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jeldrez\Desktop\Año 2021\Presupuesto\UF\11 2021 Noviembre\Página Web\Ejecuciones\"/>
    </mc:Choice>
  </mc:AlternateContent>
  <xr:revisionPtr revIDLastSave="0" documentId="13_ncr:1_{63B92E19-4D43-4378-8AAF-C445DD1C19F6}" xr6:coauthVersionLast="45" xr6:coauthVersionMax="45" xr10:uidLastSave="{00000000-0000-0000-0000-000000000000}"/>
  <bookViews>
    <workbookView xWindow="20370" yWindow="-120" windowWidth="29040" windowHeight="16440" tabRatio="926" firstSheet="15" activeTab="24" xr2:uid="{00000000-000D-0000-FFFF-FFFF00000000}"/>
  </bookViews>
  <sheets>
    <sheet name="24-01-321 Ind. Proy" sheetId="34" r:id="rId1"/>
    <sheet name="24-01-321 Res. Proy" sheetId="35" r:id="rId2"/>
    <sheet name="24-03-315 Ind. Proy" sheetId="44" r:id="rId3"/>
    <sheet name="24-03-315 Res. Proy" sheetId="45" r:id="rId4"/>
    <sheet name="24-03-341 Ind. Proy" sheetId="1" r:id="rId5"/>
    <sheet name="024-03-341 Res. Proy" sheetId="2" r:id="rId6"/>
    <sheet name="24-03-342 Ind. Proy" sheetId="3" r:id="rId7"/>
    <sheet name="24-03-342 Res. Proy" sheetId="4" r:id="rId8"/>
    <sheet name="24-03-349 Ind. Proy" sheetId="9" r:id="rId9"/>
    <sheet name="24-03-349 Res. Proy" sheetId="10" r:id="rId10"/>
    <sheet name="24-03-351 Ind. Proy" sheetId="13" r:id="rId11"/>
    <sheet name="24-03-351 Res. Proy" sheetId="14" r:id="rId12"/>
    <sheet name="24-03-352 Ind. Proy" sheetId="30" r:id="rId13"/>
    <sheet name="24-03-352 Res. Proy" sheetId="31" r:id="rId14"/>
    <sheet name="24-03-358 Ind. Proy" sheetId="37" r:id="rId15"/>
    <sheet name="24-03-358 Res. Proy" sheetId="36" r:id="rId16"/>
    <sheet name="24-03-409 Ind. Proy" sheetId="15" r:id="rId17"/>
    <sheet name="24-03-409 Res. Proy " sheetId="29" r:id="rId18"/>
    <sheet name="24-03-412 Ind. Proy " sheetId="47" r:id="rId19"/>
    <sheet name="24-03-412 Res. Proy " sheetId="48" r:id="rId20"/>
    <sheet name="24-03-996 Ind. Proy" sheetId="38" r:id="rId21"/>
    <sheet name="24-03-996 Res. Proy" sheetId="39" r:id="rId22"/>
    <sheet name="24-03-998 Ind. Proy" sheetId="16" r:id="rId23"/>
    <sheet name="24-03-998 Res. Proy" sheetId="17" r:id="rId24"/>
    <sheet name="24-07-001 Ind. Proy" sheetId="42" r:id="rId25"/>
    <sheet name="24-07-001 Res. Proy" sheetId="43" r:id="rId26"/>
  </sheets>
  <definedNames>
    <definedName name="_xlnm.Print_Area" localSheetId="0">'24-01-321 Ind. Proy'!$A$1:$AJ$71</definedName>
    <definedName name="_xlnm.Print_Area" localSheetId="2">'24-03-315 Ind. Proy'!$A$1:$AJ$65</definedName>
    <definedName name="_xlnm.Print_Area" localSheetId="6">'24-03-342 Ind. Proy'!$A$1:$AJ$100</definedName>
    <definedName name="_xlnm.Print_Area" localSheetId="8">'24-03-349 Ind. Proy'!$A$1:$AJ$168</definedName>
    <definedName name="_xlnm.Print_Area" localSheetId="10">'24-03-351 Ind. Proy'!$A$1:$AJ$193</definedName>
    <definedName name="_xlnm.Print_Area" localSheetId="12">'24-03-352 Ind. Proy'!$A$1:$AJ$191</definedName>
    <definedName name="_xlnm.Print_Area" localSheetId="14">'24-03-358 Ind. Proy'!$A$1:$AJ$205</definedName>
    <definedName name="_xlnm.Print_Area" localSheetId="16">'24-03-409 Ind. Proy'!$A$1:$AJ$71</definedName>
    <definedName name="_xlnm.Print_Area" localSheetId="18">'24-03-412 Ind. Proy '!$A$1:$AJ$73</definedName>
    <definedName name="_xlnm.Print_Area" localSheetId="20">'24-03-996 Ind. Proy'!$A$1:$AJ$193</definedName>
    <definedName name="_xlnm.Print_Area" localSheetId="22">'24-03-998 Ind. Proy'!$A$1:$AJ$356</definedName>
    <definedName name="_xlnm.Print_Area" localSheetId="24">'24-07-001 Ind. Proy'!$A$1:$AJ$72</definedName>
    <definedName name="_xlnm.Print_Titles" localSheetId="2">'24-03-315 Ind. Proy'!$5:$7</definedName>
    <definedName name="_xlnm.Print_Titles" localSheetId="4">'24-03-341 Ind. Proy'!$5:$7</definedName>
    <definedName name="_xlnm.Print_Titles" localSheetId="6">'24-03-342 Ind. Proy'!$5:$7</definedName>
    <definedName name="_xlnm.Print_Titles" localSheetId="16">'24-03-409 Ind. Proy'!$5:$7</definedName>
    <definedName name="_xlnm.Print_Titles" localSheetId="18">'24-03-412 Ind. Proy '!$5:$7</definedName>
    <definedName name="_xlnm.Print_Titles" localSheetId="22">'24-03-998 Ind. Proy'!$5:$7</definedName>
    <definedName name="_xlnm.Print_Titles" localSheetId="24">'24-07-001 Ind. Proy'!$5:$7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57" i="16" l="1"/>
  <c r="R157" i="16"/>
  <c r="T89" i="16"/>
  <c r="S89" i="16"/>
  <c r="T50" i="16"/>
  <c r="T18" i="16"/>
  <c r="T204" i="37"/>
  <c r="U190" i="37"/>
  <c r="U189" i="37"/>
  <c r="U197" i="37"/>
  <c r="U198" i="37"/>
  <c r="S204" i="37"/>
  <c r="R204" i="37"/>
  <c r="S192" i="13"/>
  <c r="T192" i="13"/>
  <c r="K46" i="1" l="1"/>
  <c r="K622" i="1"/>
  <c r="T584" i="1"/>
  <c r="K584" i="1"/>
  <c r="K362" i="1"/>
  <c r="K264" i="1"/>
  <c r="T264" i="1"/>
  <c r="U30" i="16" l="1"/>
  <c r="U31" i="16"/>
  <c r="J470" i="1"/>
  <c r="K595" i="1"/>
  <c r="K711" i="1"/>
  <c r="K689" i="1"/>
  <c r="K688" i="1"/>
  <c r="K257" i="16"/>
  <c r="T339" i="16"/>
  <c r="T622" i="1"/>
  <c r="K210" i="16"/>
  <c r="U548" i="1" l="1"/>
  <c r="U547" i="1"/>
  <c r="U546" i="1"/>
  <c r="U545" i="1"/>
  <c r="U544" i="1"/>
  <c r="U543" i="1"/>
  <c r="U542" i="1"/>
  <c r="U541" i="1"/>
  <c r="U540" i="1"/>
  <c r="U539" i="1"/>
  <c r="U559" i="1" s="1"/>
  <c r="T177" i="16"/>
  <c r="T160" i="16"/>
  <c r="K161" i="16"/>
  <c r="K127" i="16"/>
  <c r="K157" i="16" s="1"/>
  <c r="K93" i="16" l="1"/>
  <c r="J23" i="43" l="1"/>
  <c r="K342" i="16"/>
  <c r="K65" i="15" l="1"/>
  <c r="K199" i="37"/>
  <c r="K204" i="37" s="1"/>
  <c r="T781" i="1"/>
  <c r="K781" i="1"/>
  <c r="K783" i="1" s="1"/>
  <c r="K58" i="44"/>
  <c r="K221" i="16" l="1"/>
  <c r="K195" i="16" l="1"/>
  <c r="K21" i="16" l="1"/>
  <c r="U190" i="38" l="1"/>
  <c r="Y190" i="38"/>
  <c r="AC190" i="38"/>
  <c r="AG190" i="38"/>
  <c r="U191" i="38"/>
  <c r="Y191" i="38"/>
  <c r="AC191" i="38"/>
  <c r="AG191" i="38"/>
  <c r="AH191" i="38" l="1"/>
  <c r="AH190" i="38"/>
  <c r="S781" i="1"/>
  <c r="A5" i="39" l="1"/>
  <c r="R192" i="13"/>
  <c r="S264" i="1"/>
  <c r="T783" i="1"/>
  <c r="R778" i="1"/>
  <c r="R666" i="1"/>
  <c r="R622" i="1"/>
  <c r="R613" i="1"/>
  <c r="R584" i="1"/>
  <c r="R559" i="1"/>
  <c r="S559" i="1"/>
  <c r="T184" i="1"/>
  <c r="S184" i="1"/>
  <c r="R184" i="1"/>
  <c r="R104" i="1"/>
  <c r="T104" i="1"/>
  <c r="S104" i="1"/>
  <c r="R70" i="1"/>
  <c r="K70" i="1"/>
  <c r="S157" i="16"/>
  <c r="T121" i="16"/>
  <c r="S121" i="16"/>
  <c r="R121" i="16"/>
  <c r="R355" i="16"/>
  <c r="K355" i="16"/>
  <c r="K206" i="16"/>
  <c r="R206" i="16"/>
  <c r="T206" i="16"/>
  <c r="S206" i="16"/>
  <c r="M10" i="10"/>
  <c r="L10" i="10"/>
  <c r="K10" i="10"/>
  <c r="K13" i="10"/>
  <c r="R40" i="15" l="1"/>
  <c r="U9" i="3" l="1"/>
  <c r="AG580" i="1"/>
  <c r="AG581" i="1"/>
  <c r="AG582" i="1"/>
  <c r="AG583" i="1"/>
  <c r="AF89" i="16" l="1"/>
  <c r="AG189" i="13" l="1"/>
  <c r="AG63" i="9" l="1"/>
  <c r="Y341" i="16" l="1"/>
  <c r="AD355" i="16"/>
  <c r="AF355" i="16"/>
  <c r="AG348" i="16"/>
  <c r="AG349" i="16"/>
  <c r="AG350" i="16"/>
  <c r="AG351" i="16"/>
  <c r="AG352" i="16"/>
  <c r="AG353" i="16"/>
  <c r="AG354" i="16"/>
  <c r="AC348" i="16"/>
  <c r="AC349" i="16"/>
  <c r="AC350" i="16"/>
  <c r="AC351" i="16"/>
  <c r="AC352" i="16"/>
  <c r="AC353" i="16"/>
  <c r="AC354" i="16"/>
  <c r="Y348" i="16"/>
  <c r="Y349" i="16"/>
  <c r="Y350" i="16"/>
  <c r="Y351" i="16"/>
  <c r="Y352" i="16"/>
  <c r="Y353" i="16"/>
  <c r="Y354" i="16"/>
  <c r="U348" i="16"/>
  <c r="U349" i="16"/>
  <c r="U350" i="16"/>
  <c r="U351" i="16"/>
  <c r="U352" i="16"/>
  <c r="U353" i="16"/>
  <c r="U354" i="16"/>
  <c r="AE339" i="16"/>
  <c r="AG321" i="16"/>
  <c r="AG322" i="16"/>
  <c r="AG323" i="16"/>
  <c r="AG324" i="16"/>
  <c r="AG325" i="16"/>
  <c r="AG326" i="16"/>
  <c r="AG327" i="16"/>
  <c r="AG328" i="16"/>
  <c r="AG329" i="16"/>
  <c r="AG330" i="16"/>
  <c r="AG331" i="16"/>
  <c r="AG332" i="16"/>
  <c r="AG333" i="16"/>
  <c r="AG334" i="16"/>
  <c r="AG335" i="16"/>
  <c r="AG336" i="16"/>
  <c r="AG337" i="16"/>
  <c r="AG338" i="16"/>
  <c r="AC321" i="16"/>
  <c r="AC322" i="16"/>
  <c r="AC323" i="16"/>
  <c r="AC324" i="16"/>
  <c r="AC325" i="16"/>
  <c r="AC326" i="16"/>
  <c r="AC327" i="16"/>
  <c r="AC328" i="16"/>
  <c r="AC329" i="16"/>
  <c r="AC330" i="16"/>
  <c r="AC331" i="16"/>
  <c r="AC332" i="16"/>
  <c r="AC333" i="16"/>
  <c r="AC334" i="16"/>
  <c r="AC335" i="16"/>
  <c r="AC336" i="16"/>
  <c r="AC337" i="16"/>
  <c r="AC338" i="16"/>
  <c r="Y321" i="16"/>
  <c r="Y322" i="16"/>
  <c r="Y323" i="16"/>
  <c r="Y324" i="16"/>
  <c r="Y325" i="16"/>
  <c r="Y326" i="16"/>
  <c r="Y327" i="16"/>
  <c r="Y328" i="16"/>
  <c r="Y329" i="16"/>
  <c r="Y330" i="16"/>
  <c r="Y331" i="16"/>
  <c r="Y332" i="16"/>
  <c r="Y333" i="16"/>
  <c r="Y334" i="16"/>
  <c r="Y335" i="16"/>
  <c r="Y336" i="16"/>
  <c r="Y337" i="16"/>
  <c r="Y338" i="16"/>
  <c r="U321" i="16"/>
  <c r="U322" i="16"/>
  <c r="U323" i="16"/>
  <c r="U324" i="16"/>
  <c r="U325" i="16"/>
  <c r="U326" i="16"/>
  <c r="U327" i="16"/>
  <c r="U328" i="16"/>
  <c r="U329" i="16"/>
  <c r="U330" i="16"/>
  <c r="U331" i="16"/>
  <c r="U332" i="16"/>
  <c r="U333" i="16"/>
  <c r="U334" i="16"/>
  <c r="U335" i="16"/>
  <c r="U336" i="16"/>
  <c r="U337" i="16"/>
  <c r="U338" i="16"/>
  <c r="AG249" i="16"/>
  <c r="AG250" i="16"/>
  <c r="AG251" i="16"/>
  <c r="AC249" i="16"/>
  <c r="AC250" i="16"/>
  <c r="AC251" i="16"/>
  <c r="Y249" i="16"/>
  <c r="Y250" i="16"/>
  <c r="U249" i="16"/>
  <c r="U250" i="16"/>
  <c r="U251" i="16"/>
  <c r="AG235" i="16"/>
  <c r="AG236" i="16"/>
  <c r="AG237" i="16"/>
  <c r="AG238" i="16"/>
  <c r="AG239" i="16"/>
  <c r="AC235" i="16"/>
  <c r="AC236" i="16"/>
  <c r="AC237" i="16"/>
  <c r="AC238" i="16"/>
  <c r="AC239" i="16"/>
  <c r="Y235" i="16"/>
  <c r="Y236" i="16"/>
  <c r="Y237" i="16"/>
  <c r="Y238" i="16"/>
  <c r="Y239" i="16"/>
  <c r="U235" i="16"/>
  <c r="U236" i="16"/>
  <c r="U237" i="16"/>
  <c r="U238" i="16"/>
  <c r="U239" i="16"/>
  <c r="K240" i="16"/>
  <c r="AF228" i="16"/>
  <c r="AE228" i="16"/>
  <c r="AD228" i="16"/>
  <c r="AG223" i="16"/>
  <c r="AG224" i="16"/>
  <c r="AG225" i="16"/>
  <c r="AG226" i="16"/>
  <c r="AG227" i="16"/>
  <c r="AC222" i="16"/>
  <c r="AC223" i="16"/>
  <c r="AC224" i="16"/>
  <c r="AC225" i="16"/>
  <c r="AC226" i="16"/>
  <c r="AC227" i="16"/>
  <c r="Y222" i="16"/>
  <c r="Y223" i="16"/>
  <c r="Y224" i="16"/>
  <c r="Y225" i="16"/>
  <c r="Y226" i="16"/>
  <c r="Y227" i="16"/>
  <c r="U223" i="16"/>
  <c r="U224" i="16"/>
  <c r="U225" i="16"/>
  <c r="U226" i="16"/>
  <c r="U227" i="16"/>
  <c r="K228" i="16"/>
  <c r="AG215" i="16"/>
  <c r="K216" i="16"/>
  <c r="AC215" i="16"/>
  <c r="Y215" i="16"/>
  <c r="U213" i="16"/>
  <c r="U214" i="16"/>
  <c r="U215" i="16"/>
  <c r="AG201" i="16"/>
  <c r="AG202" i="16"/>
  <c r="AG203" i="16"/>
  <c r="AG204" i="16"/>
  <c r="AG205" i="16"/>
  <c r="AC200" i="16"/>
  <c r="AC201" i="16"/>
  <c r="AC202" i="16"/>
  <c r="AC203" i="16"/>
  <c r="AC204" i="16"/>
  <c r="AC205" i="16"/>
  <c r="Y201" i="16"/>
  <c r="Y202" i="16"/>
  <c r="Y203" i="16"/>
  <c r="Y204" i="16"/>
  <c r="Y205" i="16"/>
  <c r="U200" i="16"/>
  <c r="U201" i="16"/>
  <c r="U202" i="16"/>
  <c r="U203" i="16"/>
  <c r="U204" i="16"/>
  <c r="U205" i="16"/>
  <c r="AG187" i="16"/>
  <c r="AG188" i="16"/>
  <c r="AG189" i="16"/>
  <c r="AG190" i="16"/>
  <c r="AG191" i="16"/>
  <c r="AC187" i="16"/>
  <c r="AC188" i="16"/>
  <c r="AC189" i="16"/>
  <c r="AC190" i="16"/>
  <c r="AC191" i="16"/>
  <c r="Y185" i="16"/>
  <c r="Y186" i="16"/>
  <c r="Y187" i="16"/>
  <c r="Y188" i="16"/>
  <c r="Y189" i="16"/>
  <c r="Y190" i="16"/>
  <c r="U187" i="16"/>
  <c r="U188" i="16"/>
  <c r="U189" i="16"/>
  <c r="U190" i="16"/>
  <c r="U175" i="16"/>
  <c r="U176" i="16"/>
  <c r="U177" i="16"/>
  <c r="U178" i="16"/>
  <c r="U179" i="16"/>
  <c r="U180" i="16"/>
  <c r="U181" i="16"/>
  <c r="U182" i="16"/>
  <c r="U183" i="16"/>
  <c r="U184" i="16"/>
  <c r="U185" i="16"/>
  <c r="U186" i="16"/>
  <c r="U191" i="16"/>
  <c r="AG167" i="16"/>
  <c r="AG168" i="16"/>
  <c r="AG169" i="16"/>
  <c r="AG170" i="16"/>
  <c r="AG171" i="16"/>
  <c r="AC168" i="16"/>
  <c r="AC169" i="16"/>
  <c r="AC170" i="16"/>
  <c r="AC171" i="16"/>
  <c r="Y166" i="16"/>
  <c r="Y167" i="16"/>
  <c r="Y168" i="16"/>
  <c r="Y169" i="16"/>
  <c r="Y170" i="16"/>
  <c r="Y171" i="16"/>
  <c r="U160" i="16"/>
  <c r="U161" i="16"/>
  <c r="U162" i="16"/>
  <c r="U163" i="16"/>
  <c r="U164" i="16"/>
  <c r="U165" i="16"/>
  <c r="U166" i="16"/>
  <c r="U167" i="16"/>
  <c r="U168" i="16"/>
  <c r="U169" i="16"/>
  <c r="U170" i="16"/>
  <c r="U171" i="16"/>
  <c r="AG160" i="16"/>
  <c r="AG161" i="16"/>
  <c r="AG162" i="16"/>
  <c r="AG163" i="16"/>
  <c r="AG164" i="16"/>
  <c r="AG165" i="16"/>
  <c r="AG166" i="16"/>
  <c r="AC160" i="16"/>
  <c r="AC161" i="16"/>
  <c r="AC162" i="16"/>
  <c r="AC163" i="16"/>
  <c r="AC164" i="16"/>
  <c r="AC165" i="16"/>
  <c r="AC166" i="16"/>
  <c r="AC167" i="16"/>
  <c r="AF157" i="16"/>
  <c r="AE157" i="16"/>
  <c r="AD157" i="16"/>
  <c r="AG153" i="16"/>
  <c r="AG154" i="16"/>
  <c r="AG155" i="16"/>
  <c r="AG156" i="16"/>
  <c r="AC153" i="16"/>
  <c r="AC154" i="16"/>
  <c r="AC155" i="16"/>
  <c r="AC156" i="16"/>
  <c r="Y153" i="16"/>
  <c r="Y154" i="16"/>
  <c r="Y155" i="16"/>
  <c r="Y156" i="16"/>
  <c r="U153" i="16"/>
  <c r="U154" i="16"/>
  <c r="U155" i="16"/>
  <c r="AH155" i="16" s="1"/>
  <c r="AI155" i="16" s="1"/>
  <c r="U156" i="16"/>
  <c r="AG146" i="16"/>
  <c r="AG147" i="16"/>
  <c r="AG148" i="16"/>
  <c r="AG149" i="16"/>
  <c r="AG150" i="16"/>
  <c r="AG151" i="16"/>
  <c r="AG152" i="16"/>
  <c r="AC146" i="16"/>
  <c r="AC147" i="16"/>
  <c r="AC148" i="16"/>
  <c r="AC149" i="16"/>
  <c r="AC150" i="16"/>
  <c r="AC151" i="16"/>
  <c r="AC152" i="16"/>
  <c r="Y146" i="16"/>
  <c r="Y147" i="16"/>
  <c r="Y148" i="16"/>
  <c r="Y149" i="16"/>
  <c r="Y150" i="16"/>
  <c r="Y151" i="16"/>
  <c r="Y152" i="16"/>
  <c r="U146" i="16"/>
  <c r="U147" i="16"/>
  <c r="U148" i="16"/>
  <c r="U149" i="16"/>
  <c r="U150" i="16"/>
  <c r="U151" i="16"/>
  <c r="U152" i="16"/>
  <c r="AC117" i="16"/>
  <c r="AC118" i="16"/>
  <c r="AC119" i="16"/>
  <c r="AC120" i="16"/>
  <c r="AG117" i="16"/>
  <c r="AG118" i="16"/>
  <c r="AG119" i="16"/>
  <c r="AG120" i="16"/>
  <c r="Y117" i="16"/>
  <c r="Y118" i="16"/>
  <c r="Y119" i="16"/>
  <c r="Y120" i="16"/>
  <c r="U117" i="16"/>
  <c r="U118" i="16"/>
  <c r="U119" i="16"/>
  <c r="U120" i="16"/>
  <c r="AH117" i="16" l="1"/>
  <c r="AI117" i="16" s="1"/>
  <c r="AH348" i="16"/>
  <c r="AI348" i="16" s="1"/>
  <c r="AH350" i="16"/>
  <c r="AI350" i="16" s="1"/>
  <c r="AH354" i="16"/>
  <c r="AI354" i="16" s="1"/>
  <c r="AH353" i="16"/>
  <c r="AI353" i="16" s="1"/>
  <c r="AH351" i="16"/>
  <c r="AI351" i="16" s="1"/>
  <c r="AH352" i="16"/>
  <c r="AI352" i="16" s="1"/>
  <c r="AH349" i="16"/>
  <c r="AI349" i="16" s="1"/>
  <c r="AH227" i="16"/>
  <c r="AI227" i="16" s="1"/>
  <c r="AH223" i="16"/>
  <c r="AI223" i="16" s="1"/>
  <c r="AH224" i="16"/>
  <c r="AI224" i="16" s="1"/>
  <c r="AH154" i="16"/>
  <c r="AI154" i="16" s="1"/>
  <c r="AH325" i="16"/>
  <c r="AI325" i="16" s="1"/>
  <c r="AH328" i="16"/>
  <c r="AI328" i="16" s="1"/>
  <c r="AH322" i="16"/>
  <c r="AI322" i="16" s="1"/>
  <c r="AH330" i="16"/>
  <c r="AI330" i="16" s="1"/>
  <c r="AH336" i="16"/>
  <c r="AI336" i="16" s="1"/>
  <c r="AH332" i="16"/>
  <c r="AI332" i="16" s="1"/>
  <c r="AH324" i="16"/>
  <c r="AI324" i="16" s="1"/>
  <c r="AH335" i="16"/>
  <c r="AI335" i="16" s="1"/>
  <c r="AH331" i="16"/>
  <c r="AI331" i="16" s="1"/>
  <c r="AH327" i="16"/>
  <c r="AI327" i="16" s="1"/>
  <c r="AH323" i="16"/>
  <c r="AI323" i="16" s="1"/>
  <c r="AH338" i="16"/>
  <c r="AI338" i="16" s="1"/>
  <c r="AH334" i="16"/>
  <c r="AI334" i="16" s="1"/>
  <c r="AH326" i="16"/>
  <c r="AI326" i="16" s="1"/>
  <c r="AH337" i="16"/>
  <c r="AI337" i="16" s="1"/>
  <c r="AH333" i="16"/>
  <c r="AI333" i="16" s="1"/>
  <c r="AH329" i="16"/>
  <c r="AI329" i="16" s="1"/>
  <c r="AH321" i="16"/>
  <c r="AI321" i="16" s="1"/>
  <c r="AH153" i="16"/>
  <c r="AI153" i="16" s="1"/>
  <c r="AH238" i="16"/>
  <c r="AI238" i="16" s="1"/>
  <c r="AH250" i="16"/>
  <c r="AI250" i="16" s="1"/>
  <c r="AH249" i="16"/>
  <c r="AI249" i="16" s="1"/>
  <c r="AH236" i="16"/>
  <c r="AI236" i="16" s="1"/>
  <c r="AH235" i="16"/>
  <c r="AI235" i="16" s="1"/>
  <c r="AH239" i="16"/>
  <c r="AI239" i="16" s="1"/>
  <c r="AH237" i="16"/>
  <c r="AI237" i="16" s="1"/>
  <c r="AH226" i="16"/>
  <c r="AI226" i="16" s="1"/>
  <c r="AH225" i="16"/>
  <c r="AI225" i="16" s="1"/>
  <c r="AH215" i="16"/>
  <c r="AI215" i="16" s="1"/>
  <c r="AH204" i="16"/>
  <c r="AI204" i="16" s="1"/>
  <c r="AH201" i="16"/>
  <c r="AI201" i="16" s="1"/>
  <c r="AH203" i="16"/>
  <c r="AI203" i="16" s="1"/>
  <c r="AH202" i="16"/>
  <c r="AI202" i="16" s="1"/>
  <c r="AH205" i="16"/>
  <c r="AI205" i="16" s="1"/>
  <c r="AH187" i="16"/>
  <c r="AI187" i="16" s="1"/>
  <c r="AH120" i="16"/>
  <c r="AI120" i="16" s="1"/>
  <c r="AH190" i="16"/>
  <c r="AI190" i="16" s="1"/>
  <c r="AH189" i="16"/>
  <c r="AI189" i="16" s="1"/>
  <c r="AH188" i="16"/>
  <c r="AI188" i="16" s="1"/>
  <c r="AH171" i="16"/>
  <c r="AI171" i="16" s="1"/>
  <c r="AH169" i="16"/>
  <c r="AI169" i="16" s="1"/>
  <c r="AH170" i="16"/>
  <c r="AI170" i="16" s="1"/>
  <c r="AH168" i="16"/>
  <c r="AI168" i="16" s="1"/>
  <c r="AH150" i="16"/>
  <c r="AI150" i="16" s="1"/>
  <c r="AH146" i="16"/>
  <c r="AI146" i="16" s="1"/>
  <c r="AH156" i="16"/>
  <c r="AI156" i="16" s="1"/>
  <c r="AH149" i="16"/>
  <c r="AI149" i="16" s="1"/>
  <c r="AH152" i="16"/>
  <c r="AI152" i="16" s="1"/>
  <c r="AH148" i="16"/>
  <c r="AI148" i="16" s="1"/>
  <c r="AH151" i="16"/>
  <c r="AI151" i="16" s="1"/>
  <c r="AH147" i="16"/>
  <c r="AI147" i="16" s="1"/>
  <c r="AH118" i="16"/>
  <c r="AI118" i="16" s="1"/>
  <c r="AH119" i="16"/>
  <c r="AI119" i="16" s="1"/>
  <c r="AG96" i="16"/>
  <c r="AG97" i="16"/>
  <c r="AG98" i="16"/>
  <c r="AG99" i="16"/>
  <c r="AG100" i="16"/>
  <c r="AG101" i="16"/>
  <c r="AG102" i="16"/>
  <c r="AC96" i="16"/>
  <c r="AC97" i="16"/>
  <c r="AC98" i="16"/>
  <c r="AC99" i="16"/>
  <c r="AC100" i="16"/>
  <c r="AC101" i="16"/>
  <c r="AC102" i="16"/>
  <c r="Y96" i="16"/>
  <c r="Y97" i="16"/>
  <c r="Y98" i="16"/>
  <c r="Y99" i="16"/>
  <c r="Y100" i="16"/>
  <c r="Y101" i="16"/>
  <c r="Y102" i="16"/>
  <c r="U97" i="16"/>
  <c r="U98" i="16"/>
  <c r="U99" i="16"/>
  <c r="U100" i="16"/>
  <c r="U101" i="16"/>
  <c r="U102" i="16"/>
  <c r="K103" i="16"/>
  <c r="AH102" i="16" l="1"/>
  <c r="AI102" i="16" s="1"/>
  <c r="AH97" i="16"/>
  <c r="AI97" i="16" s="1"/>
  <c r="AH98" i="16"/>
  <c r="AI98" i="16" s="1"/>
  <c r="AH101" i="16"/>
  <c r="AI101" i="16" s="1"/>
  <c r="AH100" i="16"/>
  <c r="AI100" i="16" s="1"/>
  <c r="AH99" i="16"/>
  <c r="AI99" i="16" s="1"/>
  <c r="Y95" i="16"/>
  <c r="U96" i="16"/>
  <c r="AH96" i="16" s="1"/>
  <c r="AI96" i="16" s="1"/>
  <c r="AG79" i="16"/>
  <c r="AG80" i="16"/>
  <c r="AG81" i="16"/>
  <c r="AG82" i="16"/>
  <c r="AG83" i="16"/>
  <c r="AG84" i="16"/>
  <c r="AG85" i="16"/>
  <c r="AG86" i="16"/>
  <c r="AG87" i="16"/>
  <c r="AG88" i="16"/>
  <c r="AE89" i="16"/>
  <c r="AD89" i="16"/>
  <c r="AC79" i="16"/>
  <c r="AC80" i="16"/>
  <c r="AC81" i="16"/>
  <c r="AC82" i="16"/>
  <c r="AC83" i="16"/>
  <c r="AC84" i="16"/>
  <c r="AC85" i="16"/>
  <c r="AC86" i="16"/>
  <c r="AC87" i="16"/>
  <c r="AC88" i="16"/>
  <c r="Y79" i="16"/>
  <c r="Y80" i="16"/>
  <c r="Y81" i="16"/>
  <c r="Y82" i="16"/>
  <c r="Y83" i="16"/>
  <c r="Y84" i="16"/>
  <c r="Y85" i="16"/>
  <c r="Y86" i="16"/>
  <c r="Y87" i="16"/>
  <c r="Y88" i="16"/>
  <c r="U79" i="16"/>
  <c r="U80" i="16"/>
  <c r="U81" i="16"/>
  <c r="U82" i="16"/>
  <c r="U83" i="16"/>
  <c r="U84" i="16"/>
  <c r="U85" i="16"/>
  <c r="U86" i="16"/>
  <c r="U87" i="16"/>
  <c r="U88" i="16"/>
  <c r="K89" i="16"/>
  <c r="AF39" i="16"/>
  <c r="AE39" i="16"/>
  <c r="AD39" i="16"/>
  <c r="AF50" i="16"/>
  <c r="AE50" i="16"/>
  <c r="AD50" i="16"/>
  <c r="AG49" i="16"/>
  <c r="AC49" i="16"/>
  <c r="Y49" i="16"/>
  <c r="U49" i="16"/>
  <c r="AG36" i="16"/>
  <c r="AG37" i="16"/>
  <c r="AG38" i="16"/>
  <c r="AC38" i="16"/>
  <c r="AC36" i="16"/>
  <c r="AC37" i="16"/>
  <c r="Y36" i="16"/>
  <c r="Y37" i="16"/>
  <c r="Y38" i="16"/>
  <c r="U36" i="16"/>
  <c r="U37" i="16"/>
  <c r="U38" i="16"/>
  <c r="AG15" i="16"/>
  <c r="AG16" i="16"/>
  <c r="AG17" i="16"/>
  <c r="AC15" i="16"/>
  <c r="AC16" i="16"/>
  <c r="AC17" i="16"/>
  <c r="Y15" i="16"/>
  <c r="Y16" i="16"/>
  <c r="Y17" i="16"/>
  <c r="U15" i="16"/>
  <c r="U16" i="16"/>
  <c r="U17" i="16"/>
  <c r="AH83" i="16" l="1"/>
  <c r="AI83" i="16" s="1"/>
  <c r="AH85" i="16"/>
  <c r="AI85" i="16" s="1"/>
  <c r="AH81" i="16"/>
  <c r="AI81" i="16" s="1"/>
  <c r="AH84" i="16"/>
  <c r="AI84" i="16" s="1"/>
  <c r="AH80" i="16"/>
  <c r="AI80" i="16" s="1"/>
  <c r="AH88" i="16"/>
  <c r="AI88" i="16" s="1"/>
  <c r="AH87" i="16"/>
  <c r="AI87" i="16" s="1"/>
  <c r="AH79" i="16"/>
  <c r="AI79" i="16" s="1"/>
  <c r="AH86" i="16"/>
  <c r="AI86" i="16" s="1"/>
  <c r="AH82" i="16"/>
  <c r="AI82" i="16" s="1"/>
  <c r="AH36" i="16"/>
  <c r="AI36" i="16" s="1"/>
  <c r="AH17" i="16"/>
  <c r="AI17" i="16" s="1"/>
  <c r="AH38" i="16"/>
  <c r="AI38" i="16" s="1"/>
  <c r="AH49" i="16"/>
  <c r="AI49" i="16" s="1"/>
  <c r="AH15" i="16"/>
  <c r="AI15" i="16" s="1"/>
  <c r="AH37" i="16"/>
  <c r="AI37" i="16" s="1"/>
  <c r="AH16" i="16"/>
  <c r="AI16" i="16" s="1"/>
  <c r="N23" i="43"/>
  <c r="AG69" i="15"/>
  <c r="AD70" i="15"/>
  <c r="AF70" i="15"/>
  <c r="AC69" i="15"/>
  <c r="Y69" i="15"/>
  <c r="U69" i="15"/>
  <c r="K70" i="15"/>
  <c r="AG198" i="37"/>
  <c r="AG199" i="37"/>
  <c r="AG200" i="37"/>
  <c r="AG201" i="37"/>
  <c r="AF204" i="37"/>
  <c r="AE204" i="37"/>
  <c r="AD204" i="37"/>
  <c r="AC198" i="37"/>
  <c r="AC199" i="37"/>
  <c r="AC200" i="37"/>
  <c r="AC201" i="37"/>
  <c r="Y198" i="37"/>
  <c r="Y199" i="37"/>
  <c r="Y200" i="37"/>
  <c r="Y201" i="37"/>
  <c r="U199" i="37"/>
  <c r="U200" i="37"/>
  <c r="U201" i="37"/>
  <c r="AF192" i="13"/>
  <c r="AG95" i="3"/>
  <c r="AF96" i="3"/>
  <c r="AE96" i="3"/>
  <c r="AD96" i="3"/>
  <c r="AC95" i="3"/>
  <c r="Y95" i="3"/>
  <c r="U95" i="3"/>
  <c r="K96" i="3"/>
  <c r="AH200" i="37" l="1"/>
  <c r="AI200" i="37" s="1"/>
  <c r="AH198" i="37"/>
  <c r="AI198" i="37" s="1"/>
  <c r="AH95" i="3"/>
  <c r="AI95" i="3" s="1"/>
  <c r="AH199" i="37"/>
  <c r="AI199" i="37" s="1"/>
  <c r="AH201" i="37"/>
  <c r="AI201" i="37" s="1"/>
  <c r="AH69" i="15"/>
  <c r="AI69" i="15" s="1"/>
  <c r="AF783" i="1"/>
  <c r="AG775" i="1"/>
  <c r="AG776" i="1"/>
  <c r="AG777" i="1"/>
  <c r="AC775" i="1"/>
  <c r="AC776" i="1"/>
  <c r="AC777" i="1"/>
  <c r="Y775" i="1"/>
  <c r="Y776" i="1"/>
  <c r="U775" i="1"/>
  <c r="U776" i="1"/>
  <c r="K778" i="1"/>
  <c r="AF778" i="1"/>
  <c r="AE778" i="1"/>
  <c r="AD778" i="1"/>
  <c r="AG774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7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7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AE622" i="1"/>
  <c r="AF622" i="1"/>
  <c r="AD622" i="1"/>
  <c r="U619" i="1"/>
  <c r="U620" i="1"/>
  <c r="U621" i="1"/>
  <c r="AF613" i="1"/>
  <c r="AE613" i="1"/>
  <c r="AD613" i="1"/>
  <c r="AG610" i="1"/>
  <c r="AG611" i="1"/>
  <c r="AG612" i="1"/>
  <c r="AC610" i="1"/>
  <c r="AC611" i="1"/>
  <c r="AC612" i="1"/>
  <c r="Y610" i="1"/>
  <c r="Y611" i="1"/>
  <c r="Y612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K613" i="1"/>
  <c r="AH776" i="1" l="1"/>
  <c r="AI776" i="1" s="1"/>
  <c r="AH777" i="1"/>
  <c r="AI777" i="1" s="1"/>
  <c r="AH774" i="1"/>
  <c r="AI774" i="1" s="1"/>
  <c r="AH775" i="1"/>
  <c r="AI775" i="1" s="1"/>
  <c r="AH612" i="1"/>
  <c r="AI612" i="1" s="1"/>
  <c r="AH611" i="1"/>
  <c r="AI611" i="1" s="1"/>
  <c r="AH610" i="1"/>
  <c r="AI610" i="1" s="1"/>
  <c r="AF584" i="1"/>
  <c r="AE584" i="1"/>
  <c r="AD584" i="1"/>
  <c r="AC581" i="1"/>
  <c r="AC582" i="1"/>
  <c r="AC583" i="1"/>
  <c r="Y581" i="1"/>
  <c r="Y582" i="1"/>
  <c r="Y583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AG535" i="1"/>
  <c r="AG536" i="1"/>
  <c r="AF537" i="1"/>
  <c r="AE537" i="1"/>
  <c r="AD537" i="1"/>
  <c r="AC535" i="1"/>
  <c r="AC536" i="1"/>
  <c r="Y535" i="1"/>
  <c r="Y536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K537" i="1"/>
  <c r="AF470" i="1"/>
  <c r="AE470" i="1"/>
  <c r="AD470" i="1"/>
  <c r="AG464" i="1"/>
  <c r="AG465" i="1"/>
  <c r="AG466" i="1"/>
  <c r="AG467" i="1"/>
  <c r="AG468" i="1"/>
  <c r="AG469" i="1"/>
  <c r="AC464" i="1"/>
  <c r="AC465" i="1"/>
  <c r="AC466" i="1"/>
  <c r="AC467" i="1"/>
  <c r="AC468" i="1"/>
  <c r="AC469" i="1"/>
  <c r="Y464" i="1"/>
  <c r="Y465" i="1"/>
  <c r="Y466" i="1"/>
  <c r="Y467" i="1"/>
  <c r="Y468" i="1"/>
  <c r="Y469" i="1"/>
  <c r="U464" i="1"/>
  <c r="U465" i="1"/>
  <c r="U466" i="1"/>
  <c r="U467" i="1"/>
  <c r="U468" i="1"/>
  <c r="U469" i="1"/>
  <c r="K470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K396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30" i="1"/>
  <c r="Y331" i="1"/>
  <c r="Y332" i="1"/>
  <c r="Y333" i="1"/>
  <c r="Y334" i="1"/>
  <c r="Y335" i="1"/>
  <c r="Y336" i="1"/>
  <c r="Y337" i="1"/>
  <c r="U395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K328" i="1"/>
  <c r="AG267" i="1"/>
  <c r="AC267" i="1"/>
  <c r="Y267" i="1"/>
  <c r="U267" i="1"/>
  <c r="AG266" i="1"/>
  <c r="AC266" i="1"/>
  <c r="Y266" i="1"/>
  <c r="U266" i="1"/>
  <c r="AH535" i="1" l="1"/>
  <c r="AI535" i="1" s="1"/>
  <c r="AH583" i="1"/>
  <c r="AI583" i="1" s="1"/>
  <c r="AH582" i="1"/>
  <c r="AI582" i="1" s="1"/>
  <c r="AH581" i="1"/>
  <c r="AI581" i="1" s="1"/>
  <c r="AH536" i="1"/>
  <c r="AI536" i="1" s="1"/>
  <c r="AH466" i="1"/>
  <c r="AI466" i="1" s="1"/>
  <c r="AH464" i="1"/>
  <c r="AI464" i="1" s="1"/>
  <c r="AH467" i="1"/>
  <c r="AI467" i="1" s="1"/>
  <c r="AH468" i="1"/>
  <c r="AI468" i="1" s="1"/>
  <c r="AH469" i="1"/>
  <c r="AI469" i="1" s="1"/>
  <c r="AH465" i="1"/>
  <c r="AI465" i="1" s="1"/>
  <c r="Y396" i="1"/>
  <c r="AH266" i="1"/>
  <c r="AI266" i="1" s="1"/>
  <c r="AH267" i="1"/>
  <c r="AI267" i="1" s="1"/>
  <c r="AE264" i="1"/>
  <c r="AF264" i="1"/>
  <c r="AD264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06" i="1"/>
  <c r="AE104" i="1"/>
  <c r="AF104" i="1"/>
  <c r="AD104" i="1"/>
  <c r="K104" i="1"/>
  <c r="AG73" i="1"/>
  <c r="AC73" i="1"/>
  <c r="Y73" i="1"/>
  <c r="U73" i="1"/>
  <c r="AG72" i="1"/>
  <c r="AC72" i="1"/>
  <c r="Y72" i="1"/>
  <c r="U72" i="1"/>
  <c r="K24" i="1"/>
  <c r="AG9" i="1"/>
  <c r="AC9" i="1"/>
  <c r="Y9" i="1"/>
  <c r="U9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AF70" i="1"/>
  <c r="AG69" i="1"/>
  <c r="AE70" i="1"/>
  <c r="AD70" i="1"/>
  <c r="V70" i="1"/>
  <c r="W70" i="1"/>
  <c r="X70" i="1"/>
  <c r="Z70" i="1"/>
  <c r="AA70" i="1"/>
  <c r="AB70" i="1"/>
  <c r="U69" i="1"/>
  <c r="Y69" i="1"/>
  <c r="AC69" i="1"/>
  <c r="AG68" i="1"/>
  <c r="AG67" i="1"/>
  <c r="AG66" i="1"/>
  <c r="AG65" i="1"/>
  <c r="AG64" i="1"/>
  <c r="AG63" i="1"/>
  <c r="AG62" i="1"/>
  <c r="AG61" i="1"/>
  <c r="AG60" i="1"/>
  <c r="AG59" i="1"/>
  <c r="AG58" i="1"/>
  <c r="AG57" i="1"/>
  <c r="AG56" i="1"/>
  <c r="AG55" i="1"/>
  <c r="AG54" i="1"/>
  <c r="AG53" i="1"/>
  <c r="AG52" i="1"/>
  <c r="AG51" i="1"/>
  <c r="AG50" i="1"/>
  <c r="AG49" i="1"/>
  <c r="AG48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1" i="1"/>
  <c r="AC50" i="1"/>
  <c r="AC49" i="1"/>
  <c r="AC48" i="1"/>
  <c r="Y49" i="1"/>
  <c r="Y48" i="1"/>
  <c r="Y68" i="1"/>
  <c r="U58" i="1"/>
  <c r="U59" i="1"/>
  <c r="U60" i="1"/>
  <c r="U61" i="1"/>
  <c r="U62" i="1"/>
  <c r="U63" i="1"/>
  <c r="U64" i="1"/>
  <c r="U65" i="1"/>
  <c r="U66" i="1"/>
  <c r="U67" i="1"/>
  <c r="U68" i="1"/>
  <c r="U49" i="1"/>
  <c r="U48" i="1"/>
  <c r="U37" i="1"/>
  <c r="U38" i="1"/>
  <c r="U39" i="1"/>
  <c r="U40" i="1"/>
  <c r="U41" i="1"/>
  <c r="U42" i="1"/>
  <c r="U43" i="1"/>
  <c r="U44" i="1"/>
  <c r="U45" i="1"/>
  <c r="Y17" i="1"/>
  <c r="Y18" i="1"/>
  <c r="Y19" i="1"/>
  <c r="Y20" i="1"/>
  <c r="Y21" i="1"/>
  <c r="Y22" i="1"/>
  <c r="Y23" i="1"/>
  <c r="U17" i="1"/>
  <c r="U18" i="1"/>
  <c r="U19" i="1"/>
  <c r="U20" i="1"/>
  <c r="U21" i="1"/>
  <c r="U22" i="1"/>
  <c r="U23" i="1"/>
  <c r="AG61" i="44"/>
  <c r="U61" i="44"/>
  <c r="Y61" i="44"/>
  <c r="AC61" i="44"/>
  <c r="AH61" i="44" l="1"/>
  <c r="AI61" i="44" s="1"/>
  <c r="AH260" i="1"/>
  <c r="AI260" i="1" s="1"/>
  <c r="AH256" i="1"/>
  <c r="AI256" i="1" s="1"/>
  <c r="AH252" i="1"/>
  <c r="AI252" i="1" s="1"/>
  <c r="AH263" i="1"/>
  <c r="AI263" i="1" s="1"/>
  <c r="AH259" i="1"/>
  <c r="AI259" i="1" s="1"/>
  <c r="AH255" i="1"/>
  <c r="AI255" i="1" s="1"/>
  <c r="AH262" i="1"/>
  <c r="AI262" i="1" s="1"/>
  <c r="AH258" i="1"/>
  <c r="AI258" i="1" s="1"/>
  <c r="AH254" i="1"/>
  <c r="AI254" i="1" s="1"/>
  <c r="AH261" i="1"/>
  <c r="AI261" i="1" s="1"/>
  <c r="AH257" i="1"/>
  <c r="AI257" i="1" s="1"/>
  <c r="AH253" i="1"/>
  <c r="AI253" i="1" s="1"/>
  <c r="AH48" i="1"/>
  <c r="AI48" i="1" s="1"/>
  <c r="AH69" i="1"/>
  <c r="AI69" i="1" s="1"/>
  <c r="AH9" i="1"/>
  <c r="AH49" i="1"/>
  <c r="AI49" i="1" s="1"/>
  <c r="AH72" i="1"/>
  <c r="AH73" i="1"/>
  <c r="AI73" i="1" s="1"/>
  <c r="AC70" i="1"/>
  <c r="AH68" i="1"/>
  <c r="AI68" i="1" s="1"/>
  <c r="AG70" i="1"/>
  <c r="AG12" i="44"/>
  <c r="AI9" i="1" l="1"/>
  <c r="AI72" i="1"/>
  <c r="AE355" i="16"/>
  <c r="AG343" i="16" l="1"/>
  <c r="AH343" i="16" s="1"/>
  <c r="AI343" i="16" s="1"/>
  <c r="AE70" i="15"/>
  <c r="Y197" i="37"/>
  <c r="AC197" i="37"/>
  <c r="AG197" i="37"/>
  <c r="AH197" i="37" l="1"/>
  <c r="AI197" i="37" s="1"/>
  <c r="AD783" i="1" l="1"/>
  <c r="AE783" i="1"/>
  <c r="AG62" i="44"/>
  <c r="AC62" i="44"/>
  <c r="Y62" i="44"/>
  <c r="U62" i="44"/>
  <c r="AH62" i="44" l="1"/>
  <c r="AI62" i="44" s="1"/>
  <c r="A5" i="48"/>
  <c r="A24" i="48" s="1"/>
  <c r="D23" i="48"/>
  <c r="D22" i="48"/>
  <c r="X21" i="48"/>
  <c r="D21" i="48"/>
  <c r="D20" i="48"/>
  <c r="D19" i="48"/>
  <c r="D18" i="48"/>
  <c r="Y17" i="48"/>
  <c r="X17" i="48"/>
  <c r="D17" i="48"/>
  <c r="D16" i="48"/>
  <c r="D15" i="48"/>
  <c r="D14" i="48"/>
  <c r="X13" i="48"/>
  <c r="D13" i="48"/>
  <c r="D12" i="48"/>
  <c r="D11" i="48"/>
  <c r="D10" i="48"/>
  <c r="X9" i="48"/>
  <c r="D9" i="48"/>
  <c r="D8" i="48"/>
  <c r="A1" i="48"/>
  <c r="A73" i="47"/>
  <c r="AF72" i="47"/>
  <c r="AE72" i="47"/>
  <c r="AD72" i="47"/>
  <c r="AB72" i="47"/>
  <c r="AA72" i="47"/>
  <c r="Z72" i="47"/>
  <c r="X72" i="47"/>
  <c r="W72" i="47"/>
  <c r="V72" i="47"/>
  <c r="T72" i="47"/>
  <c r="I23" i="48" s="1"/>
  <c r="S72" i="47"/>
  <c r="H23" i="48" s="1"/>
  <c r="R72" i="47"/>
  <c r="G23" i="48" s="1"/>
  <c r="O72" i="47"/>
  <c r="N72" i="47"/>
  <c r="M72" i="47"/>
  <c r="K72" i="47"/>
  <c r="C23" i="48" s="1"/>
  <c r="J72" i="47"/>
  <c r="B23" i="48" s="1"/>
  <c r="AG71" i="47"/>
  <c r="AC71" i="47"/>
  <c r="Y71" i="47"/>
  <c r="U71" i="47"/>
  <c r="AG70" i="47"/>
  <c r="AC70" i="47"/>
  <c r="Y70" i="47"/>
  <c r="U70" i="47"/>
  <c r="AF68" i="47"/>
  <c r="AE68" i="47"/>
  <c r="AD68" i="47"/>
  <c r="AB68" i="47"/>
  <c r="AA68" i="47"/>
  <c r="Z68" i="47"/>
  <c r="X68" i="47"/>
  <c r="W68" i="47"/>
  <c r="V68" i="47"/>
  <c r="T68" i="47"/>
  <c r="S68" i="47"/>
  <c r="R68" i="47"/>
  <c r="O68" i="47"/>
  <c r="N68" i="47"/>
  <c r="M68" i="47"/>
  <c r="K68" i="47"/>
  <c r="J68" i="47"/>
  <c r="AG67" i="47"/>
  <c r="AC67" i="47"/>
  <c r="Y67" i="47"/>
  <c r="U67" i="47"/>
  <c r="AG66" i="47"/>
  <c r="AC66" i="47"/>
  <c r="Y66" i="47"/>
  <c r="U66" i="47"/>
  <c r="AF64" i="47"/>
  <c r="AE64" i="47"/>
  <c r="AD64" i="47"/>
  <c r="AB64" i="47"/>
  <c r="AA64" i="47"/>
  <c r="Z64" i="47"/>
  <c r="X64" i="47"/>
  <c r="W64" i="47"/>
  <c r="V64" i="47"/>
  <c r="T64" i="47"/>
  <c r="S64" i="47"/>
  <c r="R64" i="47"/>
  <c r="O64" i="47"/>
  <c r="N64" i="47"/>
  <c r="M64" i="47"/>
  <c r="K64" i="47"/>
  <c r="J64" i="47"/>
  <c r="B21" i="48" s="1"/>
  <c r="AG63" i="47"/>
  <c r="AC63" i="47"/>
  <c r="Y63" i="47"/>
  <c r="U63" i="47"/>
  <c r="AG62" i="47"/>
  <c r="AC62" i="47"/>
  <c r="Y62" i="47"/>
  <c r="U62" i="47"/>
  <c r="AF60" i="47"/>
  <c r="AE60" i="47"/>
  <c r="AD60" i="47"/>
  <c r="AB60" i="47"/>
  <c r="AA60" i="47"/>
  <c r="Z60" i="47"/>
  <c r="X60" i="47"/>
  <c r="W60" i="47"/>
  <c r="V60" i="47"/>
  <c r="T60" i="47"/>
  <c r="S60" i="47"/>
  <c r="R60" i="47"/>
  <c r="O60" i="47"/>
  <c r="N60" i="47"/>
  <c r="M60" i="47"/>
  <c r="K60" i="47"/>
  <c r="J60" i="47"/>
  <c r="AG59" i="47"/>
  <c r="AC59" i="47"/>
  <c r="Y59" i="47"/>
  <c r="U59" i="47"/>
  <c r="AG58" i="47"/>
  <c r="AC58" i="47"/>
  <c r="Y58" i="47"/>
  <c r="U58" i="47"/>
  <c r="AF56" i="47"/>
  <c r="AE56" i="47"/>
  <c r="AD56" i="47"/>
  <c r="AB56" i="47"/>
  <c r="AA56" i="47"/>
  <c r="Z56" i="47"/>
  <c r="X56" i="47"/>
  <c r="W56" i="47"/>
  <c r="V56" i="47"/>
  <c r="T56" i="47"/>
  <c r="S56" i="47"/>
  <c r="R56" i="47"/>
  <c r="O56" i="47"/>
  <c r="N56" i="47"/>
  <c r="M56" i="47"/>
  <c r="K56" i="47"/>
  <c r="J56" i="47"/>
  <c r="B19" i="48" s="1"/>
  <c r="AG55" i="47"/>
  <c r="AC55" i="47"/>
  <c r="Y55" i="47"/>
  <c r="U55" i="47"/>
  <c r="AG54" i="47"/>
  <c r="AC54" i="47"/>
  <c r="Y54" i="47"/>
  <c r="Y56" i="47" s="1"/>
  <c r="U54" i="47"/>
  <c r="AF52" i="47"/>
  <c r="AE52" i="47"/>
  <c r="AD52" i="47"/>
  <c r="AB52" i="47"/>
  <c r="AA52" i="47"/>
  <c r="Z52" i="47"/>
  <c r="X52" i="47"/>
  <c r="W52" i="47"/>
  <c r="V52" i="47"/>
  <c r="T52" i="47"/>
  <c r="S52" i="47"/>
  <c r="R52" i="47"/>
  <c r="O52" i="47"/>
  <c r="N52" i="47"/>
  <c r="M52" i="47"/>
  <c r="K52" i="47"/>
  <c r="J52" i="47"/>
  <c r="AG51" i="47"/>
  <c r="AC51" i="47"/>
  <c r="Y51" i="47"/>
  <c r="U51" i="47"/>
  <c r="AG50" i="47"/>
  <c r="AC50" i="47"/>
  <c r="AC52" i="47" s="1"/>
  <c r="Y50" i="47"/>
  <c r="Y52" i="47" s="1"/>
  <c r="U50" i="47"/>
  <c r="U52" i="47" s="1"/>
  <c r="AF48" i="47"/>
  <c r="AE48" i="47"/>
  <c r="AD48" i="47"/>
  <c r="AB48" i="47"/>
  <c r="AA48" i="47"/>
  <c r="Z48" i="47"/>
  <c r="X48" i="47"/>
  <c r="W48" i="47"/>
  <c r="V48" i="47"/>
  <c r="T48" i="47"/>
  <c r="S48" i="47"/>
  <c r="R48" i="47"/>
  <c r="O48" i="47"/>
  <c r="N48" i="47"/>
  <c r="M48" i="47"/>
  <c r="K48" i="47"/>
  <c r="J48" i="47"/>
  <c r="AG47" i="47"/>
  <c r="AC47" i="47"/>
  <c r="Y47" i="47"/>
  <c r="U47" i="47"/>
  <c r="AG46" i="47"/>
  <c r="AG48" i="47" s="1"/>
  <c r="AC46" i="47"/>
  <c r="AC48" i="47" s="1"/>
  <c r="Y46" i="47"/>
  <c r="Y48" i="47" s="1"/>
  <c r="U46" i="47"/>
  <c r="AF44" i="47"/>
  <c r="AE44" i="47"/>
  <c r="AD44" i="47"/>
  <c r="AB44" i="47"/>
  <c r="AA44" i="47"/>
  <c r="Z44" i="47"/>
  <c r="X44" i="47"/>
  <c r="W44" i="47"/>
  <c r="V44" i="47"/>
  <c r="T44" i="47"/>
  <c r="S44" i="47"/>
  <c r="R44" i="47"/>
  <c r="O44" i="47"/>
  <c r="N44" i="47"/>
  <c r="M44" i="47"/>
  <c r="K44" i="47"/>
  <c r="C16" i="48" s="1"/>
  <c r="J44" i="47"/>
  <c r="B16" i="48" s="1"/>
  <c r="AG43" i="47"/>
  <c r="AC43" i="47"/>
  <c r="Y43" i="47"/>
  <c r="U43" i="47"/>
  <c r="AG42" i="47"/>
  <c r="AG44" i="47" s="1"/>
  <c r="AC42" i="47"/>
  <c r="AC44" i="47" s="1"/>
  <c r="Y42" i="47"/>
  <c r="Y44" i="47" s="1"/>
  <c r="U42" i="47"/>
  <c r="AF40" i="47"/>
  <c r="AE40" i="47"/>
  <c r="AD40" i="47"/>
  <c r="AB40" i="47"/>
  <c r="AA40" i="47"/>
  <c r="Z40" i="47"/>
  <c r="X40" i="47"/>
  <c r="W40" i="47"/>
  <c r="V40" i="47"/>
  <c r="T40" i="47"/>
  <c r="S40" i="47"/>
  <c r="R40" i="47"/>
  <c r="O40" i="47"/>
  <c r="N40" i="47"/>
  <c r="M40" i="47"/>
  <c r="K40" i="47"/>
  <c r="J40" i="47"/>
  <c r="B15" i="48" s="1"/>
  <c r="AG39" i="47"/>
  <c r="AC39" i="47"/>
  <c r="Y39" i="47"/>
  <c r="U39" i="47"/>
  <c r="AG38" i="47"/>
  <c r="AC38" i="47"/>
  <c r="Y38" i="47"/>
  <c r="U38" i="47"/>
  <c r="AG37" i="47"/>
  <c r="AC37" i="47"/>
  <c r="Y37" i="47"/>
  <c r="U37" i="47"/>
  <c r="AF35" i="47"/>
  <c r="AE35" i="47"/>
  <c r="AD35" i="47"/>
  <c r="AB35" i="47"/>
  <c r="AA35" i="47"/>
  <c r="Z35" i="47"/>
  <c r="X35" i="47"/>
  <c r="W35" i="47"/>
  <c r="V35" i="47"/>
  <c r="T35" i="47"/>
  <c r="S35" i="47"/>
  <c r="R35" i="47"/>
  <c r="O35" i="47"/>
  <c r="N35" i="47"/>
  <c r="M35" i="47"/>
  <c r="K35" i="47"/>
  <c r="C14" i="48" s="1"/>
  <c r="J35" i="47"/>
  <c r="B14" i="48" s="1"/>
  <c r="AG34" i="47"/>
  <c r="AC34" i="47"/>
  <c r="Y34" i="47"/>
  <c r="U34" i="47"/>
  <c r="AG33" i="47"/>
  <c r="AC33" i="47"/>
  <c r="AC35" i="47" s="1"/>
  <c r="Y33" i="47"/>
  <c r="Y35" i="47" s="1"/>
  <c r="U33" i="47"/>
  <c r="AF31" i="47"/>
  <c r="AE31" i="47"/>
  <c r="AD31" i="47"/>
  <c r="AB31" i="47"/>
  <c r="AA31" i="47"/>
  <c r="Z31" i="47"/>
  <c r="X31" i="47"/>
  <c r="W31" i="47"/>
  <c r="V31" i="47"/>
  <c r="T31" i="47"/>
  <c r="S31" i="47"/>
  <c r="R31" i="47"/>
  <c r="O31" i="47"/>
  <c r="N31" i="47"/>
  <c r="M31" i="47"/>
  <c r="K31" i="47"/>
  <c r="J31" i="47"/>
  <c r="AG30" i="47"/>
  <c r="AC30" i="47"/>
  <c r="Y30" i="47"/>
  <c r="U30" i="47"/>
  <c r="AG29" i="47"/>
  <c r="AC29" i="47"/>
  <c r="AC31" i="47" s="1"/>
  <c r="Y29" i="47"/>
  <c r="Y31" i="47" s="1"/>
  <c r="U29" i="47"/>
  <c r="AF27" i="47"/>
  <c r="AE27" i="47"/>
  <c r="AD27" i="47"/>
  <c r="AB27" i="47"/>
  <c r="AA27" i="47"/>
  <c r="Z27" i="47"/>
  <c r="X27" i="47"/>
  <c r="W27" i="47"/>
  <c r="V27" i="47"/>
  <c r="T27" i="47"/>
  <c r="S27" i="47"/>
  <c r="R27" i="47"/>
  <c r="O27" i="47"/>
  <c r="N27" i="47"/>
  <c r="M27" i="47"/>
  <c r="K27" i="47"/>
  <c r="J27" i="47"/>
  <c r="AG26" i="47"/>
  <c r="AC26" i="47"/>
  <c r="Y26" i="47"/>
  <c r="U26" i="47"/>
  <c r="AG25" i="47"/>
  <c r="AG27" i="47" s="1"/>
  <c r="AC25" i="47"/>
  <c r="AC27" i="47" s="1"/>
  <c r="Y25" i="47"/>
  <c r="U25" i="47"/>
  <c r="AF23" i="47"/>
  <c r="AE23" i="47"/>
  <c r="AD23" i="47"/>
  <c r="AB23" i="47"/>
  <c r="AA23" i="47"/>
  <c r="Z23" i="47"/>
  <c r="X23" i="47"/>
  <c r="W23" i="47"/>
  <c r="V23" i="47"/>
  <c r="T23" i="47"/>
  <c r="S23" i="47"/>
  <c r="R23" i="47"/>
  <c r="O23" i="47"/>
  <c r="N23" i="47"/>
  <c r="M23" i="47"/>
  <c r="K23" i="47"/>
  <c r="J23" i="47"/>
  <c r="AG22" i="47"/>
  <c r="AC22" i="47"/>
  <c r="Y22" i="47"/>
  <c r="U22" i="47"/>
  <c r="AG21" i="47"/>
  <c r="AC21" i="47"/>
  <c r="AC23" i="47" s="1"/>
  <c r="Y21" i="47"/>
  <c r="U21" i="47"/>
  <c r="AF19" i="47"/>
  <c r="AE19" i="47"/>
  <c r="AD19" i="47"/>
  <c r="AB19" i="47"/>
  <c r="AA19" i="47"/>
  <c r="Z19" i="47"/>
  <c r="X19" i="47"/>
  <c r="W19" i="47"/>
  <c r="V19" i="47"/>
  <c r="T19" i="47"/>
  <c r="S19" i="47"/>
  <c r="R19" i="47"/>
  <c r="O19" i="47"/>
  <c r="N19" i="47"/>
  <c r="M19" i="47"/>
  <c r="K19" i="47"/>
  <c r="J19" i="47"/>
  <c r="AG18" i="47"/>
  <c r="AC18" i="47"/>
  <c r="Y18" i="47"/>
  <c r="U18" i="47"/>
  <c r="AG17" i="47"/>
  <c r="AG19" i="47" s="1"/>
  <c r="AC17" i="47"/>
  <c r="Y17" i="47"/>
  <c r="U17" i="47"/>
  <c r="AF15" i="47"/>
  <c r="AE15" i="47"/>
  <c r="AD15" i="47"/>
  <c r="AB15" i="47"/>
  <c r="AA15" i="47"/>
  <c r="Z15" i="47"/>
  <c r="X15" i="47"/>
  <c r="W15" i="47"/>
  <c r="V15" i="47"/>
  <c r="T15" i="47"/>
  <c r="S15" i="47"/>
  <c r="R15" i="47"/>
  <c r="O15" i="47"/>
  <c r="N15" i="47"/>
  <c r="M15" i="47"/>
  <c r="K15" i="47"/>
  <c r="J15" i="47"/>
  <c r="AG14" i="47"/>
  <c r="AC14" i="47"/>
  <c r="Y14" i="47"/>
  <c r="U14" i="47"/>
  <c r="AG13" i="47"/>
  <c r="AC13" i="47"/>
  <c r="Y13" i="47"/>
  <c r="U13" i="47"/>
  <c r="AF11" i="47"/>
  <c r="AE11" i="47"/>
  <c r="AD11" i="47"/>
  <c r="AB11" i="47"/>
  <c r="AA11" i="47"/>
  <c r="Z11" i="47"/>
  <c r="X11" i="47"/>
  <c r="W11" i="47"/>
  <c r="V11" i="47"/>
  <c r="T11" i="47"/>
  <c r="S11" i="47"/>
  <c r="R11" i="47"/>
  <c r="O11" i="47"/>
  <c r="N11" i="47"/>
  <c r="M11" i="47"/>
  <c r="K11" i="47"/>
  <c r="J11" i="47"/>
  <c r="AG10" i="47"/>
  <c r="AC10" i="47"/>
  <c r="Y10" i="47"/>
  <c r="U10" i="47"/>
  <c r="AG9" i="47"/>
  <c r="AC9" i="47"/>
  <c r="Y9" i="47"/>
  <c r="U9" i="47"/>
  <c r="U11" i="47" s="1"/>
  <c r="AH58" i="47" l="1"/>
  <c r="AH26" i="47"/>
  <c r="AI26" i="47" s="1"/>
  <c r="Y11" i="47"/>
  <c r="AG35" i="47"/>
  <c r="AC40" i="47"/>
  <c r="AC56" i="47"/>
  <c r="Y60" i="47"/>
  <c r="AC11" i="47"/>
  <c r="Y15" i="47"/>
  <c r="Y64" i="47"/>
  <c r="U68" i="47"/>
  <c r="AC15" i="47"/>
  <c r="AG60" i="47"/>
  <c r="AC64" i="47"/>
  <c r="Y68" i="47"/>
  <c r="U72" i="47"/>
  <c r="J23" i="48" s="1"/>
  <c r="Y19" i="47"/>
  <c r="U23" i="47"/>
  <c r="AH10" i="47"/>
  <c r="AI10" i="47" s="1"/>
  <c r="U27" i="47"/>
  <c r="AC68" i="47"/>
  <c r="Y72" i="47"/>
  <c r="N23" i="48" s="1"/>
  <c r="AD73" i="47"/>
  <c r="AC19" i="47"/>
  <c r="AH38" i="47"/>
  <c r="AI38" i="47" s="1"/>
  <c r="D24" i="48"/>
  <c r="AG15" i="47"/>
  <c r="AG31" i="47"/>
  <c r="AC60" i="47"/>
  <c r="AH42" i="47"/>
  <c r="AI42" i="47" s="1"/>
  <c r="AH43" i="47"/>
  <c r="AH44" i="47" s="1"/>
  <c r="N73" i="47"/>
  <c r="T73" i="47"/>
  <c r="U44" i="47"/>
  <c r="AG64" i="47"/>
  <c r="AG72" i="47"/>
  <c r="J73" i="47"/>
  <c r="O73" i="47"/>
  <c r="V73" i="47"/>
  <c r="AE73" i="47"/>
  <c r="AH21" i="47"/>
  <c r="AI21" i="47" s="1"/>
  <c r="AH29" i="47"/>
  <c r="AI29" i="47" s="1"/>
  <c r="AH30" i="47"/>
  <c r="AI30" i="47" s="1"/>
  <c r="U31" i="47"/>
  <c r="AH33" i="47"/>
  <c r="AI33" i="47" s="1"/>
  <c r="AH34" i="47"/>
  <c r="AH39" i="47"/>
  <c r="AI39" i="47" s="1"/>
  <c r="AG52" i="47"/>
  <c r="AH62" i="47"/>
  <c r="AH63" i="47"/>
  <c r="AI63" i="47" s="1"/>
  <c r="U64" i="47"/>
  <c r="AH67" i="47"/>
  <c r="AI67" i="47" s="1"/>
  <c r="R73" i="47"/>
  <c r="AB73" i="47"/>
  <c r="AH22" i="47"/>
  <c r="AI22" i="47" s="1"/>
  <c r="U40" i="47"/>
  <c r="AG56" i="47"/>
  <c r="AH59" i="47"/>
  <c r="AI59" i="47" s="1"/>
  <c r="U60" i="47"/>
  <c r="K73" i="47"/>
  <c r="W73" i="47"/>
  <c r="AF73" i="47"/>
  <c r="AH9" i="47"/>
  <c r="AH11" i="47" s="1"/>
  <c r="M73" i="47"/>
  <c r="S73" i="47"/>
  <c r="X73" i="47"/>
  <c r="AH13" i="47"/>
  <c r="AH14" i="47"/>
  <c r="AI14" i="47" s="1"/>
  <c r="U15" i="47"/>
  <c r="AH17" i="47"/>
  <c r="AI17" i="47" s="1"/>
  <c r="AH18" i="47"/>
  <c r="AI18" i="47" s="1"/>
  <c r="AG23" i="47"/>
  <c r="Y27" i="47"/>
  <c r="AH37" i="47"/>
  <c r="AH46" i="47"/>
  <c r="AI46" i="47" s="1"/>
  <c r="AH47" i="47"/>
  <c r="AI47" i="47" s="1"/>
  <c r="U48" i="47"/>
  <c r="AH51" i="47"/>
  <c r="AI51" i="47" s="1"/>
  <c r="U56" i="47"/>
  <c r="AG68" i="47"/>
  <c r="Z73" i="47"/>
  <c r="R23" i="48" s="1"/>
  <c r="AA73" i="47"/>
  <c r="AH71" i="47"/>
  <c r="AI71" i="47" s="1"/>
  <c r="AC72" i="47"/>
  <c r="AI34" i="47"/>
  <c r="AG40" i="47"/>
  <c r="AH25" i="47"/>
  <c r="AH55" i="47"/>
  <c r="AI58" i="47"/>
  <c r="AG11" i="47"/>
  <c r="U19" i="47"/>
  <c r="U35" i="47"/>
  <c r="Y40" i="47"/>
  <c r="Y23" i="47"/>
  <c r="AH54" i="47"/>
  <c r="AH70" i="47"/>
  <c r="AH50" i="47"/>
  <c r="AH66" i="47"/>
  <c r="AH15" i="47" l="1"/>
  <c r="AI43" i="47"/>
  <c r="AI13" i="47"/>
  <c r="AH64" i="47"/>
  <c r="AI64" i="47" s="1"/>
  <c r="AH60" i="47"/>
  <c r="AI9" i="47"/>
  <c r="AH31" i="47"/>
  <c r="AI31" i="47" s="1"/>
  <c r="AH35" i="47"/>
  <c r="AI35" i="47" s="1"/>
  <c r="AH48" i="47"/>
  <c r="AI48" i="47" s="1"/>
  <c r="U73" i="47"/>
  <c r="AH40" i="47"/>
  <c r="AI40" i="47" s="1"/>
  <c r="AH23" i="47"/>
  <c r="AI23" i="47" s="1"/>
  <c r="AC73" i="47"/>
  <c r="AI62" i="47"/>
  <c r="AH19" i="47"/>
  <c r="AI37" i="47"/>
  <c r="Y73" i="47"/>
  <c r="AI15" i="47"/>
  <c r="AI55" i="47"/>
  <c r="AI25" i="47"/>
  <c r="AH27" i="47"/>
  <c r="AI60" i="47"/>
  <c r="AI70" i="47"/>
  <c r="AH72" i="47"/>
  <c r="AH56" i="47"/>
  <c r="AI54" i="47"/>
  <c r="AI44" i="47"/>
  <c r="AI19" i="47"/>
  <c r="AI11" i="47"/>
  <c r="AI66" i="47"/>
  <c r="AH68" i="47"/>
  <c r="AI50" i="47"/>
  <c r="AH52" i="47"/>
  <c r="AG73" i="47"/>
  <c r="AI72" i="47" l="1"/>
  <c r="X23" i="48" s="1"/>
  <c r="W23" i="48"/>
  <c r="AI68" i="47"/>
  <c r="AI52" i="47"/>
  <c r="AH73" i="47"/>
  <c r="AJ52" i="47" s="1"/>
  <c r="AI56" i="47"/>
  <c r="AI27" i="47"/>
  <c r="AJ27" i="47" l="1"/>
  <c r="AJ68" i="47"/>
  <c r="AJ72" i="47"/>
  <c r="Y23" i="48" s="1"/>
  <c r="AJ73" i="47"/>
  <c r="Y24" i="48" s="1"/>
  <c r="AI73" i="47"/>
  <c r="X24" i="48" s="1"/>
  <c r="AJ58" i="47"/>
  <c r="AJ51" i="47"/>
  <c r="AJ62" i="47"/>
  <c r="AJ63" i="47"/>
  <c r="AJ71" i="47"/>
  <c r="AJ42" i="47"/>
  <c r="AJ9" i="47"/>
  <c r="AJ34" i="47"/>
  <c r="AJ13" i="47"/>
  <c r="AJ37" i="47"/>
  <c r="AJ43" i="47"/>
  <c r="AJ14" i="47"/>
  <c r="AJ67" i="47"/>
  <c r="AJ26" i="47"/>
  <c r="AJ39" i="47"/>
  <c r="AJ46" i="47"/>
  <c r="AJ59" i="47"/>
  <c r="AJ17" i="47"/>
  <c r="AJ47" i="47"/>
  <c r="AJ22" i="47"/>
  <c r="AJ10" i="47"/>
  <c r="AJ33" i="47"/>
  <c r="AJ18" i="47"/>
  <c r="AJ38" i="47"/>
  <c r="AJ29" i="47"/>
  <c r="AJ21" i="47"/>
  <c r="AJ30" i="47"/>
  <c r="AJ15" i="47"/>
  <c r="AJ40" i="47"/>
  <c r="AJ11" i="47"/>
  <c r="AJ25" i="47"/>
  <c r="AJ54" i="47"/>
  <c r="AJ31" i="47"/>
  <c r="AJ64" i="47"/>
  <c r="AJ60" i="47"/>
  <c r="AJ50" i="47"/>
  <c r="AJ44" i="47"/>
  <c r="AJ70" i="47"/>
  <c r="AJ48" i="47"/>
  <c r="AJ19" i="47"/>
  <c r="AJ35" i="47"/>
  <c r="AJ23" i="47"/>
  <c r="AJ66" i="47"/>
  <c r="AJ55" i="47"/>
  <c r="AJ56" i="47"/>
  <c r="AG318" i="16" l="1"/>
  <c r="AC318" i="16"/>
  <c r="Y318" i="16"/>
  <c r="U318" i="16"/>
  <c r="AG317" i="16"/>
  <c r="AC317" i="16"/>
  <c r="Y317" i="16"/>
  <c r="U317" i="16"/>
  <c r="AH317" i="16" l="1"/>
  <c r="AI317" i="16" s="1"/>
  <c r="AH318" i="16"/>
  <c r="AI318" i="16" s="1"/>
  <c r="AG313" i="16"/>
  <c r="AC313" i="16"/>
  <c r="Y313" i="16"/>
  <c r="U313" i="16"/>
  <c r="AG312" i="16"/>
  <c r="AC312" i="16"/>
  <c r="Y312" i="16"/>
  <c r="U312" i="16"/>
  <c r="AG311" i="16"/>
  <c r="AC311" i="16"/>
  <c r="Y311" i="16"/>
  <c r="U311" i="16"/>
  <c r="AG310" i="16"/>
  <c r="AC310" i="16"/>
  <c r="Y310" i="16"/>
  <c r="U310" i="16"/>
  <c r="AG309" i="16"/>
  <c r="AC309" i="16"/>
  <c r="Y309" i="16"/>
  <c r="U309" i="16"/>
  <c r="AG308" i="16"/>
  <c r="AC308" i="16"/>
  <c r="Y308" i="16"/>
  <c r="U308" i="16"/>
  <c r="AG307" i="16"/>
  <c r="AC307" i="16"/>
  <c r="Y307" i="16"/>
  <c r="U307" i="16"/>
  <c r="AG306" i="16"/>
  <c r="AC306" i="16"/>
  <c r="Y306" i="16"/>
  <c r="U306" i="16"/>
  <c r="AG305" i="16"/>
  <c r="AC305" i="16"/>
  <c r="Y305" i="16"/>
  <c r="U305" i="16"/>
  <c r="AG304" i="16"/>
  <c r="AC304" i="16"/>
  <c r="Y304" i="16"/>
  <c r="U304" i="16"/>
  <c r="AG303" i="16"/>
  <c r="AC303" i="16"/>
  <c r="Y303" i="16"/>
  <c r="U303" i="16"/>
  <c r="AG302" i="16"/>
  <c r="AC302" i="16"/>
  <c r="Y302" i="16"/>
  <c r="U302" i="16"/>
  <c r="AG301" i="16"/>
  <c r="AC301" i="16"/>
  <c r="Y301" i="16"/>
  <c r="U301" i="16"/>
  <c r="AG300" i="16"/>
  <c r="AC300" i="16"/>
  <c r="Y300" i="16"/>
  <c r="U300" i="16"/>
  <c r="AG299" i="16"/>
  <c r="AC299" i="16"/>
  <c r="Y299" i="16"/>
  <c r="U299" i="16"/>
  <c r="AH309" i="16" l="1"/>
  <c r="AI309" i="16" s="1"/>
  <c r="AH310" i="16"/>
  <c r="AI310" i="16" s="1"/>
  <c r="AH311" i="16"/>
  <c r="AI311" i="16" s="1"/>
  <c r="AH312" i="16"/>
  <c r="AI312" i="16" s="1"/>
  <c r="AH313" i="16"/>
  <c r="AI313" i="16" s="1"/>
  <c r="AH299" i="16"/>
  <c r="AI299" i="16" s="1"/>
  <c r="AH300" i="16"/>
  <c r="AI300" i="16" s="1"/>
  <c r="AH301" i="16"/>
  <c r="AI301" i="16" s="1"/>
  <c r="AH302" i="16"/>
  <c r="AI302" i="16" s="1"/>
  <c r="AH303" i="16"/>
  <c r="AI303" i="16" s="1"/>
  <c r="AH304" i="16"/>
  <c r="AI304" i="16" s="1"/>
  <c r="AH305" i="16"/>
  <c r="AI305" i="16" s="1"/>
  <c r="AH306" i="16"/>
  <c r="AI306" i="16" s="1"/>
  <c r="AH307" i="16"/>
  <c r="AI307" i="16" s="1"/>
  <c r="AH308" i="16"/>
  <c r="AI308" i="16" s="1"/>
  <c r="K192" i="16" l="1"/>
  <c r="AG669" i="1"/>
  <c r="Z778" i="1"/>
  <c r="AA778" i="1"/>
  <c r="AB778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H669" i="1" l="1"/>
  <c r="AH761" i="1"/>
  <c r="AI761" i="1" s="1"/>
  <c r="AH757" i="1"/>
  <c r="AI757" i="1" s="1"/>
  <c r="AH766" i="1"/>
  <c r="AI766" i="1" s="1"/>
  <c r="AH747" i="1"/>
  <c r="AI747" i="1" s="1"/>
  <c r="AH743" i="1"/>
  <c r="AH739" i="1"/>
  <c r="AI739" i="1" s="1"/>
  <c r="AH735" i="1"/>
  <c r="AI735" i="1" s="1"/>
  <c r="AH731" i="1"/>
  <c r="AI731" i="1" s="1"/>
  <c r="AH727" i="1"/>
  <c r="AI727" i="1" s="1"/>
  <c r="AH723" i="1"/>
  <c r="AI723" i="1" s="1"/>
  <c r="AH752" i="1"/>
  <c r="AI752" i="1" s="1"/>
  <c r="AH753" i="1"/>
  <c r="AI753" i="1" s="1"/>
  <c r="AH749" i="1"/>
  <c r="AI749" i="1" s="1"/>
  <c r="AH744" i="1"/>
  <c r="AI744" i="1" s="1"/>
  <c r="AH740" i="1"/>
  <c r="AI740" i="1" s="1"/>
  <c r="AH736" i="1"/>
  <c r="AI736" i="1" s="1"/>
  <c r="AH728" i="1"/>
  <c r="AI728" i="1" s="1"/>
  <c r="AH724" i="1"/>
  <c r="AI724" i="1" s="1"/>
  <c r="AH773" i="1"/>
  <c r="AI773" i="1" s="1"/>
  <c r="AH768" i="1"/>
  <c r="AI768" i="1" s="1"/>
  <c r="AH763" i="1"/>
  <c r="AI763" i="1" s="1"/>
  <c r="AH759" i="1"/>
  <c r="AI759" i="1" s="1"/>
  <c r="AH750" i="1"/>
  <c r="AI750" i="1" s="1"/>
  <c r="AH745" i="1"/>
  <c r="AI745" i="1" s="1"/>
  <c r="AH741" i="1"/>
  <c r="AI741" i="1" s="1"/>
  <c r="AH737" i="1"/>
  <c r="AI737" i="1" s="1"/>
  <c r="AH733" i="1"/>
  <c r="AI733" i="1" s="1"/>
  <c r="AH729" i="1"/>
  <c r="AI729" i="1" s="1"/>
  <c r="AH725" i="1"/>
  <c r="AI725" i="1" s="1"/>
  <c r="AH769" i="1"/>
  <c r="AI769" i="1" s="1"/>
  <c r="AH765" i="1"/>
  <c r="AI765" i="1" s="1"/>
  <c r="AH760" i="1"/>
  <c r="AI760" i="1" s="1"/>
  <c r="AH755" i="1"/>
  <c r="AI755" i="1" s="1"/>
  <c r="AH751" i="1"/>
  <c r="AI751" i="1" s="1"/>
  <c r="AH746" i="1"/>
  <c r="AI746" i="1" s="1"/>
  <c r="AH742" i="1"/>
  <c r="AI742" i="1" s="1"/>
  <c r="AH738" i="1"/>
  <c r="AI738" i="1" s="1"/>
  <c r="AH734" i="1"/>
  <c r="AI734" i="1" s="1"/>
  <c r="AH730" i="1"/>
  <c r="AI730" i="1" s="1"/>
  <c r="AH726" i="1"/>
  <c r="AI726" i="1" s="1"/>
  <c r="AH722" i="1"/>
  <c r="AI722" i="1" s="1"/>
  <c r="AH771" i="1"/>
  <c r="AI771" i="1" s="1"/>
  <c r="AH767" i="1"/>
  <c r="AI767" i="1" s="1"/>
  <c r="AH758" i="1"/>
  <c r="AI758" i="1" s="1"/>
  <c r="AH732" i="1"/>
  <c r="AI732" i="1" s="1"/>
  <c r="AH770" i="1"/>
  <c r="AH762" i="1"/>
  <c r="AH754" i="1"/>
  <c r="AH772" i="1"/>
  <c r="AH764" i="1"/>
  <c r="AH756" i="1"/>
  <c r="AH748" i="1"/>
  <c r="AI669" i="1" l="1"/>
  <c r="AI756" i="1"/>
  <c r="AI754" i="1"/>
  <c r="AI748" i="1"/>
  <c r="AI764" i="1"/>
  <c r="AI762" i="1"/>
  <c r="AI770" i="1"/>
  <c r="AI772" i="1"/>
  <c r="K252" i="16" l="1"/>
  <c r="AG248" i="16"/>
  <c r="AC248" i="16"/>
  <c r="Y248" i="16"/>
  <c r="U248" i="16"/>
  <c r="K666" i="1"/>
  <c r="Y645" i="1"/>
  <c r="AC645" i="1"/>
  <c r="AG645" i="1"/>
  <c r="Y646" i="1"/>
  <c r="AC646" i="1"/>
  <c r="AG646" i="1"/>
  <c r="Y647" i="1"/>
  <c r="AC647" i="1"/>
  <c r="AG647" i="1"/>
  <c r="Y648" i="1"/>
  <c r="AC648" i="1"/>
  <c r="AG648" i="1"/>
  <c r="Y649" i="1"/>
  <c r="AC649" i="1"/>
  <c r="AG649" i="1"/>
  <c r="Y650" i="1"/>
  <c r="AC650" i="1"/>
  <c r="AG650" i="1"/>
  <c r="Y651" i="1"/>
  <c r="AC651" i="1"/>
  <c r="AG651" i="1"/>
  <c r="Y652" i="1"/>
  <c r="AC652" i="1"/>
  <c r="AG652" i="1"/>
  <c r="Y653" i="1"/>
  <c r="AC653" i="1"/>
  <c r="AG653" i="1"/>
  <c r="Y654" i="1"/>
  <c r="AC654" i="1"/>
  <c r="AG654" i="1"/>
  <c r="Y655" i="1"/>
  <c r="AC655" i="1"/>
  <c r="AG655" i="1"/>
  <c r="Y656" i="1"/>
  <c r="AC656" i="1"/>
  <c r="AG656" i="1"/>
  <c r="Y657" i="1"/>
  <c r="AC657" i="1"/>
  <c r="AG657" i="1"/>
  <c r="Y658" i="1"/>
  <c r="AC658" i="1"/>
  <c r="AG658" i="1"/>
  <c r="Y659" i="1"/>
  <c r="AC659" i="1"/>
  <c r="AG659" i="1"/>
  <c r="Y660" i="1"/>
  <c r="AC660" i="1"/>
  <c r="AG660" i="1"/>
  <c r="Y661" i="1"/>
  <c r="AC661" i="1"/>
  <c r="AG661" i="1"/>
  <c r="Y662" i="1"/>
  <c r="AC662" i="1"/>
  <c r="AG662" i="1"/>
  <c r="Y663" i="1"/>
  <c r="AC663" i="1"/>
  <c r="AG663" i="1"/>
  <c r="Y664" i="1"/>
  <c r="AC664" i="1"/>
  <c r="AG664" i="1"/>
  <c r="Y665" i="1"/>
  <c r="AC665" i="1"/>
  <c r="AG665" i="1"/>
  <c r="Z666" i="1"/>
  <c r="AA666" i="1"/>
  <c r="AB666" i="1"/>
  <c r="AD666" i="1"/>
  <c r="AE666" i="1"/>
  <c r="AF666" i="1"/>
  <c r="AA622" i="1"/>
  <c r="AB622" i="1"/>
  <c r="Z622" i="1"/>
  <c r="AA613" i="1"/>
  <c r="AB613" i="1"/>
  <c r="Z613" i="1"/>
  <c r="Y598" i="1"/>
  <c r="AC598" i="1"/>
  <c r="AG598" i="1"/>
  <c r="Y599" i="1"/>
  <c r="AC599" i="1"/>
  <c r="AG599" i="1"/>
  <c r="Y600" i="1"/>
  <c r="AC600" i="1"/>
  <c r="AG600" i="1"/>
  <c r="Y601" i="1"/>
  <c r="AC601" i="1"/>
  <c r="AG601" i="1"/>
  <c r="Y602" i="1"/>
  <c r="AC602" i="1"/>
  <c r="AG602" i="1"/>
  <c r="Y603" i="1"/>
  <c r="AC603" i="1"/>
  <c r="AG603" i="1"/>
  <c r="Y604" i="1"/>
  <c r="AC604" i="1"/>
  <c r="AG604" i="1"/>
  <c r="Y605" i="1"/>
  <c r="AC605" i="1"/>
  <c r="AG605" i="1"/>
  <c r="Y606" i="1"/>
  <c r="AC606" i="1"/>
  <c r="AG606" i="1"/>
  <c r="Y607" i="1"/>
  <c r="AC607" i="1"/>
  <c r="AG607" i="1"/>
  <c r="Y608" i="1"/>
  <c r="AC608" i="1"/>
  <c r="AG608" i="1"/>
  <c r="Y609" i="1"/>
  <c r="AC609" i="1"/>
  <c r="AG609" i="1"/>
  <c r="AH248" i="16" l="1"/>
  <c r="AI248" i="16" s="1"/>
  <c r="AH646" i="1"/>
  <c r="AI646" i="1" s="1"/>
  <c r="AH647" i="1"/>
  <c r="AI647" i="1" s="1"/>
  <c r="AH664" i="1"/>
  <c r="AI664" i="1" s="1"/>
  <c r="AH656" i="1"/>
  <c r="AI656" i="1" s="1"/>
  <c r="AH652" i="1"/>
  <c r="AI652" i="1" s="1"/>
  <c r="AH648" i="1"/>
  <c r="AI648" i="1" s="1"/>
  <c r="AH661" i="1"/>
  <c r="AI661" i="1" s="1"/>
  <c r="AH657" i="1"/>
  <c r="AI657" i="1" s="1"/>
  <c r="AH653" i="1"/>
  <c r="AI653" i="1" s="1"/>
  <c r="AH649" i="1"/>
  <c r="AI649" i="1" s="1"/>
  <c r="AH660" i="1"/>
  <c r="AI660" i="1" s="1"/>
  <c r="AH599" i="1"/>
  <c r="AI599" i="1" s="1"/>
  <c r="AH662" i="1"/>
  <c r="AI662" i="1" s="1"/>
  <c r="AH658" i="1"/>
  <c r="AI658" i="1" s="1"/>
  <c r="AH650" i="1"/>
  <c r="AI650" i="1" s="1"/>
  <c r="AH663" i="1"/>
  <c r="AI663" i="1" s="1"/>
  <c r="AH659" i="1"/>
  <c r="AI659" i="1" s="1"/>
  <c r="AH655" i="1"/>
  <c r="AI655" i="1" s="1"/>
  <c r="AH651" i="1"/>
  <c r="AI651" i="1" s="1"/>
  <c r="AH645" i="1"/>
  <c r="AI645" i="1" s="1"/>
  <c r="AH665" i="1"/>
  <c r="AI665" i="1" s="1"/>
  <c r="AH607" i="1"/>
  <c r="AI607" i="1" s="1"/>
  <c r="AH598" i="1"/>
  <c r="AI598" i="1" s="1"/>
  <c r="AH654" i="1"/>
  <c r="AI654" i="1" s="1"/>
  <c r="AH604" i="1"/>
  <c r="AI604" i="1" s="1"/>
  <c r="AH608" i="1"/>
  <c r="AI608" i="1" s="1"/>
  <c r="AH600" i="1"/>
  <c r="AI600" i="1" s="1"/>
  <c r="AH606" i="1"/>
  <c r="AI606" i="1" s="1"/>
  <c r="AH602" i="1"/>
  <c r="AI602" i="1" s="1"/>
  <c r="AH609" i="1"/>
  <c r="AI609" i="1" s="1"/>
  <c r="AH605" i="1"/>
  <c r="AI605" i="1" s="1"/>
  <c r="AH601" i="1"/>
  <c r="AI601" i="1" s="1"/>
  <c r="AH603" i="1"/>
  <c r="AI603" i="1" s="1"/>
  <c r="Y619" i="1" l="1"/>
  <c r="AC619" i="1"/>
  <c r="AG619" i="1"/>
  <c r="Y620" i="1"/>
  <c r="AC620" i="1"/>
  <c r="AG620" i="1"/>
  <c r="Y621" i="1"/>
  <c r="AC621" i="1"/>
  <c r="AG621" i="1"/>
  <c r="AC213" i="16"/>
  <c r="AG213" i="16"/>
  <c r="AG212" i="16"/>
  <c r="AC212" i="16"/>
  <c r="Y212" i="16"/>
  <c r="U212" i="16"/>
  <c r="AA584" i="1"/>
  <c r="AB584" i="1"/>
  <c r="Z584" i="1"/>
  <c r="Y571" i="1"/>
  <c r="Y572" i="1"/>
  <c r="Y573" i="1"/>
  <c r="Y574" i="1"/>
  <c r="Y575" i="1"/>
  <c r="Y576" i="1"/>
  <c r="Y577" i="1"/>
  <c r="Y578" i="1"/>
  <c r="Y579" i="1"/>
  <c r="Y580" i="1"/>
  <c r="AC571" i="1"/>
  <c r="AG571" i="1"/>
  <c r="AC572" i="1"/>
  <c r="AG572" i="1"/>
  <c r="AC573" i="1"/>
  <c r="AG573" i="1"/>
  <c r="AC574" i="1"/>
  <c r="AG574" i="1"/>
  <c r="AC575" i="1"/>
  <c r="AG575" i="1"/>
  <c r="AC576" i="1"/>
  <c r="AG576" i="1"/>
  <c r="AC577" i="1"/>
  <c r="AG577" i="1"/>
  <c r="AC578" i="1"/>
  <c r="AG578" i="1"/>
  <c r="AC579" i="1"/>
  <c r="AG579" i="1"/>
  <c r="AC580" i="1"/>
  <c r="AG200" i="16"/>
  <c r="Y200" i="16"/>
  <c r="AA206" i="16"/>
  <c r="AB206" i="16"/>
  <c r="AD206" i="16"/>
  <c r="AE206" i="16"/>
  <c r="AF206" i="16"/>
  <c r="Z206" i="16"/>
  <c r="Y549" i="1"/>
  <c r="AC549" i="1"/>
  <c r="AG549" i="1"/>
  <c r="Y550" i="1"/>
  <c r="AC550" i="1"/>
  <c r="AG550" i="1"/>
  <c r="Y551" i="1"/>
  <c r="AC551" i="1"/>
  <c r="AG551" i="1"/>
  <c r="Y552" i="1"/>
  <c r="AC552" i="1"/>
  <c r="AG552" i="1"/>
  <c r="Y553" i="1"/>
  <c r="AC553" i="1"/>
  <c r="AG553" i="1"/>
  <c r="Y554" i="1"/>
  <c r="AC554" i="1"/>
  <c r="AG554" i="1"/>
  <c r="Y555" i="1"/>
  <c r="AC555" i="1"/>
  <c r="AG555" i="1"/>
  <c r="Y556" i="1"/>
  <c r="AC556" i="1"/>
  <c r="AG556" i="1"/>
  <c r="Y557" i="1"/>
  <c r="AC557" i="1"/>
  <c r="AG557" i="1"/>
  <c r="Y558" i="1"/>
  <c r="AC558" i="1"/>
  <c r="AG558" i="1"/>
  <c r="Z559" i="1"/>
  <c r="AA559" i="1"/>
  <c r="AB559" i="1"/>
  <c r="AD559" i="1"/>
  <c r="AE559" i="1"/>
  <c r="AF559" i="1"/>
  <c r="K559" i="1"/>
  <c r="AG186" i="16"/>
  <c r="AC186" i="16"/>
  <c r="AG185" i="16"/>
  <c r="AC185" i="16"/>
  <c r="AA537" i="1"/>
  <c r="AB537" i="1"/>
  <c r="Z537" i="1"/>
  <c r="AG504" i="1"/>
  <c r="AC504" i="1"/>
  <c r="Y504" i="1"/>
  <c r="R537" i="1"/>
  <c r="Y505" i="1"/>
  <c r="AC505" i="1"/>
  <c r="AG505" i="1"/>
  <c r="Y506" i="1"/>
  <c r="AC506" i="1"/>
  <c r="AG506" i="1"/>
  <c r="Y507" i="1"/>
  <c r="AC507" i="1"/>
  <c r="AG507" i="1"/>
  <c r="Y508" i="1"/>
  <c r="AC508" i="1"/>
  <c r="AG508" i="1"/>
  <c r="Y509" i="1"/>
  <c r="AC509" i="1"/>
  <c r="AG509" i="1"/>
  <c r="Y510" i="1"/>
  <c r="AC510" i="1"/>
  <c r="AG510" i="1"/>
  <c r="Y511" i="1"/>
  <c r="AC511" i="1"/>
  <c r="AG511" i="1"/>
  <c r="Y512" i="1"/>
  <c r="AC512" i="1"/>
  <c r="AG512" i="1"/>
  <c r="Y513" i="1"/>
  <c r="AC513" i="1"/>
  <c r="AG513" i="1"/>
  <c r="Y514" i="1"/>
  <c r="AC514" i="1"/>
  <c r="AG514" i="1"/>
  <c r="Y515" i="1"/>
  <c r="AC515" i="1"/>
  <c r="AG515" i="1"/>
  <c r="Y516" i="1"/>
  <c r="AC516" i="1"/>
  <c r="AG516" i="1"/>
  <c r="Y517" i="1"/>
  <c r="AC517" i="1"/>
  <c r="AG517" i="1"/>
  <c r="Y518" i="1"/>
  <c r="AC518" i="1"/>
  <c r="AG518" i="1"/>
  <c r="Y519" i="1"/>
  <c r="AC519" i="1"/>
  <c r="AG519" i="1"/>
  <c r="Y520" i="1"/>
  <c r="AC520" i="1"/>
  <c r="AG520" i="1"/>
  <c r="Y521" i="1"/>
  <c r="AC521" i="1"/>
  <c r="AG521" i="1"/>
  <c r="Y522" i="1"/>
  <c r="AC522" i="1"/>
  <c r="AG522" i="1"/>
  <c r="Y523" i="1"/>
  <c r="AC523" i="1"/>
  <c r="AG523" i="1"/>
  <c r="Y524" i="1"/>
  <c r="AC524" i="1"/>
  <c r="AG524" i="1"/>
  <c r="Y525" i="1"/>
  <c r="AC525" i="1"/>
  <c r="AG525" i="1"/>
  <c r="Y526" i="1"/>
  <c r="AC526" i="1"/>
  <c r="AG526" i="1"/>
  <c r="Y527" i="1"/>
  <c r="AC527" i="1"/>
  <c r="AG527" i="1"/>
  <c r="Y528" i="1"/>
  <c r="AC528" i="1"/>
  <c r="AG528" i="1"/>
  <c r="Y529" i="1"/>
  <c r="AC529" i="1"/>
  <c r="AG529" i="1"/>
  <c r="Y530" i="1"/>
  <c r="AC530" i="1"/>
  <c r="AG530" i="1"/>
  <c r="Y531" i="1"/>
  <c r="AC531" i="1"/>
  <c r="AG531" i="1"/>
  <c r="Y532" i="1"/>
  <c r="AC532" i="1"/>
  <c r="AG532" i="1"/>
  <c r="Y533" i="1"/>
  <c r="AC533" i="1"/>
  <c r="AG533" i="1"/>
  <c r="Y534" i="1"/>
  <c r="AC534" i="1"/>
  <c r="AG534" i="1"/>
  <c r="Y165" i="16"/>
  <c r="AA470" i="1"/>
  <c r="AB470" i="1"/>
  <c r="Z470" i="1"/>
  <c r="AC432" i="1"/>
  <c r="AG432" i="1"/>
  <c r="AC433" i="1"/>
  <c r="AG433" i="1"/>
  <c r="AC434" i="1"/>
  <c r="AG434" i="1"/>
  <c r="AC435" i="1"/>
  <c r="AG435" i="1"/>
  <c r="AC436" i="1"/>
  <c r="AG436" i="1"/>
  <c r="AC437" i="1"/>
  <c r="AG437" i="1"/>
  <c r="AC438" i="1"/>
  <c r="AG438" i="1"/>
  <c r="AC439" i="1"/>
  <c r="AG439" i="1"/>
  <c r="AC440" i="1"/>
  <c r="AG440" i="1"/>
  <c r="AC441" i="1"/>
  <c r="AG441" i="1"/>
  <c r="AC442" i="1"/>
  <c r="AG442" i="1"/>
  <c r="AC443" i="1"/>
  <c r="AG443" i="1"/>
  <c r="AC444" i="1"/>
  <c r="AG444" i="1"/>
  <c r="AC445" i="1"/>
  <c r="AG445" i="1"/>
  <c r="AC446" i="1"/>
  <c r="AG446" i="1"/>
  <c r="AC447" i="1"/>
  <c r="AG447" i="1"/>
  <c r="AC448" i="1"/>
  <c r="AG448" i="1"/>
  <c r="AC449" i="1"/>
  <c r="AG449" i="1"/>
  <c r="AC450" i="1"/>
  <c r="AG450" i="1"/>
  <c r="AC451" i="1"/>
  <c r="AG451" i="1"/>
  <c r="AC452" i="1"/>
  <c r="AG452" i="1"/>
  <c r="AC453" i="1"/>
  <c r="AG453" i="1"/>
  <c r="AC454" i="1"/>
  <c r="AG454" i="1"/>
  <c r="AC455" i="1"/>
  <c r="AG455" i="1"/>
  <c r="AC456" i="1"/>
  <c r="AG456" i="1"/>
  <c r="AC457" i="1"/>
  <c r="AG457" i="1"/>
  <c r="AC458" i="1"/>
  <c r="AG458" i="1"/>
  <c r="AC459" i="1"/>
  <c r="AG459" i="1"/>
  <c r="AC460" i="1"/>
  <c r="AG460" i="1"/>
  <c r="AC461" i="1"/>
  <c r="AG461" i="1"/>
  <c r="AC462" i="1"/>
  <c r="AG462" i="1"/>
  <c r="AC463" i="1"/>
  <c r="AG463" i="1"/>
  <c r="AG145" i="16"/>
  <c r="AC145" i="16"/>
  <c r="Y145" i="16"/>
  <c r="U145" i="16"/>
  <c r="AG144" i="16"/>
  <c r="AC144" i="16"/>
  <c r="Y144" i="16"/>
  <c r="U144" i="16"/>
  <c r="AG143" i="16"/>
  <c r="AC143" i="16"/>
  <c r="Y143" i="16"/>
  <c r="U143" i="16"/>
  <c r="AG142" i="16"/>
  <c r="AC142" i="16"/>
  <c r="Y142" i="16"/>
  <c r="U142" i="16"/>
  <c r="AG141" i="16"/>
  <c r="AC141" i="16"/>
  <c r="Y141" i="16"/>
  <c r="U141" i="16"/>
  <c r="U140" i="16"/>
  <c r="AC140" i="16"/>
  <c r="AG140" i="16"/>
  <c r="Y140" i="16"/>
  <c r="S396" i="1"/>
  <c r="T396" i="1"/>
  <c r="V396" i="1"/>
  <c r="W396" i="1"/>
  <c r="X396" i="1"/>
  <c r="Z396" i="1"/>
  <c r="AA396" i="1"/>
  <c r="AB396" i="1"/>
  <c r="AD396" i="1"/>
  <c r="AE396" i="1"/>
  <c r="AF396" i="1"/>
  <c r="R396" i="1"/>
  <c r="AC363" i="1"/>
  <c r="AG363" i="1"/>
  <c r="AC364" i="1"/>
  <c r="AG364" i="1"/>
  <c r="AC365" i="1"/>
  <c r="AG365" i="1"/>
  <c r="AC366" i="1"/>
  <c r="AG366" i="1"/>
  <c r="AC367" i="1"/>
  <c r="AG367" i="1"/>
  <c r="AC368" i="1"/>
  <c r="AG368" i="1"/>
  <c r="AC369" i="1"/>
  <c r="AG369" i="1"/>
  <c r="AC370" i="1"/>
  <c r="AG370" i="1"/>
  <c r="AC371" i="1"/>
  <c r="AG371" i="1"/>
  <c r="AC372" i="1"/>
  <c r="AG372" i="1"/>
  <c r="AC373" i="1"/>
  <c r="AG373" i="1"/>
  <c r="AC374" i="1"/>
  <c r="AG374" i="1"/>
  <c r="AC375" i="1"/>
  <c r="AG375" i="1"/>
  <c r="AC376" i="1"/>
  <c r="AG376" i="1"/>
  <c r="AC377" i="1"/>
  <c r="AG377" i="1"/>
  <c r="AC378" i="1"/>
  <c r="AG378" i="1"/>
  <c r="AC379" i="1"/>
  <c r="AG379" i="1"/>
  <c r="AC380" i="1"/>
  <c r="AG380" i="1"/>
  <c r="AC381" i="1"/>
  <c r="AG381" i="1"/>
  <c r="AC382" i="1"/>
  <c r="AG382" i="1"/>
  <c r="AC383" i="1"/>
  <c r="AG383" i="1"/>
  <c r="AC384" i="1"/>
  <c r="AG384" i="1"/>
  <c r="AC385" i="1"/>
  <c r="AG385" i="1"/>
  <c r="AC386" i="1"/>
  <c r="AG386" i="1"/>
  <c r="AC387" i="1"/>
  <c r="AG387" i="1"/>
  <c r="AC388" i="1"/>
  <c r="AG388" i="1"/>
  <c r="AC389" i="1"/>
  <c r="AG389" i="1"/>
  <c r="AC390" i="1"/>
  <c r="AG390" i="1"/>
  <c r="AC391" i="1"/>
  <c r="AG391" i="1"/>
  <c r="AC392" i="1"/>
  <c r="AG392" i="1"/>
  <c r="AC393" i="1"/>
  <c r="AG393" i="1"/>
  <c r="AC394" i="1"/>
  <c r="AG394" i="1"/>
  <c r="AC395" i="1"/>
  <c r="AG395" i="1"/>
  <c r="J396" i="1"/>
  <c r="J328" i="1"/>
  <c r="AG116" i="16"/>
  <c r="AC116" i="16"/>
  <c r="Y116" i="16"/>
  <c r="U116" i="16"/>
  <c r="AG115" i="16"/>
  <c r="AC115" i="16"/>
  <c r="Y115" i="16"/>
  <c r="U115" i="16"/>
  <c r="AG114" i="16"/>
  <c r="AC114" i="16"/>
  <c r="Y114" i="16"/>
  <c r="U114" i="16"/>
  <c r="AG113" i="16"/>
  <c r="AC113" i="16"/>
  <c r="Y113" i="16"/>
  <c r="U113" i="16"/>
  <c r="AG112" i="16"/>
  <c r="AC112" i="16"/>
  <c r="Y112" i="16"/>
  <c r="U112" i="16"/>
  <c r="AA328" i="1"/>
  <c r="AB328" i="1"/>
  <c r="AD328" i="1"/>
  <c r="AE328" i="1"/>
  <c r="AF328" i="1"/>
  <c r="Z328" i="1"/>
  <c r="AC298" i="1"/>
  <c r="AG298" i="1"/>
  <c r="AC299" i="1"/>
  <c r="AG299" i="1"/>
  <c r="AC300" i="1"/>
  <c r="AG300" i="1"/>
  <c r="AC301" i="1"/>
  <c r="AG301" i="1"/>
  <c r="AC302" i="1"/>
  <c r="AG302" i="1"/>
  <c r="AC303" i="1"/>
  <c r="AG303" i="1"/>
  <c r="AC304" i="1"/>
  <c r="AG304" i="1"/>
  <c r="AC305" i="1"/>
  <c r="AG305" i="1"/>
  <c r="AC306" i="1"/>
  <c r="AG306" i="1"/>
  <c r="AC307" i="1"/>
  <c r="AG307" i="1"/>
  <c r="AC308" i="1"/>
  <c r="AG308" i="1"/>
  <c r="AC309" i="1"/>
  <c r="AG309" i="1"/>
  <c r="AC310" i="1"/>
  <c r="AG310" i="1"/>
  <c r="AC311" i="1"/>
  <c r="AG311" i="1"/>
  <c r="AC312" i="1"/>
  <c r="AG312" i="1"/>
  <c r="AC313" i="1"/>
  <c r="AG313" i="1"/>
  <c r="AC314" i="1"/>
  <c r="AG314" i="1"/>
  <c r="AC315" i="1"/>
  <c r="AG315" i="1"/>
  <c r="AC316" i="1"/>
  <c r="AG316" i="1"/>
  <c r="AC317" i="1"/>
  <c r="AG317" i="1"/>
  <c r="AC318" i="1"/>
  <c r="AG318" i="1"/>
  <c r="AC319" i="1"/>
  <c r="AG319" i="1"/>
  <c r="AC320" i="1"/>
  <c r="AG320" i="1"/>
  <c r="AC321" i="1"/>
  <c r="AG321" i="1"/>
  <c r="AC322" i="1"/>
  <c r="AG322" i="1"/>
  <c r="AC323" i="1"/>
  <c r="AG323" i="1"/>
  <c r="AC324" i="1"/>
  <c r="AG324" i="1"/>
  <c r="AC325" i="1"/>
  <c r="AG325" i="1"/>
  <c r="AC326" i="1"/>
  <c r="AG326" i="1"/>
  <c r="AC327" i="1"/>
  <c r="AG32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K121" i="16" l="1"/>
  <c r="AH213" i="16"/>
  <c r="AI213" i="16" s="1"/>
  <c r="AH200" i="16"/>
  <c r="AI200" i="16" s="1"/>
  <c r="AH212" i="16"/>
  <c r="AI212" i="16" s="1"/>
  <c r="AH114" i="16"/>
  <c r="AI114" i="16" s="1"/>
  <c r="AH573" i="1"/>
  <c r="AI573" i="1" s="1"/>
  <c r="AH574" i="1"/>
  <c r="AI574" i="1" s="1"/>
  <c r="AH619" i="1"/>
  <c r="AI619" i="1" s="1"/>
  <c r="AH621" i="1"/>
  <c r="AI621" i="1" s="1"/>
  <c r="AH579" i="1"/>
  <c r="AI579" i="1" s="1"/>
  <c r="AH575" i="1"/>
  <c r="AI575" i="1" s="1"/>
  <c r="AH552" i="1"/>
  <c r="AI552" i="1" s="1"/>
  <c r="AH620" i="1"/>
  <c r="AI620" i="1" s="1"/>
  <c r="AH558" i="1"/>
  <c r="AI558" i="1" s="1"/>
  <c r="AH554" i="1"/>
  <c r="AI554" i="1" s="1"/>
  <c r="AH580" i="1"/>
  <c r="AI580" i="1" s="1"/>
  <c r="AH576" i="1"/>
  <c r="AI576" i="1" s="1"/>
  <c r="AH528" i="1"/>
  <c r="AI528" i="1" s="1"/>
  <c r="AH524" i="1"/>
  <c r="AI524" i="1" s="1"/>
  <c r="AH522" i="1"/>
  <c r="AI522" i="1" s="1"/>
  <c r="AH556" i="1"/>
  <c r="AI556" i="1" s="1"/>
  <c r="AH572" i="1"/>
  <c r="AI572" i="1" s="1"/>
  <c r="AH504" i="1"/>
  <c r="AI504" i="1" s="1"/>
  <c r="AH578" i="1"/>
  <c r="AI578" i="1" s="1"/>
  <c r="AH185" i="16"/>
  <c r="AI185" i="16" s="1"/>
  <c r="AH577" i="1"/>
  <c r="AI577" i="1" s="1"/>
  <c r="AH571" i="1"/>
  <c r="AI571" i="1" s="1"/>
  <c r="AH514" i="1"/>
  <c r="AI514" i="1" s="1"/>
  <c r="AH510" i="1"/>
  <c r="AI510" i="1" s="1"/>
  <c r="AH550" i="1"/>
  <c r="AI550" i="1" s="1"/>
  <c r="AH555" i="1"/>
  <c r="AI555" i="1" s="1"/>
  <c r="AH549" i="1"/>
  <c r="AI549" i="1" s="1"/>
  <c r="AH553" i="1"/>
  <c r="AI553" i="1" s="1"/>
  <c r="AH557" i="1"/>
  <c r="AI557" i="1" s="1"/>
  <c r="AH551" i="1"/>
  <c r="AI551" i="1" s="1"/>
  <c r="AH186" i="16"/>
  <c r="AI186" i="16" s="1"/>
  <c r="AH115" i="16"/>
  <c r="AI115" i="16" s="1"/>
  <c r="AH533" i="1"/>
  <c r="AI533" i="1" s="1"/>
  <c r="AH530" i="1"/>
  <c r="AI530" i="1" s="1"/>
  <c r="AH506" i="1"/>
  <c r="AI506" i="1" s="1"/>
  <c r="AH534" i="1"/>
  <c r="AI534" i="1" s="1"/>
  <c r="AH525" i="1"/>
  <c r="AI525" i="1" s="1"/>
  <c r="AH520" i="1"/>
  <c r="AI520" i="1" s="1"/>
  <c r="AH516" i="1"/>
  <c r="AI516" i="1" s="1"/>
  <c r="AH532" i="1"/>
  <c r="AI532" i="1" s="1"/>
  <c r="AH518" i="1"/>
  <c r="AI518" i="1" s="1"/>
  <c r="AH509" i="1"/>
  <c r="AI509" i="1" s="1"/>
  <c r="AH526" i="1"/>
  <c r="AI526" i="1" s="1"/>
  <c r="AH517" i="1"/>
  <c r="AI517" i="1" s="1"/>
  <c r="AH512" i="1"/>
  <c r="AI512" i="1" s="1"/>
  <c r="AH508" i="1"/>
  <c r="AI508" i="1" s="1"/>
  <c r="AH441" i="1"/>
  <c r="AI441" i="1" s="1"/>
  <c r="AH531" i="1"/>
  <c r="AI531" i="1" s="1"/>
  <c r="AH523" i="1"/>
  <c r="AI523" i="1" s="1"/>
  <c r="AH515" i="1"/>
  <c r="AI515" i="1" s="1"/>
  <c r="AH507" i="1"/>
  <c r="AI507" i="1" s="1"/>
  <c r="AH527" i="1"/>
  <c r="AI527" i="1" s="1"/>
  <c r="AH519" i="1"/>
  <c r="AI519" i="1" s="1"/>
  <c r="AH511" i="1"/>
  <c r="AI511" i="1" s="1"/>
  <c r="AH449" i="1"/>
  <c r="AI449" i="1" s="1"/>
  <c r="AH529" i="1"/>
  <c r="AI529" i="1" s="1"/>
  <c r="AH521" i="1"/>
  <c r="AI521" i="1" s="1"/>
  <c r="AH513" i="1"/>
  <c r="AI513" i="1" s="1"/>
  <c r="AH505" i="1"/>
  <c r="AI505" i="1" s="1"/>
  <c r="AH433" i="1"/>
  <c r="AI433" i="1" s="1"/>
  <c r="AH457" i="1"/>
  <c r="AI457" i="1" s="1"/>
  <c r="AH451" i="1"/>
  <c r="AI451" i="1" s="1"/>
  <c r="AH437" i="1"/>
  <c r="AI437" i="1" s="1"/>
  <c r="AH455" i="1"/>
  <c r="AI455" i="1" s="1"/>
  <c r="AH460" i="1"/>
  <c r="AI460" i="1" s="1"/>
  <c r="AH165" i="16"/>
  <c r="AI165" i="16" s="1"/>
  <c r="AH166" i="16"/>
  <c r="AI166" i="16" s="1"/>
  <c r="AH167" i="16"/>
  <c r="AI167" i="16" s="1"/>
  <c r="AH461" i="1"/>
  <c r="AI461" i="1" s="1"/>
  <c r="AH452" i="1"/>
  <c r="AI452" i="1" s="1"/>
  <c r="AH447" i="1"/>
  <c r="AI447" i="1" s="1"/>
  <c r="AH453" i="1"/>
  <c r="AI453" i="1" s="1"/>
  <c r="AH444" i="1"/>
  <c r="AI444" i="1" s="1"/>
  <c r="AH439" i="1"/>
  <c r="AI439" i="1" s="1"/>
  <c r="AH435" i="1"/>
  <c r="AI435" i="1" s="1"/>
  <c r="AH459" i="1"/>
  <c r="AI459" i="1" s="1"/>
  <c r="AH445" i="1"/>
  <c r="AI445" i="1" s="1"/>
  <c r="AH436" i="1"/>
  <c r="AI436" i="1" s="1"/>
  <c r="AH443" i="1"/>
  <c r="AI443" i="1" s="1"/>
  <c r="AH363" i="1"/>
  <c r="AI363" i="1" s="1"/>
  <c r="AH454" i="1"/>
  <c r="AI454" i="1" s="1"/>
  <c r="AH322" i="1"/>
  <c r="AI322" i="1" s="1"/>
  <c r="AH306" i="1"/>
  <c r="AI306" i="1" s="1"/>
  <c r="AH456" i="1"/>
  <c r="AI456" i="1" s="1"/>
  <c r="AH440" i="1"/>
  <c r="AI440" i="1" s="1"/>
  <c r="AH325" i="1"/>
  <c r="AI325" i="1" s="1"/>
  <c r="AH321" i="1"/>
  <c r="AI321" i="1" s="1"/>
  <c r="AH309" i="1"/>
  <c r="AI309" i="1" s="1"/>
  <c r="AH305" i="1"/>
  <c r="AI305" i="1" s="1"/>
  <c r="AH458" i="1"/>
  <c r="AI458" i="1" s="1"/>
  <c r="AH450" i="1"/>
  <c r="AI450" i="1" s="1"/>
  <c r="AH442" i="1"/>
  <c r="AI442" i="1" s="1"/>
  <c r="AH434" i="1"/>
  <c r="AI434" i="1" s="1"/>
  <c r="AH462" i="1"/>
  <c r="AI462" i="1" s="1"/>
  <c r="AH446" i="1"/>
  <c r="AI446" i="1" s="1"/>
  <c r="AH438" i="1"/>
  <c r="AI438" i="1" s="1"/>
  <c r="AH368" i="1"/>
  <c r="AI368" i="1" s="1"/>
  <c r="AH326" i="1"/>
  <c r="AI326" i="1" s="1"/>
  <c r="AH310" i="1"/>
  <c r="AI310" i="1" s="1"/>
  <c r="AH463" i="1"/>
  <c r="AI463" i="1" s="1"/>
  <c r="AH448" i="1"/>
  <c r="AI448" i="1" s="1"/>
  <c r="AH432" i="1"/>
  <c r="AI432" i="1" s="1"/>
  <c r="AH376" i="1"/>
  <c r="AI376" i="1" s="1"/>
  <c r="AH372" i="1"/>
  <c r="AI372" i="1" s="1"/>
  <c r="AH144" i="16"/>
  <c r="AI144" i="16" s="1"/>
  <c r="AH145" i="16"/>
  <c r="AI145" i="16" s="1"/>
  <c r="AH143" i="16"/>
  <c r="AI143" i="16" s="1"/>
  <c r="AH141" i="16"/>
  <c r="AI141" i="16" s="1"/>
  <c r="AH142" i="16"/>
  <c r="AI142" i="16" s="1"/>
  <c r="AH378" i="1"/>
  <c r="AI378" i="1" s="1"/>
  <c r="AH379" i="1"/>
  <c r="AI379" i="1" s="1"/>
  <c r="AH374" i="1"/>
  <c r="AI374" i="1" s="1"/>
  <c r="AH370" i="1"/>
  <c r="AI370" i="1" s="1"/>
  <c r="AH392" i="1"/>
  <c r="AI392" i="1" s="1"/>
  <c r="AH388" i="1"/>
  <c r="AI388" i="1" s="1"/>
  <c r="AH384" i="1"/>
  <c r="AI384" i="1" s="1"/>
  <c r="AH380" i="1"/>
  <c r="AI380" i="1" s="1"/>
  <c r="AH371" i="1"/>
  <c r="AI371" i="1" s="1"/>
  <c r="AH366" i="1"/>
  <c r="AI366" i="1" s="1"/>
  <c r="AH364" i="1"/>
  <c r="AI364" i="1" s="1"/>
  <c r="AH140" i="16"/>
  <c r="AI140" i="16" s="1"/>
  <c r="AH385" i="1"/>
  <c r="AI385" i="1" s="1"/>
  <c r="AH381" i="1"/>
  <c r="AI381" i="1" s="1"/>
  <c r="AH373" i="1"/>
  <c r="AI373" i="1" s="1"/>
  <c r="AH365" i="1"/>
  <c r="AI365" i="1" s="1"/>
  <c r="AH323" i="1"/>
  <c r="AI323" i="1" s="1"/>
  <c r="AH394" i="1"/>
  <c r="AI394" i="1" s="1"/>
  <c r="AH390" i="1"/>
  <c r="AI390" i="1" s="1"/>
  <c r="AH386" i="1"/>
  <c r="AI386" i="1" s="1"/>
  <c r="AH382" i="1"/>
  <c r="AI382" i="1" s="1"/>
  <c r="AH375" i="1"/>
  <c r="AI375" i="1" s="1"/>
  <c r="AH367" i="1"/>
  <c r="AI367" i="1" s="1"/>
  <c r="AH395" i="1"/>
  <c r="AI395" i="1" s="1"/>
  <c r="AH391" i="1"/>
  <c r="AI391" i="1" s="1"/>
  <c r="AH387" i="1"/>
  <c r="AI387" i="1" s="1"/>
  <c r="AH383" i="1"/>
  <c r="AI383" i="1" s="1"/>
  <c r="AH377" i="1"/>
  <c r="AI377" i="1" s="1"/>
  <c r="AH369" i="1"/>
  <c r="AI369" i="1" s="1"/>
  <c r="AH393" i="1"/>
  <c r="AI393" i="1" s="1"/>
  <c r="AH389" i="1"/>
  <c r="AI389" i="1" s="1"/>
  <c r="AH327" i="1"/>
  <c r="AI327" i="1" s="1"/>
  <c r="AH301" i="1"/>
  <c r="AI301" i="1" s="1"/>
  <c r="AH307" i="1"/>
  <c r="AI307" i="1" s="1"/>
  <c r="AH303" i="1"/>
  <c r="AI303" i="1" s="1"/>
  <c r="AH299" i="1"/>
  <c r="AI299" i="1" s="1"/>
  <c r="AH320" i="1"/>
  <c r="AI320" i="1" s="1"/>
  <c r="AH316" i="1"/>
  <c r="AI316" i="1" s="1"/>
  <c r="AH312" i="1"/>
  <c r="AI312" i="1" s="1"/>
  <c r="AH308" i="1"/>
  <c r="AI308" i="1" s="1"/>
  <c r="AH318" i="1"/>
  <c r="AI318" i="1" s="1"/>
  <c r="AH314" i="1"/>
  <c r="AI314" i="1" s="1"/>
  <c r="AH304" i="1"/>
  <c r="AI304" i="1" s="1"/>
  <c r="AH302" i="1"/>
  <c r="AI302" i="1" s="1"/>
  <c r="AH300" i="1"/>
  <c r="AI300" i="1" s="1"/>
  <c r="AH298" i="1"/>
  <c r="AI298" i="1" s="1"/>
  <c r="AH324" i="1"/>
  <c r="AI324" i="1" s="1"/>
  <c r="AH319" i="1"/>
  <c r="AI319" i="1" s="1"/>
  <c r="AH317" i="1"/>
  <c r="AI317" i="1" s="1"/>
  <c r="AH315" i="1"/>
  <c r="AI315" i="1" s="1"/>
  <c r="AH313" i="1"/>
  <c r="AI313" i="1" s="1"/>
  <c r="AH311" i="1"/>
  <c r="AI311" i="1" s="1"/>
  <c r="AH116" i="16"/>
  <c r="AI116" i="16" s="1"/>
  <c r="AH112" i="16"/>
  <c r="AI112" i="16" s="1"/>
  <c r="AH113" i="16"/>
  <c r="AI113" i="16" s="1"/>
  <c r="AB264" i="1"/>
  <c r="AC219" i="1"/>
  <c r="AG219" i="1"/>
  <c r="AC220" i="1"/>
  <c r="AG220" i="1"/>
  <c r="AC221" i="1"/>
  <c r="AG221" i="1"/>
  <c r="AC222" i="1"/>
  <c r="AG222" i="1"/>
  <c r="AC223" i="1"/>
  <c r="AG223" i="1"/>
  <c r="AC224" i="1"/>
  <c r="AG224" i="1"/>
  <c r="AC225" i="1"/>
  <c r="AG225" i="1"/>
  <c r="AC226" i="1"/>
  <c r="AG226" i="1"/>
  <c r="AC227" i="1"/>
  <c r="AG227" i="1"/>
  <c r="AC228" i="1"/>
  <c r="AG228" i="1"/>
  <c r="AC229" i="1"/>
  <c r="AG229" i="1"/>
  <c r="AC230" i="1"/>
  <c r="AG230" i="1"/>
  <c r="AC231" i="1"/>
  <c r="AG231" i="1"/>
  <c r="AC232" i="1"/>
  <c r="AG232" i="1"/>
  <c r="AC233" i="1"/>
  <c r="AG233" i="1"/>
  <c r="AC234" i="1"/>
  <c r="AG234" i="1"/>
  <c r="AC235" i="1"/>
  <c r="AG235" i="1"/>
  <c r="AC236" i="1"/>
  <c r="AG236" i="1"/>
  <c r="AC237" i="1"/>
  <c r="AG237" i="1"/>
  <c r="AC238" i="1"/>
  <c r="AG238" i="1"/>
  <c r="AC239" i="1"/>
  <c r="AG239" i="1"/>
  <c r="AC240" i="1"/>
  <c r="AG240" i="1"/>
  <c r="AC241" i="1"/>
  <c r="AG241" i="1"/>
  <c r="AC242" i="1"/>
  <c r="AG242" i="1"/>
  <c r="AC243" i="1"/>
  <c r="AG243" i="1"/>
  <c r="AC244" i="1"/>
  <c r="AG244" i="1"/>
  <c r="AC245" i="1"/>
  <c r="AG245" i="1"/>
  <c r="AC246" i="1"/>
  <c r="AG246" i="1"/>
  <c r="AC247" i="1"/>
  <c r="AG247" i="1"/>
  <c r="AC248" i="1"/>
  <c r="AG248" i="1"/>
  <c r="AC249" i="1"/>
  <c r="AG249" i="1"/>
  <c r="AC250" i="1"/>
  <c r="AG250" i="1"/>
  <c r="AC251" i="1"/>
  <c r="AG251" i="1"/>
  <c r="AG95" i="16"/>
  <c r="AC95" i="16"/>
  <c r="U95" i="16"/>
  <c r="AG77" i="16"/>
  <c r="AC77" i="16"/>
  <c r="Y77" i="16"/>
  <c r="U77" i="16"/>
  <c r="AG76" i="16"/>
  <c r="AC76" i="16"/>
  <c r="Y76" i="16"/>
  <c r="U76" i="16"/>
  <c r="AG75" i="16"/>
  <c r="AC75" i="16"/>
  <c r="Y75" i="16"/>
  <c r="U75" i="16"/>
  <c r="AG74" i="16"/>
  <c r="AC74" i="16"/>
  <c r="Y74" i="16"/>
  <c r="U74" i="16"/>
  <c r="AG73" i="16"/>
  <c r="AC73" i="16"/>
  <c r="Y73" i="16"/>
  <c r="U73" i="16"/>
  <c r="AG78" i="16"/>
  <c r="AC78" i="16"/>
  <c r="Y78" i="16"/>
  <c r="U78" i="16"/>
  <c r="AG72" i="16"/>
  <c r="AC72" i="16"/>
  <c r="Y72" i="16"/>
  <c r="U72" i="16"/>
  <c r="AG71" i="16"/>
  <c r="AC71" i="16"/>
  <c r="Y71" i="16"/>
  <c r="U71" i="16"/>
  <c r="AG70" i="16"/>
  <c r="AC70" i="16"/>
  <c r="Y70" i="16"/>
  <c r="U70" i="16"/>
  <c r="AG69" i="16"/>
  <c r="AC69" i="16"/>
  <c r="Y69" i="16"/>
  <c r="U69" i="16"/>
  <c r="AH238" i="1" l="1"/>
  <c r="AI238" i="1" s="1"/>
  <c r="AH226" i="1"/>
  <c r="AI226" i="1" s="1"/>
  <c r="AH222" i="1"/>
  <c r="AI222" i="1" s="1"/>
  <c r="AH227" i="1"/>
  <c r="AI227" i="1" s="1"/>
  <c r="AH242" i="1"/>
  <c r="AI242" i="1" s="1"/>
  <c r="AH223" i="1"/>
  <c r="AI223" i="1" s="1"/>
  <c r="AH251" i="1"/>
  <c r="AI251" i="1" s="1"/>
  <c r="AH247" i="1"/>
  <c r="AI247" i="1" s="1"/>
  <c r="AH243" i="1"/>
  <c r="AI243" i="1" s="1"/>
  <c r="AH239" i="1"/>
  <c r="AI239" i="1" s="1"/>
  <c r="AH237" i="1"/>
  <c r="AI237" i="1" s="1"/>
  <c r="AH235" i="1"/>
  <c r="AI235" i="1" s="1"/>
  <c r="AH231" i="1"/>
  <c r="AI231" i="1" s="1"/>
  <c r="AH250" i="1"/>
  <c r="AI250" i="1" s="1"/>
  <c r="AH246" i="1"/>
  <c r="AI246" i="1" s="1"/>
  <c r="AH244" i="1"/>
  <c r="AI244" i="1" s="1"/>
  <c r="AH221" i="1"/>
  <c r="AI221" i="1" s="1"/>
  <c r="AH219" i="1"/>
  <c r="AI219" i="1" s="1"/>
  <c r="AH234" i="1"/>
  <c r="AI234" i="1" s="1"/>
  <c r="AH230" i="1"/>
  <c r="AI230" i="1" s="1"/>
  <c r="AH228" i="1"/>
  <c r="AI228" i="1" s="1"/>
  <c r="AH248" i="1"/>
  <c r="AI248" i="1" s="1"/>
  <c r="AH241" i="1"/>
  <c r="AI241" i="1" s="1"/>
  <c r="AH232" i="1"/>
  <c r="AI232" i="1" s="1"/>
  <c r="AH225" i="1"/>
  <c r="AI225" i="1" s="1"/>
  <c r="AH245" i="1"/>
  <c r="AI245" i="1" s="1"/>
  <c r="AH236" i="1"/>
  <c r="AI236" i="1" s="1"/>
  <c r="AH229" i="1"/>
  <c r="AI229" i="1" s="1"/>
  <c r="AH220" i="1"/>
  <c r="AI220" i="1" s="1"/>
  <c r="AH249" i="1"/>
  <c r="AI249" i="1" s="1"/>
  <c r="AH240" i="1"/>
  <c r="AI240" i="1" s="1"/>
  <c r="AH233" i="1"/>
  <c r="AI233" i="1" s="1"/>
  <c r="AH224" i="1"/>
  <c r="AI224" i="1" s="1"/>
  <c r="AH95" i="16"/>
  <c r="AI95" i="16" s="1"/>
  <c r="AH73" i="16"/>
  <c r="AI73" i="16" s="1"/>
  <c r="AH75" i="16"/>
  <c r="AI75" i="16" s="1"/>
  <c r="AH76" i="16"/>
  <c r="AI76" i="16" s="1"/>
  <c r="AH77" i="16"/>
  <c r="AI77" i="16" s="1"/>
  <c r="AH74" i="16"/>
  <c r="AI74" i="16" s="1"/>
  <c r="AH78" i="16"/>
  <c r="AI78" i="16" s="1"/>
  <c r="AH69" i="16"/>
  <c r="AI69" i="16" s="1"/>
  <c r="AH70" i="16"/>
  <c r="AI70" i="16" s="1"/>
  <c r="AH71" i="16"/>
  <c r="AI71" i="16" s="1"/>
  <c r="AH72" i="16"/>
  <c r="AI72" i="16" s="1"/>
  <c r="K184" i="1" l="1"/>
  <c r="AD184" i="1"/>
  <c r="AE184" i="1"/>
  <c r="AF184" i="1"/>
  <c r="AC146" i="1"/>
  <c r="AG146" i="1"/>
  <c r="AC147" i="1"/>
  <c r="AG147" i="1"/>
  <c r="AC148" i="1"/>
  <c r="AG148" i="1"/>
  <c r="AC149" i="1"/>
  <c r="AG149" i="1"/>
  <c r="AC150" i="1"/>
  <c r="AG150" i="1"/>
  <c r="AC151" i="1"/>
  <c r="AG151" i="1"/>
  <c r="Y152" i="1"/>
  <c r="AC152" i="1"/>
  <c r="AG152" i="1"/>
  <c r="Y153" i="1"/>
  <c r="AC153" i="1"/>
  <c r="AG153" i="1"/>
  <c r="Y154" i="1"/>
  <c r="AC154" i="1"/>
  <c r="AG154" i="1"/>
  <c r="Y155" i="1"/>
  <c r="AC155" i="1"/>
  <c r="AG155" i="1"/>
  <c r="Y156" i="1"/>
  <c r="AC156" i="1"/>
  <c r="AG156" i="1"/>
  <c r="Y157" i="1"/>
  <c r="AC157" i="1"/>
  <c r="AG157" i="1"/>
  <c r="Y158" i="1"/>
  <c r="AC158" i="1"/>
  <c r="AG158" i="1"/>
  <c r="Y159" i="1"/>
  <c r="AC159" i="1"/>
  <c r="AG159" i="1"/>
  <c r="Y160" i="1"/>
  <c r="AC160" i="1"/>
  <c r="AG160" i="1"/>
  <c r="Y161" i="1"/>
  <c r="AC161" i="1"/>
  <c r="AG161" i="1"/>
  <c r="Y162" i="1"/>
  <c r="AC162" i="1"/>
  <c r="AG162" i="1"/>
  <c r="Y163" i="1"/>
  <c r="AC163" i="1"/>
  <c r="AG163" i="1"/>
  <c r="Y164" i="1"/>
  <c r="AC164" i="1"/>
  <c r="AG164" i="1"/>
  <c r="Y165" i="1"/>
  <c r="AC165" i="1"/>
  <c r="AG165" i="1"/>
  <c r="Y166" i="1"/>
  <c r="AC166" i="1"/>
  <c r="AG166" i="1"/>
  <c r="Y167" i="1"/>
  <c r="AC167" i="1"/>
  <c r="AG167" i="1"/>
  <c r="Y168" i="1"/>
  <c r="AC168" i="1"/>
  <c r="AG168" i="1"/>
  <c r="Y169" i="1"/>
  <c r="AC169" i="1"/>
  <c r="AG169" i="1"/>
  <c r="Y170" i="1"/>
  <c r="AC170" i="1"/>
  <c r="AG170" i="1"/>
  <c r="Y171" i="1"/>
  <c r="AC171" i="1"/>
  <c r="AG171" i="1"/>
  <c r="Y172" i="1"/>
  <c r="AC172" i="1"/>
  <c r="AG172" i="1"/>
  <c r="Y173" i="1"/>
  <c r="AC173" i="1"/>
  <c r="AG173" i="1"/>
  <c r="Y174" i="1"/>
  <c r="AC174" i="1"/>
  <c r="AG174" i="1"/>
  <c r="Y175" i="1"/>
  <c r="AC175" i="1"/>
  <c r="AG175" i="1"/>
  <c r="Y176" i="1"/>
  <c r="AC176" i="1"/>
  <c r="AG176" i="1"/>
  <c r="Y177" i="1"/>
  <c r="AC177" i="1"/>
  <c r="AG177" i="1"/>
  <c r="Y178" i="1"/>
  <c r="AC178" i="1"/>
  <c r="AG178" i="1"/>
  <c r="Y179" i="1"/>
  <c r="AC179" i="1"/>
  <c r="AG179" i="1"/>
  <c r="Y180" i="1"/>
  <c r="AC180" i="1"/>
  <c r="AG180" i="1"/>
  <c r="Y181" i="1"/>
  <c r="AC181" i="1"/>
  <c r="AG181" i="1"/>
  <c r="Y182" i="1"/>
  <c r="AC182" i="1"/>
  <c r="AG182" i="1"/>
  <c r="Y183" i="1"/>
  <c r="AC183" i="1"/>
  <c r="AG183" i="1"/>
  <c r="AC107" i="1"/>
  <c r="AG107" i="1"/>
  <c r="Y47" i="16"/>
  <c r="AC47" i="16"/>
  <c r="AG47" i="16"/>
  <c r="U47" i="16"/>
  <c r="AC89" i="1"/>
  <c r="AG89" i="1"/>
  <c r="AC90" i="1"/>
  <c r="AG90" i="1"/>
  <c r="AC91" i="1"/>
  <c r="AG91" i="1"/>
  <c r="AC92" i="1"/>
  <c r="AG92" i="1"/>
  <c r="AC93" i="1"/>
  <c r="AG93" i="1"/>
  <c r="AC94" i="1"/>
  <c r="AG94" i="1"/>
  <c r="AC95" i="1"/>
  <c r="AG95" i="1"/>
  <c r="AC96" i="1"/>
  <c r="AG96" i="1"/>
  <c r="AC97" i="1"/>
  <c r="AG97" i="1"/>
  <c r="AC98" i="1"/>
  <c r="AG98" i="1"/>
  <c r="AC99" i="1"/>
  <c r="AG99" i="1"/>
  <c r="AC100" i="1"/>
  <c r="AG100" i="1"/>
  <c r="AC101" i="1"/>
  <c r="AG101" i="1"/>
  <c r="AC102" i="1"/>
  <c r="AG102" i="1"/>
  <c r="AC103" i="1"/>
  <c r="AG103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AH93" i="1" l="1"/>
  <c r="AI93" i="1" s="1"/>
  <c r="AH183" i="1"/>
  <c r="AI183" i="1" s="1"/>
  <c r="AH179" i="1"/>
  <c r="AI179" i="1" s="1"/>
  <c r="AH175" i="1"/>
  <c r="AI175" i="1" s="1"/>
  <c r="AH171" i="1"/>
  <c r="AI171" i="1" s="1"/>
  <c r="AH167" i="1"/>
  <c r="AI167" i="1" s="1"/>
  <c r="AH163" i="1"/>
  <c r="AI163" i="1" s="1"/>
  <c r="AH159" i="1"/>
  <c r="AI159" i="1" s="1"/>
  <c r="AH155" i="1"/>
  <c r="AI155" i="1" s="1"/>
  <c r="AH151" i="1"/>
  <c r="AI151" i="1" s="1"/>
  <c r="AH147" i="1"/>
  <c r="AI147" i="1" s="1"/>
  <c r="AH90" i="1"/>
  <c r="AI90" i="1" s="1"/>
  <c r="AH107" i="1"/>
  <c r="AI107" i="1" s="1"/>
  <c r="AH180" i="1"/>
  <c r="AI180" i="1" s="1"/>
  <c r="AH176" i="1"/>
  <c r="AI176" i="1" s="1"/>
  <c r="AH181" i="1"/>
  <c r="AI181" i="1" s="1"/>
  <c r="AH177" i="1"/>
  <c r="AI177" i="1" s="1"/>
  <c r="AH173" i="1"/>
  <c r="AI173" i="1" s="1"/>
  <c r="AH169" i="1"/>
  <c r="AI169" i="1" s="1"/>
  <c r="AH165" i="1"/>
  <c r="AI165" i="1" s="1"/>
  <c r="AH161" i="1"/>
  <c r="AI161" i="1" s="1"/>
  <c r="AH157" i="1"/>
  <c r="AI157" i="1" s="1"/>
  <c r="AH153" i="1"/>
  <c r="AI153" i="1" s="1"/>
  <c r="AH149" i="1"/>
  <c r="AI149" i="1" s="1"/>
  <c r="AH182" i="1"/>
  <c r="AI182" i="1" s="1"/>
  <c r="AH178" i="1"/>
  <c r="AI178" i="1" s="1"/>
  <c r="AH174" i="1"/>
  <c r="AI174" i="1" s="1"/>
  <c r="AH170" i="1"/>
  <c r="AI170" i="1" s="1"/>
  <c r="AH166" i="1"/>
  <c r="AI166" i="1" s="1"/>
  <c r="AH162" i="1"/>
  <c r="AI162" i="1" s="1"/>
  <c r="AH158" i="1"/>
  <c r="AI158" i="1" s="1"/>
  <c r="AH154" i="1"/>
  <c r="AI154" i="1" s="1"/>
  <c r="AH150" i="1"/>
  <c r="AI150" i="1" s="1"/>
  <c r="AH146" i="1"/>
  <c r="AI146" i="1" s="1"/>
  <c r="AH172" i="1"/>
  <c r="AI172" i="1" s="1"/>
  <c r="AH164" i="1"/>
  <c r="AI164" i="1" s="1"/>
  <c r="AH160" i="1"/>
  <c r="AI160" i="1" s="1"/>
  <c r="AH156" i="1"/>
  <c r="AI156" i="1" s="1"/>
  <c r="AH152" i="1"/>
  <c r="AI152" i="1" s="1"/>
  <c r="AH148" i="1"/>
  <c r="AI148" i="1" s="1"/>
  <c r="AH168" i="1"/>
  <c r="AI168" i="1" s="1"/>
  <c r="AH92" i="1"/>
  <c r="AI92" i="1" s="1"/>
  <c r="AH103" i="1"/>
  <c r="AI103" i="1" s="1"/>
  <c r="AH101" i="1"/>
  <c r="AI101" i="1" s="1"/>
  <c r="AH99" i="1"/>
  <c r="AI99" i="1" s="1"/>
  <c r="AH97" i="1"/>
  <c r="AI97" i="1" s="1"/>
  <c r="AH95" i="1"/>
  <c r="AI95" i="1" s="1"/>
  <c r="AH91" i="1"/>
  <c r="AI91" i="1" s="1"/>
  <c r="AH89" i="1"/>
  <c r="AI89" i="1" s="1"/>
  <c r="AH102" i="1"/>
  <c r="AI102" i="1" s="1"/>
  <c r="AH100" i="1"/>
  <c r="AI100" i="1" s="1"/>
  <c r="AH98" i="1"/>
  <c r="AI98" i="1" s="1"/>
  <c r="AH96" i="1"/>
  <c r="AI96" i="1" s="1"/>
  <c r="AH94" i="1"/>
  <c r="AI94" i="1" s="1"/>
  <c r="AH47" i="16"/>
  <c r="AI47" i="16" s="1"/>
  <c r="Y59" i="1" l="1"/>
  <c r="Y60" i="1"/>
  <c r="Y61" i="1"/>
  <c r="Y62" i="1"/>
  <c r="Y63" i="1"/>
  <c r="Y64" i="1"/>
  <c r="Y65" i="1"/>
  <c r="Y66" i="1"/>
  <c r="Y67" i="1"/>
  <c r="AC24" i="16"/>
  <c r="AG24" i="16"/>
  <c r="Y24" i="16"/>
  <c r="U24" i="16"/>
  <c r="K28" i="16"/>
  <c r="AG26" i="16"/>
  <c r="AC26" i="16"/>
  <c r="Y26" i="16"/>
  <c r="U26" i="16"/>
  <c r="AG25" i="16"/>
  <c r="AC25" i="16"/>
  <c r="Y25" i="16"/>
  <c r="U25" i="16"/>
  <c r="Z46" i="1"/>
  <c r="AA46" i="1"/>
  <c r="AB46" i="1"/>
  <c r="AD46" i="1"/>
  <c r="AE46" i="1"/>
  <c r="AF46" i="1"/>
  <c r="Y37" i="1"/>
  <c r="AC37" i="1"/>
  <c r="AG37" i="1"/>
  <c r="Y38" i="1"/>
  <c r="AC38" i="1"/>
  <c r="AG38" i="1"/>
  <c r="Y39" i="1"/>
  <c r="AC39" i="1"/>
  <c r="AG39" i="1"/>
  <c r="Y40" i="1"/>
  <c r="AC40" i="1"/>
  <c r="AG40" i="1"/>
  <c r="Y41" i="1"/>
  <c r="AC41" i="1"/>
  <c r="AG41" i="1"/>
  <c r="Y42" i="1"/>
  <c r="AC42" i="1"/>
  <c r="AG42" i="1"/>
  <c r="Y43" i="1"/>
  <c r="AC43" i="1"/>
  <c r="AG43" i="1"/>
  <c r="Y44" i="1"/>
  <c r="AC44" i="1"/>
  <c r="AG44" i="1"/>
  <c r="Y45" i="1"/>
  <c r="AC45" i="1"/>
  <c r="AG45" i="1"/>
  <c r="AC17" i="1"/>
  <c r="AG17" i="1"/>
  <c r="AC18" i="1"/>
  <c r="AG18" i="1"/>
  <c r="AC19" i="1"/>
  <c r="AG19" i="1"/>
  <c r="AC20" i="1"/>
  <c r="AG20" i="1"/>
  <c r="AC21" i="1"/>
  <c r="AG21" i="1"/>
  <c r="AC22" i="1"/>
  <c r="AG22" i="1"/>
  <c r="AC23" i="1"/>
  <c r="AG23" i="1"/>
  <c r="AH62" i="1" l="1"/>
  <c r="AI62" i="1" s="1"/>
  <c r="AH24" i="16"/>
  <c r="AI24" i="16" s="1"/>
  <c r="AH40" i="1"/>
  <c r="AI40" i="1" s="1"/>
  <c r="AH66" i="1"/>
  <c r="AI66" i="1" s="1"/>
  <c r="AH63" i="1"/>
  <c r="AI63" i="1" s="1"/>
  <c r="AH41" i="1"/>
  <c r="AI41" i="1" s="1"/>
  <c r="AH67" i="1"/>
  <c r="AI67" i="1" s="1"/>
  <c r="AH44" i="1"/>
  <c r="AI44" i="1" s="1"/>
  <c r="AH59" i="1"/>
  <c r="AI59" i="1" s="1"/>
  <c r="AH61" i="1"/>
  <c r="AI61" i="1" s="1"/>
  <c r="AH65" i="1"/>
  <c r="AI65" i="1" s="1"/>
  <c r="AH60" i="1"/>
  <c r="AI60" i="1" s="1"/>
  <c r="AH64" i="1"/>
  <c r="AI64" i="1" s="1"/>
  <c r="AH20" i="1"/>
  <c r="AI20" i="1" s="1"/>
  <c r="AH21" i="1"/>
  <c r="AI21" i="1" s="1"/>
  <c r="AH17" i="1"/>
  <c r="AI17" i="1" s="1"/>
  <c r="AH42" i="1"/>
  <c r="AI42" i="1" s="1"/>
  <c r="AH22" i="1"/>
  <c r="AI22" i="1" s="1"/>
  <c r="AH25" i="16"/>
  <c r="AI25" i="16" s="1"/>
  <c r="AH26" i="16"/>
  <c r="AI26" i="16" s="1"/>
  <c r="AH38" i="1"/>
  <c r="AI38" i="1" s="1"/>
  <c r="AH45" i="1"/>
  <c r="AI45" i="1" s="1"/>
  <c r="AH37" i="1"/>
  <c r="AI37" i="1" s="1"/>
  <c r="AH39" i="1"/>
  <c r="AI39" i="1" s="1"/>
  <c r="AH43" i="1"/>
  <c r="AI43" i="1" s="1"/>
  <c r="AH19" i="1"/>
  <c r="AI19" i="1" s="1"/>
  <c r="AH23" i="1"/>
  <c r="AI23" i="1" s="1"/>
  <c r="AH18" i="1"/>
  <c r="AI18" i="1" s="1"/>
  <c r="AG13" i="16" l="1"/>
  <c r="AC13" i="16"/>
  <c r="Y13" i="16"/>
  <c r="U13" i="16"/>
  <c r="AH13" i="16" l="1"/>
  <c r="AI13" i="16" s="1"/>
  <c r="AC191" i="13" l="1"/>
  <c r="AG191" i="13"/>
  <c r="U191" i="13"/>
  <c r="Y191" i="13"/>
  <c r="AH191" i="13" l="1"/>
  <c r="AI191" i="13" s="1"/>
  <c r="AG68" i="15" l="1"/>
  <c r="AC68" i="15"/>
  <c r="Y68" i="15"/>
  <c r="U68" i="15"/>
  <c r="AH68" i="15" l="1"/>
  <c r="AI68" i="15" s="1"/>
  <c r="AI190" i="38"/>
  <c r="AG60" i="44"/>
  <c r="AC60" i="44"/>
  <c r="Y60" i="44"/>
  <c r="U60" i="44"/>
  <c r="AH60" i="44" l="1"/>
  <c r="AI60" i="44" s="1"/>
  <c r="A3" i="1" l="1"/>
  <c r="A3" i="47" s="1"/>
  <c r="A3" i="44"/>
  <c r="Y282" i="16" l="1"/>
  <c r="K339" i="16"/>
  <c r="AG320" i="16"/>
  <c r="AC320" i="16"/>
  <c r="Y320" i="16"/>
  <c r="U320" i="16"/>
  <c r="AG319" i="16"/>
  <c r="AC319" i="16"/>
  <c r="Y319" i="16"/>
  <c r="U319" i="16"/>
  <c r="AG316" i="16"/>
  <c r="AC316" i="16"/>
  <c r="Y316" i="16"/>
  <c r="U316" i="16"/>
  <c r="AG315" i="16"/>
  <c r="AC315" i="16"/>
  <c r="Y315" i="16"/>
  <c r="U315" i="16"/>
  <c r="AG314" i="16"/>
  <c r="AC314" i="16"/>
  <c r="Y314" i="16"/>
  <c r="U314" i="16"/>
  <c r="AG298" i="16"/>
  <c r="AC298" i="16"/>
  <c r="Y298" i="16"/>
  <c r="U298" i="16"/>
  <c r="AG297" i="16"/>
  <c r="AC297" i="16"/>
  <c r="Y297" i="16"/>
  <c r="U297" i="16"/>
  <c r="AG296" i="16"/>
  <c r="AC296" i="16"/>
  <c r="Y296" i="16"/>
  <c r="U296" i="16"/>
  <c r="AG295" i="16"/>
  <c r="AC295" i="16"/>
  <c r="Y295" i="16"/>
  <c r="U295" i="16"/>
  <c r="AG294" i="16"/>
  <c r="AC294" i="16"/>
  <c r="Y294" i="16"/>
  <c r="U294" i="16"/>
  <c r="AG293" i="16"/>
  <c r="AC293" i="16"/>
  <c r="Y293" i="16"/>
  <c r="U293" i="16"/>
  <c r="AG292" i="16"/>
  <c r="AC292" i="16"/>
  <c r="Y292" i="16"/>
  <c r="U292" i="16"/>
  <c r="AG291" i="16"/>
  <c r="AC291" i="16"/>
  <c r="Y291" i="16"/>
  <c r="U291" i="16"/>
  <c r="AG290" i="16"/>
  <c r="AC290" i="16"/>
  <c r="Y290" i="16"/>
  <c r="U290" i="16"/>
  <c r="AG289" i="16"/>
  <c r="AC289" i="16"/>
  <c r="Y289" i="16"/>
  <c r="U289" i="16"/>
  <c r="AG288" i="16"/>
  <c r="AC288" i="16"/>
  <c r="Y288" i="16"/>
  <c r="U288" i="16"/>
  <c r="AG287" i="16"/>
  <c r="AC287" i="16"/>
  <c r="Y287" i="16"/>
  <c r="U287" i="16"/>
  <c r="AG286" i="16"/>
  <c r="AC286" i="16"/>
  <c r="Y286" i="16"/>
  <c r="U286" i="16"/>
  <c r="AG285" i="16"/>
  <c r="AC285" i="16"/>
  <c r="Y285" i="16"/>
  <c r="U285" i="16"/>
  <c r="AG284" i="16"/>
  <c r="AC284" i="16"/>
  <c r="Y284" i="16"/>
  <c r="U284" i="16"/>
  <c r="AG283" i="16"/>
  <c r="AC283" i="16"/>
  <c r="Y283" i="16"/>
  <c r="U283" i="16"/>
  <c r="AG282" i="16"/>
  <c r="AC282" i="16"/>
  <c r="U282" i="16"/>
  <c r="AG281" i="16"/>
  <c r="AC281" i="16"/>
  <c r="Y281" i="16"/>
  <c r="U281" i="16"/>
  <c r="AG280" i="16"/>
  <c r="AC280" i="16"/>
  <c r="Y280" i="16"/>
  <c r="U280" i="16"/>
  <c r="AG279" i="16"/>
  <c r="AC279" i="16"/>
  <c r="Y279" i="16"/>
  <c r="U279" i="16"/>
  <c r="AC183" i="16"/>
  <c r="AG183" i="16"/>
  <c r="AC184" i="16"/>
  <c r="AG184" i="16"/>
  <c r="Y183" i="16"/>
  <c r="Y184" i="16"/>
  <c r="AG502" i="1"/>
  <c r="AC502" i="1"/>
  <c r="Y502" i="1"/>
  <c r="U502" i="1"/>
  <c r="Y160" i="16"/>
  <c r="Y161" i="16"/>
  <c r="AH161" i="16" s="1"/>
  <c r="AI161" i="16" s="1"/>
  <c r="Y162" i="16"/>
  <c r="AH162" i="16" s="1"/>
  <c r="AI162" i="16" s="1"/>
  <c r="Y163" i="16"/>
  <c r="Y164" i="16"/>
  <c r="AH164" i="16" s="1"/>
  <c r="AI164" i="16" s="1"/>
  <c r="AH320" i="16" l="1"/>
  <c r="AI320" i="16" s="1"/>
  <c r="AH283" i="16"/>
  <c r="AI283" i="16" s="1"/>
  <c r="AH284" i="16"/>
  <c r="AI284" i="16" s="1"/>
  <c r="AH285" i="16"/>
  <c r="AI285" i="16" s="1"/>
  <c r="AH286" i="16"/>
  <c r="AI286" i="16" s="1"/>
  <c r="AH287" i="16"/>
  <c r="AI287" i="16" s="1"/>
  <c r="AH288" i="16"/>
  <c r="AI288" i="16" s="1"/>
  <c r="AH289" i="16"/>
  <c r="AI289" i="16" s="1"/>
  <c r="AH290" i="16"/>
  <c r="AI290" i="16" s="1"/>
  <c r="AH291" i="16"/>
  <c r="AI291" i="16" s="1"/>
  <c r="AH292" i="16"/>
  <c r="AI292" i="16" s="1"/>
  <c r="AH293" i="16"/>
  <c r="AI293" i="16" s="1"/>
  <c r="AH294" i="16"/>
  <c r="AI294" i="16" s="1"/>
  <c r="AH295" i="16"/>
  <c r="AI295" i="16" s="1"/>
  <c r="AH296" i="16"/>
  <c r="AI296" i="16" s="1"/>
  <c r="AH297" i="16"/>
  <c r="AI297" i="16" s="1"/>
  <c r="AH298" i="16"/>
  <c r="AI298" i="16" s="1"/>
  <c r="AH314" i="16"/>
  <c r="AI314" i="16" s="1"/>
  <c r="AH315" i="16"/>
  <c r="AI315" i="16" s="1"/>
  <c r="AH316" i="16"/>
  <c r="AI316" i="16" s="1"/>
  <c r="AH319" i="16"/>
  <c r="AI319" i="16" s="1"/>
  <c r="AH502" i="1"/>
  <c r="AI502" i="1" s="1"/>
  <c r="AH184" i="16"/>
  <c r="AI184" i="16" s="1"/>
  <c r="AH280" i="16"/>
  <c r="AI280" i="16" s="1"/>
  <c r="AH183" i="16"/>
  <c r="AI183" i="16" s="1"/>
  <c r="AH281" i="16"/>
  <c r="AI281" i="16" s="1"/>
  <c r="AH279" i="16"/>
  <c r="AI279" i="16" s="1"/>
  <c r="AH282" i="16"/>
  <c r="AI282" i="16" s="1"/>
  <c r="AG138" i="16" l="1"/>
  <c r="AC138" i="16"/>
  <c r="Y138" i="16"/>
  <c r="U138" i="16"/>
  <c r="AG139" i="16"/>
  <c r="AC139" i="16"/>
  <c r="Y139" i="16"/>
  <c r="U139" i="16"/>
  <c r="AG137" i="16"/>
  <c r="AC137" i="16"/>
  <c r="Y137" i="16"/>
  <c r="U137" i="16"/>
  <c r="AH137" i="16" l="1"/>
  <c r="AI137" i="16" s="1"/>
  <c r="AH139" i="16"/>
  <c r="AI139" i="16" s="1"/>
  <c r="AH138" i="16"/>
  <c r="AI138" i="16" s="1"/>
  <c r="Y111" i="16" l="1"/>
  <c r="AG111" i="16"/>
  <c r="AC111" i="16"/>
  <c r="U111" i="16"/>
  <c r="AH111" i="16" l="1"/>
  <c r="AI111" i="16" s="1"/>
  <c r="AG68" i="16" l="1"/>
  <c r="AC68" i="16"/>
  <c r="Y68" i="16"/>
  <c r="U68" i="16"/>
  <c r="AG67" i="16"/>
  <c r="AC67" i="16"/>
  <c r="Y67" i="16"/>
  <c r="U67" i="16"/>
  <c r="AG66" i="16"/>
  <c r="AC66" i="16"/>
  <c r="Y66" i="16"/>
  <c r="U66" i="16"/>
  <c r="AG65" i="16"/>
  <c r="AC65" i="16"/>
  <c r="Y65" i="16"/>
  <c r="U65" i="16"/>
  <c r="AG64" i="16"/>
  <c r="AC64" i="16"/>
  <c r="Y64" i="16"/>
  <c r="U64" i="16"/>
  <c r="AG63" i="16"/>
  <c r="AC63" i="16"/>
  <c r="Y63" i="16"/>
  <c r="U63" i="16"/>
  <c r="AG62" i="16"/>
  <c r="AC62" i="16"/>
  <c r="Y62" i="16"/>
  <c r="U62" i="16"/>
  <c r="AG61" i="16"/>
  <c r="AC61" i="16"/>
  <c r="Y61" i="16"/>
  <c r="U61" i="16"/>
  <c r="K50" i="16"/>
  <c r="AB39" i="16"/>
  <c r="AA39" i="16"/>
  <c r="Z39" i="16"/>
  <c r="X39" i="16"/>
  <c r="W39" i="16"/>
  <c r="V39" i="16"/>
  <c r="K39" i="16"/>
  <c r="AH63" i="16" l="1"/>
  <c r="AI63" i="16" s="1"/>
  <c r="AH62" i="16"/>
  <c r="AI62" i="16" s="1"/>
  <c r="AH65" i="16"/>
  <c r="AI65" i="16" s="1"/>
  <c r="AH66" i="16"/>
  <c r="AI66" i="16" s="1"/>
  <c r="AH64" i="16"/>
  <c r="AI64" i="16" s="1"/>
  <c r="AH67" i="16"/>
  <c r="AI67" i="16" s="1"/>
  <c r="AH68" i="16"/>
  <c r="AI68" i="16" s="1"/>
  <c r="AH61" i="16"/>
  <c r="AI61" i="16" s="1"/>
  <c r="Y345" i="16"/>
  <c r="AC345" i="16"/>
  <c r="AG345" i="16"/>
  <c r="Y346" i="16"/>
  <c r="AC346" i="16"/>
  <c r="AG346" i="16"/>
  <c r="Y347" i="16"/>
  <c r="AC347" i="16"/>
  <c r="AG347" i="16"/>
  <c r="U345" i="16"/>
  <c r="U346" i="16"/>
  <c r="U347" i="16"/>
  <c r="AH347" i="16" l="1"/>
  <c r="AI347" i="16" s="1"/>
  <c r="AH346" i="16"/>
  <c r="AI346" i="16" s="1"/>
  <c r="AH345" i="16"/>
  <c r="AI345" i="16" s="1"/>
  <c r="W355" i="16" l="1"/>
  <c r="Y342" i="16"/>
  <c r="U23" i="48"/>
  <c r="AE192" i="13"/>
  <c r="T23" i="48" s="1"/>
  <c r="AD192" i="13"/>
  <c r="S23" i="48" s="1"/>
  <c r="AB192" i="13"/>
  <c r="Q23" i="48" s="1"/>
  <c r="AA192" i="13"/>
  <c r="P23" i="48" s="1"/>
  <c r="Z192" i="13"/>
  <c r="O23" i="48" s="1"/>
  <c r="X192" i="13"/>
  <c r="M23" i="48" s="1"/>
  <c r="W192" i="13"/>
  <c r="L23" i="48" s="1"/>
  <c r="V192" i="13"/>
  <c r="K23" i="48" s="1"/>
  <c r="K192" i="13"/>
  <c r="AC189" i="13"/>
  <c r="Y189" i="13"/>
  <c r="U189" i="13"/>
  <c r="AH189" i="13" s="1"/>
  <c r="AI189" i="13" s="1"/>
  <c r="V89" i="16" l="1"/>
  <c r="W89" i="16"/>
  <c r="X89" i="16"/>
  <c r="Z89" i="16"/>
  <c r="AA89" i="16"/>
  <c r="AB89" i="16"/>
  <c r="AF24" i="1"/>
  <c r="AE24" i="1"/>
  <c r="AD24" i="1"/>
  <c r="AB24" i="1"/>
  <c r="AA24" i="1"/>
  <c r="Z24" i="1"/>
  <c r="X24" i="1"/>
  <c r="W24" i="1"/>
  <c r="V24" i="1"/>
  <c r="X622" i="1"/>
  <c r="W622" i="1"/>
  <c r="V622" i="1"/>
  <c r="AG618" i="1"/>
  <c r="AC618" i="1"/>
  <c r="Y618" i="1"/>
  <c r="U618" i="1"/>
  <c r="AG617" i="1"/>
  <c r="AC617" i="1"/>
  <c r="Y617" i="1"/>
  <c r="U617" i="1"/>
  <c r="AG616" i="1"/>
  <c r="AC616" i="1"/>
  <c r="Y616" i="1"/>
  <c r="U616" i="1"/>
  <c r="J228" i="16"/>
  <c r="V339" i="16"/>
  <c r="W339" i="16"/>
  <c r="X339" i="16"/>
  <c r="Z339" i="16"/>
  <c r="AA339" i="16"/>
  <c r="AB339" i="16"/>
  <c r="AD339" i="16"/>
  <c r="AF339" i="16"/>
  <c r="AG278" i="16"/>
  <c r="AC278" i="16"/>
  <c r="Y278" i="16"/>
  <c r="U278" i="16"/>
  <c r="AG277" i="16"/>
  <c r="AC277" i="16"/>
  <c r="Y277" i="16"/>
  <c r="U277" i="16"/>
  <c r="AG276" i="16"/>
  <c r="AC276" i="16"/>
  <c r="Y276" i="16"/>
  <c r="U276" i="16"/>
  <c r="AG275" i="16"/>
  <c r="AC275" i="16"/>
  <c r="Y275" i="16"/>
  <c r="U275" i="16"/>
  <c r="AG274" i="16"/>
  <c r="AC274" i="16"/>
  <c r="Y274" i="16"/>
  <c r="U274" i="16"/>
  <c r="AG273" i="16"/>
  <c r="AC273" i="16"/>
  <c r="Y273" i="16"/>
  <c r="U273" i="16"/>
  <c r="AG272" i="16"/>
  <c r="AC272" i="16"/>
  <c r="Y272" i="16"/>
  <c r="U272" i="16"/>
  <c r="AG271" i="16"/>
  <c r="AC271" i="16"/>
  <c r="Y271" i="16"/>
  <c r="U271" i="16"/>
  <c r="AG270" i="16"/>
  <c r="AC270" i="16"/>
  <c r="Y270" i="16"/>
  <c r="U270" i="16"/>
  <c r="AG269" i="16"/>
  <c r="AC269" i="16"/>
  <c r="Y269" i="16"/>
  <c r="U269" i="16"/>
  <c r="AG268" i="16"/>
  <c r="AC268" i="16"/>
  <c r="Y268" i="16"/>
  <c r="U268" i="16"/>
  <c r="AG267" i="16"/>
  <c r="AC267" i="16"/>
  <c r="Y267" i="16"/>
  <c r="U267" i="16"/>
  <c r="AG266" i="16"/>
  <c r="AC266" i="16"/>
  <c r="Y266" i="16"/>
  <c r="U266" i="16"/>
  <c r="AG265" i="16"/>
  <c r="AC265" i="16"/>
  <c r="Y265" i="16"/>
  <c r="U265" i="16"/>
  <c r="AG264" i="16"/>
  <c r="AC264" i="16"/>
  <c r="Y264" i="16"/>
  <c r="U264" i="16"/>
  <c r="AG263" i="16"/>
  <c r="AC263" i="16"/>
  <c r="Y263" i="16"/>
  <c r="U263" i="16"/>
  <c r="AG262" i="16"/>
  <c r="AC262" i="16"/>
  <c r="Y262" i="16"/>
  <c r="U262" i="16"/>
  <c r="AG261" i="16"/>
  <c r="AC261" i="16"/>
  <c r="Y261" i="16"/>
  <c r="U261" i="16"/>
  <c r="AG260" i="16"/>
  <c r="AC260" i="16"/>
  <c r="Y260" i="16"/>
  <c r="U260" i="16"/>
  <c r="AG259" i="16"/>
  <c r="AC259" i="16"/>
  <c r="Y259" i="16"/>
  <c r="U259" i="16"/>
  <c r="AG258" i="16"/>
  <c r="AC258" i="16"/>
  <c r="Y258" i="16"/>
  <c r="U258" i="16"/>
  <c r="AG257" i="16"/>
  <c r="AC257" i="16"/>
  <c r="Y257" i="16"/>
  <c r="U257" i="16"/>
  <c r="AG256" i="16"/>
  <c r="AC256" i="16"/>
  <c r="Y256" i="16"/>
  <c r="U256" i="16"/>
  <c r="AG255" i="16"/>
  <c r="AC255" i="16"/>
  <c r="Y255" i="16"/>
  <c r="U255" i="16"/>
  <c r="W778" i="1"/>
  <c r="AG721" i="1"/>
  <c r="AG720" i="1"/>
  <c r="AG719" i="1"/>
  <c r="AG718" i="1"/>
  <c r="AG717" i="1"/>
  <c r="AG716" i="1"/>
  <c r="AG715" i="1"/>
  <c r="AG714" i="1"/>
  <c r="AG713" i="1"/>
  <c r="AG712" i="1"/>
  <c r="AG711" i="1"/>
  <c r="AG710" i="1"/>
  <c r="AG709" i="1"/>
  <c r="AG708" i="1"/>
  <c r="AG707" i="1"/>
  <c r="AG706" i="1"/>
  <c r="AG705" i="1"/>
  <c r="AG704" i="1"/>
  <c r="AG703" i="1"/>
  <c r="AG702" i="1"/>
  <c r="AG701" i="1"/>
  <c r="AG700" i="1"/>
  <c r="AG699" i="1"/>
  <c r="AG698" i="1"/>
  <c r="AG697" i="1"/>
  <c r="AG696" i="1"/>
  <c r="AG695" i="1"/>
  <c r="AG694" i="1"/>
  <c r="AG693" i="1"/>
  <c r="AG692" i="1"/>
  <c r="AG691" i="1"/>
  <c r="AG690" i="1"/>
  <c r="AG689" i="1"/>
  <c r="AG688" i="1"/>
  <c r="AG687" i="1"/>
  <c r="AG686" i="1"/>
  <c r="AG685" i="1"/>
  <c r="AG684" i="1"/>
  <c r="AG683" i="1"/>
  <c r="AG682" i="1"/>
  <c r="AG681" i="1"/>
  <c r="AG680" i="1"/>
  <c r="AG679" i="1"/>
  <c r="AG678" i="1"/>
  <c r="AG677" i="1"/>
  <c r="AG676" i="1"/>
  <c r="AG675" i="1"/>
  <c r="AG674" i="1"/>
  <c r="AG673" i="1"/>
  <c r="AH263" i="16" l="1"/>
  <c r="AI263" i="16" s="1"/>
  <c r="AH264" i="16"/>
  <c r="AI264" i="16" s="1"/>
  <c r="AH267" i="16"/>
  <c r="AI267" i="16" s="1"/>
  <c r="AH268" i="16"/>
  <c r="AI268" i="16" s="1"/>
  <c r="AH269" i="16"/>
  <c r="AI269" i="16" s="1"/>
  <c r="AH270" i="16"/>
  <c r="AI270" i="16" s="1"/>
  <c r="AH271" i="16"/>
  <c r="AI271" i="16" s="1"/>
  <c r="AH272" i="16"/>
  <c r="AI272" i="16" s="1"/>
  <c r="AH273" i="16"/>
  <c r="AI273" i="16" s="1"/>
  <c r="AH274" i="16"/>
  <c r="AI274" i="16" s="1"/>
  <c r="AH275" i="16"/>
  <c r="AI275" i="16" s="1"/>
  <c r="AH276" i="16"/>
  <c r="AI276" i="16" s="1"/>
  <c r="AH277" i="16"/>
  <c r="AI277" i="16" s="1"/>
  <c r="AH265" i="16"/>
  <c r="AI265" i="16" s="1"/>
  <c r="AH255" i="16"/>
  <c r="AI255" i="16" s="1"/>
  <c r="AH256" i="16"/>
  <c r="AI256" i="16" s="1"/>
  <c r="AH257" i="16"/>
  <c r="AI257" i="16" s="1"/>
  <c r="AH258" i="16"/>
  <c r="AI258" i="16" s="1"/>
  <c r="AH259" i="16"/>
  <c r="AI259" i="16" s="1"/>
  <c r="AH260" i="16"/>
  <c r="AI260" i="16" s="1"/>
  <c r="AH261" i="16"/>
  <c r="AI261" i="16" s="1"/>
  <c r="AH262" i="16"/>
  <c r="AI262" i="16" s="1"/>
  <c r="AH266" i="16"/>
  <c r="AI266" i="16" s="1"/>
  <c r="AH278" i="16"/>
  <c r="AI278" i="16" s="1"/>
  <c r="AH616" i="1"/>
  <c r="AI616" i="1" s="1"/>
  <c r="AH617" i="1"/>
  <c r="AI617" i="1" s="1"/>
  <c r="AH618" i="1"/>
  <c r="AI618" i="1" s="1"/>
  <c r="AH673" i="1"/>
  <c r="AI673" i="1" s="1"/>
  <c r="AH674" i="1"/>
  <c r="AI674" i="1" s="1"/>
  <c r="AH675" i="1"/>
  <c r="AI675" i="1" s="1"/>
  <c r="AH676" i="1"/>
  <c r="AI676" i="1" s="1"/>
  <c r="AH677" i="1"/>
  <c r="AI677" i="1" s="1"/>
  <c r="AH678" i="1"/>
  <c r="AI678" i="1" s="1"/>
  <c r="AH679" i="1"/>
  <c r="AI679" i="1" s="1"/>
  <c r="AH680" i="1"/>
  <c r="AI680" i="1" s="1"/>
  <c r="AH681" i="1"/>
  <c r="AI681" i="1" s="1"/>
  <c r="AH682" i="1"/>
  <c r="AH683" i="1"/>
  <c r="AI683" i="1" s="1"/>
  <c r="AH684" i="1"/>
  <c r="AI684" i="1" s="1"/>
  <c r="AH685" i="1"/>
  <c r="AI685" i="1" s="1"/>
  <c r="AH686" i="1"/>
  <c r="AI686" i="1" s="1"/>
  <c r="AH687" i="1"/>
  <c r="AI687" i="1" s="1"/>
  <c r="AH688" i="1"/>
  <c r="AI688" i="1" s="1"/>
  <c r="AH689" i="1"/>
  <c r="AI689" i="1" s="1"/>
  <c r="AH690" i="1"/>
  <c r="AI690" i="1" s="1"/>
  <c r="AH691" i="1"/>
  <c r="AI691" i="1" s="1"/>
  <c r="AH692" i="1"/>
  <c r="AI692" i="1" s="1"/>
  <c r="AH693" i="1"/>
  <c r="AI693" i="1" s="1"/>
  <c r="AH694" i="1"/>
  <c r="AI694" i="1" s="1"/>
  <c r="AH695" i="1"/>
  <c r="AI695" i="1" s="1"/>
  <c r="AH696" i="1"/>
  <c r="AH697" i="1"/>
  <c r="AI697" i="1" s="1"/>
  <c r="AH698" i="1"/>
  <c r="AI698" i="1" s="1"/>
  <c r="AH699" i="1"/>
  <c r="AH700" i="1"/>
  <c r="AI700" i="1" s="1"/>
  <c r="AH701" i="1"/>
  <c r="AI701" i="1" s="1"/>
  <c r="AH702" i="1"/>
  <c r="AI702" i="1" s="1"/>
  <c r="AH703" i="1"/>
  <c r="AI703" i="1" s="1"/>
  <c r="AH704" i="1"/>
  <c r="AI704" i="1" s="1"/>
  <c r="AH705" i="1"/>
  <c r="AI705" i="1" s="1"/>
  <c r="AH706" i="1"/>
  <c r="AI706" i="1" s="1"/>
  <c r="AH707" i="1"/>
  <c r="AI707" i="1" s="1"/>
  <c r="AH708" i="1"/>
  <c r="AI708" i="1" s="1"/>
  <c r="AH709" i="1"/>
  <c r="AI709" i="1" s="1"/>
  <c r="AH710" i="1"/>
  <c r="AI710" i="1" s="1"/>
  <c r="AH711" i="1"/>
  <c r="AI711" i="1" s="1"/>
  <c r="AH712" i="1"/>
  <c r="AI712" i="1" s="1"/>
  <c r="AH713" i="1"/>
  <c r="AI713" i="1" s="1"/>
  <c r="AH714" i="1"/>
  <c r="AI714" i="1" s="1"/>
  <c r="AH715" i="1"/>
  <c r="AI715" i="1" s="1"/>
  <c r="AH716" i="1"/>
  <c r="AI716" i="1" s="1"/>
  <c r="AH717" i="1"/>
  <c r="AI717" i="1" s="1"/>
  <c r="AH718" i="1"/>
  <c r="AI718" i="1" s="1"/>
  <c r="AH719" i="1"/>
  <c r="AI719" i="1" s="1"/>
  <c r="AH720" i="1"/>
  <c r="AI720" i="1" s="1"/>
  <c r="AH721" i="1"/>
  <c r="AI721" i="1" s="1"/>
  <c r="AG180" i="16"/>
  <c r="AC180" i="16"/>
  <c r="Y180" i="16"/>
  <c r="AG179" i="16"/>
  <c r="AC179" i="16"/>
  <c r="Y179" i="16"/>
  <c r="AG178" i="16"/>
  <c r="AC178" i="16"/>
  <c r="Y178" i="16"/>
  <c r="AG177" i="16"/>
  <c r="AC177" i="16"/>
  <c r="Y177" i="16"/>
  <c r="AG176" i="16"/>
  <c r="AC176" i="16"/>
  <c r="Y176" i="16"/>
  <c r="U472" i="1"/>
  <c r="Y472" i="1"/>
  <c r="AC472" i="1"/>
  <c r="AG472" i="1"/>
  <c r="U473" i="1"/>
  <c r="Y473" i="1"/>
  <c r="AC473" i="1"/>
  <c r="AG473" i="1"/>
  <c r="U474" i="1"/>
  <c r="Y474" i="1"/>
  <c r="AC474" i="1"/>
  <c r="AG474" i="1"/>
  <c r="U475" i="1"/>
  <c r="Y475" i="1"/>
  <c r="AC475" i="1"/>
  <c r="AG475" i="1"/>
  <c r="U476" i="1"/>
  <c r="Y476" i="1"/>
  <c r="AC476" i="1"/>
  <c r="AG476" i="1"/>
  <c r="U477" i="1"/>
  <c r="Y477" i="1"/>
  <c r="AC477" i="1"/>
  <c r="AG477" i="1"/>
  <c r="U478" i="1"/>
  <c r="Y478" i="1"/>
  <c r="AC478" i="1"/>
  <c r="AG478" i="1"/>
  <c r="U479" i="1"/>
  <c r="Y479" i="1"/>
  <c r="AC479" i="1"/>
  <c r="AG479" i="1"/>
  <c r="U480" i="1"/>
  <c r="Y480" i="1"/>
  <c r="AC480" i="1"/>
  <c r="AG480" i="1"/>
  <c r="U481" i="1"/>
  <c r="Y481" i="1"/>
  <c r="AC481" i="1"/>
  <c r="AG481" i="1"/>
  <c r="U482" i="1"/>
  <c r="Y482" i="1"/>
  <c r="AC482" i="1"/>
  <c r="AG482" i="1"/>
  <c r="U483" i="1"/>
  <c r="Y483" i="1"/>
  <c r="AC483" i="1"/>
  <c r="AG483" i="1"/>
  <c r="U484" i="1"/>
  <c r="Y484" i="1"/>
  <c r="AC484" i="1"/>
  <c r="AG484" i="1"/>
  <c r="U485" i="1"/>
  <c r="Y485" i="1"/>
  <c r="AC485" i="1"/>
  <c r="AG485" i="1"/>
  <c r="U486" i="1"/>
  <c r="Y486" i="1"/>
  <c r="AC486" i="1"/>
  <c r="AG486" i="1"/>
  <c r="U487" i="1"/>
  <c r="Y487" i="1"/>
  <c r="AC487" i="1"/>
  <c r="AG487" i="1"/>
  <c r="U488" i="1"/>
  <c r="Y488" i="1"/>
  <c r="AC488" i="1"/>
  <c r="AG488" i="1"/>
  <c r="U489" i="1"/>
  <c r="Y489" i="1"/>
  <c r="AC489" i="1"/>
  <c r="AG489" i="1"/>
  <c r="U490" i="1"/>
  <c r="Y490" i="1"/>
  <c r="AC490" i="1"/>
  <c r="AG490" i="1"/>
  <c r="U491" i="1"/>
  <c r="Y491" i="1"/>
  <c r="AC491" i="1"/>
  <c r="AG491" i="1"/>
  <c r="U492" i="1"/>
  <c r="Y492" i="1"/>
  <c r="AC492" i="1"/>
  <c r="AG492" i="1"/>
  <c r="U493" i="1"/>
  <c r="Y493" i="1"/>
  <c r="AC493" i="1"/>
  <c r="AG493" i="1"/>
  <c r="U494" i="1"/>
  <c r="Y494" i="1"/>
  <c r="AC494" i="1"/>
  <c r="AG494" i="1"/>
  <c r="U495" i="1"/>
  <c r="Y495" i="1"/>
  <c r="AC495" i="1"/>
  <c r="AG495" i="1"/>
  <c r="U496" i="1"/>
  <c r="Y496" i="1"/>
  <c r="AC496" i="1"/>
  <c r="AG496" i="1"/>
  <c r="U497" i="1"/>
  <c r="Y497" i="1"/>
  <c r="AC497" i="1"/>
  <c r="AG497" i="1"/>
  <c r="U498" i="1"/>
  <c r="Y498" i="1"/>
  <c r="AC498" i="1"/>
  <c r="AG498" i="1"/>
  <c r="U499" i="1"/>
  <c r="Y499" i="1"/>
  <c r="AC499" i="1"/>
  <c r="AG499" i="1"/>
  <c r="U500" i="1"/>
  <c r="Y500" i="1"/>
  <c r="AC500" i="1"/>
  <c r="AG500" i="1"/>
  <c r="U501" i="1"/>
  <c r="Y501" i="1"/>
  <c r="AC501" i="1"/>
  <c r="AG501" i="1"/>
  <c r="U503" i="1"/>
  <c r="Y503" i="1"/>
  <c r="AC503" i="1"/>
  <c r="AG503" i="1"/>
  <c r="Y537" i="1" l="1"/>
  <c r="U537" i="1"/>
  <c r="AG537" i="1"/>
  <c r="AC537" i="1"/>
  <c r="AH176" i="16"/>
  <c r="AI176" i="16" s="1"/>
  <c r="AH177" i="16"/>
  <c r="AI177" i="16" s="1"/>
  <c r="AH178" i="16"/>
  <c r="AI178" i="16" s="1"/>
  <c r="AH179" i="16"/>
  <c r="AI179" i="16" s="1"/>
  <c r="AH180" i="16"/>
  <c r="AI180" i="16" s="1"/>
  <c r="AH501" i="1"/>
  <c r="AI501" i="1" s="1"/>
  <c r="AH500" i="1"/>
  <c r="AI500" i="1" s="1"/>
  <c r="AH486" i="1"/>
  <c r="AI486" i="1" s="1"/>
  <c r="AH488" i="1"/>
  <c r="AI488" i="1" s="1"/>
  <c r="AH472" i="1"/>
  <c r="AI472" i="1" s="1"/>
  <c r="AH492" i="1"/>
  <c r="AI492" i="1" s="1"/>
  <c r="AH499" i="1"/>
  <c r="AI499" i="1" s="1"/>
  <c r="AH498" i="1"/>
  <c r="AI498" i="1" s="1"/>
  <c r="AH496" i="1"/>
  <c r="AI496" i="1" s="1"/>
  <c r="AH484" i="1"/>
  <c r="AI484" i="1" s="1"/>
  <c r="AH483" i="1"/>
  <c r="AI483" i="1" s="1"/>
  <c r="AH482" i="1"/>
  <c r="AI482" i="1" s="1"/>
  <c r="AH480" i="1"/>
  <c r="AI480" i="1" s="1"/>
  <c r="AH476" i="1"/>
  <c r="AI476" i="1" s="1"/>
  <c r="AH495" i="1"/>
  <c r="AI495" i="1" s="1"/>
  <c r="AH478" i="1"/>
  <c r="AI478" i="1" s="1"/>
  <c r="AH494" i="1"/>
  <c r="AI494" i="1" s="1"/>
  <c r="AH491" i="1"/>
  <c r="AI491" i="1" s="1"/>
  <c r="AH490" i="1"/>
  <c r="AI490" i="1" s="1"/>
  <c r="AH475" i="1"/>
  <c r="AI475" i="1" s="1"/>
  <c r="AH474" i="1"/>
  <c r="AI474" i="1" s="1"/>
  <c r="AH473" i="1"/>
  <c r="AH497" i="1"/>
  <c r="AI497" i="1" s="1"/>
  <c r="AH503" i="1"/>
  <c r="AI503" i="1" s="1"/>
  <c r="AH489" i="1"/>
  <c r="AI489" i="1" s="1"/>
  <c r="AH487" i="1"/>
  <c r="AI487" i="1" s="1"/>
  <c r="AH485" i="1"/>
  <c r="AI485" i="1" s="1"/>
  <c r="AH493" i="1"/>
  <c r="AI493" i="1" s="1"/>
  <c r="AH481" i="1"/>
  <c r="AI481" i="1" s="1"/>
  <c r="AH479" i="1"/>
  <c r="AI479" i="1" s="1"/>
  <c r="AH477" i="1"/>
  <c r="AI477" i="1" s="1"/>
  <c r="AI473" i="1" l="1"/>
  <c r="AH537" i="1"/>
  <c r="AC400" i="1"/>
  <c r="AG400" i="1"/>
  <c r="AC401" i="1"/>
  <c r="AG401" i="1"/>
  <c r="AC402" i="1"/>
  <c r="AG402" i="1"/>
  <c r="AC403" i="1"/>
  <c r="AG403" i="1"/>
  <c r="AC404" i="1"/>
  <c r="AG404" i="1"/>
  <c r="AC405" i="1"/>
  <c r="AG405" i="1"/>
  <c r="AC406" i="1"/>
  <c r="AG406" i="1"/>
  <c r="AC407" i="1"/>
  <c r="AG407" i="1"/>
  <c r="AC408" i="1"/>
  <c r="AG408" i="1"/>
  <c r="AC409" i="1"/>
  <c r="AG409" i="1"/>
  <c r="AC410" i="1"/>
  <c r="AG410" i="1"/>
  <c r="AC411" i="1"/>
  <c r="AG411" i="1"/>
  <c r="AC412" i="1"/>
  <c r="AG412" i="1"/>
  <c r="AC413" i="1"/>
  <c r="AG413" i="1"/>
  <c r="AC414" i="1"/>
  <c r="AG414" i="1"/>
  <c r="AC415" i="1"/>
  <c r="AG415" i="1"/>
  <c r="AC416" i="1"/>
  <c r="AG416" i="1"/>
  <c r="AC417" i="1"/>
  <c r="AG417" i="1"/>
  <c r="AC418" i="1"/>
  <c r="AG418" i="1"/>
  <c r="AC419" i="1"/>
  <c r="AG419" i="1"/>
  <c r="AC420" i="1"/>
  <c r="AG420" i="1"/>
  <c r="AC421" i="1"/>
  <c r="AG421" i="1"/>
  <c r="AC422" i="1"/>
  <c r="AG422" i="1"/>
  <c r="AC423" i="1"/>
  <c r="AG423" i="1"/>
  <c r="AC424" i="1"/>
  <c r="AG424" i="1"/>
  <c r="AC425" i="1"/>
  <c r="AG425" i="1"/>
  <c r="AC426" i="1"/>
  <c r="AG426" i="1"/>
  <c r="AC427" i="1"/>
  <c r="AG427" i="1"/>
  <c r="AC428" i="1"/>
  <c r="AG428" i="1"/>
  <c r="AC429" i="1"/>
  <c r="AG429" i="1"/>
  <c r="AC430" i="1"/>
  <c r="AG430" i="1"/>
  <c r="AC431" i="1"/>
  <c r="AG431" i="1"/>
  <c r="M470" i="1"/>
  <c r="N470" i="1"/>
  <c r="O470" i="1"/>
  <c r="P470" i="1"/>
  <c r="Q470" i="1"/>
  <c r="R470" i="1"/>
  <c r="S470" i="1"/>
  <c r="T470" i="1"/>
  <c r="V470" i="1"/>
  <c r="W470" i="1"/>
  <c r="X470" i="1"/>
  <c r="AH429" i="1" l="1"/>
  <c r="AI429" i="1" s="1"/>
  <c r="AH403" i="1"/>
  <c r="AI403" i="1" s="1"/>
  <c r="AH430" i="1"/>
  <c r="AI430" i="1" s="1"/>
  <c r="AH401" i="1"/>
  <c r="AI401" i="1" s="1"/>
  <c r="AH427" i="1"/>
  <c r="AI427" i="1" s="1"/>
  <c r="AH419" i="1"/>
  <c r="AI419" i="1" s="1"/>
  <c r="AH411" i="1"/>
  <c r="AI411" i="1" s="1"/>
  <c r="AH414" i="1"/>
  <c r="AI414" i="1" s="1"/>
  <c r="AH422" i="1"/>
  <c r="AI422" i="1" s="1"/>
  <c r="AH406" i="1"/>
  <c r="AI406" i="1" s="1"/>
  <c r="AH417" i="1"/>
  <c r="AI417" i="1" s="1"/>
  <c r="AH413" i="1"/>
  <c r="AI413" i="1" s="1"/>
  <c r="AH415" i="1"/>
  <c r="AI415" i="1" s="1"/>
  <c r="AH431" i="1"/>
  <c r="AI431" i="1" s="1"/>
  <c r="AH423" i="1"/>
  <c r="AI423" i="1" s="1"/>
  <c r="AH407" i="1"/>
  <c r="AI407" i="1" s="1"/>
  <c r="AH425" i="1"/>
  <c r="AI425" i="1" s="1"/>
  <c r="AH421" i="1"/>
  <c r="AI421" i="1" s="1"/>
  <c r="AH409" i="1"/>
  <c r="AI409" i="1" s="1"/>
  <c r="AH405" i="1"/>
  <c r="AI405" i="1" s="1"/>
  <c r="AH424" i="1"/>
  <c r="AI424" i="1" s="1"/>
  <c r="AH416" i="1"/>
  <c r="AI416" i="1" s="1"/>
  <c r="AH408" i="1"/>
  <c r="AI408" i="1" s="1"/>
  <c r="AH426" i="1"/>
  <c r="AI426" i="1" s="1"/>
  <c r="AH418" i="1"/>
  <c r="AI418" i="1" s="1"/>
  <c r="AH410" i="1"/>
  <c r="AI410" i="1" s="1"/>
  <c r="AH402" i="1"/>
  <c r="AI402" i="1" s="1"/>
  <c r="AH428" i="1"/>
  <c r="AI428" i="1" s="1"/>
  <c r="AH420" i="1"/>
  <c r="AI420" i="1" s="1"/>
  <c r="AH412" i="1"/>
  <c r="AI412" i="1" s="1"/>
  <c r="AH404" i="1"/>
  <c r="AI404" i="1" s="1"/>
  <c r="AH400" i="1"/>
  <c r="AG136" i="16"/>
  <c r="AC136" i="16"/>
  <c r="Y136" i="16"/>
  <c r="U136" i="16"/>
  <c r="AB157" i="16"/>
  <c r="AA157" i="16"/>
  <c r="Z157" i="16"/>
  <c r="X157" i="16"/>
  <c r="W157" i="16"/>
  <c r="V157" i="16"/>
  <c r="AG135" i="16"/>
  <c r="AC135" i="16"/>
  <c r="Y135" i="16"/>
  <c r="U135" i="16"/>
  <c r="AG134" i="16"/>
  <c r="AC134" i="16"/>
  <c r="Y134" i="16"/>
  <c r="U134" i="16"/>
  <c r="AG133" i="16"/>
  <c r="AC133" i="16"/>
  <c r="Y133" i="16"/>
  <c r="U133" i="16"/>
  <c r="AG132" i="16"/>
  <c r="AC132" i="16"/>
  <c r="Y132" i="16"/>
  <c r="U132" i="16"/>
  <c r="AG131" i="16"/>
  <c r="AC131" i="16"/>
  <c r="Y131" i="16"/>
  <c r="U131" i="16"/>
  <c r="AG130" i="16"/>
  <c r="AC130" i="16"/>
  <c r="Y130" i="16"/>
  <c r="U130" i="16"/>
  <c r="AG129" i="16"/>
  <c r="AC129" i="16"/>
  <c r="Y129" i="16"/>
  <c r="U129" i="16"/>
  <c r="AG128" i="16"/>
  <c r="AC128" i="16"/>
  <c r="Y128" i="16"/>
  <c r="U128" i="16"/>
  <c r="AG127" i="16"/>
  <c r="AC127" i="16"/>
  <c r="Y127" i="16"/>
  <c r="U127" i="16"/>
  <c r="AG126" i="16"/>
  <c r="AC126" i="16"/>
  <c r="Y126" i="16"/>
  <c r="U126" i="16"/>
  <c r="AG125" i="16"/>
  <c r="AC125" i="16"/>
  <c r="Y125" i="16"/>
  <c r="U125" i="16"/>
  <c r="AG124" i="16"/>
  <c r="AC124" i="16"/>
  <c r="Y124" i="16"/>
  <c r="U124" i="16"/>
  <c r="AG123" i="16"/>
  <c r="AC123" i="16"/>
  <c r="Y123" i="16"/>
  <c r="U123" i="16"/>
  <c r="U157" i="16" s="1"/>
  <c r="AG362" i="1"/>
  <c r="AC362" i="1"/>
  <c r="U362" i="1"/>
  <c r="AG361" i="1"/>
  <c r="AC361" i="1"/>
  <c r="U361" i="1"/>
  <c r="AG360" i="1"/>
  <c r="AC360" i="1"/>
  <c r="U360" i="1"/>
  <c r="AG359" i="1"/>
  <c r="AC359" i="1"/>
  <c r="U359" i="1"/>
  <c r="AG358" i="1"/>
  <c r="AC358" i="1"/>
  <c r="U358" i="1"/>
  <c r="AG357" i="1"/>
  <c r="AC357" i="1"/>
  <c r="U357" i="1"/>
  <c r="AG356" i="1"/>
  <c r="AC356" i="1"/>
  <c r="U356" i="1"/>
  <c r="AG355" i="1"/>
  <c r="AC355" i="1"/>
  <c r="U355" i="1"/>
  <c r="AG354" i="1"/>
  <c r="AC354" i="1"/>
  <c r="U354" i="1"/>
  <c r="AG353" i="1"/>
  <c r="AC353" i="1"/>
  <c r="U353" i="1"/>
  <c r="AG352" i="1"/>
  <c r="AC352" i="1"/>
  <c r="U352" i="1"/>
  <c r="AG351" i="1"/>
  <c r="AC351" i="1"/>
  <c r="U351" i="1"/>
  <c r="AG350" i="1"/>
  <c r="AC350" i="1"/>
  <c r="U350" i="1"/>
  <c r="AG349" i="1"/>
  <c r="AC349" i="1"/>
  <c r="U349" i="1"/>
  <c r="AG348" i="1"/>
  <c r="AC348" i="1"/>
  <c r="U348" i="1"/>
  <c r="AG157" i="16" l="1"/>
  <c r="AI400" i="1"/>
  <c r="Y157" i="16"/>
  <c r="AC157" i="16"/>
  <c r="AH136" i="16"/>
  <c r="AI136" i="16" s="1"/>
  <c r="AH123" i="16"/>
  <c r="AH124" i="16"/>
  <c r="AI124" i="16" s="1"/>
  <c r="AH125" i="16"/>
  <c r="AI125" i="16" s="1"/>
  <c r="AH126" i="16"/>
  <c r="AI126" i="16" s="1"/>
  <c r="AH127" i="16"/>
  <c r="AI127" i="16" s="1"/>
  <c r="AH131" i="16"/>
  <c r="AI131" i="16" s="1"/>
  <c r="AH130" i="16"/>
  <c r="AI130" i="16" s="1"/>
  <c r="AH128" i="16"/>
  <c r="AI128" i="16" s="1"/>
  <c r="AH132" i="16"/>
  <c r="AI132" i="16" s="1"/>
  <c r="AH133" i="16"/>
  <c r="AI133" i="16" s="1"/>
  <c r="AH135" i="16"/>
  <c r="AI135" i="16" s="1"/>
  <c r="AH129" i="16"/>
  <c r="AI129" i="16" s="1"/>
  <c r="AH134" i="16"/>
  <c r="AI134" i="16" s="1"/>
  <c r="AH349" i="1"/>
  <c r="AI349" i="1" s="1"/>
  <c r="AH353" i="1"/>
  <c r="AI353" i="1" s="1"/>
  <c r="AH356" i="1"/>
  <c r="AI356" i="1" s="1"/>
  <c r="AH357" i="1"/>
  <c r="AI357" i="1" s="1"/>
  <c r="AH359" i="1"/>
  <c r="AI359" i="1" s="1"/>
  <c r="AH351" i="1"/>
  <c r="AI351" i="1" s="1"/>
  <c r="AH354" i="1"/>
  <c r="AI354" i="1" s="1"/>
  <c r="AH361" i="1"/>
  <c r="AI361" i="1" s="1"/>
  <c r="AH348" i="1"/>
  <c r="AI348" i="1" s="1"/>
  <c r="AH352" i="1"/>
  <c r="AI352" i="1" s="1"/>
  <c r="AH355" i="1"/>
  <c r="AI355" i="1" s="1"/>
  <c r="AH358" i="1"/>
  <c r="AI358" i="1" s="1"/>
  <c r="AH362" i="1"/>
  <c r="AI362" i="1" s="1"/>
  <c r="AH350" i="1"/>
  <c r="AI350" i="1" s="1"/>
  <c r="AH360" i="1"/>
  <c r="AI360" i="1" s="1"/>
  <c r="AH157" i="16" l="1"/>
  <c r="AI123" i="16"/>
  <c r="AF121" i="16"/>
  <c r="AE121" i="16"/>
  <c r="AD121" i="16"/>
  <c r="AB121" i="16"/>
  <c r="AA121" i="16"/>
  <c r="Z121" i="16"/>
  <c r="X121" i="16"/>
  <c r="W121" i="16"/>
  <c r="V121" i="16"/>
  <c r="AG110" i="16"/>
  <c r="AC110" i="16"/>
  <c r="Y110" i="16"/>
  <c r="U110" i="16"/>
  <c r="AG109" i="16"/>
  <c r="AC109" i="16"/>
  <c r="Y109" i="16"/>
  <c r="U109" i="16"/>
  <c r="AG108" i="16"/>
  <c r="AC108" i="16"/>
  <c r="Y108" i="16"/>
  <c r="U108" i="16"/>
  <c r="AG107" i="16"/>
  <c r="AC107" i="16"/>
  <c r="Y107" i="16"/>
  <c r="U107" i="16"/>
  <c r="AG106" i="16"/>
  <c r="AC106" i="16"/>
  <c r="Y106" i="16"/>
  <c r="U106" i="16"/>
  <c r="AG105" i="16"/>
  <c r="AC105" i="16"/>
  <c r="Y105" i="16"/>
  <c r="U105" i="16"/>
  <c r="U121" i="16" l="1"/>
  <c r="AC121" i="16"/>
  <c r="Y121" i="16"/>
  <c r="AH106" i="16"/>
  <c r="AI106" i="16" s="1"/>
  <c r="AH108" i="16"/>
  <c r="AI108" i="16" s="1"/>
  <c r="AH110" i="16"/>
  <c r="AI110" i="16" s="1"/>
  <c r="AH105" i="16"/>
  <c r="AI105" i="16" s="1"/>
  <c r="AH107" i="16"/>
  <c r="AI107" i="16" s="1"/>
  <c r="AH109" i="16"/>
  <c r="AI109" i="16" s="1"/>
  <c r="AG297" i="1" l="1"/>
  <c r="AC297" i="1"/>
  <c r="Y297" i="1"/>
  <c r="U297" i="1"/>
  <c r="AG296" i="1"/>
  <c r="AC296" i="1"/>
  <c r="Y296" i="1"/>
  <c r="U296" i="1"/>
  <c r="AG295" i="1"/>
  <c r="AC295" i="1"/>
  <c r="Y295" i="1"/>
  <c r="U295" i="1"/>
  <c r="AG294" i="1"/>
  <c r="AC294" i="1"/>
  <c r="Y294" i="1"/>
  <c r="U294" i="1"/>
  <c r="AG293" i="1"/>
  <c r="AC293" i="1"/>
  <c r="Y293" i="1"/>
  <c r="U293" i="1"/>
  <c r="AG292" i="1"/>
  <c r="AC292" i="1"/>
  <c r="Y292" i="1"/>
  <c r="U292" i="1"/>
  <c r="AG291" i="1"/>
  <c r="AC291" i="1"/>
  <c r="Y291" i="1"/>
  <c r="U291" i="1"/>
  <c r="AG290" i="1"/>
  <c r="AC290" i="1"/>
  <c r="Y290" i="1"/>
  <c r="U290" i="1"/>
  <c r="AG289" i="1"/>
  <c r="AC289" i="1"/>
  <c r="Y289" i="1"/>
  <c r="U289" i="1"/>
  <c r="AG288" i="1"/>
  <c r="AC288" i="1"/>
  <c r="Y288" i="1"/>
  <c r="U288" i="1"/>
  <c r="AG287" i="1"/>
  <c r="AC287" i="1"/>
  <c r="Y287" i="1"/>
  <c r="U287" i="1"/>
  <c r="AG286" i="1"/>
  <c r="AC286" i="1"/>
  <c r="Y286" i="1"/>
  <c r="U286" i="1"/>
  <c r="AG285" i="1"/>
  <c r="AC285" i="1"/>
  <c r="Y285" i="1"/>
  <c r="U285" i="1"/>
  <c r="AG284" i="1"/>
  <c r="AC284" i="1"/>
  <c r="Y284" i="1"/>
  <c r="U284" i="1"/>
  <c r="AG283" i="1"/>
  <c r="AC283" i="1"/>
  <c r="Y283" i="1"/>
  <c r="U283" i="1"/>
  <c r="AG282" i="1"/>
  <c r="AC282" i="1"/>
  <c r="Y282" i="1"/>
  <c r="U282" i="1"/>
  <c r="AG281" i="1"/>
  <c r="AC281" i="1"/>
  <c r="Y281" i="1"/>
  <c r="U281" i="1"/>
  <c r="AG280" i="1"/>
  <c r="AC280" i="1"/>
  <c r="Y280" i="1"/>
  <c r="U280" i="1"/>
  <c r="AG279" i="1"/>
  <c r="AC279" i="1"/>
  <c r="Y279" i="1"/>
  <c r="U279" i="1"/>
  <c r="AG278" i="1"/>
  <c r="AC278" i="1"/>
  <c r="Y278" i="1"/>
  <c r="U278" i="1"/>
  <c r="AG277" i="1"/>
  <c r="AC277" i="1"/>
  <c r="Y277" i="1"/>
  <c r="U277" i="1"/>
  <c r="AG276" i="1"/>
  <c r="AC276" i="1"/>
  <c r="Y276" i="1"/>
  <c r="U276" i="1"/>
  <c r="N328" i="1"/>
  <c r="O328" i="1"/>
  <c r="P328" i="1"/>
  <c r="R328" i="1"/>
  <c r="S328" i="1"/>
  <c r="T328" i="1"/>
  <c r="V328" i="1"/>
  <c r="W328" i="1"/>
  <c r="X328" i="1"/>
  <c r="AH276" i="1" l="1"/>
  <c r="AI276" i="1" s="1"/>
  <c r="AH277" i="1"/>
  <c r="AI277" i="1" s="1"/>
  <c r="AH278" i="1"/>
  <c r="AI278" i="1" s="1"/>
  <c r="AH279" i="1"/>
  <c r="AI279" i="1" s="1"/>
  <c r="AH280" i="1"/>
  <c r="AI280" i="1" s="1"/>
  <c r="AH281" i="1"/>
  <c r="AI281" i="1" s="1"/>
  <c r="AH282" i="1"/>
  <c r="AI282" i="1" s="1"/>
  <c r="AH283" i="1"/>
  <c r="AI283" i="1" s="1"/>
  <c r="AH284" i="1"/>
  <c r="AI284" i="1" s="1"/>
  <c r="AH285" i="1"/>
  <c r="AI285" i="1" s="1"/>
  <c r="AH286" i="1"/>
  <c r="AI286" i="1" s="1"/>
  <c r="AH287" i="1"/>
  <c r="AI287" i="1" s="1"/>
  <c r="AH288" i="1"/>
  <c r="AI288" i="1" s="1"/>
  <c r="AH289" i="1"/>
  <c r="AI289" i="1" s="1"/>
  <c r="AH290" i="1"/>
  <c r="AI290" i="1" s="1"/>
  <c r="AH291" i="1"/>
  <c r="AI291" i="1" s="1"/>
  <c r="AH292" i="1"/>
  <c r="AI292" i="1" s="1"/>
  <c r="AH293" i="1"/>
  <c r="AI293" i="1" s="1"/>
  <c r="AH294" i="1"/>
  <c r="AI294" i="1" s="1"/>
  <c r="AH295" i="1"/>
  <c r="AI295" i="1" s="1"/>
  <c r="AH296" i="1"/>
  <c r="AI296" i="1" s="1"/>
  <c r="AH297" i="1"/>
  <c r="AI297" i="1" s="1"/>
  <c r="AG60" i="16" l="1"/>
  <c r="AC60" i="16"/>
  <c r="Y60" i="16"/>
  <c r="U60" i="16"/>
  <c r="AG59" i="16"/>
  <c r="AC59" i="16"/>
  <c r="Y59" i="16"/>
  <c r="U59" i="16"/>
  <c r="AG58" i="16"/>
  <c r="AC58" i="16"/>
  <c r="Y58" i="16"/>
  <c r="U58" i="16"/>
  <c r="AG57" i="16"/>
  <c r="AC57" i="16"/>
  <c r="Y57" i="16"/>
  <c r="U57" i="16"/>
  <c r="AG56" i="16"/>
  <c r="AC56" i="16"/>
  <c r="Y56" i="16"/>
  <c r="U56" i="16"/>
  <c r="AG55" i="16"/>
  <c r="AC55" i="16"/>
  <c r="Y55" i="16"/>
  <c r="U55" i="16"/>
  <c r="AG54" i="16"/>
  <c r="AC54" i="16"/>
  <c r="Y54" i="16"/>
  <c r="U54" i="16"/>
  <c r="AG53" i="16"/>
  <c r="AC53" i="16"/>
  <c r="Y53" i="16"/>
  <c r="U53" i="16"/>
  <c r="AB184" i="1"/>
  <c r="AA184" i="1"/>
  <c r="Z184" i="1"/>
  <c r="X184" i="1"/>
  <c r="W184" i="1"/>
  <c r="V184" i="1"/>
  <c r="AG145" i="1"/>
  <c r="AC145" i="1"/>
  <c r="AG144" i="1"/>
  <c r="AC144" i="1"/>
  <c r="AG143" i="1"/>
  <c r="AC143" i="1"/>
  <c r="AG142" i="1"/>
  <c r="AC142" i="1"/>
  <c r="AG141" i="1"/>
  <c r="AC141" i="1"/>
  <c r="AG140" i="1"/>
  <c r="AC140" i="1"/>
  <c r="AG139" i="1"/>
  <c r="AC139" i="1"/>
  <c r="AG138" i="1"/>
  <c r="AC138" i="1"/>
  <c r="AG137" i="1"/>
  <c r="AC137" i="1"/>
  <c r="AG136" i="1"/>
  <c r="AC136" i="1"/>
  <c r="AG135" i="1"/>
  <c r="AC135" i="1"/>
  <c r="AG134" i="1"/>
  <c r="AC134" i="1"/>
  <c r="AG133" i="1"/>
  <c r="AC133" i="1"/>
  <c r="AG132" i="1"/>
  <c r="AC132" i="1"/>
  <c r="AG131" i="1"/>
  <c r="AC131" i="1"/>
  <c r="AG130" i="1"/>
  <c r="AC130" i="1"/>
  <c r="AG129" i="1"/>
  <c r="AC129" i="1"/>
  <c r="AG128" i="1"/>
  <c r="AC128" i="1"/>
  <c r="AG127" i="1"/>
  <c r="AC127" i="1"/>
  <c r="AG126" i="1"/>
  <c r="AC126" i="1"/>
  <c r="AG125" i="1"/>
  <c r="AC125" i="1"/>
  <c r="AG124" i="1"/>
  <c r="AC124" i="1"/>
  <c r="AG123" i="1"/>
  <c r="AC123" i="1"/>
  <c r="AG122" i="1"/>
  <c r="AC122" i="1"/>
  <c r="AG121" i="1"/>
  <c r="AC121" i="1"/>
  <c r="AG120" i="1"/>
  <c r="AC120" i="1"/>
  <c r="AG119" i="1"/>
  <c r="AC119" i="1"/>
  <c r="AG118" i="1"/>
  <c r="AC118" i="1"/>
  <c r="AG117" i="1"/>
  <c r="AC117" i="1"/>
  <c r="AG116" i="1"/>
  <c r="AC116" i="1"/>
  <c r="AG115" i="1"/>
  <c r="AC115" i="1"/>
  <c r="AG114" i="1"/>
  <c r="AC114" i="1"/>
  <c r="AG113" i="1"/>
  <c r="AC113" i="1"/>
  <c r="AG112" i="1"/>
  <c r="AC112" i="1"/>
  <c r="AG111" i="1"/>
  <c r="AC111" i="1"/>
  <c r="AG110" i="1"/>
  <c r="AC110" i="1"/>
  <c r="AG109" i="1"/>
  <c r="AC109" i="1"/>
  <c r="AG108" i="1"/>
  <c r="AC108" i="1"/>
  <c r="AH145" i="1" l="1"/>
  <c r="AI145" i="1" s="1"/>
  <c r="AH142" i="1"/>
  <c r="AI142" i="1" s="1"/>
  <c r="AH120" i="1"/>
  <c r="AI120" i="1" s="1"/>
  <c r="AH132" i="1"/>
  <c r="AI132" i="1" s="1"/>
  <c r="AH136" i="1"/>
  <c r="AI136" i="1" s="1"/>
  <c r="AH140" i="1"/>
  <c r="AI140" i="1" s="1"/>
  <c r="AH144" i="1"/>
  <c r="AI144" i="1" s="1"/>
  <c r="AH108" i="1"/>
  <c r="AH112" i="1"/>
  <c r="AI112" i="1" s="1"/>
  <c r="AH111" i="1"/>
  <c r="AI111" i="1" s="1"/>
  <c r="AH123" i="1"/>
  <c r="AI123" i="1" s="1"/>
  <c r="AH127" i="1"/>
  <c r="AI127" i="1" s="1"/>
  <c r="AH131" i="1"/>
  <c r="AI131" i="1" s="1"/>
  <c r="AH139" i="1"/>
  <c r="AI139" i="1" s="1"/>
  <c r="AH53" i="16"/>
  <c r="AH54" i="16"/>
  <c r="AI54" i="16" s="1"/>
  <c r="AH55" i="16"/>
  <c r="AI55" i="16" s="1"/>
  <c r="AH56" i="16"/>
  <c r="AI56" i="16" s="1"/>
  <c r="AH57" i="16"/>
  <c r="AI57" i="16" s="1"/>
  <c r="AH58" i="16"/>
  <c r="AI58" i="16" s="1"/>
  <c r="AH59" i="16"/>
  <c r="AI59" i="16" s="1"/>
  <c r="AH60" i="16"/>
  <c r="AI60" i="16" s="1"/>
  <c r="AH128" i="1"/>
  <c r="AI128" i="1" s="1"/>
  <c r="AH119" i="1"/>
  <c r="AI119" i="1" s="1"/>
  <c r="AH135" i="1"/>
  <c r="AI135" i="1" s="1"/>
  <c r="AH124" i="1"/>
  <c r="AI124" i="1" s="1"/>
  <c r="AH115" i="1"/>
  <c r="AI115" i="1" s="1"/>
  <c r="AH116" i="1"/>
  <c r="AI116" i="1" s="1"/>
  <c r="AH110" i="1"/>
  <c r="AI110" i="1" s="1"/>
  <c r="AH118" i="1"/>
  <c r="AI118" i="1" s="1"/>
  <c r="AH122" i="1"/>
  <c r="AI122" i="1" s="1"/>
  <c r="AH126" i="1"/>
  <c r="AI126" i="1" s="1"/>
  <c r="AH130" i="1"/>
  <c r="AI130" i="1" s="1"/>
  <c r="AH138" i="1"/>
  <c r="AI138" i="1" s="1"/>
  <c r="AH143" i="1"/>
  <c r="AI143" i="1" s="1"/>
  <c r="AH109" i="1"/>
  <c r="AI109" i="1" s="1"/>
  <c r="AH113" i="1"/>
  <c r="AI113" i="1" s="1"/>
  <c r="AH117" i="1"/>
  <c r="AI117" i="1" s="1"/>
  <c r="AH121" i="1"/>
  <c r="AI121" i="1" s="1"/>
  <c r="AH125" i="1"/>
  <c r="AI125" i="1" s="1"/>
  <c r="AH129" i="1"/>
  <c r="AI129" i="1" s="1"/>
  <c r="AH133" i="1"/>
  <c r="AI133" i="1" s="1"/>
  <c r="AH137" i="1"/>
  <c r="AI137" i="1" s="1"/>
  <c r="AH141" i="1"/>
  <c r="AI141" i="1" s="1"/>
  <c r="AH114" i="1"/>
  <c r="AI114" i="1" s="1"/>
  <c r="AH134" i="1"/>
  <c r="AI134" i="1" s="1"/>
  <c r="AI53" i="16" l="1"/>
  <c r="AI108" i="1"/>
  <c r="AG88" i="1" l="1"/>
  <c r="AC88" i="1"/>
  <c r="Y88" i="1"/>
  <c r="AH88" i="1" l="1"/>
  <c r="AI88" i="1" s="1"/>
  <c r="Y51" i="1" l="1"/>
  <c r="Y52" i="1"/>
  <c r="Y53" i="1"/>
  <c r="Y54" i="1"/>
  <c r="Y55" i="1"/>
  <c r="Y56" i="1"/>
  <c r="Y57" i="1"/>
  <c r="Y58" i="1"/>
  <c r="U51" i="1"/>
  <c r="U52" i="1"/>
  <c r="U53" i="1"/>
  <c r="U54" i="1"/>
  <c r="U55" i="1"/>
  <c r="U56" i="1"/>
  <c r="U57" i="1"/>
  <c r="AH56" i="1" l="1"/>
  <c r="AI56" i="1" s="1"/>
  <c r="AH52" i="1"/>
  <c r="AI52" i="1" s="1"/>
  <c r="AH55" i="1"/>
  <c r="AI55" i="1" s="1"/>
  <c r="AH51" i="1"/>
  <c r="AI51" i="1" s="1"/>
  <c r="AH57" i="1"/>
  <c r="AI57" i="1" s="1"/>
  <c r="AH53" i="1"/>
  <c r="AI53" i="1" s="1"/>
  <c r="AH58" i="1"/>
  <c r="AI58" i="1" s="1"/>
  <c r="AH54" i="1"/>
  <c r="AI54" i="1" s="1"/>
  <c r="Y28" i="1" l="1"/>
  <c r="Y29" i="1"/>
  <c r="Y30" i="1"/>
  <c r="Y31" i="1"/>
  <c r="Y32" i="1"/>
  <c r="Y33" i="1"/>
  <c r="Y34" i="1"/>
  <c r="Y35" i="1"/>
  <c r="Y36" i="1"/>
  <c r="K784" i="1" l="1"/>
  <c r="W18" i="16"/>
  <c r="X18" i="16"/>
  <c r="Z18" i="16"/>
  <c r="AA18" i="16"/>
  <c r="AB18" i="16"/>
  <c r="AD18" i="16"/>
  <c r="AE18" i="16"/>
  <c r="AF18" i="16"/>
  <c r="V18" i="16"/>
  <c r="K18" i="16"/>
  <c r="AG9" i="16"/>
  <c r="AC9" i="16"/>
  <c r="Y9" i="16"/>
  <c r="U9" i="16"/>
  <c r="AH9" i="16" l="1"/>
  <c r="AI9" i="16" l="1"/>
  <c r="AG344" i="16"/>
  <c r="AC344" i="16"/>
  <c r="Y344" i="16"/>
  <c r="U344" i="16"/>
  <c r="V204" i="37"/>
  <c r="AG782" i="1"/>
  <c r="AC782" i="1"/>
  <c r="Y782" i="1"/>
  <c r="U782" i="1"/>
  <c r="AG59" i="44"/>
  <c r="AC59" i="44"/>
  <c r="Y59" i="44"/>
  <c r="U59" i="44"/>
  <c r="AH59" i="44" l="1"/>
  <c r="AI59" i="44" s="1"/>
  <c r="AH782" i="1"/>
  <c r="AH344" i="16"/>
  <c r="AI344" i="16" s="1"/>
  <c r="X13" i="29"/>
  <c r="X17" i="29"/>
  <c r="X21" i="29"/>
  <c r="X13" i="43"/>
  <c r="X17" i="43"/>
  <c r="X21" i="43"/>
  <c r="V22" i="45"/>
  <c r="U22" i="45"/>
  <c r="T22" i="45"/>
  <c r="S22" i="45"/>
  <c r="R22" i="45"/>
  <c r="Q22" i="45"/>
  <c r="P22" i="45"/>
  <c r="O22" i="45"/>
  <c r="M22" i="45"/>
  <c r="L22" i="45"/>
  <c r="K22" i="45"/>
  <c r="I22" i="45"/>
  <c r="H22" i="45"/>
  <c r="G22" i="45"/>
  <c r="Y17" i="45"/>
  <c r="A5" i="45"/>
  <c r="A25" i="45" s="1"/>
  <c r="A3" i="45"/>
  <c r="A1" i="45"/>
  <c r="Q65" i="44"/>
  <c r="P65" i="44"/>
  <c r="A65" i="44"/>
  <c r="AF64" i="44"/>
  <c r="U24" i="45" s="1"/>
  <c r="AE64" i="44"/>
  <c r="T24" i="45" s="1"/>
  <c r="AD64" i="44"/>
  <c r="S24" i="45" s="1"/>
  <c r="AB64" i="44"/>
  <c r="Q24" i="45" s="1"/>
  <c r="AA64" i="44"/>
  <c r="P24" i="45" s="1"/>
  <c r="Z64" i="44"/>
  <c r="O24" i="45" s="1"/>
  <c r="X64" i="44"/>
  <c r="M24" i="45" s="1"/>
  <c r="W64" i="44"/>
  <c r="L24" i="45" s="1"/>
  <c r="V64" i="44"/>
  <c r="K24" i="45" s="1"/>
  <c r="T64" i="44"/>
  <c r="I24" i="45" s="1"/>
  <c r="S64" i="44"/>
  <c r="H24" i="45" s="1"/>
  <c r="R64" i="44"/>
  <c r="G24" i="45" s="1"/>
  <c r="O64" i="44"/>
  <c r="F24" i="45" s="1"/>
  <c r="N64" i="44"/>
  <c r="E24" i="45" s="1"/>
  <c r="M64" i="44"/>
  <c r="D24" i="45" s="1"/>
  <c r="J64" i="44"/>
  <c r="B24" i="45" s="1"/>
  <c r="AG63" i="44"/>
  <c r="AC63" i="44"/>
  <c r="Y63" i="44"/>
  <c r="U63" i="44"/>
  <c r="AG58" i="44"/>
  <c r="AC58" i="44"/>
  <c r="Y58" i="44"/>
  <c r="U58" i="44"/>
  <c r="AG57" i="44"/>
  <c r="AC57" i="44"/>
  <c r="Y57" i="44"/>
  <c r="U57" i="44"/>
  <c r="AF55" i="44"/>
  <c r="U23" i="45" s="1"/>
  <c r="AE55" i="44"/>
  <c r="T23" i="45" s="1"/>
  <c r="AD55" i="44"/>
  <c r="S23" i="45" s="1"/>
  <c r="AB55" i="44"/>
  <c r="Q23" i="45" s="1"/>
  <c r="AA55" i="44"/>
  <c r="P23" i="45" s="1"/>
  <c r="Z55" i="44"/>
  <c r="O23" i="45" s="1"/>
  <c r="X55" i="44"/>
  <c r="M23" i="45" s="1"/>
  <c r="W55" i="44"/>
  <c r="L23" i="45" s="1"/>
  <c r="V55" i="44"/>
  <c r="K23" i="45" s="1"/>
  <c r="T55" i="44"/>
  <c r="I23" i="45" s="1"/>
  <c r="S55" i="44"/>
  <c r="H23" i="45" s="1"/>
  <c r="R55" i="44"/>
  <c r="G23" i="45" s="1"/>
  <c r="O55" i="44"/>
  <c r="F23" i="45" s="1"/>
  <c r="N55" i="44"/>
  <c r="E23" i="45" s="1"/>
  <c r="M55" i="44"/>
  <c r="D23" i="45" s="1"/>
  <c r="K55" i="44"/>
  <c r="C23" i="45" s="1"/>
  <c r="J55" i="44"/>
  <c r="AG54" i="44"/>
  <c r="AG55" i="44" s="1"/>
  <c r="V23" i="45" s="1"/>
  <c r="AC54" i="44"/>
  <c r="Y54" i="44"/>
  <c r="U54" i="44"/>
  <c r="U55" i="44" s="1"/>
  <c r="J23" i="45" s="1"/>
  <c r="AF52" i="44"/>
  <c r="AE52" i="44"/>
  <c r="AD52" i="44"/>
  <c r="AB52" i="44"/>
  <c r="AA52" i="44"/>
  <c r="Z52" i="44"/>
  <c r="X52" i="44"/>
  <c r="W52" i="44"/>
  <c r="V52" i="44"/>
  <c r="T52" i="44"/>
  <c r="S52" i="44"/>
  <c r="R52" i="44"/>
  <c r="O52" i="44"/>
  <c r="F22" i="45" s="1"/>
  <c r="N52" i="44"/>
  <c r="E22" i="45" s="1"/>
  <c r="M52" i="44"/>
  <c r="D22" i="45" s="1"/>
  <c r="K52" i="44"/>
  <c r="C22" i="45" s="1"/>
  <c r="J52" i="44"/>
  <c r="B22" i="45" s="1"/>
  <c r="AG51" i="44"/>
  <c r="AG52" i="44" s="1"/>
  <c r="AC51" i="44"/>
  <c r="AC52" i="44" s="1"/>
  <c r="Y51" i="44"/>
  <c r="Y52" i="44" s="1"/>
  <c r="N22" i="45" s="1"/>
  <c r="U51" i="44"/>
  <c r="AF49" i="44"/>
  <c r="U21" i="45" s="1"/>
  <c r="AE49" i="44"/>
  <c r="T21" i="45" s="1"/>
  <c r="AD49" i="44"/>
  <c r="S21" i="45" s="1"/>
  <c r="AB49" i="44"/>
  <c r="Q21" i="45" s="1"/>
  <c r="AA49" i="44"/>
  <c r="P21" i="45" s="1"/>
  <c r="Z49" i="44"/>
  <c r="O21" i="45" s="1"/>
  <c r="X49" i="44"/>
  <c r="M21" i="45" s="1"/>
  <c r="W49" i="44"/>
  <c r="L21" i="45" s="1"/>
  <c r="V49" i="44"/>
  <c r="K21" i="45" s="1"/>
  <c r="T49" i="44"/>
  <c r="I21" i="45" s="1"/>
  <c r="S49" i="44"/>
  <c r="H21" i="45" s="1"/>
  <c r="R49" i="44"/>
  <c r="G21" i="45" s="1"/>
  <c r="O49" i="44"/>
  <c r="F21" i="45" s="1"/>
  <c r="N49" i="44"/>
  <c r="E21" i="45" s="1"/>
  <c r="M49" i="44"/>
  <c r="D21" i="45" s="1"/>
  <c r="K49" i="44"/>
  <c r="C21" i="45" s="1"/>
  <c r="J49" i="44"/>
  <c r="B21" i="45" s="1"/>
  <c r="AG48" i="44"/>
  <c r="AG49" i="44" s="1"/>
  <c r="V21" i="45" s="1"/>
  <c r="AC48" i="44"/>
  <c r="Y48" i="44"/>
  <c r="U48" i="44"/>
  <c r="U49" i="44" s="1"/>
  <c r="J21" i="45" s="1"/>
  <c r="AF46" i="44"/>
  <c r="U20" i="45" s="1"/>
  <c r="AE46" i="44"/>
  <c r="T20" i="45" s="1"/>
  <c r="AD46" i="44"/>
  <c r="S20" i="45" s="1"/>
  <c r="AB46" i="44"/>
  <c r="Q20" i="45" s="1"/>
  <c r="AA46" i="44"/>
  <c r="P20" i="45" s="1"/>
  <c r="Z46" i="44"/>
  <c r="O20" i="45" s="1"/>
  <c r="X46" i="44"/>
  <c r="M20" i="45" s="1"/>
  <c r="W46" i="44"/>
  <c r="L20" i="45" s="1"/>
  <c r="V46" i="44"/>
  <c r="K20" i="45" s="1"/>
  <c r="T46" i="44"/>
  <c r="I20" i="45" s="1"/>
  <c r="S46" i="44"/>
  <c r="H20" i="45" s="1"/>
  <c r="R46" i="44"/>
  <c r="G20" i="45" s="1"/>
  <c r="O46" i="44"/>
  <c r="F20" i="45" s="1"/>
  <c r="N46" i="44"/>
  <c r="E20" i="45" s="1"/>
  <c r="M46" i="44"/>
  <c r="D20" i="45" s="1"/>
  <c r="K46" i="44"/>
  <c r="C20" i="45" s="1"/>
  <c r="J46" i="44"/>
  <c r="B20" i="45" s="1"/>
  <c r="AG45" i="44"/>
  <c r="AG46" i="44" s="1"/>
  <c r="V20" i="45" s="1"/>
  <c r="AC45" i="44"/>
  <c r="AC46" i="44" s="1"/>
  <c r="R20" i="45" s="1"/>
  <c r="Y45" i="44"/>
  <c r="Y46" i="44" s="1"/>
  <c r="N20" i="45" s="1"/>
  <c r="U45" i="44"/>
  <c r="AF43" i="44"/>
  <c r="U19" i="45" s="1"/>
  <c r="AE43" i="44"/>
  <c r="T19" i="45" s="1"/>
  <c r="AD43" i="44"/>
  <c r="S19" i="45" s="1"/>
  <c r="AB43" i="44"/>
  <c r="Q19" i="45" s="1"/>
  <c r="AA43" i="44"/>
  <c r="P19" i="45" s="1"/>
  <c r="Z43" i="44"/>
  <c r="O19" i="45" s="1"/>
  <c r="X43" i="44"/>
  <c r="M19" i="45" s="1"/>
  <c r="W43" i="44"/>
  <c r="L19" i="45" s="1"/>
  <c r="V43" i="44"/>
  <c r="K19" i="45" s="1"/>
  <c r="T43" i="44"/>
  <c r="I19" i="45" s="1"/>
  <c r="S43" i="44"/>
  <c r="H19" i="45" s="1"/>
  <c r="R43" i="44"/>
  <c r="G19" i="45" s="1"/>
  <c r="O43" i="44"/>
  <c r="F19" i="45" s="1"/>
  <c r="N43" i="44"/>
  <c r="E19" i="45" s="1"/>
  <c r="M43" i="44"/>
  <c r="D19" i="45" s="1"/>
  <c r="K43" i="44"/>
  <c r="C19" i="45" s="1"/>
  <c r="J43" i="44"/>
  <c r="B19" i="45" s="1"/>
  <c r="AG42" i="44"/>
  <c r="AG43" i="44" s="1"/>
  <c r="V19" i="45" s="1"/>
  <c r="AC42" i="44"/>
  <c r="Y42" i="44"/>
  <c r="U42" i="44"/>
  <c r="AF40" i="44"/>
  <c r="U18" i="45" s="1"/>
  <c r="AE40" i="44"/>
  <c r="T18" i="45" s="1"/>
  <c r="AD40" i="44"/>
  <c r="S18" i="45" s="1"/>
  <c r="AB40" i="44"/>
  <c r="Q18" i="45" s="1"/>
  <c r="AA40" i="44"/>
  <c r="P18" i="45" s="1"/>
  <c r="Z40" i="44"/>
  <c r="O18" i="45" s="1"/>
  <c r="X40" i="44"/>
  <c r="M18" i="45" s="1"/>
  <c r="W40" i="44"/>
  <c r="L18" i="45" s="1"/>
  <c r="V40" i="44"/>
  <c r="K18" i="45" s="1"/>
  <c r="T40" i="44"/>
  <c r="I18" i="45" s="1"/>
  <c r="S40" i="44"/>
  <c r="H18" i="45" s="1"/>
  <c r="R40" i="44"/>
  <c r="G18" i="45" s="1"/>
  <c r="O40" i="44"/>
  <c r="F18" i="45" s="1"/>
  <c r="N40" i="44"/>
  <c r="E18" i="45" s="1"/>
  <c r="M40" i="44"/>
  <c r="D18" i="45" s="1"/>
  <c r="K40" i="44"/>
  <c r="C18" i="45" s="1"/>
  <c r="J40" i="44"/>
  <c r="B18" i="45" s="1"/>
  <c r="AG39" i="44"/>
  <c r="AG40" i="44" s="1"/>
  <c r="V18" i="45" s="1"/>
  <c r="AC39" i="44"/>
  <c r="AC40" i="44" s="1"/>
  <c r="R18" i="45" s="1"/>
  <c r="Y39" i="44"/>
  <c r="Y40" i="44" s="1"/>
  <c r="N18" i="45" s="1"/>
  <c r="U39" i="44"/>
  <c r="AF37" i="44"/>
  <c r="U17" i="45" s="1"/>
  <c r="AE37" i="44"/>
  <c r="T17" i="45" s="1"/>
  <c r="AD37" i="44"/>
  <c r="S17" i="45" s="1"/>
  <c r="AB37" i="44"/>
  <c r="Q17" i="45" s="1"/>
  <c r="AA37" i="44"/>
  <c r="P17" i="45" s="1"/>
  <c r="Z37" i="44"/>
  <c r="O17" i="45" s="1"/>
  <c r="X37" i="44"/>
  <c r="M17" i="45" s="1"/>
  <c r="W37" i="44"/>
  <c r="L17" i="45" s="1"/>
  <c r="V37" i="44"/>
  <c r="K17" i="45" s="1"/>
  <c r="T37" i="44"/>
  <c r="I17" i="45" s="1"/>
  <c r="S37" i="44"/>
  <c r="H17" i="45" s="1"/>
  <c r="R37" i="44"/>
  <c r="G17" i="45" s="1"/>
  <c r="O37" i="44"/>
  <c r="F17" i="45" s="1"/>
  <c r="N37" i="44"/>
  <c r="E17" i="45" s="1"/>
  <c r="M37" i="44"/>
  <c r="D17" i="45" s="1"/>
  <c r="K37" i="44"/>
  <c r="C17" i="45" s="1"/>
  <c r="J37" i="44"/>
  <c r="B17" i="45" s="1"/>
  <c r="AG36" i="44"/>
  <c r="AG37" i="44" s="1"/>
  <c r="V17" i="45" s="1"/>
  <c r="AC36" i="44"/>
  <c r="Y36" i="44"/>
  <c r="U36" i="44"/>
  <c r="U37" i="44" s="1"/>
  <c r="J17" i="45" s="1"/>
  <c r="AF34" i="44"/>
  <c r="U16" i="45" s="1"/>
  <c r="AE34" i="44"/>
  <c r="T16" i="45" s="1"/>
  <c r="AD34" i="44"/>
  <c r="S16" i="45" s="1"/>
  <c r="AB34" i="44"/>
  <c r="Q16" i="45" s="1"/>
  <c r="AA34" i="44"/>
  <c r="P16" i="45" s="1"/>
  <c r="Z34" i="44"/>
  <c r="O16" i="45" s="1"/>
  <c r="X34" i="44"/>
  <c r="M16" i="45" s="1"/>
  <c r="W34" i="44"/>
  <c r="L16" i="45" s="1"/>
  <c r="V34" i="44"/>
  <c r="K16" i="45" s="1"/>
  <c r="T34" i="44"/>
  <c r="I16" i="45" s="1"/>
  <c r="S34" i="44"/>
  <c r="H16" i="45" s="1"/>
  <c r="R34" i="44"/>
  <c r="G16" i="45" s="1"/>
  <c r="O34" i="44"/>
  <c r="F16" i="45" s="1"/>
  <c r="N34" i="44"/>
  <c r="E16" i="45" s="1"/>
  <c r="M34" i="44"/>
  <c r="D16" i="45" s="1"/>
  <c r="K34" i="44"/>
  <c r="C16" i="45" s="1"/>
  <c r="J34" i="44"/>
  <c r="AG33" i="44"/>
  <c r="AG34" i="44" s="1"/>
  <c r="V16" i="45" s="1"/>
  <c r="AC33" i="44"/>
  <c r="AC34" i="44" s="1"/>
  <c r="R16" i="45" s="1"/>
  <c r="Y33" i="44"/>
  <c r="Y34" i="44" s="1"/>
  <c r="N16" i="45" s="1"/>
  <c r="U33" i="44"/>
  <c r="AF31" i="44"/>
  <c r="U15" i="45" s="1"/>
  <c r="AE31" i="44"/>
  <c r="T15" i="45" s="1"/>
  <c r="AD31" i="44"/>
  <c r="S15" i="45" s="1"/>
  <c r="AB31" i="44"/>
  <c r="Q15" i="45" s="1"/>
  <c r="AA31" i="44"/>
  <c r="P15" i="45" s="1"/>
  <c r="Z31" i="44"/>
  <c r="O15" i="45" s="1"/>
  <c r="X31" i="44"/>
  <c r="M15" i="45" s="1"/>
  <c r="W31" i="44"/>
  <c r="L15" i="45" s="1"/>
  <c r="V31" i="44"/>
  <c r="K15" i="45" s="1"/>
  <c r="T31" i="44"/>
  <c r="I15" i="45" s="1"/>
  <c r="S31" i="44"/>
  <c r="H15" i="45" s="1"/>
  <c r="R31" i="44"/>
  <c r="G15" i="45" s="1"/>
  <c r="O31" i="44"/>
  <c r="F15" i="45" s="1"/>
  <c r="N31" i="44"/>
  <c r="E15" i="45" s="1"/>
  <c r="M31" i="44"/>
  <c r="D15" i="45" s="1"/>
  <c r="K31" i="44"/>
  <c r="C15" i="45" s="1"/>
  <c r="J31" i="44"/>
  <c r="B15" i="45" s="1"/>
  <c r="AG30" i="44"/>
  <c r="AG31" i="44" s="1"/>
  <c r="V15" i="45" s="1"/>
  <c r="AC30" i="44"/>
  <c r="Y30" i="44"/>
  <c r="U30" i="44"/>
  <c r="U31" i="44" s="1"/>
  <c r="J15" i="45" s="1"/>
  <c r="AF28" i="44"/>
  <c r="U14" i="45" s="1"/>
  <c r="AE28" i="44"/>
  <c r="T14" i="45" s="1"/>
  <c r="AD28" i="44"/>
  <c r="S14" i="45" s="1"/>
  <c r="AB28" i="44"/>
  <c r="Q14" i="45" s="1"/>
  <c r="AA28" i="44"/>
  <c r="P14" i="45" s="1"/>
  <c r="Z28" i="44"/>
  <c r="O14" i="45" s="1"/>
  <c r="X28" i="44"/>
  <c r="M14" i="45" s="1"/>
  <c r="W28" i="44"/>
  <c r="L14" i="45" s="1"/>
  <c r="V28" i="44"/>
  <c r="K14" i="45" s="1"/>
  <c r="T28" i="44"/>
  <c r="I14" i="45" s="1"/>
  <c r="S28" i="44"/>
  <c r="H14" i="45" s="1"/>
  <c r="R28" i="44"/>
  <c r="G14" i="45" s="1"/>
  <c r="O28" i="44"/>
  <c r="F14" i="45" s="1"/>
  <c r="N28" i="44"/>
  <c r="E14" i="45" s="1"/>
  <c r="M28" i="44"/>
  <c r="D14" i="45" s="1"/>
  <c r="K28" i="44"/>
  <c r="C14" i="45" s="1"/>
  <c r="J28" i="44"/>
  <c r="B14" i="45" s="1"/>
  <c r="AG27" i="44"/>
  <c r="AG28" i="44" s="1"/>
  <c r="V14" i="45" s="1"/>
  <c r="AC27" i="44"/>
  <c r="AC28" i="44" s="1"/>
  <c r="R14" i="45" s="1"/>
  <c r="Y27" i="44"/>
  <c r="Y28" i="44" s="1"/>
  <c r="N14" i="45" s="1"/>
  <c r="U27" i="44"/>
  <c r="AF25" i="44"/>
  <c r="U13" i="45" s="1"/>
  <c r="AE25" i="44"/>
  <c r="T13" i="45" s="1"/>
  <c r="AD25" i="44"/>
  <c r="S13" i="45" s="1"/>
  <c r="AB25" i="44"/>
  <c r="Q13" i="45" s="1"/>
  <c r="AA25" i="44"/>
  <c r="P13" i="45" s="1"/>
  <c r="Z25" i="44"/>
  <c r="O13" i="45" s="1"/>
  <c r="X25" i="44"/>
  <c r="M13" i="45" s="1"/>
  <c r="W25" i="44"/>
  <c r="L13" i="45" s="1"/>
  <c r="V25" i="44"/>
  <c r="K13" i="45" s="1"/>
  <c r="T25" i="44"/>
  <c r="I13" i="45" s="1"/>
  <c r="S25" i="44"/>
  <c r="H13" i="45" s="1"/>
  <c r="R25" i="44"/>
  <c r="G13" i="45" s="1"/>
  <c r="O25" i="44"/>
  <c r="F13" i="45" s="1"/>
  <c r="N25" i="44"/>
  <c r="E13" i="45" s="1"/>
  <c r="M25" i="44"/>
  <c r="D13" i="45" s="1"/>
  <c r="K25" i="44"/>
  <c r="C13" i="45" s="1"/>
  <c r="J25" i="44"/>
  <c r="B13" i="45" s="1"/>
  <c r="AG24" i="44"/>
  <c r="AC24" i="44"/>
  <c r="AC25" i="44" s="1"/>
  <c r="R13" i="45" s="1"/>
  <c r="Y24" i="44"/>
  <c r="Y25" i="44" s="1"/>
  <c r="N13" i="45" s="1"/>
  <c r="U24" i="44"/>
  <c r="U25" i="44" s="1"/>
  <c r="J13" i="45" s="1"/>
  <c r="AF22" i="44"/>
  <c r="U12" i="45" s="1"/>
  <c r="AE22" i="44"/>
  <c r="T12" i="45" s="1"/>
  <c r="AD22" i="44"/>
  <c r="S12" i="45" s="1"/>
  <c r="AB22" i="44"/>
  <c r="Q12" i="45" s="1"/>
  <c r="AA22" i="44"/>
  <c r="P12" i="45" s="1"/>
  <c r="Z22" i="44"/>
  <c r="O12" i="45" s="1"/>
  <c r="X22" i="44"/>
  <c r="M12" i="45" s="1"/>
  <c r="W22" i="44"/>
  <c r="L12" i="45" s="1"/>
  <c r="V22" i="44"/>
  <c r="K12" i="45" s="1"/>
  <c r="T22" i="44"/>
  <c r="I12" i="45" s="1"/>
  <c r="S22" i="44"/>
  <c r="H12" i="45" s="1"/>
  <c r="R22" i="44"/>
  <c r="G12" i="45" s="1"/>
  <c r="O22" i="44"/>
  <c r="F12" i="45" s="1"/>
  <c r="N22" i="44"/>
  <c r="E12" i="45" s="1"/>
  <c r="M22" i="44"/>
  <c r="D12" i="45" s="1"/>
  <c r="K22" i="44"/>
  <c r="C12" i="45" s="1"/>
  <c r="J22" i="44"/>
  <c r="B12" i="45" s="1"/>
  <c r="Y22" i="44"/>
  <c r="N12" i="45" s="1"/>
  <c r="AG21" i="44"/>
  <c r="AC21" i="44"/>
  <c r="AC22" i="44" s="1"/>
  <c r="R12" i="45" s="1"/>
  <c r="U21" i="44"/>
  <c r="AF19" i="44"/>
  <c r="U11" i="45" s="1"/>
  <c r="AE19" i="44"/>
  <c r="T11" i="45" s="1"/>
  <c r="AD19" i="44"/>
  <c r="S11" i="45" s="1"/>
  <c r="AB19" i="44"/>
  <c r="Q11" i="45" s="1"/>
  <c r="AA19" i="44"/>
  <c r="P11" i="45" s="1"/>
  <c r="Z19" i="44"/>
  <c r="O11" i="45" s="1"/>
  <c r="X19" i="44"/>
  <c r="M11" i="45" s="1"/>
  <c r="W19" i="44"/>
  <c r="L11" i="45" s="1"/>
  <c r="V19" i="44"/>
  <c r="K11" i="45" s="1"/>
  <c r="T19" i="44"/>
  <c r="I11" i="45" s="1"/>
  <c r="S19" i="44"/>
  <c r="H11" i="45" s="1"/>
  <c r="R19" i="44"/>
  <c r="G11" i="45" s="1"/>
  <c r="O19" i="44"/>
  <c r="F11" i="45" s="1"/>
  <c r="N19" i="44"/>
  <c r="E11" i="45" s="1"/>
  <c r="M19" i="44"/>
  <c r="D11" i="45" s="1"/>
  <c r="K19" i="44"/>
  <c r="C11" i="45" s="1"/>
  <c r="J19" i="44"/>
  <c r="B11" i="45" s="1"/>
  <c r="AG18" i="44"/>
  <c r="AG19" i="44" s="1"/>
  <c r="V11" i="45" s="1"/>
  <c r="AC18" i="44"/>
  <c r="AC19" i="44" s="1"/>
  <c r="R11" i="45" s="1"/>
  <c r="Y18" i="44"/>
  <c r="Y19" i="44" s="1"/>
  <c r="N11" i="45" s="1"/>
  <c r="U18" i="44"/>
  <c r="AF16" i="44"/>
  <c r="U10" i="45" s="1"/>
  <c r="AE16" i="44"/>
  <c r="T10" i="45" s="1"/>
  <c r="AD16" i="44"/>
  <c r="S10" i="45" s="1"/>
  <c r="AB16" i="44"/>
  <c r="Q10" i="45" s="1"/>
  <c r="AA16" i="44"/>
  <c r="P10" i="45" s="1"/>
  <c r="Z16" i="44"/>
  <c r="O10" i="45" s="1"/>
  <c r="X16" i="44"/>
  <c r="M10" i="45" s="1"/>
  <c r="W16" i="44"/>
  <c r="L10" i="45" s="1"/>
  <c r="V16" i="44"/>
  <c r="K10" i="45" s="1"/>
  <c r="T16" i="44"/>
  <c r="I10" i="45" s="1"/>
  <c r="S16" i="44"/>
  <c r="H10" i="45" s="1"/>
  <c r="R16" i="44"/>
  <c r="G10" i="45" s="1"/>
  <c r="O16" i="44"/>
  <c r="F10" i="45" s="1"/>
  <c r="N16" i="44"/>
  <c r="E10" i="45" s="1"/>
  <c r="M16" i="44"/>
  <c r="D10" i="45" s="1"/>
  <c r="K16" i="44"/>
  <c r="C10" i="45" s="1"/>
  <c r="J16" i="44"/>
  <c r="B10" i="45" s="1"/>
  <c r="AG15" i="44"/>
  <c r="AC15" i="44"/>
  <c r="AC16" i="44" s="1"/>
  <c r="R10" i="45" s="1"/>
  <c r="Y15" i="44"/>
  <c r="Y16" i="44" s="1"/>
  <c r="N10" i="45" s="1"/>
  <c r="U15" i="44"/>
  <c r="U16" i="44" s="1"/>
  <c r="J10" i="45" s="1"/>
  <c r="AF13" i="44"/>
  <c r="U9" i="45" s="1"/>
  <c r="AE13" i="44"/>
  <c r="T9" i="45" s="1"/>
  <c r="AD13" i="44"/>
  <c r="S9" i="45" s="1"/>
  <c r="AB13" i="44"/>
  <c r="Q9" i="45" s="1"/>
  <c r="AA13" i="44"/>
  <c r="P9" i="45" s="1"/>
  <c r="Z13" i="44"/>
  <c r="O9" i="45" s="1"/>
  <c r="X13" i="44"/>
  <c r="M9" i="45" s="1"/>
  <c r="W13" i="44"/>
  <c r="L9" i="45" s="1"/>
  <c r="V13" i="44"/>
  <c r="K9" i="45" s="1"/>
  <c r="T13" i="44"/>
  <c r="I9" i="45" s="1"/>
  <c r="S13" i="44"/>
  <c r="H9" i="45" s="1"/>
  <c r="R13" i="44"/>
  <c r="G9" i="45" s="1"/>
  <c r="O13" i="44"/>
  <c r="F9" i="45" s="1"/>
  <c r="N13" i="44"/>
  <c r="E9" i="45" s="1"/>
  <c r="M13" i="44"/>
  <c r="D9" i="45" s="1"/>
  <c r="K13" i="44"/>
  <c r="C9" i="45" s="1"/>
  <c r="J13" i="44"/>
  <c r="B9" i="45" s="1"/>
  <c r="AG13" i="44"/>
  <c r="V9" i="45" s="1"/>
  <c r="AC12" i="44"/>
  <c r="AC13" i="44" s="1"/>
  <c r="R9" i="45" s="1"/>
  <c r="Y12" i="44"/>
  <c r="Y13" i="44" s="1"/>
  <c r="N9" i="45" s="1"/>
  <c r="U12" i="44"/>
  <c r="U13" i="44" s="1"/>
  <c r="J9" i="45" s="1"/>
  <c r="AF10" i="44"/>
  <c r="AE10" i="44"/>
  <c r="AD10" i="44"/>
  <c r="AB10" i="44"/>
  <c r="AA10" i="44"/>
  <c r="P8" i="45" s="1"/>
  <c r="Z10" i="44"/>
  <c r="X10" i="44"/>
  <c r="W10" i="44"/>
  <c r="L8" i="45" s="1"/>
  <c r="V10" i="44"/>
  <c r="T10" i="44"/>
  <c r="S10" i="44"/>
  <c r="H8" i="45" s="1"/>
  <c r="R10" i="44"/>
  <c r="O10" i="44"/>
  <c r="F8" i="45" s="1"/>
  <c r="N10" i="44"/>
  <c r="M10" i="44"/>
  <c r="K10" i="44"/>
  <c r="C8" i="45" s="1"/>
  <c r="J10" i="44"/>
  <c r="AG9" i="44"/>
  <c r="AC9" i="44"/>
  <c r="AC10" i="44" s="1"/>
  <c r="Y9" i="44"/>
  <c r="Y10" i="44" s="1"/>
  <c r="U9" i="44"/>
  <c r="B16" i="45" l="1"/>
  <c r="J65" i="44"/>
  <c r="U43" i="44"/>
  <c r="J19" i="45" s="1"/>
  <c r="AG64" i="44"/>
  <c r="V24" i="45" s="1"/>
  <c r="U22" i="44"/>
  <c r="J12" i="45" s="1"/>
  <c r="AG10" i="44"/>
  <c r="V8" i="45" s="1"/>
  <c r="AH9" i="44"/>
  <c r="AI9" i="44" s="1"/>
  <c r="U10" i="44"/>
  <c r="J8" i="45" s="1"/>
  <c r="AH21" i="44"/>
  <c r="AI21" i="44" s="1"/>
  <c r="AH27" i="44"/>
  <c r="AI27" i="44" s="1"/>
  <c r="AG25" i="44"/>
  <c r="V13" i="45" s="1"/>
  <c r="B23" i="45"/>
  <c r="AG16" i="44"/>
  <c r="V10" i="45" s="1"/>
  <c r="U64" i="44"/>
  <c r="J24" i="45" s="1"/>
  <c r="AH63" i="44"/>
  <c r="AI63" i="44" s="1"/>
  <c r="AH24" i="44"/>
  <c r="AI24" i="44" s="1"/>
  <c r="AH18" i="44"/>
  <c r="AH19" i="44" s="1"/>
  <c r="AC64" i="44"/>
  <c r="R24" i="45" s="1"/>
  <c r="AH15" i="44"/>
  <c r="AI15" i="44" s="1"/>
  <c r="Y64" i="44"/>
  <c r="N24" i="45" s="1"/>
  <c r="AH57" i="44"/>
  <c r="AI57" i="44" s="1"/>
  <c r="F25" i="45"/>
  <c r="R8" i="45"/>
  <c r="B8" i="45"/>
  <c r="N8" i="45"/>
  <c r="AH12" i="44"/>
  <c r="R65" i="44"/>
  <c r="G8" i="45"/>
  <c r="G25" i="45" s="1"/>
  <c r="Z65" i="44"/>
  <c r="O8" i="45"/>
  <c r="O25" i="45" s="1"/>
  <c r="D8" i="45"/>
  <c r="D25" i="45" s="1"/>
  <c r="M65" i="44"/>
  <c r="H25" i="45"/>
  <c r="L25" i="45"/>
  <c r="P25" i="45"/>
  <c r="AE65" i="44"/>
  <c r="T8" i="45"/>
  <c r="T25" i="45" s="1"/>
  <c r="U19" i="44"/>
  <c r="J11" i="45" s="1"/>
  <c r="U28" i="44"/>
  <c r="J14" i="45" s="1"/>
  <c r="Y31" i="44"/>
  <c r="N15" i="45" s="1"/>
  <c r="AH33" i="44"/>
  <c r="U34" i="44"/>
  <c r="J16" i="45" s="1"/>
  <c r="Y37" i="44"/>
  <c r="N17" i="45" s="1"/>
  <c r="AH39" i="44"/>
  <c r="U40" i="44"/>
  <c r="J18" i="45" s="1"/>
  <c r="Y43" i="44"/>
  <c r="N19" i="45" s="1"/>
  <c r="AH45" i="44"/>
  <c r="U46" i="44"/>
  <c r="J20" i="45" s="1"/>
  <c r="Y49" i="44"/>
  <c r="N21" i="45" s="1"/>
  <c r="AH51" i="44"/>
  <c r="U52" i="44"/>
  <c r="J22" i="45" s="1"/>
  <c r="Y55" i="44"/>
  <c r="N23" i="45" s="1"/>
  <c r="O65" i="44"/>
  <c r="W65" i="44"/>
  <c r="E8" i="45"/>
  <c r="E25" i="45" s="1"/>
  <c r="N65" i="44"/>
  <c r="I8" i="45"/>
  <c r="I25" i="45" s="1"/>
  <c r="T65" i="44"/>
  <c r="M8" i="45"/>
  <c r="M25" i="45" s="1"/>
  <c r="X65" i="44"/>
  <c r="Q8" i="45"/>
  <c r="Q25" i="45" s="1"/>
  <c r="AB65" i="44"/>
  <c r="U8" i="45"/>
  <c r="U25" i="45" s="1"/>
  <c r="AF65" i="44"/>
  <c r="AG22" i="44"/>
  <c r="V12" i="45" s="1"/>
  <c r="AC31" i="44"/>
  <c r="R15" i="45" s="1"/>
  <c r="AC37" i="44"/>
  <c r="R17" i="45" s="1"/>
  <c r="AC43" i="44"/>
  <c r="R19" i="45" s="1"/>
  <c r="AC49" i="44"/>
  <c r="R21" i="45" s="1"/>
  <c r="AC55" i="44"/>
  <c r="R23" i="45" s="1"/>
  <c r="AH58" i="44"/>
  <c r="AI58" i="44" s="1"/>
  <c r="AA65" i="44"/>
  <c r="V65" i="44"/>
  <c r="K8" i="45"/>
  <c r="K25" i="45" s="1"/>
  <c r="AD65" i="44"/>
  <c r="S8" i="45"/>
  <c r="S25" i="45" s="1"/>
  <c r="AH30" i="44"/>
  <c r="AH36" i="44"/>
  <c r="AH42" i="44"/>
  <c r="AH48" i="44"/>
  <c r="AH54" i="44"/>
  <c r="S65" i="44"/>
  <c r="I9" i="10"/>
  <c r="H9" i="10"/>
  <c r="G9" i="10"/>
  <c r="K9" i="2"/>
  <c r="L9" i="2"/>
  <c r="M9" i="2"/>
  <c r="K10" i="2"/>
  <c r="L10" i="2"/>
  <c r="M10" i="2"/>
  <c r="K11" i="2"/>
  <c r="L11" i="2"/>
  <c r="M11" i="2"/>
  <c r="K12" i="2"/>
  <c r="L12" i="2"/>
  <c r="M12" i="2"/>
  <c r="K13" i="2"/>
  <c r="L13" i="2"/>
  <c r="M13" i="2"/>
  <c r="K14" i="2"/>
  <c r="L14" i="2"/>
  <c r="M14" i="2"/>
  <c r="N14" i="2"/>
  <c r="K15" i="2"/>
  <c r="L15" i="2"/>
  <c r="M15" i="2"/>
  <c r="N15" i="2"/>
  <c r="K16" i="2"/>
  <c r="L16" i="2"/>
  <c r="M16" i="2"/>
  <c r="N16" i="2"/>
  <c r="K17" i="2"/>
  <c r="L17" i="2"/>
  <c r="M17" i="2"/>
  <c r="K18" i="2"/>
  <c r="L18" i="2"/>
  <c r="M18" i="2"/>
  <c r="K19" i="2"/>
  <c r="L19" i="2"/>
  <c r="M19" i="2"/>
  <c r="L20" i="2"/>
  <c r="M20" i="2"/>
  <c r="K22" i="2"/>
  <c r="L22" i="2"/>
  <c r="M22" i="2"/>
  <c r="K23" i="2"/>
  <c r="L23" i="2"/>
  <c r="M23" i="2"/>
  <c r="F22" i="2"/>
  <c r="E22" i="2"/>
  <c r="D22" i="2"/>
  <c r="AH22" i="44" l="1"/>
  <c r="AI22" i="44" s="1"/>
  <c r="X12" i="45" s="1"/>
  <c r="AH25" i="44"/>
  <c r="W13" i="45" s="1"/>
  <c r="B25" i="45"/>
  <c r="AH10" i="44"/>
  <c r="W8" i="45" s="1"/>
  <c r="AI18" i="44"/>
  <c r="AH28" i="44"/>
  <c r="AI28" i="44" s="1"/>
  <c r="X14" i="45" s="1"/>
  <c r="AH16" i="44"/>
  <c r="AI16" i="44" s="1"/>
  <c r="X10" i="45" s="1"/>
  <c r="AH64" i="44"/>
  <c r="W24" i="45" s="1"/>
  <c r="AH43" i="44"/>
  <c r="W19" i="45" s="1"/>
  <c r="AI42" i="44"/>
  <c r="AH34" i="44"/>
  <c r="AI33" i="44"/>
  <c r="AI12" i="44"/>
  <c r="AH13" i="44"/>
  <c r="AH49" i="44"/>
  <c r="AI48" i="44"/>
  <c r="AH52" i="44"/>
  <c r="AI51" i="44"/>
  <c r="AG65" i="44"/>
  <c r="AH37" i="44"/>
  <c r="AI36" i="44"/>
  <c r="J25" i="45"/>
  <c r="AH40" i="44"/>
  <c r="AI39" i="44"/>
  <c r="N25" i="45"/>
  <c r="R25" i="45"/>
  <c r="AH55" i="44"/>
  <c r="AI54" i="44"/>
  <c r="AH31" i="44"/>
  <c r="AI30" i="44"/>
  <c r="U65" i="44"/>
  <c r="AH46" i="44"/>
  <c r="AI45" i="44"/>
  <c r="Y65" i="44"/>
  <c r="AC65" i="44"/>
  <c r="W11" i="45"/>
  <c r="AI19" i="44"/>
  <c r="X11" i="45" s="1"/>
  <c r="V25" i="45"/>
  <c r="T666" i="1"/>
  <c r="V666" i="1"/>
  <c r="W666" i="1"/>
  <c r="X666" i="1"/>
  <c r="S666" i="1"/>
  <c r="AG644" i="1"/>
  <c r="AC644" i="1"/>
  <c r="Y644" i="1"/>
  <c r="AG643" i="1"/>
  <c r="AC643" i="1"/>
  <c r="Y643" i="1"/>
  <c r="U643" i="1"/>
  <c r="AG642" i="1"/>
  <c r="AC642" i="1"/>
  <c r="Y642" i="1"/>
  <c r="U642" i="1"/>
  <c r="AG641" i="1"/>
  <c r="AC641" i="1"/>
  <c r="Y641" i="1"/>
  <c r="U641" i="1"/>
  <c r="AG640" i="1"/>
  <c r="AC640" i="1"/>
  <c r="Y640" i="1"/>
  <c r="U640" i="1"/>
  <c r="AG639" i="1"/>
  <c r="AC639" i="1"/>
  <c r="Y639" i="1"/>
  <c r="U639" i="1"/>
  <c r="AG638" i="1"/>
  <c r="AC638" i="1"/>
  <c r="Y638" i="1"/>
  <c r="U638" i="1"/>
  <c r="AG637" i="1"/>
  <c r="AC637" i="1"/>
  <c r="Y637" i="1"/>
  <c r="U637" i="1"/>
  <c r="AG636" i="1"/>
  <c r="AC636" i="1"/>
  <c r="Y636" i="1"/>
  <c r="U636" i="1"/>
  <c r="AG635" i="1"/>
  <c r="AC635" i="1"/>
  <c r="Y635" i="1"/>
  <c r="U635" i="1"/>
  <c r="AG634" i="1"/>
  <c r="AC634" i="1"/>
  <c r="Y634" i="1"/>
  <c r="U634" i="1"/>
  <c r="AG633" i="1"/>
  <c r="AC633" i="1"/>
  <c r="Y633" i="1"/>
  <c r="U633" i="1"/>
  <c r="AG632" i="1"/>
  <c r="AC632" i="1"/>
  <c r="Y632" i="1"/>
  <c r="U632" i="1"/>
  <c r="AG631" i="1"/>
  <c r="AC631" i="1"/>
  <c r="Y631" i="1"/>
  <c r="U631" i="1"/>
  <c r="AG630" i="1"/>
  <c r="AC630" i="1"/>
  <c r="Y630" i="1"/>
  <c r="U630" i="1"/>
  <c r="AG629" i="1"/>
  <c r="AC629" i="1"/>
  <c r="Y629" i="1"/>
  <c r="U629" i="1"/>
  <c r="AG628" i="1"/>
  <c r="AC628" i="1"/>
  <c r="Y628" i="1"/>
  <c r="U628" i="1"/>
  <c r="AG627" i="1"/>
  <c r="AC627" i="1"/>
  <c r="Y627" i="1"/>
  <c r="U627" i="1"/>
  <c r="AG626" i="1"/>
  <c r="AC626" i="1"/>
  <c r="Y626" i="1"/>
  <c r="U626" i="1"/>
  <c r="AG625" i="1"/>
  <c r="AC625" i="1"/>
  <c r="Y625" i="1"/>
  <c r="U625" i="1"/>
  <c r="AG624" i="1"/>
  <c r="AC624" i="1"/>
  <c r="Y624" i="1"/>
  <c r="U624" i="1"/>
  <c r="T613" i="1"/>
  <c r="V613" i="1"/>
  <c r="W613" i="1"/>
  <c r="X613" i="1"/>
  <c r="S613" i="1"/>
  <c r="AG596" i="1"/>
  <c r="AC596" i="1"/>
  <c r="Y596" i="1"/>
  <c r="U596" i="1"/>
  <c r="U89" i="3"/>
  <c r="U90" i="3"/>
  <c r="U91" i="3"/>
  <c r="U92" i="3"/>
  <c r="U93" i="3"/>
  <c r="V96" i="3"/>
  <c r="W96" i="3"/>
  <c r="X96" i="3"/>
  <c r="Z96" i="3"/>
  <c r="AA96" i="3"/>
  <c r="AB96" i="3"/>
  <c r="U668" i="1"/>
  <c r="U778" i="1" s="1"/>
  <c r="V778" i="1"/>
  <c r="X778" i="1"/>
  <c r="S778" i="1"/>
  <c r="AG672" i="1"/>
  <c r="AG671" i="1"/>
  <c r="AG670" i="1"/>
  <c r="AG668" i="1"/>
  <c r="AC668" i="1"/>
  <c r="AC778" i="1" s="1"/>
  <c r="Y668" i="1"/>
  <c r="Y778" i="1" s="1"/>
  <c r="AG72" i="3"/>
  <c r="AC72" i="3"/>
  <c r="Y72" i="3"/>
  <c r="U72" i="3"/>
  <c r="V584" i="1"/>
  <c r="W584" i="1"/>
  <c r="X584" i="1"/>
  <c r="S584" i="1"/>
  <c r="AG569" i="1"/>
  <c r="AC569" i="1"/>
  <c r="Y569" i="1"/>
  <c r="U569" i="1"/>
  <c r="AG568" i="1"/>
  <c r="AC568" i="1"/>
  <c r="Y568" i="1"/>
  <c r="U568" i="1"/>
  <c r="AG567" i="1"/>
  <c r="AC567" i="1"/>
  <c r="Y567" i="1"/>
  <c r="U567" i="1"/>
  <c r="AG566" i="1"/>
  <c r="AC566" i="1"/>
  <c r="Y566" i="1"/>
  <c r="U566" i="1"/>
  <c r="AG565" i="1"/>
  <c r="AC565" i="1"/>
  <c r="Y565" i="1"/>
  <c r="U565" i="1"/>
  <c r="AG564" i="1"/>
  <c r="AC564" i="1"/>
  <c r="Y564" i="1"/>
  <c r="U564" i="1"/>
  <c r="AG563" i="1"/>
  <c r="AC563" i="1"/>
  <c r="Y563" i="1"/>
  <c r="U563" i="1"/>
  <c r="AG562" i="1"/>
  <c r="AC562" i="1"/>
  <c r="Y562" i="1"/>
  <c r="U562" i="1"/>
  <c r="AG561" i="1"/>
  <c r="AC561" i="1"/>
  <c r="Y561" i="1"/>
  <c r="U561" i="1"/>
  <c r="T559" i="1"/>
  <c r="V559" i="1"/>
  <c r="W559" i="1"/>
  <c r="X559" i="1"/>
  <c r="AG547" i="1"/>
  <c r="AC547" i="1"/>
  <c r="Y547" i="1"/>
  <c r="AG546" i="1"/>
  <c r="AC546" i="1"/>
  <c r="Y546" i="1"/>
  <c r="AG545" i="1"/>
  <c r="AC545" i="1"/>
  <c r="Y545" i="1"/>
  <c r="AG544" i="1"/>
  <c r="AC544" i="1"/>
  <c r="Y544" i="1"/>
  <c r="AG543" i="1"/>
  <c r="AC543" i="1"/>
  <c r="Y543" i="1"/>
  <c r="AG542" i="1"/>
  <c r="AC542" i="1"/>
  <c r="Y542" i="1"/>
  <c r="AG541" i="1"/>
  <c r="AC541" i="1"/>
  <c r="Y541" i="1"/>
  <c r="AG540" i="1"/>
  <c r="AC540" i="1"/>
  <c r="Y540" i="1"/>
  <c r="AG539" i="1"/>
  <c r="AC539" i="1"/>
  <c r="Y539" i="1"/>
  <c r="V62" i="3"/>
  <c r="W62" i="3"/>
  <c r="X62" i="3"/>
  <c r="Z62" i="3"/>
  <c r="AA62" i="3"/>
  <c r="AB62" i="3"/>
  <c r="AD62" i="3"/>
  <c r="AE62" i="3"/>
  <c r="AF62" i="3"/>
  <c r="T62" i="3"/>
  <c r="K62" i="3"/>
  <c r="AG60" i="3"/>
  <c r="AC60" i="3"/>
  <c r="Y60" i="3"/>
  <c r="U60" i="3"/>
  <c r="AG59" i="3"/>
  <c r="AC59" i="3"/>
  <c r="Y59" i="3"/>
  <c r="U59" i="3"/>
  <c r="AG58" i="3"/>
  <c r="AC58" i="3"/>
  <c r="Y58" i="3"/>
  <c r="U58" i="3"/>
  <c r="U666" i="1" l="1"/>
  <c r="J22" i="2" s="1"/>
  <c r="AG666" i="1"/>
  <c r="AC666" i="1"/>
  <c r="AG778" i="1"/>
  <c r="AI10" i="44"/>
  <c r="X8" i="45" s="1"/>
  <c r="W14" i="45"/>
  <c r="AI25" i="44"/>
  <c r="X13" i="45" s="1"/>
  <c r="W12" i="45"/>
  <c r="W10" i="45"/>
  <c r="Y666" i="1"/>
  <c r="N22" i="2" s="1"/>
  <c r="AI64" i="44"/>
  <c r="X24" i="45" s="1"/>
  <c r="T778" i="1"/>
  <c r="AH668" i="1"/>
  <c r="AH65" i="44"/>
  <c r="AJ61" i="44" s="1"/>
  <c r="W17" i="45"/>
  <c r="AI37" i="44"/>
  <c r="X17" i="45" s="1"/>
  <c r="W21" i="45"/>
  <c r="AI49" i="44"/>
  <c r="X21" i="45" s="1"/>
  <c r="W15" i="45"/>
  <c r="AI31" i="44"/>
  <c r="X15" i="45" s="1"/>
  <c r="W23" i="45"/>
  <c r="AI55" i="44"/>
  <c r="X23" i="45" s="1"/>
  <c r="W18" i="45"/>
  <c r="AI40" i="44"/>
  <c r="X18" i="45" s="1"/>
  <c r="W20" i="45"/>
  <c r="AI46" i="44"/>
  <c r="X20" i="45" s="1"/>
  <c r="W22" i="45"/>
  <c r="AI52" i="44"/>
  <c r="X22" i="45" s="1"/>
  <c r="W9" i="45"/>
  <c r="AI13" i="44"/>
  <c r="X9" i="45" s="1"/>
  <c r="W16" i="45"/>
  <c r="AI34" i="44"/>
  <c r="X16" i="45" s="1"/>
  <c r="AI43" i="44"/>
  <c r="X19" i="45" s="1"/>
  <c r="AH670" i="1"/>
  <c r="AH671" i="1"/>
  <c r="AI671" i="1" s="1"/>
  <c r="AH672" i="1"/>
  <c r="AH624" i="1"/>
  <c r="AI624" i="1" s="1"/>
  <c r="AH625" i="1"/>
  <c r="AI625" i="1" s="1"/>
  <c r="AH626" i="1"/>
  <c r="AI626" i="1" s="1"/>
  <c r="AH627" i="1"/>
  <c r="AI627" i="1" s="1"/>
  <c r="AH628" i="1"/>
  <c r="AI628" i="1" s="1"/>
  <c r="AH629" i="1"/>
  <c r="AI629" i="1" s="1"/>
  <c r="AH630" i="1"/>
  <c r="AI630" i="1" s="1"/>
  <c r="AH631" i="1"/>
  <c r="AI631" i="1" s="1"/>
  <c r="AH632" i="1"/>
  <c r="AI632" i="1" s="1"/>
  <c r="AH633" i="1"/>
  <c r="AI633" i="1" s="1"/>
  <c r="AH634" i="1"/>
  <c r="AI634" i="1" s="1"/>
  <c r="AH635" i="1"/>
  <c r="AI635" i="1" s="1"/>
  <c r="AH636" i="1"/>
  <c r="AI636" i="1" s="1"/>
  <c r="AH637" i="1"/>
  <c r="AI637" i="1" s="1"/>
  <c r="AH638" i="1"/>
  <c r="AI638" i="1" s="1"/>
  <c r="AH639" i="1"/>
  <c r="AI639" i="1" s="1"/>
  <c r="AH640" i="1"/>
  <c r="AI640" i="1" s="1"/>
  <c r="AH641" i="1"/>
  <c r="AI641" i="1" s="1"/>
  <c r="AH642" i="1"/>
  <c r="AI642" i="1" s="1"/>
  <c r="AH643" i="1"/>
  <c r="AI643" i="1" s="1"/>
  <c r="AH644" i="1"/>
  <c r="AI644" i="1" s="1"/>
  <c r="AH596" i="1"/>
  <c r="AI596" i="1" s="1"/>
  <c r="AH561" i="1"/>
  <c r="AH562" i="1"/>
  <c r="AI562" i="1" s="1"/>
  <c r="AH563" i="1"/>
  <c r="AI563" i="1" s="1"/>
  <c r="AH564" i="1"/>
  <c r="AI564" i="1" s="1"/>
  <c r="AH565" i="1"/>
  <c r="AI565" i="1" s="1"/>
  <c r="AH566" i="1"/>
  <c r="AI566" i="1" s="1"/>
  <c r="AH567" i="1"/>
  <c r="AI567" i="1" s="1"/>
  <c r="AH569" i="1"/>
  <c r="AI569" i="1" s="1"/>
  <c r="AH568" i="1"/>
  <c r="AI568" i="1" s="1"/>
  <c r="AH58" i="3"/>
  <c r="AI58" i="3" s="1"/>
  <c r="AH59" i="3"/>
  <c r="AI59" i="3" s="1"/>
  <c r="AH60" i="3"/>
  <c r="AI60" i="3" s="1"/>
  <c r="AH72" i="3"/>
  <c r="AI72" i="3" s="1"/>
  <c r="AH539" i="1"/>
  <c r="AI539" i="1" s="1"/>
  <c r="AH541" i="1"/>
  <c r="AI541" i="1" s="1"/>
  <c r="AH542" i="1"/>
  <c r="AI542" i="1" s="1"/>
  <c r="AH544" i="1"/>
  <c r="AI544" i="1" s="1"/>
  <c r="AH545" i="1"/>
  <c r="AI545" i="1" s="1"/>
  <c r="AH547" i="1"/>
  <c r="AI547" i="1" s="1"/>
  <c r="AH540" i="1"/>
  <c r="AI540" i="1" s="1"/>
  <c r="AH543" i="1"/>
  <c r="AI543" i="1" s="1"/>
  <c r="AH546" i="1"/>
  <c r="AI546" i="1" s="1"/>
  <c r="AG347" i="1"/>
  <c r="AC347" i="1"/>
  <c r="U347" i="1"/>
  <c r="AG346" i="1"/>
  <c r="AC346" i="1"/>
  <c r="U346" i="1"/>
  <c r="AG345" i="1"/>
  <c r="AC345" i="1"/>
  <c r="U345" i="1"/>
  <c r="AG344" i="1"/>
  <c r="AC344" i="1"/>
  <c r="U344" i="1"/>
  <c r="AG343" i="1"/>
  <c r="AC343" i="1"/>
  <c r="U343" i="1"/>
  <c r="AG342" i="1"/>
  <c r="AC342" i="1"/>
  <c r="U342" i="1"/>
  <c r="S47" i="3"/>
  <c r="T47" i="3"/>
  <c r="V47" i="3"/>
  <c r="W47" i="3"/>
  <c r="X47" i="3"/>
  <c r="Z47" i="3"/>
  <c r="AA47" i="3"/>
  <c r="AB47" i="3"/>
  <c r="AD47" i="3"/>
  <c r="AE47" i="3"/>
  <c r="AF47" i="3"/>
  <c r="R47" i="3"/>
  <c r="K47" i="3"/>
  <c r="AG45" i="3"/>
  <c r="AC45" i="3"/>
  <c r="Y45" i="3"/>
  <c r="U45" i="3"/>
  <c r="AG44" i="3"/>
  <c r="AC44" i="3"/>
  <c r="Y44" i="3"/>
  <c r="U44" i="3"/>
  <c r="AG43" i="3"/>
  <c r="AC43" i="3"/>
  <c r="Y43" i="3"/>
  <c r="U43" i="3"/>
  <c r="S41" i="3"/>
  <c r="T41" i="3"/>
  <c r="V41" i="3"/>
  <c r="W41" i="3"/>
  <c r="X41" i="3"/>
  <c r="Z41" i="3"/>
  <c r="AA41" i="3"/>
  <c r="AB41" i="3"/>
  <c r="AD41" i="3"/>
  <c r="AE41" i="3"/>
  <c r="AF41" i="3"/>
  <c r="R41" i="3"/>
  <c r="K41" i="3"/>
  <c r="AG39" i="3"/>
  <c r="AC39" i="3"/>
  <c r="Y39" i="3"/>
  <c r="U39" i="3"/>
  <c r="AG38" i="3"/>
  <c r="AC38" i="3"/>
  <c r="Y38" i="3"/>
  <c r="U38" i="3"/>
  <c r="Z264" i="1"/>
  <c r="AA264" i="1"/>
  <c r="AG218" i="1"/>
  <c r="AC218" i="1"/>
  <c r="Y218" i="1"/>
  <c r="U218" i="1"/>
  <c r="AG217" i="1"/>
  <c r="AC217" i="1"/>
  <c r="Y217" i="1"/>
  <c r="U217" i="1"/>
  <c r="AG216" i="1"/>
  <c r="AC216" i="1"/>
  <c r="Y216" i="1"/>
  <c r="U216" i="1"/>
  <c r="AG87" i="1"/>
  <c r="AC87" i="1"/>
  <c r="Y87" i="1"/>
  <c r="U87" i="1"/>
  <c r="AG86" i="1"/>
  <c r="AC86" i="1"/>
  <c r="Y86" i="1"/>
  <c r="U86" i="1"/>
  <c r="AG85" i="1"/>
  <c r="AC85" i="1"/>
  <c r="Y85" i="1"/>
  <c r="U85" i="1"/>
  <c r="S11" i="3"/>
  <c r="T11" i="3"/>
  <c r="V11" i="3"/>
  <c r="W11" i="3"/>
  <c r="X11" i="3"/>
  <c r="Z11" i="3"/>
  <c r="AA11" i="3"/>
  <c r="AB11" i="3"/>
  <c r="AD11" i="3"/>
  <c r="AE11" i="3"/>
  <c r="AF11" i="3"/>
  <c r="R11" i="3"/>
  <c r="K11" i="3"/>
  <c r="AG9" i="3"/>
  <c r="AC9" i="3"/>
  <c r="Y9" i="3"/>
  <c r="Y11" i="1"/>
  <c r="Y12" i="1"/>
  <c r="Y13" i="1"/>
  <c r="Y14" i="1"/>
  <c r="Y15" i="1"/>
  <c r="U11" i="1"/>
  <c r="U12" i="1"/>
  <c r="U13" i="1"/>
  <c r="U14" i="1"/>
  <c r="U15" i="1"/>
  <c r="U16" i="1"/>
  <c r="S24" i="1"/>
  <c r="T24" i="1"/>
  <c r="L8" i="2"/>
  <c r="M8" i="2"/>
  <c r="R24" i="1"/>
  <c r="C19" i="2"/>
  <c r="C18" i="2"/>
  <c r="A5" i="43"/>
  <c r="A24" i="43" s="1"/>
  <c r="U23" i="43"/>
  <c r="T23" i="43"/>
  <c r="S23" i="43"/>
  <c r="Q23" i="43"/>
  <c r="P23" i="43"/>
  <c r="O23" i="43"/>
  <c r="M23" i="43"/>
  <c r="K23" i="43"/>
  <c r="D23" i="43"/>
  <c r="D22" i="43"/>
  <c r="D21" i="43"/>
  <c r="D20" i="43"/>
  <c r="D19" i="43"/>
  <c r="D18" i="43"/>
  <c r="Y17" i="43"/>
  <c r="D17" i="43"/>
  <c r="D16" i="43"/>
  <c r="D15" i="43"/>
  <c r="D14" i="43"/>
  <c r="D13" i="43"/>
  <c r="D12" i="43"/>
  <c r="D11" i="43"/>
  <c r="D10" i="43"/>
  <c r="X9" i="43"/>
  <c r="D9" i="43"/>
  <c r="D8" i="43"/>
  <c r="A1" i="43"/>
  <c r="A72" i="42"/>
  <c r="AF71" i="42"/>
  <c r="AE71" i="42"/>
  <c r="AD71" i="42"/>
  <c r="AB71" i="42"/>
  <c r="AA71" i="42"/>
  <c r="Z71" i="42"/>
  <c r="X71" i="42"/>
  <c r="W71" i="42"/>
  <c r="V71" i="42"/>
  <c r="T71" i="42"/>
  <c r="I23" i="43" s="1"/>
  <c r="S71" i="42"/>
  <c r="H23" i="43" s="1"/>
  <c r="R71" i="42"/>
  <c r="G23" i="43" s="1"/>
  <c r="O71" i="42"/>
  <c r="N71" i="42"/>
  <c r="M71" i="42"/>
  <c r="K71" i="42"/>
  <c r="C23" i="43" s="1"/>
  <c r="J71" i="42"/>
  <c r="B23" i="43" s="1"/>
  <c r="AG70" i="42"/>
  <c r="AG71" i="42" s="1"/>
  <c r="V23" i="43" s="1"/>
  <c r="AC70" i="42"/>
  <c r="AC71" i="42" s="1"/>
  <c r="R23" i="43" s="1"/>
  <c r="Y70" i="42"/>
  <c r="Y71" i="42" s="1"/>
  <c r="U70" i="42"/>
  <c r="U71" i="42" s="1"/>
  <c r="AF68" i="42"/>
  <c r="AE68" i="42"/>
  <c r="AD68" i="42"/>
  <c r="AB68" i="42"/>
  <c r="AA68" i="42"/>
  <c r="Z68" i="42"/>
  <c r="X68" i="42"/>
  <c r="W68" i="42"/>
  <c r="V68" i="42"/>
  <c r="T68" i="42"/>
  <c r="S68" i="42"/>
  <c r="R68" i="42"/>
  <c r="O68" i="42"/>
  <c r="N68" i="42"/>
  <c r="M68" i="42"/>
  <c r="K68" i="42"/>
  <c r="J68" i="42"/>
  <c r="AG67" i="42"/>
  <c r="AC67" i="42"/>
  <c r="Y67" i="42"/>
  <c r="U67" i="42"/>
  <c r="AG66" i="42"/>
  <c r="AC66" i="42"/>
  <c r="Y66" i="42"/>
  <c r="U66" i="42"/>
  <c r="AF64" i="42"/>
  <c r="AE64" i="42"/>
  <c r="AD64" i="42"/>
  <c r="AB64" i="42"/>
  <c r="AA64" i="42"/>
  <c r="Z64" i="42"/>
  <c r="X64" i="42"/>
  <c r="W64" i="42"/>
  <c r="V64" i="42"/>
  <c r="T64" i="42"/>
  <c r="S64" i="42"/>
  <c r="R64" i="42"/>
  <c r="O64" i="42"/>
  <c r="N64" i="42"/>
  <c r="M64" i="42"/>
  <c r="K64" i="42"/>
  <c r="J64" i="42"/>
  <c r="B21" i="43" s="1"/>
  <c r="AG63" i="42"/>
  <c r="AC63" i="42"/>
  <c r="Y63" i="42"/>
  <c r="U63" i="42"/>
  <c r="AG62" i="42"/>
  <c r="AC62" i="42"/>
  <c r="Y62" i="42"/>
  <c r="U62" i="42"/>
  <c r="AF60" i="42"/>
  <c r="AE60" i="42"/>
  <c r="AD60" i="42"/>
  <c r="AB60" i="42"/>
  <c r="AA60" i="42"/>
  <c r="Z60" i="42"/>
  <c r="X60" i="42"/>
  <c r="W60" i="42"/>
  <c r="V60" i="42"/>
  <c r="T60" i="42"/>
  <c r="S60" i="42"/>
  <c r="R60" i="42"/>
  <c r="O60" i="42"/>
  <c r="N60" i="42"/>
  <c r="M60" i="42"/>
  <c r="K60" i="42"/>
  <c r="J60" i="42"/>
  <c r="AG59" i="42"/>
  <c r="AC59" i="42"/>
  <c r="Y59" i="42"/>
  <c r="U59" i="42"/>
  <c r="AG58" i="42"/>
  <c r="AC58" i="42"/>
  <c r="Y58" i="42"/>
  <c r="Y60" i="42" s="1"/>
  <c r="U58" i="42"/>
  <c r="U60" i="42" s="1"/>
  <c r="AF56" i="42"/>
  <c r="AE56" i="42"/>
  <c r="AD56" i="42"/>
  <c r="AB56" i="42"/>
  <c r="AA56" i="42"/>
  <c r="Z56" i="42"/>
  <c r="X56" i="42"/>
  <c r="W56" i="42"/>
  <c r="V56" i="42"/>
  <c r="T56" i="42"/>
  <c r="S56" i="42"/>
  <c r="R56" i="42"/>
  <c r="O56" i="42"/>
  <c r="N56" i="42"/>
  <c r="M56" i="42"/>
  <c r="K56" i="42"/>
  <c r="J56" i="42"/>
  <c r="B19" i="43" s="1"/>
  <c r="AG55" i="42"/>
  <c r="AC55" i="42"/>
  <c r="Y55" i="42"/>
  <c r="U55" i="42"/>
  <c r="AG54" i="42"/>
  <c r="AC54" i="42"/>
  <c r="AC56" i="42" s="1"/>
  <c r="Y54" i="42"/>
  <c r="Y56" i="42" s="1"/>
  <c r="U54" i="42"/>
  <c r="AF52" i="42"/>
  <c r="AE52" i="42"/>
  <c r="AD52" i="42"/>
  <c r="AB52" i="42"/>
  <c r="AA52" i="42"/>
  <c r="Z52" i="42"/>
  <c r="X52" i="42"/>
  <c r="W52" i="42"/>
  <c r="V52" i="42"/>
  <c r="T52" i="42"/>
  <c r="S52" i="42"/>
  <c r="R52" i="42"/>
  <c r="O52" i="42"/>
  <c r="N52" i="42"/>
  <c r="M52" i="42"/>
  <c r="K52" i="42"/>
  <c r="J52" i="42"/>
  <c r="AG51" i="42"/>
  <c r="AC51" i="42"/>
  <c r="Y51" i="42"/>
  <c r="U51" i="42"/>
  <c r="AG50" i="42"/>
  <c r="AG52" i="42" s="1"/>
  <c r="AC50" i="42"/>
  <c r="AC52" i="42" s="1"/>
  <c r="Y50" i="42"/>
  <c r="Y52" i="42" s="1"/>
  <c r="U50" i="42"/>
  <c r="U52" i="42" s="1"/>
  <c r="AF48" i="42"/>
  <c r="AE48" i="42"/>
  <c r="AD48" i="42"/>
  <c r="AB48" i="42"/>
  <c r="AA48" i="42"/>
  <c r="Z48" i="42"/>
  <c r="X48" i="42"/>
  <c r="W48" i="42"/>
  <c r="V48" i="42"/>
  <c r="T48" i="42"/>
  <c r="S48" i="42"/>
  <c r="R48" i="42"/>
  <c r="O48" i="42"/>
  <c r="N48" i="42"/>
  <c r="M48" i="42"/>
  <c r="K48" i="42"/>
  <c r="J48" i="42"/>
  <c r="AG47" i="42"/>
  <c r="AC47" i="42"/>
  <c r="Y47" i="42"/>
  <c r="U47" i="42"/>
  <c r="AG46" i="42"/>
  <c r="AC46" i="42"/>
  <c r="AC48" i="42" s="1"/>
  <c r="Y46" i="42"/>
  <c r="Y48" i="42" s="1"/>
  <c r="U46" i="42"/>
  <c r="AF44" i="42"/>
  <c r="AE44" i="42"/>
  <c r="AD44" i="42"/>
  <c r="AB44" i="42"/>
  <c r="AA44" i="42"/>
  <c r="Z44" i="42"/>
  <c r="X44" i="42"/>
  <c r="W44" i="42"/>
  <c r="V44" i="42"/>
  <c r="T44" i="42"/>
  <c r="S44" i="42"/>
  <c r="R44" i="42"/>
  <c r="O44" i="42"/>
  <c r="N44" i="42"/>
  <c r="M44" i="42"/>
  <c r="K44" i="42"/>
  <c r="C16" i="43" s="1"/>
  <c r="J44" i="42"/>
  <c r="B16" i="43" s="1"/>
  <c r="AG43" i="42"/>
  <c r="AC43" i="42"/>
  <c r="Y43" i="42"/>
  <c r="U43" i="42"/>
  <c r="AG42" i="42"/>
  <c r="AG44" i="42" s="1"/>
  <c r="AC42" i="42"/>
  <c r="Y42" i="42"/>
  <c r="U42" i="42"/>
  <c r="AF40" i="42"/>
  <c r="AE40" i="42"/>
  <c r="AD40" i="42"/>
  <c r="AB40" i="42"/>
  <c r="AA40" i="42"/>
  <c r="Z40" i="42"/>
  <c r="X40" i="42"/>
  <c r="W40" i="42"/>
  <c r="V40" i="42"/>
  <c r="T40" i="42"/>
  <c r="S40" i="42"/>
  <c r="R40" i="42"/>
  <c r="O40" i="42"/>
  <c r="N40" i="42"/>
  <c r="M40" i="42"/>
  <c r="K40" i="42"/>
  <c r="J40" i="42"/>
  <c r="B15" i="43" s="1"/>
  <c r="AG39" i="42"/>
  <c r="AC39" i="42"/>
  <c r="Y39" i="42"/>
  <c r="U39" i="42"/>
  <c r="AG38" i="42"/>
  <c r="AC38" i="42"/>
  <c r="Y38" i="42"/>
  <c r="U38" i="42"/>
  <c r="AG37" i="42"/>
  <c r="AC37" i="42"/>
  <c r="Y37" i="42"/>
  <c r="Y40" i="42" s="1"/>
  <c r="U37" i="42"/>
  <c r="AF35" i="42"/>
  <c r="AE35" i="42"/>
  <c r="AD35" i="42"/>
  <c r="AB35" i="42"/>
  <c r="AA35" i="42"/>
  <c r="Z35" i="42"/>
  <c r="X35" i="42"/>
  <c r="W35" i="42"/>
  <c r="V35" i="42"/>
  <c r="T35" i="42"/>
  <c r="S35" i="42"/>
  <c r="R35" i="42"/>
  <c r="O35" i="42"/>
  <c r="N35" i="42"/>
  <c r="M35" i="42"/>
  <c r="K35" i="42"/>
  <c r="C14" i="43" s="1"/>
  <c r="J35" i="42"/>
  <c r="B14" i="43" s="1"/>
  <c r="AG34" i="42"/>
  <c r="AC34" i="42"/>
  <c r="Y34" i="42"/>
  <c r="U34" i="42"/>
  <c r="AG33" i="42"/>
  <c r="AG35" i="42" s="1"/>
  <c r="AC33" i="42"/>
  <c r="AC35" i="42" s="1"/>
  <c r="Y33" i="42"/>
  <c r="Y35" i="42" s="1"/>
  <c r="U33" i="42"/>
  <c r="AF31" i="42"/>
  <c r="AE31" i="42"/>
  <c r="AD31" i="42"/>
  <c r="AB31" i="42"/>
  <c r="AA31" i="42"/>
  <c r="Z31" i="42"/>
  <c r="X31" i="42"/>
  <c r="W31" i="42"/>
  <c r="V31" i="42"/>
  <c r="T31" i="42"/>
  <c r="S31" i="42"/>
  <c r="R31" i="42"/>
  <c r="O31" i="42"/>
  <c r="N31" i="42"/>
  <c r="M31" i="42"/>
  <c r="K31" i="42"/>
  <c r="J31" i="42"/>
  <c r="AG30" i="42"/>
  <c r="AC30" i="42"/>
  <c r="Y30" i="42"/>
  <c r="U30" i="42"/>
  <c r="AG29" i="42"/>
  <c r="AC29" i="42"/>
  <c r="Y29" i="42"/>
  <c r="U29" i="42"/>
  <c r="AF27" i="42"/>
  <c r="AE27" i="42"/>
  <c r="AD27" i="42"/>
  <c r="AB27" i="42"/>
  <c r="AA27" i="42"/>
  <c r="Z27" i="42"/>
  <c r="X27" i="42"/>
  <c r="W27" i="42"/>
  <c r="V27" i="42"/>
  <c r="T27" i="42"/>
  <c r="S27" i="42"/>
  <c r="R27" i="42"/>
  <c r="O27" i="42"/>
  <c r="N27" i="42"/>
  <c r="M27" i="42"/>
  <c r="K27" i="42"/>
  <c r="J27" i="42"/>
  <c r="AG26" i="42"/>
  <c r="AC26" i="42"/>
  <c r="Y26" i="42"/>
  <c r="U26" i="42"/>
  <c r="AG25" i="42"/>
  <c r="AG27" i="42" s="1"/>
  <c r="AC25" i="42"/>
  <c r="Y25" i="42"/>
  <c r="U25" i="42"/>
  <c r="AF23" i="42"/>
  <c r="AE23" i="42"/>
  <c r="AD23" i="42"/>
  <c r="AB23" i="42"/>
  <c r="AA23" i="42"/>
  <c r="Z23" i="42"/>
  <c r="X23" i="42"/>
  <c r="W23" i="42"/>
  <c r="V23" i="42"/>
  <c r="T23" i="42"/>
  <c r="S23" i="42"/>
  <c r="R23" i="42"/>
  <c r="O23" i="42"/>
  <c r="N23" i="42"/>
  <c r="M23" i="42"/>
  <c r="K23" i="42"/>
  <c r="J23" i="42"/>
  <c r="AG22" i="42"/>
  <c r="AC22" i="42"/>
  <c r="Y22" i="42"/>
  <c r="U22" i="42"/>
  <c r="AG21" i="42"/>
  <c r="AC21" i="42"/>
  <c r="Y21" i="42"/>
  <c r="U21" i="42"/>
  <c r="AF19" i="42"/>
  <c r="AE19" i="42"/>
  <c r="AD19" i="42"/>
  <c r="AB19" i="42"/>
  <c r="AA19" i="42"/>
  <c r="Z19" i="42"/>
  <c r="X19" i="42"/>
  <c r="W19" i="42"/>
  <c r="V19" i="42"/>
  <c r="T19" i="42"/>
  <c r="S19" i="42"/>
  <c r="R19" i="42"/>
  <c r="O19" i="42"/>
  <c r="N19" i="42"/>
  <c r="M19" i="42"/>
  <c r="K19" i="42"/>
  <c r="J19" i="42"/>
  <c r="AG18" i="42"/>
  <c r="AC18" i="42"/>
  <c r="Y18" i="42"/>
  <c r="U18" i="42"/>
  <c r="AG17" i="42"/>
  <c r="AC17" i="42"/>
  <c r="Y17" i="42"/>
  <c r="U17" i="42"/>
  <c r="AF15" i="42"/>
  <c r="AE15" i="42"/>
  <c r="AD15" i="42"/>
  <c r="AB15" i="42"/>
  <c r="AA15" i="42"/>
  <c r="Z15" i="42"/>
  <c r="X15" i="42"/>
  <c r="W15" i="42"/>
  <c r="V15" i="42"/>
  <c r="T15" i="42"/>
  <c r="S15" i="42"/>
  <c r="R15" i="42"/>
  <c r="O15" i="42"/>
  <c r="N15" i="42"/>
  <c r="M15" i="42"/>
  <c r="K15" i="42"/>
  <c r="J15" i="42"/>
  <c r="AG14" i="42"/>
  <c r="AC14" i="42"/>
  <c r="Y14" i="42"/>
  <c r="U14" i="42"/>
  <c r="AG13" i="42"/>
  <c r="AC13" i="42"/>
  <c r="Y13" i="42"/>
  <c r="Y15" i="42" s="1"/>
  <c r="U13" i="42"/>
  <c r="U15" i="42" s="1"/>
  <c r="AF11" i="42"/>
  <c r="AE11" i="42"/>
  <c r="AD11" i="42"/>
  <c r="AB11" i="42"/>
  <c r="AA11" i="42"/>
  <c r="Z11" i="42"/>
  <c r="X11" i="42"/>
  <c r="W11" i="42"/>
  <c r="V11" i="42"/>
  <c r="T11" i="42"/>
  <c r="S11" i="42"/>
  <c r="R11" i="42"/>
  <c r="O11" i="42"/>
  <c r="N11" i="42"/>
  <c r="M11" i="42"/>
  <c r="K11" i="42"/>
  <c r="J11" i="42"/>
  <c r="AG10" i="42"/>
  <c r="AC10" i="42"/>
  <c r="Y10" i="42"/>
  <c r="U10" i="42"/>
  <c r="AG9" i="42"/>
  <c r="AC9" i="42"/>
  <c r="AC11" i="42" s="1"/>
  <c r="Y9" i="42"/>
  <c r="Y11" i="42" s="1"/>
  <c r="U9" i="42"/>
  <c r="A3" i="42"/>
  <c r="AC31" i="42" l="1"/>
  <c r="AH778" i="1"/>
  <c r="AG11" i="42"/>
  <c r="AC15" i="42"/>
  <c r="Y19" i="42"/>
  <c r="U23" i="42"/>
  <c r="AC60" i="42"/>
  <c r="Y64" i="42"/>
  <c r="U68" i="42"/>
  <c r="AC19" i="42"/>
  <c r="Y23" i="42"/>
  <c r="U44" i="42"/>
  <c r="AG60" i="42"/>
  <c r="AC64" i="42"/>
  <c r="Y68" i="42"/>
  <c r="AG19" i="42"/>
  <c r="AC23" i="42"/>
  <c r="Y27" i="42"/>
  <c r="U31" i="42"/>
  <c r="Y44" i="42"/>
  <c r="AC68" i="42"/>
  <c r="AC27" i="42"/>
  <c r="Y31" i="42"/>
  <c r="AC44" i="42"/>
  <c r="AG68" i="42"/>
  <c r="K72" i="42"/>
  <c r="R72" i="42"/>
  <c r="W72" i="42"/>
  <c r="AH46" i="42"/>
  <c r="AH47" i="42"/>
  <c r="AI561" i="1"/>
  <c r="AJ62" i="44"/>
  <c r="AJ9" i="44"/>
  <c r="M72" i="42"/>
  <c r="S72" i="42"/>
  <c r="X72" i="42"/>
  <c r="AB72" i="42"/>
  <c r="AH43" i="42"/>
  <c r="AI43" i="42" s="1"/>
  <c r="AH54" i="42"/>
  <c r="AI54" i="42" s="1"/>
  <c r="AH55" i="42"/>
  <c r="AA72" i="42"/>
  <c r="AF72" i="42"/>
  <c r="AH22" i="42"/>
  <c r="AH33" i="42"/>
  <c r="AH34" i="42"/>
  <c r="AI34" i="42" s="1"/>
  <c r="AH62" i="42"/>
  <c r="AH64" i="42" s="1"/>
  <c r="AH63" i="42"/>
  <c r="AI63" i="42" s="1"/>
  <c r="AG15" i="42"/>
  <c r="AH9" i="42"/>
  <c r="AI9" i="42" s="1"/>
  <c r="AH10" i="42"/>
  <c r="AI10" i="42" s="1"/>
  <c r="J72" i="42"/>
  <c r="O72" i="42"/>
  <c r="V72" i="42"/>
  <c r="Z72" i="42"/>
  <c r="AE72" i="42"/>
  <c r="AG23" i="42"/>
  <c r="AH30" i="42"/>
  <c r="AH59" i="42"/>
  <c r="AI59" i="42" s="1"/>
  <c r="AG64" i="42"/>
  <c r="AH70" i="42"/>
  <c r="AI70" i="42" s="1"/>
  <c r="X23" i="43" s="1"/>
  <c r="AC40" i="42"/>
  <c r="AG48" i="42"/>
  <c r="AH51" i="42"/>
  <c r="AI51" i="42" s="1"/>
  <c r="AG56" i="42"/>
  <c r="U64" i="42"/>
  <c r="AH14" i="42"/>
  <c r="AI14" i="42" s="1"/>
  <c r="AH25" i="42"/>
  <c r="AH26" i="42"/>
  <c r="AG40" i="42"/>
  <c r="U48" i="42"/>
  <c r="U56" i="42"/>
  <c r="N72" i="42"/>
  <c r="T72" i="42"/>
  <c r="AD72" i="42"/>
  <c r="AH17" i="42"/>
  <c r="AH18" i="42"/>
  <c r="AG31" i="42"/>
  <c r="AH37" i="42"/>
  <c r="AI37" i="42" s="1"/>
  <c r="AH38" i="42"/>
  <c r="AI38" i="42" s="1"/>
  <c r="AH39" i="42"/>
  <c r="U40" i="42"/>
  <c r="AH67" i="42"/>
  <c r="AI67" i="42" s="1"/>
  <c r="AH666" i="1"/>
  <c r="D24" i="43"/>
  <c r="AJ60" i="44"/>
  <c r="AJ42" i="44"/>
  <c r="AJ43" i="44"/>
  <c r="Y19" i="45" s="1"/>
  <c r="AJ13" i="44"/>
  <c r="Y9" i="45" s="1"/>
  <c r="AJ51" i="44"/>
  <c r="AJ55" i="44"/>
  <c r="Y23" i="45" s="1"/>
  <c r="AJ31" i="44"/>
  <c r="Y15" i="45" s="1"/>
  <c r="AJ28" i="44"/>
  <c r="Y14" i="45" s="1"/>
  <c r="AJ30" i="44"/>
  <c r="AJ39" i="44"/>
  <c r="AJ10" i="44"/>
  <c r="Y8" i="45" s="1"/>
  <c r="AJ52" i="44"/>
  <c r="Y22" i="45" s="1"/>
  <c r="AJ37" i="44"/>
  <c r="AJ45" i="44"/>
  <c r="AJ33" i="44"/>
  <c r="AJ21" i="44"/>
  <c r="AJ63" i="44"/>
  <c r="AJ22" i="44"/>
  <c r="Y12" i="45" s="1"/>
  <c r="AJ65" i="44"/>
  <c r="Y25" i="45" s="1"/>
  <c r="AJ54" i="44"/>
  <c r="AJ36" i="44"/>
  <c r="AJ46" i="44"/>
  <c r="Y20" i="45" s="1"/>
  <c r="AJ49" i="44"/>
  <c r="Y21" i="45" s="1"/>
  <c r="AJ19" i="44"/>
  <c r="Y11" i="45" s="1"/>
  <c r="AJ12" i="44"/>
  <c r="AJ27" i="44"/>
  <c r="AJ18" i="44"/>
  <c r="AI65" i="44"/>
  <c r="X25" i="45" s="1"/>
  <c r="AJ59" i="44"/>
  <c r="W25" i="45"/>
  <c r="AJ34" i="44"/>
  <c r="Y16" i="45" s="1"/>
  <c r="AJ40" i="44"/>
  <c r="Y18" i="45" s="1"/>
  <c r="AJ16" i="44"/>
  <c r="Y10" i="45" s="1"/>
  <c r="AJ25" i="44"/>
  <c r="Y13" i="45" s="1"/>
  <c r="AJ48" i="44"/>
  <c r="AJ58" i="44"/>
  <c r="AJ64" i="44"/>
  <c r="Y24" i="45" s="1"/>
  <c r="AJ15" i="44"/>
  <c r="AJ24" i="44"/>
  <c r="AJ57" i="44"/>
  <c r="AI670" i="1"/>
  <c r="AH9" i="3"/>
  <c r="AI9" i="3" s="1"/>
  <c r="AH43" i="3"/>
  <c r="AI43" i="3" s="1"/>
  <c r="AH44" i="3"/>
  <c r="AI44" i="3" s="1"/>
  <c r="AH45" i="3"/>
  <c r="AI45" i="3" s="1"/>
  <c r="AH38" i="3"/>
  <c r="AI38" i="3" s="1"/>
  <c r="AH39" i="3"/>
  <c r="AI39" i="3" s="1"/>
  <c r="AH342" i="1"/>
  <c r="AI342" i="1" s="1"/>
  <c r="AH343" i="1"/>
  <c r="AI343" i="1" s="1"/>
  <c r="AH344" i="1"/>
  <c r="AI344" i="1" s="1"/>
  <c r="AH345" i="1"/>
  <c r="AI345" i="1" s="1"/>
  <c r="AH346" i="1"/>
  <c r="AI346" i="1" s="1"/>
  <c r="AH347" i="1"/>
  <c r="AI347" i="1" s="1"/>
  <c r="AH216" i="1"/>
  <c r="AH217" i="1"/>
  <c r="AH218" i="1"/>
  <c r="AH85" i="1"/>
  <c r="AI85" i="1" s="1"/>
  <c r="AH86" i="1"/>
  <c r="AI86" i="1" s="1"/>
  <c r="AH87" i="1"/>
  <c r="AI87" i="1" s="1"/>
  <c r="AI30" i="42"/>
  <c r="AI22" i="42"/>
  <c r="AI33" i="42"/>
  <c r="AH35" i="42"/>
  <c r="AI25" i="42"/>
  <c r="AI26" i="42"/>
  <c r="AI47" i="42"/>
  <c r="AI55" i="42"/>
  <c r="AI18" i="42"/>
  <c r="AH40" i="42"/>
  <c r="AI39" i="42"/>
  <c r="U11" i="42"/>
  <c r="AH13" i="42"/>
  <c r="U19" i="42"/>
  <c r="AH21" i="42"/>
  <c r="U27" i="42"/>
  <c r="AH29" i="42"/>
  <c r="U35" i="42"/>
  <c r="AH42" i="42"/>
  <c r="AH50" i="42"/>
  <c r="AH58" i="42"/>
  <c r="AH66" i="42"/>
  <c r="AH48" i="42" l="1"/>
  <c r="AC72" i="42"/>
  <c r="Y72" i="42"/>
  <c r="AH56" i="42"/>
  <c r="AH27" i="42"/>
  <c r="AI62" i="42"/>
  <c r="AH19" i="42"/>
  <c r="AI19" i="42" s="1"/>
  <c r="AI46" i="42"/>
  <c r="AH11" i="42"/>
  <c r="AI17" i="42"/>
  <c r="AG72" i="42"/>
  <c r="AI217" i="1"/>
  <c r="AI216" i="1"/>
  <c r="AI218" i="1"/>
  <c r="AH71" i="42"/>
  <c r="W23" i="43" s="1"/>
  <c r="AI42" i="42"/>
  <c r="AH44" i="42"/>
  <c r="AH23" i="42"/>
  <c r="AI21" i="42"/>
  <c r="AI48" i="42"/>
  <c r="AI27" i="42"/>
  <c r="AI66" i="42"/>
  <c r="AH68" i="42"/>
  <c r="AI40" i="42"/>
  <c r="AI64" i="42"/>
  <c r="AI35" i="42"/>
  <c r="AI58" i="42"/>
  <c r="AH60" i="42"/>
  <c r="AH31" i="42"/>
  <c r="AI29" i="42"/>
  <c r="AH15" i="42"/>
  <c r="AI13" i="42"/>
  <c r="AI50" i="42"/>
  <c r="AH52" i="42"/>
  <c r="U72" i="42"/>
  <c r="AI11" i="42"/>
  <c r="AI56" i="42"/>
  <c r="AI15" i="42" l="1"/>
  <c r="AI60" i="42"/>
  <c r="AI23" i="42"/>
  <c r="AI44" i="42"/>
  <c r="AI71" i="42"/>
  <c r="AH72" i="42"/>
  <c r="AI52" i="42"/>
  <c r="AI31" i="42"/>
  <c r="AI68" i="42"/>
  <c r="AJ70" i="42" l="1"/>
  <c r="Y23" i="43" s="1"/>
  <c r="AJ72" i="42"/>
  <c r="AI72" i="42"/>
  <c r="X24" i="43" s="1"/>
  <c r="AJ34" i="42"/>
  <c r="AJ51" i="42"/>
  <c r="AJ14" i="42"/>
  <c r="AJ25" i="42"/>
  <c r="AJ46" i="42"/>
  <c r="AJ55" i="42"/>
  <c r="AJ18" i="42"/>
  <c r="AJ39" i="42"/>
  <c r="AJ10" i="42"/>
  <c r="AJ59" i="42"/>
  <c r="AJ26" i="42"/>
  <c r="AJ54" i="42"/>
  <c r="AJ38" i="42"/>
  <c r="AJ67" i="42"/>
  <c r="AJ9" i="42"/>
  <c r="AJ43" i="42"/>
  <c r="AJ63" i="42"/>
  <c r="AJ30" i="42"/>
  <c r="AJ22" i="42"/>
  <c r="AJ33" i="42"/>
  <c r="AJ62" i="42"/>
  <c r="AJ47" i="42"/>
  <c r="AJ17" i="42"/>
  <c r="AJ37" i="42"/>
  <c r="AJ35" i="42"/>
  <c r="AJ42" i="42"/>
  <c r="AJ21" i="42"/>
  <c r="AJ27" i="42"/>
  <c r="AJ13" i="42"/>
  <c r="AJ58" i="42"/>
  <c r="AJ29" i="42"/>
  <c r="AJ66" i="42"/>
  <c r="AJ40" i="42"/>
  <c r="AJ64" i="42"/>
  <c r="AJ50" i="42"/>
  <c r="AJ11" i="42"/>
  <c r="AJ56" i="42"/>
  <c r="AJ48" i="42"/>
  <c r="AJ19" i="42"/>
  <c r="AJ44" i="42"/>
  <c r="AJ60" i="42"/>
  <c r="AJ31" i="42"/>
  <c r="AJ71" i="42"/>
  <c r="AJ23" i="42"/>
  <c r="AJ15" i="42"/>
  <c r="AJ68" i="42"/>
  <c r="AJ52" i="42"/>
  <c r="U66" i="15" l="1"/>
  <c r="S64" i="9"/>
  <c r="T64" i="9"/>
  <c r="V64" i="9"/>
  <c r="W64" i="9"/>
  <c r="X64" i="9"/>
  <c r="Z64" i="9"/>
  <c r="AA64" i="9"/>
  <c r="AB64" i="9"/>
  <c r="AD64" i="9"/>
  <c r="AE64" i="9"/>
  <c r="AF64" i="9"/>
  <c r="R64" i="9"/>
  <c r="J206" i="16" l="1"/>
  <c r="J50" i="16"/>
  <c r="J89" i="16"/>
  <c r="J39" i="16"/>
  <c r="J28" i="16"/>
  <c r="J18" i="16"/>
  <c r="R192" i="38"/>
  <c r="AC66" i="15"/>
  <c r="AG66" i="15"/>
  <c r="Y202" i="37"/>
  <c r="AC202" i="37"/>
  <c r="AG202" i="37"/>
  <c r="Y203" i="37"/>
  <c r="AC203" i="37"/>
  <c r="AG203" i="37"/>
  <c r="U202" i="37"/>
  <c r="U203" i="37"/>
  <c r="AH203" i="37" l="1"/>
  <c r="AI203" i="37" s="1"/>
  <c r="AH202" i="37"/>
  <c r="AI202" i="37" s="1"/>
  <c r="Y63" i="9"/>
  <c r="AC63" i="9"/>
  <c r="U63" i="9"/>
  <c r="R22" i="9"/>
  <c r="Y781" i="1"/>
  <c r="Y780" i="1"/>
  <c r="N23" i="2"/>
  <c r="Y615" i="1"/>
  <c r="Y622" i="1" s="1"/>
  <c r="AG597" i="1"/>
  <c r="AC597" i="1"/>
  <c r="Y597" i="1"/>
  <c r="U597" i="1"/>
  <c r="AG595" i="1"/>
  <c r="AC595" i="1"/>
  <c r="Y595" i="1"/>
  <c r="U595" i="1"/>
  <c r="AG594" i="1"/>
  <c r="AC594" i="1"/>
  <c r="Y594" i="1"/>
  <c r="U594" i="1"/>
  <c r="AG593" i="1"/>
  <c r="AC593" i="1"/>
  <c r="Y593" i="1"/>
  <c r="U593" i="1"/>
  <c r="AG592" i="1"/>
  <c r="AC592" i="1"/>
  <c r="Y592" i="1"/>
  <c r="U592" i="1"/>
  <c r="AG591" i="1"/>
  <c r="AC591" i="1"/>
  <c r="Y591" i="1"/>
  <c r="U591" i="1"/>
  <c r="AG590" i="1"/>
  <c r="AC590" i="1"/>
  <c r="Y590" i="1"/>
  <c r="U590" i="1"/>
  <c r="AG589" i="1"/>
  <c r="AC589" i="1"/>
  <c r="Y589" i="1"/>
  <c r="U589" i="1"/>
  <c r="AG588" i="1"/>
  <c r="AC588" i="1"/>
  <c r="Y588" i="1"/>
  <c r="U588" i="1"/>
  <c r="AG587" i="1"/>
  <c r="AC587" i="1"/>
  <c r="Y587" i="1"/>
  <c r="U587" i="1"/>
  <c r="AG586" i="1"/>
  <c r="AC586" i="1"/>
  <c r="Y586" i="1"/>
  <c r="U586" i="1"/>
  <c r="Y570" i="1"/>
  <c r="Y584" i="1" s="1"/>
  <c r="N19" i="2" s="1"/>
  <c r="U570" i="1"/>
  <c r="U584" i="1" s="1"/>
  <c r="J19" i="2" s="1"/>
  <c r="J18" i="2"/>
  <c r="Y548" i="1"/>
  <c r="AC548" i="1"/>
  <c r="AC559" i="1" s="1"/>
  <c r="AG548" i="1"/>
  <c r="AG559" i="1" s="1"/>
  <c r="Y106" i="1"/>
  <c r="Y184" i="1" s="1"/>
  <c r="N12" i="2" s="1"/>
  <c r="U50" i="1"/>
  <c r="U70" i="1" s="1"/>
  <c r="Y50" i="1"/>
  <c r="Y70" i="1" s="1"/>
  <c r="Y27" i="1"/>
  <c r="Y26" i="1"/>
  <c r="Y10" i="1"/>
  <c r="U10" i="1"/>
  <c r="U24" i="1" s="1"/>
  <c r="J8" i="2" s="1"/>
  <c r="J24" i="1"/>
  <c r="C24" i="2"/>
  <c r="J783" i="1"/>
  <c r="B24" i="2" s="1"/>
  <c r="C23" i="2"/>
  <c r="J778" i="1"/>
  <c r="J666" i="1"/>
  <c r="AI743" i="1" s="1"/>
  <c r="J622" i="1"/>
  <c r="AI699" i="1" s="1"/>
  <c r="C21" i="2"/>
  <c r="C20" i="2"/>
  <c r="J613" i="1"/>
  <c r="C17" i="2"/>
  <c r="C16" i="2"/>
  <c r="C12" i="2"/>
  <c r="J584" i="1"/>
  <c r="J559" i="1"/>
  <c r="B18" i="2" s="1"/>
  <c r="J537" i="1"/>
  <c r="B17" i="2" s="1"/>
  <c r="B15" i="2"/>
  <c r="C14" i="2"/>
  <c r="B14" i="2"/>
  <c r="Y613" i="1" l="1"/>
  <c r="N20" i="2" s="1"/>
  <c r="AC613" i="1"/>
  <c r="AG613" i="1"/>
  <c r="B8" i="2"/>
  <c r="Y783" i="1"/>
  <c r="U613" i="1"/>
  <c r="J20" i="2" s="1"/>
  <c r="J10" i="2"/>
  <c r="Y559" i="1"/>
  <c r="N18" i="2" s="1"/>
  <c r="Y46" i="1"/>
  <c r="B19" i="2"/>
  <c r="AI682" i="1"/>
  <c r="B20" i="2"/>
  <c r="AI696" i="1"/>
  <c r="B23" i="2"/>
  <c r="AI782" i="1"/>
  <c r="B21" i="2"/>
  <c r="AI668" i="1"/>
  <c r="B16" i="2"/>
  <c r="B22" i="2"/>
  <c r="AI672" i="1"/>
  <c r="AH586" i="1"/>
  <c r="AH587" i="1"/>
  <c r="AI587" i="1" s="1"/>
  <c r="AH588" i="1"/>
  <c r="AI588" i="1" s="1"/>
  <c r="AH589" i="1"/>
  <c r="AI589" i="1" s="1"/>
  <c r="AH590" i="1"/>
  <c r="AI590" i="1" s="1"/>
  <c r="AH591" i="1"/>
  <c r="AI591" i="1" s="1"/>
  <c r="AH592" i="1"/>
  <c r="AI592" i="1" s="1"/>
  <c r="AH593" i="1"/>
  <c r="AI593" i="1" s="1"/>
  <c r="AH594" i="1"/>
  <c r="AI594" i="1" s="1"/>
  <c r="AH595" i="1"/>
  <c r="AI595" i="1" s="1"/>
  <c r="AH597" i="1"/>
  <c r="AI597" i="1" s="1"/>
  <c r="AH63" i="9"/>
  <c r="AI63" i="9" s="1"/>
  <c r="AI586" i="1" l="1"/>
  <c r="AH613" i="1"/>
  <c r="K64" i="9"/>
  <c r="C23" i="10" s="1"/>
  <c r="Q65" i="9"/>
  <c r="P65" i="9"/>
  <c r="A65" i="9"/>
  <c r="O64" i="9"/>
  <c r="N64" i="9"/>
  <c r="M64" i="9"/>
  <c r="J64" i="9"/>
  <c r="B23" i="10" s="1"/>
  <c r="AG62" i="9"/>
  <c r="AG64" i="9" s="1"/>
  <c r="V23" i="10" s="1"/>
  <c r="AC62" i="9"/>
  <c r="AC64" i="9" s="1"/>
  <c r="R23" i="10" s="1"/>
  <c r="Y62" i="9"/>
  <c r="Y64" i="9" s="1"/>
  <c r="N23" i="10" s="1"/>
  <c r="U62" i="9"/>
  <c r="U64" i="9" s="1"/>
  <c r="J23" i="10" s="1"/>
  <c r="AF60" i="9"/>
  <c r="AE60" i="9"/>
  <c r="AD60" i="9"/>
  <c r="AB60" i="9"/>
  <c r="AA60" i="9"/>
  <c r="Z60" i="9"/>
  <c r="X60" i="9"/>
  <c r="W60" i="9"/>
  <c r="V60" i="9"/>
  <c r="T60" i="9"/>
  <c r="S60" i="9"/>
  <c r="R60" i="9"/>
  <c r="O60" i="9"/>
  <c r="N60" i="9"/>
  <c r="M60" i="9"/>
  <c r="K60" i="9"/>
  <c r="J60" i="9"/>
  <c r="AG59" i="9"/>
  <c r="AC59" i="9"/>
  <c r="Y59" i="9"/>
  <c r="U59" i="9"/>
  <c r="AG58" i="9"/>
  <c r="AC58" i="9"/>
  <c r="Y58" i="9"/>
  <c r="U58" i="9"/>
  <c r="AG57" i="9"/>
  <c r="AC57" i="9"/>
  <c r="Y57" i="9"/>
  <c r="U57" i="9"/>
  <c r="AG56" i="9"/>
  <c r="AC56" i="9"/>
  <c r="Y56" i="9"/>
  <c r="U56" i="9"/>
  <c r="AG55" i="9"/>
  <c r="AC55" i="9"/>
  <c r="Y55" i="9"/>
  <c r="U55" i="9"/>
  <c r="AG54" i="9"/>
  <c r="AC54" i="9"/>
  <c r="Y54" i="9"/>
  <c r="U54" i="9"/>
  <c r="AF52" i="9"/>
  <c r="AE52" i="9"/>
  <c r="AD52" i="9"/>
  <c r="AB52" i="9"/>
  <c r="AA52" i="9"/>
  <c r="Z52" i="9"/>
  <c r="X52" i="9"/>
  <c r="W52" i="9"/>
  <c r="V52" i="9"/>
  <c r="T52" i="9"/>
  <c r="S52" i="9"/>
  <c r="R52" i="9"/>
  <c r="O52" i="9"/>
  <c r="N52" i="9"/>
  <c r="M52" i="9"/>
  <c r="K52" i="9"/>
  <c r="J52" i="9"/>
  <c r="AG51" i="9"/>
  <c r="AC51" i="9"/>
  <c r="Y51" i="9"/>
  <c r="Y52" i="9" s="1"/>
  <c r="U51" i="9"/>
  <c r="AF49" i="9"/>
  <c r="AE49" i="9"/>
  <c r="AD49" i="9"/>
  <c r="AB49" i="9"/>
  <c r="AA49" i="9"/>
  <c r="Z49" i="9"/>
  <c r="X49" i="9"/>
  <c r="W49" i="9"/>
  <c r="V49" i="9"/>
  <c r="T49" i="9"/>
  <c r="S49" i="9"/>
  <c r="R49" i="9"/>
  <c r="O49" i="9"/>
  <c r="N49" i="9"/>
  <c r="M49" i="9"/>
  <c r="K49" i="9"/>
  <c r="J49" i="9"/>
  <c r="AG48" i="9"/>
  <c r="AG49" i="9" s="1"/>
  <c r="AC48" i="9"/>
  <c r="AC49" i="9" s="1"/>
  <c r="Y48" i="9"/>
  <c r="Y49" i="9" s="1"/>
  <c r="U48" i="9"/>
  <c r="U49" i="9" s="1"/>
  <c r="AF46" i="9"/>
  <c r="AE46" i="9"/>
  <c r="AD46" i="9"/>
  <c r="AB46" i="9"/>
  <c r="AA46" i="9"/>
  <c r="Z46" i="9"/>
  <c r="X46" i="9"/>
  <c r="W46" i="9"/>
  <c r="V46" i="9"/>
  <c r="T46" i="9"/>
  <c r="S46" i="9"/>
  <c r="R46" i="9"/>
  <c r="O46" i="9"/>
  <c r="N46" i="9"/>
  <c r="M46" i="9"/>
  <c r="K46" i="9"/>
  <c r="J46" i="9"/>
  <c r="AG45" i="9"/>
  <c r="AG46" i="9" s="1"/>
  <c r="AC45" i="9"/>
  <c r="AC46" i="9" s="1"/>
  <c r="Y45" i="9"/>
  <c r="Y46" i="9" s="1"/>
  <c r="U45" i="9"/>
  <c r="AF43" i="9"/>
  <c r="AE43" i="9"/>
  <c r="AD43" i="9"/>
  <c r="AB43" i="9"/>
  <c r="AA43" i="9"/>
  <c r="Z43" i="9"/>
  <c r="X43" i="9"/>
  <c r="W43" i="9"/>
  <c r="V43" i="9"/>
  <c r="T43" i="9"/>
  <c r="S43" i="9"/>
  <c r="R43" i="9"/>
  <c r="O43" i="9"/>
  <c r="N43" i="9"/>
  <c r="M43" i="9"/>
  <c r="K43" i="9"/>
  <c r="J43" i="9"/>
  <c r="AG42" i="9"/>
  <c r="AG43" i="9" s="1"/>
  <c r="AC42" i="9"/>
  <c r="AC43" i="9" s="1"/>
  <c r="Y42" i="9"/>
  <c r="Y43" i="9" s="1"/>
  <c r="U42" i="9"/>
  <c r="U43" i="9" s="1"/>
  <c r="AF40" i="9"/>
  <c r="AE40" i="9"/>
  <c r="AD40" i="9"/>
  <c r="AB40" i="9"/>
  <c r="AA40" i="9"/>
  <c r="Z40" i="9"/>
  <c r="X40" i="9"/>
  <c r="W40" i="9"/>
  <c r="V40" i="9"/>
  <c r="T40" i="9"/>
  <c r="I12" i="10" s="1"/>
  <c r="S40" i="9"/>
  <c r="H12" i="10" s="1"/>
  <c r="R40" i="9"/>
  <c r="G12" i="10" s="1"/>
  <c r="O40" i="9"/>
  <c r="N40" i="9"/>
  <c r="M40" i="9"/>
  <c r="K40" i="9"/>
  <c r="J40" i="9"/>
  <c r="AG39" i="9"/>
  <c r="AC39" i="9"/>
  <c r="Y39" i="9"/>
  <c r="U39" i="9"/>
  <c r="AF37" i="9"/>
  <c r="AE37" i="9"/>
  <c r="AD37" i="9"/>
  <c r="AB37" i="9"/>
  <c r="AA37" i="9"/>
  <c r="Z37" i="9"/>
  <c r="X37" i="9"/>
  <c r="W37" i="9"/>
  <c r="V37" i="9"/>
  <c r="T37" i="9"/>
  <c r="S37" i="9"/>
  <c r="R37" i="9"/>
  <c r="O37" i="9"/>
  <c r="N37" i="9"/>
  <c r="M37" i="9"/>
  <c r="K37" i="9"/>
  <c r="J37" i="9"/>
  <c r="AG36" i="9"/>
  <c r="AG37" i="9" s="1"/>
  <c r="AC36" i="9"/>
  <c r="AC37" i="9" s="1"/>
  <c r="Y36" i="9"/>
  <c r="Y37" i="9" s="1"/>
  <c r="U36" i="9"/>
  <c r="AF34" i="9"/>
  <c r="AE34" i="9"/>
  <c r="AD34" i="9"/>
  <c r="AB34" i="9"/>
  <c r="AA34" i="9"/>
  <c r="Z34" i="9"/>
  <c r="X34" i="9"/>
  <c r="W34" i="9"/>
  <c r="V34" i="9"/>
  <c r="T34" i="9"/>
  <c r="S34" i="9"/>
  <c r="R34" i="9"/>
  <c r="O34" i="9"/>
  <c r="N34" i="9"/>
  <c r="M34" i="9"/>
  <c r="K34" i="9"/>
  <c r="J34" i="9"/>
  <c r="AG33" i="9"/>
  <c r="AG34" i="9" s="1"/>
  <c r="AC33" i="9"/>
  <c r="AC34" i="9" s="1"/>
  <c r="Y33" i="9"/>
  <c r="Y34" i="9" s="1"/>
  <c r="U33" i="9"/>
  <c r="U34" i="9" s="1"/>
  <c r="AF31" i="9"/>
  <c r="AE31" i="9"/>
  <c r="AD31" i="9"/>
  <c r="AB31" i="9"/>
  <c r="AA31" i="9"/>
  <c r="Z31" i="9"/>
  <c r="X31" i="9"/>
  <c r="W31" i="9"/>
  <c r="V31" i="9"/>
  <c r="T31" i="9"/>
  <c r="S31" i="9"/>
  <c r="R31" i="9"/>
  <c r="O31" i="9"/>
  <c r="N31" i="9"/>
  <c r="M31" i="9"/>
  <c r="K31" i="9"/>
  <c r="J31" i="9"/>
  <c r="AG30" i="9"/>
  <c r="AC30" i="9"/>
  <c r="AC31" i="9" s="1"/>
  <c r="Y30" i="9"/>
  <c r="U30" i="9"/>
  <c r="AF28" i="9"/>
  <c r="AE28" i="9"/>
  <c r="AD28" i="9"/>
  <c r="AB28" i="9"/>
  <c r="AA28" i="9"/>
  <c r="Z28" i="9"/>
  <c r="X28" i="9"/>
  <c r="W28" i="9"/>
  <c r="V28" i="9"/>
  <c r="T28" i="9"/>
  <c r="I8" i="10" s="1"/>
  <c r="S28" i="9"/>
  <c r="H8" i="10" s="1"/>
  <c r="R28" i="9"/>
  <c r="G8" i="10" s="1"/>
  <c r="K28" i="9"/>
  <c r="J28" i="9"/>
  <c r="AG27" i="9"/>
  <c r="AG28" i="9" s="1"/>
  <c r="AC27" i="9"/>
  <c r="AC28" i="9" s="1"/>
  <c r="Y27" i="9"/>
  <c r="Y28" i="9" s="1"/>
  <c r="U27" i="9"/>
  <c r="T25" i="9"/>
  <c r="S25" i="9"/>
  <c r="R25" i="9"/>
  <c r="K25" i="9"/>
  <c r="J25" i="9"/>
  <c r="AG24" i="9"/>
  <c r="AC24" i="9"/>
  <c r="Y24" i="9"/>
  <c r="U24" i="9"/>
  <c r="U25" i="9" s="1"/>
  <c r="AF22" i="9"/>
  <c r="AE22" i="9"/>
  <c r="AD22" i="9"/>
  <c r="AB22" i="9"/>
  <c r="AA22" i="9"/>
  <c r="Z22" i="9"/>
  <c r="X22" i="9"/>
  <c r="M12" i="10" s="1"/>
  <c r="W22" i="9"/>
  <c r="L12" i="10" s="1"/>
  <c r="V22" i="9"/>
  <c r="K12" i="10" s="1"/>
  <c r="T22" i="9"/>
  <c r="S22" i="9"/>
  <c r="K22" i="9"/>
  <c r="J22" i="9"/>
  <c r="AG21" i="9"/>
  <c r="AC21" i="9"/>
  <c r="Y21" i="9"/>
  <c r="U21" i="9"/>
  <c r="U22" i="9" s="1"/>
  <c r="AF19" i="9"/>
  <c r="AE19" i="9"/>
  <c r="AD19" i="9"/>
  <c r="AB19" i="9"/>
  <c r="AA19" i="9"/>
  <c r="Z19" i="9"/>
  <c r="X19" i="9"/>
  <c r="W19" i="9"/>
  <c r="V19" i="9"/>
  <c r="T19" i="9"/>
  <c r="S19" i="9"/>
  <c r="R19" i="9"/>
  <c r="O19" i="9"/>
  <c r="N19" i="9"/>
  <c r="M19" i="9"/>
  <c r="K19" i="9"/>
  <c r="J19" i="9"/>
  <c r="AG18" i="9"/>
  <c r="AG19" i="9" s="1"/>
  <c r="AC18" i="9"/>
  <c r="Y18" i="9"/>
  <c r="Y19" i="9" s="1"/>
  <c r="U18" i="9"/>
  <c r="U19" i="9" s="1"/>
  <c r="AF16" i="9"/>
  <c r="AE16" i="9"/>
  <c r="AD16" i="9"/>
  <c r="AB16" i="9"/>
  <c r="AA16" i="9"/>
  <c r="Z16" i="9"/>
  <c r="X16" i="9"/>
  <c r="W16" i="9"/>
  <c r="V16" i="9"/>
  <c r="T16" i="9"/>
  <c r="S16" i="9"/>
  <c r="R16" i="9"/>
  <c r="O16" i="9"/>
  <c r="N16" i="9"/>
  <c r="M16" i="9"/>
  <c r="K16" i="9"/>
  <c r="J16" i="9"/>
  <c r="AG15" i="9"/>
  <c r="AG16" i="9" s="1"/>
  <c r="AC15" i="9"/>
  <c r="AC16" i="9" s="1"/>
  <c r="Y15" i="9"/>
  <c r="Y16" i="9" s="1"/>
  <c r="U15" i="9"/>
  <c r="AF13" i="9"/>
  <c r="U9" i="10" s="1"/>
  <c r="AE13" i="9"/>
  <c r="T9" i="10" s="1"/>
  <c r="AD13" i="9"/>
  <c r="S9" i="10" s="1"/>
  <c r="AB13" i="9"/>
  <c r="AA13" i="9"/>
  <c r="Z13" i="9"/>
  <c r="X13" i="9"/>
  <c r="M9" i="10" s="1"/>
  <c r="W13" i="9"/>
  <c r="L9" i="10" s="1"/>
  <c r="V13" i="9"/>
  <c r="K9" i="10" s="1"/>
  <c r="T13" i="9"/>
  <c r="S13" i="9"/>
  <c r="R13" i="9"/>
  <c r="O13" i="9"/>
  <c r="N13" i="9"/>
  <c r="M13" i="9"/>
  <c r="K13" i="9"/>
  <c r="J13" i="9"/>
  <c r="AG12" i="9"/>
  <c r="AC12" i="9"/>
  <c r="Y12" i="9"/>
  <c r="Y13" i="9" s="1"/>
  <c r="U12" i="9"/>
  <c r="U13" i="9" s="1"/>
  <c r="AF10" i="9"/>
  <c r="U8" i="10" s="1"/>
  <c r="AE10" i="9"/>
  <c r="T8" i="10" s="1"/>
  <c r="AD10" i="9"/>
  <c r="S8" i="10" s="1"/>
  <c r="AB10" i="9"/>
  <c r="AA10" i="9"/>
  <c r="Z10" i="9"/>
  <c r="X10" i="9"/>
  <c r="M8" i="10" s="1"/>
  <c r="W10" i="9"/>
  <c r="L8" i="10" s="1"/>
  <c r="V10" i="9"/>
  <c r="K8" i="10" s="1"/>
  <c r="T10" i="9"/>
  <c r="S10" i="9"/>
  <c r="R10" i="9"/>
  <c r="O10" i="9"/>
  <c r="N10" i="9"/>
  <c r="M10" i="9"/>
  <c r="K10" i="9"/>
  <c r="J10" i="9"/>
  <c r="AG9" i="9"/>
  <c r="AG10" i="9" s="1"/>
  <c r="AC9" i="9"/>
  <c r="AC10" i="9" s="1"/>
  <c r="Y9" i="9"/>
  <c r="Y10" i="9" s="1"/>
  <c r="U9" i="9"/>
  <c r="A3" i="9"/>
  <c r="AD25" i="9" l="1"/>
  <c r="AD65" i="9" s="1"/>
  <c r="S12" i="10"/>
  <c r="AE25" i="9"/>
  <c r="T12" i="10"/>
  <c r="AF25" i="9"/>
  <c r="U12" i="10"/>
  <c r="U60" i="9"/>
  <c r="Z65" i="9"/>
  <c r="AA65" i="9"/>
  <c r="AB65" i="9"/>
  <c r="V25" i="9"/>
  <c r="W25" i="9"/>
  <c r="W65" i="9" s="1"/>
  <c r="X25" i="9"/>
  <c r="X65" i="9" s="1"/>
  <c r="AF65" i="9"/>
  <c r="Y22" i="9"/>
  <c r="Y25" i="9" s="1"/>
  <c r="AG60" i="9"/>
  <c r="AH58" i="9"/>
  <c r="AI58" i="9" s="1"/>
  <c r="AH45" i="9"/>
  <c r="AI45" i="9" s="1"/>
  <c r="Y60" i="9"/>
  <c r="AG40" i="9"/>
  <c r="AC52" i="9"/>
  <c r="AH54" i="9"/>
  <c r="AI54" i="9" s="1"/>
  <c r="M65" i="9"/>
  <c r="S65" i="9"/>
  <c r="AC19" i="9"/>
  <c r="AC22" i="9"/>
  <c r="AC25" i="9" s="1"/>
  <c r="U40" i="9"/>
  <c r="AG52" i="9"/>
  <c r="AH55" i="9"/>
  <c r="AI55" i="9" s="1"/>
  <c r="AH56" i="9"/>
  <c r="AI56" i="9" s="1"/>
  <c r="AH57" i="9"/>
  <c r="AI57" i="9" s="1"/>
  <c r="AH27" i="9"/>
  <c r="AI27" i="9" s="1"/>
  <c r="AH36" i="9"/>
  <c r="AH37" i="9" s="1"/>
  <c r="U37" i="9"/>
  <c r="Y40" i="9"/>
  <c r="AH51" i="9"/>
  <c r="AI51" i="9" s="1"/>
  <c r="U52" i="9"/>
  <c r="AC60" i="9"/>
  <c r="AH59" i="9"/>
  <c r="AG13" i="9"/>
  <c r="U31" i="9"/>
  <c r="T65" i="9"/>
  <c r="V65" i="9"/>
  <c r="AE65" i="9"/>
  <c r="AC13" i="9"/>
  <c r="AH21" i="9"/>
  <c r="AI21" i="9" s="1"/>
  <c r="U28" i="9"/>
  <c r="AG31" i="9"/>
  <c r="AC40" i="9"/>
  <c r="AH62" i="9"/>
  <c r="AI62" i="9" s="1"/>
  <c r="N65" i="9"/>
  <c r="J65" i="9"/>
  <c r="O65" i="9"/>
  <c r="AG22" i="9"/>
  <c r="AG25" i="9" s="1"/>
  <c r="Y31" i="9"/>
  <c r="K65" i="9"/>
  <c r="R65" i="9"/>
  <c r="AH24" i="9"/>
  <c r="AH9" i="9"/>
  <c r="U16" i="9"/>
  <c r="AH18" i="9"/>
  <c r="AH30" i="9"/>
  <c r="U10" i="9"/>
  <c r="AH12" i="9"/>
  <c r="AH33" i="9"/>
  <c r="U46" i="9"/>
  <c r="AH48" i="9"/>
  <c r="AH15" i="9"/>
  <c r="AH39" i="9"/>
  <c r="AH42" i="9"/>
  <c r="V22" i="17"/>
  <c r="U22" i="17"/>
  <c r="T22" i="17"/>
  <c r="S22" i="17"/>
  <c r="R22" i="17"/>
  <c r="Q22" i="17"/>
  <c r="P22" i="17"/>
  <c r="O22" i="17"/>
  <c r="M22" i="17"/>
  <c r="L22" i="17"/>
  <c r="K22" i="17"/>
  <c r="I22" i="17"/>
  <c r="H22" i="17"/>
  <c r="G22" i="17"/>
  <c r="B18" i="17"/>
  <c r="Y17" i="17"/>
  <c r="X17" i="17"/>
  <c r="B12" i="17"/>
  <c r="B11" i="17"/>
  <c r="B10" i="17"/>
  <c r="B9" i="17"/>
  <c r="U8" i="17"/>
  <c r="T8" i="17"/>
  <c r="S8" i="17"/>
  <c r="Q8" i="17"/>
  <c r="P8" i="17"/>
  <c r="O8" i="17"/>
  <c r="M8" i="17"/>
  <c r="L8" i="17"/>
  <c r="C8" i="17"/>
  <c r="B8" i="17"/>
  <c r="A5" i="17"/>
  <c r="A25" i="17" s="1"/>
  <c r="A1" i="17"/>
  <c r="A356" i="16"/>
  <c r="U24" i="17"/>
  <c r="AB355" i="16"/>
  <c r="Q24" i="17" s="1"/>
  <c r="AA355" i="16"/>
  <c r="P24" i="17" s="1"/>
  <c r="Z355" i="16"/>
  <c r="X355" i="16"/>
  <c r="M24" i="17" s="1"/>
  <c r="L24" i="17"/>
  <c r="V355" i="16"/>
  <c r="K24" i="17" s="1"/>
  <c r="T355" i="16"/>
  <c r="I24" i="17" s="1"/>
  <c r="S355" i="16"/>
  <c r="H24" i="17" s="1"/>
  <c r="O355" i="16"/>
  <c r="F24" i="17" s="1"/>
  <c r="N355" i="16"/>
  <c r="M355" i="16"/>
  <c r="D24" i="17" s="1"/>
  <c r="C24" i="17"/>
  <c r="J355" i="16"/>
  <c r="AG342" i="16"/>
  <c r="AC342" i="16"/>
  <c r="U342" i="16"/>
  <c r="AG341" i="16"/>
  <c r="AC341" i="16"/>
  <c r="Y355" i="16"/>
  <c r="U341" i="16"/>
  <c r="L23" i="17"/>
  <c r="C23" i="17"/>
  <c r="J339" i="16"/>
  <c r="AG254" i="16"/>
  <c r="AG339" i="16" s="1"/>
  <c r="AC254" i="16"/>
  <c r="AC339" i="16" s="1"/>
  <c r="Y254" i="16"/>
  <c r="Y339" i="16" s="1"/>
  <c r="U254" i="16"/>
  <c r="U339" i="16" s="1"/>
  <c r="AF252" i="16"/>
  <c r="U23" i="17" s="1"/>
  <c r="AE252" i="16"/>
  <c r="T23" i="17" s="1"/>
  <c r="AD252" i="16"/>
  <c r="S23" i="17" s="1"/>
  <c r="AB252" i="16"/>
  <c r="Q23" i="17" s="1"/>
  <c r="AA252" i="16"/>
  <c r="P23" i="17" s="1"/>
  <c r="Z252" i="16"/>
  <c r="O23" i="17" s="1"/>
  <c r="X252" i="16"/>
  <c r="M23" i="17" s="1"/>
  <c r="W252" i="16"/>
  <c r="V252" i="16"/>
  <c r="K23" i="17" s="1"/>
  <c r="T252" i="16"/>
  <c r="I23" i="17" s="1"/>
  <c r="S252" i="16"/>
  <c r="S339" i="16" s="1"/>
  <c r="H23" i="17" s="1"/>
  <c r="R252" i="16"/>
  <c r="R339" i="16" s="1"/>
  <c r="G23" i="17" s="1"/>
  <c r="O252" i="16"/>
  <c r="F22" i="17" s="1"/>
  <c r="N252" i="16"/>
  <c r="E22" i="17" s="1"/>
  <c r="M252" i="16"/>
  <c r="M339" i="16" s="1"/>
  <c r="D23" i="17" s="1"/>
  <c r="C22" i="17"/>
  <c r="J252" i="16"/>
  <c r="B22" i="17" s="1"/>
  <c r="Y251" i="16"/>
  <c r="AH251" i="16" s="1"/>
  <c r="AG247" i="16"/>
  <c r="AC247" i="16"/>
  <c r="Y247" i="16"/>
  <c r="U247" i="16"/>
  <c r="AG246" i="16"/>
  <c r="AC246" i="16"/>
  <c r="Y246" i="16"/>
  <c r="U246" i="16"/>
  <c r="AG245" i="16"/>
  <c r="AC245" i="16"/>
  <c r="Y245" i="16"/>
  <c r="U245" i="16"/>
  <c r="AG244" i="16"/>
  <c r="AC244" i="16"/>
  <c r="Y244" i="16"/>
  <c r="U244" i="16"/>
  <c r="AG243" i="16"/>
  <c r="AC243" i="16"/>
  <c r="Y243" i="16"/>
  <c r="U243" i="16"/>
  <c r="AG242" i="16"/>
  <c r="AC242" i="16"/>
  <c r="Y242" i="16"/>
  <c r="U242" i="16"/>
  <c r="AF240" i="16"/>
  <c r="U21" i="17" s="1"/>
  <c r="AE240" i="16"/>
  <c r="T21" i="17" s="1"/>
  <c r="AD240" i="16"/>
  <c r="S21" i="17" s="1"/>
  <c r="AB240" i="16"/>
  <c r="Q21" i="17" s="1"/>
  <c r="AA240" i="16"/>
  <c r="P21" i="17" s="1"/>
  <c r="Z240" i="16"/>
  <c r="O21" i="17" s="1"/>
  <c r="X240" i="16"/>
  <c r="M21" i="17" s="1"/>
  <c r="W240" i="16"/>
  <c r="L21" i="17" s="1"/>
  <c r="V240" i="16"/>
  <c r="K21" i="17" s="1"/>
  <c r="T240" i="16"/>
  <c r="I21" i="17" s="1"/>
  <c r="S240" i="16"/>
  <c r="H21" i="17" s="1"/>
  <c r="R240" i="16"/>
  <c r="G21" i="17" s="1"/>
  <c r="O240" i="16"/>
  <c r="F21" i="17" s="1"/>
  <c r="N240" i="16"/>
  <c r="E21" i="17" s="1"/>
  <c r="M240" i="16"/>
  <c r="D21" i="17" s="1"/>
  <c r="C21" i="17"/>
  <c r="J240" i="16"/>
  <c r="B21" i="17" s="1"/>
  <c r="AG234" i="16"/>
  <c r="AC234" i="16"/>
  <c r="Y234" i="16"/>
  <c r="U234" i="16"/>
  <c r="AG233" i="16"/>
  <c r="AC233" i="16"/>
  <c r="Y233" i="16"/>
  <c r="U233" i="16"/>
  <c r="AG232" i="16"/>
  <c r="AC232" i="16"/>
  <c r="Y232" i="16"/>
  <c r="U232" i="16"/>
  <c r="AG231" i="16"/>
  <c r="AC231" i="16"/>
  <c r="Y231" i="16"/>
  <c r="U231" i="16"/>
  <c r="AG230" i="16"/>
  <c r="AC230" i="16"/>
  <c r="Y230" i="16"/>
  <c r="U230" i="16"/>
  <c r="U20" i="17"/>
  <c r="T20" i="17"/>
  <c r="S20" i="17"/>
  <c r="AB228" i="16"/>
  <c r="Q20" i="17" s="1"/>
  <c r="AA228" i="16"/>
  <c r="P20" i="17" s="1"/>
  <c r="Z228" i="16"/>
  <c r="O20" i="17" s="1"/>
  <c r="X228" i="16"/>
  <c r="M20" i="17" s="1"/>
  <c r="W228" i="16"/>
  <c r="L20" i="17" s="1"/>
  <c r="V228" i="16"/>
  <c r="K20" i="17" s="1"/>
  <c r="T228" i="16"/>
  <c r="I20" i="17" s="1"/>
  <c r="S228" i="16"/>
  <c r="H20" i="17" s="1"/>
  <c r="R228" i="16"/>
  <c r="G20" i="17" s="1"/>
  <c r="O228" i="16"/>
  <c r="F20" i="17" s="1"/>
  <c r="N228" i="16"/>
  <c r="E20" i="17" s="1"/>
  <c r="M228" i="16"/>
  <c r="D20" i="17" s="1"/>
  <c r="C20" i="17"/>
  <c r="B20" i="17"/>
  <c r="AG222" i="16"/>
  <c r="U222" i="16"/>
  <c r="AG221" i="16"/>
  <c r="AC221" i="16"/>
  <c r="Y221" i="16"/>
  <c r="U221" i="16"/>
  <c r="AG220" i="16"/>
  <c r="AC220" i="16"/>
  <c r="Y220" i="16"/>
  <c r="U220" i="16"/>
  <c r="AG219" i="16"/>
  <c r="AC219" i="16"/>
  <c r="Y219" i="16"/>
  <c r="U219" i="16"/>
  <c r="AG218" i="16"/>
  <c r="AC218" i="16"/>
  <c r="Y218" i="16"/>
  <c r="U218" i="16"/>
  <c r="AF216" i="16"/>
  <c r="U19" i="17" s="1"/>
  <c r="AE216" i="16"/>
  <c r="T19" i="17" s="1"/>
  <c r="AD216" i="16"/>
  <c r="S19" i="17" s="1"/>
  <c r="AB216" i="16"/>
  <c r="Q19" i="17" s="1"/>
  <c r="AA216" i="16"/>
  <c r="P19" i="17" s="1"/>
  <c r="Z216" i="16"/>
  <c r="O19" i="17" s="1"/>
  <c r="X216" i="16"/>
  <c r="M19" i="17" s="1"/>
  <c r="W216" i="16"/>
  <c r="L19" i="17" s="1"/>
  <c r="V216" i="16"/>
  <c r="K19" i="17" s="1"/>
  <c r="T216" i="16"/>
  <c r="I19" i="17" s="1"/>
  <c r="S216" i="16"/>
  <c r="H19" i="17" s="1"/>
  <c r="R216" i="16"/>
  <c r="G19" i="17" s="1"/>
  <c r="O216" i="16"/>
  <c r="F19" i="17" s="1"/>
  <c r="N216" i="16"/>
  <c r="E19" i="17" s="1"/>
  <c r="M216" i="16"/>
  <c r="D19" i="17" s="1"/>
  <c r="C19" i="17"/>
  <c r="J216" i="16"/>
  <c r="B19" i="17" s="1"/>
  <c r="AG214" i="16"/>
  <c r="AC214" i="16"/>
  <c r="Y214" i="16"/>
  <c r="AG211" i="16"/>
  <c r="AC211" i="16"/>
  <c r="Y211" i="16"/>
  <c r="U211" i="16"/>
  <c r="AG210" i="16"/>
  <c r="AC210" i="16"/>
  <c r="Y210" i="16"/>
  <c r="U210" i="16"/>
  <c r="AG209" i="16"/>
  <c r="AC209" i="16"/>
  <c r="Y209" i="16"/>
  <c r="U209" i="16"/>
  <c r="AG208" i="16"/>
  <c r="AC208" i="16"/>
  <c r="Y208" i="16"/>
  <c r="U208" i="16"/>
  <c r="U18" i="17"/>
  <c r="T18" i="17"/>
  <c r="S18" i="17"/>
  <c r="Q18" i="17"/>
  <c r="P18" i="17"/>
  <c r="O18" i="17"/>
  <c r="X206" i="16"/>
  <c r="M18" i="17" s="1"/>
  <c r="W206" i="16"/>
  <c r="L18" i="17" s="1"/>
  <c r="V206" i="16"/>
  <c r="K18" i="17" s="1"/>
  <c r="I18" i="17"/>
  <c r="H18" i="17"/>
  <c r="G18" i="17"/>
  <c r="O206" i="16"/>
  <c r="F18" i="17" s="1"/>
  <c r="N206" i="16"/>
  <c r="E18" i="17" s="1"/>
  <c r="M206" i="16"/>
  <c r="D18" i="17" s="1"/>
  <c r="C18" i="17"/>
  <c r="AG199" i="16"/>
  <c r="AC199" i="16"/>
  <c r="Y199" i="16"/>
  <c r="U199" i="16"/>
  <c r="AG198" i="16"/>
  <c r="AC198" i="16"/>
  <c r="Y198" i="16"/>
  <c r="U198" i="16"/>
  <c r="AG197" i="16"/>
  <c r="AC197" i="16"/>
  <c r="Y197" i="16"/>
  <c r="U197" i="16"/>
  <c r="AG196" i="16"/>
  <c r="AC196" i="16"/>
  <c r="Y196" i="16"/>
  <c r="U196" i="16"/>
  <c r="AG195" i="16"/>
  <c r="AC195" i="16"/>
  <c r="Y195" i="16"/>
  <c r="U195" i="16"/>
  <c r="AG194" i="16"/>
  <c r="AC194" i="16"/>
  <c r="Y194" i="16"/>
  <c r="U194" i="16"/>
  <c r="AF192" i="16"/>
  <c r="U17" i="17" s="1"/>
  <c r="AE192" i="16"/>
  <c r="T17" i="17" s="1"/>
  <c r="AD192" i="16"/>
  <c r="S17" i="17" s="1"/>
  <c r="AB192" i="16"/>
  <c r="Q17" i="17" s="1"/>
  <c r="AA192" i="16"/>
  <c r="P17" i="17" s="1"/>
  <c r="Z192" i="16"/>
  <c r="O17" i="17" s="1"/>
  <c r="X192" i="16"/>
  <c r="M17" i="17" s="1"/>
  <c r="W192" i="16"/>
  <c r="L17" i="17" s="1"/>
  <c r="V192" i="16"/>
  <c r="K17" i="17" s="1"/>
  <c r="T192" i="16"/>
  <c r="I17" i="17" s="1"/>
  <c r="S192" i="16"/>
  <c r="H17" i="17" s="1"/>
  <c r="R192" i="16"/>
  <c r="G17" i="17" s="1"/>
  <c r="O192" i="16"/>
  <c r="F17" i="17" s="1"/>
  <c r="N192" i="16"/>
  <c r="E17" i="17" s="1"/>
  <c r="M192" i="16"/>
  <c r="D17" i="17" s="1"/>
  <c r="C17" i="17"/>
  <c r="J192" i="16"/>
  <c r="B17" i="17" s="1"/>
  <c r="Y191" i="16"/>
  <c r="AH191" i="16" s="1"/>
  <c r="AI191" i="16" s="1"/>
  <c r="AG182" i="16"/>
  <c r="AC182" i="16"/>
  <c r="Y182" i="16"/>
  <c r="AG181" i="16"/>
  <c r="AC181" i="16"/>
  <c r="Y181" i="16"/>
  <c r="AG175" i="16"/>
  <c r="AC175" i="16"/>
  <c r="Y175" i="16"/>
  <c r="AG174" i="16"/>
  <c r="AC174" i="16"/>
  <c r="Y174" i="16"/>
  <c r="U174" i="16"/>
  <c r="U192" i="16" s="1"/>
  <c r="J17" i="17" s="1"/>
  <c r="AF172" i="16"/>
  <c r="U16" i="17" s="1"/>
  <c r="AE172" i="16"/>
  <c r="T16" i="17" s="1"/>
  <c r="AD172" i="16"/>
  <c r="S16" i="17" s="1"/>
  <c r="AB172" i="16"/>
  <c r="Q16" i="17" s="1"/>
  <c r="AA172" i="16"/>
  <c r="P16" i="17" s="1"/>
  <c r="Z172" i="16"/>
  <c r="O16" i="17" s="1"/>
  <c r="X172" i="16"/>
  <c r="M16" i="17" s="1"/>
  <c r="W172" i="16"/>
  <c r="L16" i="17" s="1"/>
  <c r="V172" i="16"/>
  <c r="K16" i="17" s="1"/>
  <c r="T172" i="16"/>
  <c r="I16" i="17" s="1"/>
  <c r="S172" i="16"/>
  <c r="H16" i="17" s="1"/>
  <c r="R172" i="16"/>
  <c r="G16" i="17" s="1"/>
  <c r="O172" i="16"/>
  <c r="F16" i="17" s="1"/>
  <c r="N172" i="16"/>
  <c r="E16" i="17" s="1"/>
  <c r="M172" i="16"/>
  <c r="D16" i="17" s="1"/>
  <c r="K172" i="16"/>
  <c r="C16" i="17" s="1"/>
  <c r="J172" i="16"/>
  <c r="B16" i="17" s="1"/>
  <c r="AG159" i="16"/>
  <c r="AC159" i="16"/>
  <c r="AC172" i="16" s="1"/>
  <c r="Y159" i="16"/>
  <c r="Y172" i="16" s="1"/>
  <c r="U159" i="16"/>
  <c r="U172" i="16" s="1"/>
  <c r="U15" i="17"/>
  <c r="T15" i="17"/>
  <c r="S15" i="17"/>
  <c r="Q15" i="17"/>
  <c r="P15" i="17"/>
  <c r="O15" i="17"/>
  <c r="M15" i="17"/>
  <c r="L15" i="17"/>
  <c r="K15" i="17"/>
  <c r="I15" i="17"/>
  <c r="H15" i="17"/>
  <c r="G15" i="17"/>
  <c r="O157" i="16"/>
  <c r="F15" i="17" s="1"/>
  <c r="N157" i="16"/>
  <c r="E15" i="17" s="1"/>
  <c r="M157" i="16"/>
  <c r="D15" i="17" s="1"/>
  <c r="C15" i="17"/>
  <c r="J157" i="16"/>
  <c r="V15" i="17"/>
  <c r="R15" i="17"/>
  <c r="N15" i="17"/>
  <c r="J15" i="17"/>
  <c r="U14" i="17"/>
  <c r="T14" i="17"/>
  <c r="S14" i="17"/>
  <c r="Q14" i="17"/>
  <c r="P14" i="17"/>
  <c r="O14" i="17"/>
  <c r="M14" i="17"/>
  <c r="L14" i="17"/>
  <c r="K14" i="17"/>
  <c r="I14" i="17"/>
  <c r="H14" i="17"/>
  <c r="G14" i="17"/>
  <c r="O121" i="16"/>
  <c r="F14" i="17" s="1"/>
  <c r="N121" i="16"/>
  <c r="E14" i="17" s="1"/>
  <c r="M121" i="16"/>
  <c r="D14" i="17" s="1"/>
  <c r="C14" i="17"/>
  <c r="J121" i="16"/>
  <c r="B14" i="17" s="1"/>
  <c r="J14" i="17"/>
  <c r="AF103" i="16"/>
  <c r="U13" i="17" s="1"/>
  <c r="AE103" i="16"/>
  <c r="T13" i="17" s="1"/>
  <c r="AD103" i="16"/>
  <c r="S13" i="17" s="1"/>
  <c r="AB103" i="16"/>
  <c r="Q13" i="17" s="1"/>
  <c r="AA103" i="16"/>
  <c r="P13" i="17" s="1"/>
  <c r="Z103" i="16"/>
  <c r="O13" i="17" s="1"/>
  <c r="X103" i="16"/>
  <c r="M13" i="17" s="1"/>
  <c r="W103" i="16"/>
  <c r="L13" i="17" s="1"/>
  <c r="V103" i="16"/>
  <c r="K13" i="17" s="1"/>
  <c r="T103" i="16"/>
  <c r="I13" i="17" s="1"/>
  <c r="S103" i="16"/>
  <c r="H13" i="17" s="1"/>
  <c r="R103" i="16"/>
  <c r="G13" i="17" s="1"/>
  <c r="O103" i="16"/>
  <c r="F13" i="17" s="1"/>
  <c r="N103" i="16"/>
  <c r="E13" i="17" s="1"/>
  <c r="M103" i="16"/>
  <c r="D13" i="17" s="1"/>
  <c r="C13" i="17"/>
  <c r="J103" i="16"/>
  <c r="AG94" i="16"/>
  <c r="AC94" i="16"/>
  <c r="Y94" i="16"/>
  <c r="U94" i="16"/>
  <c r="AG93" i="16"/>
  <c r="AC93" i="16"/>
  <c r="Y93" i="16"/>
  <c r="U93" i="16"/>
  <c r="AG92" i="16"/>
  <c r="AC92" i="16"/>
  <c r="Y92" i="16"/>
  <c r="U92" i="16"/>
  <c r="AG91" i="16"/>
  <c r="AC91" i="16"/>
  <c r="Y91" i="16"/>
  <c r="U91" i="16"/>
  <c r="U12" i="17"/>
  <c r="T12" i="17"/>
  <c r="S12" i="17"/>
  <c r="Q12" i="17"/>
  <c r="P12" i="17"/>
  <c r="O12" i="17"/>
  <c r="M12" i="17"/>
  <c r="L12" i="17"/>
  <c r="K12" i="17"/>
  <c r="I12" i="17"/>
  <c r="H12" i="17"/>
  <c r="R89" i="16"/>
  <c r="G12" i="17" s="1"/>
  <c r="O89" i="16"/>
  <c r="F12" i="17" s="1"/>
  <c r="N89" i="16"/>
  <c r="E12" i="17" s="1"/>
  <c r="M89" i="16"/>
  <c r="D12" i="17" s="1"/>
  <c r="C12" i="17"/>
  <c r="AG52" i="16"/>
  <c r="AG89" i="16" s="1"/>
  <c r="AC52" i="16"/>
  <c r="AC89" i="16" s="1"/>
  <c r="Y52" i="16"/>
  <c r="Y89" i="16" s="1"/>
  <c r="U52" i="16"/>
  <c r="U89" i="16" s="1"/>
  <c r="U11" i="17"/>
  <c r="T11" i="17"/>
  <c r="S11" i="17"/>
  <c r="AB50" i="16"/>
  <c r="Q11" i="17" s="1"/>
  <c r="AA50" i="16"/>
  <c r="P11" i="17" s="1"/>
  <c r="Z50" i="16"/>
  <c r="O11" i="17" s="1"/>
  <c r="X50" i="16"/>
  <c r="M11" i="17" s="1"/>
  <c r="W50" i="16"/>
  <c r="L11" i="17" s="1"/>
  <c r="V50" i="16"/>
  <c r="K11" i="17" s="1"/>
  <c r="I11" i="17"/>
  <c r="S50" i="16"/>
  <c r="H11" i="17" s="1"/>
  <c r="R50" i="16"/>
  <c r="G11" i="17" s="1"/>
  <c r="O50" i="16"/>
  <c r="F11" i="17" s="1"/>
  <c r="N50" i="16"/>
  <c r="E11" i="17" s="1"/>
  <c r="M50" i="16"/>
  <c r="D11" i="17" s="1"/>
  <c r="C11" i="17"/>
  <c r="AG48" i="16"/>
  <c r="AC48" i="16"/>
  <c r="Y48" i="16"/>
  <c r="U48" i="16"/>
  <c r="AG46" i="16"/>
  <c r="AC46" i="16"/>
  <c r="Y46" i="16"/>
  <c r="U46" i="16"/>
  <c r="AG45" i="16"/>
  <c r="AC45" i="16"/>
  <c r="Y45" i="16"/>
  <c r="U45" i="16"/>
  <c r="AG44" i="16"/>
  <c r="AC44" i="16"/>
  <c r="Y44" i="16"/>
  <c r="U44" i="16"/>
  <c r="AG43" i="16"/>
  <c r="AC43" i="16"/>
  <c r="Y43" i="16"/>
  <c r="U43" i="16"/>
  <c r="AG42" i="16"/>
  <c r="AC42" i="16"/>
  <c r="Y42" i="16"/>
  <c r="U42" i="16"/>
  <c r="AG41" i="16"/>
  <c r="AC41" i="16"/>
  <c r="Y41" i="16"/>
  <c r="U41" i="16"/>
  <c r="U50" i="16" s="1"/>
  <c r="U10" i="17"/>
  <c r="T10" i="17"/>
  <c r="S10" i="17"/>
  <c r="Q10" i="17"/>
  <c r="P10" i="17"/>
  <c r="O10" i="17"/>
  <c r="M10" i="17"/>
  <c r="L10" i="17"/>
  <c r="K10" i="17"/>
  <c r="T39" i="16"/>
  <c r="I10" i="17" s="1"/>
  <c r="S39" i="16"/>
  <c r="H10" i="17" s="1"/>
  <c r="R39" i="16"/>
  <c r="G10" i="17" s="1"/>
  <c r="O39" i="16"/>
  <c r="F10" i="17" s="1"/>
  <c r="N39" i="16"/>
  <c r="E10" i="17" s="1"/>
  <c r="M39" i="16"/>
  <c r="D10" i="17" s="1"/>
  <c r="C10" i="17"/>
  <c r="AG35" i="16"/>
  <c r="AC35" i="16"/>
  <c r="Y35" i="16"/>
  <c r="U35" i="16"/>
  <c r="AG34" i="16"/>
  <c r="AC34" i="16"/>
  <c r="Y34" i="16"/>
  <c r="U34" i="16"/>
  <c r="AG33" i="16"/>
  <c r="AC33" i="16"/>
  <c r="Y33" i="16"/>
  <c r="U33" i="16"/>
  <c r="AG32" i="16"/>
  <c r="AC32" i="16"/>
  <c r="Y32" i="16"/>
  <c r="U32" i="16"/>
  <c r="U39" i="16" s="1"/>
  <c r="AG31" i="16"/>
  <c r="AC31" i="16"/>
  <c r="Y31" i="16"/>
  <c r="AG30" i="16"/>
  <c r="AC30" i="16"/>
  <c r="Y30" i="16"/>
  <c r="AF28" i="16"/>
  <c r="U9" i="17" s="1"/>
  <c r="AE28" i="16"/>
  <c r="T9" i="17" s="1"/>
  <c r="AD28" i="16"/>
  <c r="S9" i="17" s="1"/>
  <c r="AB28" i="16"/>
  <c r="Q9" i="17" s="1"/>
  <c r="AA28" i="16"/>
  <c r="P9" i="17" s="1"/>
  <c r="Z28" i="16"/>
  <c r="O9" i="17" s="1"/>
  <c r="X28" i="16"/>
  <c r="M9" i="17" s="1"/>
  <c r="W28" i="16"/>
  <c r="V28" i="16"/>
  <c r="T28" i="16"/>
  <c r="I9" i="17" s="1"/>
  <c r="S28" i="16"/>
  <c r="H9" i="17" s="1"/>
  <c r="R28" i="16"/>
  <c r="G9" i="17" s="1"/>
  <c r="O28" i="16"/>
  <c r="F9" i="17" s="1"/>
  <c r="N28" i="16"/>
  <c r="E9" i="17" s="1"/>
  <c r="M28" i="16"/>
  <c r="C9" i="17"/>
  <c r="AG27" i="16"/>
  <c r="AC27" i="16"/>
  <c r="Y27" i="16"/>
  <c r="U27" i="16"/>
  <c r="AG23" i="16"/>
  <c r="AC23" i="16"/>
  <c r="Y23" i="16"/>
  <c r="U23" i="16"/>
  <c r="AG22" i="16"/>
  <c r="AC22" i="16"/>
  <c r="Y22" i="16"/>
  <c r="U22" i="16"/>
  <c r="AG21" i="16"/>
  <c r="AC21" i="16"/>
  <c r="Y21" i="16"/>
  <c r="U21" i="16"/>
  <c r="AG20" i="16"/>
  <c r="AC20" i="16"/>
  <c r="Y20" i="16"/>
  <c r="U20" i="16"/>
  <c r="K8" i="17"/>
  <c r="I8" i="17"/>
  <c r="S18" i="16"/>
  <c r="H8" i="17" s="1"/>
  <c r="R18" i="16"/>
  <c r="O18" i="16"/>
  <c r="F8" i="17" s="1"/>
  <c r="N18" i="16"/>
  <c r="E8" i="17" s="1"/>
  <c r="M18" i="16"/>
  <c r="D8" i="17" s="1"/>
  <c r="AG14" i="16"/>
  <c r="AC14" i="16"/>
  <c r="Y14" i="16"/>
  <c r="U14" i="16"/>
  <c r="AG12" i="16"/>
  <c r="AC12" i="16"/>
  <c r="Y12" i="16"/>
  <c r="U12" i="16"/>
  <c r="AG11" i="16"/>
  <c r="AC11" i="16"/>
  <c r="Y11" i="16"/>
  <c r="U11" i="16"/>
  <c r="AG10" i="16"/>
  <c r="AC10" i="16"/>
  <c r="Y10" i="16"/>
  <c r="U10" i="16"/>
  <c r="U18" i="16" s="1"/>
  <c r="A3" i="16"/>
  <c r="A3" i="17" s="1"/>
  <c r="G23" i="39"/>
  <c r="F23" i="39"/>
  <c r="E23" i="39"/>
  <c r="D23" i="39"/>
  <c r="C18" i="39"/>
  <c r="B18" i="39"/>
  <c r="Y17" i="39"/>
  <c r="X17" i="39"/>
  <c r="A24" i="39"/>
  <c r="A1" i="39"/>
  <c r="A193" i="38"/>
  <c r="AF192" i="38"/>
  <c r="U23" i="39" s="1"/>
  <c r="AE192" i="38"/>
  <c r="T23" i="39" s="1"/>
  <c r="AD192" i="38"/>
  <c r="S23" i="39" s="1"/>
  <c r="AB192" i="38"/>
  <c r="Q23" i="39" s="1"/>
  <c r="AA192" i="38"/>
  <c r="P23" i="39" s="1"/>
  <c r="Z192" i="38"/>
  <c r="O23" i="39" s="1"/>
  <c r="X192" i="38"/>
  <c r="W192" i="38"/>
  <c r="V192" i="38"/>
  <c r="K23" i="39" s="1"/>
  <c r="T192" i="38"/>
  <c r="I23" i="39" s="1"/>
  <c r="S192" i="38"/>
  <c r="K192" i="38"/>
  <c r="C23" i="39" s="1"/>
  <c r="J192" i="38"/>
  <c r="B23" i="39" s="1"/>
  <c r="AG189" i="38"/>
  <c r="AC189" i="38"/>
  <c r="Y189" i="38"/>
  <c r="U189" i="38"/>
  <c r="AF187" i="38"/>
  <c r="U22" i="39" s="1"/>
  <c r="AE187" i="38"/>
  <c r="T22" i="39" s="1"/>
  <c r="AD187" i="38"/>
  <c r="S22" i="39" s="1"/>
  <c r="AB187" i="38"/>
  <c r="Q22" i="39" s="1"/>
  <c r="AA187" i="38"/>
  <c r="P22" i="39" s="1"/>
  <c r="Z187" i="38"/>
  <c r="O22" i="39" s="1"/>
  <c r="X187" i="38"/>
  <c r="M22" i="39" s="1"/>
  <c r="W187" i="38"/>
  <c r="L22" i="39" s="1"/>
  <c r="V187" i="38"/>
  <c r="K22" i="39" s="1"/>
  <c r="T187" i="38"/>
  <c r="I22" i="39" s="1"/>
  <c r="S187" i="38"/>
  <c r="H22" i="39" s="1"/>
  <c r="R187" i="38"/>
  <c r="G22" i="39" s="1"/>
  <c r="O187" i="38"/>
  <c r="F22" i="39" s="1"/>
  <c r="N187" i="38"/>
  <c r="E22" i="39" s="1"/>
  <c r="M187" i="38"/>
  <c r="D22" i="39" s="1"/>
  <c r="K187" i="38"/>
  <c r="C22" i="39" s="1"/>
  <c r="J187" i="38"/>
  <c r="B22" i="39" s="1"/>
  <c r="AG186" i="38"/>
  <c r="AC186" i="38"/>
  <c r="Y186" i="38"/>
  <c r="U186" i="38"/>
  <c r="AG185" i="38"/>
  <c r="AC185" i="38"/>
  <c r="Y185" i="38"/>
  <c r="U185" i="38"/>
  <c r="AG184" i="38"/>
  <c r="AC184" i="38"/>
  <c r="Y184" i="38"/>
  <c r="U184" i="38"/>
  <c r="AG183" i="38"/>
  <c r="AC183" i="38"/>
  <c r="Y183" i="38"/>
  <c r="U183" i="38"/>
  <c r="AG182" i="38"/>
  <c r="AC182" i="38"/>
  <c r="Y182" i="38"/>
  <c r="U182" i="38"/>
  <c r="AG181" i="38"/>
  <c r="AC181" i="38"/>
  <c r="Y181" i="38"/>
  <c r="U181" i="38"/>
  <c r="AG180" i="38"/>
  <c r="AC180" i="38"/>
  <c r="Y180" i="38"/>
  <c r="U180" i="38"/>
  <c r="AG179" i="38"/>
  <c r="AC179" i="38"/>
  <c r="Y179" i="38"/>
  <c r="U179" i="38"/>
  <c r="AG178" i="38"/>
  <c r="AC178" i="38"/>
  <c r="Y178" i="38"/>
  <c r="U178" i="38"/>
  <c r="AG177" i="38"/>
  <c r="AC177" i="38"/>
  <c r="Y177" i="38"/>
  <c r="Y187" i="38" s="1"/>
  <c r="N22" i="39" s="1"/>
  <c r="U177" i="38"/>
  <c r="AF175" i="38"/>
  <c r="U21" i="39" s="1"/>
  <c r="AE175" i="38"/>
  <c r="T21" i="39" s="1"/>
  <c r="AD175" i="38"/>
  <c r="S21" i="39" s="1"/>
  <c r="AB175" i="38"/>
  <c r="Q21" i="39" s="1"/>
  <c r="AA175" i="38"/>
  <c r="P21" i="39" s="1"/>
  <c r="Z175" i="38"/>
  <c r="O21" i="39" s="1"/>
  <c r="X175" i="38"/>
  <c r="M21" i="39" s="1"/>
  <c r="W175" i="38"/>
  <c r="L21" i="39" s="1"/>
  <c r="V175" i="38"/>
  <c r="K21" i="39" s="1"/>
  <c r="T175" i="38"/>
  <c r="I21" i="39" s="1"/>
  <c r="S175" i="38"/>
  <c r="H21" i="39" s="1"/>
  <c r="R175" i="38"/>
  <c r="G21" i="39" s="1"/>
  <c r="O175" i="38"/>
  <c r="F21" i="39" s="1"/>
  <c r="N175" i="38"/>
  <c r="E21" i="39" s="1"/>
  <c r="M175" i="38"/>
  <c r="D21" i="39" s="1"/>
  <c r="K175" i="38"/>
  <c r="C21" i="39" s="1"/>
  <c r="J175" i="38"/>
  <c r="B21" i="39" s="1"/>
  <c r="AG174" i="38"/>
  <c r="AC174" i="38"/>
  <c r="Y174" i="38"/>
  <c r="U174" i="38"/>
  <c r="AG173" i="38"/>
  <c r="AC173" i="38"/>
  <c r="Y173" i="38"/>
  <c r="U173" i="38"/>
  <c r="AG172" i="38"/>
  <c r="AC172" i="38"/>
  <c r="Y172" i="38"/>
  <c r="U172" i="38"/>
  <c r="AG171" i="38"/>
  <c r="AC171" i="38"/>
  <c r="Y171" i="38"/>
  <c r="U171" i="38"/>
  <c r="AG170" i="38"/>
  <c r="AC170" i="38"/>
  <c r="Y170" i="38"/>
  <c r="U170" i="38"/>
  <c r="AG169" i="38"/>
  <c r="AC169" i="38"/>
  <c r="Y169" i="38"/>
  <c r="U169" i="38"/>
  <c r="AG168" i="38"/>
  <c r="AC168" i="38"/>
  <c r="Y168" i="38"/>
  <c r="U168" i="38"/>
  <c r="AG167" i="38"/>
  <c r="AC167" i="38"/>
  <c r="Y167" i="38"/>
  <c r="U167" i="38"/>
  <c r="AG166" i="38"/>
  <c r="AC166" i="38"/>
  <c r="Y166" i="38"/>
  <c r="U166" i="38"/>
  <c r="AG165" i="38"/>
  <c r="AC165" i="38"/>
  <c r="Y165" i="38"/>
  <c r="U165" i="38"/>
  <c r="AF163" i="38"/>
  <c r="U20" i="39" s="1"/>
  <c r="AE163" i="38"/>
  <c r="T20" i="39" s="1"/>
  <c r="AD163" i="38"/>
  <c r="S20" i="39" s="1"/>
  <c r="AB163" i="38"/>
  <c r="Q20" i="39" s="1"/>
  <c r="AA163" i="38"/>
  <c r="P20" i="39" s="1"/>
  <c r="Z163" i="38"/>
  <c r="O20" i="39" s="1"/>
  <c r="X163" i="38"/>
  <c r="M20" i="39" s="1"/>
  <c r="W163" i="38"/>
  <c r="L20" i="39" s="1"/>
  <c r="V163" i="38"/>
  <c r="K20" i="39" s="1"/>
  <c r="T163" i="38"/>
  <c r="I20" i="39" s="1"/>
  <c r="S163" i="38"/>
  <c r="H20" i="39" s="1"/>
  <c r="R163" i="38"/>
  <c r="G20" i="39" s="1"/>
  <c r="O163" i="38"/>
  <c r="F20" i="39" s="1"/>
  <c r="N163" i="38"/>
  <c r="E20" i="39" s="1"/>
  <c r="M163" i="38"/>
  <c r="D20" i="39" s="1"/>
  <c r="K163" i="38"/>
  <c r="C20" i="39" s="1"/>
  <c r="J163" i="38"/>
  <c r="B20" i="39" s="1"/>
  <c r="AG162" i="38"/>
  <c r="AC162" i="38"/>
  <c r="Y162" i="38"/>
  <c r="U162" i="38"/>
  <c r="AG161" i="38"/>
  <c r="AC161" i="38"/>
  <c r="Y161" i="38"/>
  <c r="U161" i="38"/>
  <c r="AG160" i="38"/>
  <c r="AC160" i="38"/>
  <c r="Y160" i="38"/>
  <c r="U160" i="38"/>
  <c r="AG159" i="38"/>
  <c r="AC159" i="38"/>
  <c r="Y159" i="38"/>
  <c r="U159" i="38"/>
  <c r="AG158" i="38"/>
  <c r="AC158" i="38"/>
  <c r="Y158" i="38"/>
  <c r="U158" i="38"/>
  <c r="AG157" i="38"/>
  <c r="AC157" i="38"/>
  <c r="Y157" i="38"/>
  <c r="U157" i="38"/>
  <c r="AG156" i="38"/>
  <c r="AC156" i="38"/>
  <c r="Y156" i="38"/>
  <c r="U156" i="38"/>
  <c r="AG155" i="38"/>
  <c r="AC155" i="38"/>
  <c r="Y155" i="38"/>
  <c r="U155" i="38"/>
  <c r="AG154" i="38"/>
  <c r="AC154" i="38"/>
  <c r="Y154" i="38"/>
  <c r="U154" i="38"/>
  <c r="AG153" i="38"/>
  <c r="AC153" i="38"/>
  <c r="Y153" i="38"/>
  <c r="U153" i="38"/>
  <c r="AF151" i="38"/>
  <c r="U19" i="39" s="1"/>
  <c r="AE151" i="38"/>
  <c r="T19" i="39" s="1"/>
  <c r="AD151" i="38"/>
  <c r="S19" i="39" s="1"/>
  <c r="AB151" i="38"/>
  <c r="Q19" i="39" s="1"/>
  <c r="AA151" i="38"/>
  <c r="P19" i="39" s="1"/>
  <c r="Z151" i="38"/>
  <c r="O19" i="39" s="1"/>
  <c r="X151" i="38"/>
  <c r="M19" i="39" s="1"/>
  <c r="W151" i="38"/>
  <c r="L19" i="39" s="1"/>
  <c r="V151" i="38"/>
  <c r="K19" i="39" s="1"/>
  <c r="T151" i="38"/>
  <c r="I19" i="39" s="1"/>
  <c r="S151" i="38"/>
  <c r="H19" i="39" s="1"/>
  <c r="R151" i="38"/>
  <c r="G19" i="39" s="1"/>
  <c r="O151" i="38"/>
  <c r="F19" i="39" s="1"/>
  <c r="N151" i="38"/>
  <c r="E19" i="39" s="1"/>
  <c r="M151" i="38"/>
  <c r="D19" i="39" s="1"/>
  <c r="K151" i="38"/>
  <c r="C19" i="39" s="1"/>
  <c r="J151" i="38"/>
  <c r="B19" i="39" s="1"/>
  <c r="AG150" i="38"/>
  <c r="AC150" i="38"/>
  <c r="Y150" i="38"/>
  <c r="U150" i="38"/>
  <c r="AG149" i="38"/>
  <c r="AC149" i="38"/>
  <c r="Y149" i="38"/>
  <c r="U149" i="38"/>
  <c r="AG148" i="38"/>
  <c r="AC148" i="38"/>
  <c r="Y148" i="38"/>
  <c r="U148" i="38"/>
  <c r="AG147" i="38"/>
  <c r="AC147" i="38"/>
  <c r="Y147" i="38"/>
  <c r="U147" i="38"/>
  <c r="AG146" i="38"/>
  <c r="AC146" i="38"/>
  <c r="Y146" i="38"/>
  <c r="U146" i="38"/>
  <c r="AG145" i="38"/>
  <c r="AC145" i="38"/>
  <c r="Y145" i="38"/>
  <c r="U145" i="38"/>
  <c r="AG144" i="38"/>
  <c r="AC144" i="38"/>
  <c r="Y144" i="38"/>
  <c r="U144" i="38"/>
  <c r="AG143" i="38"/>
  <c r="AC143" i="38"/>
  <c r="Y143" i="38"/>
  <c r="U143" i="38"/>
  <c r="AG142" i="38"/>
  <c r="AC142" i="38"/>
  <c r="Y142" i="38"/>
  <c r="U142" i="38"/>
  <c r="AG141" i="38"/>
  <c r="AC141" i="38"/>
  <c r="Y141" i="38"/>
  <c r="U141" i="38"/>
  <c r="AF139" i="38"/>
  <c r="U18" i="39" s="1"/>
  <c r="AE139" i="38"/>
  <c r="T18" i="39" s="1"/>
  <c r="AD139" i="38"/>
  <c r="S18" i="39" s="1"/>
  <c r="AB139" i="38"/>
  <c r="Q18" i="39" s="1"/>
  <c r="AA139" i="38"/>
  <c r="P18" i="39" s="1"/>
  <c r="Z139" i="38"/>
  <c r="O18" i="39" s="1"/>
  <c r="X139" i="38"/>
  <c r="M18" i="39" s="1"/>
  <c r="W139" i="38"/>
  <c r="L18" i="39" s="1"/>
  <c r="V139" i="38"/>
  <c r="K18" i="39" s="1"/>
  <c r="T139" i="38"/>
  <c r="I18" i="39" s="1"/>
  <c r="S139" i="38"/>
  <c r="H18" i="39" s="1"/>
  <c r="R139" i="38"/>
  <c r="G18" i="39" s="1"/>
  <c r="O139" i="38"/>
  <c r="F18" i="39" s="1"/>
  <c r="N139" i="38"/>
  <c r="E18" i="39" s="1"/>
  <c r="M139" i="38"/>
  <c r="D18" i="39" s="1"/>
  <c r="AG138" i="38"/>
  <c r="AC138" i="38"/>
  <c r="Y138" i="38"/>
  <c r="U138" i="38"/>
  <c r="AG137" i="38"/>
  <c r="AC137" i="38"/>
  <c r="Y137" i="38"/>
  <c r="U137" i="38"/>
  <c r="AG136" i="38"/>
  <c r="AC136" i="38"/>
  <c r="Y136" i="38"/>
  <c r="U136" i="38"/>
  <c r="AG135" i="38"/>
  <c r="AC135" i="38"/>
  <c r="Y135" i="38"/>
  <c r="U135" i="38"/>
  <c r="AG134" i="38"/>
  <c r="AC134" i="38"/>
  <c r="Y134" i="38"/>
  <c r="U134" i="38"/>
  <c r="AG133" i="38"/>
  <c r="AC133" i="38"/>
  <c r="Y133" i="38"/>
  <c r="U133" i="38"/>
  <c r="AG132" i="38"/>
  <c r="AC132" i="38"/>
  <c r="Y132" i="38"/>
  <c r="U132" i="38"/>
  <c r="AG131" i="38"/>
  <c r="AC131" i="38"/>
  <c r="Y131" i="38"/>
  <c r="U131" i="38"/>
  <c r="AG130" i="38"/>
  <c r="AC130" i="38"/>
  <c r="Y130" i="38"/>
  <c r="U130" i="38"/>
  <c r="AG129" i="38"/>
  <c r="AG139" i="38" s="1"/>
  <c r="V18" i="39" s="1"/>
  <c r="AC129" i="38"/>
  <c r="Y129" i="38"/>
  <c r="Y139" i="38" s="1"/>
  <c r="N18" i="39" s="1"/>
  <c r="U129" i="38"/>
  <c r="AF127" i="38"/>
  <c r="U17" i="39" s="1"/>
  <c r="AE127" i="38"/>
  <c r="T17" i="39" s="1"/>
  <c r="AD127" i="38"/>
  <c r="S17" i="39" s="1"/>
  <c r="AB127" i="38"/>
  <c r="Q17" i="39" s="1"/>
  <c r="AA127" i="38"/>
  <c r="P17" i="39" s="1"/>
  <c r="Z127" i="38"/>
  <c r="O17" i="39" s="1"/>
  <c r="X127" i="38"/>
  <c r="M17" i="39" s="1"/>
  <c r="W127" i="38"/>
  <c r="L17" i="39" s="1"/>
  <c r="V127" i="38"/>
  <c r="K17" i="39" s="1"/>
  <c r="T127" i="38"/>
  <c r="I17" i="39" s="1"/>
  <c r="S127" i="38"/>
  <c r="H17" i="39" s="1"/>
  <c r="R127" i="38"/>
  <c r="G17" i="39" s="1"/>
  <c r="O127" i="38"/>
  <c r="F17" i="39" s="1"/>
  <c r="N127" i="38"/>
  <c r="E17" i="39" s="1"/>
  <c r="M127" i="38"/>
  <c r="D17" i="39" s="1"/>
  <c r="K127" i="38"/>
  <c r="C17" i="39" s="1"/>
  <c r="J127" i="38"/>
  <c r="B17" i="39" s="1"/>
  <c r="AG126" i="38"/>
  <c r="AC126" i="38"/>
  <c r="Y126" i="38"/>
  <c r="U126" i="38"/>
  <c r="AG125" i="38"/>
  <c r="AC125" i="38"/>
  <c r="Y125" i="38"/>
  <c r="U125" i="38"/>
  <c r="AG124" i="38"/>
  <c r="AC124" i="38"/>
  <c r="Y124" i="38"/>
  <c r="U124" i="38"/>
  <c r="AG123" i="38"/>
  <c r="AC123" i="38"/>
  <c r="Y123" i="38"/>
  <c r="U123" i="38"/>
  <c r="AG122" i="38"/>
  <c r="AC122" i="38"/>
  <c r="Y122" i="38"/>
  <c r="U122" i="38"/>
  <c r="AG121" i="38"/>
  <c r="AC121" i="38"/>
  <c r="Y121" i="38"/>
  <c r="U121" i="38"/>
  <c r="AG120" i="38"/>
  <c r="AC120" i="38"/>
  <c r="Y120" i="38"/>
  <c r="U120" i="38"/>
  <c r="AG119" i="38"/>
  <c r="AC119" i="38"/>
  <c r="Y119" i="38"/>
  <c r="U119" i="38"/>
  <c r="AG118" i="38"/>
  <c r="AC118" i="38"/>
  <c r="Y118" i="38"/>
  <c r="U118" i="38"/>
  <c r="AG117" i="38"/>
  <c r="AC117" i="38"/>
  <c r="Y117" i="38"/>
  <c r="U117" i="38"/>
  <c r="AF115" i="38"/>
  <c r="U16" i="39" s="1"/>
  <c r="AE115" i="38"/>
  <c r="T16" i="39" s="1"/>
  <c r="AD115" i="38"/>
  <c r="S16" i="39" s="1"/>
  <c r="AB115" i="38"/>
  <c r="Q16" i="39" s="1"/>
  <c r="AA115" i="38"/>
  <c r="P16" i="39" s="1"/>
  <c r="Z115" i="38"/>
  <c r="O16" i="39" s="1"/>
  <c r="X115" i="38"/>
  <c r="M16" i="39" s="1"/>
  <c r="W115" i="38"/>
  <c r="L16" i="39" s="1"/>
  <c r="V115" i="38"/>
  <c r="K16" i="39" s="1"/>
  <c r="T115" i="38"/>
  <c r="I16" i="39" s="1"/>
  <c r="S115" i="38"/>
  <c r="H16" i="39" s="1"/>
  <c r="R115" i="38"/>
  <c r="G16" i="39" s="1"/>
  <c r="O115" i="38"/>
  <c r="F16" i="39" s="1"/>
  <c r="N115" i="38"/>
  <c r="E16" i="39" s="1"/>
  <c r="M115" i="38"/>
  <c r="D16" i="39" s="1"/>
  <c r="K115" i="38"/>
  <c r="C16" i="39" s="1"/>
  <c r="J115" i="38"/>
  <c r="B16" i="39" s="1"/>
  <c r="AG114" i="38"/>
  <c r="AC114" i="38"/>
  <c r="Y114" i="38"/>
  <c r="U114" i="38"/>
  <c r="AG113" i="38"/>
  <c r="AC113" i="38"/>
  <c r="Y113" i="38"/>
  <c r="U113" i="38"/>
  <c r="AG112" i="38"/>
  <c r="AC112" i="38"/>
  <c r="Y112" i="38"/>
  <c r="U112" i="38"/>
  <c r="AG111" i="38"/>
  <c r="AC111" i="38"/>
  <c r="Y111" i="38"/>
  <c r="U111" i="38"/>
  <c r="AG110" i="38"/>
  <c r="AC110" i="38"/>
  <c r="Y110" i="38"/>
  <c r="U110" i="38"/>
  <c r="AG109" i="38"/>
  <c r="AC109" i="38"/>
  <c r="Y109" i="38"/>
  <c r="U109" i="38"/>
  <c r="AG108" i="38"/>
  <c r="AC108" i="38"/>
  <c r="Y108" i="38"/>
  <c r="U108" i="38"/>
  <c r="AG107" i="38"/>
  <c r="AC107" i="38"/>
  <c r="Y107" i="38"/>
  <c r="U107" i="38"/>
  <c r="AG106" i="38"/>
  <c r="AC106" i="38"/>
  <c r="Y106" i="38"/>
  <c r="U106" i="38"/>
  <c r="AG105" i="38"/>
  <c r="AG115" i="38" s="1"/>
  <c r="V16" i="39" s="1"/>
  <c r="AC105" i="38"/>
  <c r="Y105" i="38"/>
  <c r="U105" i="38"/>
  <c r="AF103" i="38"/>
  <c r="U15" i="39" s="1"/>
  <c r="AE103" i="38"/>
  <c r="T15" i="39" s="1"/>
  <c r="AD103" i="38"/>
  <c r="S15" i="39" s="1"/>
  <c r="AB103" i="38"/>
  <c r="Q15" i="39" s="1"/>
  <c r="AA103" i="38"/>
  <c r="P15" i="39" s="1"/>
  <c r="Z103" i="38"/>
  <c r="O15" i="39" s="1"/>
  <c r="X103" i="38"/>
  <c r="M15" i="39" s="1"/>
  <c r="W103" i="38"/>
  <c r="L15" i="39" s="1"/>
  <c r="V103" i="38"/>
  <c r="K15" i="39" s="1"/>
  <c r="T103" i="38"/>
  <c r="I15" i="39" s="1"/>
  <c r="S103" i="38"/>
  <c r="H15" i="39" s="1"/>
  <c r="R103" i="38"/>
  <c r="G15" i="39" s="1"/>
  <c r="O103" i="38"/>
  <c r="F15" i="39" s="1"/>
  <c r="N103" i="38"/>
  <c r="E15" i="39" s="1"/>
  <c r="M103" i="38"/>
  <c r="D15" i="39" s="1"/>
  <c r="K103" i="38"/>
  <c r="C15" i="39" s="1"/>
  <c r="J103" i="38"/>
  <c r="B15" i="39" s="1"/>
  <c r="AG102" i="38"/>
  <c r="AC102" i="38"/>
  <c r="Y102" i="38"/>
  <c r="U102" i="38"/>
  <c r="AG101" i="38"/>
  <c r="AC101" i="38"/>
  <c r="Y101" i="38"/>
  <c r="U101" i="38"/>
  <c r="AG100" i="38"/>
  <c r="AC100" i="38"/>
  <c r="Y100" i="38"/>
  <c r="U100" i="38"/>
  <c r="AG99" i="38"/>
  <c r="AC99" i="38"/>
  <c r="Y99" i="38"/>
  <c r="U99" i="38"/>
  <c r="AG98" i="38"/>
  <c r="AC98" i="38"/>
  <c r="Y98" i="38"/>
  <c r="U98" i="38"/>
  <c r="AG97" i="38"/>
  <c r="AC97" i="38"/>
  <c r="Y97" i="38"/>
  <c r="U97" i="38"/>
  <c r="AG96" i="38"/>
  <c r="AC96" i="38"/>
  <c r="Y96" i="38"/>
  <c r="U96" i="38"/>
  <c r="AG95" i="38"/>
  <c r="AC95" i="38"/>
  <c r="Y95" i="38"/>
  <c r="U95" i="38"/>
  <c r="AG94" i="38"/>
  <c r="AC94" i="38"/>
  <c r="Y94" i="38"/>
  <c r="U94" i="38"/>
  <c r="AG93" i="38"/>
  <c r="AC93" i="38"/>
  <c r="Y93" i="38"/>
  <c r="U93" i="38"/>
  <c r="AF91" i="38"/>
  <c r="U14" i="39" s="1"/>
  <c r="AE91" i="38"/>
  <c r="T14" i="39" s="1"/>
  <c r="AD91" i="38"/>
  <c r="S14" i="39" s="1"/>
  <c r="AB91" i="38"/>
  <c r="Q14" i="39" s="1"/>
  <c r="AA91" i="38"/>
  <c r="P14" i="39" s="1"/>
  <c r="Z91" i="38"/>
  <c r="O14" i="39" s="1"/>
  <c r="X91" i="38"/>
  <c r="M14" i="39" s="1"/>
  <c r="W91" i="38"/>
  <c r="L14" i="39" s="1"/>
  <c r="V91" i="38"/>
  <c r="K14" i="39" s="1"/>
  <c r="T91" i="38"/>
  <c r="I14" i="39" s="1"/>
  <c r="S91" i="38"/>
  <c r="H14" i="39" s="1"/>
  <c r="R91" i="38"/>
  <c r="G14" i="39" s="1"/>
  <c r="O91" i="38"/>
  <c r="F14" i="39" s="1"/>
  <c r="N91" i="38"/>
  <c r="E14" i="39" s="1"/>
  <c r="M91" i="38"/>
  <c r="D14" i="39" s="1"/>
  <c r="K91" i="38"/>
  <c r="C14" i="39" s="1"/>
  <c r="J91" i="38"/>
  <c r="B14" i="39" s="1"/>
  <c r="AG90" i="38"/>
  <c r="AC90" i="38"/>
  <c r="Y90" i="38"/>
  <c r="U90" i="38"/>
  <c r="AG89" i="38"/>
  <c r="AC89" i="38"/>
  <c r="Y89" i="38"/>
  <c r="U89" i="38"/>
  <c r="AG88" i="38"/>
  <c r="AC88" i="38"/>
  <c r="Y88" i="38"/>
  <c r="U88" i="38"/>
  <c r="AG87" i="38"/>
  <c r="AC87" i="38"/>
  <c r="Y87" i="38"/>
  <c r="U87" i="38"/>
  <c r="AG86" i="38"/>
  <c r="AC86" i="38"/>
  <c r="Y86" i="38"/>
  <c r="U86" i="38"/>
  <c r="AG85" i="38"/>
  <c r="AC85" i="38"/>
  <c r="Y85" i="38"/>
  <c r="U85" i="38"/>
  <c r="AG84" i="38"/>
  <c r="AC84" i="38"/>
  <c r="Y84" i="38"/>
  <c r="U84" i="38"/>
  <c r="AG83" i="38"/>
  <c r="AC83" i="38"/>
  <c r="Y83" i="38"/>
  <c r="U83" i="38"/>
  <c r="AG82" i="38"/>
  <c r="AC82" i="38"/>
  <c r="Y82" i="38"/>
  <c r="U82" i="38"/>
  <c r="AG81" i="38"/>
  <c r="AC81" i="38"/>
  <c r="Y81" i="38"/>
  <c r="U81" i="38"/>
  <c r="AF79" i="38"/>
  <c r="U13" i="39" s="1"/>
  <c r="AE79" i="38"/>
  <c r="T13" i="39" s="1"/>
  <c r="AD79" i="38"/>
  <c r="S13" i="39" s="1"/>
  <c r="AB79" i="38"/>
  <c r="Q13" i="39" s="1"/>
  <c r="AA79" i="38"/>
  <c r="P13" i="39" s="1"/>
  <c r="Z79" i="38"/>
  <c r="O13" i="39" s="1"/>
  <c r="X79" i="38"/>
  <c r="M13" i="39" s="1"/>
  <c r="W79" i="38"/>
  <c r="L13" i="39" s="1"/>
  <c r="V79" i="38"/>
  <c r="K13" i="39" s="1"/>
  <c r="T79" i="38"/>
  <c r="I13" i="39" s="1"/>
  <c r="S79" i="38"/>
  <c r="H13" i="39" s="1"/>
  <c r="R79" i="38"/>
  <c r="G13" i="39" s="1"/>
  <c r="O79" i="38"/>
  <c r="F13" i="39" s="1"/>
  <c r="N79" i="38"/>
  <c r="E13" i="39" s="1"/>
  <c r="M79" i="38"/>
  <c r="D13" i="39" s="1"/>
  <c r="K79" i="38"/>
  <c r="C13" i="39" s="1"/>
  <c r="J79" i="38"/>
  <c r="B13" i="39" s="1"/>
  <c r="AG78" i="38"/>
  <c r="AC78" i="38"/>
  <c r="Y78" i="38"/>
  <c r="U78" i="38"/>
  <c r="AG77" i="38"/>
  <c r="AC77" i="38"/>
  <c r="Y77" i="38"/>
  <c r="U77" i="38"/>
  <c r="AG76" i="38"/>
  <c r="AC76" i="38"/>
  <c r="Y76" i="38"/>
  <c r="U76" i="38"/>
  <c r="AG75" i="38"/>
  <c r="AC75" i="38"/>
  <c r="Y75" i="38"/>
  <c r="U75" i="38"/>
  <c r="AG74" i="38"/>
  <c r="AC74" i="38"/>
  <c r="Y74" i="38"/>
  <c r="U74" i="38"/>
  <c r="AG73" i="38"/>
  <c r="AC73" i="38"/>
  <c r="Y73" i="38"/>
  <c r="U73" i="38"/>
  <c r="AG72" i="38"/>
  <c r="AC72" i="38"/>
  <c r="Y72" i="38"/>
  <c r="U72" i="38"/>
  <c r="AG71" i="38"/>
  <c r="AC71" i="38"/>
  <c r="Y71" i="38"/>
  <c r="U71" i="38"/>
  <c r="AG70" i="38"/>
  <c r="AC70" i="38"/>
  <c r="Y70" i="38"/>
  <c r="U70" i="38"/>
  <c r="AG69" i="38"/>
  <c r="AC69" i="38"/>
  <c r="Y69" i="38"/>
  <c r="U69" i="38"/>
  <c r="AH69" i="38" s="1"/>
  <c r="AI69" i="38" s="1"/>
  <c r="AF67" i="38"/>
  <c r="U12" i="39" s="1"/>
  <c r="AE67" i="38"/>
  <c r="T12" i="39" s="1"/>
  <c r="AD67" i="38"/>
  <c r="S12" i="39" s="1"/>
  <c r="AB67" i="38"/>
  <c r="Q12" i="39" s="1"/>
  <c r="AA67" i="38"/>
  <c r="P12" i="39" s="1"/>
  <c r="Z67" i="38"/>
  <c r="O12" i="39" s="1"/>
  <c r="X67" i="38"/>
  <c r="M12" i="39" s="1"/>
  <c r="W67" i="38"/>
  <c r="L12" i="39" s="1"/>
  <c r="V67" i="38"/>
  <c r="K12" i="39" s="1"/>
  <c r="T67" i="38"/>
  <c r="I12" i="39" s="1"/>
  <c r="S67" i="38"/>
  <c r="H12" i="39" s="1"/>
  <c r="R67" i="38"/>
  <c r="G12" i="39" s="1"/>
  <c r="O67" i="38"/>
  <c r="F12" i="39" s="1"/>
  <c r="N67" i="38"/>
  <c r="E12" i="39" s="1"/>
  <c r="M67" i="38"/>
  <c r="D12" i="39" s="1"/>
  <c r="K67" i="38"/>
  <c r="C12" i="39" s="1"/>
  <c r="J67" i="38"/>
  <c r="B12" i="39" s="1"/>
  <c r="AG66" i="38"/>
  <c r="AC66" i="38"/>
  <c r="Y66" i="38"/>
  <c r="U66" i="38"/>
  <c r="AG65" i="38"/>
  <c r="AC65" i="38"/>
  <c r="Y65" i="38"/>
  <c r="U65" i="38"/>
  <c r="AG64" i="38"/>
  <c r="AC64" i="38"/>
  <c r="Y64" i="38"/>
  <c r="U64" i="38"/>
  <c r="AG63" i="38"/>
  <c r="AC63" i="38"/>
  <c r="Y63" i="38"/>
  <c r="U63" i="38"/>
  <c r="AG62" i="38"/>
  <c r="AC62" i="38"/>
  <c r="Y62" i="38"/>
  <c r="U62" i="38"/>
  <c r="AG61" i="38"/>
  <c r="AC61" i="38"/>
  <c r="Y61" i="38"/>
  <c r="U61" i="38"/>
  <c r="AG60" i="38"/>
  <c r="AC60" i="38"/>
  <c r="Y60" i="38"/>
  <c r="U60" i="38"/>
  <c r="AG59" i="38"/>
  <c r="AC59" i="38"/>
  <c r="Y59" i="38"/>
  <c r="U59" i="38"/>
  <c r="AG58" i="38"/>
  <c r="AC58" i="38"/>
  <c r="Y58" i="38"/>
  <c r="U58" i="38"/>
  <c r="AG57" i="38"/>
  <c r="AC57" i="38"/>
  <c r="Y57" i="38"/>
  <c r="U57" i="38"/>
  <c r="AF55" i="38"/>
  <c r="U11" i="39" s="1"/>
  <c r="AE55" i="38"/>
  <c r="T11" i="39" s="1"/>
  <c r="AD55" i="38"/>
  <c r="S11" i="39" s="1"/>
  <c r="AB55" i="38"/>
  <c r="Q11" i="39" s="1"/>
  <c r="AA55" i="38"/>
  <c r="P11" i="39" s="1"/>
  <c r="Z55" i="38"/>
  <c r="O11" i="39" s="1"/>
  <c r="X55" i="38"/>
  <c r="M11" i="39" s="1"/>
  <c r="W55" i="38"/>
  <c r="L11" i="39" s="1"/>
  <c r="V55" i="38"/>
  <c r="K11" i="39" s="1"/>
  <c r="T55" i="38"/>
  <c r="I11" i="39" s="1"/>
  <c r="S55" i="38"/>
  <c r="H11" i="39" s="1"/>
  <c r="R55" i="38"/>
  <c r="G11" i="39" s="1"/>
  <c r="O55" i="38"/>
  <c r="F11" i="39" s="1"/>
  <c r="N55" i="38"/>
  <c r="E11" i="39" s="1"/>
  <c r="M55" i="38"/>
  <c r="D11" i="39" s="1"/>
  <c r="K55" i="38"/>
  <c r="C11" i="39" s="1"/>
  <c r="J55" i="38"/>
  <c r="B11" i="39" s="1"/>
  <c r="AG54" i="38"/>
  <c r="AC54" i="38"/>
  <c r="Y54" i="38"/>
  <c r="U54" i="38"/>
  <c r="AG53" i="38"/>
  <c r="AC53" i="38"/>
  <c r="Y53" i="38"/>
  <c r="U53" i="38"/>
  <c r="AG52" i="38"/>
  <c r="AC52" i="38"/>
  <c r="Y52" i="38"/>
  <c r="U52" i="38"/>
  <c r="AG51" i="38"/>
  <c r="AC51" i="38"/>
  <c r="Y51" i="38"/>
  <c r="U51" i="38"/>
  <c r="AG50" i="38"/>
  <c r="AC50" i="38"/>
  <c r="Y50" i="38"/>
  <c r="U50" i="38"/>
  <c r="AG49" i="38"/>
  <c r="AC49" i="38"/>
  <c r="Y49" i="38"/>
  <c r="U49" i="38"/>
  <c r="AG48" i="38"/>
  <c r="AC48" i="38"/>
  <c r="Y48" i="38"/>
  <c r="U48" i="38"/>
  <c r="AG47" i="38"/>
  <c r="AC47" i="38"/>
  <c r="Y47" i="38"/>
  <c r="U47" i="38"/>
  <c r="AG46" i="38"/>
  <c r="AC46" i="38"/>
  <c r="Y46" i="38"/>
  <c r="U46" i="38"/>
  <c r="AG45" i="38"/>
  <c r="AC45" i="38"/>
  <c r="Y45" i="38"/>
  <c r="Y55" i="38" s="1"/>
  <c r="N11" i="39" s="1"/>
  <c r="U45" i="38"/>
  <c r="AF43" i="38"/>
  <c r="U10" i="39" s="1"/>
  <c r="AE43" i="38"/>
  <c r="T10" i="39" s="1"/>
  <c r="AD43" i="38"/>
  <c r="S10" i="39" s="1"/>
  <c r="AB43" i="38"/>
  <c r="Q10" i="39" s="1"/>
  <c r="AA43" i="38"/>
  <c r="P10" i="39" s="1"/>
  <c r="Z43" i="38"/>
  <c r="O10" i="39" s="1"/>
  <c r="X43" i="38"/>
  <c r="M10" i="39" s="1"/>
  <c r="W43" i="38"/>
  <c r="L10" i="39" s="1"/>
  <c r="V43" i="38"/>
  <c r="K10" i="39" s="1"/>
  <c r="T43" i="38"/>
  <c r="I10" i="39" s="1"/>
  <c r="S43" i="38"/>
  <c r="H10" i="39" s="1"/>
  <c r="R43" i="38"/>
  <c r="G10" i="39" s="1"/>
  <c r="O43" i="38"/>
  <c r="F10" i="39" s="1"/>
  <c r="N43" i="38"/>
  <c r="E10" i="39" s="1"/>
  <c r="M43" i="38"/>
  <c r="D10" i="39" s="1"/>
  <c r="K43" i="38"/>
  <c r="C10" i="39" s="1"/>
  <c r="J43" i="38"/>
  <c r="B10" i="39" s="1"/>
  <c r="AG42" i="38"/>
  <c r="AC42" i="38"/>
  <c r="Y42" i="38"/>
  <c r="U42" i="38"/>
  <c r="AG41" i="38"/>
  <c r="AC41" i="38"/>
  <c r="Y41" i="38"/>
  <c r="U41" i="38"/>
  <c r="AG40" i="38"/>
  <c r="AC40" i="38"/>
  <c r="Y40" i="38"/>
  <c r="U40" i="38"/>
  <c r="AG39" i="38"/>
  <c r="AC39" i="38"/>
  <c r="Y39" i="38"/>
  <c r="U39" i="38"/>
  <c r="AG38" i="38"/>
  <c r="AC38" i="38"/>
  <c r="Y38" i="38"/>
  <c r="U38" i="38"/>
  <c r="AG37" i="38"/>
  <c r="AC37" i="38"/>
  <c r="Y37" i="38"/>
  <c r="U37" i="38"/>
  <c r="AG36" i="38"/>
  <c r="AC36" i="38"/>
  <c r="Y36" i="38"/>
  <c r="U36" i="38"/>
  <c r="AG35" i="38"/>
  <c r="AC35" i="38"/>
  <c r="Y35" i="38"/>
  <c r="U35" i="38"/>
  <c r="AG34" i="38"/>
  <c r="AC34" i="38"/>
  <c r="Y34" i="38"/>
  <c r="U34" i="38"/>
  <c r="AG33" i="38"/>
  <c r="AC33" i="38"/>
  <c r="Y33" i="38"/>
  <c r="U33" i="38"/>
  <c r="AF31" i="38"/>
  <c r="U9" i="39" s="1"/>
  <c r="AE31" i="38"/>
  <c r="T9" i="39" s="1"/>
  <c r="AD31" i="38"/>
  <c r="S9" i="39" s="1"/>
  <c r="AB31" i="38"/>
  <c r="Q9" i="39" s="1"/>
  <c r="AA31" i="38"/>
  <c r="P9" i="39" s="1"/>
  <c r="Z31" i="38"/>
  <c r="O9" i="39" s="1"/>
  <c r="X31" i="38"/>
  <c r="M9" i="39" s="1"/>
  <c r="W31" i="38"/>
  <c r="L9" i="39" s="1"/>
  <c r="V31" i="38"/>
  <c r="K9" i="39" s="1"/>
  <c r="T31" i="38"/>
  <c r="I9" i="39" s="1"/>
  <c r="S31" i="38"/>
  <c r="H9" i="39" s="1"/>
  <c r="R31" i="38"/>
  <c r="G9" i="39" s="1"/>
  <c r="O31" i="38"/>
  <c r="F9" i="39" s="1"/>
  <c r="N31" i="38"/>
  <c r="E9" i="39" s="1"/>
  <c r="M31" i="38"/>
  <c r="D9" i="39" s="1"/>
  <c r="K31" i="38"/>
  <c r="C9" i="39" s="1"/>
  <c r="J31" i="38"/>
  <c r="B9" i="39" s="1"/>
  <c r="AG30" i="38"/>
  <c r="AC30" i="38"/>
  <c r="Y30" i="38"/>
  <c r="U30" i="38"/>
  <c r="AG29" i="38"/>
  <c r="AC29" i="38"/>
  <c r="Y29" i="38"/>
  <c r="U29" i="38"/>
  <c r="AG28" i="38"/>
  <c r="AC28" i="38"/>
  <c r="Y28" i="38"/>
  <c r="U28" i="38"/>
  <c r="AG27" i="38"/>
  <c r="AC27" i="38"/>
  <c r="Y27" i="38"/>
  <c r="U27" i="38"/>
  <c r="AG26" i="38"/>
  <c r="AC26" i="38"/>
  <c r="Y26" i="38"/>
  <c r="U26" i="38"/>
  <c r="AG25" i="38"/>
  <c r="AC25" i="38"/>
  <c r="Y25" i="38"/>
  <c r="U25" i="38"/>
  <c r="AG24" i="38"/>
  <c r="AC24" i="38"/>
  <c r="Y24" i="38"/>
  <c r="U24" i="38"/>
  <c r="AG23" i="38"/>
  <c r="AC23" i="38"/>
  <c r="Y23" i="38"/>
  <c r="U23" i="38"/>
  <c r="AG22" i="38"/>
  <c r="AC22" i="38"/>
  <c r="Y22" i="38"/>
  <c r="U22" i="38"/>
  <c r="AG21" i="38"/>
  <c r="AC21" i="38"/>
  <c r="Y21" i="38"/>
  <c r="U21" i="38"/>
  <c r="AF19" i="38"/>
  <c r="U8" i="39" s="1"/>
  <c r="AE19" i="38"/>
  <c r="T8" i="39" s="1"/>
  <c r="AD19" i="38"/>
  <c r="S8" i="39" s="1"/>
  <c r="AB19" i="38"/>
  <c r="Q8" i="39" s="1"/>
  <c r="AA19" i="38"/>
  <c r="P8" i="39" s="1"/>
  <c r="Z19" i="38"/>
  <c r="O8" i="39" s="1"/>
  <c r="X19" i="38"/>
  <c r="M8" i="39" s="1"/>
  <c r="W19" i="38"/>
  <c r="L8" i="39" s="1"/>
  <c r="V19" i="38"/>
  <c r="K8" i="39" s="1"/>
  <c r="T19" i="38"/>
  <c r="I8" i="39" s="1"/>
  <c r="S19" i="38"/>
  <c r="H8" i="39" s="1"/>
  <c r="R19" i="38"/>
  <c r="O19" i="38"/>
  <c r="N19" i="38"/>
  <c r="M19" i="38"/>
  <c r="D8" i="39" s="1"/>
  <c r="K19" i="38"/>
  <c r="C8" i="39" s="1"/>
  <c r="J19" i="38"/>
  <c r="B8" i="39" s="1"/>
  <c r="AG18" i="38"/>
  <c r="AC18" i="38"/>
  <c r="Y18" i="38"/>
  <c r="U18" i="38"/>
  <c r="AG17" i="38"/>
  <c r="AC17" i="38"/>
  <c r="Y17" i="38"/>
  <c r="U17" i="38"/>
  <c r="AG16" i="38"/>
  <c r="AC16" i="38"/>
  <c r="Y16" i="38"/>
  <c r="U16" i="38"/>
  <c r="AG15" i="38"/>
  <c r="AC15" i="38"/>
  <c r="Y15" i="38"/>
  <c r="U15" i="38"/>
  <c r="AG14" i="38"/>
  <c r="AC14" i="38"/>
  <c r="Y14" i="38"/>
  <c r="U14" i="38"/>
  <c r="AG13" i="38"/>
  <c r="AC13" i="38"/>
  <c r="Y13" i="38"/>
  <c r="U13" i="38"/>
  <c r="AG12" i="38"/>
  <c r="AC12" i="38"/>
  <c r="Y12" i="38"/>
  <c r="U12" i="38"/>
  <c r="AG11" i="38"/>
  <c r="AC11" i="38"/>
  <c r="Y11" i="38"/>
  <c r="U11" i="38"/>
  <c r="AG10" i="38"/>
  <c r="AC10" i="38"/>
  <c r="Y10" i="38"/>
  <c r="U10" i="38"/>
  <c r="AG9" i="38"/>
  <c r="AC9" i="38"/>
  <c r="Y9" i="38"/>
  <c r="U9" i="38"/>
  <c r="A3" i="38"/>
  <c r="D23" i="29"/>
  <c r="D22" i="29"/>
  <c r="D21" i="29"/>
  <c r="D20" i="29"/>
  <c r="D19" i="29"/>
  <c r="D18" i="29"/>
  <c r="Y17" i="29"/>
  <c r="D17" i="29"/>
  <c r="D16" i="29"/>
  <c r="D15" i="29"/>
  <c r="D14" i="29"/>
  <c r="D13" i="29"/>
  <c r="D12" i="29"/>
  <c r="D11" i="29"/>
  <c r="D10" i="29"/>
  <c r="X9" i="29"/>
  <c r="D9" i="29"/>
  <c r="D8" i="29"/>
  <c r="A5" i="29"/>
  <c r="A24" i="29" s="1"/>
  <c r="A1" i="29"/>
  <c r="A71" i="15"/>
  <c r="AB70" i="15"/>
  <c r="AA70" i="15"/>
  <c r="Z70" i="15"/>
  <c r="X70" i="15"/>
  <c r="W70" i="15"/>
  <c r="V70" i="15"/>
  <c r="T70" i="15"/>
  <c r="I23" i="29" s="1"/>
  <c r="S70" i="15"/>
  <c r="H23" i="29" s="1"/>
  <c r="R70" i="15"/>
  <c r="G23" i="29" s="1"/>
  <c r="O70" i="15"/>
  <c r="N70" i="15"/>
  <c r="F23" i="48" s="1"/>
  <c r="M70" i="15"/>
  <c r="E23" i="48" s="1"/>
  <c r="C23" i="29"/>
  <c r="J70" i="15"/>
  <c r="B23" i="29" s="1"/>
  <c r="Y66" i="15"/>
  <c r="AH66" i="15" s="1"/>
  <c r="AI66" i="15" s="1"/>
  <c r="AG67" i="15"/>
  <c r="AC67" i="15"/>
  <c r="Y67" i="15"/>
  <c r="U67" i="15"/>
  <c r="AG65" i="15"/>
  <c r="AC65" i="15"/>
  <c r="Y65" i="15"/>
  <c r="U65" i="15"/>
  <c r="AG64" i="15"/>
  <c r="AC64" i="15"/>
  <c r="Y64" i="15"/>
  <c r="U64" i="15"/>
  <c r="AF62" i="15"/>
  <c r="AE62" i="15"/>
  <c r="AD62" i="15"/>
  <c r="V22" i="48" s="1"/>
  <c r="AB62" i="15"/>
  <c r="AA62" i="15"/>
  <c r="Z62" i="15"/>
  <c r="R22" i="48" s="1"/>
  <c r="X62" i="15"/>
  <c r="W62" i="15"/>
  <c r="V62" i="15"/>
  <c r="T62" i="15"/>
  <c r="I22" i="48" s="1"/>
  <c r="S62" i="15"/>
  <c r="H22" i="48" s="1"/>
  <c r="R62" i="15"/>
  <c r="G22" i="48" s="1"/>
  <c r="O62" i="15"/>
  <c r="N62" i="15"/>
  <c r="F22" i="48" s="1"/>
  <c r="M62" i="15"/>
  <c r="E22" i="48" s="1"/>
  <c r="K62" i="15"/>
  <c r="C22" i="48" s="1"/>
  <c r="J62" i="15"/>
  <c r="B22" i="48" s="1"/>
  <c r="AG61" i="15"/>
  <c r="AC61" i="15"/>
  <c r="Y61" i="15"/>
  <c r="U61" i="15"/>
  <c r="AG60" i="15"/>
  <c r="AC60" i="15"/>
  <c r="Y60" i="15"/>
  <c r="U60" i="15"/>
  <c r="U62" i="15" s="1"/>
  <c r="J22" i="48" s="1"/>
  <c r="AF58" i="15"/>
  <c r="AE58" i="15"/>
  <c r="AD58" i="15"/>
  <c r="V21" i="48" s="1"/>
  <c r="AB58" i="15"/>
  <c r="AA58" i="15"/>
  <c r="Z58" i="15"/>
  <c r="R21" i="48" s="1"/>
  <c r="X58" i="15"/>
  <c r="W58" i="15"/>
  <c r="V58" i="15"/>
  <c r="T58" i="15"/>
  <c r="I21" i="48" s="1"/>
  <c r="S58" i="15"/>
  <c r="H21" i="48" s="1"/>
  <c r="R58" i="15"/>
  <c r="G21" i="48" s="1"/>
  <c r="O58" i="15"/>
  <c r="N58" i="15"/>
  <c r="F21" i="48" s="1"/>
  <c r="M58" i="15"/>
  <c r="E21" i="48" s="1"/>
  <c r="K58" i="15"/>
  <c r="J58" i="15"/>
  <c r="AG57" i="15"/>
  <c r="AG58" i="15" s="1"/>
  <c r="AC57" i="15"/>
  <c r="Y57" i="15"/>
  <c r="Y58" i="15" s="1"/>
  <c r="N21" i="48" s="1"/>
  <c r="U57" i="15"/>
  <c r="U58" i="15" s="1"/>
  <c r="J21" i="48" s="1"/>
  <c r="AF55" i="15"/>
  <c r="AE55" i="15"/>
  <c r="AD55" i="15"/>
  <c r="V20" i="48" s="1"/>
  <c r="AB55" i="15"/>
  <c r="AA55" i="15"/>
  <c r="Z55" i="15"/>
  <c r="R20" i="48" s="1"/>
  <c r="X55" i="15"/>
  <c r="W55" i="15"/>
  <c r="V55" i="15"/>
  <c r="T55" i="15"/>
  <c r="I20" i="48" s="1"/>
  <c r="S55" i="15"/>
  <c r="H20" i="48" s="1"/>
  <c r="R55" i="15"/>
  <c r="G20" i="48" s="1"/>
  <c r="O55" i="15"/>
  <c r="N55" i="15"/>
  <c r="F20" i="48" s="1"/>
  <c r="M55" i="15"/>
  <c r="E20" i="48" s="1"/>
  <c r="K55" i="15"/>
  <c r="C20" i="48" s="1"/>
  <c r="J55" i="15"/>
  <c r="B20" i="48" s="1"/>
  <c r="AG54" i="15"/>
  <c r="AC54" i="15"/>
  <c r="Y54" i="15"/>
  <c r="U54" i="15"/>
  <c r="AG53" i="15"/>
  <c r="AC53" i="15"/>
  <c r="Y53" i="15"/>
  <c r="U53" i="15"/>
  <c r="AF51" i="15"/>
  <c r="AE51" i="15"/>
  <c r="AD51" i="15"/>
  <c r="V19" i="48" s="1"/>
  <c r="AB51" i="15"/>
  <c r="AA51" i="15"/>
  <c r="Z51" i="15"/>
  <c r="R19" i="48" s="1"/>
  <c r="X51" i="15"/>
  <c r="W51" i="15"/>
  <c r="V51" i="15"/>
  <c r="T51" i="15"/>
  <c r="I19" i="48" s="1"/>
  <c r="S51" i="15"/>
  <c r="H19" i="48" s="1"/>
  <c r="R51" i="15"/>
  <c r="G19" i="48" s="1"/>
  <c r="O51" i="15"/>
  <c r="N51" i="15"/>
  <c r="F19" i="48" s="1"/>
  <c r="M51" i="15"/>
  <c r="E19" i="48" s="1"/>
  <c r="K51" i="15"/>
  <c r="J51" i="15"/>
  <c r="AG50" i="15"/>
  <c r="AC50" i="15"/>
  <c r="AC51" i="15" s="1"/>
  <c r="Y50" i="15"/>
  <c r="Y51" i="15" s="1"/>
  <c r="N19" i="48" s="1"/>
  <c r="U50" i="15"/>
  <c r="U51" i="15" s="1"/>
  <c r="J19" i="48" s="1"/>
  <c r="AF48" i="15"/>
  <c r="AE48" i="15"/>
  <c r="AD48" i="15"/>
  <c r="V18" i="48" s="1"/>
  <c r="AB48" i="15"/>
  <c r="AA48" i="15"/>
  <c r="Z48" i="15"/>
  <c r="R18" i="48" s="1"/>
  <c r="X48" i="15"/>
  <c r="W48" i="15"/>
  <c r="V48" i="15"/>
  <c r="T48" i="15"/>
  <c r="I18" i="48" s="1"/>
  <c r="S48" i="15"/>
  <c r="H18" i="48" s="1"/>
  <c r="R48" i="15"/>
  <c r="G18" i="48" s="1"/>
  <c r="O48" i="15"/>
  <c r="N48" i="15"/>
  <c r="F18" i="48" s="1"/>
  <c r="M48" i="15"/>
  <c r="E18" i="48" s="1"/>
  <c r="K48" i="15"/>
  <c r="C18" i="48" s="1"/>
  <c r="J48" i="15"/>
  <c r="B18" i="48" s="1"/>
  <c r="AG47" i="15"/>
  <c r="AC47" i="15"/>
  <c r="Y47" i="15"/>
  <c r="U47" i="15"/>
  <c r="AG46" i="15"/>
  <c r="AG48" i="15" s="1"/>
  <c r="AC46" i="15"/>
  <c r="Y46" i="15"/>
  <c r="U46" i="15"/>
  <c r="AF44" i="15"/>
  <c r="AE44" i="15"/>
  <c r="AD44" i="15"/>
  <c r="V17" i="48" s="1"/>
  <c r="AB44" i="15"/>
  <c r="AA44" i="15"/>
  <c r="Z44" i="15"/>
  <c r="R17" i="48" s="1"/>
  <c r="X44" i="15"/>
  <c r="W44" i="15"/>
  <c r="V44" i="15"/>
  <c r="T44" i="15"/>
  <c r="I17" i="48" s="1"/>
  <c r="S44" i="15"/>
  <c r="H17" i="48" s="1"/>
  <c r="R44" i="15"/>
  <c r="G17" i="48" s="1"/>
  <c r="O44" i="15"/>
  <c r="N44" i="15"/>
  <c r="F17" i="48" s="1"/>
  <c r="M44" i="15"/>
  <c r="E17" i="48" s="1"/>
  <c r="K44" i="15"/>
  <c r="C17" i="48" s="1"/>
  <c r="J44" i="15"/>
  <c r="B17" i="48" s="1"/>
  <c r="AG43" i="15"/>
  <c r="AC43" i="15"/>
  <c r="Y43" i="15"/>
  <c r="U43" i="15"/>
  <c r="AG42" i="15"/>
  <c r="AC42" i="15"/>
  <c r="Y42" i="15"/>
  <c r="U42" i="15"/>
  <c r="AF40" i="15"/>
  <c r="AE40" i="15"/>
  <c r="AD40" i="15"/>
  <c r="AB40" i="15"/>
  <c r="AA40" i="15"/>
  <c r="Z40" i="15"/>
  <c r="R16" i="48" s="1"/>
  <c r="X40" i="15"/>
  <c r="W40" i="15"/>
  <c r="V40" i="15"/>
  <c r="T40" i="15"/>
  <c r="I16" i="48" s="1"/>
  <c r="S40" i="15"/>
  <c r="H16" i="48" s="1"/>
  <c r="G16" i="48"/>
  <c r="O40" i="15"/>
  <c r="N40" i="15"/>
  <c r="F16" i="48" s="1"/>
  <c r="M40" i="15"/>
  <c r="E16" i="48" s="1"/>
  <c r="K40" i="15"/>
  <c r="J40" i="15"/>
  <c r="AG39" i="15"/>
  <c r="AG40" i="15" s="1"/>
  <c r="AC39" i="15"/>
  <c r="AC40" i="15" s="1"/>
  <c r="Y39" i="15"/>
  <c r="U39" i="15"/>
  <c r="U40" i="15" s="1"/>
  <c r="J16" i="48" s="1"/>
  <c r="AF37" i="15"/>
  <c r="AE37" i="15"/>
  <c r="AD37" i="15"/>
  <c r="V15" i="48" s="1"/>
  <c r="AB37" i="15"/>
  <c r="AA37" i="15"/>
  <c r="Z37" i="15"/>
  <c r="R15" i="48" s="1"/>
  <c r="X37" i="15"/>
  <c r="W37" i="15"/>
  <c r="V37" i="15"/>
  <c r="T37" i="15"/>
  <c r="I15" i="48" s="1"/>
  <c r="S37" i="15"/>
  <c r="H15" i="48" s="1"/>
  <c r="R37" i="15"/>
  <c r="G15" i="48" s="1"/>
  <c r="O37" i="15"/>
  <c r="N37" i="15"/>
  <c r="F15" i="48" s="1"/>
  <c r="M37" i="15"/>
  <c r="E15" i="48" s="1"/>
  <c r="K37" i="15"/>
  <c r="C15" i="48" s="1"/>
  <c r="J37" i="15"/>
  <c r="AG36" i="15"/>
  <c r="AG37" i="15" s="1"/>
  <c r="AC36" i="15"/>
  <c r="AC37" i="15" s="1"/>
  <c r="Y36" i="15"/>
  <c r="Y37" i="15" s="1"/>
  <c r="N15" i="48" s="1"/>
  <c r="U36" i="15"/>
  <c r="AF34" i="15"/>
  <c r="AE34" i="15"/>
  <c r="AD34" i="15"/>
  <c r="V14" i="48" s="1"/>
  <c r="AB34" i="15"/>
  <c r="AA34" i="15"/>
  <c r="Z34" i="15"/>
  <c r="R14" i="48" s="1"/>
  <c r="X34" i="15"/>
  <c r="W34" i="15"/>
  <c r="V34" i="15"/>
  <c r="T34" i="15"/>
  <c r="I14" i="48" s="1"/>
  <c r="S34" i="15"/>
  <c r="H14" i="48" s="1"/>
  <c r="R34" i="15"/>
  <c r="G14" i="48" s="1"/>
  <c r="O34" i="15"/>
  <c r="N34" i="15"/>
  <c r="F14" i="48" s="1"/>
  <c r="M34" i="15"/>
  <c r="E14" i="48" s="1"/>
  <c r="K34" i="15"/>
  <c r="J34" i="15"/>
  <c r="AG33" i="15"/>
  <c r="AG34" i="15" s="1"/>
  <c r="AC33" i="15"/>
  <c r="Y33" i="15"/>
  <c r="Y34" i="15" s="1"/>
  <c r="N14" i="48" s="1"/>
  <c r="U33" i="15"/>
  <c r="U34" i="15" s="1"/>
  <c r="J14" i="48" s="1"/>
  <c r="AF31" i="15"/>
  <c r="AE31" i="15"/>
  <c r="AD31" i="15"/>
  <c r="V13" i="48" s="1"/>
  <c r="AB31" i="15"/>
  <c r="AA31" i="15"/>
  <c r="Z31" i="15"/>
  <c r="R13" i="48" s="1"/>
  <c r="X31" i="15"/>
  <c r="W31" i="15"/>
  <c r="V31" i="15"/>
  <c r="T31" i="15"/>
  <c r="I13" i="48" s="1"/>
  <c r="S31" i="15"/>
  <c r="H13" i="48" s="1"/>
  <c r="R31" i="15"/>
  <c r="G13" i="48" s="1"/>
  <c r="O31" i="15"/>
  <c r="N31" i="15"/>
  <c r="F13" i="48" s="1"/>
  <c r="M31" i="15"/>
  <c r="E13" i="48" s="1"/>
  <c r="K31" i="15"/>
  <c r="C13" i="48" s="1"/>
  <c r="J31" i="15"/>
  <c r="B13" i="48" s="1"/>
  <c r="AG30" i="15"/>
  <c r="AC30" i="15"/>
  <c r="Y30" i="15"/>
  <c r="U30" i="15"/>
  <c r="AG29" i="15"/>
  <c r="AG31" i="15" s="1"/>
  <c r="AC29" i="15"/>
  <c r="Y29" i="15"/>
  <c r="U29" i="15"/>
  <c r="AF27" i="15"/>
  <c r="AE27" i="15"/>
  <c r="AD27" i="15"/>
  <c r="V12" i="48" s="1"/>
  <c r="AB27" i="15"/>
  <c r="AA27" i="15"/>
  <c r="Z27" i="15"/>
  <c r="R12" i="48" s="1"/>
  <c r="X27" i="15"/>
  <c r="W27" i="15"/>
  <c r="V27" i="15"/>
  <c r="T27" i="15"/>
  <c r="I12" i="48" s="1"/>
  <c r="S27" i="15"/>
  <c r="H12" i="48" s="1"/>
  <c r="R27" i="15"/>
  <c r="G12" i="48" s="1"/>
  <c r="O27" i="15"/>
  <c r="N27" i="15"/>
  <c r="F12" i="48" s="1"/>
  <c r="M27" i="15"/>
  <c r="E12" i="48" s="1"/>
  <c r="K27" i="15"/>
  <c r="C12" i="48" s="1"/>
  <c r="J27" i="15"/>
  <c r="B12" i="48" s="1"/>
  <c r="AG26" i="15"/>
  <c r="AC26" i="15"/>
  <c r="Y26" i="15"/>
  <c r="U26" i="15"/>
  <c r="AG25" i="15"/>
  <c r="AC25" i="15"/>
  <c r="Y25" i="15"/>
  <c r="U25" i="15"/>
  <c r="AF23" i="15"/>
  <c r="AE23" i="15"/>
  <c r="AD23" i="15"/>
  <c r="V11" i="48" s="1"/>
  <c r="AB23" i="15"/>
  <c r="AA23" i="15"/>
  <c r="Z23" i="15"/>
  <c r="R11" i="48" s="1"/>
  <c r="X23" i="15"/>
  <c r="W23" i="15"/>
  <c r="V23" i="15"/>
  <c r="T23" i="15"/>
  <c r="I11" i="48" s="1"/>
  <c r="S23" i="15"/>
  <c r="H11" i="48" s="1"/>
  <c r="R23" i="15"/>
  <c r="G11" i="48" s="1"/>
  <c r="O23" i="15"/>
  <c r="N23" i="15"/>
  <c r="F11" i="48" s="1"/>
  <c r="M23" i="15"/>
  <c r="E11" i="48" s="1"/>
  <c r="K23" i="15"/>
  <c r="C11" i="48" s="1"/>
  <c r="J23" i="15"/>
  <c r="B11" i="48" s="1"/>
  <c r="AG22" i="15"/>
  <c r="AC22" i="15"/>
  <c r="Y22" i="15"/>
  <c r="U22" i="15"/>
  <c r="AG21" i="15"/>
  <c r="AC21" i="15"/>
  <c r="Y21" i="15"/>
  <c r="U21" i="15"/>
  <c r="U23" i="15" s="1"/>
  <c r="J11" i="48" s="1"/>
  <c r="AF19" i="15"/>
  <c r="AE19" i="15"/>
  <c r="AD19" i="15"/>
  <c r="V10" i="48" s="1"/>
  <c r="AB19" i="15"/>
  <c r="AA19" i="15"/>
  <c r="Z19" i="15"/>
  <c r="R10" i="48" s="1"/>
  <c r="X19" i="15"/>
  <c r="W19" i="15"/>
  <c r="V19" i="15"/>
  <c r="T19" i="15"/>
  <c r="I10" i="48" s="1"/>
  <c r="S19" i="15"/>
  <c r="H10" i="48" s="1"/>
  <c r="R19" i="15"/>
  <c r="G10" i="48" s="1"/>
  <c r="O19" i="15"/>
  <c r="N19" i="15"/>
  <c r="F10" i="48" s="1"/>
  <c r="M19" i="15"/>
  <c r="E10" i="48" s="1"/>
  <c r="K19" i="15"/>
  <c r="C10" i="48" s="1"/>
  <c r="J19" i="15"/>
  <c r="B10" i="48" s="1"/>
  <c r="AG18" i="15"/>
  <c r="AC18" i="15"/>
  <c r="Y18" i="15"/>
  <c r="U18" i="15"/>
  <c r="AG17" i="15"/>
  <c r="AC17" i="15"/>
  <c r="Y17" i="15"/>
  <c r="Y19" i="15" s="1"/>
  <c r="N10" i="48" s="1"/>
  <c r="U17" i="15"/>
  <c r="U19" i="15" s="1"/>
  <c r="J10" i="48" s="1"/>
  <c r="AF15" i="15"/>
  <c r="AE15" i="15"/>
  <c r="AD15" i="15"/>
  <c r="V9" i="48" s="1"/>
  <c r="AB15" i="15"/>
  <c r="AA15" i="15"/>
  <c r="Z15" i="15"/>
  <c r="R9" i="48" s="1"/>
  <c r="X15" i="15"/>
  <c r="W15" i="15"/>
  <c r="V15" i="15"/>
  <c r="T15" i="15"/>
  <c r="I9" i="48" s="1"/>
  <c r="S15" i="15"/>
  <c r="H9" i="48" s="1"/>
  <c r="R15" i="15"/>
  <c r="G9" i="48" s="1"/>
  <c r="O15" i="15"/>
  <c r="N15" i="15"/>
  <c r="F9" i="48" s="1"/>
  <c r="M15" i="15"/>
  <c r="E9" i="48" s="1"/>
  <c r="K15" i="15"/>
  <c r="C9" i="48" s="1"/>
  <c r="J15" i="15"/>
  <c r="B9" i="48" s="1"/>
  <c r="AG14" i="15"/>
  <c r="AC14" i="15"/>
  <c r="Y14" i="15"/>
  <c r="U14" i="15"/>
  <c r="AG13" i="15"/>
  <c r="AC13" i="15"/>
  <c r="AC15" i="15" s="1"/>
  <c r="Y13" i="15"/>
  <c r="Y15" i="15" s="1"/>
  <c r="N9" i="48" s="1"/>
  <c r="U13" i="15"/>
  <c r="U15" i="15" s="1"/>
  <c r="J9" i="48" s="1"/>
  <c r="AF11" i="15"/>
  <c r="AE11" i="15"/>
  <c r="AD11" i="15"/>
  <c r="V8" i="48" s="1"/>
  <c r="AB11" i="15"/>
  <c r="AA11" i="15"/>
  <c r="Z11" i="15"/>
  <c r="R8" i="48" s="1"/>
  <c r="X11" i="15"/>
  <c r="W11" i="15"/>
  <c r="V11" i="15"/>
  <c r="N8" i="48" s="1"/>
  <c r="T11" i="15"/>
  <c r="I8" i="48" s="1"/>
  <c r="S11" i="15"/>
  <c r="H8" i="48" s="1"/>
  <c r="R11" i="15"/>
  <c r="G8" i="48" s="1"/>
  <c r="O11" i="15"/>
  <c r="N11" i="15"/>
  <c r="F8" i="48" s="1"/>
  <c r="M11" i="15"/>
  <c r="E8" i="48" s="1"/>
  <c r="K11" i="15"/>
  <c r="C8" i="48" s="1"/>
  <c r="J11" i="15"/>
  <c r="B8" i="48" s="1"/>
  <c r="AG10" i="15"/>
  <c r="AC10" i="15"/>
  <c r="Y10" i="15"/>
  <c r="U10" i="15"/>
  <c r="AG9" i="15"/>
  <c r="AG11" i="15" s="1"/>
  <c r="AC9" i="15"/>
  <c r="AC11" i="15" s="1"/>
  <c r="Y9" i="15"/>
  <c r="Y11" i="15" s="1"/>
  <c r="U9" i="15"/>
  <c r="A3" i="15"/>
  <c r="G23" i="36"/>
  <c r="F23" i="36"/>
  <c r="E23" i="36"/>
  <c r="D23" i="36"/>
  <c r="C18" i="36"/>
  <c r="B18" i="36"/>
  <c r="Y17" i="36"/>
  <c r="X17" i="36"/>
  <c r="A5" i="36"/>
  <c r="A24" i="36" s="1"/>
  <c r="A1" i="36"/>
  <c r="A205" i="37"/>
  <c r="U23" i="36"/>
  <c r="T23" i="36"/>
  <c r="S23" i="36"/>
  <c r="AB204" i="37"/>
  <c r="Q23" i="36" s="1"/>
  <c r="AA204" i="37"/>
  <c r="P23" i="36" s="1"/>
  <c r="Z204" i="37"/>
  <c r="O23" i="36" s="1"/>
  <c r="X204" i="37"/>
  <c r="M23" i="36" s="1"/>
  <c r="W204" i="37"/>
  <c r="L23" i="36" s="1"/>
  <c r="K23" i="36"/>
  <c r="I23" i="36"/>
  <c r="H23" i="36"/>
  <c r="C23" i="36"/>
  <c r="J204" i="37"/>
  <c r="B23" i="36" s="1"/>
  <c r="AG196" i="37"/>
  <c r="AC196" i="37"/>
  <c r="Y196" i="37"/>
  <c r="U196" i="37"/>
  <c r="AG195" i="37"/>
  <c r="AC195" i="37"/>
  <c r="Y195" i="37"/>
  <c r="U195" i="37"/>
  <c r="AG194" i="37"/>
  <c r="AC194" i="37"/>
  <c r="Y194" i="37"/>
  <c r="U194" i="37"/>
  <c r="AG193" i="37"/>
  <c r="AC193" i="37"/>
  <c r="Y193" i="37"/>
  <c r="U193" i="37"/>
  <c r="AG192" i="37"/>
  <c r="AC192" i="37"/>
  <c r="Y192" i="37"/>
  <c r="U192" i="37"/>
  <c r="AG191" i="37"/>
  <c r="AC191" i="37"/>
  <c r="Y191" i="37"/>
  <c r="U191" i="37"/>
  <c r="U204" i="37" s="1"/>
  <c r="AG190" i="37"/>
  <c r="AC190" i="37"/>
  <c r="Y190" i="37"/>
  <c r="AG189" i="37"/>
  <c r="AC189" i="37"/>
  <c r="Y189" i="37"/>
  <c r="AF187" i="37"/>
  <c r="U22" i="36" s="1"/>
  <c r="AE187" i="37"/>
  <c r="T22" i="36" s="1"/>
  <c r="AD187" i="37"/>
  <c r="S22" i="36" s="1"/>
  <c r="AB187" i="37"/>
  <c r="Q22" i="36" s="1"/>
  <c r="AA187" i="37"/>
  <c r="P22" i="36" s="1"/>
  <c r="Z187" i="37"/>
  <c r="O22" i="36" s="1"/>
  <c r="X187" i="37"/>
  <c r="M22" i="36" s="1"/>
  <c r="W187" i="37"/>
  <c r="L22" i="36" s="1"/>
  <c r="V187" i="37"/>
  <c r="K22" i="36" s="1"/>
  <c r="T187" i="37"/>
  <c r="I22" i="36" s="1"/>
  <c r="S187" i="37"/>
  <c r="H22" i="36" s="1"/>
  <c r="R187" i="37"/>
  <c r="G22" i="36" s="1"/>
  <c r="O187" i="37"/>
  <c r="F22" i="36" s="1"/>
  <c r="N187" i="37"/>
  <c r="E22" i="36" s="1"/>
  <c r="M187" i="37"/>
  <c r="D22" i="36" s="1"/>
  <c r="K187" i="37"/>
  <c r="C22" i="36" s="1"/>
  <c r="J187" i="37"/>
  <c r="B22" i="36" s="1"/>
  <c r="AG186" i="37"/>
  <c r="AC186" i="37"/>
  <c r="Y186" i="37"/>
  <c r="U186" i="37"/>
  <c r="AG185" i="37"/>
  <c r="AC185" i="37"/>
  <c r="Y185" i="37"/>
  <c r="U185" i="37"/>
  <c r="AG184" i="37"/>
  <c r="AC184" i="37"/>
  <c r="Y184" i="37"/>
  <c r="U184" i="37"/>
  <c r="AG183" i="37"/>
  <c r="AC183" i="37"/>
  <c r="Y183" i="37"/>
  <c r="U183" i="37"/>
  <c r="AG182" i="37"/>
  <c r="AC182" i="37"/>
  <c r="Y182" i="37"/>
  <c r="U182" i="37"/>
  <c r="AG181" i="37"/>
  <c r="AC181" i="37"/>
  <c r="Y181" i="37"/>
  <c r="U181" i="37"/>
  <c r="AG180" i="37"/>
  <c r="AC180" i="37"/>
  <c r="Y180" i="37"/>
  <c r="U180" i="37"/>
  <c r="AG179" i="37"/>
  <c r="AC179" i="37"/>
  <c r="Y179" i="37"/>
  <c r="U179" i="37"/>
  <c r="AG178" i="37"/>
  <c r="AC178" i="37"/>
  <c r="Y178" i="37"/>
  <c r="U178" i="37"/>
  <c r="AG177" i="37"/>
  <c r="AC177" i="37"/>
  <c r="Y177" i="37"/>
  <c r="U177" i="37"/>
  <c r="AF175" i="37"/>
  <c r="U21" i="36" s="1"/>
  <c r="AE175" i="37"/>
  <c r="T21" i="36" s="1"/>
  <c r="AD175" i="37"/>
  <c r="S21" i="36" s="1"/>
  <c r="AB175" i="37"/>
  <c r="Q21" i="36" s="1"/>
  <c r="AA175" i="37"/>
  <c r="P21" i="36" s="1"/>
  <c r="Z175" i="37"/>
  <c r="O21" i="36" s="1"/>
  <c r="X175" i="37"/>
  <c r="M21" i="36" s="1"/>
  <c r="W175" i="37"/>
  <c r="L21" i="36" s="1"/>
  <c r="V175" i="37"/>
  <c r="K21" i="36" s="1"/>
  <c r="T175" i="37"/>
  <c r="I21" i="36" s="1"/>
  <c r="S175" i="37"/>
  <c r="H21" i="36" s="1"/>
  <c r="R175" i="37"/>
  <c r="G21" i="36" s="1"/>
  <c r="O175" i="37"/>
  <c r="F21" i="36" s="1"/>
  <c r="N175" i="37"/>
  <c r="E21" i="36" s="1"/>
  <c r="M175" i="37"/>
  <c r="D21" i="36" s="1"/>
  <c r="K175" i="37"/>
  <c r="C21" i="36" s="1"/>
  <c r="J175" i="37"/>
  <c r="B21" i="36" s="1"/>
  <c r="AG174" i="37"/>
  <c r="AC174" i="37"/>
  <c r="Y174" i="37"/>
  <c r="U174" i="37"/>
  <c r="AG173" i="37"/>
  <c r="AC173" i="37"/>
  <c r="Y173" i="37"/>
  <c r="U173" i="37"/>
  <c r="AG172" i="37"/>
  <c r="AC172" i="37"/>
  <c r="Y172" i="37"/>
  <c r="U172" i="37"/>
  <c r="AG171" i="37"/>
  <c r="AC171" i="37"/>
  <c r="Y171" i="37"/>
  <c r="U171" i="37"/>
  <c r="AG170" i="37"/>
  <c r="AC170" i="37"/>
  <c r="Y170" i="37"/>
  <c r="U170" i="37"/>
  <c r="AG169" i="37"/>
  <c r="AC169" i="37"/>
  <c r="Y169" i="37"/>
  <c r="U169" i="37"/>
  <c r="AG168" i="37"/>
  <c r="AC168" i="37"/>
  <c r="Y168" i="37"/>
  <c r="U168" i="37"/>
  <c r="AG167" i="37"/>
  <c r="AC167" i="37"/>
  <c r="Y167" i="37"/>
  <c r="U167" i="37"/>
  <c r="AG166" i="37"/>
  <c r="AC166" i="37"/>
  <c r="Y166" i="37"/>
  <c r="U166" i="37"/>
  <c r="AG165" i="37"/>
  <c r="AC165" i="37"/>
  <c r="Y165" i="37"/>
  <c r="U165" i="37"/>
  <c r="AF163" i="37"/>
  <c r="U20" i="36" s="1"/>
  <c r="AE163" i="37"/>
  <c r="T20" i="36" s="1"/>
  <c r="AD163" i="37"/>
  <c r="S20" i="36" s="1"/>
  <c r="AB163" i="37"/>
  <c r="Q20" i="36" s="1"/>
  <c r="AA163" i="37"/>
  <c r="P20" i="36" s="1"/>
  <c r="Z163" i="37"/>
  <c r="O20" i="36" s="1"/>
  <c r="X163" i="37"/>
  <c r="M20" i="36" s="1"/>
  <c r="W163" i="37"/>
  <c r="L20" i="36" s="1"/>
  <c r="V163" i="37"/>
  <c r="K20" i="36" s="1"/>
  <c r="T163" i="37"/>
  <c r="I20" i="36" s="1"/>
  <c r="S163" i="37"/>
  <c r="H20" i="36" s="1"/>
  <c r="R163" i="37"/>
  <c r="G20" i="36" s="1"/>
  <c r="O163" i="37"/>
  <c r="F20" i="36" s="1"/>
  <c r="N163" i="37"/>
  <c r="E20" i="36" s="1"/>
  <c r="M163" i="37"/>
  <c r="D20" i="36" s="1"/>
  <c r="K163" i="37"/>
  <c r="C20" i="36" s="1"/>
  <c r="J163" i="37"/>
  <c r="B20" i="36" s="1"/>
  <c r="AG162" i="37"/>
  <c r="AC162" i="37"/>
  <c r="Y162" i="37"/>
  <c r="U162" i="37"/>
  <c r="AG161" i="37"/>
  <c r="AC161" i="37"/>
  <c r="Y161" i="37"/>
  <c r="U161" i="37"/>
  <c r="AG160" i="37"/>
  <c r="AC160" i="37"/>
  <c r="Y160" i="37"/>
  <c r="U160" i="37"/>
  <c r="AG159" i="37"/>
  <c r="AC159" i="37"/>
  <c r="Y159" i="37"/>
  <c r="U159" i="37"/>
  <c r="AG158" i="37"/>
  <c r="AC158" i="37"/>
  <c r="Y158" i="37"/>
  <c r="U158" i="37"/>
  <c r="AG157" i="37"/>
  <c r="AC157" i="37"/>
  <c r="Y157" i="37"/>
  <c r="U157" i="37"/>
  <c r="AG156" i="37"/>
  <c r="AC156" i="37"/>
  <c r="Y156" i="37"/>
  <c r="U156" i="37"/>
  <c r="AG155" i="37"/>
  <c r="AC155" i="37"/>
  <c r="Y155" i="37"/>
  <c r="U155" i="37"/>
  <c r="AG154" i="37"/>
  <c r="AC154" i="37"/>
  <c r="Y154" i="37"/>
  <c r="U154" i="37"/>
  <c r="AG153" i="37"/>
  <c r="AC153" i="37"/>
  <c r="Y153" i="37"/>
  <c r="U153" i="37"/>
  <c r="AF151" i="37"/>
  <c r="U19" i="36" s="1"/>
  <c r="AE151" i="37"/>
  <c r="T19" i="36" s="1"/>
  <c r="AD151" i="37"/>
  <c r="S19" i="36" s="1"/>
  <c r="AB151" i="37"/>
  <c r="Q19" i="36" s="1"/>
  <c r="AA151" i="37"/>
  <c r="P19" i="36" s="1"/>
  <c r="Z151" i="37"/>
  <c r="O19" i="36" s="1"/>
  <c r="X151" i="37"/>
  <c r="M19" i="36" s="1"/>
  <c r="W151" i="37"/>
  <c r="L19" i="36" s="1"/>
  <c r="V151" i="37"/>
  <c r="K19" i="36" s="1"/>
  <c r="T151" i="37"/>
  <c r="I19" i="36" s="1"/>
  <c r="S151" i="37"/>
  <c r="H19" i="36" s="1"/>
  <c r="R151" i="37"/>
  <c r="G19" i="36" s="1"/>
  <c r="O151" i="37"/>
  <c r="F19" i="36" s="1"/>
  <c r="N151" i="37"/>
  <c r="E19" i="36" s="1"/>
  <c r="M151" i="37"/>
  <c r="D19" i="36" s="1"/>
  <c r="K151" i="37"/>
  <c r="C19" i="36" s="1"/>
  <c r="J151" i="37"/>
  <c r="B19" i="36" s="1"/>
  <c r="AG150" i="37"/>
  <c r="AC150" i="37"/>
  <c r="Y150" i="37"/>
  <c r="U150" i="37"/>
  <c r="AG149" i="37"/>
  <c r="AC149" i="37"/>
  <c r="Y149" i="37"/>
  <c r="U149" i="37"/>
  <c r="AG148" i="37"/>
  <c r="AC148" i="37"/>
  <c r="Y148" i="37"/>
  <c r="U148" i="37"/>
  <c r="AG147" i="37"/>
  <c r="AC147" i="37"/>
  <c r="Y147" i="37"/>
  <c r="U147" i="37"/>
  <c r="AG146" i="37"/>
  <c r="AC146" i="37"/>
  <c r="Y146" i="37"/>
  <c r="U146" i="37"/>
  <c r="AG145" i="37"/>
  <c r="AC145" i="37"/>
  <c r="Y145" i="37"/>
  <c r="U145" i="37"/>
  <c r="AG144" i="37"/>
  <c r="AC144" i="37"/>
  <c r="Y144" i="37"/>
  <c r="U144" i="37"/>
  <c r="AG143" i="37"/>
  <c r="AC143" i="37"/>
  <c r="Y143" i="37"/>
  <c r="U143" i="37"/>
  <c r="AG142" i="37"/>
  <c r="AC142" i="37"/>
  <c r="Y142" i="37"/>
  <c r="U142" i="37"/>
  <c r="AG141" i="37"/>
  <c r="AC141" i="37"/>
  <c r="Y141" i="37"/>
  <c r="U141" i="37"/>
  <c r="AF139" i="37"/>
  <c r="U18" i="36" s="1"/>
  <c r="AE139" i="37"/>
  <c r="T18" i="36" s="1"/>
  <c r="AD139" i="37"/>
  <c r="S18" i="36" s="1"/>
  <c r="AB139" i="37"/>
  <c r="Q18" i="36" s="1"/>
  <c r="AA139" i="37"/>
  <c r="P18" i="36" s="1"/>
  <c r="Z139" i="37"/>
  <c r="O18" i="36" s="1"/>
  <c r="X139" i="37"/>
  <c r="M18" i="36" s="1"/>
  <c r="W139" i="37"/>
  <c r="L18" i="36" s="1"/>
  <c r="V139" i="37"/>
  <c r="K18" i="36" s="1"/>
  <c r="T139" i="37"/>
  <c r="I18" i="36" s="1"/>
  <c r="S139" i="37"/>
  <c r="H18" i="36" s="1"/>
  <c r="R139" i="37"/>
  <c r="G18" i="36" s="1"/>
  <c r="O139" i="37"/>
  <c r="F18" i="36" s="1"/>
  <c r="N139" i="37"/>
  <c r="E18" i="36" s="1"/>
  <c r="M139" i="37"/>
  <c r="D18" i="36" s="1"/>
  <c r="AG138" i="37"/>
  <c r="AC138" i="37"/>
  <c r="Y138" i="37"/>
  <c r="U138" i="37"/>
  <c r="AG137" i="37"/>
  <c r="AC137" i="37"/>
  <c r="Y137" i="37"/>
  <c r="U137" i="37"/>
  <c r="AG136" i="37"/>
  <c r="AC136" i="37"/>
  <c r="Y136" i="37"/>
  <c r="U136" i="37"/>
  <c r="AG135" i="37"/>
  <c r="AC135" i="37"/>
  <c r="Y135" i="37"/>
  <c r="U135" i="37"/>
  <c r="AG134" i="37"/>
  <c r="AC134" i="37"/>
  <c r="Y134" i="37"/>
  <c r="U134" i="37"/>
  <c r="AG133" i="37"/>
  <c r="AC133" i="37"/>
  <c r="Y133" i="37"/>
  <c r="U133" i="37"/>
  <c r="AG132" i="37"/>
  <c r="AC132" i="37"/>
  <c r="Y132" i="37"/>
  <c r="U132" i="37"/>
  <c r="AG131" i="37"/>
  <c r="AC131" i="37"/>
  <c r="Y131" i="37"/>
  <c r="U131" i="37"/>
  <c r="AG130" i="37"/>
  <c r="AC130" i="37"/>
  <c r="Y130" i="37"/>
  <c r="U130" i="37"/>
  <c r="AG129" i="37"/>
  <c r="AC129" i="37"/>
  <c r="Y129" i="37"/>
  <c r="U129" i="37"/>
  <c r="AF127" i="37"/>
  <c r="U17" i="36" s="1"/>
  <c r="AE127" i="37"/>
  <c r="T17" i="36" s="1"/>
  <c r="AD127" i="37"/>
  <c r="S17" i="36" s="1"/>
  <c r="AB127" i="37"/>
  <c r="Q17" i="36" s="1"/>
  <c r="AA127" i="37"/>
  <c r="P17" i="36" s="1"/>
  <c r="Z127" i="37"/>
  <c r="O17" i="36" s="1"/>
  <c r="X127" i="37"/>
  <c r="M17" i="36" s="1"/>
  <c r="W127" i="37"/>
  <c r="L17" i="36" s="1"/>
  <c r="V127" i="37"/>
  <c r="K17" i="36" s="1"/>
  <c r="T127" i="37"/>
  <c r="I17" i="36" s="1"/>
  <c r="S127" i="37"/>
  <c r="H17" i="36" s="1"/>
  <c r="R127" i="37"/>
  <c r="G17" i="36" s="1"/>
  <c r="O127" i="37"/>
  <c r="F17" i="36" s="1"/>
  <c r="N127" i="37"/>
  <c r="E17" i="36" s="1"/>
  <c r="M127" i="37"/>
  <c r="D17" i="36" s="1"/>
  <c r="K127" i="37"/>
  <c r="C17" i="36" s="1"/>
  <c r="J127" i="37"/>
  <c r="B17" i="36" s="1"/>
  <c r="AG126" i="37"/>
  <c r="AC126" i="37"/>
  <c r="Y126" i="37"/>
  <c r="U126" i="37"/>
  <c r="AG125" i="37"/>
  <c r="AC125" i="37"/>
  <c r="Y125" i="37"/>
  <c r="U125" i="37"/>
  <c r="AG124" i="37"/>
  <c r="AC124" i="37"/>
  <c r="Y124" i="37"/>
  <c r="U124" i="37"/>
  <c r="AG123" i="37"/>
  <c r="AC123" i="37"/>
  <c r="Y123" i="37"/>
  <c r="U123" i="37"/>
  <c r="AG122" i="37"/>
  <c r="AC122" i="37"/>
  <c r="Y122" i="37"/>
  <c r="U122" i="37"/>
  <c r="AG121" i="37"/>
  <c r="AC121" i="37"/>
  <c r="Y121" i="37"/>
  <c r="U121" i="37"/>
  <c r="AG120" i="37"/>
  <c r="AC120" i="37"/>
  <c r="Y120" i="37"/>
  <c r="U120" i="37"/>
  <c r="AG119" i="37"/>
  <c r="AC119" i="37"/>
  <c r="Y119" i="37"/>
  <c r="U119" i="37"/>
  <c r="AG118" i="37"/>
  <c r="AC118" i="37"/>
  <c r="Y118" i="37"/>
  <c r="U118" i="37"/>
  <c r="AG117" i="37"/>
  <c r="AC117" i="37"/>
  <c r="Y117" i="37"/>
  <c r="U117" i="37"/>
  <c r="AF115" i="37"/>
  <c r="U16" i="36" s="1"/>
  <c r="AE115" i="37"/>
  <c r="T16" i="36" s="1"/>
  <c r="AD115" i="37"/>
  <c r="S16" i="36" s="1"/>
  <c r="AB115" i="37"/>
  <c r="Q16" i="36" s="1"/>
  <c r="AA115" i="37"/>
  <c r="P16" i="36" s="1"/>
  <c r="Z115" i="37"/>
  <c r="O16" i="36" s="1"/>
  <c r="X115" i="37"/>
  <c r="M16" i="36" s="1"/>
  <c r="W115" i="37"/>
  <c r="L16" i="36" s="1"/>
  <c r="V115" i="37"/>
  <c r="K16" i="36" s="1"/>
  <c r="T115" i="37"/>
  <c r="I16" i="36" s="1"/>
  <c r="S115" i="37"/>
  <c r="H16" i="36" s="1"/>
  <c r="R115" i="37"/>
  <c r="G16" i="36" s="1"/>
  <c r="O115" i="37"/>
  <c r="F16" i="36" s="1"/>
  <c r="N115" i="37"/>
  <c r="E16" i="36" s="1"/>
  <c r="M115" i="37"/>
  <c r="D16" i="36" s="1"/>
  <c r="K115" i="37"/>
  <c r="C16" i="36" s="1"/>
  <c r="J115" i="37"/>
  <c r="B16" i="36" s="1"/>
  <c r="AG114" i="37"/>
  <c r="AC114" i="37"/>
  <c r="Y114" i="37"/>
  <c r="U114" i="37"/>
  <c r="AG113" i="37"/>
  <c r="AC113" i="37"/>
  <c r="Y113" i="37"/>
  <c r="U113" i="37"/>
  <c r="AG112" i="37"/>
  <c r="AC112" i="37"/>
  <c r="Y112" i="37"/>
  <c r="U112" i="37"/>
  <c r="AG111" i="37"/>
  <c r="AC111" i="37"/>
  <c r="Y111" i="37"/>
  <c r="U111" i="37"/>
  <c r="AG110" i="37"/>
  <c r="AC110" i="37"/>
  <c r="Y110" i="37"/>
  <c r="U110" i="37"/>
  <c r="AG109" i="37"/>
  <c r="AC109" i="37"/>
  <c r="Y109" i="37"/>
  <c r="U109" i="37"/>
  <c r="AG108" i="37"/>
  <c r="AC108" i="37"/>
  <c r="Y108" i="37"/>
  <c r="U108" i="37"/>
  <c r="AG107" i="37"/>
  <c r="AC107" i="37"/>
  <c r="Y107" i="37"/>
  <c r="U107" i="37"/>
  <c r="AG106" i="37"/>
  <c r="AC106" i="37"/>
  <c r="Y106" i="37"/>
  <c r="U106" i="37"/>
  <c r="AG105" i="37"/>
  <c r="AC105" i="37"/>
  <c r="Y105" i="37"/>
  <c r="U105" i="37"/>
  <c r="U115" i="37" s="1"/>
  <c r="J16" i="36" s="1"/>
  <c r="AF103" i="37"/>
  <c r="U15" i="36" s="1"/>
  <c r="AE103" i="37"/>
  <c r="T15" i="36" s="1"/>
  <c r="AD103" i="37"/>
  <c r="S15" i="36" s="1"/>
  <c r="AB103" i="37"/>
  <c r="Q15" i="36" s="1"/>
  <c r="AA103" i="37"/>
  <c r="P15" i="36" s="1"/>
  <c r="Z103" i="37"/>
  <c r="O15" i="36" s="1"/>
  <c r="X103" i="37"/>
  <c r="M15" i="36" s="1"/>
  <c r="W103" i="37"/>
  <c r="L15" i="36" s="1"/>
  <c r="V103" i="37"/>
  <c r="K15" i="36" s="1"/>
  <c r="T103" i="37"/>
  <c r="I15" i="36" s="1"/>
  <c r="S103" i="37"/>
  <c r="H15" i="36" s="1"/>
  <c r="R103" i="37"/>
  <c r="G15" i="36" s="1"/>
  <c r="O103" i="37"/>
  <c r="F15" i="36" s="1"/>
  <c r="N103" i="37"/>
  <c r="E15" i="36" s="1"/>
  <c r="M103" i="37"/>
  <c r="D15" i="36" s="1"/>
  <c r="K103" i="37"/>
  <c r="C15" i="36" s="1"/>
  <c r="J103" i="37"/>
  <c r="B15" i="36" s="1"/>
  <c r="AG102" i="37"/>
  <c r="AC102" i="37"/>
  <c r="Y102" i="37"/>
  <c r="U102" i="37"/>
  <c r="AG101" i="37"/>
  <c r="AC101" i="37"/>
  <c r="Y101" i="37"/>
  <c r="U101" i="37"/>
  <c r="AG100" i="37"/>
  <c r="AC100" i="37"/>
  <c r="Y100" i="37"/>
  <c r="U100" i="37"/>
  <c r="AG99" i="37"/>
  <c r="AC99" i="37"/>
  <c r="Y99" i="37"/>
  <c r="U99" i="37"/>
  <c r="AG98" i="37"/>
  <c r="AC98" i="37"/>
  <c r="Y98" i="37"/>
  <c r="U98" i="37"/>
  <c r="AG97" i="37"/>
  <c r="AC97" i="37"/>
  <c r="Y97" i="37"/>
  <c r="U97" i="37"/>
  <c r="AG96" i="37"/>
  <c r="AC96" i="37"/>
  <c r="Y96" i="37"/>
  <c r="U96" i="37"/>
  <c r="AG95" i="37"/>
  <c r="AC95" i="37"/>
  <c r="Y95" i="37"/>
  <c r="U95" i="37"/>
  <c r="AG94" i="37"/>
  <c r="AC94" i="37"/>
  <c r="Y94" i="37"/>
  <c r="U94" i="37"/>
  <c r="AG93" i="37"/>
  <c r="AC93" i="37"/>
  <c r="Y93" i="37"/>
  <c r="Y103" i="37" s="1"/>
  <c r="N15" i="36" s="1"/>
  <c r="U93" i="37"/>
  <c r="AF91" i="37"/>
  <c r="U14" i="36" s="1"/>
  <c r="AE91" i="37"/>
  <c r="T14" i="36" s="1"/>
  <c r="AD91" i="37"/>
  <c r="S14" i="36" s="1"/>
  <c r="AB91" i="37"/>
  <c r="Q14" i="36" s="1"/>
  <c r="AA91" i="37"/>
  <c r="P14" i="36" s="1"/>
  <c r="Z91" i="37"/>
  <c r="O14" i="36" s="1"/>
  <c r="X91" i="37"/>
  <c r="M14" i="36" s="1"/>
  <c r="W91" i="37"/>
  <c r="L14" i="36" s="1"/>
  <c r="V91" i="37"/>
  <c r="K14" i="36" s="1"/>
  <c r="T91" i="37"/>
  <c r="I14" i="36" s="1"/>
  <c r="S91" i="37"/>
  <c r="H14" i="36" s="1"/>
  <c r="R91" i="37"/>
  <c r="G14" i="36" s="1"/>
  <c r="O91" i="37"/>
  <c r="F14" i="36" s="1"/>
  <c r="N91" i="37"/>
  <c r="E14" i="36" s="1"/>
  <c r="M91" i="37"/>
  <c r="D14" i="36" s="1"/>
  <c r="K91" i="37"/>
  <c r="C14" i="36" s="1"/>
  <c r="J91" i="37"/>
  <c r="B14" i="36" s="1"/>
  <c r="AG90" i="37"/>
  <c r="AC90" i="37"/>
  <c r="Y90" i="37"/>
  <c r="U90" i="37"/>
  <c r="AG89" i="37"/>
  <c r="AC89" i="37"/>
  <c r="Y89" i="37"/>
  <c r="U89" i="37"/>
  <c r="AG88" i="37"/>
  <c r="AC88" i="37"/>
  <c r="Y88" i="37"/>
  <c r="U88" i="37"/>
  <c r="AG87" i="37"/>
  <c r="AC87" i="37"/>
  <c r="Y87" i="37"/>
  <c r="U87" i="37"/>
  <c r="AG86" i="37"/>
  <c r="AC86" i="37"/>
  <c r="Y86" i="37"/>
  <c r="U86" i="37"/>
  <c r="AG85" i="37"/>
  <c r="AC85" i="37"/>
  <c r="Y85" i="37"/>
  <c r="U85" i="37"/>
  <c r="AG84" i="37"/>
  <c r="AC84" i="37"/>
  <c r="Y84" i="37"/>
  <c r="U84" i="37"/>
  <c r="AG83" i="37"/>
  <c r="AC83" i="37"/>
  <c r="Y83" i="37"/>
  <c r="U83" i="37"/>
  <c r="AG82" i="37"/>
  <c r="AC82" i="37"/>
  <c r="Y82" i="37"/>
  <c r="U82" i="37"/>
  <c r="AG81" i="37"/>
  <c r="AG91" i="37" s="1"/>
  <c r="V14" i="36" s="1"/>
  <c r="AC81" i="37"/>
  <c r="Y81" i="37"/>
  <c r="U81" i="37"/>
  <c r="AF79" i="37"/>
  <c r="U13" i="36" s="1"/>
  <c r="AE79" i="37"/>
  <c r="T13" i="36" s="1"/>
  <c r="AD79" i="37"/>
  <c r="S13" i="36" s="1"/>
  <c r="AB79" i="37"/>
  <c r="Q13" i="36" s="1"/>
  <c r="AA79" i="37"/>
  <c r="P13" i="36" s="1"/>
  <c r="Z79" i="37"/>
  <c r="O13" i="36" s="1"/>
  <c r="X79" i="37"/>
  <c r="M13" i="36" s="1"/>
  <c r="W79" i="37"/>
  <c r="L13" i="36" s="1"/>
  <c r="V79" i="37"/>
  <c r="K13" i="36" s="1"/>
  <c r="T79" i="37"/>
  <c r="I13" i="36" s="1"/>
  <c r="S79" i="37"/>
  <c r="H13" i="36" s="1"/>
  <c r="R79" i="37"/>
  <c r="G13" i="36" s="1"/>
  <c r="O79" i="37"/>
  <c r="F13" i="36" s="1"/>
  <c r="N79" i="37"/>
  <c r="E13" i="36" s="1"/>
  <c r="M79" i="37"/>
  <c r="D13" i="36" s="1"/>
  <c r="K79" i="37"/>
  <c r="C13" i="36" s="1"/>
  <c r="J79" i="37"/>
  <c r="B13" i="36" s="1"/>
  <c r="AG78" i="37"/>
  <c r="AC78" i="37"/>
  <c r="Y78" i="37"/>
  <c r="U78" i="37"/>
  <c r="AG77" i="37"/>
  <c r="AC77" i="37"/>
  <c r="Y77" i="37"/>
  <c r="U77" i="37"/>
  <c r="AG76" i="37"/>
  <c r="AC76" i="37"/>
  <c r="Y76" i="37"/>
  <c r="U76" i="37"/>
  <c r="AG75" i="37"/>
  <c r="AC75" i="37"/>
  <c r="Y75" i="37"/>
  <c r="U75" i="37"/>
  <c r="AG74" i="37"/>
  <c r="AC74" i="37"/>
  <c r="Y74" i="37"/>
  <c r="U74" i="37"/>
  <c r="AG73" i="37"/>
  <c r="AC73" i="37"/>
  <c r="Y73" i="37"/>
  <c r="U73" i="37"/>
  <c r="AG72" i="37"/>
  <c r="AC72" i="37"/>
  <c r="Y72" i="37"/>
  <c r="U72" i="37"/>
  <c r="AG71" i="37"/>
  <c r="AC71" i="37"/>
  <c r="Y71" i="37"/>
  <c r="U71" i="37"/>
  <c r="AG70" i="37"/>
  <c r="AC70" i="37"/>
  <c r="Y70" i="37"/>
  <c r="U70" i="37"/>
  <c r="AG69" i="37"/>
  <c r="AC69" i="37"/>
  <c r="Y69" i="37"/>
  <c r="U69" i="37"/>
  <c r="AF67" i="37"/>
  <c r="U12" i="36" s="1"/>
  <c r="AE67" i="37"/>
  <c r="T12" i="36" s="1"/>
  <c r="AD67" i="37"/>
  <c r="S12" i="36" s="1"/>
  <c r="AB67" i="37"/>
  <c r="Q12" i="36" s="1"/>
  <c r="AA67" i="37"/>
  <c r="P12" i="36" s="1"/>
  <c r="Z67" i="37"/>
  <c r="O12" i="36" s="1"/>
  <c r="X67" i="37"/>
  <c r="M12" i="36" s="1"/>
  <c r="W67" i="37"/>
  <c r="L12" i="36" s="1"/>
  <c r="V67" i="37"/>
  <c r="K12" i="36" s="1"/>
  <c r="T67" i="37"/>
  <c r="I12" i="36" s="1"/>
  <c r="S67" i="37"/>
  <c r="H12" i="36" s="1"/>
  <c r="R67" i="37"/>
  <c r="G12" i="36" s="1"/>
  <c r="O67" i="37"/>
  <c r="F12" i="36" s="1"/>
  <c r="N67" i="37"/>
  <c r="E12" i="36" s="1"/>
  <c r="M67" i="37"/>
  <c r="D12" i="36" s="1"/>
  <c r="K67" i="37"/>
  <c r="C12" i="36" s="1"/>
  <c r="J67" i="37"/>
  <c r="B12" i="36" s="1"/>
  <c r="AG66" i="37"/>
  <c r="AC66" i="37"/>
  <c r="Y66" i="37"/>
  <c r="U66" i="37"/>
  <c r="AG65" i="37"/>
  <c r="AC65" i="37"/>
  <c r="Y65" i="37"/>
  <c r="U65" i="37"/>
  <c r="AG64" i="37"/>
  <c r="AC64" i="37"/>
  <c r="Y64" i="37"/>
  <c r="U64" i="37"/>
  <c r="AG63" i="37"/>
  <c r="AC63" i="37"/>
  <c r="Y63" i="37"/>
  <c r="U63" i="37"/>
  <c r="AG62" i="37"/>
  <c r="AC62" i="37"/>
  <c r="Y62" i="37"/>
  <c r="U62" i="37"/>
  <c r="AG61" i="37"/>
  <c r="AC61" i="37"/>
  <c r="Y61" i="37"/>
  <c r="U61" i="37"/>
  <c r="AG60" i="37"/>
  <c r="AC60" i="37"/>
  <c r="Y60" i="37"/>
  <c r="U60" i="37"/>
  <c r="AG59" i="37"/>
  <c r="AC59" i="37"/>
  <c r="Y59" i="37"/>
  <c r="U59" i="37"/>
  <c r="AG58" i="37"/>
  <c r="AC58" i="37"/>
  <c r="Y58" i="37"/>
  <c r="U58" i="37"/>
  <c r="AG57" i="37"/>
  <c r="AC57" i="37"/>
  <c r="AC67" i="37" s="1"/>
  <c r="R12" i="36" s="1"/>
  <c r="Y57" i="37"/>
  <c r="U57" i="37"/>
  <c r="AF55" i="37"/>
  <c r="U11" i="36" s="1"/>
  <c r="AE55" i="37"/>
  <c r="T11" i="36" s="1"/>
  <c r="AD55" i="37"/>
  <c r="S11" i="36" s="1"/>
  <c r="AB55" i="37"/>
  <c r="Q11" i="36" s="1"/>
  <c r="AA55" i="37"/>
  <c r="P11" i="36" s="1"/>
  <c r="Z55" i="37"/>
  <c r="O11" i="36" s="1"/>
  <c r="X55" i="37"/>
  <c r="M11" i="36" s="1"/>
  <c r="W55" i="37"/>
  <c r="L11" i="36" s="1"/>
  <c r="V55" i="37"/>
  <c r="K11" i="36" s="1"/>
  <c r="T55" i="37"/>
  <c r="I11" i="36" s="1"/>
  <c r="S55" i="37"/>
  <c r="H11" i="36" s="1"/>
  <c r="R55" i="37"/>
  <c r="G11" i="36" s="1"/>
  <c r="O55" i="37"/>
  <c r="F11" i="36" s="1"/>
  <c r="N55" i="37"/>
  <c r="E11" i="36" s="1"/>
  <c r="M55" i="37"/>
  <c r="D11" i="36" s="1"/>
  <c r="K55" i="37"/>
  <c r="C11" i="36" s="1"/>
  <c r="J55" i="37"/>
  <c r="B11" i="36" s="1"/>
  <c r="AG54" i="37"/>
  <c r="AC54" i="37"/>
  <c r="Y54" i="37"/>
  <c r="U54" i="37"/>
  <c r="AG53" i="37"/>
  <c r="AC53" i="37"/>
  <c r="Y53" i="37"/>
  <c r="U53" i="37"/>
  <c r="AG52" i="37"/>
  <c r="AC52" i="37"/>
  <c r="Y52" i="37"/>
  <c r="U52" i="37"/>
  <c r="AG51" i="37"/>
  <c r="AC51" i="37"/>
  <c r="Y51" i="37"/>
  <c r="U51" i="37"/>
  <c r="AG50" i="37"/>
  <c r="AC50" i="37"/>
  <c r="Y50" i="37"/>
  <c r="U50" i="37"/>
  <c r="AG49" i="37"/>
  <c r="AC49" i="37"/>
  <c r="Y49" i="37"/>
  <c r="U49" i="37"/>
  <c r="AG48" i="37"/>
  <c r="AC48" i="37"/>
  <c r="Y48" i="37"/>
  <c r="U48" i="37"/>
  <c r="AG47" i="37"/>
  <c r="AC47" i="37"/>
  <c r="Y47" i="37"/>
  <c r="U47" i="37"/>
  <c r="AG46" i="37"/>
  <c r="AC46" i="37"/>
  <c r="Y46" i="37"/>
  <c r="U46" i="37"/>
  <c r="AG45" i="37"/>
  <c r="AC45" i="37"/>
  <c r="Y45" i="37"/>
  <c r="U45" i="37"/>
  <c r="AF43" i="37"/>
  <c r="U10" i="36" s="1"/>
  <c r="AE43" i="37"/>
  <c r="T10" i="36" s="1"/>
  <c r="AD43" i="37"/>
  <c r="S10" i="36" s="1"/>
  <c r="AB43" i="37"/>
  <c r="Q10" i="36" s="1"/>
  <c r="AA43" i="37"/>
  <c r="P10" i="36" s="1"/>
  <c r="Z43" i="37"/>
  <c r="O10" i="36" s="1"/>
  <c r="X43" i="37"/>
  <c r="M10" i="36" s="1"/>
  <c r="W43" i="37"/>
  <c r="L10" i="36" s="1"/>
  <c r="V43" i="37"/>
  <c r="K10" i="36" s="1"/>
  <c r="T43" i="37"/>
  <c r="I10" i="36" s="1"/>
  <c r="S43" i="37"/>
  <c r="H10" i="36" s="1"/>
  <c r="R43" i="37"/>
  <c r="G10" i="36" s="1"/>
  <c r="O43" i="37"/>
  <c r="F10" i="36" s="1"/>
  <c r="N43" i="37"/>
  <c r="E10" i="36" s="1"/>
  <c r="M43" i="37"/>
  <c r="D10" i="36" s="1"/>
  <c r="K43" i="37"/>
  <c r="C10" i="36" s="1"/>
  <c r="J43" i="37"/>
  <c r="B10" i="36" s="1"/>
  <c r="AG42" i="37"/>
  <c r="AC42" i="37"/>
  <c r="Y42" i="37"/>
  <c r="U42" i="37"/>
  <c r="AG41" i="37"/>
  <c r="AC41" i="37"/>
  <c r="Y41" i="37"/>
  <c r="U41" i="37"/>
  <c r="AG40" i="37"/>
  <c r="AC40" i="37"/>
  <c r="Y40" i="37"/>
  <c r="U40" i="37"/>
  <c r="AG39" i="37"/>
  <c r="AC39" i="37"/>
  <c r="Y39" i="37"/>
  <c r="U39" i="37"/>
  <c r="AG38" i="37"/>
  <c r="AC38" i="37"/>
  <c r="Y38" i="37"/>
  <c r="U38" i="37"/>
  <c r="AG37" i="37"/>
  <c r="AC37" i="37"/>
  <c r="Y37" i="37"/>
  <c r="U37" i="37"/>
  <c r="AG36" i="37"/>
  <c r="AC36" i="37"/>
  <c r="Y36" i="37"/>
  <c r="U36" i="37"/>
  <c r="AG35" i="37"/>
  <c r="AC35" i="37"/>
  <c r="Y35" i="37"/>
  <c r="U35" i="37"/>
  <c r="AG34" i="37"/>
  <c r="AC34" i="37"/>
  <c r="Y34" i="37"/>
  <c r="U34" i="37"/>
  <c r="AG33" i="37"/>
  <c r="AC33" i="37"/>
  <c r="Y33" i="37"/>
  <c r="U33" i="37"/>
  <c r="AF31" i="37"/>
  <c r="U9" i="36" s="1"/>
  <c r="AE31" i="37"/>
  <c r="T9" i="36" s="1"/>
  <c r="AD31" i="37"/>
  <c r="S9" i="36" s="1"/>
  <c r="AB31" i="37"/>
  <c r="Q9" i="36" s="1"/>
  <c r="AA31" i="37"/>
  <c r="P9" i="36" s="1"/>
  <c r="Z31" i="37"/>
  <c r="O9" i="36" s="1"/>
  <c r="X31" i="37"/>
  <c r="M9" i="36" s="1"/>
  <c r="W31" i="37"/>
  <c r="L9" i="36" s="1"/>
  <c r="V31" i="37"/>
  <c r="K9" i="36" s="1"/>
  <c r="T31" i="37"/>
  <c r="I9" i="36" s="1"/>
  <c r="S31" i="37"/>
  <c r="H9" i="36" s="1"/>
  <c r="R31" i="37"/>
  <c r="G9" i="36" s="1"/>
  <c r="O31" i="37"/>
  <c r="F9" i="36" s="1"/>
  <c r="N31" i="37"/>
  <c r="E9" i="36" s="1"/>
  <c r="M31" i="37"/>
  <c r="D9" i="36" s="1"/>
  <c r="K31" i="37"/>
  <c r="C9" i="36" s="1"/>
  <c r="J31" i="37"/>
  <c r="B9" i="36" s="1"/>
  <c r="AG30" i="37"/>
  <c r="AC30" i="37"/>
  <c r="Y30" i="37"/>
  <c r="U30" i="37"/>
  <c r="AG29" i="37"/>
  <c r="AC29" i="37"/>
  <c r="Y29" i="37"/>
  <c r="U29" i="37"/>
  <c r="AG28" i="37"/>
  <c r="AC28" i="37"/>
  <c r="Y28" i="37"/>
  <c r="U28" i="37"/>
  <c r="AG27" i="37"/>
  <c r="AC27" i="37"/>
  <c r="Y27" i="37"/>
  <c r="U27" i="37"/>
  <c r="AG26" i="37"/>
  <c r="AC26" i="37"/>
  <c r="Y26" i="37"/>
  <c r="U26" i="37"/>
  <c r="AG25" i="37"/>
  <c r="AC25" i="37"/>
  <c r="Y25" i="37"/>
  <c r="U25" i="37"/>
  <c r="AG24" i="37"/>
  <c r="AC24" i="37"/>
  <c r="Y24" i="37"/>
  <c r="U24" i="37"/>
  <c r="AG23" i="37"/>
  <c r="AC23" i="37"/>
  <c r="Y23" i="37"/>
  <c r="U23" i="37"/>
  <c r="AG22" i="37"/>
  <c r="AC22" i="37"/>
  <c r="Y22" i="37"/>
  <c r="U22" i="37"/>
  <c r="AG21" i="37"/>
  <c r="AC21" i="37"/>
  <c r="Y21" i="37"/>
  <c r="U21" i="37"/>
  <c r="U31" i="37" s="1"/>
  <c r="J9" i="36" s="1"/>
  <c r="AF19" i="37"/>
  <c r="AE19" i="37"/>
  <c r="T8" i="36" s="1"/>
  <c r="AD19" i="37"/>
  <c r="AB19" i="37"/>
  <c r="AA19" i="37"/>
  <c r="P8" i="36" s="1"/>
  <c r="Z19" i="37"/>
  <c r="X19" i="37"/>
  <c r="W19" i="37"/>
  <c r="L8" i="36" s="1"/>
  <c r="V19" i="37"/>
  <c r="T19" i="37"/>
  <c r="S19" i="37"/>
  <c r="H8" i="36" s="1"/>
  <c r="R19" i="37"/>
  <c r="O19" i="37"/>
  <c r="N19" i="37"/>
  <c r="M19" i="37"/>
  <c r="D8" i="36" s="1"/>
  <c r="K19" i="37"/>
  <c r="J19" i="37"/>
  <c r="AG18" i="37"/>
  <c r="AC18" i="37"/>
  <c r="Y18" i="37"/>
  <c r="U18" i="37"/>
  <c r="AG17" i="37"/>
  <c r="AC17" i="37"/>
  <c r="Y17" i="37"/>
  <c r="U17" i="37"/>
  <c r="AG16" i="37"/>
  <c r="AC16" i="37"/>
  <c r="Y16" i="37"/>
  <c r="U16" i="37"/>
  <c r="AG15" i="37"/>
  <c r="AC15" i="37"/>
  <c r="Y15" i="37"/>
  <c r="U15" i="37"/>
  <c r="AG14" i="37"/>
  <c r="AC14" i="37"/>
  <c r="Y14" i="37"/>
  <c r="U14" i="37"/>
  <c r="AG13" i="37"/>
  <c r="AC13" i="37"/>
  <c r="Y13" i="37"/>
  <c r="U13" i="37"/>
  <c r="AG12" i="37"/>
  <c r="AC12" i="37"/>
  <c r="Y12" i="37"/>
  <c r="U12" i="37"/>
  <c r="AG11" i="37"/>
  <c r="AC11" i="37"/>
  <c r="Y11" i="37"/>
  <c r="U11" i="37"/>
  <c r="AG10" i="37"/>
  <c r="AC10" i="37"/>
  <c r="Y10" i="37"/>
  <c r="U10" i="37"/>
  <c r="AG9" i="37"/>
  <c r="AC9" i="37"/>
  <c r="Y9" i="37"/>
  <c r="U9" i="37"/>
  <c r="A3" i="37"/>
  <c r="A3" i="39" s="1"/>
  <c r="C18" i="31"/>
  <c r="B18" i="31"/>
  <c r="Y17" i="31"/>
  <c r="X17" i="31"/>
  <c r="A5" i="31"/>
  <c r="A24" i="31" s="1"/>
  <c r="A1" i="31"/>
  <c r="A191" i="30"/>
  <c r="AF190" i="30"/>
  <c r="AE190" i="30"/>
  <c r="AD190" i="30"/>
  <c r="AB190" i="30"/>
  <c r="AA190" i="30"/>
  <c r="Z190" i="30"/>
  <c r="X190" i="30"/>
  <c r="W190" i="30"/>
  <c r="V190" i="30"/>
  <c r="T190" i="30"/>
  <c r="I23" i="31" s="1"/>
  <c r="S190" i="30"/>
  <c r="H23" i="31" s="1"/>
  <c r="R190" i="30"/>
  <c r="G23" i="31" s="1"/>
  <c r="O190" i="30"/>
  <c r="F23" i="31" s="1"/>
  <c r="N190" i="30"/>
  <c r="E23" i="31" s="1"/>
  <c r="M190" i="30"/>
  <c r="D23" i="31" s="1"/>
  <c r="K190" i="30"/>
  <c r="C23" i="31" s="1"/>
  <c r="J190" i="30"/>
  <c r="B23" i="31" s="1"/>
  <c r="AG189" i="30"/>
  <c r="AG190" i="30" s="1"/>
  <c r="V23" i="31" s="1"/>
  <c r="AC189" i="30"/>
  <c r="AC190" i="30" s="1"/>
  <c r="R23" i="31" s="1"/>
  <c r="Y189" i="30"/>
  <c r="Y190" i="30" s="1"/>
  <c r="N23" i="31" s="1"/>
  <c r="U189" i="30"/>
  <c r="AF187" i="30"/>
  <c r="AE187" i="30"/>
  <c r="AD187" i="30"/>
  <c r="AB187" i="30"/>
  <c r="AA187" i="30"/>
  <c r="Z187" i="30"/>
  <c r="X187" i="30"/>
  <c r="W187" i="30"/>
  <c r="V187" i="30"/>
  <c r="T187" i="30"/>
  <c r="S187" i="30"/>
  <c r="R187" i="30"/>
  <c r="O187" i="30"/>
  <c r="N187" i="30"/>
  <c r="M187" i="30"/>
  <c r="K187" i="30"/>
  <c r="J187" i="30"/>
  <c r="AG186" i="30"/>
  <c r="AC186" i="30"/>
  <c r="Y186" i="30"/>
  <c r="U186" i="30"/>
  <c r="AG185" i="30"/>
  <c r="AC185" i="30"/>
  <c r="Y185" i="30"/>
  <c r="U185" i="30"/>
  <c r="AG184" i="30"/>
  <c r="AC184" i="30"/>
  <c r="Y184" i="30"/>
  <c r="U184" i="30"/>
  <c r="AG183" i="30"/>
  <c r="AC183" i="30"/>
  <c r="Y183" i="30"/>
  <c r="U183" i="30"/>
  <c r="AG182" i="30"/>
  <c r="AC182" i="30"/>
  <c r="Y182" i="30"/>
  <c r="U182" i="30"/>
  <c r="AG181" i="30"/>
  <c r="AC181" i="30"/>
  <c r="Y181" i="30"/>
  <c r="U181" i="30"/>
  <c r="AG180" i="30"/>
  <c r="AC180" i="30"/>
  <c r="Y180" i="30"/>
  <c r="U180" i="30"/>
  <c r="AG179" i="30"/>
  <c r="AC179" i="30"/>
  <c r="Y179" i="30"/>
  <c r="U179" i="30"/>
  <c r="AG178" i="30"/>
  <c r="AC178" i="30"/>
  <c r="Y178" i="30"/>
  <c r="U178" i="30"/>
  <c r="AG177" i="30"/>
  <c r="AC177" i="30"/>
  <c r="Y177" i="30"/>
  <c r="U177" i="30"/>
  <c r="U187" i="30" s="1"/>
  <c r="AF175" i="30"/>
  <c r="AE175" i="30"/>
  <c r="AD175" i="30"/>
  <c r="AB175" i="30"/>
  <c r="AA175" i="30"/>
  <c r="Z175" i="30"/>
  <c r="X175" i="30"/>
  <c r="W175" i="30"/>
  <c r="V175" i="30"/>
  <c r="T175" i="30"/>
  <c r="S175" i="30"/>
  <c r="R175" i="30"/>
  <c r="O175" i="30"/>
  <c r="N175" i="30"/>
  <c r="M175" i="30"/>
  <c r="K175" i="30"/>
  <c r="J175" i="30"/>
  <c r="AG174" i="30"/>
  <c r="AC174" i="30"/>
  <c r="Y174" i="30"/>
  <c r="U174" i="30"/>
  <c r="AG173" i="30"/>
  <c r="AC173" i="30"/>
  <c r="Y173" i="30"/>
  <c r="U173" i="30"/>
  <c r="AG172" i="30"/>
  <c r="AC172" i="30"/>
  <c r="Y172" i="30"/>
  <c r="U172" i="30"/>
  <c r="AG171" i="30"/>
  <c r="AC171" i="30"/>
  <c r="Y171" i="30"/>
  <c r="U171" i="30"/>
  <c r="AG170" i="30"/>
  <c r="AC170" i="30"/>
  <c r="Y170" i="30"/>
  <c r="U170" i="30"/>
  <c r="AG169" i="30"/>
  <c r="AC169" i="30"/>
  <c r="Y169" i="30"/>
  <c r="U169" i="30"/>
  <c r="AG168" i="30"/>
  <c r="AC168" i="30"/>
  <c r="Y168" i="30"/>
  <c r="U168" i="30"/>
  <c r="AG167" i="30"/>
  <c r="AC167" i="30"/>
  <c r="Y167" i="30"/>
  <c r="U167" i="30"/>
  <c r="AG166" i="30"/>
  <c r="AC166" i="30"/>
  <c r="Y166" i="30"/>
  <c r="U166" i="30"/>
  <c r="AG165" i="30"/>
  <c r="AC165" i="30"/>
  <c r="Y165" i="30"/>
  <c r="Y175" i="30" s="1"/>
  <c r="U165" i="30"/>
  <c r="AF163" i="30"/>
  <c r="AE163" i="30"/>
  <c r="AD163" i="30"/>
  <c r="AB163" i="30"/>
  <c r="AA163" i="30"/>
  <c r="Z163" i="30"/>
  <c r="X163" i="30"/>
  <c r="W163" i="30"/>
  <c r="V163" i="30"/>
  <c r="T163" i="30"/>
  <c r="S163" i="30"/>
  <c r="R163" i="30"/>
  <c r="O163" i="30"/>
  <c r="N163" i="30"/>
  <c r="M163" i="30"/>
  <c r="K163" i="30"/>
  <c r="J163" i="30"/>
  <c r="AG162" i="30"/>
  <c r="AC162" i="30"/>
  <c r="Y162" i="30"/>
  <c r="U162" i="30"/>
  <c r="AG161" i="30"/>
  <c r="AC161" i="30"/>
  <c r="Y161" i="30"/>
  <c r="U161" i="30"/>
  <c r="AG160" i="30"/>
  <c r="AC160" i="30"/>
  <c r="Y160" i="30"/>
  <c r="U160" i="30"/>
  <c r="AG159" i="30"/>
  <c r="AC159" i="30"/>
  <c r="Y159" i="30"/>
  <c r="U159" i="30"/>
  <c r="AG158" i="30"/>
  <c r="AC158" i="30"/>
  <c r="Y158" i="30"/>
  <c r="U158" i="30"/>
  <c r="AG157" i="30"/>
  <c r="AC157" i="30"/>
  <c r="Y157" i="30"/>
  <c r="U157" i="30"/>
  <c r="AG156" i="30"/>
  <c r="AC156" i="30"/>
  <c r="Y156" i="30"/>
  <c r="U156" i="30"/>
  <c r="AG155" i="30"/>
  <c r="AC155" i="30"/>
  <c r="Y155" i="30"/>
  <c r="U155" i="30"/>
  <c r="AG154" i="30"/>
  <c r="AC154" i="30"/>
  <c r="Y154" i="30"/>
  <c r="U154" i="30"/>
  <c r="AG153" i="30"/>
  <c r="AC153" i="30"/>
  <c r="AC163" i="30" s="1"/>
  <c r="Y153" i="30"/>
  <c r="U153" i="30"/>
  <c r="U163" i="30" s="1"/>
  <c r="AF151" i="30"/>
  <c r="AE151" i="30"/>
  <c r="AD151" i="30"/>
  <c r="AB151" i="30"/>
  <c r="AA151" i="30"/>
  <c r="Z151" i="30"/>
  <c r="X151" i="30"/>
  <c r="W151" i="30"/>
  <c r="V151" i="30"/>
  <c r="T151" i="30"/>
  <c r="S151" i="30"/>
  <c r="R151" i="30"/>
  <c r="O151" i="30"/>
  <c r="N151" i="30"/>
  <c r="M151" i="30"/>
  <c r="K151" i="30"/>
  <c r="J151" i="30"/>
  <c r="AG150" i="30"/>
  <c r="AC150" i="30"/>
  <c r="Y150" i="30"/>
  <c r="U150" i="30"/>
  <c r="AG149" i="30"/>
  <c r="AC149" i="30"/>
  <c r="Y149" i="30"/>
  <c r="U149" i="30"/>
  <c r="AG148" i="30"/>
  <c r="AC148" i="30"/>
  <c r="Y148" i="30"/>
  <c r="U148" i="30"/>
  <c r="AG147" i="30"/>
  <c r="AC147" i="30"/>
  <c r="Y147" i="30"/>
  <c r="U147" i="30"/>
  <c r="AG146" i="30"/>
  <c r="AC146" i="30"/>
  <c r="Y146" i="30"/>
  <c r="U146" i="30"/>
  <c r="AG145" i="30"/>
  <c r="AC145" i="30"/>
  <c r="Y145" i="30"/>
  <c r="U145" i="30"/>
  <c r="AG144" i="30"/>
  <c r="AC144" i="30"/>
  <c r="Y144" i="30"/>
  <c r="U144" i="30"/>
  <c r="AG143" i="30"/>
  <c r="AC143" i="30"/>
  <c r="Y143" i="30"/>
  <c r="U143" i="30"/>
  <c r="AG142" i="30"/>
  <c r="AC142" i="30"/>
  <c r="Y142" i="30"/>
  <c r="U142" i="30"/>
  <c r="AG141" i="30"/>
  <c r="AG151" i="30" s="1"/>
  <c r="AC141" i="30"/>
  <c r="Y141" i="30"/>
  <c r="Y151" i="30" s="1"/>
  <c r="U141" i="30"/>
  <c r="AF139" i="30"/>
  <c r="AE139" i="30"/>
  <c r="AD139" i="30"/>
  <c r="AB139" i="30"/>
  <c r="AA139" i="30"/>
  <c r="Z139" i="30"/>
  <c r="X139" i="30"/>
  <c r="W139" i="30"/>
  <c r="V139" i="30"/>
  <c r="T139" i="30"/>
  <c r="S139" i="30"/>
  <c r="R139" i="30"/>
  <c r="O139" i="30"/>
  <c r="N139" i="30"/>
  <c r="M139" i="30"/>
  <c r="AG138" i="30"/>
  <c r="AC138" i="30"/>
  <c r="Y138" i="30"/>
  <c r="U138" i="30"/>
  <c r="AG137" i="30"/>
  <c r="AC137" i="30"/>
  <c r="Y137" i="30"/>
  <c r="U137" i="30"/>
  <c r="AG136" i="30"/>
  <c r="AC136" i="30"/>
  <c r="Y136" i="30"/>
  <c r="U136" i="30"/>
  <c r="AG135" i="30"/>
  <c r="AC135" i="30"/>
  <c r="Y135" i="30"/>
  <c r="U135" i="30"/>
  <c r="AG134" i="30"/>
  <c r="AC134" i="30"/>
  <c r="Y134" i="30"/>
  <c r="U134" i="30"/>
  <c r="AG133" i="30"/>
  <c r="AC133" i="30"/>
  <c r="Y133" i="30"/>
  <c r="U133" i="30"/>
  <c r="AG132" i="30"/>
  <c r="AC132" i="30"/>
  <c r="Y132" i="30"/>
  <c r="U132" i="30"/>
  <c r="AG131" i="30"/>
  <c r="AC131" i="30"/>
  <c r="Y131" i="30"/>
  <c r="U131" i="30"/>
  <c r="AG130" i="30"/>
  <c r="AC130" i="30"/>
  <c r="Y130" i="30"/>
  <c r="U130" i="30"/>
  <c r="AG129" i="30"/>
  <c r="AC129" i="30"/>
  <c r="Y129" i="30"/>
  <c r="U129" i="30"/>
  <c r="U139" i="30" s="1"/>
  <c r="AF127" i="30"/>
  <c r="AE127" i="30"/>
  <c r="AD127" i="30"/>
  <c r="AB127" i="30"/>
  <c r="AA127" i="30"/>
  <c r="Z127" i="30"/>
  <c r="X127" i="30"/>
  <c r="W127" i="30"/>
  <c r="V127" i="30"/>
  <c r="T127" i="30"/>
  <c r="S127" i="30"/>
  <c r="R127" i="30"/>
  <c r="O127" i="30"/>
  <c r="N127" i="30"/>
  <c r="M127" i="30"/>
  <c r="K127" i="30"/>
  <c r="J127" i="30"/>
  <c r="AG126" i="30"/>
  <c r="AC126" i="30"/>
  <c r="Y126" i="30"/>
  <c r="U126" i="30"/>
  <c r="AG125" i="30"/>
  <c r="AC125" i="30"/>
  <c r="Y125" i="30"/>
  <c r="U125" i="30"/>
  <c r="AG124" i="30"/>
  <c r="AC124" i="30"/>
  <c r="Y124" i="30"/>
  <c r="U124" i="30"/>
  <c r="AG123" i="30"/>
  <c r="AC123" i="30"/>
  <c r="Y123" i="30"/>
  <c r="U123" i="30"/>
  <c r="AG122" i="30"/>
  <c r="AC122" i="30"/>
  <c r="Y122" i="30"/>
  <c r="U122" i="30"/>
  <c r="AG121" i="30"/>
  <c r="AC121" i="30"/>
  <c r="Y121" i="30"/>
  <c r="U121" i="30"/>
  <c r="AG120" i="30"/>
  <c r="AC120" i="30"/>
  <c r="Y120" i="30"/>
  <c r="U120" i="30"/>
  <c r="AG119" i="30"/>
  <c r="AC119" i="30"/>
  <c r="Y119" i="30"/>
  <c r="U119" i="30"/>
  <c r="AG118" i="30"/>
  <c r="AC118" i="30"/>
  <c r="Y118" i="30"/>
  <c r="U118" i="30"/>
  <c r="AG117" i="30"/>
  <c r="AG127" i="30" s="1"/>
  <c r="AC117" i="30"/>
  <c r="Y117" i="30"/>
  <c r="Y127" i="30" s="1"/>
  <c r="U117" i="30"/>
  <c r="AF115" i="30"/>
  <c r="AE115" i="30"/>
  <c r="AD115" i="30"/>
  <c r="AB115" i="30"/>
  <c r="AA115" i="30"/>
  <c r="Z115" i="30"/>
  <c r="X115" i="30"/>
  <c r="W115" i="30"/>
  <c r="V115" i="30"/>
  <c r="T115" i="30"/>
  <c r="S115" i="30"/>
  <c r="R115" i="30"/>
  <c r="O115" i="30"/>
  <c r="N115" i="30"/>
  <c r="M115" i="30"/>
  <c r="K115" i="30"/>
  <c r="J115" i="30"/>
  <c r="AG114" i="30"/>
  <c r="AC114" i="30"/>
  <c r="Y114" i="30"/>
  <c r="U114" i="30"/>
  <c r="AG113" i="30"/>
  <c r="AC113" i="30"/>
  <c r="Y113" i="30"/>
  <c r="U113" i="30"/>
  <c r="AG112" i="30"/>
  <c r="AC112" i="30"/>
  <c r="Y112" i="30"/>
  <c r="U112" i="30"/>
  <c r="AG111" i="30"/>
  <c r="AC111" i="30"/>
  <c r="Y111" i="30"/>
  <c r="U111" i="30"/>
  <c r="AG110" i="30"/>
  <c r="AC110" i="30"/>
  <c r="Y110" i="30"/>
  <c r="U110" i="30"/>
  <c r="AG109" i="30"/>
  <c r="AC109" i="30"/>
  <c r="Y109" i="30"/>
  <c r="U109" i="30"/>
  <c r="AG108" i="30"/>
  <c r="AC108" i="30"/>
  <c r="Y108" i="30"/>
  <c r="U108" i="30"/>
  <c r="AG107" i="30"/>
  <c r="AC107" i="30"/>
  <c r="Y107" i="30"/>
  <c r="U107" i="30"/>
  <c r="AG106" i="30"/>
  <c r="AC106" i="30"/>
  <c r="Y106" i="30"/>
  <c r="U106" i="30"/>
  <c r="AG105" i="30"/>
  <c r="AC105" i="30"/>
  <c r="Y105" i="30"/>
  <c r="U105" i="30"/>
  <c r="AF103" i="30"/>
  <c r="AE103" i="30"/>
  <c r="AD103" i="30"/>
  <c r="AB103" i="30"/>
  <c r="AA103" i="30"/>
  <c r="Z103" i="30"/>
  <c r="X103" i="30"/>
  <c r="W103" i="30"/>
  <c r="V103" i="30"/>
  <c r="T103" i="30"/>
  <c r="S103" i="30"/>
  <c r="R103" i="30"/>
  <c r="O103" i="30"/>
  <c r="N103" i="30"/>
  <c r="M103" i="30"/>
  <c r="K103" i="30"/>
  <c r="J103" i="30"/>
  <c r="AG102" i="30"/>
  <c r="AC102" i="30"/>
  <c r="Y102" i="30"/>
  <c r="U102" i="30"/>
  <c r="AG101" i="30"/>
  <c r="AC101" i="30"/>
  <c r="Y101" i="30"/>
  <c r="U101" i="30"/>
  <c r="AG100" i="30"/>
  <c r="AC100" i="30"/>
  <c r="Y100" i="30"/>
  <c r="U100" i="30"/>
  <c r="AG99" i="30"/>
  <c r="AC99" i="30"/>
  <c r="Y99" i="30"/>
  <c r="U99" i="30"/>
  <c r="AG98" i="30"/>
  <c r="AC98" i="30"/>
  <c r="Y98" i="30"/>
  <c r="U98" i="30"/>
  <c r="AG97" i="30"/>
  <c r="AC97" i="30"/>
  <c r="Y97" i="30"/>
  <c r="U97" i="30"/>
  <c r="AG96" i="30"/>
  <c r="AC96" i="30"/>
  <c r="Y96" i="30"/>
  <c r="U96" i="30"/>
  <c r="AG95" i="30"/>
  <c r="AC95" i="30"/>
  <c r="Y95" i="30"/>
  <c r="U95" i="30"/>
  <c r="AG94" i="30"/>
  <c r="AC94" i="30"/>
  <c r="Y94" i="30"/>
  <c r="U94" i="30"/>
  <c r="AG93" i="30"/>
  <c r="AC93" i="30"/>
  <c r="Y93" i="30"/>
  <c r="U93" i="30"/>
  <c r="AF91" i="30"/>
  <c r="AE91" i="30"/>
  <c r="AD91" i="30"/>
  <c r="AB91" i="30"/>
  <c r="AA91" i="30"/>
  <c r="Z91" i="30"/>
  <c r="X91" i="30"/>
  <c r="W91" i="30"/>
  <c r="V91" i="30"/>
  <c r="T91" i="30"/>
  <c r="S91" i="30"/>
  <c r="R91" i="30"/>
  <c r="O91" i="30"/>
  <c r="N91" i="30"/>
  <c r="M91" i="30"/>
  <c r="K91" i="30"/>
  <c r="J91" i="30"/>
  <c r="AG90" i="30"/>
  <c r="AC90" i="30"/>
  <c r="Y90" i="30"/>
  <c r="U90" i="30"/>
  <c r="AG89" i="30"/>
  <c r="AC89" i="30"/>
  <c r="Y89" i="30"/>
  <c r="U89" i="30"/>
  <c r="AG88" i="30"/>
  <c r="AC88" i="30"/>
  <c r="Y88" i="30"/>
  <c r="U88" i="30"/>
  <c r="AG87" i="30"/>
  <c r="AC87" i="30"/>
  <c r="Y87" i="30"/>
  <c r="U87" i="30"/>
  <c r="AG86" i="30"/>
  <c r="AC86" i="30"/>
  <c r="Y86" i="30"/>
  <c r="U86" i="30"/>
  <c r="AG85" i="30"/>
  <c r="AC85" i="30"/>
  <c r="Y85" i="30"/>
  <c r="U85" i="30"/>
  <c r="AG84" i="30"/>
  <c r="AC84" i="30"/>
  <c r="Y84" i="30"/>
  <c r="U84" i="30"/>
  <c r="AG83" i="30"/>
  <c r="AC83" i="30"/>
  <c r="Y83" i="30"/>
  <c r="U83" i="30"/>
  <c r="AG82" i="30"/>
  <c r="AC82" i="30"/>
  <c r="Y82" i="30"/>
  <c r="U82" i="30"/>
  <c r="AG81" i="30"/>
  <c r="AC81" i="30"/>
  <c r="Y81" i="30"/>
  <c r="U81" i="30"/>
  <c r="U91" i="30" s="1"/>
  <c r="AF79" i="30"/>
  <c r="AE79" i="30"/>
  <c r="AD79" i="30"/>
  <c r="AB79" i="30"/>
  <c r="AA79" i="30"/>
  <c r="Z79" i="30"/>
  <c r="X79" i="30"/>
  <c r="W79" i="30"/>
  <c r="V79" i="30"/>
  <c r="T79" i="30"/>
  <c r="S79" i="30"/>
  <c r="R79" i="30"/>
  <c r="O79" i="30"/>
  <c r="N79" i="30"/>
  <c r="M79" i="30"/>
  <c r="K79" i="30"/>
  <c r="J79" i="30"/>
  <c r="AG78" i="30"/>
  <c r="AC78" i="30"/>
  <c r="Y78" i="30"/>
  <c r="U78" i="30"/>
  <c r="AG77" i="30"/>
  <c r="AC77" i="30"/>
  <c r="Y77" i="30"/>
  <c r="U77" i="30"/>
  <c r="AG76" i="30"/>
  <c r="AC76" i="30"/>
  <c r="Y76" i="30"/>
  <c r="U76" i="30"/>
  <c r="AG75" i="30"/>
  <c r="AC75" i="30"/>
  <c r="Y75" i="30"/>
  <c r="U75" i="30"/>
  <c r="AG74" i="30"/>
  <c r="AC74" i="30"/>
  <c r="Y74" i="30"/>
  <c r="U74" i="30"/>
  <c r="AG73" i="30"/>
  <c r="AC73" i="30"/>
  <c r="Y73" i="30"/>
  <c r="U73" i="30"/>
  <c r="AG72" i="30"/>
  <c r="AC72" i="30"/>
  <c r="Y72" i="30"/>
  <c r="U72" i="30"/>
  <c r="AG71" i="30"/>
  <c r="AC71" i="30"/>
  <c r="Y71" i="30"/>
  <c r="U71" i="30"/>
  <c r="AG70" i="30"/>
  <c r="AC70" i="30"/>
  <c r="Y70" i="30"/>
  <c r="U70" i="30"/>
  <c r="AG69" i="30"/>
  <c r="AC69" i="30"/>
  <c r="Y69" i="30"/>
  <c r="U69" i="30"/>
  <c r="AF67" i="30"/>
  <c r="AE67" i="30"/>
  <c r="AD67" i="30"/>
  <c r="AB67" i="30"/>
  <c r="AA67" i="30"/>
  <c r="Z67" i="30"/>
  <c r="X67" i="30"/>
  <c r="W67" i="30"/>
  <c r="V67" i="30"/>
  <c r="T67" i="30"/>
  <c r="S67" i="30"/>
  <c r="R67" i="30"/>
  <c r="O67" i="30"/>
  <c r="N67" i="30"/>
  <c r="M67" i="30"/>
  <c r="K67" i="30"/>
  <c r="J67" i="30"/>
  <c r="AG66" i="30"/>
  <c r="AC66" i="30"/>
  <c r="Y66" i="30"/>
  <c r="U66" i="30"/>
  <c r="AG65" i="30"/>
  <c r="AC65" i="30"/>
  <c r="Y65" i="30"/>
  <c r="U65" i="30"/>
  <c r="AG64" i="30"/>
  <c r="AC64" i="30"/>
  <c r="Y64" i="30"/>
  <c r="U64" i="30"/>
  <c r="AG63" i="30"/>
  <c r="AC63" i="30"/>
  <c r="Y63" i="30"/>
  <c r="U63" i="30"/>
  <c r="AG62" i="30"/>
  <c r="AC62" i="30"/>
  <c r="Y62" i="30"/>
  <c r="U62" i="30"/>
  <c r="AG61" i="30"/>
  <c r="AC61" i="30"/>
  <c r="Y61" i="30"/>
  <c r="U61" i="30"/>
  <c r="AG60" i="30"/>
  <c r="AC60" i="30"/>
  <c r="Y60" i="30"/>
  <c r="U60" i="30"/>
  <c r="AG59" i="30"/>
  <c r="AC59" i="30"/>
  <c r="Y59" i="30"/>
  <c r="U59" i="30"/>
  <c r="AG58" i="30"/>
  <c r="AC58" i="30"/>
  <c r="Y58" i="30"/>
  <c r="U58" i="30"/>
  <c r="AG57" i="30"/>
  <c r="AG67" i="30" s="1"/>
  <c r="AC57" i="30"/>
  <c r="AC67" i="30" s="1"/>
  <c r="Y57" i="30"/>
  <c r="U57" i="30"/>
  <c r="AF55" i="30"/>
  <c r="AE55" i="30"/>
  <c r="AD55" i="30"/>
  <c r="AB55" i="30"/>
  <c r="AA55" i="30"/>
  <c r="Z55" i="30"/>
  <c r="X55" i="30"/>
  <c r="W55" i="30"/>
  <c r="V55" i="30"/>
  <c r="T55" i="30"/>
  <c r="S55" i="30"/>
  <c r="R55" i="30"/>
  <c r="O55" i="30"/>
  <c r="N55" i="30"/>
  <c r="M55" i="30"/>
  <c r="K55" i="30"/>
  <c r="J55" i="30"/>
  <c r="AG54" i="30"/>
  <c r="AC54" i="30"/>
  <c r="Y54" i="30"/>
  <c r="U54" i="30"/>
  <c r="AG53" i="30"/>
  <c r="AC53" i="30"/>
  <c r="Y53" i="30"/>
  <c r="U53" i="30"/>
  <c r="AG52" i="30"/>
  <c r="AC52" i="30"/>
  <c r="Y52" i="30"/>
  <c r="U52" i="30"/>
  <c r="AG51" i="30"/>
  <c r="AC51" i="30"/>
  <c r="Y51" i="30"/>
  <c r="U51" i="30"/>
  <c r="AG50" i="30"/>
  <c r="AC50" i="30"/>
  <c r="Y50" i="30"/>
  <c r="U50" i="30"/>
  <c r="AG49" i="30"/>
  <c r="AC49" i="30"/>
  <c r="Y49" i="30"/>
  <c r="U49" i="30"/>
  <c r="AG48" i="30"/>
  <c r="AC48" i="30"/>
  <c r="Y48" i="30"/>
  <c r="U48" i="30"/>
  <c r="AG47" i="30"/>
  <c r="AC47" i="30"/>
  <c r="Y47" i="30"/>
  <c r="U47" i="30"/>
  <c r="AG46" i="30"/>
  <c r="AC46" i="30"/>
  <c r="Y46" i="30"/>
  <c r="U46" i="30"/>
  <c r="AG45" i="30"/>
  <c r="AG55" i="30" s="1"/>
  <c r="AC45" i="30"/>
  <c r="Y45" i="30"/>
  <c r="U45" i="30"/>
  <c r="AF43" i="30"/>
  <c r="AE43" i="30"/>
  <c r="AD43" i="30"/>
  <c r="AB43" i="30"/>
  <c r="AA43" i="30"/>
  <c r="Z43" i="30"/>
  <c r="X43" i="30"/>
  <c r="W43" i="30"/>
  <c r="V43" i="30"/>
  <c r="T43" i="30"/>
  <c r="S43" i="30"/>
  <c r="R43" i="30"/>
  <c r="O43" i="30"/>
  <c r="N43" i="30"/>
  <c r="M43" i="30"/>
  <c r="K43" i="30"/>
  <c r="J43" i="30"/>
  <c r="AG42" i="30"/>
  <c r="AC42" i="30"/>
  <c r="Y42" i="30"/>
  <c r="U42" i="30"/>
  <c r="AG41" i="30"/>
  <c r="AC41" i="30"/>
  <c r="Y41" i="30"/>
  <c r="U41" i="30"/>
  <c r="AG40" i="30"/>
  <c r="AC40" i="30"/>
  <c r="Y40" i="30"/>
  <c r="U40" i="30"/>
  <c r="AG39" i="30"/>
  <c r="AC39" i="30"/>
  <c r="Y39" i="30"/>
  <c r="U39" i="30"/>
  <c r="AG38" i="30"/>
  <c r="AC38" i="30"/>
  <c r="Y38" i="30"/>
  <c r="U38" i="30"/>
  <c r="AG37" i="30"/>
  <c r="AC37" i="30"/>
  <c r="Y37" i="30"/>
  <c r="U37" i="30"/>
  <c r="AG36" i="30"/>
  <c r="AC36" i="30"/>
  <c r="Y36" i="30"/>
  <c r="U36" i="30"/>
  <c r="AG35" i="30"/>
  <c r="AC35" i="30"/>
  <c r="Y35" i="30"/>
  <c r="U35" i="30"/>
  <c r="AG34" i="30"/>
  <c r="AC34" i="30"/>
  <c r="Y34" i="30"/>
  <c r="U34" i="30"/>
  <c r="AG33" i="30"/>
  <c r="AG43" i="30" s="1"/>
  <c r="AC33" i="30"/>
  <c r="AC43" i="30" s="1"/>
  <c r="Y33" i="30"/>
  <c r="U33" i="30"/>
  <c r="AF31" i="30"/>
  <c r="AE31" i="30"/>
  <c r="AD31" i="30"/>
  <c r="AB31" i="30"/>
  <c r="AA31" i="30"/>
  <c r="Z31" i="30"/>
  <c r="X31" i="30"/>
  <c r="W31" i="30"/>
  <c r="V31" i="30"/>
  <c r="T31" i="30"/>
  <c r="S31" i="30"/>
  <c r="R31" i="30"/>
  <c r="O31" i="30"/>
  <c r="N31" i="30"/>
  <c r="M31" i="30"/>
  <c r="K31" i="30"/>
  <c r="J31" i="30"/>
  <c r="AG30" i="30"/>
  <c r="AC30" i="30"/>
  <c r="Y30" i="30"/>
  <c r="U30" i="30"/>
  <c r="AG29" i="30"/>
  <c r="AC29" i="30"/>
  <c r="Y29" i="30"/>
  <c r="U29" i="30"/>
  <c r="AG28" i="30"/>
  <c r="AC28" i="30"/>
  <c r="Y28" i="30"/>
  <c r="U28" i="30"/>
  <c r="AG27" i="30"/>
  <c r="AC27" i="30"/>
  <c r="Y27" i="30"/>
  <c r="U27" i="30"/>
  <c r="AG26" i="30"/>
  <c r="AC26" i="30"/>
  <c r="Y26" i="30"/>
  <c r="U26" i="30"/>
  <c r="AG25" i="30"/>
  <c r="AC25" i="30"/>
  <c r="Y25" i="30"/>
  <c r="U25" i="30"/>
  <c r="AG24" i="30"/>
  <c r="AC24" i="30"/>
  <c r="Y24" i="30"/>
  <c r="U24" i="30"/>
  <c r="AG23" i="30"/>
  <c r="AC23" i="30"/>
  <c r="Y23" i="30"/>
  <c r="U23" i="30"/>
  <c r="AG22" i="30"/>
  <c r="AC22" i="30"/>
  <c r="Y22" i="30"/>
  <c r="U22" i="30"/>
  <c r="AG21" i="30"/>
  <c r="AG31" i="30" s="1"/>
  <c r="AC21" i="30"/>
  <c r="Y21" i="30"/>
  <c r="U21" i="30"/>
  <c r="AF19" i="30"/>
  <c r="AE19" i="30"/>
  <c r="AD19" i="30"/>
  <c r="AB19" i="30"/>
  <c r="AA19" i="30"/>
  <c r="Z19" i="30"/>
  <c r="X19" i="30"/>
  <c r="W19" i="30"/>
  <c r="V19" i="30"/>
  <c r="T19" i="30"/>
  <c r="S19" i="30"/>
  <c r="R19" i="30"/>
  <c r="O19" i="30"/>
  <c r="N19" i="30"/>
  <c r="M19" i="30"/>
  <c r="K19" i="30"/>
  <c r="J19" i="30"/>
  <c r="AG18" i="30"/>
  <c r="AC18" i="30"/>
  <c r="Y18" i="30"/>
  <c r="U18" i="30"/>
  <c r="AG17" i="30"/>
  <c r="AC17" i="30"/>
  <c r="Y17" i="30"/>
  <c r="U17" i="30"/>
  <c r="AG16" i="30"/>
  <c r="AC16" i="30"/>
  <c r="Y16" i="30"/>
  <c r="U16" i="30"/>
  <c r="AG15" i="30"/>
  <c r="AC15" i="30"/>
  <c r="Y15" i="30"/>
  <c r="U15" i="30"/>
  <c r="AG14" i="30"/>
  <c r="AC14" i="30"/>
  <c r="Y14" i="30"/>
  <c r="U14" i="30"/>
  <c r="AG13" i="30"/>
  <c r="AC13" i="30"/>
  <c r="Y13" i="30"/>
  <c r="U13" i="30"/>
  <c r="AG12" i="30"/>
  <c r="AC12" i="30"/>
  <c r="Y12" i="30"/>
  <c r="U12" i="30"/>
  <c r="AG11" i="30"/>
  <c r="AC11" i="30"/>
  <c r="Y11" i="30"/>
  <c r="U11" i="30"/>
  <c r="AG10" i="30"/>
  <c r="AC10" i="30"/>
  <c r="Y10" i="30"/>
  <c r="U10" i="30"/>
  <c r="AG9" i="30"/>
  <c r="AG19" i="30" s="1"/>
  <c r="AC9" i="30"/>
  <c r="Y9" i="30"/>
  <c r="U9" i="30"/>
  <c r="U19" i="30" s="1"/>
  <c r="A3" i="30"/>
  <c r="C18" i="14"/>
  <c r="B18" i="14"/>
  <c r="Y17" i="14"/>
  <c r="X17" i="14"/>
  <c r="A5" i="14"/>
  <c r="A24" i="14" s="1"/>
  <c r="A1" i="14"/>
  <c r="A193" i="13"/>
  <c r="T23" i="14"/>
  <c r="P23" i="14"/>
  <c r="F23" i="14"/>
  <c r="E23" i="14"/>
  <c r="D23" i="14"/>
  <c r="C23" i="14"/>
  <c r="J192" i="13"/>
  <c r="B23" i="14" s="1"/>
  <c r="AG190" i="13"/>
  <c r="AC190" i="13"/>
  <c r="AC192" i="13" s="1"/>
  <c r="Y190" i="13"/>
  <c r="Y192" i="13" s="1"/>
  <c r="U190" i="13"/>
  <c r="U192" i="13" s="1"/>
  <c r="J23" i="14" s="1"/>
  <c r="AF187" i="13"/>
  <c r="U22" i="48" s="1"/>
  <c r="AE187" i="13"/>
  <c r="T22" i="48" s="1"/>
  <c r="AD187" i="13"/>
  <c r="S22" i="48" s="1"/>
  <c r="AB187" i="13"/>
  <c r="Q22" i="48" s="1"/>
  <c r="AA187" i="13"/>
  <c r="P22" i="48" s="1"/>
  <c r="Z187" i="13"/>
  <c r="O22" i="48" s="1"/>
  <c r="X187" i="13"/>
  <c r="M22" i="48" s="1"/>
  <c r="W187" i="13"/>
  <c r="L22" i="48" s="1"/>
  <c r="V187" i="13"/>
  <c r="K22" i="48" s="1"/>
  <c r="T187" i="13"/>
  <c r="S187" i="13"/>
  <c r="R187" i="13"/>
  <c r="G22" i="31" s="1"/>
  <c r="O187" i="13"/>
  <c r="N187" i="13"/>
  <c r="M187" i="13"/>
  <c r="K187" i="13"/>
  <c r="C22" i="31" s="1"/>
  <c r="J187" i="13"/>
  <c r="AG186" i="13"/>
  <c r="AC186" i="13"/>
  <c r="Y186" i="13"/>
  <c r="U186" i="13"/>
  <c r="AG185" i="13"/>
  <c r="AC185" i="13"/>
  <c r="Y185" i="13"/>
  <c r="U185" i="13"/>
  <c r="AG184" i="13"/>
  <c r="AC184" i="13"/>
  <c r="Y184" i="13"/>
  <c r="U184" i="13"/>
  <c r="AG183" i="13"/>
  <c r="AC183" i="13"/>
  <c r="Y183" i="13"/>
  <c r="U183" i="13"/>
  <c r="AG182" i="13"/>
  <c r="AC182" i="13"/>
  <c r="Y182" i="13"/>
  <c r="U182" i="13"/>
  <c r="AG181" i="13"/>
  <c r="AC181" i="13"/>
  <c r="Y181" i="13"/>
  <c r="U181" i="13"/>
  <c r="AG180" i="13"/>
  <c r="AC180" i="13"/>
  <c r="Y180" i="13"/>
  <c r="U180" i="13"/>
  <c r="AG179" i="13"/>
  <c r="AC179" i="13"/>
  <c r="Y179" i="13"/>
  <c r="U179" i="13"/>
  <c r="AG178" i="13"/>
  <c r="AC178" i="13"/>
  <c r="Y178" i="13"/>
  <c r="U178" i="13"/>
  <c r="AG177" i="13"/>
  <c r="AC177" i="13"/>
  <c r="Y177" i="13"/>
  <c r="U177" i="13"/>
  <c r="AF175" i="13"/>
  <c r="U21" i="48" s="1"/>
  <c r="AE175" i="13"/>
  <c r="T21" i="48" s="1"/>
  <c r="AD175" i="13"/>
  <c r="S21" i="48" s="1"/>
  <c r="AB175" i="13"/>
  <c r="Q21" i="48" s="1"/>
  <c r="AA175" i="13"/>
  <c r="P21" i="48" s="1"/>
  <c r="Z175" i="13"/>
  <c r="O21" i="48" s="1"/>
  <c r="X175" i="13"/>
  <c r="M21" i="48" s="1"/>
  <c r="W175" i="13"/>
  <c r="L21" i="48" s="1"/>
  <c r="V175" i="13"/>
  <c r="K21" i="48" s="1"/>
  <c r="T175" i="13"/>
  <c r="S175" i="13"/>
  <c r="R175" i="13"/>
  <c r="G21" i="31" s="1"/>
  <c r="O175" i="13"/>
  <c r="N175" i="13"/>
  <c r="M175" i="13"/>
  <c r="K175" i="13"/>
  <c r="C21" i="31" s="1"/>
  <c r="J175" i="13"/>
  <c r="AG174" i="13"/>
  <c r="AC174" i="13"/>
  <c r="Y174" i="13"/>
  <c r="U174" i="13"/>
  <c r="AG173" i="13"/>
  <c r="AC173" i="13"/>
  <c r="Y173" i="13"/>
  <c r="U173" i="13"/>
  <c r="AG172" i="13"/>
  <c r="AC172" i="13"/>
  <c r="Y172" i="13"/>
  <c r="U172" i="13"/>
  <c r="AG171" i="13"/>
  <c r="AC171" i="13"/>
  <c r="Y171" i="13"/>
  <c r="U171" i="13"/>
  <c r="AG170" i="13"/>
  <c r="AC170" i="13"/>
  <c r="Y170" i="13"/>
  <c r="U170" i="13"/>
  <c r="AG169" i="13"/>
  <c r="AC169" i="13"/>
  <c r="Y169" i="13"/>
  <c r="U169" i="13"/>
  <c r="AG168" i="13"/>
  <c r="AC168" i="13"/>
  <c r="Y168" i="13"/>
  <c r="U168" i="13"/>
  <c r="AG167" i="13"/>
  <c r="AC167" i="13"/>
  <c r="Y167" i="13"/>
  <c r="U167" i="13"/>
  <c r="AG166" i="13"/>
  <c r="AC166" i="13"/>
  <c r="Y166" i="13"/>
  <c r="U166" i="13"/>
  <c r="AG165" i="13"/>
  <c r="AC165" i="13"/>
  <c r="Y165" i="13"/>
  <c r="U165" i="13"/>
  <c r="AF163" i="13"/>
  <c r="U20" i="48" s="1"/>
  <c r="AE163" i="13"/>
  <c r="T20" i="48" s="1"/>
  <c r="AD163" i="13"/>
  <c r="S20" i="48" s="1"/>
  <c r="AB163" i="13"/>
  <c r="Q20" i="48" s="1"/>
  <c r="AA163" i="13"/>
  <c r="P20" i="48" s="1"/>
  <c r="Z163" i="13"/>
  <c r="O20" i="48" s="1"/>
  <c r="X163" i="13"/>
  <c r="M20" i="48" s="1"/>
  <c r="W163" i="13"/>
  <c r="L20" i="48" s="1"/>
  <c r="V163" i="13"/>
  <c r="K20" i="48" s="1"/>
  <c r="T163" i="13"/>
  <c r="S163" i="13"/>
  <c r="R163" i="13"/>
  <c r="G20" i="31" s="1"/>
  <c r="O163" i="13"/>
  <c r="N163" i="13"/>
  <c r="M163" i="13"/>
  <c r="K163" i="13"/>
  <c r="C20" i="31" s="1"/>
  <c r="J163" i="13"/>
  <c r="AG162" i="13"/>
  <c r="AC162" i="13"/>
  <c r="Y162" i="13"/>
  <c r="U162" i="13"/>
  <c r="AG161" i="13"/>
  <c r="AC161" i="13"/>
  <c r="Y161" i="13"/>
  <c r="U161" i="13"/>
  <c r="AG160" i="13"/>
  <c r="AC160" i="13"/>
  <c r="Y160" i="13"/>
  <c r="U160" i="13"/>
  <c r="AG159" i="13"/>
  <c r="AC159" i="13"/>
  <c r="Y159" i="13"/>
  <c r="U159" i="13"/>
  <c r="AG158" i="13"/>
  <c r="AC158" i="13"/>
  <c r="Y158" i="13"/>
  <c r="U158" i="13"/>
  <c r="AG157" i="13"/>
  <c r="AC157" i="13"/>
  <c r="Y157" i="13"/>
  <c r="U157" i="13"/>
  <c r="AG156" i="13"/>
  <c r="AC156" i="13"/>
  <c r="Y156" i="13"/>
  <c r="U156" i="13"/>
  <c r="AG155" i="13"/>
  <c r="AC155" i="13"/>
  <c r="Y155" i="13"/>
  <c r="U155" i="13"/>
  <c r="AG154" i="13"/>
  <c r="AC154" i="13"/>
  <c r="Y154" i="13"/>
  <c r="U154" i="13"/>
  <c r="AG153" i="13"/>
  <c r="AC153" i="13"/>
  <c r="Y153" i="13"/>
  <c r="U153" i="13"/>
  <c r="AF151" i="13"/>
  <c r="U19" i="48" s="1"/>
  <c r="AE151" i="13"/>
  <c r="T19" i="48" s="1"/>
  <c r="AD151" i="13"/>
  <c r="S19" i="48" s="1"/>
  <c r="AB151" i="13"/>
  <c r="Q19" i="48" s="1"/>
  <c r="AA151" i="13"/>
  <c r="P19" i="48" s="1"/>
  <c r="Z151" i="13"/>
  <c r="O19" i="48" s="1"/>
  <c r="X151" i="13"/>
  <c r="M19" i="48" s="1"/>
  <c r="W151" i="13"/>
  <c r="L19" i="48" s="1"/>
  <c r="V151" i="13"/>
  <c r="K19" i="48" s="1"/>
  <c r="T151" i="13"/>
  <c r="S151" i="13"/>
  <c r="R151" i="13"/>
  <c r="O151" i="13"/>
  <c r="N151" i="13"/>
  <c r="M151" i="13"/>
  <c r="K151" i="13"/>
  <c r="C19" i="31" s="1"/>
  <c r="J151" i="13"/>
  <c r="AG150" i="13"/>
  <c r="AC150" i="13"/>
  <c r="Y150" i="13"/>
  <c r="U150" i="13"/>
  <c r="AG149" i="13"/>
  <c r="AC149" i="13"/>
  <c r="Y149" i="13"/>
  <c r="U149" i="13"/>
  <c r="AG148" i="13"/>
  <c r="AC148" i="13"/>
  <c r="Y148" i="13"/>
  <c r="U148" i="13"/>
  <c r="AG147" i="13"/>
  <c r="AC147" i="13"/>
  <c r="Y147" i="13"/>
  <c r="U147" i="13"/>
  <c r="AG146" i="13"/>
  <c r="AC146" i="13"/>
  <c r="Y146" i="13"/>
  <c r="U146" i="13"/>
  <c r="AG145" i="13"/>
  <c r="AC145" i="13"/>
  <c r="Y145" i="13"/>
  <c r="U145" i="13"/>
  <c r="AG144" i="13"/>
  <c r="AC144" i="13"/>
  <c r="Y144" i="13"/>
  <c r="U144" i="13"/>
  <c r="AG143" i="13"/>
  <c r="AC143" i="13"/>
  <c r="Y143" i="13"/>
  <c r="U143" i="13"/>
  <c r="AG142" i="13"/>
  <c r="AC142" i="13"/>
  <c r="Y142" i="13"/>
  <c r="U142" i="13"/>
  <c r="AG141" i="13"/>
  <c r="AC141" i="13"/>
  <c r="Y141" i="13"/>
  <c r="U141" i="13"/>
  <c r="AF139" i="13"/>
  <c r="U18" i="48" s="1"/>
  <c r="AE139" i="13"/>
  <c r="T18" i="48" s="1"/>
  <c r="AD139" i="13"/>
  <c r="S18" i="48" s="1"/>
  <c r="AB139" i="13"/>
  <c r="Q18" i="48" s="1"/>
  <c r="AA139" i="13"/>
  <c r="P18" i="48" s="1"/>
  <c r="Z139" i="13"/>
  <c r="O18" i="48" s="1"/>
  <c r="X139" i="13"/>
  <c r="M18" i="48" s="1"/>
  <c r="W139" i="13"/>
  <c r="L18" i="48" s="1"/>
  <c r="V139" i="13"/>
  <c r="K18" i="48" s="1"/>
  <c r="T139" i="13"/>
  <c r="S139" i="13"/>
  <c r="R139" i="13"/>
  <c r="O139" i="13"/>
  <c r="N139" i="13"/>
  <c r="M139" i="13"/>
  <c r="AG138" i="13"/>
  <c r="AC138" i="13"/>
  <c r="Y138" i="13"/>
  <c r="U138" i="13"/>
  <c r="AG137" i="13"/>
  <c r="AC137" i="13"/>
  <c r="Y137" i="13"/>
  <c r="U137" i="13"/>
  <c r="AG136" i="13"/>
  <c r="AC136" i="13"/>
  <c r="Y136" i="13"/>
  <c r="U136" i="13"/>
  <c r="AG135" i="13"/>
  <c r="AC135" i="13"/>
  <c r="Y135" i="13"/>
  <c r="U135" i="13"/>
  <c r="AG134" i="13"/>
  <c r="AC134" i="13"/>
  <c r="Y134" i="13"/>
  <c r="U134" i="13"/>
  <c r="AG133" i="13"/>
  <c r="AC133" i="13"/>
  <c r="Y133" i="13"/>
  <c r="U133" i="13"/>
  <c r="AG132" i="13"/>
  <c r="AC132" i="13"/>
  <c r="Y132" i="13"/>
  <c r="U132" i="13"/>
  <c r="AG131" i="13"/>
  <c r="AC131" i="13"/>
  <c r="Y131" i="13"/>
  <c r="U131" i="13"/>
  <c r="AG130" i="13"/>
  <c r="AC130" i="13"/>
  <c r="Y130" i="13"/>
  <c r="U130" i="13"/>
  <c r="AG129" i="13"/>
  <c r="AC129" i="13"/>
  <c r="Y129" i="13"/>
  <c r="U129" i="13"/>
  <c r="AF127" i="13"/>
  <c r="U17" i="48" s="1"/>
  <c r="AE127" i="13"/>
  <c r="T17" i="48" s="1"/>
  <c r="AD127" i="13"/>
  <c r="S17" i="48" s="1"/>
  <c r="AB127" i="13"/>
  <c r="Q17" i="48" s="1"/>
  <c r="AA127" i="13"/>
  <c r="P17" i="48" s="1"/>
  <c r="Z127" i="13"/>
  <c r="O17" i="48" s="1"/>
  <c r="X127" i="13"/>
  <c r="M17" i="48" s="1"/>
  <c r="W127" i="13"/>
  <c r="L17" i="48" s="1"/>
  <c r="V127" i="13"/>
  <c r="K17" i="48" s="1"/>
  <c r="T127" i="13"/>
  <c r="S127" i="13"/>
  <c r="R127" i="13"/>
  <c r="G17" i="31" s="1"/>
  <c r="O127" i="13"/>
  <c r="N127" i="13"/>
  <c r="M127" i="13"/>
  <c r="K127" i="13"/>
  <c r="J127" i="13"/>
  <c r="AG126" i="13"/>
  <c r="AC126" i="13"/>
  <c r="Y126" i="13"/>
  <c r="U126" i="13"/>
  <c r="AG125" i="13"/>
  <c r="AC125" i="13"/>
  <c r="Y125" i="13"/>
  <c r="U125" i="13"/>
  <c r="AG124" i="13"/>
  <c r="AC124" i="13"/>
  <c r="Y124" i="13"/>
  <c r="U124" i="13"/>
  <c r="AG123" i="13"/>
  <c r="AC123" i="13"/>
  <c r="Y123" i="13"/>
  <c r="U123" i="13"/>
  <c r="AG122" i="13"/>
  <c r="AC122" i="13"/>
  <c r="Y122" i="13"/>
  <c r="U122" i="13"/>
  <c r="AG121" i="13"/>
  <c r="AC121" i="13"/>
  <c r="Y121" i="13"/>
  <c r="U121" i="13"/>
  <c r="AG120" i="13"/>
  <c r="AC120" i="13"/>
  <c r="Y120" i="13"/>
  <c r="U120" i="13"/>
  <c r="AG119" i="13"/>
  <c r="AC119" i="13"/>
  <c r="Y119" i="13"/>
  <c r="U119" i="13"/>
  <c r="AG118" i="13"/>
  <c r="AC118" i="13"/>
  <c r="Y118" i="13"/>
  <c r="U118" i="13"/>
  <c r="AG117" i="13"/>
  <c r="AC117" i="13"/>
  <c r="Y117" i="13"/>
  <c r="U117" i="13"/>
  <c r="AF115" i="13"/>
  <c r="U16" i="48" s="1"/>
  <c r="AE115" i="13"/>
  <c r="T16" i="48" s="1"/>
  <c r="AD115" i="13"/>
  <c r="S16" i="48" s="1"/>
  <c r="AB115" i="13"/>
  <c r="Q16" i="48" s="1"/>
  <c r="AA115" i="13"/>
  <c r="P16" i="48" s="1"/>
  <c r="Z115" i="13"/>
  <c r="O16" i="48" s="1"/>
  <c r="X115" i="13"/>
  <c r="M16" i="48" s="1"/>
  <c r="W115" i="13"/>
  <c r="L16" i="48" s="1"/>
  <c r="V115" i="13"/>
  <c r="K16" i="48" s="1"/>
  <c r="T115" i="13"/>
  <c r="S115" i="13"/>
  <c r="R115" i="13"/>
  <c r="G16" i="31" s="1"/>
  <c r="O115" i="13"/>
  <c r="N115" i="13"/>
  <c r="M115" i="13"/>
  <c r="K115" i="13"/>
  <c r="J115" i="13"/>
  <c r="AG114" i="13"/>
  <c r="AC114" i="13"/>
  <c r="Y114" i="13"/>
  <c r="U114" i="13"/>
  <c r="AG113" i="13"/>
  <c r="AC113" i="13"/>
  <c r="Y113" i="13"/>
  <c r="U113" i="13"/>
  <c r="AG112" i="13"/>
  <c r="AC112" i="13"/>
  <c r="Y112" i="13"/>
  <c r="U112" i="13"/>
  <c r="AG111" i="13"/>
  <c r="AC111" i="13"/>
  <c r="Y111" i="13"/>
  <c r="U111" i="13"/>
  <c r="AG110" i="13"/>
  <c r="AC110" i="13"/>
  <c r="Y110" i="13"/>
  <c r="U110" i="13"/>
  <c r="AG109" i="13"/>
  <c r="AC109" i="13"/>
  <c r="Y109" i="13"/>
  <c r="U109" i="13"/>
  <c r="AG108" i="13"/>
  <c r="AC108" i="13"/>
  <c r="Y108" i="13"/>
  <c r="U108" i="13"/>
  <c r="AG107" i="13"/>
  <c r="AC107" i="13"/>
  <c r="Y107" i="13"/>
  <c r="U107" i="13"/>
  <c r="AG106" i="13"/>
  <c r="AC106" i="13"/>
  <c r="Y106" i="13"/>
  <c r="U106" i="13"/>
  <c r="AG105" i="13"/>
  <c r="AC105" i="13"/>
  <c r="Y105" i="13"/>
  <c r="U105" i="13"/>
  <c r="U115" i="13" s="1"/>
  <c r="AF103" i="13"/>
  <c r="U15" i="48" s="1"/>
  <c r="AE103" i="13"/>
  <c r="T15" i="48" s="1"/>
  <c r="AD103" i="13"/>
  <c r="S15" i="48" s="1"/>
  <c r="AB103" i="13"/>
  <c r="Q15" i="48" s="1"/>
  <c r="AA103" i="13"/>
  <c r="P15" i="48" s="1"/>
  <c r="Z103" i="13"/>
  <c r="O15" i="48" s="1"/>
  <c r="X103" i="13"/>
  <c r="M15" i="48" s="1"/>
  <c r="W103" i="13"/>
  <c r="L15" i="48" s="1"/>
  <c r="V103" i="13"/>
  <c r="K15" i="48" s="1"/>
  <c r="T103" i="13"/>
  <c r="S103" i="13"/>
  <c r="R103" i="13"/>
  <c r="G15" i="31" s="1"/>
  <c r="O103" i="13"/>
  <c r="N103" i="13"/>
  <c r="M103" i="13"/>
  <c r="K103" i="13"/>
  <c r="J103" i="13"/>
  <c r="AG102" i="13"/>
  <c r="AC102" i="13"/>
  <c r="Y102" i="13"/>
  <c r="U102" i="13"/>
  <c r="AG101" i="13"/>
  <c r="AC101" i="13"/>
  <c r="Y101" i="13"/>
  <c r="U101" i="13"/>
  <c r="AG100" i="13"/>
  <c r="AC100" i="13"/>
  <c r="Y100" i="13"/>
  <c r="U100" i="13"/>
  <c r="AG99" i="13"/>
  <c r="AC99" i="13"/>
  <c r="Y99" i="13"/>
  <c r="U99" i="13"/>
  <c r="AG98" i="13"/>
  <c r="AC98" i="13"/>
  <c r="Y98" i="13"/>
  <c r="U98" i="13"/>
  <c r="AG97" i="13"/>
  <c r="AC97" i="13"/>
  <c r="Y97" i="13"/>
  <c r="U97" i="13"/>
  <c r="AG96" i="13"/>
  <c r="AC96" i="13"/>
  <c r="Y96" i="13"/>
  <c r="U96" i="13"/>
  <c r="AG95" i="13"/>
  <c r="AC95" i="13"/>
  <c r="Y95" i="13"/>
  <c r="U95" i="13"/>
  <c r="AG94" i="13"/>
  <c r="AC94" i="13"/>
  <c r="Y94" i="13"/>
  <c r="U94" i="13"/>
  <c r="AG93" i="13"/>
  <c r="AC93" i="13"/>
  <c r="Y93" i="13"/>
  <c r="U93" i="13"/>
  <c r="AF91" i="13"/>
  <c r="U14" i="48" s="1"/>
  <c r="AE91" i="13"/>
  <c r="T14" i="48" s="1"/>
  <c r="AD91" i="13"/>
  <c r="S14" i="48" s="1"/>
  <c r="AB91" i="13"/>
  <c r="Q14" i="48" s="1"/>
  <c r="AA91" i="13"/>
  <c r="P14" i="48" s="1"/>
  <c r="Z91" i="13"/>
  <c r="O14" i="48" s="1"/>
  <c r="X91" i="13"/>
  <c r="M14" i="48" s="1"/>
  <c r="W91" i="13"/>
  <c r="L14" i="48" s="1"/>
  <c r="V91" i="13"/>
  <c r="K14" i="48" s="1"/>
  <c r="T91" i="13"/>
  <c r="S91" i="13"/>
  <c r="R91" i="13"/>
  <c r="G14" i="31" s="1"/>
  <c r="O91" i="13"/>
  <c r="N91" i="13"/>
  <c r="M91" i="13"/>
  <c r="K91" i="13"/>
  <c r="C14" i="31" s="1"/>
  <c r="J91" i="13"/>
  <c r="AG90" i="13"/>
  <c r="AC90" i="13"/>
  <c r="Y90" i="13"/>
  <c r="U90" i="13"/>
  <c r="AG89" i="13"/>
  <c r="AC89" i="13"/>
  <c r="Y89" i="13"/>
  <c r="U89" i="13"/>
  <c r="AG88" i="13"/>
  <c r="AC88" i="13"/>
  <c r="Y88" i="13"/>
  <c r="U88" i="13"/>
  <c r="AG87" i="13"/>
  <c r="AC87" i="13"/>
  <c r="Y87" i="13"/>
  <c r="U87" i="13"/>
  <c r="AG86" i="13"/>
  <c r="AC86" i="13"/>
  <c r="Y86" i="13"/>
  <c r="U86" i="13"/>
  <c r="AG85" i="13"/>
  <c r="AC85" i="13"/>
  <c r="Y85" i="13"/>
  <c r="U85" i="13"/>
  <c r="AG84" i="13"/>
  <c r="AC84" i="13"/>
  <c r="Y84" i="13"/>
  <c r="U84" i="13"/>
  <c r="AG83" i="13"/>
  <c r="AC83" i="13"/>
  <c r="Y83" i="13"/>
  <c r="U83" i="13"/>
  <c r="AG82" i="13"/>
  <c r="AC82" i="13"/>
  <c r="Y82" i="13"/>
  <c r="U82" i="13"/>
  <c r="AG81" i="13"/>
  <c r="AG91" i="13" s="1"/>
  <c r="AC81" i="13"/>
  <c r="Y81" i="13"/>
  <c r="U81" i="13"/>
  <c r="AF79" i="13"/>
  <c r="U13" i="48" s="1"/>
  <c r="AE79" i="13"/>
  <c r="T13" i="48" s="1"/>
  <c r="AD79" i="13"/>
  <c r="S13" i="48" s="1"/>
  <c r="AB79" i="13"/>
  <c r="Q13" i="48" s="1"/>
  <c r="AA79" i="13"/>
  <c r="P13" i="48" s="1"/>
  <c r="Z79" i="13"/>
  <c r="O13" i="48" s="1"/>
  <c r="X79" i="13"/>
  <c r="M13" i="48" s="1"/>
  <c r="W79" i="13"/>
  <c r="L13" i="48" s="1"/>
  <c r="V79" i="13"/>
  <c r="K13" i="48" s="1"/>
  <c r="T79" i="13"/>
  <c r="S79" i="13"/>
  <c r="R79" i="13"/>
  <c r="G13" i="31" s="1"/>
  <c r="O79" i="13"/>
  <c r="N79" i="13"/>
  <c r="M79" i="13"/>
  <c r="K79" i="13"/>
  <c r="C13" i="31" s="1"/>
  <c r="J79" i="13"/>
  <c r="AG78" i="13"/>
  <c r="AC78" i="13"/>
  <c r="Y78" i="13"/>
  <c r="U78" i="13"/>
  <c r="AG77" i="13"/>
  <c r="AC77" i="13"/>
  <c r="Y77" i="13"/>
  <c r="U77" i="13"/>
  <c r="AG76" i="13"/>
  <c r="AC76" i="13"/>
  <c r="Y76" i="13"/>
  <c r="U76" i="13"/>
  <c r="AG75" i="13"/>
  <c r="AC75" i="13"/>
  <c r="Y75" i="13"/>
  <c r="U75" i="13"/>
  <c r="AG74" i="13"/>
  <c r="AC74" i="13"/>
  <c r="Y74" i="13"/>
  <c r="U74" i="13"/>
  <c r="AG73" i="13"/>
  <c r="AC73" i="13"/>
  <c r="Y73" i="13"/>
  <c r="U73" i="13"/>
  <c r="AG72" i="13"/>
  <c r="AC72" i="13"/>
  <c r="Y72" i="13"/>
  <c r="U72" i="13"/>
  <c r="AG71" i="13"/>
  <c r="AC71" i="13"/>
  <c r="Y71" i="13"/>
  <c r="U71" i="13"/>
  <c r="AG70" i="13"/>
  <c r="AC70" i="13"/>
  <c r="Y70" i="13"/>
  <c r="U70" i="13"/>
  <c r="AG69" i="13"/>
  <c r="AC69" i="13"/>
  <c r="Y69" i="13"/>
  <c r="U69" i="13"/>
  <c r="AF67" i="13"/>
  <c r="U12" i="48" s="1"/>
  <c r="AE67" i="13"/>
  <c r="T12" i="48" s="1"/>
  <c r="AD67" i="13"/>
  <c r="S12" i="48" s="1"/>
  <c r="AB67" i="13"/>
  <c r="Q12" i="48" s="1"/>
  <c r="AA67" i="13"/>
  <c r="P12" i="48" s="1"/>
  <c r="Z67" i="13"/>
  <c r="O12" i="48" s="1"/>
  <c r="X67" i="13"/>
  <c r="M12" i="48" s="1"/>
  <c r="W67" i="13"/>
  <c r="L12" i="48" s="1"/>
  <c r="V67" i="13"/>
  <c r="K12" i="48" s="1"/>
  <c r="T67" i="13"/>
  <c r="S67" i="13"/>
  <c r="R67" i="13"/>
  <c r="O67" i="13"/>
  <c r="N67" i="13"/>
  <c r="E12" i="31" s="1"/>
  <c r="M67" i="13"/>
  <c r="K67" i="13"/>
  <c r="J67" i="13"/>
  <c r="AG66" i="13"/>
  <c r="AC66" i="13"/>
  <c r="Y66" i="13"/>
  <c r="U66" i="13"/>
  <c r="AG65" i="13"/>
  <c r="AC65" i="13"/>
  <c r="Y65" i="13"/>
  <c r="U65" i="13"/>
  <c r="AG64" i="13"/>
  <c r="AC64" i="13"/>
  <c r="Y64" i="13"/>
  <c r="U64" i="13"/>
  <c r="AG63" i="13"/>
  <c r="AC63" i="13"/>
  <c r="Y63" i="13"/>
  <c r="U63" i="13"/>
  <c r="AG62" i="13"/>
  <c r="AC62" i="13"/>
  <c r="Y62" i="13"/>
  <c r="U62" i="13"/>
  <c r="AG61" i="13"/>
  <c r="AC61" i="13"/>
  <c r="Y61" i="13"/>
  <c r="U61" i="13"/>
  <c r="AG60" i="13"/>
  <c r="AC60" i="13"/>
  <c r="Y60" i="13"/>
  <c r="U60" i="13"/>
  <c r="AG59" i="13"/>
  <c r="AC59" i="13"/>
  <c r="Y59" i="13"/>
  <c r="U59" i="13"/>
  <c r="AG58" i="13"/>
  <c r="AC58" i="13"/>
  <c r="Y58" i="13"/>
  <c r="U58" i="13"/>
  <c r="AG57" i="13"/>
  <c r="AC57" i="13"/>
  <c r="Y57" i="13"/>
  <c r="U57" i="13"/>
  <c r="AF55" i="13"/>
  <c r="U11" i="48" s="1"/>
  <c r="AE55" i="13"/>
  <c r="T11" i="48" s="1"/>
  <c r="AD55" i="13"/>
  <c r="S11" i="48" s="1"/>
  <c r="AB55" i="13"/>
  <c r="Q11" i="48" s="1"/>
  <c r="AA55" i="13"/>
  <c r="P11" i="48" s="1"/>
  <c r="Z55" i="13"/>
  <c r="O11" i="48" s="1"/>
  <c r="X55" i="13"/>
  <c r="M11" i="48" s="1"/>
  <c r="W55" i="13"/>
  <c r="L11" i="48" s="1"/>
  <c r="V55" i="13"/>
  <c r="K11" i="48" s="1"/>
  <c r="T55" i="13"/>
  <c r="S55" i="13"/>
  <c r="R55" i="13"/>
  <c r="G11" i="31" s="1"/>
  <c r="O55" i="13"/>
  <c r="N55" i="13"/>
  <c r="M55" i="13"/>
  <c r="K55" i="13"/>
  <c r="C11" i="31" s="1"/>
  <c r="J55" i="13"/>
  <c r="AG54" i="13"/>
  <c r="AC54" i="13"/>
  <c r="Y54" i="13"/>
  <c r="U54" i="13"/>
  <c r="AG53" i="13"/>
  <c r="AC53" i="13"/>
  <c r="Y53" i="13"/>
  <c r="U53" i="13"/>
  <c r="AG52" i="13"/>
  <c r="AC52" i="13"/>
  <c r="Y52" i="13"/>
  <c r="U52" i="13"/>
  <c r="AG51" i="13"/>
  <c r="AC51" i="13"/>
  <c r="Y51" i="13"/>
  <c r="U51" i="13"/>
  <c r="AG50" i="13"/>
  <c r="AC50" i="13"/>
  <c r="Y50" i="13"/>
  <c r="U50" i="13"/>
  <c r="AG49" i="13"/>
  <c r="AC49" i="13"/>
  <c r="Y49" i="13"/>
  <c r="U49" i="13"/>
  <c r="AG48" i="13"/>
  <c r="AC48" i="13"/>
  <c r="Y48" i="13"/>
  <c r="U48" i="13"/>
  <c r="AG47" i="13"/>
  <c r="AC47" i="13"/>
  <c r="Y47" i="13"/>
  <c r="U47" i="13"/>
  <c r="AG46" i="13"/>
  <c r="AC46" i="13"/>
  <c r="Y46" i="13"/>
  <c r="U46" i="13"/>
  <c r="AG45" i="13"/>
  <c r="AC45" i="13"/>
  <c r="Y45" i="13"/>
  <c r="U45" i="13"/>
  <c r="AF43" i="13"/>
  <c r="U10" i="48" s="1"/>
  <c r="AE43" i="13"/>
  <c r="T10" i="48" s="1"/>
  <c r="AD43" i="13"/>
  <c r="S10" i="48" s="1"/>
  <c r="AB43" i="13"/>
  <c r="Q10" i="48" s="1"/>
  <c r="AA43" i="13"/>
  <c r="P10" i="48" s="1"/>
  <c r="Z43" i="13"/>
  <c r="O10" i="48" s="1"/>
  <c r="X43" i="13"/>
  <c r="M10" i="48" s="1"/>
  <c r="W43" i="13"/>
  <c r="L10" i="48" s="1"/>
  <c r="V43" i="13"/>
  <c r="K10" i="48" s="1"/>
  <c r="T43" i="13"/>
  <c r="I10" i="31" s="1"/>
  <c r="S43" i="13"/>
  <c r="R43" i="13"/>
  <c r="O43" i="13"/>
  <c r="N43" i="13"/>
  <c r="E10" i="31" s="1"/>
  <c r="M43" i="13"/>
  <c r="K43" i="13"/>
  <c r="C10" i="31" s="1"/>
  <c r="J43" i="13"/>
  <c r="AG42" i="13"/>
  <c r="AC42" i="13"/>
  <c r="Y42" i="13"/>
  <c r="U42" i="13"/>
  <c r="AG41" i="13"/>
  <c r="AC41" i="13"/>
  <c r="Y41" i="13"/>
  <c r="U41" i="13"/>
  <c r="AG40" i="13"/>
  <c r="AC40" i="13"/>
  <c r="Y40" i="13"/>
  <c r="U40" i="13"/>
  <c r="AG39" i="13"/>
  <c r="AC39" i="13"/>
  <c r="Y39" i="13"/>
  <c r="U39" i="13"/>
  <c r="AG38" i="13"/>
  <c r="AC38" i="13"/>
  <c r="Y38" i="13"/>
  <c r="U38" i="13"/>
  <c r="AG37" i="13"/>
  <c r="AC37" i="13"/>
  <c r="Y37" i="13"/>
  <c r="U37" i="13"/>
  <c r="AG36" i="13"/>
  <c r="AC36" i="13"/>
  <c r="Y36" i="13"/>
  <c r="U36" i="13"/>
  <c r="AG35" i="13"/>
  <c r="AC35" i="13"/>
  <c r="Y35" i="13"/>
  <c r="U35" i="13"/>
  <c r="AG34" i="13"/>
  <c r="AC34" i="13"/>
  <c r="Y34" i="13"/>
  <c r="U34" i="13"/>
  <c r="AG33" i="13"/>
  <c r="AC33" i="13"/>
  <c r="Y33" i="13"/>
  <c r="U33" i="13"/>
  <c r="AF31" i="13"/>
  <c r="U9" i="48" s="1"/>
  <c r="AE31" i="13"/>
  <c r="T9" i="48" s="1"/>
  <c r="AD31" i="13"/>
  <c r="S9" i="48" s="1"/>
  <c r="AB31" i="13"/>
  <c r="Q9" i="48" s="1"/>
  <c r="AA31" i="13"/>
  <c r="P9" i="48" s="1"/>
  <c r="Z31" i="13"/>
  <c r="O9" i="48" s="1"/>
  <c r="X31" i="13"/>
  <c r="M9" i="48" s="1"/>
  <c r="W31" i="13"/>
  <c r="L9" i="48" s="1"/>
  <c r="V31" i="13"/>
  <c r="K9" i="48" s="1"/>
  <c r="T31" i="13"/>
  <c r="S31" i="13"/>
  <c r="R31" i="13"/>
  <c r="G9" i="31" s="1"/>
  <c r="O31" i="13"/>
  <c r="N31" i="13"/>
  <c r="M31" i="13"/>
  <c r="K31" i="13"/>
  <c r="C9" i="31" s="1"/>
  <c r="J31" i="13"/>
  <c r="AG30" i="13"/>
  <c r="AC30" i="13"/>
  <c r="Y30" i="13"/>
  <c r="U30" i="13"/>
  <c r="AG29" i="13"/>
  <c r="AC29" i="13"/>
  <c r="Y29" i="13"/>
  <c r="U29" i="13"/>
  <c r="AG28" i="13"/>
  <c r="AC28" i="13"/>
  <c r="Y28" i="13"/>
  <c r="U28" i="13"/>
  <c r="AG27" i="13"/>
  <c r="AC27" i="13"/>
  <c r="Y27" i="13"/>
  <c r="U27" i="13"/>
  <c r="AG26" i="13"/>
  <c r="AC26" i="13"/>
  <c r="Y26" i="13"/>
  <c r="U26" i="13"/>
  <c r="AG25" i="13"/>
  <c r="AC25" i="13"/>
  <c r="Y25" i="13"/>
  <c r="U25" i="13"/>
  <c r="AG24" i="13"/>
  <c r="AC24" i="13"/>
  <c r="Y24" i="13"/>
  <c r="U24" i="13"/>
  <c r="AG23" i="13"/>
  <c r="AC23" i="13"/>
  <c r="Y23" i="13"/>
  <c r="U23" i="13"/>
  <c r="AG22" i="13"/>
  <c r="AC22" i="13"/>
  <c r="Y22" i="13"/>
  <c r="U22" i="13"/>
  <c r="AG21" i="13"/>
  <c r="AC21" i="13"/>
  <c r="Y21" i="13"/>
  <c r="U21" i="13"/>
  <c r="AF19" i="13"/>
  <c r="U8" i="48" s="1"/>
  <c r="AE19" i="13"/>
  <c r="T8" i="48" s="1"/>
  <c r="AD19" i="13"/>
  <c r="S8" i="48" s="1"/>
  <c r="AB19" i="13"/>
  <c r="Q8" i="48" s="1"/>
  <c r="AA19" i="13"/>
  <c r="P8" i="48" s="1"/>
  <c r="Z19" i="13"/>
  <c r="O8" i="48" s="1"/>
  <c r="X19" i="13"/>
  <c r="M8" i="48" s="1"/>
  <c r="W19" i="13"/>
  <c r="L8" i="48" s="1"/>
  <c r="V19" i="13"/>
  <c r="K8" i="48" s="1"/>
  <c r="T19" i="13"/>
  <c r="S19" i="13"/>
  <c r="R19" i="13"/>
  <c r="O19" i="13"/>
  <c r="N19" i="13"/>
  <c r="M19" i="13"/>
  <c r="K19" i="13"/>
  <c r="J19" i="13"/>
  <c r="AG18" i="13"/>
  <c r="AC18" i="13"/>
  <c r="Y18" i="13"/>
  <c r="U18" i="13"/>
  <c r="AG17" i="13"/>
  <c r="AC17" i="13"/>
  <c r="Y17" i="13"/>
  <c r="U17" i="13"/>
  <c r="AG16" i="13"/>
  <c r="AC16" i="13"/>
  <c r="Y16" i="13"/>
  <c r="U16" i="13"/>
  <c r="AG15" i="13"/>
  <c r="AC15" i="13"/>
  <c r="Y15" i="13"/>
  <c r="U15" i="13"/>
  <c r="AG14" i="13"/>
  <c r="AC14" i="13"/>
  <c r="Y14" i="13"/>
  <c r="U14" i="13"/>
  <c r="AG13" i="13"/>
  <c r="AC13" i="13"/>
  <c r="Y13" i="13"/>
  <c r="U13" i="13"/>
  <c r="AG12" i="13"/>
  <c r="AC12" i="13"/>
  <c r="Y12" i="13"/>
  <c r="U12" i="13"/>
  <c r="AG11" i="13"/>
  <c r="AC11" i="13"/>
  <c r="Y11" i="13"/>
  <c r="U11" i="13"/>
  <c r="AG10" i="13"/>
  <c r="AC10" i="13"/>
  <c r="Y10" i="13"/>
  <c r="U10" i="13"/>
  <c r="AG9" i="13"/>
  <c r="AC9" i="13"/>
  <c r="Y9" i="13"/>
  <c r="Y19" i="13" s="1"/>
  <c r="U9" i="13"/>
  <c r="A3" i="13"/>
  <c r="A3" i="48" s="1"/>
  <c r="O23" i="10"/>
  <c r="G22" i="10"/>
  <c r="O21" i="10"/>
  <c r="O19" i="10"/>
  <c r="G18" i="10"/>
  <c r="C18" i="10"/>
  <c r="B18" i="10"/>
  <c r="Y17" i="10"/>
  <c r="X17" i="10"/>
  <c r="I17" i="10"/>
  <c r="Q16" i="10"/>
  <c r="Q14" i="10"/>
  <c r="A5" i="10"/>
  <c r="A24" i="10" s="1"/>
  <c r="A3" i="10"/>
  <c r="A1" i="10"/>
  <c r="U23" i="10"/>
  <c r="T23" i="10"/>
  <c r="S23" i="10"/>
  <c r="Q23" i="10"/>
  <c r="P23" i="10"/>
  <c r="M23" i="10"/>
  <c r="L23" i="10"/>
  <c r="K23" i="10"/>
  <c r="I23" i="10"/>
  <c r="H23" i="10"/>
  <c r="G23" i="10"/>
  <c r="F23" i="10"/>
  <c r="E23" i="10"/>
  <c r="D23" i="10"/>
  <c r="U22" i="10"/>
  <c r="T22" i="10"/>
  <c r="S22" i="10"/>
  <c r="Q22" i="10"/>
  <c r="P22" i="10"/>
  <c r="O22" i="10"/>
  <c r="M22" i="10"/>
  <c r="L22" i="10"/>
  <c r="K22" i="10"/>
  <c r="I22" i="10"/>
  <c r="H22" i="10"/>
  <c r="F22" i="10"/>
  <c r="E22" i="10"/>
  <c r="D22" i="10"/>
  <c r="C22" i="10"/>
  <c r="B22" i="10"/>
  <c r="N22" i="10"/>
  <c r="V22" i="10"/>
  <c r="R22" i="10"/>
  <c r="U21" i="10"/>
  <c r="T21" i="10"/>
  <c r="S21" i="10"/>
  <c r="Q21" i="10"/>
  <c r="P21" i="10"/>
  <c r="M21" i="10"/>
  <c r="L21" i="10"/>
  <c r="K21" i="10"/>
  <c r="I21" i="10"/>
  <c r="H21" i="10"/>
  <c r="G21" i="10"/>
  <c r="F21" i="10"/>
  <c r="E21" i="10"/>
  <c r="D21" i="10"/>
  <c r="C21" i="10"/>
  <c r="B21" i="10"/>
  <c r="U20" i="10"/>
  <c r="T20" i="10"/>
  <c r="S20" i="10"/>
  <c r="Q20" i="10"/>
  <c r="P20" i="10"/>
  <c r="O20" i="10"/>
  <c r="M20" i="10"/>
  <c r="L20" i="10"/>
  <c r="K20" i="10"/>
  <c r="I20" i="10"/>
  <c r="H20" i="10"/>
  <c r="G20" i="10"/>
  <c r="F20" i="10"/>
  <c r="E20" i="10"/>
  <c r="D20" i="10"/>
  <c r="C20" i="10"/>
  <c r="B20" i="10"/>
  <c r="V20" i="10"/>
  <c r="R20" i="10"/>
  <c r="V19" i="10"/>
  <c r="U19" i="10"/>
  <c r="T19" i="10"/>
  <c r="S19" i="10"/>
  <c r="R19" i="10"/>
  <c r="Q19" i="10"/>
  <c r="P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B19" i="10"/>
  <c r="U18" i="10"/>
  <c r="T18" i="10"/>
  <c r="S18" i="10"/>
  <c r="Q18" i="10"/>
  <c r="P18" i="10"/>
  <c r="O18" i="10"/>
  <c r="M18" i="10"/>
  <c r="L18" i="10"/>
  <c r="K18" i="10"/>
  <c r="I18" i="10"/>
  <c r="H18" i="10"/>
  <c r="F18" i="10"/>
  <c r="E18" i="10"/>
  <c r="D18" i="10"/>
  <c r="V18" i="10"/>
  <c r="N18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H17" i="10"/>
  <c r="G17" i="10"/>
  <c r="F17" i="10"/>
  <c r="E17" i="10"/>
  <c r="D17" i="10"/>
  <c r="C17" i="10"/>
  <c r="B17" i="10"/>
  <c r="U16" i="10"/>
  <c r="T16" i="10"/>
  <c r="S16" i="10"/>
  <c r="P16" i="10"/>
  <c r="O16" i="10"/>
  <c r="M16" i="10"/>
  <c r="L16" i="10"/>
  <c r="K16" i="10"/>
  <c r="I16" i="10"/>
  <c r="H16" i="10"/>
  <c r="G16" i="10"/>
  <c r="F16" i="10"/>
  <c r="E16" i="10"/>
  <c r="D16" i="10"/>
  <c r="C16" i="10"/>
  <c r="B16" i="10"/>
  <c r="N16" i="10"/>
  <c r="R16" i="10"/>
  <c r="U15" i="10"/>
  <c r="T15" i="10"/>
  <c r="S15" i="10"/>
  <c r="Q15" i="10"/>
  <c r="P15" i="10"/>
  <c r="O15" i="10"/>
  <c r="M15" i="10"/>
  <c r="L15" i="10"/>
  <c r="K15" i="10"/>
  <c r="I15" i="10"/>
  <c r="H15" i="10"/>
  <c r="G15" i="10"/>
  <c r="F15" i="10"/>
  <c r="E15" i="10"/>
  <c r="D15" i="10"/>
  <c r="C15" i="10"/>
  <c r="B15" i="10"/>
  <c r="V15" i="10"/>
  <c r="N15" i="10"/>
  <c r="R15" i="10"/>
  <c r="U14" i="10"/>
  <c r="T14" i="10"/>
  <c r="S14" i="10"/>
  <c r="P14" i="10"/>
  <c r="O14" i="10"/>
  <c r="M14" i="10"/>
  <c r="L14" i="10"/>
  <c r="K14" i="10"/>
  <c r="I14" i="10"/>
  <c r="H14" i="10"/>
  <c r="G14" i="10"/>
  <c r="F14" i="10"/>
  <c r="E14" i="10"/>
  <c r="D14" i="10"/>
  <c r="C14" i="10"/>
  <c r="B14" i="10"/>
  <c r="J14" i="10"/>
  <c r="N14" i="10"/>
  <c r="U13" i="10"/>
  <c r="T13" i="10"/>
  <c r="S13" i="10"/>
  <c r="Q13" i="10"/>
  <c r="P13" i="10"/>
  <c r="O13" i="10"/>
  <c r="M13" i="10"/>
  <c r="L13" i="10"/>
  <c r="I13" i="10"/>
  <c r="H13" i="10"/>
  <c r="G13" i="10"/>
  <c r="F13" i="10"/>
  <c r="E13" i="10"/>
  <c r="D13" i="10"/>
  <c r="C13" i="10"/>
  <c r="B13" i="10"/>
  <c r="R13" i="10"/>
  <c r="F12" i="10"/>
  <c r="E12" i="10"/>
  <c r="D12" i="10"/>
  <c r="U11" i="10"/>
  <c r="T11" i="10"/>
  <c r="S11" i="10"/>
  <c r="Q11" i="10"/>
  <c r="P11" i="10"/>
  <c r="O11" i="10"/>
  <c r="M11" i="10"/>
  <c r="L11" i="10"/>
  <c r="K11" i="10"/>
  <c r="I11" i="10"/>
  <c r="H11" i="10"/>
  <c r="G11" i="10"/>
  <c r="F11" i="10"/>
  <c r="E11" i="10"/>
  <c r="D11" i="10"/>
  <c r="C11" i="10"/>
  <c r="B11" i="10"/>
  <c r="N11" i="10"/>
  <c r="U10" i="10"/>
  <c r="T10" i="10"/>
  <c r="S10" i="10"/>
  <c r="Q10" i="10"/>
  <c r="P10" i="10"/>
  <c r="O10" i="10"/>
  <c r="I10" i="10"/>
  <c r="H10" i="10"/>
  <c r="G10" i="10"/>
  <c r="F10" i="10"/>
  <c r="E10" i="10"/>
  <c r="D10" i="10"/>
  <c r="C10" i="10"/>
  <c r="B10" i="10"/>
  <c r="R10" i="10"/>
  <c r="F9" i="10"/>
  <c r="E9" i="10"/>
  <c r="D9" i="10"/>
  <c r="V22" i="4"/>
  <c r="U22" i="4"/>
  <c r="T22" i="4"/>
  <c r="S22" i="4"/>
  <c r="R22" i="4"/>
  <c r="Q22" i="4"/>
  <c r="P22" i="4"/>
  <c r="O22" i="4"/>
  <c r="M22" i="4"/>
  <c r="L22" i="4"/>
  <c r="K22" i="4"/>
  <c r="I22" i="4"/>
  <c r="H22" i="4"/>
  <c r="G22" i="4"/>
  <c r="Y17" i="4"/>
  <c r="U17" i="4"/>
  <c r="T17" i="4"/>
  <c r="S17" i="4"/>
  <c r="Q17" i="4"/>
  <c r="P17" i="4"/>
  <c r="O17" i="4"/>
  <c r="M17" i="4"/>
  <c r="L17" i="4"/>
  <c r="K17" i="4"/>
  <c r="I17" i="4"/>
  <c r="C17" i="4"/>
  <c r="U14" i="4"/>
  <c r="T14" i="4"/>
  <c r="S14" i="4"/>
  <c r="Q14" i="4"/>
  <c r="P14" i="4"/>
  <c r="O14" i="4"/>
  <c r="M14" i="4"/>
  <c r="L14" i="4"/>
  <c r="K14" i="4"/>
  <c r="I14" i="4"/>
  <c r="H14" i="4"/>
  <c r="G14" i="4"/>
  <c r="F14" i="4"/>
  <c r="E14" i="4"/>
  <c r="D14" i="4"/>
  <c r="C14" i="4"/>
  <c r="U13" i="4"/>
  <c r="T13" i="4"/>
  <c r="S13" i="4"/>
  <c r="Q13" i="4"/>
  <c r="P13" i="4"/>
  <c r="O13" i="4"/>
  <c r="M13" i="4"/>
  <c r="L13" i="4"/>
  <c r="K13" i="4"/>
  <c r="I13" i="4"/>
  <c r="H13" i="4"/>
  <c r="G13" i="4"/>
  <c r="F13" i="4"/>
  <c r="E13" i="4"/>
  <c r="D13" i="4"/>
  <c r="C13" i="4"/>
  <c r="U8" i="4"/>
  <c r="T8" i="4"/>
  <c r="S8" i="4"/>
  <c r="Q8" i="4"/>
  <c r="P8" i="4"/>
  <c r="O8" i="4"/>
  <c r="M8" i="4"/>
  <c r="L8" i="4"/>
  <c r="K8" i="4"/>
  <c r="I8" i="4"/>
  <c r="H8" i="4"/>
  <c r="G8" i="4"/>
  <c r="C8" i="4"/>
  <c r="A5" i="4"/>
  <c r="A25" i="4" s="1"/>
  <c r="A1" i="4"/>
  <c r="Q100" i="3"/>
  <c r="P100" i="3"/>
  <c r="A100" i="3"/>
  <c r="AF99" i="3"/>
  <c r="U24" i="4" s="1"/>
  <c r="AE99" i="3"/>
  <c r="T24" i="4" s="1"/>
  <c r="AD99" i="3"/>
  <c r="S24" i="4" s="1"/>
  <c r="AB99" i="3"/>
  <c r="Q24" i="4" s="1"/>
  <c r="AA99" i="3"/>
  <c r="P24" i="4" s="1"/>
  <c r="Z99" i="3"/>
  <c r="O24" i="4" s="1"/>
  <c r="X99" i="3"/>
  <c r="M24" i="4" s="1"/>
  <c r="W99" i="3"/>
  <c r="L24" i="4" s="1"/>
  <c r="V99" i="3"/>
  <c r="K24" i="4" s="1"/>
  <c r="T99" i="3"/>
  <c r="I24" i="4" s="1"/>
  <c r="S99" i="3"/>
  <c r="H24" i="4" s="1"/>
  <c r="R99" i="3"/>
  <c r="G24" i="4" s="1"/>
  <c r="O99" i="3"/>
  <c r="F24" i="4" s="1"/>
  <c r="N99" i="3"/>
  <c r="E24" i="4" s="1"/>
  <c r="M99" i="3"/>
  <c r="D24" i="4" s="1"/>
  <c r="K99" i="3"/>
  <c r="C24" i="4" s="1"/>
  <c r="J99" i="3"/>
  <c r="B24" i="4" s="1"/>
  <c r="AG98" i="3"/>
  <c r="AG99" i="3" s="1"/>
  <c r="V24" i="4" s="1"/>
  <c r="AC98" i="3"/>
  <c r="AC99" i="3" s="1"/>
  <c r="R24" i="4" s="1"/>
  <c r="Y98" i="3"/>
  <c r="Y99" i="3" s="1"/>
  <c r="N24" i="4" s="1"/>
  <c r="U98" i="3"/>
  <c r="U23" i="4"/>
  <c r="T23" i="4"/>
  <c r="S23" i="4"/>
  <c r="Q23" i="4"/>
  <c r="P23" i="4"/>
  <c r="O23" i="4"/>
  <c r="M23" i="4"/>
  <c r="L23" i="4"/>
  <c r="K23" i="4"/>
  <c r="T96" i="3"/>
  <c r="I23" i="4" s="1"/>
  <c r="S96" i="3"/>
  <c r="H23" i="4" s="1"/>
  <c r="R96" i="3"/>
  <c r="G23" i="4" s="1"/>
  <c r="O96" i="3"/>
  <c r="F23" i="4" s="1"/>
  <c r="N96" i="3"/>
  <c r="E23" i="4" s="1"/>
  <c r="M96" i="3"/>
  <c r="D23" i="4" s="1"/>
  <c r="C23" i="4"/>
  <c r="J96" i="3"/>
  <c r="B23" i="4" s="1"/>
  <c r="AG94" i="3"/>
  <c r="AC94" i="3"/>
  <c r="Y94" i="3"/>
  <c r="U94" i="3"/>
  <c r="U96" i="3" s="1"/>
  <c r="AG93" i="3"/>
  <c r="AC93" i="3"/>
  <c r="Y93" i="3"/>
  <c r="AG92" i="3"/>
  <c r="AC92" i="3"/>
  <c r="Y92" i="3"/>
  <c r="AG91" i="3"/>
  <c r="AC91" i="3"/>
  <c r="Y91" i="3"/>
  <c r="AG90" i="3"/>
  <c r="AC90" i="3"/>
  <c r="Y90" i="3"/>
  <c r="AG89" i="3"/>
  <c r="AC89" i="3"/>
  <c r="Y89" i="3"/>
  <c r="AF87" i="3"/>
  <c r="AE87" i="3"/>
  <c r="AD87" i="3"/>
  <c r="AB87" i="3"/>
  <c r="AA87" i="3"/>
  <c r="Z87" i="3"/>
  <c r="X87" i="3"/>
  <c r="W87" i="3"/>
  <c r="V87" i="3"/>
  <c r="T87" i="3"/>
  <c r="S87" i="3"/>
  <c r="R87" i="3"/>
  <c r="O87" i="3"/>
  <c r="F22" i="4" s="1"/>
  <c r="N87" i="3"/>
  <c r="E22" i="4" s="1"/>
  <c r="M87" i="3"/>
  <c r="D22" i="4" s="1"/>
  <c r="K87" i="3"/>
  <c r="C22" i="4" s="1"/>
  <c r="J87" i="3"/>
  <c r="B22" i="4" s="1"/>
  <c r="AG86" i="3"/>
  <c r="AC86" i="3"/>
  <c r="Y86" i="3"/>
  <c r="U86" i="3"/>
  <c r="AG85" i="3"/>
  <c r="AC85" i="3"/>
  <c r="Y85" i="3"/>
  <c r="U85" i="3"/>
  <c r="AG84" i="3"/>
  <c r="AC84" i="3"/>
  <c r="Y84" i="3"/>
  <c r="U84" i="3"/>
  <c r="AF82" i="3"/>
  <c r="U21" i="4" s="1"/>
  <c r="AE82" i="3"/>
  <c r="T21" i="4" s="1"/>
  <c r="AD82" i="3"/>
  <c r="S21" i="4" s="1"/>
  <c r="AB82" i="3"/>
  <c r="Q21" i="4" s="1"/>
  <c r="AA82" i="3"/>
  <c r="P21" i="4" s="1"/>
  <c r="Z82" i="3"/>
  <c r="O21" i="4" s="1"/>
  <c r="X82" i="3"/>
  <c r="M21" i="4" s="1"/>
  <c r="W82" i="3"/>
  <c r="L21" i="4" s="1"/>
  <c r="V82" i="3"/>
  <c r="K21" i="4" s="1"/>
  <c r="T82" i="3"/>
  <c r="I21" i="4" s="1"/>
  <c r="S82" i="3"/>
  <c r="H21" i="4" s="1"/>
  <c r="R82" i="3"/>
  <c r="G21" i="4" s="1"/>
  <c r="O82" i="3"/>
  <c r="F21" i="4" s="1"/>
  <c r="N82" i="3"/>
  <c r="E21" i="4" s="1"/>
  <c r="M82" i="3"/>
  <c r="D21" i="4" s="1"/>
  <c r="K82" i="3"/>
  <c r="C21" i="4" s="1"/>
  <c r="J82" i="3"/>
  <c r="B21" i="4" s="1"/>
  <c r="AG81" i="3"/>
  <c r="AC81" i="3"/>
  <c r="Y81" i="3"/>
  <c r="U81" i="3"/>
  <c r="AG80" i="3"/>
  <c r="AC80" i="3"/>
  <c r="Y80" i="3"/>
  <c r="Y82" i="3" s="1"/>
  <c r="N21" i="4" s="1"/>
  <c r="U80" i="3"/>
  <c r="AF78" i="3"/>
  <c r="U20" i="4" s="1"/>
  <c r="AE78" i="3"/>
  <c r="T20" i="4" s="1"/>
  <c r="AD78" i="3"/>
  <c r="S20" i="4" s="1"/>
  <c r="AB78" i="3"/>
  <c r="Q20" i="4" s="1"/>
  <c r="AA78" i="3"/>
  <c r="P20" i="4" s="1"/>
  <c r="Z78" i="3"/>
  <c r="O20" i="4" s="1"/>
  <c r="X78" i="3"/>
  <c r="M20" i="4" s="1"/>
  <c r="W78" i="3"/>
  <c r="L20" i="4" s="1"/>
  <c r="V78" i="3"/>
  <c r="K20" i="4" s="1"/>
  <c r="T78" i="3"/>
  <c r="I20" i="4" s="1"/>
  <c r="S78" i="3"/>
  <c r="H20" i="4" s="1"/>
  <c r="R78" i="3"/>
  <c r="G20" i="4" s="1"/>
  <c r="O78" i="3"/>
  <c r="F20" i="4" s="1"/>
  <c r="N78" i="3"/>
  <c r="E20" i="4" s="1"/>
  <c r="M78" i="3"/>
  <c r="D20" i="4" s="1"/>
  <c r="K78" i="3"/>
  <c r="C20" i="4" s="1"/>
  <c r="J78" i="3"/>
  <c r="B20" i="4" s="1"/>
  <c r="AG77" i="3"/>
  <c r="AC77" i="3"/>
  <c r="Y77" i="3"/>
  <c r="U77" i="3"/>
  <c r="AG76" i="3"/>
  <c r="AC76" i="3"/>
  <c r="Y76" i="3"/>
  <c r="Y78" i="3" s="1"/>
  <c r="N20" i="4" s="1"/>
  <c r="U76" i="3"/>
  <c r="AF74" i="3"/>
  <c r="U19" i="4" s="1"/>
  <c r="AE74" i="3"/>
  <c r="T19" i="4" s="1"/>
  <c r="AD74" i="3"/>
  <c r="S19" i="4" s="1"/>
  <c r="AB74" i="3"/>
  <c r="Q19" i="4" s="1"/>
  <c r="AA74" i="3"/>
  <c r="P19" i="4" s="1"/>
  <c r="Z74" i="3"/>
  <c r="O19" i="4" s="1"/>
  <c r="X74" i="3"/>
  <c r="M19" i="4" s="1"/>
  <c r="W74" i="3"/>
  <c r="L19" i="4" s="1"/>
  <c r="V74" i="3"/>
  <c r="K19" i="4" s="1"/>
  <c r="T74" i="3"/>
  <c r="I19" i="4" s="1"/>
  <c r="S74" i="3"/>
  <c r="H19" i="4" s="1"/>
  <c r="R74" i="3"/>
  <c r="G19" i="4" s="1"/>
  <c r="O74" i="3"/>
  <c r="F19" i="4" s="1"/>
  <c r="N74" i="3"/>
  <c r="E19" i="4" s="1"/>
  <c r="M74" i="3"/>
  <c r="D19" i="4" s="1"/>
  <c r="K74" i="3"/>
  <c r="C19" i="4" s="1"/>
  <c r="J74" i="3"/>
  <c r="B19" i="4" s="1"/>
  <c r="AG73" i="3"/>
  <c r="AC73" i="3"/>
  <c r="Y73" i="3"/>
  <c r="U73" i="3"/>
  <c r="AG71" i="3"/>
  <c r="AC71" i="3"/>
  <c r="Y71" i="3"/>
  <c r="U71" i="3"/>
  <c r="AG70" i="3"/>
  <c r="AG74" i="3" s="1"/>
  <c r="V19" i="4" s="1"/>
  <c r="AC70" i="3"/>
  <c r="AC74" i="3" s="1"/>
  <c r="R19" i="4" s="1"/>
  <c r="Y70" i="3"/>
  <c r="Y74" i="3" s="1"/>
  <c r="N19" i="4" s="1"/>
  <c r="U70" i="3"/>
  <c r="AF68" i="3"/>
  <c r="U18" i="4" s="1"/>
  <c r="AE68" i="3"/>
  <c r="T18" i="4" s="1"/>
  <c r="AD68" i="3"/>
  <c r="S18" i="4" s="1"/>
  <c r="AB68" i="3"/>
  <c r="Q18" i="4" s="1"/>
  <c r="AA68" i="3"/>
  <c r="P18" i="4" s="1"/>
  <c r="Z68" i="3"/>
  <c r="O18" i="4" s="1"/>
  <c r="X68" i="3"/>
  <c r="M18" i="4" s="1"/>
  <c r="W68" i="3"/>
  <c r="L18" i="4" s="1"/>
  <c r="V68" i="3"/>
  <c r="K18" i="4" s="1"/>
  <c r="T68" i="3"/>
  <c r="I18" i="4" s="1"/>
  <c r="S68" i="3"/>
  <c r="H18" i="4" s="1"/>
  <c r="R68" i="3"/>
  <c r="G18" i="4" s="1"/>
  <c r="O68" i="3"/>
  <c r="F18" i="4" s="1"/>
  <c r="N68" i="3"/>
  <c r="E18" i="4" s="1"/>
  <c r="M68" i="3"/>
  <c r="D18" i="4" s="1"/>
  <c r="K68" i="3"/>
  <c r="C18" i="4" s="1"/>
  <c r="J68" i="3"/>
  <c r="B18" i="4" s="1"/>
  <c r="AG67" i="3"/>
  <c r="AC67" i="3"/>
  <c r="Y67" i="3"/>
  <c r="U67" i="3"/>
  <c r="AG66" i="3"/>
  <c r="AC66" i="3"/>
  <c r="Y66" i="3"/>
  <c r="U66" i="3"/>
  <c r="AG65" i="3"/>
  <c r="AC65" i="3"/>
  <c r="Y65" i="3"/>
  <c r="U65" i="3"/>
  <c r="AG64" i="3"/>
  <c r="AC64" i="3"/>
  <c r="Y64" i="3"/>
  <c r="Y68" i="3" s="1"/>
  <c r="N18" i="4" s="1"/>
  <c r="U64" i="3"/>
  <c r="S62" i="3"/>
  <c r="H17" i="4" s="1"/>
  <c r="R62" i="3"/>
  <c r="G17" i="4" s="1"/>
  <c r="O62" i="3"/>
  <c r="F17" i="4" s="1"/>
  <c r="N62" i="3"/>
  <c r="E17" i="4" s="1"/>
  <c r="M62" i="3"/>
  <c r="D17" i="4" s="1"/>
  <c r="J62" i="3"/>
  <c r="B17" i="4" s="1"/>
  <c r="AG61" i="3"/>
  <c r="AG62" i="3" s="1"/>
  <c r="V17" i="4" s="1"/>
  <c r="AC61" i="3"/>
  <c r="AC62" i="3" s="1"/>
  <c r="R17" i="4" s="1"/>
  <c r="Y61" i="3"/>
  <c r="Y62" i="3" s="1"/>
  <c r="N17" i="4" s="1"/>
  <c r="U61" i="3"/>
  <c r="U62" i="3" s="1"/>
  <c r="J17" i="4" s="1"/>
  <c r="AF56" i="3"/>
  <c r="U16" i="4" s="1"/>
  <c r="AE56" i="3"/>
  <c r="T16" i="4" s="1"/>
  <c r="AD56" i="3"/>
  <c r="S16" i="4" s="1"/>
  <c r="AB56" i="3"/>
  <c r="Q16" i="4" s="1"/>
  <c r="AA56" i="3"/>
  <c r="P16" i="4" s="1"/>
  <c r="Z56" i="3"/>
  <c r="O16" i="4" s="1"/>
  <c r="X56" i="3"/>
  <c r="M16" i="4" s="1"/>
  <c r="W56" i="3"/>
  <c r="L16" i="4" s="1"/>
  <c r="V56" i="3"/>
  <c r="K16" i="4" s="1"/>
  <c r="T56" i="3"/>
  <c r="I16" i="4" s="1"/>
  <c r="S56" i="3"/>
  <c r="H16" i="4" s="1"/>
  <c r="R56" i="3"/>
  <c r="G16" i="4" s="1"/>
  <c r="O56" i="3"/>
  <c r="F16" i="4" s="1"/>
  <c r="N56" i="3"/>
  <c r="E16" i="4" s="1"/>
  <c r="M56" i="3"/>
  <c r="D16" i="4" s="1"/>
  <c r="K56" i="3"/>
  <c r="C16" i="4" s="1"/>
  <c r="J56" i="3"/>
  <c r="B16" i="4" s="1"/>
  <c r="AG55" i="3"/>
  <c r="AC55" i="3"/>
  <c r="Y55" i="3"/>
  <c r="U55" i="3"/>
  <c r="AG54" i="3"/>
  <c r="AG56" i="3" s="1"/>
  <c r="V16" i="4" s="1"/>
  <c r="AC54" i="3"/>
  <c r="AC56" i="3" s="1"/>
  <c r="R16" i="4" s="1"/>
  <c r="Y54" i="3"/>
  <c r="Y56" i="3" s="1"/>
  <c r="N16" i="4" s="1"/>
  <c r="U54" i="3"/>
  <c r="AF52" i="3"/>
  <c r="U15" i="4" s="1"/>
  <c r="AE52" i="3"/>
  <c r="T15" i="4" s="1"/>
  <c r="AD52" i="3"/>
  <c r="S15" i="4" s="1"/>
  <c r="AB52" i="3"/>
  <c r="Q15" i="4" s="1"/>
  <c r="AA52" i="3"/>
  <c r="P15" i="4" s="1"/>
  <c r="Z52" i="3"/>
  <c r="O15" i="4" s="1"/>
  <c r="X52" i="3"/>
  <c r="M15" i="4" s="1"/>
  <c r="W52" i="3"/>
  <c r="L15" i="4" s="1"/>
  <c r="V52" i="3"/>
  <c r="K15" i="4" s="1"/>
  <c r="T52" i="3"/>
  <c r="I15" i="4" s="1"/>
  <c r="S52" i="3"/>
  <c r="H15" i="4" s="1"/>
  <c r="R52" i="3"/>
  <c r="G15" i="4" s="1"/>
  <c r="O52" i="3"/>
  <c r="F15" i="4" s="1"/>
  <c r="N52" i="3"/>
  <c r="E15" i="4" s="1"/>
  <c r="M52" i="3"/>
  <c r="D15" i="4" s="1"/>
  <c r="K52" i="3"/>
  <c r="C15" i="4" s="1"/>
  <c r="J52" i="3"/>
  <c r="B15" i="4" s="1"/>
  <c r="AG51" i="3"/>
  <c r="AC51" i="3"/>
  <c r="Y51" i="3"/>
  <c r="U51" i="3"/>
  <c r="AG50" i="3"/>
  <c r="AC50" i="3"/>
  <c r="Y50" i="3"/>
  <c r="U50" i="3"/>
  <c r="AG49" i="3"/>
  <c r="AC49" i="3"/>
  <c r="Y49" i="3"/>
  <c r="Y52" i="3" s="1"/>
  <c r="N15" i="4" s="1"/>
  <c r="U49" i="3"/>
  <c r="J47" i="3"/>
  <c r="B14" i="4" s="1"/>
  <c r="AG46" i="3"/>
  <c r="AG47" i="3" s="1"/>
  <c r="V14" i="4" s="1"/>
  <c r="AC46" i="3"/>
  <c r="AC47" i="3" s="1"/>
  <c r="R14" i="4" s="1"/>
  <c r="Y46" i="3"/>
  <c r="Y47" i="3" s="1"/>
  <c r="N14" i="4" s="1"/>
  <c r="U46" i="3"/>
  <c r="U47" i="3" s="1"/>
  <c r="J14" i="4" s="1"/>
  <c r="J41" i="3"/>
  <c r="B13" i="4" s="1"/>
  <c r="AG40" i="3"/>
  <c r="AG41" i="3" s="1"/>
  <c r="AC40" i="3"/>
  <c r="AC41" i="3" s="1"/>
  <c r="Y40" i="3"/>
  <c r="Y41" i="3" s="1"/>
  <c r="U40" i="3"/>
  <c r="U41" i="3" s="1"/>
  <c r="J13" i="4" s="1"/>
  <c r="AF36" i="3"/>
  <c r="U12" i="4" s="1"/>
  <c r="AE36" i="3"/>
  <c r="T12" i="4" s="1"/>
  <c r="AD36" i="3"/>
  <c r="S12" i="4" s="1"/>
  <c r="AB36" i="3"/>
  <c r="Q12" i="4" s="1"/>
  <c r="AA36" i="3"/>
  <c r="P12" i="4" s="1"/>
  <c r="Z36" i="3"/>
  <c r="O12" i="4" s="1"/>
  <c r="X36" i="3"/>
  <c r="M12" i="4" s="1"/>
  <c r="W36" i="3"/>
  <c r="L12" i="4" s="1"/>
  <c r="V36" i="3"/>
  <c r="K12" i="4" s="1"/>
  <c r="T36" i="3"/>
  <c r="I12" i="4" s="1"/>
  <c r="S36" i="3"/>
  <c r="H12" i="4" s="1"/>
  <c r="R36" i="3"/>
  <c r="G12" i="4" s="1"/>
  <c r="O36" i="3"/>
  <c r="F12" i="4" s="1"/>
  <c r="N36" i="3"/>
  <c r="E12" i="4" s="1"/>
  <c r="M36" i="3"/>
  <c r="D12" i="4" s="1"/>
  <c r="K36" i="3"/>
  <c r="C12" i="4" s="1"/>
  <c r="J36" i="3"/>
  <c r="B12" i="4" s="1"/>
  <c r="AG35" i="3"/>
  <c r="AC35" i="3"/>
  <c r="Y35" i="3"/>
  <c r="U35" i="3"/>
  <c r="AG34" i="3"/>
  <c r="AC34" i="3"/>
  <c r="Y34" i="3"/>
  <c r="U34" i="3"/>
  <c r="AG33" i="3"/>
  <c r="AC33" i="3"/>
  <c r="Y33" i="3"/>
  <c r="U33" i="3"/>
  <c r="AG32" i="3"/>
  <c r="AC32" i="3"/>
  <c r="Y32" i="3"/>
  <c r="U32" i="3"/>
  <c r="AG31" i="3"/>
  <c r="AC31" i="3"/>
  <c r="Y31" i="3"/>
  <c r="U31" i="3"/>
  <c r="AG30" i="3"/>
  <c r="AC30" i="3"/>
  <c r="Y30" i="3"/>
  <c r="U30" i="3"/>
  <c r="AG29" i="3"/>
  <c r="AC29" i="3"/>
  <c r="Y29" i="3"/>
  <c r="U29" i="3"/>
  <c r="AG28" i="3"/>
  <c r="AC28" i="3"/>
  <c r="Y28" i="3"/>
  <c r="Y36" i="3" s="1"/>
  <c r="N12" i="4" s="1"/>
  <c r="U28" i="3"/>
  <c r="AF26" i="3"/>
  <c r="U11" i="4" s="1"/>
  <c r="AE26" i="3"/>
  <c r="T11" i="4" s="1"/>
  <c r="AD26" i="3"/>
  <c r="S11" i="4" s="1"/>
  <c r="AB26" i="3"/>
  <c r="Q11" i="4" s="1"/>
  <c r="AA26" i="3"/>
  <c r="P11" i="4" s="1"/>
  <c r="Z26" i="3"/>
  <c r="O11" i="4" s="1"/>
  <c r="X26" i="3"/>
  <c r="M11" i="4" s="1"/>
  <c r="W26" i="3"/>
  <c r="L11" i="4" s="1"/>
  <c r="V26" i="3"/>
  <c r="K11" i="4" s="1"/>
  <c r="T26" i="3"/>
  <c r="I11" i="4" s="1"/>
  <c r="S26" i="3"/>
  <c r="H11" i="4" s="1"/>
  <c r="R26" i="3"/>
  <c r="G11" i="4" s="1"/>
  <c r="O26" i="3"/>
  <c r="F11" i="4" s="1"/>
  <c r="N26" i="3"/>
  <c r="E11" i="4" s="1"/>
  <c r="M26" i="3"/>
  <c r="D11" i="4" s="1"/>
  <c r="K26" i="3"/>
  <c r="C11" i="4" s="1"/>
  <c r="J26" i="3"/>
  <c r="B11" i="4" s="1"/>
  <c r="AG25" i="3"/>
  <c r="AC25" i="3"/>
  <c r="Y25" i="3"/>
  <c r="U25" i="3"/>
  <c r="AG24" i="3"/>
  <c r="AC24" i="3"/>
  <c r="Y24" i="3"/>
  <c r="U24" i="3"/>
  <c r="AG23" i="3"/>
  <c r="AC23" i="3"/>
  <c r="Y23" i="3"/>
  <c r="U23" i="3"/>
  <c r="AF21" i="3"/>
  <c r="U10" i="4" s="1"/>
  <c r="AE21" i="3"/>
  <c r="T10" i="4" s="1"/>
  <c r="AD21" i="3"/>
  <c r="S10" i="4" s="1"/>
  <c r="AB21" i="3"/>
  <c r="Q10" i="4" s="1"/>
  <c r="AA21" i="3"/>
  <c r="P10" i="4" s="1"/>
  <c r="Z21" i="3"/>
  <c r="O10" i="4" s="1"/>
  <c r="X21" i="3"/>
  <c r="M10" i="4" s="1"/>
  <c r="W21" i="3"/>
  <c r="L10" i="4" s="1"/>
  <c r="V21" i="3"/>
  <c r="K10" i="4" s="1"/>
  <c r="T21" i="3"/>
  <c r="I10" i="4" s="1"/>
  <c r="S21" i="3"/>
  <c r="H10" i="4" s="1"/>
  <c r="R21" i="3"/>
  <c r="G10" i="4" s="1"/>
  <c r="O21" i="3"/>
  <c r="F10" i="4" s="1"/>
  <c r="N21" i="3"/>
  <c r="E10" i="4" s="1"/>
  <c r="M21" i="3"/>
  <c r="D10" i="4" s="1"/>
  <c r="K21" i="3"/>
  <c r="C10" i="4" s="1"/>
  <c r="J21" i="3"/>
  <c r="B10" i="4" s="1"/>
  <c r="AG20" i="3"/>
  <c r="AC20" i="3"/>
  <c r="Y20" i="3"/>
  <c r="U20" i="3"/>
  <c r="AG19" i="3"/>
  <c r="AC19" i="3"/>
  <c r="Y19" i="3"/>
  <c r="U19" i="3"/>
  <c r="AG18" i="3"/>
  <c r="AG21" i="3" s="1"/>
  <c r="V10" i="4" s="1"/>
  <c r="AC18" i="3"/>
  <c r="Y18" i="3"/>
  <c r="U18" i="3"/>
  <c r="AF16" i="3"/>
  <c r="U9" i="4" s="1"/>
  <c r="AE16" i="3"/>
  <c r="T9" i="4" s="1"/>
  <c r="AD16" i="3"/>
  <c r="AB16" i="3"/>
  <c r="Q9" i="4" s="1"/>
  <c r="AA16" i="3"/>
  <c r="P9" i="4" s="1"/>
  <c r="Z16" i="3"/>
  <c r="X16" i="3"/>
  <c r="M9" i="4" s="1"/>
  <c r="W16" i="3"/>
  <c r="L9" i="4" s="1"/>
  <c r="V16" i="3"/>
  <c r="T16" i="3"/>
  <c r="I9" i="4" s="1"/>
  <c r="S16" i="3"/>
  <c r="H9" i="4" s="1"/>
  <c r="R16" i="3"/>
  <c r="O16" i="3"/>
  <c r="F9" i="4" s="1"/>
  <c r="N16" i="3"/>
  <c r="M16" i="3"/>
  <c r="K16" i="3"/>
  <c r="C9" i="4" s="1"/>
  <c r="J16" i="3"/>
  <c r="B9" i="4" s="1"/>
  <c r="AG15" i="3"/>
  <c r="AC15" i="3"/>
  <c r="Y15" i="3"/>
  <c r="U15" i="3"/>
  <c r="AG14" i="3"/>
  <c r="AC14" i="3"/>
  <c r="Y14" i="3"/>
  <c r="U14" i="3"/>
  <c r="AG13" i="3"/>
  <c r="AC13" i="3"/>
  <c r="Y13" i="3"/>
  <c r="U13" i="3"/>
  <c r="O11" i="3"/>
  <c r="F8" i="4" s="1"/>
  <c r="N11" i="3"/>
  <c r="E8" i="4" s="1"/>
  <c r="M11" i="3"/>
  <c r="D8" i="4" s="1"/>
  <c r="J11" i="3"/>
  <c r="B8" i="4" s="1"/>
  <c r="AG10" i="3"/>
  <c r="AG11" i="3" s="1"/>
  <c r="V8" i="4" s="1"/>
  <c r="AC10" i="3"/>
  <c r="AC11" i="3" s="1"/>
  <c r="R8" i="4" s="1"/>
  <c r="Y10" i="3"/>
  <c r="Y11" i="3" s="1"/>
  <c r="N8" i="4" s="1"/>
  <c r="U10" i="3"/>
  <c r="U11" i="3" s="1"/>
  <c r="J8" i="4" s="1"/>
  <c r="A3" i="3"/>
  <c r="A3" i="4" s="1"/>
  <c r="V22" i="2"/>
  <c r="U22" i="2"/>
  <c r="T22" i="2"/>
  <c r="S22" i="2"/>
  <c r="R22" i="2"/>
  <c r="Q22" i="2"/>
  <c r="P22" i="2"/>
  <c r="O22" i="2"/>
  <c r="I22" i="2"/>
  <c r="H22" i="2"/>
  <c r="G22" i="2"/>
  <c r="Y17" i="2"/>
  <c r="X17" i="2"/>
  <c r="F9" i="2"/>
  <c r="E9" i="2"/>
  <c r="D9" i="2"/>
  <c r="A5" i="2"/>
  <c r="A25" i="2" s="1"/>
  <c r="A3" i="2"/>
  <c r="A1" i="2"/>
  <c r="M784" i="1"/>
  <c r="A784" i="1"/>
  <c r="U24" i="2"/>
  <c r="T24" i="2"/>
  <c r="S24" i="2"/>
  <c r="AB783" i="1"/>
  <c r="Q24" i="2" s="1"/>
  <c r="AA783" i="1"/>
  <c r="P24" i="2" s="1"/>
  <c r="Z783" i="1"/>
  <c r="O24" i="2" s="1"/>
  <c r="N24" i="2"/>
  <c r="X783" i="1"/>
  <c r="W783" i="1"/>
  <c r="H24" i="2"/>
  <c r="S783" i="1"/>
  <c r="G24" i="2" s="1"/>
  <c r="R783" i="1"/>
  <c r="P783" i="1"/>
  <c r="F24" i="2" s="1"/>
  <c r="O783" i="1"/>
  <c r="E24" i="2" s="1"/>
  <c r="N783" i="1"/>
  <c r="D24" i="2" s="1"/>
  <c r="AG781" i="1"/>
  <c r="AC781" i="1"/>
  <c r="U781" i="1"/>
  <c r="AG780" i="1"/>
  <c r="AC780" i="1"/>
  <c r="U780" i="1"/>
  <c r="U783" i="1" s="1"/>
  <c r="U23" i="2"/>
  <c r="T23" i="2"/>
  <c r="S23" i="2"/>
  <c r="Q23" i="2"/>
  <c r="P23" i="2"/>
  <c r="O23" i="2"/>
  <c r="H23" i="2"/>
  <c r="G23" i="2"/>
  <c r="P778" i="1"/>
  <c r="F23" i="2" s="1"/>
  <c r="O778" i="1"/>
  <c r="E23" i="2" s="1"/>
  <c r="N778" i="1"/>
  <c r="D23" i="2" s="1"/>
  <c r="J23" i="2"/>
  <c r="P666" i="1"/>
  <c r="O666" i="1"/>
  <c r="N666" i="1"/>
  <c r="U21" i="2"/>
  <c r="T21" i="2"/>
  <c r="S21" i="2"/>
  <c r="Q21" i="2"/>
  <c r="P21" i="2"/>
  <c r="O21" i="2"/>
  <c r="H21" i="2"/>
  <c r="S622" i="1"/>
  <c r="G21" i="2" s="1"/>
  <c r="P622" i="1"/>
  <c r="F21" i="2" s="1"/>
  <c r="O622" i="1"/>
  <c r="E21" i="2" s="1"/>
  <c r="N622" i="1"/>
  <c r="D21" i="2" s="1"/>
  <c r="AG615" i="1"/>
  <c r="AG622" i="1" s="1"/>
  <c r="AC615" i="1"/>
  <c r="AC622" i="1" s="1"/>
  <c r="U615" i="1"/>
  <c r="U622" i="1" s="1"/>
  <c r="J21" i="2" s="1"/>
  <c r="U20" i="2"/>
  <c r="T20" i="2"/>
  <c r="S20" i="2"/>
  <c r="Q20" i="2"/>
  <c r="P20" i="2"/>
  <c r="O20" i="2"/>
  <c r="H20" i="2"/>
  <c r="G20" i="2"/>
  <c r="P613" i="1"/>
  <c r="F20" i="2" s="1"/>
  <c r="O613" i="1"/>
  <c r="E20" i="2" s="1"/>
  <c r="N613" i="1"/>
  <c r="D20" i="2" s="1"/>
  <c r="V20" i="2"/>
  <c r="R20" i="2"/>
  <c r="U19" i="2"/>
  <c r="T19" i="2"/>
  <c r="S19" i="2"/>
  <c r="Q19" i="2"/>
  <c r="P19" i="2"/>
  <c r="O19" i="2"/>
  <c r="I19" i="2"/>
  <c r="H19" i="2"/>
  <c r="G19" i="2"/>
  <c r="P584" i="1"/>
  <c r="F19" i="2" s="1"/>
  <c r="O584" i="1"/>
  <c r="E19" i="2" s="1"/>
  <c r="N584" i="1"/>
  <c r="D19" i="2" s="1"/>
  <c r="AG570" i="1"/>
  <c r="AG584" i="1" s="1"/>
  <c r="AC570" i="1"/>
  <c r="AC584" i="1" s="1"/>
  <c r="U18" i="2"/>
  <c r="T18" i="2"/>
  <c r="S18" i="2"/>
  <c r="Q18" i="2"/>
  <c r="P18" i="2"/>
  <c r="O18" i="2"/>
  <c r="I18" i="2"/>
  <c r="H18" i="2"/>
  <c r="G18" i="2"/>
  <c r="P559" i="1"/>
  <c r="F18" i="2" s="1"/>
  <c r="O559" i="1"/>
  <c r="E18" i="2" s="1"/>
  <c r="N559" i="1"/>
  <c r="D18" i="2" s="1"/>
  <c r="V18" i="2"/>
  <c r="R18" i="2"/>
  <c r="U17" i="2"/>
  <c r="T17" i="2"/>
  <c r="S17" i="2"/>
  <c r="Q17" i="2"/>
  <c r="P17" i="2"/>
  <c r="O17" i="2"/>
  <c r="N17" i="2"/>
  <c r="X537" i="1"/>
  <c r="W537" i="1"/>
  <c r="T537" i="1"/>
  <c r="H17" i="2" s="1"/>
  <c r="S537" i="1"/>
  <c r="G17" i="2" s="1"/>
  <c r="P537" i="1"/>
  <c r="F17" i="2" s="1"/>
  <c r="O537" i="1"/>
  <c r="E17" i="2" s="1"/>
  <c r="N537" i="1"/>
  <c r="D17" i="2" s="1"/>
  <c r="R17" i="2"/>
  <c r="U16" i="2"/>
  <c r="T16" i="2"/>
  <c r="S16" i="2"/>
  <c r="Q16" i="2"/>
  <c r="P16" i="2"/>
  <c r="O16" i="2"/>
  <c r="H16" i="2"/>
  <c r="G16" i="2"/>
  <c r="Q784" i="1"/>
  <c r="F16" i="2"/>
  <c r="E16" i="2"/>
  <c r="D16" i="2"/>
  <c r="AG399" i="1"/>
  <c r="AC399" i="1"/>
  <c r="AG398" i="1"/>
  <c r="AC398" i="1"/>
  <c r="Y398" i="1"/>
  <c r="Y470" i="1" s="1"/>
  <c r="U398" i="1"/>
  <c r="U470" i="1" s="1"/>
  <c r="J16" i="2" s="1"/>
  <c r="U15" i="2"/>
  <c r="T15" i="2"/>
  <c r="S15" i="2"/>
  <c r="Q15" i="2"/>
  <c r="P15" i="2"/>
  <c r="O15" i="2"/>
  <c r="H15" i="2"/>
  <c r="G15" i="2"/>
  <c r="P396" i="1"/>
  <c r="F15" i="2" s="1"/>
  <c r="O396" i="1"/>
  <c r="E15" i="2" s="1"/>
  <c r="N396" i="1"/>
  <c r="D15" i="2" s="1"/>
  <c r="AG341" i="1"/>
  <c r="AC341" i="1"/>
  <c r="U341" i="1"/>
  <c r="AG340" i="1"/>
  <c r="AC340" i="1"/>
  <c r="U340" i="1"/>
  <c r="AG339" i="1"/>
  <c r="AC339" i="1"/>
  <c r="U339" i="1"/>
  <c r="AG338" i="1"/>
  <c r="AC338" i="1"/>
  <c r="U338" i="1"/>
  <c r="AG337" i="1"/>
  <c r="AC337" i="1"/>
  <c r="U337" i="1"/>
  <c r="AG336" i="1"/>
  <c r="AC336" i="1"/>
  <c r="U336" i="1"/>
  <c r="AG335" i="1"/>
  <c r="AC335" i="1"/>
  <c r="U335" i="1"/>
  <c r="AG334" i="1"/>
  <c r="AC334" i="1"/>
  <c r="U334" i="1"/>
  <c r="AG333" i="1"/>
  <c r="AC333" i="1"/>
  <c r="U333" i="1"/>
  <c r="AG332" i="1"/>
  <c r="AC332" i="1"/>
  <c r="U332" i="1"/>
  <c r="AG331" i="1"/>
  <c r="AC331" i="1"/>
  <c r="U331" i="1"/>
  <c r="AG330" i="1"/>
  <c r="AC330" i="1"/>
  <c r="U330" i="1"/>
  <c r="U14" i="2"/>
  <c r="T14" i="2"/>
  <c r="S14" i="2"/>
  <c r="Q14" i="2"/>
  <c r="P14" i="2"/>
  <c r="O14" i="2"/>
  <c r="H14" i="2"/>
  <c r="G14" i="2"/>
  <c r="F14" i="2"/>
  <c r="E14" i="2"/>
  <c r="D14" i="2"/>
  <c r="AG275" i="1"/>
  <c r="AC275" i="1"/>
  <c r="Y275" i="1"/>
  <c r="U275" i="1"/>
  <c r="AG274" i="1"/>
  <c r="AC274" i="1"/>
  <c r="Y274" i="1"/>
  <c r="U274" i="1"/>
  <c r="AG273" i="1"/>
  <c r="AC273" i="1"/>
  <c r="Y273" i="1"/>
  <c r="U273" i="1"/>
  <c r="AG272" i="1"/>
  <c r="AC272" i="1"/>
  <c r="Y272" i="1"/>
  <c r="U272" i="1"/>
  <c r="AG271" i="1"/>
  <c r="AC271" i="1"/>
  <c r="Y271" i="1"/>
  <c r="U271" i="1"/>
  <c r="AG270" i="1"/>
  <c r="AC270" i="1"/>
  <c r="Y270" i="1"/>
  <c r="U270" i="1"/>
  <c r="AG269" i="1"/>
  <c r="AC269" i="1"/>
  <c r="Y269" i="1"/>
  <c r="U269" i="1"/>
  <c r="AG268" i="1"/>
  <c r="AC268" i="1"/>
  <c r="Y268" i="1"/>
  <c r="U268" i="1"/>
  <c r="U13" i="2"/>
  <c r="T13" i="2"/>
  <c r="S13" i="2"/>
  <c r="Q13" i="2"/>
  <c r="P13" i="2"/>
  <c r="O13" i="2"/>
  <c r="H13" i="2"/>
  <c r="G13" i="2"/>
  <c r="R264" i="1"/>
  <c r="P264" i="1"/>
  <c r="F13" i="2" s="1"/>
  <c r="O264" i="1"/>
  <c r="E13" i="2" s="1"/>
  <c r="N264" i="1"/>
  <c r="D13" i="2" s="1"/>
  <c r="J264" i="1"/>
  <c r="B13" i="2" s="1"/>
  <c r="AG215" i="1"/>
  <c r="AC215" i="1"/>
  <c r="Y215" i="1"/>
  <c r="U215" i="1"/>
  <c r="AG214" i="1"/>
  <c r="AC214" i="1"/>
  <c r="Y214" i="1"/>
  <c r="U214" i="1"/>
  <c r="AG213" i="1"/>
  <c r="AC213" i="1"/>
  <c r="Y213" i="1"/>
  <c r="U213" i="1"/>
  <c r="AG212" i="1"/>
  <c r="AC212" i="1"/>
  <c r="Y212" i="1"/>
  <c r="U212" i="1"/>
  <c r="AG211" i="1"/>
  <c r="AC211" i="1"/>
  <c r="Y211" i="1"/>
  <c r="U211" i="1"/>
  <c r="AG210" i="1"/>
  <c r="AC210" i="1"/>
  <c r="Y210" i="1"/>
  <c r="U210" i="1"/>
  <c r="AG209" i="1"/>
  <c r="AC209" i="1"/>
  <c r="Y209" i="1"/>
  <c r="U209" i="1"/>
  <c r="AG208" i="1"/>
  <c r="AC208" i="1"/>
  <c r="Y208" i="1"/>
  <c r="U208" i="1"/>
  <c r="AG207" i="1"/>
  <c r="AC207" i="1"/>
  <c r="Y207" i="1"/>
  <c r="U207" i="1"/>
  <c r="AG206" i="1"/>
  <c r="AC206" i="1"/>
  <c r="Y206" i="1"/>
  <c r="U206" i="1"/>
  <c r="AG205" i="1"/>
  <c r="AC205" i="1"/>
  <c r="Y205" i="1"/>
  <c r="U205" i="1"/>
  <c r="AG204" i="1"/>
  <c r="AC204" i="1"/>
  <c r="Y204" i="1"/>
  <c r="U204" i="1"/>
  <c r="AG203" i="1"/>
  <c r="AC203" i="1"/>
  <c r="Y203" i="1"/>
  <c r="U203" i="1"/>
  <c r="AG202" i="1"/>
  <c r="AC202" i="1"/>
  <c r="Y202" i="1"/>
  <c r="U202" i="1"/>
  <c r="AG201" i="1"/>
  <c r="AC201" i="1"/>
  <c r="Y201" i="1"/>
  <c r="U201" i="1"/>
  <c r="AG200" i="1"/>
  <c r="AC200" i="1"/>
  <c r="Y200" i="1"/>
  <c r="U200" i="1"/>
  <c r="AG199" i="1"/>
  <c r="AC199" i="1"/>
  <c r="Y199" i="1"/>
  <c r="U199" i="1"/>
  <c r="AG198" i="1"/>
  <c r="AC198" i="1"/>
  <c r="Y198" i="1"/>
  <c r="U198" i="1"/>
  <c r="AG197" i="1"/>
  <c r="AC197" i="1"/>
  <c r="Y197" i="1"/>
  <c r="U197" i="1"/>
  <c r="AG196" i="1"/>
  <c r="AC196" i="1"/>
  <c r="Y196" i="1"/>
  <c r="U196" i="1"/>
  <c r="AG195" i="1"/>
  <c r="AC195" i="1"/>
  <c r="Y195" i="1"/>
  <c r="U195" i="1"/>
  <c r="AG194" i="1"/>
  <c r="AC194" i="1"/>
  <c r="U194" i="1"/>
  <c r="AG193" i="1"/>
  <c r="AC193" i="1"/>
  <c r="Y193" i="1"/>
  <c r="U193" i="1"/>
  <c r="AG192" i="1"/>
  <c r="AC192" i="1"/>
  <c r="Y192" i="1"/>
  <c r="U192" i="1"/>
  <c r="AG191" i="1"/>
  <c r="AC191" i="1"/>
  <c r="Y191" i="1"/>
  <c r="U191" i="1"/>
  <c r="AG190" i="1"/>
  <c r="AC190" i="1"/>
  <c r="Y190" i="1"/>
  <c r="U190" i="1"/>
  <c r="AG189" i="1"/>
  <c r="AC189" i="1"/>
  <c r="Y189" i="1"/>
  <c r="U189" i="1"/>
  <c r="AG188" i="1"/>
  <c r="AC188" i="1"/>
  <c r="Y188" i="1"/>
  <c r="U188" i="1"/>
  <c r="AG187" i="1"/>
  <c r="AC187" i="1"/>
  <c r="Y187" i="1"/>
  <c r="U187" i="1"/>
  <c r="AG186" i="1"/>
  <c r="AC186" i="1"/>
  <c r="U186" i="1"/>
  <c r="U12" i="2"/>
  <c r="T12" i="2"/>
  <c r="S12" i="2"/>
  <c r="Q12" i="2"/>
  <c r="P12" i="2"/>
  <c r="O12" i="2"/>
  <c r="H12" i="2"/>
  <c r="G12" i="2"/>
  <c r="P184" i="1"/>
  <c r="F12" i="2" s="1"/>
  <c r="O184" i="1"/>
  <c r="E12" i="2" s="1"/>
  <c r="N184" i="1"/>
  <c r="D12" i="2" s="1"/>
  <c r="J184" i="1"/>
  <c r="B12" i="2" s="1"/>
  <c r="AG106" i="1"/>
  <c r="AG184" i="1" s="1"/>
  <c r="AC106" i="1"/>
  <c r="AC184" i="1" s="1"/>
  <c r="U11" i="2"/>
  <c r="T11" i="2"/>
  <c r="S11" i="2"/>
  <c r="AB104" i="1"/>
  <c r="Q11" i="2" s="1"/>
  <c r="AA104" i="1"/>
  <c r="P11" i="2" s="1"/>
  <c r="Z104" i="1"/>
  <c r="O11" i="2" s="1"/>
  <c r="X104" i="1"/>
  <c r="W104" i="1"/>
  <c r="H11" i="2"/>
  <c r="G11" i="2"/>
  <c r="P104" i="1"/>
  <c r="F11" i="2" s="1"/>
  <c r="O104" i="1"/>
  <c r="E11" i="2" s="1"/>
  <c r="N104" i="1"/>
  <c r="D11" i="2" s="1"/>
  <c r="C11" i="2"/>
  <c r="J104" i="1"/>
  <c r="B11" i="2" s="1"/>
  <c r="AG84" i="1"/>
  <c r="AC84" i="1"/>
  <c r="Y84" i="1"/>
  <c r="U84" i="1"/>
  <c r="AG83" i="1"/>
  <c r="AC83" i="1"/>
  <c r="Y83" i="1"/>
  <c r="U83" i="1"/>
  <c r="AG82" i="1"/>
  <c r="AC82" i="1"/>
  <c r="Y82" i="1"/>
  <c r="U82" i="1"/>
  <c r="AG81" i="1"/>
  <c r="AC81" i="1"/>
  <c r="Y81" i="1"/>
  <c r="U81" i="1"/>
  <c r="AG80" i="1"/>
  <c r="AC80" i="1"/>
  <c r="Y80" i="1"/>
  <c r="U80" i="1"/>
  <c r="AG79" i="1"/>
  <c r="AC79" i="1"/>
  <c r="Y79" i="1"/>
  <c r="U79" i="1"/>
  <c r="AG78" i="1"/>
  <c r="AC78" i="1"/>
  <c r="Y78" i="1"/>
  <c r="U78" i="1"/>
  <c r="AG77" i="1"/>
  <c r="AC77" i="1"/>
  <c r="Y77" i="1"/>
  <c r="U77" i="1"/>
  <c r="AG76" i="1"/>
  <c r="AC76" i="1"/>
  <c r="Y76" i="1"/>
  <c r="U76" i="1"/>
  <c r="AG75" i="1"/>
  <c r="AC75" i="1"/>
  <c r="Y75" i="1"/>
  <c r="U75" i="1"/>
  <c r="AG74" i="1"/>
  <c r="AC74" i="1"/>
  <c r="U74" i="1"/>
  <c r="U104" i="1" s="1"/>
  <c r="M24" i="2"/>
  <c r="L24" i="2"/>
  <c r="T70" i="1"/>
  <c r="H10" i="2" s="1"/>
  <c r="S70" i="1"/>
  <c r="G10" i="2" s="1"/>
  <c r="P70" i="1"/>
  <c r="F10" i="2" s="1"/>
  <c r="O70" i="1"/>
  <c r="E10" i="2" s="1"/>
  <c r="N70" i="1"/>
  <c r="D10" i="2" s="1"/>
  <c r="C10" i="2"/>
  <c r="J70" i="1"/>
  <c r="B10" i="2" s="1"/>
  <c r="U9" i="2"/>
  <c r="T9" i="2"/>
  <c r="S9" i="2"/>
  <c r="Q9" i="2"/>
  <c r="P9" i="2"/>
  <c r="O9" i="2"/>
  <c r="X46" i="1"/>
  <c r="M21" i="2" s="1"/>
  <c r="W46" i="1"/>
  <c r="L21" i="2" s="1"/>
  <c r="T46" i="1"/>
  <c r="H9" i="2" s="1"/>
  <c r="S46" i="1"/>
  <c r="G9" i="2" s="1"/>
  <c r="R46" i="1"/>
  <c r="C9" i="2"/>
  <c r="J46" i="1"/>
  <c r="AG36" i="1"/>
  <c r="AC36" i="1"/>
  <c r="U36" i="1"/>
  <c r="AG35" i="1"/>
  <c r="AC35" i="1"/>
  <c r="U35" i="1"/>
  <c r="AG34" i="1"/>
  <c r="AC34" i="1"/>
  <c r="U34" i="1"/>
  <c r="AG33" i="1"/>
  <c r="AC33" i="1"/>
  <c r="U33" i="1"/>
  <c r="AG32" i="1"/>
  <c r="AC32" i="1"/>
  <c r="U32" i="1"/>
  <c r="AG31" i="1"/>
  <c r="AC31" i="1"/>
  <c r="U31" i="1"/>
  <c r="AG30" i="1"/>
  <c r="AC30" i="1"/>
  <c r="U30" i="1"/>
  <c r="AG29" i="1"/>
  <c r="AC29" i="1"/>
  <c r="U29" i="1"/>
  <c r="AG28" i="1"/>
  <c r="AC28" i="1"/>
  <c r="U28" i="1"/>
  <c r="AG27" i="1"/>
  <c r="AC27" i="1"/>
  <c r="U27" i="1"/>
  <c r="AG26" i="1"/>
  <c r="AC26" i="1"/>
  <c r="U26" i="1"/>
  <c r="P8" i="2"/>
  <c r="P24" i="1"/>
  <c r="O24" i="1"/>
  <c r="N24" i="1"/>
  <c r="C8" i="2"/>
  <c r="AG16" i="1"/>
  <c r="AC16" i="1"/>
  <c r="Y16" i="1"/>
  <c r="AG15" i="1"/>
  <c r="AC15" i="1"/>
  <c r="AG14" i="1"/>
  <c r="AC14" i="1"/>
  <c r="AG13" i="1"/>
  <c r="AC13" i="1"/>
  <c r="AG12" i="1"/>
  <c r="AC12" i="1"/>
  <c r="AG11" i="1"/>
  <c r="AC11" i="1"/>
  <c r="AG10" i="1"/>
  <c r="AC10" i="1"/>
  <c r="C18" i="35"/>
  <c r="Y17" i="35"/>
  <c r="A5" i="35"/>
  <c r="A24" i="35" s="1"/>
  <c r="A3" i="35"/>
  <c r="A1" i="35"/>
  <c r="A71" i="34"/>
  <c r="AF70" i="34"/>
  <c r="U23" i="35" s="1"/>
  <c r="AE70" i="34"/>
  <c r="T23" i="35" s="1"/>
  <c r="AD70" i="34"/>
  <c r="S23" i="35" s="1"/>
  <c r="AB70" i="34"/>
  <c r="Q23" i="35" s="1"/>
  <c r="AA70" i="34"/>
  <c r="P23" i="35" s="1"/>
  <c r="Z70" i="34"/>
  <c r="O23" i="35" s="1"/>
  <c r="X70" i="34"/>
  <c r="M23" i="35" s="1"/>
  <c r="W70" i="34"/>
  <c r="L23" i="35" s="1"/>
  <c r="V70" i="34"/>
  <c r="K23" i="35" s="1"/>
  <c r="T70" i="34"/>
  <c r="I23" i="35" s="1"/>
  <c r="S70" i="34"/>
  <c r="H23" i="35" s="1"/>
  <c r="R70" i="34"/>
  <c r="G23" i="35" s="1"/>
  <c r="O70" i="34"/>
  <c r="F23" i="35" s="1"/>
  <c r="N70" i="34"/>
  <c r="E23" i="35" s="1"/>
  <c r="M70" i="34"/>
  <c r="D23" i="35" s="1"/>
  <c r="K70" i="34"/>
  <c r="C23" i="35" s="1"/>
  <c r="J70" i="34"/>
  <c r="B23" i="35" s="1"/>
  <c r="AG69" i="34"/>
  <c r="AG70" i="34" s="1"/>
  <c r="V23" i="35" s="1"/>
  <c r="AC69" i="34"/>
  <c r="AC70" i="34" s="1"/>
  <c r="R23" i="35" s="1"/>
  <c r="Y69" i="34"/>
  <c r="Y70" i="34" s="1"/>
  <c r="N23" i="35" s="1"/>
  <c r="U69" i="34"/>
  <c r="AF67" i="34"/>
  <c r="U22" i="35" s="1"/>
  <c r="AE67" i="34"/>
  <c r="T22" i="35" s="1"/>
  <c r="AD67" i="34"/>
  <c r="S22" i="35" s="1"/>
  <c r="AB67" i="34"/>
  <c r="Q22" i="35" s="1"/>
  <c r="AA67" i="34"/>
  <c r="P22" i="35" s="1"/>
  <c r="Z67" i="34"/>
  <c r="O22" i="35" s="1"/>
  <c r="X67" i="34"/>
  <c r="M22" i="35" s="1"/>
  <c r="W67" i="34"/>
  <c r="L22" i="35" s="1"/>
  <c r="V67" i="34"/>
  <c r="K22" i="35" s="1"/>
  <c r="T67" i="34"/>
  <c r="I22" i="35" s="1"/>
  <c r="S67" i="34"/>
  <c r="H22" i="35" s="1"/>
  <c r="R67" i="34"/>
  <c r="G22" i="35" s="1"/>
  <c r="O67" i="34"/>
  <c r="F22" i="35" s="1"/>
  <c r="N67" i="34"/>
  <c r="E22" i="35" s="1"/>
  <c r="M67" i="34"/>
  <c r="D22" i="35" s="1"/>
  <c r="K67" i="34"/>
  <c r="C22" i="35" s="1"/>
  <c r="J67" i="34"/>
  <c r="B22" i="35" s="1"/>
  <c r="AG66" i="34"/>
  <c r="AC66" i="34"/>
  <c r="Y66" i="34"/>
  <c r="U66" i="34"/>
  <c r="AG65" i="34"/>
  <c r="AG67" i="34" s="1"/>
  <c r="V22" i="35" s="1"/>
  <c r="AC65" i="34"/>
  <c r="Y65" i="34"/>
  <c r="U65" i="34"/>
  <c r="AF63" i="34"/>
  <c r="U21" i="35" s="1"/>
  <c r="AE63" i="34"/>
  <c r="T21" i="35" s="1"/>
  <c r="AD63" i="34"/>
  <c r="S21" i="35" s="1"/>
  <c r="AB63" i="34"/>
  <c r="Q21" i="35" s="1"/>
  <c r="AA63" i="34"/>
  <c r="P21" i="35" s="1"/>
  <c r="Z63" i="34"/>
  <c r="O21" i="35" s="1"/>
  <c r="X63" i="34"/>
  <c r="M21" i="35" s="1"/>
  <c r="W63" i="34"/>
  <c r="L21" i="35" s="1"/>
  <c r="V63" i="34"/>
  <c r="K21" i="35" s="1"/>
  <c r="T63" i="34"/>
  <c r="I21" i="35" s="1"/>
  <c r="S63" i="34"/>
  <c r="H21" i="35" s="1"/>
  <c r="R63" i="34"/>
  <c r="G21" i="35" s="1"/>
  <c r="O63" i="34"/>
  <c r="F21" i="35" s="1"/>
  <c r="N63" i="34"/>
  <c r="E21" i="35" s="1"/>
  <c r="M63" i="34"/>
  <c r="D21" i="35" s="1"/>
  <c r="K63" i="34"/>
  <c r="C21" i="35" s="1"/>
  <c r="J63" i="34"/>
  <c r="B21" i="35" s="1"/>
  <c r="AG62" i="34"/>
  <c r="AC62" i="34"/>
  <c r="Y62" i="34"/>
  <c r="U62" i="34"/>
  <c r="AG61" i="34"/>
  <c r="AG63" i="34" s="1"/>
  <c r="V21" i="35" s="1"/>
  <c r="AC61" i="34"/>
  <c r="Y61" i="34"/>
  <c r="U61" i="34"/>
  <c r="AF59" i="34"/>
  <c r="U20" i="35" s="1"/>
  <c r="AE59" i="34"/>
  <c r="T20" i="35" s="1"/>
  <c r="AD59" i="34"/>
  <c r="S20" i="35" s="1"/>
  <c r="AB59" i="34"/>
  <c r="Q20" i="35" s="1"/>
  <c r="AA59" i="34"/>
  <c r="P20" i="35" s="1"/>
  <c r="Z59" i="34"/>
  <c r="O20" i="35" s="1"/>
  <c r="X59" i="34"/>
  <c r="M20" i="35" s="1"/>
  <c r="W59" i="34"/>
  <c r="L20" i="35" s="1"/>
  <c r="V59" i="34"/>
  <c r="K20" i="35" s="1"/>
  <c r="T59" i="34"/>
  <c r="I20" i="35" s="1"/>
  <c r="S59" i="34"/>
  <c r="H20" i="35" s="1"/>
  <c r="R59" i="34"/>
  <c r="G20" i="35" s="1"/>
  <c r="O59" i="34"/>
  <c r="F20" i="35" s="1"/>
  <c r="N59" i="34"/>
  <c r="E20" i="35" s="1"/>
  <c r="M59" i="34"/>
  <c r="D20" i="35" s="1"/>
  <c r="K59" i="34"/>
  <c r="C20" i="35" s="1"/>
  <c r="J59" i="34"/>
  <c r="B20" i="35" s="1"/>
  <c r="AG58" i="34"/>
  <c r="AC58" i="34"/>
  <c r="Y58" i="34"/>
  <c r="U58" i="34"/>
  <c r="AG57" i="34"/>
  <c r="AC57" i="34"/>
  <c r="Y57" i="34"/>
  <c r="U57" i="34"/>
  <c r="AF55" i="34"/>
  <c r="U19" i="35" s="1"/>
  <c r="AE55" i="34"/>
  <c r="T19" i="35" s="1"/>
  <c r="AD55" i="34"/>
  <c r="S19" i="35" s="1"/>
  <c r="AB55" i="34"/>
  <c r="Q19" i="35" s="1"/>
  <c r="AA55" i="34"/>
  <c r="P19" i="35" s="1"/>
  <c r="Z55" i="34"/>
  <c r="O19" i="35" s="1"/>
  <c r="X55" i="34"/>
  <c r="M19" i="35" s="1"/>
  <c r="W55" i="34"/>
  <c r="L19" i="35" s="1"/>
  <c r="V55" i="34"/>
  <c r="K19" i="35" s="1"/>
  <c r="T55" i="34"/>
  <c r="I19" i="35" s="1"/>
  <c r="S55" i="34"/>
  <c r="H19" i="35" s="1"/>
  <c r="R55" i="34"/>
  <c r="G19" i="35" s="1"/>
  <c r="O55" i="34"/>
  <c r="F19" i="35" s="1"/>
  <c r="N55" i="34"/>
  <c r="E19" i="35" s="1"/>
  <c r="M55" i="34"/>
  <c r="D19" i="35" s="1"/>
  <c r="K55" i="34"/>
  <c r="C19" i="35" s="1"/>
  <c r="J55" i="34"/>
  <c r="B19" i="35" s="1"/>
  <c r="AG54" i="34"/>
  <c r="AC54" i="34"/>
  <c r="Y54" i="34"/>
  <c r="U54" i="34"/>
  <c r="AG53" i="34"/>
  <c r="AC53" i="34"/>
  <c r="Y53" i="34"/>
  <c r="U53" i="34"/>
  <c r="U55" i="34" s="1"/>
  <c r="J19" i="35" s="1"/>
  <c r="AF51" i="34"/>
  <c r="U18" i="35" s="1"/>
  <c r="AE51" i="34"/>
  <c r="T18" i="35" s="1"/>
  <c r="AD51" i="34"/>
  <c r="S18" i="35" s="1"/>
  <c r="AB51" i="34"/>
  <c r="Q18" i="35" s="1"/>
  <c r="AA51" i="34"/>
  <c r="P18" i="35" s="1"/>
  <c r="Z51" i="34"/>
  <c r="O18" i="35" s="1"/>
  <c r="X51" i="34"/>
  <c r="M18" i="35" s="1"/>
  <c r="W51" i="34"/>
  <c r="L18" i="35" s="1"/>
  <c r="V51" i="34"/>
  <c r="K18" i="35" s="1"/>
  <c r="T51" i="34"/>
  <c r="I18" i="35" s="1"/>
  <c r="S51" i="34"/>
  <c r="H18" i="35" s="1"/>
  <c r="R51" i="34"/>
  <c r="G18" i="35" s="1"/>
  <c r="O51" i="34"/>
  <c r="F18" i="35" s="1"/>
  <c r="N51" i="34"/>
  <c r="E18" i="35" s="1"/>
  <c r="M51" i="34"/>
  <c r="D18" i="35" s="1"/>
  <c r="J51" i="34"/>
  <c r="B18" i="35" s="1"/>
  <c r="AG50" i="34"/>
  <c r="AC50" i="34"/>
  <c r="Y50" i="34"/>
  <c r="U50" i="34"/>
  <c r="AG49" i="34"/>
  <c r="AC49" i="34"/>
  <c r="Y49" i="34"/>
  <c r="U49" i="34"/>
  <c r="AF47" i="34"/>
  <c r="U17" i="35" s="1"/>
  <c r="AE47" i="34"/>
  <c r="T17" i="35" s="1"/>
  <c r="AD47" i="34"/>
  <c r="S17" i="35" s="1"/>
  <c r="AB47" i="34"/>
  <c r="Q17" i="35" s="1"/>
  <c r="AA47" i="34"/>
  <c r="P17" i="35" s="1"/>
  <c r="Z47" i="34"/>
  <c r="O17" i="35" s="1"/>
  <c r="X47" i="34"/>
  <c r="M17" i="35" s="1"/>
  <c r="W47" i="34"/>
  <c r="L17" i="35" s="1"/>
  <c r="V47" i="34"/>
  <c r="K17" i="35" s="1"/>
  <c r="T47" i="34"/>
  <c r="I17" i="35" s="1"/>
  <c r="S47" i="34"/>
  <c r="H17" i="35" s="1"/>
  <c r="R47" i="34"/>
  <c r="G17" i="35" s="1"/>
  <c r="O47" i="34"/>
  <c r="F17" i="35" s="1"/>
  <c r="N47" i="34"/>
  <c r="E17" i="35" s="1"/>
  <c r="M47" i="34"/>
  <c r="D17" i="35" s="1"/>
  <c r="K47" i="34"/>
  <c r="C17" i="35" s="1"/>
  <c r="J47" i="34"/>
  <c r="B17" i="35" s="1"/>
  <c r="AG46" i="34"/>
  <c r="AC46" i="34"/>
  <c r="Y46" i="34"/>
  <c r="U46" i="34"/>
  <c r="AG45" i="34"/>
  <c r="AC45" i="34"/>
  <c r="Y45" i="34"/>
  <c r="Y47" i="34" s="1"/>
  <c r="N17" i="35" s="1"/>
  <c r="U45" i="34"/>
  <c r="U47" i="34" s="1"/>
  <c r="J17" i="35" s="1"/>
  <c r="AF43" i="34"/>
  <c r="U16" i="35" s="1"/>
  <c r="AE43" i="34"/>
  <c r="T16" i="35" s="1"/>
  <c r="AD43" i="34"/>
  <c r="S16" i="35" s="1"/>
  <c r="AB43" i="34"/>
  <c r="Q16" i="35" s="1"/>
  <c r="AA43" i="34"/>
  <c r="P16" i="35" s="1"/>
  <c r="Z43" i="34"/>
  <c r="O16" i="35" s="1"/>
  <c r="X43" i="34"/>
  <c r="M16" i="35" s="1"/>
  <c r="W43" i="34"/>
  <c r="L16" i="35" s="1"/>
  <c r="V43" i="34"/>
  <c r="K16" i="35" s="1"/>
  <c r="T43" i="34"/>
  <c r="I16" i="35" s="1"/>
  <c r="S43" i="34"/>
  <c r="H16" i="35" s="1"/>
  <c r="R43" i="34"/>
  <c r="G16" i="35" s="1"/>
  <c r="O43" i="34"/>
  <c r="F16" i="35" s="1"/>
  <c r="N43" i="34"/>
  <c r="E16" i="35" s="1"/>
  <c r="M43" i="34"/>
  <c r="D16" i="35" s="1"/>
  <c r="K43" i="34"/>
  <c r="C16" i="35" s="1"/>
  <c r="J43" i="34"/>
  <c r="B16" i="35" s="1"/>
  <c r="AG42" i="34"/>
  <c r="AC42" i="34"/>
  <c r="Y42" i="34"/>
  <c r="U42" i="34"/>
  <c r="AG41" i="34"/>
  <c r="AG43" i="34" s="1"/>
  <c r="V16" i="35" s="1"/>
  <c r="AC41" i="34"/>
  <c r="Y41" i="34"/>
  <c r="Y43" i="34" s="1"/>
  <c r="N16" i="35" s="1"/>
  <c r="U41" i="34"/>
  <c r="U43" i="34" s="1"/>
  <c r="J16" i="35" s="1"/>
  <c r="AF39" i="34"/>
  <c r="U15" i="35" s="1"/>
  <c r="AE39" i="34"/>
  <c r="T15" i="35" s="1"/>
  <c r="AD39" i="34"/>
  <c r="S15" i="35" s="1"/>
  <c r="AB39" i="34"/>
  <c r="Q15" i="35" s="1"/>
  <c r="AA39" i="34"/>
  <c r="P15" i="35" s="1"/>
  <c r="Z39" i="34"/>
  <c r="O15" i="35" s="1"/>
  <c r="X39" i="34"/>
  <c r="M15" i="35" s="1"/>
  <c r="W39" i="34"/>
  <c r="L15" i="35" s="1"/>
  <c r="V39" i="34"/>
  <c r="K15" i="35" s="1"/>
  <c r="T39" i="34"/>
  <c r="I15" i="35" s="1"/>
  <c r="S39" i="34"/>
  <c r="H15" i="35" s="1"/>
  <c r="R39" i="34"/>
  <c r="G15" i="35" s="1"/>
  <c r="O39" i="34"/>
  <c r="F15" i="35" s="1"/>
  <c r="N39" i="34"/>
  <c r="E15" i="35" s="1"/>
  <c r="M39" i="34"/>
  <c r="D15" i="35" s="1"/>
  <c r="K39" i="34"/>
  <c r="C15" i="35" s="1"/>
  <c r="J39" i="34"/>
  <c r="B15" i="35" s="1"/>
  <c r="AG38" i="34"/>
  <c r="AC38" i="34"/>
  <c r="Y38" i="34"/>
  <c r="U38" i="34"/>
  <c r="AG37" i="34"/>
  <c r="AG39" i="34" s="1"/>
  <c r="V15" i="35" s="1"/>
  <c r="AC37" i="34"/>
  <c r="Y37" i="34"/>
  <c r="U37" i="34"/>
  <c r="AF35" i="34"/>
  <c r="U14" i="35" s="1"/>
  <c r="AE35" i="34"/>
  <c r="T14" i="35" s="1"/>
  <c r="AD35" i="34"/>
  <c r="S14" i="35" s="1"/>
  <c r="AB35" i="34"/>
  <c r="Q14" i="35" s="1"/>
  <c r="AA35" i="34"/>
  <c r="P14" i="35" s="1"/>
  <c r="Z35" i="34"/>
  <c r="O14" i="35" s="1"/>
  <c r="X35" i="34"/>
  <c r="M14" i="35" s="1"/>
  <c r="W35" i="34"/>
  <c r="L14" i="35" s="1"/>
  <c r="V35" i="34"/>
  <c r="K14" i="35" s="1"/>
  <c r="T35" i="34"/>
  <c r="I14" i="35" s="1"/>
  <c r="S35" i="34"/>
  <c r="H14" i="35" s="1"/>
  <c r="R35" i="34"/>
  <c r="G14" i="35" s="1"/>
  <c r="O35" i="34"/>
  <c r="F14" i="35" s="1"/>
  <c r="N35" i="34"/>
  <c r="E14" i="35" s="1"/>
  <c r="M35" i="34"/>
  <c r="D14" i="35" s="1"/>
  <c r="K35" i="34"/>
  <c r="C14" i="35" s="1"/>
  <c r="J35" i="34"/>
  <c r="B14" i="35" s="1"/>
  <c r="AG34" i="34"/>
  <c r="AC34" i="34"/>
  <c r="Y34" i="34"/>
  <c r="U34" i="34"/>
  <c r="AG33" i="34"/>
  <c r="AG35" i="34" s="1"/>
  <c r="V14" i="35" s="1"/>
  <c r="AC33" i="34"/>
  <c r="AC35" i="34" s="1"/>
  <c r="R14" i="35" s="1"/>
  <c r="Y33" i="34"/>
  <c r="U33" i="34"/>
  <c r="AF31" i="34"/>
  <c r="U13" i="35" s="1"/>
  <c r="AE31" i="34"/>
  <c r="T13" i="35" s="1"/>
  <c r="AD31" i="34"/>
  <c r="S13" i="35" s="1"/>
  <c r="AB31" i="34"/>
  <c r="Q13" i="35" s="1"/>
  <c r="AA31" i="34"/>
  <c r="P13" i="35" s="1"/>
  <c r="Z31" i="34"/>
  <c r="O13" i="35" s="1"/>
  <c r="X31" i="34"/>
  <c r="M13" i="35" s="1"/>
  <c r="W31" i="34"/>
  <c r="L13" i="35" s="1"/>
  <c r="V31" i="34"/>
  <c r="K13" i="35" s="1"/>
  <c r="T31" i="34"/>
  <c r="I13" i="35" s="1"/>
  <c r="S31" i="34"/>
  <c r="H13" i="35" s="1"/>
  <c r="R31" i="34"/>
  <c r="G13" i="35" s="1"/>
  <c r="O31" i="34"/>
  <c r="F13" i="35" s="1"/>
  <c r="N31" i="34"/>
  <c r="E13" i="35" s="1"/>
  <c r="M31" i="34"/>
  <c r="D13" i="35" s="1"/>
  <c r="K31" i="34"/>
  <c r="C13" i="35" s="1"/>
  <c r="J31" i="34"/>
  <c r="B13" i="35" s="1"/>
  <c r="AG30" i="34"/>
  <c r="AC30" i="34"/>
  <c r="Y30" i="34"/>
  <c r="U30" i="34"/>
  <c r="AG29" i="34"/>
  <c r="AG31" i="34" s="1"/>
  <c r="V13" i="35" s="1"/>
  <c r="AC29" i="34"/>
  <c r="Y29" i="34"/>
  <c r="U29" i="34"/>
  <c r="AF27" i="34"/>
  <c r="U12" i="35" s="1"/>
  <c r="AE27" i="34"/>
  <c r="T12" i="35" s="1"/>
  <c r="AD27" i="34"/>
  <c r="S12" i="35" s="1"/>
  <c r="AB27" i="34"/>
  <c r="Q12" i="35" s="1"/>
  <c r="AA27" i="34"/>
  <c r="P12" i="35" s="1"/>
  <c r="Z27" i="34"/>
  <c r="O12" i="35" s="1"/>
  <c r="X27" i="34"/>
  <c r="M12" i="35" s="1"/>
  <c r="W27" i="34"/>
  <c r="L12" i="35" s="1"/>
  <c r="V27" i="34"/>
  <c r="K12" i="35" s="1"/>
  <c r="T27" i="34"/>
  <c r="I12" i="35" s="1"/>
  <c r="S27" i="34"/>
  <c r="H12" i="35" s="1"/>
  <c r="R27" i="34"/>
  <c r="G12" i="35" s="1"/>
  <c r="O27" i="34"/>
  <c r="F12" i="35" s="1"/>
  <c r="N27" i="34"/>
  <c r="E12" i="35" s="1"/>
  <c r="M27" i="34"/>
  <c r="D12" i="35" s="1"/>
  <c r="K27" i="34"/>
  <c r="C12" i="35" s="1"/>
  <c r="J27" i="34"/>
  <c r="B12" i="35" s="1"/>
  <c r="AG26" i="34"/>
  <c r="AC26" i="34"/>
  <c r="Y26" i="34"/>
  <c r="U26" i="34"/>
  <c r="AG25" i="34"/>
  <c r="AC25" i="34"/>
  <c r="Y25" i="34"/>
  <c r="U25" i="34"/>
  <c r="AF23" i="34"/>
  <c r="U11" i="35" s="1"/>
  <c r="AE23" i="34"/>
  <c r="T11" i="35" s="1"/>
  <c r="AD23" i="34"/>
  <c r="S11" i="35" s="1"/>
  <c r="AB23" i="34"/>
  <c r="Q11" i="35" s="1"/>
  <c r="AA23" i="34"/>
  <c r="P11" i="35" s="1"/>
  <c r="Z23" i="34"/>
  <c r="O11" i="35" s="1"/>
  <c r="X23" i="34"/>
  <c r="M11" i="35" s="1"/>
  <c r="W23" i="34"/>
  <c r="L11" i="35" s="1"/>
  <c r="V23" i="34"/>
  <c r="K11" i="35" s="1"/>
  <c r="T23" i="34"/>
  <c r="I11" i="35" s="1"/>
  <c r="S23" i="34"/>
  <c r="H11" i="35" s="1"/>
  <c r="R23" i="34"/>
  <c r="G11" i="35" s="1"/>
  <c r="O23" i="34"/>
  <c r="F11" i="35" s="1"/>
  <c r="N23" i="34"/>
  <c r="E11" i="35" s="1"/>
  <c r="M23" i="34"/>
  <c r="D11" i="35" s="1"/>
  <c r="K23" i="34"/>
  <c r="C11" i="35" s="1"/>
  <c r="J23" i="34"/>
  <c r="B11" i="35" s="1"/>
  <c r="AG22" i="34"/>
  <c r="AC22" i="34"/>
  <c r="Y22" i="34"/>
  <c r="U22" i="34"/>
  <c r="AG21" i="34"/>
  <c r="AC21" i="34"/>
  <c r="Y21" i="34"/>
  <c r="U21" i="34"/>
  <c r="U23" i="34" s="1"/>
  <c r="J11" i="35" s="1"/>
  <c r="AF19" i="34"/>
  <c r="U10" i="35" s="1"/>
  <c r="AE19" i="34"/>
  <c r="T10" i="35" s="1"/>
  <c r="AD19" i="34"/>
  <c r="S10" i="35" s="1"/>
  <c r="AB19" i="34"/>
  <c r="Q10" i="35" s="1"/>
  <c r="AA19" i="34"/>
  <c r="P10" i="35" s="1"/>
  <c r="Z19" i="34"/>
  <c r="O10" i="35" s="1"/>
  <c r="X19" i="34"/>
  <c r="M10" i="35" s="1"/>
  <c r="W19" i="34"/>
  <c r="L10" i="35" s="1"/>
  <c r="V19" i="34"/>
  <c r="K10" i="35" s="1"/>
  <c r="T19" i="34"/>
  <c r="I10" i="35" s="1"/>
  <c r="S19" i="34"/>
  <c r="H10" i="35" s="1"/>
  <c r="R19" i="34"/>
  <c r="G10" i="35" s="1"/>
  <c r="O19" i="34"/>
  <c r="F10" i="35" s="1"/>
  <c r="N19" i="34"/>
  <c r="E10" i="35" s="1"/>
  <c r="M19" i="34"/>
  <c r="D10" i="35" s="1"/>
  <c r="K19" i="34"/>
  <c r="C10" i="35" s="1"/>
  <c r="J19" i="34"/>
  <c r="B10" i="35" s="1"/>
  <c r="AG18" i="34"/>
  <c r="AC18" i="34"/>
  <c r="Y18" i="34"/>
  <c r="U18" i="34"/>
  <c r="AG17" i="34"/>
  <c r="AC17" i="34"/>
  <c r="Y17" i="34"/>
  <c r="U17" i="34"/>
  <c r="AF15" i="34"/>
  <c r="U9" i="35" s="1"/>
  <c r="AE15" i="34"/>
  <c r="T9" i="35" s="1"/>
  <c r="AD15" i="34"/>
  <c r="S9" i="35" s="1"/>
  <c r="AB15" i="34"/>
  <c r="Q9" i="35" s="1"/>
  <c r="AA15" i="34"/>
  <c r="P9" i="35" s="1"/>
  <c r="Z15" i="34"/>
  <c r="O9" i="35" s="1"/>
  <c r="X15" i="34"/>
  <c r="M9" i="35" s="1"/>
  <c r="W15" i="34"/>
  <c r="L9" i="35" s="1"/>
  <c r="V15" i="34"/>
  <c r="K9" i="35" s="1"/>
  <c r="T15" i="34"/>
  <c r="I9" i="35" s="1"/>
  <c r="S15" i="34"/>
  <c r="H9" i="35" s="1"/>
  <c r="R15" i="34"/>
  <c r="G9" i="35" s="1"/>
  <c r="O15" i="34"/>
  <c r="F9" i="35" s="1"/>
  <c r="N15" i="34"/>
  <c r="E9" i="35" s="1"/>
  <c r="M15" i="34"/>
  <c r="D9" i="35" s="1"/>
  <c r="K15" i="34"/>
  <c r="C9" i="35" s="1"/>
  <c r="J15" i="34"/>
  <c r="B9" i="35" s="1"/>
  <c r="AG14" i="34"/>
  <c r="AC14" i="34"/>
  <c r="Y14" i="34"/>
  <c r="U14" i="34"/>
  <c r="AG13" i="34"/>
  <c r="AC13" i="34"/>
  <c r="AC15" i="34" s="1"/>
  <c r="R9" i="35" s="1"/>
  <c r="Y13" i="34"/>
  <c r="Y15" i="34" s="1"/>
  <c r="N9" i="35" s="1"/>
  <c r="U13" i="34"/>
  <c r="U15" i="34" s="1"/>
  <c r="J9" i="35" s="1"/>
  <c r="AF11" i="34"/>
  <c r="U8" i="35" s="1"/>
  <c r="AE11" i="34"/>
  <c r="T8" i="35" s="1"/>
  <c r="AD11" i="34"/>
  <c r="S8" i="35" s="1"/>
  <c r="AB11" i="34"/>
  <c r="Q8" i="35" s="1"/>
  <c r="AA11" i="34"/>
  <c r="P8" i="35" s="1"/>
  <c r="Z11" i="34"/>
  <c r="O8" i="35" s="1"/>
  <c r="X11" i="34"/>
  <c r="M8" i="35" s="1"/>
  <c r="W11" i="34"/>
  <c r="L8" i="35" s="1"/>
  <c r="V11" i="34"/>
  <c r="K8" i="35" s="1"/>
  <c r="T11" i="34"/>
  <c r="S11" i="34"/>
  <c r="H8" i="35" s="1"/>
  <c r="R11" i="34"/>
  <c r="O11" i="34"/>
  <c r="N11" i="34"/>
  <c r="M11" i="34"/>
  <c r="D8" i="35" s="1"/>
  <c r="K11" i="34"/>
  <c r="J11" i="34"/>
  <c r="AG10" i="34"/>
  <c r="AC10" i="34"/>
  <c r="Y10" i="34"/>
  <c r="U10" i="34"/>
  <c r="AG9" i="34"/>
  <c r="AG11" i="34" s="1"/>
  <c r="V8" i="35" s="1"/>
  <c r="AC9" i="34"/>
  <c r="Y9" i="34"/>
  <c r="Y11" i="34" s="1"/>
  <c r="N8" i="35" s="1"/>
  <c r="U9" i="34"/>
  <c r="AH142" i="30" l="1"/>
  <c r="AI142" i="30" s="1"/>
  <c r="AH148" i="30"/>
  <c r="AI148" i="30" s="1"/>
  <c r="AH150" i="30"/>
  <c r="AI150" i="30" s="1"/>
  <c r="U46" i="1"/>
  <c r="S24" i="48"/>
  <c r="AH62" i="34"/>
  <c r="AI62" i="34" s="1"/>
  <c r="AG96" i="3"/>
  <c r="AH91" i="3"/>
  <c r="AI91" i="3" s="1"/>
  <c r="B15" i="17"/>
  <c r="AI157" i="16"/>
  <c r="AH46" i="30"/>
  <c r="AI46" i="30" s="1"/>
  <c r="AH48" i="30"/>
  <c r="AI48" i="30" s="1"/>
  <c r="AH50" i="30"/>
  <c r="AI50" i="30" s="1"/>
  <c r="AH52" i="30"/>
  <c r="AI52" i="30" s="1"/>
  <c r="AH54" i="30"/>
  <c r="AI54" i="30" s="1"/>
  <c r="AH99" i="30"/>
  <c r="AI99" i="30" s="1"/>
  <c r="AH101" i="30"/>
  <c r="AI101" i="30" s="1"/>
  <c r="AH171" i="30"/>
  <c r="AI171" i="30" s="1"/>
  <c r="AH173" i="30"/>
  <c r="AI173" i="30" s="1"/>
  <c r="AH177" i="38"/>
  <c r="U216" i="16"/>
  <c r="J19" i="17" s="1"/>
  <c r="Y206" i="16"/>
  <c r="AG103" i="16"/>
  <c r="V13" i="17" s="1"/>
  <c r="AG50" i="16"/>
  <c r="K9" i="17"/>
  <c r="V356" i="16"/>
  <c r="U28" i="16"/>
  <c r="J9" i="17" s="1"/>
  <c r="Y28" i="16"/>
  <c r="N9" i="17" s="1"/>
  <c r="G8" i="17"/>
  <c r="R356" i="16"/>
  <c r="Y204" i="37"/>
  <c r="Y87" i="3"/>
  <c r="N22" i="4" s="1"/>
  <c r="AC82" i="3"/>
  <c r="R21" i="4" s="1"/>
  <c r="AG78" i="3"/>
  <c r="V20" i="4" s="1"/>
  <c r="AG16" i="3"/>
  <c r="AG39" i="16"/>
  <c r="U70" i="15"/>
  <c r="J23" i="29" s="1"/>
  <c r="U82" i="3"/>
  <c r="J21" i="4" s="1"/>
  <c r="U78" i="3"/>
  <c r="J20" i="4" s="1"/>
  <c r="U68" i="3"/>
  <c r="J18" i="4" s="1"/>
  <c r="U52" i="3"/>
  <c r="J15" i="4" s="1"/>
  <c r="U26" i="3"/>
  <c r="J11" i="4" s="1"/>
  <c r="AC16" i="3"/>
  <c r="AG15" i="34"/>
  <c r="V9" i="35" s="1"/>
  <c r="AC19" i="34"/>
  <c r="R10" i="35" s="1"/>
  <c r="U27" i="34"/>
  <c r="J12" i="35" s="1"/>
  <c r="AC47" i="34"/>
  <c r="R17" i="35" s="1"/>
  <c r="Y55" i="34"/>
  <c r="N19" i="35" s="1"/>
  <c r="U59" i="34"/>
  <c r="J20" i="35" s="1"/>
  <c r="AC26" i="3"/>
  <c r="R11" i="4" s="1"/>
  <c r="AC52" i="3"/>
  <c r="R15" i="4" s="1"/>
  <c r="AC68" i="3"/>
  <c r="R18" i="4" s="1"/>
  <c r="AG82" i="3"/>
  <c r="V21" i="4" s="1"/>
  <c r="AC87" i="3"/>
  <c r="AC19" i="13"/>
  <c r="M24" i="48"/>
  <c r="Y31" i="13"/>
  <c r="N9" i="14" s="1"/>
  <c r="U43" i="13"/>
  <c r="J10" i="14" s="1"/>
  <c r="AC115" i="13"/>
  <c r="U163" i="13"/>
  <c r="J20" i="31" s="1"/>
  <c r="Y19" i="30"/>
  <c r="AG79" i="30"/>
  <c r="Y103" i="30"/>
  <c r="U115" i="30"/>
  <c r="AG175" i="30"/>
  <c r="AC187" i="30"/>
  <c r="AC19" i="37"/>
  <c r="Y127" i="37"/>
  <c r="N17" i="36" s="1"/>
  <c r="Y151" i="37"/>
  <c r="N19" i="36" s="1"/>
  <c r="Y23" i="15"/>
  <c r="N11" i="48" s="1"/>
  <c r="U27" i="15"/>
  <c r="J12" i="48" s="1"/>
  <c r="U55" i="15"/>
  <c r="J20" i="48" s="1"/>
  <c r="AC62" i="15"/>
  <c r="AG187" i="38"/>
  <c r="V22" i="39" s="1"/>
  <c r="AC192" i="38"/>
  <c r="R23" i="39" s="1"/>
  <c r="AC28" i="16"/>
  <c r="R9" i="17" s="1"/>
  <c r="AC206" i="16"/>
  <c r="AG19" i="34"/>
  <c r="V10" i="35" s="1"/>
  <c r="Y27" i="34"/>
  <c r="N12" i="35" s="1"/>
  <c r="U31" i="34"/>
  <c r="J13" i="35" s="1"/>
  <c r="AG47" i="34"/>
  <c r="V17" i="35" s="1"/>
  <c r="AC51" i="34"/>
  <c r="R18" i="35" s="1"/>
  <c r="Y59" i="34"/>
  <c r="N20" i="35" s="1"/>
  <c r="U63" i="34"/>
  <c r="J21" i="35" s="1"/>
  <c r="U21" i="3"/>
  <c r="J10" i="4" s="1"/>
  <c r="AG26" i="3"/>
  <c r="V11" i="4" s="1"/>
  <c r="AG52" i="3"/>
  <c r="V15" i="4" s="1"/>
  <c r="AG68" i="3"/>
  <c r="V18" i="4" s="1"/>
  <c r="AG87" i="3"/>
  <c r="AG19" i="13"/>
  <c r="AC31" i="13"/>
  <c r="R9" i="14" s="1"/>
  <c r="AC151" i="13"/>
  <c r="U31" i="30"/>
  <c r="AH166" i="30"/>
  <c r="AI166" i="30" s="1"/>
  <c r="AH168" i="30"/>
  <c r="AI168" i="30" s="1"/>
  <c r="AH170" i="30"/>
  <c r="AI170" i="30" s="1"/>
  <c r="AH172" i="30"/>
  <c r="AI172" i="30" s="1"/>
  <c r="AH174" i="30"/>
  <c r="AI174" i="30" s="1"/>
  <c r="AG19" i="37"/>
  <c r="V8" i="36" s="1"/>
  <c r="Y43" i="37"/>
  <c r="N10" i="36" s="1"/>
  <c r="U55" i="37"/>
  <c r="J11" i="36" s="1"/>
  <c r="AC127" i="37"/>
  <c r="R17" i="36" s="1"/>
  <c r="AC151" i="37"/>
  <c r="R19" i="36" s="1"/>
  <c r="AG19" i="15"/>
  <c r="AC23" i="15"/>
  <c r="Y27" i="15"/>
  <c r="N12" i="48" s="1"/>
  <c r="U31" i="15"/>
  <c r="J13" i="48" s="1"/>
  <c r="U44" i="15"/>
  <c r="J17" i="48" s="1"/>
  <c r="Y55" i="15"/>
  <c r="N20" i="48" s="1"/>
  <c r="AG62" i="15"/>
  <c r="AC70" i="15"/>
  <c r="AH178" i="38"/>
  <c r="AI178" i="38" s="1"/>
  <c r="AG192" i="38"/>
  <c r="V23" i="39" s="1"/>
  <c r="AG28" i="16"/>
  <c r="V9" i="17" s="1"/>
  <c r="AG23" i="34"/>
  <c r="V11" i="35" s="1"/>
  <c r="Y31" i="34"/>
  <c r="N13" i="35" s="1"/>
  <c r="U35" i="34"/>
  <c r="J14" i="35" s="1"/>
  <c r="AG51" i="34"/>
  <c r="V18" i="35" s="1"/>
  <c r="AC59" i="34"/>
  <c r="R20" i="35" s="1"/>
  <c r="U67" i="34"/>
  <c r="J22" i="35" s="1"/>
  <c r="AC43" i="13"/>
  <c r="R10" i="14" s="1"/>
  <c r="Y31" i="30"/>
  <c r="U43" i="30"/>
  <c r="AG103" i="30"/>
  <c r="AC115" i="30"/>
  <c r="AC43" i="37"/>
  <c r="R10" i="36" s="1"/>
  <c r="AG151" i="37"/>
  <c r="V19" i="36" s="1"/>
  <c r="AG23" i="15"/>
  <c r="AC27" i="15"/>
  <c r="Y31" i="15"/>
  <c r="N13" i="48" s="1"/>
  <c r="Y44" i="15"/>
  <c r="N17" i="48" s="1"/>
  <c r="U48" i="15"/>
  <c r="J18" i="48" s="1"/>
  <c r="AC55" i="15"/>
  <c r="AG70" i="15"/>
  <c r="AH33" i="38"/>
  <c r="AH72" i="38"/>
  <c r="AI72" i="38" s="1"/>
  <c r="Y115" i="38"/>
  <c r="N16" i="39" s="1"/>
  <c r="AG18" i="16"/>
  <c r="V8" i="17" s="1"/>
  <c r="AC139" i="30"/>
  <c r="AG204" i="37"/>
  <c r="V23" i="36" s="1"/>
  <c r="U11" i="34"/>
  <c r="J8" i="35" s="1"/>
  <c r="AG27" i="34"/>
  <c r="V12" i="35" s="1"/>
  <c r="AC31" i="34"/>
  <c r="R13" i="35" s="1"/>
  <c r="U39" i="34"/>
  <c r="J15" i="35" s="1"/>
  <c r="AG59" i="34"/>
  <c r="V20" i="35" s="1"/>
  <c r="Y67" i="34"/>
  <c r="N22" i="35" s="1"/>
  <c r="U36" i="3"/>
  <c r="J12" i="4" s="1"/>
  <c r="U56" i="3"/>
  <c r="J16" i="4" s="1"/>
  <c r="Y67" i="13"/>
  <c r="N12" i="31" s="1"/>
  <c r="AG139" i="13"/>
  <c r="AC175" i="13"/>
  <c r="AC31" i="30"/>
  <c r="AH49" i="30"/>
  <c r="AI49" i="30" s="1"/>
  <c r="AH94" i="30"/>
  <c r="AI94" i="30" s="1"/>
  <c r="AH96" i="30"/>
  <c r="AI96" i="30" s="1"/>
  <c r="AH98" i="30"/>
  <c r="AI98" i="30" s="1"/>
  <c r="AH100" i="30"/>
  <c r="AI100" i="30" s="1"/>
  <c r="AH102" i="30"/>
  <c r="AI102" i="30" s="1"/>
  <c r="U151" i="30"/>
  <c r="AH143" i="30"/>
  <c r="AI143" i="30" s="1"/>
  <c r="AH145" i="30"/>
  <c r="AI145" i="30" s="1"/>
  <c r="AH147" i="30"/>
  <c r="AI147" i="30" s="1"/>
  <c r="AH149" i="30"/>
  <c r="AI149" i="30" s="1"/>
  <c r="AG43" i="37"/>
  <c r="V10" i="36" s="1"/>
  <c r="Y67" i="37"/>
  <c r="N12" i="36" s="1"/>
  <c r="AG163" i="37"/>
  <c r="V20" i="36" s="1"/>
  <c r="AG27" i="15"/>
  <c r="AC31" i="15"/>
  <c r="Y48" i="15"/>
  <c r="N18" i="48" s="1"/>
  <c r="AG55" i="15"/>
  <c r="U355" i="16"/>
  <c r="Y23" i="34"/>
  <c r="N11" i="35" s="1"/>
  <c r="J784" i="1"/>
  <c r="J786" i="1" s="1"/>
  <c r="AH13" i="3"/>
  <c r="AI13" i="3" s="1"/>
  <c r="AH14" i="3"/>
  <c r="AI14" i="3" s="1"/>
  <c r="AH15" i="3"/>
  <c r="AI15" i="3" s="1"/>
  <c r="V100" i="3"/>
  <c r="AC96" i="3"/>
  <c r="R23" i="4" s="1"/>
  <c r="AH10" i="30"/>
  <c r="AI10" i="30" s="1"/>
  <c r="AH11" i="30"/>
  <c r="AI11" i="30" s="1"/>
  <c r="AH12" i="30"/>
  <c r="AI12" i="30" s="1"/>
  <c r="AH13" i="30"/>
  <c r="AI13" i="30" s="1"/>
  <c r="AH14" i="30"/>
  <c r="AI14" i="30" s="1"/>
  <c r="AH15" i="30"/>
  <c r="AI15" i="30" s="1"/>
  <c r="AH16" i="30"/>
  <c r="AI16" i="30" s="1"/>
  <c r="AH17" i="30"/>
  <c r="AI17" i="30" s="1"/>
  <c r="AH18" i="30"/>
  <c r="AI18" i="30" s="1"/>
  <c r="O191" i="30"/>
  <c r="AH34" i="30"/>
  <c r="AI34" i="30" s="1"/>
  <c r="AH35" i="30"/>
  <c r="AI35" i="30" s="1"/>
  <c r="AH36" i="30"/>
  <c r="AI36" i="30" s="1"/>
  <c r="AH37" i="30"/>
  <c r="AI37" i="30" s="1"/>
  <c r="AH38" i="30"/>
  <c r="AI38" i="30" s="1"/>
  <c r="AH39" i="30"/>
  <c r="AI39" i="30" s="1"/>
  <c r="AH40" i="30"/>
  <c r="AI40" i="30" s="1"/>
  <c r="AH41" i="30"/>
  <c r="AI41" i="30" s="1"/>
  <c r="AH42" i="30"/>
  <c r="AI42" i="30" s="1"/>
  <c r="Y79" i="30"/>
  <c r="AH83" i="30"/>
  <c r="AI83" i="30" s="1"/>
  <c r="AH85" i="30"/>
  <c r="AI85" i="30" s="1"/>
  <c r="AH87" i="30"/>
  <c r="AI87" i="30" s="1"/>
  <c r="AH89" i="30"/>
  <c r="AI89" i="30" s="1"/>
  <c r="AH156" i="30"/>
  <c r="AI156" i="30" s="1"/>
  <c r="AH157" i="30"/>
  <c r="AI157" i="30" s="1"/>
  <c r="AH160" i="30"/>
  <c r="AI160" i="30" s="1"/>
  <c r="AH161" i="30"/>
  <c r="AI161" i="30" s="1"/>
  <c r="AC204" i="37"/>
  <c r="R23" i="36" s="1"/>
  <c r="C24" i="48"/>
  <c r="G24" i="48"/>
  <c r="AH21" i="38"/>
  <c r="AI21" i="38" s="1"/>
  <c r="AH57" i="38"/>
  <c r="AI57" i="38" s="1"/>
  <c r="AH105" i="38"/>
  <c r="AC127" i="38"/>
  <c r="R17" i="39" s="1"/>
  <c r="AH165" i="38"/>
  <c r="U175" i="38"/>
  <c r="J21" i="39" s="1"/>
  <c r="AH167" i="38"/>
  <c r="AI167" i="38" s="1"/>
  <c r="Y43" i="30"/>
  <c r="AC79" i="30"/>
  <c r="AC127" i="30"/>
  <c r="AG139" i="30"/>
  <c r="Y31" i="38"/>
  <c r="N9" i="39" s="1"/>
  <c r="U79" i="38"/>
  <c r="J13" i="39" s="1"/>
  <c r="AC163" i="38"/>
  <c r="R20" i="39" s="1"/>
  <c r="AC783" i="1"/>
  <c r="R24" i="2" s="1"/>
  <c r="H24" i="10"/>
  <c r="O24" i="48"/>
  <c r="T24" i="48"/>
  <c r="AC19" i="30"/>
  <c r="AH57" i="30"/>
  <c r="AH58" i="30"/>
  <c r="AI58" i="30" s="1"/>
  <c r="AH59" i="30"/>
  <c r="AI59" i="30" s="1"/>
  <c r="AH60" i="30"/>
  <c r="AI60" i="30" s="1"/>
  <c r="AH61" i="30"/>
  <c r="AI61" i="30" s="1"/>
  <c r="AH62" i="30"/>
  <c r="AI62" i="30" s="1"/>
  <c r="AH63" i="30"/>
  <c r="AI63" i="30" s="1"/>
  <c r="AH64" i="30"/>
  <c r="AI64" i="30" s="1"/>
  <c r="AH65" i="30"/>
  <c r="AI65" i="30" s="1"/>
  <c r="AH66" i="30"/>
  <c r="AI66" i="30" s="1"/>
  <c r="AC91" i="30"/>
  <c r="AH106" i="30"/>
  <c r="AI106" i="30" s="1"/>
  <c r="AH109" i="30"/>
  <c r="AI109" i="30" s="1"/>
  <c r="AH110" i="30"/>
  <c r="AI110" i="30" s="1"/>
  <c r="AH113" i="30"/>
  <c r="AI113" i="30" s="1"/>
  <c r="AH114" i="30"/>
  <c r="AI114" i="30" s="1"/>
  <c r="AH132" i="30"/>
  <c r="AI132" i="30" s="1"/>
  <c r="AH133" i="30"/>
  <c r="AI133" i="30" s="1"/>
  <c r="AH136" i="30"/>
  <c r="AI136" i="30" s="1"/>
  <c r="AH137" i="30"/>
  <c r="AI137" i="30" s="1"/>
  <c r="AH178" i="30"/>
  <c r="AI178" i="30" s="1"/>
  <c r="AH181" i="30"/>
  <c r="AI181" i="30" s="1"/>
  <c r="AH182" i="30"/>
  <c r="AI182" i="30" s="1"/>
  <c r="AH185" i="30"/>
  <c r="AI185" i="30" s="1"/>
  <c r="AH186" i="30"/>
  <c r="AI186" i="30" s="1"/>
  <c r="AH45" i="38"/>
  <c r="AH46" i="38"/>
  <c r="AI46" i="38" s="1"/>
  <c r="AH48" i="38"/>
  <c r="AI48" i="38" s="1"/>
  <c r="AH49" i="38"/>
  <c r="AI49" i="38" s="1"/>
  <c r="AC67" i="38"/>
  <c r="R12" i="39" s="1"/>
  <c r="AH81" i="38"/>
  <c r="U91" i="38"/>
  <c r="J14" i="39" s="1"/>
  <c r="AH83" i="38"/>
  <c r="AI83" i="38" s="1"/>
  <c r="AH84" i="38"/>
  <c r="AI84" i="38" s="1"/>
  <c r="AH86" i="38"/>
  <c r="AI86" i="38" s="1"/>
  <c r="AH88" i="38"/>
  <c r="AI88" i="38" s="1"/>
  <c r="AH89" i="38"/>
  <c r="AI89" i="38" s="1"/>
  <c r="AH90" i="38"/>
  <c r="AI90" i="38" s="1"/>
  <c r="AH117" i="38"/>
  <c r="AI117" i="38" s="1"/>
  <c r="AH141" i="38"/>
  <c r="AI141" i="38" s="1"/>
  <c r="AC175" i="38"/>
  <c r="R21" i="39" s="1"/>
  <c r="AG355" i="16"/>
  <c r="V24" i="17" s="1"/>
  <c r="Y16" i="3"/>
  <c r="N9" i="4" s="1"/>
  <c r="U19" i="34"/>
  <c r="J10" i="35" s="1"/>
  <c r="AG55" i="34"/>
  <c r="V19" i="35" s="1"/>
  <c r="AH26" i="1"/>
  <c r="AI26" i="1" s="1"/>
  <c r="AG783" i="1"/>
  <c r="Y96" i="3"/>
  <c r="N23" i="4" s="1"/>
  <c r="O24" i="10"/>
  <c r="AH22" i="30"/>
  <c r="AI22" i="30" s="1"/>
  <c r="AH23" i="30"/>
  <c r="AI23" i="30" s="1"/>
  <c r="AH24" i="30"/>
  <c r="AI24" i="30" s="1"/>
  <c r="AH25" i="30"/>
  <c r="AI25" i="30" s="1"/>
  <c r="AH26" i="30"/>
  <c r="AI26" i="30" s="1"/>
  <c r="AH27" i="30"/>
  <c r="AI27" i="30" s="1"/>
  <c r="AH28" i="30"/>
  <c r="AI28" i="30" s="1"/>
  <c r="AH29" i="30"/>
  <c r="AI29" i="30" s="1"/>
  <c r="AH30" i="30"/>
  <c r="AI30" i="30" s="1"/>
  <c r="Y67" i="30"/>
  <c r="AH69" i="30"/>
  <c r="AI69" i="30" s="1"/>
  <c r="U79" i="30"/>
  <c r="AH73" i="30"/>
  <c r="AI73" i="30" s="1"/>
  <c r="AH75" i="30"/>
  <c r="AI75" i="30" s="1"/>
  <c r="AH76" i="30"/>
  <c r="AI76" i="30" s="1"/>
  <c r="AH77" i="30"/>
  <c r="AI77" i="30" s="1"/>
  <c r="AH117" i="30"/>
  <c r="AI117" i="30" s="1"/>
  <c r="AH119" i="30"/>
  <c r="AI119" i="30" s="1"/>
  <c r="AH120" i="30"/>
  <c r="AI120" i="30" s="1"/>
  <c r="AH121" i="30"/>
  <c r="AI121" i="30" s="1"/>
  <c r="AH122" i="30"/>
  <c r="AI122" i="30" s="1"/>
  <c r="AH123" i="30"/>
  <c r="AI123" i="30" s="1"/>
  <c r="AH125" i="30"/>
  <c r="AI125" i="30" s="1"/>
  <c r="AC151" i="30"/>
  <c r="AH189" i="30"/>
  <c r="AI189" i="30" s="1"/>
  <c r="AC43" i="38"/>
  <c r="R10" i="39" s="1"/>
  <c r="AG67" i="38"/>
  <c r="V12" i="39" s="1"/>
  <c r="AH93" i="38"/>
  <c r="AH129" i="38"/>
  <c r="AI129" i="38" s="1"/>
  <c r="AH130" i="38"/>
  <c r="AI130" i="38" s="1"/>
  <c r="AH132" i="38"/>
  <c r="AI132" i="38" s="1"/>
  <c r="AH134" i="38"/>
  <c r="AI134" i="38" s="1"/>
  <c r="AH135" i="38"/>
  <c r="AI135" i="38" s="1"/>
  <c r="AH153" i="38"/>
  <c r="AI153" i="38" s="1"/>
  <c r="AH156" i="38"/>
  <c r="AI156" i="38" s="1"/>
  <c r="AH157" i="38"/>
  <c r="AI157" i="38" s="1"/>
  <c r="AH158" i="38"/>
  <c r="AI158" i="38" s="1"/>
  <c r="AH159" i="38"/>
  <c r="AI159" i="38" s="1"/>
  <c r="AC355" i="16"/>
  <c r="R24" i="17" s="1"/>
  <c r="B24" i="17"/>
  <c r="AG228" i="16"/>
  <c r="V20" i="17" s="1"/>
  <c r="U103" i="16"/>
  <c r="J13" i="17" s="1"/>
  <c r="U206" i="16"/>
  <c r="J18" i="17" s="1"/>
  <c r="AI251" i="16"/>
  <c r="Y252" i="16"/>
  <c r="N22" i="17" s="1"/>
  <c r="U228" i="16"/>
  <c r="J20" i="17" s="1"/>
  <c r="Y228" i="16"/>
  <c r="N20" i="17" s="1"/>
  <c r="AC228" i="16"/>
  <c r="R20" i="17" s="1"/>
  <c r="Y103" i="16"/>
  <c r="N13" i="17" s="1"/>
  <c r="AC216" i="16"/>
  <c r="R19" i="17" s="1"/>
  <c r="AG192" i="16"/>
  <c r="V17" i="17" s="1"/>
  <c r="AG252" i="16"/>
  <c r="AC103" i="16"/>
  <c r="R13" i="17" s="1"/>
  <c r="J8" i="17"/>
  <c r="Y39" i="16"/>
  <c r="N10" i="17" s="1"/>
  <c r="Y50" i="16"/>
  <c r="N11" i="17" s="1"/>
  <c r="AC39" i="16"/>
  <c r="R10" i="17" s="1"/>
  <c r="AC50" i="16"/>
  <c r="R11" i="17" s="1"/>
  <c r="J10" i="17"/>
  <c r="J11" i="17"/>
  <c r="I24" i="48"/>
  <c r="R24" i="48"/>
  <c r="H24" i="48"/>
  <c r="AH22" i="15"/>
  <c r="AI22" i="15" s="1"/>
  <c r="X19" i="48" s="1"/>
  <c r="AH36" i="15"/>
  <c r="AI36" i="15" s="1"/>
  <c r="B24" i="48"/>
  <c r="E24" i="48"/>
  <c r="V24" i="48"/>
  <c r="F24" i="48"/>
  <c r="B20" i="29"/>
  <c r="Y139" i="37"/>
  <c r="N18" i="36" s="1"/>
  <c r="Y19" i="37"/>
  <c r="N8" i="36" s="1"/>
  <c r="B25" i="4"/>
  <c r="AH92" i="3"/>
  <c r="AI92" i="3" s="1"/>
  <c r="AH90" i="3"/>
  <c r="AI90" i="3" s="1"/>
  <c r="AH93" i="3"/>
  <c r="AI93" i="3" s="1"/>
  <c r="AG470" i="1"/>
  <c r="V16" i="2" s="1"/>
  <c r="AC470" i="1"/>
  <c r="AC396" i="1"/>
  <c r="R15" i="2" s="1"/>
  <c r="U396" i="1"/>
  <c r="J15" i="2" s="1"/>
  <c r="AG264" i="1"/>
  <c r="V13" i="2" s="1"/>
  <c r="U264" i="1"/>
  <c r="J13" i="2" s="1"/>
  <c r="AC264" i="1"/>
  <c r="R13" i="2" s="1"/>
  <c r="AG104" i="1"/>
  <c r="V11" i="2" s="1"/>
  <c r="L24" i="48"/>
  <c r="Q24" i="48"/>
  <c r="K24" i="48"/>
  <c r="P24" i="48"/>
  <c r="U24" i="48"/>
  <c r="AI57" i="30"/>
  <c r="AH10" i="34"/>
  <c r="AI10" i="34" s="1"/>
  <c r="J71" i="34"/>
  <c r="O71" i="34"/>
  <c r="Z100" i="3"/>
  <c r="Y26" i="3"/>
  <c r="N11" i="4" s="1"/>
  <c r="AH77" i="3"/>
  <c r="AI77" i="3" s="1"/>
  <c r="AH84" i="3"/>
  <c r="AI84" i="3" s="1"/>
  <c r="U87" i="3"/>
  <c r="J22" i="4" s="1"/>
  <c r="AH86" i="3"/>
  <c r="AI86" i="3" s="1"/>
  <c r="AH98" i="3"/>
  <c r="AH99" i="3" s="1"/>
  <c r="U99" i="3"/>
  <c r="J24" i="4" s="1"/>
  <c r="G24" i="10"/>
  <c r="K8" i="43"/>
  <c r="P8" i="43"/>
  <c r="U8" i="43"/>
  <c r="O9" i="43"/>
  <c r="T9" i="43"/>
  <c r="M10" i="43"/>
  <c r="S10" i="14"/>
  <c r="S10" i="43"/>
  <c r="L11" i="43"/>
  <c r="Q11" i="43"/>
  <c r="K12" i="43"/>
  <c r="P12" i="43"/>
  <c r="U12" i="43"/>
  <c r="O13" i="43"/>
  <c r="T13" i="43"/>
  <c r="M14" i="43"/>
  <c r="S14" i="43"/>
  <c r="L15" i="43"/>
  <c r="Q15" i="43"/>
  <c r="K16" i="43"/>
  <c r="P16" i="43"/>
  <c r="U16" i="43"/>
  <c r="O17" i="14"/>
  <c r="O17" i="43"/>
  <c r="T17" i="43"/>
  <c r="K18" i="43"/>
  <c r="P18" i="43"/>
  <c r="U18" i="43"/>
  <c r="O19" i="43"/>
  <c r="T19" i="43"/>
  <c r="M20" i="43"/>
  <c r="S20" i="14"/>
  <c r="S20" i="43"/>
  <c r="L21" i="43"/>
  <c r="Q21" i="43"/>
  <c r="K22" i="14"/>
  <c r="K22" i="43"/>
  <c r="P22" i="43"/>
  <c r="U22" i="43"/>
  <c r="N191" i="30"/>
  <c r="X191" i="30"/>
  <c r="AB191" i="30"/>
  <c r="AF191" i="30"/>
  <c r="AH21" i="30"/>
  <c r="AC55" i="30"/>
  <c r="AH51" i="30"/>
  <c r="AI51" i="30" s="1"/>
  <c r="U67" i="30"/>
  <c r="AH70" i="30"/>
  <c r="AI70" i="30" s="1"/>
  <c r="AH78" i="30"/>
  <c r="AI78" i="30" s="1"/>
  <c r="AH82" i="30"/>
  <c r="AI82" i="30" s="1"/>
  <c r="AH86" i="30"/>
  <c r="AI86" i="30" s="1"/>
  <c r="AH90" i="30"/>
  <c r="AI90" i="30" s="1"/>
  <c r="AC103" i="30"/>
  <c r="AH97" i="30"/>
  <c r="AI97" i="30" s="1"/>
  <c r="AG115" i="30"/>
  <c r="AH111" i="30"/>
  <c r="AI111" i="30" s="1"/>
  <c r="AH112" i="30"/>
  <c r="AI112" i="30" s="1"/>
  <c r="AH118" i="30"/>
  <c r="AI118" i="30" s="1"/>
  <c r="AH126" i="30"/>
  <c r="AI126" i="30" s="1"/>
  <c r="U127" i="30"/>
  <c r="AH134" i="30"/>
  <c r="AI134" i="30" s="1"/>
  <c r="AH135" i="30"/>
  <c r="AI135" i="30" s="1"/>
  <c r="AH146" i="30"/>
  <c r="AI146" i="30" s="1"/>
  <c r="Y163" i="30"/>
  <c r="AH154" i="30"/>
  <c r="AI154" i="30" s="1"/>
  <c r="AH155" i="30"/>
  <c r="AI155" i="30" s="1"/>
  <c r="AH162" i="30"/>
  <c r="AI162" i="30" s="1"/>
  <c r="AC175" i="30"/>
  <c r="AH169" i="30"/>
  <c r="AI169" i="30" s="1"/>
  <c r="AG187" i="30"/>
  <c r="AH183" i="30"/>
  <c r="AI183" i="30" s="1"/>
  <c r="AH184" i="30"/>
  <c r="AI184" i="30" s="1"/>
  <c r="L8" i="43"/>
  <c r="Q8" i="43"/>
  <c r="K9" i="14"/>
  <c r="K9" i="43"/>
  <c r="P9" i="43"/>
  <c r="U9" i="43"/>
  <c r="O10" i="43"/>
  <c r="T10" i="43"/>
  <c r="M11" i="43"/>
  <c r="S11" i="14"/>
  <c r="S11" i="43"/>
  <c r="L12" i="43"/>
  <c r="Q12" i="43"/>
  <c r="K13" i="14"/>
  <c r="K13" i="43"/>
  <c r="P13" i="43"/>
  <c r="U13" i="43"/>
  <c r="O14" i="14"/>
  <c r="O14" i="43"/>
  <c r="T14" i="43"/>
  <c r="M15" i="43"/>
  <c r="S15" i="43"/>
  <c r="L16" i="43"/>
  <c r="Q16" i="43"/>
  <c r="K17" i="43"/>
  <c r="P17" i="43"/>
  <c r="U17" i="43"/>
  <c r="L18" i="43"/>
  <c r="Q18" i="43"/>
  <c r="K19" i="43"/>
  <c r="P19" i="43"/>
  <c r="U19" i="43"/>
  <c r="O20" i="43"/>
  <c r="T20" i="43"/>
  <c r="M21" i="43"/>
  <c r="S21" i="14"/>
  <c r="S21" i="43"/>
  <c r="L22" i="43"/>
  <c r="Q22" i="43"/>
  <c r="AH9" i="30"/>
  <c r="AH71" i="30"/>
  <c r="AI71" i="30" s="1"/>
  <c r="AH141" i="30"/>
  <c r="AH49" i="34"/>
  <c r="U51" i="34"/>
  <c r="J18" i="35" s="1"/>
  <c r="AH54" i="34"/>
  <c r="AI54" i="34" s="1"/>
  <c r="AH19" i="3"/>
  <c r="AI19" i="3" s="1"/>
  <c r="AH20" i="3"/>
  <c r="AI20" i="3" s="1"/>
  <c r="AH55" i="3"/>
  <c r="AI55" i="3" s="1"/>
  <c r="AC78" i="3"/>
  <c r="R20" i="4" s="1"/>
  <c r="V23" i="4"/>
  <c r="I24" i="10"/>
  <c r="M8" i="43"/>
  <c r="S8" i="43"/>
  <c r="L9" i="43"/>
  <c r="Q9" i="43"/>
  <c r="K10" i="14"/>
  <c r="K10" i="43"/>
  <c r="P10" i="43"/>
  <c r="U10" i="43"/>
  <c r="O11" i="43"/>
  <c r="T11" i="43"/>
  <c r="M12" i="43"/>
  <c r="S12" i="43"/>
  <c r="L13" i="43"/>
  <c r="Q13" i="43"/>
  <c r="K14" i="43"/>
  <c r="P14" i="43"/>
  <c r="U14" i="43"/>
  <c r="O15" i="43"/>
  <c r="T15" i="43"/>
  <c r="M16" i="43"/>
  <c r="S16" i="43"/>
  <c r="L17" i="43"/>
  <c r="Q17" i="43"/>
  <c r="M18" i="43"/>
  <c r="S18" i="43"/>
  <c r="L19" i="43"/>
  <c r="Q19" i="43"/>
  <c r="K20" i="14"/>
  <c r="K20" i="43"/>
  <c r="P20" i="43"/>
  <c r="U20" i="43"/>
  <c r="O21" i="14"/>
  <c r="O21" i="43"/>
  <c r="T21" i="43"/>
  <c r="M22" i="43"/>
  <c r="S22" i="14"/>
  <c r="S22" i="43"/>
  <c r="K191" i="30"/>
  <c r="R191" i="30"/>
  <c r="V191" i="30"/>
  <c r="Z191" i="30"/>
  <c r="AD191" i="30"/>
  <c r="U55" i="30"/>
  <c r="AH45" i="30"/>
  <c r="AH47" i="30"/>
  <c r="AI47" i="30" s="1"/>
  <c r="AH74" i="30"/>
  <c r="AI74" i="30" s="1"/>
  <c r="AH81" i="30"/>
  <c r="AH84" i="30"/>
  <c r="AI84" i="30" s="1"/>
  <c r="AH88" i="30"/>
  <c r="AI88" i="30" s="1"/>
  <c r="U103" i="30"/>
  <c r="Y115" i="30"/>
  <c r="AH107" i="30"/>
  <c r="AI107" i="30" s="1"/>
  <c r="AH108" i="30"/>
  <c r="AI108" i="30" s="1"/>
  <c r="Y139" i="30"/>
  <c r="AH130" i="30"/>
  <c r="AI130" i="30" s="1"/>
  <c r="AH131" i="30"/>
  <c r="AI131" i="30" s="1"/>
  <c r="AH138" i="30"/>
  <c r="AI138" i="30" s="1"/>
  <c r="AH158" i="30"/>
  <c r="AI158" i="30" s="1"/>
  <c r="AH159" i="30"/>
  <c r="AI159" i="30" s="1"/>
  <c r="U175" i="30"/>
  <c r="Y187" i="30"/>
  <c r="AH179" i="30"/>
  <c r="AI179" i="30" s="1"/>
  <c r="AH180" i="30"/>
  <c r="AI180" i="30" s="1"/>
  <c r="AH18" i="34"/>
  <c r="AI18" i="34" s="1"/>
  <c r="AH42" i="34"/>
  <c r="AI42" i="34" s="1"/>
  <c r="Y51" i="34"/>
  <c r="N18" i="35" s="1"/>
  <c r="AD100" i="3"/>
  <c r="AH24" i="3"/>
  <c r="AI24" i="3" s="1"/>
  <c r="AH25" i="3"/>
  <c r="AI25" i="3" s="1"/>
  <c r="AH70" i="3"/>
  <c r="AI70" i="3" s="1"/>
  <c r="AH73" i="3"/>
  <c r="AI73" i="3" s="1"/>
  <c r="AH81" i="3"/>
  <c r="AI81" i="3" s="1"/>
  <c r="AH94" i="3"/>
  <c r="AI94" i="3" s="1"/>
  <c r="J23" i="4"/>
  <c r="O8" i="43"/>
  <c r="T8" i="43"/>
  <c r="M9" i="43"/>
  <c r="S9" i="14"/>
  <c r="S9" i="43"/>
  <c r="L10" i="43"/>
  <c r="Q10" i="43"/>
  <c r="K11" i="14"/>
  <c r="K11" i="43"/>
  <c r="P11" i="43"/>
  <c r="U11" i="43"/>
  <c r="O12" i="43"/>
  <c r="T12" i="43"/>
  <c r="M13" i="43"/>
  <c r="S13" i="43"/>
  <c r="L14" i="43"/>
  <c r="Q14" i="43"/>
  <c r="K15" i="43"/>
  <c r="P15" i="43"/>
  <c r="U15" i="43"/>
  <c r="O16" i="43"/>
  <c r="T16" i="43"/>
  <c r="M17" i="43"/>
  <c r="S17" i="43"/>
  <c r="O18" i="43"/>
  <c r="T18" i="43"/>
  <c r="M19" i="43"/>
  <c r="S19" i="43"/>
  <c r="L20" i="43"/>
  <c r="Q20" i="43"/>
  <c r="K21" i="14"/>
  <c r="K21" i="43"/>
  <c r="P21" i="43"/>
  <c r="U21" i="43"/>
  <c r="O22" i="43"/>
  <c r="T22" i="43"/>
  <c r="M191" i="30"/>
  <c r="W191" i="30"/>
  <c r="AA191" i="30"/>
  <c r="AE191" i="30"/>
  <c r="AH33" i="30"/>
  <c r="Y55" i="30"/>
  <c r="AH53" i="30"/>
  <c r="AI53" i="30" s="1"/>
  <c r="AH72" i="30"/>
  <c r="AI72" i="30" s="1"/>
  <c r="Y91" i="30"/>
  <c r="AG91" i="30"/>
  <c r="AH95" i="30"/>
  <c r="AI95" i="30" s="1"/>
  <c r="AH124" i="30"/>
  <c r="AI124" i="30" s="1"/>
  <c r="AH144" i="30"/>
  <c r="AI144" i="30" s="1"/>
  <c r="AG163" i="30"/>
  <c r="AH167" i="30"/>
  <c r="AI167" i="30" s="1"/>
  <c r="AH129" i="30"/>
  <c r="AH153" i="30"/>
  <c r="T191" i="30"/>
  <c r="E8" i="29"/>
  <c r="E8" i="43"/>
  <c r="H8" i="29"/>
  <c r="H8" i="43"/>
  <c r="V8" i="29"/>
  <c r="V8" i="43"/>
  <c r="N9" i="29"/>
  <c r="N9" i="43"/>
  <c r="C9" i="29"/>
  <c r="C9" i="43"/>
  <c r="G9" i="29"/>
  <c r="G9" i="43"/>
  <c r="J10" i="29"/>
  <c r="J10" i="43"/>
  <c r="B10" i="29"/>
  <c r="B10" i="43"/>
  <c r="F11" i="29"/>
  <c r="F11" i="43"/>
  <c r="I11" i="29"/>
  <c r="I11" i="43"/>
  <c r="R11" i="29"/>
  <c r="R11" i="43"/>
  <c r="E12" i="29"/>
  <c r="E12" i="43"/>
  <c r="H12" i="29"/>
  <c r="H12" i="43"/>
  <c r="V12" i="29"/>
  <c r="V12" i="43"/>
  <c r="N13" i="29"/>
  <c r="N13" i="43"/>
  <c r="C13" i="29"/>
  <c r="C13" i="43"/>
  <c r="G13" i="29"/>
  <c r="G13" i="43"/>
  <c r="C17" i="29"/>
  <c r="C17" i="43"/>
  <c r="G17" i="29"/>
  <c r="G17" i="43"/>
  <c r="J18" i="29"/>
  <c r="J18" i="43"/>
  <c r="B18" i="29"/>
  <c r="B18" i="43"/>
  <c r="N20" i="29"/>
  <c r="N20" i="43"/>
  <c r="C20" i="29"/>
  <c r="C20" i="43"/>
  <c r="G20" i="29"/>
  <c r="G20" i="43"/>
  <c r="F22" i="29"/>
  <c r="F22" i="43"/>
  <c r="I22" i="29"/>
  <c r="I22" i="43"/>
  <c r="R22" i="29"/>
  <c r="R22" i="43"/>
  <c r="AH10" i="38"/>
  <c r="AI10" i="38" s="1"/>
  <c r="AH11" i="38"/>
  <c r="AI11" i="38" s="1"/>
  <c r="AH14" i="38"/>
  <c r="AI14" i="38" s="1"/>
  <c r="AH15" i="38"/>
  <c r="AI15" i="38" s="1"/>
  <c r="AH18" i="38"/>
  <c r="AI18" i="38" s="1"/>
  <c r="F8" i="39"/>
  <c r="O193" i="38"/>
  <c r="AH34" i="38"/>
  <c r="AI34" i="38" s="1"/>
  <c r="U43" i="38"/>
  <c r="J10" i="39" s="1"/>
  <c r="AH37" i="38"/>
  <c r="AI37" i="38" s="1"/>
  <c r="AH38" i="38"/>
  <c r="AI38" i="38" s="1"/>
  <c r="AH41" i="38"/>
  <c r="AI41" i="38" s="1"/>
  <c r="AH42" i="38"/>
  <c r="AI42" i="38" s="1"/>
  <c r="AG55" i="38"/>
  <c r="V11" i="39" s="1"/>
  <c r="F8" i="43"/>
  <c r="I8" i="43"/>
  <c r="R8" i="29"/>
  <c r="R8" i="43"/>
  <c r="E9" i="43"/>
  <c r="H9" i="43"/>
  <c r="V9" i="29"/>
  <c r="V9" i="43"/>
  <c r="N10" i="29"/>
  <c r="N10" i="43"/>
  <c r="C10" i="29"/>
  <c r="C10" i="43"/>
  <c r="G10" i="29"/>
  <c r="G10" i="43"/>
  <c r="J11" i="29"/>
  <c r="J11" i="43"/>
  <c r="B11" i="29"/>
  <c r="B11" i="43"/>
  <c r="F12" i="29"/>
  <c r="F12" i="43"/>
  <c r="I12" i="29"/>
  <c r="I12" i="43"/>
  <c r="R12" i="29"/>
  <c r="R12" i="43"/>
  <c r="E13" i="29"/>
  <c r="E13" i="43"/>
  <c r="H13" i="29"/>
  <c r="H13" i="43"/>
  <c r="V13" i="29"/>
  <c r="V13" i="43"/>
  <c r="E17" i="29"/>
  <c r="E17" i="43"/>
  <c r="H17" i="29"/>
  <c r="H17" i="43"/>
  <c r="V17" i="29"/>
  <c r="V17" i="43"/>
  <c r="N18" i="29"/>
  <c r="C18" i="29"/>
  <c r="C18" i="43"/>
  <c r="G18" i="29"/>
  <c r="G18" i="43"/>
  <c r="E20" i="29"/>
  <c r="E20" i="43"/>
  <c r="H20" i="29"/>
  <c r="H20" i="43"/>
  <c r="V20" i="29"/>
  <c r="V20" i="43"/>
  <c r="J22" i="29"/>
  <c r="J22" i="43"/>
  <c r="B22" i="29"/>
  <c r="B22" i="43"/>
  <c r="G8" i="39"/>
  <c r="G24" i="39" s="1"/>
  <c r="R193" i="38"/>
  <c r="AH105" i="30"/>
  <c r="AH177" i="30"/>
  <c r="J23" i="36"/>
  <c r="B8" i="43"/>
  <c r="N8" i="29"/>
  <c r="N8" i="43"/>
  <c r="F9" i="29"/>
  <c r="F9" i="43"/>
  <c r="I9" i="29"/>
  <c r="I9" i="43"/>
  <c r="R9" i="29"/>
  <c r="R9" i="43"/>
  <c r="E10" i="29"/>
  <c r="E10" i="43"/>
  <c r="H10" i="29"/>
  <c r="H10" i="43"/>
  <c r="V10" i="29"/>
  <c r="V10" i="43"/>
  <c r="N11" i="29"/>
  <c r="C11" i="29"/>
  <c r="C11" i="43"/>
  <c r="G11" i="29"/>
  <c r="G11" i="43"/>
  <c r="J12" i="29"/>
  <c r="J12" i="43"/>
  <c r="B12" i="29"/>
  <c r="B12" i="43"/>
  <c r="F13" i="29"/>
  <c r="F13" i="43"/>
  <c r="I13" i="29"/>
  <c r="I13" i="43"/>
  <c r="R13" i="29"/>
  <c r="R13" i="43"/>
  <c r="F17" i="29"/>
  <c r="F17" i="43"/>
  <c r="I17" i="29"/>
  <c r="I17" i="43"/>
  <c r="R17" i="29"/>
  <c r="R17" i="43"/>
  <c r="E18" i="29"/>
  <c r="E18" i="43"/>
  <c r="H18" i="29"/>
  <c r="H18" i="43"/>
  <c r="V18" i="29"/>
  <c r="V18" i="43"/>
  <c r="F20" i="29"/>
  <c r="F20" i="43"/>
  <c r="I20" i="29"/>
  <c r="I20" i="43"/>
  <c r="R20" i="29"/>
  <c r="R20" i="43"/>
  <c r="C22" i="29"/>
  <c r="C22" i="43"/>
  <c r="G22" i="29"/>
  <c r="G22" i="43"/>
  <c r="AH67" i="15"/>
  <c r="AI67" i="15" s="1"/>
  <c r="U31" i="38"/>
  <c r="J9" i="39" s="1"/>
  <c r="AH24" i="38"/>
  <c r="AI24" i="38" s="1"/>
  <c r="AH26" i="38"/>
  <c r="AI26" i="38" s="1"/>
  <c r="AH27" i="38"/>
  <c r="AI27" i="38" s="1"/>
  <c r="AH28" i="38"/>
  <c r="AI28" i="38" s="1"/>
  <c r="AH29" i="38"/>
  <c r="AI29" i="38" s="1"/>
  <c r="AH30" i="38"/>
  <c r="AI30" i="38" s="1"/>
  <c r="AH50" i="38"/>
  <c r="AI50" i="38" s="1"/>
  <c r="AH51" i="38"/>
  <c r="AI51" i="38" s="1"/>
  <c r="AH52" i="38"/>
  <c r="AI52" i="38" s="1"/>
  <c r="AH93" i="30"/>
  <c r="AH165" i="30"/>
  <c r="S191" i="30"/>
  <c r="N23" i="36"/>
  <c r="C8" i="29"/>
  <c r="C8" i="43"/>
  <c r="G8" i="29"/>
  <c r="G8" i="43"/>
  <c r="J9" i="29"/>
  <c r="J9" i="43"/>
  <c r="B9" i="29"/>
  <c r="B9" i="43"/>
  <c r="F10" i="29"/>
  <c r="F10" i="43"/>
  <c r="I10" i="29"/>
  <c r="I10" i="43"/>
  <c r="R10" i="29"/>
  <c r="R10" i="43"/>
  <c r="E11" i="29"/>
  <c r="E11" i="43"/>
  <c r="H11" i="29"/>
  <c r="H11" i="43"/>
  <c r="V11" i="29"/>
  <c r="V11" i="43"/>
  <c r="N12" i="29"/>
  <c r="N12" i="43"/>
  <c r="C12" i="29"/>
  <c r="C12" i="43"/>
  <c r="G12" i="29"/>
  <c r="G12" i="43"/>
  <c r="J13" i="43"/>
  <c r="B13" i="29"/>
  <c r="B13" i="43"/>
  <c r="J17" i="29"/>
  <c r="J17" i="43"/>
  <c r="B17" i="29"/>
  <c r="B17" i="43"/>
  <c r="F18" i="29"/>
  <c r="F18" i="43"/>
  <c r="I18" i="29"/>
  <c r="I18" i="43"/>
  <c r="R18" i="29"/>
  <c r="R18" i="43"/>
  <c r="J20" i="29"/>
  <c r="J20" i="43"/>
  <c r="B20" i="43"/>
  <c r="E22" i="29"/>
  <c r="E22" i="43"/>
  <c r="AH9" i="38"/>
  <c r="AI9" i="38" s="1"/>
  <c r="E8" i="39"/>
  <c r="N193" i="38"/>
  <c r="AG43" i="38"/>
  <c r="V10" i="39" s="1"/>
  <c r="U139" i="38"/>
  <c r="J18" i="39" s="1"/>
  <c r="AH136" i="38"/>
  <c r="AI136" i="38" s="1"/>
  <c r="AH142" i="38"/>
  <c r="AI142" i="38" s="1"/>
  <c r="AH144" i="38"/>
  <c r="AI144" i="38" s="1"/>
  <c r="AH145" i="38"/>
  <c r="AI145" i="38" s="1"/>
  <c r="AH147" i="38"/>
  <c r="AI147" i="38" s="1"/>
  <c r="AH150" i="38"/>
  <c r="AI150" i="38" s="1"/>
  <c r="AH169" i="38"/>
  <c r="AI169" i="38" s="1"/>
  <c r="AH170" i="38"/>
  <c r="AI170" i="38" s="1"/>
  <c r="AH172" i="38"/>
  <c r="AI172" i="38" s="1"/>
  <c r="AC187" i="38"/>
  <c r="R22" i="39" s="1"/>
  <c r="M193" i="38"/>
  <c r="AH53" i="38"/>
  <c r="AI53" i="38" s="1"/>
  <c r="AH54" i="38"/>
  <c r="AI54" i="38" s="1"/>
  <c r="AH71" i="38"/>
  <c r="AI71" i="38" s="1"/>
  <c r="Y91" i="38"/>
  <c r="N14" i="39" s="1"/>
  <c r="AC103" i="38"/>
  <c r="R15" i="39" s="1"/>
  <c r="U115" i="38"/>
  <c r="J16" i="39" s="1"/>
  <c r="AH108" i="38"/>
  <c r="AI108" i="38" s="1"/>
  <c r="AH109" i="38"/>
  <c r="AI109" i="38" s="1"/>
  <c r="AH110" i="38"/>
  <c r="AI110" i="38" s="1"/>
  <c r="AH111" i="38"/>
  <c r="AI111" i="38" s="1"/>
  <c r="AH113" i="38"/>
  <c r="AI113" i="38" s="1"/>
  <c r="AH137" i="38"/>
  <c r="AI137" i="38" s="1"/>
  <c r="AH138" i="38"/>
  <c r="AI138" i="38" s="1"/>
  <c r="AG163" i="38"/>
  <c r="V20" i="39" s="1"/>
  <c r="AH58" i="38"/>
  <c r="AH59" i="38"/>
  <c r="AI59" i="38" s="1"/>
  <c r="AH60" i="38"/>
  <c r="AI60" i="38" s="1"/>
  <c r="AH61" i="38"/>
  <c r="AI61" i="38" s="1"/>
  <c r="AH62" i="38"/>
  <c r="AI62" i="38" s="1"/>
  <c r="AH63" i="38"/>
  <c r="AI63" i="38" s="1"/>
  <c r="AH64" i="38"/>
  <c r="AI64" i="38" s="1"/>
  <c r="AH65" i="38"/>
  <c r="AI65" i="38" s="1"/>
  <c r="AH66" i="38"/>
  <c r="AI66" i="38" s="1"/>
  <c r="Y79" i="38"/>
  <c r="N13" i="39" s="1"/>
  <c r="AH73" i="38"/>
  <c r="AI73" i="38" s="1"/>
  <c r="AH74" i="38"/>
  <c r="AI74" i="38" s="1"/>
  <c r="AH75" i="38"/>
  <c r="AI75" i="38" s="1"/>
  <c r="AH76" i="38"/>
  <c r="AI76" i="38" s="1"/>
  <c r="AH77" i="38"/>
  <c r="AI77" i="38" s="1"/>
  <c r="AH78" i="38"/>
  <c r="AI78" i="38" s="1"/>
  <c r="AH120" i="38"/>
  <c r="AI120" i="38" s="1"/>
  <c r="AH122" i="38"/>
  <c r="AI122" i="38" s="1"/>
  <c r="AH123" i="38"/>
  <c r="AI123" i="38" s="1"/>
  <c r="AH125" i="38"/>
  <c r="AI125" i="38" s="1"/>
  <c r="AC139" i="38"/>
  <c r="R18" i="39" s="1"/>
  <c r="AC151" i="38"/>
  <c r="R19" i="39" s="1"/>
  <c r="AH160" i="38"/>
  <c r="AI160" i="38" s="1"/>
  <c r="AH162" i="38"/>
  <c r="AI162" i="38" s="1"/>
  <c r="U187" i="38"/>
  <c r="J22" i="39" s="1"/>
  <c r="AH181" i="38"/>
  <c r="AI181" i="38" s="1"/>
  <c r="AH183" i="38"/>
  <c r="AI183" i="38" s="1"/>
  <c r="AH184" i="38"/>
  <c r="AI184" i="38" s="1"/>
  <c r="AH185" i="38"/>
  <c r="AI185" i="38" s="1"/>
  <c r="AH186" i="38"/>
  <c r="AI186" i="38" s="1"/>
  <c r="W193" i="38"/>
  <c r="H22" i="29"/>
  <c r="H22" i="43"/>
  <c r="V22" i="29"/>
  <c r="V22" i="43"/>
  <c r="AC19" i="38"/>
  <c r="R8" i="39" s="1"/>
  <c r="AG31" i="38"/>
  <c r="V9" i="39" s="1"/>
  <c r="Y67" i="38"/>
  <c r="N12" i="39" s="1"/>
  <c r="AG91" i="38"/>
  <c r="V14" i="39" s="1"/>
  <c r="U103" i="38"/>
  <c r="J15" i="39" s="1"/>
  <c r="AH96" i="38"/>
  <c r="AI96" i="38" s="1"/>
  <c r="AH99" i="38"/>
  <c r="AI99" i="38" s="1"/>
  <c r="AH101" i="38"/>
  <c r="AI101" i="38" s="1"/>
  <c r="AH102" i="38"/>
  <c r="AI102" i="38" s="1"/>
  <c r="AC115" i="38"/>
  <c r="R16" i="39" s="1"/>
  <c r="Y163" i="38"/>
  <c r="N20" i="39" s="1"/>
  <c r="S193" i="38"/>
  <c r="X193" i="38"/>
  <c r="J16" i="17"/>
  <c r="AH160" i="16"/>
  <c r="AI160" i="16" s="1"/>
  <c r="J21" i="29"/>
  <c r="J21" i="43"/>
  <c r="B21" i="29"/>
  <c r="N21" i="29"/>
  <c r="N21" i="43"/>
  <c r="C21" i="29"/>
  <c r="G21" i="29"/>
  <c r="G21" i="43"/>
  <c r="E21" i="29"/>
  <c r="E21" i="43"/>
  <c r="H21" i="29"/>
  <c r="H21" i="43"/>
  <c r="V21" i="29"/>
  <c r="V21" i="43"/>
  <c r="F21" i="29"/>
  <c r="F21" i="43"/>
  <c r="I21" i="29"/>
  <c r="I21" i="43"/>
  <c r="R21" i="29"/>
  <c r="R21" i="43"/>
  <c r="E19" i="29"/>
  <c r="E19" i="43"/>
  <c r="H19" i="29"/>
  <c r="H19" i="43"/>
  <c r="V19" i="29"/>
  <c r="V19" i="43"/>
  <c r="F19" i="29"/>
  <c r="F19" i="43"/>
  <c r="I19" i="29"/>
  <c r="I19" i="43"/>
  <c r="R19" i="29"/>
  <c r="R19" i="43"/>
  <c r="J19" i="29"/>
  <c r="J19" i="43"/>
  <c r="B19" i="29"/>
  <c r="N19" i="29"/>
  <c r="N19" i="43"/>
  <c r="C19" i="29"/>
  <c r="G19" i="29"/>
  <c r="G19" i="43"/>
  <c r="R18" i="17"/>
  <c r="AG206" i="16"/>
  <c r="V18" i="17" s="1"/>
  <c r="E16" i="29"/>
  <c r="E16" i="43"/>
  <c r="H16" i="29"/>
  <c r="H16" i="43"/>
  <c r="V16" i="29"/>
  <c r="F16" i="29"/>
  <c r="F16" i="43"/>
  <c r="I16" i="29"/>
  <c r="I16" i="43"/>
  <c r="R16" i="29"/>
  <c r="R16" i="43"/>
  <c r="J16" i="29"/>
  <c r="J16" i="43"/>
  <c r="B16" i="29"/>
  <c r="C16" i="29"/>
  <c r="G16" i="29"/>
  <c r="G16" i="43"/>
  <c r="F15" i="29"/>
  <c r="F15" i="43"/>
  <c r="I15" i="29"/>
  <c r="I15" i="43"/>
  <c r="R15" i="29"/>
  <c r="R15" i="43"/>
  <c r="N15" i="29"/>
  <c r="N15" i="43"/>
  <c r="C15" i="29"/>
  <c r="C15" i="43"/>
  <c r="G15" i="29"/>
  <c r="G15" i="43"/>
  <c r="B15" i="29"/>
  <c r="E15" i="29"/>
  <c r="E15" i="43"/>
  <c r="H15" i="29"/>
  <c r="H15" i="43"/>
  <c r="V15" i="29"/>
  <c r="V15" i="43"/>
  <c r="AG396" i="1"/>
  <c r="V15" i="2" s="1"/>
  <c r="AC328" i="1"/>
  <c r="R14" i="2" s="1"/>
  <c r="AG328" i="1"/>
  <c r="V14" i="2" s="1"/>
  <c r="J14" i="29"/>
  <c r="J14" i="43"/>
  <c r="B14" i="29"/>
  <c r="D24" i="29"/>
  <c r="N14" i="29"/>
  <c r="N14" i="43"/>
  <c r="C14" i="29"/>
  <c r="G14" i="29"/>
  <c r="G14" i="43"/>
  <c r="E14" i="29"/>
  <c r="E14" i="43"/>
  <c r="H14" i="29"/>
  <c r="H14" i="43"/>
  <c r="V14" i="29"/>
  <c r="V14" i="43"/>
  <c r="F14" i="29"/>
  <c r="F14" i="43"/>
  <c r="I14" i="29"/>
  <c r="I14" i="43"/>
  <c r="R14" i="29"/>
  <c r="R14" i="43"/>
  <c r="AH10" i="1"/>
  <c r="R21" i="2"/>
  <c r="V21" i="2"/>
  <c r="AG46" i="1"/>
  <c r="V9" i="2" s="1"/>
  <c r="AC46" i="1"/>
  <c r="R9" i="2" s="1"/>
  <c r="AH28" i="37"/>
  <c r="AI28" i="37" s="1"/>
  <c r="AH83" i="37"/>
  <c r="AI83" i="37" s="1"/>
  <c r="AG192" i="13"/>
  <c r="V23" i="14" s="1"/>
  <c r="R16" i="17"/>
  <c r="AG172" i="16"/>
  <c r="V16" i="17" s="1"/>
  <c r="AH163" i="16"/>
  <c r="AI163" i="16" s="1"/>
  <c r="N16" i="17"/>
  <c r="AE193" i="38"/>
  <c r="P24" i="39"/>
  <c r="AA193" i="38"/>
  <c r="AF193" i="38"/>
  <c r="AB193" i="38"/>
  <c r="AD193" i="38"/>
  <c r="AG19" i="38"/>
  <c r="AH16" i="38"/>
  <c r="AI16" i="38" s="1"/>
  <c r="AH17" i="38"/>
  <c r="AI17" i="38" s="1"/>
  <c r="AH39" i="38"/>
  <c r="AI39" i="38" s="1"/>
  <c r="AH40" i="38"/>
  <c r="AI40" i="38" s="1"/>
  <c r="U55" i="38"/>
  <c r="J11" i="39" s="1"/>
  <c r="AH47" i="38"/>
  <c r="AI47" i="38" s="1"/>
  <c r="Y19" i="38"/>
  <c r="N8" i="39" s="1"/>
  <c r="AH12" i="38"/>
  <c r="AI12" i="38" s="1"/>
  <c r="AH13" i="38"/>
  <c r="AI13" i="38" s="1"/>
  <c r="AH23" i="38"/>
  <c r="AI23" i="38" s="1"/>
  <c r="Y43" i="38"/>
  <c r="N10" i="39" s="1"/>
  <c r="AH36" i="38"/>
  <c r="AI36" i="38" s="1"/>
  <c r="AC55" i="38"/>
  <c r="R11" i="39" s="1"/>
  <c r="AH22" i="38"/>
  <c r="AI22" i="38" s="1"/>
  <c r="AC31" i="38"/>
  <c r="R9" i="39" s="1"/>
  <c r="AH25" i="38"/>
  <c r="AI25" i="38" s="1"/>
  <c r="AI45" i="38"/>
  <c r="AI58" i="38"/>
  <c r="AH82" i="38"/>
  <c r="AI82" i="38" s="1"/>
  <c r="AI177" i="38"/>
  <c r="U19" i="38"/>
  <c r="J8" i="39" s="1"/>
  <c r="U67" i="38"/>
  <c r="J12" i="39" s="1"/>
  <c r="AG79" i="38"/>
  <c r="V13" i="39" s="1"/>
  <c r="AI81" i="38"/>
  <c r="AH87" i="38"/>
  <c r="AI87" i="38" s="1"/>
  <c r="AG103" i="38"/>
  <c r="V15" i="39" s="1"/>
  <c r="AH100" i="38"/>
  <c r="AI100" i="38" s="1"/>
  <c r="AH106" i="38"/>
  <c r="AI106" i="38" s="1"/>
  <c r="AH107" i="38"/>
  <c r="AI107" i="38" s="1"/>
  <c r="AH114" i="38"/>
  <c r="AI114" i="38" s="1"/>
  <c r="Y127" i="38"/>
  <c r="N17" i="39" s="1"/>
  <c r="AH121" i="38"/>
  <c r="AI121" i="38" s="1"/>
  <c r="AH133" i="38"/>
  <c r="AI133" i="38" s="1"/>
  <c r="AH143" i="38"/>
  <c r="AH155" i="38"/>
  <c r="AI155" i="38" s="1"/>
  <c r="Y175" i="38"/>
  <c r="N21" i="39" s="1"/>
  <c r="AH168" i="38"/>
  <c r="AI168" i="38" s="1"/>
  <c r="AH182" i="38"/>
  <c r="AI182" i="38" s="1"/>
  <c r="C24" i="39"/>
  <c r="T24" i="39"/>
  <c r="AH70" i="38"/>
  <c r="Y151" i="38"/>
  <c r="N19" i="39" s="1"/>
  <c r="AH35" i="38"/>
  <c r="AI35" i="38" s="1"/>
  <c r="Y103" i="38"/>
  <c r="N15" i="39" s="1"/>
  <c r="AH95" i="38"/>
  <c r="AI95" i="38" s="1"/>
  <c r="AG127" i="38"/>
  <c r="V17" i="39" s="1"/>
  <c r="AH124" i="38"/>
  <c r="AI124" i="38" s="1"/>
  <c r="AH146" i="38"/>
  <c r="AI146" i="38" s="1"/>
  <c r="AG175" i="38"/>
  <c r="V21" i="39" s="1"/>
  <c r="AH171" i="38"/>
  <c r="AI171" i="38" s="1"/>
  <c r="AH179" i="38"/>
  <c r="AI179" i="38" s="1"/>
  <c r="AI33" i="38"/>
  <c r="AC79" i="38"/>
  <c r="R13" i="39" s="1"/>
  <c r="AC91" i="38"/>
  <c r="R14" i="39" s="1"/>
  <c r="AH85" i="38"/>
  <c r="AI85" i="38" s="1"/>
  <c r="AH97" i="38"/>
  <c r="AI97" i="38" s="1"/>
  <c r="AH98" i="38"/>
  <c r="AI98" i="38" s="1"/>
  <c r="AI105" i="38"/>
  <c r="AH112" i="38"/>
  <c r="AI112" i="38" s="1"/>
  <c r="AH118" i="38"/>
  <c r="AH119" i="38"/>
  <c r="AI119" i="38" s="1"/>
  <c r="AH126" i="38"/>
  <c r="AI126" i="38" s="1"/>
  <c r="AH131" i="38"/>
  <c r="AI131" i="38" s="1"/>
  <c r="AG151" i="38"/>
  <c r="V19" i="39" s="1"/>
  <c r="AH148" i="38"/>
  <c r="AI148" i="38" s="1"/>
  <c r="AH149" i="38"/>
  <c r="AI149" i="38" s="1"/>
  <c r="U163" i="38"/>
  <c r="J20" i="39" s="1"/>
  <c r="AH154" i="38"/>
  <c r="AI154" i="38" s="1"/>
  <c r="AH161" i="38"/>
  <c r="AI161" i="38" s="1"/>
  <c r="AH173" i="38"/>
  <c r="AI173" i="38" s="1"/>
  <c r="AH174" i="38"/>
  <c r="AI174" i="38" s="1"/>
  <c r="AH180" i="38"/>
  <c r="AI180" i="38" s="1"/>
  <c r="D24" i="39"/>
  <c r="AH94" i="38"/>
  <c r="AI94" i="38" s="1"/>
  <c r="U127" i="38"/>
  <c r="J17" i="39" s="1"/>
  <c r="U151" i="38"/>
  <c r="J19" i="39" s="1"/>
  <c r="AH166" i="38"/>
  <c r="AI166" i="38" s="1"/>
  <c r="S24" i="39"/>
  <c r="E24" i="39"/>
  <c r="Q24" i="39"/>
  <c r="U24" i="39"/>
  <c r="AI93" i="38"/>
  <c r="AI165" i="38"/>
  <c r="F24" i="39"/>
  <c r="O24" i="39"/>
  <c r="Z193" i="38"/>
  <c r="J193" i="38"/>
  <c r="E23" i="29"/>
  <c r="E23" i="43"/>
  <c r="V23" i="29"/>
  <c r="F23" i="29"/>
  <c r="F23" i="43"/>
  <c r="R23" i="29"/>
  <c r="AH12" i="1"/>
  <c r="AI12" i="1" s="1"/>
  <c r="AH14" i="1"/>
  <c r="AI14" i="1" s="1"/>
  <c r="AG24" i="1"/>
  <c r="V23" i="17"/>
  <c r="AC24" i="1"/>
  <c r="AH11" i="1"/>
  <c r="AI11" i="1" s="1"/>
  <c r="AH13" i="1"/>
  <c r="AI13" i="1" s="1"/>
  <c r="AH15" i="1"/>
  <c r="AI15" i="1" s="1"/>
  <c r="AH16" i="1"/>
  <c r="AI16" i="1" s="1"/>
  <c r="Y24" i="1"/>
  <c r="N8" i="2" s="1"/>
  <c r="R12" i="17"/>
  <c r="AH92" i="16"/>
  <c r="AI92" i="16" s="1"/>
  <c r="AH94" i="16"/>
  <c r="AI94" i="16" s="1"/>
  <c r="AI191" i="38"/>
  <c r="Y192" i="38"/>
  <c r="N23" i="39" s="1"/>
  <c r="L23" i="39"/>
  <c r="L24" i="39" s="1"/>
  <c r="M23" i="39"/>
  <c r="M24" i="39" s="1"/>
  <c r="AH65" i="15"/>
  <c r="AI65" i="15" s="1"/>
  <c r="Y103" i="13"/>
  <c r="N15" i="31" s="1"/>
  <c r="AH121" i="13"/>
  <c r="AI121" i="13" s="1"/>
  <c r="L23" i="14"/>
  <c r="L23" i="43"/>
  <c r="AH64" i="9"/>
  <c r="W23" i="10" s="1"/>
  <c r="AC252" i="16"/>
  <c r="R23" i="17" s="1"/>
  <c r="AH211" i="16"/>
  <c r="AI211" i="16" s="1"/>
  <c r="AH214" i="16"/>
  <c r="AI214" i="16" s="1"/>
  <c r="N12" i="17"/>
  <c r="R14" i="17"/>
  <c r="AH230" i="16"/>
  <c r="AI230" i="16" s="1"/>
  <c r="AH254" i="16"/>
  <c r="AI254" i="16" s="1"/>
  <c r="V12" i="17"/>
  <c r="AH220" i="16"/>
  <c r="AI220" i="16" s="1"/>
  <c r="AH221" i="16"/>
  <c r="AI221" i="16" s="1"/>
  <c r="AH222" i="16"/>
  <c r="AI222" i="16" s="1"/>
  <c r="N339" i="16"/>
  <c r="E23" i="17" s="1"/>
  <c r="AH342" i="16"/>
  <c r="AI342" i="16" s="1"/>
  <c r="AG121" i="16"/>
  <c r="V14" i="17" s="1"/>
  <c r="W356" i="16"/>
  <c r="AH52" i="16"/>
  <c r="J12" i="17"/>
  <c r="N14" i="17"/>
  <c r="AH175" i="16"/>
  <c r="AI175" i="16" s="1"/>
  <c r="AH181" i="16"/>
  <c r="AI181" i="16" s="1"/>
  <c r="AH182" i="16"/>
  <c r="AI182" i="16" s="1"/>
  <c r="N23" i="17"/>
  <c r="C13" i="2"/>
  <c r="C15" i="2"/>
  <c r="Y328" i="1"/>
  <c r="AH11" i="16"/>
  <c r="AI11" i="16" s="1"/>
  <c r="AH12" i="16"/>
  <c r="AI12" i="16" s="1"/>
  <c r="AH14" i="16"/>
  <c r="AI14" i="16" s="1"/>
  <c r="U328" i="1"/>
  <c r="J14" i="2" s="1"/>
  <c r="AH93" i="16"/>
  <c r="AI93" i="16" s="1"/>
  <c r="AH21" i="16"/>
  <c r="AI21" i="16" s="1"/>
  <c r="AH22" i="16"/>
  <c r="AI22" i="16" s="1"/>
  <c r="AH23" i="16"/>
  <c r="AI23" i="16" s="1"/>
  <c r="AH27" i="16"/>
  <c r="AI27" i="16" s="1"/>
  <c r="AH91" i="16"/>
  <c r="AH121" i="16"/>
  <c r="AI121" i="16" s="1"/>
  <c r="AH174" i="16"/>
  <c r="AI174" i="16" s="1"/>
  <c r="AG216" i="16"/>
  <c r="V19" i="17" s="1"/>
  <c r="Y18" i="16"/>
  <c r="M356" i="16"/>
  <c r="AH159" i="16"/>
  <c r="AI159" i="16" s="1"/>
  <c r="Y192" i="16"/>
  <c r="N17" i="17" s="1"/>
  <c r="AH218" i="16"/>
  <c r="AC18" i="16"/>
  <c r="R8" i="17" s="1"/>
  <c r="AC192" i="16"/>
  <c r="R17" i="17" s="1"/>
  <c r="Y216" i="16"/>
  <c r="N19" i="17" s="1"/>
  <c r="AH209" i="16"/>
  <c r="AI209" i="16" s="1"/>
  <c r="AH210" i="16"/>
  <c r="AI210" i="16" s="1"/>
  <c r="AH219" i="16"/>
  <c r="AI219" i="16" s="1"/>
  <c r="AH208" i="16"/>
  <c r="AI208" i="16" s="1"/>
  <c r="AC240" i="16"/>
  <c r="R21" i="17" s="1"/>
  <c r="B23" i="17"/>
  <c r="O339" i="16"/>
  <c r="F23" i="17" s="1"/>
  <c r="F25" i="17" s="1"/>
  <c r="D22" i="17"/>
  <c r="AH194" i="16"/>
  <c r="AI194" i="16" s="1"/>
  <c r="AH195" i="16"/>
  <c r="AI195" i="16" s="1"/>
  <c r="AH196" i="16"/>
  <c r="AI196" i="16" s="1"/>
  <c r="AH197" i="16"/>
  <c r="AI197" i="16" s="1"/>
  <c r="AH198" i="16"/>
  <c r="AI198" i="16" s="1"/>
  <c r="AH199" i="16"/>
  <c r="AI199" i="16" s="1"/>
  <c r="U240" i="16"/>
  <c r="J21" i="17" s="1"/>
  <c r="AH232" i="16"/>
  <c r="AI232" i="16" s="1"/>
  <c r="AH233" i="16"/>
  <c r="AI233" i="16" s="1"/>
  <c r="AH234" i="16"/>
  <c r="AI234" i="16" s="1"/>
  <c r="N18" i="17"/>
  <c r="Y240" i="16"/>
  <c r="N21" i="17" s="1"/>
  <c r="AH242" i="16"/>
  <c r="AI242" i="16" s="1"/>
  <c r="U252" i="16"/>
  <c r="J22" i="17" s="1"/>
  <c r="AH244" i="16"/>
  <c r="AI244" i="16" s="1"/>
  <c r="AH246" i="16"/>
  <c r="AI246" i="16" s="1"/>
  <c r="AH247" i="16"/>
  <c r="AI247" i="16" s="1"/>
  <c r="AH31" i="16"/>
  <c r="AI31" i="16" s="1"/>
  <c r="R12" i="2"/>
  <c r="AH41" i="16"/>
  <c r="AH42" i="16"/>
  <c r="AI42" i="16" s="1"/>
  <c r="AH43" i="16"/>
  <c r="AI43" i="16" s="1"/>
  <c r="AH44" i="16"/>
  <c r="AI44" i="16" s="1"/>
  <c r="AH45" i="16"/>
  <c r="AI45" i="16" s="1"/>
  <c r="AH46" i="16"/>
  <c r="AI46" i="16" s="1"/>
  <c r="AH48" i="16"/>
  <c r="AI48" i="16" s="1"/>
  <c r="AH32" i="16"/>
  <c r="AI32" i="16" s="1"/>
  <c r="AH33" i="16"/>
  <c r="AI33" i="16" s="1"/>
  <c r="AH34" i="16"/>
  <c r="AI34" i="16" s="1"/>
  <c r="AH35" i="16"/>
  <c r="AI35" i="16" s="1"/>
  <c r="AH30" i="16"/>
  <c r="N21" i="2"/>
  <c r="N9" i="2"/>
  <c r="X356" i="16"/>
  <c r="D9" i="17"/>
  <c r="L9" i="17"/>
  <c r="L25" i="17" s="1"/>
  <c r="Z356" i="16"/>
  <c r="AD356" i="16"/>
  <c r="AB356" i="16"/>
  <c r="AH20" i="16"/>
  <c r="AI20" i="16" s="1"/>
  <c r="AE356" i="16"/>
  <c r="AH10" i="16"/>
  <c r="J356" i="16"/>
  <c r="AA356" i="16"/>
  <c r="AF356" i="16"/>
  <c r="E24" i="17"/>
  <c r="E25" i="17" s="1"/>
  <c r="O24" i="17"/>
  <c r="O25" i="17" s="1"/>
  <c r="S24" i="17"/>
  <c r="S25" i="17" s="1"/>
  <c r="T24" i="17"/>
  <c r="T25" i="17" s="1"/>
  <c r="V11" i="17"/>
  <c r="M25" i="17"/>
  <c r="Q25" i="17"/>
  <c r="U25" i="17"/>
  <c r="P25" i="17"/>
  <c r="AH231" i="16"/>
  <c r="AI231" i="16" s="1"/>
  <c r="AG240" i="16"/>
  <c r="V21" i="17" s="1"/>
  <c r="AH243" i="16"/>
  <c r="AI243" i="16" s="1"/>
  <c r="AH245" i="16"/>
  <c r="AI245" i="16" s="1"/>
  <c r="N24" i="17"/>
  <c r="AH341" i="16"/>
  <c r="K25" i="17"/>
  <c r="V193" i="38"/>
  <c r="K24" i="39"/>
  <c r="AH189" i="38"/>
  <c r="AI189" i="38" s="1"/>
  <c r="Y70" i="15"/>
  <c r="N23" i="29" s="1"/>
  <c r="K20" i="2"/>
  <c r="I25" i="17"/>
  <c r="H25" i="17"/>
  <c r="B24" i="39"/>
  <c r="I24" i="39"/>
  <c r="AC27" i="34"/>
  <c r="R12" i="35" s="1"/>
  <c r="Y39" i="34"/>
  <c r="N15" i="35" s="1"/>
  <c r="R71" i="34"/>
  <c r="AH66" i="34"/>
  <c r="AI66" i="34" s="1"/>
  <c r="AH22" i="34"/>
  <c r="AI22" i="34" s="1"/>
  <c r="AH26" i="34"/>
  <c r="AI26" i="34" s="1"/>
  <c r="K71" i="34"/>
  <c r="Y19" i="34"/>
  <c r="N10" i="35" s="1"/>
  <c r="AH30" i="34"/>
  <c r="AI30" i="34" s="1"/>
  <c r="AC39" i="34"/>
  <c r="R15" i="35" s="1"/>
  <c r="Y63" i="34"/>
  <c r="N21" i="35" s="1"/>
  <c r="AC11" i="34"/>
  <c r="R8" i="35" s="1"/>
  <c r="D24" i="35"/>
  <c r="H24" i="35"/>
  <c r="M24" i="35"/>
  <c r="Q24" i="35"/>
  <c r="AH34" i="34"/>
  <c r="AI34" i="34" s="1"/>
  <c r="AC43" i="34"/>
  <c r="R16" i="35" s="1"/>
  <c r="AC55" i="34"/>
  <c r="R19" i="35" s="1"/>
  <c r="AC63" i="34"/>
  <c r="R21" i="35" s="1"/>
  <c r="AH69" i="34"/>
  <c r="AH70" i="34" s="1"/>
  <c r="N71" i="34"/>
  <c r="T71" i="34"/>
  <c r="S24" i="35"/>
  <c r="AH14" i="34"/>
  <c r="AI14" i="34" s="1"/>
  <c r="AC23" i="34"/>
  <c r="R11" i="35" s="1"/>
  <c r="Y35" i="34"/>
  <c r="N14" i="35" s="1"/>
  <c r="AH38" i="34"/>
  <c r="AI38" i="34" s="1"/>
  <c r="AH46" i="34"/>
  <c r="AI46" i="34" s="1"/>
  <c r="AH58" i="34"/>
  <c r="AI58" i="34" s="1"/>
  <c r="AC67" i="34"/>
  <c r="R22" i="35" s="1"/>
  <c r="K24" i="35"/>
  <c r="O24" i="35"/>
  <c r="L24" i="35"/>
  <c r="P24" i="35"/>
  <c r="U24" i="35"/>
  <c r="T24" i="35"/>
  <c r="AI49" i="34"/>
  <c r="AH21" i="34"/>
  <c r="AH17" i="34"/>
  <c r="AH13" i="34"/>
  <c r="AH29" i="34"/>
  <c r="AH45" i="34"/>
  <c r="AH57" i="34"/>
  <c r="M71" i="34"/>
  <c r="S71" i="34"/>
  <c r="X71" i="34"/>
  <c r="AB71" i="34"/>
  <c r="AF71" i="34"/>
  <c r="E8" i="35"/>
  <c r="E24" i="35" s="1"/>
  <c r="I8" i="35"/>
  <c r="I24" i="35" s="1"/>
  <c r="AH41" i="34"/>
  <c r="AH50" i="34"/>
  <c r="AI50" i="34" s="1"/>
  <c r="AH53" i="34"/>
  <c r="B8" i="35"/>
  <c r="B24" i="35" s="1"/>
  <c r="F8" i="35"/>
  <c r="F24" i="35" s="1"/>
  <c r="AH37" i="34"/>
  <c r="AH65" i="34"/>
  <c r="V71" i="34"/>
  <c r="Z71" i="34"/>
  <c r="AD71" i="34"/>
  <c r="C8" i="35"/>
  <c r="C24" i="35" s="1"/>
  <c r="G8" i="35"/>
  <c r="G24" i="35" s="1"/>
  <c r="AH9" i="34"/>
  <c r="AH25" i="34"/>
  <c r="AH33" i="34"/>
  <c r="AH61" i="34"/>
  <c r="W71" i="34"/>
  <c r="AA71" i="34"/>
  <c r="AE71" i="34"/>
  <c r="T356" i="16"/>
  <c r="I10" i="2"/>
  <c r="I16" i="2"/>
  <c r="V23" i="2"/>
  <c r="N100" i="3"/>
  <c r="AC21" i="3"/>
  <c r="R10" i="4" s="1"/>
  <c r="R100" i="3"/>
  <c r="AH18" i="3"/>
  <c r="AI18" i="3" s="1"/>
  <c r="AH10" i="3"/>
  <c r="AI10" i="3" s="1"/>
  <c r="M100" i="3"/>
  <c r="Y21" i="3"/>
  <c r="N10" i="4" s="1"/>
  <c r="AH23" i="3"/>
  <c r="AI23" i="3" s="1"/>
  <c r="AI98" i="3"/>
  <c r="U74" i="3"/>
  <c r="J19" i="4" s="1"/>
  <c r="AH76" i="3"/>
  <c r="AH85" i="3"/>
  <c r="AI85" i="3" s="1"/>
  <c r="AH50" i="3"/>
  <c r="AI50" i="3" s="1"/>
  <c r="AH51" i="3"/>
  <c r="AI51" i="3" s="1"/>
  <c r="AH54" i="3"/>
  <c r="AI54" i="3" s="1"/>
  <c r="AH65" i="3"/>
  <c r="AI65" i="3" s="1"/>
  <c r="AH66" i="3"/>
  <c r="AI66" i="3" s="1"/>
  <c r="AH67" i="3"/>
  <c r="AI67" i="3" s="1"/>
  <c r="AH80" i="3"/>
  <c r="AI80" i="3" s="1"/>
  <c r="AH89" i="3"/>
  <c r="I23" i="2"/>
  <c r="AH71" i="3"/>
  <c r="AI71" i="3" s="1"/>
  <c r="AC36" i="3"/>
  <c r="R12" i="4" s="1"/>
  <c r="AH64" i="3"/>
  <c r="AI64" i="3" s="1"/>
  <c r="AH61" i="3"/>
  <c r="AI61" i="3" s="1"/>
  <c r="AH29" i="3"/>
  <c r="AI29" i="3" s="1"/>
  <c r="AH30" i="3"/>
  <c r="AI30" i="3" s="1"/>
  <c r="AH49" i="3"/>
  <c r="AI49" i="3" s="1"/>
  <c r="AH46" i="3"/>
  <c r="AI46" i="3" s="1"/>
  <c r="B13" i="17"/>
  <c r="AH40" i="3"/>
  <c r="AI40" i="3" s="1"/>
  <c r="AG36" i="3"/>
  <c r="V12" i="4" s="1"/>
  <c r="AH31" i="3"/>
  <c r="AI31" i="3" s="1"/>
  <c r="AH32" i="3"/>
  <c r="AI32" i="3" s="1"/>
  <c r="AH33" i="3"/>
  <c r="AI33" i="3" s="1"/>
  <c r="AH34" i="3"/>
  <c r="AI34" i="3" s="1"/>
  <c r="AH35" i="3"/>
  <c r="AI35" i="3" s="1"/>
  <c r="N13" i="4"/>
  <c r="R13" i="4"/>
  <c r="AH28" i="3"/>
  <c r="AI28" i="3" s="1"/>
  <c r="K356" i="16"/>
  <c r="J11" i="2"/>
  <c r="R9" i="4"/>
  <c r="V9" i="4"/>
  <c r="U16" i="3"/>
  <c r="K100" i="3"/>
  <c r="O100" i="3"/>
  <c r="S100" i="3"/>
  <c r="W100" i="3"/>
  <c r="AA100" i="3"/>
  <c r="AE100" i="3"/>
  <c r="I25" i="4"/>
  <c r="M25" i="4"/>
  <c r="Q25" i="4"/>
  <c r="U25" i="4"/>
  <c r="G9" i="4"/>
  <c r="G25" i="4" s="1"/>
  <c r="K9" i="4"/>
  <c r="K25" i="4" s="1"/>
  <c r="O9" i="4"/>
  <c r="O25" i="4" s="1"/>
  <c r="S9" i="4"/>
  <c r="S25" i="4" s="1"/>
  <c r="T100" i="3"/>
  <c r="X100" i="3"/>
  <c r="AB100" i="3"/>
  <c r="AF100" i="3"/>
  <c r="F25" i="4"/>
  <c r="D9" i="4"/>
  <c r="D25" i="4" s="1"/>
  <c r="C25" i="4"/>
  <c r="E9" i="4"/>
  <c r="E25" i="4" s="1"/>
  <c r="H25" i="4"/>
  <c r="L25" i="4"/>
  <c r="P25" i="4"/>
  <c r="T25" i="4"/>
  <c r="K8" i="2"/>
  <c r="B9" i="2"/>
  <c r="B25" i="2" s="1"/>
  <c r="AH615" i="1"/>
  <c r="A3" i="43"/>
  <c r="T193" i="38"/>
  <c r="U70" i="34"/>
  <c r="S356" i="16"/>
  <c r="G24" i="17"/>
  <c r="G25" i="17" s="1"/>
  <c r="C25" i="17"/>
  <c r="H23" i="39"/>
  <c r="H24" i="39" s="1"/>
  <c r="U192" i="38"/>
  <c r="J23" i="39" s="1"/>
  <c r="K193" i="38"/>
  <c r="AH18" i="15"/>
  <c r="AI18" i="15" s="1"/>
  <c r="X15" i="48" s="1"/>
  <c r="AH47" i="15"/>
  <c r="AI47" i="15" s="1"/>
  <c r="AH54" i="15"/>
  <c r="AI54" i="15" s="1"/>
  <c r="U37" i="15"/>
  <c r="J15" i="48" s="1"/>
  <c r="AC44" i="15"/>
  <c r="AH9" i="15"/>
  <c r="AH10" i="15"/>
  <c r="AG15" i="15"/>
  <c r="AC19" i="15"/>
  <c r="AH26" i="15"/>
  <c r="AI26" i="15" s="1"/>
  <c r="AC34" i="15"/>
  <c r="AG44" i="15"/>
  <c r="AC48" i="15"/>
  <c r="AG51" i="15"/>
  <c r="AH61" i="15"/>
  <c r="AI61" i="15" s="1"/>
  <c r="AH14" i="15"/>
  <c r="AI14" i="15" s="1"/>
  <c r="X11" i="48" s="1"/>
  <c r="AH30" i="15"/>
  <c r="AI30" i="15" s="1"/>
  <c r="AH43" i="15"/>
  <c r="AI43" i="15" s="1"/>
  <c r="AC58" i="15"/>
  <c r="Y62" i="15"/>
  <c r="N22" i="48" s="1"/>
  <c r="AH64" i="15"/>
  <c r="AH60" i="15"/>
  <c r="AH57" i="15"/>
  <c r="X71" i="15"/>
  <c r="AH53" i="15"/>
  <c r="AH50" i="15"/>
  <c r="AH46" i="15"/>
  <c r="AH42" i="15"/>
  <c r="Y40" i="15"/>
  <c r="N16" i="48" s="1"/>
  <c r="AB71" i="15"/>
  <c r="AH39" i="15"/>
  <c r="AI39" i="15" s="1"/>
  <c r="AH33" i="15"/>
  <c r="AE71" i="15"/>
  <c r="AA71" i="15"/>
  <c r="AH29" i="15"/>
  <c r="W71" i="15"/>
  <c r="AH25" i="15"/>
  <c r="N71" i="15"/>
  <c r="T71" i="15"/>
  <c r="M71" i="15"/>
  <c r="S71" i="15"/>
  <c r="AH21" i="15"/>
  <c r="AF71" i="15"/>
  <c r="AH17" i="15"/>
  <c r="J71" i="15"/>
  <c r="O71" i="15"/>
  <c r="H9" i="29"/>
  <c r="AH13" i="15"/>
  <c r="E9" i="29"/>
  <c r="AI10" i="15"/>
  <c r="K71" i="15"/>
  <c r="R71" i="15"/>
  <c r="V71" i="15"/>
  <c r="Z71" i="15"/>
  <c r="AD71" i="15"/>
  <c r="I8" i="29"/>
  <c r="B8" i="29"/>
  <c r="F8" i="29"/>
  <c r="U11" i="15"/>
  <c r="J8" i="48" s="1"/>
  <c r="AH190" i="37"/>
  <c r="AH191" i="37"/>
  <c r="AI191" i="37" s="1"/>
  <c r="AH192" i="37"/>
  <c r="AI192" i="37" s="1"/>
  <c r="AH193" i="37"/>
  <c r="AI193" i="37" s="1"/>
  <c r="AH194" i="37"/>
  <c r="AI194" i="37" s="1"/>
  <c r="AH195" i="37"/>
  <c r="AI195" i="37" s="1"/>
  <c r="AH196" i="37"/>
  <c r="AI196" i="37" s="1"/>
  <c r="AH11" i="37"/>
  <c r="AI11" i="37" s="1"/>
  <c r="AH12" i="37"/>
  <c r="AI12" i="37" s="1"/>
  <c r="AH13" i="37"/>
  <c r="AI13" i="37" s="1"/>
  <c r="AH14" i="37"/>
  <c r="AI14" i="37" s="1"/>
  <c r="AH15" i="37"/>
  <c r="AI15" i="37" s="1"/>
  <c r="AH16" i="37"/>
  <c r="AI16" i="37" s="1"/>
  <c r="AH18" i="37"/>
  <c r="AH59" i="37"/>
  <c r="AI59" i="37" s="1"/>
  <c r="AH60" i="37"/>
  <c r="AI60" i="37" s="1"/>
  <c r="AH61" i="37"/>
  <c r="AH109" i="37"/>
  <c r="AH110" i="37"/>
  <c r="AI110" i="37" s="1"/>
  <c r="AH111" i="37"/>
  <c r="AI111" i="37" s="1"/>
  <c r="AH112" i="37"/>
  <c r="AI112" i="37" s="1"/>
  <c r="AH113" i="37"/>
  <c r="AI113" i="37" s="1"/>
  <c r="AH70" i="37"/>
  <c r="AI70" i="37" s="1"/>
  <c r="AH189" i="37"/>
  <c r="AH84" i="37"/>
  <c r="AI84" i="37" s="1"/>
  <c r="AH86" i="37"/>
  <c r="AH88" i="37"/>
  <c r="AI88" i="37" s="1"/>
  <c r="AH90" i="37"/>
  <c r="AI90" i="37" s="1"/>
  <c r="AH131" i="37"/>
  <c r="AH132" i="37"/>
  <c r="AH133" i="37"/>
  <c r="AI133" i="37" s="1"/>
  <c r="AH137" i="37"/>
  <c r="AI137" i="37" s="1"/>
  <c r="AH138" i="37"/>
  <c r="AH157" i="37"/>
  <c r="AH161" i="37"/>
  <c r="AI161" i="37" s="1"/>
  <c r="AH162" i="37"/>
  <c r="AI162" i="37" s="1"/>
  <c r="N205" i="37"/>
  <c r="AH98" i="37"/>
  <c r="AH99" i="37"/>
  <c r="AI99" i="37" s="1"/>
  <c r="AH101" i="37"/>
  <c r="AI101" i="37" s="1"/>
  <c r="AF205" i="37"/>
  <c r="Y175" i="37"/>
  <c r="N21" i="36" s="1"/>
  <c r="AC175" i="37"/>
  <c r="R21" i="36" s="1"/>
  <c r="AG175" i="37"/>
  <c r="V21" i="36" s="1"/>
  <c r="AH165" i="37"/>
  <c r="AI165" i="37" s="1"/>
  <c r="AH166" i="37"/>
  <c r="U175" i="37"/>
  <c r="J21" i="36" s="1"/>
  <c r="AH171" i="37"/>
  <c r="AI171" i="37" s="1"/>
  <c r="AH172" i="37"/>
  <c r="AI172" i="37" s="1"/>
  <c r="AH174" i="37"/>
  <c r="AH178" i="37"/>
  <c r="AI178" i="37" s="1"/>
  <c r="AH180" i="37"/>
  <c r="AI180" i="37" s="1"/>
  <c r="AH181" i="37"/>
  <c r="AI181" i="37" s="1"/>
  <c r="AH183" i="37"/>
  <c r="AI183" i="37" s="1"/>
  <c r="AH185" i="37"/>
  <c r="AI185" i="37" s="1"/>
  <c r="AH186" i="37"/>
  <c r="AI186" i="37" s="1"/>
  <c r="AH154" i="37"/>
  <c r="AI154" i="37" s="1"/>
  <c r="AH155" i="37"/>
  <c r="AI155" i="37" s="1"/>
  <c r="AH156" i="37"/>
  <c r="AI156" i="37" s="1"/>
  <c r="U151" i="37"/>
  <c r="J19" i="36" s="1"/>
  <c r="AH144" i="37"/>
  <c r="AI144" i="37" s="1"/>
  <c r="AH145" i="37"/>
  <c r="AH147" i="37"/>
  <c r="AI147" i="37" s="1"/>
  <c r="AG139" i="37"/>
  <c r="V18" i="36" s="1"/>
  <c r="AC139" i="37"/>
  <c r="R18" i="36" s="1"/>
  <c r="AH117" i="37"/>
  <c r="AH118" i="37"/>
  <c r="AI118" i="37" s="1"/>
  <c r="AH119" i="37"/>
  <c r="AI119" i="37" s="1"/>
  <c r="AH121" i="37"/>
  <c r="AI121" i="37" s="1"/>
  <c r="AH122" i="37"/>
  <c r="AH125" i="37"/>
  <c r="AI125" i="37" s="1"/>
  <c r="AH126" i="37"/>
  <c r="AI126" i="37" s="1"/>
  <c r="U127" i="37"/>
  <c r="J17" i="36" s="1"/>
  <c r="AG127" i="37"/>
  <c r="V17" i="36" s="1"/>
  <c r="AH94" i="37"/>
  <c r="AI94" i="37" s="1"/>
  <c r="AH97" i="37"/>
  <c r="AI97" i="37" s="1"/>
  <c r="Y79" i="37"/>
  <c r="N13" i="36" s="1"/>
  <c r="AH72" i="37"/>
  <c r="AI72" i="37" s="1"/>
  <c r="AH74" i="37"/>
  <c r="AI74" i="37" s="1"/>
  <c r="AH75" i="37"/>
  <c r="AI75" i="37" s="1"/>
  <c r="AH76" i="37"/>
  <c r="AI76" i="37" s="1"/>
  <c r="AH78" i="37"/>
  <c r="AI78" i="37" s="1"/>
  <c r="U67" i="37"/>
  <c r="J12" i="36" s="1"/>
  <c r="AH62" i="37"/>
  <c r="AI62" i="37" s="1"/>
  <c r="AH63" i="37"/>
  <c r="AI63" i="37" s="1"/>
  <c r="AH64" i="37"/>
  <c r="AH66" i="37"/>
  <c r="AI66" i="37" s="1"/>
  <c r="AH46" i="37"/>
  <c r="AI46" i="37" s="1"/>
  <c r="AH48" i="37"/>
  <c r="AI48" i="37" s="1"/>
  <c r="AH49" i="37"/>
  <c r="AI49" i="37" s="1"/>
  <c r="AH50" i="37"/>
  <c r="AI50" i="37" s="1"/>
  <c r="AH52" i="37"/>
  <c r="AI52" i="37" s="1"/>
  <c r="AH53" i="37"/>
  <c r="AI53" i="37" s="1"/>
  <c r="AH54" i="37"/>
  <c r="AI54" i="37" s="1"/>
  <c r="U43" i="37"/>
  <c r="J10" i="36" s="1"/>
  <c r="AH35" i="37"/>
  <c r="AI35" i="37" s="1"/>
  <c r="AH36" i="37"/>
  <c r="AI36" i="37" s="1"/>
  <c r="AH37" i="37"/>
  <c r="AI37" i="37" s="1"/>
  <c r="AH38" i="37"/>
  <c r="AH39" i="37"/>
  <c r="AI39" i="37" s="1"/>
  <c r="AH40" i="37"/>
  <c r="AI40" i="37" s="1"/>
  <c r="AH42" i="37"/>
  <c r="J100" i="3"/>
  <c r="AH32" i="1"/>
  <c r="AI32" i="1" s="1"/>
  <c r="V24" i="2"/>
  <c r="AH34" i="1"/>
  <c r="AI34" i="1" s="1"/>
  <c r="AH780" i="1"/>
  <c r="Y74" i="1"/>
  <c r="AH74" i="1" s="1"/>
  <c r="V104" i="1"/>
  <c r="AH28" i="1"/>
  <c r="AI28" i="1" s="1"/>
  <c r="AH29" i="1"/>
  <c r="AI29" i="1" s="1"/>
  <c r="AH30" i="1"/>
  <c r="AI30" i="1" s="1"/>
  <c r="AC104" i="1"/>
  <c r="R11" i="2" s="1"/>
  <c r="AH188" i="1"/>
  <c r="AH189" i="1"/>
  <c r="AH190" i="1"/>
  <c r="AH191" i="1"/>
  <c r="AH192" i="1"/>
  <c r="AH268" i="1"/>
  <c r="AI268" i="1" s="1"/>
  <c r="AH270" i="1"/>
  <c r="AI270" i="1" s="1"/>
  <c r="AH271" i="1"/>
  <c r="AI271" i="1" s="1"/>
  <c r="AH273" i="1"/>
  <c r="AI273" i="1" s="1"/>
  <c r="AH781" i="1"/>
  <c r="AI781" i="1" s="1"/>
  <c r="AH33" i="1"/>
  <c r="AI33" i="1" s="1"/>
  <c r="V12" i="2"/>
  <c r="AH399" i="1"/>
  <c r="AI399" i="1" s="1"/>
  <c r="R23" i="2"/>
  <c r="O784" i="1"/>
  <c r="AH27" i="1"/>
  <c r="AI27" i="1" s="1"/>
  <c r="AH36" i="1"/>
  <c r="AI36" i="1" s="1"/>
  <c r="K24" i="2"/>
  <c r="AH76" i="1"/>
  <c r="AI76" i="1" s="1"/>
  <c r="AH78" i="1"/>
  <c r="AI78" i="1" s="1"/>
  <c r="AH79" i="1"/>
  <c r="AI79" i="1" s="1"/>
  <c r="AH80" i="1"/>
  <c r="AI80" i="1" s="1"/>
  <c r="AH81" i="1"/>
  <c r="AI81" i="1" s="1"/>
  <c r="AH82" i="1"/>
  <c r="AI82" i="1" s="1"/>
  <c r="AH106" i="1"/>
  <c r="AH184" i="1" s="1"/>
  <c r="AI184" i="1" s="1"/>
  <c r="U184" i="1"/>
  <c r="J12" i="2" s="1"/>
  <c r="AH195" i="1"/>
  <c r="AH196" i="1"/>
  <c r="AH197" i="1"/>
  <c r="AH198" i="1"/>
  <c r="AH201" i="1"/>
  <c r="AH205" i="1"/>
  <c r="AH206" i="1"/>
  <c r="AH207" i="1"/>
  <c r="AH211" i="1"/>
  <c r="AH212" i="1"/>
  <c r="AH214" i="1"/>
  <c r="AH331" i="1"/>
  <c r="AI331" i="1" s="1"/>
  <c r="AH332" i="1"/>
  <c r="AI332" i="1" s="1"/>
  <c r="AH333" i="1"/>
  <c r="AI333" i="1" s="1"/>
  <c r="AH334" i="1"/>
  <c r="AI334" i="1" s="1"/>
  <c r="AH336" i="1"/>
  <c r="AI336" i="1" s="1"/>
  <c r="AH337" i="1"/>
  <c r="AI337" i="1" s="1"/>
  <c r="AH339" i="1"/>
  <c r="AI339" i="1" s="1"/>
  <c r="AH340" i="1"/>
  <c r="AI340" i="1" s="1"/>
  <c r="AH341" i="1"/>
  <c r="AI341" i="1" s="1"/>
  <c r="AH548" i="1"/>
  <c r="T784" i="1"/>
  <c r="H8" i="2"/>
  <c r="H25" i="2" s="1"/>
  <c r="T8" i="2"/>
  <c r="AH77" i="1"/>
  <c r="AI77" i="1" s="1"/>
  <c r="AH83" i="1"/>
  <c r="AI83" i="1" s="1"/>
  <c r="AH187" i="1"/>
  <c r="AH193" i="1"/>
  <c r="AH199" i="1"/>
  <c r="AH213" i="1"/>
  <c r="AH570" i="1"/>
  <c r="V19" i="2"/>
  <c r="D8" i="2"/>
  <c r="D25" i="2" s="1"/>
  <c r="N784" i="1"/>
  <c r="U8" i="2"/>
  <c r="AH84" i="1"/>
  <c r="AI84" i="1" s="1"/>
  <c r="AH215" i="1"/>
  <c r="AH269" i="1"/>
  <c r="AI269" i="1" s="1"/>
  <c r="V17" i="2"/>
  <c r="G8" i="2"/>
  <c r="G25" i="2" s="1"/>
  <c r="S784" i="1"/>
  <c r="L25" i="2"/>
  <c r="Q8" i="2"/>
  <c r="AH75" i="1"/>
  <c r="AH202" i="1"/>
  <c r="AH203" i="1"/>
  <c r="AH209" i="1"/>
  <c r="AH210" i="1"/>
  <c r="P784" i="1"/>
  <c r="F8" i="2"/>
  <c r="F25" i="2" s="1"/>
  <c r="O8" i="2"/>
  <c r="S8" i="2"/>
  <c r="AH50" i="1"/>
  <c r="AH208" i="1"/>
  <c r="AH275" i="1"/>
  <c r="AI275" i="1" s="1"/>
  <c r="AH338" i="1"/>
  <c r="AI338" i="1" s="1"/>
  <c r="R19" i="2"/>
  <c r="AH31" i="1"/>
  <c r="AI31" i="1" s="1"/>
  <c r="AH35" i="1"/>
  <c r="AI35" i="1" s="1"/>
  <c r="AH200" i="1"/>
  <c r="AH272" i="1"/>
  <c r="AI272" i="1" s="1"/>
  <c r="AH274" i="1"/>
  <c r="AI274" i="1" s="1"/>
  <c r="J24" i="2"/>
  <c r="V783" i="1"/>
  <c r="E8" i="2"/>
  <c r="E25" i="2" s="1"/>
  <c r="I8" i="2"/>
  <c r="AH186" i="1"/>
  <c r="AH204" i="1"/>
  <c r="AH335" i="1"/>
  <c r="AI335" i="1" s="1"/>
  <c r="AH398" i="1"/>
  <c r="AH470" i="1" s="1"/>
  <c r="V537" i="1"/>
  <c r="J17" i="2"/>
  <c r="R16" i="2"/>
  <c r="A3" i="36"/>
  <c r="AH22" i="37"/>
  <c r="AI22" i="37" s="1"/>
  <c r="AH24" i="37"/>
  <c r="AI24" i="37" s="1"/>
  <c r="AH25" i="37"/>
  <c r="AI25" i="37" s="1"/>
  <c r="AH26" i="37"/>
  <c r="AI26" i="37" s="1"/>
  <c r="AH29" i="37"/>
  <c r="AI29" i="37" s="1"/>
  <c r="AH30" i="37"/>
  <c r="AI30" i="37" s="1"/>
  <c r="U19" i="37"/>
  <c r="J8" i="36" s="1"/>
  <c r="AI86" i="37"/>
  <c r="AI131" i="37"/>
  <c r="AI64" i="37"/>
  <c r="R8" i="36"/>
  <c r="AI18" i="37"/>
  <c r="AI38" i="37"/>
  <c r="AI42" i="37"/>
  <c r="AI145" i="37"/>
  <c r="AH21" i="37"/>
  <c r="AI61" i="37"/>
  <c r="AI157" i="37"/>
  <c r="AH10" i="37"/>
  <c r="AH17" i="37"/>
  <c r="J205" i="37"/>
  <c r="B8" i="36"/>
  <c r="B24" i="36" s="1"/>
  <c r="O205" i="37"/>
  <c r="F8" i="36"/>
  <c r="F24" i="36" s="1"/>
  <c r="Y31" i="37"/>
  <c r="N9" i="36" s="1"/>
  <c r="AH23" i="37"/>
  <c r="AH34" i="37"/>
  <c r="AH41" i="37"/>
  <c r="Y55" i="37"/>
  <c r="N11" i="36" s="1"/>
  <c r="AH47" i="37"/>
  <c r="AH58" i="37"/>
  <c r="AH65" i="37"/>
  <c r="AC79" i="37"/>
  <c r="R13" i="36" s="1"/>
  <c r="AH73" i="37"/>
  <c r="AH81" i="37"/>
  <c r="AH89" i="37"/>
  <c r="AC103" i="37"/>
  <c r="R15" i="36" s="1"/>
  <c r="AH95" i="37"/>
  <c r="AH102" i="37"/>
  <c r="AC115" i="37"/>
  <c r="R16" i="36" s="1"/>
  <c r="Y115" i="37"/>
  <c r="N16" i="36" s="1"/>
  <c r="AH107" i="37"/>
  <c r="AH108" i="37"/>
  <c r="AH129" i="37"/>
  <c r="AH135" i="37"/>
  <c r="AH136" i="37"/>
  <c r="U139" i="37"/>
  <c r="J18" i="36" s="1"/>
  <c r="S205" i="37"/>
  <c r="T205" i="37"/>
  <c r="I8" i="36"/>
  <c r="I24" i="36" s="1"/>
  <c r="AB205" i="37"/>
  <c r="Q8" i="36"/>
  <c r="Q24" i="36" s="1"/>
  <c r="AH45" i="37"/>
  <c r="AI98" i="37"/>
  <c r="K205" i="37"/>
  <c r="C8" i="36"/>
  <c r="C24" i="36" s="1"/>
  <c r="R205" i="37"/>
  <c r="G8" i="36"/>
  <c r="G24" i="36" s="1"/>
  <c r="V205" i="37"/>
  <c r="K8" i="36"/>
  <c r="K24" i="36" s="1"/>
  <c r="Z205" i="37"/>
  <c r="O8" i="36"/>
  <c r="O24" i="36" s="1"/>
  <c r="AD205" i="37"/>
  <c r="S8" i="36"/>
  <c r="S24" i="36" s="1"/>
  <c r="AC31" i="37"/>
  <c r="R9" i="36" s="1"/>
  <c r="AH27" i="37"/>
  <c r="AC55" i="37"/>
  <c r="R11" i="36" s="1"/>
  <c r="AH51" i="37"/>
  <c r="AG67" i="37"/>
  <c r="V12" i="36" s="1"/>
  <c r="AG79" i="37"/>
  <c r="V13" i="36" s="1"/>
  <c r="AH71" i="37"/>
  <c r="Y91" i="37"/>
  <c r="N14" i="36" s="1"/>
  <c r="U91" i="37"/>
  <c r="J14" i="36" s="1"/>
  <c r="AH82" i="37"/>
  <c r="AH87" i="37"/>
  <c r="AG103" i="37"/>
  <c r="V15" i="36" s="1"/>
  <c r="AH96" i="37"/>
  <c r="AI109" i="37"/>
  <c r="AI122" i="37"/>
  <c r="AH123" i="37"/>
  <c r="AI138" i="37"/>
  <c r="AH141" i="37"/>
  <c r="AH148" i="37"/>
  <c r="E8" i="36"/>
  <c r="E24" i="36" s="1"/>
  <c r="X205" i="37"/>
  <c r="M8" i="36"/>
  <c r="M24" i="36" s="1"/>
  <c r="AH9" i="37"/>
  <c r="AG31" i="37"/>
  <c r="V9" i="36" s="1"/>
  <c r="AH33" i="37"/>
  <c r="AG55" i="37"/>
  <c r="V11" i="36" s="1"/>
  <c r="AH57" i="37"/>
  <c r="AH69" i="37"/>
  <c r="AH77" i="37"/>
  <c r="AC91" i="37"/>
  <c r="R14" i="36" s="1"/>
  <c r="AH85" i="37"/>
  <c r="AH93" i="37"/>
  <c r="AH105" i="37"/>
  <c r="AG115" i="37"/>
  <c r="V16" i="36" s="1"/>
  <c r="AI117" i="37"/>
  <c r="AI132" i="37"/>
  <c r="AH143" i="37"/>
  <c r="AI166" i="37"/>
  <c r="AH167" i="37"/>
  <c r="U8" i="36"/>
  <c r="U24" i="36" s="1"/>
  <c r="D24" i="36"/>
  <c r="H24" i="36"/>
  <c r="L24" i="36"/>
  <c r="P24" i="36"/>
  <c r="T24" i="36"/>
  <c r="U79" i="37"/>
  <c r="J13" i="36" s="1"/>
  <c r="U103" i="37"/>
  <c r="J15" i="36" s="1"/>
  <c r="AH114" i="37"/>
  <c r="AH120" i="37"/>
  <c r="AH149" i="37"/>
  <c r="U163" i="37"/>
  <c r="J20" i="36" s="1"/>
  <c r="AH153" i="37"/>
  <c r="AH158" i="37"/>
  <c r="AH168" i="37"/>
  <c r="AH173" i="37"/>
  <c r="AC187" i="37"/>
  <c r="R22" i="36" s="1"/>
  <c r="Y187" i="37"/>
  <c r="N22" i="36" s="1"/>
  <c r="AH179" i="37"/>
  <c r="AH184" i="37"/>
  <c r="W205" i="37"/>
  <c r="AH124" i="37"/>
  <c r="AH130" i="37"/>
  <c r="AH142" i="37"/>
  <c r="AH159" i="37"/>
  <c r="AH169" i="37"/>
  <c r="AI174" i="37"/>
  <c r="AG187" i="37"/>
  <c r="V22" i="36" s="1"/>
  <c r="AA205" i="37"/>
  <c r="AH100" i="37"/>
  <c r="AH106" i="37"/>
  <c r="AH134" i="37"/>
  <c r="AH146" i="37"/>
  <c r="AH150" i="37"/>
  <c r="AC163" i="37"/>
  <c r="R20" i="36" s="1"/>
  <c r="Y163" i="37"/>
  <c r="N20" i="36" s="1"/>
  <c r="AH160" i="37"/>
  <c r="AH170" i="37"/>
  <c r="U187" i="37"/>
  <c r="J22" i="36" s="1"/>
  <c r="AH177" i="37"/>
  <c r="AH182" i="37"/>
  <c r="M205" i="37"/>
  <c r="AE205" i="37"/>
  <c r="AH190" i="30"/>
  <c r="U190" i="30"/>
  <c r="J191" i="30"/>
  <c r="Y43" i="13"/>
  <c r="N10" i="31" s="1"/>
  <c r="AH155" i="13"/>
  <c r="AI155" i="13" s="1"/>
  <c r="AH157" i="13"/>
  <c r="AH158" i="13"/>
  <c r="AI158" i="13" s="1"/>
  <c r="AH159" i="13"/>
  <c r="AI159" i="13" s="1"/>
  <c r="AH161" i="13"/>
  <c r="AI161" i="13" s="1"/>
  <c r="AH162" i="13"/>
  <c r="C20" i="14"/>
  <c r="AH130" i="13"/>
  <c r="AI130" i="13" s="1"/>
  <c r="AH131" i="13"/>
  <c r="AI131" i="13" s="1"/>
  <c r="AH135" i="13"/>
  <c r="AI135" i="13" s="1"/>
  <c r="AH136" i="13"/>
  <c r="AI136" i="13" s="1"/>
  <c r="AH138" i="13"/>
  <c r="AI138" i="13" s="1"/>
  <c r="C14" i="14"/>
  <c r="AH77" i="13"/>
  <c r="AH63" i="13"/>
  <c r="AI63" i="13" s="1"/>
  <c r="AH65" i="13"/>
  <c r="AI65" i="13" s="1"/>
  <c r="AH66" i="13"/>
  <c r="AI66" i="13" s="1"/>
  <c r="AH34" i="13"/>
  <c r="AH35" i="13"/>
  <c r="AI35" i="13" s="1"/>
  <c r="AG43" i="13"/>
  <c r="V10" i="31" s="1"/>
  <c r="Y115" i="13"/>
  <c r="N16" i="31" s="1"/>
  <c r="Y151" i="13"/>
  <c r="AH37" i="13"/>
  <c r="AI37" i="13" s="1"/>
  <c r="AH38" i="13"/>
  <c r="AI38" i="13" s="1"/>
  <c r="AH39" i="13"/>
  <c r="AI39" i="13" s="1"/>
  <c r="AH40" i="13"/>
  <c r="AI40" i="13" s="1"/>
  <c r="AH41" i="13"/>
  <c r="AI41" i="13" s="1"/>
  <c r="AH42" i="13"/>
  <c r="AI42" i="13" s="1"/>
  <c r="AC67" i="13"/>
  <c r="R12" i="31" s="1"/>
  <c r="AH82" i="13"/>
  <c r="AI82" i="13" s="1"/>
  <c r="AH83" i="13"/>
  <c r="AI83" i="13" s="1"/>
  <c r="AH87" i="13"/>
  <c r="AI87" i="13" s="1"/>
  <c r="AH88" i="13"/>
  <c r="AI88" i="13" s="1"/>
  <c r="AH90" i="13"/>
  <c r="AH165" i="13"/>
  <c r="AI165" i="13" s="1"/>
  <c r="AH168" i="13"/>
  <c r="AI168" i="13" s="1"/>
  <c r="AH169" i="13"/>
  <c r="AI169" i="13" s="1"/>
  <c r="AH171" i="13"/>
  <c r="AH173" i="13"/>
  <c r="AI173" i="13" s="1"/>
  <c r="G16" i="14"/>
  <c r="AH9" i="13"/>
  <c r="AI9" i="13" s="1"/>
  <c r="U19" i="13"/>
  <c r="J8" i="14" s="1"/>
  <c r="AH11" i="13"/>
  <c r="AI11" i="13" s="1"/>
  <c r="AH12" i="13"/>
  <c r="AI12" i="13" s="1"/>
  <c r="AH13" i="13"/>
  <c r="AI13" i="13" s="1"/>
  <c r="AH14" i="13"/>
  <c r="AI14" i="13" s="1"/>
  <c r="AH15" i="13"/>
  <c r="AI15" i="13" s="1"/>
  <c r="AH17" i="13"/>
  <c r="AI17" i="13" s="1"/>
  <c r="AH18" i="13"/>
  <c r="AI18" i="13" s="1"/>
  <c r="O193" i="13"/>
  <c r="AG31" i="13"/>
  <c r="V9" i="31" s="1"/>
  <c r="AH46" i="13"/>
  <c r="AI46" i="13" s="1"/>
  <c r="AH47" i="13"/>
  <c r="AI47" i="13" s="1"/>
  <c r="AH48" i="13"/>
  <c r="AI48" i="13" s="1"/>
  <c r="AH49" i="13"/>
  <c r="AI49" i="13" s="1"/>
  <c r="AH52" i="13"/>
  <c r="AI52" i="13" s="1"/>
  <c r="AH53" i="13"/>
  <c r="AI53" i="13" s="1"/>
  <c r="AG67" i="13"/>
  <c r="U79" i="13"/>
  <c r="J13" i="31" s="1"/>
  <c r="AH69" i="13"/>
  <c r="AI69" i="13" s="1"/>
  <c r="Y91" i="13"/>
  <c r="N14" i="14" s="1"/>
  <c r="AH94" i="13"/>
  <c r="AI94" i="13" s="1"/>
  <c r="AH96" i="13"/>
  <c r="AI96" i="13" s="1"/>
  <c r="AH97" i="13"/>
  <c r="AI97" i="13" s="1"/>
  <c r="AH99" i="13"/>
  <c r="AI99" i="13" s="1"/>
  <c r="AH101" i="13"/>
  <c r="AH102" i="13"/>
  <c r="AI102" i="13" s="1"/>
  <c r="AG115" i="13"/>
  <c r="V16" i="31" s="1"/>
  <c r="AH118" i="13"/>
  <c r="AI118" i="13" s="1"/>
  <c r="AH119" i="13"/>
  <c r="AI119" i="13" s="1"/>
  <c r="AH120" i="13"/>
  <c r="AI120" i="13" s="1"/>
  <c r="AG151" i="13"/>
  <c r="V19" i="14" s="1"/>
  <c r="Y175" i="13"/>
  <c r="N21" i="31" s="1"/>
  <c r="AH179" i="13"/>
  <c r="AI179" i="13" s="1"/>
  <c r="AH182" i="13"/>
  <c r="AI182" i="13" s="1"/>
  <c r="AH183" i="13"/>
  <c r="AI183" i="13" s="1"/>
  <c r="AH185" i="13"/>
  <c r="AI185" i="13" s="1"/>
  <c r="C10" i="14"/>
  <c r="E12" i="14"/>
  <c r="C22" i="14"/>
  <c r="AG175" i="13"/>
  <c r="V21" i="14" s="1"/>
  <c r="AH21" i="13"/>
  <c r="AI21" i="13" s="1"/>
  <c r="AH23" i="13"/>
  <c r="AI23" i="13" s="1"/>
  <c r="AH24" i="13"/>
  <c r="AI24" i="13" s="1"/>
  <c r="AH25" i="13"/>
  <c r="AI25" i="13" s="1"/>
  <c r="AH27" i="13"/>
  <c r="AI27" i="13" s="1"/>
  <c r="AH28" i="13"/>
  <c r="AI28" i="13" s="1"/>
  <c r="AH29" i="13"/>
  <c r="AI29" i="13" s="1"/>
  <c r="AH57" i="13"/>
  <c r="AI57" i="13" s="1"/>
  <c r="AH58" i="13"/>
  <c r="AI58" i="13" s="1"/>
  <c r="U67" i="13"/>
  <c r="J12" i="14" s="1"/>
  <c r="AH60" i="13"/>
  <c r="AI60" i="13" s="1"/>
  <c r="AH62" i="13"/>
  <c r="AI62" i="13" s="1"/>
  <c r="AH71" i="13"/>
  <c r="AI71" i="13" s="1"/>
  <c r="AH72" i="13"/>
  <c r="AI72" i="13" s="1"/>
  <c r="AH73" i="13"/>
  <c r="AI73" i="13" s="1"/>
  <c r="AH74" i="13"/>
  <c r="AI74" i="13" s="1"/>
  <c r="AH76" i="13"/>
  <c r="AC91" i="13"/>
  <c r="R14" i="31" s="1"/>
  <c r="AH106" i="13"/>
  <c r="AI106" i="13" s="1"/>
  <c r="AH107" i="13"/>
  <c r="AI107" i="13" s="1"/>
  <c r="AH109" i="13"/>
  <c r="AI109" i="13" s="1"/>
  <c r="AH111" i="13"/>
  <c r="AI111" i="13" s="1"/>
  <c r="AH112" i="13"/>
  <c r="AI112" i="13" s="1"/>
  <c r="AH113" i="13"/>
  <c r="AI113" i="13" s="1"/>
  <c r="AH114" i="13"/>
  <c r="Y127" i="13"/>
  <c r="N17" i="31" s="1"/>
  <c r="AH125" i="13"/>
  <c r="AI125" i="13" s="1"/>
  <c r="AH126" i="13"/>
  <c r="AI126" i="13" s="1"/>
  <c r="AH143" i="13"/>
  <c r="AI143" i="13" s="1"/>
  <c r="AH144" i="13"/>
  <c r="AI144" i="13" s="1"/>
  <c r="AH146" i="13"/>
  <c r="AI146" i="13" s="1"/>
  <c r="AH147" i="13"/>
  <c r="AI147" i="13" s="1"/>
  <c r="AH149" i="13"/>
  <c r="AI149" i="13" s="1"/>
  <c r="C9" i="14"/>
  <c r="C11" i="14"/>
  <c r="C19" i="14"/>
  <c r="C21" i="14"/>
  <c r="V8" i="31"/>
  <c r="V8" i="14"/>
  <c r="R9" i="31"/>
  <c r="R19" i="31"/>
  <c r="R19" i="14"/>
  <c r="R8" i="31"/>
  <c r="R8" i="14"/>
  <c r="N9" i="31"/>
  <c r="J10" i="31"/>
  <c r="AI34" i="13"/>
  <c r="V14" i="31"/>
  <c r="V14" i="14"/>
  <c r="N19" i="31"/>
  <c r="N19" i="14"/>
  <c r="AI157" i="13"/>
  <c r="R10" i="31"/>
  <c r="N10" i="14"/>
  <c r="V12" i="31"/>
  <c r="V12" i="14"/>
  <c r="AI101" i="13"/>
  <c r="AI171" i="13"/>
  <c r="N8" i="31"/>
  <c r="N8" i="14"/>
  <c r="AI76" i="13"/>
  <c r="G8" i="31"/>
  <c r="R193" i="13"/>
  <c r="G8" i="14"/>
  <c r="S8" i="29"/>
  <c r="S8" i="31"/>
  <c r="AD193" i="13"/>
  <c r="M9" i="29"/>
  <c r="M9" i="31"/>
  <c r="M9" i="14"/>
  <c r="AH33" i="13"/>
  <c r="L10" i="29"/>
  <c r="L10" i="31"/>
  <c r="L10" i="14"/>
  <c r="E11" i="31"/>
  <c r="E11" i="14"/>
  <c r="T11" i="29"/>
  <c r="T11" i="31"/>
  <c r="T11" i="14"/>
  <c r="B16" i="31"/>
  <c r="B16" i="14"/>
  <c r="R16" i="31"/>
  <c r="R16" i="14"/>
  <c r="AI162" i="13"/>
  <c r="R21" i="31"/>
  <c r="R21" i="14"/>
  <c r="D21" i="31"/>
  <c r="D21" i="14"/>
  <c r="H21" i="31"/>
  <c r="H21" i="14"/>
  <c r="M23" i="29"/>
  <c r="M23" i="31"/>
  <c r="M23" i="14"/>
  <c r="S23" i="29"/>
  <c r="S23" i="31"/>
  <c r="S23" i="14"/>
  <c r="S8" i="14"/>
  <c r="AH16" i="13"/>
  <c r="D8" i="31"/>
  <c r="D8" i="14"/>
  <c r="M193" i="13"/>
  <c r="H8" i="31"/>
  <c r="H8" i="14"/>
  <c r="S193" i="13"/>
  <c r="L8" i="29"/>
  <c r="L8" i="31"/>
  <c r="L8" i="14"/>
  <c r="W193" i="13"/>
  <c r="P8" i="29"/>
  <c r="P8" i="31"/>
  <c r="P8" i="14"/>
  <c r="AA193" i="13"/>
  <c r="T8" i="29"/>
  <c r="T8" i="31"/>
  <c r="T8" i="14"/>
  <c r="AE193" i="13"/>
  <c r="AH22" i="13"/>
  <c r="B9" i="31"/>
  <c r="B9" i="14"/>
  <c r="F9" i="31"/>
  <c r="F9" i="14"/>
  <c r="U31" i="13"/>
  <c r="U55" i="13"/>
  <c r="AH45" i="13"/>
  <c r="AH50" i="13"/>
  <c r="P11" i="29"/>
  <c r="P11" i="31"/>
  <c r="P11" i="14"/>
  <c r="U11" i="29"/>
  <c r="U11" i="31"/>
  <c r="U11" i="14"/>
  <c r="Y79" i="13"/>
  <c r="AG79" i="13"/>
  <c r="AI77" i="13"/>
  <c r="L13" i="29"/>
  <c r="L13" i="31"/>
  <c r="L13" i="14"/>
  <c r="Q13" i="29"/>
  <c r="Q13" i="31"/>
  <c r="Q13" i="14"/>
  <c r="AH84" i="13"/>
  <c r="AH89" i="13"/>
  <c r="AC103" i="13"/>
  <c r="AH95" i="13"/>
  <c r="AH100" i="13"/>
  <c r="D15" i="31"/>
  <c r="D15" i="14"/>
  <c r="H15" i="31"/>
  <c r="H15" i="14"/>
  <c r="AH105" i="13"/>
  <c r="AH110" i="13"/>
  <c r="U127" i="13"/>
  <c r="AH117" i="13"/>
  <c r="AG127" i="13"/>
  <c r="AH122" i="13"/>
  <c r="P17" i="29"/>
  <c r="P17" i="31"/>
  <c r="P17" i="14"/>
  <c r="AC139" i="13"/>
  <c r="Y139" i="13"/>
  <c r="AH132" i="13"/>
  <c r="AH137" i="13"/>
  <c r="L18" i="29"/>
  <c r="L18" i="31"/>
  <c r="L18" i="14"/>
  <c r="AH145" i="13"/>
  <c r="AH150" i="13"/>
  <c r="B19" i="31"/>
  <c r="B19" i="14"/>
  <c r="F19" i="31"/>
  <c r="F19" i="14"/>
  <c r="U151" i="13"/>
  <c r="AC163" i="13"/>
  <c r="AH156" i="13"/>
  <c r="T21" i="31"/>
  <c r="T21" i="29"/>
  <c r="T21" i="14"/>
  <c r="AC187" i="13"/>
  <c r="Y187" i="13"/>
  <c r="AH181" i="13"/>
  <c r="C8" i="31"/>
  <c r="K193" i="13"/>
  <c r="I9" i="31"/>
  <c r="I9" i="14"/>
  <c r="U9" i="29"/>
  <c r="U9" i="31"/>
  <c r="U9" i="14"/>
  <c r="D10" i="31"/>
  <c r="D10" i="14"/>
  <c r="P10" i="29"/>
  <c r="P10" i="31"/>
  <c r="P10" i="14"/>
  <c r="I11" i="31"/>
  <c r="I11" i="14"/>
  <c r="P13" i="29"/>
  <c r="P13" i="31"/>
  <c r="P13" i="14"/>
  <c r="F16" i="31"/>
  <c r="F16" i="14"/>
  <c r="T17" i="29"/>
  <c r="T17" i="31"/>
  <c r="T17" i="14"/>
  <c r="AH26" i="13"/>
  <c r="B10" i="31"/>
  <c r="B10" i="14"/>
  <c r="F10" i="31"/>
  <c r="F10" i="14"/>
  <c r="Y55" i="13"/>
  <c r="L11" i="29"/>
  <c r="L11" i="31"/>
  <c r="L11" i="14"/>
  <c r="Q11" i="29"/>
  <c r="Q11" i="31"/>
  <c r="Q11" i="14"/>
  <c r="AH59" i="13"/>
  <c r="AH61" i="13"/>
  <c r="AH64" i="13"/>
  <c r="B12" i="31"/>
  <c r="B12" i="14"/>
  <c r="F12" i="31"/>
  <c r="F12" i="14"/>
  <c r="N12" i="14"/>
  <c r="AC79" i="13"/>
  <c r="AH70" i="13"/>
  <c r="AH75" i="13"/>
  <c r="AH78" i="13"/>
  <c r="D13" i="31"/>
  <c r="D13" i="14"/>
  <c r="H13" i="31"/>
  <c r="H13" i="14"/>
  <c r="M13" i="29"/>
  <c r="M13" i="31"/>
  <c r="M13" i="14"/>
  <c r="AH85" i="13"/>
  <c r="AI90" i="13"/>
  <c r="B14" i="31"/>
  <c r="B14" i="14"/>
  <c r="F14" i="31"/>
  <c r="F14" i="14"/>
  <c r="U91" i="13"/>
  <c r="T15" i="29"/>
  <c r="T15" i="31"/>
  <c r="T15" i="14"/>
  <c r="AH123" i="13"/>
  <c r="L17" i="29"/>
  <c r="L17" i="31"/>
  <c r="L17" i="14"/>
  <c r="V18" i="31"/>
  <c r="V18" i="14"/>
  <c r="AH133" i="13"/>
  <c r="D18" i="31"/>
  <c r="D18" i="14"/>
  <c r="H18" i="31"/>
  <c r="H18" i="14"/>
  <c r="AH141" i="13"/>
  <c r="J20" i="14"/>
  <c r="AH153" i="13"/>
  <c r="P21" i="31"/>
  <c r="P21" i="29"/>
  <c r="P21" i="14"/>
  <c r="C8" i="14"/>
  <c r="A3" i="29"/>
  <c r="A3" i="31"/>
  <c r="A3" i="14"/>
  <c r="K8" i="29"/>
  <c r="K8" i="31"/>
  <c r="V193" i="13"/>
  <c r="O8" i="29"/>
  <c r="Z193" i="13"/>
  <c r="O8" i="31"/>
  <c r="O8" i="14"/>
  <c r="E9" i="31"/>
  <c r="E9" i="14"/>
  <c r="Q9" i="29"/>
  <c r="Q9" i="31"/>
  <c r="Q9" i="14"/>
  <c r="H10" i="31"/>
  <c r="H10" i="14"/>
  <c r="T10" i="29"/>
  <c r="T10" i="31"/>
  <c r="T10" i="14"/>
  <c r="U13" i="29"/>
  <c r="U13" i="31"/>
  <c r="U13" i="14"/>
  <c r="L15" i="29"/>
  <c r="L15" i="31"/>
  <c r="L15" i="14"/>
  <c r="AI114" i="13"/>
  <c r="J16" i="31"/>
  <c r="J16" i="14"/>
  <c r="P18" i="29"/>
  <c r="P18" i="31"/>
  <c r="P18" i="14"/>
  <c r="AH10" i="13"/>
  <c r="B8" i="31"/>
  <c r="B8" i="14"/>
  <c r="J193" i="13"/>
  <c r="F8" i="31"/>
  <c r="F8" i="14"/>
  <c r="AH30" i="13"/>
  <c r="D9" i="31"/>
  <c r="D9" i="14"/>
  <c r="H9" i="31"/>
  <c r="H9" i="14"/>
  <c r="L9" i="29"/>
  <c r="L9" i="31"/>
  <c r="L9" i="14"/>
  <c r="P9" i="29"/>
  <c r="P9" i="31"/>
  <c r="P9" i="14"/>
  <c r="T9" i="29"/>
  <c r="T9" i="31"/>
  <c r="T9" i="14"/>
  <c r="AH36" i="13"/>
  <c r="G10" i="31"/>
  <c r="G10" i="14"/>
  <c r="K10" i="29"/>
  <c r="K10" i="31"/>
  <c r="O10" i="29"/>
  <c r="O10" i="31"/>
  <c r="O10" i="14"/>
  <c r="S10" i="29"/>
  <c r="S10" i="31"/>
  <c r="AC55" i="13"/>
  <c r="AG55" i="13"/>
  <c r="AH51" i="13"/>
  <c r="AH54" i="13"/>
  <c r="D11" i="31"/>
  <c r="D11" i="14"/>
  <c r="H11" i="31"/>
  <c r="H11" i="14"/>
  <c r="M11" i="29"/>
  <c r="M11" i="31"/>
  <c r="M11" i="14"/>
  <c r="C12" i="31"/>
  <c r="C12" i="14"/>
  <c r="G12" i="31"/>
  <c r="G12" i="14"/>
  <c r="K12" i="29"/>
  <c r="K12" i="31"/>
  <c r="K12" i="14"/>
  <c r="O12" i="29"/>
  <c r="O12" i="31"/>
  <c r="O12" i="14"/>
  <c r="S12" i="29"/>
  <c r="S12" i="31"/>
  <c r="E13" i="31"/>
  <c r="E13" i="14"/>
  <c r="I13" i="31"/>
  <c r="I13" i="14"/>
  <c r="T13" i="29"/>
  <c r="T13" i="31"/>
  <c r="T13" i="14"/>
  <c r="AH81" i="13"/>
  <c r="AH86" i="13"/>
  <c r="U103" i="13"/>
  <c r="AH93" i="13"/>
  <c r="AG103" i="13"/>
  <c r="AH98" i="13"/>
  <c r="P15" i="29"/>
  <c r="P15" i="31"/>
  <c r="P15" i="14"/>
  <c r="AH108" i="13"/>
  <c r="AC127" i="13"/>
  <c r="AH124" i="13"/>
  <c r="D17" i="31"/>
  <c r="D17" i="14"/>
  <c r="H17" i="31"/>
  <c r="H17" i="14"/>
  <c r="U139" i="13"/>
  <c r="AH134" i="13"/>
  <c r="T18" i="29"/>
  <c r="T18" i="31"/>
  <c r="T18" i="14"/>
  <c r="AH142" i="13"/>
  <c r="AH148" i="13"/>
  <c r="Y163" i="13"/>
  <c r="AH154" i="13"/>
  <c r="AG163" i="13"/>
  <c r="U175" i="13"/>
  <c r="L21" i="31"/>
  <c r="L21" i="29"/>
  <c r="L21" i="14"/>
  <c r="U187" i="13"/>
  <c r="AH177" i="13"/>
  <c r="AG187" i="13"/>
  <c r="K8" i="14"/>
  <c r="S12" i="14"/>
  <c r="E8" i="31"/>
  <c r="N193" i="13"/>
  <c r="I8" i="31"/>
  <c r="T193" i="13"/>
  <c r="M8" i="29"/>
  <c r="M8" i="31"/>
  <c r="X193" i="13"/>
  <c r="Q8" i="29"/>
  <c r="Q8" i="31"/>
  <c r="AB193" i="13"/>
  <c r="U8" i="29"/>
  <c r="U8" i="31"/>
  <c r="AF193" i="13"/>
  <c r="K9" i="29"/>
  <c r="K9" i="31"/>
  <c r="O9" i="29"/>
  <c r="O9" i="31"/>
  <c r="S9" i="29"/>
  <c r="S9" i="31"/>
  <c r="M10" i="29"/>
  <c r="M10" i="31"/>
  <c r="Q10" i="29"/>
  <c r="Q10" i="31"/>
  <c r="U10" i="29"/>
  <c r="U10" i="31"/>
  <c r="K11" i="29"/>
  <c r="K11" i="31"/>
  <c r="O11" i="29"/>
  <c r="O11" i="31"/>
  <c r="S11" i="29"/>
  <c r="S11" i="31"/>
  <c r="I12" i="31"/>
  <c r="I12" i="14"/>
  <c r="M12" i="29"/>
  <c r="M12" i="31"/>
  <c r="M12" i="14"/>
  <c r="Q12" i="29"/>
  <c r="Q12" i="31"/>
  <c r="Q12" i="14"/>
  <c r="U12" i="29"/>
  <c r="U12" i="31"/>
  <c r="U12" i="14"/>
  <c r="K13" i="29"/>
  <c r="K13" i="31"/>
  <c r="O13" i="29"/>
  <c r="O13" i="31"/>
  <c r="S13" i="29"/>
  <c r="S13" i="31"/>
  <c r="E14" i="31"/>
  <c r="E14" i="14"/>
  <c r="I14" i="31"/>
  <c r="I14" i="14"/>
  <c r="M14" i="29"/>
  <c r="M14" i="31"/>
  <c r="M14" i="14"/>
  <c r="Q14" i="29"/>
  <c r="Q14" i="31"/>
  <c r="Q14" i="14"/>
  <c r="U14" i="29"/>
  <c r="U14" i="31"/>
  <c r="U14" i="14"/>
  <c r="C15" i="31"/>
  <c r="C15" i="14"/>
  <c r="K15" i="29"/>
  <c r="K15" i="31"/>
  <c r="K15" i="14"/>
  <c r="O15" i="29"/>
  <c r="O15" i="31"/>
  <c r="S15" i="29"/>
  <c r="S15" i="31"/>
  <c r="S15" i="14"/>
  <c r="E16" i="31"/>
  <c r="E16" i="14"/>
  <c r="I16" i="31"/>
  <c r="I16" i="14"/>
  <c r="M16" i="29"/>
  <c r="M16" i="31"/>
  <c r="M16" i="14"/>
  <c r="Q16" i="29"/>
  <c r="Q16" i="31"/>
  <c r="Q16" i="14"/>
  <c r="U16" i="29"/>
  <c r="U16" i="31"/>
  <c r="U16" i="14"/>
  <c r="C17" i="31"/>
  <c r="C17" i="14"/>
  <c r="K17" i="29"/>
  <c r="K17" i="31"/>
  <c r="K17" i="14"/>
  <c r="O17" i="29"/>
  <c r="O17" i="31"/>
  <c r="S17" i="29"/>
  <c r="S17" i="31"/>
  <c r="S17" i="14"/>
  <c r="G18" i="31"/>
  <c r="G18" i="14"/>
  <c r="K18" i="29"/>
  <c r="K18" i="31"/>
  <c r="O18" i="29"/>
  <c r="O18" i="31"/>
  <c r="O18" i="14"/>
  <c r="S18" i="29"/>
  <c r="S18" i="31"/>
  <c r="E19" i="31"/>
  <c r="E19" i="14"/>
  <c r="I19" i="31"/>
  <c r="I19" i="14"/>
  <c r="M19" i="29"/>
  <c r="M19" i="31"/>
  <c r="M19" i="14"/>
  <c r="Q19" i="29"/>
  <c r="Q19" i="31"/>
  <c r="Q19" i="14"/>
  <c r="U19" i="29"/>
  <c r="U19" i="31"/>
  <c r="U19" i="14"/>
  <c r="D20" i="31"/>
  <c r="D20" i="14"/>
  <c r="H20" i="31"/>
  <c r="H20" i="14"/>
  <c r="L20" i="29"/>
  <c r="L20" i="31"/>
  <c r="L20" i="14"/>
  <c r="P20" i="29"/>
  <c r="P20" i="31"/>
  <c r="P20" i="14"/>
  <c r="T20" i="31"/>
  <c r="T20" i="29"/>
  <c r="T20" i="14"/>
  <c r="AH170" i="13"/>
  <c r="AH184" i="13"/>
  <c r="B22" i="31"/>
  <c r="B22" i="14"/>
  <c r="F22" i="31"/>
  <c r="F22" i="14"/>
  <c r="R23" i="14"/>
  <c r="AH190" i="13"/>
  <c r="G23" i="14"/>
  <c r="Q23" i="29"/>
  <c r="Q23" i="31"/>
  <c r="Q23" i="14"/>
  <c r="I8" i="14"/>
  <c r="Q8" i="14"/>
  <c r="I10" i="14"/>
  <c r="Q10" i="14"/>
  <c r="G13" i="14"/>
  <c r="G17" i="14"/>
  <c r="S18" i="14"/>
  <c r="K14" i="29"/>
  <c r="K14" i="31"/>
  <c r="O14" i="29"/>
  <c r="O14" i="31"/>
  <c r="S14" i="29"/>
  <c r="S14" i="31"/>
  <c r="S14" i="14"/>
  <c r="E15" i="31"/>
  <c r="E15" i="14"/>
  <c r="I15" i="31"/>
  <c r="I15" i="14"/>
  <c r="M15" i="29"/>
  <c r="M15" i="31"/>
  <c r="M15" i="14"/>
  <c r="Q15" i="29"/>
  <c r="Q15" i="31"/>
  <c r="Q15" i="14"/>
  <c r="U15" i="29"/>
  <c r="U15" i="31"/>
  <c r="U15" i="14"/>
  <c r="C16" i="31"/>
  <c r="C16" i="14"/>
  <c r="K16" i="29"/>
  <c r="K16" i="31"/>
  <c r="K16" i="14"/>
  <c r="O16" i="29"/>
  <c r="O16" i="31"/>
  <c r="S16" i="29"/>
  <c r="S16" i="31"/>
  <c r="S16" i="14"/>
  <c r="E17" i="31"/>
  <c r="E17" i="14"/>
  <c r="I17" i="31"/>
  <c r="I17" i="14"/>
  <c r="M17" i="29"/>
  <c r="M17" i="31"/>
  <c r="M17" i="14"/>
  <c r="Q17" i="29"/>
  <c r="Q17" i="31"/>
  <c r="Q17" i="14"/>
  <c r="U17" i="29"/>
  <c r="U17" i="31"/>
  <c r="U17" i="14"/>
  <c r="E18" i="31"/>
  <c r="E18" i="14"/>
  <c r="I18" i="31"/>
  <c r="I18" i="14"/>
  <c r="M18" i="29"/>
  <c r="M18" i="31"/>
  <c r="M18" i="14"/>
  <c r="Q18" i="29"/>
  <c r="Q18" i="31"/>
  <c r="Q18" i="14"/>
  <c r="U18" i="29"/>
  <c r="U18" i="31"/>
  <c r="U18" i="14"/>
  <c r="G19" i="31"/>
  <c r="G19" i="14"/>
  <c r="K19" i="29"/>
  <c r="K19" i="31"/>
  <c r="O19" i="29"/>
  <c r="O19" i="31"/>
  <c r="O19" i="14"/>
  <c r="S19" i="29"/>
  <c r="S19" i="31"/>
  <c r="AH160" i="13"/>
  <c r="B20" i="31"/>
  <c r="B20" i="14"/>
  <c r="F20" i="31"/>
  <c r="F20" i="14"/>
  <c r="AH166" i="13"/>
  <c r="AH174" i="13"/>
  <c r="AH180" i="13"/>
  <c r="D22" i="31"/>
  <c r="D22" i="14"/>
  <c r="H22" i="31"/>
  <c r="H22" i="14"/>
  <c r="L22" i="31"/>
  <c r="L22" i="29"/>
  <c r="L22" i="14"/>
  <c r="P22" i="31"/>
  <c r="P22" i="29"/>
  <c r="P22" i="14"/>
  <c r="T22" i="31"/>
  <c r="T22" i="29"/>
  <c r="T22" i="14"/>
  <c r="I23" i="14"/>
  <c r="O23" i="29"/>
  <c r="O23" i="31"/>
  <c r="O23" i="14"/>
  <c r="E8" i="14"/>
  <c r="M8" i="14"/>
  <c r="U8" i="14"/>
  <c r="E10" i="14"/>
  <c r="M10" i="14"/>
  <c r="U10" i="14"/>
  <c r="O13" i="14"/>
  <c r="G14" i="14"/>
  <c r="G15" i="14"/>
  <c r="O16" i="14"/>
  <c r="K19" i="14"/>
  <c r="B11" i="31"/>
  <c r="B11" i="14"/>
  <c r="F11" i="31"/>
  <c r="F11" i="14"/>
  <c r="D12" i="31"/>
  <c r="D12" i="14"/>
  <c r="H12" i="31"/>
  <c r="H12" i="14"/>
  <c r="L12" i="29"/>
  <c r="L12" i="31"/>
  <c r="L12" i="14"/>
  <c r="P12" i="29"/>
  <c r="P12" i="31"/>
  <c r="P12" i="14"/>
  <c r="T12" i="29"/>
  <c r="T12" i="31"/>
  <c r="T12" i="14"/>
  <c r="B13" i="31"/>
  <c r="B13" i="14"/>
  <c r="F13" i="31"/>
  <c r="F13" i="14"/>
  <c r="D14" i="31"/>
  <c r="D14" i="14"/>
  <c r="H14" i="31"/>
  <c r="H14" i="14"/>
  <c r="L14" i="29"/>
  <c r="L14" i="31"/>
  <c r="L14" i="14"/>
  <c r="P14" i="29"/>
  <c r="P14" i="31"/>
  <c r="P14" i="14"/>
  <c r="T14" i="29"/>
  <c r="T14" i="31"/>
  <c r="T14" i="14"/>
  <c r="B15" i="31"/>
  <c r="B15" i="14"/>
  <c r="F15" i="31"/>
  <c r="F15" i="14"/>
  <c r="D16" i="31"/>
  <c r="D16" i="14"/>
  <c r="H16" i="31"/>
  <c r="H16" i="14"/>
  <c r="L16" i="29"/>
  <c r="L16" i="31"/>
  <c r="L16" i="14"/>
  <c r="P16" i="29"/>
  <c r="P16" i="31"/>
  <c r="P16" i="14"/>
  <c r="T16" i="29"/>
  <c r="T16" i="31"/>
  <c r="T16" i="14"/>
  <c r="B17" i="31"/>
  <c r="B17" i="14"/>
  <c r="F17" i="31"/>
  <c r="F17" i="14"/>
  <c r="AH129" i="13"/>
  <c r="F18" i="31"/>
  <c r="F18" i="14"/>
  <c r="D19" i="31"/>
  <c r="D19" i="14"/>
  <c r="H19" i="31"/>
  <c r="H19" i="14"/>
  <c r="L19" i="29"/>
  <c r="L19" i="31"/>
  <c r="L19" i="14"/>
  <c r="P19" i="29"/>
  <c r="P19" i="31"/>
  <c r="P19" i="14"/>
  <c r="T19" i="29"/>
  <c r="T19" i="31"/>
  <c r="T19" i="14"/>
  <c r="AH167" i="13"/>
  <c r="AH172" i="13"/>
  <c r="B21" i="31"/>
  <c r="B21" i="14"/>
  <c r="F21" i="31"/>
  <c r="F21" i="14"/>
  <c r="AH178" i="13"/>
  <c r="AH186" i="13"/>
  <c r="N23" i="14"/>
  <c r="K23" i="29"/>
  <c r="K23" i="31"/>
  <c r="K23" i="14"/>
  <c r="U23" i="29"/>
  <c r="U23" i="31"/>
  <c r="U23" i="14"/>
  <c r="G9" i="14"/>
  <c r="O9" i="14"/>
  <c r="G11" i="14"/>
  <c r="O11" i="14"/>
  <c r="C13" i="14"/>
  <c r="S13" i="14"/>
  <c r="K14" i="14"/>
  <c r="O15" i="14"/>
  <c r="K18" i="14"/>
  <c r="S19" i="14"/>
  <c r="K20" i="29"/>
  <c r="K20" i="31"/>
  <c r="O20" i="29"/>
  <c r="O20" i="31"/>
  <c r="S20" i="29"/>
  <c r="S20" i="31"/>
  <c r="E21" i="31"/>
  <c r="E21" i="14"/>
  <c r="I21" i="31"/>
  <c r="I21" i="14"/>
  <c r="M21" i="29"/>
  <c r="M21" i="31"/>
  <c r="M21" i="14"/>
  <c r="Q21" i="29"/>
  <c r="Q21" i="31"/>
  <c r="Q21" i="14"/>
  <c r="U21" i="29"/>
  <c r="U21" i="31"/>
  <c r="U21" i="14"/>
  <c r="K22" i="29"/>
  <c r="K22" i="31"/>
  <c r="O22" i="29"/>
  <c r="O22" i="31"/>
  <c r="S22" i="29"/>
  <c r="S22" i="31"/>
  <c r="G20" i="14"/>
  <c r="G22" i="14"/>
  <c r="E20" i="31"/>
  <c r="E20" i="14"/>
  <c r="I20" i="31"/>
  <c r="I20" i="14"/>
  <c r="M20" i="29"/>
  <c r="M20" i="31"/>
  <c r="M20" i="14"/>
  <c r="Q20" i="29"/>
  <c r="Q20" i="31"/>
  <c r="Q20" i="14"/>
  <c r="U20" i="29"/>
  <c r="U20" i="31"/>
  <c r="U20" i="14"/>
  <c r="K21" i="29"/>
  <c r="K21" i="31"/>
  <c r="O21" i="29"/>
  <c r="O21" i="31"/>
  <c r="S21" i="29"/>
  <c r="S21" i="31"/>
  <c r="E22" i="31"/>
  <c r="E22" i="14"/>
  <c r="I22" i="31"/>
  <c r="I22" i="14"/>
  <c r="M22" i="29"/>
  <c r="M22" i="31"/>
  <c r="M22" i="14"/>
  <c r="Q22" i="29"/>
  <c r="Q22" i="31"/>
  <c r="Q22" i="14"/>
  <c r="U22" i="29"/>
  <c r="U22" i="31"/>
  <c r="U22" i="14"/>
  <c r="L23" i="31"/>
  <c r="L23" i="29"/>
  <c r="P23" i="31"/>
  <c r="P23" i="29"/>
  <c r="T23" i="31"/>
  <c r="T23" i="29"/>
  <c r="O20" i="14"/>
  <c r="G21" i="14"/>
  <c r="O22" i="14"/>
  <c r="H23" i="14"/>
  <c r="AH46" i="9"/>
  <c r="AI46" i="9" s="1"/>
  <c r="AI36" i="9"/>
  <c r="AH28" i="9"/>
  <c r="AI28" i="9" s="1"/>
  <c r="Y65" i="9"/>
  <c r="AH60" i="9"/>
  <c r="AI60" i="9" s="1"/>
  <c r="AH52" i="9"/>
  <c r="AI52" i="9" s="1"/>
  <c r="AH22" i="9"/>
  <c r="AI22" i="9" s="1"/>
  <c r="AC65" i="9"/>
  <c r="AI59" i="9"/>
  <c r="AG65" i="9"/>
  <c r="AH40" i="9"/>
  <c r="AI39" i="9"/>
  <c r="AH34" i="9"/>
  <c r="AI33" i="9"/>
  <c r="AI9" i="9"/>
  <c r="AH10" i="9"/>
  <c r="AI37" i="9"/>
  <c r="AH25" i="9"/>
  <c r="AI24" i="9"/>
  <c r="AI15" i="9"/>
  <c r="AH16" i="9"/>
  <c r="AH49" i="9"/>
  <c r="AI48" i="9"/>
  <c r="AH13" i="9"/>
  <c r="AI12" i="9"/>
  <c r="AH19" i="9"/>
  <c r="AI18" i="9"/>
  <c r="U65" i="9"/>
  <c r="AH31" i="9"/>
  <c r="AI30" i="9"/>
  <c r="AI42" i="9"/>
  <c r="AH43" i="9"/>
  <c r="E8" i="10"/>
  <c r="E24" i="10" s="1"/>
  <c r="M24" i="10"/>
  <c r="Q24" i="10"/>
  <c r="U24" i="10"/>
  <c r="J10" i="10"/>
  <c r="R11" i="10"/>
  <c r="V13" i="10"/>
  <c r="R14" i="10"/>
  <c r="B24" i="10"/>
  <c r="F8" i="10"/>
  <c r="F24" i="10" s="1"/>
  <c r="V11" i="10"/>
  <c r="N20" i="10"/>
  <c r="N10" i="10"/>
  <c r="V10" i="10"/>
  <c r="N13" i="10"/>
  <c r="V14" i="10"/>
  <c r="J15" i="10"/>
  <c r="J16" i="10"/>
  <c r="V16" i="10"/>
  <c r="R18" i="10"/>
  <c r="D8" i="10"/>
  <c r="D24" i="10" s="1"/>
  <c r="L24" i="10"/>
  <c r="P24" i="10"/>
  <c r="T24" i="10"/>
  <c r="J11" i="10"/>
  <c r="J13" i="10"/>
  <c r="J18" i="10"/>
  <c r="J20" i="10"/>
  <c r="C24" i="10"/>
  <c r="K24" i="10"/>
  <c r="S24" i="10"/>
  <c r="N21" i="10"/>
  <c r="J21" i="10"/>
  <c r="J22" i="10"/>
  <c r="R21" i="10"/>
  <c r="V21" i="10"/>
  <c r="Y191" i="30" l="1"/>
  <c r="AH24" i="1"/>
  <c r="W8" i="2" s="1"/>
  <c r="V24" i="35"/>
  <c r="AI74" i="1"/>
  <c r="AH104" i="1"/>
  <c r="AI10" i="16"/>
  <c r="AH18" i="16"/>
  <c r="AH89" i="16"/>
  <c r="W12" i="17" s="1"/>
  <c r="AI52" i="16"/>
  <c r="V10" i="14"/>
  <c r="J13" i="14"/>
  <c r="AH783" i="1"/>
  <c r="AI91" i="16"/>
  <c r="AH103" i="16"/>
  <c r="AI103" i="16" s="1"/>
  <c r="AH46" i="1"/>
  <c r="AI189" i="37"/>
  <c r="AH204" i="37"/>
  <c r="G24" i="31"/>
  <c r="N18" i="43"/>
  <c r="N17" i="29"/>
  <c r="AI64" i="9"/>
  <c r="AI69" i="34"/>
  <c r="J24" i="39"/>
  <c r="N11" i="43"/>
  <c r="J24" i="48"/>
  <c r="AH16" i="3"/>
  <c r="W9" i="4" s="1"/>
  <c r="AG784" i="1"/>
  <c r="J13" i="29"/>
  <c r="AG71" i="34"/>
  <c r="N17" i="43"/>
  <c r="AH67" i="30"/>
  <c r="AI67" i="30" s="1"/>
  <c r="AI190" i="13"/>
  <c r="AH192" i="13"/>
  <c r="N24" i="35"/>
  <c r="N24" i="39"/>
  <c r="AC191" i="30"/>
  <c r="AH96" i="3"/>
  <c r="AI89" i="3"/>
  <c r="AG191" i="30"/>
  <c r="V19" i="31"/>
  <c r="AI341" i="16"/>
  <c r="AH355" i="16"/>
  <c r="AH67" i="38"/>
  <c r="W12" i="39" s="1"/>
  <c r="AH79" i="30"/>
  <c r="AI79" i="30" s="1"/>
  <c r="AI218" i="16"/>
  <c r="AH228" i="16"/>
  <c r="AI228" i="16" s="1"/>
  <c r="AI30" i="16"/>
  <c r="AH39" i="16"/>
  <c r="W10" i="17" s="1"/>
  <c r="AH50" i="16"/>
  <c r="AI50" i="16" s="1"/>
  <c r="X11" i="17" s="1"/>
  <c r="AI41" i="16"/>
  <c r="X19" i="29"/>
  <c r="N24" i="48"/>
  <c r="X19" i="43"/>
  <c r="AG71" i="15"/>
  <c r="AI64" i="15"/>
  <c r="AH70" i="15"/>
  <c r="AH11" i="15"/>
  <c r="W8" i="48" s="1"/>
  <c r="AC71" i="15"/>
  <c r="R24" i="43"/>
  <c r="G24" i="29"/>
  <c r="C24" i="29"/>
  <c r="AI615" i="1"/>
  <c r="AH622" i="1"/>
  <c r="AI622" i="1" s="1"/>
  <c r="X21" i="2" s="1"/>
  <c r="AI570" i="1"/>
  <c r="AH584" i="1"/>
  <c r="AH559" i="1"/>
  <c r="W18" i="2" s="1"/>
  <c r="AI548" i="1"/>
  <c r="AI398" i="1"/>
  <c r="AI470" i="1"/>
  <c r="AH328" i="1"/>
  <c r="W14" i="2" s="1"/>
  <c r="W11" i="2"/>
  <c r="AI10" i="1"/>
  <c r="AI50" i="1"/>
  <c r="AH70" i="1"/>
  <c r="AI70" i="1" s="1"/>
  <c r="AI75" i="1"/>
  <c r="V24" i="29"/>
  <c r="R14" i="14"/>
  <c r="J12" i="31"/>
  <c r="J8" i="43"/>
  <c r="N25" i="4"/>
  <c r="AH19" i="30"/>
  <c r="AI19" i="30" s="1"/>
  <c r="AI9" i="30"/>
  <c r="AH31" i="30"/>
  <c r="AI31" i="30" s="1"/>
  <c r="AI21" i="30"/>
  <c r="P24" i="43"/>
  <c r="N22" i="29"/>
  <c r="N22" i="43"/>
  <c r="Y100" i="3"/>
  <c r="R24" i="35"/>
  <c r="L24" i="43"/>
  <c r="V24" i="43"/>
  <c r="AH139" i="38"/>
  <c r="W18" i="39" s="1"/>
  <c r="AH187" i="30"/>
  <c r="AI187" i="30" s="1"/>
  <c r="AI177" i="30"/>
  <c r="AI153" i="30"/>
  <c r="AH163" i="30"/>
  <c r="AI163" i="30" s="1"/>
  <c r="AH43" i="30"/>
  <c r="AI43" i="30" s="1"/>
  <c r="AI33" i="30"/>
  <c r="AH55" i="30"/>
  <c r="AI55" i="30" s="1"/>
  <c r="AI45" i="30"/>
  <c r="M24" i="43"/>
  <c r="AI9" i="15"/>
  <c r="X11" i="29"/>
  <c r="X11" i="43"/>
  <c r="X15" i="43"/>
  <c r="X15" i="29"/>
  <c r="F24" i="43"/>
  <c r="AH55" i="38"/>
  <c r="AH175" i="30"/>
  <c r="AI175" i="30" s="1"/>
  <c r="AI165" i="30"/>
  <c r="B24" i="43"/>
  <c r="AH115" i="30"/>
  <c r="AI115" i="30" s="1"/>
  <c r="AI105" i="30"/>
  <c r="AH139" i="30"/>
  <c r="AI139" i="30" s="1"/>
  <c r="AI129" i="30"/>
  <c r="O24" i="43"/>
  <c r="AI81" i="30"/>
  <c r="AH91" i="30"/>
  <c r="AI91" i="30" s="1"/>
  <c r="U24" i="43"/>
  <c r="K24" i="43"/>
  <c r="AH127" i="30"/>
  <c r="AI127" i="30" s="1"/>
  <c r="R25" i="4"/>
  <c r="T24" i="43"/>
  <c r="AH151" i="30"/>
  <c r="AI151" i="30" s="1"/>
  <c r="AI141" i="30"/>
  <c r="N21" i="14"/>
  <c r="I24" i="29"/>
  <c r="E24" i="29"/>
  <c r="H24" i="29"/>
  <c r="AH103" i="30"/>
  <c r="AI103" i="30" s="1"/>
  <c r="AI93" i="30"/>
  <c r="S24" i="43"/>
  <c r="Q24" i="43"/>
  <c r="I24" i="43"/>
  <c r="G24" i="43"/>
  <c r="B24" i="29"/>
  <c r="AH206" i="16"/>
  <c r="N16" i="29"/>
  <c r="N16" i="43"/>
  <c r="C24" i="43"/>
  <c r="J15" i="29"/>
  <c r="J15" i="43"/>
  <c r="R24" i="29"/>
  <c r="E24" i="43"/>
  <c r="H24" i="43"/>
  <c r="AI214" i="1"/>
  <c r="AI206" i="1"/>
  <c r="AI197" i="1"/>
  <c r="AI192" i="1"/>
  <c r="AI188" i="1"/>
  <c r="AI212" i="1"/>
  <c r="AI205" i="1"/>
  <c r="AI196" i="1"/>
  <c r="AI191" i="1"/>
  <c r="AI211" i="1"/>
  <c r="AI201" i="1"/>
  <c r="AI195" i="1"/>
  <c r="AI190" i="1"/>
  <c r="AI207" i="1"/>
  <c r="AI198" i="1"/>
  <c r="AI189" i="1"/>
  <c r="AI190" i="37"/>
  <c r="AI204" i="37"/>
  <c r="N15" i="14"/>
  <c r="N17" i="14"/>
  <c r="V9" i="14"/>
  <c r="R24" i="39"/>
  <c r="AH175" i="38"/>
  <c r="AH151" i="38"/>
  <c r="AI143" i="38"/>
  <c r="AH91" i="38"/>
  <c r="Y193" i="38"/>
  <c r="AI67" i="38"/>
  <c r="X12" i="39" s="1"/>
  <c r="AH19" i="38"/>
  <c r="AH43" i="38"/>
  <c r="AI139" i="38"/>
  <c r="X18" i="39" s="1"/>
  <c r="AH115" i="38"/>
  <c r="AH163" i="38"/>
  <c r="AH79" i="38"/>
  <c r="AI70" i="38"/>
  <c r="AH103" i="38"/>
  <c r="AH187" i="38"/>
  <c r="AH31" i="38"/>
  <c r="AC193" i="38"/>
  <c r="AI118" i="38"/>
  <c r="AH127" i="38"/>
  <c r="AI55" i="38"/>
  <c r="X11" i="39" s="1"/>
  <c r="W11" i="39"/>
  <c r="V8" i="39"/>
  <c r="V24" i="39" s="1"/>
  <c r="AG193" i="38"/>
  <c r="AH192" i="38"/>
  <c r="W23" i="39" s="1"/>
  <c r="F24" i="29"/>
  <c r="AH339" i="16"/>
  <c r="J23" i="17"/>
  <c r="O356" i="16"/>
  <c r="N356" i="16"/>
  <c r="D25" i="17"/>
  <c r="Y356" i="16"/>
  <c r="B25" i="17"/>
  <c r="N8" i="17"/>
  <c r="N25" i="17" s="1"/>
  <c r="AH172" i="16"/>
  <c r="AI172" i="16" s="1"/>
  <c r="AH216" i="16"/>
  <c r="AI216" i="16" s="1"/>
  <c r="AH192" i="16"/>
  <c r="AI192" i="16" s="1"/>
  <c r="J9" i="2"/>
  <c r="J25" i="2" s="1"/>
  <c r="AH28" i="16"/>
  <c r="R25" i="17"/>
  <c r="V10" i="17"/>
  <c r="V25" i="17" s="1"/>
  <c r="AG356" i="16"/>
  <c r="AH252" i="16"/>
  <c r="AH240" i="16"/>
  <c r="AC356" i="16"/>
  <c r="Y71" i="15"/>
  <c r="AI780" i="1"/>
  <c r="AI783" i="1"/>
  <c r="X24" i="2" s="1"/>
  <c r="Y71" i="34"/>
  <c r="AC71" i="34"/>
  <c r="AH11" i="34"/>
  <c r="AI9" i="34"/>
  <c r="AH55" i="34"/>
  <c r="AI53" i="34"/>
  <c r="AH47" i="34"/>
  <c r="AI45" i="34"/>
  <c r="AI21" i="34"/>
  <c r="AH23" i="34"/>
  <c r="AH63" i="34"/>
  <c r="AI61" i="34"/>
  <c r="AI29" i="34"/>
  <c r="AH31" i="34"/>
  <c r="AH35" i="34"/>
  <c r="AI33" i="34"/>
  <c r="AH67" i="34"/>
  <c r="AI65" i="34"/>
  <c r="AH43" i="34"/>
  <c r="AI41" i="34"/>
  <c r="AI13" i="34"/>
  <c r="AH15" i="34"/>
  <c r="AH51" i="34"/>
  <c r="AH27" i="34"/>
  <c r="AI25" i="34"/>
  <c r="AH39" i="34"/>
  <c r="AI37" i="34"/>
  <c r="AH59" i="34"/>
  <c r="AI57" i="34"/>
  <c r="AH19" i="34"/>
  <c r="AI17" i="34"/>
  <c r="I21" i="2"/>
  <c r="I24" i="2"/>
  <c r="I17" i="2"/>
  <c r="I12" i="2"/>
  <c r="I13" i="2"/>
  <c r="W24" i="4"/>
  <c r="AI99" i="3"/>
  <c r="X24" i="4" s="1"/>
  <c r="AH26" i="3"/>
  <c r="AH21" i="3"/>
  <c r="AC100" i="3"/>
  <c r="AH82" i="3"/>
  <c r="AH56" i="3"/>
  <c r="AH78" i="3"/>
  <c r="AI76" i="3"/>
  <c r="AH87" i="3"/>
  <c r="AH11" i="3"/>
  <c r="I20" i="2"/>
  <c r="I15" i="2"/>
  <c r="I14" i="2"/>
  <c r="I9" i="2"/>
  <c r="I11" i="2"/>
  <c r="AH74" i="3"/>
  <c r="AH68" i="3"/>
  <c r="AH62" i="3"/>
  <c r="AH52" i="3"/>
  <c r="AH47" i="3"/>
  <c r="AH41" i="3"/>
  <c r="AH36" i="3"/>
  <c r="J9" i="4"/>
  <c r="J25" i="4" s="1"/>
  <c r="U100" i="3"/>
  <c r="U71" i="34"/>
  <c r="J23" i="35"/>
  <c r="J24" i="35" s="1"/>
  <c r="AI70" i="34"/>
  <c r="X23" i="35" s="1"/>
  <c r="W23" i="35"/>
  <c r="J24" i="17"/>
  <c r="U193" i="38"/>
  <c r="AH62" i="15"/>
  <c r="W22" i="48" s="1"/>
  <c r="AI60" i="15"/>
  <c r="AH58" i="15"/>
  <c r="AI57" i="15"/>
  <c r="AH55" i="15"/>
  <c r="W20" i="48" s="1"/>
  <c r="AI53" i="15"/>
  <c r="AH51" i="15"/>
  <c r="AI50" i="15"/>
  <c r="AH48" i="15"/>
  <c r="W18" i="48" s="1"/>
  <c r="AI46" i="15"/>
  <c r="AH44" i="15"/>
  <c r="W17" i="48" s="1"/>
  <c r="AI42" i="15"/>
  <c r="AH40" i="15"/>
  <c r="AH37" i="15"/>
  <c r="W15" i="48" s="1"/>
  <c r="AH34" i="15"/>
  <c r="AI33" i="15"/>
  <c r="AH31" i="15"/>
  <c r="W13" i="48" s="1"/>
  <c r="AI29" i="15"/>
  <c r="AH27" i="15"/>
  <c r="W12" i="48" s="1"/>
  <c r="AI25" i="15"/>
  <c r="AH23" i="15"/>
  <c r="W11" i="48" s="1"/>
  <c r="AI21" i="15"/>
  <c r="X18" i="48" s="1"/>
  <c r="AH19" i="15"/>
  <c r="W10" i="48" s="1"/>
  <c r="AI17" i="15"/>
  <c r="AH15" i="15"/>
  <c r="W9" i="48" s="1"/>
  <c r="AI13" i="15"/>
  <c r="X10" i="48" s="1"/>
  <c r="AI11" i="15"/>
  <c r="X8" i="48" s="1"/>
  <c r="U71" i="15"/>
  <c r="J8" i="29"/>
  <c r="AH175" i="37"/>
  <c r="W21" i="36" s="1"/>
  <c r="AH127" i="37"/>
  <c r="W17" i="36" s="1"/>
  <c r="AI106" i="1"/>
  <c r="Y104" i="1"/>
  <c r="N11" i="2" s="1"/>
  <c r="U784" i="1"/>
  <c r="AI613" i="1"/>
  <c r="X20" i="2" s="1"/>
  <c r="W12" i="2"/>
  <c r="X12" i="2"/>
  <c r="AI209" i="1"/>
  <c r="AI199" i="1"/>
  <c r="R8" i="2"/>
  <c r="Y194" i="1"/>
  <c r="AI210" i="1"/>
  <c r="AI204" i="1"/>
  <c r="V46" i="1"/>
  <c r="K21" i="2" s="1"/>
  <c r="K25" i="2" s="1"/>
  <c r="AI203" i="1"/>
  <c r="V8" i="2"/>
  <c r="AI213" i="1"/>
  <c r="AI193" i="1"/>
  <c r="AI186" i="1"/>
  <c r="W22" i="2"/>
  <c r="AI200" i="1"/>
  <c r="AI208" i="1"/>
  <c r="AI202" i="1"/>
  <c r="AI215" i="1"/>
  <c r="AI187" i="1"/>
  <c r="AI182" i="37"/>
  <c r="AI169" i="37"/>
  <c r="AI173" i="37"/>
  <c r="AI93" i="37"/>
  <c r="AH103" i="37"/>
  <c r="AI51" i="37"/>
  <c r="AH31" i="37"/>
  <c r="AI21" i="37"/>
  <c r="AC205" i="37"/>
  <c r="N24" i="36"/>
  <c r="AH187" i="37"/>
  <c r="AI177" i="37"/>
  <c r="AI134" i="37"/>
  <c r="AI159" i="37"/>
  <c r="AI130" i="37"/>
  <c r="AI179" i="37"/>
  <c r="AI168" i="37"/>
  <c r="AI149" i="37"/>
  <c r="AI85" i="37"/>
  <c r="AI57" i="37"/>
  <c r="AH67" i="37"/>
  <c r="AI9" i="37"/>
  <c r="AH19" i="37"/>
  <c r="AI87" i="37"/>
  <c r="AI71" i="37"/>
  <c r="AI136" i="37"/>
  <c r="AI108" i="37"/>
  <c r="AI102" i="37"/>
  <c r="AH91" i="37"/>
  <c r="AI81" i="37"/>
  <c r="AI65" i="37"/>
  <c r="AI41" i="37"/>
  <c r="AI23" i="37"/>
  <c r="AI10" i="37"/>
  <c r="V24" i="36"/>
  <c r="Y205" i="37"/>
  <c r="AI184" i="37"/>
  <c r="AI123" i="37"/>
  <c r="AI106" i="37"/>
  <c r="AI124" i="37"/>
  <c r="AI158" i="37"/>
  <c r="AI120" i="37"/>
  <c r="AI143" i="37"/>
  <c r="AI82" i="37"/>
  <c r="AI27" i="37"/>
  <c r="AH55" i="37"/>
  <c r="AI45" i="37"/>
  <c r="AI135" i="37"/>
  <c r="AI107" i="37"/>
  <c r="AI95" i="37"/>
  <c r="AI73" i="37"/>
  <c r="AI58" i="37"/>
  <c r="AG205" i="37"/>
  <c r="J24" i="36"/>
  <c r="AI146" i="37"/>
  <c r="AI142" i="37"/>
  <c r="AH79" i="37"/>
  <c r="AI69" i="37"/>
  <c r="AI148" i="37"/>
  <c r="AI89" i="37"/>
  <c r="AI170" i="37"/>
  <c r="AI160" i="37"/>
  <c r="AI150" i="37"/>
  <c r="AI100" i="37"/>
  <c r="AH163" i="37"/>
  <c r="AI153" i="37"/>
  <c r="AI114" i="37"/>
  <c r="AI167" i="37"/>
  <c r="AH115" i="37"/>
  <c r="AI105" i="37"/>
  <c r="AI77" i="37"/>
  <c r="AI33" i="37"/>
  <c r="AH43" i="37"/>
  <c r="AH151" i="37"/>
  <c r="AI141" i="37"/>
  <c r="AI96" i="37"/>
  <c r="AH139" i="37"/>
  <c r="AI129" i="37"/>
  <c r="AI47" i="37"/>
  <c r="AI34" i="37"/>
  <c r="AI17" i="37"/>
  <c r="R24" i="36"/>
  <c r="U205" i="37"/>
  <c r="W23" i="31"/>
  <c r="U191" i="30"/>
  <c r="J23" i="31"/>
  <c r="AI190" i="30"/>
  <c r="V21" i="31"/>
  <c r="R12" i="14"/>
  <c r="N14" i="31"/>
  <c r="N16" i="14"/>
  <c r="J8" i="31"/>
  <c r="V16" i="14"/>
  <c r="C24" i="14"/>
  <c r="U193" i="13"/>
  <c r="AH19" i="13"/>
  <c r="W8" i="31" s="1"/>
  <c r="AI184" i="13"/>
  <c r="J18" i="31"/>
  <c r="J18" i="14"/>
  <c r="J15" i="31"/>
  <c r="J15" i="14"/>
  <c r="V11" i="31"/>
  <c r="V11" i="14"/>
  <c r="C24" i="31"/>
  <c r="AI167" i="13"/>
  <c r="J21" i="31"/>
  <c r="J21" i="14"/>
  <c r="AI124" i="13"/>
  <c r="AI108" i="13"/>
  <c r="AI98" i="13"/>
  <c r="AI86" i="13"/>
  <c r="R11" i="31"/>
  <c r="R11" i="14"/>
  <c r="AI30" i="13"/>
  <c r="O24" i="29"/>
  <c r="AH163" i="13"/>
  <c r="AI153" i="13"/>
  <c r="AI133" i="13"/>
  <c r="R13" i="31"/>
  <c r="R13" i="14"/>
  <c r="AI61" i="13"/>
  <c r="N11" i="31"/>
  <c r="N11" i="14"/>
  <c r="R22" i="31"/>
  <c r="R22" i="14"/>
  <c r="AI150" i="13"/>
  <c r="R18" i="31"/>
  <c r="R18" i="14"/>
  <c r="AI122" i="13"/>
  <c r="AI110" i="13"/>
  <c r="R15" i="31"/>
  <c r="R15" i="14"/>
  <c r="N13" i="31"/>
  <c r="N13" i="14"/>
  <c r="J11" i="31"/>
  <c r="J11" i="14"/>
  <c r="AI22" i="13"/>
  <c r="T24" i="29"/>
  <c r="P24" i="29"/>
  <c r="L24" i="29"/>
  <c r="S24" i="31"/>
  <c r="AC193" i="13"/>
  <c r="AI186" i="13"/>
  <c r="M24" i="14"/>
  <c r="AI166" i="13"/>
  <c r="Q24" i="14"/>
  <c r="Q24" i="31"/>
  <c r="M24" i="29"/>
  <c r="E24" i="31"/>
  <c r="AI177" i="13"/>
  <c r="AH187" i="13"/>
  <c r="AI148" i="13"/>
  <c r="V15" i="31"/>
  <c r="V15" i="14"/>
  <c r="AH91" i="13"/>
  <c r="AI81" i="13"/>
  <c r="AH67" i="13"/>
  <c r="AI54" i="13"/>
  <c r="F24" i="14"/>
  <c r="B24" i="31"/>
  <c r="O24" i="14"/>
  <c r="AH175" i="13"/>
  <c r="AH151" i="13"/>
  <c r="AI141" i="13"/>
  <c r="AI85" i="13"/>
  <c r="AI78" i="13"/>
  <c r="AI59" i="13"/>
  <c r="AI26" i="13"/>
  <c r="AI156" i="13"/>
  <c r="AI145" i="13"/>
  <c r="AI137" i="13"/>
  <c r="V17" i="31"/>
  <c r="V17" i="14"/>
  <c r="AH115" i="13"/>
  <c r="AI105" i="13"/>
  <c r="AI89" i="13"/>
  <c r="AI50" i="13"/>
  <c r="D24" i="14"/>
  <c r="S24" i="14"/>
  <c r="S24" i="29"/>
  <c r="AH31" i="13"/>
  <c r="AG193" i="13"/>
  <c r="AI180" i="13"/>
  <c r="U24" i="29"/>
  <c r="K24" i="14"/>
  <c r="AI154" i="13"/>
  <c r="K24" i="29"/>
  <c r="AI70" i="13"/>
  <c r="AH79" i="13"/>
  <c r="J19" i="31"/>
  <c r="J19" i="14"/>
  <c r="J17" i="31"/>
  <c r="J17" i="14"/>
  <c r="AH139" i="13"/>
  <c r="AI129" i="13"/>
  <c r="U24" i="14"/>
  <c r="AI174" i="13"/>
  <c r="AI170" i="13"/>
  <c r="M24" i="31"/>
  <c r="V22" i="31"/>
  <c r="V22" i="14"/>
  <c r="N20" i="31"/>
  <c r="N20" i="14"/>
  <c r="B24" i="14"/>
  <c r="AI178" i="13"/>
  <c r="E24" i="14"/>
  <c r="AI160" i="13"/>
  <c r="I24" i="14"/>
  <c r="U24" i="31"/>
  <c r="Q24" i="29"/>
  <c r="J22" i="31"/>
  <c r="J22" i="14"/>
  <c r="V20" i="31"/>
  <c r="V20" i="14"/>
  <c r="AI142" i="13"/>
  <c r="AI134" i="13"/>
  <c r="R17" i="31"/>
  <c r="R17" i="14"/>
  <c r="AI93" i="13"/>
  <c r="AH103" i="13"/>
  <c r="AI51" i="13"/>
  <c r="AI36" i="13"/>
  <c r="F24" i="31"/>
  <c r="AI10" i="13"/>
  <c r="O24" i="31"/>
  <c r="K24" i="31"/>
  <c r="AI123" i="13"/>
  <c r="J14" i="31"/>
  <c r="J14" i="14"/>
  <c r="AI75" i="13"/>
  <c r="AI181" i="13"/>
  <c r="R20" i="31"/>
  <c r="R20" i="14"/>
  <c r="AI132" i="13"/>
  <c r="AI117" i="13"/>
  <c r="AH127" i="13"/>
  <c r="AI100" i="13"/>
  <c r="AI84" i="13"/>
  <c r="T24" i="14"/>
  <c r="P24" i="14"/>
  <c r="L24" i="14"/>
  <c r="H24" i="14"/>
  <c r="D24" i="31"/>
  <c r="G24" i="14"/>
  <c r="Y193" i="13"/>
  <c r="AI172" i="13"/>
  <c r="I24" i="31"/>
  <c r="AI64" i="13"/>
  <c r="N22" i="31"/>
  <c r="N22" i="14"/>
  <c r="N18" i="31"/>
  <c r="N18" i="14"/>
  <c r="AI95" i="13"/>
  <c r="V13" i="31"/>
  <c r="V13" i="14"/>
  <c r="AH55" i="13"/>
  <c r="AI45" i="13"/>
  <c r="J9" i="31"/>
  <c r="J9" i="14"/>
  <c r="T24" i="31"/>
  <c r="P24" i="31"/>
  <c r="L24" i="31"/>
  <c r="H24" i="31"/>
  <c r="AI16" i="13"/>
  <c r="AI33" i="13"/>
  <c r="AH43" i="13"/>
  <c r="R24" i="10"/>
  <c r="AI19" i="9"/>
  <c r="AI10" i="9"/>
  <c r="AH65" i="9"/>
  <c r="AI43" i="9"/>
  <c r="AI49" i="9"/>
  <c r="AI31" i="9"/>
  <c r="AI13" i="9"/>
  <c r="AI16" i="9"/>
  <c r="AI25" i="9"/>
  <c r="AI34" i="9"/>
  <c r="AI40" i="9"/>
  <c r="W20" i="10"/>
  <c r="X20" i="10"/>
  <c r="V24" i="10"/>
  <c r="J24" i="10"/>
  <c r="N24" i="10"/>
  <c r="AI206" i="16" l="1"/>
  <c r="X18" i="17" s="1"/>
  <c r="W21" i="2"/>
  <c r="AI16" i="3"/>
  <c r="X9" i="4" s="1"/>
  <c r="AH191" i="30"/>
  <c r="AH356" i="16"/>
  <c r="AI355" i="16"/>
  <c r="X24" i="17" s="1"/>
  <c r="AI89" i="16"/>
  <c r="X12" i="17" s="1"/>
  <c r="X13" i="17"/>
  <c r="W8" i="29"/>
  <c r="W8" i="43"/>
  <c r="X22" i="48"/>
  <c r="X14" i="48"/>
  <c r="N24" i="43"/>
  <c r="W24" i="48"/>
  <c r="J24" i="29"/>
  <c r="J24" i="43"/>
  <c r="N24" i="29"/>
  <c r="V264" i="1"/>
  <c r="V784" i="1" s="1"/>
  <c r="X264" i="1"/>
  <c r="X784" i="1" s="1"/>
  <c r="W264" i="1"/>
  <c r="W784" i="1" s="1"/>
  <c r="Y264" i="1"/>
  <c r="N13" i="2" s="1"/>
  <c r="AI127" i="37"/>
  <c r="X10" i="29"/>
  <c r="X10" i="43"/>
  <c r="X18" i="43"/>
  <c r="X18" i="29"/>
  <c r="W17" i="43"/>
  <c r="W9" i="43"/>
  <c r="W11" i="43"/>
  <c r="W13" i="43"/>
  <c r="AH71" i="34"/>
  <c r="AJ41" i="34" s="1"/>
  <c r="X8" i="29"/>
  <c r="X8" i="43"/>
  <c r="X14" i="43"/>
  <c r="X14" i="29"/>
  <c r="X22" i="43"/>
  <c r="X22" i="29"/>
  <c r="W18" i="43"/>
  <c r="W20" i="43"/>
  <c r="W22" i="43"/>
  <c r="AH193" i="38"/>
  <c r="AJ190" i="38" s="1"/>
  <c r="W10" i="43"/>
  <c r="W12" i="43"/>
  <c r="W15" i="43"/>
  <c r="W24" i="17"/>
  <c r="AI192" i="38"/>
  <c r="X23" i="39" s="1"/>
  <c r="AI103" i="38"/>
  <c r="X15" i="39" s="1"/>
  <c r="W15" i="39"/>
  <c r="AI115" i="38"/>
  <c r="X16" i="39" s="1"/>
  <c r="W16" i="39"/>
  <c r="W8" i="39"/>
  <c r="AI19" i="38"/>
  <c r="X8" i="39" s="1"/>
  <c r="W14" i="39"/>
  <c r="AI91" i="38"/>
  <c r="X14" i="39" s="1"/>
  <c r="W9" i="39"/>
  <c r="AI31" i="38"/>
  <c r="X9" i="39" s="1"/>
  <c r="W13" i="39"/>
  <c r="AI79" i="38"/>
  <c r="X13" i="39" s="1"/>
  <c r="W19" i="39"/>
  <c r="AI151" i="38"/>
  <c r="X19" i="39" s="1"/>
  <c r="W17" i="39"/>
  <c r="AI127" i="38"/>
  <c r="W22" i="39"/>
  <c r="AI187" i="38"/>
  <c r="X22" i="39" s="1"/>
  <c r="AI163" i="38"/>
  <c r="X20" i="39" s="1"/>
  <c r="W20" i="39"/>
  <c r="W10" i="39"/>
  <c r="AI43" i="38"/>
  <c r="X10" i="39" s="1"/>
  <c r="W21" i="39"/>
  <c r="AI175" i="38"/>
  <c r="X21" i="39" s="1"/>
  <c r="W18" i="17"/>
  <c r="J25" i="17"/>
  <c r="U356" i="16"/>
  <c r="W11" i="17"/>
  <c r="AI39" i="16"/>
  <c r="X10" i="17" s="1"/>
  <c r="AI328" i="1"/>
  <c r="X14" i="2" s="1"/>
  <c r="W17" i="17"/>
  <c r="W14" i="17"/>
  <c r="X14" i="17"/>
  <c r="W15" i="17"/>
  <c r="X15" i="17"/>
  <c r="W19" i="17"/>
  <c r="X19" i="17"/>
  <c r="W20" i="17"/>
  <c r="X20" i="17"/>
  <c r="W13" i="17"/>
  <c r="W16" i="17"/>
  <c r="X16" i="17"/>
  <c r="W9" i="17"/>
  <c r="AI28" i="16"/>
  <c r="X9" i="17" s="1"/>
  <c r="W8" i="17"/>
  <c r="AI18" i="16"/>
  <c r="X8" i="17" s="1"/>
  <c r="W23" i="17"/>
  <c r="AI339" i="16"/>
  <c r="X23" i="17" s="1"/>
  <c r="AI240" i="16"/>
  <c r="X21" i="17" s="1"/>
  <c r="W21" i="17"/>
  <c r="W22" i="17"/>
  <c r="AI252" i="16"/>
  <c r="X22" i="17" s="1"/>
  <c r="W18" i="35"/>
  <c r="AI51" i="34"/>
  <c r="X18" i="35" s="1"/>
  <c r="W16" i="35"/>
  <c r="AI43" i="34"/>
  <c r="X16" i="35" s="1"/>
  <c r="W14" i="35"/>
  <c r="AI35" i="34"/>
  <c r="X14" i="35" s="1"/>
  <c r="W21" i="35"/>
  <c r="AI63" i="34"/>
  <c r="X21" i="35" s="1"/>
  <c r="W17" i="35"/>
  <c r="AI47" i="34"/>
  <c r="X17" i="35" s="1"/>
  <c r="AI11" i="34"/>
  <c r="X8" i="35" s="1"/>
  <c r="W8" i="35"/>
  <c r="W10" i="35"/>
  <c r="AI19" i="34"/>
  <c r="X10" i="35" s="1"/>
  <c r="W15" i="35"/>
  <c r="AI39" i="34"/>
  <c r="X15" i="35" s="1"/>
  <c r="W9" i="35"/>
  <c r="AI15" i="34"/>
  <c r="X9" i="35" s="1"/>
  <c r="W13" i="35"/>
  <c r="AI31" i="34"/>
  <c r="X13" i="35" s="1"/>
  <c r="W11" i="35"/>
  <c r="AI23" i="34"/>
  <c r="X11" i="35" s="1"/>
  <c r="W22" i="35"/>
  <c r="AI67" i="34"/>
  <c r="X22" i="35" s="1"/>
  <c r="W19" i="35"/>
  <c r="AI55" i="34"/>
  <c r="X19" i="35" s="1"/>
  <c r="W20" i="35"/>
  <c r="AI59" i="34"/>
  <c r="X20" i="35" s="1"/>
  <c r="W12" i="35"/>
  <c r="AI27" i="34"/>
  <c r="X12" i="35" s="1"/>
  <c r="I25" i="2"/>
  <c r="AI87" i="3"/>
  <c r="X22" i="4" s="1"/>
  <c r="W22" i="4"/>
  <c r="W16" i="4"/>
  <c r="AI56" i="3"/>
  <c r="X16" i="4" s="1"/>
  <c r="W11" i="4"/>
  <c r="AI26" i="3"/>
  <c r="X11" i="4" s="1"/>
  <c r="W23" i="4"/>
  <c r="AI96" i="3"/>
  <c r="X23" i="4" s="1"/>
  <c r="W20" i="4"/>
  <c r="AI78" i="3"/>
  <c r="X20" i="4" s="1"/>
  <c r="W21" i="4"/>
  <c r="AI82" i="3"/>
  <c r="X21" i="4" s="1"/>
  <c r="W10" i="4"/>
  <c r="AI21" i="3"/>
  <c r="X10" i="4" s="1"/>
  <c r="W8" i="4"/>
  <c r="AI11" i="3"/>
  <c r="X8" i="4" s="1"/>
  <c r="AH100" i="3"/>
  <c r="AJ43" i="3" s="1"/>
  <c r="AI74" i="3"/>
  <c r="X19" i="4" s="1"/>
  <c r="W19" i="4"/>
  <c r="W18" i="4"/>
  <c r="AI68" i="3"/>
  <c r="X18" i="4" s="1"/>
  <c r="AI559" i="1"/>
  <c r="X18" i="2" s="1"/>
  <c r="AI62" i="3"/>
  <c r="X17" i="4" s="1"/>
  <c r="W17" i="4"/>
  <c r="W15" i="4"/>
  <c r="AI52" i="3"/>
  <c r="X15" i="4" s="1"/>
  <c r="AI47" i="3"/>
  <c r="X14" i="4" s="1"/>
  <c r="W14" i="4"/>
  <c r="W13" i="4"/>
  <c r="AI41" i="3"/>
  <c r="X13" i="4" s="1"/>
  <c r="V13" i="4"/>
  <c r="V25" i="4" s="1"/>
  <c r="AG100" i="3"/>
  <c r="W12" i="4"/>
  <c r="AI36" i="3"/>
  <c r="X12" i="4" s="1"/>
  <c r="AJ43" i="9"/>
  <c r="AJ63" i="9"/>
  <c r="AJ136" i="38"/>
  <c r="AJ43" i="38"/>
  <c r="Y10" i="39" s="1"/>
  <c r="W23" i="29"/>
  <c r="AI70" i="15"/>
  <c r="X23" i="29" s="1"/>
  <c r="W22" i="29"/>
  <c r="AI62" i="15"/>
  <c r="W21" i="29"/>
  <c r="AI58" i="15"/>
  <c r="W20" i="29"/>
  <c r="AI55" i="15"/>
  <c r="AI51" i="15"/>
  <c r="W19" i="29"/>
  <c r="W18" i="29"/>
  <c r="AI48" i="15"/>
  <c r="AI44" i="15"/>
  <c r="W17" i="29"/>
  <c r="W16" i="29"/>
  <c r="AI40" i="15"/>
  <c r="W15" i="29"/>
  <c r="AI37" i="15"/>
  <c r="W14" i="29"/>
  <c r="AI34" i="15"/>
  <c r="AI31" i="15"/>
  <c r="W13" i="29"/>
  <c r="W12" i="29"/>
  <c r="AI27" i="15"/>
  <c r="AI23" i="15"/>
  <c r="X20" i="48" s="1"/>
  <c r="W11" i="29"/>
  <c r="W10" i="29"/>
  <c r="AI19" i="15"/>
  <c r="X16" i="48" s="1"/>
  <c r="AI15" i="15"/>
  <c r="X12" i="48" s="1"/>
  <c r="W9" i="29"/>
  <c r="AH71" i="15"/>
  <c r="AJ64" i="15" s="1"/>
  <c r="W23" i="36"/>
  <c r="X23" i="36"/>
  <c r="AI175" i="37"/>
  <c r="X21" i="36" s="1"/>
  <c r="W20" i="2"/>
  <c r="W24" i="2"/>
  <c r="AI104" i="1"/>
  <c r="X11" i="2" s="1"/>
  <c r="W16" i="2"/>
  <c r="X16" i="2"/>
  <c r="W19" i="2"/>
  <c r="AI584" i="1"/>
  <c r="X19" i="2" s="1"/>
  <c r="AH330" i="1"/>
  <c r="W23" i="2"/>
  <c r="AI778" i="1"/>
  <c r="X23" i="2" s="1"/>
  <c r="AI24" i="1"/>
  <c r="X8" i="2" s="1"/>
  <c r="AH194" i="1"/>
  <c r="AH264" i="1" s="1"/>
  <c r="AI46" i="1"/>
  <c r="X9" i="2" s="1"/>
  <c r="W9" i="2"/>
  <c r="W17" i="2"/>
  <c r="AI537" i="1"/>
  <c r="W18" i="36"/>
  <c r="AI139" i="37"/>
  <c r="X18" i="36" s="1"/>
  <c r="W20" i="36"/>
  <c r="AI163" i="37"/>
  <c r="X20" i="36" s="1"/>
  <c r="W14" i="36"/>
  <c r="AI91" i="37"/>
  <c r="X14" i="36" s="1"/>
  <c r="W12" i="36"/>
  <c r="AI67" i="37"/>
  <c r="X12" i="36" s="1"/>
  <c r="W19" i="36"/>
  <c r="AI151" i="37"/>
  <c r="X19" i="36" s="1"/>
  <c r="W16" i="36"/>
  <c r="AI115" i="37"/>
  <c r="X16" i="36" s="1"/>
  <c r="W11" i="36"/>
  <c r="AI55" i="37"/>
  <c r="X11" i="36" s="1"/>
  <c r="W13" i="36"/>
  <c r="AI79" i="37"/>
  <c r="X13" i="36" s="1"/>
  <c r="W22" i="36"/>
  <c r="AI187" i="37"/>
  <c r="X22" i="36" s="1"/>
  <c r="W9" i="36"/>
  <c r="AI31" i="37"/>
  <c r="X9" i="36" s="1"/>
  <c r="W10" i="36"/>
  <c r="AI43" i="37"/>
  <c r="X10" i="36" s="1"/>
  <c r="W15" i="36"/>
  <c r="AI103" i="37"/>
  <c r="X15" i="36" s="1"/>
  <c r="AH205" i="37"/>
  <c r="W8" i="36"/>
  <c r="AI19" i="37"/>
  <c r="X8" i="36" s="1"/>
  <c r="AJ57" i="30"/>
  <c r="AJ124" i="30"/>
  <c r="AJ62" i="30"/>
  <c r="AJ28" i="30"/>
  <c r="AJ181" i="30"/>
  <c r="AJ143" i="30"/>
  <c r="AJ101" i="30"/>
  <c r="AJ63" i="30"/>
  <c r="AJ25" i="30"/>
  <c r="AJ172" i="30"/>
  <c r="AJ139" i="30"/>
  <c r="AJ108" i="30"/>
  <c r="AJ78" i="30"/>
  <c r="AJ46" i="30"/>
  <c r="AJ12" i="30"/>
  <c r="V24" i="14"/>
  <c r="J24" i="31"/>
  <c r="J24" i="14"/>
  <c r="R24" i="14"/>
  <c r="N24" i="14"/>
  <c r="AI19" i="13"/>
  <c r="X8" i="31" s="1"/>
  <c r="AH193" i="13"/>
  <c r="N24" i="31"/>
  <c r="W8" i="14"/>
  <c r="R24" i="31"/>
  <c r="V24" i="31"/>
  <c r="W18" i="31"/>
  <c r="W18" i="14"/>
  <c r="AI139" i="13"/>
  <c r="W13" i="31"/>
  <c r="W13" i="14"/>
  <c r="AI79" i="13"/>
  <c r="W9" i="14"/>
  <c r="W9" i="31"/>
  <c r="AI31" i="13"/>
  <c r="W12" i="31"/>
  <c r="AI67" i="13"/>
  <c r="W12" i="14"/>
  <c r="W10" i="31"/>
  <c r="W10" i="14"/>
  <c r="AI43" i="13"/>
  <c r="W11" i="31"/>
  <c r="W11" i="14"/>
  <c r="AI55" i="13"/>
  <c r="W17" i="31"/>
  <c r="W17" i="14"/>
  <c r="AI127" i="13"/>
  <c r="W15" i="31"/>
  <c r="W15" i="14"/>
  <c r="AI103" i="13"/>
  <c r="W19" i="31"/>
  <c r="W19" i="14"/>
  <c r="AI151" i="13"/>
  <c r="W22" i="31"/>
  <c r="W22" i="14"/>
  <c r="AI187" i="13"/>
  <c r="W20" i="31"/>
  <c r="W20" i="14"/>
  <c r="AI163" i="13"/>
  <c r="W23" i="14"/>
  <c r="AI192" i="13"/>
  <c r="W16" i="31"/>
  <c r="W16" i="14"/>
  <c r="AI115" i="13"/>
  <c r="W21" i="31"/>
  <c r="W21" i="14"/>
  <c r="AI175" i="13"/>
  <c r="W14" i="31"/>
  <c r="AI91" i="13"/>
  <c r="W14" i="14"/>
  <c r="AJ34" i="9"/>
  <c r="AJ31" i="9"/>
  <c r="AJ10" i="9"/>
  <c r="AJ19" i="9"/>
  <c r="AJ16" i="9"/>
  <c r="AJ40" i="9"/>
  <c r="AJ25" i="9"/>
  <c r="AJ13" i="9"/>
  <c r="AJ49" i="9"/>
  <c r="AI65" i="9"/>
  <c r="AJ65" i="9"/>
  <c r="AJ58" i="9"/>
  <c r="AJ62" i="9"/>
  <c r="AJ27" i="9"/>
  <c r="AJ21" i="9"/>
  <c r="AJ56" i="9"/>
  <c r="AJ36" i="9"/>
  <c r="AJ54" i="9"/>
  <c r="Y13" i="10" s="1"/>
  <c r="AJ57" i="9"/>
  <c r="AJ51" i="9"/>
  <c r="AJ59" i="9"/>
  <c r="AJ45" i="9"/>
  <c r="AJ55" i="9"/>
  <c r="AJ9" i="9"/>
  <c r="AJ18" i="9"/>
  <c r="AJ52" i="9"/>
  <c r="AJ48" i="9"/>
  <c r="AJ12" i="9"/>
  <c r="AJ46" i="9"/>
  <c r="AJ42" i="9"/>
  <c r="AJ39" i="9"/>
  <c r="Y11" i="10" s="1"/>
  <c r="AJ37" i="9"/>
  <c r="AJ60" i="9"/>
  <c r="AJ28" i="9"/>
  <c r="AJ30" i="9"/>
  <c r="Y10" i="10" s="1"/>
  <c r="AJ22" i="9"/>
  <c r="AJ33" i="9"/>
  <c r="AJ64" i="9"/>
  <c r="AJ24" i="9"/>
  <c r="AJ15" i="9"/>
  <c r="W11" i="10"/>
  <c r="X11" i="10"/>
  <c r="W18" i="10"/>
  <c r="X18" i="10"/>
  <c r="W17" i="10"/>
  <c r="W13" i="10"/>
  <c r="X13" i="10"/>
  <c r="W14" i="10"/>
  <c r="X14" i="10"/>
  <c r="W16" i="10"/>
  <c r="X16" i="10"/>
  <c r="X23" i="10"/>
  <c r="Y23" i="10"/>
  <c r="W10" i="10"/>
  <c r="X10" i="10"/>
  <c r="W19" i="10"/>
  <c r="X19" i="10"/>
  <c r="Y22" i="10"/>
  <c r="X22" i="10"/>
  <c r="W22" i="10"/>
  <c r="W15" i="10"/>
  <c r="Y15" i="10"/>
  <c r="X15" i="10"/>
  <c r="W21" i="10"/>
  <c r="Y21" i="10"/>
  <c r="X21" i="10"/>
  <c r="AJ179" i="30" l="1"/>
  <c r="AJ183" i="30"/>
  <c r="AJ145" i="30"/>
  <c r="AJ113" i="30"/>
  <c r="AJ85" i="30"/>
  <c r="AJ47" i="30"/>
  <c r="AJ13" i="30"/>
  <c r="AJ166" i="30"/>
  <c r="AJ146" i="30"/>
  <c r="AJ120" i="30"/>
  <c r="AJ100" i="30"/>
  <c r="AJ86" i="30"/>
  <c r="AJ67" i="30"/>
  <c r="AJ52" i="30"/>
  <c r="AJ38" i="30"/>
  <c r="AJ19" i="30"/>
  <c r="AJ191" i="30"/>
  <c r="AJ171" i="30"/>
  <c r="AJ153" i="30"/>
  <c r="AJ131" i="30"/>
  <c r="AJ111" i="30"/>
  <c r="AJ93" i="30"/>
  <c r="AJ73" i="30"/>
  <c r="AJ53" i="30"/>
  <c r="AJ35" i="30"/>
  <c r="AJ15" i="30"/>
  <c r="AJ182" i="30"/>
  <c r="AJ163" i="30"/>
  <c r="AJ148" i="30"/>
  <c r="AJ132" i="30"/>
  <c r="AJ118" i="30"/>
  <c r="AJ102" i="30"/>
  <c r="AJ84" i="30"/>
  <c r="AJ70" i="30"/>
  <c r="AJ54" i="30"/>
  <c r="AJ36" i="30"/>
  <c r="AJ22" i="30"/>
  <c r="AJ190" i="30"/>
  <c r="AJ169" i="30"/>
  <c r="AJ137" i="30"/>
  <c r="AJ109" i="30"/>
  <c r="AJ71" i="30"/>
  <c r="AJ41" i="30"/>
  <c r="AJ9" i="30"/>
  <c r="AJ156" i="30"/>
  <c r="AJ138" i="30"/>
  <c r="AJ115" i="30"/>
  <c r="AJ96" i="30"/>
  <c r="AJ82" i="30"/>
  <c r="AJ66" i="30"/>
  <c r="AJ48" i="30"/>
  <c r="AJ34" i="30"/>
  <c r="AJ18" i="30"/>
  <c r="AJ185" i="30"/>
  <c r="AJ167" i="30"/>
  <c r="AJ147" i="30"/>
  <c r="AJ125" i="30"/>
  <c r="AJ107" i="30"/>
  <c r="AJ87" i="30"/>
  <c r="AJ69" i="30"/>
  <c r="AJ49" i="30"/>
  <c r="AJ29" i="30"/>
  <c r="AJ11" i="30"/>
  <c r="AJ178" i="30"/>
  <c r="AJ162" i="30"/>
  <c r="AJ144" i="30"/>
  <c r="AJ127" i="30"/>
  <c r="AJ112" i="30"/>
  <c r="AJ98" i="30"/>
  <c r="AJ79" i="30"/>
  <c r="AJ64" i="30"/>
  <c r="AJ50" i="30"/>
  <c r="AJ31" i="30"/>
  <c r="AJ16" i="30"/>
  <c r="AI191" i="30"/>
  <c r="AJ165" i="30"/>
  <c r="AJ133" i="30"/>
  <c r="AJ95" i="30"/>
  <c r="AJ61" i="30"/>
  <c r="AJ37" i="30"/>
  <c r="AJ180" i="30"/>
  <c r="AJ151" i="30"/>
  <c r="AJ130" i="30"/>
  <c r="AJ114" i="30"/>
  <c r="AJ91" i="30"/>
  <c r="AJ76" i="30"/>
  <c r="AJ26" i="30"/>
  <c r="AJ55" i="30"/>
  <c r="AJ88" i="30"/>
  <c r="AJ122" i="30"/>
  <c r="AJ154" i="30"/>
  <c r="AJ186" i="30"/>
  <c r="AJ39" i="30"/>
  <c r="AJ77" i="30"/>
  <c r="AJ117" i="30"/>
  <c r="AJ157" i="30"/>
  <c r="AJ10" i="30"/>
  <c r="AJ42" i="30"/>
  <c r="AJ72" i="30"/>
  <c r="AJ150" i="30"/>
  <c r="AJ89" i="30"/>
  <c r="AJ30" i="30"/>
  <c r="AJ60" i="30"/>
  <c r="AJ94" i="30"/>
  <c r="AJ126" i="30"/>
  <c r="AJ158" i="30"/>
  <c r="AJ187" i="30"/>
  <c r="AJ45" i="30"/>
  <c r="AJ83" i="30"/>
  <c r="AJ121" i="30"/>
  <c r="AJ161" i="30"/>
  <c r="AJ14" i="30"/>
  <c r="AJ43" i="30"/>
  <c r="AJ90" i="30"/>
  <c r="AJ175" i="30"/>
  <c r="AJ123" i="30"/>
  <c r="AJ189" i="30"/>
  <c r="AJ40" i="30"/>
  <c r="AJ74" i="30"/>
  <c r="AJ103" i="30"/>
  <c r="AJ136" i="30"/>
  <c r="AJ168" i="30"/>
  <c r="AJ21" i="30"/>
  <c r="AJ59" i="30"/>
  <c r="AJ97" i="30"/>
  <c r="AJ135" i="30"/>
  <c r="AJ177" i="30"/>
  <c r="AJ24" i="30"/>
  <c r="AJ58" i="30"/>
  <c r="AJ106" i="30"/>
  <c r="AJ17" i="30"/>
  <c r="AJ155" i="30"/>
  <c r="AJ160" i="30"/>
  <c r="AJ184" i="30"/>
  <c r="AJ23" i="30"/>
  <c r="AJ51" i="30"/>
  <c r="AJ81" i="30"/>
  <c r="AJ99" i="30"/>
  <c r="AJ129" i="30"/>
  <c r="AJ149" i="30"/>
  <c r="AJ173" i="30"/>
  <c r="AJ48" i="38"/>
  <c r="AJ59" i="34"/>
  <c r="Y20" i="35" s="1"/>
  <c r="AJ62" i="34"/>
  <c r="AJ70" i="34"/>
  <c r="Y23" i="35" s="1"/>
  <c r="AJ39" i="34"/>
  <c r="Y15" i="35" s="1"/>
  <c r="AJ69" i="34"/>
  <c r="AJ27" i="34"/>
  <c r="Y12" i="35" s="1"/>
  <c r="AJ46" i="34"/>
  <c r="AJ125" i="38"/>
  <c r="AJ137" i="38"/>
  <c r="AJ131" i="38"/>
  <c r="AJ179" i="38"/>
  <c r="AJ82" i="38"/>
  <c r="AJ166" i="38"/>
  <c r="AJ174" i="38"/>
  <c r="AJ178" i="38"/>
  <c r="AJ87" i="38"/>
  <c r="AJ175" i="38"/>
  <c r="Y21" i="39" s="1"/>
  <c r="AJ25" i="38"/>
  <c r="AJ143" i="38"/>
  <c r="AJ86" i="38"/>
  <c r="AJ50" i="38"/>
  <c r="AJ73" i="38"/>
  <c r="AJ83" i="38"/>
  <c r="AJ38" i="38"/>
  <c r="AJ134" i="38"/>
  <c r="AJ129" i="38"/>
  <c r="AJ132" i="38"/>
  <c r="AJ182" i="38"/>
  <c r="AJ29" i="38"/>
  <c r="AJ181" i="38"/>
  <c r="AJ91" i="38"/>
  <c r="Y14" i="39" s="1"/>
  <c r="AJ33" i="38"/>
  <c r="AJ54" i="38"/>
  <c r="AJ183" i="38"/>
  <c r="AJ35" i="38"/>
  <c r="AJ185" i="38"/>
  <c r="AJ124" i="38"/>
  <c r="AJ81" i="38"/>
  <c r="AJ88" i="38"/>
  <c r="AJ27" i="38"/>
  <c r="AJ193" i="38"/>
  <c r="Y24" i="39" s="1"/>
  <c r="AJ130" i="38"/>
  <c r="AJ85" i="38"/>
  <c r="AJ98" i="38"/>
  <c r="AJ89" i="38"/>
  <c r="AJ16" i="38"/>
  <c r="AJ102" i="38"/>
  <c r="AJ186" i="38"/>
  <c r="AJ45" i="38"/>
  <c r="AJ52" i="38"/>
  <c r="AJ180" i="38"/>
  <c r="AJ47" i="38"/>
  <c r="AJ22" i="38"/>
  <c r="AJ148" i="38"/>
  <c r="AJ15" i="38"/>
  <c r="AJ69" i="38"/>
  <c r="AJ121" i="38"/>
  <c r="AJ171" i="38"/>
  <c r="AJ34" i="38"/>
  <c r="AJ76" i="38"/>
  <c r="AJ115" i="38"/>
  <c r="Y16" i="39" s="1"/>
  <c r="AJ160" i="38"/>
  <c r="AJ23" i="38"/>
  <c r="AJ71" i="38"/>
  <c r="AJ123" i="38"/>
  <c r="AJ173" i="38"/>
  <c r="AJ40" i="38"/>
  <c r="AJ84" i="38"/>
  <c r="AJ127" i="38"/>
  <c r="AJ168" i="38"/>
  <c r="AJ14" i="38"/>
  <c r="AJ145" i="38"/>
  <c r="AJ192" i="38"/>
  <c r="Y23" i="39" s="1"/>
  <c r="AJ49" i="38"/>
  <c r="AJ101" i="38"/>
  <c r="AJ153" i="38"/>
  <c r="AJ18" i="38"/>
  <c r="AJ62" i="38"/>
  <c r="AJ100" i="38"/>
  <c r="AJ146" i="38"/>
  <c r="AJ191" i="38"/>
  <c r="AJ51" i="38"/>
  <c r="AJ105" i="38"/>
  <c r="AJ155" i="38"/>
  <c r="AJ26" i="38"/>
  <c r="AJ70" i="38"/>
  <c r="AJ112" i="38"/>
  <c r="AJ154" i="38"/>
  <c r="AJ93" i="38"/>
  <c r="AJ142" i="38"/>
  <c r="AJ64" i="38"/>
  <c r="AJ189" i="38"/>
  <c r="AJ53" i="38"/>
  <c r="AJ107" i="38"/>
  <c r="AJ161" i="38"/>
  <c r="AJ19" i="38"/>
  <c r="Y8" i="39" s="1"/>
  <c r="AJ66" i="38"/>
  <c r="AJ110" i="38"/>
  <c r="AJ150" i="38"/>
  <c r="AJ9" i="38"/>
  <c r="AJ61" i="38"/>
  <c r="AJ109" i="38"/>
  <c r="AJ159" i="38"/>
  <c r="AJ31" i="38"/>
  <c r="Y9" i="39" s="1"/>
  <c r="AJ74" i="38"/>
  <c r="AJ118" i="38"/>
  <c r="AJ162" i="38"/>
  <c r="AJ41" i="38"/>
  <c r="AJ141" i="38"/>
  <c r="AJ55" i="38"/>
  <c r="Y11" i="39" s="1"/>
  <c r="AJ144" i="38"/>
  <c r="AJ147" i="38"/>
  <c r="AJ96" i="38"/>
  <c r="AJ99" i="38"/>
  <c r="AJ103" i="38"/>
  <c r="Y15" i="39" s="1"/>
  <c r="AJ11" i="38"/>
  <c r="AJ63" i="38"/>
  <c r="AJ111" i="38"/>
  <c r="AJ167" i="38"/>
  <c r="AJ28" i="38"/>
  <c r="AJ67" i="38"/>
  <c r="Y12" i="39" s="1"/>
  <c r="AJ114" i="38"/>
  <c r="AJ156" i="38"/>
  <c r="AJ13" i="38"/>
  <c r="AJ65" i="38"/>
  <c r="AJ119" i="38"/>
  <c r="AJ165" i="38"/>
  <c r="AJ36" i="38"/>
  <c r="AJ79" i="38"/>
  <c r="Y13" i="39" s="1"/>
  <c r="AJ122" i="38"/>
  <c r="AJ163" i="38"/>
  <c r="Y20" i="39" s="1"/>
  <c r="AJ134" i="30"/>
  <c r="AJ170" i="30"/>
  <c r="AJ33" i="30"/>
  <c r="AJ75" i="30"/>
  <c r="AJ119" i="30"/>
  <c r="AJ159" i="30"/>
  <c r="AJ110" i="30"/>
  <c r="AJ142" i="30"/>
  <c r="AJ174" i="30"/>
  <c r="AJ27" i="30"/>
  <c r="AJ65" i="30"/>
  <c r="AJ105" i="30"/>
  <c r="AJ141" i="30"/>
  <c r="AJ53" i="34"/>
  <c r="AJ45" i="34"/>
  <c r="AJ51" i="34"/>
  <c r="Y18" i="35" s="1"/>
  <c r="AJ38" i="34"/>
  <c r="AJ37" i="34"/>
  <c r="AJ55" i="34"/>
  <c r="Y19" i="35" s="1"/>
  <c r="AJ54" i="34"/>
  <c r="AJ63" i="34"/>
  <c r="Y21" i="35" s="1"/>
  <c r="AJ34" i="34"/>
  <c r="AJ18" i="34"/>
  <c r="AJ10" i="34"/>
  <c r="AJ14" i="34"/>
  <c r="AJ9" i="34"/>
  <c r="AJ35" i="34"/>
  <c r="Y14" i="35" s="1"/>
  <c r="AJ19" i="34"/>
  <c r="Y10" i="35" s="1"/>
  <c r="AJ22" i="34"/>
  <c r="AJ25" i="34"/>
  <c r="AJ50" i="34"/>
  <c r="AJ26" i="34"/>
  <c r="AJ15" i="34"/>
  <c r="Y9" i="35" s="1"/>
  <c r="AJ47" i="34"/>
  <c r="AJ17" i="34"/>
  <c r="AJ58" i="34"/>
  <c r="AJ43" i="34"/>
  <c r="Y16" i="35" s="1"/>
  <c r="AJ42" i="34"/>
  <c r="AJ23" i="34"/>
  <c r="Y11" i="35" s="1"/>
  <c r="AJ61" i="34"/>
  <c r="AJ13" i="34"/>
  <c r="AJ66" i="34"/>
  <c r="AJ57" i="34"/>
  <c r="AJ33" i="34"/>
  <c r="AJ30" i="34"/>
  <c r="AI71" i="34"/>
  <c r="X24" i="35" s="1"/>
  <c r="AJ21" i="34"/>
  <c r="AJ67" i="34"/>
  <c r="Y22" i="35" s="1"/>
  <c r="AJ65" i="34"/>
  <c r="W24" i="10"/>
  <c r="AJ49" i="34"/>
  <c r="AJ31" i="34"/>
  <c r="Y13" i="35" s="1"/>
  <c r="AJ11" i="34"/>
  <c r="Y8" i="35" s="1"/>
  <c r="AJ29" i="34"/>
  <c r="AJ71" i="34"/>
  <c r="Y24" i="35" s="1"/>
  <c r="AI193" i="38"/>
  <c r="AJ21" i="38"/>
  <c r="AJ39" i="38"/>
  <c r="AJ59" i="38"/>
  <c r="AJ77" i="38"/>
  <c r="AJ97" i="38"/>
  <c r="AJ117" i="38"/>
  <c r="AJ135" i="38"/>
  <c r="AJ157" i="38"/>
  <c r="AJ177" i="38"/>
  <c r="AJ10" i="38"/>
  <c r="AJ24" i="38"/>
  <c r="AJ42" i="38"/>
  <c r="AJ58" i="38"/>
  <c r="AJ72" i="38"/>
  <c r="AJ90" i="38"/>
  <c r="AJ106" i="38"/>
  <c r="AJ120" i="38"/>
  <c r="AJ138" i="38"/>
  <c r="AJ151" i="38"/>
  <c r="Y19" i="39" s="1"/>
  <c r="AJ170" i="38"/>
  <c r="AJ184" i="38"/>
  <c r="AJ17" i="38"/>
  <c r="AJ37" i="38"/>
  <c r="AJ57" i="38"/>
  <c r="AJ75" i="38"/>
  <c r="AJ95" i="38"/>
  <c r="AJ113" i="38"/>
  <c r="AJ133" i="38"/>
  <c r="AJ149" i="38"/>
  <c r="AJ169" i="38"/>
  <c r="AJ12" i="38"/>
  <c r="AJ30" i="38"/>
  <c r="AJ46" i="38"/>
  <c r="AJ60" i="38"/>
  <c r="AJ78" i="38"/>
  <c r="AJ94" i="38"/>
  <c r="AJ108" i="38"/>
  <c r="AJ126" i="38"/>
  <c r="AJ139" i="38"/>
  <c r="Y18" i="39" s="1"/>
  <c r="AJ158" i="38"/>
  <c r="AJ172" i="38"/>
  <c r="AJ187" i="38"/>
  <c r="Y22" i="39" s="1"/>
  <c r="AJ58" i="3"/>
  <c r="AJ95" i="3"/>
  <c r="AJ352" i="16"/>
  <c r="AJ348" i="16"/>
  <c r="AJ351" i="16"/>
  <c r="AJ354" i="16"/>
  <c r="AJ350" i="16"/>
  <c r="AJ353" i="16"/>
  <c r="AJ349" i="16"/>
  <c r="AJ324" i="16"/>
  <c r="AJ332" i="16"/>
  <c r="AJ333" i="16"/>
  <c r="AJ320" i="16"/>
  <c r="AJ321" i="16"/>
  <c r="AJ325" i="16"/>
  <c r="AJ329" i="16"/>
  <c r="AJ337" i="16"/>
  <c r="AJ328" i="16"/>
  <c r="AJ336" i="16"/>
  <c r="AJ331" i="16"/>
  <c r="AJ326" i="16"/>
  <c r="AJ335" i="16"/>
  <c r="AJ338" i="16"/>
  <c r="AJ322" i="16"/>
  <c r="AJ323" i="16"/>
  <c r="AJ334" i="16"/>
  <c r="AJ327" i="16"/>
  <c r="AJ330" i="16"/>
  <c r="AJ249" i="16"/>
  <c r="AJ250" i="16"/>
  <c r="AJ251" i="16"/>
  <c r="AJ236" i="16"/>
  <c r="AJ238" i="16"/>
  <c r="AJ237" i="16"/>
  <c r="AJ239" i="16"/>
  <c r="AJ235" i="16"/>
  <c r="AJ215" i="16"/>
  <c r="AJ226" i="16"/>
  <c r="AJ223" i="16"/>
  <c r="AJ227" i="16"/>
  <c r="AJ225" i="16"/>
  <c r="AJ224" i="16"/>
  <c r="AJ202" i="16"/>
  <c r="AJ205" i="16"/>
  <c r="AJ201" i="16"/>
  <c r="AJ204" i="16"/>
  <c r="AJ203" i="16"/>
  <c r="AJ187" i="16"/>
  <c r="AJ191" i="16"/>
  <c r="AJ188" i="16"/>
  <c r="AJ190" i="16"/>
  <c r="AJ189" i="16"/>
  <c r="AJ169" i="16"/>
  <c r="AJ168" i="16"/>
  <c r="AJ171" i="16"/>
  <c r="AJ170" i="16"/>
  <c r="AJ165" i="16"/>
  <c r="AJ166" i="16"/>
  <c r="AJ167" i="16"/>
  <c r="AJ164" i="16"/>
  <c r="AJ161" i="16"/>
  <c r="AJ162" i="16"/>
  <c r="AJ163" i="16"/>
  <c r="AJ160" i="16"/>
  <c r="AJ155" i="16"/>
  <c r="AJ153" i="16"/>
  <c r="AJ154" i="16"/>
  <c r="AJ156" i="16"/>
  <c r="AJ151" i="16"/>
  <c r="AJ147" i="16"/>
  <c r="AJ146" i="16"/>
  <c r="AJ150" i="16"/>
  <c r="AJ148" i="16"/>
  <c r="AJ149" i="16"/>
  <c r="AJ152" i="16"/>
  <c r="AJ118" i="16"/>
  <c r="AJ117" i="16"/>
  <c r="AJ120" i="16"/>
  <c r="AJ119" i="16"/>
  <c r="AJ98" i="16"/>
  <c r="AJ102" i="16"/>
  <c r="AJ97" i="16"/>
  <c r="AJ99" i="16"/>
  <c r="AJ101" i="16"/>
  <c r="AJ100" i="16"/>
  <c r="AJ103" i="16"/>
  <c r="Y13" i="17" s="1"/>
  <c r="AJ96" i="16"/>
  <c r="AJ49" i="16"/>
  <c r="AJ84" i="16"/>
  <c r="AJ79" i="16"/>
  <c r="AJ83" i="16"/>
  <c r="AJ85" i="16"/>
  <c r="AJ87" i="16"/>
  <c r="AJ82" i="16"/>
  <c r="AJ86" i="16"/>
  <c r="AJ88" i="16"/>
  <c r="AJ80" i="16"/>
  <c r="AJ81" i="16"/>
  <c r="AJ36" i="16"/>
  <c r="AJ38" i="16"/>
  <c r="AJ37" i="16"/>
  <c r="AJ343" i="16"/>
  <c r="AJ15" i="16"/>
  <c r="AJ17" i="16"/>
  <c r="AJ16" i="16"/>
  <c r="AJ68" i="15"/>
  <c r="AJ69" i="15"/>
  <c r="AJ198" i="37"/>
  <c r="AJ200" i="37"/>
  <c r="AJ202" i="37"/>
  <c r="AJ199" i="37"/>
  <c r="AJ201" i="37"/>
  <c r="AJ203" i="37"/>
  <c r="AI330" i="1"/>
  <c r="AH396" i="1"/>
  <c r="AJ197" i="37"/>
  <c r="X12" i="29"/>
  <c r="X12" i="43"/>
  <c r="X20" i="29"/>
  <c r="X20" i="43"/>
  <c r="W24" i="35"/>
  <c r="X16" i="29"/>
  <c r="X16" i="43"/>
  <c r="AJ54" i="3"/>
  <c r="W24" i="39"/>
  <c r="AJ317" i="16"/>
  <c r="AJ318" i="16"/>
  <c r="AJ248" i="16"/>
  <c r="AJ300" i="16"/>
  <c r="AJ302" i="16"/>
  <c r="AJ304" i="16"/>
  <c r="AJ306" i="16"/>
  <c r="AJ308" i="16"/>
  <c r="AJ310" i="16"/>
  <c r="AJ312" i="16"/>
  <c r="AJ301" i="16"/>
  <c r="AJ305" i="16"/>
  <c r="AJ309" i="16"/>
  <c r="AJ313" i="16"/>
  <c r="AJ299" i="16"/>
  <c r="AJ303" i="16"/>
  <c r="AJ307" i="16"/>
  <c r="AJ311" i="16"/>
  <c r="AJ212" i="16"/>
  <c r="AJ213" i="16"/>
  <c r="AJ200" i="16"/>
  <c r="AJ185" i="16"/>
  <c r="AJ186" i="16"/>
  <c r="W24" i="43"/>
  <c r="AJ140" i="16"/>
  <c r="AJ142" i="16"/>
  <c r="AJ141" i="16"/>
  <c r="AJ145" i="16"/>
  <c r="AJ143" i="16"/>
  <c r="AJ144" i="16"/>
  <c r="AJ115" i="16"/>
  <c r="AJ116" i="16"/>
  <c r="AJ112" i="16"/>
  <c r="AJ114" i="16"/>
  <c r="AJ113" i="16"/>
  <c r="AJ77" i="16"/>
  <c r="AJ95" i="16"/>
  <c r="AJ74" i="16"/>
  <c r="AJ75" i="16"/>
  <c r="AJ73" i="16"/>
  <c r="AJ76" i="16"/>
  <c r="AJ70" i="16"/>
  <c r="AJ72" i="16"/>
  <c r="AJ78" i="16"/>
  <c r="AJ71" i="16"/>
  <c r="AJ69" i="16"/>
  <c r="AJ24" i="16"/>
  <c r="AJ47" i="16"/>
  <c r="AJ25" i="16"/>
  <c r="AJ26" i="16"/>
  <c r="AJ13" i="16"/>
  <c r="AJ191" i="13"/>
  <c r="AJ282" i="16"/>
  <c r="AJ290" i="16"/>
  <c r="AJ298" i="16"/>
  <c r="AJ279" i="16"/>
  <c r="AJ287" i="16"/>
  <c r="AJ295" i="16"/>
  <c r="AJ284" i="16"/>
  <c r="AJ292" i="16"/>
  <c r="AJ315" i="16"/>
  <c r="AJ285" i="16"/>
  <c r="AJ293" i="16"/>
  <c r="AJ316" i="16"/>
  <c r="AJ286" i="16"/>
  <c r="AJ319" i="16"/>
  <c r="AJ283" i="16"/>
  <c r="AJ314" i="16"/>
  <c r="AJ288" i="16"/>
  <c r="AJ281" i="16"/>
  <c r="AJ297" i="16"/>
  <c r="AJ294" i="16"/>
  <c r="AJ291" i="16"/>
  <c r="AJ280" i="16"/>
  <c r="AJ296" i="16"/>
  <c r="AJ289" i="16"/>
  <c r="AJ138" i="16"/>
  <c r="AJ184" i="16"/>
  <c r="AJ183" i="16"/>
  <c r="AJ137" i="16"/>
  <c r="AJ139" i="16"/>
  <c r="AJ111" i="16"/>
  <c r="AJ67" i="16"/>
  <c r="AJ68" i="16"/>
  <c r="AJ65" i="16"/>
  <c r="AJ66" i="16"/>
  <c r="AJ61" i="16"/>
  <c r="AJ64" i="16"/>
  <c r="AJ63" i="16"/>
  <c r="AJ62" i="16"/>
  <c r="AJ345" i="16"/>
  <c r="AJ346" i="16"/>
  <c r="AJ347" i="16"/>
  <c r="AJ193" i="13"/>
  <c r="Y24" i="31" s="1"/>
  <c r="AJ189" i="13"/>
  <c r="AJ264" i="16"/>
  <c r="AJ268" i="16"/>
  <c r="AJ276" i="16"/>
  <c r="AJ257" i="16"/>
  <c r="AJ261" i="16"/>
  <c r="AJ263" i="16"/>
  <c r="AJ277" i="16"/>
  <c r="AJ258" i="16"/>
  <c r="AJ270" i="16"/>
  <c r="AJ272" i="16"/>
  <c r="AJ274" i="16"/>
  <c r="AJ255" i="16"/>
  <c r="AJ259" i="16"/>
  <c r="AJ266" i="16"/>
  <c r="AJ269" i="16"/>
  <c r="AJ267" i="16"/>
  <c r="AJ271" i="16"/>
  <c r="AJ275" i="16"/>
  <c r="AJ265" i="16"/>
  <c r="AJ256" i="16"/>
  <c r="AJ260" i="16"/>
  <c r="AJ262" i="16"/>
  <c r="AJ273" i="16"/>
  <c r="AJ278" i="16"/>
  <c r="AJ136" i="16"/>
  <c r="AJ179" i="16"/>
  <c r="AJ178" i="16"/>
  <c r="AJ176" i="16"/>
  <c r="AJ180" i="16"/>
  <c r="AJ177" i="16"/>
  <c r="AJ128" i="16"/>
  <c r="AJ132" i="16"/>
  <c r="AJ127" i="16"/>
  <c r="AJ134" i="16"/>
  <c r="AJ133" i="16"/>
  <c r="AJ124" i="16"/>
  <c r="AJ126" i="16"/>
  <c r="AJ123" i="16"/>
  <c r="AJ130" i="16"/>
  <c r="AJ129" i="16"/>
  <c r="AJ131" i="16"/>
  <c r="AJ125" i="16"/>
  <c r="AJ135" i="16"/>
  <c r="AJ105" i="16"/>
  <c r="AJ107" i="16"/>
  <c r="AJ109" i="16"/>
  <c r="AJ106" i="16"/>
  <c r="AJ110" i="16"/>
  <c r="AJ108" i="16"/>
  <c r="AJ342" i="16"/>
  <c r="AJ53" i="16"/>
  <c r="AJ57" i="16"/>
  <c r="AJ54" i="16"/>
  <c r="AJ56" i="16"/>
  <c r="AJ58" i="16"/>
  <c r="AJ60" i="16"/>
  <c r="AJ59" i="16"/>
  <c r="AJ55" i="16"/>
  <c r="AJ240" i="16"/>
  <c r="Y21" i="17" s="1"/>
  <c r="AJ246" i="16"/>
  <c r="AJ211" i="16"/>
  <c r="AJ341" i="16"/>
  <c r="AJ64" i="3"/>
  <c r="AJ89" i="3"/>
  <c r="AJ244" i="16"/>
  <c r="AJ9" i="16"/>
  <c r="W25" i="17"/>
  <c r="AJ55" i="3"/>
  <c r="AJ14" i="3"/>
  <c r="AJ219" i="16"/>
  <c r="AJ218" i="16"/>
  <c r="AJ208" i="16"/>
  <c r="AJ39" i="16"/>
  <c r="Y10" i="17" s="1"/>
  <c r="AJ35" i="16"/>
  <c r="AJ10" i="16"/>
  <c r="AJ121" i="16"/>
  <c r="Y14" i="17" s="1"/>
  <c r="AJ159" i="16"/>
  <c r="AJ41" i="16"/>
  <c r="AJ14" i="16"/>
  <c r="AJ44" i="16"/>
  <c r="AJ181" i="16"/>
  <c r="AJ230" i="16"/>
  <c r="AJ12" i="16"/>
  <c r="AJ48" i="16"/>
  <c r="AJ175" i="16"/>
  <c r="AJ222" i="16"/>
  <c r="AJ11" i="16"/>
  <c r="AJ42" i="16"/>
  <c r="AJ174" i="16"/>
  <c r="AJ216" i="16"/>
  <c r="Y19" i="17" s="1"/>
  <c r="AJ245" i="16"/>
  <c r="AJ52" i="16"/>
  <c r="AJ172" i="16"/>
  <c r="Y16" i="17" s="1"/>
  <c r="AJ220" i="16"/>
  <c r="AJ21" i="16"/>
  <c r="AJ92" i="16"/>
  <c r="AJ195" i="16"/>
  <c r="AJ234" i="16"/>
  <c r="AJ27" i="16"/>
  <c r="AJ194" i="16"/>
  <c r="AJ233" i="16"/>
  <c r="AJ18" i="16"/>
  <c r="Y8" i="17" s="1"/>
  <c r="AJ46" i="16"/>
  <c r="AJ192" i="16"/>
  <c r="AJ221" i="16"/>
  <c r="AJ254" i="16"/>
  <c r="AJ30" i="16"/>
  <c r="AJ93" i="16"/>
  <c r="AJ182" i="16"/>
  <c r="AJ33" i="16"/>
  <c r="AJ199" i="16"/>
  <c r="AJ247" i="16"/>
  <c r="AJ32" i="16"/>
  <c r="AJ209" i="16"/>
  <c r="AJ242" i="16"/>
  <c r="AJ23" i="16"/>
  <c r="AJ94" i="16"/>
  <c r="AJ197" i="16"/>
  <c r="AJ232" i="16"/>
  <c r="AJ356" i="16"/>
  <c r="Y25" i="17" s="1"/>
  <c r="AJ34" i="16"/>
  <c r="AJ206" i="16"/>
  <c r="Y18" i="17" s="1"/>
  <c r="AJ252" i="16"/>
  <c r="Y22" i="17" s="1"/>
  <c r="AJ344" i="16"/>
  <c r="AJ91" i="16"/>
  <c r="AJ355" i="16"/>
  <c r="Y24" i="17" s="1"/>
  <c r="AJ28" i="16"/>
  <c r="Y9" i="17" s="1"/>
  <c r="AJ50" i="16"/>
  <c r="Y11" i="17" s="1"/>
  <c r="AJ210" i="16"/>
  <c r="AJ243" i="16"/>
  <c r="AJ20" i="16"/>
  <c r="AJ43" i="16"/>
  <c r="AJ198" i="16"/>
  <c r="AJ228" i="16"/>
  <c r="Y20" i="17" s="1"/>
  <c r="AI356" i="16"/>
  <c r="X25" i="17" s="1"/>
  <c r="AJ31" i="16"/>
  <c r="AJ89" i="16"/>
  <c r="Y12" i="17" s="1"/>
  <c r="AJ214" i="16"/>
  <c r="AJ339" i="16"/>
  <c r="Y23" i="17" s="1"/>
  <c r="AJ22" i="16"/>
  <c r="AJ45" i="16"/>
  <c r="AJ157" i="16"/>
  <c r="Y15" i="17" s="1"/>
  <c r="AJ196" i="16"/>
  <c r="AJ231" i="16"/>
  <c r="AJ96" i="3"/>
  <c r="Y23" i="4" s="1"/>
  <c r="AJ15" i="3"/>
  <c r="AJ86" i="3"/>
  <c r="AJ84" i="3"/>
  <c r="AJ66" i="3"/>
  <c r="AJ46" i="3"/>
  <c r="AJ35" i="3"/>
  <c r="AJ29" i="3"/>
  <c r="AJ81" i="3"/>
  <c r="AJ32" i="3"/>
  <c r="AJ91" i="3"/>
  <c r="AJ90" i="3"/>
  <c r="AJ92" i="3"/>
  <c r="AJ93" i="3"/>
  <c r="AJ21" i="3"/>
  <c r="Y10" i="4" s="1"/>
  <c r="AJ71" i="3"/>
  <c r="AJ19" i="3"/>
  <c r="AJ30" i="3"/>
  <c r="AJ50" i="3"/>
  <c r="AJ16" i="3"/>
  <c r="Y9" i="4" s="1"/>
  <c r="AJ60" i="3"/>
  <c r="AJ72" i="3"/>
  <c r="AJ100" i="3"/>
  <c r="Y25" i="4" s="1"/>
  <c r="AJ74" i="3"/>
  <c r="Y19" i="4" s="1"/>
  <c r="AJ73" i="3"/>
  <c r="AJ28" i="3"/>
  <c r="AJ49" i="3"/>
  <c r="AJ76" i="3"/>
  <c r="AJ94" i="3"/>
  <c r="AJ25" i="3"/>
  <c r="AJ36" i="3"/>
  <c r="Y12" i="4" s="1"/>
  <c r="AJ65" i="3"/>
  <c r="AJ11" i="3"/>
  <c r="Y8" i="4" s="1"/>
  <c r="AJ34" i="3"/>
  <c r="AJ67" i="3"/>
  <c r="AJ23" i="3"/>
  <c r="AJ61" i="3"/>
  <c r="AJ98" i="3"/>
  <c r="AJ44" i="3"/>
  <c r="AJ62" i="3"/>
  <c r="AJ26" i="3"/>
  <c r="Y11" i="4" s="1"/>
  <c r="AJ41" i="3"/>
  <c r="Y13" i="4" s="1"/>
  <c r="AJ70" i="3"/>
  <c r="AJ18" i="3"/>
  <c r="AJ51" i="3"/>
  <c r="AJ68" i="3"/>
  <c r="Y18" i="4" s="1"/>
  <c r="AJ77" i="3"/>
  <c r="AJ9" i="3"/>
  <c r="AJ39" i="3"/>
  <c r="AJ59" i="3"/>
  <c r="AJ82" i="3"/>
  <c r="Y21" i="4" s="1"/>
  <c r="AJ99" i="3"/>
  <c r="Y24" i="4" s="1"/>
  <c r="AJ13" i="3"/>
  <c r="AJ20" i="3"/>
  <c r="AJ40" i="3"/>
  <c r="AJ56" i="3"/>
  <c r="Y16" i="4" s="1"/>
  <c r="AJ87" i="3"/>
  <c r="Y22" i="4" s="1"/>
  <c r="AJ10" i="3"/>
  <c r="AJ31" i="3"/>
  <c r="AJ47" i="3"/>
  <c r="Y14" i="4" s="1"/>
  <c r="AJ85" i="3"/>
  <c r="AJ24" i="3"/>
  <c r="AJ52" i="3"/>
  <c r="Y15" i="4" s="1"/>
  <c r="AJ80" i="3"/>
  <c r="AJ33" i="3"/>
  <c r="AJ78" i="3"/>
  <c r="Y20" i="4" s="1"/>
  <c r="AI100" i="3"/>
  <c r="X25" i="4" s="1"/>
  <c r="AJ38" i="3"/>
  <c r="AJ45" i="3"/>
  <c r="W25" i="4"/>
  <c r="AJ42" i="15"/>
  <c r="AJ66" i="15"/>
  <c r="AJ29" i="15"/>
  <c r="AJ31" i="15"/>
  <c r="Y13" i="48" s="1"/>
  <c r="AJ11" i="15"/>
  <c r="Y8" i="48" s="1"/>
  <c r="AJ54" i="15"/>
  <c r="AJ65" i="15"/>
  <c r="AJ27" i="15"/>
  <c r="Y12" i="48" s="1"/>
  <c r="AJ60" i="15"/>
  <c r="AJ25" i="15"/>
  <c r="AJ44" i="15"/>
  <c r="AJ14" i="15"/>
  <c r="AJ10" i="15"/>
  <c r="AJ55" i="15"/>
  <c r="Y20" i="48" s="1"/>
  <c r="AJ67" i="15"/>
  <c r="AJ34" i="15"/>
  <c r="Y14" i="48" s="1"/>
  <c r="AJ33" i="15"/>
  <c r="AJ51" i="15"/>
  <c r="Y19" i="48" s="1"/>
  <c r="AJ15" i="15"/>
  <c r="Y9" i="48" s="1"/>
  <c r="AJ13" i="15"/>
  <c r="AJ61" i="15"/>
  <c r="AJ39" i="15"/>
  <c r="AJ21" i="15"/>
  <c r="AJ47" i="15"/>
  <c r="AJ26" i="15"/>
  <c r="AJ46" i="15"/>
  <c r="AJ17" i="15"/>
  <c r="AJ43" i="15"/>
  <c r="AJ58" i="15"/>
  <c r="AJ30" i="15"/>
  <c r="AJ57" i="15"/>
  <c r="AJ40" i="15"/>
  <c r="Y16" i="48" s="1"/>
  <c r="AJ19" i="15"/>
  <c r="Y10" i="48" s="1"/>
  <c r="AJ70" i="15"/>
  <c r="Y23" i="29" s="1"/>
  <c r="AJ37" i="15"/>
  <c r="Y15" i="48" s="1"/>
  <c r="AJ22" i="15"/>
  <c r="AJ50" i="15"/>
  <c r="AJ9" i="15"/>
  <c r="AJ36" i="15"/>
  <c r="AJ48" i="15"/>
  <c r="Y18" i="48" s="1"/>
  <c r="AJ62" i="15"/>
  <c r="AJ18" i="15"/>
  <c r="AJ53" i="15"/>
  <c r="AI71" i="15"/>
  <c r="AJ71" i="15"/>
  <c r="AJ23" i="15"/>
  <c r="Y11" i="48" s="1"/>
  <c r="W24" i="29"/>
  <c r="AJ139" i="37"/>
  <c r="Y18" i="36" s="1"/>
  <c r="AI205" i="37"/>
  <c r="W24" i="36"/>
  <c r="AI194" i="1"/>
  <c r="M25" i="2"/>
  <c r="AJ19" i="37"/>
  <c r="Y8" i="36" s="1"/>
  <c r="AJ79" i="37"/>
  <c r="Y13" i="36" s="1"/>
  <c r="AJ55" i="37"/>
  <c r="Y11" i="36" s="1"/>
  <c r="AJ67" i="37"/>
  <c r="Y12" i="36" s="1"/>
  <c r="AJ103" i="37"/>
  <c r="Y15" i="36" s="1"/>
  <c r="AJ187" i="37"/>
  <c r="Y22" i="36" s="1"/>
  <c r="AJ151" i="37"/>
  <c r="Y19" i="36" s="1"/>
  <c r="AJ194" i="37"/>
  <c r="AJ190" i="37"/>
  <c r="AJ195" i="37"/>
  <c r="AJ191" i="37"/>
  <c r="AJ205" i="37"/>
  <c r="Y24" i="36" s="1"/>
  <c r="AJ196" i="37"/>
  <c r="AJ192" i="37"/>
  <c r="AJ189" i="37"/>
  <c r="AJ204" i="37"/>
  <c r="Y23" i="36" s="1"/>
  <c r="AJ193" i="37"/>
  <c r="AJ133" i="37"/>
  <c r="AJ25" i="37"/>
  <c r="AJ59" i="37"/>
  <c r="AJ61" i="37"/>
  <c r="AJ66" i="37"/>
  <c r="AJ52" i="37"/>
  <c r="AJ18" i="37"/>
  <c r="AJ38" i="37"/>
  <c r="AJ40" i="37"/>
  <c r="AJ72" i="37"/>
  <c r="AJ76" i="37"/>
  <c r="AJ157" i="37"/>
  <c r="AJ70" i="37"/>
  <c r="AJ161" i="37"/>
  <c r="AJ94" i="37"/>
  <c r="AJ113" i="37"/>
  <c r="AJ137" i="37"/>
  <c r="AJ178" i="37"/>
  <c r="AJ156" i="37"/>
  <c r="AJ185" i="37"/>
  <c r="AJ154" i="37"/>
  <c r="AJ174" i="37"/>
  <c r="AJ13" i="37"/>
  <c r="AJ121" i="37"/>
  <c r="AJ111" i="37"/>
  <c r="AJ183" i="37"/>
  <c r="AJ16" i="37"/>
  <c r="AJ50" i="37"/>
  <c r="AJ84" i="37"/>
  <c r="AJ90" i="37"/>
  <c r="AJ125" i="37"/>
  <c r="AJ22" i="37"/>
  <c r="AJ29" i="37"/>
  <c r="AJ49" i="37"/>
  <c r="AJ36" i="37"/>
  <c r="AJ39" i="37"/>
  <c r="AJ145" i="37"/>
  <c r="AJ75" i="37"/>
  <c r="AJ37" i="37"/>
  <c r="AJ98" i="37"/>
  <c r="AJ172" i="37"/>
  <c r="AJ109" i="37"/>
  <c r="AJ122" i="37"/>
  <c r="AJ119" i="37"/>
  <c r="AJ117" i="37"/>
  <c r="AJ181" i="37"/>
  <c r="AJ186" i="37"/>
  <c r="AJ48" i="37"/>
  <c r="AJ54" i="37"/>
  <c r="AJ112" i="37"/>
  <c r="AJ28" i="37"/>
  <c r="AJ83" i="37"/>
  <c r="AJ101" i="37"/>
  <c r="AJ132" i="37"/>
  <c r="AJ180" i="37"/>
  <c r="AJ12" i="37"/>
  <c r="AJ53" i="37"/>
  <c r="AJ118" i="37"/>
  <c r="AJ60" i="37"/>
  <c r="AJ62" i="37"/>
  <c r="AJ64" i="37"/>
  <c r="AJ97" i="37"/>
  <c r="AJ46" i="37"/>
  <c r="AJ88" i="37"/>
  <c r="AJ99" i="37"/>
  <c r="AJ14" i="37"/>
  <c r="AJ42" i="37"/>
  <c r="AJ74" i="37"/>
  <c r="AJ78" i="37"/>
  <c r="AJ126" i="37"/>
  <c r="AJ162" i="37"/>
  <c r="AJ138" i="37"/>
  <c r="AJ147" i="37"/>
  <c r="AJ144" i="37"/>
  <c r="AJ171" i="37"/>
  <c r="AJ166" i="37"/>
  <c r="AJ86" i="37"/>
  <c r="AJ131" i="37"/>
  <c r="AJ24" i="37"/>
  <c r="AJ26" i="37"/>
  <c r="AJ63" i="37"/>
  <c r="AJ15" i="37"/>
  <c r="AJ30" i="37"/>
  <c r="AJ11" i="37"/>
  <c r="AJ35" i="37"/>
  <c r="AJ110" i="37"/>
  <c r="AJ155" i="37"/>
  <c r="AJ165" i="37"/>
  <c r="AJ127" i="37"/>
  <c r="AJ158" i="37"/>
  <c r="AJ27" i="37"/>
  <c r="AJ107" i="37"/>
  <c r="AJ141" i="37"/>
  <c r="AJ175" i="37"/>
  <c r="Y21" i="36" s="1"/>
  <c r="AJ169" i="37"/>
  <c r="AJ21" i="37"/>
  <c r="AJ130" i="37"/>
  <c r="AJ168" i="37"/>
  <c r="AJ85" i="37"/>
  <c r="AJ57" i="37"/>
  <c r="AJ87" i="37"/>
  <c r="AJ136" i="37"/>
  <c r="AJ102" i="37"/>
  <c r="AJ10" i="37"/>
  <c r="AJ106" i="37"/>
  <c r="AJ143" i="37"/>
  <c r="AJ95" i="37"/>
  <c r="AJ69" i="37"/>
  <c r="AJ150" i="37"/>
  <c r="AJ153" i="37"/>
  <c r="AJ167" i="37"/>
  <c r="AJ129" i="37"/>
  <c r="AJ182" i="37"/>
  <c r="AJ93" i="37"/>
  <c r="AJ134" i="37"/>
  <c r="AJ65" i="37"/>
  <c r="AJ23" i="37"/>
  <c r="AJ123" i="37"/>
  <c r="AJ124" i="37"/>
  <c r="AJ120" i="37"/>
  <c r="AJ45" i="37"/>
  <c r="AJ135" i="37"/>
  <c r="AJ58" i="37"/>
  <c r="AJ146" i="37"/>
  <c r="AJ89" i="37"/>
  <c r="AJ160" i="37"/>
  <c r="AJ77" i="37"/>
  <c r="AJ33" i="37"/>
  <c r="AJ96" i="37"/>
  <c r="AJ34" i="37"/>
  <c r="AJ173" i="37"/>
  <c r="AJ51" i="37"/>
  <c r="AJ177" i="37"/>
  <c r="AJ149" i="37"/>
  <c r="AJ9" i="37"/>
  <c r="AJ71" i="37"/>
  <c r="AJ108" i="37"/>
  <c r="AJ81" i="37"/>
  <c r="AJ82" i="37"/>
  <c r="AJ73" i="37"/>
  <c r="AJ142" i="37"/>
  <c r="AJ100" i="37"/>
  <c r="AJ114" i="37"/>
  <c r="AJ47" i="37"/>
  <c r="AJ17" i="37"/>
  <c r="AJ159" i="37"/>
  <c r="AJ179" i="37"/>
  <c r="AJ41" i="37"/>
  <c r="AJ184" i="37"/>
  <c r="AJ148" i="37"/>
  <c r="AJ170" i="37"/>
  <c r="AJ105" i="37"/>
  <c r="AJ43" i="37"/>
  <c r="Y10" i="36" s="1"/>
  <c r="AJ31" i="37"/>
  <c r="Y9" i="36" s="1"/>
  <c r="AJ115" i="37"/>
  <c r="Y16" i="36" s="1"/>
  <c r="AJ91" i="37"/>
  <c r="Y14" i="36" s="1"/>
  <c r="AJ163" i="37"/>
  <c r="Y20" i="36" s="1"/>
  <c r="AJ159" i="13"/>
  <c r="AJ117" i="13"/>
  <c r="AJ50" i="13"/>
  <c r="AJ62" i="13"/>
  <c r="AJ110" i="13"/>
  <c r="AJ144" i="13"/>
  <c r="AJ88" i="13"/>
  <c r="AJ185" i="13"/>
  <c r="AJ16" i="13"/>
  <c r="AJ112" i="13"/>
  <c r="AJ94" i="13"/>
  <c r="AJ105" i="13"/>
  <c r="AJ84" i="13"/>
  <c r="AJ107" i="13"/>
  <c r="AJ49" i="13"/>
  <c r="AJ28" i="13"/>
  <c r="AJ163" i="13"/>
  <c r="Y20" i="31" s="1"/>
  <c r="AJ187" i="13"/>
  <c r="Y22" i="31" s="1"/>
  <c r="AJ108" i="13"/>
  <c r="AJ70" i="13"/>
  <c r="AJ48" i="13"/>
  <c r="AJ66" i="13"/>
  <c r="AJ82" i="13"/>
  <c r="AJ103" i="13"/>
  <c r="Y15" i="14" s="1"/>
  <c r="AJ190" i="13"/>
  <c r="AJ178" i="13"/>
  <c r="AJ166" i="13"/>
  <c r="AJ162" i="13"/>
  <c r="AJ40" i="13"/>
  <c r="AJ102" i="13"/>
  <c r="AJ83" i="13"/>
  <c r="AJ31" i="13"/>
  <c r="Y9" i="31" s="1"/>
  <c r="AJ75" i="13"/>
  <c r="AJ150" i="13"/>
  <c r="AJ45" i="13"/>
  <c r="AJ167" i="13"/>
  <c r="AJ156" i="13"/>
  <c r="AJ123" i="13"/>
  <c r="AJ51" i="13"/>
  <c r="AJ69" i="13"/>
  <c r="AJ29" i="13"/>
  <c r="AJ119" i="13"/>
  <c r="AJ169" i="13"/>
  <c r="AJ47" i="13"/>
  <c r="AJ120" i="13"/>
  <c r="AJ74" i="13"/>
  <c r="AJ63" i="13"/>
  <c r="AJ53" i="13"/>
  <c r="AJ39" i="13"/>
  <c r="AJ17" i="13"/>
  <c r="AJ91" i="13"/>
  <c r="Y14" i="31" s="1"/>
  <c r="AJ175" i="13"/>
  <c r="Y21" i="31" s="1"/>
  <c r="AJ151" i="13"/>
  <c r="Y19" i="14" s="1"/>
  <c r="AJ64" i="13"/>
  <c r="AJ145" i="13"/>
  <c r="AJ30" i="13"/>
  <c r="AJ181" i="13"/>
  <c r="AJ177" i="13"/>
  <c r="AJ19" i="13"/>
  <c r="Y8" i="14" s="1"/>
  <c r="AJ154" i="13"/>
  <c r="AJ85" i="13"/>
  <c r="AJ133" i="13"/>
  <c r="AJ59" i="13"/>
  <c r="AJ174" i="13"/>
  <c r="AJ183" i="13"/>
  <c r="AJ173" i="13"/>
  <c r="AJ99" i="13"/>
  <c r="AJ42" i="13"/>
  <c r="AJ87" i="13"/>
  <c r="AJ106" i="13"/>
  <c r="AJ77" i="13"/>
  <c r="AJ23" i="13"/>
  <c r="AJ15" i="13"/>
  <c r="AJ71" i="13"/>
  <c r="AJ114" i="13"/>
  <c r="AJ60" i="13"/>
  <c r="AJ111" i="13"/>
  <c r="AJ18" i="13"/>
  <c r="AJ158" i="13"/>
  <c r="AJ27" i="13"/>
  <c r="AJ34" i="13"/>
  <c r="AJ93" i="13"/>
  <c r="AJ78" i="13"/>
  <c r="AJ170" i="13"/>
  <c r="AJ61" i="13"/>
  <c r="AJ98" i="13"/>
  <c r="AJ165" i="13"/>
  <c r="AJ130" i="13"/>
  <c r="AJ11" i="13"/>
  <c r="AJ25" i="13"/>
  <c r="AJ35" i="13"/>
  <c r="AJ76" i="13"/>
  <c r="AJ67" i="13"/>
  <c r="Y12" i="14" s="1"/>
  <c r="AJ100" i="13"/>
  <c r="AJ141" i="13"/>
  <c r="AJ33" i="13"/>
  <c r="AJ142" i="13"/>
  <c r="AJ122" i="13"/>
  <c r="AJ36" i="13"/>
  <c r="AJ180" i="13"/>
  <c r="AJ81" i="13"/>
  <c r="AJ172" i="13"/>
  <c r="AJ54" i="13"/>
  <c r="AJ184" i="13"/>
  <c r="AJ149" i="13"/>
  <c r="AJ118" i="13"/>
  <c r="AJ12" i="13"/>
  <c r="AJ125" i="13"/>
  <c r="AJ97" i="13"/>
  <c r="AJ38" i="13"/>
  <c r="AJ182" i="13"/>
  <c r="AJ171" i="13"/>
  <c r="AJ9" i="13"/>
  <c r="AJ146" i="13"/>
  <c r="AJ65" i="13"/>
  <c r="AJ126" i="13"/>
  <c r="AJ73" i="13"/>
  <c r="AJ157" i="13"/>
  <c r="AJ109" i="13"/>
  <c r="AJ21" i="13"/>
  <c r="AJ41" i="13"/>
  <c r="W24" i="31"/>
  <c r="AJ115" i="13"/>
  <c r="Y16" i="14" s="1"/>
  <c r="AJ192" i="13"/>
  <c r="Y23" i="31" s="1"/>
  <c r="AJ127" i="13"/>
  <c r="AJ55" i="13"/>
  <c r="Y11" i="31" s="1"/>
  <c r="AJ43" i="13"/>
  <c r="Y10" i="31" s="1"/>
  <c r="AJ79" i="13"/>
  <c r="Y13" i="14" s="1"/>
  <c r="AJ139" i="13"/>
  <c r="Y18" i="31" s="1"/>
  <c r="AJ134" i="13"/>
  <c r="AJ10" i="13"/>
  <c r="AJ148" i="13"/>
  <c r="AJ86" i="13"/>
  <c r="AJ95" i="13"/>
  <c r="AJ26" i="13"/>
  <c r="AJ153" i="13"/>
  <c r="AJ132" i="13"/>
  <c r="AJ129" i="13"/>
  <c r="AJ137" i="13"/>
  <c r="AJ186" i="13"/>
  <c r="AJ124" i="13"/>
  <c r="AJ89" i="13"/>
  <c r="AJ22" i="13"/>
  <c r="AJ160" i="13"/>
  <c r="AJ168" i="13"/>
  <c r="AJ90" i="13"/>
  <c r="AJ96" i="13"/>
  <c r="AJ179" i="13"/>
  <c r="AJ147" i="13"/>
  <c r="AJ24" i="13"/>
  <c r="AJ14" i="13"/>
  <c r="AJ131" i="13"/>
  <c r="AJ57" i="13"/>
  <c r="AJ161" i="13"/>
  <c r="AJ58" i="13"/>
  <c r="AJ37" i="13"/>
  <c r="AJ13" i="13"/>
  <c r="AJ113" i="13"/>
  <c r="AJ121" i="13"/>
  <c r="AJ138" i="13"/>
  <c r="AJ46" i="13"/>
  <c r="AJ143" i="13"/>
  <c r="AJ101" i="13"/>
  <c r="AJ135" i="13"/>
  <c r="AJ136" i="13"/>
  <c r="AJ72" i="13"/>
  <c r="AJ52" i="13"/>
  <c r="AJ155" i="13"/>
  <c r="AI193" i="13"/>
  <c r="X24" i="31" s="1"/>
  <c r="X8" i="14"/>
  <c r="W24" i="14"/>
  <c r="X14" i="31"/>
  <c r="X14" i="14"/>
  <c r="X12" i="31"/>
  <c r="X12" i="14"/>
  <c r="X21" i="31"/>
  <c r="X21" i="14"/>
  <c r="X20" i="31"/>
  <c r="X20" i="14"/>
  <c r="X22" i="31"/>
  <c r="X22" i="14"/>
  <c r="X15" i="31"/>
  <c r="X15" i="14"/>
  <c r="X11" i="31"/>
  <c r="X11" i="14"/>
  <c r="X10" i="31"/>
  <c r="X10" i="14"/>
  <c r="X9" i="31"/>
  <c r="X9" i="14"/>
  <c r="X13" i="31"/>
  <c r="X13" i="14"/>
  <c r="X18" i="31"/>
  <c r="X18" i="14"/>
  <c r="X23" i="31"/>
  <c r="X23" i="14"/>
  <c r="X16" i="31"/>
  <c r="X16" i="14"/>
  <c r="X19" i="31"/>
  <c r="X19" i="14"/>
  <c r="Y19" i="10"/>
  <c r="Y16" i="10"/>
  <c r="Y24" i="10"/>
  <c r="X24" i="10"/>
  <c r="Y20" i="10"/>
  <c r="Y14" i="10"/>
  <c r="Y18" i="10"/>
  <c r="Y22" i="48" l="1"/>
  <c r="Y22" i="43"/>
  <c r="Y21" i="48"/>
  <c r="Y21" i="43"/>
  <c r="AH784" i="1"/>
  <c r="W15" i="2"/>
  <c r="Y13" i="31"/>
  <c r="Y24" i="14"/>
  <c r="Y15" i="29"/>
  <c r="Y15" i="43"/>
  <c r="X24" i="29"/>
  <c r="Y22" i="29"/>
  <c r="Y14" i="29"/>
  <c r="Y14" i="43"/>
  <c r="Y8" i="29"/>
  <c r="Y8" i="43"/>
  <c r="Y11" i="29"/>
  <c r="Y11" i="43"/>
  <c r="Y24" i="29"/>
  <c r="Y24" i="43"/>
  <c r="Y18" i="29"/>
  <c r="Y18" i="43"/>
  <c r="Y10" i="29"/>
  <c r="Y10" i="43"/>
  <c r="Y21" i="29"/>
  <c r="Y9" i="29"/>
  <c r="Y9" i="43"/>
  <c r="Y12" i="29"/>
  <c r="Y12" i="43"/>
  <c r="Y13" i="29"/>
  <c r="Y13" i="43"/>
  <c r="Y16" i="29"/>
  <c r="Y16" i="43"/>
  <c r="Y19" i="29"/>
  <c r="Y19" i="43"/>
  <c r="Y20" i="29"/>
  <c r="Y20" i="43"/>
  <c r="Y22" i="14"/>
  <c r="W13" i="2"/>
  <c r="AI264" i="1"/>
  <c r="X13" i="2" s="1"/>
  <c r="AI396" i="1"/>
  <c r="X15" i="2" s="1"/>
  <c r="X24" i="39"/>
  <c r="X24" i="36"/>
  <c r="Y8" i="31"/>
  <c r="Y14" i="14"/>
  <c r="Y12" i="31"/>
  <c r="Y15" i="31"/>
  <c r="Y20" i="14"/>
  <c r="Y16" i="31"/>
  <c r="Y19" i="31"/>
  <c r="Y9" i="14"/>
  <c r="Y11" i="14"/>
  <c r="Y21" i="14"/>
  <c r="Y18" i="14"/>
  <c r="Y10" i="14"/>
  <c r="X24" i="14"/>
  <c r="Y23" i="14"/>
  <c r="AC784" i="1"/>
  <c r="AA784" i="1"/>
  <c r="Z784" i="1"/>
  <c r="AB784" i="1"/>
  <c r="AD784" i="1"/>
  <c r="X10" i="2"/>
  <c r="AF784" i="1"/>
  <c r="AE784" i="1"/>
  <c r="U10" i="2"/>
  <c r="U25" i="2" s="1"/>
  <c r="V10" i="2"/>
  <c r="V25" i="2" s="1"/>
  <c r="T10" i="2"/>
  <c r="T25" i="2" s="1"/>
  <c r="O10" i="2"/>
  <c r="O25" i="2" s="1"/>
  <c r="R10" i="2"/>
  <c r="R25" i="2" s="1"/>
  <c r="Q10" i="2"/>
  <c r="Q25" i="2" s="1"/>
  <c r="W10" i="2"/>
  <c r="P10" i="2"/>
  <c r="P25" i="2" s="1"/>
  <c r="S10" i="2"/>
  <c r="S25" i="2" s="1"/>
  <c r="AJ775" i="1" l="1"/>
  <c r="AJ776" i="1"/>
  <c r="AJ777" i="1"/>
  <c r="AJ774" i="1"/>
  <c r="AJ612" i="1"/>
  <c r="AJ611" i="1"/>
  <c r="AJ610" i="1"/>
  <c r="AJ582" i="1"/>
  <c r="AJ581" i="1"/>
  <c r="AJ583" i="1"/>
  <c r="AJ536" i="1"/>
  <c r="AJ535" i="1"/>
  <c r="AJ467" i="1"/>
  <c r="AJ465" i="1"/>
  <c r="AJ469" i="1"/>
  <c r="AJ464" i="1"/>
  <c r="AJ466" i="1"/>
  <c r="AJ468" i="1"/>
  <c r="AJ267" i="1"/>
  <c r="AJ266" i="1"/>
  <c r="AJ257" i="1"/>
  <c r="AJ263" i="1"/>
  <c r="AJ255" i="1"/>
  <c r="AJ260" i="1"/>
  <c r="AJ252" i="1"/>
  <c r="AJ258" i="1"/>
  <c r="AJ261" i="1"/>
  <c r="AJ253" i="1"/>
  <c r="AJ259" i="1"/>
  <c r="AJ256" i="1"/>
  <c r="AJ262" i="1"/>
  <c r="AJ254" i="1"/>
  <c r="AJ9" i="1"/>
  <c r="AJ73" i="1"/>
  <c r="AJ72" i="1"/>
  <c r="AJ49" i="1"/>
  <c r="AJ48" i="1"/>
  <c r="AJ669" i="1"/>
  <c r="AJ68" i="1"/>
  <c r="AJ69" i="1"/>
  <c r="AJ769" i="1"/>
  <c r="AJ767" i="1"/>
  <c r="AJ747" i="1"/>
  <c r="AJ738" i="1"/>
  <c r="AJ730" i="1"/>
  <c r="AJ722" i="1"/>
  <c r="AJ760" i="1"/>
  <c r="AJ771" i="1"/>
  <c r="AJ765" i="1"/>
  <c r="AJ753" i="1"/>
  <c r="AJ749" i="1"/>
  <c r="AJ752" i="1"/>
  <c r="AJ745" i="1"/>
  <c r="AJ737" i="1"/>
  <c r="AJ725" i="1"/>
  <c r="AJ742" i="1"/>
  <c r="AJ734" i="1"/>
  <c r="AJ743" i="1"/>
  <c r="AJ735" i="1"/>
  <c r="AJ727" i="1"/>
  <c r="AJ744" i="1"/>
  <c r="AJ732" i="1"/>
  <c r="AJ724" i="1"/>
  <c r="AJ766" i="1"/>
  <c r="AJ755" i="1"/>
  <c r="AJ759" i="1"/>
  <c r="AJ761" i="1"/>
  <c r="AJ773" i="1"/>
  <c r="AJ726" i="1"/>
  <c r="AJ736" i="1"/>
  <c r="AJ750" i="1"/>
  <c r="AJ763" i="1"/>
  <c r="AJ751" i="1"/>
  <c r="AJ757" i="1"/>
  <c r="AJ741" i="1"/>
  <c r="AJ729" i="1"/>
  <c r="AJ746" i="1"/>
  <c r="AJ739" i="1"/>
  <c r="AJ731" i="1"/>
  <c r="AJ723" i="1"/>
  <c r="AJ758" i="1"/>
  <c r="AJ728" i="1"/>
  <c r="AJ740" i="1"/>
  <c r="AJ768" i="1"/>
  <c r="AJ733" i="1"/>
  <c r="AJ754" i="1"/>
  <c r="AJ762" i="1"/>
  <c r="AJ772" i="1"/>
  <c r="AJ756" i="1"/>
  <c r="AJ748" i="1"/>
  <c r="AJ764" i="1"/>
  <c r="AJ770" i="1"/>
  <c r="AJ661" i="1"/>
  <c r="AJ653" i="1"/>
  <c r="AJ658" i="1"/>
  <c r="AJ650" i="1"/>
  <c r="AJ655" i="1"/>
  <c r="AJ657" i="1"/>
  <c r="AJ649" i="1"/>
  <c r="AJ662" i="1"/>
  <c r="AJ659" i="1"/>
  <c r="AJ651" i="1"/>
  <c r="AJ664" i="1"/>
  <c r="AJ656" i="1"/>
  <c r="AJ647" i="1"/>
  <c r="AJ665" i="1"/>
  <c r="AJ654" i="1"/>
  <c r="AJ648" i="1"/>
  <c r="AJ663" i="1"/>
  <c r="AJ645" i="1"/>
  <c r="AJ660" i="1"/>
  <c r="AJ652" i="1"/>
  <c r="AJ646" i="1"/>
  <c r="AJ603" i="1"/>
  <c r="AJ607" i="1"/>
  <c r="AJ601" i="1"/>
  <c r="AJ602" i="1"/>
  <c r="AJ609" i="1"/>
  <c r="AJ608" i="1"/>
  <c r="AJ600" i="1"/>
  <c r="AJ605" i="1"/>
  <c r="AJ599" i="1"/>
  <c r="AJ606" i="1"/>
  <c r="AJ598" i="1"/>
  <c r="AJ604" i="1"/>
  <c r="AJ621" i="1"/>
  <c r="AJ619" i="1"/>
  <c r="AJ620" i="1"/>
  <c r="AJ579" i="1"/>
  <c r="AJ573" i="1"/>
  <c r="AJ578" i="1"/>
  <c r="AJ576" i="1"/>
  <c r="AJ572" i="1"/>
  <c r="AJ580" i="1"/>
  <c r="AJ574" i="1"/>
  <c r="AJ575" i="1"/>
  <c r="AJ571" i="1"/>
  <c r="AJ577" i="1"/>
  <c r="AJ504" i="1"/>
  <c r="AJ551" i="1"/>
  <c r="AJ556" i="1"/>
  <c r="AJ549" i="1"/>
  <c r="AJ552" i="1"/>
  <c r="AJ558" i="1"/>
  <c r="AJ550" i="1"/>
  <c r="AJ555" i="1"/>
  <c r="AJ554" i="1"/>
  <c r="AJ557" i="1"/>
  <c r="AJ553" i="1"/>
  <c r="AJ521" i="1"/>
  <c r="AJ531" i="1"/>
  <c r="AJ515" i="1"/>
  <c r="AJ527" i="1"/>
  <c r="AJ511" i="1"/>
  <c r="AJ517" i="1"/>
  <c r="AJ529" i="1"/>
  <c r="AJ532" i="1"/>
  <c r="AJ524" i="1"/>
  <c r="AJ516" i="1"/>
  <c r="AJ508" i="1"/>
  <c r="AJ530" i="1"/>
  <c r="AJ522" i="1"/>
  <c r="AJ514" i="1"/>
  <c r="AJ506" i="1"/>
  <c r="AJ533" i="1"/>
  <c r="AJ513" i="1"/>
  <c r="AJ523" i="1"/>
  <c r="AJ507" i="1"/>
  <c r="AJ519" i="1"/>
  <c r="AJ525" i="1"/>
  <c r="AJ509" i="1"/>
  <c r="AJ505" i="1"/>
  <c r="AJ528" i="1"/>
  <c r="AJ520" i="1"/>
  <c r="AJ512" i="1"/>
  <c r="AJ534" i="1"/>
  <c r="AJ526" i="1"/>
  <c r="AJ518" i="1"/>
  <c r="AJ510" i="1"/>
  <c r="AJ452" i="1"/>
  <c r="AJ436" i="1"/>
  <c r="AJ454" i="1"/>
  <c r="AJ438" i="1"/>
  <c r="AJ456" i="1"/>
  <c r="AJ440" i="1"/>
  <c r="AJ442" i="1"/>
  <c r="AJ459" i="1"/>
  <c r="AJ451" i="1"/>
  <c r="AJ443" i="1"/>
  <c r="AJ435" i="1"/>
  <c r="AJ444" i="1"/>
  <c r="AJ450" i="1"/>
  <c r="AJ457" i="1"/>
  <c r="AJ449" i="1"/>
  <c r="AJ441" i="1"/>
  <c r="AJ433" i="1"/>
  <c r="AJ460" i="1"/>
  <c r="AJ462" i="1"/>
  <c r="AJ446" i="1"/>
  <c r="AJ463" i="1"/>
  <c r="AJ448" i="1"/>
  <c r="AJ432" i="1"/>
  <c r="AJ434" i="1"/>
  <c r="AJ455" i="1"/>
  <c r="AJ447" i="1"/>
  <c r="AJ439" i="1"/>
  <c r="AJ458" i="1"/>
  <c r="AJ461" i="1"/>
  <c r="AJ453" i="1"/>
  <c r="AJ445" i="1"/>
  <c r="AJ437" i="1"/>
  <c r="AJ372" i="1"/>
  <c r="AJ386" i="1"/>
  <c r="AJ375" i="1"/>
  <c r="AJ387" i="1"/>
  <c r="AJ388" i="1"/>
  <c r="AJ379" i="1"/>
  <c r="AJ363" i="1"/>
  <c r="AJ393" i="1"/>
  <c r="AJ373" i="1"/>
  <c r="AJ378" i="1"/>
  <c r="AJ370" i="1"/>
  <c r="AJ389" i="1"/>
  <c r="AJ376" i="1"/>
  <c r="AJ368" i="1"/>
  <c r="AJ390" i="1"/>
  <c r="AJ382" i="1"/>
  <c r="AJ367" i="1"/>
  <c r="AJ391" i="1"/>
  <c r="AJ383" i="1"/>
  <c r="AJ369" i="1"/>
  <c r="AJ392" i="1"/>
  <c r="AJ384" i="1"/>
  <c r="AJ371" i="1"/>
  <c r="AJ381" i="1"/>
  <c r="AJ365" i="1"/>
  <c r="AJ374" i="1"/>
  <c r="AJ366" i="1"/>
  <c r="AJ394" i="1"/>
  <c r="AJ395" i="1"/>
  <c r="AJ377" i="1"/>
  <c r="AJ385" i="1"/>
  <c r="AJ380" i="1"/>
  <c r="AJ364" i="1"/>
  <c r="AJ312" i="1"/>
  <c r="AJ301" i="1"/>
  <c r="AJ319" i="1"/>
  <c r="AJ303" i="1"/>
  <c r="AJ300" i="1"/>
  <c r="AJ304" i="1"/>
  <c r="AJ318" i="1"/>
  <c r="AJ302" i="1"/>
  <c r="AJ309" i="1"/>
  <c r="AJ305" i="1"/>
  <c r="AJ316" i="1"/>
  <c r="AJ320" i="1"/>
  <c r="AJ315" i="1"/>
  <c r="AJ299" i="1"/>
  <c r="AJ314" i="1"/>
  <c r="AJ298" i="1"/>
  <c r="AJ313" i="1"/>
  <c r="AJ321" i="1"/>
  <c r="AJ324" i="1"/>
  <c r="AJ326" i="1"/>
  <c r="AJ310" i="1"/>
  <c r="AJ317" i="1"/>
  <c r="AJ325" i="1"/>
  <c r="AJ323" i="1"/>
  <c r="AJ307" i="1"/>
  <c r="AJ327" i="1"/>
  <c r="AJ311" i="1"/>
  <c r="AJ308" i="1"/>
  <c r="AJ322" i="1"/>
  <c r="AJ306" i="1"/>
  <c r="AJ246" i="1"/>
  <c r="AJ248" i="1"/>
  <c r="AJ235" i="1"/>
  <c r="AJ243" i="1"/>
  <c r="AJ230" i="1"/>
  <c r="AJ222" i="1"/>
  <c r="AJ232" i="1"/>
  <c r="AJ245" i="1"/>
  <c r="AJ249" i="1"/>
  <c r="AJ233" i="1"/>
  <c r="AJ244" i="1"/>
  <c r="AJ228" i="1"/>
  <c r="AJ247" i="1"/>
  <c r="AJ231" i="1"/>
  <c r="AJ250" i="1"/>
  <c r="AJ242" i="1"/>
  <c r="AJ241" i="1"/>
  <c r="AJ236" i="1"/>
  <c r="AJ240" i="1"/>
  <c r="AJ237" i="1"/>
  <c r="AJ234" i="1"/>
  <c r="AJ226" i="1"/>
  <c r="AJ225" i="1"/>
  <c r="AJ220" i="1"/>
  <c r="AJ239" i="1"/>
  <c r="AJ223" i="1"/>
  <c r="AJ238" i="1"/>
  <c r="AJ229" i="1"/>
  <c r="AJ251" i="1"/>
  <c r="AJ219" i="1"/>
  <c r="AJ224" i="1"/>
  <c r="AJ221" i="1"/>
  <c r="AJ227" i="1"/>
  <c r="AJ178" i="1"/>
  <c r="AJ164" i="1"/>
  <c r="AJ148" i="1"/>
  <c r="AJ173" i="1"/>
  <c r="AJ157" i="1"/>
  <c r="AJ149" i="1"/>
  <c r="AJ170" i="1"/>
  <c r="AJ162" i="1"/>
  <c r="AJ154" i="1"/>
  <c r="AJ171" i="1"/>
  <c r="AJ155" i="1"/>
  <c r="AJ147" i="1"/>
  <c r="AJ107" i="1"/>
  <c r="AJ176" i="1"/>
  <c r="AJ168" i="1"/>
  <c r="AJ160" i="1"/>
  <c r="AJ182" i="1"/>
  <c r="AJ166" i="1"/>
  <c r="AJ183" i="1"/>
  <c r="AJ175" i="1"/>
  <c r="AJ159" i="1"/>
  <c r="AJ152" i="1"/>
  <c r="AJ177" i="1"/>
  <c r="AJ169" i="1"/>
  <c r="AJ161" i="1"/>
  <c r="AJ153" i="1"/>
  <c r="AJ174" i="1"/>
  <c r="AJ158" i="1"/>
  <c r="AJ150" i="1"/>
  <c r="AJ167" i="1"/>
  <c r="AJ151" i="1"/>
  <c r="AJ180" i="1"/>
  <c r="AJ172" i="1"/>
  <c r="AJ156" i="1"/>
  <c r="AJ181" i="1"/>
  <c r="AJ165" i="1"/>
  <c r="AJ146" i="1"/>
  <c r="AJ179" i="1"/>
  <c r="AJ163" i="1"/>
  <c r="W25" i="2"/>
  <c r="AJ92" i="1"/>
  <c r="AJ102" i="1"/>
  <c r="AJ100" i="1"/>
  <c r="AJ90" i="1"/>
  <c r="AJ103" i="1"/>
  <c r="AJ89" i="1"/>
  <c r="AJ96" i="1"/>
  <c r="AJ99" i="1"/>
  <c r="AJ101" i="1"/>
  <c r="AJ91" i="1"/>
  <c r="AJ97" i="1"/>
  <c r="AJ94" i="1"/>
  <c r="AJ98" i="1"/>
  <c r="AJ95" i="1"/>
  <c r="AJ93" i="1"/>
  <c r="AJ62" i="1"/>
  <c r="AJ719" i="1"/>
  <c r="AJ479" i="1"/>
  <c r="AJ284" i="1"/>
  <c r="AJ55" i="1"/>
  <c r="AJ66" i="1"/>
  <c r="AJ674" i="1"/>
  <c r="AJ492" i="1"/>
  <c r="AJ282" i="1"/>
  <c r="AJ638" i="1"/>
  <c r="AJ67" i="1"/>
  <c r="AJ707" i="1"/>
  <c r="AJ422" i="1"/>
  <c r="AJ280" i="1"/>
  <c r="AJ633" i="1"/>
  <c r="AJ273" i="1"/>
  <c r="AJ708" i="1"/>
  <c r="AJ401" i="1"/>
  <c r="AJ113" i="1"/>
  <c r="AJ565" i="1"/>
  <c r="AJ683" i="1"/>
  <c r="AJ489" i="1"/>
  <c r="AJ285" i="1"/>
  <c r="AJ53" i="1"/>
  <c r="AJ677" i="1"/>
  <c r="AJ472" i="1"/>
  <c r="AJ278" i="1"/>
  <c r="AJ624" i="1"/>
  <c r="AJ595" i="1"/>
  <c r="AJ50" i="1"/>
  <c r="AJ75" i="1"/>
  <c r="AJ128" i="1"/>
  <c r="AJ476" i="1"/>
  <c r="AJ413" i="1"/>
  <c r="AJ189" i="1"/>
  <c r="AJ689" i="1"/>
  <c r="AJ411" i="1"/>
  <c r="AJ625" i="1"/>
  <c r="AJ712" i="1"/>
  <c r="AJ408" i="1"/>
  <c r="AJ134" i="1"/>
  <c r="AJ699" i="1"/>
  <c r="AJ415" i="1"/>
  <c r="AJ138" i="1"/>
  <c r="AJ399" i="1"/>
  <c r="AJ344" i="1"/>
  <c r="AJ83" i="1"/>
  <c r="AJ593" i="1"/>
  <c r="AJ26" i="1"/>
  <c r="AJ405" i="1"/>
  <c r="AJ331" i="1"/>
  <c r="AJ678" i="1"/>
  <c r="AJ276" i="1"/>
  <c r="AJ637" i="1"/>
  <c r="AJ690" i="1"/>
  <c r="AJ423" i="1"/>
  <c r="AJ108" i="1"/>
  <c r="AJ684" i="1"/>
  <c r="AJ414" i="1"/>
  <c r="AJ634" i="1"/>
  <c r="AJ211" i="1"/>
  <c r="AJ271" i="1"/>
  <c r="AJ202" i="1"/>
  <c r="AJ106" i="1"/>
  <c r="AJ780" i="1"/>
  <c r="AJ216" i="1"/>
  <c r="AJ640" i="1"/>
  <c r="AJ495" i="1"/>
  <c r="AJ332" i="1"/>
  <c r="AJ338" i="1"/>
  <c r="AJ675" i="1"/>
  <c r="AJ145" i="1"/>
  <c r="AJ491" i="1"/>
  <c r="AJ39" i="1"/>
  <c r="AJ133" i="1"/>
  <c r="AJ274" i="1"/>
  <c r="AJ82" i="1"/>
  <c r="AJ715" i="1"/>
  <c r="AJ130" i="1"/>
  <c r="AJ497" i="1"/>
  <c r="AJ22" i="1"/>
  <c r="AJ636" i="1"/>
  <c r="AJ63" i="1"/>
  <c r="AJ700" i="1"/>
  <c r="AJ409" i="1"/>
  <c r="AJ642" i="1"/>
  <c r="AJ61" i="1"/>
  <c r="AJ721" i="1"/>
  <c r="AJ412" i="1"/>
  <c r="AJ137" i="1"/>
  <c r="AJ668" i="1"/>
  <c r="AJ64" i="1"/>
  <c r="AJ702" i="1"/>
  <c r="AJ400" i="1"/>
  <c r="AJ142" i="1"/>
  <c r="AJ561" i="1"/>
  <c r="AJ336" i="1"/>
  <c r="AJ680" i="1"/>
  <c r="AJ404" i="1"/>
  <c r="AJ126" i="1"/>
  <c r="AJ546" i="1"/>
  <c r="AJ691" i="1"/>
  <c r="AJ416" i="1"/>
  <c r="AJ283" i="1"/>
  <c r="AJ644" i="1"/>
  <c r="AJ673" i="1"/>
  <c r="AJ430" i="1"/>
  <c r="AJ109" i="1"/>
  <c r="AJ635" i="1"/>
  <c r="AJ33" i="1"/>
  <c r="AJ210" i="1"/>
  <c r="AJ350" i="1"/>
  <c r="AJ78" i="1"/>
  <c r="AJ279" i="1"/>
  <c r="AJ111" i="1"/>
  <c r="AJ34" i="1"/>
  <c r="AJ698" i="1"/>
  <c r="AJ294" i="1"/>
  <c r="AJ539" i="1"/>
  <c r="AJ697" i="1"/>
  <c r="AJ353" i="1"/>
  <c r="AJ596" i="1"/>
  <c r="AJ695" i="1"/>
  <c r="AJ360" i="1"/>
  <c r="AJ627" i="1"/>
  <c r="AJ195" i="1"/>
  <c r="AJ32" i="1"/>
  <c r="AJ203" i="1"/>
  <c r="AJ333" i="1"/>
  <c r="AJ197" i="1"/>
  <c r="AJ187" i="1"/>
  <c r="AJ131" i="1"/>
  <c r="AJ499" i="1"/>
  <c r="AJ125" i="1"/>
  <c r="AJ545" i="1"/>
  <c r="AJ679" i="1"/>
  <c r="AJ361" i="1"/>
  <c r="AJ632" i="1"/>
  <c r="AJ709" i="1"/>
  <c r="AJ293" i="1"/>
  <c r="AJ547" i="1"/>
  <c r="AJ209" i="1"/>
  <c r="AJ212" i="1"/>
  <c r="AJ543" i="1"/>
  <c r="AJ201" i="1"/>
  <c r="AJ28" i="1"/>
  <c r="AJ27" i="1"/>
  <c r="AJ269" i="1"/>
  <c r="AJ59" i="1"/>
  <c r="AJ711" i="1"/>
  <c r="AJ420" i="1"/>
  <c r="AJ119" i="1"/>
  <c r="AJ567" i="1"/>
  <c r="AJ38" i="1"/>
  <c r="AJ682" i="1"/>
  <c r="AJ427" i="1"/>
  <c r="AJ114" i="1"/>
  <c r="AJ541" i="1"/>
  <c r="AJ45" i="1"/>
  <c r="AJ503" i="1"/>
  <c r="AJ348" i="1"/>
  <c r="AJ124" i="1"/>
  <c r="AJ544" i="1"/>
  <c r="AJ20" i="1"/>
  <c r="AJ478" i="1"/>
  <c r="AJ351" i="1"/>
  <c r="AJ58" i="1"/>
  <c r="AJ594" i="1"/>
  <c r="AJ686" i="1"/>
  <c r="AJ403" i="1"/>
  <c r="AJ141" i="1"/>
  <c r="AJ672" i="1"/>
  <c r="AJ704" i="1"/>
  <c r="AJ421" i="1"/>
  <c r="AJ127" i="1"/>
  <c r="AJ566" i="1"/>
  <c r="AJ548" i="1"/>
  <c r="AJ362" i="1"/>
  <c r="AJ19" i="1"/>
  <c r="AJ60" i="1"/>
  <c r="AJ65" i="1"/>
  <c r="AJ641" i="1"/>
  <c r="AJ37" i="1"/>
  <c r="AJ498" i="1"/>
  <c r="AJ135" i="1"/>
  <c r="AJ86" i="1"/>
  <c r="AJ482" i="1"/>
  <c r="AJ277" i="1"/>
  <c r="AJ629" i="1"/>
  <c r="AJ475" i="1"/>
  <c r="AJ291" i="1"/>
  <c r="AJ563" i="1"/>
  <c r="AJ84" i="1"/>
  <c r="AJ337" i="1"/>
  <c r="AJ77" i="1"/>
  <c r="AJ206" i="1"/>
  <c r="AJ12" i="1"/>
  <c r="AJ42" i="1"/>
  <c r="AJ568" i="1"/>
  <c r="AJ487" i="1"/>
  <c r="AJ116" i="1"/>
  <c r="AJ592" i="1"/>
  <c r="AJ474" i="1"/>
  <c r="AJ289" i="1"/>
  <c r="AJ41" i="1"/>
  <c r="AJ485" i="1"/>
  <c r="AJ112" i="1"/>
  <c r="AJ21" i="1"/>
  <c r="AJ481" i="1"/>
  <c r="AJ357" i="1"/>
  <c r="AJ140" i="1"/>
  <c r="AJ345" i="1"/>
  <c r="AJ616" i="1"/>
  <c r="AJ484" i="1"/>
  <c r="AJ354" i="1"/>
  <c r="AJ143" i="1"/>
  <c r="AJ218" i="1"/>
  <c r="AJ705" i="1"/>
  <c r="AJ501" i="1"/>
  <c r="AJ286" i="1"/>
  <c r="AJ52" i="1"/>
  <c r="AJ80" i="1"/>
  <c r="AJ696" i="1"/>
  <c r="AJ477" i="1"/>
  <c r="AJ292" i="1"/>
  <c r="AJ639" i="1"/>
  <c r="AJ44" i="1"/>
  <c r="AJ714" i="1"/>
  <c r="AJ349" i="1"/>
  <c r="AJ120" i="1"/>
  <c r="AJ17" i="1"/>
  <c r="AJ488" i="1"/>
  <c r="AJ355" i="1"/>
  <c r="AJ118" i="1"/>
  <c r="AJ346" i="1"/>
  <c r="AJ14" i="1"/>
  <c r="AJ496" i="1"/>
  <c r="AJ693" i="1"/>
  <c r="AJ681" i="1"/>
  <c r="AJ590" i="1"/>
  <c r="AJ718" i="1"/>
  <c r="AJ424" i="1"/>
  <c r="AJ782" i="1"/>
  <c r="AJ18" i="1"/>
  <c r="AJ473" i="1"/>
  <c r="AJ129" i="1"/>
  <c r="AJ617" i="1"/>
  <c r="AJ418" i="1"/>
  <c r="AJ117" i="1"/>
  <c r="AJ569" i="1"/>
  <c r="AJ208" i="1"/>
  <c r="AJ196" i="1"/>
  <c r="AJ537" i="1"/>
  <c r="AJ200" i="1"/>
  <c r="AJ586" i="1"/>
  <c r="AJ720" i="1"/>
  <c r="AJ589" i="1"/>
  <c r="AJ717" i="1"/>
  <c r="AJ419" i="1"/>
  <c r="AJ54" i="1"/>
  <c r="AJ23" i="1"/>
  <c r="AJ494" i="1"/>
  <c r="AJ115" i="1"/>
  <c r="AJ692" i="1"/>
  <c r="AJ417" i="1"/>
  <c r="AJ51" i="1"/>
  <c r="AJ29" i="1"/>
  <c r="AJ334" i="1"/>
  <c r="AJ215" i="1"/>
  <c r="AJ188" i="1"/>
  <c r="AJ184" i="1"/>
  <c r="Y12" i="2" s="1"/>
  <c r="AJ613" i="1"/>
  <c r="Y20" i="2" s="1"/>
  <c r="AJ470" i="1"/>
  <c r="Y16" i="2" s="1"/>
  <c r="AJ70" i="1"/>
  <c r="Y10" i="2" s="1"/>
  <c r="AJ670" i="1"/>
  <c r="AJ110" i="1"/>
  <c r="AJ281" i="1"/>
  <c r="AJ214" i="1"/>
  <c r="AJ190" i="1"/>
  <c r="AJ85" i="1"/>
  <c r="AJ426" i="1"/>
  <c r="AJ123" i="1"/>
  <c r="AJ502" i="1"/>
  <c r="AJ352" i="1"/>
  <c r="AJ198" i="1"/>
  <c r="AJ16" i="1"/>
  <c r="AJ343" i="1"/>
  <c r="AJ56" i="1"/>
  <c r="AJ40" i="1"/>
  <c r="AJ480" i="1"/>
  <c r="AJ275" i="1"/>
  <c r="AJ587" i="1"/>
  <c r="AJ57" i="1"/>
  <c r="AJ132" i="1"/>
  <c r="AJ591" i="1"/>
  <c r="AJ483" i="1"/>
  <c r="AJ588" i="1"/>
  <c r="AJ270" i="1"/>
  <c r="AJ687" i="1"/>
  <c r="AJ490" i="1"/>
  <c r="AJ540" i="1"/>
  <c r="AJ342" i="1"/>
  <c r="AJ666" i="1"/>
  <c r="Y22" i="2" s="1"/>
  <c r="AJ328" i="1"/>
  <c r="Y14" i="2" s="1"/>
  <c r="AJ396" i="1"/>
  <c r="Y15" i="2" s="1"/>
  <c r="AJ272" i="1"/>
  <c r="AJ297" i="1"/>
  <c r="AJ407" i="1"/>
  <c r="AJ685" i="1"/>
  <c r="AJ341" i="1"/>
  <c r="AJ194" i="1"/>
  <c r="AJ643" i="1"/>
  <c r="AJ486" i="1"/>
  <c r="AJ358" i="1"/>
  <c r="AJ347" i="1"/>
  <c r="AJ500" i="1"/>
  <c r="AJ398" i="1"/>
  <c r="AJ144" i="1"/>
  <c r="AJ88" i="1"/>
  <c r="AJ562" i="1"/>
  <c r="AJ43" i="1"/>
  <c r="AJ199" i="1"/>
  <c r="AJ330" i="1"/>
  <c r="AJ356" i="1"/>
  <c r="AJ296" i="1"/>
  <c r="AJ671" i="1"/>
  <c r="AJ192" i="1"/>
  <c r="AJ615" i="1"/>
  <c r="AJ136" i="1"/>
  <c r="AJ428" i="1"/>
  <c r="AJ570" i="1"/>
  <c r="AJ205" i="1"/>
  <c r="AJ778" i="1"/>
  <c r="Y23" i="2" s="1"/>
  <c r="AJ559" i="1"/>
  <c r="Y18" i="2" s="1"/>
  <c r="AJ31" i="1"/>
  <c r="AJ564" i="1"/>
  <c r="AJ402" i="1"/>
  <c r="AJ217" i="1"/>
  <c r="AJ339" i="1"/>
  <c r="AJ340" i="1"/>
  <c r="AJ335" i="1"/>
  <c r="AJ122" i="1"/>
  <c r="AJ703" i="1"/>
  <c r="AJ425" i="1"/>
  <c r="AJ628" i="1"/>
  <c r="AJ710" i="1"/>
  <c r="AJ597" i="1"/>
  <c r="AJ35" i="1"/>
  <c r="AJ359" i="1"/>
  <c r="AJ410" i="1"/>
  <c r="AJ288" i="1"/>
  <c r="AJ626" i="1"/>
  <c r="AJ79" i="1"/>
  <c r="AJ207" i="1"/>
  <c r="AJ493" i="1"/>
  <c r="AJ429" i="1"/>
  <c r="AJ290" i="1"/>
  <c r="AJ15" i="1"/>
  <c r="AJ204" i="1"/>
  <c r="AJ631" i="1"/>
  <c r="AJ618" i="1"/>
  <c r="AJ11" i="1"/>
  <c r="AJ186" i="1"/>
  <c r="AJ622" i="1"/>
  <c r="Y21" i="2" s="1"/>
  <c r="AJ104" i="1"/>
  <c r="Y11" i="2" s="1"/>
  <c r="AJ584" i="1"/>
  <c r="Y19" i="2" s="1"/>
  <c r="AJ783" i="1"/>
  <c r="Y24" i="2" s="1"/>
  <c r="AJ264" i="1"/>
  <c r="Y13" i="2" s="1"/>
  <c r="AJ46" i="1"/>
  <c r="Y9" i="2" s="1"/>
  <c r="AJ24" i="1"/>
  <c r="Y8" i="2" s="1"/>
  <c r="AJ784" i="1"/>
  <c r="Y25" i="2" s="1"/>
  <c r="AJ191" i="1"/>
  <c r="AJ76" i="1"/>
  <c r="AJ706" i="1"/>
  <c r="AJ121" i="1"/>
  <c r="AJ193" i="1"/>
  <c r="AJ74" i="1"/>
  <c r="AJ30" i="1"/>
  <c r="AJ295" i="1"/>
  <c r="AJ630" i="1"/>
  <c r="AJ688" i="1"/>
  <c r="AJ139" i="1"/>
  <c r="AJ36" i="1"/>
  <c r="AJ81" i="1"/>
  <c r="AJ694" i="1"/>
  <c r="AJ716" i="1"/>
  <c r="AJ406" i="1"/>
  <c r="AJ268" i="1"/>
  <c r="AJ13" i="1"/>
  <c r="AJ542" i="1"/>
  <c r="AJ713" i="1"/>
  <c r="AJ676" i="1"/>
  <c r="AJ431" i="1"/>
  <c r="AJ701" i="1"/>
  <c r="AJ213" i="1"/>
  <c r="AJ287" i="1"/>
  <c r="AJ10" i="1"/>
  <c r="AJ781" i="1"/>
  <c r="AJ87" i="1"/>
  <c r="AI666" i="1"/>
  <c r="X22" i="2" s="1"/>
  <c r="AI784" i="1"/>
  <c r="X25" i="2" s="1"/>
  <c r="C22" i="2"/>
  <c r="C25" i="2" s="1"/>
  <c r="K64" i="44" l="1"/>
  <c r="C24" i="45" s="1"/>
  <c r="C25" i="45" s="1"/>
  <c r="K65" i="44" l="1"/>
  <c r="Y784" i="1"/>
  <c r="N10" i="2"/>
  <c r="N25" i="2" s="1"/>
  <c r="R784" i="1" l="1"/>
</calcChain>
</file>

<file path=xl/sharedStrings.xml><?xml version="1.0" encoding="utf-8"?>
<sst xmlns="http://schemas.openxmlformats.org/spreadsheetml/2006/main" count="2684" uniqueCount="481">
  <si>
    <t>En pesos</t>
  </si>
  <si>
    <t>Nº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</si>
  <si>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</si>
  <si>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</si>
  <si>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</si>
  <si>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</si>
  <si>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</si>
  <si>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</si>
  <si>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</si>
  <si>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</si>
  <si>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</si>
  <si>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</si>
  <si>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</si>
  <si>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</si>
  <si>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</si>
  <si>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</si>
  <si>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</si>
  <si>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</si>
  <si>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</si>
  <si>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</si>
  <si>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</si>
  <si>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</si>
  <si>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</si>
  <si>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</si>
  <si>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</si>
  <si>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</si>
  <si>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</si>
  <si>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</si>
  <si>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</si>
  <si>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</si>
  <si>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</si>
  <si>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</si>
  <si>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Julio</t>
  </si>
  <si>
    <t>Agosto</t>
  </si>
  <si>
    <t>Septiembre</t>
  </si>
  <si>
    <t>Octubre</t>
  </si>
  <si>
    <t>Noviembre</t>
  </si>
  <si>
    <t>Diciembre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</si>
  <si>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</si>
  <si>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</si>
  <si>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</si>
  <si>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</si>
  <si>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</si>
  <si>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</si>
  <si>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</si>
  <si>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</si>
  <si>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</si>
  <si>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</si>
  <si>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</si>
  <si>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</si>
  <si>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</si>
  <si>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</si>
  <si>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</si>
  <si>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</si>
  <si>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</si>
  <si>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</si>
  <si>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</si>
  <si>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</si>
  <si>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</si>
  <si>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</si>
  <si>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</si>
  <si>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</si>
  <si>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</si>
  <si>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</si>
  <si>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</si>
  <si>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</si>
  <si>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</si>
  <si>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</si>
  <si>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</si>
  <si>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</si>
  <si>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</si>
  <si>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</si>
  <si>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INFORME POR PROGRAMA Y REGIÓN</t>
  </si>
  <si>
    <t>Total Convenios</t>
  </si>
  <si>
    <t>Porcentaje de:</t>
  </si>
  <si>
    <t>Participación del Gasto</t>
  </si>
  <si>
    <t>Código Proyecto</t>
  </si>
  <si>
    <t>24-03-315 "Elige Vivir Sano"</t>
  </si>
  <si>
    <t>PARTIDA 21-01-001 "SUBSECRETARIA DE SERVICIOS SOCIALES"</t>
  </si>
  <si>
    <t>24-03-341 "Sistema de Apoyo a la Selección de Beneficios Sociales"</t>
  </si>
  <si>
    <t>24-03-342 "Programa Apoyo, monitoreo y supervisión a la gestión provincial"</t>
  </si>
  <si>
    <t>24-03-409 "Programa Asuntos Indígenas"</t>
  </si>
  <si>
    <t xml:space="preserve">SUBTITULO 22 </t>
  </si>
  <si>
    <t>24-03-998 "Programa Noche Digna"</t>
  </si>
  <si>
    <t>1 CUOTA</t>
  </si>
  <si>
    <t>1 CUOTAS</t>
  </si>
  <si>
    <t>24-03-351 "Sistema Nacional de Cuidado"</t>
  </si>
  <si>
    <t>24-03-352 "Programa Pago Cuidadores de Personas con Discapacidad"</t>
  </si>
  <si>
    <t>24-03-358 "Programa Apoyo a la Atencion de Salud Mental"</t>
  </si>
  <si>
    <t xml:space="preserve">SUBTITULO 21 </t>
  </si>
  <si>
    <t>MARZO</t>
  </si>
  <si>
    <t>ÑUBLE</t>
  </si>
  <si>
    <t>TOTAL  REGIÓN DE ÑUBLE</t>
  </si>
  <si>
    <t>Junio</t>
  </si>
  <si>
    <t xml:space="preserve">Mayo </t>
  </si>
  <si>
    <t>24-03-349 "Subsidio al Pago Electrónico de Prestaciones Monetarias"</t>
  </si>
  <si>
    <t xml:space="preserve">BIO BIO </t>
  </si>
  <si>
    <t>ARAUCANIA</t>
  </si>
  <si>
    <t>LOS RIOS</t>
  </si>
  <si>
    <t xml:space="preserve">JUNIO </t>
  </si>
  <si>
    <t xml:space="preserve">ABRIL </t>
  </si>
  <si>
    <t>MAYO</t>
  </si>
  <si>
    <t>24-03-996 "Programa Red Clase Media Protegida"</t>
  </si>
  <si>
    <t>24-07-001 "Cuotas a Organismos Internacionales"</t>
  </si>
  <si>
    <t>Productos y/o Actividades</t>
  </si>
  <si>
    <t>24-03-412 "Voluntariado País"</t>
  </si>
  <si>
    <t>EJECUCIÓN AL 31 DE MARZO DE 2021</t>
  </si>
  <si>
    <t>24-01-321 "Fundación de la Familia - Programa Red de Telecentros"</t>
  </si>
  <si>
    <t>Res 2</t>
  </si>
  <si>
    <t>Fundacion de las Familias</t>
  </si>
  <si>
    <t>Programa Familia Digital 2021</t>
  </si>
  <si>
    <t>24-01-321</t>
  </si>
  <si>
    <t>Subtitulo 24</t>
  </si>
  <si>
    <t>Subtitulo 21</t>
  </si>
  <si>
    <t>Subtitulo 22</t>
  </si>
  <si>
    <t>Instituto de Prevision Social</t>
  </si>
  <si>
    <t>RES 9</t>
  </si>
  <si>
    <t>Subsidio al pago Electronico</t>
  </si>
  <si>
    <t>Municipalidad de Recoleta</t>
  </si>
  <si>
    <t>Municipalidad de Santiago</t>
  </si>
  <si>
    <t>Municipalidad de San Bernardo</t>
  </si>
  <si>
    <t>Municipalidad de Maipu</t>
  </si>
  <si>
    <t>Municipalidad de Colina</t>
  </si>
  <si>
    <t>Municipalidad de San joaquin</t>
  </si>
  <si>
    <t>REX 188</t>
  </si>
  <si>
    <t>REX 189</t>
  </si>
  <si>
    <t>REX 187</t>
  </si>
  <si>
    <t>REX 186</t>
  </si>
  <si>
    <t>REX 190</t>
  </si>
  <si>
    <t>REX 185</t>
  </si>
  <si>
    <t>Programa Apoyo a la Salud Mental</t>
  </si>
  <si>
    <t>24-03-358</t>
  </si>
  <si>
    <t>SUBTITULO 21</t>
  </si>
  <si>
    <t>SUBTITULO 29</t>
  </si>
  <si>
    <t>RSH 2021</t>
  </si>
  <si>
    <t>24-03-341</t>
  </si>
  <si>
    <t>Municipalidad de Alto Hospicio</t>
  </si>
  <si>
    <t>Municipalidad de Camiña</t>
  </si>
  <si>
    <t>Municipalidad de Colchane</t>
  </si>
  <si>
    <t>Municipalidad de Huara</t>
  </si>
  <si>
    <t>Municipalidad de Iquique</t>
  </si>
  <si>
    <t>Municipalidad de Pica</t>
  </si>
  <si>
    <t>Municipalidad de Pozo Almonte</t>
  </si>
  <si>
    <t>REX 47</t>
  </si>
  <si>
    <t>REX 51</t>
  </si>
  <si>
    <t>REX 50</t>
  </si>
  <si>
    <t>Moviliza</t>
  </si>
  <si>
    <t>Fundacion Amalegria</t>
  </si>
  <si>
    <t>Noche Digna 2021</t>
  </si>
  <si>
    <t>24-03-998</t>
  </si>
  <si>
    <t>Corporacion Sempiterno</t>
  </si>
  <si>
    <t>Fundacion novo milennio</t>
  </si>
  <si>
    <t>Corporacion 3 tiempos</t>
  </si>
  <si>
    <t>Municicipalidad de Corral</t>
  </si>
  <si>
    <t>Municicipalidad de Futrono</t>
  </si>
  <si>
    <t>Municicipalidad de La Union</t>
  </si>
  <si>
    <t>Municicipalidad de Lago Ranco</t>
  </si>
  <si>
    <t>Municicipalidad de Lanco</t>
  </si>
  <si>
    <t>Municicipalidad de Los Lagos</t>
  </si>
  <si>
    <t>Municicipalidad de Mariquina</t>
  </si>
  <si>
    <t>Municicipalidad de Mafil</t>
  </si>
  <si>
    <t>Municicipalidad de Paillaco</t>
  </si>
  <si>
    <t>Municicipalidad de Panguipulli</t>
  </si>
  <si>
    <t>Municicipalidad de Rio Bueno</t>
  </si>
  <si>
    <t>Municicipalidad de Valdivia</t>
  </si>
  <si>
    <t>ONG Cofeduc</t>
  </si>
  <si>
    <t>ONG Maymuru</t>
  </si>
  <si>
    <t>Municipalidad de Arica</t>
  </si>
  <si>
    <t>Municipalidad de Camarones</t>
  </si>
  <si>
    <t>Municipalidad de General Lagos</t>
  </si>
  <si>
    <t>Municipalidad de Putre</t>
  </si>
  <si>
    <t>Padre Chango</t>
  </si>
  <si>
    <t>Subtitulo 29</t>
  </si>
  <si>
    <t>REX 197</t>
  </si>
  <si>
    <t>Municipalidad de Quinta Normal</t>
  </si>
  <si>
    <t>REX 201</t>
  </si>
  <si>
    <t>Municipalidad de Estacion Central</t>
  </si>
  <si>
    <t>REX 45</t>
  </si>
  <si>
    <t>REX 48</t>
  </si>
  <si>
    <t>REX 49</t>
  </si>
  <si>
    <t>REX 52</t>
  </si>
  <si>
    <t>REX 83</t>
  </si>
  <si>
    <t>Fundacion para el trabajo Universidad Arturo Prat</t>
  </si>
  <si>
    <t>Comunidad Terapeutoca Tabor</t>
  </si>
  <si>
    <t>REX 181</t>
  </si>
  <si>
    <t>Municipalidad de Antofagasta</t>
  </si>
  <si>
    <t>Municipalidad de Calama</t>
  </si>
  <si>
    <t>Municipalidad de María Elena</t>
  </si>
  <si>
    <t>Municipalidad de Mejillones</t>
  </si>
  <si>
    <t>Municipalidad de Ollagüe</t>
  </si>
  <si>
    <t>Municipalidad de San Pedro de Atacama</t>
  </si>
  <si>
    <t>Municipalidad de Sierra Gorda</t>
  </si>
  <si>
    <t>Municipalidad de Taltal</t>
  </si>
  <si>
    <t>Municipalidad de Tocopilla</t>
  </si>
  <si>
    <t>REX 41</t>
  </si>
  <si>
    <t>REX 87</t>
  </si>
  <si>
    <t>Fundacion Cuatro Esquinas</t>
  </si>
  <si>
    <t>REX 62</t>
  </si>
  <si>
    <t>REX 63</t>
  </si>
  <si>
    <t>REX 238</t>
  </si>
  <si>
    <t>Municipalidad de Andacollo</t>
  </si>
  <si>
    <t>Municipalidad de Canela</t>
  </si>
  <si>
    <t>Municipalidad de Combarbalá</t>
  </si>
  <si>
    <t>Municipalidad de Coquimbo</t>
  </si>
  <si>
    <t>Municipalidad de Illapel</t>
  </si>
  <si>
    <t>Municipalidad de La Higuera</t>
  </si>
  <si>
    <t>Municipalidad de La Serena</t>
  </si>
  <si>
    <t>Municipalidad de Los Vilos</t>
  </si>
  <si>
    <t>Municipalidad de Monte Patria</t>
  </si>
  <si>
    <t>Municipalidad de Ovalle</t>
  </si>
  <si>
    <t>Municipalidad de Paihuano</t>
  </si>
  <si>
    <t>Municipalidad de Punitaqui</t>
  </si>
  <si>
    <t>Municipalidad de Río Hurtado</t>
  </si>
  <si>
    <t>Municipalidad de Salamanca</t>
  </si>
  <si>
    <t>Municipalidad de Vicuña</t>
  </si>
  <si>
    <t>REX 183</t>
  </si>
  <si>
    <t>Rex 184</t>
  </si>
  <si>
    <t>Rex 185</t>
  </si>
  <si>
    <t>Rex 186</t>
  </si>
  <si>
    <t>Rex 187</t>
  </si>
  <si>
    <t>Rex 188</t>
  </si>
  <si>
    <t>Rex 189</t>
  </si>
  <si>
    <t>Rex 208</t>
  </si>
  <si>
    <t>Rex 262</t>
  </si>
  <si>
    <t>Rex 263</t>
  </si>
  <si>
    <t>Rex 264</t>
  </si>
  <si>
    <t>Rex 265</t>
  </si>
  <si>
    <t>Rex 266</t>
  </si>
  <si>
    <t>Rex 267</t>
  </si>
  <si>
    <t>rex 268</t>
  </si>
  <si>
    <t>REX 360</t>
  </si>
  <si>
    <t>REX 386</t>
  </si>
  <si>
    <t>Fund. Misericordia Centro Integral Social</t>
  </si>
  <si>
    <t>REX 16</t>
  </si>
  <si>
    <t>REX 17</t>
  </si>
  <si>
    <t>Mission Golden</t>
  </si>
  <si>
    <t>REX 414</t>
  </si>
  <si>
    <t>REX 415</t>
  </si>
  <si>
    <t>REX 40</t>
  </si>
  <si>
    <t>REX 196</t>
  </si>
  <si>
    <t>Corporacion Retazos</t>
  </si>
  <si>
    <t>Municipalidad de Chimbarongo</t>
  </si>
  <si>
    <t>Municipalidad de Chépica</t>
  </si>
  <si>
    <t>Municipalidad de Codegua</t>
  </si>
  <si>
    <t>Municipalidad de Coinco</t>
  </si>
  <si>
    <t>Municipalidad de Coltauco</t>
  </si>
  <si>
    <t>Municipalidad de Doñihue</t>
  </si>
  <si>
    <t>Municipalidad de Graneros</t>
  </si>
  <si>
    <t>Municipalidad de La Estrella</t>
  </si>
  <si>
    <t>Municipalidad de Las Cabras</t>
  </si>
  <si>
    <t>Municipalidad de Litueche</t>
  </si>
  <si>
    <t>Municipalidad de Lolol</t>
  </si>
  <si>
    <t>Municipalidad de Machalí</t>
  </si>
  <si>
    <t>Municipalidad de Malloa</t>
  </si>
  <si>
    <t>Municipalidad de Marchigüe</t>
  </si>
  <si>
    <t>Municipalidad de Mostazal</t>
  </si>
  <si>
    <t>Municipalidad de Nancagua</t>
  </si>
  <si>
    <t>Municipalidad de Navidad</t>
  </si>
  <si>
    <t>Municipalidad de Olivar</t>
  </si>
  <si>
    <t>Municipalidad de Palmilla</t>
  </si>
  <si>
    <t>Municipalidad de Paredones</t>
  </si>
  <si>
    <t>Municipalidad de Peralillo</t>
  </si>
  <si>
    <t>Municipalidad de Peumo</t>
  </si>
  <si>
    <t>Municipalidad de Pichidegua</t>
  </si>
  <si>
    <t>Municipalidad de Pichilemu</t>
  </si>
  <si>
    <t>Municipalidad de Placilla</t>
  </si>
  <si>
    <t>Municipalidad de Pumanque</t>
  </si>
  <si>
    <t>Municipalidad de Quinta De Tilcoco</t>
  </si>
  <si>
    <t>Municipalidad de Rancagua</t>
  </si>
  <si>
    <t>Municipalidad de Rengo</t>
  </si>
  <si>
    <t>Municipalidad de Requínoa</t>
  </si>
  <si>
    <t>Municipalidad de San Fernando</t>
  </si>
  <si>
    <t>Municipalidad de San Vicente</t>
  </si>
  <si>
    <t>Municipalidad de Santa Cruz</t>
  </si>
  <si>
    <t>REX 107</t>
  </si>
  <si>
    <t>REX 111</t>
  </si>
  <si>
    <t>REX 118</t>
  </si>
  <si>
    <t>REX 127</t>
  </si>
  <si>
    <t>REX 132</t>
  </si>
  <si>
    <t>REX 133</t>
  </si>
  <si>
    <t>REX 126</t>
  </si>
  <si>
    <t>REX 122</t>
  </si>
  <si>
    <t>REX 119</t>
  </si>
  <si>
    <t>REX 168</t>
  </si>
  <si>
    <t>REX 166</t>
  </si>
  <si>
    <t>REX 117</t>
  </si>
  <si>
    <t>REX 108</t>
  </si>
  <si>
    <t>REX 125</t>
  </si>
  <si>
    <t>REX 140</t>
  </si>
  <si>
    <t>REX 112</t>
  </si>
  <si>
    <t>REX 116</t>
  </si>
  <si>
    <t>REX 141</t>
  </si>
  <si>
    <t>REX 28</t>
  </si>
  <si>
    <t>Municipalidad de Alto Bíobío</t>
  </si>
  <si>
    <t>Municipalidad de Antuco</t>
  </si>
  <si>
    <t>Municipalidad de Arauco</t>
  </si>
  <si>
    <t>Municipalidad de Cabrero</t>
  </si>
  <si>
    <t>Municipalidad de Cañete</t>
  </si>
  <si>
    <t>Municipalidad de Chiguayante</t>
  </si>
  <si>
    <t>Municipalidad de Concepción</t>
  </si>
  <si>
    <t>Municipalidad de Contulmo</t>
  </si>
  <si>
    <t>Municipalidad de Coronel</t>
  </si>
  <si>
    <t>Municipalidad de Curanilahue</t>
  </si>
  <si>
    <t>Municipalidad de Florida</t>
  </si>
  <si>
    <t>Municipalidad de Hualpén</t>
  </si>
  <si>
    <t>Municipalidad de Hualqui</t>
  </si>
  <si>
    <t>Municipalidad de Laja</t>
  </si>
  <si>
    <t>Municipalidad de Lebu</t>
  </si>
  <si>
    <t>Municipalidad de Los Alamos</t>
  </si>
  <si>
    <t>Municipalidad de Los Angeles</t>
  </si>
  <si>
    <t>Municipalidad de Lota</t>
  </si>
  <si>
    <t>Municipalidad de Mulchén</t>
  </si>
  <si>
    <t>Municipalidad de Nacimiento</t>
  </si>
  <si>
    <t>Municipalidad de Negrete</t>
  </si>
  <si>
    <t>Municipalidad de Penco</t>
  </si>
  <si>
    <t>Municipalidad de Quilaco</t>
  </si>
  <si>
    <t>Municipalidad de Quilleco</t>
  </si>
  <si>
    <t>Municipalidad de San Pedro de la Paz</t>
  </si>
  <si>
    <t>Municipalidad de San Rosendo</t>
  </si>
  <si>
    <t>Municipalidad de Santa Barbara</t>
  </si>
  <si>
    <t>Municipalidad de Santa Juana</t>
  </si>
  <si>
    <t>Municipalidad de Talcahuano</t>
  </si>
  <si>
    <t>Municipalidad de Tirúa</t>
  </si>
  <si>
    <t>Municipalidad de Tomé</t>
  </si>
  <si>
    <t>Municipalidad de Tucapel</t>
  </si>
  <si>
    <t>Municipalidad de Yumbel</t>
  </si>
  <si>
    <t>REX 92</t>
  </si>
  <si>
    <t>REX 113</t>
  </si>
  <si>
    <t>REX 91</t>
  </si>
  <si>
    <t>REX 88</t>
  </si>
  <si>
    <t>Fundacion Caritas</t>
  </si>
  <si>
    <t>Municipalidad de Angol</t>
  </si>
  <si>
    <t>REX 31</t>
  </si>
  <si>
    <t>REX 274</t>
  </si>
  <si>
    <t>REX 79</t>
  </si>
  <si>
    <t>REX 80</t>
  </si>
  <si>
    <t>REX 311</t>
  </si>
  <si>
    <t>REX 312</t>
  </si>
  <si>
    <t>Fundacion Casa Nazareth</t>
  </si>
  <si>
    <t>Municipalidad de Osorno</t>
  </si>
  <si>
    <t>Fundacion Hogar de Cristo</t>
  </si>
  <si>
    <t>REX 26</t>
  </si>
  <si>
    <t>Municipalidad de Aysén</t>
  </si>
  <si>
    <t>Municipalidad de Chile Chico</t>
  </si>
  <si>
    <t>Municipalidad de Cisnes</t>
  </si>
  <si>
    <t>Municipalidad de Cochrane</t>
  </si>
  <si>
    <t>Municipalidad de Coyhaique</t>
  </si>
  <si>
    <t>Municipalidad de Guaitecas</t>
  </si>
  <si>
    <t>Municipalidad de Lago Verde</t>
  </si>
  <si>
    <t>Municipalidad de Ohiggins</t>
  </si>
  <si>
    <t>Municipalidad de Río Ibañez</t>
  </si>
  <si>
    <t>Municipalidad de Tortel</t>
  </si>
  <si>
    <t>REX 93</t>
  </si>
  <si>
    <t>REX 94</t>
  </si>
  <si>
    <t>REX 100</t>
  </si>
  <si>
    <t>Municipalidad de Cabo De Hornos</t>
  </si>
  <si>
    <t>Municipalidad de Laguna Blanca</t>
  </si>
  <si>
    <t>Municipalidad de Natales</t>
  </si>
  <si>
    <t>Municipalidad de Porvenir</t>
  </si>
  <si>
    <t>Municipalidad de Primavera</t>
  </si>
  <si>
    <t>Municipalidad de Punta Arenas</t>
  </si>
  <si>
    <t>Municipalidad de Río Verde</t>
  </si>
  <si>
    <t>Municipalidad de San Gregorio</t>
  </si>
  <si>
    <t>Municipalidad de Timaukel</t>
  </si>
  <si>
    <t>Municipalidad de Torres del Paine</t>
  </si>
  <si>
    <t>REX 89</t>
  </si>
  <si>
    <t>REX 96</t>
  </si>
  <si>
    <t>REX 97</t>
  </si>
  <si>
    <t>REX 110</t>
  </si>
  <si>
    <t>FIDE XII</t>
  </si>
  <si>
    <t>REX 053</t>
  </si>
  <si>
    <t>REX 032</t>
  </si>
  <si>
    <t>REX 175</t>
  </si>
  <si>
    <t>REX 180</t>
  </si>
  <si>
    <t>REX 170</t>
  </si>
  <si>
    <t>REX 179</t>
  </si>
  <si>
    <t>REX 073</t>
  </si>
  <si>
    <t>REX 139</t>
  </si>
  <si>
    <t>REX 144</t>
  </si>
  <si>
    <t>Municipalidad de Bulnes</t>
  </si>
  <si>
    <t>Municipalidad de Chillán</t>
  </si>
  <si>
    <t>Municipalidad de Chillán Viejo</t>
  </si>
  <si>
    <t>Municipalidad de Cobquecura</t>
  </si>
  <si>
    <t>Municipalidad de Coelemu</t>
  </si>
  <si>
    <t>Municipalidad de Coihueco</t>
  </si>
  <si>
    <t>Municipalidad de El Carmen</t>
  </si>
  <si>
    <t>Municipalidad de Ninhue</t>
  </si>
  <si>
    <t>Municipalidad de Pemuco</t>
  </si>
  <si>
    <t>Municipalidad de Pinto</t>
  </si>
  <si>
    <t>Municipalidad de Portezuelo</t>
  </si>
  <si>
    <t>Municipalidad de Quillón</t>
  </si>
  <si>
    <t>Municipalidad de Quirihue</t>
  </si>
  <si>
    <t>Municipalidad de Ranquil</t>
  </si>
  <si>
    <t>Municipalidad de San Carlos</t>
  </si>
  <si>
    <t>Municipalidad de San Fabián</t>
  </si>
  <si>
    <t>Municipalidad de San Ignacio</t>
  </si>
  <si>
    <t>Municipalidad de San Nicolás</t>
  </si>
  <si>
    <t>Municipalidad de Trehuaco</t>
  </si>
  <si>
    <t>Municipalidad de Yungay</t>
  </si>
  <si>
    <t>Municipalidad de Ñiquen</t>
  </si>
  <si>
    <t>REX 136</t>
  </si>
  <si>
    <t>REX 137</t>
  </si>
  <si>
    <t>REX 138</t>
  </si>
  <si>
    <t>REX 142</t>
  </si>
  <si>
    <t>REX 143</t>
  </si>
  <si>
    <t>REX 145</t>
  </si>
  <si>
    <t>REX 146</t>
  </si>
  <si>
    <t>REX 147</t>
  </si>
  <si>
    <t>REX 148</t>
  </si>
  <si>
    <t>Gobernacion Punilla</t>
  </si>
  <si>
    <t>REX 150</t>
  </si>
  <si>
    <t>REX 154</t>
  </si>
  <si>
    <t>Fundacion Damian Molokai</t>
  </si>
  <si>
    <t>REX 158</t>
  </si>
  <si>
    <t>REX 289</t>
  </si>
  <si>
    <t>Municipalidad de Alhué</t>
  </si>
  <si>
    <t>Municipalidad de Buin</t>
  </si>
  <si>
    <t>Municipalidad de Calera De Tango</t>
  </si>
  <si>
    <t>Municipalidad de Cerrillos</t>
  </si>
  <si>
    <t>Municipalidad de Cerro Navia</t>
  </si>
  <si>
    <t>Municipalidad de Conchalí</t>
  </si>
  <si>
    <t>Municipalidad de Curacaví</t>
  </si>
  <si>
    <t>Municipalidad de El Bosque</t>
  </si>
  <si>
    <t>Municipalidad de El Monte</t>
  </si>
  <si>
    <t>Municipalidad de Estación Central</t>
  </si>
  <si>
    <t>Municipalidad de Huechuraba</t>
  </si>
  <si>
    <t>Municipalidad de Independencia</t>
  </si>
  <si>
    <t>Municipalidad de Isla De Maipo</t>
  </si>
  <si>
    <t>Municipalidad de La Cisterna</t>
  </si>
  <si>
    <t>Municipalidad de La Florida</t>
  </si>
  <si>
    <t>Municipalidad de La Granja</t>
  </si>
  <si>
    <t>Municipalidad de La Pintana</t>
  </si>
  <si>
    <t>Municipalidad de La Reina</t>
  </si>
  <si>
    <t>Municipalidad de Lampa</t>
  </si>
  <si>
    <t>Municipalidad de Las Condes</t>
  </si>
  <si>
    <t>Municipalidad de Lo Barnechea</t>
  </si>
  <si>
    <t>Municipalidad de Lo Espejo</t>
  </si>
  <si>
    <t>Municipalidad de Lo Prado</t>
  </si>
  <si>
    <t>Municipalidad de Macul</t>
  </si>
  <si>
    <t>Municipalidad de Maipú</t>
  </si>
  <si>
    <t>Municipalidad de María Pinto</t>
  </si>
  <si>
    <t>Municipalidad de Melipilla</t>
  </si>
  <si>
    <t>Municipalidad de Padre Hurtado</t>
  </si>
  <si>
    <t>Municipalidad de Paine</t>
  </si>
  <si>
    <t>Municipalidad de Pedro Aguirre Cerda</t>
  </si>
  <si>
    <t>Municipalidad de Peñaflor</t>
  </si>
  <si>
    <t>Municipalidad de Peñalolén</t>
  </si>
  <si>
    <t>Municipalidad de Pirque</t>
  </si>
  <si>
    <t>Municipalidad de Providencia</t>
  </si>
  <si>
    <t>Municipalidad de Pudahuel</t>
  </si>
  <si>
    <t>Municipalidad de Puente Alto</t>
  </si>
  <si>
    <t>Municipalidad de Quilicura</t>
  </si>
  <si>
    <t>Municipalidad de Renca</t>
  </si>
  <si>
    <t>Municipalidad de San Joaquín</t>
  </si>
  <si>
    <t>Municipalidad de San José de Maipo</t>
  </si>
  <si>
    <t>Municipalidad de San Miguel</t>
  </si>
  <si>
    <t>Municipalidad de San Pedro</t>
  </si>
  <si>
    <t>Municipalidad de San Ramón</t>
  </si>
  <si>
    <t>Municipalidad de Talagante</t>
  </si>
  <si>
    <t>Municipalidad de Til -Til</t>
  </si>
  <si>
    <t>Municipalidad de Vitacura</t>
  </si>
  <si>
    <t>Municipalidad de Ñuñoa</t>
  </si>
  <si>
    <t>REX 159</t>
  </si>
  <si>
    <t>REX 191</t>
  </si>
  <si>
    <t>REX 195</t>
  </si>
  <si>
    <t>REX 229</t>
  </si>
  <si>
    <t>REX 230</t>
  </si>
  <si>
    <t>REX 128</t>
  </si>
  <si>
    <t>REX 129</t>
  </si>
  <si>
    <t>REX 130</t>
  </si>
  <si>
    <t>REX 131</t>
  </si>
  <si>
    <t>REX 160</t>
  </si>
  <si>
    <t>REX 161</t>
  </si>
  <si>
    <t>REX 165</t>
  </si>
  <si>
    <t>REX 192</t>
  </si>
  <si>
    <t>REX 77</t>
  </si>
  <si>
    <t>Consejo de Accion Movamos Valdivia</t>
  </si>
  <si>
    <t>REX 227</t>
  </si>
  <si>
    <t>ONG Caminos de la Vida Valdiviana</t>
  </si>
  <si>
    <t>REX 22</t>
  </si>
  <si>
    <t>REX 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</si>
</sst>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dd/mm/yy;@"/>
    <numFmt numFmtId="165" formatCode="_-* #,##0.00\ _€_-;\-* #,##0.00\ _€_-;_-* &quot;-&quot;??\ _€_-;_-@_-"/>
    <numFmt numFmtId="166" formatCode="_-[$€]\ * #,##0.00_-;\-[$€]\ * #,##0.00_-;_-[$€]\ * &quot;-&quot;??_-;_-@_-"/>
    <numFmt numFmtId="167" formatCode="_-* #,##0.00\ &quot;€&quot;_-;\-* #,##0.00\ &quot;€&quot;_-;_-* &quot;-&quot;??\ &quot;€&quot;_-;_-@_-"/>
    <numFmt numFmtId="168" formatCode="_-* #,##0_-;\-* #,##0_-;_-* &quot;-&quot;??_-;_-@_-"/>
    <numFmt numFmtId="169" formatCode="dd/mm/yyyy;@"/>
    <numFmt numFmtId="170" formatCode="#,##0_ ;[Red]\-#,##0\ "/>
    <numFmt numFmtId="171" formatCode="_-[$€-2]\ * #,##0.00_-;\-[$€-2]\ * #,##0.00_-;_-[$€-2]\ * &quot;-&quot;??_-"/>
    <numFmt numFmtId="172" formatCode="mmm"/>
    <numFmt numFmtId="173" formatCode="dd/mm/yy"/>
    <numFmt numFmtId="174" formatCode="_(* #,##0.00_);_(* \(#,##0.00\);_(* &quot;-&quot;??_);_(@_)"/>
    <numFmt numFmtId="175" formatCode="_-* #,##0\ _P_t_s_-;\-* #,##0\ _P_t_s_-;_-* &quot;-&quot;\ _P_t_s_-;_-@_-"/>
    <numFmt numFmtId="176" formatCode="_(* #,##0_);_(* \(#,##0\);_(* &quot;-&quot;_);_(@_)"/>
    <numFmt numFmtId="177" formatCode="_-* #,##0.00_ _€_-;\-* #,##0.00_ _€_-;_-* &quot;-&quot;??_ _€_-;_-@_-"/>
    <numFmt numFmtId="178" formatCode="#,##0.00\ &quot;pta&quot;;\-#,##0.00\ &quot;pta&quot;"/>
    <numFmt numFmtId="179" formatCode="_-* #,##0.00\ _P_t_s_-;\-* #,##0.00\ _P_t_s_-;_-* &quot;-&quot;??\ _P_t_s_-;_-@_-"/>
    <numFmt numFmtId="180" formatCode="#,##0;[Red]#,##0"/>
    <numFmt numFmtId="181" formatCode="_-* #,##0_ _€_-;\-* #,##0_ _€_-;_-* &quot;-&quot;??_ _€_-;_-@_-"/>
    <numFmt numFmtId="182" formatCode="#,##0.0"/>
    <numFmt numFmtId="183" formatCode="_-* #,##0.0_-;\-* #,##0.0_-;_-* &quot;-&quot;??_-;_-@_-"/>
    <numFmt numFmtId="184" formatCode="_-* #,##0\ _€_-;\-* #,##0\ _€_-;_-* &quot;-&quot;??\ _€_-;_-@_-"/>
    <numFmt numFmtId="185" formatCode="&quot;$&quot;#,##0.00_);[Red]\(&quot;$&quot;#,##0.00\)"/>
    <numFmt numFmtId="186" formatCode="_-* #,##0.00\ &quot;Pts&quot;_-;\-* #,##0.00\ &quot;Pts&quot;_-;_-* &quot;-&quot;??\ &quot;Pts&quot;_-;_-@_-"/>
    <numFmt numFmtId="187" formatCode="#,##0.0000"/>
    <numFmt numFmtId="188" formatCode="#,##0\ &quot;Pta&quot;;\-#,##0\ &quot;Pta&quot;"/>
    <numFmt numFmtId="189" formatCode="#,##0.00\ &quot;Pta&quot;;\-#,##0.00\ &quot;Pta&quot;"/>
    <numFmt numFmtId="190" formatCode="#,##0\ &quot;pta&quot;;\-#,##0\ &quot;pta&quot;"/>
    <numFmt numFmtId="191" formatCode="&quot;$&quot;\ #,##0"/>
  </numFmts>
  <fonts count="98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b/>
      <sz val="9"/>
      <name val="Arial Narrow"/>
      <family val="2"/>
    </font>
    <font>
      <b/>
      <sz val="10"/>
      <name val="Arial Narrow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rgb="FFFF0000"/>
      <name val="Arial Narrow"/>
      <family val="2"/>
    </font>
    <font>
      <sz val="8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0"/>
      <color theme="1"/>
      <name val="Calibri"/>
      <family val="2"/>
      <scheme val="minor"/>
    </font>
    <font>
      <sz val="12"/>
      <color indexed="8"/>
      <name val="Times New Roman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2"/>
      <color indexed="20"/>
      <name val="Times New Roman"/>
      <family val="2"/>
    </font>
    <font>
      <sz val="10"/>
      <color indexed="17"/>
      <name val="Arial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0"/>
      <color indexed="60"/>
      <name val="Arial"/>
      <family val="2"/>
    </font>
    <font>
      <sz val="10"/>
      <name val="Tahoma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11"/>
      <name val="Calibri"/>
      <family val="2"/>
      <scheme val="minor"/>
    </font>
    <font>
      <sz val="8"/>
      <color rgb="FF000000"/>
      <name val="Arial Narrow"/>
      <family val="2"/>
    </font>
    <font>
      <sz val="8"/>
      <name val="Calibri"/>
      <family val="2"/>
      <scheme val="minor"/>
    </font>
  </fonts>
  <fills count="8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8DA85"/>
        <bgColor indexed="64"/>
      </patternFill>
    </fill>
    <fill>
      <patternFill patternType="solid">
        <fgColor rgb="FF9FFBD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79747"/>
        <bgColor indexed="64"/>
      </patternFill>
    </fill>
    <fill>
      <patternFill patternType="solid">
        <fgColor rgb="FFFBD4B3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</borders>
  <cellStyleXfs count="62014">
    <xf numFmtId="0" fontId="0" fillId="0" borderId="0"/>
    <xf numFmtId="44" fontId="11" fillId="0" borderId="0" applyFont="0" applyFill="0" applyBorder="0" applyAlignment="0" applyProtection="0"/>
    <xf numFmtId="0" fontId="13" fillId="0" borderId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29" fillId="9" borderId="0" applyNumberFormat="0" applyBorder="0" applyAlignment="0" applyProtection="0"/>
    <xf numFmtId="0" fontId="28" fillId="15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8" fillId="18" borderId="0" applyNumberFormat="0" applyBorder="0" applyAlignment="0" applyProtection="0"/>
    <xf numFmtId="0" fontId="29" fillId="17" borderId="0" applyNumberFormat="0" applyBorder="0" applyAlignment="0" applyProtection="0"/>
    <xf numFmtId="0" fontId="29" fillId="8" borderId="0" applyNumberFormat="0" applyBorder="0" applyAlignment="0" applyProtection="0"/>
    <xf numFmtId="0" fontId="29" fillId="12" borderId="0" applyNumberFormat="0" applyBorder="0" applyAlignment="0" applyProtection="0"/>
    <xf numFmtId="0" fontId="29" fillId="11" borderId="0" applyNumberFormat="0" applyBorder="0" applyAlignment="0" applyProtection="0"/>
    <xf numFmtId="0" fontId="29" fillId="1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6" borderId="0" applyNumberFormat="0" applyBorder="0" applyAlignment="0" applyProtection="0"/>
    <xf numFmtId="0" fontId="29" fillId="13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17" fillId="10" borderId="0" applyNumberFormat="0" applyBorder="0" applyAlignment="0" applyProtection="0"/>
    <xf numFmtId="0" fontId="22" fillId="22" borderId="26" applyNumberFormat="0" applyAlignment="0" applyProtection="0"/>
    <xf numFmtId="0" fontId="24" fillId="23" borderId="27" applyNumberFormat="0" applyAlignment="0" applyProtection="0"/>
    <xf numFmtId="0" fontId="23" fillId="0" borderId="28" applyNumberFormat="0" applyFill="0" applyAlignment="0" applyProtection="0"/>
    <xf numFmtId="0" fontId="16" fillId="0" borderId="0" applyNumberFormat="0" applyFill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7" borderId="0" applyNumberFormat="0" applyBorder="0" applyAlignment="0" applyProtection="0"/>
    <xf numFmtId="0" fontId="20" fillId="13" borderId="26" applyNumberFormat="0" applyAlignment="0" applyProtection="0"/>
    <xf numFmtId="0" fontId="18" fillId="9" borderId="0" applyNumberFormat="0" applyBorder="0" applyAlignment="0" applyProtection="0"/>
    <xf numFmtId="16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9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29" fillId="29" borderId="29" applyNumberFormat="0" applyFont="0" applyAlignment="0" applyProtection="0"/>
    <xf numFmtId="0" fontId="21" fillId="22" borderId="30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5" fillId="0" borderId="31" applyNumberFormat="0" applyFill="0" applyAlignment="0" applyProtection="0"/>
    <xf numFmtId="0" fontId="16" fillId="0" borderId="32" applyNumberFormat="0" applyFill="0" applyAlignment="0" applyProtection="0"/>
    <xf numFmtId="0" fontId="14" fillId="0" borderId="0" applyNumberFormat="0" applyFill="0" applyBorder="0" applyAlignment="0" applyProtection="0"/>
    <xf numFmtId="0" fontId="27" fillId="0" borderId="33" applyNumberFormat="0" applyFill="0" applyAlignment="0" applyProtection="0"/>
    <xf numFmtId="0" fontId="29" fillId="8" borderId="0" applyNumberFormat="0" applyBorder="0" applyAlignment="0" applyProtection="0"/>
    <xf numFmtId="0" fontId="48" fillId="8" borderId="0" applyNumberFormat="0" applyBorder="0" applyAlignment="0" applyProtection="0"/>
    <xf numFmtId="0" fontId="48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48" fillId="8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48" fillId="9" borderId="0" applyNumberFormat="0" applyBorder="0" applyAlignment="0" applyProtection="0"/>
    <xf numFmtId="0" fontId="29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48" fillId="12" borderId="0" applyNumberFormat="0" applyBorder="0" applyAlignment="0" applyProtection="0"/>
    <xf numFmtId="0" fontId="29" fillId="13" borderId="0" applyNumberFormat="0" applyBorder="0" applyAlignment="0" applyProtection="0"/>
    <xf numFmtId="0" fontId="48" fillId="13" borderId="0" applyNumberFormat="0" applyBorder="0" applyAlignment="0" applyProtection="0"/>
    <xf numFmtId="0" fontId="48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48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3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38" borderId="0" applyNumberFormat="0" applyBorder="0" applyAlignment="0" applyProtection="0"/>
    <xf numFmtId="0" fontId="29" fillId="61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2" fillId="8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61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13" fillId="4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2" borderId="0" applyNumberFormat="0" applyBorder="0" applyAlignment="0" applyProtection="0"/>
    <xf numFmtId="0" fontId="29" fillId="6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2" fillId="9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62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13" fillId="46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46" borderId="0" applyNumberFormat="0" applyBorder="0" applyAlignment="0" applyProtection="0"/>
    <xf numFmtId="0" fontId="29" fillId="63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2" fillId="10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63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13" fillId="50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0" borderId="0" applyNumberFormat="0" applyBorder="0" applyAlignment="0" applyProtection="0"/>
    <xf numFmtId="0" fontId="29" fillId="64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2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4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4" borderId="0" applyNumberFormat="0" applyBorder="0" applyAlignment="0" applyProtection="0"/>
    <xf numFmtId="0" fontId="29" fillId="65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2" fillId="12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65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13" fillId="58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58" borderId="0" applyNumberFormat="0" applyBorder="0" applyAlignment="0" applyProtection="0"/>
    <xf numFmtId="0" fontId="29" fillId="66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2" fillId="13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6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48" fillId="15" borderId="0" applyNumberFormat="0" applyBorder="0" applyAlignment="0" applyProtection="0"/>
    <xf numFmtId="0" fontId="29" fillId="16" borderId="0" applyNumberFormat="0" applyBorder="0" applyAlignment="0" applyProtection="0"/>
    <xf numFmtId="0" fontId="48" fillId="16" borderId="0" applyNumberFormat="0" applyBorder="0" applyAlignment="0" applyProtection="0"/>
    <xf numFmtId="0" fontId="48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48" fillId="16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48" fillId="11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48" fillId="14" borderId="0" applyNumberFormat="0" applyBorder="0" applyAlignment="0" applyProtection="0"/>
    <xf numFmtId="0" fontId="29" fillId="17" borderId="0" applyNumberFormat="0" applyBorder="0" applyAlignment="0" applyProtection="0"/>
    <xf numFmtId="0" fontId="48" fillId="17" borderId="0" applyNumberFormat="0" applyBorder="0" applyAlignment="0" applyProtection="0"/>
    <xf numFmtId="0" fontId="48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48" fillId="1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39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39" borderId="0" applyNumberFormat="0" applyBorder="0" applyAlignment="0" applyProtection="0"/>
    <xf numFmtId="0" fontId="29" fillId="67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2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43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43" borderId="0" applyNumberFormat="0" applyBorder="0" applyAlignment="0" applyProtection="0"/>
    <xf numFmtId="0" fontId="29" fillId="68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2" fillId="15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13" fillId="47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13" fillId="47" borderId="0" applyNumberFormat="0" applyBorder="0" applyAlignment="0" applyProtection="0"/>
    <xf numFmtId="0" fontId="29" fillId="69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2" fillId="16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6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13" fillId="5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1" borderId="0" applyNumberFormat="0" applyBorder="0" applyAlignment="0" applyProtection="0"/>
    <xf numFmtId="0" fontId="29" fillId="64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2" fillId="11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64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13" fillId="55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55" borderId="0" applyNumberFormat="0" applyBorder="0" applyAlignment="0" applyProtection="0"/>
    <xf numFmtId="0" fontId="29" fillId="67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2" fillId="14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67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59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13" fillId="59" borderId="0" applyNumberFormat="0" applyBorder="0" applyAlignment="0" applyProtection="0"/>
    <xf numFmtId="0" fontId="29" fillId="70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2" fillId="17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9" fillId="17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8" borderId="0" applyNumberFormat="0" applyBorder="0" applyAlignment="0" applyProtection="0"/>
    <xf numFmtId="0" fontId="49" fillId="18" borderId="0" applyNumberFormat="0" applyBorder="0" applyAlignment="0" applyProtection="0"/>
    <xf numFmtId="0" fontId="28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8" fillId="15" borderId="0" applyNumberFormat="0" applyBorder="0" applyAlignment="0" applyProtection="0"/>
    <xf numFmtId="0" fontId="49" fillId="15" borderId="0" applyNumberFormat="0" applyBorder="0" applyAlignment="0" applyProtection="0"/>
    <xf numFmtId="0" fontId="28" fillId="16" borderId="0" applyNumberFormat="0" applyBorder="0" applyAlignment="0" applyProtection="0"/>
    <xf numFmtId="0" fontId="49" fillId="16" borderId="0" applyNumberFormat="0" applyBorder="0" applyAlignment="0" applyProtection="0"/>
    <xf numFmtId="0" fontId="49" fillId="16" borderId="0" applyNumberFormat="0" applyBorder="0" applyAlignment="0" applyProtection="0"/>
    <xf numFmtId="0" fontId="28" fillId="16" borderId="0" applyNumberFormat="0" applyBorder="0" applyAlignment="0" applyProtection="0"/>
    <xf numFmtId="0" fontId="49" fillId="16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8" fillId="20" borderId="0" applyNumberFormat="0" applyBorder="0" applyAlignment="0" applyProtection="0"/>
    <xf numFmtId="0" fontId="49" fillId="20" borderId="0" applyNumberFormat="0" applyBorder="0" applyAlignment="0" applyProtection="0"/>
    <xf numFmtId="0" fontId="28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8" fillId="21" borderId="0" applyNumberFormat="0" applyBorder="0" applyAlignment="0" applyProtection="0"/>
    <xf numFmtId="0" fontId="49" fillId="2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45" fillId="40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40" borderId="0" applyNumberFormat="0" applyBorder="0" applyAlignment="0" applyProtection="0"/>
    <xf numFmtId="0" fontId="28" fillId="7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45" fillId="40" borderId="0" applyNumberFormat="0" applyBorder="0" applyAlignment="0" applyProtection="0"/>
    <xf numFmtId="0" fontId="28" fillId="18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50" fillId="18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40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40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45" fillId="44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5" fillId="44" borderId="0" applyNumberFormat="0" applyBorder="0" applyAlignment="0" applyProtection="0"/>
    <xf numFmtId="0" fontId="28" fillId="68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45" fillId="44" borderId="0" applyNumberFormat="0" applyBorder="0" applyAlignment="0" applyProtection="0"/>
    <xf numFmtId="0" fontId="28" fillId="1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50" fillId="15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5" fillId="4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5" fillId="44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45" fillId="44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45" fillId="48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48" borderId="0" applyNumberFormat="0" applyBorder="0" applyAlignment="0" applyProtection="0"/>
    <xf numFmtId="0" fontId="28" fillId="69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45" fillId="48" borderId="0" applyNumberFormat="0" applyBorder="0" applyAlignment="0" applyProtection="0"/>
    <xf numFmtId="0" fontId="28" fillId="16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50" fillId="16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48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48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45" fillId="48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45" fillId="5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2" borderId="0" applyNumberFormat="0" applyBorder="0" applyAlignment="0" applyProtection="0"/>
    <xf numFmtId="0" fontId="28" fillId="7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45" fillId="52" borderId="0" applyNumberFormat="0" applyBorder="0" applyAlignment="0" applyProtection="0"/>
    <xf numFmtId="0" fontId="28" fillId="19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50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45" fillId="5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6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6" borderId="0" applyNumberFormat="0" applyBorder="0" applyAlignment="0" applyProtection="0"/>
    <xf numFmtId="0" fontId="28" fillId="73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45" fillId="56" borderId="0" applyNumberFormat="0" applyBorder="0" applyAlignment="0" applyProtection="0"/>
    <xf numFmtId="0" fontId="28" fillId="2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50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45" fillId="56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60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5" fillId="60" borderId="0" applyNumberFormat="0" applyBorder="0" applyAlignment="0" applyProtection="0"/>
    <xf numFmtId="0" fontId="28" fillId="74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45" fillId="60" borderId="0" applyNumberFormat="0" applyBorder="0" applyAlignment="0" applyProtection="0"/>
    <xf numFmtId="0" fontId="28" fillId="21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50" fillId="21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45" fillId="60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45" fillId="60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45" fillId="60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8" fillId="24" borderId="0" applyNumberFormat="0" applyBorder="0" applyAlignment="0" applyProtection="0"/>
    <xf numFmtId="0" fontId="49" fillId="24" borderId="0" applyNumberFormat="0" applyBorder="0" applyAlignment="0" applyProtection="0"/>
    <xf numFmtId="0" fontId="28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28" fillId="25" borderId="0" applyNumberFormat="0" applyBorder="0" applyAlignment="0" applyProtection="0"/>
    <xf numFmtId="0" fontId="49" fillId="25" borderId="0" applyNumberFormat="0" applyBorder="0" applyAlignment="0" applyProtection="0"/>
    <xf numFmtId="0" fontId="28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28" fillId="26" borderId="0" applyNumberFormat="0" applyBorder="0" applyAlignment="0" applyProtection="0"/>
    <xf numFmtId="0" fontId="49" fillId="26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19" borderId="0" applyNumberFormat="0" applyBorder="0" applyAlignment="0" applyProtection="0"/>
    <xf numFmtId="0" fontId="49" fillId="19" borderId="0" applyNumberFormat="0" applyBorder="0" applyAlignment="0" applyProtection="0"/>
    <xf numFmtId="0" fontId="28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8" fillId="20" borderId="0" applyNumberFormat="0" applyBorder="0" applyAlignment="0" applyProtection="0"/>
    <xf numFmtId="0" fontId="49" fillId="20" borderId="0" applyNumberFormat="0" applyBorder="0" applyAlignment="0" applyProtection="0"/>
    <xf numFmtId="0" fontId="28" fillId="27" borderId="0" applyNumberFormat="0" applyBorder="0" applyAlignment="0" applyProtection="0"/>
    <xf numFmtId="0" fontId="49" fillId="27" borderId="0" applyNumberFormat="0" applyBorder="0" applyAlignment="0" applyProtection="0"/>
    <xf numFmtId="0" fontId="49" fillId="27" borderId="0" applyNumberFormat="0" applyBorder="0" applyAlignment="0" applyProtection="0"/>
    <xf numFmtId="0" fontId="28" fillId="27" borderId="0" applyNumberFormat="0" applyBorder="0" applyAlignment="0" applyProtection="0"/>
    <xf numFmtId="0" fontId="49" fillId="27" borderId="0" applyNumberFormat="0" applyBorder="0" applyAlignment="0" applyProtection="0"/>
    <xf numFmtId="0" fontId="18" fillId="9" borderId="0" applyNumberFormat="0" applyBorder="0" applyAlignment="0" applyProtection="0"/>
    <xf numFmtId="0" fontId="51" fillId="9" borderId="0" applyNumberFormat="0" applyBorder="0" applyAlignment="0" applyProtection="0"/>
    <xf numFmtId="0" fontId="51" fillId="9" borderId="0" applyNumberFormat="0" applyBorder="0" applyAlignment="0" applyProtection="0"/>
    <xf numFmtId="0" fontId="18" fillId="9" borderId="0" applyNumberFormat="0" applyBorder="0" applyAlignment="0" applyProtection="0"/>
    <xf numFmtId="0" fontId="51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4" fillId="30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34" fillId="30" borderId="0" applyNumberFormat="0" applyBorder="0" applyAlignment="0" applyProtection="0"/>
    <xf numFmtId="0" fontId="17" fillId="63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34" fillId="30" borderId="0" applyNumberFormat="0" applyBorder="0" applyAlignment="0" applyProtection="0"/>
    <xf numFmtId="0" fontId="17" fillId="1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52" fillId="10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4" fillId="3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4" fillId="3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53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53" fillId="22" borderId="26" applyNumberFormat="0" applyAlignment="0" applyProtection="0"/>
    <xf numFmtId="0" fontId="39" fillId="34" borderId="37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39" fillId="34" borderId="37" applyNumberFormat="0" applyAlignment="0" applyProtection="0"/>
    <xf numFmtId="0" fontId="22" fillId="75" borderId="26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39" fillId="34" borderId="37" applyNumberFormat="0" applyAlignment="0" applyProtection="0"/>
    <xf numFmtId="0" fontId="22" fillId="22" borderId="26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54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39" fillId="34" borderId="37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39" fillId="34" borderId="37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39" fillId="34" borderId="37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75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22" fillId="22" borderId="26" applyNumberFormat="0" applyAlignment="0" applyProtection="0"/>
    <xf numFmtId="0" fontId="41" fillId="35" borderId="40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41" fillId="35" borderId="40" applyNumberFormat="0" applyAlignment="0" applyProtection="0"/>
    <xf numFmtId="0" fontId="24" fillId="76" borderId="27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41" fillId="35" borderId="40" applyNumberFormat="0" applyAlignment="0" applyProtection="0"/>
    <xf numFmtId="0" fontId="24" fillId="23" borderId="27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55" fillId="23" borderId="27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41" fillId="35" borderId="40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41" fillId="35" borderId="40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41" fillId="35" borderId="40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76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56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40" fillId="0" borderId="39" applyNumberFormat="0" applyFill="0" applyAlignment="0" applyProtection="0"/>
    <xf numFmtId="0" fontId="24" fillId="23" borderId="27" applyNumberFormat="0" applyAlignment="0" applyProtection="0"/>
    <xf numFmtId="0" fontId="24" fillId="23" borderId="27" applyNumberFormat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24" fillId="23" borderId="27" applyNumberFormat="0" applyAlignment="0" applyProtection="0"/>
    <xf numFmtId="0" fontId="57" fillId="23" borderId="27" applyNumberFormat="0" applyAlignment="0" applyProtection="0"/>
    <xf numFmtId="0" fontId="57" fillId="23" borderId="27" applyNumberFormat="0" applyAlignment="0" applyProtection="0"/>
    <xf numFmtId="0" fontId="24" fillId="23" borderId="27" applyNumberFormat="0" applyAlignment="0" applyProtection="0"/>
    <xf numFmtId="0" fontId="57" fillId="23" borderId="27" applyNumberFormat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5" fillId="3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37" borderId="0" applyNumberFormat="0" applyBorder="0" applyAlignment="0" applyProtection="0"/>
    <xf numFmtId="0" fontId="28" fillId="7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45" fillId="37" borderId="0" applyNumberFormat="0" applyBorder="0" applyAlignment="0" applyProtection="0"/>
    <xf numFmtId="0" fontId="28" fillId="24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50" fillId="24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3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3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45" fillId="3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77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45" fillId="41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41" borderId="0" applyNumberFormat="0" applyBorder="0" applyAlignment="0" applyProtection="0"/>
    <xf numFmtId="0" fontId="28" fillId="78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45" fillId="41" borderId="0" applyNumberFormat="0" applyBorder="0" applyAlignment="0" applyProtection="0"/>
    <xf numFmtId="0" fontId="28" fillId="25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50" fillId="25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4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4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45" fillId="41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78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45" fillId="45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45" fillId="45" borderId="0" applyNumberFormat="0" applyBorder="0" applyAlignment="0" applyProtection="0"/>
    <xf numFmtId="0" fontId="28" fillId="7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45" fillId="45" borderId="0" applyNumberFormat="0" applyBorder="0" applyAlignment="0" applyProtection="0"/>
    <xf numFmtId="0" fontId="28" fillId="26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50" fillId="26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45" fillId="4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45" fillId="45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45" fillId="45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79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45" fillId="4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49" borderId="0" applyNumberFormat="0" applyBorder="0" applyAlignment="0" applyProtection="0"/>
    <xf numFmtId="0" fontId="28" fillId="72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45" fillId="49" borderId="0" applyNumberFormat="0" applyBorder="0" applyAlignment="0" applyProtection="0"/>
    <xf numFmtId="0" fontId="28" fillId="1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50" fillId="19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4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4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45" fillId="49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72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5" fillId="5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3" borderId="0" applyNumberFormat="0" applyBorder="0" applyAlignment="0" applyProtection="0"/>
    <xf numFmtId="0" fontId="28" fillId="7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45" fillId="53" borderId="0" applyNumberFormat="0" applyBorder="0" applyAlignment="0" applyProtection="0"/>
    <xf numFmtId="0" fontId="28" fillId="20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50" fillId="20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45" fillId="5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73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45" fillId="57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45" fillId="57" borderId="0" applyNumberFormat="0" applyBorder="0" applyAlignment="0" applyProtection="0"/>
    <xf numFmtId="0" fontId="28" fillId="80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45" fillId="57" borderId="0" applyNumberFormat="0" applyBorder="0" applyAlignment="0" applyProtection="0"/>
    <xf numFmtId="0" fontId="28" fillId="2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50" fillId="27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5" fillId="5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5" fillId="5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45" fillId="57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80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37" fillId="33" borderId="37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37" fillId="33" borderId="37" applyNumberFormat="0" applyAlignment="0" applyProtection="0"/>
    <xf numFmtId="0" fontId="20" fillId="66" borderId="26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37" fillId="33" borderId="37" applyNumberFormat="0" applyAlignment="0" applyProtection="0"/>
    <xf numFmtId="0" fontId="20" fillId="13" borderId="26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61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37" fillId="33" borderId="37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37" fillId="33" borderId="37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37" fillId="33" borderId="37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66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15" fontId="62" fillId="2" borderId="0">
      <alignment horizontal="center"/>
    </xf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0" fontId="11" fillId="0" borderId="0" applyFont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17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ont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5" fillId="0" borderId="43" applyNumberFormat="0" applyFill="0" applyAlignment="0" applyProtection="0"/>
    <xf numFmtId="0" fontId="66" fillId="0" borderId="43" applyNumberFormat="0" applyFill="0" applyAlignment="0" applyProtection="0"/>
    <xf numFmtId="0" fontId="66" fillId="0" borderId="43" applyNumberFormat="0" applyFill="0" applyAlignment="0" applyProtection="0"/>
    <xf numFmtId="0" fontId="15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0" fontId="16" fillId="0" borderId="32" applyNumberFormat="0" applyFill="0" applyAlignment="0" applyProtection="0"/>
    <xf numFmtId="0" fontId="68" fillId="0" borderId="32" applyNumberFormat="0" applyFill="0" applyAlignment="0" applyProtection="0"/>
    <xf numFmtId="0" fontId="68" fillId="0" borderId="32" applyNumberFormat="0" applyFill="0" applyAlignment="0" applyProtection="0"/>
    <xf numFmtId="0" fontId="16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173" fontId="73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35" fillId="31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35" fillId="31" borderId="0" applyNumberFormat="0" applyBorder="0" applyAlignment="0" applyProtection="0"/>
    <xf numFmtId="0" fontId="18" fillId="62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35" fillId="31" borderId="0" applyNumberFormat="0" applyBorder="0" applyAlignment="0" applyProtection="0"/>
    <xf numFmtId="0" fontId="18" fillId="9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75" fillId="9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5" fillId="3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5" fillId="31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20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76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20" fillId="13" borderId="26" applyNumberFormat="0" applyAlignment="0" applyProtection="0"/>
    <xf numFmtId="0" fontId="76" fillId="13" borderId="26" applyNumberFormat="0" applyAlignment="0" applyProtection="0"/>
    <xf numFmtId="0" fontId="23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174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29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78" fillId="0" borderId="0" applyFont="0" applyFill="0" applyBorder="0" applyAlignment="0" applyProtection="0"/>
    <xf numFmtId="172" fontId="78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172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78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7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8" fillId="0" borderId="0" applyFont="0" applyFill="0" applyBorder="0" applyAlignment="0" applyProtection="0"/>
    <xf numFmtId="177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0" fontId="78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0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82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82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184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18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8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9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4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16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178" fontId="7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178" fontId="78" fillId="0" borderId="0" applyFont="0" applyFill="0" applyBorder="0" applyAlignment="0" applyProtection="0"/>
    <xf numFmtId="179" fontId="11" fillId="0" borderId="0" applyFont="0" applyFill="0" applyBorder="0" applyAlignment="0" applyProtection="0"/>
    <xf numFmtId="177" fontId="78" fillId="0" borderId="0" applyFont="0" applyFill="0" applyBorder="0" applyAlignment="0" applyProtection="0"/>
    <xf numFmtId="42" fontId="11" fillId="0" borderId="0" applyFont="0" applyFill="0" applyBorder="0" applyAlignment="0" applyProtection="0"/>
    <xf numFmtId="42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167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167" fontId="13" fillId="0" borderId="0" applyFont="0" applyFill="0" applyBorder="0" applyAlignment="0" applyProtection="0"/>
    <xf numFmtId="186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87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71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89" fontId="11" fillId="0" borderId="0" applyFill="0" applyBorder="0" applyAlignment="0" applyProtection="0"/>
    <xf numFmtId="17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88" fontId="11" fillId="0" borderId="0" applyFill="0" applyBorder="0" applyAlignment="0" applyProtection="0"/>
    <xf numFmtId="190" fontId="11" fillId="0" borderId="0" applyFill="0" applyBorder="0" applyAlignment="0" applyProtection="0"/>
    <xf numFmtId="0" fontId="19" fillId="28" borderId="0" applyNumberFormat="0" applyBorder="0" applyAlignment="0" applyProtection="0"/>
    <xf numFmtId="0" fontId="36" fillId="32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36" fillId="32" borderId="0" applyNumberFormat="0" applyBorder="0" applyAlignment="0" applyProtection="0"/>
    <xf numFmtId="0" fontId="19" fillId="8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36" fillId="32" borderId="0" applyNumberFormat="0" applyBorder="0" applyAlignment="0" applyProtection="0"/>
    <xf numFmtId="0" fontId="19" fillId="28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80" fillId="28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6" fillId="32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6" fillId="32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78" fillId="0" borderId="0"/>
    <xf numFmtId="0" fontId="78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29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13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9" fillId="0" borderId="0"/>
    <xf numFmtId="0" fontId="13" fillId="0" borderId="0"/>
    <xf numFmtId="0" fontId="79" fillId="0" borderId="0"/>
    <xf numFmtId="0" fontId="29" fillId="0" borderId="0"/>
    <xf numFmtId="0" fontId="79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9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13" fillId="0" borderId="0"/>
    <xf numFmtId="0" fontId="13" fillId="0" borderId="0"/>
    <xf numFmtId="0" fontId="2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11" fillId="0" borderId="0"/>
    <xf numFmtId="0" fontId="79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79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29" fillId="0" borderId="0"/>
    <xf numFmtId="0" fontId="11" fillId="0" borderId="0"/>
    <xf numFmtId="0" fontId="2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7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3" fillId="0" borderId="0"/>
    <xf numFmtId="0" fontId="7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79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7" fillId="0" borderId="0" applyNumberForma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7" fillId="0" borderId="0" applyNumberFormat="0" applyFill="0" applyBorder="0" applyAlignment="0" applyProtection="0"/>
    <xf numFmtId="0" fontId="11" fillId="0" borderId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8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81" fillId="0" borderId="0"/>
    <xf numFmtId="0" fontId="13" fillId="0" borderId="0"/>
    <xf numFmtId="0" fontId="81" fillId="0" borderId="0"/>
    <xf numFmtId="0" fontId="81" fillId="0" borderId="0"/>
    <xf numFmtId="0" fontId="8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8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8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78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78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3" fillId="0" borderId="0"/>
    <xf numFmtId="0" fontId="78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8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9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79" fillId="0" borderId="0"/>
    <xf numFmtId="0" fontId="11" fillId="0" borderId="0"/>
    <xf numFmtId="0" fontId="13" fillId="0" borderId="0"/>
    <xf numFmtId="0" fontId="29" fillId="0" borderId="0"/>
    <xf numFmtId="0" fontId="79" fillId="0" borderId="0"/>
    <xf numFmtId="0" fontId="11" fillId="0" borderId="0"/>
    <xf numFmtId="0" fontId="79" fillId="0" borderId="0"/>
    <xf numFmtId="0" fontId="13" fillId="0" borderId="0"/>
    <xf numFmtId="0" fontId="79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47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3" fillId="36" borderId="41" applyNumberFormat="0" applyFont="0" applyAlignment="0" applyProtection="0"/>
    <xf numFmtId="0" fontId="13" fillId="0" borderId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0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0"/>
    <xf numFmtId="0" fontId="11" fillId="0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1" fillId="0" borderId="41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3" fillId="36" borderId="41" applyNumberFormat="0" applyFont="0" applyAlignment="0" applyProtection="0"/>
    <xf numFmtId="0" fontId="13" fillId="0" borderId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29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29" fillId="29" borderId="29" applyNumberFormat="0" applyFont="0" applyAlignment="0" applyProtection="0"/>
    <xf numFmtId="0" fontId="13" fillId="0" borderId="0"/>
    <xf numFmtId="0" fontId="29" fillId="29" borderId="29" applyNumberFormat="0" applyFont="0" applyAlignment="0" applyProtection="0"/>
    <xf numFmtId="0" fontId="29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9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1" fillId="0" borderId="0"/>
    <xf numFmtId="0" fontId="11" fillId="82" borderId="29" applyNumberFormat="0" applyAlignment="0" applyProtection="0"/>
    <xf numFmtId="0" fontId="11" fillId="82" borderId="29" applyNumberFormat="0" applyAlignment="0" applyProtection="0"/>
    <xf numFmtId="0" fontId="11" fillId="82" borderId="29" applyNumberFormat="0" applyAlignment="0" applyProtection="0"/>
    <xf numFmtId="0" fontId="11" fillId="82" borderId="29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82" borderId="29" applyNumberForma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1" fillId="29" borderId="29" applyNumberFormat="0" applyFont="0" applyAlignment="0" applyProtection="0"/>
    <xf numFmtId="0" fontId="11" fillId="82" borderId="29" applyNumberForma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82" borderId="29" applyNumberForma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29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36" borderId="41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29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29" fillId="36" borderId="41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1" fillId="29" borderId="29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3" fillId="36" borderId="41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29" borderId="29" applyNumberFormat="0" applyFont="0" applyAlignment="0" applyProtection="0"/>
    <xf numFmtId="0" fontId="13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11" fillId="0" borderId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29" borderId="29" applyNumberFormat="0" applyFon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29" borderId="29" applyNumberFormat="0" applyFont="0" applyAlignment="0" applyProtection="0"/>
    <xf numFmtId="0" fontId="21" fillId="22" borderId="30" applyNumberFormat="0" applyAlignment="0" applyProtection="0"/>
    <xf numFmtId="0" fontId="82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82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82" fillId="22" borderId="30" applyNumberFormat="0" applyAlignment="0" applyProtection="0"/>
    <xf numFmtId="0" fontId="13" fillId="0" borderId="0"/>
    <xf numFmtId="0" fontId="82" fillId="22" borderId="30" applyNumberFormat="0" applyAlignment="0" applyProtection="0"/>
    <xf numFmtId="0" fontId="82" fillId="22" borderId="30" applyNumberFormat="0" applyAlignment="0" applyProtection="0"/>
    <xf numFmtId="0" fontId="82" fillId="22" borderId="30" applyNumberFormat="0" applyAlignment="0" applyProtection="0"/>
    <xf numFmtId="0" fontId="82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82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0" fontId="13" fillId="0" borderId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3" fillId="0" borderId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10" fontId="11" fillId="0" borderId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0" fontId="13" fillId="0" borderId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0" fontId="11" fillId="0" borderId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0" fontId="11" fillId="0" borderId="0"/>
    <xf numFmtId="10" fontId="11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78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9" fontId="78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9" fontId="2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29" fillId="0" borderId="0" applyFont="0" applyFill="0" applyBorder="0" applyAlignment="0" applyProtection="0"/>
    <xf numFmtId="0" fontId="13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9" fontId="79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3" fillId="0" borderId="0"/>
    <xf numFmtId="0" fontId="11" fillId="0" borderId="0"/>
    <xf numFmtId="0" fontId="13" fillId="0" borderId="0"/>
    <xf numFmtId="9" fontId="11" fillId="0" borderId="0" applyFont="0" applyFill="0" applyBorder="0" applyAlignment="0" applyProtection="0"/>
    <xf numFmtId="0" fontId="13" fillId="0" borderId="0"/>
    <xf numFmtId="9" fontId="79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9" fontId="79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3" fillId="0" borderId="0"/>
    <xf numFmtId="9" fontId="78" fillId="0" borderId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78" fillId="0" borderId="0" applyFont="0" applyFill="0" applyBorder="0" applyAlignment="0" applyProtection="0"/>
    <xf numFmtId="0" fontId="13" fillId="0" borderId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3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182" fontId="11" fillId="0" borderId="0" applyFill="0" applyBorder="0" applyAlignment="0" applyProtection="0"/>
    <xf numFmtId="0" fontId="13" fillId="0" borderId="0"/>
    <xf numFmtId="182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3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3" fillId="0" borderId="0"/>
    <xf numFmtId="0" fontId="11" fillId="0" borderId="0"/>
    <xf numFmtId="0" fontId="13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0" fontId="13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3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0" fontId="13" fillId="0" borderId="0"/>
    <xf numFmtId="0" fontId="13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3" fontId="11" fillId="0" borderId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3" fillId="0" borderId="0"/>
    <xf numFmtId="0" fontId="13" fillId="0" borderId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38" fillId="34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22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4" borderId="38" applyNumberFormat="0" applyAlignment="0" applyProtection="0"/>
    <xf numFmtId="0" fontId="21" fillId="75" borderId="30" applyNumberFormat="0" applyAlignment="0" applyProtection="0"/>
    <xf numFmtId="0" fontId="11" fillId="0" borderId="0"/>
    <xf numFmtId="0" fontId="11" fillId="0" borderId="0"/>
    <xf numFmtId="0" fontId="38" fillId="34" borderId="38" applyNumberFormat="0" applyAlignment="0" applyProtection="0"/>
    <xf numFmtId="0" fontId="13" fillId="0" borderId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75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4" borderId="38" applyNumberFormat="0" applyAlignment="0" applyProtection="0"/>
    <xf numFmtId="0" fontId="21" fillId="75" borderId="30" applyNumberFormat="0" applyAlignment="0" applyProtection="0"/>
    <xf numFmtId="0" fontId="11" fillId="0" borderId="0"/>
    <xf numFmtId="0" fontId="11" fillId="0" borderId="0"/>
    <xf numFmtId="0" fontId="38" fillId="34" borderId="38" applyNumberFormat="0" applyAlignment="0" applyProtection="0"/>
    <xf numFmtId="0" fontId="13" fillId="0" borderId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83" fillId="0" borderId="38" applyNumberFormat="0" applyAlignment="0" applyProtection="0"/>
    <xf numFmtId="0" fontId="21" fillId="75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38" fillId="34" borderId="38" applyNumberFormat="0" applyAlignment="0" applyProtection="0"/>
    <xf numFmtId="0" fontId="21" fillId="75" borderId="30" applyNumberFormat="0" applyAlignment="0" applyProtection="0"/>
    <xf numFmtId="0" fontId="11" fillId="0" borderId="0"/>
    <xf numFmtId="0" fontId="11" fillId="0" borderId="0"/>
    <xf numFmtId="0" fontId="38" fillId="34" borderId="38" applyNumberFormat="0" applyAlignment="0" applyProtection="0"/>
    <xf numFmtId="0" fontId="13" fillId="0" borderId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75" borderId="30" applyNumberFormat="0" applyAlignment="0" applyProtection="0"/>
    <xf numFmtId="0" fontId="11" fillId="0" borderId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1" fillId="22" borderId="30" applyNumberFormat="0" applyAlignment="0" applyProtection="0"/>
    <xf numFmtId="0" fontId="38" fillId="34" borderId="38" applyNumberFormat="0" applyAlignment="0" applyProtection="0"/>
    <xf numFmtId="0" fontId="11" fillId="0" borderId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84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21" fillId="75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75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22" borderId="30" applyNumberFormat="0" applyAlignment="0" applyProtection="0"/>
    <xf numFmtId="0" fontId="38" fillId="34" borderId="38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3" fillId="0" borderId="0"/>
    <xf numFmtId="0" fontId="21" fillId="22" borderId="30" applyNumberFormat="0" applyAlignment="0" applyProtection="0"/>
    <xf numFmtId="0" fontId="38" fillId="34" borderId="38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38" fillId="34" borderId="38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1" fillId="22" borderId="30" applyNumberFormat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8" fillId="34" borderId="38" applyNumberFormat="0" applyAlignment="0" applyProtection="0"/>
    <xf numFmtId="0" fontId="21" fillId="22" borderId="30" applyNumberFormat="0" applyAlignment="0" applyProtection="0"/>
    <xf numFmtId="0" fontId="11" fillId="0" borderId="0"/>
    <xf numFmtId="0" fontId="11" fillId="0" borderId="0"/>
    <xf numFmtId="0" fontId="38" fillId="34" borderId="38" applyNumberFormat="0" applyAlignment="0" applyProtection="0"/>
    <xf numFmtId="0" fontId="13" fillId="0" borderId="0"/>
    <xf numFmtId="0" fontId="38" fillId="34" borderId="38" applyNumberFormat="0" applyAlignment="0" applyProtection="0"/>
    <xf numFmtId="0" fontId="38" fillId="34" borderId="38" applyNumberFormat="0" applyAlignment="0" applyProtection="0"/>
    <xf numFmtId="0" fontId="83" fillId="0" borderId="38" applyNumberFormat="0" applyAlignment="0" applyProtection="0"/>
    <xf numFmtId="0" fontId="11" fillId="0" borderId="0"/>
    <xf numFmtId="0" fontId="21" fillId="75" borderId="30" applyNumberFormat="0" applyAlignment="0" applyProtection="0"/>
    <xf numFmtId="0" fontId="83" fillId="0" borderId="38" applyNumberFormat="0" applyAlignment="0" applyProtection="0"/>
    <xf numFmtId="0" fontId="21" fillId="22" borderId="30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83" fillId="0" borderId="38" applyNumberFormat="0" applyAlignment="0" applyProtection="0"/>
    <xf numFmtId="0" fontId="21" fillId="75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11" fillId="0" borderId="0"/>
    <xf numFmtId="0" fontId="21" fillId="22" borderId="30" applyNumberFormat="0" applyAlignment="0" applyProtection="0"/>
    <xf numFmtId="0" fontId="13" fillId="0" borderId="0"/>
    <xf numFmtId="0" fontId="21" fillId="22" borderId="30" applyNumberFormat="0" applyAlignment="0" applyProtection="0"/>
    <xf numFmtId="0" fontId="21" fillId="22" borderId="30" applyNumberFormat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8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2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" fillId="0" borderId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11" fillId="0" borderId="0"/>
    <xf numFmtId="0" fontId="42" fillId="0" borderId="0" applyNumberFormat="0" applyFill="0" applyBorder="0" applyAlignment="0" applyProtection="0"/>
    <xf numFmtId="0" fontId="13" fillId="0" borderId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26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13" fillId="0" borderId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26" fillId="0" borderId="0" applyNumberFormat="0" applyFill="0" applyBorder="0" applyAlignment="0" applyProtection="0"/>
    <xf numFmtId="0" fontId="13" fillId="0" borderId="0"/>
    <xf numFmtId="0" fontId="2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1" fillId="0" borderId="0"/>
    <xf numFmtId="0" fontId="43" fillId="0" borderId="0" applyNumberFormat="0" applyFill="0" applyBorder="0" applyAlignment="0" applyProtection="0"/>
    <xf numFmtId="0" fontId="13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1" fillId="0" borderId="0"/>
    <xf numFmtId="0" fontId="26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89" fillId="0" borderId="34" applyNumberFormat="0" applyFill="0" applyAlignment="0" applyProtection="0"/>
    <xf numFmtId="0" fontId="65" fillId="0" borderId="43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65" fillId="0" borderId="43" applyNumberFormat="0" applyFill="0" applyAlignment="0" applyProtection="0"/>
    <xf numFmtId="0" fontId="31" fillId="0" borderId="34" applyNumberFormat="0" applyFill="0" applyAlignment="0" applyProtection="0"/>
    <xf numFmtId="0" fontId="11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65" fillId="0" borderId="43" applyNumberFormat="0" applyFill="0" applyAlignment="0" applyProtection="0"/>
    <xf numFmtId="0" fontId="90" fillId="0" borderId="43" applyNumberFormat="0" applyFill="0" applyAlignment="0" applyProtection="0"/>
    <xf numFmtId="0" fontId="13" fillId="0" borderId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65" fillId="0" borderId="43" applyNumberFormat="0" applyFill="0" applyAlignment="0" applyProtection="0"/>
    <xf numFmtId="0" fontId="13" fillId="0" borderId="0"/>
    <xf numFmtId="0" fontId="65" fillId="0" borderId="43" applyNumberFormat="0" applyFill="0" applyAlignment="0" applyProtection="0"/>
    <xf numFmtId="0" fontId="31" fillId="0" borderId="34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65" fillId="0" borderId="4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1" fillId="0" borderId="34" applyNumberFormat="0" applyFill="0" applyAlignment="0" applyProtection="0"/>
    <xf numFmtId="0" fontId="65" fillId="0" borderId="43" applyNumberFormat="0" applyFill="0" applyAlignment="0" applyProtection="0"/>
    <xf numFmtId="0" fontId="11" fillId="0" borderId="0"/>
    <xf numFmtId="0" fontId="11" fillId="0" borderId="0"/>
    <xf numFmtId="0" fontId="31" fillId="0" borderId="34" applyNumberFormat="0" applyFill="0" applyAlignment="0" applyProtection="0"/>
    <xf numFmtId="0" fontId="13" fillId="0" borderId="0"/>
    <xf numFmtId="0" fontId="31" fillId="0" borderId="34" applyNumberFormat="0" applyFill="0" applyAlignment="0" applyProtection="0"/>
    <xf numFmtId="0" fontId="31" fillId="0" borderId="34" applyNumberFormat="0" applyFill="0" applyAlignment="0" applyProtection="0"/>
    <xf numFmtId="0" fontId="89" fillId="0" borderId="34" applyNumberFormat="0" applyFill="0" applyAlignment="0" applyProtection="0"/>
    <xf numFmtId="0" fontId="11" fillId="0" borderId="0"/>
    <xf numFmtId="0" fontId="65" fillId="0" borderId="43" applyNumberFormat="0" applyFill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" fillId="0" borderId="0"/>
    <xf numFmtId="0" fontId="91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1" fillId="0" borderId="0"/>
    <xf numFmtId="0" fontId="30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89" fillId="0" borderId="35" applyNumberFormat="0" applyFill="0" applyAlignment="0" applyProtection="0"/>
    <xf numFmtId="0" fontId="15" fillId="0" borderId="31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5" fillId="0" borderId="31" applyNumberFormat="0" applyFill="0" applyAlignment="0" applyProtection="0"/>
    <xf numFmtId="0" fontId="32" fillId="0" borderId="35" applyNumberFormat="0" applyFill="0" applyAlignment="0" applyProtection="0"/>
    <xf numFmtId="0" fontId="11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5" fillId="0" borderId="31" applyNumberFormat="0" applyFill="0" applyAlignment="0" applyProtection="0"/>
    <xf numFmtId="0" fontId="92" fillId="0" borderId="31" applyNumberFormat="0" applyFill="0" applyAlignment="0" applyProtection="0"/>
    <xf numFmtId="0" fontId="13" fillId="0" borderId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31" applyNumberFormat="0" applyFill="0" applyAlignment="0" applyProtection="0"/>
    <xf numFmtId="0" fontId="13" fillId="0" borderId="0"/>
    <xf numFmtId="0" fontId="15" fillId="0" borderId="31" applyNumberFormat="0" applyFill="0" applyAlignment="0" applyProtection="0"/>
    <xf numFmtId="0" fontId="32" fillId="0" borderId="3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5" fillId="0" borderId="3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2" fillId="0" borderId="35" applyNumberFormat="0" applyFill="0" applyAlignment="0" applyProtection="0"/>
    <xf numFmtId="0" fontId="15" fillId="0" borderId="31" applyNumberFormat="0" applyFill="0" applyAlignment="0" applyProtection="0"/>
    <xf numFmtId="0" fontId="11" fillId="0" borderId="0"/>
    <xf numFmtId="0" fontId="11" fillId="0" borderId="0"/>
    <xf numFmtId="0" fontId="32" fillId="0" borderId="35" applyNumberFormat="0" applyFill="0" applyAlignment="0" applyProtection="0"/>
    <xf numFmtId="0" fontId="13" fillId="0" borderId="0"/>
    <xf numFmtId="0" fontId="32" fillId="0" borderId="35" applyNumberFormat="0" applyFill="0" applyAlignment="0" applyProtection="0"/>
    <xf numFmtId="0" fontId="32" fillId="0" borderId="35" applyNumberFormat="0" applyFill="0" applyAlignment="0" applyProtection="0"/>
    <xf numFmtId="0" fontId="89" fillId="0" borderId="35" applyNumberFormat="0" applyFill="0" applyAlignment="0" applyProtection="0"/>
    <xf numFmtId="0" fontId="11" fillId="0" borderId="0"/>
    <xf numFmtId="0" fontId="15" fillId="0" borderId="31" applyNumberFormat="0" applyFill="0" applyAlignment="0" applyProtection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89" fillId="0" borderId="36" applyNumberFormat="0" applyFill="0" applyAlignment="0" applyProtection="0"/>
    <xf numFmtId="0" fontId="16" fillId="0" borderId="32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6" fillId="0" borderId="32" applyNumberFormat="0" applyFill="0" applyAlignment="0" applyProtection="0"/>
    <xf numFmtId="0" fontId="33" fillId="0" borderId="36" applyNumberFormat="0" applyFill="0" applyAlignment="0" applyProtection="0"/>
    <xf numFmtId="0" fontId="11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6" fillId="0" borderId="32" applyNumberFormat="0" applyFill="0" applyAlignment="0" applyProtection="0"/>
    <xf numFmtId="0" fontId="60" fillId="0" borderId="32" applyNumberFormat="0" applyFill="0" applyAlignment="0" applyProtection="0"/>
    <xf numFmtId="0" fontId="13" fillId="0" borderId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6" fillId="0" borderId="32" applyNumberFormat="0" applyFill="0" applyAlignment="0" applyProtection="0"/>
    <xf numFmtId="0" fontId="13" fillId="0" borderId="0"/>
    <xf numFmtId="0" fontId="16" fillId="0" borderId="32" applyNumberFormat="0" applyFill="0" applyAlignment="0" applyProtection="0"/>
    <xf numFmtId="0" fontId="33" fillId="0" borderId="36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6" fillId="0" borderId="3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33" fillId="0" borderId="36" applyNumberFormat="0" applyFill="0" applyAlignment="0" applyProtection="0"/>
    <xf numFmtId="0" fontId="16" fillId="0" borderId="32" applyNumberFormat="0" applyFill="0" applyAlignment="0" applyProtection="0"/>
    <xf numFmtId="0" fontId="11" fillId="0" borderId="0"/>
    <xf numFmtId="0" fontId="11" fillId="0" borderId="0"/>
    <xf numFmtId="0" fontId="33" fillId="0" borderId="36" applyNumberFormat="0" applyFill="0" applyAlignment="0" applyProtection="0"/>
    <xf numFmtId="0" fontId="13" fillId="0" borderId="0"/>
    <xf numFmtId="0" fontId="33" fillId="0" borderId="36" applyNumberFormat="0" applyFill="0" applyAlignment="0" applyProtection="0"/>
    <xf numFmtId="0" fontId="33" fillId="0" borderId="36" applyNumberFormat="0" applyFill="0" applyAlignment="0" applyProtection="0"/>
    <xf numFmtId="0" fontId="89" fillId="0" borderId="36" applyNumberFormat="0" applyFill="0" applyAlignment="0" applyProtection="0"/>
    <xf numFmtId="0" fontId="11" fillId="0" borderId="0"/>
    <xf numFmtId="0" fontId="16" fillId="0" borderId="32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6" fillId="0" borderId="0" applyNumberFormat="0" applyFill="0" applyBorder="0" applyAlignment="0" applyProtection="0"/>
    <xf numFmtId="0" fontId="11" fillId="0" borderId="0"/>
    <xf numFmtId="0" fontId="13" fillId="0" borderId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30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3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3" fillId="0" borderId="0"/>
    <xf numFmtId="0" fontId="14" fillId="0" borderId="0" applyNumberFormat="0" applyFill="0" applyBorder="0" applyAlignment="0" applyProtection="0"/>
    <xf numFmtId="0" fontId="13" fillId="0" borderId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11" fillId="0" borderId="44" applyNumberFormat="0" applyFont="0" applyFill="0" applyAlignment="0" applyProtection="0"/>
    <xf numFmtId="0" fontId="47" fillId="0" borderId="42" applyNumberFormat="0" applyFill="0" applyAlignment="0" applyProtection="0"/>
    <xf numFmtId="0" fontId="13" fillId="0" borderId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47" fillId="0" borderId="42" applyNumberFormat="0" applyFill="0" applyAlignment="0" applyProtection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47" fillId="0" borderId="42" applyNumberFormat="0" applyFill="0" applyAlignment="0" applyProtection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1" fillId="0" borderId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3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44" fillId="0" borderId="42" applyNumberFormat="0" applyFill="0" applyAlignment="0" applyProtection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5" applyNumberForma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7" fillId="0" borderId="33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13" fillId="0" borderId="0"/>
    <xf numFmtId="0" fontId="11" fillId="0" borderId="0"/>
    <xf numFmtId="0" fontId="11" fillId="0" borderId="45" applyNumberFormat="0" applyFill="0" applyAlignment="0" applyProtection="0"/>
    <xf numFmtId="0" fontId="13" fillId="0" borderId="0"/>
    <xf numFmtId="0" fontId="11" fillId="0" borderId="45" applyNumberFormat="0" applyFill="0" applyAlignment="0" applyProtection="0"/>
    <xf numFmtId="0" fontId="11" fillId="0" borderId="45" applyNumberFormat="0" applyFill="0" applyAlignment="0" applyProtection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44" applyNumberFormat="0" applyFont="0" applyFill="0" applyAlignment="0" applyProtection="0"/>
    <xf numFmtId="0" fontId="11" fillId="0" borderId="0" applyNumberFormat="0" applyFont="0" applyFill="0" applyBorder="0" applyAlignment="0" applyProtection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11" fillId="0" borderId="0"/>
    <xf numFmtId="0" fontId="13" fillId="0" borderId="0"/>
    <xf numFmtId="0" fontId="11" fillId="0" borderId="0"/>
    <xf numFmtId="0" fontId="11" fillId="0" borderId="44" applyNumberFormat="0" applyFont="0" applyFill="0" applyAlignment="0" applyProtection="0"/>
    <xf numFmtId="0" fontId="44" fillId="0" borderId="42" applyNumberFormat="0" applyFill="0" applyAlignment="0" applyProtection="0"/>
    <xf numFmtId="0" fontId="27" fillId="0" borderId="33" applyNumberFormat="0" applyFill="0" applyAlignment="0" applyProtection="0"/>
    <xf numFmtId="0" fontId="44" fillId="0" borderId="42" applyNumberFormat="0" applyFill="0" applyAlignment="0" applyProtection="0"/>
    <xf numFmtId="0" fontId="13" fillId="0" borderId="0"/>
    <xf numFmtId="0" fontId="44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27" fillId="0" borderId="33" applyNumberFormat="0" applyFill="0" applyAlignment="0" applyProtection="0"/>
    <xf numFmtId="0" fontId="47" fillId="0" borderId="42" applyNumberFormat="0" applyFill="0" applyAlignment="0" applyProtection="0"/>
    <xf numFmtId="0" fontId="11" fillId="0" borderId="44" applyNumberFormat="0" applyFont="0" applyFill="0" applyAlignment="0" applyProtection="0"/>
    <xf numFmtId="0" fontId="47" fillId="0" borderId="42" applyNumberFormat="0" applyFill="0" applyAlignment="0" applyProtection="0"/>
    <xf numFmtId="0" fontId="13" fillId="0" borderId="0"/>
    <xf numFmtId="0" fontId="47" fillId="0" borderId="42" applyNumberFormat="0" applyFill="0" applyAlignment="0" applyProtection="0"/>
    <xf numFmtId="0" fontId="47" fillId="0" borderId="42" applyNumberFormat="0" applyFill="0" applyAlignment="0" applyProtection="0"/>
    <xf numFmtId="0" fontId="11" fillId="0" borderId="0"/>
    <xf numFmtId="0" fontId="13" fillId="0" borderId="0"/>
    <xf numFmtId="0" fontId="27" fillId="0" borderId="33" applyNumberFormat="0" applyFill="0" applyAlignment="0" applyProtection="0"/>
    <xf numFmtId="0" fontId="11" fillId="0" borderId="44" applyNumberFormat="0" applyFont="0" applyFill="0" applyAlignment="0" applyProtection="0"/>
    <xf numFmtId="0" fontId="27" fillId="0" borderId="33" applyNumberFormat="0" applyFill="0" applyAlignment="0" applyProtection="0"/>
    <xf numFmtId="0" fontId="27" fillId="0" borderId="33" applyNumberFormat="0" applyFill="0" applyAlignment="0" applyProtection="0"/>
    <xf numFmtId="0" fontId="13" fillId="0" borderId="0"/>
    <xf numFmtId="0" fontId="25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94" fillId="0" borderId="0" applyNumberFormat="0" applyFill="0" applyBorder="0" applyAlignment="0" applyProtection="0"/>
    <xf numFmtId="0" fontId="11" fillId="0" borderId="0"/>
    <xf numFmtId="0" fontId="13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25" fillId="0" borderId="0" applyNumberFormat="0" applyFill="0" applyBorder="0" applyAlignment="0" applyProtection="0"/>
    <xf numFmtId="0" fontId="11" fillId="0" borderId="0"/>
    <xf numFmtId="0" fontId="13" fillId="0" borderId="0"/>
    <xf numFmtId="0" fontId="94" fillId="0" borderId="0" applyNumberFormat="0" applyFill="0" applyBorder="0" applyAlignment="0" applyProtection="0"/>
    <xf numFmtId="0" fontId="11" fillId="0" borderId="0"/>
    <xf numFmtId="165" fontId="13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165" fontId="13" fillId="0" borderId="0" applyFont="0" applyFill="0" applyBorder="0" applyAlignment="0" applyProtection="0"/>
  </cellStyleXfs>
  <cellXfs count="673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14" fontId="4" fillId="0" borderId="1" xfId="0" applyNumberFormat="1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right" vertical="center" wrapText="1"/>
    </xf>
    <xf numFmtId="14" fontId="4" fillId="0" borderId="0" xfId="0" applyNumberFormat="1" applyFont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>
      <alignment horizontal="right" vertical="center" wrapText="1"/>
    </xf>
    <xf numFmtId="14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3" fontId="1" fillId="0" borderId="0" xfId="0" applyNumberFormat="1" applyFont="1" applyAlignment="1">
      <alignment horizontal="right" vertical="center" wrapText="1"/>
    </xf>
    <xf numFmtId="10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justify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164" fontId="2" fillId="0" borderId="1" xfId="0" applyNumberFormat="1" applyFont="1" applyFill="1" applyBorder="1" applyAlignment="1" applyProtection="1">
      <alignment horizontal="center" vertical="center" wrapText="1"/>
    </xf>
    <xf numFmtId="3" fontId="2" fillId="0" borderId="1" xfId="0" applyNumberFormat="1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justify" vertical="center" wrapText="1"/>
    </xf>
    <xf numFmtId="3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left" vertical="center" wrapText="1"/>
    </xf>
    <xf numFmtId="10" fontId="2" fillId="0" borderId="1" xfId="0" applyNumberFormat="1" applyFont="1" applyFill="1" applyBorder="1" applyAlignment="1" applyProtection="1">
      <alignment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Border="1" applyProtection="1">
      <protection locked="0"/>
    </xf>
    <xf numFmtId="0" fontId="3" fillId="2" borderId="5" xfId="0" applyFont="1" applyFill="1" applyBorder="1" applyAlignment="1" applyProtection="1">
      <alignment horizontal="justify" vertical="justify" wrapText="1"/>
      <protection locked="0"/>
    </xf>
    <xf numFmtId="3" fontId="3" fillId="2" borderId="3" xfId="0" applyNumberFormat="1" applyFont="1" applyFill="1" applyBorder="1" applyAlignment="1" applyProtection="1">
      <alignment wrapText="1"/>
      <protection locked="0"/>
    </xf>
    <xf numFmtId="3" fontId="1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4" xfId="0" applyNumberFormat="1" applyFont="1" applyFill="1" applyBorder="1" applyAlignment="1" applyProtection="1">
      <alignment horizontal="right" vertical="center" wrapText="1"/>
    </xf>
    <xf numFmtId="10" fontId="1" fillId="0" borderId="1" xfId="0" applyNumberFormat="1" applyFont="1" applyFill="1" applyBorder="1" applyAlignment="1" applyProtection="1">
      <alignment horizontal="right" vertical="center" wrapText="1"/>
    </xf>
    <xf numFmtId="10" fontId="1" fillId="0" borderId="1" xfId="0" applyNumberFormat="1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Border="1" applyProtection="1">
      <protection locked="0"/>
    </xf>
    <xf numFmtId="0" fontId="3" fillId="2" borderId="7" xfId="0" applyFont="1" applyFill="1" applyBorder="1" applyAlignment="1" applyProtection="1">
      <alignment horizontal="justify" vertical="justify" wrapText="1"/>
      <protection locked="0"/>
    </xf>
    <xf numFmtId="3" fontId="3" fillId="2" borderId="6" xfId="0" applyNumberFormat="1" applyFont="1" applyFill="1" applyBorder="1" applyAlignment="1" applyProtection="1">
      <alignment wrapText="1"/>
      <protection locked="0"/>
    </xf>
    <xf numFmtId="3" fontId="3" fillId="2" borderId="8" xfId="0" applyNumberFormat="1" applyFont="1" applyFill="1" applyBorder="1" applyAlignment="1" applyProtection="1">
      <alignment wrapText="1"/>
      <protection locked="0"/>
    </xf>
    <xf numFmtId="0" fontId="3" fillId="2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Border="1" applyProtection="1">
      <protection locked="0"/>
    </xf>
    <xf numFmtId="0" fontId="2" fillId="0" borderId="4" xfId="0" applyFont="1" applyFill="1" applyBorder="1" applyAlignment="1" applyProtection="1">
      <alignment horizontal="justify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64" fontId="2" fillId="0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justify" vertical="center" wrapText="1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justify" vertical="center" wrapText="1"/>
    </xf>
    <xf numFmtId="3" fontId="3" fillId="2" borderId="3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3" fontId="1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3" fillId="2" borderId="10" xfId="0" applyNumberFormat="1" applyFont="1" applyFill="1" applyBorder="1" applyAlignment="1" applyProtection="1">
      <alignment vertical="center" wrapText="1"/>
      <protection locked="0"/>
    </xf>
    <xf numFmtId="3" fontId="3" fillId="2" borderId="11" xfId="0" applyNumberFormat="1" applyFont="1" applyFill="1" applyBorder="1" applyAlignment="1" applyProtection="1">
      <alignment vertical="center" wrapText="1"/>
      <protection locked="0"/>
    </xf>
    <xf numFmtId="0" fontId="3" fillId="2" borderId="6" xfId="0" applyFont="1" applyFill="1" applyBorder="1" applyAlignment="1" applyProtection="1">
      <alignment horizontal="justify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49" fontId="3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3" fillId="2" borderId="10" xfId="0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horizontal="left" vertical="justify" wrapText="1"/>
      <protection locked="0"/>
    </xf>
    <xf numFmtId="0" fontId="3" fillId="2" borderId="6" xfId="0" applyFont="1" applyFill="1" applyBorder="1" applyAlignment="1" applyProtection="1">
      <alignment horizontal="left" vertical="justify" wrapText="1"/>
      <protection locked="0"/>
    </xf>
    <xf numFmtId="14" fontId="4" fillId="0" borderId="1" xfId="0" applyNumberFormat="1" applyFont="1" applyBorder="1" applyAlignment="1">
      <alignment vertical="center"/>
    </xf>
    <xf numFmtId="3" fontId="2" fillId="4" borderId="1" xfId="0" applyNumberFormat="1" applyFont="1" applyFill="1" applyBorder="1" applyAlignment="1" applyProtection="1">
      <alignment horizontal="right" vertical="center" wrapText="1"/>
    </xf>
    <xf numFmtId="0" fontId="1" fillId="5" borderId="0" xfId="0" applyFont="1" applyFill="1" applyAlignment="1">
      <alignment horizontal="justify" vertical="center" wrapText="1"/>
    </xf>
    <xf numFmtId="0" fontId="1" fillId="5" borderId="0" xfId="0" applyFont="1" applyFill="1" applyAlignment="1">
      <alignment horizontal="center" vertical="center" wrapText="1"/>
    </xf>
    <xf numFmtId="0" fontId="2" fillId="4" borderId="13" xfId="0" applyFont="1" applyFill="1" applyBorder="1" applyAlignment="1" applyProtection="1">
      <alignment horizontal="center" vertical="center" wrapText="1"/>
      <protection locked="0"/>
    </xf>
    <xf numFmtId="10" fontId="2" fillId="4" borderId="1" xfId="0" applyNumberFormat="1" applyFont="1" applyFill="1" applyBorder="1" applyAlignment="1" applyProtection="1">
      <alignment horizontal="right" vertical="center" wrapText="1"/>
    </xf>
    <xf numFmtId="0" fontId="1" fillId="4" borderId="0" xfId="0" applyFont="1" applyFill="1" applyAlignment="1">
      <alignment horizontal="justify" vertical="center" wrapText="1"/>
    </xf>
    <xf numFmtId="3" fontId="1" fillId="0" borderId="1" xfId="0" applyNumberFormat="1" applyFont="1" applyFill="1" applyBorder="1" applyAlignment="1" applyProtection="1">
      <alignment vertical="center" wrapText="1"/>
    </xf>
    <xf numFmtId="3" fontId="1" fillId="0" borderId="1" xfId="0" applyNumberFormat="1" applyFont="1" applyFill="1" applyBorder="1" applyAlignment="1" applyProtection="1">
      <alignment vertical="center"/>
    </xf>
    <xf numFmtId="3" fontId="1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21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justify" vertical="center" wrapText="1"/>
      <protection locked="0"/>
    </xf>
    <xf numFmtId="14" fontId="1" fillId="0" borderId="1" xfId="0" applyNumberFormat="1" applyFont="1" applyBorder="1" applyAlignment="1" applyProtection="1">
      <alignment vertical="center"/>
      <protection locked="0"/>
    </xf>
    <xf numFmtId="14" fontId="1" fillId="0" borderId="4" xfId="0" applyNumberFormat="1" applyFont="1" applyBorder="1" applyAlignment="1" applyProtection="1">
      <alignment horizontal="center" vertical="center"/>
      <protection locked="0"/>
    </xf>
    <xf numFmtId="14" fontId="1" fillId="0" borderId="1" xfId="0" applyNumberFormat="1" applyFont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left" vertical="center" wrapText="1"/>
      <protection locked="0"/>
    </xf>
    <xf numFmtId="3" fontId="3" fillId="2" borderId="1" xfId="0" applyNumberFormat="1" applyFont="1" applyFill="1" applyBorder="1" applyAlignment="1" applyProtection="1">
      <alignment vertical="center" wrapText="1"/>
      <protection locked="0"/>
    </xf>
    <xf numFmtId="0" fontId="3" fillId="2" borderId="5" xfId="0" applyFont="1" applyFill="1" applyBorder="1" applyAlignment="1" applyProtection="1">
      <alignment horizontal="center" vertical="justify" wrapText="1"/>
      <protection locked="0"/>
    </xf>
    <xf numFmtId="14" fontId="7" fillId="0" borderId="4" xfId="0" applyNumberFormat="1" applyFont="1" applyBorder="1" applyAlignment="1" applyProtection="1">
      <alignment vertical="center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justify" vertical="center" wrapText="1"/>
      <protection locked="0"/>
    </xf>
    <xf numFmtId="3" fontId="1" fillId="0" borderId="1" xfId="0" applyNumberFormat="1" applyFont="1" applyFill="1" applyBorder="1" applyAlignment="1">
      <alignment horizontal="center" vertical="center"/>
    </xf>
    <xf numFmtId="3" fontId="1" fillId="2" borderId="10" xfId="0" applyNumberFormat="1" applyFont="1" applyFill="1" applyBorder="1" applyAlignment="1" applyProtection="1">
      <alignment vertical="center" wrapText="1"/>
      <protection locked="0"/>
    </xf>
    <xf numFmtId="0" fontId="1" fillId="2" borderId="7" xfId="0" applyFont="1" applyFill="1" applyBorder="1" applyAlignment="1" applyProtection="1">
      <alignment horizontal="justify" vertical="justify" wrapText="1"/>
      <protection locked="0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Border="1" applyAlignment="1">
      <alignment horizontal="center" vertical="center" wrapText="1"/>
    </xf>
    <xf numFmtId="0" fontId="10" fillId="2" borderId="3" xfId="0" applyFont="1" applyFill="1" applyBorder="1" applyAlignment="1" applyProtection="1">
      <alignment horizontal="center" vertical="center" wrapText="1"/>
      <protection locked="0"/>
    </xf>
    <xf numFmtId="14" fontId="10" fillId="0" borderId="1" xfId="0" applyNumberFormat="1" applyFont="1" applyBorder="1" applyAlignment="1" applyProtection="1">
      <alignment horizontal="center" vertical="center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9" fillId="0" borderId="0" xfId="0" applyFont="1" applyFill="1" applyAlignment="1">
      <alignment horizontal="justify" vertical="center" wrapText="1"/>
    </xf>
    <xf numFmtId="0" fontId="1" fillId="3" borderId="1" xfId="0" applyFont="1" applyFill="1" applyBorder="1" applyAlignment="1">
      <alignment horizontal="center" vertical="center"/>
    </xf>
    <xf numFmtId="3" fontId="2" fillId="7" borderId="1" xfId="0" applyNumberFormat="1" applyFont="1" applyFill="1" applyBorder="1" applyAlignment="1" applyProtection="1">
      <alignment horizontal="right" vertical="center" wrapText="1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2" fillId="7" borderId="13" xfId="0" applyFont="1" applyFill="1" applyBorder="1" applyAlignment="1" applyProtection="1">
      <alignment horizontal="center" vertical="center" wrapText="1"/>
      <protection locked="0"/>
    </xf>
    <xf numFmtId="0" fontId="2" fillId="7" borderId="13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center" vertical="justify" wrapText="1"/>
      <protection locked="0"/>
    </xf>
    <xf numFmtId="3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0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justify" vertical="center" wrapText="1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14" fontId="4" fillId="3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1" fillId="5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justify" vertical="center" wrapText="1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3" fillId="2" borderId="23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left" vertical="center" wrapText="1"/>
      <protection locked="0"/>
    </xf>
    <xf numFmtId="14" fontId="1" fillId="3" borderId="1" xfId="0" applyNumberFormat="1" applyFont="1" applyFill="1" applyBorder="1" applyAlignment="1">
      <alignment horizontal="center" wrapText="1"/>
    </xf>
    <xf numFmtId="14" fontId="4" fillId="3" borderId="1" xfId="0" applyNumberFormat="1" applyFont="1" applyFill="1" applyBorder="1" applyAlignment="1">
      <alignment horizontal="center" wrapText="1"/>
    </xf>
    <xf numFmtId="14" fontId="4" fillId="3" borderId="4" xfId="0" applyNumberFormat="1" applyFont="1" applyFill="1" applyBorder="1" applyAlignment="1">
      <alignment horizontal="center" wrapText="1"/>
    </xf>
    <xf numFmtId="14" fontId="4" fillId="3" borderId="1" xfId="0" applyNumberFormat="1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3" fillId="2" borderId="1" xfId="0" applyFont="1" applyFill="1" applyBorder="1" applyAlignment="1" applyProtection="1">
      <alignment horizontal="left" wrapText="1"/>
      <protection locked="0"/>
    </xf>
    <xf numFmtId="0" fontId="1" fillId="3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 wrapText="1"/>
    </xf>
    <xf numFmtId="0" fontId="4" fillId="3" borderId="1" xfId="0" applyFont="1" applyFill="1" applyBorder="1" applyAlignment="1">
      <alignment horizontal="left"/>
    </xf>
    <xf numFmtId="0" fontId="1" fillId="0" borderId="0" xfId="0" applyFont="1" applyAlignment="1">
      <alignment horizontal="left" wrapText="1"/>
    </xf>
    <xf numFmtId="0" fontId="3" fillId="2" borderId="10" xfId="0" applyFont="1" applyFill="1" applyBorder="1" applyAlignment="1" applyProtection="1">
      <alignment horizontal="left" wrapText="1"/>
      <protection locked="0"/>
    </xf>
    <xf numFmtId="0" fontId="1" fillId="0" borderId="0" xfId="0" applyFont="1" applyAlignment="1">
      <alignment horizontal="justify" wrapText="1"/>
    </xf>
    <xf numFmtId="3" fontId="2" fillId="0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justify" vertical="center" wrapText="1"/>
    </xf>
    <xf numFmtId="0" fontId="1" fillId="0" borderId="0" xfId="0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16" fontId="2" fillId="0" borderId="0" xfId="0" applyNumberFormat="1" applyFont="1" applyFill="1" applyBorder="1" applyAlignment="1" applyProtection="1">
      <alignment vertical="center" wrapText="1"/>
      <protection locked="0"/>
    </xf>
    <xf numFmtId="0" fontId="2" fillId="0" borderId="0" xfId="0" quotePrefix="1" applyFont="1" applyFill="1" applyBorder="1" applyAlignment="1" applyProtection="1">
      <alignment vertical="center" wrapText="1"/>
      <protection locked="0"/>
    </xf>
    <xf numFmtId="0" fontId="1" fillId="0" borderId="4" xfId="0" applyFont="1" applyFill="1" applyBorder="1" applyAlignment="1" applyProtection="1">
      <alignment horizontal="justify" vertical="center" wrapText="1"/>
    </xf>
    <xf numFmtId="0" fontId="2" fillId="0" borderId="4" xfId="0" applyFont="1" applyFill="1" applyBorder="1" applyAlignment="1" applyProtection="1">
      <alignment horizontal="left" vertical="center" wrapText="1"/>
    </xf>
    <xf numFmtId="3" fontId="1" fillId="0" borderId="0" xfId="0" applyNumberFormat="1" applyFont="1" applyFill="1" applyBorder="1" applyAlignment="1">
      <alignment horizontal="right" vertical="center" wrapText="1"/>
    </xf>
    <xf numFmtId="10" fontId="1" fillId="0" borderId="0" xfId="0" applyNumberFormat="1" applyFont="1" applyFill="1" applyBorder="1" applyAlignment="1">
      <alignment horizontal="right" vertical="center" wrapText="1"/>
    </xf>
    <xf numFmtId="0" fontId="2" fillId="0" borderId="0" xfId="0" applyFont="1" applyFill="1" applyBorder="1" applyAlignment="1">
      <alignment horizontal="justify"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9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Fill="1" applyBorder="1" applyAlignment="1" applyProtection="1">
      <alignment horizontal="left" vertical="center" wrapText="1"/>
      <protection locked="0"/>
    </xf>
    <xf numFmtId="0" fontId="2" fillId="83" borderId="2" xfId="0" applyFont="1" applyFill="1" applyBorder="1" applyAlignment="1">
      <alignment horizontal="left" vertical="center" wrapText="1"/>
    </xf>
    <xf numFmtId="3" fontId="2" fillId="83" borderId="1" xfId="0" applyNumberFormat="1" applyFont="1" applyFill="1" applyBorder="1" applyAlignment="1">
      <alignment horizontal="right" vertical="center" wrapText="1"/>
    </xf>
    <xf numFmtId="14" fontId="1" fillId="0" borderId="4" xfId="0" applyNumberFormat="1" applyFont="1" applyBorder="1" applyAlignment="1" applyProtection="1">
      <alignment vertical="center"/>
      <protection locked="0"/>
    </xf>
    <xf numFmtId="0" fontId="3" fillId="2" borderId="1" xfId="0" applyFont="1" applyFill="1" applyBorder="1" applyAlignment="1" applyProtection="1">
      <alignment horizontal="justify" vertical="center" wrapText="1"/>
      <protection locked="0"/>
    </xf>
    <xf numFmtId="0" fontId="3" fillId="2" borderId="24" xfId="0" applyFont="1" applyFill="1" applyBorder="1" applyAlignment="1" applyProtection="1">
      <alignment horizontal="justify" vertical="justify" wrapText="1"/>
      <protection locked="0"/>
    </xf>
    <xf numFmtId="3" fontId="1" fillId="0" borderId="20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3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justify" wrapText="1"/>
      <protection locked="0"/>
    </xf>
    <xf numFmtId="0" fontId="1" fillId="0" borderId="1" xfId="0" applyFont="1" applyBorder="1" applyAlignment="1">
      <alignment horizontal="justify" vertical="center" wrapText="1"/>
    </xf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2" fillId="0" borderId="12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 applyProtection="1">
      <alignment horizontal="center" vertical="center" wrapText="1"/>
      <protection locked="0"/>
    </xf>
    <xf numFmtId="0" fontId="3" fillId="2" borderId="24" xfId="0" applyFont="1" applyFill="1" applyBorder="1" applyAlignment="1" applyProtection="1">
      <alignment horizontal="justify" vertical="center" wrapText="1"/>
      <protection locked="0"/>
    </xf>
    <xf numFmtId="0" fontId="3" fillId="2" borderId="24" xfId="0" applyFont="1" applyFill="1" applyBorder="1" applyAlignment="1" applyProtection="1">
      <alignment horizontal="center" vertical="center" wrapText="1"/>
      <protection locked="0"/>
    </xf>
    <xf numFmtId="14" fontId="1" fillId="0" borderId="20" xfId="0" applyNumberFormat="1" applyFont="1" applyBorder="1" applyProtection="1"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left" vertical="center" wrapText="1"/>
      <protection locked="0"/>
    </xf>
    <xf numFmtId="0" fontId="4" fillId="3" borderId="12" xfId="0" applyFont="1" applyFill="1" applyBorder="1" applyAlignment="1">
      <alignment horizontal="left" wrapText="1"/>
    </xf>
    <xf numFmtId="14" fontId="4" fillId="3" borderId="12" xfId="0" applyNumberFormat="1" applyFont="1" applyFill="1" applyBorder="1" applyAlignment="1">
      <alignment horizontal="center" wrapText="1"/>
    </xf>
    <xf numFmtId="0" fontId="3" fillId="2" borderId="23" xfId="0" applyFont="1" applyFill="1" applyBorder="1" applyAlignment="1" applyProtection="1">
      <alignment horizontal="left" wrapText="1"/>
      <protection locked="0"/>
    </xf>
    <xf numFmtId="0" fontId="3" fillId="2" borderId="12" xfId="0" applyFont="1" applyFill="1" applyBorder="1" applyAlignment="1" applyProtection="1">
      <alignment horizontal="center" vertical="center" wrapText="1"/>
      <protection locked="0"/>
    </xf>
    <xf numFmtId="14" fontId="4" fillId="0" borderId="12" xfId="0" applyNumberFormat="1" applyFont="1" applyBorder="1" applyAlignment="1">
      <alignment vertical="center"/>
    </xf>
    <xf numFmtId="0" fontId="4" fillId="0" borderId="12" xfId="0" applyFont="1" applyBorder="1" applyAlignment="1">
      <alignment horizontal="left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justify" vertical="justify" wrapText="1"/>
      <protection locked="0"/>
    </xf>
    <xf numFmtId="14" fontId="1" fillId="0" borderId="4" xfId="0" applyNumberFormat="1" applyFont="1" applyFill="1" applyBorder="1" applyProtection="1">
      <protection locked="0"/>
    </xf>
    <xf numFmtId="0" fontId="3" fillId="0" borderId="5" xfId="0" applyFont="1" applyFill="1" applyBorder="1" applyAlignment="1" applyProtection="1">
      <alignment horizontal="justify" vertical="justify" wrapText="1"/>
      <protection locked="0"/>
    </xf>
    <xf numFmtId="3" fontId="3" fillId="0" borderId="3" xfId="0" applyNumberFormat="1" applyFont="1" applyFill="1" applyBorder="1" applyAlignment="1" applyProtection="1">
      <alignment wrapText="1"/>
      <protection locked="0"/>
    </xf>
    <xf numFmtId="0" fontId="3" fillId="0" borderId="6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3" fillId="0" borderId="7" xfId="0" applyFont="1" applyFill="1" applyBorder="1" applyAlignment="1" applyProtection="1">
      <alignment horizontal="justify" vertical="justify" wrapText="1"/>
      <protection locked="0"/>
    </xf>
    <xf numFmtId="3" fontId="3" fillId="0" borderId="6" xfId="0" applyNumberFormat="1" applyFont="1" applyFill="1" applyBorder="1" applyAlignment="1" applyProtection="1">
      <alignment wrapText="1"/>
      <protection locked="0"/>
    </xf>
    <xf numFmtId="3" fontId="3" fillId="0" borderId="8" xfId="0" applyNumberFormat="1" applyFont="1" applyFill="1" applyBorder="1" applyAlignment="1" applyProtection="1">
      <alignment wrapText="1"/>
      <protection locked="0"/>
    </xf>
    <xf numFmtId="0" fontId="4" fillId="0" borderId="1" xfId="0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>
      <alignment vertical="center" wrapText="1"/>
    </xf>
    <xf numFmtId="3" fontId="3" fillId="0" borderId="10" xfId="0" applyNumberFormat="1" applyFont="1" applyFill="1" applyBorder="1" applyAlignment="1" applyProtection="1">
      <alignment vertical="center" wrapText="1"/>
      <protection locked="0"/>
    </xf>
    <xf numFmtId="4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 applyProtection="1">
      <alignment horizontal="justify" vertical="center" wrapText="1"/>
      <protection locked="0"/>
    </xf>
    <xf numFmtId="3" fontId="3" fillId="0" borderId="11" xfId="0" applyNumberFormat="1" applyFont="1" applyFill="1" applyBorder="1" applyAlignment="1" applyProtection="1">
      <alignment vertical="center" wrapText="1"/>
      <protection locked="0"/>
    </xf>
    <xf numFmtId="3" fontId="3" fillId="0" borderId="3" xfId="0" applyNumberFormat="1" applyFont="1" applyFill="1" applyBorder="1" applyAlignment="1" applyProtection="1">
      <alignment vertical="center" wrapText="1"/>
      <protection locked="0"/>
    </xf>
    <xf numFmtId="0" fontId="4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left" vertical="center" wrapText="1"/>
    </xf>
    <xf numFmtId="14" fontId="4" fillId="0" borderId="0" xfId="0" applyNumberFormat="1" applyFont="1" applyFill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justify" vertical="justify" wrapText="1"/>
      <protection locked="0"/>
    </xf>
    <xf numFmtId="14" fontId="1" fillId="0" borderId="9" xfId="0" applyNumberFormat="1" applyFont="1" applyFill="1" applyBorder="1" applyProtection="1">
      <protection locked="0"/>
    </xf>
    <xf numFmtId="3" fontId="1" fillId="0" borderId="17" xfId="0" applyNumberFormat="1" applyFont="1" applyFill="1" applyBorder="1" applyAlignment="1" applyProtection="1">
      <alignment vertical="center" wrapText="1"/>
    </xf>
    <xf numFmtId="0" fontId="3" fillId="2" borderId="0" xfId="0" applyFont="1" applyFill="1" applyBorder="1" applyAlignment="1" applyProtection="1">
      <alignment horizontal="justify" vertical="justify" wrapText="1"/>
      <protection locked="0"/>
    </xf>
    <xf numFmtId="164" fontId="2" fillId="0" borderId="2" xfId="0" applyNumberFormat="1" applyFont="1" applyFill="1" applyBorder="1" applyAlignment="1" applyProtection="1">
      <alignment horizontal="center" vertical="center" wrapText="1"/>
    </xf>
    <xf numFmtId="14" fontId="1" fillId="0" borderId="15" xfId="0" applyNumberFormat="1" applyFont="1" applyBorder="1" applyProtection="1">
      <protection locked="0"/>
    </xf>
    <xf numFmtId="3" fontId="2" fillId="0" borderId="9" xfId="0" applyNumberFormat="1" applyFont="1" applyFill="1" applyBorder="1" applyAlignment="1" applyProtection="1">
      <alignment horizontal="right" vertical="center" wrapText="1"/>
    </xf>
    <xf numFmtId="0" fontId="2" fillId="0" borderId="17" xfId="0" applyFont="1" applyFill="1" applyBorder="1" applyAlignment="1">
      <alignment horizontal="center" vertical="center" wrapText="1"/>
    </xf>
    <xf numFmtId="3" fontId="1" fillId="0" borderId="1" xfId="0" applyNumberFormat="1" applyFont="1" applyFill="1" applyBorder="1" applyAlignment="1" applyProtection="1">
      <alignment horizontal="right" vertical="center" wrapText="1"/>
    </xf>
    <xf numFmtId="164" fontId="2" fillId="0" borderId="4" xfId="0" applyNumberFormat="1" applyFont="1" applyFill="1" applyBorder="1" applyAlignment="1" applyProtection="1">
      <alignment horizontal="center" vertical="center" wrapText="1"/>
    </xf>
    <xf numFmtId="3" fontId="3" fillId="2" borderId="0" xfId="0" applyNumberFormat="1" applyFont="1" applyFill="1" applyBorder="1" applyAlignment="1" applyProtection="1">
      <alignment vertical="center" wrapText="1"/>
      <protection locked="0"/>
    </xf>
    <xf numFmtId="0" fontId="4" fillId="3" borderId="12" xfId="0" applyFont="1" applyFill="1" applyBorder="1" applyAlignment="1">
      <alignment horizontal="center" vertical="center" wrapText="1"/>
    </xf>
    <xf numFmtId="14" fontId="4" fillId="3" borderId="12" xfId="0" applyNumberFormat="1" applyFont="1" applyFill="1" applyBorder="1" applyAlignment="1">
      <alignment horizontal="center" vertical="center" wrapText="1"/>
    </xf>
    <xf numFmtId="3" fontId="1" fillId="0" borderId="20" xfId="0" applyNumberFormat="1" applyFont="1" applyFill="1" applyBorder="1" applyAlignment="1" applyProtection="1">
      <alignment horizontal="center" vertical="center" wrapText="1"/>
      <protection locked="0"/>
    </xf>
    <xf numFmtId="49" fontId="3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Alignment="1">
      <alignment horizontal="right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1" fillId="2" borderId="5" xfId="0" applyFont="1" applyFill="1" applyBorder="1" applyAlignment="1" applyProtection="1">
      <alignment horizontal="justify" vertical="center" wrapText="1"/>
      <protection locked="0"/>
    </xf>
    <xf numFmtId="0" fontId="1" fillId="2" borderId="1" xfId="0" applyFont="1" applyFill="1" applyBorder="1" applyAlignment="1" applyProtection="1">
      <alignment horizontal="justify" vertical="center" wrapText="1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3" fontId="2" fillId="0" borderId="0" xfId="0" applyNumberFormat="1" applyFont="1" applyFill="1" applyBorder="1" applyAlignment="1">
      <alignment horizontal="center"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3" fontId="1" fillId="0" borderId="4" xfId="0" applyNumberFormat="1" applyFont="1" applyFill="1" applyBorder="1" applyAlignment="1">
      <alignment horizontal="right" vertical="center" wrapText="1"/>
    </xf>
    <xf numFmtId="14" fontId="1" fillId="0" borderId="1" xfId="0" applyNumberFormat="1" applyFont="1" applyBorder="1" applyAlignment="1" applyProtection="1">
      <alignment horizontal="center"/>
      <protection locked="0"/>
    </xf>
    <xf numFmtId="0" fontId="3" fillId="84" borderId="1" xfId="0" applyFont="1" applyFill="1" applyBorder="1" applyAlignment="1" applyProtection="1">
      <alignment horizontal="center" vertical="center" wrapText="1"/>
      <protection locked="0"/>
    </xf>
    <xf numFmtId="0" fontId="1" fillId="2" borderId="5" xfId="0" applyFont="1" applyFill="1" applyBorder="1" applyAlignment="1" applyProtection="1">
      <alignment horizontal="left" vertical="center" wrapText="1"/>
      <protection locked="0"/>
    </xf>
    <xf numFmtId="0" fontId="1" fillId="2" borderId="3" xfId="0" applyFont="1" applyFill="1" applyBorder="1" applyAlignment="1" applyProtection="1">
      <alignment horizontal="left" vertical="center" wrapText="1"/>
      <protection locked="0"/>
    </xf>
    <xf numFmtId="0" fontId="7" fillId="2" borderId="5" xfId="0" applyFont="1" applyFill="1" applyBorder="1" applyAlignment="1" applyProtection="1">
      <alignment horizontal="justify" vertical="center" wrapText="1"/>
      <protection locked="0"/>
    </xf>
    <xf numFmtId="0" fontId="3" fillId="2" borderId="7" xfId="0" applyFont="1" applyFill="1" applyBorder="1" applyAlignment="1" applyProtection="1">
      <alignment horizontal="justify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10" fontId="2" fillId="0" borderId="1" xfId="0" applyNumberFormat="1" applyFont="1" applyFill="1" applyBorder="1" applyAlignment="1" applyProtection="1">
      <alignment horizontal="center" vertical="center" wrapText="1"/>
    </xf>
    <xf numFmtId="10" fontId="1" fillId="0" borderId="1" xfId="0" applyNumberFormat="1" applyFont="1" applyFill="1" applyBorder="1" applyAlignment="1" applyProtection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10" fontId="1" fillId="0" borderId="1" xfId="0" applyNumberFormat="1" applyFont="1" applyFill="1" applyBorder="1" applyAlignment="1">
      <alignment horizontal="center" vertical="center" wrapText="1"/>
    </xf>
    <xf numFmtId="10" fontId="2" fillId="83" borderId="1" xfId="0" applyNumberFormat="1" applyFont="1" applyFill="1" applyBorder="1" applyAlignment="1">
      <alignment horizontal="center" vertical="center" wrapText="1"/>
    </xf>
    <xf numFmtId="10" fontId="2" fillId="7" borderId="1" xfId="0" applyNumberFormat="1" applyFont="1" applyFill="1" applyBorder="1" applyAlignment="1" applyProtection="1">
      <alignment horizontal="center" vertical="center" wrapText="1"/>
    </xf>
    <xf numFmtId="0" fontId="3" fillId="2" borderId="23" xfId="0" applyFont="1" applyFill="1" applyBorder="1" applyAlignment="1" applyProtection="1">
      <alignment horizontal="left" vertical="justify" wrapText="1"/>
      <protection locked="0"/>
    </xf>
    <xf numFmtId="3" fontId="2" fillId="0" borderId="20" xfId="0" applyNumberFormat="1" applyFont="1" applyFill="1" applyBorder="1" applyAlignment="1" applyProtection="1">
      <alignment horizontal="right" vertical="center" wrapText="1"/>
    </xf>
    <xf numFmtId="10" fontId="1" fillId="0" borderId="12" xfId="0" applyNumberFormat="1" applyFont="1" applyFill="1" applyBorder="1" applyAlignment="1" applyProtection="1">
      <alignment horizontal="right" vertical="center" wrapText="1"/>
    </xf>
    <xf numFmtId="10" fontId="1" fillId="0" borderId="12" xfId="0" applyNumberFormat="1" applyFont="1" applyFill="1" applyBorder="1" applyAlignment="1" applyProtection="1">
      <alignment vertical="center" wrapText="1"/>
    </xf>
    <xf numFmtId="0" fontId="3" fillId="2" borderId="14" xfId="0" applyFont="1" applyFill="1" applyBorder="1" applyAlignment="1" applyProtection="1">
      <alignment horizontal="justify" vertical="justify" wrapText="1"/>
      <protection locked="0"/>
    </xf>
    <xf numFmtId="14" fontId="1" fillId="0" borderId="14" xfId="0" applyNumberFormat="1" applyFont="1" applyBorder="1" applyProtection="1">
      <protection locked="0"/>
    </xf>
    <xf numFmtId="0" fontId="3" fillId="2" borderId="13" xfId="0" applyFont="1" applyFill="1" applyBorder="1" applyAlignment="1" applyProtection="1">
      <alignment horizontal="justify" vertical="justify" wrapText="1"/>
      <protection locked="0"/>
    </xf>
    <xf numFmtId="14" fontId="1" fillId="0" borderId="20" xfId="0" applyNumberFormat="1" applyFont="1" applyBorder="1" applyAlignment="1" applyProtection="1">
      <alignment horizontal="center" vertical="center"/>
      <protection locked="0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14" fontId="1" fillId="0" borderId="12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2" borderId="12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1" fillId="2" borderId="23" xfId="0" applyFont="1" applyFill="1" applyBorder="1" applyAlignment="1" applyProtection="1">
      <alignment horizontal="justify" vertical="justify" wrapText="1"/>
      <protection locked="0"/>
    </xf>
    <xf numFmtId="10" fontId="2" fillId="0" borderId="0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14" fontId="97" fillId="0" borderId="1" xfId="0" applyNumberFormat="1" applyFont="1" applyFill="1" applyBorder="1" applyAlignment="1">
      <alignment horizontal="center" vertical="center" wrapText="1"/>
    </xf>
    <xf numFmtId="1" fontId="97" fillId="0" borderId="1" xfId="0" applyNumberFormat="1" applyFont="1" applyFill="1" applyBorder="1" applyAlignment="1">
      <alignment horizontal="center" vertical="center" wrapText="1"/>
    </xf>
    <xf numFmtId="14" fontId="97" fillId="0" borderId="1" xfId="0" applyNumberFormat="1" applyFont="1" applyFill="1" applyBorder="1" applyAlignment="1">
      <alignment vertical="center" wrapText="1"/>
    </xf>
    <xf numFmtId="0" fontId="1" fillId="0" borderId="4" xfId="0" applyFont="1" applyBorder="1" applyAlignment="1">
      <alignment horizontal="left" vertical="center"/>
    </xf>
    <xf numFmtId="10" fontId="1" fillId="0" borderId="4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Alignment="1">
      <alignment horizontal="justify" vertical="center" wrapText="1"/>
    </xf>
    <xf numFmtId="0" fontId="1" fillId="0" borderId="12" xfId="0" applyFont="1" applyFill="1" applyBorder="1" applyAlignment="1" applyProtection="1">
      <alignment horizontal="center" vertical="center" wrapText="1"/>
      <protection locked="0"/>
    </xf>
    <xf numFmtId="0" fontId="2" fillId="0" borderId="13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 applyProtection="1">
      <alignment horizontal="left" vertical="center" wrapText="1"/>
      <protection locked="0"/>
    </xf>
    <xf numFmtId="14" fontId="1" fillId="0" borderId="13" xfId="0" applyNumberFormat="1" applyFont="1" applyBorder="1" applyProtection="1">
      <protection locked="0"/>
    </xf>
    <xf numFmtId="0" fontId="4" fillId="0" borderId="13" xfId="0" applyFont="1" applyBorder="1" applyAlignment="1">
      <alignment horizontal="left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0" fontId="1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left" vertical="justify" wrapText="1"/>
      <protection locked="0"/>
    </xf>
    <xf numFmtId="0" fontId="3" fillId="2" borderId="3" xfId="0" applyFont="1" applyFill="1" applyBorder="1" applyAlignment="1" applyProtection="1">
      <alignment horizontal="center" vertical="justify" wrapText="1"/>
      <protection locked="0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7" xfId="0" applyFont="1" applyFill="1" applyBorder="1" applyAlignment="1" applyProtection="1">
      <alignment horizontal="justify" vertical="center" wrapText="1"/>
      <protection locked="0"/>
    </xf>
    <xf numFmtId="3" fontId="2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2" fillId="0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 applyProtection="1">
      <alignment horizontal="justify" vertical="center" wrapText="1"/>
    </xf>
    <xf numFmtId="0" fontId="1" fillId="0" borderId="9" xfId="0" applyFont="1" applyBorder="1" applyAlignment="1">
      <alignment horizontal="justify" vertical="center" wrapText="1"/>
    </xf>
    <xf numFmtId="0" fontId="1" fillId="2" borderId="25" xfId="0" applyFont="1" applyFill="1" applyBorder="1" applyAlignment="1" applyProtection="1">
      <alignment horizontal="justify" vertical="center" wrapText="1"/>
      <protection locked="0"/>
    </xf>
    <xf numFmtId="3" fontId="2" fillId="0" borderId="1" xfId="0" applyNumberFormat="1" applyFont="1" applyFill="1" applyBorder="1" applyAlignment="1" applyProtection="1">
      <alignment vertical="center" wrapText="1"/>
    </xf>
    <xf numFmtId="191" fontId="2" fillId="0" borderId="0" xfId="0" applyNumberFormat="1" applyFont="1" applyAlignment="1">
      <alignment horizontal="justify" vertical="center" wrapText="1"/>
    </xf>
    <xf numFmtId="0" fontId="1" fillId="84" borderId="1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justify" vertical="center" wrapText="1"/>
      <protection locked="0"/>
    </xf>
    <xf numFmtId="0" fontId="3" fillId="84" borderId="4" xfId="0" applyFont="1" applyFill="1" applyBorder="1" applyAlignment="1" applyProtection="1">
      <alignment horizontal="center" vertical="center" wrapText="1"/>
      <protection locked="0"/>
    </xf>
    <xf numFmtId="3" fontId="3" fillId="0" borderId="1" xfId="0" applyNumberFormat="1" applyFont="1" applyFill="1" applyBorder="1" applyAlignment="1" applyProtection="1">
      <alignment vertical="center" wrapText="1"/>
      <protection locked="0"/>
    </xf>
    <xf numFmtId="0" fontId="3" fillId="2" borderId="12" xfId="0" applyFont="1" applyFill="1" applyBorder="1" applyAlignment="1" applyProtection="1">
      <alignment horizontal="justify" vertical="center" wrapText="1"/>
      <protection locked="0"/>
    </xf>
    <xf numFmtId="3" fontId="1" fillId="0" borderId="10" xfId="0" applyNumberFormat="1" applyFont="1" applyFill="1" applyBorder="1" applyAlignment="1" applyProtection="1">
      <alignment vertical="center" wrapText="1"/>
      <protection locked="0"/>
    </xf>
    <xf numFmtId="3" fontId="9" fillId="0" borderId="1" xfId="0" applyNumberFormat="1" applyFont="1" applyFill="1" applyBorder="1" applyAlignment="1" applyProtection="1">
      <alignment vertical="center" wrapText="1"/>
      <protection locked="0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justify" vertical="center" wrapText="1"/>
      <protection locked="0"/>
    </xf>
    <xf numFmtId="0" fontId="1" fillId="2" borderId="9" xfId="0" applyFont="1" applyFill="1" applyBorder="1" applyAlignment="1" applyProtection="1">
      <alignment horizontal="justify" vertical="center" wrapText="1"/>
      <protection locked="0"/>
    </xf>
    <xf numFmtId="0" fontId="1" fillId="2" borderId="3" xfId="0" applyFont="1" applyFill="1" applyBorder="1" applyAlignment="1" applyProtection="1">
      <alignment horizontal="justify" vertical="center" wrapText="1"/>
      <protection locked="0"/>
    </xf>
    <xf numFmtId="0" fontId="3" fillId="2" borderId="19" xfId="0" applyFont="1" applyFill="1" applyBorder="1" applyAlignment="1" applyProtection="1">
      <alignment horizontal="justify" vertical="center" wrapText="1"/>
      <protection locked="0"/>
    </xf>
    <xf numFmtId="0" fontId="2" fillId="0" borderId="12" xfId="0" applyFont="1" applyFill="1" applyBorder="1" applyAlignment="1" applyProtection="1">
      <alignment horizontal="left" vertical="center" wrapText="1"/>
      <protection locked="0"/>
    </xf>
    <xf numFmtId="0" fontId="2" fillId="0" borderId="12" xfId="0" applyFont="1" applyFill="1" applyBorder="1" applyAlignment="1" applyProtection="1">
      <alignment horizontal="justify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164" fontId="2" fillId="0" borderId="12" xfId="0" applyNumberFormat="1" applyFont="1" applyFill="1" applyBorder="1" applyAlignment="1" applyProtection="1">
      <alignment horizontal="center" vertical="center" wrapText="1"/>
    </xf>
    <xf numFmtId="3" fontId="2" fillId="0" borderId="12" xfId="0" applyNumberFormat="1" applyFont="1" applyFill="1" applyBorder="1" applyAlignment="1" applyProtection="1">
      <alignment horizontal="right" vertical="center" wrapText="1"/>
    </xf>
    <xf numFmtId="10" fontId="2" fillId="0" borderId="12" xfId="0" applyNumberFormat="1" applyFont="1" applyFill="1" applyBorder="1" applyAlignment="1" applyProtection="1">
      <alignment vertical="center" wrapText="1"/>
    </xf>
    <xf numFmtId="0" fontId="1" fillId="2" borderId="4" xfId="0" applyFont="1" applyFill="1" applyBorder="1" applyAlignment="1" applyProtection="1">
      <alignment horizontal="justify" vertical="center" wrapText="1"/>
      <protection locked="0"/>
    </xf>
    <xf numFmtId="0" fontId="1" fillId="0" borderId="1" xfId="0" applyFont="1" applyFill="1" applyBorder="1" applyAlignment="1">
      <alignment horizontal="justify" vertical="center" wrapText="1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3" fillId="2" borderId="23" xfId="0" applyFont="1" applyFill="1" applyBorder="1" applyAlignment="1" applyProtection="1">
      <alignment horizontal="justify" vertical="center" wrapText="1"/>
      <protection locked="0"/>
    </xf>
    <xf numFmtId="0" fontId="1" fillId="0" borderId="12" xfId="0" applyFont="1" applyBorder="1" applyAlignment="1">
      <alignment horizontal="justify" vertical="center" wrapText="1"/>
    </xf>
    <xf numFmtId="3" fontId="1" fillId="0" borderId="12" xfId="0" applyNumberFormat="1" applyFont="1" applyFill="1" applyBorder="1" applyAlignment="1" applyProtection="1">
      <alignment horizontal="right" vertical="center" wrapText="1"/>
      <protection locked="0"/>
    </xf>
    <xf numFmtId="3" fontId="2" fillId="0" borderId="20" xfId="0" applyNumberFormat="1" applyFont="1" applyFill="1" applyBorder="1" applyAlignment="1" applyProtection="1">
      <alignment horizontal="right" vertical="center" wrapText="1"/>
      <protection locked="0"/>
    </xf>
    <xf numFmtId="0" fontId="1" fillId="4" borderId="1" xfId="0" applyFont="1" applyFill="1" applyBorder="1" applyAlignment="1">
      <alignment horizontal="justify" vertical="center" wrapText="1"/>
    </xf>
    <xf numFmtId="0" fontId="1" fillId="4" borderId="9" xfId="0" applyFont="1" applyFill="1" applyBorder="1" applyAlignment="1">
      <alignment horizontal="justify" vertical="center" wrapText="1"/>
    </xf>
    <xf numFmtId="3" fontId="2" fillId="0" borderId="0" xfId="0" applyNumberFormat="1" applyFont="1" applyFill="1" applyBorder="1" applyAlignment="1">
      <alignment horizontal="justify" vertical="center" wrapText="1"/>
    </xf>
    <xf numFmtId="3" fontId="3" fillId="0" borderId="12" xfId="0" applyNumberFormat="1" applyFont="1" applyFill="1" applyBorder="1" applyAlignment="1" applyProtection="1">
      <alignment vertical="center" wrapText="1"/>
      <protection locked="0"/>
    </xf>
    <xf numFmtId="14" fontId="4" fillId="3" borderId="4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 applyAlignment="1" applyProtection="1">
      <alignment horizontal="left" vertical="center" wrapText="1"/>
      <protection locked="0"/>
    </xf>
    <xf numFmtId="0" fontId="3" fillId="2" borderId="14" xfId="0" applyFont="1" applyFill="1" applyBorder="1" applyAlignment="1" applyProtection="1">
      <alignment horizontal="center" vertical="center" wrapText="1"/>
      <protection locked="0"/>
    </xf>
    <xf numFmtId="14" fontId="4" fillId="0" borderId="14" xfId="0" applyNumberFormat="1" applyFont="1" applyBorder="1" applyAlignment="1">
      <alignment horizontal="center" vertical="center" wrapText="1"/>
    </xf>
    <xf numFmtId="14" fontId="4" fillId="3" borderId="20" xfId="0" applyNumberFormat="1" applyFont="1" applyFill="1" applyBorder="1" applyAlignment="1">
      <alignment horizontal="center" vertical="center" wrapText="1"/>
    </xf>
    <xf numFmtId="3" fontId="1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2" borderId="23" xfId="0" applyFont="1" applyFill="1" applyBorder="1" applyAlignment="1" applyProtection="1">
      <alignment horizontal="justify" vertical="justify" wrapText="1"/>
      <protection locked="0"/>
    </xf>
    <xf numFmtId="0" fontId="3" fillId="2" borderId="9" xfId="0" applyFont="1" applyFill="1" applyBorder="1" applyAlignment="1" applyProtection="1">
      <alignment horizontal="justify" vertical="justify" wrapText="1"/>
      <protection locked="0"/>
    </xf>
    <xf numFmtId="14" fontId="1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 applyProtection="1">
      <alignment horizontal="left" vertical="center" wrapText="1"/>
      <protection locked="0"/>
    </xf>
    <xf numFmtId="0" fontId="3" fillId="2" borderId="18" xfId="0" applyFont="1" applyFill="1" applyBorder="1" applyAlignment="1" applyProtection="1">
      <alignment horizontal="justify" vertical="justify" wrapText="1"/>
      <protection locked="0"/>
    </xf>
    <xf numFmtId="14" fontId="1" fillId="0" borderId="18" xfId="0" applyNumberFormat="1" applyFont="1" applyBorder="1" applyProtection="1">
      <protection locked="0"/>
    </xf>
    <xf numFmtId="0" fontId="1" fillId="2" borderId="23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justify" vertical="justify" wrapText="1"/>
      <protection locked="0"/>
    </xf>
    <xf numFmtId="0" fontId="2" fillId="0" borderId="20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/>
    </xf>
    <xf numFmtId="0" fontId="1" fillId="2" borderId="23" xfId="0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left" vertical="center" wrapText="1"/>
      <protection locked="0"/>
    </xf>
    <xf numFmtId="14" fontId="1" fillId="0" borderId="12" xfId="0" applyNumberFormat="1" applyFont="1" applyBorder="1" applyProtection="1">
      <protection locked="0"/>
    </xf>
    <xf numFmtId="0" fontId="3" fillId="2" borderId="21" xfId="0" applyFont="1" applyFill="1" applyBorder="1" applyAlignment="1" applyProtection="1">
      <alignment horizontal="left" vertical="center" wrapText="1"/>
      <protection locked="0"/>
    </xf>
    <xf numFmtId="0" fontId="3" fillId="2" borderId="22" xfId="0" applyFont="1" applyFill="1" applyBorder="1" applyAlignment="1" applyProtection="1">
      <alignment horizontal="left" vertical="center" wrapText="1"/>
      <protection locked="0"/>
    </xf>
    <xf numFmtId="0" fontId="3" fillId="2" borderId="48" xfId="0" applyFont="1" applyFill="1" applyBorder="1" applyAlignment="1" applyProtection="1">
      <alignment horizontal="left" vertical="center" wrapText="1"/>
      <protection locked="0"/>
    </xf>
    <xf numFmtId="0" fontId="3" fillId="2" borderId="12" xfId="0" applyFont="1" applyFill="1" applyBorder="1" applyAlignment="1" applyProtection="1">
      <alignment horizontal="left" vertical="center" wrapText="1"/>
      <protection locked="0"/>
    </xf>
    <xf numFmtId="3" fontId="96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12" xfId="0" applyFont="1" applyFill="1" applyBorder="1" applyAlignment="1">
      <alignment horizontal="center" vertical="center" wrapText="1"/>
    </xf>
    <xf numFmtId="14" fontId="4" fillId="0" borderId="12" xfId="0" applyNumberFormat="1" applyFont="1" applyFill="1" applyBorder="1" applyAlignment="1">
      <alignment horizontal="center" vertical="center" wrapText="1"/>
    </xf>
    <xf numFmtId="0" fontId="3" fillId="0" borderId="12" xfId="0" applyFont="1" applyFill="1" applyBorder="1" applyAlignment="1" applyProtection="1">
      <alignment horizontal="left" vertical="center" wrapText="1"/>
      <protection locked="0"/>
    </xf>
    <xf numFmtId="14" fontId="4" fillId="0" borderId="9" xfId="0" applyNumberFormat="1" applyFont="1" applyFill="1" applyBorder="1" applyAlignment="1">
      <alignment vertical="center" wrapText="1"/>
    </xf>
    <xf numFmtId="14" fontId="4" fillId="0" borderId="13" xfId="0" applyNumberFormat="1" applyFont="1" applyFill="1" applyBorder="1" applyAlignment="1">
      <alignment vertical="center" wrapText="1"/>
    </xf>
    <xf numFmtId="3" fontId="1" fillId="0" borderId="3" xfId="0" applyNumberFormat="1" applyFont="1" applyFill="1" applyBorder="1" applyAlignment="1" applyProtection="1">
      <alignment vertical="center" wrapText="1"/>
      <protection locked="0"/>
    </xf>
    <xf numFmtId="0" fontId="1" fillId="2" borderId="24" xfId="0" applyFont="1" applyFill="1" applyBorder="1" applyAlignment="1" applyProtection="1">
      <alignment horizontal="left" vertical="center" wrapText="1"/>
      <protection locked="0"/>
    </xf>
    <xf numFmtId="0" fontId="1" fillId="2" borderId="22" xfId="0" applyFont="1" applyFill="1" applyBorder="1" applyAlignment="1" applyProtection="1">
      <alignment horizontal="left" vertical="center" wrapText="1"/>
      <protection locked="0"/>
    </xf>
    <xf numFmtId="0" fontId="1" fillId="2" borderId="12" xfId="0" applyFont="1" applyFill="1" applyBorder="1" applyAlignment="1" applyProtection="1">
      <alignment horizontal="left" vertical="center" wrapText="1"/>
      <protection locked="0"/>
    </xf>
    <xf numFmtId="0" fontId="1" fillId="2" borderId="19" xfId="0" applyFont="1" applyFill="1" applyBorder="1" applyAlignment="1" applyProtection="1">
      <alignment horizontal="left" vertical="center" wrapText="1"/>
      <protection locked="0"/>
    </xf>
    <xf numFmtId="0" fontId="1" fillId="2" borderId="9" xfId="0" applyFont="1" applyFill="1" applyBorder="1" applyAlignment="1" applyProtection="1">
      <alignment horizontal="left" vertical="center" wrapText="1"/>
      <protection locked="0"/>
    </xf>
    <xf numFmtId="0" fontId="1" fillId="2" borderId="47" xfId="0" applyFont="1" applyFill="1" applyBorder="1" applyAlignment="1" applyProtection="1">
      <alignment horizontal="left" vertical="center" wrapText="1"/>
      <protection locked="0"/>
    </xf>
    <xf numFmtId="14" fontId="1" fillId="0" borderId="16" xfId="0" applyNumberFormat="1" applyFont="1" applyBorder="1" applyProtection="1">
      <protection locked="0"/>
    </xf>
    <xf numFmtId="0" fontId="3" fillId="2" borderId="8" xfId="0" applyFont="1" applyFill="1" applyBorder="1" applyAlignment="1" applyProtection="1">
      <alignment horizontal="left" vertical="center" wrapText="1"/>
      <protection locked="0"/>
    </xf>
    <xf numFmtId="0" fontId="3" fillId="2" borderId="9" xfId="0" applyFont="1" applyFill="1" applyBorder="1" applyAlignment="1" applyProtection="1">
      <alignment horizontal="left" vertical="center" wrapText="1"/>
      <protection locked="0"/>
    </xf>
    <xf numFmtId="0" fontId="3" fillId="2" borderId="7" xfId="0" applyFont="1" applyFill="1" applyBorder="1" applyAlignment="1" applyProtection="1">
      <alignment horizontal="left" vertical="justify" wrapText="1"/>
      <protection locked="0"/>
    </xf>
    <xf numFmtId="3" fontId="3" fillId="0" borderId="10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3" fillId="2" borderId="7" xfId="0" applyFont="1" applyFill="1" applyBorder="1" applyAlignment="1" applyProtection="1">
      <alignment horizontal="left" vertical="center" wrapText="1"/>
      <protection locked="0"/>
    </xf>
    <xf numFmtId="3" fontId="3" fillId="0" borderId="1" xfId="0" applyNumberFormat="1" applyFont="1" applyFill="1" applyBorder="1" applyAlignment="1" applyProtection="1">
      <alignment horizontal="right" vertical="center" wrapText="1"/>
      <protection locked="0"/>
    </xf>
    <xf numFmtId="3" fontId="1" fillId="0" borderId="0" xfId="0" applyNumberFormat="1" applyFont="1" applyAlignment="1">
      <alignment horizontal="justify" vertical="center" wrapText="1"/>
    </xf>
    <xf numFmtId="0" fontId="3" fillId="0" borderId="1" xfId="0" applyFont="1" applyFill="1" applyBorder="1" applyAlignment="1" applyProtection="1">
      <alignment horizontal="justify" vertical="center" wrapText="1"/>
      <protection locked="0"/>
    </xf>
    <xf numFmtId="3" fontId="3" fillId="0" borderId="3" xfId="0" applyNumberFormat="1" applyFont="1" applyFill="1" applyBorder="1" applyAlignment="1" applyProtection="1">
      <alignment horizontal="right" vertical="center" wrapText="1"/>
      <protection locked="0"/>
    </xf>
    <xf numFmtId="14" fontId="1" fillId="0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8" xfId="0" applyFont="1" applyFill="1" applyBorder="1" applyAlignment="1" applyProtection="1">
      <alignment horizontal="left" vertical="center" wrapText="1"/>
      <protection locked="0"/>
    </xf>
    <xf numFmtId="3" fontId="3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47" xfId="0" applyNumberFormat="1" applyFont="1" applyFill="1" applyBorder="1" applyAlignment="1" applyProtection="1">
      <alignment vertical="center" wrapText="1"/>
      <protection locked="0"/>
    </xf>
    <xf numFmtId="3" fontId="3" fillId="0" borderId="9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12" xfId="0" applyNumberFormat="1" applyFont="1" applyFill="1" applyBorder="1" applyAlignment="1" applyProtection="1">
      <alignment horizontal="right" vertical="center" wrapText="1"/>
      <protection locked="0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" fillId="0" borderId="12" xfId="0" applyNumberFormat="1" applyFont="1" applyFill="1" applyBorder="1" applyAlignment="1" applyProtection="1">
      <alignment vertical="center" wrapText="1"/>
    </xf>
    <xf numFmtId="3" fontId="1" fillId="0" borderId="12" xfId="0" applyNumberFormat="1" applyFont="1" applyFill="1" applyBorder="1" applyAlignment="1" applyProtection="1">
      <alignment horizontal="right" vertical="center" wrapText="1"/>
    </xf>
    <xf numFmtId="3" fontId="1" fillId="0" borderId="4" xfId="0" applyNumberFormat="1" applyFont="1" applyFill="1" applyBorder="1" applyAlignment="1" applyProtection="1">
      <alignment vertical="center" wrapText="1"/>
    </xf>
    <xf numFmtId="3" fontId="1" fillId="0" borderId="4" xfId="0" applyNumberFormat="1" applyFont="1" applyFill="1" applyBorder="1" applyAlignment="1" applyProtection="1">
      <alignment horizontal="right" vertical="center" wrapText="1"/>
    </xf>
    <xf numFmtId="14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5" xfId="0" applyFont="1" applyFill="1" applyBorder="1" applyAlignment="1" applyProtection="1">
      <alignment horizontal="justify" vertical="center" wrapText="1"/>
      <protection locked="0"/>
    </xf>
    <xf numFmtId="3" fontId="3" fillId="0" borderId="6" xfId="0" applyNumberFormat="1" applyFont="1" applyFill="1" applyBorder="1" applyAlignment="1" applyProtection="1">
      <alignment vertical="center" wrapText="1"/>
      <protection locked="0"/>
    </xf>
    <xf numFmtId="14" fontId="4" fillId="0" borderId="1" xfId="0" applyNumberFormat="1" applyFont="1" applyFill="1" applyBorder="1" applyAlignment="1">
      <alignment vertical="center"/>
    </xf>
    <xf numFmtId="14" fontId="4" fillId="0" borderId="12" xfId="0" applyNumberFormat="1" applyFont="1" applyFill="1" applyBorder="1" applyAlignment="1">
      <alignment vertical="center"/>
    </xf>
    <xf numFmtId="14" fontId="4" fillId="0" borderId="12" xfId="0" applyNumberFormat="1" applyFont="1" applyFill="1" applyBorder="1" applyAlignment="1">
      <alignment vertical="center" wrapText="1"/>
    </xf>
    <xf numFmtId="0" fontId="4" fillId="0" borderId="12" xfId="0" applyFont="1" applyFill="1" applyBorder="1" applyAlignment="1">
      <alignment horizontal="left" vertical="center" wrapText="1"/>
    </xf>
    <xf numFmtId="49" fontId="3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4" xfId="0" applyFont="1" applyFill="1" applyBorder="1" applyAlignment="1" applyProtection="1">
      <alignment horizontal="center" vertical="center" wrapText="1"/>
      <protection locked="0"/>
    </xf>
    <xf numFmtId="0" fontId="3" fillId="0" borderId="46" xfId="0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0" borderId="13" xfId="0" applyFont="1" applyFill="1" applyBorder="1" applyAlignment="1">
      <alignment horizontal="justify" vertical="center" wrapText="1"/>
    </xf>
    <xf numFmtId="0" fontId="3" fillId="0" borderId="0" xfId="0" applyFont="1" applyFill="1" applyBorder="1" applyAlignment="1" applyProtection="1">
      <alignment horizontal="justify" vertical="justify" wrapText="1"/>
      <protection locked="0"/>
    </xf>
    <xf numFmtId="0" fontId="1" fillId="0" borderId="1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 applyProtection="1">
      <alignment horizontal="justify" vertical="justify" wrapText="1"/>
      <protection locked="0"/>
    </xf>
    <xf numFmtId="3" fontId="1" fillId="0" borderId="4" xfId="0" applyNumberFormat="1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>
      <alignment horizontal="right" vertical="center" wrapText="1"/>
    </xf>
    <xf numFmtId="0" fontId="3" fillId="0" borderId="24" xfId="0" applyFont="1" applyFill="1" applyBorder="1" applyAlignment="1" applyProtection="1">
      <alignment horizontal="justify" vertical="justify" wrapText="1"/>
      <protection locked="0"/>
    </xf>
    <xf numFmtId="3" fontId="1" fillId="0" borderId="0" xfId="0" applyNumberFormat="1" applyFont="1" applyFill="1" applyBorder="1" applyAlignment="1" applyProtection="1">
      <alignment vertical="center" wrapText="1"/>
      <protection locked="0"/>
    </xf>
    <xf numFmtId="3" fontId="1" fillId="0" borderId="1" xfId="0" applyNumberFormat="1" applyFont="1" applyFill="1" applyBorder="1" applyAlignment="1" applyProtection="1">
      <alignment vertical="center" wrapText="1"/>
      <protection locked="0"/>
    </xf>
    <xf numFmtId="0" fontId="4" fillId="0" borderId="9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 applyProtection="1">
      <alignment horizontal="justify" vertical="justify" wrapText="1"/>
      <protection locked="0"/>
    </xf>
    <xf numFmtId="3" fontId="1" fillId="0" borderId="12" xfId="0" applyNumberFormat="1" applyFont="1" applyFill="1" applyBorder="1" applyAlignment="1">
      <alignment horizontal="right" vertical="center" wrapText="1"/>
    </xf>
    <xf numFmtId="0" fontId="1" fillId="0" borderId="12" xfId="0" applyFont="1" applyFill="1" applyBorder="1" applyAlignment="1">
      <alignment horizontal="justify" vertical="center" wrapText="1"/>
    </xf>
    <xf numFmtId="3" fontId="1" fillId="0" borderId="0" xfId="0" applyNumberFormat="1" applyFont="1" applyFill="1" applyAlignment="1">
      <alignment horizontal="right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24" xfId="0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justify" vertical="justify" wrapText="1"/>
      <protection locked="0"/>
    </xf>
    <xf numFmtId="0" fontId="3" fillId="0" borderId="10" xfId="0" applyFont="1" applyFill="1" applyBorder="1" applyAlignment="1" applyProtection="1">
      <alignment horizontal="justify" vertical="justify" wrapText="1"/>
      <protection locked="0"/>
    </xf>
    <xf numFmtId="0" fontId="3" fillId="0" borderId="12" xfId="0" applyFont="1" applyFill="1" applyBorder="1" applyAlignment="1" applyProtection="1">
      <alignment horizontal="justify" vertical="justify" wrapText="1"/>
      <protection locked="0"/>
    </xf>
    <xf numFmtId="3" fontId="9" fillId="0" borderId="12" xfId="0" applyNumberFormat="1" applyFont="1" applyFill="1" applyBorder="1" applyAlignment="1" applyProtection="1">
      <alignment vertical="center" wrapText="1"/>
      <protection locked="0"/>
    </xf>
    <xf numFmtId="3" fontId="3" fillId="0" borderId="4" xfId="0" applyNumberFormat="1" applyFont="1" applyFill="1" applyBorder="1" applyAlignment="1" applyProtection="1">
      <alignment vertical="center" wrapText="1"/>
      <protection locked="0"/>
    </xf>
    <xf numFmtId="0" fontId="1" fillId="0" borderId="4" xfId="0" applyFont="1" applyFill="1" applyBorder="1" applyAlignment="1">
      <alignment horizontal="justify" vertical="center" wrapText="1"/>
    </xf>
    <xf numFmtId="3" fontId="3" fillId="0" borderId="11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25" xfId="0" applyFont="1" applyFill="1" applyBorder="1" applyAlignment="1" applyProtection="1">
      <alignment horizontal="justify" vertical="justify" wrapText="1"/>
      <protection locked="0"/>
    </xf>
    <xf numFmtId="0" fontId="3" fillId="0" borderId="22" xfId="0" applyFont="1" applyFill="1" applyBorder="1" applyAlignment="1" applyProtection="1">
      <alignment horizontal="justify" vertical="justify" wrapText="1"/>
      <protection locked="0"/>
    </xf>
    <xf numFmtId="0" fontId="3" fillId="0" borderId="21" xfId="0" applyFont="1" applyFill="1" applyBorder="1" applyAlignment="1" applyProtection="1">
      <alignment horizontal="justify" vertical="justify" wrapText="1"/>
      <protection locked="0"/>
    </xf>
    <xf numFmtId="0" fontId="1" fillId="0" borderId="9" xfId="0" applyFont="1" applyFill="1" applyBorder="1" applyAlignment="1">
      <alignment horizontal="justify" vertical="center" wrapText="1"/>
    </xf>
    <xf numFmtId="0" fontId="0" fillId="0" borderId="1" xfId="0" applyFill="1" applyBorder="1"/>
    <xf numFmtId="0" fontId="4" fillId="0" borderId="0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14" fontId="1" fillId="0" borderId="4" xfId="0" applyNumberFormat="1" applyFont="1" applyFill="1" applyBorder="1" applyAlignment="1" applyProtection="1">
      <alignment vertical="center"/>
      <protection locked="0"/>
    </xf>
    <xf numFmtId="0" fontId="1" fillId="0" borderId="5" xfId="0" applyFont="1" applyFill="1" applyBorder="1" applyAlignment="1" applyProtection="1">
      <alignment horizontal="justify" vertical="center" wrapText="1"/>
      <protection locked="0"/>
    </xf>
    <xf numFmtId="0" fontId="95" fillId="0" borderId="0" xfId="0" applyFont="1" applyFill="1" applyAlignment="1">
      <alignment vertical="center"/>
    </xf>
    <xf numFmtId="0" fontId="3" fillId="0" borderId="7" xfId="0" applyFont="1" applyFill="1" applyBorder="1" applyAlignment="1" applyProtection="1">
      <alignment horizontal="justify"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3" fontId="3" fillId="0" borderId="9" xfId="0" applyNumberFormat="1" applyFont="1" applyFill="1" applyBorder="1" applyAlignment="1" applyProtection="1">
      <alignment vertical="center" wrapText="1"/>
      <protection locked="0"/>
    </xf>
    <xf numFmtId="0" fontId="3" fillId="0" borderId="23" xfId="0" applyFont="1" applyFill="1" applyBorder="1" applyAlignment="1" applyProtection="1">
      <alignment horizontal="left" vertical="center" wrapText="1"/>
      <protection locked="0"/>
    </xf>
    <xf numFmtId="0" fontId="7" fillId="0" borderId="5" xfId="0" applyFont="1" applyFill="1" applyBorder="1" applyAlignment="1" applyProtection="1">
      <alignment horizontal="center" vertical="center" wrapText="1"/>
      <protection locked="0"/>
    </xf>
    <xf numFmtId="14" fontId="7" fillId="0" borderId="4" xfId="0" applyNumberFormat="1" applyFont="1" applyFill="1" applyBorder="1" applyAlignment="1" applyProtection="1">
      <alignment vertical="center"/>
      <protection locked="0"/>
    </xf>
    <xf numFmtId="0" fontId="3" fillId="0" borderId="7" xfId="0" applyFont="1" applyFill="1" applyBorder="1" applyAlignment="1" applyProtection="1">
      <alignment horizontal="center" vertical="center" wrapText="1"/>
      <protection locked="0"/>
    </xf>
    <xf numFmtId="0" fontId="1" fillId="0" borderId="46" xfId="0" applyFont="1" applyFill="1" applyBorder="1" applyAlignment="1" applyProtection="1">
      <alignment horizontal="center" vertical="center" wrapText="1"/>
      <protection locked="0"/>
    </xf>
    <xf numFmtId="14" fontId="1" fillId="0" borderId="9" xfId="0" applyNumberFormat="1" applyFont="1" applyFill="1" applyBorder="1" applyAlignment="1" applyProtection="1">
      <alignment vertical="center"/>
      <protection locked="0"/>
    </xf>
    <xf numFmtId="14" fontId="1" fillId="0" borderId="13" xfId="0" applyNumberFormat="1" applyFont="1" applyFill="1" applyBorder="1" applyAlignment="1" applyProtection="1">
      <alignment vertical="center"/>
      <protection locked="0"/>
    </xf>
    <xf numFmtId="14" fontId="1" fillId="0" borderId="16" xfId="0" applyNumberFormat="1" applyFont="1" applyFill="1" applyBorder="1" applyAlignment="1" applyProtection="1">
      <alignment vertical="center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justify" vertical="center" wrapText="1"/>
      <protection locked="0"/>
    </xf>
    <xf numFmtId="3" fontId="3" fillId="0" borderId="6" xfId="0" applyNumberFormat="1" applyFont="1" applyFill="1" applyBorder="1" applyAlignment="1" applyProtection="1">
      <alignment horizontal="right" wrapText="1"/>
      <protection locked="0"/>
    </xf>
    <xf numFmtId="0" fontId="3" fillId="0" borderId="24" xfId="0" applyFont="1" applyFill="1" applyBorder="1" applyAlignment="1" applyProtection="1">
      <alignment horizontal="justify" vertical="center" wrapText="1"/>
      <protection locked="0"/>
    </xf>
    <xf numFmtId="3" fontId="3" fillId="0" borderId="0" xfId="0" applyNumberFormat="1" applyFont="1" applyFill="1" applyBorder="1" applyAlignment="1" applyProtection="1">
      <alignment wrapText="1"/>
      <protection locked="0"/>
    </xf>
    <xf numFmtId="3" fontId="3" fillId="0" borderId="1" xfId="0" applyNumberFormat="1" applyFont="1" applyFill="1" applyBorder="1" applyAlignment="1" applyProtection="1">
      <alignment horizontal="right" wrapText="1"/>
      <protection locked="0"/>
    </xf>
    <xf numFmtId="3" fontId="3" fillId="0" borderId="4" xfId="0" applyNumberFormat="1" applyFont="1" applyFill="1" applyBorder="1" applyAlignment="1" applyProtection="1">
      <alignment horizontal="right" wrapText="1"/>
      <protection locked="0"/>
    </xf>
    <xf numFmtId="3" fontId="3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3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3" fillId="0" borderId="9" xfId="0" applyFont="1" applyFill="1" applyBorder="1" applyAlignment="1" applyProtection="1">
      <alignment horizontal="justify" vertical="center" wrapText="1"/>
      <protection locked="0"/>
    </xf>
    <xf numFmtId="0" fontId="1" fillId="0" borderId="1" xfId="0" applyFont="1" applyFill="1" applyBorder="1" applyAlignment="1" applyProtection="1">
      <alignment horizontal="justify" vertical="center" wrapText="1"/>
      <protection locked="0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 applyProtection="1">
      <alignment horizontal="center" vertical="center" wrapText="1"/>
      <protection locked="0"/>
    </xf>
    <xf numFmtId="14" fontId="1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justify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4" borderId="0" xfId="0" applyFont="1" applyFill="1" applyBorder="1" applyAlignment="1">
      <alignment horizontal="justify" vertical="center" wrapText="1"/>
    </xf>
    <xf numFmtId="3" fontId="1" fillId="0" borderId="49" xfId="0" applyNumberFormat="1" applyFont="1" applyFill="1" applyBorder="1" applyAlignment="1" applyProtection="1">
      <alignment vertical="center" wrapText="1"/>
      <protection locked="0"/>
    </xf>
    <xf numFmtId="3" fontId="1" fillId="0" borderId="50" xfId="0" applyNumberFormat="1" applyFont="1" applyFill="1" applyBorder="1" applyAlignment="1" applyProtection="1">
      <alignment vertical="center" wrapText="1"/>
      <protection locked="0"/>
    </xf>
    <xf numFmtId="14" fontId="1" fillId="84" borderId="1" xfId="0" applyNumberFormat="1" applyFont="1" applyFill="1" applyBorder="1" applyAlignment="1" applyProtection="1">
      <alignment horizontal="center" vertical="center"/>
      <protection locked="0"/>
    </xf>
    <xf numFmtId="0" fontId="3" fillId="84" borderId="9" xfId="0" applyFont="1" applyFill="1" applyBorder="1" applyAlignment="1" applyProtection="1">
      <alignment horizontal="justify" vertical="center" wrapText="1"/>
      <protection locked="0"/>
    </xf>
    <xf numFmtId="0" fontId="3" fillId="84" borderId="1" xfId="0" applyFont="1" applyFill="1" applyBorder="1" applyAlignment="1" applyProtection="1">
      <alignment horizontal="justify" vertical="center" wrapText="1"/>
      <protection locked="0"/>
    </xf>
    <xf numFmtId="0" fontId="3" fillId="0" borderId="22" xfId="0" applyFont="1" applyFill="1" applyBorder="1" applyAlignment="1" applyProtection="1">
      <alignment horizontal="justify" vertical="center" wrapText="1"/>
      <protection locked="0"/>
    </xf>
    <xf numFmtId="3" fontId="3" fillId="2" borderId="51" xfId="0" applyNumberFormat="1" applyFont="1" applyFill="1" applyBorder="1" applyAlignment="1" applyProtection="1">
      <alignment vertical="center" wrapText="1"/>
      <protection locked="0"/>
    </xf>
    <xf numFmtId="3" fontId="2" fillId="85" borderId="1" xfId="0" applyNumberFormat="1" applyFont="1" applyFill="1" applyBorder="1" applyAlignment="1" applyProtection="1">
      <alignment horizontal="right" vertical="center" wrapText="1"/>
    </xf>
    <xf numFmtId="0" fontId="2" fillId="85" borderId="13" xfId="0" applyFont="1" applyFill="1" applyBorder="1" applyAlignment="1" applyProtection="1">
      <alignment horizontal="justify" vertical="center" wrapText="1"/>
      <protection locked="0"/>
    </xf>
    <xf numFmtId="0" fontId="2" fillId="85" borderId="13" xfId="0" applyFont="1" applyFill="1" applyBorder="1" applyAlignment="1" applyProtection="1">
      <alignment horizontal="center" vertical="center" wrapText="1"/>
      <protection locked="0"/>
    </xf>
    <xf numFmtId="0" fontId="2" fillId="85" borderId="13" xfId="0" applyFont="1" applyFill="1" applyBorder="1" applyAlignment="1" applyProtection="1">
      <alignment horizontal="left" vertical="center" wrapText="1"/>
      <protection locked="0"/>
    </xf>
    <xf numFmtId="10" fontId="2" fillId="85" borderId="1" xfId="0" applyNumberFormat="1" applyFont="1" applyFill="1" applyBorder="1" applyAlignment="1" applyProtection="1">
      <alignment horizontal="right" vertical="center" wrapText="1"/>
    </xf>
    <xf numFmtId="3" fontId="2" fillId="85" borderId="4" xfId="0" applyNumberFormat="1" applyFont="1" applyFill="1" applyBorder="1" applyAlignment="1" applyProtection="1">
      <alignment horizontal="right" vertical="center" wrapText="1"/>
    </xf>
    <xf numFmtId="0" fontId="2" fillId="85" borderId="14" xfId="0" applyFont="1" applyFill="1" applyBorder="1" applyAlignment="1" applyProtection="1">
      <alignment horizontal="justify" vertical="center" wrapText="1"/>
      <protection locked="0"/>
    </xf>
    <xf numFmtId="0" fontId="2" fillId="85" borderId="14" xfId="0" applyFont="1" applyFill="1" applyBorder="1" applyAlignment="1" applyProtection="1">
      <alignment horizontal="center" vertical="center" wrapText="1"/>
      <protection locked="0"/>
    </xf>
    <xf numFmtId="0" fontId="2" fillId="85" borderId="14" xfId="0" applyFont="1" applyFill="1" applyBorder="1" applyAlignment="1" applyProtection="1">
      <alignment horizontal="left" vertical="center" wrapText="1"/>
      <protection locked="0"/>
    </xf>
    <xf numFmtId="10" fontId="2" fillId="85" borderId="4" xfId="0" applyNumberFormat="1" applyFont="1" applyFill="1" applyBorder="1" applyAlignment="1" applyProtection="1">
      <alignment horizontal="right" vertical="center" wrapText="1"/>
    </xf>
    <xf numFmtId="0" fontId="2" fillId="85" borderId="2" xfId="0" applyFont="1" applyFill="1" applyBorder="1" applyAlignment="1">
      <alignment horizontal="left" vertical="center" wrapText="1"/>
    </xf>
    <xf numFmtId="3" fontId="2" fillId="85" borderId="1" xfId="0" applyNumberFormat="1" applyFont="1" applyFill="1" applyBorder="1" applyAlignment="1">
      <alignment horizontal="right" vertical="center" wrapText="1"/>
    </xf>
    <xf numFmtId="10" fontId="2" fillId="85" borderId="1" xfId="0" applyNumberFormat="1" applyFont="1" applyFill="1" applyBorder="1" applyAlignment="1">
      <alignment horizontal="center" vertical="center" wrapText="1"/>
    </xf>
    <xf numFmtId="3" fontId="2" fillId="85" borderId="2" xfId="0" applyNumberFormat="1" applyFont="1" applyFill="1" applyBorder="1" applyAlignment="1" applyProtection="1">
      <alignment horizontal="right" vertical="center" wrapText="1"/>
      <protection locked="0"/>
    </xf>
    <xf numFmtId="3" fontId="2" fillId="85" borderId="1" xfId="0" applyNumberFormat="1" applyFont="1" applyFill="1" applyBorder="1" applyAlignment="1">
      <alignment vertical="center" wrapText="1"/>
    </xf>
    <xf numFmtId="3" fontId="2" fillId="85" borderId="1" xfId="0" applyNumberFormat="1" applyFont="1" applyFill="1" applyBorder="1" applyAlignment="1" applyProtection="1">
      <alignment vertical="center" wrapText="1"/>
      <protection locked="0"/>
    </xf>
    <xf numFmtId="3" fontId="2" fillId="85" borderId="1" xfId="0" applyNumberFormat="1" applyFont="1" applyFill="1" applyBorder="1" applyAlignment="1" applyProtection="1">
      <alignment horizontal="right" vertical="center" wrapText="1"/>
      <protection locked="0"/>
    </xf>
    <xf numFmtId="0" fontId="2" fillId="85" borderId="1" xfId="0" applyFont="1" applyFill="1" applyBorder="1" applyAlignment="1" applyProtection="1">
      <alignment horizontal="center" vertical="center" wrapText="1"/>
      <protection locked="0"/>
    </xf>
    <xf numFmtId="3" fontId="2" fillId="85" borderId="2" xfId="0" applyNumberFormat="1" applyFont="1" applyFill="1" applyBorder="1" applyAlignment="1" applyProtection="1">
      <alignment horizontal="right" vertical="center" wrapText="1"/>
    </xf>
    <xf numFmtId="0" fontId="2" fillId="85" borderId="1" xfId="0" applyFont="1" applyFill="1" applyBorder="1" applyAlignment="1" applyProtection="1">
      <alignment horizontal="justify" vertical="center" wrapText="1"/>
      <protection locked="0"/>
    </xf>
    <xf numFmtId="3" fontId="2" fillId="85" borderId="4" xfId="0" applyNumberFormat="1" applyFont="1" applyFill="1" applyBorder="1" applyAlignment="1" applyProtection="1">
      <alignment vertical="center" wrapText="1"/>
      <protection locked="0"/>
    </xf>
    <xf numFmtId="3" fontId="2" fillId="85" borderId="15" xfId="0" applyNumberFormat="1" applyFont="1" applyFill="1" applyBorder="1" applyAlignment="1" applyProtection="1">
      <alignment horizontal="right" vertical="center" wrapText="1"/>
    </xf>
    <xf numFmtId="10" fontId="2" fillId="85" borderId="15" xfId="0" applyNumberFormat="1" applyFont="1" applyFill="1" applyBorder="1" applyAlignment="1" applyProtection="1">
      <alignment horizontal="right" vertical="center" wrapText="1"/>
    </xf>
    <xf numFmtId="3" fontId="2" fillId="85" borderId="9" xfId="0" applyNumberFormat="1" applyFont="1" applyFill="1" applyBorder="1" applyAlignment="1" applyProtection="1">
      <alignment horizontal="right" vertical="center" wrapText="1"/>
    </xf>
    <xf numFmtId="0" fontId="2" fillId="85" borderId="13" xfId="0" applyFont="1" applyFill="1" applyBorder="1" applyAlignment="1" applyProtection="1">
      <alignment horizontal="right" vertical="center" wrapText="1"/>
      <protection locked="0"/>
    </xf>
    <xf numFmtId="3" fontId="2" fillId="85" borderId="13" xfId="0" applyNumberFormat="1" applyFont="1" applyFill="1" applyBorder="1" applyAlignment="1" applyProtection="1">
      <alignment horizontal="right" vertical="center" wrapText="1"/>
      <protection locked="0"/>
    </xf>
    <xf numFmtId="3" fontId="2" fillId="85" borderId="14" xfId="0" applyNumberFormat="1" applyFont="1" applyFill="1" applyBorder="1" applyAlignment="1" applyProtection="1">
      <alignment horizontal="right" vertical="center" wrapText="1"/>
    </xf>
    <xf numFmtId="0" fontId="1" fillId="84" borderId="0" xfId="0" applyFont="1" applyFill="1" applyAlignment="1">
      <alignment horizontal="right" vertical="center" wrapText="1"/>
    </xf>
    <xf numFmtId="3" fontId="2" fillId="84" borderId="1" xfId="0" applyNumberFormat="1" applyFont="1" applyFill="1" applyBorder="1" applyAlignment="1" applyProtection="1">
      <alignment horizontal="right" vertical="center" wrapText="1"/>
    </xf>
    <xf numFmtId="0" fontId="1" fillId="84" borderId="1" xfId="0" applyFont="1" applyFill="1" applyBorder="1" applyAlignment="1" applyProtection="1">
      <alignment horizontal="justify" vertical="center" wrapText="1"/>
    </xf>
    <xf numFmtId="3" fontId="3" fillId="84" borderId="1" xfId="0" applyNumberFormat="1" applyFont="1" applyFill="1" applyBorder="1" applyAlignment="1" applyProtection="1">
      <alignment vertical="center" wrapText="1"/>
      <protection locked="0"/>
    </xf>
    <xf numFmtId="0" fontId="3" fillId="84" borderId="5" xfId="0" applyFont="1" applyFill="1" applyBorder="1" applyAlignment="1" applyProtection="1">
      <alignment horizontal="justify" vertical="center" wrapText="1"/>
      <protection locked="0"/>
    </xf>
    <xf numFmtId="16" fontId="2" fillId="85" borderId="2" xfId="0" applyNumberFormat="1" applyFont="1" applyFill="1" applyBorder="1" applyAlignment="1" applyProtection="1">
      <alignment vertical="center" wrapText="1"/>
      <protection locked="0"/>
    </xf>
    <xf numFmtId="16" fontId="2" fillId="85" borderId="13" xfId="0" applyNumberFormat="1" applyFont="1" applyFill="1" applyBorder="1" applyAlignment="1" applyProtection="1">
      <alignment vertical="center" wrapText="1"/>
      <protection locked="0"/>
    </xf>
    <xf numFmtId="16" fontId="2" fillId="85" borderId="9" xfId="0" applyNumberFormat="1" applyFont="1" applyFill="1" applyBorder="1" applyAlignment="1" applyProtection="1">
      <alignment vertical="center" wrapText="1"/>
      <protection locked="0"/>
    </xf>
    <xf numFmtId="3" fontId="1" fillId="84" borderId="1" xfId="0" applyNumberFormat="1" applyFont="1" applyFill="1" applyBorder="1" applyAlignment="1">
      <alignment horizontal="right" vertical="center" wrapText="1"/>
    </xf>
    <xf numFmtId="0" fontId="1" fillId="84" borderId="0" xfId="0" applyFont="1" applyFill="1" applyAlignment="1">
      <alignment horizontal="justify" vertical="center" wrapText="1"/>
    </xf>
    <xf numFmtId="0" fontId="2" fillId="84" borderId="0" xfId="0" applyFont="1" applyFill="1" applyAlignment="1">
      <alignment horizontal="justify" vertical="center" wrapText="1"/>
    </xf>
    <xf numFmtId="10" fontId="2" fillId="85" borderId="1" xfId="0" applyNumberFormat="1" applyFont="1" applyFill="1" applyBorder="1" applyAlignment="1" applyProtection="1">
      <alignment horizontal="center" vertical="center" wrapText="1"/>
    </xf>
    <xf numFmtId="0" fontId="2" fillId="85" borderId="1" xfId="0" applyFont="1" applyFill="1" applyBorder="1" applyAlignment="1" applyProtection="1">
      <alignment horizontal="left" vertical="center" wrapText="1"/>
      <protection locked="0"/>
    </xf>
    <xf numFmtId="0" fontId="2" fillId="85" borderId="2" xfId="0" applyFont="1" applyFill="1" applyBorder="1" applyAlignment="1">
      <alignment horizontal="center" vertical="center" wrapText="1"/>
    </xf>
    <xf numFmtId="0" fontId="2" fillId="85" borderId="1" xfId="0" applyFont="1" applyFill="1" applyBorder="1" applyAlignment="1">
      <alignment horizontal="center" vertical="center" wrapText="1"/>
    </xf>
    <xf numFmtId="0" fontId="4" fillId="85" borderId="1" xfId="0" applyFont="1" applyFill="1" applyBorder="1" applyAlignment="1">
      <alignment horizontal="center" vertical="center" wrapText="1"/>
    </xf>
    <xf numFmtId="14" fontId="4" fillId="85" borderId="1" xfId="0" applyNumberFormat="1" applyFont="1" applyFill="1" applyBorder="1" applyAlignment="1">
      <alignment horizontal="center" vertical="center" wrapText="1"/>
    </xf>
    <xf numFmtId="0" fontId="3" fillId="85" borderId="3" xfId="0" applyFont="1" applyFill="1" applyBorder="1" applyAlignment="1" applyProtection="1">
      <alignment horizontal="left" vertical="center" wrapText="1"/>
      <protection locked="0"/>
    </xf>
    <xf numFmtId="0" fontId="3" fillId="85" borderId="1" xfId="0" applyFont="1" applyFill="1" applyBorder="1" applyAlignment="1" applyProtection="1">
      <alignment horizontal="center" vertical="center" wrapText="1"/>
      <protection locked="0"/>
    </xf>
    <xf numFmtId="14" fontId="4" fillId="85" borderId="1" xfId="0" applyNumberFormat="1" applyFont="1" applyFill="1" applyBorder="1" applyAlignment="1">
      <alignment vertical="center" wrapText="1"/>
    </xf>
    <xf numFmtId="0" fontId="4" fillId="85" borderId="1" xfId="0" applyFont="1" applyFill="1" applyBorder="1" applyAlignment="1">
      <alignment horizontal="center" vertical="center"/>
    </xf>
    <xf numFmtId="14" fontId="4" fillId="85" borderId="1" xfId="0" applyNumberFormat="1" applyFont="1" applyFill="1" applyBorder="1" applyAlignment="1">
      <alignment horizontal="center" vertical="center"/>
    </xf>
    <xf numFmtId="0" fontId="3" fillId="85" borderId="6" xfId="0" applyFont="1" applyFill="1" applyBorder="1" applyAlignment="1" applyProtection="1">
      <alignment horizontal="justify" vertical="center" wrapText="1"/>
      <protection locked="0"/>
    </xf>
    <xf numFmtId="0" fontId="3" fillId="85" borderId="3" xfId="0" applyFont="1" applyFill="1" applyBorder="1" applyAlignment="1" applyProtection="1">
      <alignment horizontal="justify" vertical="justify" wrapText="1"/>
      <protection locked="0"/>
    </xf>
    <xf numFmtId="14" fontId="1" fillId="85" borderId="4" xfId="0" applyNumberFormat="1" applyFont="1" applyFill="1" applyBorder="1" applyProtection="1">
      <protection locked="0"/>
    </xf>
    <xf numFmtId="0" fontId="3" fillId="85" borderId="5" xfId="0" applyFont="1" applyFill="1" applyBorder="1" applyAlignment="1" applyProtection="1">
      <alignment horizontal="justify" vertical="justify" wrapText="1"/>
      <protection locked="0"/>
    </xf>
    <xf numFmtId="0" fontId="3" fillId="85" borderId="6" xfId="0" applyFont="1" applyFill="1" applyBorder="1" applyAlignment="1" applyProtection="1">
      <alignment horizontal="justify" vertical="justify" wrapText="1"/>
      <protection locked="0"/>
    </xf>
    <xf numFmtId="14" fontId="1" fillId="85" borderId="1" xfId="0" applyNumberFormat="1" applyFont="1" applyFill="1" applyBorder="1" applyProtection="1">
      <protection locked="0"/>
    </xf>
    <xf numFmtId="0" fontId="3" fillId="85" borderId="7" xfId="0" applyFont="1" applyFill="1" applyBorder="1" applyAlignment="1" applyProtection="1">
      <alignment horizontal="justify" vertical="justify" wrapText="1"/>
      <protection locked="0"/>
    </xf>
    <xf numFmtId="0" fontId="3" fillId="85" borderId="10" xfId="0" applyFont="1" applyFill="1" applyBorder="1" applyAlignment="1" applyProtection="1">
      <alignment horizontal="left" vertical="center" wrapText="1"/>
      <protection locked="0"/>
    </xf>
    <xf numFmtId="0" fontId="4" fillId="85" borderId="1" xfId="0" applyFont="1" applyFill="1" applyBorder="1" applyAlignment="1">
      <alignment horizontal="left" vertical="center" wrapText="1"/>
    </xf>
    <xf numFmtId="0" fontId="4" fillId="85" borderId="0" xfId="0" applyFont="1" applyFill="1" applyAlignment="1">
      <alignment horizontal="left" vertical="center" wrapText="1"/>
    </xf>
    <xf numFmtId="0" fontId="1" fillId="85" borderId="1" xfId="0" applyFont="1" applyFill="1" applyBorder="1" applyAlignment="1">
      <alignment horizontal="center" vertical="center" wrapText="1"/>
    </xf>
    <xf numFmtId="0" fontId="3" fillId="85" borderId="1" xfId="0" applyFont="1" applyFill="1" applyBorder="1" applyAlignment="1" applyProtection="1">
      <alignment horizontal="justify" vertical="justify" wrapText="1"/>
      <protection locked="0"/>
    </xf>
    <xf numFmtId="0" fontId="3" fillId="85" borderId="6" xfId="0" applyFont="1" applyFill="1" applyBorder="1" applyAlignment="1" applyProtection="1">
      <alignment horizontal="left" vertical="justify" wrapText="1"/>
      <protection locked="0"/>
    </xf>
    <xf numFmtId="0" fontId="2" fillId="84" borderId="1" xfId="0" applyFont="1" applyFill="1" applyBorder="1" applyAlignment="1" applyProtection="1">
      <alignment horizontal="justify" vertical="center" wrapText="1"/>
    </xf>
    <xf numFmtId="0" fontId="1" fillId="84" borderId="1" xfId="0" applyFont="1" applyFill="1" applyBorder="1" applyAlignment="1" applyProtection="1">
      <alignment horizontal="center" vertical="center" wrapText="1"/>
    </xf>
    <xf numFmtId="0" fontId="1" fillId="85" borderId="0" xfId="0" applyFont="1" applyFill="1" applyAlignment="1">
      <alignment horizontal="justify" vertical="center" wrapText="1"/>
    </xf>
    <xf numFmtId="164" fontId="2" fillId="84" borderId="1" xfId="0" applyNumberFormat="1" applyFont="1" applyFill="1" applyBorder="1" applyAlignment="1" applyProtection="1">
      <alignment horizontal="center" vertical="center" wrapText="1"/>
    </xf>
    <xf numFmtId="0" fontId="2" fillId="84" borderId="4" xfId="0" applyFont="1" applyFill="1" applyBorder="1" applyAlignment="1" applyProtection="1">
      <alignment horizontal="justify" vertical="center" wrapText="1"/>
    </xf>
    <xf numFmtId="0" fontId="1" fillId="84" borderId="4" xfId="0" applyFont="1" applyFill="1" applyBorder="1" applyAlignment="1" applyProtection="1">
      <alignment horizontal="center" vertical="center" wrapText="1"/>
    </xf>
    <xf numFmtId="164" fontId="2" fillId="84" borderId="4" xfId="0" applyNumberFormat="1" applyFont="1" applyFill="1" applyBorder="1" applyAlignment="1" applyProtection="1">
      <alignment horizontal="center" vertical="center" wrapText="1"/>
    </xf>
    <xf numFmtId="0" fontId="2" fillId="86" borderId="12" xfId="0" applyFont="1" applyFill="1" applyBorder="1" applyAlignment="1">
      <alignment horizontal="center" vertical="center" wrapText="1"/>
    </xf>
    <xf numFmtId="0" fontId="2" fillId="86" borderId="1" xfId="0" applyFont="1" applyFill="1" applyBorder="1" applyAlignment="1">
      <alignment horizontal="center" vertical="center" wrapText="1"/>
    </xf>
    <xf numFmtId="3" fontId="2" fillId="86" borderId="1" xfId="0" applyNumberFormat="1" applyFont="1" applyFill="1" applyBorder="1" applyAlignment="1">
      <alignment horizontal="center" vertical="center" wrapText="1"/>
    </xf>
    <xf numFmtId="10" fontId="2" fillId="86" borderId="1" xfId="0" applyNumberFormat="1" applyFont="1" applyFill="1" applyBorder="1" applyAlignment="1">
      <alignment horizontal="center" vertical="center" wrapText="1"/>
    </xf>
    <xf numFmtId="3" fontId="2" fillId="86" borderId="1" xfId="0" applyNumberFormat="1" applyFont="1" applyFill="1" applyBorder="1" applyAlignment="1" applyProtection="1">
      <alignment horizontal="right" vertical="center" wrapText="1"/>
    </xf>
    <xf numFmtId="0" fontId="2" fillId="86" borderId="13" xfId="0" applyFont="1" applyFill="1" applyBorder="1" applyAlignment="1" applyProtection="1">
      <alignment horizontal="justify" vertical="center" wrapText="1"/>
      <protection locked="0"/>
    </xf>
    <xf numFmtId="0" fontId="2" fillId="86" borderId="13" xfId="0" applyFont="1" applyFill="1" applyBorder="1" applyAlignment="1" applyProtection="1">
      <alignment horizontal="center" vertical="center" wrapText="1"/>
      <protection locked="0"/>
    </xf>
    <xf numFmtId="0" fontId="2" fillId="86" borderId="13" xfId="0" applyFont="1" applyFill="1" applyBorder="1" applyAlignment="1" applyProtection="1">
      <alignment horizontal="left" vertical="center" wrapText="1"/>
      <protection locked="0"/>
    </xf>
    <xf numFmtId="10" fontId="2" fillId="86" borderId="1" xfId="0" applyNumberFormat="1" applyFont="1" applyFill="1" applyBorder="1" applyAlignment="1" applyProtection="1">
      <alignment horizontal="right" vertical="center" wrapText="1"/>
    </xf>
    <xf numFmtId="3" fontId="2" fillId="86" borderId="1" xfId="0" applyNumberFormat="1" applyFont="1" applyFill="1" applyBorder="1" applyAlignment="1" applyProtection="1">
      <alignment vertical="center" wrapText="1"/>
    </xf>
    <xf numFmtId="0" fontId="2" fillId="86" borderId="1" xfId="0" applyFont="1" applyFill="1" applyBorder="1" applyAlignment="1" applyProtection="1">
      <alignment horizontal="center" vertical="center" wrapText="1"/>
      <protection locked="0"/>
    </xf>
    <xf numFmtId="0" fontId="2" fillId="86" borderId="1" xfId="0" applyFont="1" applyFill="1" applyBorder="1" applyAlignment="1" applyProtection="1">
      <alignment horizontal="left" vertical="center" wrapText="1"/>
      <protection locked="0"/>
    </xf>
    <xf numFmtId="0" fontId="2" fillId="86" borderId="4" xfId="0" applyFont="1" applyFill="1" applyBorder="1" applyAlignment="1">
      <alignment horizontal="center" vertical="center" wrapText="1"/>
    </xf>
    <xf numFmtId="3" fontId="1" fillId="84" borderId="1" xfId="0" applyNumberFormat="1" applyFont="1" applyFill="1" applyBorder="1" applyAlignment="1" applyProtection="1">
      <alignment vertical="center" wrapText="1"/>
    </xf>
    <xf numFmtId="10" fontId="2" fillId="0" borderId="1" xfId="0" applyNumberFormat="1" applyFont="1" applyFill="1" applyBorder="1" applyAlignment="1" applyProtection="1">
      <alignment horizontal="right" vertical="center" wrapText="1"/>
    </xf>
    <xf numFmtId="10" fontId="2" fillId="0" borderId="4" xfId="0" applyNumberFormat="1" applyFont="1" applyFill="1" applyBorder="1" applyAlignment="1" applyProtection="1">
      <alignment horizontal="right" vertical="center" wrapText="1"/>
    </xf>
    <xf numFmtId="0" fontId="3" fillId="0" borderId="3" xfId="0" applyFont="1" applyFill="1" applyBorder="1" applyAlignment="1" applyProtection="1">
      <alignment horizontal="left" vertical="justify" wrapText="1"/>
      <protection locked="0"/>
    </xf>
    <xf numFmtId="0" fontId="3" fillId="0" borderId="6" xfId="0" applyFont="1" applyFill="1" applyBorder="1" applyAlignment="1" applyProtection="1">
      <alignment horizontal="left" vertical="justify" wrapText="1"/>
      <protection locked="0"/>
    </xf>
    <xf numFmtId="0" fontId="9" fillId="2" borderId="9" xfId="0" applyFont="1" applyFill="1" applyBorder="1" applyAlignment="1" applyProtection="1">
      <alignment horizontal="justify" vertical="center" wrapText="1"/>
      <protection locked="0"/>
    </xf>
    <xf numFmtId="0" fontId="9" fillId="2" borderId="3" xfId="0" applyFont="1" applyFill="1" applyBorder="1" applyAlignment="1" applyProtection="1">
      <alignment horizontal="justify" vertical="center" wrapText="1"/>
      <protection locked="0"/>
    </xf>
    <xf numFmtId="0" fontId="9" fillId="2" borderId="1" xfId="0" applyFont="1" applyFill="1" applyBorder="1" applyAlignment="1" applyProtection="1">
      <alignment horizontal="justify" vertical="center" wrapText="1"/>
      <protection locked="0"/>
    </xf>
    <xf numFmtId="0" fontId="9" fillId="0" borderId="12" xfId="0" applyFont="1" applyBorder="1" applyAlignment="1">
      <alignment horizontal="justify" vertical="center" wrapText="1"/>
    </xf>
    <xf numFmtId="3" fontId="3" fillId="0" borderId="1" xfId="0" applyNumberFormat="1" applyFont="1" applyFill="1" applyBorder="1" applyAlignment="1" applyProtection="1">
      <alignment horizontal="justify" vertical="justify" wrapText="1"/>
      <protection locked="0"/>
    </xf>
    <xf numFmtId="3" fontId="1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horizontal="left" vertical="center" wrapText="1"/>
    </xf>
    <xf numFmtId="0" fontId="10" fillId="0" borderId="5" xfId="0" applyFont="1" applyFill="1" applyBorder="1" applyAlignment="1" applyProtection="1">
      <alignment horizontal="justify" vertical="center" wrapText="1"/>
      <protection locked="0"/>
    </xf>
    <xf numFmtId="3" fontId="1" fillId="0" borderId="10" xfId="0" applyNumberFormat="1" applyFont="1" applyFill="1" applyBorder="1" applyAlignment="1" applyProtection="1">
      <alignment horizontal="right" vertical="center" wrapText="1"/>
      <protection locked="0"/>
    </xf>
    <xf numFmtId="3" fontId="10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 wrapText="1"/>
    </xf>
    <xf numFmtId="16" fontId="2" fillId="85" borderId="2" xfId="0" applyNumberFormat="1" applyFont="1" applyFill="1" applyBorder="1" applyAlignment="1" applyProtection="1">
      <alignment horizontal="left" vertical="center" wrapText="1"/>
      <protection locked="0"/>
    </xf>
    <xf numFmtId="16" fontId="2" fillId="85" borderId="13" xfId="0" applyNumberFormat="1" applyFont="1" applyFill="1" applyBorder="1" applyAlignment="1" applyProtection="1">
      <alignment horizontal="left" vertical="center" wrapText="1"/>
      <protection locked="0"/>
    </xf>
    <xf numFmtId="16" fontId="2" fillId="85" borderId="9" xfId="0" applyNumberFormat="1" applyFont="1" applyFill="1" applyBorder="1" applyAlignment="1" applyProtection="1">
      <alignment horizontal="left" vertical="center" wrapText="1"/>
      <protection locked="0"/>
    </xf>
    <xf numFmtId="3" fontId="2" fillId="86" borderId="12" xfId="0" applyNumberFormat="1" applyFont="1" applyFill="1" applyBorder="1" applyAlignment="1">
      <alignment horizontal="center" vertical="center" wrapText="1"/>
    </xf>
    <xf numFmtId="3" fontId="2" fillId="86" borderId="4" xfId="0" applyNumberFormat="1" applyFont="1" applyFill="1" applyBorder="1" applyAlignment="1">
      <alignment horizontal="center" vertical="center" wrapText="1"/>
    </xf>
    <xf numFmtId="10" fontId="2" fillId="86" borderId="12" xfId="0" applyNumberFormat="1" applyFont="1" applyFill="1" applyBorder="1" applyAlignment="1">
      <alignment horizontal="center" vertical="center" wrapText="1"/>
    </xf>
    <xf numFmtId="0" fontId="2" fillId="86" borderId="1" xfId="0" applyFont="1" applyFill="1" applyBorder="1" applyAlignment="1">
      <alignment horizontal="center" vertical="center" wrapText="1"/>
    </xf>
    <xf numFmtId="0" fontId="2" fillId="86" borderId="12" xfId="0" applyFont="1" applyFill="1" applyBorder="1" applyAlignment="1">
      <alignment horizontal="center" vertical="center" wrapText="1"/>
    </xf>
    <xf numFmtId="0" fontId="2" fillId="86" borderId="4" xfId="0" applyFont="1" applyFill="1" applyBorder="1" applyAlignment="1">
      <alignment horizontal="center" vertical="center" wrapText="1"/>
    </xf>
    <xf numFmtId="3" fontId="2" fillId="86" borderId="1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 applyProtection="1">
      <alignment horizontal="justify" vertical="center" wrapText="1"/>
      <protection locked="0"/>
    </xf>
    <xf numFmtId="0" fontId="2" fillId="4" borderId="14" xfId="0" applyFont="1" applyFill="1" applyBorder="1" applyAlignment="1" applyProtection="1">
      <alignment horizontal="justify" vertical="center" wrapText="1"/>
      <protection locked="0"/>
    </xf>
    <xf numFmtId="0" fontId="2" fillId="4" borderId="13" xfId="0" applyFont="1" applyFill="1" applyBorder="1" applyAlignment="1" applyProtection="1">
      <alignment horizontal="justify" vertical="center" wrapText="1"/>
      <protection locked="0"/>
    </xf>
    <xf numFmtId="0" fontId="2" fillId="4" borderId="9" xfId="0" applyFont="1" applyFill="1" applyBorder="1" applyAlignment="1" applyProtection="1">
      <alignment horizontal="justify" vertical="center" wrapText="1"/>
      <protection locked="0"/>
    </xf>
    <xf numFmtId="3" fontId="2" fillId="86" borderId="17" xfId="0" applyNumberFormat="1" applyFont="1" applyFill="1" applyBorder="1" applyAlignment="1">
      <alignment horizontal="center" vertical="center" wrapText="1"/>
    </xf>
    <xf numFmtId="3" fontId="2" fillId="86" borderId="18" xfId="0" applyNumberFormat="1" applyFont="1" applyFill="1" applyBorder="1" applyAlignment="1">
      <alignment horizontal="center" vertical="center" wrapText="1"/>
    </xf>
    <xf numFmtId="3" fontId="2" fillId="86" borderId="19" xfId="0" applyNumberFormat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13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3" fontId="1" fillId="0" borderId="12" xfId="0" applyNumberFormat="1" applyFont="1" applyFill="1" applyBorder="1" applyAlignment="1" applyProtection="1">
      <alignment horizontal="center" vertical="center" wrapText="1"/>
    </xf>
    <xf numFmtId="3" fontId="1" fillId="0" borderId="4" xfId="0" applyNumberFormat="1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left" vertical="center" wrapText="1"/>
      <protection locked="0"/>
    </xf>
    <xf numFmtId="0" fontId="2" fillId="4" borderId="13" xfId="0" applyFont="1" applyFill="1" applyBorder="1" applyAlignment="1" applyProtection="1">
      <alignment horizontal="left" vertical="center" wrapText="1"/>
      <protection locked="0"/>
    </xf>
    <xf numFmtId="0" fontId="2" fillId="4" borderId="9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Fill="1" applyBorder="1" applyAlignment="1" applyProtection="1">
      <alignment horizontal="center" vertical="center"/>
    </xf>
    <xf numFmtId="3" fontId="1" fillId="0" borderId="4" xfId="0" applyNumberFormat="1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justify" vertical="center" wrapText="1"/>
      <protection locked="0"/>
    </xf>
    <xf numFmtId="0" fontId="2" fillId="4" borderId="15" xfId="0" applyFont="1" applyFill="1" applyBorder="1" applyAlignment="1" applyProtection="1">
      <alignment horizontal="left" vertical="center" wrapText="1"/>
      <protection locked="0"/>
    </xf>
    <xf numFmtId="0" fontId="2" fillId="4" borderId="14" xfId="0" applyFont="1" applyFill="1" applyBorder="1" applyAlignment="1" applyProtection="1">
      <alignment horizontal="left" vertical="center" wrapText="1"/>
      <protection locked="0"/>
    </xf>
    <xf numFmtId="0" fontId="2" fillId="4" borderId="16" xfId="0" applyFont="1" applyFill="1" applyBorder="1" applyAlignment="1" applyProtection="1">
      <alignment horizontal="left" vertical="center" wrapText="1"/>
      <protection locked="0"/>
    </xf>
    <xf numFmtId="0" fontId="2" fillId="86" borderId="2" xfId="0" applyFont="1" applyFill="1" applyBorder="1" applyAlignment="1" applyProtection="1">
      <alignment horizontal="justify" vertical="center" wrapText="1"/>
    </xf>
    <xf numFmtId="0" fontId="2" fillId="86" borderId="13" xfId="0" applyFont="1" applyFill="1" applyBorder="1" applyAlignment="1" applyProtection="1">
      <alignment horizontal="justify" vertical="center" wrapText="1"/>
    </xf>
    <xf numFmtId="0" fontId="2" fillId="86" borderId="9" xfId="0" applyFont="1" applyFill="1" applyBorder="1" applyAlignment="1" applyProtection="1">
      <alignment horizontal="justify" vertical="center" wrapText="1"/>
    </xf>
    <xf numFmtId="0" fontId="2" fillId="85" borderId="2" xfId="0" applyFont="1" applyFill="1" applyBorder="1" applyAlignment="1" applyProtection="1">
      <alignment horizontal="left" vertical="center" wrapText="1"/>
      <protection locked="0"/>
    </xf>
    <xf numFmtId="0" fontId="2" fillId="85" borderId="13" xfId="0" applyFont="1" applyFill="1" applyBorder="1" applyAlignment="1" applyProtection="1">
      <alignment horizontal="left" vertical="center" wrapText="1"/>
      <protection locked="0"/>
    </xf>
    <xf numFmtId="0" fontId="2" fillId="85" borderId="9" xfId="0" applyFont="1" applyFill="1" applyBorder="1" applyAlignment="1" applyProtection="1">
      <alignment horizontal="left" vertical="center" wrapText="1"/>
      <protection locked="0"/>
    </xf>
    <xf numFmtId="3" fontId="1" fillId="0" borderId="12" xfId="0" applyNumberFormat="1" applyFont="1" applyFill="1" applyBorder="1" applyAlignment="1" applyProtection="1">
      <alignment vertical="center" wrapText="1"/>
    </xf>
    <xf numFmtId="3" fontId="1" fillId="0" borderId="20" xfId="0" applyNumberFormat="1" applyFont="1" applyFill="1" applyBorder="1" applyAlignment="1" applyProtection="1">
      <alignment vertical="center" wrapText="1"/>
    </xf>
    <xf numFmtId="0" fontId="6" fillId="0" borderId="0" xfId="0" applyFont="1" applyAlignment="1">
      <alignment horizontal="center" vertical="center" wrapText="1"/>
    </xf>
    <xf numFmtId="16" fontId="2" fillId="85" borderId="2" xfId="0" quotePrefix="1" applyNumberFormat="1" applyFont="1" applyFill="1" applyBorder="1" applyAlignment="1">
      <alignment horizontal="left" vertical="center" wrapText="1"/>
    </xf>
    <xf numFmtId="0" fontId="2" fillId="85" borderId="13" xfId="0" applyFont="1" applyFill="1" applyBorder="1" applyAlignment="1">
      <alignment horizontal="left" vertical="center" wrapText="1"/>
    </xf>
    <xf numFmtId="0" fontId="2" fillId="85" borderId="9" xfId="0" applyFont="1" applyFill="1" applyBorder="1" applyAlignment="1">
      <alignment horizontal="left" vertical="center" wrapText="1"/>
    </xf>
    <xf numFmtId="0" fontId="2" fillId="85" borderId="2" xfId="0" applyFont="1" applyFill="1" applyBorder="1" applyAlignment="1" applyProtection="1">
      <alignment horizontal="justify" vertical="center" wrapText="1"/>
      <protection locked="0"/>
    </xf>
    <xf numFmtId="0" fontId="2" fillId="85" borderId="14" xfId="0" applyFont="1" applyFill="1" applyBorder="1" applyAlignment="1" applyProtection="1">
      <alignment horizontal="justify" vertical="center" wrapText="1"/>
      <protection locked="0"/>
    </xf>
    <xf numFmtId="0" fontId="2" fillId="85" borderId="13" xfId="0" applyFont="1" applyFill="1" applyBorder="1" applyAlignment="1" applyProtection="1">
      <alignment horizontal="justify" vertical="center" wrapText="1"/>
      <protection locked="0"/>
    </xf>
    <xf numFmtId="0" fontId="2" fillId="85" borderId="9" xfId="0" applyFont="1" applyFill="1" applyBorder="1" applyAlignment="1" applyProtection="1">
      <alignment horizontal="justify" vertical="center" wrapText="1"/>
      <protection locked="0"/>
    </xf>
    <xf numFmtId="0" fontId="2" fillId="5" borderId="12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85" borderId="2" xfId="0" applyFont="1" applyFill="1" applyBorder="1" applyAlignment="1">
      <alignment horizontal="left" vertical="center" wrapText="1"/>
    </xf>
    <xf numFmtId="3" fontId="1" fillId="0" borderId="12" xfId="0" applyNumberFormat="1" applyFont="1" applyFill="1" applyBorder="1" applyAlignment="1" applyProtection="1">
      <alignment horizontal="right" vertical="center"/>
    </xf>
    <xf numFmtId="3" fontId="1" fillId="0" borderId="20" xfId="0" applyNumberFormat="1" applyFont="1" applyFill="1" applyBorder="1" applyAlignment="1" applyProtection="1">
      <alignment horizontal="right" vertical="center"/>
    </xf>
    <xf numFmtId="3" fontId="1" fillId="0" borderId="12" xfId="0" applyNumberFormat="1" applyFont="1" applyFill="1" applyBorder="1" applyAlignment="1" applyProtection="1">
      <alignment horizontal="right" vertical="center" wrapText="1"/>
    </xf>
    <xf numFmtId="3" fontId="1" fillId="0" borderId="20" xfId="0" applyNumberFormat="1" applyFont="1" applyFill="1" applyBorder="1" applyAlignment="1" applyProtection="1">
      <alignment horizontal="right" vertical="center" wrapText="1"/>
    </xf>
    <xf numFmtId="0" fontId="2" fillId="85" borderId="1" xfId="0" applyFont="1" applyFill="1" applyBorder="1" applyAlignment="1" applyProtection="1">
      <alignment horizontal="justify" vertical="center" wrapText="1"/>
      <protection locked="0"/>
    </xf>
    <xf numFmtId="0" fontId="2" fillId="85" borderId="15" xfId="0" applyFont="1" applyFill="1" applyBorder="1" applyAlignment="1" applyProtection="1">
      <alignment horizontal="left" vertical="center" wrapText="1"/>
      <protection locked="0"/>
    </xf>
    <xf numFmtId="0" fontId="2" fillId="85" borderId="14" xfId="0" applyFont="1" applyFill="1" applyBorder="1" applyAlignment="1" applyProtection="1">
      <alignment horizontal="left" vertical="center" wrapText="1"/>
      <protection locked="0"/>
    </xf>
    <xf numFmtId="0" fontId="2" fillId="85" borderId="16" xfId="0" applyFont="1" applyFill="1" applyBorder="1" applyAlignment="1" applyProtection="1">
      <alignment horizontal="left" vertical="center" wrapText="1"/>
      <protection locked="0"/>
    </xf>
    <xf numFmtId="0" fontId="2" fillId="85" borderId="15" xfId="0" applyFont="1" applyFill="1" applyBorder="1" applyAlignment="1" applyProtection="1">
      <alignment horizontal="justify" vertical="center" wrapText="1"/>
      <protection locked="0"/>
    </xf>
    <xf numFmtId="0" fontId="2" fillId="85" borderId="16" xfId="0" applyFont="1" applyFill="1" applyBorder="1" applyAlignment="1" applyProtection="1">
      <alignment horizontal="justify" vertical="center" wrapText="1"/>
      <protection locked="0"/>
    </xf>
    <xf numFmtId="3" fontId="2" fillId="0" borderId="0" xfId="0" applyNumberFormat="1" applyFont="1" applyFill="1" applyBorder="1" applyAlignment="1">
      <alignment horizontal="center" vertical="center" wrapText="1"/>
    </xf>
    <xf numFmtId="10" fontId="2" fillId="0" borderId="0" xfId="0" applyNumberFormat="1" applyFont="1" applyFill="1" applyBorder="1" applyAlignment="1">
      <alignment horizontal="center" vertical="center" wrapText="1"/>
    </xf>
    <xf numFmtId="0" fontId="2" fillId="86" borderId="2" xfId="0" applyFont="1" applyFill="1" applyBorder="1" applyAlignment="1">
      <alignment horizontal="center" vertical="center" wrapText="1"/>
    </xf>
    <xf numFmtId="0" fontId="2" fillId="86" borderId="13" xfId="0" applyFont="1" applyFill="1" applyBorder="1" applyAlignment="1">
      <alignment horizontal="center" vertical="center" wrapText="1"/>
    </xf>
    <xf numFmtId="0" fontId="2" fillId="86" borderId="9" xfId="0" applyFont="1" applyFill="1" applyBorder="1" applyAlignment="1">
      <alignment horizontal="center" vertical="center" wrapText="1"/>
    </xf>
    <xf numFmtId="3" fontId="2" fillId="86" borderId="2" xfId="0" applyNumberFormat="1" applyFont="1" applyFill="1" applyBorder="1" applyAlignment="1">
      <alignment horizontal="center" vertical="center" wrapText="1"/>
    </xf>
    <xf numFmtId="3" fontId="2" fillId="86" borderId="9" xfId="0" applyNumberFormat="1" applyFont="1" applyFill="1" applyBorder="1" applyAlignment="1">
      <alignment horizontal="center" vertical="center" wrapText="1"/>
    </xf>
    <xf numFmtId="3" fontId="1" fillId="0" borderId="20" xfId="0" applyNumberFormat="1" applyFont="1" applyFill="1" applyBorder="1" applyAlignment="1" applyProtection="1">
      <alignment horizontal="center" vertical="center" wrapText="1"/>
    </xf>
    <xf numFmtId="10" fontId="2" fillId="86" borderId="17" xfId="0" applyNumberFormat="1" applyFont="1" applyFill="1" applyBorder="1" applyAlignment="1">
      <alignment horizontal="center" vertical="center" wrapText="1"/>
    </xf>
    <xf numFmtId="10" fontId="2" fillId="86" borderId="15" xfId="0" applyNumberFormat="1" applyFont="1" applyFill="1" applyBorder="1" applyAlignment="1">
      <alignment horizontal="center" vertical="center" wrapText="1"/>
    </xf>
    <xf numFmtId="3" fontId="2" fillId="86" borderId="15" xfId="0" applyNumberFormat="1" applyFont="1" applyFill="1" applyBorder="1" applyAlignment="1">
      <alignment horizontal="center" vertical="center" wrapText="1"/>
    </xf>
    <xf numFmtId="0" fontId="2" fillId="86" borderId="2" xfId="0" applyFont="1" applyFill="1" applyBorder="1" applyAlignment="1" applyProtection="1">
      <alignment horizontal="left" vertical="center" wrapText="1"/>
    </xf>
    <xf numFmtId="0" fontId="2" fillId="86" borderId="13" xfId="0" applyFont="1" applyFill="1" applyBorder="1" applyAlignment="1" applyProtection="1">
      <alignment horizontal="left" vertical="center" wrapText="1"/>
    </xf>
    <xf numFmtId="0" fontId="2" fillId="85" borderId="1" xfId="0" applyFont="1" applyFill="1" applyBorder="1" applyAlignment="1" applyProtection="1">
      <alignment horizontal="left" vertical="center" wrapText="1"/>
      <protection locked="0"/>
    </xf>
    <xf numFmtId="0" fontId="2" fillId="85" borderId="17" xfId="0" applyFont="1" applyFill="1" applyBorder="1" applyAlignment="1" applyProtection="1">
      <alignment horizontal="left" vertical="center" wrapText="1"/>
      <protection locked="0"/>
    </xf>
    <xf numFmtId="0" fontId="2" fillId="85" borderId="18" xfId="0" applyFont="1" applyFill="1" applyBorder="1" applyAlignment="1" applyProtection="1">
      <alignment horizontal="left" vertical="center" wrapText="1"/>
      <protection locked="0"/>
    </xf>
    <xf numFmtId="0" fontId="2" fillId="85" borderId="19" xfId="0" applyFont="1" applyFill="1" applyBorder="1" applyAlignment="1" applyProtection="1">
      <alignment horizontal="left" vertical="center" wrapText="1"/>
      <protection locked="0"/>
    </xf>
    <xf numFmtId="0" fontId="2" fillId="85" borderId="15" xfId="0" applyFont="1" applyFill="1" applyBorder="1" applyAlignment="1">
      <alignment horizontal="left" vertical="center" wrapText="1"/>
    </xf>
    <xf numFmtId="0" fontId="2" fillId="85" borderId="14" xfId="0" applyFont="1" applyFill="1" applyBorder="1" applyAlignment="1">
      <alignment horizontal="left" vertical="center" wrapText="1"/>
    </xf>
    <xf numFmtId="3" fontId="2" fillId="86" borderId="13" xfId="0" applyNumberFormat="1" applyFont="1" applyFill="1" applyBorder="1" applyAlignment="1">
      <alignment horizontal="center" vertical="center" wrapText="1"/>
    </xf>
    <xf numFmtId="3" fontId="1" fillId="84" borderId="12" xfId="0" applyNumberFormat="1" applyFont="1" applyFill="1" applyBorder="1" applyAlignment="1" applyProtection="1">
      <alignment horizontal="center" vertical="center" wrapText="1"/>
    </xf>
    <xf numFmtId="3" fontId="1" fillId="84" borderId="20" xfId="0" applyNumberFormat="1" applyFont="1" applyFill="1" applyBorder="1" applyAlignment="1" applyProtection="1">
      <alignment horizontal="center" vertical="center" wrapText="1"/>
    </xf>
    <xf numFmtId="3" fontId="1" fillId="84" borderId="4" xfId="0" applyNumberFormat="1" applyFont="1" applyFill="1" applyBorder="1" applyAlignment="1" applyProtection="1">
      <alignment horizontal="center" vertical="center" wrapText="1"/>
    </xf>
    <xf numFmtId="0" fontId="2" fillId="86" borderId="1" xfId="0" applyFont="1" applyFill="1" applyBorder="1" applyAlignment="1">
      <alignment horizontal="left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3" fontId="1" fillId="0" borderId="0" xfId="0" applyNumberFormat="1" applyFont="1" applyFill="1" applyBorder="1" applyAlignment="1" applyProtection="1">
      <alignment horizontal="center" vertical="center" wrapText="1"/>
    </xf>
    <xf numFmtId="3" fontId="1" fillId="0" borderId="20" xfId="0" applyNumberFormat="1" applyFont="1" applyFill="1" applyBorder="1" applyAlignment="1" applyProtection="1">
      <alignment horizontal="center" vertical="center"/>
    </xf>
    <xf numFmtId="3" fontId="1" fillId="0" borderId="4" xfId="0" applyNumberFormat="1" applyFont="1" applyFill="1" applyBorder="1" applyAlignment="1" applyProtection="1">
      <alignment vertical="center" wrapText="1"/>
    </xf>
    <xf numFmtId="10" fontId="2" fillId="86" borderId="2" xfId="0" applyNumberFormat="1" applyFont="1" applyFill="1" applyBorder="1" applyAlignment="1">
      <alignment horizontal="center" vertical="center" wrapText="1"/>
    </xf>
    <xf numFmtId="10" fontId="2" fillId="86" borderId="9" xfId="0" applyNumberFormat="1" applyFont="1" applyFill="1" applyBorder="1" applyAlignment="1">
      <alignment horizontal="center" vertical="center" wrapText="1"/>
    </xf>
    <xf numFmtId="0" fontId="2" fillId="86" borderId="2" xfId="0" applyFont="1" applyFill="1" applyBorder="1" applyAlignment="1">
      <alignment horizontal="left" vertical="center" wrapText="1"/>
    </xf>
    <xf numFmtId="0" fontId="2" fillId="86" borderId="13" xfId="0" applyFont="1" applyFill="1" applyBorder="1" applyAlignment="1">
      <alignment horizontal="left" vertical="center" wrapText="1"/>
    </xf>
    <xf numFmtId="0" fontId="2" fillId="86" borderId="9" xfId="0" applyFont="1" applyFill="1" applyBorder="1" applyAlignment="1">
      <alignment horizontal="left" vertical="center" wrapText="1"/>
    </xf>
    <xf numFmtId="0" fontId="2" fillId="6" borderId="2" xfId="0" applyFont="1" applyFill="1" applyBorder="1" applyAlignment="1" applyProtection="1">
      <alignment horizontal="left" vertical="center" wrapText="1"/>
      <protection locked="0"/>
    </xf>
    <xf numFmtId="0" fontId="2" fillId="6" borderId="13" xfId="0" applyFont="1" applyFill="1" applyBorder="1" applyAlignment="1" applyProtection="1">
      <alignment horizontal="left" vertical="center" wrapText="1"/>
      <protection locked="0"/>
    </xf>
    <xf numFmtId="0" fontId="2" fillId="6" borderId="9" xfId="0" applyFont="1" applyFill="1" applyBorder="1" applyAlignment="1" applyProtection="1">
      <alignment horizontal="left" vertical="center" wrapText="1"/>
      <protection locked="0"/>
    </xf>
    <xf numFmtId="0" fontId="2" fillId="7" borderId="2" xfId="0" applyFont="1" applyFill="1" applyBorder="1" applyAlignment="1" applyProtection="1">
      <alignment horizontal="justify" vertical="center" wrapText="1"/>
      <protection locked="0"/>
    </xf>
    <xf numFmtId="0" fontId="2" fillId="7" borderId="13" xfId="0" applyFont="1" applyFill="1" applyBorder="1" applyAlignment="1" applyProtection="1">
      <alignment horizontal="justify" vertical="center" wrapText="1"/>
      <protection locked="0"/>
    </xf>
    <xf numFmtId="0" fontId="2" fillId="7" borderId="9" xfId="0" applyFont="1" applyFill="1" applyBorder="1" applyAlignment="1" applyProtection="1">
      <alignment horizontal="justify" vertical="center" wrapText="1"/>
      <protection locked="0"/>
    </xf>
    <xf numFmtId="0" fontId="2" fillId="7" borderId="14" xfId="0" applyFont="1" applyFill="1" applyBorder="1" applyAlignment="1" applyProtection="1">
      <alignment horizontal="justify" vertical="center" wrapText="1"/>
      <protection locked="0"/>
    </xf>
    <xf numFmtId="0" fontId="2" fillId="6" borderId="2" xfId="0" applyFont="1" applyFill="1" applyBorder="1" applyAlignment="1">
      <alignment horizontal="left" vertical="center" wrapText="1"/>
    </xf>
    <xf numFmtId="0" fontId="2" fillId="6" borderId="13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 applyProtection="1">
      <alignment horizontal="justify" vertical="center" wrapText="1"/>
      <protection locked="0"/>
    </xf>
    <xf numFmtId="0" fontId="2" fillId="6" borderId="15" xfId="0" applyFont="1" applyFill="1" applyBorder="1" applyAlignment="1" applyProtection="1">
      <alignment horizontal="left" vertical="center" wrapText="1"/>
      <protection locked="0"/>
    </xf>
    <xf numFmtId="0" fontId="2" fillId="6" borderId="14" xfId="0" applyFont="1" applyFill="1" applyBorder="1" applyAlignment="1" applyProtection="1">
      <alignment horizontal="left" vertical="center" wrapText="1"/>
      <protection locked="0"/>
    </xf>
    <xf numFmtId="0" fontId="2" fillId="6" borderId="16" xfId="0" applyFont="1" applyFill="1" applyBorder="1" applyAlignment="1" applyProtection="1">
      <alignment horizontal="left" vertical="center" wrapText="1"/>
      <protection locked="0"/>
    </xf>
    <xf numFmtId="16" fontId="2" fillId="85" borderId="13" xfId="0" applyNumberFormat="1" applyFont="1" applyFill="1" applyBorder="1" applyAlignment="1" applyProtection="1">
      <alignment horizontal="center" vertical="center" wrapText="1"/>
      <protection locked="0"/>
    </xf>
    <xf numFmtId="16" fontId="2" fillId="85" borderId="9" xfId="0" applyNumberFormat="1" applyFont="1" applyFill="1" applyBorder="1" applyAlignment="1" applyProtection="1">
      <alignment horizontal="center" vertical="center" wrapText="1"/>
      <protection locked="0"/>
    </xf>
    <xf numFmtId="16" fontId="2" fillId="85" borderId="1" xfId="0" applyNumberFormat="1" applyFont="1" applyFill="1" applyBorder="1" applyAlignment="1" applyProtection="1">
      <alignment horizontal="left" vertical="center" wrapText="1"/>
      <protection locked="0"/>
    </xf>
    <xf numFmtId="3" fontId="1" fillId="0" borderId="4" xfId="0" applyNumberFormat="1" applyFont="1" applyFill="1" applyBorder="1" applyAlignment="1" applyProtection="1">
      <alignment horizontal="right" vertical="center" wrapText="1"/>
    </xf>
    <xf numFmtId="0" fontId="2" fillId="0" borderId="0" xfId="0" applyFont="1" applyFill="1" applyBorder="1" applyAlignment="1">
      <alignment horizontal="center" vertical="center" wrapText="1"/>
    </xf>
    <xf numFmtId="16" fontId="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quotePrefix="1" applyFont="1" applyFill="1" applyBorder="1" applyAlignment="1" applyProtection="1">
      <alignment horizontal="left" vertical="center" wrapText="1"/>
      <protection locked="0"/>
    </xf>
    <xf numFmtId="16" fontId="2" fillId="85" borderId="15" xfId="0" applyNumberFormat="1" applyFont="1" applyFill="1" applyBorder="1" applyAlignment="1" applyProtection="1">
      <alignment horizontal="left" vertical="center" wrapText="1"/>
      <protection locked="0"/>
    </xf>
    <xf numFmtId="16" fontId="2" fillId="85" borderId="14" xfId="0" applyNumberFormat="1" applyFont="1" applyFill="1" applyBorder="1" applyAlignment="1" applyProtection="1">
      <alignment horizontal="left" vertical="center" wrapText="1"/>
      <protection locked="0"/>
    </xf>
    <xf numFmtId="16" fontId="2" fillId="85" borderId="16" xfId="0" applyNumberFormat="1" applyFont="1" applyFill="1" applyBorder="1" applyAlignment="1" applyProtection="1">
      <alignment horizontal="left" vertical="center" wrapText="1"/>
      <protection locked="0"/>
    </xf>
  </cellXfs>
  <cellStyles count="62014">
    <cellStyle name="20% - Accent1" xfId="67" xr:uid="{00000000-0005-0000-0000-000000000000}"/>
    <cellStyle name="20% - Accent1 2" xfId="68" xr:uid="{00000000-0005-0000-0000-000001000000}"/>
    <cellStyle name="20% - Accent1 2 2" xfId="69" xr:uid="{00000000-0005-0000-0000-000002000000}"/>
    <cellStyle name="20% - Accent1 2_MAGISTER EDUC 2009" xfId="70" xr:uid="{00000000-0005-0000-0000-000003000000}"/>
    <cellStyle name="20% - Accent1 3" xfId="71" xr:uid="{00000000-0005-0000-0000-000004000000}"/>
    <cellStyle name="20% - Accent1 3 2" xfId="72" xr:uid="{00000000-0005-0000-0000-000005000000}"/>
    <cellStyle name="20% - Accent1 3 3" xfId="73" xr:uid="{00000000-0005-0000-0000-000006000000}"/>
    <cellStyle name="20% - Accent1 3 4" xfId="74" xr:uid="{00000000-0005-0000-0000-000007000000}"/>
    <cellStyle name="20% - Accent1 4" xfId="75" xr:uid="{00000000-0005-0000-0000-000008000000}"/>
    <cellStyle name="20% - Accent1 5" xfId="76" xr:uid="{00000000-0005-0000-0000-000009000000}"/>
    <cellStyle name="20% - Accent1 6" xfId="77" xr:uid="{00000000-0005-0000-0000-00000A000000}"/>
    <cellStyle name="20% - Accent1_atrasado 15 04 DAF" xfId="78" xr:uid="{00000000-0005-0000-0000-00000B000000}"/>
    <cellStyle name="20% - Accent2" xfId="79" xr:uid="{00000000-0005-0000-0000-00000C000000}"/>
    <cellStyle name="20% - Accent2 2" xfId="80" xr:uid="{00000000-0005-0000-0000-00000D000000}"/>
    <cellStyle name="20% - Accent2 2 2" xfId="81" xr:uid="{00000000-0005-0000-0000-00000E000000}"/>
    <cellStyle name="20% - Accent2 2_MAGISTER EDUC 2009" xfId="82" xr:uid="{00000000-0005-0000-0000-00000F000000}"/>
    <cellStyle name="20% - Accent2 3" xfId="83" xr:uid="{00000000-0005-0000-0000-000010000000}"/>
    <cellStyle name="20% - Accent2 3 2" xfId="84" xr:uid="{00000000-0005-0000-0000-000011000000}"/>
    <cellStyle name="20% - Accent2 3 3" xfId="85" xr:uid="{00000000-0005-0000-0000-000012000000}"/>
    <cellStyle name="20% - Accent2 3 4" xfId="86" xr:uid="{00000000-0005-0000-0000-000013000000}"/>
    <cellStyle name="20% - Accent2 4" xfId="87" xr:uid="{00000000-0005-0000-0000-000014000000}"/>
    <cellStyle name="20% - Accent2 5" xfId="88" xr:uid="{00000000-0005-0000-0000-000015000000}"/>
    <cellStyle name="20% - Accent2 6" xfId="89" xr:uid="{00000000-0005-0000-0000-000016000000}"/>
    <cellStyle name="20% - Accent2_atrasado 15 04 DAF" xfId="90" xr:uid="{00000000-0005-0000-0000-000017000000}"/>
    <cellStyle name="20% - Accent3" xfId="91" xr:uid="{00000000-0005-0000-0000-000018000000}"/>
    <cellStyle name="20% - Accent3 2" xfId="92" xr:uid="{00000000-0005-0000-0000-000019000000}"/>
    <cellStyle name="20% - Accent3 2 2" xfId="93" xr:uid="{00000000-0005-0000-0000-00001A000000}"/>
    <cellStyle name="20% - Accent3 2_MAGISTER EDUC 2009" xfId="94" xr:uid="{00000000-0005-0000-0000-00001B000000}"/>
    <cellStyle name="20% - Accent3 3" xfId="95" xr:uid="{00000000-0005-0000-0000-00001C000000}"/>
    <cellStyle name="20% - Accent3 3 2" xfId="96" xr:uid="{00000000-0005-0000-0000-00001D000000}"/>
    <cellStyle name="20% - Accent3 3 3" xfId="97" xr:uid="{00000000-0005-0000-0000-00001E000000}"/>
    <cellStyle name="20% - Accent3 3 4" xfId="98" xr:uid="{00000000-0005-0000-0000-00001F000000}"/>
    <cellStyle name="20% - Accent3 4" xfId="99" xr:uid="{00000000-0005-0000-0000-000020000000}"/>
    <cellStyle name="20% - Accent3 5" xfId="100" xr:uid="{00000000-0005-0000-0000-000021000000}"/>
    <cellStyle name="20% - Accent3 6" xfId="101" xr:uid="{00000000-0005-0000-0000-000022000000}"/>
    <cellStyle name="20% - Accent3_atrasado 15 04 DAF" xfId="102" xr:uid="{00000000-0005-0000-0000-000023000000}"/>
    <cellStyle name="20% - Accent4" xfId="103" xr:uid="{00000000-0005-0000-0000-000024000000}"/>
    <cellStyle name="20% - Accent4 2" xfId="104" xr:uid="{00000000-0005-0000-0000-000025000000}"/>
    <cellStyle name="20% - Accent4 2 2" xfId="105" xr:uid="{00000000-0005-0000-0000-000026000000}"/>
    <cellStyle name="20% - Accent4 2_MAGISTER EDUC 2009" xfId="106" xr:uid="{00000000-0005-0000-0000-000027000000}"/>
    <cellStyle name="20% - Accent4 3" xfId="107" xr:uid="{00000000-0005-0000-0000-000028000000}"/>
    <cellStyle name="20% - Accent4 3 2" xfId="108" xr:uid="{00000000-0005-0000-0000-000029000000}"/>
    <cellStyle name="20% - Accent4 3 3" xfId="109" xr:uid="{00000000-0005-0000-0000-00002A000000}"/>
    <cellStyle name="20% - Accent4 3 4" xfId="110" xr:uid="{00000000-0005-0000-0000-00002B000000}"/>
    <cellStyle name="20% - Accent4 4" xfId="111" xr:uid="{00000000-0005-0000-0000-00002C000000}"/>
    <cellStyle name="20% - Accent4 5" xfId="112" xr:uid="{00000000-0005-0000-0000-00002D000000}"/>
    <cellStyle name="20% - Accent4 6" xfId="113" xr:uid="{00000000-0005-0000-0000-00002E000000}"/>
    <cellStyle name="20% - Accent4_atrasado 15 04 DAF" xfId="114" xr:uid="{00000000-0005-0000-0000-00002F000000}"/>
    <cellStyle name="20% - Accent5" xfId="115" xr:uid="{00000000-0005-0000-0000-000030000000}"/>
    <cellStyle name="20% - Accent5 2" xfId="116" xr:uid="{00000000-0005-0000-0000-000031000000}"/>
    <cellStyle name="20% - Accent5 2 2" xfId="117" xr:uid="{00000000-0005-0000-0000-000032000000}"/>
    <cellStyle name="20% - Accent5 2_MAGISTER EDUC 2009" xfId="118" xr:uid="{00000000-0005-0000-0000-000033000000}"/>
    <cellStyle name="20% - Accent5 3" xfId="119" xr:uid="{00000000-0005-0000-0000-000034000000}"/>
    <cellStyle name="20% - Accent5 3 2" xfId="120" xr:uid="{00000000-0005-0000-0000-000035000000}"/>
    <cellStyle name="20% - Accent5 3 3" xfId="121" xr:uid="{00000000-0005-0000-0000-000036000000}"/>
    <cellStyle name="20% - Accent5 3 4" xfId="122" xr:uid="{00000000-0005-0000-0000-000037000000}"/>
    <cellStyle name="20% - Accent5 4" xfId="123" xr:uid="{00000000-0005-0000-0000-000038000000}"/>
    <cellStyle name="20% - Accent5 5" xfId="124" xr:uid="{00000000-0005-0000-0000-000039000000}"/>
    <cellStyle name="20% - Accent5 6" xfId="125" xr:uid="{00000000-0005-0000-0000-00003A000000}"/>
    <cellStyle name="20% - Accent5_atrasado 15 04 DAF" xfId="126" xr:uid="{00000000-0005-0000-0000-00003B000000}"/>
    <cellStyle name="20% - Accent6" xfId="127" xr:uid="{00000000-0005-0000-0000-00003C000000}"/>
    <cellStyle name="20% - Accent6 2" xfId="128" xr:uid="{00000000-0005-0000-0000-00003D000000}"/>
    <cellStyle name="20% - Accent6 2 2" xfId="129" xr:uid="{00000000-0005-0000-0000-00003E000000}"/>
    <cellStyle name="20% - Accent6 2_MAGISTER EDUC 2009" xfId="130" xr:uid="{00000000-0005-0000-0000-00003F000000}"/>
    <cellStyle name="20% - Accent6 3" xfId="131" xr:uid="{00000000-0005-0000-0000-000040000000}"/>
    <cellStyle name="20% - Accent6 3 2" xfId="132" xr:uid="{00000000-0005-0000-0000-000041000000}"/>
    <cellStyle name="20% - Accent6 3 3" xfId="133" xr:uid="{00000000-0005-0000-0000-000042000000}"/>
    <cellStyle name="20% - Accent6 3 4" xfId="134" xr:uid="{00000000-0005-0000-0000-000043000000}"/>
    <cellStyle name="20% - Accent6 4" xfId="135" xr:uid="{00000000-0005-0000-0000-000044000000}"/>
    <cellStyle name="20% - Accent6 5" xfId="136" xr:uid="{00000000-0005-0000-0000-000045000000}"/>
    <cellStyle name="20% - Accent6 6" xfId="137" xr:uid="{00000000-0005-0000-0000-000046000000}"/>
    <cellStyle name="20% - Accent6_atrasado 15 04 DAF" xfId="138" xr:uid="{00000000-0005-0000-0000-000047000000}"/>
    <cellStyle name="20% - Ênfase1" xfId="139" xr:uid="{00000000-0005-0000-0000-000048000000}"/>
    <cellStyle name="20% - Ênfase1 2" xfId="140" xr:uid="{00000000-0005-0000-0000-000049000000}"/>
    <cellStyle name="20% - Ênfase1 2 2" xfId="141" xr:uid="{00000000-0005-0000-0000-00004A000000}"/>
    <cellStyle name="20% - Ênfase1 2 3" xfId="142" xr:uid="{00000000-0005-0000-0000-00004B000000}"/>
    <cellStyle name="20% - Ênfase1 2 4" xfId="143" xr:uid="{00000000-0005-0000-0000-00004C000000}"/>
    <cellStyle name="20% - Ênfase1 3" xfId="144" xr:uid="{00000000-0005-0000-0000-00004D000000}"/>
    <cellStyle name="20% - Ênfase1 4" xfId="145" xr:uid="{00000000-0005-0000-0000-00004E000000}"/>
    <cellStyle name="20% - Ênfase1 5" xfId="146" xr:uid="{00000000-0005-0000-0000-00004F000000}"/>
    <cellStyle name="20% - Ênfase2" xfId="147" xr:uid="{00000000-0005-0000-0000-000050000000}"/>
    <cellStyle name="20% - Ênfase2 2" xfId="148" xr:uid="{00000000-0005-0000-0000-000051000000}"/>
    <cellStyle name="20% - Ênfase2 2 2" xfId="149" xr:uid="{00000000-0005-0000-0000-000052000000}"/>
    <cellStyle name="20% - Ênfase2 2 3" xfId="150" xr:uid="{00000000-0005-0000-0000-000053000000}"/>
    <cellStyle name="20% - Ênfase2 2 4" xfId="151" xr:uid="{00000000-0005-0000-0000-000054000000}"/>
    <cellStyle name="20% - Ênfase2 3" xfId="152" xr:uid="{00000000-0005-0000-0000-000055000000}"/>
    <cellStyle name="20% - Ênfase2 4" xfId="153" xr:uid="{00000000-0005-0000-0000-000056000000}"/>
    <cellStyle name="20% - Ênfase2 5" xfId="154" xr:uid="{00000000-0005-0000-0000-000057000000}"/>
    <cellStyle name="20% - Ênfase3" xfId="155" xr:uid="{00000000-0005-0000-0000-000058000000}"/>
    <cellStyle name="20% - Ênfase3 2" xfId="156" xr:uid="{00000000-0005-0000-0000-000059000000}"/>
    <cellStyle name="20% - Ênfase3 2 2" xfId="157" xr:uid="{00000000-0005-0000-0000-00005A000000}"/>
    <cellStyle name="20% - Ênfase3 2 3" xfId="158" xr:uid="{00000000-0005-0000-0000-00005B000000}"/>
    <cellStyle name="20% - Ênfase3 2 4" xfId="159" xr:uid="{00000000-0005-0000-0000-00005C000000}"/>
    <cellStyle name="20% - Ênfase3 3" xfId="160" xr:uid="{00000000-0005-0000-0000-00005D000000}"/>
    <cellStyle name="20% - Ênfase3 4" xfId="161" xr:uid="{00000000-0005-0000-0000-00005E000000}"/>
    <cellStyle name="20% - Ênfase3 5" xfId="162" xr:uid="{00000000-0005-0000-0000-00005F000000}"/>
    <cellStyle name="20% - Ênfase4" xfId="163" xr:uid="{00000000-0005-0000-0000-000060000000}"/>
    <cellStyle name="20% - Ênfase4 2" xfId="164" xr:uid="{00000000-0005-0000-0000-000061000000}"/>
    <cellStyle name="20% - Ênfase4 2 2" xfId="165" xr:uid="{00000000-0005-0000-0000-000062000000}"/>
    <cellStyle name="20% - Ênfase4 2 3" xfId="166" xr:uid="{00000000-0005-0000-0000-000063000000}"/>
    <cellStyle name="20% - Ênfase4 2 4" xfId="167" xr:uid="{00000000-0005-0000-0000-000064000000}"/>
    <cellStyle name="20% - Ênfase4 3" xfId="168" xr:uid="{00000000-0005-0000-0000-000065000000}"/>
    <cellStyle name="20% - Ênfase4 4" xfId="169" xr:uid="{00000000-0005-0000-0000-000066000000}"/>
    <cellStyle name="20% - Ênfase4 5" xfId="170" xr:uid="{00000000-0005-0000-0000-000067000000}"/>
    <cellStyle name="20% - Ênfase5" xfId="171" xr:uid="{00000000-0005-0000-0000-000068000000}"/>
    <cellStyle name="20% - Ênfase5 2" xfId="172" xr:uid="{00000000-0005-0000-0000-000069000000}"/>
    <cellStyle name="20% - Ênfase5 2 2" xfId="173" xr:uid="{00000000-0005-0000-0000-00006A000000}"/>
    <cellStyle name="20% - Ênfase5 2 3" xfId="174" xr:uid="{00000000-0005-0000-0000-00006B000000}"/>
    <cellStyle name="20% - Ênfase5 2 4" xfId="175" xr:uid="{00000000-0005-0000-0000-00006C000000}"/>
    <cellStyle name="20% - Ênfase5 3" xfId="176" xr:uid="{00000000-0005-0000-0000-00006D000000}"/>
    <cellStyle name="20% - Ênfase5 4" xfId="177" xr:uid="{00000000-0005-0000-0000-00006E000000}"/>
    <cellStyle name="20% - Ênfase5 5" xfId="178" xr:uid="{00000000-0005-0000-0000-00006F000000}"/>
    <cellStyle name="20% - Ênfase6" xfId="179" xr:uid="{00000000-0005-0000-0000-000070000000}"/>
    <cellStyle name="20% - Ênfase6 2" xfId="180" xr:uid="{00000000-0005-0000-0000-000071000000}"/>
    <cellStyle name="20% - Ênfase6 2 2" xfId="181" xr:uid="{00000000-0005-0000-0000-000072000000}"/>
    <cellStyle name="20% - Ênfase6 2 3" xfId="182" xr:uid="{00000000-0005-0000-0000-000073000000}"/>
    <cellStyle name="20% - Ênfase6 2 4" xfId="183" xr:uid="{00000000-0005-0000-0000-000074000000}"/>
    <cellStyle name="20% - Ênfase6 3" xfId="184" xr:uid="{00000000-0005-0000-0000-000075000000}"/>
    <cellStyle name="20% - Ênfase6 4" xfId="185" xr:uid="{00000000-0005-0000-0000-000076000000}"/>
    <cellStyle name="20% - Ênfase6 5" xfId="186" xr:uid="{00000000-0005-0000-0000-000077000000}"/>
    <cellStyle name="20% - Énfasis1 10" xfId="187" xr:uid="{00000000-0005-0000-0000-000078000000}"/>
    <cellStyle name="20% - Énfasis1 10 2" xfId="188" xr:uid="{00000000-0005-0000-0000-000079000000}"/>
    <cellStyle name="20% - Énfasis1 10 2 2" xfId="189" xr:uid="{00000000-0005-0000-0000-00007A000000}"/>
    <cellStyle name="20% - Énfasis1 10 2 2 2" xfId="190" xr:uid="{00000000-0005-0000-0000-00007B000000}"/>
    <cellStyle name="20% - Énfasis1 10 2 3" xfId="191" xr:uid="{00000000-0005-0000-0000-00007C000000}"/>
    <cellStyle name="20% - Énfasis1 10 2 4" xfId="192" xr:uid="{00000000-0005-0000-0000-00007D000000}"/>
    <cellStyle name="20% - Énfasis1 10 2 5" xfId="193" xr:uid="{00000000-0005-0000-0000-00007E000000}"/>
    <cellStyle name="20% - Énfasis1 10 2 6" xfId="194" xr:uid="{00000000-0005-0000-0000-00007F000000}"/>
    <cellStyle name="20% - Énfasis1 10 3" xfId="195" xr:uid="{00000000-0005-0000-0000-000080000000}"/>
    <cellStyle name="20% - Énfasis1 10 3 2" xfId="196" xr:uid="{00000000-0005-0000-0000-000081000000}"/>
    <cellStyle name="20% - Énfasis1 10 4" xfId="197" xr:uid="{00000000-0005-0000-0000-000082000000}"/>
    <cellStyle name="20% - Énfasis1 10 5" xfId="198" xr:uid="{00000000-0005-0000-0000-000083000000}"/>
    <cellStyle name="20% - Énfasis1 11" xfId="199" xr:uid="{00000000-0005-0000-0000-000084000000}"/>
    <cellStyle name="20% - Énfasis1 11 2" xfId="200" xr:uid="{00000000-0005-0000-0000-000085000000}"/>
    <cellStyle name="20% - Énfasis1 11 2 2" xfId="201" xr:uid="{00000000-0005-0000-0000-000086000000}"/>
    <cellStyle name="20% - Énfasis1 11 2 3" xfId="202" xr:uid="{00000000-0005-0000-0000-000087000000}"/>
    <cellStyle name="20% - Énfasis1 11 2 4" xfId="203" xr:uid="{00000000-0005-0000-0000-000088000000}"/>
    <cellStyle name="20% - Énfasis1 11 2 5" xfId="204" xr:uid="{00000000-0005-0000-0000-000089000000}"/>
    <cellStyle name="20% - Énfasis1 11 2 6" xfId="205" xr:uid="{00000000-0005-0000-0000-00008A000000}"/>
    <cellStyle name="20% - Énfasis1 11 3" xfId="206" xr:uid="{00000000-0005-0000-0000-00008B000000}"/>
    <cellStyle name="20% - Énfasis1 11 4" xfId="207" xr:uid="{00000000-0005-0000-0000-00008C000000}"/>
    <cellStyle name="20% - Énfasis1 11 5" xfId="208" xr:uid="{00000000-0005-0000-0000-00008D000000}"/>
    <cellStyle name="20% - Énfasis1 12" xfId="209" xr:uid="{00000000-0005-0000-0000-00008E000000}"/>
    <cellStyle name="20% - Énfasis1 12 2" xfId="210" xr:uid="{00000000-0005-0000-0000-00008F000000}"/>
    <cellStyle name="20% - Énfasis1 12 2 2" xfId="211" xr:uid="{00000000-0005-0000-0000-000090000000}"/>
    <cellStyle name="20% - Énfasis1 12 2 3" xfId="212" xr:uid="{00000000-0005-0000-0000-000091000000}"/>
    <cellStyle name="20% - Énfasis1 12 2 4" xfId="213" xr:uid="{00000000-0005-0000-0000-000092000000}"/>
    <cellStyle name="20% - Énfasis1 12 2 5" xfId="214" xr:uid="{00000000-0005-0000-0000-000093000000}"/>
    <cellStyle name="20% - Énfasis1 12 2 6" xfId="215" xr:uid="{00000000-0005-0000-0000-000094000000}"/>
    <cellStyle name="20% - Énfasis1 12 3" xfId="216" xr:uid="{00000000-0005-0000-0000-000095000000}"/>
    <cellStyle name="20% - Énfasis1 12 4" xfId="217" xr:uid="{00000000-0005-0000-0000-000096000000}"/>
    <cellStyle name="20% - Énfasis1 12 5" xfId="218" xr:uid="{00000000-0005-0000-0000-000097000000}"/>
    <cellStyle name="20% - Énfasis1 13" xfId="219" xr:uid="{00000000-0005-0000-0000-000098000000}"/>
    <cellStyle name="20% - Énfasis1 14" xfId="220" xr:uid="{00000000-0005-0000-0000-000099000000}"/>
    <cellStyle name="20% - Énfasis1 15" xfId="221" xr:uid="{00000000-0005-0000-0000-00009A000000}"/>
    <cellStyle name="20% - Énfasis1 15 2" xfId="222" xr:uid="{00000000-0005-0000-0000-00009B000000}"/>
    <cellStyle name="20% - Énfasis1 16" xfId="223" xr:uid="{00000000-0005-0000-0000-00009C000000}"/>
    <cellStyle name="20% - Énfasis1 17" xfId="224" xr:uid="{00000000-0005-0000-0000-00009D000000}"/>
    <cellStyle name="20% - Énfasis1 18" xfId="225" xr:uid="{00000000-0005-0000-0000-00009E000000}"/>
    <cellStyle name="20% - Énfasis1 19" xfId="226" xr:uid="{00000000-0005-0000-0000-00009F000000}"/>
    <cellStyle name="20% - Énfasis1 2" xfId="28" xr:uid="{00000000-0005-0000-0000-0000A0000000}"/>
    <cellStyle name="20% - Énfasis1 2 2" xfId="227" xr:uid="{00000000-0005-0000-0000-0000A1000000}"/>
    <cellStyle name="20% - Énfasis1 2 2 2" xfId="228" xr:uid="{00000000-0005-0000-0000-0000A2000000}"/>
    <cellStyle name="20% - Énfasis1 2 2 2 2" xfId="229" xr:uid="{00000000-0005-0000-0000-0000A3000000}"/>
    <cellStyle name="20% - Énfasis1 2 2 2 3" xfId="230" xr:uid="{00000000-0005-0000-0000-0000A4000000}"/>
    <cellStyle name="20% - Énfasis1 2 2 2 3 2" xfId="231" xr:uid="{00000000-0005-0000-0000-0000A5000000}"/>
    <cellStyle name="20% - Énfasis1 2 2 2 4" xfId="232" xr:uid="{00000000-0005-0000-0000-0000A6000000}"/>
    <cellStyle name="20% - Énfasis1 2 2 2 5" xfId="233" xr:uid="{00000000-0005-0000-0000-0000A7000000}"/>
    <cellStyle name="20% - Énfasis1 2 2 3" xfId="234" xr:uid="{00000000-0005-0000-0000-0000A8000000}"/>
    <cellStyle name="20% - Énfasis1 2 2 4" xfId="235" xr:uid="{00000000-0005-0000-0000-0000A9000000}"/>
    <cellStyle name="20% - Énfasis1 2 2 5" xfId="236" xr:uid="{00000000-0005-0000-0000-0000AA000000}"/>
    <cellStyle name="20% - Énfasis1 2 2 6" xfId="237" xr:uid="{00000000-0005-0000-0000-0000AB000000}"/>
    <cellStyle name="20% - Énfasis1 2 3" xfId="238" xr:uid="{00000000-0005-0000-0000-0000AC000000}"/>
    <cellStyle name="20% - Énfasis1 2 3 2" xfId="239" xr:uid="{00000000-0005-0000-0000-0000AD000000}"/>
    <cellStyle name="20% - Énfasis1 2 4" xfId="240" xr:uid="{00000000-0005-0000-0000-0000AE000000}"/>
    <cellStyle name="20% - Énfasis1 2 4 2" xfId="241" xr:uid="{00000000-0005-0000-0000-0000AF000000}"/>
    <cellStyle name="20% - Énfasis1 2 5" xfId="242" xr:uid="{00000000-0005-0000-0000-0000B0000000}"/>
    <cellStyle name="20% - Énfasis1 2 5 2" xfId="243" xr:uid="{00000000-0005-0000-0000-0000B1000000}"/>
    <cellStyle name="20% - Énfasis1 2 6" xfId="244" xr:uid="{00000000-0005-0000-0000-0000B2000000}"/>
    <cellStyle name="20% - Énfasis1 2 6 2" xfId="245" xr:uid="{00000000-0005-0000-0000-0000B3000000}"/>
    <cellStyle name="20% - Énfasis1 2 7" xfId="246" xr:uid="{00000000-0005-0000-0000-0000B4000000}"/>
    <cellStyle name="20% - Énfasis1 2 8" xfId="247" xr:uid="{00000000-0005-0000-0000-0000B5000000}"/>
    <cellStyle name="20% - Énfasis1 2 9" xfId="248" xr:uid="{00000000-0005-0000-0000-0000B6000000}"/>
    <cellStyle name="20% - Énfasis1 2 9 2" xfId="249" xr:uid="{00000000-0005-0000-0000-0000B7000000}"/>
    <cellStyle name="20% - Énfasis1 3" xfId="250" xr:uid="{00000000-0005-0000-0000-0000B8000000}"/>
    <cellStyle name="20% - Énfasis1 3 2" xfId="251" xr:uid="{00000000-0005-0000-0000-0000B9000000}"/>
    <cellStyle name="20% - Énfasis1 3 2 2" xfId="252" xr:uid="{00000000-0005-0000-0000-0000BA000000}"/>
    <cellStyle name="20% - Énfasis1 3 2 3" xfId="253" xr:uid="{00000000-0005-0000-0000-0000BB000000}"/>
    <cellStyle name="20% - Énfasis1 3 2 4" xfId="254" xr:uid="{00000000-0005-0000-0000-0000BC000000}"/>
    <cellStyle name="20% - Énfasis1 3 3" xfId="255" xr:uid="{00000000-0005-0000-0000-0000BD000000}"/>
    <cellStyle name="20% - Énfasis1 3 4" xfId="256" xr:uid="{00000000-0005-0000-0000-0000BE000000}"/>
    <cellStyle name="20% - Énfasis1 3 5" xfId="257" xr:uid="{00000000-0005-0000-0000-0000BF000000}"/>
    <cellStyle name="20% - Énfasis1 4" xfId="258" xr:uid="{00000000-0005-0000-0000-0000C0000000}"/>
    <cellStyle name="20% - Énfasis1 4 2" xfId="259" xr:uid="{00000000-0005-0000-0000-0000C1000000}"/>
    <cellStyle name="20% - Énfasis1 4 2 2" xfId="260" xr:uid="{00000000-0005-0000-0000-0000C2000000}"/>
    <cellStyle name="20% - Énfasis1 4 2 3" xfId="261" xr:uid="{00000000-0005-0000-0000-0000C3000000}"/>
    <cellStyle name="20% - Énfasis1 4 2 4" xfId="262" xr:uid="{00000000-0005-0000-0000-0000C4000000}"/>
    <cellStyle name="20% - Énfasis1 4 3" xfId="263" xr:uid="{00000000-0005-0000-0000-0000C5000000}"/>
    <cellStyle name="20% - Énfasis1 4 4" xfId="264" xr:uid="{00000000-0005-0000-0000-0000C6000000}"/>
    <cellStyle name="20% - Énfasis1 4 4 2" xfId="265" xr:uid="{00000000-0005-0000-0000-0000C7000000}"/>
    <cellStyle name="20% - Énfasis1 4 5" xfId="266" xr:uid="{00000000-0005-0000-0000-0000C8000000}"/>
    <cellStyle name="20% - Énfasis1 4 6" xfId="267" xr:uid="{00000000-0005-0000-0000-0000C9000000}"/>
    <cellStyle name="20% - Énfasis1 5" xfId="268" xr:uid="{00000000-0005-0000-0000-0000CA000000}"/>
    <cellStyle name="20% - Énfasis1 5 2" xfId="269" xr:uid="{00000000-0005-0000-0000-0000CB000000}"/>
    <cellStyle name="20% - Énfasis1 5 2 2" xfId="270" xr:uid="{00000000-0005-0000-0000-0000CC000000}"/>
    <cellStyle name="20% - Énfasis1 5 2 3" xfId="271" xr:uid="{00000000-0005-0000-0000-0000CD000000}"/>
    <cellStyle name="20% - Énfasis1 5 2 4" xfId="272" xr:uid="{00000000-0005-0000-0000-0000CE000000}"/>
    <cellStyle name="20% - Énfasis1 5 3" xfId="273" xr:uid="{00000000-0005-0000-0000-0000CF000000}"/>
    <cellStyle name="20% - Énfasis1 5 4" xfId="274" xr:uid="{00000000-0005-0000-0000-0000D0000000}"/>
    <cellStyle name="20% - Énfasis1 5 5" xfId="275" xr:uid="{00000000-0005-0000-0000-0000D1000000}"/>
    <cellStyle name="20% - Énfasis1 5 6" xfId="276" xr:uid="{00000000-0005-0000-0000-0000D2000000}"/>
    <cellStyle name="20% - Énfasis1 6" xfId="277" xr:uid="{00000000-0005-0000-0000-0000D3000000}"/>
    <cellStyle name="20% - Énfasis1 6 2" xfId="278" xr:uid="{00000000-0005-0000-0000-0000D4000000}"/>
    <cellStyle name="20% - Énfasis1 6 2 2" xfId="279" xr:uid="{00000000-0005-0000-0000-0000D5000000}"/>
    <cellStyle name="20% - Énfasis1 6 2 3" xfId="280" xr:uid="{00000000-0005-0000-0000-0000D6000000}"/>
    <cellStyle name="20% - Énfasis1 6 2 4" xfId="281" xr:uid="{00000000-0005-0000-0000-0000D7000000}"/>
    <cellStyle name="20% - Énfasis1 6 3" xfId="282" xr:uid="{00000000-0005-0000-0000-0000D8000000}"/>
    <cellStyle name="20% - Énfasis1 6 4" xfId="283" xr:uid="{00000000-0005-0000-0000-0000D9000000}"/>
    <cellStyle name="20% - Énfasis1 6 5" xfId="284" xr:uid="{00000000-0005-0000-0000-0000DA000000}"/>
    <cellStyle name="20% - Énfasis1 7" xfId="285" xr:uid="{00000000-0005-0000-0000-0000DB000000}"/>
    <cellStyle name="20% - Énfasis1 7 2" xfId="286" xr:uid="{00000000-0005-0000-0000-0000DC000000}"/>
    <cellStyle name="20% - Énfasis1 7 2 2" xfId="287" xr:uid="{00000000-0005-0000-0000-0000DD000000}"/>
    <cellStyle name="20% - Énfasis1 7 2 3" xfId="288" xr:uid="{00000000-0005-0000-0000-0000DE000000}"/>
    <cellStyle name="20% - Énfasis1 7 2 4" xfId="289" xr:uid="{00000000-0005-0000-0000-0000DF000000}"/>
    <cellStyle name="20% - Énfasis1 7 3" xfId="290" xr:uid="{00000000-0005-0000-0000-0000E0000000}"/>
    <cellStyle name="20% - Énfasis1 7 4" xfId="291" xr:uid="{00000000-0005-0000-0000-0000E1000000}"/>
    <cellStyle name="20% - Énfasis1 7 5" xfId="292" xr:uid="{00000000-0005-0000-0000-0000E2000000}"/>
    <cellStyle name="20% - Énfasis1 8" xfId="293" xr:uid="{00000000-0005-0000-0000-0000E3000000}"/>
    <cellStyle name="20% - Énfasis1 8 2" xfId="294" xr:uid="{00000000-0005-0000-0000-0000E4000000}"/>
    <cellStyle name="20% - Énfasis1 8 2 2" xfId="295" xr:uid="{00000000-0005-0000-0000-0000E5000000}"/>
    <cellStyle name="20% - Énfasis1 8 2 3" xfId="296" xr:uid="{00000000-0005-0000-0000-0000E6000000}"/>
    <cellStyle name="20% - Énfasis1 8 2 4" xfId="297" xr:uid="{00000000-0005-0000-0000-0000E7000000}"/>
    <cellStyle name="20% - Énfasis1 8 3" xfId="298" xr:uid="{00000000-0005-0000-0000-0000E8000000}"/>
    <cellStyle name="20% - Énfasis1 8 4" xfId="299" xr:uid="{00000000-0005-0000-0000-0000E9000000}"/>
    <cellStyle name="20% - Énfasis1 8 5" xfId="300" xr:uid="{00000000-0005-0000-0000-0000EA000000}"/>
    <cellStyle name="20% - Énfasis1 9" xfId="301" xr:uid="{00000000-0005-0000-0000-0000EB000000}"/>
    <cellStyle name="20% - Énfasis1 9 2" xfId="302" xr:uid="{00000000-0005-0000-0000-0000EC000000}"/>
    <cellStyle name="20% - Énfasis1 9 2 2" xfId="303" xr:uid="{00000000-0005-0000-0000-0000ED000000}"/>
    <cellStyle name="20% - Énfasis1 9 2 2 2" xfId="304" xr:uid="{00000000-0005-0000-0000-0000EE000000}"/>
    <cellStyle name="20% - Énfasis1 9 2 2 3" xfId="305" xr:uid="{00000000-0005-0000-0000-0000EF000000}"/>
    <cellStyle name="20% - Énfasis1 9 2 2 4" xfId="306" xr:uid="{00000000-0005-0000-0000-0000F0000000}"/>
    <cellStyle name="20% - Énfasis1 9 2 2 5" xfId="307" xr:uid="{00000000-0005-0000-0000-0000F1000000}"/>
    <cellStyle name="20% - Énfasis1 9 2 2 6" xfId="308" xr:uid="{00000000-0005-0000-0000-0000F2000000}"/>
    <cellStyle name="20% - Énfasis1 9 2 3" xfId="309" xr:uid="{00000000-0005-0000-0000-0000F3000000}"/>
    <cellStyle name="20% - Énfasis1 9 2 4" xfId="310" xr:uid="{00000000-0005-0000-0000-0000F4000000}"/>
    <cellStyle name="20% - Énfasis1 9 2 5" xfId="311" xr:uid="{00000000-0005-0000-0000-0000F5000000}"/>
    <cellStyle name="20% - Énfasis1 9 3" xfId="312" xr:uid="{00000000-0005-0000-0000-0000F6000000}"/>
    <cellStyle name="20% - Énfasis1 9 3 2" xfId="313" xr:uid="{00000000-0005-0000-0000-0000F7000000}"/>
    <cellStyle name="20% - Énfasis1 9 3 3" xfId="314" xr:uid="{00000000-0005-0000-0000-0000F8000000}"/>
    <cellStyle name="20% - Énfasis1 9 3 4" xfId="315" xr:uid="{00000000-0005-0000-0000-0000F9000000}"/>
    <cellStyle name="20% - Énfasis1 9 3 5" xfId="316" xr:uid="{00000000-0005-0000-0000-0000FA000000}"/>
    <cellStyle name="20% - Énfasis1 9 3 6" xfId="317" xr:uid="{00000000-0005-0000-0000-0000FB000000}"/>
    <cellStyle name="20% - Énfasis1 9 4" xfId="318" xr:uid="{00000000-0005-0000-0000-0000FC000000}"/>
    <cellStyle name="20% - Énfasis1 9 5" xfId="319" xr:uid="{00000000-0005-0000-0000-0000FD000000}"/>
    <cellStyle name="20% - Énfasis1 9 6" xfId="320" xr:uid="{00000000-0005-0000-0000-0000FE000000}"/>
    <cellStyle name="20% - Énfasis2 10" xfId="321" xr:uid="{00000000-0005-0000-0000-0000FF000000}"/>
    <cellStyle name="20% - Énfasis2 10 2" xfId="322" xr:uid="{00000000-0005-0000-0000-000000010000}"/>
    <cellStyle name="20% - Énfasis2 10 2 2" xfId="323" xr:uid="{00000000-0005-0000-0000-000001010000}"/>
    <cellStyle name="20% - Énfasis2 10 2 2 2" xfId="324" xr:uid="{00000000-0005-0000-0000-000002010000}"/>
    <cellStyle name="20% - Énfasis2 10 2 3" xfId="325" xr:uid="{00000000-0005-0000-0000-000003010000}"/>
    <cellStyle name="20% - Énfasis2 10 2 4" xfId="326" xr:uid="{00000000-0005-0000-0000-000004010000}"/>
    <cellStyle name="20% - Énfasis2 10 2 5" xfId="327" xr:uid="{00000000-0005-0000-0000-000005010000}"/>
    <cellStyle name="20% - Énfasis2 10 2 6" xfId="328" xr:uid="{00000000-0005-0000-0000-000006010000}"/>
    <cellStyle name="20% - Énfasis2 10 3" xfId="329" xr:uid="{00000000-0005-0000-0000-000007010000}"/>
    <cellStyle name="20% - Énfasis2 10 3 2" xfId="330" xr:uid="{00000000-0005-0000-0000-000008010000}"/>
    <cellStyle name="20% - Énfasis2 10 4" xfId="331" xr:uid="{00000000-0005-0000-0000-000009010000}"/>
    <cellStyle name="20% - Énfasis2 10 5" xfId="332" xr:uid="{00000000-0005-0000-0000-00000A010000}"/>
    <cellStyle name="20% - Énfasis2 11" xfId="333" xr:uid="{00000000-0005-0000-0000-00000B010000}"/>
    <cellStyle name="20% - Énfasis2 11 2" xfId="334" xr:uid="{00000000-0005-0000-0000-00000C010000}"/>
    <cellStyle name="20% - Énfasis2 11 2 2" xfId="335" xr:uid="{00000000-0005-0000-0000-00000D010000}"/>
    <cellStyle name="20% - Énfasis2 11 2 3" xfId="336" xr:uid="{00000000-0005-0000-0000-00000E010000}"/>
    <cellStyle name="20% - Énfasis2 11 2 4" xfId="337" xr:uid="{00000000-0005-0000-0000-00000F010000}"/>
    <cellStyle name="20% - Énfasis2 11 2 5" xfId="338" xr:uid="{00000000-0005-0000-0000-000010010000}"/>
    <cellStyle name="20% - Énfasis2 11 2 6" xfId="339" xr:uid="{00000000-0005-0000-0000-000011010000}"/>
    <cellStyle name="20% - Énfasis2 11 3" xfId="340" xr:uid="{00000000-0005-0000-0000-000012010000}"/>
    <cellStyle name="20% - Énfasis2 11 4" xfId="341" xr:uid="{00000000-0005-0000-0000-000013010000}"/>
    <cellStyle name="20% - Énfasis2 11 5" xfId="342" xr:uid="{00000000-0005-0000-0000-000014010000}"/>
    <cellStyle name="20% - Énfasis2 12" xfId="343" xr:uid="{00000000-0005-0000-0000-000015010000}"/>
    <cellStyle name="20% - Énfasis2 12 2" xfId="344" xr:uid="{00000000-0005-0000-0000-000016010000}"/>
    <cellStyle name="20% - Énfasis2 12 2 2" xfId="345" xr:uid="{00000000-0005-0000-0000-000017010000}"/>
    <cellStyle name="20% - Énfasis2 12 2 3" xfId="346" xr:uid="{00000000-0005-0000-0000-000018010000}"/>
    <cellStyle name="20% - Énfasis2 12 2 4" xfId="347" xr:uid="{00000000-0005-0000-0000-000019010000}"/>
    <cellStyle name="20% - Énfasis2 12 2 5" xfId="348" xr:uid="{00000000-0005-0000-0000-00001A010000}"/>
    <cellStyle name="20% - Énfasis2 12 2 6" xfId="349" xr:uid="{00000000-0005-0000-0000-00001B010000}"/>
    <cellStyle name="20% - Énfasis2 12 3" xfId="350" xr:uid="{00000000-0005-0000-0000-00001C010000}"/>
    <cellStyle name="20% - Énfasis2 12 4" xfId="351" xr:uid="{00000000-0005-0000-0000-00001D010000}"/>
    <cellStyle name="20% - Énfasis2 12 5" xfId="352" xr:uid="{00000000-0005-0000-0000-00001E010000}"/>
    <cellStyle name="20% - Énfasis2 13" xfId="353" xr:uid="{00000000-0005-0000-0000-00001F010000}"/>
    <cellStyle name="20% - Énfasis2 14" xfId="354" xr:uid="{00000000-0005-0000-0000-000020010000}"/>
    <cellStyle name="20% - Énfasis2 15" xfId="355" xr:uid="{00000000-0005-0000-0000-000021010000}"/>
    <cellStyle name="20% - Énfasis2 15 2" xfId="356" xr:uid="{00000000-0005-0000-0000-000022010000}"/>
    <cellStyle name="20% - Énfasis2 16" xfId="357" xr:uid="{00000000-0005-0000-0000-000023010000}"/>
    <cellStyle name="20% - Énfasis2 17" xfId="358" xr:uid="{00000000-0005-0000-0000-000024010000}"/>
    <cellStyle name="20% - Énfasis2 18" xfId="359" xr:uid="{00000000-0005-0000-0000-000025010000}"/>
    <cellStyle name="20% - Énfasis2 19" xfId="360" xr:uid="{00000000-0005-0000-0000-000026010000}"/>
    <cellStyle name="20% - Énfasis2 2" xfId="22" xr:uid="{00000000-0005-0000-0000-000027010000}"/>
    <cellStyle name="20% - Énfasis2 2 2" xfId="361" xr:uid="{00000000-0005-0000-0000-000028010000}"/>
    <cellStyle name="20% - Énfasis2 2 2 2" xfId="362" xr:uid="{00000000-0005-0000-0000-000029010000}"/>
    <cellStyle name="20% - Énfasis2 2 2 2 2" xfId="363" xr:uid="{00000000-0005-0000-0000-00002A010000}"/>
    <cellStyle name="20% - Énfasis2 2 2 2 3" xfId="364" xr:uid="{00000000-0005-0000-0000-00002B010000}"/>
    <cellStyle name="20% - Énfasis2 2 2 2 3 2" xfId="365" xr:uid="{00000000-0005-0000-0000-00002C010000}"/>
    <cellStyle name="20% - Énfasis2 2 2 2 4" xfId="366" xr:uid="{00000000-0005-0000-0000-00002D010000}"/>
    <cellStyle name="20% - Énfasis2 2 2 2 5" xfId="367" xr:uid="{00000000-0005-0000-0000-00002E010000}"/>
    <cellStyle name="20% - Énfasis2 2 2 3" xfId="368" xr:uid="{00000000-0005-0000-0000-00002F010000}"/>
    <cellStyle name="20% - Énfasis2 2 2 4" xfId="369" xr:uid="{00000000-0005-0000-0000-000030010000}"/>
    <cellStyle name="20% - Énfasis2 2 2 5" xfId="370" xr:uid="{00000000-0005-0000-0000-000031010000}"/>
    <cellStyle name="20% - Énfasis2 2 2 6" xfId="371" xr:uid="{00000000-0005-0000-0000-000032010000}"/>
    <cellStyle name="20% - Énfasis2 2 3" xfId="372" xr:uid="{00000000-0005-0000-0000-000033010000}"/>
    <cellStyle name="20% - Énfasis2 2 3 2" xfId="373" xr:uid="{00000000-0005-0000-0000-000034010000}"/>
    <cellStyle name="20% - Énfasis2 2 4" xfId="374" xr:uid="{00000000-0005-0000-0000-000035010000}"/>
    <cellStyle name="20% - Énfasis2 2 4 2" xfId="375" xr:uid="{00000000-0005-0000-0000-000036010000}"/>
    <cellStyle name="20% - Énfasis2 2 5" xfId="376" xr:uid="{00000000-0005-0000-0000-000037010000}"/>
    <cellStyle name="20% - Énfasis2 2 5 2" xfId="377" xr:uid="{00000000-0005-0000-0000-000038010000}"/>
    <cellStyle name="20% - Énfasis2 2 6" xfId="378" xr:uid="{00000000-0005-0000-0000-000039010000}"/>
    <cellStyle name="20% - Énfasis2 2 6 2" xfId="379" xr:uid="{00000000-0005-0000-0000-00003A010000}"/>
    <cellStyle name="20% - Énfasis2 2 7" xfId="380" xr:uid="{00000000-0005-0000-0000-00003B010000}"/>
    <cellStyle name="20% - Énfasis2 2 8" xfId="381" xr:uid="{00000000-0005-0000-0000-00003C010000}"/>
    <cellStyle name="20% - Énfasis2 2 9" xfId="382" xr:uid="{00000000-0005-0000-0000-00003D010000}"/>
    <cellStyle name="20% - Énfasis2 2 9 2" xfId="383" xr:uid="{00000000-0005-0000-0000-00003E010000}"/>
    <cellStyle name="20% - Énfasis2 3" xfId="384" xr:uid="{00000000-0005-0000-0000-00003F010000}"/>
    <cellStyle name="20% - Énfasis2 3 2" xfId="385" xr:uid="{00000000-0005-0000-0000-000040010000}"/>
    <cellStyle name="20% - Énfasis2 3 2 2" xfId="386" xr:uid="{00000000-0005-0000-0000-000041010000}"/>
    <cellStyle name="20% - Énfasis2 3 2 3" xfId="387" xr:uid="{00000000-0005-0000-0000-000042010000}"/>
    <cellStyle name="20% - Énfasis2 3 2 4" xfId="388" xr:uid="{00000000-0005-0000-0000-000043010000}"/>
    <cellStyle name="20% - Énfasis2 3 3" xfId="389" xr:uid="{00000000-0005-0000-0000-000044010000}"/>
    <cellStyle name="20% - Énfasis2 3 4" xfId="390" xr:uid="{00000000-0005-0000-0000-000045010000}"/>
    <cellStyle name="20% - Énfasis2 3 5" xfId="391" xr:uid="{00000000-0005-0000-0000-000046010000}"/>
    <cellStyle name="20% - Énfasis2 4" xfId="392" xr:uid="{00000000-0005-0000-0000-000047010000}"/>
    <cellStyle name="20% - Énfasis2 4 2" xfId="393" xr:uid="{00000000-0005-0000-0000-000048010000}"/>
    <cellStyle name="20% - Énfasis2 4 2 2" xfId="394" xr:uid="{00000000-0005-0000-0000-000049010000}"/>
    <cellStyle name="20% - Énfasis2 4 2 3" xfId="395" xr:uid="{00000000-0005-0000-0000-00004A010000}"/>
    <cellStyle name="20% - Énfasis2 4 2 4" xfId="396" xr:uid="{00000000-0005-0000-0000-00004B010000}"/>
    <cellStyle name="20% - Énfasis2 4 3" xfId="397" xr:uid="{00000000-0005-0000-0000-00004C010000}"/>
    <cellStyle name="20% - Énfasis2 4 4" xfId="398" xr:uid="{00000000-0005-0000-0000-00004D010000}"/>
    <cellStyle name="20% - Énfasis2 4 4 2" xfId="399" xr:uid="{00000000-0005-0000-0000-00004E010000}"/>
    <cellStyle name="20% - Énfasis2 4 5" xfId="400" xr:uid="{00000000-0005-0000-0000-00004F010000}"/>
    <cellStyle name="20% - Énfasis2 4 6" xfId="401" xr:uid="{00000000-0005-0000-0000-000050010000}"/>
    <cellStyle name="20% - Énfasis2 5" xfId="402" xr:uid="{00000000-0005-0000-0000-000051010000}"/>
    <cellStyle name="20% - Énfasis2 5 2" xfId="403" xr:uid="{00000000-0005-0000-0000-000052010000}"/>
    <cellStyle name="20% - Énfasis2 5 2 2" xfId="404" xr:uid="{00000000-0005-0000-0000-000053010000}"/>
    <cellStyle name="20% - Énfasis2 5 2 3" xfId="405" xr:uid="{00000000-0005-0000-0000-000054010000}"/>
    <cellStyle name="20% - Énfasis2 5 2 4" xfId="406" xr:uid="{00000000-0005-0000-0000-000055010000}"/>
    <cellStyle name="20% - Énfasis2 5 3" xfId="407" xr:uid="{00000000-0005-0000-0000-000056010000}"/>
    <cellStyle name="20% - Énfasis2 5 4" xfId="408" xr:uid="{00000000-0005-0000-0000-000057010000}"/>
    <cellStyle name="20% - Énfasis2 5 5" xfId="409" xr:uid="{00000000-0005-0000-0000-000058010000}"/>
    <cellStyle name="20% - Énfasis2 5 6" xfId="410" xr:uid="{00000000-0005-0000-0000-000059010000}"/>
    <cellStyle name="20% - Énfasis2 6" xfId="411" xr:uid="{00000000-0005-0000-0000-00005A010000}"/>
    <cellStyle name="20% - Énfasis2 6 2" xfId="412" xr:uid="{00000000-0005-0000-0000-00005B010000}"/>
    <cellStyle name="20% - Énfasis2 6 2 2" xfId="413" xr:uid="{00000000-0005-0000-0000-00005C010000}"/>
    <cellStyle name="20% - Énfasis2 6 2 3" xfId="414" xr:uid="{00000000-0005-0000-0000-00005D010000}"/>
    <cellStyle name="20% - Énfasis2 6 2 4" xfId="415" xr:uid="{00000000-0005-0000-0000-00005E010000}"/>
    <cellStyle name="20% - Énfasis2 6 3" xfId="416" xr:uid="{00000000-0005-0000-0000-00005F010000}"/>
    <cellStyle name="20% - Énfasis2 6 4" xfId="417" xr:uid="{00000000-0005-0000-0000-000060010000}"/>
    <cellStyle name="20% - Énfasis2 6 5" xfId="418" xr:uid="{00000000-0005-0000-0000-000061010000}"/>
    <cellStyle name="20% - Énfasis2 7" xfId="419" xr:uid="{00000000-0005-0000-0000-000062010000}"/>
    <cellStyle name="20% - Énfasis2 7 2" xfId="420" xr:uid="{00000000-0005-0000-0000-000063010000}"/>
    <cellStyle name="20% - Énfasis2 7 2 2" xfId="421" xr:uid="{00000000-0005-0000-0000-000064010000}"/>
    <cellStyle name="20% - Énfasis2 7 2 3" xfId="422" xr:uid="{00000000-0005-0000-0000-000065010000}"/>
    <cellStyle name="20% - Énfasis2 7 2 4" xfId="423" xr:uid="{00000000-0005-0000-0000-000066010000}"/>
    <cellStyle name="20% - Énfasis2 7 3" xfId="424" xr:uid="{00000000-0005-0000-0000-000067010000}"/>
    <cellStyle name="20% - Énfasis2 7 4" xfId="425" xr:uid="{00000000-0005-0000-0000-000068010000}"/>
    <cellStyle name="20% - Énfasis2 7 5" xfId="426" xr:uid="{00000000-0005-0000-0000-000069010000}"/>
    <cellStyle name="20% - Énfasis2 8" xfId="427" xr:uid="{00000000-0005-0000-0000-00006A010000}"/>
    <cellStyle name="20% - Énfasis2 8 2" xfId="428" xr:uid="{00000000-0005-0000-0000-00006B010000}"/>
    <cellStyle name="20% - Énfasis2 8 2 2" xfId="429" xr:uid="{00000000-0005-0000-0000-00006C010000}"/>
    <cellStyle name="20% - Énfasis2 8 2 3" xfId="430" xr:uid="{00000000-0005-0000-0000-00006D010000}"/>
    <cellStyle name="20% - Énfasis2 8 2 4" xfId="431" xr:uid="{00000000-0005-0000-0000-00006E010000}"/>
    <cellStyle name="20% - Énfasis2 8 3" xfId="432" xr:uid="{00000000-0005-0000-0000-00006F010000}"/>
    <cellStyle name="20% - Énfasis2 8 4" xfId="433" xr:uid="{00000000-0005-0000-0000-000070010000}"/>
    <cellStyle name="20% - Énfasis2 8 5" xfId="434" xr:uid="{00000000-0005-0000-0000-000071010000}"/>
    <cellStyle name="20% - Énfasis2 9" xfId="435" xr:uid="{00000000-0005-0000-0000-000072010000}"/>
    <cellStyle name="20% - Énfasis2 9 2" xfId="436" xr:uid="{00000000-0005-0000-0000-000073010000}"/>
    <cellStyle name="20% - Énfasis2 9 2 2" xfId="437" xr:uid="{00000000-0005-0000-0000-000074010000}"/>
    <cellStyle name="20% - Énfasis2 9 2 2 2" xfId="438" xr:uid="{00000000-0005-0000-0000-000075010000}"/>
    <cellStyle name="20% - Énfasis2 9 2 2 3" xfId="439" xr:uid="{00000000-0005-0000-0000-000076010000}"/>
    <cellStyle name="20% - Énfasis2 9 2 2 4" xfId="440" xr:uid="{00000000-0005-0000-0000-000077010000}"/>
    <cellStyle name="20% - Énfasis2 9 2 2 5" xfId="441" xr:uid="{00000000-0005-0000-0000-000078010000}"/>
    <cellStyle name="20% - Énfasis2 9 2 2 6" xfId="442" xr:uid="{00000000-0005-0000-0000-000079010000}"/>
    <cellStyle name="20% - Énfasis2 9 2 3" xfId="443" xr:uid="{00000000-0005-0000-0000-00007A010000}"/>
    <cellStyle name="20% - Énfasis2 9 2 4" xfId="444" xr:uid="{00000000-0005-0000-0000-00007B010000}"/>
    <cellStyle name="20% - Énfasis2 9 2 5" xfId="445" xr:uid="{00000000-0005-0000-0000-00007C010000}"/>
    <cellStyle name="20% - Énfasis2 9 3" xfId="446" xr:uid="{00000000-0005-0000-0000-00007D010000}"/>
    <cellStyle name="20% - Énfasis2 9 3 2" xfId="447" xr:uid="{00000000-0005-0000-0000-00007E010000}"/>
    <cellStyle name="20% - Énfasis2 9 3 3" xfId="448" xr:uid="{00000000-0005-0000-0000-00007F010000}"/>
    <cellStyle name="20% - Énfasis2 9 3 4" xfId="449" xr:uid="{00000000-0005-0000-0000-000080010000}"/>
    <cellStyle name="20% - Énfasis2 9 3 5" xfId="450" xr:uid="{00000000-0005-0000-0000-000081010000}"/>
    <cellStyle name="20% - Énfasis2 9 3 6" xfId="451" xr:uid="{00000000-0005-0000-0000-000082010000}"/>
    <cellStyle name="20% - Énfasis2 9 4" xfId="452" xr:uid="{00000000-0005-0000-0000-000083010000}"/>
    <cellStyle name="20% - Énfasis2 9 5" xfId="453" xr:uid="{00000000-0005-0000-0000-000084010000}"/>
    <cellStyle name="20% - Énfasis2 9 6" xfId="454" xr:uid="{00000000-0005-0000-0000-000085010000}"/>
    <cellStyle name="20% - Énfasis3 10" xfId="455" xr:uid="{00000000-0005-0000-0000-000086010000}"/>
    <cellStyle name="20% - Énfasis3 10 2" xfId="456" xr:uid="{00000000-0005-0000-0000-000087010000}"/>
    <cellStyle name="20% - Énfasis3 10 2 2" xfId="457" xr:uid="{00000000-0005-0000-0000-000088010000}"/>
    <cellStyle name="20% - Énfasis3 10 2 2 2" xfId="458" xr:uid="{00000000-0005-0000-0000-000089010000}"/>
    <cellStyle name="20% - Énfasis3 10 2 3" xfId="459" xr:uid="{00000000-0005-0000-0000-00008A010000}"/>
    <cellStyle name="20% - Énfasis3 10 2 4" xfId="460" xr:uid="{00000000-0005-0000-0000-00008B010000}"/>
    <cellStyle name="20% - Énfasis3 10 2 5" xfId="461" xr:uid="{00000000-0005-0000-0000-00008C010000}"/>
    <cellStyle name="20% - Énfasis3 10 2 6" xfId="462" xr:uid="{00000000-0005-0000-0000-00008D010000}"/>
    <cellStyle name="20% - Énfasis3 10 3" xfId="463" xr:uid="{00000000-0005-0000-0000-00008E010000}"/>
    <cellStyle name="20% - Énfasis3 10 3 2" xfId="464" xr:uid="{00000000-0005-0000-0000-00008F010000}"/>
    <cellStyle name="20% - Énfasis3 10 4" xfId="465" xr:uid="{00000000-0005-0000-0000-000090010000}"/>
    <cellStyle name="20% - Énfasis3 10 5" xfId="466" xr:uid="{00000000-0005-0000-0000-000091010000}"/>
    <cellStyle name="20% - Énfasis3 11" xfId="467" xr:uid="{00000000-0005-0000-0000-000092010000}"/>
    <cellStyle name="20% - Énfasis3 11 2" xfId="468" xr:uid="{00000000-0005-0000-0000-000093010000}"/>
    <cellStyle name="20% - Énfasis3 11 2 2" xfId="469" xr:uid="{00000000-0005-0000-0000-000094010000}"/>
    <cellStyle name="20% - Énfasis3 11 2 3" xfId="470" xr:uid="{00000000-0005-0000-0000-000095010000}"/>
    <cellStyle name="20% - Énfasis3 11 2 4" xfId="471" xr:uid="{00000000-0005-0000-0000-000096010000}"/>
    <cellStyle name="20% - Énfasis3 11 2 5" xfId="472" xr:uid="{00000000-0005-0000-0000-000097010000}"/>
    <cellStyle name="20% - Énfasis3 11 2 6" xfId="473" xr:uid="{00000000-0005-0000-0000-000098010000}"/>
    <cellStyle name="20% - Énfasis3 11 3" xfId="474" xr:uid="{00000000-0005-0000-0000-000099010000}"/>
    <cellStyle name="20% - Énfasis3 11 4" xfId="475" xr:uid="{00000000-0005-0000-0000-00009A010000}"/>
    <cellStyle name="20% - Énfasis3 11 5" xfId="476" xr:uid="{00000000-0005-0000-0000-00009B010000}"/>
    <cellStyle name="20% - Énfasis3 12" xfId="477" xr:uid="{00000000-0005-0000-0000-00009C010000}"/>
    <cellStyle name="20% - Énfasis3 12 2" xfId="478" xr:uid="{00000000-0005-0000-0000-00009D010000}"/>
    <cellStyle name="20% - Énfasis3 12 2 2" xfId="479" xr:uid="{00000000-0005-0000-0000-00009E010000}"/>
    <cellStyle name="20% - Énfasis3 12 2 3" xfId="480" xr:uid="{00000000-0005-0000-0000-00009F010000}"/>
    <cellStyle name="20% - Énfasis3 12 2 4" xfId="481" xr:uid="{00000000-0005-0000-0000-0000A0010000}"/>
    <cellStyle name="20% - Énfasis3 12 2 5" xfId="482" xr:uid="{00000000-0005-0000-0000-0000A1010000}"/>
    <cellStyle name="20% - Énfasis3 12 2 6" xfId="483" xr:uid="{00000000-0005-0000-0000-0000A2010000}"/>
    <cellStyle name="20% - Énfasis3 12 3" xfId="484" xr:uid="{00000000-0005-0000-0000-0000A3010000}"/>
    <cellStyle name="20% - Énfasis3 12 4" xfId="485" xr:uid="{00000000-0005-0000-0000-0000A4010000}"/>
    <cellStyle name="20% - Énfasis3 12 5" xfId="486" xr:uid="{00000000-0005-0000-0000-0000A5010000}"/>
    <cellStyle name="20% - Énfasis3 13" xfId="487" xr:uid="{00000000-0005-0000-0000-0000A6010000}"/>
    <cellStyle name="20% - Énfasis3 14" xfId="488" xr:uid="{00000000-0005-0000-0000-0000A7010000}"/>
    <cellStyle name="20% - Énfasis3 15" xfId="489" xr:uid="{00000000-0005-0000-0000-0000A8010000}"/>
    <cellStyle name="20% - Énfasis3 15 2" xfId="490" xr:uid="{00000000-0005-0000-0000-0000A9010000}"/>
    <cellStyle name="20% - Énfasis3 16" xfId="491" xr:uid="{00000000-0005-0000-0000-0000AA010000}"/>
    <cellStyle name="20% - Énfasis3 17" xfId="492" xr:uid="{00000000-0005-0000-0000-0000AB010000}"/>
    <cellStyle name="20% - Énfasis3 18" xfId="493" xr:uid="{00000000-0005-0000-0000-0000AC010000}"/>
    <cellStyle name="20% - Énfasis3 19" xfId="494" xr:uid="{00000000-0005-0000-0000-0000AD010000}"/>
    <cellStyle name="20% - Énfasis3 2" xfId="24" xr:uid="{00000000-0005-0000-0000-0000AE010000}"/>
    <cellStyle name="20% - Énfasis3 2 2" xfId="495" xr:uid="{00000000-0005-0000-0000-0000AF010000}"/>
    <cellStyle name="20% - Énfasis3 2 2 2" xfId="496" xr:uid="{00000000-0005-0000-0000-0000B0010000}"/>
    <cellStyle name="20% - Énfasis3 2 2 2 2" xfId="497" xr:uid="{00000000-0005-0000-0000-0000B1010000}"/>
    <cellStyle name="20% - Énfasis3 2 2 2 3" xfId="498" xr:uid="{00000000-0005-0000-0000-0000B2010000}"/>
    <cellStyle name="20% - Énfasis3 2 2 2 3 2" xfId="499" xr:uid="{00000000-0005-0000-0000-0000B3010000}"/>
    <cellStyle name="20% - Énfasis3 2 2 2 4" xfId="500" xr:uid="{00000000-0005-0000-0000-0000B4010000}"/>
    <cellStyle name="20% - Énfasis3 2 2 2 5" xfId="501" xr:uid="{00000000-0005-0000-0000-0000B5010000}"/>
    <cellStyle name="20% - Énfasis3 2 2 3" xfId="502" xr:uid="{00000000-0005-0000-0000-0000B6010000}"/>
    <cellStyle name="20% - Énfasis3 2 2 4" xfId="503" xr:uid="{00000000-0005-0000-0000-0000B7010000}"/>
    <cellStyle name="20% - Énfasis3 2 2 5" xfId="504" xr:uid="{00000000-0005-0000-0000-0000B8010000}"/>
    <cellStyle name="20% - Énfasis3 2 2 6" xfId="505" xr:uid="{00000000-0005-0000-0000-0000B9010000}"/>
    <cellStyle name="20% - Énfasis3 2 3" xfId="506" xr:uid="{00000000-0005-0000-0000-0000BA010000}"/>
    <cellStyle name="20% - Énfasis3 2 3 2" xfId="507" xr:uid="{00000000-0005-0000-0000-0000BB010000}"/>
    <cellStyle name="20% - Énfasis3 2 4" xfId="508" xr:uid="{00000000-0005-0000-0000-0000BC010000}"/>
    <cellStyle name="20% - Énfasis3 2 4 2" xfId="509" xr:uid="{00000000-0005-0000-0000-0000BD010000}"/>
    <cellStyle name="20% - Énfasis3 2 5" xfId="510" xr:uid="{00000000-0005-0000-0000-0000BE010000}"/>
    <cellStyle name="20% - Énfasis3 2 5 2" xfId="511" xr:uid="{00000000-0005-0000-0000-0000BF010000}"/>
    <cellStyle name="20% - Énfasis3 2 6" xfId="512" xr:uid="{00000000-0005-0000-0000-0000C0010000}"/>
    <cellStyle name="20% - Énfasis3 2 6 2" xfId="513" xr:uid="{00000000-0005-0000-0000-0000C1010000}"/>
    <cellStyle name="20% - Énfasis3 2 7" xfId="514" xr:uid="{00000000-0005-0000-0000-0000C2010000}"/>
    <cellStyle name="20% - Énfasis3 2 8" xfId="515" xr:uid="{00000000-0005-0000-0000-0000C3010000}"/>
    <cellStyle name="20% - Énfasis3 2 9" xfId="516" xr:uid="{00000000-0005-0000-0000-0000C4010000}"/>
    <cellStyle name="20% - Énfasis3 2 9 2" xfId="517" xr:uid="{00000000-0005-0000-0000-0000C5010000}"/>
    <cellStyle name="20% - Énfasis3 3" xfId="518" xr:uid="{00000000-0005-0000-0000-0000C6010000}"/>
    <cellStyle name="20% - Énfasis3 3 2" xfId="519" xr:uid="{00000000-0005-0000-0000-0000C7010000}"/>
    <cellStyle name="20% - Énfasis3 3 2 2" xfId="520" xr:uid="{00000000-0005-0000-0000-0000C8010000}"/>
    <cellStyle name="20% - Énfasis3 3 2 3" xfId="521" xr:uid="{00000000-0005-0000-0000-0000C9010000}"/>
    <cellStyle name="20% - Énfasis3 3 2 4" xfId="522" xr:uid="{00000000-0005-0000-0000-0000CA010000}"/>
    <cellStyle name="20% - Énfasis3 3 3" xfId="523" xr:uid="{00000000-0005-0000-0000-0000CB010000}"/>
    <cellStyle name="20% - Énfasis3 3 4" xfId="524" xr:uid="{00000000-0005-0000-0000-0000CC010000}"/>
    <cellStyle name="20% - Énfasis3 3 5" xfId="525" xr:uid="{00000000-0005-0000-0000-0000CD010000}"/>
    <cellStyle name="20% - Énfasis3 4" xfId="526" xr:uid="{00000000-0005-0000-0000-0000CE010000}"/>
    <cellStyle name="20% - Énfasis3 4 2" xfId="527" xr:uid="{00000000-0005-0000-0000-0000CF010000}"/>
    <cellStyle name="20% - Énfasis3 4 2 2" xfId="528" xr:uid="{00000000-0005-0000-0000-0000D0010000}"/>
    <cellStyle name="20% - Énfasis3 4 2 3" xfId="529" xr:uid="{00000000-0005-0000-0000-0000D1010000}"/>
    <cellStyle name="20% - Énfasis3 4 2 4" xfId="530" xr:uid="{00000000-0005-0000-0000-0000D2010000}"/>
    <cellStyle name="20% - Énfasis3 4 3" xfId="531" xr:uid="{00000000-0005-0000-0000-0000D3010000}"/>
    <cellStyle name="20% - Énfasis3 4 4" xfId="532" xr:uid="{00000000-0005-0000-0000-0000D4010000}"/>
    <cellStyle name="20% - Énfasis3 4 4 2" xfId="533" xr:uid="{00000000-0005-0000-0000-0000D5010000}"/>
    <cellStyle name="20% - Énfasis3 4 5" xfId="534" xr:uid="{00000000-0005-0000-0000-0000D6010000}"/>
    <cellStyle name="20% - Énfasis3 4 6" xfId="535" xr:uid="{00000000-0005-0000-0000-0000D7010000}"/>
    <cellStyle name="20% - Énfasis3 5" xfId="536" xr:uid="{00000000-0005-0000-0000-0000D8010000}"/>
    <cellStyle name="20% - Énfasis3 5 2" xfId="537" xr:uid="{00000000-0005-0000-0000-0000D9010000}"/>
    <cellStyle name="20% - Énfasis3 5 2 2" xfId="538" xr:uid="{00000000-0005-0000-0000-0000DA010000}"/>
    <cellStyle name="20% - Énfasis3 5 2 3" xfId="539" xr:uid="{00000000-0005-0000-0000-0000DB010000}"/>
    <cellStyle name="20% - Énfasis3 5 2 4" xfId="540" xr:uid="{00000000-0005-0000-0000-0000DC010000}"/>
    <cellStyle name="20% - Énfasis3 5 3" xfId="541" xr:uid="{00000000-0005-0000-0000-0000DD010000}"/>
    <cellStyle name="20% - Énfasis3 5 4" xfId="542" xr:uid="{00000000-0005-0000-0000-0000DE010000}"/>
    <cellStyle name="20% - Énfasis3 5 5" xfId="543" xr:uid="{00000000-0005-0000-0000-0000DF010000}"/>
    <cellStyle name="20% - Énfasis3 5 6" xfId="544" xr:uid="{00000000-0005-0000-0000-0000E0010000}"/>
    <cellStyle name="20% - Énfasis3 6" xfId="545" xr:uid="{00000000-0005-0000-0000-0000E1010000}"/>
    <cellStyle name="20% - Énfasis3 6 2" xfId="546" xr:uid="{00000000-0005-0000-0000-0000E2010000}"/>
    <cellStyle name="20% - Énfasis3 6 2 2" xfId="547" xr:uid="{00000000-0005-0000-0000-0000E3010000}"/>
    <cellStyle name="20% - Énfasis3 6 2 3" xfId="548" xr:uid="{00000000-0005-0000-0000-0000E4010000}"/>
    <cellStyle name="20% - Énfasis3 6 2 4" xfId="549" xr:uid="{00000000-0005-0000-0000-0000E5010000}"/>
    <cellStyle name="20% - Énfasis3 6 3" xfId="550" xr:uid="{00000000-0005-0000-0000-0000E6010000}"/>
    <cellStyle name="20% - Énfasis3 6 4" xfId="551" xr:uid="{00000000-0005-0000-0000-0000E7010000}"/>
    <cellStyle name="20% - Énfasis3 6 5" xfId="552" xr:uid="{00000000-0005-0000-0000-0000E8010000}"/>
    <cellStyle name="20% - Énfasis3 7" xfId="553" xr:uid="{00000000-0005-0000-0000-0000E9010000}"/>
    <cellStyle name="20% - Énfasis3 7 2" xfId="554" xr:uid="{00000000-0005-0000-0000-0000EA010000}"/>
    <cellStyle name="20% - Énfasis3 7 2 2" xfId="555" xr:uid="{00000000-0005-0000-0000-0000EB010000}"/>
    <cellStyle name="20% - Énfasis3 7 2 3" xfId="556" xr:uid="{00000000-0005-0000-0000-0000EC010000}"/>
    <cellStyle name="20% - Énfasis3 7 2 4" xfId="557" xr:uid="{00000000-0005-0000-0000-0000ED010000}"/>
    <cellStyle name="20% - Énfasis3 7 3" xfId="558" xr:uid="{00000000-0005-0000-0000-0000EE010000}"/>
    <cellStyle name="20% - Énfasis3 7 4" xfId="559" xr:uid="{00000000-0005-0000-0000-0000EF010000}"/>
    <cellStyle name="20% - Énfasis3 7 5" xfId="560" xr:uid="{00000000-0005-0000-0000-0000F0010000}"/>
    <cellStyle name="20% - Énfasis3 8" xfId="561" xr:uid="{00000000-0005-0000-0000-0000F1010000}"/>
    <cellStyle name="20% - Énfasis3 8 2" xfId="562" xr:uid="{00000000-0005-0000-0000-0000F2010000}"/>
    <cellStyle name="20% - Énfasis3 8 2 2" xfId="563" xr:uid="{00000000-0005-0000-0000-0000F3010000}"/>
    <cellStyle name="20% - Énfasis3 8 2 3" xfId="564" xr:uid="{00000000-0005-0000-0000-0000F4010000}"/>
    <cellStyle name="20% - Énfasis3 8 2 4" xfId="565" xr:uid="{00000000-0005-0000-0000-0000F5010000}"/>
    <cellStyle name="20% - Énfasis3 8 3" xfId="566" xr:uid="{00000000-0005-0000-0000-0000F6010000}"/>
    <cellStyle name="20% - Énfasis3 8 4" xfId="567" xr:uid="{00000000-0005-0000-0000-0000F7010000}"/>
    <cellStyle name="20% - Énfasis3 8 5" xfId="568" xr:uid="{00000000-0005-0000-0000-0000F8010000}"/>
    <cellStyle name="20% - Énfasis3 9" xfId="569" xr:uid="{00000000-0005-0000-0000-0000F9010000}"/>
    <cellStyle name="20% - Énfasis3 9 2" xfId="570" xr:uid="{00000000-0005-0000-0000-0000FA010000}"/>
    <cellStyle name="20% - Énfasis3 9 2 2" xfId="571" xr:uid="{00000000-0005-0000-0000-0000FB010000}"/>
    <cellStyle name="20% - Énfasis3 9 2 2 2" xfId="572" xr:uid="{00000000-0005-0000-0000-0000FC010000}"/>
    <cellStyle name="20% - Énfasis3 9 2 2 3" xfId="573" xr:uid="{00000000-0005-0000-0000-0000FD010000}"/>
    <cellStyle name="20% - Énfasis3 9 2 2 4" xfId="574" xr:uid="{00000000-0005-0000-0000-0000FE010000}"/>
    <cellStyle name="20% - Énfasis3 9 2 2 5" xfId="575" xr:uid="{00000000-0005-0000-0000-0000FF010000}"/>
    <cellStyle name="20% - Énfasis3 9 2 2 6" xfId="576" xr:uid="{00000000-0005-0000-0000-000000020000}"/>
    <cellStyle name="20% - Énfasis3 9 2 3" xfId="577" xr:uid="{00000000-0005-0000-0000-000001020000}"/>
    <cellStyle name="20% - Énfasis3 9 2 4" xfId="578" xr:uid="{00000000-0005-0000-0000-000002020000}"/>
    <cellStyle name="20% - Énfasis3 9 2 5" xfId="579" xr:uid="{00000000-0005-0000-0000-000003020000}"/>
    <cellStyle name="20% - Énfasis3 9 3" xfId="580" xr:uid="{00000000-0005-0000-0000-000004020000}"/>
    <cellStyle name="20% - Énfasis3 9 3 2" xfId="581" xr:uid="{00000000-0005-0000-0000-000005020000}"/>
    <cellStyle name="20% - Énfasis3 9 3 3" xfId="582" xr:uid="{00000000-0005-0000-0000-000006020000}"/>
    <cellStyle name="20% - Énfasis3 9 3 4" xfId="583" xr:uid="{00000000-0005-0000-0000-000007020000}"/>
    <cellStyle name="20% - Énfasis3 9 3 5" xfId="584" xr:uid="{00000000-0005-0000-0000-000008020000}"/>
    <cellStyle name="20% - Énfasis3 9 3 6" xfId="585" xr:uid="{00000000-0005-0000-0000-000009020000}"/>
    <cellStyle name="20% - Énfasis3 9 4" xfId="586" xr:uid="{00000000-0005-0000-0000-00000A020000}"/>
    <cellStyle name="20% - Énfasis3 9 5" xfId="587" xr:uid="{00000000-0005-0000-0000-00000B020000}"/>
    <cellStyle name="20% - Énfasis3 9 6" xfId="588" xr:uid="{00000000-0005-0000-0000-00000C020000}"/>
    <cellStyle name="20% - Énfasis4 10" xfId="589" xr:uid="{00000000-0005-0000-0000-00000D020000}"/>
    <cellStyle name="20% - Énfasis4 10 2" xfId="590" xr:uid="{00000000-0005-0000-0000-00000E020000}"/>
    <cellStyle name="20% - Énfasis4 10 2 2" xfId="591" xr:uid="{00000000-0005-0000-0000-00000F020000}"/>
    <cellStyle name="20% - Énfasis4 10 2 2 2" xfId="592" xr:uid="{00000000-0005-0000-0000-000010020000}"/>
    <cellStyle name="20% - Énfasis4 10 2 3" xfId="593" xr:uid="{00000000-0005-0000-0000-000011020000}"/>
    <cellStyle name="20% - Énfasis4 10 2 4" xfId="594" xr:uid="{00000000-0005-0000-0000-000012020000}"/>
    <cellStyle name="20% - Énfasis4 10 2 5" xfId="595" xr:uid="{00000000-0005-0000-0000-000013020000}"/>
    <cellStyle name="20% - Énfasis4 10 2 6" xfId="596" xr:uid="{00000000-0005-0000-0000-000014020000}"/>
    <cellStyle name="20% - Énfasis4 10 3" xfId="597" xr:uid="{00000000-0005-0000-0000-000015020000}"/>
    <cellStyle name="20% - Énfasis4 10 3 2" xfId="598" xr:uid="{00000000-0005-0000-0000-000016020000}"/>
    <cellStyle name="20% - Énfasis4 10 4" xfId="599" xr:uid="{00000000-0005-0000-0000-000017020000}"/>
    <cellStyle name="20% - Énfasis4 10 5" xfId="600" xr:uid="{00000000-0005-0000-0000-000018020000}"/>
    <cellStyle name="20% - Énfasis4 11" xfId="601" xr:uid="{00000000-0005-0000-0000-000019020000}"/>
    <cellStyle name="20% - Énfasis4 11 2" xfId="602" xr:uid="{00000000-0005-0000-0000-00001A020000}"/>
    <cellStyle name="20% - Énfasis4 11 2 2" xfId="603" xr:uid="{00000000-0005-0000-0000-00001B020000}"/>
    <cellStyle name="20% - Énfasis4 11 2 3" xfId="604" xr:uid="{00000000-0005-0000-0000-00001C020000}"/>
    <cellStyle name="20% - Énfasis4 11 2 4" xfId="605" xr:uid="{00000000-0005-0000-0000-00001D020000}"/>
    <cellStyle name="20% - Énfasis4 11 2 5" xfId="606" xr:uid="{00000000-0005-0000-0000-00001E020000}"/>
    <cellStyle name="20% - Énfasis4 11 2 6" xfId="607" xr:uid="{00000000-0005-0000-0000-00001F020000}"/>
    <cellStyle name="20% - Énfasis4 11 3" xfId="608" xr:uid="{00000000-0005-0000-0000-000020020000}"/>
    <cellStyle name="20% - Énfasis4 11 4" xfId="609" xr:uid="{00000000-0005-0000-0000-000021020000}"/>
    <cellStyle name="20% - Énfasis4 11 5" xfId="610" xr:uid="{00000000-0005-0000-0000-000022020000}"/>
    <cellStyle name="20% - Énfasis4 12" xfId="611" xr:uid="{00000000-0005-0000-0000-000023020000}"/>
    <cellStyle name="20% - Énfasis4 12 2" xfId="612" xr:uid="{00000000-0005-0000-0000-000024020000}"/>
    <cellStyle name="20% - Énfasis4 12 2 2" xfId="613" xr:uid="{00000000-0005-0000-0000-000025020000}"/>
    <cellStyle name="20% - Énfasis4 12 2 3" xfId="614" xr:uid="{00000000-0005-0000-0000-000026020000}"/>
    <cellStyle name="20% - Énfasis4 12 2 4" xfId="615" xr:uid="{00000000-0005-0000-0000-000027020000}"/>
    <cellStyle name="20% - Énfasis4 12 2 5" xfId="616" xr:uid="{00000000-0005-0000-0000-000028020000}"/>
    <cellStyle name="20% - Énfasis4 12 2 6" xfId="617" xr:uid="{00000000-0005-0000-0000-000029020000}"/>
    <cellStyle name="20% - Énfasis4 12 3" xfId="618" xr:uid="{00000000-0005-0000-0000-00002A020000}"/>
    <cellStyle name="20% - Énfasis4 12 4" xfId="619" xr:uid="{00000000-0005-0000-0000-00002B020000}"/>
    <cellStyle name="20% - Énfasis4 12 5" xfId="620" xr:uid="{00000000-0005-0000-0000-00002C020000}"/>
    <cellStyle name="20% - Énfasis4 13" xfId="621" xr:uid="{00000000-0005-0000-0000-00002D020000}"/>
    <cellStyle name="20% - Énfasis4 14" xfId="622" xr:uid="{00000000-0005-0000-0000-00002E020000}"/>
    <cellStyle name="20% - Énfasis4 15" xfId="623" xr:uid="{00000000-0005-0000-0000-00002F020000}"/>
    <cellStyle name="20% - Énfasis4 15 2" xfId="624" xr:uid="{00000000-0005-0000-0000-000030020000}"/>
    <cellStyle name="20% - Énfasis4 16" xfId="625" xr:uid="{00000000-0005-0000-0000-000031020000}"/>
    <cellStyle name="20% - Énfasis4 17" xfId="626" xr:uid="{00000000-0005-0000-0000-000032020000}"/>
    <cellStyle name="20% - Énfasis4 18" xfId="627" xr:uid="{00000000-0005-0000-0000-000033020000}"/>
    <cellStyle name="20% - Énfasis4 19" xfId="628" xr:uid="{00000000-0005-0000-0000-000034020000}"/>
    <cellStyle name="20% - Énfasis4 2" xfId="30" xr:uid="{00000000-0005-0000-0000-000035020000}"/>
    <cellStyle name="20% - Énfasis4 2 2" xfId="629" xr:uid="{00000000-0005-0000-0000-000036020000}"/>
    <cellStyle name="20% - Énfasis4 2 2 2" xfId="630" xr:uid="{00000000-0005-0000-0000-000037020000}"/>
    <cellStyle name="20% - Énfasis4 2 2 2 2" xfId="631" xr:uid="{00000000-0005-0000-0000-000038020000}"/>
    <cellStyle name="20% - Énfasis4 2 2 2 3" xfId="632" xr:uid="{00000000-0005-0000-0000-000039020000}"/>
    <cellStyle name="20% - Énfasis4 2 2 2 3 2" xfId="633" xr:uid="{00000000-0005-0000-0000-00003A020000}"/>
    <cellStyle name="20% - Énfasis4 2 2 2 4" xfId="634" xr:uid="{00000000-0005-0000-0000-00003B020000}"/>
    <cellStyle name="20% - Énfasis4 2 2 2 5" xfId="635" xr:uid="{00000000-0005-0000-0000-00003C020000}"/>
    <cellStyle name="20% - Énfasis4 2 2 3" xfId="636" xr:uid="{00000000-0005-0000-0000-00003D020000}"/>
    <cellStyle name="20% - Énfasis4 2 2 4" xfId="637" xr:uid="{00000000-0005-0000-0000-00003E020000}"/>
    <cellStyle name="20% - Énfasis4 2 2 5" xfId="638" xr:uid="{00000000-0005-0000-0000-00003F020000}"/>
    <cellStyle name="20% - Énfasis4 2 2 6" xfId="639" xr:uid="{00000000-0005-0000-0000-000040020000}"/>
    <cellStyle name="20% - Énfasis4 2 3" xfId="640" xr:uid="{00000000-0005-0000-0000-000041020000}"/>
    <cellStyle name="20% - Énfasis4 2 3 2" xfId="641" xr:uid="{00000000-0005-0000-0000-000042020000}"/>
    <cellStyle name="20% - Énfasis4 2 4" xfId="642" xr:uid="{00000000-0005-0000-0000-000043020000}"/>
    <cellStyle name="20% - Énfasis4 2 4 2" xfId="643" xr:uid="{00000000-0005-0000-0000-000044020000}"/>
    <cellStyle name="20% - Énfasis4 2 5" xfId="644" xr:uid="{00000000-0005-0000-0000-000045020000}"/>
    <cellStyle name="20% - Énfasis4 2 5 2" xfId="645" xr:uid="{00000000-0005-0000-0000-000046020000}"/>
    <cellStyle name="20% - Énfasis4 2 6" xfId="646" xr:uid="{00000000-0005-0000-0000-000047020000}"/>
    <cellStyle name="20% - Énfasis4 2 6 2" xfId="647" xr:uid="{00000000-0005-0000-0000-000048020000}"/>
    <cellStyle name="20% - Énfasis4 2 7" xfId="648" xr:uid="{00000000-0005-0000-0000-000049020000}"/>
    <cellStyle name="20% - Énfasis4 2 8" xfId="649" xr:uid="{00000000-0005-0000-0000-00004A020000}"/>
    <cellStyle name="20% - Énfasis4 2 9" xfId="650" xr:uid="{00000000-0005-0000-0000-00004B020000}"/>
    <cellStyle name="20% - Énfasis4 2 9 2" xfId="651" xr:uid="{00000000-0005-0000-0000-00004C020000}"/>
    <cellStyle name="20% - Énfasis4 3" xfId="652" xr:uid="{00000000-0005-0000-0000-00004D020000}"/>
    <cellStyle name="20% - Énfasis4 3 2" xfId="653" xr:uid="{00000000-0005-0000-0000-00004E020000}"/>
    <cellStyle name="20% - Énfasis4 3 2 2" xfId="654" xr:uid="{00000000-0005-0000-0000-00004F020000}"/>
    <cellStyle name="20% - Énfasis4 3 2 3" xfId="655" xr:uid="{00000000-0005-0000-0000-000050020000}"/>
    <cellStyle name="20% - Énfasis4 3 2 4" xfId="656" xr:uid="{00000000-0005-0000-0000-000051020000}"/>
    <cellStyle name="20% - Énfasis4 3 3" xfId="657" xr:uid="{00000000-0005-0000-0000-000052020000}"/>
    <cellStyle name="20% - Énfasis4 3 4" xfId="658" xr:uid="{00000000-0005-0000-0000-000053020000}"/>
    <cellStyle name="20% - Énfasis4 3 5" xfId="659" xr:uid="{00000000-0005-0000-0000-000054020000}"/>
    <cellStyle name="20% - Énfasis4 4" xfId="660" xr:uid="{00000000-0005-0000-0000-000055020000}"/>
    <cellStyle name="20% - Énfasis4 4 2" xfId="661" xr:uid="{00000000-0005-0000-0000-000056020000}"/>
    <cellStyle name="20% - Énfasis4 4 2 2" xfId="662" xr:uid="{00000000-0005-0000-0000-000057020000}"/>
    <cellStyle name="20% - Énfasis4 4 2 3" xfId="663" xr:uid="{00000000-0005-0000-0000-000058020000}"/>
    <cellStyle name="20% - Énfasis4 4 2 4" xfId="664" xr:uid="{00000000-0005-0000-0000-000059020000}"/>
    <cellStyle name="20% - Énfasis4 4 3" xfId="665" xr:uid="{00000000-0005-0000-0000-00005A020000}"/>
    <cellStyle name="20% - Énfasis4 4 4" xfId="666" xr:uid="{00000000-0005-0000-0000-00005B020000}"/>
    <cellStyle name="20% - Énfasis4 4 4 2" xfId="667" xr:uid="{00000000-0005-0000-0000-00005C020000}"/>
    <cellStyle name="20% - Énfasis4 4 5" xfId="668" xr:uid="{00000000-0005-0000-0000-00005D020000}"/>
    <cellStyle name="20% - Énfasis4 4 6" xfId="669" xr:uid="{00000000-0005-0000-0000-00005E020000}"/>
    <cellStyle name="20% - Énfasis4 5" xfId="670" xr:uid="{00000000-0005-0000-0000-00005F020000}"/>
    <cellStyle name="20% - Énfasis4 5 2" xfId="671" xr:uid="{00000000-0005-0000-0000-000060020000}"/>
    <cellStyle name="20% - Énfasis4 5 2 2" xfId="672" xr:uid="{00000000-0005-0000-0000-000061020000}"/>
    <cellStyle name="20% - Énfasis4 5 2 3" xfId="673" xr:uid="{00000000-0005-0000-0000-000062020000}"/>
    <cellStyle name="20% - Énfasis4 5 2 4" xfId="674" xr:uid="{00000000-0005-0000-0000-000063020000}"/>
    <cellStyle name="20% - Énfasis4 5 3" xfId="675" xr:uid="{00000000-0005-0000-0000-000064020000}"/>
    <cellStyle name="20% - Énfasis4 5 4" xfId="676" xr:uid="{00000000-0005-0000-0000-000065020000}"/>
    <cellStyle name="20% - Énfasis4 5 5" xfId="677" xr:uid="{00000000-0005-0000-0000-000066020000}"/>
    <cellStyle name="20% - Énfasis4 5 6" xfId="678" xr:uid="{00000000-0005-0000-0000-000067020000}"/>
    <cellStyle name="20% - Énfasis4 6" xfId="679" xr:uid="{00000000-0005-0000-0000-000068020000}"/>
    <cellStyle name="20% - Énfasis4 6 2" xfId="680" xr:uid="{00000000-0005-0000-0000-000069020000}"/>
    <cellStyle name="20% - Énfasis4 6 2 2" xfId="681" xr:uid="{00000000-0005-0000-0000-00006A020000}"/>
    <cellStyle name="20% - Énfasis4 6 2 3" xfId="682" xr:uid="{00000000-0005-0000-0000-00006B020000}"/>
    <cellStyle name="20% - Énfasis4 6 2 4" xfId="683" xr:uid="{00000000-0005-0000-0000-00006C020000}"/>
    <cellStyle name="20% - Énfasis4 6 3" xfId="684" xr:uid="{00000000-0005-0000-0000-00006D020000}"/>
    <cellStyle name="20% - Énfasis4 6 4" xfId="685" xr:uid="{00000000-0005-0000-0000-00006E020000}"/>
    <cellStyle name="20% - Énfasis4 6 5" xfId="686" xr:uid="{00000000-0005-0000-0000-00006F020000}"/>
    <cellStyle name="20% - Énfasis4 7" xfId="687" xr:uid="{00000000-0005-0000-0000-000070020000}"/>
    <cellStyle name="20% - Énfasis4 7 2" xfId="688" xr:uid="{00000000-0005-0000-0000-000071020000}"/>
    <cellStyle name="20% - Énfasis4 7 2 2" xfId="689" xr:uid="{00000000-0005-0000-0000-000072020000}"/>
    <cellStyle name="20% - Énfasis4 7 2 3" xfId="690" xr:uid="{00000000-0005-0000-0000-000073020000}"/>
    <cellStyle name="20% - Énfasis4 7 2 4" xfId="691" xr:uid="{00000000-0005-0000-0000-000074020000}"/>
    <cellStyle name="20% - Énfasis4 7 3" xfId="692" xr:uid="{00000000-0005-0000-0000-000075020000}"/>
    <cellStyle name="20% - Énfasis4 7 4" xfId="693" xr:uid="{00000000-0005-0000-0000-000076020000}"/>
    <cellStyle name="20% - Énfasis4 7 5" xfId="694" xr:uid="{00000000-0005-0000-0000-000077020000}"/>
    <cellStyle name="20% - Énfasis4 8" xfId="695" xr:uid="{00000000-0005-0000-0000-000078020000}"/>
    <cellStyle name="20% - Énfasis4 8 2" xfId="696" xr:uid="{00000000-0005-0000-0000-000079020000}"/>
    <cellStyle name="20% - Énfasis4 8 2 2" xfId="697" xr:uid="{00000000-0005-0000-0000-00007A020000}"/>
    <cellStyle name="20% - Énfasis4 8 2 3" xfId="698" xr:uid="{00000000-0005-0000-0000-00007B020000}"/>
    <cellStyle name="20% - Énfasis4 8 2 4" xfId="699" xr:uid="{00000000-0005-0000-0000-00007C020000}"/>
    <cellStyle name="20% - Énfasis4 8 3" xfId="700" xr:uid="{00000000-0005-0000-0000-00007D020000}"/>
    <cellStyle name="20% - Énfasis4 8 4" xfId="701" xr:uid="{00000000-0005-0000-0000-00007E020000}"/>
    <cellStyle name="20% - Énfasis4 8 5" xfId="702" xr:uid="{00000000-0005-0000-0000-00007F020000}"/>
    <cellStyle name="20% - Énfasis4 9" xfId="703" xr:uid="{00000000-0005-0000-0000-000080020000}"/>
    <cellStyle name="20% - Énfasis4 9 2" xfId="704" xr:uid="{00000000-0005-0000-0000-000081020000}"/>
    <cellStyle name="20% - Énfasis4 9 2 2" xfId="705" xr:uid="{00000000-0005-0000-0000-000082020000}"/>
    <cellStyle name="20% - Énfasis4 9 2 2 2" xfId="706" xr:uid="{00000000-0005-0000-0000-000083020000}"/>
    <cellStyle name="20% - Énfasis4 9 2 2 3" xfId="707" xr:uid="{00000000-0005-0000-0000-000084020000}"/>
    <cellStyle name="20% - Énfasis4 9 2 2 4" xfId="708" xr:uid="{00000000-0005-0000-0000-000085020000}"/>
    <cellStyle name="20% - Énfasis4 9 2 2 5" xfId="709" xr:uid="{00000000-0005-0000-0000-000086020000}"/>
    <cellStyle name="20% - Énfasis4 9 2 2 6" xfId="710" xr:uid="{00000000-0005-0000-0000-000087020000}"/>
    <cellStyle name="20% - Énfasis4 9 2 3" xfId="711" xr:uid="{00000000-0005-0000-0000-000088020000}"/>
    <cellStyle name="20% - Énfasis4 9 2 4" xfId="712" xr:uid="{00000000-0005-0000-0000-000089020000}"/>
    <cellStyle name="20% - Énfasis4 9 2 5" xfId="713" xr:uid="{00000000-0005-0000-0000-00008A020000}"/>
    <cellStyle name="20% - Énfasis4 9 3" xfId="714" xr:uid="{00000000-0005-0000-0000-00008B020000}"/>
    <cellStyle name="20% - Énfasis4 9 3 2" xfId="715" xr:uid="{00000000-0005-0000-0000-00008C020000}"/>
    <cellStyle name="20% - Énfasis4 9 3 3" xfId="716" xr:uid="{00000000-0005-0000-0000-00008D020000}"/>
    <cellStyle name="20% - Énfasis4 9 3 4" xfId="717" xr:uid="{00000000-0005-0000-0000-00008E020000}"/>
    <cellStyle name="20% - Énfasis4 9 3 5" xfId="718" xr:uid="{00000000-0005-0000-0000-00008F020000}"/>
    <cellStyle name="20% - Énfasis4 9 3 6" xfId="719" xr:uid="{00000000-0005-0000-0000-000090020000}"/>
    <cellStyle name="20% - Énfasis4 9 4" xfId="720" xr:uid="{00000000-0005-0000-0000-000091020000}"/>
    <cellStyle name="20% - Énfasis4 9 5" xfId="721" xr:uid="{00000000-0005-0000-0000-000092020000}"/>
    <cellStyle name="20% - Énfasis4 9 6" xfId="722" xr:uid="{00000000-0005-0000-0000-000093020000}"/>
    <cellStyle name="20% - Énfasis5 10" xfId="723" xr:uid="{00000000-0005-0000-0000-000094020000}"/>
    <cellStyle name="20% - Énfasis5 10 2" xfId="724" xr:uid="{00000000-0005-0000-0000-000095020000}"/>
    <cellStyle name="20% - Énfasis5 10 2 2" xfId="725" xr:uid="{00000000-0005-0000-0000-000096020000}"/>
    <cellStyle name="20% - Énfasis5 10 2 2 2" xfId="726" xr:uid="{00000000-0005-0000-0000-000097020000}"/>
    <cellStyle name="20% - Énfasis5 10 2 3" xfId="727" xr:uid="{00000000-0005-0000-0000-000098020000}"/>
    <cellStyle name="20% - Énfasis5 10 2 4" xfId="728" xr:uid="{00000000-0005-0000-0000-000099020000}"/>
    <cellStyle name="20% - Énfasis5 10 2 5" xfId="729" xr:uid="{00000000-0005-0000-0000-00009A020000}"/>
    <cellStyle name="20% - Énfasis5 10 2 6" xfId="730" xr:uid="{00000000-0005-0000-0000-00009B020000}"/>
    <cellStyle name="20% - Énfasis5 10 3" xfId="731" xr:uid="{00000000-0005-0000-0000-00009C020000}"/>
    <cellStyle name="20% - Énfasis5 10 3 2" xfId="732" xr:uid="{00000000-0005-0000-0000-00009D020000}"/>
    <cellStyle name="20% - Énfasis5 10 4" xfId="733" xr:uid="{00000000-0005-0000-0000-00009E020000}"/>
    <cellStyle name="20% - Énfasis5 10 5" xfId="734" xr:uid="{00000000-0005-0000-0000-00009F020000}"/>
    <cellStyle name="20% - Énfasis5 11" xfId="735" xr:uid="{00000000-0005-0000-0000-0000A0020000}"/>
    <cellStyle name="20% - Énfasis5 11 2" xfId="736" xr:uid="{00000000-0005-0000-0000-0000A1020000}"/>
    <cellStyle name="20% - Énfasis5 11 2 2" xfId="737" xr:uid="{00000000-0005-0000-0000-0000A2020000}"/>
    <cellStyle name="20% - Énfasis5 11 2 3" xfId="738" xr:uid="{00000000-0005-0000-0000-0000A3020000}"/>
    <cellStyle name="20% - Énfasis5 11 2 4" xfId="739" xr:uid="{00000000-0005-0000-0000-0000A4020000}"/>
    <cellStyle name="20% - Énfasis5 11 2 5" xfId="740" xr:uid="{00000000-0005-0000-0000-0000A5020000}"/>
    <cellStyle name="20% - Énfasis5 11 2 6" xfId="741" xr:uid="{00000000-0005-0000-0000-0000A6020000}"/>
    <cellStyle name="20% - Énfasis5 11 3" xfId="742" xr:uid="{00000000-0005-0000-0000-0000A7020000}"/>
    <cellStyle name="20% - Énfasis5 11 4" xfId="743" xr:uid="{00000000-0005-0000-0000-0000A8020000}"/>
    <cellStyle name="20% - Énfasis5 11 5" xfId="744" xr:uid="{00000000-0005-0000-0000-0000A9020000}"/>
    <cellStyle name="20% - Énfasis5 12" xfId="745" xr:uid="{00000000-0005-0000-0000-0000AA020000}"/>
    <cellStyle name="20% - Énfasis5 12 2" xfId="746" xr:uid="{00000000-0005-0000-0000-0000AB020000}"/>
    <cellStyle name="20% - Énfasis5 12 2 2" xfId="747" xr:uid="{00000000-0005-0000-0000-0000AC020000}"/>
    <cellStyle name="20% - Énfasis5 12 2 3" xfId="748" xr:uid="{00000000-0005-0000-0000-0000AD020000}"/>
    <cellStyle name="20% - Énfasis5 12 2 4" xfId="749" xr:uid="{00000000-0005-0000-0000-0000AE020000}"/>
    <cellStyle name="20% - Énfasis5 12 2 5" xfId="750" xr:uid="{00000000-0005-0000-0000-0000AF020000}"/>
    <cellStyle name="20% - Énfasis5 12 2 6" xfId="751" xr:uid="{00000000-0005-0000-0000-0000B0020000}"/>
    <cellStyle name="20% - Énfasis5 12 3" xfId="752" xr:uid="{00000000-0005-0000-0000-0000B1020000}"/>
    <cellStyle name="20% - Énfasis5 12 4" xfId="753" xr:uid="{00000000-0005-0000-0000-0000B2020000}"/>
    <cellStyle name="20% - Énfasis5 12 5" xfId="754" xr:uid="{00000000-0005-0000-0000-0000B3020000}"/>
    <cellStyle name="20% - Énfasis5 13" xfId="755" xr:uid="{00000000-0005-0000-0000-0000B4020000}"/>
    <cellStyle name="20% - Énfasis5 14" xfId="756" xr:uid="{00000000-0005-0000-0000-0000B5020000}"/>
    <cellStyle name="20% - Énfasis5 15" xfId="757" xr:uid="{00000000-0005-0000-0000-0000B6020000}"/>
    <cellStyle name="20% - Énfasis5 15 2" xfId="758" xr:uid="{00000000-0005-0000-0000-0000B7020000}"/>
    <cellStyle name="20% - Énfasis5 16" xfId="759" xr:uid="{00000000-0005-0000-0000-0000B8020000}"/>
    <cellStyle name="20% - Énfasis5 17" xfId="760" xr:uid="{00000000-0005-0000-0000-0000B9020000}"/>
    <cellStyle name="20% - Énfasis5 18" xfId="761" xr:uid="{00000000-0005-0000-0000-0000BA020000}"/>
    <cellStyle name="20% - Énfasis5 19" xfId="762" xr:uid="{00000000-0005-0000-0000-0000BB020000}"/>
    <cellStyle name="20% - Énfasis5 2" xfId="29" xr:uid="{00000000-0005-0000-0000-0000BC020000}"/>
    <cellStyle name="20% - Énfasis5 2 2" xfId="763" xr:uid="{00000000-0005-0000-0000-0000BD020000}"/>
    <cellStyle name="20% - Énfasis5 2 2 2" xfId="764" xr:uid="{00000000-0005-0000-0000-0000BE020000}"/>
    <cellStyle name="20% - Énfasis5 2 2 2 2" xfId="765" xr:uid="{00000000-0005-0000-0000-0000BF020000}"/>
    <cellStyle name="20% - Énfasis5 2 2 2 3" xfId="766" xr:uid="{00000000-0005-0000-0000-0000C0020000}"/>
    <cellStyle name="20% - Énfasis5 2 2 2 3 2" xfId="767" xr:uid="{00000000-0005-0000-0000-0000C1020000}"/>
    <cellStyle name="20% - Énfasis5 2 2 2 4" xfId="768" xr:uid="{00000000-0005-0000-0000-0000C2020000}"/>
    <cellStyle name="20% - Énfasis5 2 2 2 5" xfId="769" xr:uid="{00000000-0005-0000-0000-0000C3020000}"/>
    <cellStyle name="20% - Énfasis5 2 2 3" xfId="770" xr:uid="{00000000-0005-0000-0000-0000C4020000}"/>
    <cellStyle name="20% - Énfasis5 2 2 4" xfId="771" xr:uid="{00000000-0005-0000-0000-0000C5020000}"/>
    <cellStyle name="20% - Énfasis5 2 2 5" xfId="772" xr:uid="{00000000-0005-0000-0000-0000C6020000}"/>
    <cellStyle name="20% - Énfasis5 2 2 6" xfId="773" xr:uid="{00000000-0005-0000-0000-0000C7020000}"/>
    <cellStyle name="20% - Énfasis5 2 3" xfId="774" xr:uid="{00000000-0005-0000-0000-0000C8020000}"/>
    <cellStyle name="20% - Énfasis5 2 3 2" xfId="775" xr:uid="{00000000-0005-0000-0000-0000C9020000}"/>
    <cellStyle name="20% - Énfasis5 2 4" xfId="776" xr:uid="{00000000-0005-0000-0000-0000CA020000}"/>
    <cellStyle name="20% - Énfasis5 2 4 2" xfId="777" xr:uid="{00000000-0005-0000-0000-0000CB020000}"/>
    <cellStyle name="20% - Énfasis5 2 5" xfId="778" xr:uid="{00000000-0005-0000-0000-0000CC020000}"/>
    <cellStyle name="20% - Énfasis5 2 5 2" xfId="779" xr:uid="{00000000-0005-0000-0000-0000CD020000}"/>
    <cellStyle name="20% - Énfasis5 2 6" xfId="780" xr:uid="{00000000-0005-0000-0000-0000CE020000}"/>
    <cellStyle name="20% - Énfasis5 2 6 2" xfId="781" xr:uid="{00000000-0005-0000-0000-0000CF020000}"/>
    <cellStyle name="20% - Énfasis5 2 7" xfId="782" xr:uid="{00000000-0005-0000-0000-0000D0020000}"/>
    <cellStyle name="20% - Énfasis5 2 8" xfId="783" xr:uid="{00000000-0005-0000-0000-0000D1020000}"/>
    <cellStyle name="20% - Énfasis5 2 9" xfId="784" xr:uid="{00000000-0005-0000-0000-0000D2020000}"/>
    <cellStyle name="20% - Énfasis5 2 9 2" xfId="785" xr:uid="{00000000-0005-0000-0000-0000D3020000}"/>
    <cellStyle name="20% - Énfasis5 3" xfId="786" xr:uid="{00000000-0005-0000-0000-0000D4020000}"/>
    <cellStyle name="20% - Énfasis5 3 2" xfId="787" xr:uid="{00000000-0005-0000-0000-0000D5020000}"/>
    <cellStyle name="20% - Énfasis5 3 2 2" xfId="788" xr:uid="{00000000-0005-0000-0000-0000D6020000}"/>
    <cellStyle name="20% - Énfasis5 3 2 3" xfId="789" xr:uid="{00000000-0005-0000-0000-0000D7020000}"/>
    <cellStyle name="20% - Énfasis5 3 2 4" xfId="790" xr:uid="{00000000-0005-0000-0000-0000D8020000}"/>
    <cellStyle name="20% - Énfasis5 3 3" xfId="791" xr:uid="{00000000-0005-0000-0000-0000D9020000}"/>
    <cellStyle name="20% - Énfasis5 3 4" xfId="792" xr:uid="{00000000-0005-0000-0000-0000DA020000}"/>
    <cellStyle name="20% - Énfasis5 3 5" xfId="793" xr:uid="{00000000-0005-0000-0000-0000DB020000}"/>
    <cellStyle name="20% - Énfasis5 4" xfId="794" xr:uid="{00000000-0005-0000-0000-0000DC020000}"/>
    <cellStyle name="20% - Énfasis5 4 2" xfId="795" xr:uid="{00000000-0005-0000-0000-0000DD020000}"/>
    <cellStyle name="20% - Énfasis5 4 2 2" xfId="796" xr:uid="{00000000-0005-0000-0000-0000DE020000}"/>
    <cellStyle name="20% - Énfasis5 4 2 3" xfId="797" xr:uid="{00000000-0005-0000-0000-0000DF020000}"/>
    <cellStyle name="20% - Énfasis5 4 2 4" xfId="798" xr:uid="{00000000-0005-0000-0000-0000E0020000}"/>
    <cellStyle name="20% - Énfasis5 4 3" xfId="799" xr:uid="{00000000-0005-0000-0000-0000E1020000}"/>
    <cellStyle name="20% - Énfasis5 4 4" xfId="800" xr:uid="{00000000-0005-0000-0000-0000E2020000}"/>
    <cellStyle name="20% - Énfasis5 4 4 2" xfId="801" xr:uid="{00000000-0005-0000-0000-0000E3020000}"/>
    <cellStyle name="20% - Énfasis5 4 5" xfId="802" xr:uid="{00000000-0005-0000-0000-0000E4020000}"/>
    <cellStyle name="20% - Énfasis5 4 6" xfId="803" xr:uid="{00000000-0005-0000-0000-0000E5020000}"/>
    <cellStyle name="20% - Énfasis5 5" xfId="804" xr:uid="{00000000-0005-0000-0000-0000E6020000}"/>
    <cellStyle name="20% - Énfasis5 5 2" xfId="805" xr:uid="{00000000-0005-0000-0000-0000E7020000}"/>
    <cellStyle name="20% - Énfasis5 5 2 2" xfId="806" xr:uid="{00000000-0005-0000-0000-0000E8020000}"/>
    <cellStyle name="20% - Énfasis5 5 2 3" xfId="807" xr:uid="{00000000-0005-0000-0000-0000E9020000}"/>
    <cellStyle name="20% - Énfasis5 5 2 4" xfId="808" xr:uid="{00000000-0005-0000-0000-0000EA020000}"/>
    <cellStyle name="20% - Énfasis5 5 3" xfId="809" xr:uid="{00000000-0005-0000-0000-0000EB020000}"/>
    <cellStyle name="20% - Énfasis5 5 4" xfId="810" xr:uid="{00000000-0005-0000-0000-0000EC020000}"/>
    <cellStyle name="20% - Énfasis5 5 5" xfId="811" xr:uid="{00000000-0005-0000-0000-0000ED020000}"/>
    <cellStyle name="20% - Énfasis5 5 6" xfId="812" xr:uid="{00000000-0005-0000-0000-0000EE020000}"/>
    <cellStyle name="20% - Énfasis5 6" xfId="813" xr:uid="{00000000-0005-0000-0000-0000EF020000}"/>
    <cellStyle name="20% - Énfasis5 6 2" xfId="814" xr:uid="{00000000-0005-0000-0000-0000F0020000}"/>
    <cellStyle name="20% - Énfasis5 6 2 2" xfId="815" xr:uid="{00000000-0005-0000-0000-0000F1020000}"/>
    <cellStyle name="20% - Énfasis5 6 2 3" xfId="816" xr:uid="{00000000-0005-0000-0000-0000F2020000}"/>
    <cellStyle name="20% - Énfasis5 6 2 4" xfId="817" xr:uid="{00000000-0005-0000-0000-0000F3020000}"/>
    <cellStyle name="20% - Énfasis5 6 3" xfId="818" xr:uid="{00000000-0005-0000-0000-0000F4020000}"/>
    <cellStyle name="20% - Énfasis5 6 4" xfId="819" xr:uid="{00000000-0005-0000-0000-0000F5020000}"/>
    <cellStyle name="20% - Énfasis5 6 5" xfId="820" xr:uid="{00000000-0005-0000-0000-0000F6020000}"/>
    <cellStyle name="20% - Énfasis5 7" xfId="821" xr:uid="{00000000-0005-0000-0000-0000F7020000}"/>
    <cellStyle name="20% - Énfasis5 7 2" xfId="822" xr:uid="{00000000-0005-0000-0000-0000F8020000}"/>
    <cellStyle name="20% - Énfasis5 7 2 2" xfId="823" xr:uid="{00000000-0005-0000-0000-0000F9020000}"/>
    <cellStyle name="20% - Énfasis5 7 2 3" xfId="824" xr:uid="{00000000-0005-0000-0000-0000FA020000}"/>
    <cellStyle name="20% - Énfasis5 7 2 4" xfId="825" xr:uid="{00000000-0005-0000-0000-0000FB020000}"/>
    <cellStyle name="20% - Énfasis5 7 3" xfId="826" xr:uid="{00000000-0005-0000-0000-0000FC020000}"/>
    <cellStyle name="20% - Énfasis5 7 4" xfId="827" xr:uid="{00000000-0005-0000-0000-0000FD020000}"/>
    <cellStyle name="20% - Énfasis5 7 5" xfId="828" xr:uid="{00000000-0005-0000-0000-0000FE020000}"/>
    <cellStyle name="20% - Énfasis5 8" xfId="829" xr:uid="{00000000-0005-0000-0000-0000FF020000}"/>
    <cellStyle name="20% - Énfasis5 8 2" xfId="830" xr:uid="{00000000-0005-0000-0000-000000030000}"/>
    <cellStyle name="20% - Énfasis5 8 2 2" xfId="831" xr:uid="{00000000-0005-0000-0000-000001030000}"/>
    <cellStyle name="20% - Énfasis5 8 2 3" xfId="832" xr:uid="{00000000-0005-0000-0000-000002030000}"/>
    <cellStyle name="20% - Énfasis5 8 2 4" xfId="833" xr:uid="{00000000-0005-0000-0000-000003030000}"/>
    <cellStyle name="20% - Énfasis5 8 3" xfId="834" xr:uid="{00000000-0005-0000-0000-000004030000}"/>
    <cellStyle name="20% - Énfasis5 8 4" xfId="835" xr:uid="{00000000-0005-0000-0000-000005030000}"/>
    <cellStyle name="20% - Énfasis5 8 5" xfId="836" xr:uid="{00000000-0005-0000-0000-000006030000}"/>
    <cellStyle name="20% - Énfasis5 9" xfId="837" xr:uid="{00000000-0005-0000-0000-000007030000}"/>
    <cellStyle name="20% - Énfasis5 9 2" xfId="838" xr:uid="{00000000-0005-0000-0000-000008030000}"/>
    <cellStyle name="20% - Énfasis5 9 2 2" xfId="839" xr:uid="{00000000-0005-0000-0000-000009030000}"/>
    <cellStyle name="20% - Énfasis5 9 2 2 2" xfId="840" xr:uid="{00000000-0005-0000-0000-00000A030000}"/>
    <cellStyle name="20% - Énfasis5 9 2 2 3" xfId="841" xr:uid="{00000000-0005-0000-0000-00000B030000}"/>
    <cellStyle name="20% - Énfasis5 9 2 2 4" xfId="842" xr:uid="{00000000-0005-0000-0000-00000C030000}"/>
    <cellStyle name="20% - Énfasis5 9 2 2 5" xfId="843" xr:uid="{00000000-0005-0000-0000-00000D030000}"/>
    <cellStyle name="20% - Énfasis5 9 2 2 6" xfId="844" xr:uid="{00000000-0005-0000-0000-00000E030000}"/>
    <cellStyle name="20% - Énfasis5 9 2 3" xfId="845" xr:uid="{00000000-0005-0000-0000-00000F030000}"/>
    <cellStyle name="20% - Énfasis5 9 2 4" xfId="846" xr:uid="{00000000-0005-0000-0000-000010030000}"/>
    <cellStyle name="20% - Énfasis5 9 2 5" xfId="847" xr:uid="{00000000-0005-0000-0000-000011030000}"/>
    <cellStyle name="20% - Énfasis5 9 3" xfId="848" xr:uid="{00000000-0005-0000-0000-000012030000}"/>
    <cellStyle name="20% - Énfasis5 9 3 2" xfId="849" xr:uid="{00000000-0005-0000-0000-000013030000}"/>
    <cellStyle name="20% - Énfasis5 9 3 3" xfId="850" xr:uid="{00000000-0005-0000-0000-000014030000}"/>
    <cellStyle name="20% - Énfasis5 9 3 4" xfId="851" xr:uid="{00000000-0005-0000-0000-000015030000}"/>
    <cellStyle name="20% - Énfasis5 9 3 5" xfId="852" xr:uid="{00000000-0005-0000-0000-000016030000}"/>
    <cellStyle name="20% - Énfasis5 9 3 6" xfId="853" xr:uid="{00000000-0005-0000-0000-000017030000}"/>
    <cellStyle name="20% - Énfasis5 9 4" xfId="854" xr:uid="{00000000-0005-0000-0000-000018030000}"/>
    <cellStyle name="20% - Énfasis5 9 5" xfId="855" xr:uid="{00000000-0005-0000-0000-000019030000}"/>
    <cellStyle name="20% - Énfasis5 9 6" xfId="856" xr:uid="{00000000-0005-0000-0000-00001A030000}"/>
    <cellStyle name="20% - Énfasis6 10" xfId="857" xr:uid="{00000000-0005-0000-0000-00001B030000}"/>
    <cellStyle name="20% - Énfasis6 10 2" xfId="858" xr:uid="{00000000-0005-0000-0000-00001C030000}"/>
    <cellStyle name="20% - Énfasis6 10 2 2" xfId="859" xr:uid="{00000000-0005-0000-0000-00001D030000}"/>
    <cellStyle name="20% - Énfasis6 10 2 2 2" xfId="860" xr:uid="{00000000-0005-0000-0000-00001E030000}"/>
    <cellStyle name="20% - Énfasis6 10 2 3" xfId="861" xr:uid="{00000000-0005-0000-0000-00001F030000}"/>
    <cellStyle name="20% - Énfasis6 10 2 4" xfId="862" xr:uid="{00000000-0005-0000-0000-000020030000}"/>
    <cellStyle name="20% - Énfasis6 10 2 5" xfId="863" xr:uid="{00000000-0005-0000-0000-000021030000}"/>
    <cellStyle name="20% - Énfasis6 10 2 6" xfId="864" xr:uid="{00000000-0005-0000-0000-000022030000}"/>
    <cellStyle name="20% - Énfasis6 10 3" xfId="865" xr:uid="{00000000-0005-0000-0000-000023030000}"/>
    <cellStyle name="20% - Énfasis6 10 3 2" xfId="866" xr:uid="{00000000-0005-0000-0000-000024030000}"/>
    <cellStyle name="20% - Énfasis6 10 4" xfId="867" xr:uid="{00000000-0005-0000-0000-000025030000}"/>
    <cellStyle name="20% - Énfasis6 10 5" xfId="868" xr:uid="{00000000-0005-0000-0000-000026030000}"/>
    <cellStyle name="20% - Énfasis6 11" xfId="869" xr:uid="{00000000-0005-0000-0000-000027030000}"/>
    <cellStyle name="20% - Énfasis6 11 2" xfId="870" xr:uid="{00000000-0005-0000-0000-000028030000}"/>
    <cellStyle name="20% - Énfasis6 11 2 2" xfId="871" xr:uid="{00000000-0005-0000-0000-000029030000}"/>
    <cellStyle name="20% - Énfasis6 11 2 3" xfId="872" xr:uid="{00000000-0005-0000-0000-00002A030000}"/>
    <cellStyle name="20% - Énfasis6 11 2 4" xfId="873" xr:uid="{00000000-0005-0000-0000-00002B030000}"/>
    <cellStyle name="20% - Énfasis6 11 2 5" xfId="874" xr:uid="{00000000-0005-0000-0000-00002C030000}"/>
    <cellStyle name="20% - Énfasis6 11 2 6" xfId="875" xr:uid="{00000000-0005-0000-0000-00002D030000}"/>
    <cellStyle name="20% - Énfasis6 11 3" xfId="876" xr:uid="{00000000-0005-0000-0000-00002E030000}"/>
    <cellStyle name="20% - Énfasis6 11 4" xfId="877" xr:uid="{00000000-0005-0000-0000-00002F030000}"/>
    <cellStyle name="20% - Énfasis6 11 5" xfId="878" xr:uid="{00000000-0005-0000-0000-000030030000}"/>
    <cellStyle name="20% - Énfasis6 12" xfId="879" xr:uid="{00000000-0005-0000-0000-000031030000}"/>
    <cellStyle name="20% - Énfasis6 12 2" xfId="880" xr:uid="{00000000-0005-0000-0000-000032030000}"/>
    <cellStyle name="20% - Énfasis6 12 2 2" xfId="881" xr:uid="{00000000-0005-0000-0000-000033030000}"/>
    <cellStyle name="20% - Énfasis6 12 2 3" xfId="882" xr:uid="{00000000-0005-0000-0000-000034030000}"/>
    <cellStyle name="20% - Énfasis6 12 2 4" xfId="883" xr:uid="{00000000-0005-0000-0000-000035030000}"/>
    <cellStyle name="20% - Énfasis6 12 2 5" xfId="884" xr:uid="{00000000-0005-0000-0000-000036030000}"/>
    <cellStyle name="20% - Énfasis6 12 2 6" xfId="885" xr:uid="{00000000-0005-0000-0000-000037030000}"/>
    <cellStyle name="20% - Énfasis6 12 3" xfId="886" xr:uid="{00000000-0005-0000-0000-000038030000}"/>
    <cellStyle name="20% - Énfasis6 12 4" xfId="887" xr:uid="{00000000-0005-0000-0000-000039030000}"/>
    <cellStyle name="20% - Énfasis6 12 5" xfId="888" xr:uid="{00000000-0005-0000-0000-00003A030000}"/>
    <cellStyle name="20% - Énfasis6 13" xfId="889" xr:uid="{00000000-0005-0000-0000-00003B030000}"/>
    <cellStyle name="20% - Énfasis6 14" xfId="890" xr:uid="{00000000-0005-0000-0000-00003C030000}"/>
    <cellStyle name="20% - Énfasis6 15" xfId="891" xr:uid="{00000000-0005-0000-0000-00003D030000}"/>
    <cellStyle name="20% - Énfasis6 15 2" xfId="892" xr:uid="{00000000-0005-0000-0000-00003E030000}"/>
    <cellStyle name="20% - Énfasis6 16" xfId="893" xr:uid="{00000000-0005-0000-0000-00003F030000}"/>
    <cellStyle name="20% - Énfasis6 17" xfId="894" xr:uid="{00000000-0005-0000-0000-000040030000}"/>
    <cellStyle name="20% - Énfasis6 18" xfId="895" xr:uid="{00000000-0005-0000-0000-000041030000}"/>
    <cellStyle name="20% - Énfasis6 19" xfId="896" xr:uid="{00000000-0005-0000-0000-000042030000}"/>
    <cellStyle name="20% - Énfasis6 2" xfId="35" xr:uid="{00000000-0005-0000-0000-000043030000}"/>
    <cellStyle name="20% - Énfasis6 2 2" xfId="897" xr:uid="{00000000-0005-0000-0000-000044030000}"/>
    <cellStyle name="20% - Énfasis6 2 2 2" xfId="898" xr:uid="{00000000-0005-0000-0000-000045030000}"/>
    <cellStyle name="20% - Énfasis6 2 2 2 2" xfId="899" xr:uid="{00000000-0005-0000-0000-000046030000}"/>
    <cellStyle name="20% - Énfasis6 2 2 2 3" xfId="900" xr:uid="{00000000-0005-0000-0000-000047030000}"/>
    <cellStyle name="20% - Énfasis6 2 2 2 3 2" xfId="901" xr:uid="{00000000-0005-0000-0000-000048030000}"/>
    <cellStyle name="20% - Énfasis6 2 2 2 4" xfId="902" xr:uid="{00000000-0005-0000-0000-000049030000}"/>
    <cellStyle name="20% - Énfasis6 2 2 2 5" xfId="903" xr:uid="{00000000-0005-0000-0000-00004A030000}"/>
    <cellStyle name="20% - Énfasis6 2 2 3" xfId="904" xr:uid="{00000000-0005-0000-0000-00004B030000}"/>
    <cellStyle name="20% - Énfasis6 2 2 4" xfId="905" xr:uid="{00000000-0005-0000-0000-00004C030000}"/>
    <cellStyle name="20% - Énfasis6 2 2 5" xfId="906" xr:uid="{00000000-0005-0000-0000-00004D030000}"/>
    <cellStyle name="20% - Énfasis6 2 2 6" xfId="907" xr:uid="{00000000-0005-0000-0000-00004E030000}"/>
    <cellStyle name="20% - Énfasis6 2 3" xfId="908" xr:uid="{00000000-0005-0000-0000-00004F030000}"/>
    <cellStyle name="20% - Énfasis6 2 3 2" xfId="909" xr:uid="{00000000-0005-0000-0000-000050030000}"/>
    <cellStyle name="20% - Énfasis6 2 4" xfId="910" xr:uid="{00000000-0005-0000-0000-000051030000}"/>
    <cellStyle name="20% - Énfasis6 2 4 2" xfId="911" xr:uid="{00000000-0005-0000-0000-000052030000}"/>
    <cellStyle name="20% - Énfasis6 2 5" xfId="912" xr:uid="{00000000-0005-0000-0000-000053030000}"/>
    <cellStyle name="20% - Énfasis6 2 5 2" xfId="913" xr:uid="{00000000-0005-0000-0000-000054030000}"/>
    <cellStyle name="20% - Énfasis6 2 6" xfId="914" xr:uid="{00000000-0005-0000-0000-000055030000}"/>
    <cellStyle name="20% - Énfasis6 2 6 2" xfId="915" xr:uid="{00000000-0005-0000-0000-000056030000}"/>
    <cellStyle name="20% - Énfasis6 2 7" xfId="916" xr:uid="{00000000-0005-0000-0000-000057030000}"/>
    <cellStyle name="20% - Énfasis6 2 8" xfId="917" xr:uid="{00000000-0005-0000-0000-000058030000}"/>
    <cellStyle name="20% - Énfasis6 2 9" xfId="918" xr:uid="{00000000-0005-0000-0000-000059030000}"/>
    <cellStyle name="20% - Énfasis6 2 9 2" xfId="919" xr:uid="{00000000-0005-0000-0000-00005A030000}"/>
    <cellStyle name="20% - Énfasis6 3" xfId="920" xr:uid="{00000000-0005-0000-0000-00005B030000}"/>
    <cellStyle name="20% - Énfasis6 3 2" xfId="921" xr:uid="{00000000-0005-0000-0000-00005C030000}"/>
    <cellStyle name="20% - Énfasis6 3 2 2" xfId="922" xr:uid="{00000000-0005-0000-0000-00005D030000}"/>
    <cellStyle name="20% - Énfasis6 3 2 3" xfId="923" xr:uid="{00000000-0005-0000-0000-00005E030000}"/>
    <cellStyle name="20% - Énfasis6 3 2 4" xfId="924" xr:uid="{00000000-0005-0000-0000-00005F030000}"/>
    <cellStyle name="20% - Énfasis6 3 3" xfId="925" xr:uid="{00000000-0005-0000-0000-000060030000}"/>
    <cellStyle name="20% - Énfasis6 3 4" xfId="926" xr:uid="{00000000-0005-0000-0000-000061030000}"/>
    <cellStyle name="20% - Énfasis6 3 5" xfId="927" xr:uid="{00000000-0005-0000-0000-000062030000}"/>
    <cellStyle name="20% - Énfasis6 4" xfId="928" xr:uid="{00000000-0005-0000-0000-000063030000}"/>
    <cellStyle name="20% - Énfasis6 4 2" xfId="929" xr:uid="{00000000-0005-0000-0000-000064030000}"/>
    <cellStyle name="20% - Énfasis6 4 2 2" xfId="930" xr:uid="{00000000-0005-0000-0000-000065030000}"/>
    <cellStyle name="20% - Énfasis6 4 2 3" xfId="931" xr:uid="{00000000-0005-0000-0000-000066030000}"/>
    <cellStyle name="20% - Énfasis6 4 2 4" xfId="932" xr:uid="{00000000-0005-0000-0000-000067030000}"/>
    <cellStyle name="20% - Énfasis6 4 3" xfId="933" xr:uid="{00000000-0005-0000-0000-000068030000}"/>
    <cellStyle name="20% - Énfasis6 4 4" xfId="934" xr:uid="{00000000-0005-0000-0000-000069030000}"/>
    <cellStyle name="20% - Énfasis6 4 4 2" xfId="935" xr:uid="{00000000-0005-0000-0000-00006A030000}"/>
    <cellStyle name="20% - Énfasis6 4 5" xfId="936" xr:uid="{00000000-0005-0000-0000-00006B030000}"/>
    <cellStyle name="20% - Énfasis6 4 6" xfId="937" xr:uid="{00000000-0005-0000-0000-00006C030000}"/>
    <cellStyle name="20% - Énfasis6 5" xfId="938" xr:uid="{00000000-0005-0000-0000-00006D030000}"/>
    <cellStyle name="20% - Énfasis6 5 2" xfId="939" xr:uid="{00000000-0005-0000-0000-00006E030000}"/>
    <cellStyle name="20% - Énfasis6 5 2 2" xfId="940" xr:uid="{00000000-0005-0000-0000-00006F030000}"/>
    <cellStyle name="20% - Énfasis6 5 2 3" xfId="941" xr:uid="{00000000-0005-0000-0000-000070030000}"/>
    <cellStyle name="20% - Énfasis6 5 2 4" xfId="942" xr:uid="{00000000-0005-0000-0000-000071030000}"/>
    <cellStyle name="20% - Énfasis6 5 3" xfId="943" xr:uid="{00000000-0005-0000-0000-000072030000}"/>
    <cellStyle name="20% - Énfasis6 5 4" xfId="944" xr:uid="{00000000-0005-0000-0000-000073030000}"/>
    <cellStyle name="20% - Énfasis6 5 5" xfId="945" xr:uid="{00000000-0005-0000-0000-000074030000}"/>
    <cellStyle name="20% - Énfasis6 5 6" xfId="946" xr:uid="{00000000-0005-0000-0000-000075030000}"/>
    <cellStyle name="20% - Énfasis6 6" xfId="947" xr:uid="{00000000-0005-0000-0000-000076030000}"/>
    <cellStyle name="20% - Énfasis6 6 2" xfId="948" xr:uid="{00000000-0005-0000-0000-000077030000}"/>
    <cellStyle name="20% - Énfasis6 6 2 2" xfId="949" xr:uid="{00000000-0005-0000-0000-000078030000}"/>
    <cellStyle name="20% - Énfasis6 6 2 3" xfId="950" xr:uid="{00000000-0005-0000-0000-000079030000}"/>
    <cellStyle name="20% - Énfasis6 6 2 4" xfId="951" xr:uid="{00000000-0005-0000-0000-00007A030000}"/>
    <cellStyle name="20% - Énfasis6 6 3" xfId="952" xr:uid="{00000000-0005-0000-0000-00007B030000}"/>
    <cellStyle name="20% - Énfasis6 6 4" xfId="953" xr:uid="{00000000-0005-0000-0000-00007C030000}"/>
    <cellStyle name="20% - Énfasis6 6 5" xfId="954" xr:uid="{00000000-0005-0000-0000-00007D030000}"/>
    <cellStyle name="20% - Énfasis6 7" xfId="955" xr:uid="{00000000-0005-0000-0000-00007E030000}"/>
    <cellStyle name="20% - Énfasis6 7 2" xfId="956" xr:uid="{00000000-0005-0000-0000-00007F030000}"/>
    <cellStyle name="20% - Énfasis6 7 2 2" xfId="957" xr:uid="{00000000-0005-0000-0000-000080030000}"/>
    <cellStyle name="20% - Énfasis6 7 2 3" xfId="958" xr:uid="{00000000-0005-0000-0000-000081030000}"/>
    <cellStyle name="20% - Énfasis6 7 2 4" xfId="959" xr:uid="{00000000-0005-0000-0000-000082030000}"/>
    <cellStyle name="20% - Énfasis6 7 3" xfId="960" xr:uid="{00000000-0005-0000-0000-000083030000}"/>
    <cellStyle name="20% - Énfasis6 7 4" xfId="961" xr:uid="{00000000-0005-0000-0000-000084030000}"/>
    <cellStyle name="20% - Énfasis6 7 5" xfId="962" xr:uid="{00000000-0005-0000-0000-000085030000}"/>
    <cellStyle name="20% - Énfasis6 8" xfId="963" xr:uid="{00000000-0005-0000-0000-000086030000}"/>
    <cellStyle name="20% - Énfasis6 8 2" xfId="964" xr:uid="{00000000-0005-0000-0000-000087030000}"/>
    <cellStyle name="20% - Énfasis6 8 2 2" xfId="965" xr:uid="{00000000-0005-0000-0000-000088030000}"/>
    <cellStyle name="20% - Énfasis6 8 2 3" xfId="966" xr:uid="{00000000-0005-0000-0000-000089030000}"/>
    <cellStyle name="20% - Énfasis6 8 2 4" xfId="967" xr:uid="{00000000-0005-0000-0000-00008A030000}"/>
    <cellStyle name="20% - Énfasis6 8 3" xfId="968" xr:uid="{00000000-0005-0000-0000-00008B030000}"/>
    <cellStyle name="20% - Énfasis6 8 4" xfId="969" xr:uid="{00000000-0005-0000-0000-00008C030000}"/>
    <cellStyle name="20% - Énfasis6 8 5" xfId="970" xr:uid="{00000000-0005-0000-0000-00008D030000}"/>
    <cellStyle name="20% - Énfasis6 9" xfId="971" xr:uid="{00000000-0005-0000-0000-00008E030000}"/>
    <cellStyle name="20% - Énfasis6 9 2" xfId="972" xr:uid="{00000000-0005-0000-0000-00008F030000}"/>
    <cellStyle name="20% - Énfasis6 9 2 2" xfId="973" xr:uid="{00000000-0005-0000-0000-000090030000}"/>
    <cellStyle name="20% - Énfasis6 9 2 2 2" xfId="974" xr:uid="{00000000-0005-0000-0000-000091030000}"/>
    <cellStyle name="20% - Énfasis6 9 2 2 3" xfId="975" xr:uid="{00000000-0005-0000-0000-000092030000}"/>
    <cellStyle name="20% - Énfasis6 9 2 2 4" xfId="976" xr:uid="{00000000-0005-0000-0000-000093030000}"/>
    <cellStyle name="20% - Énfasis6 9 2 2 5" xfId="977" xr:uid="{00000000-0005-0000-0000-000094030000}"/>
    <cellStyle name="20% - Énfasis6 9 2 2 6" xfId="978" xr:uid="{00000000-0005-0000-0000-000095030000}"/>
    <cellStyle name="20% - Énfasis6 9 2 3" xfId="979" xr:uid="{00000000-0005-0000-0000-000096030000}"/>
    <cellStyle name="20% - Énfasis6 9 2 4" xfId="980" xr:uid="{00000000-0005-0000-0000-000097030000}"/>
    <cellStyle name="20% - Énfasis6 9 2 5" xfId="981" xr:uid="{00000000-0005-0000-0000-000098030000}"/>
    <cellStyle name="20% - Énfasis6 9 3" xfId="982" xr:uid="{00000000-0005-0000-0000-000099030000}"/>
    <cellStyle name="20% - Énfasis6 9 3 2" xfId="983" xr:uid="{00000000-0005-0000-0000-00009A030000}"/>
    <cellStyle name="20% - Énfasis6 9 3 3" xfId="984" xr:uid="{00000000-0005-0000-0000-00009B030000}"/>
    <cellStyle name="20% - Énfasis6 9 3 4" xfId="985" xr:uid="{00000000-0005-0000-0000-00009C030000}"/>
    <cellStyle name="20% - Énfasis6 9 3 5" xfId="986" xr:uid="{00000000-0005-0000-0000-00009D030000}"/>
    <cellStyle name="20% - Énfasis6 9 3 6" xfId="987" xr:uid="{00000000-0005-0000-0000-00009E030000}"/>
    <cellStyle name="20% - Énfasis6 9 4" xfId="988" xr:uid="{00000000-0005-0000-0000-00009F030000}"/>
    <cellStyle name="20% - Énfasis6 9 5" xfId="989" xr:uid="{00000000-0005-0000-0000-0000A0030000}"/>
    <cellStyle name="20% - Énfasis6 9 6" xfId="990" xr:uid="{00000000-0005-0000-0000-0000A1030000}"/>
    <cellStyle name="40% - Accent1" xfId="991" xr:uid="{00000000-0005-0000-0000-0000A2030000}"/>
    <cellStyle name="40% - Accent1 2" xfId="992" xr:uid="{00000000-0005-0000-0000-0000A3030000}"/>
    <cellStyle name="40% - Accent1 2 2" xfId="993" xr:uid="{00000000-0005-0000-0000-0000A4030000}"/>
    <cellStyle name="40% - Accent1 2_MAGISTER EDUC 2009" xfId="994" xr:uid="{00000000-0005-0000-0000-0000A5030000}"/>
    <cellStyle name="40% - Accent1 3" xfId="995" xr:uid="{00000000-0005-0000-0000-0000A6030000}"/>
    <cellStyle name="40% - Accent1 3 2" xfId="996" xr:uid="{00000000-0005-0000-0000-0000A7030000}"/>
    <cellStyle name="40% - Accent1 3 3" xfId="997" xr:uid="{00000000-0005-0000-0000-0000A8030000}"/>
    <cellStyle name="40% - Accent1 3 4" xfId="998" xr:uid="{00000000-0005-0000-0000-0000A9030000}"/>
    <cellStyle name="40% - Accent1 4" xfId="999" xr:uid="{00000000-0005-0000-0000-0000AA030000}"/>
    <cellStyle name="40% - Accent1 5" xfId="1000" xr:uid="{00000000-0005-0000-0000-0000AB030000}"/>
    <cellStyle name="40% - Accent1 6" xfId="1001" xr:uid="{00000000-0005-0000-0000-0000AC030000}"/>
    <cellStyle name="40% - Accent1_atrasado 15 04 DAF" xfId="1002" xr:uid="{00000000-0005-0000-0000-0000AD030000}"/>
    <cellStyle name="40% - Accent2" xfId="1003" xr:uid="{00000000-0005-0000-0000-0000AE030000}"/>
    <cellStyle name="40% - Accent2 2" xfId="1004" xr:uid="{00000000-0005-0000-0000-0000AF030000}"/>
    <cellStyle name="40% - Accent2 2 2" xfId="1005" xr:uid="{00000000-0005-0000-0000-0000B0030000}"/>
    <cellStyle name="40% - Accent2 2_MAGISTER EDUC 2009" xfId="1006" xr:uid="{00000000-0005-0000-0000-0000B1030000}"/>
    <cellStyle name="40% - Accent2 3" xfId="1007" xr:uid="{00000000-0005-0000-0000-0000B2030000}"/>
    <cellStyle name="40% - Accent2 3 2" xfId="1008" xr:uid="{00000000-0005-0000-0000-0000B3030000}"/>
    <cellStyle name="40% - Accent2 3 3" xfId="1009" xr:uid="{00000000-0005-0000-0000-0000B4030000}"/>
    <cellStyle name="40% - Accent2 3 4" xfId="1010" xr:uid="{00000000-0005-0000-0000-0000B5030000}"/>
    <cellStyle name="40% - Accent2 4" xfId="1011" xr:uid="{00000000-0005-0000-0000-0000B6030000}"/>
    <cellStyle name="40% - Accent2 5" xfId="1012" xr:uid="{00000000-0005-0000-0000-0000B7030000}"/>
    <cellStyle name="40% - Accent2 6" xfId="1013" xr:uid="{00000000-0005-0000-0000-0000B8030000}"/>
    <cellStyle name="40% - Accent2_atrasado 15 04 DAF" xfId="1014" xr:uid="{00000000-0005-0000-0000-0000B9030000}"/>
    <cellStyle name="40% - Accent3" xfId="1015" xr:uid="{00000000-0005-0000-0000-0000BA030000}"/>
    <cellStyle name="40% - Accent3 2" xfId="1016" xr:uid="{00000000-0005-0000-0000-0000BB030000}"/>
    <cellStyle name="40% - Accent3 2 2" xfId="1017" xr:uid="{00000000-0005-0000-0000-0000BC030000}"/>
    <cellStyle name="40% - Accent3 2_MAGISTER EDUC 2009" xfId="1018" xr:uid="{00000000-0005-0000-0000-0000BD030000}"/>
    <cellStyle name="40% - Accent3 3" xfId="1019" xr:uid="{00000000-0005-0000-0000-0000BE030000}"/>
    <cellStyle name="40% - Accent3 3 2" xfId="1020" xr:uid="{00000000-0005-0000-0000-0000BF030000}"/>
    <cellStyle name="40% - Accent3 3 3" xfId="1021" xr:uid="{00000000-0005-0000-0000-0000C0030000}"/>
    <cellStyle name="40% - Accent3 3 4" xfId="1022" xr:uid="{00000000-0005-0000-0000-0000C1030000}"/>
    <cellStyle name="40% - Accent3 4" xfId="1023" xr:uid="{00000000-0005-0000-0000-0000C2030000}"/>
    <cellStyle name="40% - Accent3 5" xfId="1024" xr:uid="{00000000-0005-0000-0000-0000C3030000}"/>
    <cellStyle name="40% - Accent3 6" xfId="1025" xr:uid="{00000000-0005-0000-0000-0000C4030000}"/>
    <cellStyle name="40% - Accent3_atrasado 15 04 DAF" xfId="1026" xr:uid="{00000000-0005-0000-0000-0000C5030000}"/>
    <cellStyle name="40% - Accent4" xfId="1027" xr:uid="{00000000-0005-0000-0000-0000C6030000}"/>
    <cellStyle name="40% - Accent4 2" xfId="1028" xr:uid="{00000000-0005-0000-0000-0000C7030000}"/>
    <cellStyle name="40% - Accent4 2 2" xfId="1029" xr:uid="{00000000-0005-0000-0000-0000C8030000}"/>
    <cellStyle name="40% - Accent4 2_MAGISTER EDUC 2009" xfId="1030" xr:uid="{00000000-0005-0000-0000-0000C9030000}"/>
    <cellStyle name="40% - Accent4 3" xfId="1031" xr:uid="{00000000-0005-0000-0000-0000CA030000}"/>
    <cellStyle name="40% - Accent4 3 2" xfId="1032" xr:uid="{00000000-0005-0000-0000-0000CB030000}"/>
    <cellStyle name="40% - Accent4 3 3" xfId="1033" xr:uid="{00000000-0005-0000-0000-0000CC030000}"/>
    <cellStyle name="40% - Accent4 3 4" xfId="1034" xr:uid="{00000000-0005-0000-0000-0000CD030000}"/>
    <cellStyle name="40% - Accent4 4" xfId="1035" xr:uid="{00000000-0005-0000-0000-0000CE030000}"/>
    <cellStyle name="40% - Accent4 5" xfId="1036" xr:uid="{00000000-0005-0000-0000-0000CF030000}"/>
    <cellStyle name="40% - Accent4 6" xfId="1037" xr:uid="{00000000-0005-0000-0000-0000D0030000}"/>
    <cellStyle name="40% - Accent4_atrasado 15 04 DAF" xfId="1038" xr:uid="{00000000-0005-0000-0000-0000D1030000}"/>
    <cellStyle name="40% - Accent5" xfId="1039" xr:uid="{00000000-0005-0000-0000-0000D2030000}"/>
    <cellStyle name="40% - Accent5 2" xfId="1040" xr:uid="{00000000-0005-0000-0000-0000D3030000}"/>
    <cellStyle name="40% - Accent5 2 2" xfId="1041" xr:uid="{00000000-0005-0000-0000-0000D4030000}"/>
    <cellStyle name="40% - Accent5 2_MAGISTER EDUC 2009" xfId="1042" xr:uid="{00000000-0005-0000-0000-0000D5030000}"/>
    <cellStyle name="40% - Accent5 3" xfId="1043" xr:uid="{00000000-0005-0000-0000-0000D6030000}"/>
    <cellStyle name="40% - Accent5 3 2" xfId="1044" xr:uid="{00000000-0005-0000-0000-0000D7030000}"/>
    <cellStyle name="40% - Accent5 3 3" xfId="1045" xr:uid="{00000000-0005-0000-0000-0000D8030000}"/>
    <cellStyle name="40% - Accent5 3 4" xfId="1046" xr:uid="{00000000-0005-0000-0000-0000D9030000}"/>
    <cellStyle name="40% - Accent5 4" xfId="1047" xr:uid="{00000000-0005-0000-0000-0000DA030000}"/>
    <cellStyle name="40% - Accent5 5" xfId="1048" xr:uid="{00000000-0005-0000-0000-0000DB030000}"/>
    <cellStyle name="40% - Accent5 6" xfId="1049" xr:uid="{00000000-0005-0000-0000-0000DC030000}"/>
    <cellStyle name="40% - Accent5_atrasado 15 04 DAF" xfId="1050" xr:uid="{00000000-0005-0000-0000-0000DD030000}"/>
    <cellStyle name="40% - Accent6" xfId="1051" xr:uid="{00000000-0005-0000-0000-0000DE030000}"/>
    <cellStyle name="40% - Accent6 2" xfId="1052" xr:uid="{00000000-0005-0000-0000-0000DF030000}"/>
    <cellStyle name="40% - Accent6 2 2" xfId="1053" xr:uid="{00000000-0005-0000-0000-0000E0030000}"/>
    <cellStyle name="40% - Accent6 2_MAGISTER EDUC 2009" xfId="1054" xr:uid="{00000000-0005-0000-0000-0000E1030000}"/>
    <cellStyle name="40% - Accent6 3" xfId="1055" xr:uid="{00000000-0005-0000-0000-0000E2030000}"/>
    <cellStyle name="40% - Accent6 3 2" xfId="1056" xr:uid="{00000000-0005-0000-0000-0000E3030000}"/>
    <cellStyle name="40% - Accent6 3 3" xfId="1057" xr:uid="{00000000-0005-0000-0000-0000E4030000}"/>
    <cellStyle name="40% - Accent6 3 4" xfId="1058" xr:uid="{00000000-0005-0000-0000-0000E5030000}"/>
    <cellStyle name="40% - Accent6 4" xfId="1059" xr:uid="{00000000-0005-0000-0000-0000E6030000}"/>
    <cellStyle name="40% - Accent6 5" xfId="1060" xr:uid="{00000000-0005-0000-0000-0000E7030000}"/>
    <cellStyle name="40% - Accent6 6" xfId="1061" xr:uid="{00000000-0005-0000-0000-0000E8030000}"/>
    <cellStyle name="40% - Accent6_atrasado 15 04 DAF" xfId="1062" xr:uid="{00000000-0005-0000-0000-0000E9030000}"/>
    <cellStyle name="40% - Ênfase1" xfId="1063" xr:uid="{00000000-0005-0000-0000-0000EA030000}"/>
    <cellStyle name="40% - Ênfase1 2" xfId="1064" xr:uid="{00000000-0005-0000-0000-0000EB030000}"/>
    <cellStyle name="40% - Ênfase1 2 2" xfId="1065" xr:uid="{00000000-0005-0000-0000-0000EC030000}"/>
    <cellStyle name="40% - Ênfase1 2 3" xfId="1066" xr:uid="{00000000-0005-0000-0000-0000ED030000}"/>
    <cellStyle name="40% - Ênfase1 2 4" xfId="1067" xr:uid="{00000000-0005-0000-0000-0000EE030000}"/>
    <cellStyle name="40% - Ênfase1 3" xfId="1068" xr:uid="{00000000-0005-0000-0000-0000EF030000}"/>
    <cellStyle name="40% - Ênfase1 4" xfId="1069" xr:uid="{00000000-0005-0000-0000-0000F0030000}"/>
    <cellStyle name="40% - Ênfase1 5" xfId="1070" xr:uid="{00000000-0005-0000-0000-0000F1030000}"/>
    <cellStyle name="40% - Ênfase2" xfId="1071" xr:uid="{00000000-0005-0000-0000-0000F2030000}"/>
    <cellStyle name="40% - Ênfase2 2" xfId="1072" xr:uid="{00000000-0005-0000-0000-0000F3030000}"/>
    <cellStyle name="40% - Ênfase2 2 2" xfId="1073" xr:uid="{00000000-0005-0000-0000-0000F4030000}"/>
    <cellStyle name="40% - Ênfase2 2 3" xfId="1074" xr:uid="{00000000-0005-0000-0000-0000F5030000}"/>
    <cellStyle name="40% - Ênfase2 2 4" xfId="1075" xr:uid="{00000000-0005-0000-0000-0000F6030000}"/>
    <cellStyle name="40% - Ênfase2 3" xfId="1076" xr:uid="{00000000-0005-0000-0000-0000F7030000}"/>
    <cellStyle name="40% - Ênfase2 4" xfId="1077" xr:uid="{00000000-0005-0000-0000-0000F8030000}"/>
    <cellStyle name="40% - Ênfase2 5" xfId="1078" xr:uid="{00000000-0005-0000-0000-0000F9030000}"/>
    <cellStyle name="40% - Ênfase3" xfId="1079" xr:uid="{00000000-0005-0000-0000-0000FA030000}"/>
    <cellStyle name="40% - Ênfase3 2" xfId="1080" xr:uid="{00000000-0005-0000-0000-0000FB030000}"/>
    <cellStyle name="40% - Ênfase3 2 2" xfId="1081" xr:uid="{00000000-0005-0000-0000-0000FC030000}"/>
    <cellStyle name="40% - Ênfase3 2 3" xfId="1082" xr:uid="{00000000-0005-0000-0000-0000FD030000}"/>
    <cellStyle name="40% - Ênfase3 2 4" xfId="1083" xr:uid="{00000000-0005-0000-0000-0000FE030000}"/>
    <cellStyle name="40% - Ênfase3 3" xfId="1084" xr:uid="{00000000-0005-0000-0000-0000FF030000}"/>
    <cellStyle name="40% - Ênfase3 4" xfId="1085" xr:uid="{00000000-0005-0000-0000-000000040000}"/>
    <cellStyle name="40% - Ênfase3 5" xfId="1086" xr:uid="{00000000-0005-0000-0000-000001040000}"/>
    <cellStyle name="40% - Ênfase4" xfId="1087" xr:uid="{00000000-0005-0000-0000-000002040000}"/>
    <cellStyle name="40% - Ênfase4 2" xfId="1088" xr:uid="{00000000-0005-0000-0000-000003040000}"/>
    <cellStyle name="40% - Ênfase4 2 2" xfId="1089" xr:uid="{00000000-0005-0000-0000-000004040000}"/>
    <cellStyle name="40% - Ênfase4 2 3" xfId="1090" xr:uid="{00000000-0005-0000-0000-000005040000}"/>
    <cellStyle name="40% - Ênfase4 2 4" xfId="1091" xr:uid="{00000000-0005-0000-0000-000006040000}"/>
    <cellStyle name="40% - Ênfase4 3" xfId="1092" xr:uid="{00000000-0005-0000-0000-000007040000}"/>
    <cellStyle name="40% - Ênfase4 4" xfId="1093" xr:uid="{00000000-0005-0000-0000-000008040000}"/>
    <cellStyle name="40% - Ênfase4 5" xfId="1094" xr:uid="{00000000-0005-0000-0000-000009040000}"/>
    <cellStyle name="40% - Ênfase5" xfId="1095" xr:uid="{00000000-0005-0000-0000-00000A040000}"/>
    <cellStyle name="40% - Ênfase5 2" xfId="1096" xr:uid="{00000000-0005-0000-0000-00000B040000}"/>
    <cellStyle name="40% - Ênfase5 2 2" xfId="1097" xr:uid="{00000000-0005-0000-0000-00000C040000}"/>
    <cellStyle name="40% - Ênfase5 2 3" xfId="1098" xr:uid="{00000000-0005-0000-0000-00000D040000}"/>
    <cellStyle name="40% - Ênfase5 2 4" xfId="1099" xr:uid="{00000000-0005-0000-0000-00000E040000}"/>
    <cellStyle name="40% - Ênfase5 3" xfId="1100" xr:uid="{00000000-0005-0000-0000-00000F040000}"/>
    <cellStyle name="40% - Ênfase5 4" xfId="1101" xr:uid="{00000000-0005-0000-0000-000010040000}"/>
    <cellStyle name="40% - Ênfase5 5" xfId="1102" xr:uid="{00000000-0005-0000-0000-000011040000}"/>
    <cellStyle name="40% - Ênfase6" xfId="1103" xr:uid="{00000000-0005-0000-0000-000012040000}"/>
    <cellStyle name="40% - Ênfase6 2" xfId="1104" xr:uid="{00000000-0005-0000-0000-000013040000}"/>
    <cellStyle name="40% - Ênfase6 2 2" xfId="1105" xr:uid="{00000000-0005-0000-0000-000014040000}"/>
    <cellStyle name="40% - Ênfase6 2 3" xfId="1106" xr:uid="{00000000-0005-0000-0000-000015040000}"/>
    <cellStyle name="40% - Ênfase6 2 4" xfId="1107" xr:uid="{00000000-0005-0000-0000-000016040000}"/>
    <cellStyle name="40% - Ênfase6 3" xfId="1108" xr:uid="{00000000-0005-0000-0000-000017040000}"/>
    <cellStyle name="40% - Ênfase6 4" xfId="1109" xr:uid="{00000000-0005-0000-0000-000018040000}"/>
    <cellStyle name="40% - Ênfase6 5" xfId="1110" xr:uid="{00000000-0005-0000-0000-000019040000}"/>
    <cellStyle name="40% - Énfasis1 10" xfId="1111" xr:uid="{00000000-0005-0000-0000-00001A040000}"/>
    <cellStyle name="40% - Énfasis1 10 2" xfId="1112" xr:uid="{00000000-0005-0000-0000-00001B040000}"/>
    <cellStyle name="40% - Énfasis1 10 2 2" xfId="1113" xr:uid="{00000000-0005-0000-0000-00001C040000}"/>
    <cellStyle name="40% - Énfasis1 10 2 2 2" xfId="1114" xr:uid="{00000000-0005-0000-0000-00001D040000}"/>
    <cellStyle name="40% - Énfasis1 10 2 3" xfId="1115" xr:uid="{00000000-0005-0000-0000-00001E040000}"/>
    <cellStyle name="40% - Énfasis1 10 2 4" xfId="1116" xr:uid="{00000000-0005-0000-0000-00001F040000}"/>
    <cellStyle name="40% - Énfasis1 10 2 5" xfId="1117" xr:uid="{00000000-0005-0000-0000-000020040000}"/>
    <cellStyle name="40% - Énfasis1 10 2 6" xfId="1118" xr:uid="{00000000-0005-0000-0000-000021040000}"/>
    <cellStyle name="40% - Énfasis1 10 3" xfId="1119" xr:uid="{00000000-0005-0000-0000-000022040000}"/>
    <cellStyle name="40% - Énfasis1 10 3 2" xfId="1120" xr:uid="{00000000-0005-0000-0000-000023040000}"/>
    <cellStyle name="40% - Énfasis1 10 4" xfId="1121" xr:uid="{00000000-0005-0000-0000-000024040000}"/>
    <cellStyle name="40% - Énfasis1 10 5" xfId="1122" xr:uid="{00000000-0005-0000-0000-000025040000}"/>
    <cellStyle name="40% - Énfasis1 11" xfId="1123" xr:uid="{00000000-0005-0000-0000-000026040000}"/>
    <cellStyle name="40% - Énfasis1 11 2" xfId="1124" xr:uid="{00000000-0005-0000-0000-000027040000}"/>
    <cellStyle name="40% - Énfasis1 11 2 2" xfId="1125" xr:uid="{00000000-0005-0000-0000-000028040000}"/>
    <cellStyle name="40% - Énfasis1 11 2 3" xfId="1126" xr:uid="{00000000-0005-0000-0000-000029040000}"/>
    <cellStyle name="40% - Énfasis1 11 2 4" xfId="1127" xr:uid="{00000000-0005-0000-0000-00002A040000}"/>
    <cellStyle name="40% - Énfasis1 11 2 5" xfId="1128" xr:uid="{00000000-0005-0000-0000-00002B040000}"/>
    <cellStyle name="40% - Énfasis1 11 2 6" xfId="1129" xr:uid="{00000000-0005-0000-0000-00002C040000}"/>
    <cellStyle name="40% - Énfasis1 11 3" xfId="1130" xr:uid="{00000000-0005-0000-0000-00002D040000}"/>
    <cellStyle name="40% - Énfasis1 11 4" xfId="1131" xr:uid="{00000000-0005-0000-0000-00002E040000}"/>
    <cellStyle name="40% - Énfasis1 11 5" xfId="1132" xr:uid="{00000000-0005-0000-0000-00002F040000}"/>
    <cellStyle name="40% - Énfasis1 12" xfId="1133" xr:uid="{00000000-0005-0000-0000-000030040000}"/>
    <cellStyle name="40% - Énfasis1 12 2" xfId="1134" xr:uid="{00000000-0005-0000-0000-000031040000}"/>
    <cellStyle name="40% - Énfasis1 12 2 2" xfId="1135" xr:uid="{00000000-0005-0000-0000-000032040000}"/>
    <cellStyle name="40% - Énfasis1 12 2 3" xfId="1136" xr:uid="{00000000-0005-0000-0000-000033040000}"/>
    <cellStyle name="40% - Énfasis1 12 2 4" xfId="1137" xr:uid="{00000000-0005-0000-0000-000034040000}"/>
    <cellStyle name="40% - Énfasis1 12 2 5" xfId="1138" xr:uid="{00000000-0005-0000-0000-000035040000}"/>
    <cellStyle name="40% - Énfasis1 12 2 6" xfId="1139" xr:uid="{00000000-0005-0000-0000-000036040000}"/>
    <cellStyle name="40% - Énfasis1 12 3" xfId="1140" xr:uid="{00000000-0005-0000-0000-000037040000}"/>
    <cellStyle name="40% - Énfasis1 12 4" xfId="1141" xr:uid="{00000000-0005-0000-0000-000038040000}"/>
    <cellStyle name="40% - Énfasis1 12 5" xfId="1142" xr:uid="{00000000-0005-0000-0000-000039040000}"/>
    <cellStyle name="40% - Énfasis1 13" xfId="1143" xr:uid="{00000000-0005-0000-0000-00003A040000}"/>
    <cellStyle name="40% - Énfasis1 14" xfId="1144" xr:uid="{00000000-0005-0000-0000-00003B040000}"/>
    <cellStyle name="40% - Énfasis1 15" xfId="1145" xr:uid="{00000000-0005-0000-0000-00003C040000}"/>
    <cellStyle name="40% - Énfasis1 15 2" xfId="1146" xr:uid="{00000000-0005-0000-0000-00003D040000}"/>
    <cellStyle name="40% - Énfasis1 16" xfId="1147" xr:uid="{00000000-0005-0000-0000-00003E040000}"/>
    <cellStyle name="40% - Énfasis1 17" xfId="1148" xr:uid="{00000000-0005-0000-0000-00003F040000}"/>
    <cellStyle name="40% - Énfasis1 18" xfId="1149" xr:uid="{00000000-0005-0000-0000-000040040000}"/>
    <cellStyle name="40% - Énfasis1 19" xfId="1150" xr:uid="{00000000-0005-0000-0000-000041040000}"/>
    <cellStyle name="40% - Énfasis1 2" xfId="32" xr:uid="{00000000-0005-0000-0000-000042040000}"/>
    <cellStyle name="40% - Énfasis1 2 2" xfId="1151" xr:uid="{00000000-0005-0000-0000-000043040000}"/>
    <cellStyle name="40% - Énfasis1 2 2 2" xfId="1152" xr:uid="{00000000-0005-0000-0000-000044040000}"/>
    <cellStyle name="40% - Énfasis1 2 2 2 2" xfId="1153" xr:uid="{00000000-0005-0000-0000-000045040000}"/>
    <cellStyle name="40% - Énfasis1 2 2 2 3" xfId="1154" xr:uid="{00000000-0005-0000-0000-000046040000}"/>
    <cellStyle name="40% - Énfasis1 2 2 2 3 2" xfId="1155" xr:uid="{00000000-0005-0000-0000-000047040000}"/>
    <cellStyle name="40% - Énfasis1 2 2 2 4" xfId="1156" xr:uid="{00000000-0005-0000-0000-000048040000}"/>
    <cellStyle name="40% - Énfasis1 2 2 2 5" xfId="1157" xr:uid="{00000000-0005-0000-0000-000049040000}"/>
    <cellStyle name="40% - Énfasis1 2 2 3" xfId="1158" xr:uid="{00000000-0005-0000-0000-00004A040000}"/>
    <cellStyle name="40% - Énfasis1 2 2 4" xfId="1159" xr:uid="{00000000-0005-0000-0000-00004B040000}"/>
    <cellStyle name="40% - Énfasis1 2 2 5" xfId="1160" xr:uid="{00000000-0005-0000-0000-00004C040000}"/>
    <cellStyle name="40% - Énfasis1 2 2 6" xfId="1161" xr:uid="{00000000-0005-0000-0000-00004D040000}"/>
    <cellStyle name="40% - Énfasis1 2 3" xfId="1162" xr:uid="{00000000-0005-0000-0000-00004E040000}"/>
    <cellStyle name="40% - Énfasis1 2 3 2" xfId="1163" xr:uid="{00000000-0005-0000-0000-00004F040000}"/>
    <cellStyle name="40% - Énfasis1 2 4" xfId="1164" xr:uid="{00000000-0005-0000-0000-000050040000}"/>
    <cellStyle name="40% - Énfasis1 2 4 2" xfId="1165" xr:uid="{00000000-0005-0000-0000-000051040000}"/>
    <cellStyle name="40% - Énfasis1 2 5" xfId="1166" xr:uid="{00000000-0005-0000-0000-000052040000}"/>
    <cellStyle name="40% - Énfasis1 2 5 2" xfId="1167" xr:uid="{00000000-0005-0000-0000-000053040000}"/>
    <cellStyle name="40% - Énfasis1 2 6" xfId="1168" xr:uid="{00000000-0005-0000-0000-000054040000}"/>
    <cellStyle name="40% - Énfasis1 2 6 2" xfId="1169" xr:uid="{00000000-0005-0000-0000-000055040000}"/>
    <cellStyle name="40% - Énfasis1 2 7" xfId="1170" xr:uid="{00000000-0005-0000-0000-000056040000}"/>
    <cellStyle name="40% - Énfasis1 2 8" xfId="1171" xr:uid="{00000000-0005-0000-0000-000057040000}"/>
    <cellStyle name="40% - Énfasis1 2 9" xfId="1172" xr:uid="{00000000-0005-0000-0000-000058040000}"/>
    <cellStyle name="40% - Énfasis1 2 9 2" xfId="1173" xr:uid="{00000000-0005-0000-0000-000059040000}"/>
    <cellStyle name="40% - Énfasis1 3" xfId="1174" xr:uid="{00000000-0005-0000-0000-00005A040000}"/>
    <cellStyle name="40% - Énfasis1 3 2" xfId="1175" xr:uid="{00000000-0005-0000-0000-00005B040000}"/>
    <cellStyle name="40% - Énfasis1 3 2 2" xfId="1176" xr:uid="{00000000-0005-0000-0000-00005C040000}"/>
    <cellStyle name="40% - Énfasis1 3 2 3" xfId="1177" xr:uid="{00000000-0005-0000-0000-00005D040000}"/>
    <cellStyle name="40% - Énfasis1 3 2 4" xfId="1178" xr:uid="{00000000-0005-0000-0000-00005E040000}"/>
    <cellStyle name="40% - Énfasis1 3 3" xfId="1179" xr:uid="{00000000-0005-0000-0000-00005F040000}"/>
    <cellStyle name="40% - Énfasis1 3 4" xfId="1180" xr:uid="{00000000-0005-0000-0000-000060040000}"/>
    <cellStyle name="40% - Énfasis1 3 5" xfId="1181" xr:uid="{00000000-0005-0000-0000-000061040000}"/>
    <cellStyle name="40% - Énfasis1 4" xfId="1182" xr:uid="{00000000-0005-0000-0000-000062040000}"/>
    <cellStyle name="40% - Énfasis1 4 2" xfId="1183" xr:uid="{00000000-0005-0000-0000-000063040000}"/>
    <cellStyle name="40% - Énfasis1 4 2 2" xfId="1184" xr:uid="{00000000-0005-0000-0000-000064040000}"/>
    <cellStyle name="40% - Énfasis1 4 2 3" xfId="1185" xr:uid="{00000000-0005-0000-0000-000065040000}"/>
    <cellStyle name="40% - Énfasis1 4 2 4" xfId="1186" xr:uid="{00000000-0005-0000-0000-000066040000}"/>
    <cellStyle name="40% - Énfasis1 4 3" xfId="1187" xr:uid="{00000000-0005-0000-0000-000067040000}"/>
    <cellStyle name="40% - Énfasis1 4 4" xfId="1188" xr:uid="{00000000-0005-0000-0000-000068040000}"/>
    <cellStyle name="40% - Énfasis1 4 4 2" xfId="1189" xr:uid="{00000000-0005-0000-0000-000069040000}"/>
    <cellStyle name="40% - Énfasis1 4 5" xfId="1190" xr:uid="{00000000-0005-0000-0000-00006A040000}"/>
    <cellStyle name="40% - Énfasis1 4 6" xfId="1191" xr:uid="{00000000-0005-0000-0000-00006B040000}"/>
    <cellStyle name="40% - Énfasis1 5" xfId="1192" xr:uid="{00000000-0005-0000-0000-00006C040000}"/>
    <cellStyle name="40% - Énfasis1 5 2" xfId="1193" xr:uid="{00000000-0005-0000-0000-00006D040000}"/>
    <cellStyle name="40% - Énfasis1 5 2 2" xfId="1194" xr:uid="{00000000-0005-0000-0000-00006E040000}"/>
    <cellStyle name="40% - Énfasis1 5 2 3" xfId="1195" xr:uid="{00000000-0005-0000-0000-00006F040000}"/>
    <cellStyle name="40% - Énfasis1 5 2 4" xfId="1196" xr:uid="{00000000-0005-0000-0000-000070040000}"/>
    <cellStyle name="40% - Énfasis1 5 3" xfId="1197" xr:uid="{00000000-0005-0000-0000-000071040000}"/>
    <cellStyle name="40% - Énfasis1 5 4" xfId="1198" xr:uid="{00000000-0005-0000-0000-000072040000}"/>
    <cellStyle name="40% - Énfasis1 5 5" xfId="1199" xr:uid="{00000000-0005-0000-0000-000073040000}"/>
    <cellStyle name="40% - Énfasis1 5 6" xfId="1200" xr:uid="{00000000-0005-0000-0000-000074040000}"/>
    <cellStyle name="40% - Énfasis1 6" xfId="1201" xr:uid="{00000000-0005-0000-0000-000075040000}"/>
    <cellStyle name="40% - Énfasis1 6 2" xfId="1202" xr:uid="{00000000-0005-0000-0000-000076040000}"/>
    <cellStyle name="40% - Énfasis1 6 2 2" xfId="1203" xr:uid="{00000000-0005-0000-0000-000077040000}"/>
    <cellStyle name="40% - Énfasis1 6 2 3" xfId="1204" xr:uid="{00000000-0005-0000-0000-000078040000}"/>
    <cellStyle name="40% - Énfasis1 6 2 4" xfId="1205" xr:uid="{00000000-0005-0000-0000-000079040000}"/>
    <cellStyle name="40% - Énfasis1 6 3" xfId="1206" xr:uid="{00000000-0005-0000-0000-00007A040000}"/>
    <cellStyle name="40% - Énfasis1 6 4" xfId="1207" xr:uid="{00000000-0005-0000-0000-00007B040000}"/>
    <cellStyle name="40% - Énfasis1 6 5" xfId="1208" xr:uid="{00000000-0005-0000-0000-00007C040000}"/>
    <cellStyle name="40% - Énfasis1 7" xfId="1209" xr:uid="{00000000-0005-0000-0000-00007D040000}"/>
    <cellStyle name="40% - Énfasis1 7 2" xfId="1210" xr:uid="{00000000-0005-0000-0000-00007E040000}"/>
    <cellStyle name="40% - Énfasis1 7 2 2" xfId="1211" xr:uid="{00000000-0005-0000-0000-00007F040000}"/>
    <cellStyle name="40% - Énfasis1 7 2 3" xfId="1212" xr:uid="{00000000-0005-0000-0000-000080040000}"/>
    <cellStyle name="40% - Énfasis1 7 2 4" xfId="1213" xr:uid="{00000000-0005-0000-0000-000081040000}"/>
    <cellStyle name="40% - Énfasis1 7 3" xfId="1214" xr:uid="{00000000-0005-0000-0000-000082040000}"/>
    <cellStyle name="40% - Énfasis1 7 4" xfId="1215" xr:uid="{00000000-0005-0000-0000-000083040000}"/>
    <cellStyle name="40% - Énfasis1 7 5" xfId="1216" xr:uid="{00000000-0005-0000-0000-000084040000}"/>
    <cellStyle name="40% - Énfasis1 8" xfId="1217" xr:uid="{00000000-0005-0000-0000-000085040000}"/>
    <cellStyle name="40% - Énfasis1 8 2" xfId="1218" xr:uid="{00000000-0005-0000-0000-000086040000}"/>
    <cellStyle name="40% - Énfasis1 8 2 2" xfId="1219" xr:uid="{00000000-0005-0000-0000-000087040000}"/>
    <cellStyle name="40% - Énfasis1 8 2 3" xfId="1220" xr:uid="{00000000-0005-0000-0000-000088040000}"/>
    <cellStyle name="40% - Énfasis1 8 2 4" xfId="1221" xr:uid="{00000000-0005-0000-0000-000089040000}"/>
    <cellStyle name="40% - Énfasis1 8 3" xfId="1222" xr:uid="{00000000-0005-0000-0000-00008A040000}"/>
    <cellStyle name="40% - Énfasis1 8 4" xfId="1223" xr:uid="{00000000-0005-0000-0000-00008B040000}"/>
    <cellStyle name="40% - Énfasis1 8 5" xfId="1224" xr:uid="{00000000-0005-0000-0000-00008C040000}"/>
    <cellStyle name="40% - Énfasis1 9" xfId="1225" xr:uid="{00000000-0005-0000-0000-00008D040000}"/>
    <cellStyle name="40% - Énfasis1 9 2" xfId="1226" xr:uid="{00000000-0005-0000-0000-00008E040000}"/>
    <cellStyle name="40% - Énfasis1 9 2 2" xfId="1227" xr:uid="{00000000-0005-0000-0000-00008F040000}"/>
    <cellStyle name="40% - Énfasis1 9 2 2 2" xfId="1228" xr:uid="{00000000-0005-0000-0000-000090040000}"/>
    <cellStyle name="40% - Énfasis1 9 2 2 3" xfId="1229" xr:uid="{00000000-0005-0000-0000-000091040000}"/>
    <cellStyle name="40% - Énfasis1 9 2 2 4" xfId="1230" xr:uid="{00000000-0005-0000-0000-000092040000}"/>
    <cellStyle name="40% - Énfasis1 9 2 2 5" xfId="1231" xr:uid="{00000000-0005-0000-0000-000093040000}"/>
    <cellStyle name="40% - Énfasis1 9 2 2 6" xfId="1232" xr:uid="{00000000-0005-0000-0000-000094040000}"/>
    <cellStyle name="40% - Énfasis1 9 2 3" xfId="1233" xr:uid="{00000000-0005-0000-0000-000095040000}"/>
    <cellStyle name="40% - Énfasis1 9 2 4" xfId="1234" xr:uid="{00000000-0005-0000-0000-000096040000}"/>
    <cellStyle name="40% - Énfasis1 9 2 5" xfId="1235" xr:uid="{00000000-0005-0000-0000-000097040000}"/>
    <cellStyle name="40% - Énfasis1 9 3" xfId="1236" xr:uid="{00000000-0005-0000-0000-000098040000}"/>
    <cellStyle name="40% - Énfasis1 9 3 2" xfId="1237" xr:uid="{00000000-0005-0000-0000-000099040000}"/>
    <cellStyle name="40% - Énfasis1 9 3 3" xfId="1238" xr:uid="{00000000-0005-0000-0000-00009A040000}"/>
    <cellStyle name="40% - Énfasis1 9 3 4" xfId="1239" xr:uid="{00000000-0005-0000-0000-00009B040000}"/>
    <cellStyle name="40% - Énfasis1 9 3 5" xfId="1240" xr:uid="{00000000-0005-0000-0000-00009C040000}"/>
    <cellStyle name="40% - Énfasis1 9 3 6" xfId="1241" xr:uid="{00000000-0005-0000-0000-00009D040000}"/>
    <cellStyle name="40% - Énfasis1 9 4" xfId="1242" xr:uid="{00000000-0005-0000-0000-00009E040000}"/>
    <cellStyle name="40% - Énfasis1 9 5" xfId="1243" xr:uid="{00000000-0005-0000-0000-00009F040000}"/>
    <cellStyle name="40% - Énfasis1 9 6" xfId="1244" xr:uid="{00000000-0005-0000-0000-0000A0040000}"/>
    <cellStyle name="40% - Énfasis2 10" xfId="1245" xr:uid="{00000000-0005-0000-0000-0000A1040000}"/>
    <cellStyle name="40% - Énfasis2 10 2" xfId="1246" xr:uid="{00000000-0005-0000-0000-0000A2040000}"/>
    <cellStyle name="40% - Énfasis2 10 2 2" xfId="1247" xr:uid="{00000000-0005-0000-0000-0000A3040000}"/>
    <cellStyle name="40% - Énfasis2 10 2 2 2" xfId="1248" xr:uid="{00000000-0005-0000-0000-0000A4040000}"/>
    <cellStyle name="40% - Énfasis2 10 2 3" xfId="1249" xr:uid="{00000000-0005-0000-0000-0000A5040000}"/>
    <cellStyle name="40% - Énfasis2 10 2 4" xfId="1250" xr:uid="{00000000-0005-0000-0000-0000A6040000}"/>
    <cellStyle name="40% - Énfasis2 10 2 5" xfId="1251" xr:uid="{00000000-0005-0000-0000-0000A7040000}"/>
    <cellStyle name="40% - Énfasis2 10 2 6" xfId="1252" xr:uid="{00000000-0005-0000-0000-0000A8040000}"/>
    <cellStyle name="40% - Énfasis2 10 3" xfId="1253" xr:uid="{00000000-0005-0000-0000-0000A9040000}"/>
    <cellStyle name="40% - Énfasis2 10 3 2" xfId="1254" xr:uid="{00000000-0005-0000-0000-0000AA040000}"/>
    <cellStyle name="40% - Énfasis2 10 4" xfId="1255" xr:uid="{00000000-0005-0000-0000-0000AB040000}"/>
    <cellStyle name="40% - Énfasis2 10 5" xfId="1256" xr:uid="{00000000-0005-0000-0000-0000AC040000}"/>
    <cellStyle name="40% - Énfasis2 11" xfId="1257" xr:uid="{00000000-0005-0000-0000-0000AD040000}"/>
    <cellStyle name="40% - Énfasis2 11 2" xfId="1258" xr:uid="{00000000-0005-0000-0000-0000AE040000}"/>
    <cellStyle name="40% - Énfasis2 11 2 2" xfId="1259" xr:uid="{00000000-0005-0000-0000-0000AF040000}"/>
    <cellStyle name="40% - Énfasis2 11 2 3" xfId="1260" xr:uid="{00000000-0005-0000-0000-0000B0040000}"/>
    <cellStyle name="40% - Énfasis2 11 2 4" xfId="1261" xr:uid="{00000000-0005-0000-0000-0000B1040000}"/>
    <cellStyle name="40% - Énfasis2 11 2 5" xfId="1262" xr:uid="{00000000-0005-0000-0000-0000B2040000}"/>
    <cellStyle name="40% - Énfasis2 11 2 6" xfId="1263" xr:uid="{00000000-0005-0000-0000-0000B3040000}"/>
    <cellStyle name="40% - Énfasis2 11 3" xfId="1264" xr:uid="{00000000-0005-0000-0000-0000B4040000}"/>
    <cellStyle name="40% - Énfasis2 11 4" xfId="1265" xr:uid="{00000000-0005-0000-0000-0000B5040000}"/>
    <cellStyle name="40% - Énfasis2 11 5" xfId="1266" xr:uid="{00000000-0005-0000-0000-0000B6040000}"/>
    <cellStyle name="40% - Énfasis2 12" xfId="1267" xr:uid="{00000000-0005-0000-0000-0000B7040000}"/>
    <cellStyle name="40% - Énfasis2 12 2" xfId="1268" xr:uid="{00000000-0005-0000-0000-0000B8040000}"/>
    <cellStyle name="40% - Énfasis2 12 2 2" xfId="1269" xr:uid="{00000000-0005-0000-0000-0000B9040000}"/>
    <cellStyle name="40% - Énfasis2 12 2 3" xfId="1270" xr:uid="{00000000-0005-0000-0000-0000BA040000}"/>
    <cellStyle name="40% - Énfasis2 12 2 4" xfId="1271" xr:uid="{00000000-0005-0000-0000-0000BB040000}"/>
    <cellStyle name="40% - Énfasis2 12 2 5" xfId="1272" xr:uid="{00000000-0005-0000-0000-0000BC040000}"/>
    <cellStyle name="40% - Énfasis2 12 2 6" xfId="1273" xr:uid="{00000000-0005-0000-0000-0000BD040000}"/>
    <cellStyle name="40% - Énfasis2 12 3" xfId="1274" xr:uid="{00000000-0005-0000-0000-0000BE040000}"/>
    <cellStyle name="40% - Énfasis2 12 4" xfId="1275" xr:uid="{00000000-0005-0000-0000-0000BF040000}"/>
    <cellStyle name="40% - Énfasis2 12 5" xfId="1276" xr:uid="{00000000-0005-0000-0000-0000C0040000}"/>
    <cellStyle name="40% - Énfasis2 13" xfId="1277" xr:uid="{00000000-0005-0000-0000-0000C1040000}"/>
    <cellStyle name="40% - Énfasis2 14" xfId="1278" xr:uid="{00000000-0005-0000-0000-0000C2040000}"/>
    <cellStyle name="40% - Énfasis2 15" xfId="1279" xr:uid="{00000000-0005-0000-0000-0000C3040000}"/>
    <cellStyle name="40% - Énfasis2 15 2" xfId="1280" xr:uid="{00000000-0005-0000-0000-0000C4040000}"/>
    <cellStyle name="40% - Énfasis2 16" xfId="1281" xr:uid="{00000000-0005-0000-0000-0000C5040000}"/>
    <cellStyle name="40% - Énfasis2 17" xfId="1282" xr:uid="{00000000-0005-0000-0000-0000C6040000}"/>
    <cellStyle name="40% - Énfasis2 18" xfId="1283" xr:uid="{00000000-0005-0000-0000-0000C7040000}"/>
    <cellStyle name="40% - Énfasis2 19" xfId="1284" xr:uid="{00000000-0005-0000-0000-0000C8040000}"/>
    <cellStyle name="40% - Énfasis2 2" xfId="31" xr:uid="{00000000-0005-0000-0000-0000C9040000}"/>
    <cellStyle name="40% - Énfasis2 2 2" xfId="1285" xr:uid="{00000000-0005-0000-0000-0000CA040000}"/>
    <cellStyle name="40% - Énfasis2 2 2 2" xfId="1286" xr:uid="{00000000-0005-0000-0000-0000CB040000}"/>
    <cellStyle name="40% - Énfasis2 2 2 2 2" xfId="1287" xr:uid="{00000000-0005-0000-0000-0000CC040000}"/>
    <cellStyle name="40% - Énfasis2 2 2 2 3" xfId="1288" xr:uid="{00000000-0005-0000-0000-0000CD040000}"/>
    <cellStyle name="40% - Énfasis2 2 2 2 3 2" xfId="1289" xr:uid="{00000000-0005-0000-0000-0000CE040000}"/>
    <cellStyle name="40% - Énfasis2 2 2 2 4" xfId="1290" xr:uid="{00000000-0005-0000-0000-0000CF040000}"/>
    <cellStyle name="40% - Énfasis2 2 2 2 5" xfId="1291" xr:uid="{00000000-0005-0000-0000-0000D0040000}"/>
    <cellStyle name="40% - Énfasis2 2 2 3" xfId="1292" xr:uid="{00000000-0005-0000-0000-0000D1040000}"/>
    <cellStyle name="40% - Énfasis2 2 2 4" xfId="1293" xr:uid="{00000000-0005-0000-0000-0000D2040000}"/>
    <cellStyle name="40% - Énfasis2 2 2 5" xfId="1294" xr:uid="{00000000-0005-0000-0000-0000D3040000}"/>
    <cellStyle name="40% - Énfasis2 2 2 6" xfId="1295" xr:uid="{00000000-0005-0000-0000-0000D4040000}"/>
    <cellStyle name="40% - Énfasis2 2 3" xfId="1296" xr:uid="{00000000-0005-0000-0000-0000D5040000}"/>
    <cellStyle name="40% - Énfasis2 2 3 2" xfId="1297" xr:uid="{00000000-0005-0000-0000-0000D6040000}"/>
    <cellStyle name="40% - Énfasis2 2 4" xfId="1298" xr:uid="{00000000-0005-0000-0000-0000D7040000}"/>
    <cellStyle name="40% - Énfasis2 2 4 2" xfId="1299" xr:uid="{00000000-0005-0000-0000-0000D8040000}"/>
    <cellStyle name="40% - Énfasis2 2 5" xfId="1300" xr:uid="{00000000-0005-0000-0000-0000D9040000}"/>
    <cellStyle name="40% - Énfasis2 2 5 2" xfId="1301" xr:uid="{00000000-0005-0000-0000-0000DA040000}"/>
    <cellStyle name="40% - Énfasis2 2 6" xfId="1302" xr:uid="{00000000-0005-0000-0000-0000DB040000}"/>
    <cellStyle name="40% - Énfasis2 2 6 2" xfId="1303" xr:uid="{00000000-0005-0000-0000-0000DC040000}"/>
    <cellStyle name="40% - Énfasis2 2 7" xfId="1304" xr:uid="{00000000-0005-0000-0000-0000DD040000}"/>
    <cellStyle name="40% - Énfasis2 2 8" xfId="1305" xr:uid="{00000000-0005-0000-0000-0000DE040000}"/>
    <cellStyle name="40% - Énfasis2 2 9" xfId="1306" xr:uid="{00000000-0005-0000-0000-0000DF040000}"/>
    <cellStyle name="40% - Énfasis2 2 9 2" xfId="1307" xr:uid="{00000000-0005-0000-0000-0000E0040000}"/>
    <cellStyle name="40% - Énfasis2 3" xfId="1308" xr:uid="{00000000-0005-0000-0000-0000E1040000}"/>
    <cellStyle name="40% - Énfasis2 3 2" xfId="1309" xr:uid="{00000000-0005-0000-0000-0000E2040000}"/>
    <cellStyle name="40% - Énfasis2 3 2 2" xfId="1310" xr:uid="{00000000-0005-0000-0000-0000E3040000}"/>
    <cellStyle name="40% - Énfasis2 3 2 3" xfId="1311" xr:uid="{00000000-0005-0000-0000-0000E4040000}"/>
    <cellStyle name="40% - Énfasis2 3 2 4" xfId="1312" xr:uid="{00000000-0005-0000-0000-0000E5040000}"/>
    <cellStyle name="40% - Énfasis2 3 3" xfId="1313" xr:uid="{00000000-0005-0000-0000-0000E6040000}"/>
    <cellStyle name="40% - Énfasis2 3 4" xfId="1314" xr:uid="{00000000-0005-0000-0000-0000E7040000}"/>
    <cellStyle name="40% - Énfasis2 3 5" xfId="1315" xr:uid="{00000000-0005-0000-0000-0000E8040000}"/>
    <cellStyle name="40% - Énfasis2 4" xfId="1316" xr:uid="{00000000-0005-0000-0000-0000E9040000}"/>
    <cellStyle name="40% - Énfasis2 4 2" xfId="1317" xr:uid="{00000000-0005-0000-0000-0000EA040000}"/>
    <cellStyle name="40% - Énfasis2 4 2 2" xfId="1318" xr:uid="{00000000-0005-0000-0000-0000EB040000}"/>
    <cellStyle name="40% - Énfasis2 4 2 3" xfId="1319" xr:uid="{00000000-0005-0000-0000-0000EC040000}"/>
    <cellStyle name="40% - Énfasis2 4 2 4" xfId="1320" xr:uid="{00000000-0005-0000-0000-0000ED040000}"/>
    <cellStyle name="40% - Énfasis2 4 3" xfId="1321" xr:uid="{00000000-0005-0000-0000-0000EE040000}"/>
    <cellStyle name="40% - Énfasis2 4 4" xfId="1322" xr:uid="{00000000-0005-0000-0000-0000EF040000}"/>
    <cellStyle name="40% - Énfasis2 4 4 2" xfId="1323" xr:uid="{00000000-0005-0000-0000-0000F0040000}"/>
    <cellStyle name="40% - Énfasis2 4 5" xfId="1324" xr:uid="{00000000-0005-0000-0000-0000F1040000}"/>
    <cellStyle name="40% - Énfasis2 4 6" xfId="1325" xr:uid="{00000000-0005-0000-0000-0000F2040000}"/>
    <cellStyle name="40% - Énfasis2 5" xfId="1326" xr:uid="{00000000-0005-0000-0000-0000F3040000}"/>
    <cellStyle name="40% - Énfasis2 5 2" xfId="1327" xr:uid="{00000000-0005-0000-0000-0000F4040000}"/>
    <cellStyle name="40% - Énfasis2 5 2 2" xfId="1328" xr:uid="{00000000-0005-0000-0000-0000F5040000}"/>
    <cellStyle name="40% - Énfasis2 5 2 3" xfId="1329" xr:uid="{00000000-0005-0000-0000-0000F6040000}"/>
    <cellStyle name="40% - Énfasis2 5 2 4" xfId="1330" xr:uid="{00000000-0005-0000-0000-0000F7040000}"/>
    <cellStyle name="40% - Énfasis2 5 3" xfId="1331" xr:uid="{00000000-0005-0000-0000-0000F8040000}"/>
    <cellStyle name="40% - Énfasis2 5 4" xfId="1332" xr:uid="{00000000-0005-0000-0000-0000F9040000}"/>
    <cellStyle name="40% - Énfasis2 5 5" xfId="1333" xr:uid="{00000000-0005-0000-0000-0000FA040000}"/>
    <cellStyle name="40% - Énfasis2 5 6" xfId="1334" xr:uid="{00000000-0005-0000-0000-0000FB040000}"/>
    <cellStyle name="40% - Énfasis2 6" xfId="1335" xr:uid="{00000000-0005-0000-0000-0000FC040000}"/>
    <cellStyle name="40% - Énfasis2 6 2" xfId="1336" xr:uid="{00000000-0005-0000-0000-0000FD040000}"/>
    <cellStyle name="40% - Énfasis2 6 2 2" xfId="1337" xr:uid="{00000000-0005-0000-0000-0000FE040000}"/>
    <cellStyle name="40% - Énfasis2 6 2 3" xfId="1338" xr:uid="{00000000-0005-0000-0000-0000FF040000}"/>
    <cellStyle name="40% - Énfasis2 6 2 4" xfId="1339" xr:uid="{00000000-0005-0000-0000-000000050000}"/>
    <cellStyle name="40% - Énfasis2 6 3" xfId="1340" xr:uid="{00000000-0005-0000-0000-000001050000}"/>
    <cellStyle name="40% - Énfasis2 6 4" xfId="1341" xr:uid="{00000000-0005-0000-0000-000002050000}"/>
    <cellStyle name="40% - Énfasis2 6 5" xfId="1342" xr:uid="{00000000-0005-0000-0000-000003050000}"/>
    <cellStyle name="40% - Énfasis2 7" xfId="1343" xr:uid="{00000000-0005-0000-0000-000004050000}"/>
    <cellStyle name="40% - Énfasis2 7 2" xfId="1344" xr:uid="{00000000-0005-0000-0000-000005050000}"/>
    <cellStyle name="40% - Énfasis2 7 2 2" xfId="1345" xr:uid="{00000000-0005-0000-0000-000006050000}"/>
    <cellStyle name="40% - Énfasis2 7 2 3" xfId="1346" xr:uid="{00000000-0005-0000-0000-000007050000}"/>
    <cellStyle name="40% - Énfasis2 7 2 4" xfId="1347" xr:uid="{00000000-0005-0000-0000-000008050000}"/>
    <cellStyle name="40% - Énfasis2 7 3" xfId="1348" xr:uid="{00000000-0005-0000-0000-000009050000}"/>
    <cellStyle name="40% - Énfasis2 7 4" xfId="1349" xr:uid="{00000000-0005-0000-0000-00000A050000}"/>
    <cellStyle name="40% - Énfasis2 7 5" xfId="1350" xr:uid="{00000000-0005-0000-0000-00000B050000}"/>
    <cellStyle name="40% - Énfasis2 8" xfId="1351" xr:uid="{00000000-0005-0000-0000-00000C050000}"/>
    <cellStyle name="40% - Énfasis2 8 2" xfId="1352" xr:uid="{00000000-0005-0000-0000-00000D050000}"/>
    <cellStyle name="40% - Énfasis2 8 2 2" xfId="1353" xr:uid="{00000000-0005-0000-0000-00000E050000}"/>
    <cellStyle name="40% - Énfasis2 8 2 3" xfId="1354" xr:uid="{00000000-0005-0000-0000-00000F050000}"/>
    <cellStyle name="40% - Énfasis2 8 2 4" xfId="1355" xr:uid="{00000000-0005-0000-0000-000010050000}"/>
    <cellStyle name="40% - Énfasis2 8 3" xfId="1356" xr:uid="{00000000-0005-0000-0000-000011050000}"/>
    <cellStyle name="40% - Énfasis2 8 4" xfId="1357" xr:uid="{00000000-0005-0000-0000-000012050000}"/>
    <cellStyle name="40% - Énfasis2 8 5" xfId="1358" xr:uid="{00000000-0005-0000-0000-000013050000}"/>
    <cellStyle name="40% - Énfasis2 9" xfId="1359" xr:uid="{00000000-0005-0000-0000-000014050000}"/>
    <cellStyle name="40% - Énfasis2 9 2" xfId="1360" xr:uid="{00000000-0005-0000-0000-000015050000}"/>
    <cellStyle name="40% - Énfasis2 9 2 2" xfId="1361" xr:uid="{00000000-0005-0000-0000-000016050000}"/>
    <cellStyle name="40% - Énfasis2 9 2 2 2" xfId="1362" xr:uid="{00000000-0005-0000-0000-000017050000}"/>
    <cellStyle name="40% - Énfasis2 9 2 2 3" xfId="1363" xr:uid="{00000000-0005-0000-0000-000018050000}"/>
    <cellStyle name="40% - Énfasis2 9 2 2 4" xfId="1364" xr:uid="{00000000-0005-0000-0000-000019050000}"/>
    <cellStyle name="40% - Énfasis2 9 2 2 5" xfId="1365" xr:uid="{00000000-0005-0000-0000-00001A050000}"/>
    <cellStyle name="40% - Énfasis2 9 2 2 6" xfId="1366" xr:uid="{00000000-0005-0000-0000-00001B050000}"/>
    <cellStyle name="40% - Énfasis2 9 2 3" xfId="1367" xr:uid="{00000000-0005-0000-0000-00001C050000}"/>
    <cellStyle name="40% - Énfasis2 9 2 4" xfId="1368" xr:uid="{00000000-0005-0000-0000-00001D050000}"/>
    <cellStyle name="40% - Énfasis2 9 2 5" xfId="1369" xr:uid="{00000000-0005-0000-0000-00001E050000}"/>
    <cellStyle name="40% - Énfasis2 9 3" xfId="1370" xr:uid="{00000000-0005-0000-0000-00001F050000}"/>
    <cellStyle name="40% - Énfasis2 9 3 2" xfId="1371" xr:uid="{00000000-0005-0000-0000-000020050000}"/>
    <cellStyle name="40% - Énfasis2 9 3 3" xfId="1372" xr:uid="{00000000-0005-0000-0000-000021050000}"/>
    <cellStyle name="40% - Énfasis2 9 3 4" xfId="1373" xr:uid="{00000000-0005-0000-0000-000022050000}"/>
    <cellStyle name="40% - Énfasis2 9 3 5" xfId="1374" xr:uid="{00000000-0005-0000-0000-000023050000}"/>
    <cellStyle name="40% - Énfasis2 9 3 6" xfId="1375" xr:uid="{00000000-0005-0000-0000-000024050000}"/>
    <cellStyle name="40% - Énfasis2 9 4" xfId="1376" xr:uid="{00000000-0005-0000-0000-000025050000}"/>
    <cellStyle name="40% - Énfasis2 9 5" xfId="1377" xr:uid="{00000000-0005-0000-0000-000026050000}"/>
    <cellStyle name="40% - Énfasis2 9 6" xfId="1378" xr:uid="{00000000-0005-0000-0000-000027050000}"/>
    <cellStyle name="40% - Énfasis3 10" xfId="1379" xr:uid="{00000000-0005-0000-0000-000028050000}"/>
    <cellStyle name="40% - Énfasis3 10 2" xfId="1380" xr:uid="{00000000-0005-0000-0000-000029050000}"/>
    <cellStyle name="40% - Énfasis3 10 2 2" xfId="1381" xr:uid="{00000000-0005-0000-0000-00002A050000}"/>
    <cellStyle name="40% - Énfasis3 10 2 2 2" xfId="1382" xr:uid="{00000000-0005-0000-0000-00002B050000}"/>
    <cellStyle name="40% - Énfasis3 10 2 3" xfId="1383" xr:uid="{00000000-0005-0000-0000-00002C050000}"/>
    <cellStyle name="40% - Énfasis3 10 2 4" xfId="1384" xr:uid="{00000000-0005-0000-0000-00002D050000}"/>
    <cellStyle name="40% - Énfasis3 10 2 5" xfId="1385" xr:uid="{00000000-0005-0000-0000-00002E050000}"/>
    <cellStyle name="40% - Énfasis3 10 2 6" xfId="1386" xr:uid="{00000000-0005-0000-0000-00002F050000}"/>
    <cellStyle name="40% - Énfasis3 10 3" xfId="1387" xr:uid="{00000000-0005-0000-0000-000030050000}"/>
    <cellStyle name="40% - Énfasis3 10 3 2" xfId="1388" xr:uid="{00000000-0005-0000-0000-000031050000}"/>
    <cellStyle name="40% - Énfasis3 10 4" xfId="1389" xr:uid="{00000000-0005-0000-0000-000032050000}"/>
    <cellStyle name="40% - Énfasis3 10 5" xfId="1390" xr:uid="{00000000-0005-0000-0000-000033050000}"/>
    <cellStyle name="40% - Énfasis3 11" xfId="1391" xr:uid="{00000000-0005-0000-0000-000034050000}"/>
    <cellStyle name="40% - Énfasis3 11 2" xfId="1392" xr:uid="{00000000-0005-0000-0000-000035050000}"/>
    <cellStyle name="40% - Énfasis3 11 2 2" xfId="1393" xr:uid="{00000000-0005-0000-0000-000036050000}"/>
    <cellStyle name="40% - Énfasis3 11 2 3" xfId="1394" xr:uid="{00000000-0005-0000-0000-000037050000}"/>
    <cellStyle name="40% - Énfasis3 11 2 4" xfId="1395" xr:uid="{00000000-0005-0000-0000-000038050000}"/>
    <cellStyle name="40% - Énfasis3 11 2 5" xfId="1396" xr:uid="{00000000-0005-0000-0000-000039050000}"/>
    <cellStyle name="40% - Énfasis3 11 2 6" xfId="1397" xr:uid="{00000000-0005-0000-0000-00003A050000}"/>
    <cellStyle name="40% - Énfasis3 11 3" xfId="1398" xr:uid="{00000000-0005-0000-0000-00003B050000}"/>
    <cellStyle name="40% - Énfasis3 11 4" xfId="1399" xr:uid="{00000000-0005-0000-0000-00003C050000}"/>
    <cellStyle name="40% - Énfasis3 11 5" xfId="1400" xr:uid="{00000000-0005-0000-0000-00003D050000}"/>
    <cellStyle name="40% - Énfasis3 12" xfId="1401" xr:uid="{00000000-0005-0000-0000-00003E050000}"/>
    <cellStyle name="40% - Énfasis3 12 2" xfId="1402" xr:uid="{00000000-0005-0000-0000-00003F050000}"/>
    <cellStyle name="40% - Énfasis3 12 2 2" xfId="1403" xr:uid="{00000000-0005-0000-0000-000040050000}"/>
    <cellStyle name="40% - Énfasis3 12 2 3" xfId="1404" xr:uid="{00000000-0005-0000-0000-000041050000}"/>
    <cellStyle name="40% - Énfasis3 12 2 4" xfId="1405" xr:uid="{00000000-0005-0000-0000-000042050000}"/>
    <cellStyle name="40% - Énfasis3 12 2 5" xfId="1406" xr:uid="{00000000-0005-0000-0000-000043050000}"/>
    <cellStyle name="40% - Énfasis3 12 2 6" xfId="1407" xr:uid="{00000000-0005-0000-0000-000044050000}"/>
    <cellStyle name="40% - Énfasis3 12 3" xfId="1408" xr:uid="{00000000-0005-0000-0000-000045050000}"/>
    <cellStyle name="40% - Énfasis3 12 4" xfId="1409" xr:uid="{00000000-0005-0000-0000-000046050000}"/>
    <cellStyle name="40% - Énfasis3 12 5" xfId="1410" xr:uid="{00000000-0005-0000-0000-000047050000}"/>
    <cellStyle name="40% - Énfasis3 13" xfId="1411" xr:uid="{00000000-0005-0000-0000-000048050000}"/>
    <cellStyle name="40% - Énfasis3 14" xfId="1412" xr:uid="{00000000-0005-0000-0000-000049050000}"/>
    <cellStyle name="40% - Énfasis3 15" xfId="1413" xr:uid="{00000000-0005-0000-0000-00004A050000}"/>
    <cellStyle name="40% - Énfasis3 15 2" xfId="1414" xr:uid="{00000000-0005-0000-0000-00004B050000}"/>
    <cellStyle name="40% - Énfasis3 16" xfId="1415" xr:uid="{00000000-0005-0000-0000-00004C050000}"/>
    <cellStyle name="40% - Énfasis3 17" xfId="1416" xr:uid="{00000000-0005-0000-0000-00004D050000}"/>
    <cellStyle name="40% - Énfasis3 18" xfId="1417" xr:uid="{00000000-0005-0000-0000-00004E050000}"/>
    <cellStyle name="40% - Énfasis3 19" xfId="1418" xr:uid="{00000000-0005-0000-0000-00004F050000}"/>
    <cellStyle name="40% - Énfasis3 2" xfId="34" xr:uid="{00000000-0005-0000-0000-000050050000}"/>
    <cellStyle name="40% - Énfasis3 2 2" xfId="1419" xr:uid="{00000000-0005-0000-0000-000051050000}"/>
    <cellStyle name="40% - Énfasis3 2 2 2" xfId="1420" xr:uid="{00000000-0005-0000-0000-000052050000}"/>
    <cellStyle name="40% - Énfasis3 2 2 2 2" xfId="1421" xr:uid="{00000000-0005-0000-0000-000053050000}"/>
    <cellStyle name="40% - Énfasis3 2 2 2 3" xfId="1422" xr:uid="{00000000-0005-0000-0000-000054050000}"/>
    <cellStyle name="40% - Énfasis3 2 2 2 3 2" xfId="1423" xr:uid="{00000000-0005-0000-0000-000055050000}"/>
    <cellStyle name="40% - Énfasis3 2 2 2 4" xfId="1424" xr:uid="{00000000-0005-0000-0000-000056050000}"/>
    <cellStyle name="40% - Énfasis3 2 2 2 5" xfId="1425" xr:uid="{00000000-0005-0000-0000-000057050000}"/>
    <cellStyle name="40% - Énfasis3 2 2 3" xfId="1426" xr:uid="{00000000-0005-0000-0000-000058050000}"/>
    <cellStyle name="40% - Énfasis3 2 2 4" xfId="1427" xr:uid="{00000000-0005-0000-0000-000059050000}"/>
    <cellStyle name="40% - Énfasis3 2 2 5" xfId="1428" xr:uid="{00000000-0005-0000-0000-00005A050000}"/>
    <cellStyle name="40% - Énfasis3 2 2 6" xfId="1429" xr:uid="{00000000-0005-0000-0000-00005B050000}"/>
    <cellStyle name="40% - Énfasis3 2 3" xfId="1430" xr:uid="{00000000-0005-0000-0000-00005C050000}"/>
    <cellStyle name="40% - Énfasis3 2 3 2" xfId="1431" xr:uid="{00000000-0005-0000-0000-00005D050000}"/>
    <cellStyle name="40% - Énfasis3 2 4" xfId="1432" xr:uid="{00000000-0005-0000-0000-00005E050000}"/>
    <cellStyle name="40% - Énfasis3 2 4 2" xfId="1433" xr:uid="{00000000-0005-0000-0000-00005F050000}"/>
    <cellStyle name="40% - Énfasis3 2 5" xfId="1434" xr:uid="{00000000-0005-0000-0000-000060050000}"/>
    <cellStyle name="40% - Énfasis3 2 5 2" xfId="1435" xr:uid="{00000000-0005-0000-0000-000061050000}"/>
    <cellStyle name="40% - Énfasis3 2 6" xfId="1436" xr:uid="{00000000-0005-0000-0000-000062050000}"/>
    <cellStyle name="40% - Énfasis3 2 6 2" xfId="1437" xr:uid="{00000000-0005-0000-0000-000063050000}"/>
    <cellStyle name="40% - Énfasis3 2 7" xfId="1438" xr:uid="{00000000-0005-0000-0000-000064050000}"/>
    <cellStyle name="40% - Énfasis3 2 8" xfId="1439" xr:uid="{00000000-0005-0000-0000-000065050000}"/>
    <cellStyle name="40% - Énfasis3 2 9" xfId="1440" xr:uid="{00000000-0005-0000-0000-000066050000}"/>
    <cellStyle name="40% - Énfasis3 2 9 2" xfId="1441" xr:uid="{00000000-0005-0000-0000-000067050000}"/>
    <cellStyle name="40% - Énfasis3 3" xfId="1442" xr:uid="{00000000-0005-0000-0000-000068050000}"/>
    <cellStyle name="40% - Énfasis3 3 2" xfId="1443" xr:uid="{00000000-0005-0000-0000-000069050000}"/>
    <cellStyle name="40% - Énfasis3 3 2 2" xfId="1444" xr:uid="{00000000-0005-0000-0000-00006A050000}"/>
    <cellStyle name="40% - Énfasis3 3 2 3" xfId="1445" xr:uid="{00000000-0005-0000-0000-00006B050000}"/>
    <cellStyle name="40% - Énfasis3 3 2 4" xfId="1446" xr:uid="{00000000-0005-0000-0000-00006C050000}"/>
    <cellStyle name="40% - Énfasis3 3 3" xfId="1447" xr:uid="{00000000-0005-0000-0000-00006D050000}"/>
    <cellStyle name="40% - Énfasis3 3 4" xfId="1448" xr:uid="{00000000-0005-0000-0000-00006E050000}"/>
    <cellStyle name="40% - Énfasis3 3 5" xfId="1449" xr:uid="{00000000-0005-0000-0000-00006F050000}"/>
    <cellStyle name="40% - Énfasis3 4" xfId="1450" xr:uid="{00000000-0005-0000-0000-000070050000}"/>
    <cellStyle name="40% - Énfasis3 4 2" xfId="1451" xr:uid="{00000000-0005-0000-0000-000071050000}"/>
    <cellStyle name="40% - Énfasis3 4 2 2" xfId="1452" xr:uid="{00000000-0005-0000-0000-000072050000}"/>
    <cellStyle name="40% - Énfasis3 4 2 3" xfId="1453" xr:uid="{00000000-0005-0000-0000-000073050000}"/>
    <cellStyle name="40% - Énfasis3 4 2 4" xfId="1454" xr:uid="{00000000-0005-0000-0000-000074050000}"/>
    <cellStyle name="40% - Énfasis3 4 3" xfId="1455" xr:uid="{00000000-0005-0000-0000-000075050000}"/>
    <cellStyle name="40% - Énfasis3 4 4" xfId="1456" xr:uid="{00000000-0005-0000-0000-000076050000}"/>
    <cellStyle name="40% - Énfasis3 4 4 2" xfId="1457" xr:uid="{00000000-0005-0000-0000-000077050000}"/>
    <cellStyle name="40% - Énfasis3 4 5" xfId="1458" xr:uid="{00000000-0005-0000-0000-000078050000}"/>
    <cellStyle name="40% - Énfasis3 4 6" xfId="1459" xr:uid="{00000000-0005-0000-0000-000079050000}"/>
    <cellStyle name="40% - Énfasis3 5" xfId="1460" xr:uid="{00000000-0005-0000-0000-00007A050000}"/>
    <cellStyle name="40% - Énfasis3 5 2" xfId="1461" xr:uid="{00000000-0005-0000-0000-00007B050000}"/>
    <cellStyle name="40% - Énfasis3 5 2 2" xfId="1462" xr:uid="{00000000-0005-0000-0000-00007C050000}"/>
    <cellStyle name="40% - Énfasis3 5 2 3" xfId="1463" xr:uid="{00000000-0005-0000-0000-00007D050000}"/>
    <cellStyle name="40% - Énfasis3 5 2 4" xfId="1464" xr:uid="{00000000-0005-0000-0000-00007E050000}"/>
    <cellStyle name="40% - Énfasis3 5 3" xfId="1465" xr:uid="{00000000-0005-0000-0000-00007F050000}"/>
    <cellStyle name="40% - Énfasis3 5 4" xfId="1466" xr:uid="{00000000-0005-0000-0000-000080050000}"/>
    <cellStyle name="40% - Énfasis3 5 5" xfId="1467" xr:uid="{00000000-0005-0000-0000-000081050000}"/>
    <cellStyle name="40% - Énfasis3 5 6" xfId="1468" xr:uid="{00000000-0005-0000-0000-000082050000}"/>
    <cellStyle name="40% - Énfasis3 6" xfId="1469" xr:uid="{00000000-0005-0000-0000-000083050000}"/>
    <cellStyle name="40% - Énfasis3 6 2" xfId="1470" xr:uid="{00000000-0005-0000-0000-000084050000}"/>
    <cellStyle name="40% - Énfasis3 6 2 2" xfId="1471" xr:uid="{00000000-0005-0000-0000-000085050000}"/>
    <cellStyle name="40% - Énfasis3 6 2 3" xfId="1472" xr:uid="{00000000-0005-0000-0000-000086050000}"/>
    <cellStyle name="40% - Énfasis3 6 2 4" xfId="1473" xr:uid="{00000000-0005-0000-0000-000087050000}"/>
    <cellStyle name="40% - Énfasis3 6 3" xfId="1474" xr:uid="{00000000-0005-0000-0000-000088050000}"/>
    <cellStyle name="40% - Énfasis3 6 4" xfId="1475" xr:uid="{00000000-0005-0000-0000-000089050000}"/>
    <cellStyle name="40% - Énfasis3 6 5" xfId="1476" xr:uid="{00000000-0005-0000-0000-00008A050000}"/>
    <cellStyle name="40% - Énfasis3 7" xfId="1477" xr:uid="{00000000-0005-0000-0000-00008B050000}"/>
    <cellStyle name="40% - Énfasis3 7 2" xfId="1478" xr:uid="{00000000-0005-0000-0000-00008C050000}"/>
    <cellStyle name="40% - Énfasis3 7 2 2" xfId="1479" xr:uid="{00000000-0005-0000-0000-00008D050000}"/>
    <cellStyle name="40% - Énfasis3 7 2 3" xfId="1480" xr:uid="{00000000-0005-0000-0000-00008E050000}"/>
    <cellStyle name="40% - Énfasis3 7 2 4" xfId="1481" xr:uid="{00000000-0005-0000-0000-00008F050000}"/>
    <cellStyle name="40% - Énfasis3 7 3" xfId="1482" xr:uid="{00000000-0005-0000-0000-000090050000}"/>
    <cellStyle name="40% - Énfasis3 7 4" xfId="1483" xr:uid="{00000000-0005-0000-0000-000091050000}"/>
    <cellStyle name="40% - Énfasis3 7 5" xfId="1484" xr:uid="{00000000-0005-0000-0000-000092050000}"/>
    <cellStyle name="40% - Énfasis3 8" xfId="1485" xr:uid="{00000000-0005-0000-0000-000093050000}"/>
    <cellStyle name="40% - Énfasis3 8 2" xfId="1486" xr:uid="{00000000-0005-0000-0000-000094050000}"/>
    <cellStyle name="40% - Énfasis3 8 2 2" xfId="1487" xr:uid="{00000000-0005-0000-0000-000095050000}"/>
    <cellStyle name="40% - Énfasis3 8 2 3" xfId="1488" xr:uid="{00000000-0005-0000-0000-000096050000}"/>
    <cellStyle name="40% - Énfasis3 8 2 4" xfId="1489" xr:uid="{00000000-0005-0000-0000-000097050000}"/>
    <cellStyle name="40% - Énfasis3 8 3" xfId="1490" xr:uid="{00000000-0005-0000-0000-000098050000}"/>
    <cellStyle name="40% - Énfasis3 8 4" xfId="1491" xr:uid="{00000000-0005-0000-0000-000099050000}"/>
    <cellStyle name="40% - Énfasis3 8 5" xfId="1492" xr:uid="{00000000-0005-0000-0000-00009A050000}"/>
    <cellStyle name="40% - Énfasis3 9" xfId="1493" xr:uid="{00000000-0005-0000-0000-00009B050000}"/>
    <cellStyle name="40% - Énfasis3 9 2" xfId="1494" xr:uid="{00000000-0005-0000-0000-00009C050000}"/>
    <cellStyle name="40% - Énfasis3 9 2 2" xfId="1495" xr:uid="{00000000-0005-0000-0000-00009D050000}"/>
    <cellStyle name="40% - Énfasis3 9 2 2 2" xfId="1496" xr:uid="{00000000-0005-0000-0000-00009E050000}"/>
    <cellStyle name="40% - Énfasis3 9 2 2 3" xfId="1497" xr:uid="{00000000-0005-0000-0000-00009F050000}"/>
    <cellStyle name="40% - Énfasis3 9 2 2 4" xfId="1498" xr:uid="{00000000-0005-0000-0000-0000A0050000}"/>
    <cellStyle name="40% - Énfasis3 9 2 2 5" xfId="1499" xr:uid="{00000000-0005-0000-0000-0000A1050000}"/>
    <cellStyle name="40% - Énfasis3 9 2 2 6" xfId="1500" xr:uid="{00000000-0005-0000-0000-0000A2050000}"/>
    <cellStyle name="40% - Énfasis3 9 2 3" xfId="1501" xr:uid="{00000000-0005-0000-0000-0000A3050000}"/>
    <cellStyle name="40% - Énfasis3 9 2 4" xfId="1502" xr:uid="{00000000-0005-0000-0000-0000A4050000}"/>
    <cellStyle name="40% - Énfasis3 9 2 5" xfId="1503" xr:uid="{00000000-0005-0000-0000-0000A5050000}"/>
    <cellStyle name="40% - Énfasis3 9 3" xfId="1504" xr:uid="{00000000-0005-0000-0000-0000A6050000}"/>
    <cellStyle name="40% - Énfasis3 9 3 2" xfId="1505" xr:uid="{00000000-0005-0000-0000-0000A7050000}"/>
    <cellStyle name="40% - Énfasis3 9 3 3" xfId="1506" xr:uid="{00000000-0005-0000-0000-0000A8050000}"/>
    <cellStyle name="40% - Énfasis3 9 3 4" xfId="1507" xr:uid="{00000000-0005-0000-0000-0000A9050000}"/>
    <cellStyle name="40% - Énfasis3 9 3 5" xfId="1508" xr:uid="{00000000-0005-0000-0000-0000AA050000}"/>
    <cellStyle name="40% - Énfasis3 9 3 6" xfId="1509" xr:uid="{00000000-0005-0000-0000-0000AB050000}"/>
    <cellStyle name="40% - Énfasis3 9 4" xfId="1510" xr:uid="{00000000-0005-0000-0000-0000AC050000}"/>
    <cellStyle name="40% - Énfasis3 9 5" xfId="1511" xr:uid="{00000000-0005-0000-0000-0000AD050000}"/>
    <cellStyle name="40% - Énfasis3 9 6" xfId="1512" xr:uid="{00000000-0005-0000-0000-0000AE050000}"/>
    <cellStyle name="40% - Énfasis4 10" xfId="1513" xr:uid="{00000000-0005-0000-0000-0000AF050000}"/>
    <cellStyle name="40% - Énfasis4 10 2" xfId="1514" xr:uid="{00000000-0005-0000-0000-0000B0050000}"/>
    <cellStyle name="40% - Énfasis4 10 2 2" xfId="1515" xr:uid="{00000000-0005-0000-0000-0000B1050000}"/>
    <cellStyle name="40% - Énfasis4 10 2 2 2" xfId="1516" xr:uid="{00000000-0005-0000-0000-0000B2050000}"/>
    <cellStyle name="40% - Énfasis4 10 2 3" xfId="1517" xr:uid="{00000000-0005-0000-0000-0000B3050000}"/>
    <cellStyle name="40% - Énfasis4 10 2 4" xfId="1518" xr:uid="{00000000-0005-0000-0000-0000B4050000}"/>
    <cellStyle name="40% - Énfasis4 10 2 5" xfId="1519" xr:uid="{00000000-0005-0000-0000-0000B5050000}"/>
    <cellStyle name="40% - Énfasis4 10 2 6" xfId="1520" xr:uid="{00000000-0005-0000-0000-0000B6050000}"/>
    <cellStyle name="40% - Énfasis4 10 3" xfId="1521" xr:uid="{00000000-0005-0000-0000-0000B7050000}"/>
    <cellStyle name="40% - Énfasis4 10 3 2" xfId="1522" xr:uid="{00000000-0005-0000-0000-0000B8050000}"/>
    <cellStyle name="40% - Énfasis4 10 4" xfId="1523" xr:uid="{00000000-0005-0000-0000-0000B9050000}"/>
    <cellStyle name="40% - Énfasis4 10 5" xfId="1524" xr:uid="{00000000-0005-0000-0000-0000BA050000}"/>
    <cellStyle name="40% - Énfasis4 11" xfId="1525" xr:uid="{00000000-0005-0000-0000-0000BB050000}"/>
    <cellStyle name="40% - Énfasis4 11 2" xfId="1526" xr:uid="{00000000-0005-0000-0000-0000BC050000}"/>
    <cellStyle name="40% - Énfasis4 11 2 2" xfId="1527" xr:uid="{00000000-0005-0000-0000-0000BD050000}"/>
    <cellStyle name="40% - Énfasis4 11 2 3" xfId="1528" xr:uid="{00000000-0005-0000-0000-0000BE050000}"/>
    <cellStyle name="40% - Énfasis4 11 2 4" xfId="1529" xr:uid="{00000000-0005-0000-0000-0000BF050000}"/>
    <cellStyle name="40% - Énfasis4 11 2 5" xfId="1530" xr:uid="{00000000-0005-0000-0000-0000C0050000}"/>
    <cellStyle name="40% - Énfasis4 11 2 6" xfId="1531" xr:uid="{00000000-0005-0000-0000-0000C1050000}"/>
    <cellStyle name="40% - Énfasis4 11 3" xfId="1532" xr:uid="{00000000-0005-0000-0000-0000C2050000}"/>
    <cellStyle name="40% - Énfasis4 11 4" xfId="1533" xr:uid="{00000000-0005-0000-0000-0000C3050000}"/>
    <cellStyle name="40% - Énfasis4 11 5" xfId="1534" xr:uid="{00000000-0005-0000-0000-0000C4050000}"/>
    <cellStyle name="40% - Énfasis4 12" xfId="1535" xr:uid="{00000000-0005-0000-0000-0000C5050000}"/>
    <cellStyle name="40% - Énfasis4 12 2" xfId="1536" xr:uid="{00000000-0005-0000-0000-0000C6050000}"/>
    <cellStyle name="40% - Énfasis4 12 2 2" xfId="1537" xr:uid="{00000000-0005-0000-0000-0000C7050000}"/>
    <cellStyle name="40% - Énfasis4 12 2 3" xfId="1538" xr:uid="{00000000-0005-0000-0000-0000C8050000}"/>
    <cellStyle name="40% - Énfasis4 12 2 4" xfId="1539" xr:uid="{00000000-0005-0000-0000-0000C9050000}"/>
    <cellStyle name="40% - Énfasis4 12 2 5" xfId="1540" xr:uid="{00000000-0005-0000-0000-0000CA050000}"/>
    <cellStyle name="40% - Énfasis4 12 2 6" xfId="1541" xr:uid="{00000000-0005-0000-0000-0000CB050000}"/>
    <cellStyle name="40% - Énfasis4 12 3" xfId="1542" xr:uid="{00000000-0005-0000-0000-0000CC050000}"/>
    <cellStyle name="40% - Énfasis4 12 4" xfId="1543" xr:uid="{00000000-0005-0000-0000-0000CD050000}"/>
    <cellStyle name="40% - Énfasis4 12 5" xfId="1544" xr:uid="{00000000-0005-0000-0000-0000CE050000}"/>
    <cellStyle name="40% - Énfasis4 13" xfId="1545" xr:uid="{00000000-0005-0000-0000-0000CF050000}"/>
    <cellStyle name="40% - Énfasis4 14" xfId="1546" xr:uid="{00000000-0005-0000-0000-0000D0050000}"/>
    <cellStyle name="40% - Énfasis4 15" xfId="1547" xr:uid="{00000000-0005-0000-0000-0000D1050000}"/>
    <cellStyle name="40% - Énfasis4 15 2" xfId="1548" xr:uid="{00000000-0005-0000-0000-0000D2050000}"/>
    <cellStyle name="40% - Énfasis4 16" xfId="1549" xr:uid="{00000000-0005-0000-0000-0000D3050000}"/>
    <cellStyle name="40% - Énfasis4 17" xfId="1550" xr:uid="{00000000-0005-0000-0000-0000D4050000}"/>
    <cellStyle name="40% - Énfasis4 18" xfId="1551" xr:uid="{00000000-0005-0000-0000-0000D5050000}"/>
    <cellStyle name="40% - Énfasis4 19" xfId="1552" xr:uid="{00000000-0005-0000-0000-0000D6050000}"/>
    <cellStyle name="40% - Énfasis4 2" xfId="25" xr:uid="{00000000-0005-0000-0000-0000D7050000}"/>
    <cellStyle name="40% - Énfasis4 2 2" xfId="1553" xr:uid="{00000000-0005-0000-0000-0000D8050000}"/>
    <cellStyle name="40% - Énfasis4 2 2 2" xfId="1554" xr:uid="{00000000-0005-0000-0000-0000D9050000}"/>
    <cellStyle name="40% - Énfasis4 2 2 2 2" xfId="1555" xr:uid="{00000000-0005-0000-0000-0000DA050000}"/>
    <cellStyle name="40% - Énfasis4 2 2 2 3" xfId="1556" xr:uid="{00000000-0005-0000-0000-0000DB050000}"/>
    <cellStyle name="40% - Énfasis4 2 2 2 3 2" xfId="1557" xr:uid="{00000000-0005-0000-0000-0000DC050000}"/>
    <cellStyle name="40% - Énfasis4 2 2 2 4" xfId="1558" xr:uid="{00000000-0005-0000-0000-0000DD050000}"/>
    <cellStyle name="40% - Énfasis4 2 2 2 5" xfId="1559" xr:uid="{00000000-0005-0000-0000-0000DE050000}"/>
    <cellStyle name="40% - Énfasis4 2 2 3" xfId="1560" xr:uid="{00000000-0005-0000-0000-0000DF050000}"/>
    <cellStyle name="40% - Énfasis4 2 2 4" xfId="1561" xr:uid="{00000000-0005-0000-0000-0000E0050000}"/>
    <cellStyle name="40% - Énfasis4 2 2 5" xfId="1562" xr:uid="{00000000-0005-0000-0000-0000E1050000}"/>
    <cellStyle name="40% - Énfasis4 2 2 6" xfId="1563" xr:uid="{00000000-0005-0000-0000-0000E2050000}"/>
    <cellStyle name="40% - Énfasis4 2 3" xfId="1564" xr:uid="{00000000-0005-0000-0000-0000E3050000}"/>
    <cellStyle name="40% - Énfasis4 2 3 2" xfId="1565" xr:uid="{00000000-0005-0000-0000-0000E4050000}"/>
    <cellStyle name="40% - Énfasis4 2 4" xfId="1566" xr:uid="{00000000-0005-0000-0000-0000E5050000}"/>
    <cellStyle name="40% - Énfasis4 2 4 2" xfId="1567" xr:uid="{00000000-0005-0000-0000-0000E6050000}"/>
    <cellStyle name="40% - Énfasis4 2 5" xfId="1568" xr:uid="{00000000-0005-0000-0000-0000E7050000}"/>
    <cellStyle name="40% - Énfasis4 2 5 2" xfId="1569" xr:uid="{00000000-0005-0000-0000-0000E8050000}"/>
    <cellStyle name="40% - Énfasis4 2 6" xfId="1570" xr:uid="{00000000-0005-0000-0000-0000E9050000}"/>
    <cellStyle name="40% - Énfasis4 2 6 2" xfId="1571" xr:uid="{00000000-0005-0000-0000-0000EA050000}"/>
    <cellStyle name="40% - Énfasis4 2 7" xfId="1572" xr:uid="{00000000-0005-0000-0000-0000EB050000}"/>
    <cellStyle name="40% - Énfasis4 2 8" xfId="1573" xr:uid="{00000000-0005-0000-0000-0000EC050000}"/>
    <cellStyle name="40% - Énfasis4 2 9" xfId="1574" xr:uid="{00000000-0005-0000-0000-0000ED050000}"/>
    <cellStyle name="40% - Énfasis4 2 9 2" xfId="1575" xr:uid="{00000000-0005-0000-0000-0000EE050000}"/>
    <cellStyle name="40% - Énfasis4 3" xfId="1576" xr:uid="{00000000-0005-0000-0000-0000EF050000}"/>
    <cellStyle name="40% - Énfasis4 3 2" xfId="1577" xr:uid="{00000000-0005-0000-0000-0000F0050000}"/>
    <cellStyle name="40% - Énfasis4 3 2 2" xfId="1578" xr:uid="{00000000-0005-0000-0000-0000F1050000}"/>
    <cellStyle name="40% - Énfasis4 3 2 3" xfId="1579" xr:uid="{00000000-0005-0000-0000-0000F2050000}"/>
    <cellStyle name="40% - Énfasis4 3 2 4" xfId="1580" xr:uid="{00000000-0005-0000-0000-0000F3050000}"/>
    <cellStyle name="40% - Énfasis4 3 3" xfId="1581" xr:uid="{00000000-0005-0000-0000-0000F4050000}"/>
    <cellStyle name="40% - Énfasis4 3 4" xfId="1582" xr:uid="{00000000-0005-0000-0000-0000F5050000}"/>
    <cellStyle name="40% - Énfasis4 3 5" xfId="1583" xr:uid="{00000000-0005-0000-0000-0000F6050000}"/>
    <cellStyle name="40% - Énfasis4 4" xfId="1584" xr:uid="{00000000-0005-0000-0000-0000F7050000}"/>
    <cellStyle name="40% - Énfasis4 4 2" xfId="1585" xr:uid="{00000000-0005-0000-0000-0000F8050000}"/>
    <cellStyle name="40% - Énfasis4 4 2 2" xfId="1586" xr:uid="{00000000-0005-0000-0000-0000F9050000}"/>
    <cellStyle name="40% - Énfasis4 4 2 3" xfId="1587" xr:uid="{00000000-0005-0000-0000-0000FA050000}"/>
    <cellStyle name="40% - Énfasis4 4 2 4" xfId="1588" xr:uid="{00000000-0005-0000-0000-0000FB050000}"/>
    <cellStyle name="40% - Énfasis4 4 3" xfId="1589" xr:uid="{00000000-0005-0000-0000-0000FC050000}"/>
    <cellStyle name="40% - Énfasis4 4 4" xfId="1590" xr:uid="{00000000-0005-0000-0000-0000FD050000}"/>
    <cellStyle name="40% - Énfasis4 4 4 2" xfId="1591" xr:uid="{00000000-0005-0000-0000-0000FE050000}"/>
    <cellStyle name="40% - Énfasis4 4 5" xfId="1592" xr:uid="{00000000-0005-0000-0000-0000FF050000}"/>
    <cellStyle name="40% - Énfasis4 4 6" xfId="1593" xr:uid="{00000000-0005-0000-0000-000000060000}"/>
    <cellStyle name="40% - Énfasis4 5" xfId="1594" xr:uid="{00000000-0005-0000-0000-000001060000}"/>
    <cellStyle name="40% - Énfasis4 5 2" xfId="1595" xr:uid="{00000000-0005-0000-0000-000002060000}"/>
    <cellStyle name="40% - Énfasis4 5 2 2" xfId="1596" xr:uid="{00000000-0005-0000-0000-000003060000}"/>
    <cellStyle name="40% - Énfasis4 5 2 3" xfId="1597" xr:uid="{00000000-0005-0000-0000-000004060000}"/>
    <cellStyle name="40% - Énfasis4 5 2 4" xfId="1598" xr:uid="{00000000-0005-0000-0000-000005060000}"/>
    <cellStyle name="40% - Énfasis4 5 3" xfId="1599" xr:uid="{00000000-0005-0000-0000-000006060000}"/>
    <cellStyle name="40% - Énfasis4 5 4" xfId="1600" xr:uid="{00000000-0005-0000-0000-000007060000}"/>
    <cellStyle name="40% - Énfasis4 5 5" xfId="1601" xr:uid="{00000000-0005-0000-0000-000008060000}"/>
    <cellStyle name="40% - Énfasis4 5 6" xfId="1602" xr:uid="{00000000-0005-0000-0000-000009060000}"/>
    <cellStyle name="40% - Énfasis4 6" xfId="1603" xr:uid="{00000000-0005-0000-0000-00000A060000}"/>
    <cellStyle name="40% - Énfasis4 6 2" xfId="1604" xr:uid="{00000000-0005-0000-0000-00000B060000}"/>
    <cellStyle name="40% - Énfasis4 6 2 2" xfId="1605" xr:uid="{00000000-0005-0000-0000-00000C060000}"/>
    <cellStyle name="40% - Énfasis4 6 2 3" xfId="1606" xr:uid="{00000000-0005-0000-0000-00000D060000}"/>
    <cellStyle name="40% - Énfasis4 6 2 4" xfId="1607" xr:uid="{00000000-0005-0000-0000-00000E060000}"/>
    <cellStyle name="40% - Énfasis4 6 3" xfId="1608" xr:uid="{00000000-0005-0000-0000-00000F060000}"/>
    <cellStyle name="40% - Énfasis4 6 4" xfId="1609" xr:uid="{00000000-0005-0000-0000-000010060000}"/>
    <cellStyle name="40% - Énfasis4 6 5" xfId="1610" xr:uid="{00000000-0005-0000-0000-000011060000}"/>
    <cellStyle name="40% - Énfasis4 7" xfId="1611" xr:uid="{00000000-0005-0000-0000-000012060000}"/>
    <cellStyle name="40% - Énfasis4 7 2" xfId="1612" xr:uid="{00000000-0005-0000-0000-000013060000}"/>
    <cellStyle name="40% - Énfasis4 7 2 2" xfId="1613" xr:uid="{00000000-0005-0000-0000-000014060000}"/>
    <cellStyle name="40% - Énfasis4 7 2 3" xfId="1614" xr:uid="{00000000-0005-0000-0000-000015060000}"/>
    <cellStyle name="40% - Énfasis4 7 2 4" xfId="1615" xr:uid="{00000000-0005-0000-0000-000016060000}"/>
    <cellStyle name="40% - Énfasis4 7 3" xfId="1616" xr:uid="{00000000-0005-0000-0000-000017060000}"/>
    <cellStyle name="40% - Énfasis4 7 4" xfId="1617" xr:uid="{00000000-0005-0000-0000-000018060000}"/>
    <cellStyle name="40% - Énfasis4 7 5" xfId="1618" xr:uid="{00000000-0005-0000-0000-000019060000}"/>
    <cellStyle name="40% - Énfasis4 8" xfId="1619" xr:uid="{00000000-0005-0000-0000-00001A060000}"/>
    <cellStyle name="40% - Énfasis4 8 2" xfId="1620" xr:uid="{00000000-0005-0000-0000-00001B060000}"/>
    <cellStyle name="40% - Énfasis4 8 2 2" xfId="1621" xr:uid="{00000000-0005-0000-0000-00001C060000}"/>
    <cellStyle name="40% - Énfasis4 8 2 3" xfId="1622" xr:uid="{00000000-0005-0000-0000-00001D060000}"/>
    <cellStyle name="40% - Énfasis4 8 2 4" xfId="1623" xr:uid="{00000000-0005-0000-0000-00001E060000}"/>
    <cellStyle name="40% - Énfasis4 8 3" xfId="1624" xr:uid="{00000000-0005-0000-0000-00001F060000}"/>
    <cellStyle name="40% - Énfasis4 8 4" xfId="1625" xr:uid="{00000000-0005-0000-0000-000020060000}"/>
    <cellStyle name="40% - Énfasis4 8 5" xfId="1626" xr:uid="{00000000-0005-0000-0000-000021060000}"/>
    <cellStyle name="40% - Énfasis4 9" xfId="1627" xr:uid="{00000000-0005-0000-0000-000022060000}"/>
    <cellStyle name="40% - Énfasis4 9 2" xfId="1628" xr:uid="{00000000-0005-0000-0000-000023060000}"/>
    <cellStyle name="40% - Énfasis4 9 2 2" xfId="1629" xr:uid="{00000000-0005-0000-0000-000024060000}"/>
    <cellStyle name="40% - Énfasis4 9 2 2 2" xfId="1630" xr:uid="{00000000-0005-0000-0000-000025060000}"/>
    <cellStyle name="40% - Énfasis4 9 2 2 3" xfId="1631" xr:uid="{00000000-0005-0000-0000-000026060000}"/>
    <cellStyle name="40% - Énfasis4 9 2 2 4" xfId="1632" xr:uid="{00000000-0005-0000-0000-000027060000}"/>
    <cellStyle name="40% - Énfasis4 9 2 2 5" xfId="1633" xr:uid="{00000000-0005-0000-0000-000028060000}"/>
    <cellStyle name="40% - Énfasis4 9 2 2 6" xfId="1634" xr:uid="{00000000-0005-0000-0000-000029060000}"/>
    <cellStyle name="40% - Énfasis4 9 2 3" xfId="1635" xr:uid="{00000000-0005-0000-0000-00002A060000}"/>
    <cellStyle name="40% - Énfasis4 9 2 4" xfId="1636" xr:uid="{00000000-0005-0000-0000-00002B060000}"/>
    <cellStyle name="40% - Énfasis4 9 2 5" xfId="1637" xr:uid="{00000000-0005-0000-0000-00002C060000}"/>
    <cellStyle name="40% - Énfasis4 9 3" xfId="1638" xr:uid="{00000000-0005-0000-0000-00002D060000}"/>
    <cellStyle name="40% - Énfasis4 9 3 2" xfId="1639" xr:uid="{00000000-0005-0000-0000-00002E060000}"/>
    <cellStyle name="40% - Énfasis4 9 3 3" xfId="1640" xr:uid="{00000000-0005-0000-0000-00002F060000}"/>
    <cellStyle name="40% - Énfasis4 9 3 4" xfId="1641" xr:uid="{00000000-0005-0000-0000-000030060000}"/>
    <cellStyle name="40% - Énfasis4 9 3 5" xfId="1642" xr:uid="{00000000-0005-0000-0000-000031060000}"/>
    <cellStyle name="40% - Énfasis4 9 3 6" xfId="1643" xr:uid="{00000000-0005-0000-0000-000032060000}"/>
    <cellStyle name="40% - Énfasis4 9 4" xfId="1644" xr:uid="{00000000-0005-0000-0000-000033060000}"/>
    <cellStyle name="40% - Énfasis4 9 5" xfId="1645" xr:uid="{00000000-0005-0000-0000-000034060000}"/>
    <cellStyle name="40% - Énfasis4 9 6" xfId="1646" xr:uid="{00000000-0005-0000-0000-000035060000}"/>
    <cellStyle name="40% - Énfasis5 10" xfId="1647" xr:uid="{00000000-0005-0000-0000-000036060000}"/>
    <cellStyle name="40% - Énfasis5 10 2" xfId="1648" xr:uid="{00000000-0005-0000-0000-000037060000}"/>
    <cellStyle name="40% - Énfasis5 10 2 2" xfId="1649" xr:uid="{00000000-0005-0000-0000-000038060000}"/>
    <cellStyle name="40% - Énfasis5 10 2 2 2" xfId="1650" xr:uid="{00000000-0005-0000-0000-000039060000}"/>
    <cellStyle name="40% - Énfasis5 10 2 3" xfId="1651" xr:uid="{00000000-0005-0000-0000-00003A060000}"/>
    <cellStyle name="40% - Énfasis5 10 2 4" xfId="1652" xr:uid="{00000000-0005-0000-0000-00003B060000}"/>
    <cellStyle name="40% - Énfasis5 10 2 5" xfId="1653" xr:uid="{00000000-0005-0000-0000-00003C060000}"/>
    <cellStyle name="40% - Énfasis5 10 2 6" xfId="1654" xr:uid="{00000000-0005-0000-0000-00003D060000}"/>
    <cellStyle name="40% - Énfasis5 10 3" xfId="1655" xr:uid="{00000000-0005-0000-0000-00003E060000}"/>
    <cellStyle name="40% - Énfasis5 10 3 2" xfId="1656" xr:uid="{00000000-0005-0000-0000-00003F060000}"/>
    <cellStyle name="40% - Énfasis5 10 4" xfId="1657" xr:uid="{00000000-0005-0000-0000-000040060000}"/>
    <cellStyle name="40% - Énfasis5 10 5" xfId="1658" xr:uid="{00000000-0005-0000-0000-000041060000}"/>
    <cellStyle name="40% - Énfasis5 11" xfId="1659" xr:uid="{00000000-0005-0000-0000-000042060000}"/>
    <cellStyle name="40% - Énfasis5 11 2" xfId="1660" xr:uid="{00000000-0005-0000-0000-000043060000}"/>
    <cellStyle name="40% - Énfasis5 11 2 2" xfId="1661" xr:uid="{00000000-0005-0000-0000-000044060000}"/>
    <cellStyle name="40% - Énfasis5 11 2 3" xfId="1662" xr:uid="{00000000-0005-0000-0000-000045060000}"/>
    <cellStyle name="40% - Énfasis5 11 2 4" xfId="1663" xr:uid="{00000000-0005-0000-0000-000046060000}"/>
    <cellStyle name="40% - Énfasis5 11 2 5" xfId="1664" xr:uid="{00000000-0005-0000-0000-000047060000}"/>
    <cellStyle name="40% - Énfasis5 11 2 6" xfId="1665" xr:uid="{00000000-0005-0000-0000-000048060000}"/>
    <cellStyle name="40% - Énfasis5 11 3" xfId="1666" xr:uid="{00000000-0005-0000-0000-000049060000}"/>
    <cellStyle name="40% - Énfasis5 11 4" xfId="1667" xr:uid="{00000000-0005-0000-0000-00004A060000}"/>
    <cellStyle name="40% - Énfasis5 11 5" xfId="1668" xr:uid="{00000000-0005-0000-0000-00004B060000}"/>
    <cellStyle name="40% - Énfasis5 12" xfId="1669" xr:uid="{00000000-0005-0000-0000-00004C060000}"/>
    <cellStyle name="40% - Énfasis5 12 2" xfId="1670" xr:uid="{00000000-0005-0000-0000-00004D060000}"/>
    <cellStyle name="40% - Énfasis5 12 2 2" xfId="1671" xr:uid="{00000000-0005-0000-0000-00004E060000}"/>
    <cellStyle name="40% - Énfasis5 12 2 3" xfId="1672" xr:uid="{00000000-0005-0000-0000-00004F060000}"/>
    <cellStyle name="40% - Énfasis5 12 2 4" xfId="1673" xr:uid="{00000000-0005-0000-0000-000050060000}"/>
    <cellStyle name="40% - Énfasis5 12 2 5" xfId="1674" xr:uid="{00000000-0005-0000-0000-000051060000}"/>
    <cellStyle name="40% - Énfasis5 12 2 6" xfId="1675" xr:uid="{00000000-0005-0000-0000-000052060000}"/>
    <cellStyle name="40% - Énfasis5 12 3" xfId="1676" xr:uid="{00000000-0005-0000-0000-000053060000}"/>
    <cellStyle name="40% - Énfasis5 12 4" xfId="1677" xr:uid="{00000000-0005-0000-0000-000054060000}"/>
    <cellStyle name="40% - Énfasis5 12 5" xfId="1678" xr:uid="{00000000-0005-0000-0000-000055060000}"/>
    <cellStyle name="40% - Énfasis5 13" xfId="1679" xr:uid="{00000000-0005-0000-0000-000056060000}"/>
    <cellStyle name="40% - Énfasis5 14" xfId="1680" xr:uid="{00000000-0005-0000-0000-000057060000}"/>
    <cellStyle name="40% - Énfasis5 15" xfId="1681" xr:uid="{00000000-0005-0000-0000-000058060000}"/>
    <cellStyle name="40% - Énfasis5 15 2" xfId="1682" xr:uid="{00000000-0005-0000-0000-000059060000}"/>
    <cellStyle name="40% - Énfasis5 16" xfId="1683" xr:uid="{00000000-0005-0000-0000-00005A060000}"/>
    <cellStyle name="40% - Énfasis5 17" xfId="1684" xr:uid="{00000000-0005-0000-0000-00005B060000}"/>
    <cellStyle name="40% - Énfasis5 18" xfId="1685" xr:uid="{00000000-0005-0000-0000-00005C060000}"/>
    <cellStyle name="40% - Énfasis5 19" xfId="1686" xr:uid="{00000000-0005-0000-0000-00005D060000}"/>
    <cellStyle name="40% - Énfasis5 2" xfId="33" xr:uid="{00000000-0005-0000-0000-00005E060000}"/>
    <cellStyle name="40% - Énfasis5 2 2" xfId="1687" xr:uid="{00000000-0005-0000-0000-00005F060000}"/>
    <cellStyle name="40% - Énfasis5 2 2 2" xfId="1688" xr:uid="{00000000-0005-0000-0000-000060060000}"/>
    <cellStyle name="40% - Énfasis5 2 2 2 2" xfId="1689" xr:uid="{00000000-0005-0000-0000-000061060000}"/>
    <cellStyle name="40% - Énfasis5 2 2 2 3" xfId="1690" xr:uid="{00000000-0005-0000-0000-000062060000}"/>
    <cellStyle name="40% - Énfasis5 2 2 2 3 2" xfId="1691" xr:uid="{00000000-0005-0000-0000-000063060000}"/>
    <cellStyle name="40% - Énfasis5 2 2 2 4" xfId="1692" xr:uid="{00000000-0005-0000-0000-000064060000}"/>
    <cellStyle name="40% - Énfasis5 2 2 2 5" xfId="1693" xr:uid="{00000000-0005-0000-0000-000065060000}"/>
    <cellStyle name="40% - Énfasis5 2 2 3" xfId="1694" xr:uid="{00000000-0005-0000-0000-000066060000}"/>
    <cellStyle name="40% - Énfasis5 2 2 4" xfId="1695" xr:uid="{00000000-0005-0000-0000-000067060000}"/>
    <cellStyle name="40% - Énfasis5 2 2 5" xfId="1696" xr:uid="{00000000-0005-0000-0000-000068060000}"/>
    <cellStyle name="40% - Énfasis5 2 2 6" xfId="1697" xr:uid="{00000000-0005-0000-0000-000069060000}"/>
    <cellStyle name="40% - Énfasis5 2 3" xfId="1698" xr:uid="{00000000-0005-0000-0000-00006A060000}"/>
    <cellStyle name="40% - Énfasis5 2 3 2" xfId="1699" xr:uid="{00000000-0005-0000-0000-00006B060000}"/>
    <cellStyle name="40% - Énfasis5 2 4" xfId="1700" xr:uid="{00000000-0005-0000-0000-00006C060000}"/>
    <cellStyle name="40% - Énfasis5 2 4 2" xfId="1701" xr:uid="{00000000-0005-0000-0000-00006D060000}"/>
    <cellStyle name="40% - Énfasis5 2 5" xfId="1702" xr:uid="{00000000-0005-0000-0000-00006E060000}"/>
    <cellStyle name="40% - Énfasis5 2 5 2" xfId="1703" xr:uid="{00000000-0005-0000-0000-00006F060000}"/>
    <cellStyle name="40% - Énfasis5 2 6" xfId="1704" xr:uid="{00000000-0005-0000-0000-000070060000}"/>
    <cellStyle name="40% - Énfasis5 2 6 2" xfId="1705" xr:uid="{00000000-0005-0000-0000-000071060000}"/>
    <cellStyle name="40% - Énfasis5 2 7" xfId="1706" xr:uid="{00000000-0005-0000-0000-000072060000}"/>
    <cellStyle name="40% - Énfasis5 2 8" xfId="1707" xr:uid="{00000000-0005-0000-0000-000073060000}"/>
    <cellStyle name="40% - Énfasis5 2 9" xfId="1708" xr:uid="{00000000-0005-0000-0000-000074060000}"/>
    <cellStyle name="40% - Énfasis5 2 9 2" xfId="1709" xr:uid="{00000000-0005-0000-0000-000075060000}"/>
    <cellStyle name="40% - Énfasis5 3" xfId="1710" xr:uid="{00000000-0005-0000-0000-000076060000}"/>
    <cellStyle name="40% - Énfasis5 3 2" xfId="1711" xr:uid="{00000000-0005-0000-0000-000077060000}"/>
    <cellStyle name="40% - Énfasis5 3 2 2" xfId="1712" xr:uid="{00000000-0005-0000-0000-000078060000}"/>
    <cellStyle name="40% - Énfasis5 3 2 3" xfId="1713" xr:uid="{00000000-0005-0000-0000-000079060000}"/>
    <cellStyle name="40% - Énfasis5 3 2 4" xfId="1714" xr:uid="{00000000-0005-0000-0000-00007A060000}"/>
    <cellStyle name="40% - Énfasis5 3 3" xfId="1715" xr:uid="{00000000-0005-0000-0000-00007B060000}"/>
    <cellStyle name="40% - Énfasis5 3 4" xfId="1716" xr:uid="{00000000-0005-0000-0000-00007C060000}"/>
    <cellStyle name="40% - Énfasis5 3 5" xfId="1717" xr:uid="{00000000-0005-0000-0000-00007D060000}"/>
    <cellStyle name="40% - Énfasis5 4" xfId="1718" xr:uid="{00000000-0005-0000-0000-00007E060000}"/>
    <cellStyle name="40% - Énfasis5 4 2" xfId="1719" xr:uid="{00000000-0005-0000-0000-00007F060000}"/>
    <cellStyle name="40% - Énfasis5 4 2 2" xfId="1720" xr:uid="{00000000-0005-0000-0000-000080060000}"/>
    <cellStyle name="40% - Énfasis5 4 2 3" xfId="1721" xr:uid="{00000000-0005-0000-0000-000081060000}"/>
    <cellStyle name="40% - Énfasis5 4 2 4" xfId="1722" xr:uid="{00000000-0005-0000-0000-000082060000}"/>
    <cellStyle name="40% - Énfasis5 4 3" xfId="1723" xr:uid="{00000000-0005-0000-0000-000083060000}"/>
    <cellStyle name="40% - Énfasis5 4 4" xfId="1724" xr:uid="{00000000-0005-0000-0000-000084060000}"/>
    <cellStyle name="40% - Énfasis5 4 4 2" xfId="1725" xr:uid="{00000000-0005-0000-0000-000085060000}"/>
    <cellStyle name="40% - Énfasis5 4 5" xfId="1726" xr:uid="{00000000-0005-0000-0000-000086060000}"/>
    <cellStyle name="40% - Énfasis5 4 6" xfId="1727" xr:uid="{00000000-0005-0000-0000-000087060000}"/>
    <cellStyle name="40% - Énfasis5 5" xfId="1728" xr:uid="{00000000-0005-0000-0000-000088060000}"/>
    <cellStyle name="40% - Énfasis5 5 2" xfId="1729" xr:uid="{00000000-0005-0000-0000-000089060000}"/>
    <cellStyle name="40% - Énfasis5 5 2 2" xfId="1730" xr:uid="{00000000-0005-0000-0000-00008A060000}"/>
    <cellStyle name="40% - Énfasis5 5 2 3" xfId="1731" xr:uid="{00000000-0005-0000-0000-00008B060000}"/>
    <cellStyle name="40% - Énfasis5 5 2 4" xfId="1732" xr:uid="{00000000-0005-0000-0000-00008C060000}"/>
    <cellStyle name="40% - Énfasis5 5 3" xfId="1733" xr:uid="{00000000-0005-0000-0000-00008D060000}"/>
    <cellStyle name="40% - Énfasis5 5 4" xfId="1734" xr:uid="{00000000-0005-0000-0000-00008E060000}"/>
    <cellStyle name="40% - Énfasis5 5 5" xfId="1735" xr:uid="{00000000-0005-0000-0000-00008F060000}"/>
    <cellStyle name="40% - Énfasis5 5 6" xfId="1736" xr:uid="{00000000-0005-0000-0000-000090060000}"/>
    <cellStyle name="40% - Énfasis5 6" xfId="1737" xr:uid="{00000000-0005-0000-0000-000091060000}"/>
    <cellStyle name="40% - Énfasis5 6 2" xfId="1738" xr:uid="{00000000-0005-0000-0000-000092060000}"/>
    <cellStyle name="40% - Énfasis5 6 2 2" xfId="1739" xr:uid="{00000000-0005-0000-0000-000093060000}"/>
    <cellStyle name="40% - Énfasis5 6 2 3" xfId="1740" xr:uid="{00000000-0005-0000-0000-000094060000}"/>
    <cellStyle name="40% - Énfasis5 6 2 4" xfId="1741" xr:uid="{00000000-0005-0000-0000-000095060000}"/>
    <cellStyle name="40% - Énfasis5 6 3" xfId="1742" xr:uid="{00000000-0005-0000-0000-000096060000}"/>
    <cellStyle name="40% - Énfasis5 6 4" xfId="1743" xr:uid="{00000000-0005-0000-0000-000097060000}"/>
    <cellStyle name="40% - Énfasis5 6 5" xfId="1744" xr:uid="{00000000-0005-0000-0000-000098060000}"/>
    <cellStyle name="40% - Énfasis5 7" xfId="1745" xr:uid="{00000000-0005-0000-0000-000099060000}"/>
    <cellStyle name="40% - Énfasis5 7 2" xfId="1746" xr:uid="{00000000-0005-0000-0000-00009A060000}"/>
    <cellStyle name="40% - Énfasis5 7 2 2" xfId="1747" xr:uid="{00000000-0005-0000-0000-00009B060000}"/>
    <cellStyle name="40% - Énfasis5 7 2 3" xfId="1748" xr:uid="{00000000-0005-0000-0000-00009C060000}"/>
    <cellStyle name="40% - Énfasis5 7 2 4" xfId="1749" xr:uid="{00000000-0005-0000-0000-00009D060000}"/>
    <cellStyle name="40% - Énfasis5 7 3" xfId="1750" xr:uid="{00000000-0005-0000-0000-00009E060000}"/>
    <cellStyle name="40% - Énfasis5 7 4" xfId="1751" xr:uid="{00000000-0005-0000-0000-00009F060000}"/>
    <cellStyle name="40% - Énfasis5 7 5" xfId="1752" xr:uid="{00000000-0005-0000-0000-0000A0060000}"/>
    <cellStyle name="40% - Énfasis5 8" xfId="1753" xr:uid="{00000000-0005-0000-0000-0000A1060000}"/>
    <cellStyle name="40% - Énfasis5 8 2" xfId="1754" xr:uid="{00000000-0005-0000-0000-0000A2060000}"/>
    <cellStyle name="40% - Énfasis5 8 2 2" xfId="1755" xr:uid="{00000000-0005-0000-0000-0000A3060000}"/>
    <cellStyle name="40% - Énfasis5 8 2 3" xfId="1756" xr:uid="{00000000-0005-0000-0000-0000A4060000}"/>
    <cellStyle name="40% - Énfasis5 8 2 4" xfId="1757" xr:uid="{00000000-0005-0000-0000-0000A5060000}"/>
    <cellStyle name="40% - Énfasis5 8 3" xfId="1758" xr:uid="{00000000-0005-0000-0000-0000A6060000}"/>
    <cellStyle name="40% - Énfasis5 8 4" xfId="1759" xr:uid="{00000000-0005-0000-0000-0000A7060000}"/>
    <cellStyle name="40% - Énfasis5 8 5" xfId="1760" xr:uid="{00000000-0005-0000-0000-0000A8060000}"/>
    <cellStyle name="40% - Énfasis5 9" xfId="1761" xr:uid="{00000000-0005-0000-0000-0000A9060000}"/>
    <cellStyle name="40% - Énfasis5 9 2" xfId="1762" xr:uid="{00000000-0005-0000-0000-0000AA060000}"/>
    <cellStyle name="40% - Énfasis5 9 2 2" xfId="1763" xr:uid="{00000000-0005-0000-0000-0000AB060000}"/>
    <cellStyle name="40% - Énfasis5 9 2 2 2" xfId="1764" xr:uid="{00000000-0005-0000-0000-0000AC060000}"/>
    <cellStyle name="40% - Énfasis5 9 2 2 3" xfId="1765" xr:uid="{00000000-0005-0000-0000-0000AD060000}"/>
    <cellStyle name="40% - Énfasis5 9 2 2 4" xfId="1766" xr:uid="{00000000-0005-0000-0000-0000AE060000}"/>
    <cellStyle name="40% - Énfasis5 9 2 2 5" xfId="1767" xr:uid="{00000000-0005-0000-0000-0000AF060000}"/>
    <cellStyle name="40% - Énfasis5 9 2 2 6" xfId="1768" xr:uid="{00000000-0005-0000-0000-0000B0060000}"/>
    <cellStyle name="40% - Énfasis5 9 2 3" xfId="1769" xr:uid="{00000000-0005-0000-0000-0000B1060000}"/>
    <cellStyle name="40% - Énfasis5 9 2 4" xfId="1770" xr:uid="{00000000-0005-0000-0000-0000B2060000}"/>
    <cellStyle name="40% - Énfasis5 9 2 5" xfId="1771" xr:uid="{00000000-0005-0000-0000-0000B3060000}"/>
    <cellStyle name="40% - Énfasis5 9 3" xfId="1772" xr:uid="{00000000-0005-0000-0000-0000B4060000}"/>
    <cellStyle name="40% - Énfasis5 9 3 2" xfId="1773" xr:uid="{00000000-0005-0000-0000-0000B5060000}"/>
    <cellStyle name="40% - Énfasis5 9 3 3" xfId="1774" xr:uid="{00000000-0005-0000-0000-0000B6060000}"/>
    <cellStyle name="40% - Énfasis5 9 3 4" xfId="1775" xr:uid="{00000000-0005-0000-0000-0000B7060000}"/>
    <cellStyle name="40% - Énfasis5 9 3 5" xfId="1776" xr:uid="{00000000-0005-0000-0000-0000B8060000}"/>
    <cellStyle name="40% - Énfasis5 9 3 6" xfId="1777" xr:uid="{00000000-0005-0000-0000-0000B9060000}"/>
    <cellStyle name="40% - Énfasis5 9 4" xfId="1778" xr:uid="{00000000-0005-0000-0000-0000BA060000}"/>
    <cellStyle name="40% - Énfasis5 9 5" xfId="1779" xr:uid="{00000000-0005-0000-0000-0000BB060000}"/>
    <cellStyle name="40% - Énfasis5 9 6" xfId="1780" xr:uid="{00000000-0005-0000-0000-0000BC060000}"/>
    <cellStyle name="40% - Énfasis6 10" xfId="1781" xr:uid="{00000000-0005-0000-0000-0000BD060000}"/>
    <cellStyle name="40% - Énfasis6 10 2" xfId="1782" xr:uid="{00000000-0005-0000-0000-0000BE060000}"/>
    <cellStyle name="40% - Énfasis6 10 2 2" xfId="1783" xr:uid="{00000000-0005-0000-0000-0000BF060000}"/>
    <cellStyle name="40% - Énfasis6 10 2 2 2" xfId="1784" xr:uid="{00000000-0005-0000-0000-0000C0060000}"/>
    <cellStyle name="40% - Énfasis6 10 2 3" xfId="1785" xr:uid="{00000000-0005-0000-0000-0000C1060000}"/>
    <cellStyle name="40% - Énfasis6 10 2 4" xfId="1786" xr:uid="{00000000-0005-0000-0000-0000C2060000}"/>
    <cellStyle name="40% - Énfasis6 10 2 5" xfId="1787" xr:uid="{00000000-0005-0000-0000-0000C3060000}"/>
    <cellStyle name="40% - Énfasis6 10 2 6" xfId="1788" xr:uid="{00000000-0005-0000-0000-0000C4060000}"/>
    <cellStyle name="40% - Énfasis6 10 3" xfId="1789" xr:uid="{00000000-0005-0000-0000-0000C5060000}"/>
    <cellStyle name="40% - Énfasis6 10 3 2" xfId="1790" xr:uid="{00000000-0005-0000-0000-0000C6060000}"/>
    <cellStyle name="40% - Énfasis6 10 4" xfId="1791" xr:uid="{00000000-0005-0000-0000-0000C7060000}"/>
    <cellStyle name="40% - Énfasis6 10 5" xfId="1792" xr:uid="{00000000-0005-0000-0000-0000C8060000}"/>
    <cellStyle name="40% - Énfasis6 11" xfId="1793" xr:uid="{00000000-0005-0000-0000-0000C9060000}"/>
    <cellStyle name="40% - Énfasis6 11 2" xfId="1794" xr:uid="{00000000-0005-0000-0000-0000CA060000}"/>
    <cellStyle name="40% - Énfasis6 11 2 2" xfId="1795" xr:uid="{00000000-0005-0000-0000-0000CB060000}"/>
    <cellStyle name="40% - Énfasis6 11 2 3" xfId="1796" xr:uid="{00000000-0005-0000-0000-0000CC060000}"/>
    <cellStyle name="40% - Énfasis6 11 2 4" xfId="1797" xr:uid="{00000000-0005-0000-0000-0000CD060000}"/>
    <cellStyle name="40% - Énfasis6 11 2 5" xfId="1798" xr:uid="{00000000-0005-0000-0000-0000CE060000}"/>
    <cellStyle name="40% - Énfasis6 11 2 6" xfId="1799" xr:uid="{00000000-0005-0000-0000-0000CF060000}"/>
    <cellStyle name="40% - Énfasis6 11 3" xfId="1800" xr:uid="{00000000-0005-0000-0000-0000D0060000}"/>
    <cellStyle name="40% - Énfasis6 11 4" xfId="1801" xr:uid="{00000000-0005-0000-0000-0000D1060000}"/>
    <cellStyle name="40% - Énfasis6 11 5" xfId="1802" xr:uid="{00000000-0005-0000-0000-0000D2060000}"/>
    <cellStyle name="40% - Énfasis6 12" xfId="1803" xr:uid="{00000000-0005-0000-0000-0000D3060000}"/>
    <cellStyle name="40% - Énfasis6 12 2" xfId="1804" xr:uid="{00000000-0005-0000-0000-0000D4060000}"/>
    <cellStyle name="40% - Énfasis6 12 2 2" xfId="1805" xr:uid="{00000000-0005-0000-0000-0000D5060000}"/>
    <cellStyle name="40% - Énfasis6 12 2 3" xfId="1806" xr:uid="{00000000-0005-0000-0000-0000D6060000}"/>
    <cellStyle name="40% - Énfasis6 12 2 4" xfId="1807" xr:uid="{00000000-0005-0000-0000-0000D7060000}"/>
    <cellStyle name="40% - Énfasis6 12 2 5" xfId="1808" xr:uid="{00000000-0005-0000-0000-0000D8060000}"/>
    <cellStyle name="40% - Énfasis6 12 2 6" xfId="1809" xr:uid="{00000000-0005-0000-0000-0000D9060000}"/>
    <cellStyle name="40% - Énfasis6 12 3" xfId="1810" xr:uid="{00000000-0005-0000-0000-0000DA060000}"/>
    <cellStyle name="40% - Énfasis6 12 4" xfId="1811" xr:uid="{00000000-0005-0000-0000-0000DB060000}"/>
    <cellStyle name="40% - Énfasis6 12 5" xfId="1812" xr:uid="{00000000-0005-0000-0000-0000DC060000}"/>
    <cellStyle name="40% - Énfasis6 13" xfId="1813" xr:uid="{00000000-0005-0000-0000-0000DD060000}"/>
    <cellStyle name="40% - Énfasis6 14" xfId="1814" xr:uid="{00000000-0005-0000-0000-0000DE060000}"/>
    <cellStyle name="40% - Énfasis6 15" xfId="1815" xr:uid="{00000000-0005-0000-0000-0000DF060000}"/>
    <cellStyle name="40% - Énfasis6 15 2" xfId="1816" xr:uid="{00000000-0005-0000-0000-0000E0060000}"/>
    <cellStyle name="40% - Énfasis6 16" xfId="1817" xr:uid="{00000000-0005-0000-0000-0000E1060000}"/>
    <cellStyle name="40% - Énfasis6 17" xfId="1818" xr:uid="{00000000-0005-0000-0000-0000E2060000}"/>
    <cellStyle name="40% - Énfasis6 18" xfId="1819" xr:uid="{00000000-0005-0000-0000-0000E3060000}"/>
    <cellStyle name="40% - Énfasis6 19" xfId="1820" xr:uid="{00000000-0005-0000-0000-0000E4060000}"/>
    <cellStyle name="40% - Énfasis6 2" xfId="27" xr:uid="{00000000-0005-0000-0000-0000E5060000}"/>
    <cellStyle name="40% - Énfasis6 2 2" xfId="1821" xr:uid="{00000000-0005-0000-0000-0000E6060000}"/>
    <cellStyle name="40% - Énfasis6 2 2 2" xfId="1822" xr:uid="{00000000-0005-0000-0000-0000E7060000}"/>
    <cellStyle name="40% - Énfasis6 2 2 2 2" xfId="1823" xr:uid="{00000000-0005-0000-0000-0000E8060000}"/>
    <cellStyle name="40% - Énfasis6 2 2 2 3" xfId="1824" xr:uid="{00000000-0005-0000-0000-0000E9060000}"/>
    <cellStyle name="40% - Énfasis6 2 2 2 3 2" xfId="1825" xr:uid="{00000000-0005-0000-0000-0000EA060000}"/>
    <cellStyle name="40% - Énfasis6 2 2 2 4" xfId="1826" xr:uid="{00000000-0005-0000-0000-0000EB060000}"/>
    <cellStyle name="40% - Énfasis6 2 2 2 5" xfId="1827" xr:uid="{00000000-0005-0000-0000-0000EC060000}"/>
    <cellStyle name="40% - Énfasis6 2 2 3" xfId="1828" xr:uid="{00000000-0005-0000-0000-0000ED060000}"/>
    <cellStyle name="40% - Énfasis6 2 2 4" xfId="1829" xr:uid="{00000000-0005-0000-0000-0000EE060000}"/>
    <cellStyle name="40% - Énfasis6 2 2 5" xfId="1830" xr:uid="{00000000-0005-0000-0000-0000EF060000}"/>
    <cellStyle name="40% - Énfasis6 2 2 6" xfId="1831" xr:uid="{00000000-0005-0000-0000-0000F0060000}"/>
    <cellStyle name="40% - Énfasis6 2 3" xfId="1832" xr:uid="{00000000-0005-0000-0000-0000F1060000}"/>
    <cellStyle name="40% - Énfasis6 2 3 2" xfId="1833" xr:uid="{00000000-0005-0000-0000-0000F2060000}"/>
    <cellStyle name="40% - Énfasis6 2 4" xfId="1834" xr:uid="{00000000-0005-0000-0000-0000F3060000}"/>
    <cellStyle name="40% - Énfasis6 2 4 2" xfId="1835" xr:uid="{00000000-0005-0000-0000-0000F4060000}"/>
    <cellStyle name="40% - Énfasis6 2 5" xfId="1836" xr:uid="{00000000-0005-0000-0000-0000F5060000}"/>
    <cellStyle name="40% - Énfasis6 2 5 2" xfId="1837" xr:uid="{00000000-0005-0000-0000-0000F6060000}"/>
    <cellStyle name="40% - Énfasis6 2 6" xfId="1838" xr:uid="{00000000-0005-0000-0000-0000F7060000}"/>
    <cellStyle name="40% - Énfasis6 2 6 2" xfId="1839" xr:uid="{00000000-0005-0000-0000-0000F8060000}"/>
    <cellStyle name="40% - Énfasis6 2 7" xfId="1840" xr:uid="{00000000-0005-0000-0000-0000F9060000}"/>
    <cellStyle name="40% - Énfasis6 2 8" xfId="1841" xr:uid="{00000000-0005-0000-0000-0000FA060000}"/>
    <cellStyle name="40% - Énfasis6 2 9" xfId="1842" xr:uid="{00000000-0005-0000-0000-0000FB060000}"/>
    <cellStyle name="40% - Énfasis6 2 9 2" xfId="1843" xr:uid="{00000000-0005-0000-0000-0000FC060000}"/>
    <cellStyle name="40% - Énfasis6 3" xfId="1844" xr:uid="{00000000-0005-0000-0000-0000FD060000}"/>
    <cellStyle name="40% - Énfasis6 3 2" xfId="1845" xr:uid="{00000000-0005-0000-0000-0000FE060000}"/>
    <cellStyle name="40% - Énfasis6 3 2 2" xfId="1846" xr:uid="{00000000-0005-0000-0000-0000FF060000}"/>
    <cellStyle name="40% - Énfasis6 3 2 3" xfId="1847" xr:uid="{00000000-0005-0000-0000-000000070000}"/>
    <cellStyle name="40% - Énfasis6 3 2 4" xfId="1848" xr:uid="{00000000-0005-0000-0000-000001070000}"/>
    <cellStyle name="40% - Énfasis6 3 3" xfId="1849" xr:uid="{00000000-0005-0000-0000-000002070000}"/>
    <cellStyle name="40% - Énfasis6 3 4" xfId="1850" xr:uid="{00000000-0005-0000-0000-000003070000}"/>
    <cellStyle name="40% - Énfasis6 3 5" xfId="1851" xr:uid="{00000000-0005-0000-0000-000004070000}"/>
    <cellStyle name="40% - Énfasis6 4" xfId="1852" xr:uid="{00000000-0005-0000-0000-000005070000}"/>
    <cellStyle name="40% - Énfasis6 4 2" xfId="1853" xr:uid="{00000000-0005-0000-0000-000006070000}"/>
    <cellStyle name="40% - Énfasis6 4 2 2" xfId="1854" xr:uid="{00000000-0005-0000-0000-000007070000}"/>
    <cellStyle name="40% - Énfasis6 4 2 3" xfId="1855" xr:uid="{00000000-0005-0000-0000-000008070000}"/>
    <cellStyle name="40% - Énfasis6 4 2 4" xfId="1856" xr:uid="{00000000-0005-0000-0000-000009070000}"/>
    <cellStyle name="40% - Énfasis6 4 3" xfId="1857" xr:uid="{00000000-0005-0000-0000-00000A070000}"/>
    <cellStyle name="40% - Énfasis6 4 4" xfId="1858" xr:uid="{00000000-0005-0000-0000-00000B070000}"/>
    <cellStyle name="40% - Énfasis6 4 4 2" xfId="1859" xr:uid="{00000000-0005-0000-0000-00000C070000}"/>
    <cellStyle name="40% - Énfasis6 4 5" xfId="1860" xr:uid="{00000000-0005-0000-0000-00000D070000}"/>
    <cellStyle name="40% - Énfasis6 4 6" xfId="1861" xr:uid="{00000000-0005-0000-0000-00000E070000}"/>
    <cellStyle name="40% - Énfasis6 5" xfId="1862" xr:uid="{00000000-0005-0000-0000-00000F070000}"/>
    <cellStyle name="40% - Énfasis6 5 2" xfId="1863" xr:uid="{00000000-0005-0000-0000-000010070000}"/>
    <cellStyle name="40% - Énfasis6 5 2 2" xfId="1864" xr:uid="{00000000-0005-0000-0000-000011070000}"/>
    <cellStyle name="40% - Énfasis6 5 2 3" xfId="1865" xr:uid="{00000000-0005-0000-0000-000012070000}"/>
    <cellStyle name="40% - Énfasis6 5 2 4" xfId="1866" xr:uid="{00000000-0005-0000-0000-000013070000}"/>
    <cellStyle name="40% - Énfasis6 5 3" xfId="1867" xr:uid="{00000000-0005-0000-0000-000014070000}"/>
    <cellStyle name="40% - Énfasis6 5 4" xfId="1868" xr:uid="{00000000-0005-0000-0000-000015070000}"/>
    <cellStyle name="40% - Énfasis6 5 5" xfId="1869" xr:uid="{00000000-0005-0000-0000-000016070000}"/>
    <cellStyle name="40% - Énfasis6 5 6" xfId="1870" xr:uid="{00000000-0005-0000-0000-000017070000}"/>
    <cellStyle name="40% - Énfasis6 6" xfId="1871" xr:uid="{00000000-0005-0000-0000-000018070000}"/>
    <cellStyle name="40% - Énfasis6 6 2" xfId="1872" xr:uid="{00000000-0005-0000-0000-000019070000}"/>
    <cellStyle name="40% - Énfasis6 6 2 2" xfId="1873" xr:uid="{00000000-0005-0000-0000-00001A070000}"/>
    <cellStyle name="40% - Énfasis6 6 2 3" xfId="1874" xr:uid="{00000000-0005-0000-0000-00001B070000}"/>
    <cellStyle name="40% - Énfasis6 6 2 4" xfId="1875" xr:uid="{00000000-0005-0000-0000-00001C070000}"/>
    <cellStyle name="40% - Énfasis6 6 3" xfId="1876" xr:uid="{00000000-0005-0000-0000-00001D070000}"/>
    <cellStyle name="40% - Énfasis6 6 4" xfId="1877" xr:uid="{00000000-0005-0000-0000-00001E070000}"/>
    <cellStyle name="40% - Énfasis6 6 5" xfId="1878" xr:uid="{00000000-0005-0000-0000-00001F070000}"/>
    <cellStyle name="40% - Énfasis6 7" xfId="1879" xr:uid="{00000000-0005-0000-0000-000020070000}"/>
    <cellStyle name="40% - Énfasis6 7 2" xfId="1880" xr:uid="{00000000-0005-0000-0000-000021070000}"/>
    <cellStyle name="40% - Énfasis6 7 2 2" xfId="1881" xr:uid="{00000000-0005-0000-0000-000022070000}"/>
    <cellStyle name="40% - Énfasis6 7 2 3" xfId="1882" xr:uid="{00000000-0005-0000-0000-000023070000}"/>
    <cellStyle name="40% - Énfasis6 7 2 4" xfId="1883" xr:uid="{00000000-0005-0000-0000-000024070000}"/>
    <cellStyle name="40% - Énfasis6 7 3" xfId="1884" xr:uid="{00000000-0005-0000-0000-000025070000}"/>
    <cellStyle name="40% - Énfasis6 7 4" xfId="1885" xr:uid="{00000000-0005-0000-0000-000026070000}"/>
    <cellStyle name="40% - Énfasis6 7 5" xfId="1886" xr:uid="{00000000-0005-0000-0000-000027070000}"/>
    <cellStyle name="40% - Énfasis6 8" xfId="1887" xr:uid="{00000000-0005-0000-0000-000028070000}"/>
    <cellStyle name="40% - Énfasis6 8 2" xfId="1888" xr:uid="{00000000-0005-0000-0000-000029070000}"/>
    <cellStyle name="40% - Énfasis6 8 2 2" xfId="1889" xr:uid="{00000000-0005-0000-0000-00002A070000}"/>
    <cellStyle name="40% - Énfasis6 8 2 3" xfId="1890" xr:uid="{00000000-0005-0000-0000-00002B070000}"/>
    <cellStyle name="40% - Énfasis6 8 2 4" xfId="1891" xr:uid="{00000000-0005-0000-0000-00002C070000}"/>
    <cellStyle name="40% - Énfasis6 8 3" xfId="1892" xr:uid="{00000000-0005-0000-0000-00002D070000}"/>
    <cellStyle name="40% - Énfasis6 8 4" xfId="1893" xr:uid="{00000000-0005-0000-0000-00002E070000}"/>
    <cellStyle name="40% - Énfasis6 8 5" xfId="1894" xr:uid="{00000000-0005-0000-0000-00002F070000}"/>
    <cellStyle name="40% - Énfasis6 9" xfId="1895" xr:uid="{00000000-0005-0000-0000-000030070000}"/>
    <cellStyle name="40% - Énfasis6 9 2" xfId="1896" xr:uid="{00000000-0005-0000-0000-000031070000}"/>
    <cellStyle name="40% - Énfasis6 9 2 2" xfId="1897" xr:uid="{00000000-0005-0000-0000-000032070000}"/>
    <cellStyle name="40% - Énfasis6 9 2 2 2" xfId="1898" xr:uid="{00000000-0005-0000-0000-000033070000}"/>
    <cellStyle name="40% - Énfasis6 9 2 2 3" xfId="1899" xr:uid="{00000000-0005-0000-0000-000034070000}"/>
    <cellStyle name="40% - Énfasis6 9 2 2 4" xfId="1900" xr:uid="{00000000-0005-0000-0000-000035070000}"/>
    <cellStyle name="40% - Énfasis6 9 2 2 5" xfId="1901" xr:uid="{00000000-0005-0000-0000-000036070000}"/>
    <cellStyle name="40% - Énfasis6 9 2 2 6" xfId="1902" xr:uid="{00000000-0005-0000-0000-000037070000}"/>
    <cellStyle name="40% - Énfasis6 9 2 3" xfId="1903" xr:uid="{00000000-0005-0000-0000-000038070000}"/>
    <cellStyle name="40% - Énfasis6 9 2 4" xfId="1904" xr:uid="{00000000-0005-0000-0000-000039070000}"/>
    <cellStyle name="40% - Énfasis6 9 2 5" xfId="1905" xr:uid="{00000000-0005-0000-0000-00003A070000}"/>
    <cellStyle name="40% - Énfasis6 9 3" xfId="1906" xr:uid="{00000000-0005-0000-0000-00003B070000}"/>
    <cellStyle name="40% - Énfasis6 9 3 2" xfId="1907" xr:uid="{00000000-0005-0000-0000-00003C070000}"/>
    <cellStyle name="40% - Énfasis6 9 3 3" xfId="1908" xr:uid="{00000000-0005-0000-0000-00003D070000}"/>
    <cellStyle name="40% - Énfasis6 9 3 4" xfId="1909" xr:uid="{00000000-0005-0000-0000-00003E070000}"/>
    <cellStyle name="40% - Énfasis6 9 3 5" xfId="1910" xr:uid="{00000000-0005-0000-0000-00003F070000}"/>
    <cellStyle name="40% - Énfasis6 9 3 6" xfId="1911" xr:uid="{00000000-0005-0000-0000-000040070000}"/>
    <cellStyle name="40% - Énfasis6 9 4" xfId="1912" xr:uid="{00000000-0005-0000-0000-000041070000}"/>
    <cellStyle name="40% - Énfasis6 9 5" xfId="1913" xr:uid="{00000000-0005-0000-0000-000042070000}"/>
    <cellStyle name="40% - Énfasis6 9 6" xfId="1914" xr:uid="{00000000-0005-0000-0000-000043070000}"/>
    <cellStyle name="60% - Accent1" xfId="1915" xr:uid="{00000000-0005-0000-0000-000044070000}"/>
    <cellStyle name="60% - Accent1 2" xfId="1916" xr:uid="{00000000-0005-0000-0000-000045070000}"/>
    <cellStyle name="60% - Accent1 2 2" xfId="1917" xr:uid="{00000000-0005-0000-0000-000046070000}"/>
    <cellStyle name="60% - Accent1 2_MAGISTER EDUC 2009" xfId="1918" xr:uid="{00000000-0005-0000-0000-000047070000}"/>
    <cellStyle name="60% - Accent1_atrasado 15 04 DAF" xfId="1919" xr:uid="{00000000-0005-0000-0000-000048070000}"/>
    <cellStyle name="60% - Accent2" xfId="1920" xr:uid="{00000000-0005-0000-0000-000049070000}"/>
    <cellStyle name="60% - Accent2 2" xfId="1921" xr:uid="{00000000-0005-0000-0000-00004A070000}"/>
    <cellStyle name="60% - Accent2 2 2" xfId="1922" xr:uid="{00000000-0005-0000-0000-00004B070000}"/>
    <cellStyle name="60% - Accent2 2_MAGISTER EDUC 2009" xfId="1923" xr:uid="{00000000-0005-0000-0000-00004C070000}"/>
    <cellStyle name="60% - Accent2_atrasado 15 04 DAF" xfId="1924" xr:uid="{00000000-0005-0000-0000-00004D070000}"/>
    <cellStyle name="60% - Accent3" xfId="1925" xr:uid="{00000000-0005-0000-0000-00004E070000}"/>
    <cellStyle name="60% - Accent3 2" xfId="1926" xr:uid="{00000000-0005-0000-0000-00004F070000}"/>
    <cellStyle name="60% - Accent3 2 2" xfId="1927" xr:uid="{00000000-0005-0000-0000-000050070000}"/>
    <cellStyle name="60% - Accent3 2_MAGISTER EDUC 2009" xfId="1928" xr:uid="{00000000-0005-0000-0000-000051070000}"/>
    <cellStyle name="60% - Accent3_atrasado 15 04 DAF" xfId="1929" xr:uid="{00000000-0005-0000-0000-000052070000}"/>
    <cellStyle name="60% - Accent4" xfId="1930" xr:uid="{00000000-0005-0000-0000-000053070000}"/>
    <cellStyle name="60% - Accent4 2" xfId="1931" xr:uid="{00000000-0005-0000-0000-000054070000}"/>
    <cellStyle name="60% - Accent4 2 2" xfId="1932" xr:uid="{00000000-0005-0000-0000-000055070000}"/>
    <cellStyle name="60% - Accent4 2_MAGISTER EDUC 2009" xfId="1933" xr:uid="{00000000-0005-0000-0000-000056070000}"/>
    <cellStyle name="60% - Accent4_atrasado 15 04 DAF" xfId="1934" xr:uid="{00000000-0005-0000-0000-000057070000}"/>
    <cellStyle name="60% - Accent5" xfId="1935" xr:uid="{00000000-0005-0000-0000-000058070000}"/>
    <cellStyle name="60% - Accent5 2" xfId="1936" xr:uid="{00000000-0005-0000-0000-000059070000}"/>
    <cellStyle name="60% - Accent5 2 2" xfId="1937" xr:uid="{00000000-0005-0000-0000-00005A070000}"/>
    <cellStyle name="60% - Accent5 2_MAGISTER EDUC 2009" xfId="1938" xr:uid="{00000000-0005-0000-0000-00005B070000}"/>
    <cellStyle name="60% - Accent5_atrasado 15 04 DAF" xfId="1939" xr:uid="{00000000-0005-0000-0000-00005C070000}"/>
    <cellStyle name="60% - Accent6" xfId="1940" xr:uid="{00000000-0005-0000-0000-00005D070000}"/>
    <cellStyle name="60% - Accent6 2" xfId="1941" xr:uid="{00000000-0005-0000-0000-00005E070000}"/>
    <cellStyle name="60% - Accent6 2 2" xfId="1942" xr:uid="{00000000-0005-0000-0000-00005F070000}"/>
    <cellStyle name="60% - Accent6 2_MAGISTER EDUC 2009" xfId="1943" xr:uid="{00000000-0005-0000-0000-000060070000}"/>
    <cellStyle name="60% - Accent6_atrasado 15 04 DAF" xfId="1944" xr:uid="{00000000-0005-0000-0000-000061070000}"/>
    <cellStyle name="60% - Ênfase1" xfId="1945" xr:uid="{00000000-0005-0000-0000-000062070000}"/>
    <cellStyle name="60% - Ênfase1 2" xfId="1946" xr:uid="{00000000-0005-0000-0000-000063070000}"/>
    <cellStyle name="60% - Ênfase2" xfId="1947" xr:uid="{00000000-0005-0000-0000-000064070000}"/>
    <cellStyle name="60% - Ênfase2 2" xfId="1948" xr:uid="{00000000-0005-0000-0000-000065070000}"/>
    <cellStyle name="60% - Ênfase3" xfId="1949" xr:uid="{00000000-0005-0000-0000-000066070000}"/>
    <cellStyle name="60% - Ênfase3 2" xfId="1950" xr:uid="{00000000-0005-0000-0000-000067070000}"/>
    <cellStyle name="60% - Ênfase4" xfId="1951" xr:uid="{00000000-0005-0000-0000-000068070000}"/>
    <cellStyle name="60% - Ênfase4 2" xfId="1952" xr:uid="{00000000-0005-0000-0000-000069070000}"/>
    <cellStyle name="60% - Ênfase5" xfId="1953" xr:uid="{00000000-0005-0000-0000-00006A070000}"/>
    <cellStyle name="60% - Ênfase5 2" xfId="1954" xr:uid="{00000000-0005-0000-0000-00006B070000}"/>
    <cellStyle name="60% - Ênfase6" xfId="1955" xr:uid="{00000000-0005-0000-0000-00006C070000}"/>
    <cellStyle name="60% - Ênfase6 2" xfId="1956" xr:uid="{00000000-0005-0000-0000-00006D070000}"/>
    <cellStyle name="60% - Énfasis1 10" xfId="1957" xr:uid="{00000000-0005-0000-0000-00006E070000}"/>
    <cellStyle name="60% - Énfasis1 10 2" xfId="1958" xr:uid="{00000000-0005-0000-0000-00006F070000}"/>
    <cellStyle name="60% - Énfasis1 10 2 2" xfId="1959" xr:uid="{00000000-0005-0000-0000-000070070000}"/>
    <cellStyle name="60% - Énfasis1 10 2 2 2" xfId="1960" xr:uid="{00000000-0005-0000-0000-000071070000}"/>
    <cellStyle name="60% - Énfasis1 10 2 3" xfId="1961" xr:uid="{00000000-0005-0000-0000-000072070000}"/>
    <cellStyle name="60% - Énfasis1 10 2 4" xfId="1962" xr:uid="{00000000-0005-0000-0000-000073070000}"/>
    <cellStyle name="60% - Énfasis1 10 2 5" xfId="1963" xr:uid="{00000000-0005-0000-0000-000074070000}"/>
    <cellStyle name="60% - Énfasis1 10 2 6" xfId="1964" xr:uid="{00000000-0005-0000-0000-000075070000}"/>
    <cellStyle name="60% - Énfasis1 10 3" xfId="1965" xr:uid="{00000000-0005-0000-0000-000076070000}"/>
    <cellStyle name="60% - Énfasis1 10 3 2" xfId="1966" xr:uid="{00000000-0005-0000-0000-000077070000}"/>
    <cellStyle name="60% - Énfasis1 10 4" xfId="1967" xr:uid="{00000000-0005-0000-0000-000078070000}"/>
    <cellStyle name="60% - Énfasis1 10 5" xfId="1968" xr:uid="{00000000-0005-0000-0000-000079070000}"/>
    <cellStyle name="60% - Énfasis1 11" xfId="1969" xr:uid="{00000000-0005-0000-0000-00007A070000}"/>
    <cellStyle name="60% - Énfasis1 11 2" xfId="1970" xr:uid="{00000000-0005-0000-0000-00007B070000}"/>
    <cellStyle name="60% - Énfasis1 11 2 2" xfId="1971" xr:uid="{00000000-0005-0000-0000-00007C070000}"/>
    <cellStyle name="60% - Énfasis1 11 2 3" xfId="1972" xr:uid="{00000000-0005-0000-0000-00007D070000}"/>
    <cellStyle name="60% - Énfasis1 11 2 4" xfId="1973" xr:uid="{00000000-0005-0000-0000-00007E070000}"/>
    <cellStyle name="60% - Énfasis1 11 2 5" xfId="1974" xr:uid="{00000000-0005-0000-0000-00007F070000}"/>
    <cellStyle name="60% - Énfasis1 11 2 6" xfId="1975" xr:uid="{00000000-0005-0000-0000-000080070000}"/>
    <cellStyle name="60% - Énfasis1 11 3" xfId="1976" xr:uid="{00000000-0005-0000-0000-000081070000}"/>
    <cellStyle name="60% - Énfasis1 11 4" xfId="1977" xr:uid="{00000000-0005-0000-0000-000082070000}"/>
    <cellStyle name="60% - Énfasis1 11 5" xfId="1978" xr:uid="{00000000-0005-0000-0000-000083070000}"/>
    <cellStyle name="60% - Énfasis1 12" xfId="1979" xr:uid="{00000000-0005-0000-0000-000084070000}"/>
    <cellStyle name="60% - Énfasis1 12 2" xfId="1980" xr:uid="{00000000-0005-0000-0000-000085070000}"/>
    <cellStyle name="60% - Énfasis1 12 2 2" xfId="1981" xr:uid="{00000000-0005-0000-0000-000086070000}"/>
    <cellStyle name="60% - Énfasis1 12 2 3" xfId="1982" xr:uid="{00000000-0005-0000-0000-000087070000}"/>
    <cellStyle name="60% - Énfasis1 12 2 4" xfId="1983" xr:uid="{00000000-0005-0000-0000-000088070000}"/>
    <cellStyle name="60% - Énfasis1 12 2 5" xfId="1984" xr:uid="{00000000-0005-0000-0000-000089070000}"/>
    <cellStyle name="60% - Énfasis1 12 2 6" xfId="1985" xr:uid="{00000000-0005-0000-0000-00008A070000}"/>
    <cellStyle name="60% - Énfasis1 12 3" xfId="1986" xr:uid="{00000000-0005-0000-0000-00008B070000}"/>
    <cellStyle name="60% - Énfasis1 12 4" xfId="1987" xr:uid="{00000000-0005-0000-0000-00008C070000}"/>
    <cellStyle name="60% - Énfasis1 12 5" xfId="1988" xr:uid="{00000000-0005-0000-0000-00008D070000}"/>
    <cellStyle name="60% - Énfasis1 13" xfId="1989" xr:uid="{00000000-0005-0000-0000-00008E070000}"/>
    <cellStyle name="60% - Énfasis1 14" xfId="1990" xr:uid="{00000000-0005-0000-0000-00008F070000}"/>
    <cellStyle name="60% - Énfasis1 15" xfId="1991" xr:uid="{00000000-0005-0000-0000-000090070000}"/>
    <cellStyle name="60% - Énfasis1 15 2" xfId="1992" xr:uid="{00000000-0005-0000-0000-000091070000}"/>
    <cellStyle name="60% - Énfasis1 16" xfId="1993" xr:uid="{00000000-0005-0000-0000-000092070000}"/>
    <cellStyle name="60% - Énfasis1 17" xfId="1994" xr:uid="{00000000-0005-0000-0000-000093070000}"/>
    <cellStyle name="60% - Énfasis1 18" xfId="1995" xr:uid="{00000000-0005-0000-0000-000094070000}"/>
    <cellStyle name="60% - Énfasis1 2" xfId="26" xr:uid="{00000000-0005-0000-0000-000095070000}"/>
    <cellStyle name="60% - Énfasis1 2 2" xfId="1996" xr:uid="{00000000-0005-0000-0000-000096070000}"/>
    <cellStyle name="60% - Énfasis1 2 2 2" xfId="1997" xr:uid="{00000000-0005-0000-0000-000097070000}"/>
    <cellStyle name="60% - Énfasis1 2 2 2 2" xfId="1998" xr:uid="{00000000-0005-0000-0000-000098070000}"/>
    <cellStyle name="60% - Énfasis1 2 2 2 3" xfId="1999" xr:uid="{00000000-0005-0000-0000-000099070000}"/>
    <cellStyle name="60% - Énfasis1 2 2 2 3 2" xfId="2000" xr:uid="{00000000-0005-0000-0000-00009A070000}"/>
    <cellStyle name="60% - Énfasis1 2 2 2 4" xfId="2001" xr:uid="{00000000-0005-0000-0000-00009B070000}"/>
    <cellStyle name="60% - Énfasis1 2 2 2 5" xfId="2002" xr:uid="{00000000-0005-0000-0000-00009C070000}"/>
    <cellStyle name="60% - Énfasis1 2 2 3" xfId="2003" xr:uid="{00000000-0005-0000-0000-00009D070000}"/>
    <cellStyle name="60% - Énfasis1 2 2 4" xfId="2004" xr:uid="{00000000-0005-0000-0000-00009E070000}"/>
    <cellStyle name="60% - Énfasis1 2 2 5" xfId="2005" xr:uid="{00000000-0005-0000-0000-00009F070000}"/>
    <cellStyle name="60% - Énfasis1 2 2 6" xfId="2006" xr:uid="{00000000-0005-0000-0000-0000A0070000}"/>
    <cellStyle name="60% - Énfasis1 2 3" xfId="2007" xr:uid="{00000000-0005-0000-0000-0000A1070000}"/>
    <cellStyle name="60% - Énfasis1 2 3 2" xfId="2008" xr:uid="{00000000-0005-0000-0000-0000A2070000}"/>
    <cellStyle name="60% - Énfasis1 2 4" xfId="2009" xr:uid="{00000000-0005-0000-0000-0000A3070000}"/>
    <cellStyle name="60% - Énfasis1 2 4 2" xfId="2010" xr:uid="{00000000-0005-0000-0000-0000A4070000}"/>
    <cellStyle name="60% - Énfasis1 2 5" xfId="2011" xr:uid="{00000000-0005-0000-0000-0000A5070000}"/>
    <cellStyle name="60% - Énfasis1 2 6" xfId="2012" xr:uid="{00000000-0005-0000-0000-0000A6070000}"/>
    <cellStyle name="60% - Énfasis1 2 7" xfId="2013" xr:uid="{00000000-0005-0000-0000-0000A7070000}"/>
    <cellStyle name="60% - Énfasis1 2 7 2" xfId="2014" xr:uid="{00000000-0005-0000-0000-0000A8070000}"/>
    <cellStyle name="60% - Énfasis1 3" xfId="2015" xr:uid="{00000000-0005-0000-0000-0000A9070000}"/>
    <cellStyle name="60% - Énfasis1 3 2" xfId="2016" xr:uid="{00000000-0005-0000-0000-0000AA070000}"/>
    <cellStyle name="60% - Énfasis1 3 3" xfId="2017" xr:uid="{00000000-0005-0000-0000-0000AB070000}"/>
    <cellStyle name="60% - Énfasis1 4" xfId="2018" xr:uid="{00000000-0005-0000-0000-0000AC070000}"/>
    <cellStyle name="60% - Énfasis1 4 2" xfId="2019" xr:uid="{00000000-0005-0000-0000-0000AD070000}"/>
    <cellStyle name="60% - Énfasis1 4 3" xfId="2020" xr:uid="{00000000-0005-0000-0000-0000AE070000}"/>
    <cellStyle name="60% - Énfasis1 4 4" xfId="2021" xr:uid="{00000000-0005-0000-0000-0000AF070000}"/>
    <cellStyle name="60% - Énfasis1 5" xfId="2022" xr:uid="{00000000-0005-0000-0000-0000B0070000}"/>
    <cellStyle name="60% - Énfasis1 5 2" xfId="2023" xr:uid="{00000000-0005-0000-0000-0000B1070000}"/>
    <cellStyle name="60% - Énfasis1 5 3" xfId="2024" xr:uid="{00000000-0005-0000-0000-0000B2070000}"/>
    <cellStyle name="60% - Énfasis1 6" xfId="2025" xr:uid="{00000000-0005-0000-0000-0000B3070000}"/>
    <cellStyle name="60% - Énfasis1 7" xfId="2026" xr:uid="{00000000-0005-0000-0000-0000B4070000}"/>
    <cellStyle name="60% - Énfasis1 8" xfId="2027" xr:uid="{00000000-0005-0000-0000-0000B5070000}"/>
    <cellStyle name="60% - Énfasis1 9" xfId="2028" xr:uid="{00000000-0005-0000-0000-0000B6070000}"/>
    <cellStyle name="60% - Énfasis1 9 2" xfId="2029" xr:uid="{00000000-0005-0000-0000-0000B7070000}"/>
    <cellStyle name="60% - Énfasis1 9 2 2" xfId="2030" xr:uid="{00000000-0005-0000-0000-0000B8070000}"/>
    <cellStyle name="60% - Énfasis1 9 2 2 2" xfId="2031" xr:uid="{00000000-0005-0000-0000-0000B9070000}"/>
    <cellStyle name="60% - Énfasis1 9 2 2 3" xfId="2032" xr:uid="{00000000-0005-0000-0000-0000BA070000}"/>
    <cellStyle name="60% - Énfasis1 9 2 2 4" xfId="2033" xr:uid="{00000000-0005-0000-0000-0000BB070000}"/>
    <cellStyle name="60% - Énfasis1 9 2 2 5" xfId="2034" xr:uid="{00000000-0005-0000-0000-0000BC070000}"/>
    <cellStyle name="60% - Énfasis1 9 2 2 6" xfId="2035" xr:uid="{00000000-0005-0000-0000-0000BD070000}"/>
    <cellStyle name="60% - Énfasis1 9 2 3" xfId="2036" xr:uid="{00000000-0005-0000-0000-0000BE070000}"/>
    <cellStyle name="60% - Énfasis1 9 2 4" xfId="2037" xr:uid="{00000000-0005-0000-0000-0000BF070000}"/>
    <cellStyle name="60% - Énfasis1 9 2 5" xfId="2038" xr:uid="{00000000-0005-0000-0000-0000C0070000}"/>
    <cellStyle name="60% - Énfasis1 9 3" xfId="2039" xr:uid="{00000000-0005-0000-0000-0000C1070000}"/>
    <cellStyle name="60% - Énfasis1 9 3 2" xfId="2040" xr:uid="{00000000-0005-0000-0000-0000C2070000}"/>
    <cellStyle name="60% - Énfasis1 9 3 3" xfId="2041" xr:uid="{00000000-0005-0000-0000-0000C3070000}"/>
    <cellStyle name="60% - Énfasis1 9 3 4" xfId="2042" xr:uid="{00000000-0005-0000-0000-0000C4070000}"/>
    <cellStyle name="60% - Énfasis1 9 3 5" xfId="2043" xr:uid="{00000000-0005-0000-0000-0000C5070000}"/>
    <cellStyle name="60% - Énfasis1 9 3 6" xfId="2044" xr:uid="{00000000-0005-0000-0000-0000C6070000}"/>
    <cellStyle name="60% - Énfasis1 9 4" xfId="2045" xr:uid="{00000000-0005-0000-0000-0000C7070000}"/>
    <cellStyle name="60% - Énfasis1 9 5" xfId="2046" xr:uid="{00000000-0005-0000-0000-0000C8070000}"/>
    <cellStyle name="60% - Énfasis1 9 6" xfId="2047" xr:uid="{00000000-0005-0000-0000-0000C9070000}"/>
    <cellStyle name="60% - Énfasis2 10" xfId="2048" xr:uid="{00000000-0005-0000-0000-0000CA070000}"/>
    <cellStyle name="60% - Énfasis2 10 2" xfId="2049" xr:uid="{00000000-0005-0000-0000-0000CB070000}"/>
    <cellStyle name="60% - Énfasis2 10 2 2" xfId="2050" xr:uid="{00000000-0005-0000-0000-0000CC070000}"/>
    <cellStyle name="60% - Énfasis2 10 2 2 2" xfId="2051" xr:uid="{00000000-0005-0000-0000-0000CD070000}"/>
    <cellStyle name="60% - Énfasis2 10 2 3" xfId="2052" xr:uid="{00000000-0005-0000-0000-0000CE070000}"/>
    <cellStyle name="60% - Énfasis2 10 2 4" xfId="2053" xr:uid="{00000000-0005-0000-0000-0000CF070000}"/>
    <cellStyle name="60% - Énfasis2 10 2 5" xfId="2054" xr:uid="{00000000-0005-0000-0000-0000D0070000}"/>
    <cellStyle name="60% - Énfasis2 10 2 6" xfId="2055" xr:uid="{00000000-0005-0000-0000-0000D1070000}"/>
    <cellStyle name="60% - Énfasis2 10 3" xfId="2056" xr:uid="{00000000-0005-0000-0000-0000D2070000}"/>
    <cellStyle name="60% - Énfasis2 10 3 2" xfId="2057" xr:uid="{00000000-0005-0000-0000-0000D3070000}"/>
    <cellStyle name="60% - Énfasis2 10 4" xfId="2058" xr:uid="{00000000-0005-0000-0000-0000D4070000}"/>
    <cellStyle name="60% - Énfasis2 10 5" xfId="2059" xr:uid="{00000000-0005-0000-0000-0000D5070000}"/>
    <cellStyle name="60% - Énfasis2 11" xfId="2060" xr:uid="{00000000-0005-0000-0000-0000D6070000}"/>
    <cellStyle name="60% - Énfasis2 11 2" xfId="2061" xr:uid="{00000000-0005-0000-0000-0000D7070000}"/>
    <cellStyle name="60% - Énfasis2 11 2 2" xfId="2062" xr:uid="{00000000-0005-0000-0000-0000D8070000}"/>
    <cellStyle name="60% - Énfasis2 11 2 3" xfId="2063" xr:uid="{00000000-0005-0000-0000-0000D9070000}"/>
    <cellStyle name="60% - Énfasis2 11 2 4" xfId="2064" xr:uid="{00000000-0005-0000-0000-0000DA070000}"/>
    <cellStyle name="60% - Énfasis2 11 2 5" xfId="2065" xr:uid="{00000000-0005-0000-0000-0000DB070000}"/>
    <cellStyle name="60% - Énfasis2 11 2 6" xfId="2066" xr:uid="{00000000-0005-0000-0000-0000DC070000}"/>
    <cellStyle name="60% - Énfasis2 11 3" xfId="2067" xr:uid="{00000000-0005-0000-0000-0000DD070000}"/>
    <cellStyle name="60% - Énfasis2 11 4" xfId="2068" xr:uid="{00000000-0005-0000-0000-0000DE070000}"/>
    <cellStyle name="60% - Énfasis2 11 5" xfId="2069" xr:uid="{00000000-0005-0000-0000-0000DF070000}"/>
    <cellStyle name="60% - Énfasis2 12" xfId="2070" xr:uid="{00000000-0005-0000-0000-0000E0070000}"/>
    <cellStyle name="60% - Énfasis2 12 2" xfId="2071" xr:uid="{00000000-0005-0000-0000-0000E1070000}"/>
    <cellStyle name="60% - Énfasis2 12 2 2" xfId="2072" xr:uid="{00000000-0005-0000-0000-0000E2070000}"/>
    <cellStyle name="60% - Énfasis2 12 2 3" xfId="2073" xr:uid="{00000000-0005-0000-0000-0000E3070000}"/>
    <cellStyle name="60% - Énfasis2 12 2 4" xfId="2074" xr:uid="{00000000-0005-0000-0000-0000E4070000}"/>
    <cellStyle name="60% - Énfasis2 12 2 5" xfId="2075" xr:uid="{00000000-0005-0000-0000-0000E5070000}"/>
    <cellStyle name="60% - Énfasis2 12 2 6" xfId="2076" xr:uid="{00000000-0005-0000-0000-0000E6070000}"/>
    <cellStyle name="60% - Énfasis2 12 3" xfId="2077" xr:uid="{00000000-0005-0000-0000-0000E7070000}"/>
    <cellStyle name="60% - Énfasis2 12 4" xfId="2078" xr:uid="{00000000-0005-0000-0000-0000E8070000}"/>
    <cellStyle name="60% - Énfasis2 12 5" xfId="2079" xr:uid="{00000000-0005-0000-0000-0000E9070000}"/>
    <cellStyle name="60% - Énfasis2 13" xfId="2080" xr:uid="{00000000-0005-0000-0000-0000EA070000}"/>
    <cellStyle name="60% - Énfasis2 14" xfId="2081" xr:uid="{00000000-0005-0000-0000-0000EB070000}"/>
    <cellStyle name="60% - Énfasis2 15" xfId="2082" xr:uid="{00000000-0005-0000-0000-0000EC070000}"/>
    <cellStyle name="60% - Énfasis2 15 2" xfId="2083" xr:uid="{00000000-0005-0000-0000-0000ED070000}"/>
    <cellStyle name="60% - Énfasis2 16" xfId="2084" xr:uid="{00000000-0005-0000-0000-0000EE070000}"/>
    <cellStyle name="60% - Énfasis2 17" xfId="2085" xr:uid="{00000000-0005-0000-0000-0000EF070000}"/>
    <cellStyle name="60% - Énfasis2 18" xfId="2086" xr:uid="{00000000-0005-0000-0000-0000F0070000}"/>
    <cellStyle name="60% - Énfasis2 2" xfId="23" xr:uid="{00000000-0005-0000-0000-0000F1070000}"/>
    <cellStyle name="60% - Énfasis2 2 2" xfId="2087" xr:uid="{00000000-0005-0000-0000-0000F2070000}"/>
    <cellStyle name="60% - Énfasis2 2 2 2" xfId="2088" xr:uid="{00000000-0005-0000-0000-0000F3070000}"/>
    <cellStyle name="60% - Énfasis2 2 2 2 2" xfId="2089" xr:uid="{00000000-0005-0000-0000-0000F4070000}"/>
    <cellStyle name="60% - Énfasis2 2 2 2 3" xfId="2090" xr:uid="{00000000-0005-0000-0000-0000F5070000}"/>
    <cellStyle name="60% - Énfasis2 2 2 2 3 2" xfId="2091" xr:uid="{00000000-0005-0000-0000-0000F6070000}"/>
    <cellStyle name="60% - Énfasis2 2 2 2 4" xfId="2092" xr:uid="{00000000-0005-0000-0000-0000F7070000}"/>
    <cellStyle name="60% - Énfasis2 2 2 2 5" xfId="2093" xr:uid="{00000000-0005-0000-0000-0000F8070000}"/>
    <cellStyle name="60% - Énfasis2 2 2 3" xfId="2094" xr:uid="{00000000-0005-0000-0000-0000F9070000}"/>
    <cellStyle name="60% - Énfasis2 2 2 4" xfId="2095" xr:uid="{00000000-0005-0000-0000-0000FA070000}"/>
    <cellStyle name="60% - Énfasis2 2 2 5" xfId="2096" xr:uid="{00000000-0005-0000-0000-0000FB070000}"/>
    <cellStyle name="60% - Énfasis2 2 2 6" xfId="2097" xr:uid="{00000000-0005-0000-0000-0000FC070000}"/>
    <cellStyle name="60% - Énfasis2 2 3" xfId="2098" xr:uid="{00000000-0005-0000-0000-0000FD070000}"/>
    <cellStyle name="60% - Énfasis2 2 3 2" xfId="2099" xr:uid="{00000000-0005-0000-0000-0000FE070000}"/>
    <cellStyle name="60% - Énfasis2 2 4" xfId="2100" xr:uid="{00000000-0005-0000-0000-0000FF070000}"/>
    <cellStyle name="60% - Énfasis2 2 4 2" xfId="2101" xr:uid="{00000000-0005-0000-0000-000000080000}"/>
    <cellStyle name="60% - Énfasis2 2 5" xfId="2102" xr:uid="{00000000-0005-0000-0000-000001080000}"/>
    <cellStyle name="60% - Énfasis2 2 6" xfId="2103" xr:uid="{00000000-0005-0000-0000-000002080000}"/>
    <cellStyle name="60% - Énfasis2 2 7" xfId="2104" xr:uid="{00000000-0005-0000-0000-000003080000}"/>
    <cellStyle name="60% - Énfasis2 2 7 2" xfId="2105" xr:uid="{00000000-0005-0000-0000-000004080000}"/>
    <cellStyle name="60% - Énfasis2 3" xfId="2106" xr:uid="{00000000-0005-0000-0000-000005080000}"/>
    <cellStyle name="60% - Énfasis2 3 2" xfId="2107" xr:uid="{00000000-0005-0000-0000-000006080000}"/>
    <cellStyle name="60% - Énfasis2 3 3" xfId="2108" xr:uid="{00000000-0005-0000-0000-000007080000}"/>
    <cellStyle name="60% - Énfasis2 4" xfId="2109" xr:uid="{00000000-0005-0000-0000-000008080000}"/>
    <cellStyle name="60% - Énfasis2 4 2" xfId="2110" xr:uid="{00000000-0005-0000-0000-000009080000}"/>
    <cellStyle name="60% - Énfasis2 4 3" xfId="2111" xr:uid="{00000000-0005-0000-0000-00000A080000}"/>
    <cellStyle name="60% - Énfasis2 4 4" xfId="2112" xr:uid="{00000000-0005-0000-0000-00000B080000}"/>
    <cellStyle name="60% - Énfasis2 5" xfId="2113" xr:uid="{00000000-0005-0000-0000-00000C080000}"/>
    <cellStyle name="60% - Énfasis2 5 2" xfId="2114" xr:uid="{00000000-0005-0000-0000-00000D080000}"/>
    <cellStyle name="60% - Énfasis2 5 3" xfId="2115" xr:uid="{00000000-0005-0000-0000-00000E080000}"/>
    <cellStyle name="60% - Énfasis2 6" xfId="2116" xr:uid="{00000000-0005-0000-0000-00000F080000}"/>
    <cellStyle name="60% - Énfasis2 7" xfId="2117" xr:uid="{00000000-0005-0000-0000-000010080000}"/>
    <cellStyle name="60% - Énfasis2 8" xfId="2118" xr:uid="{00000000-0005-0000-0000-000011080000}"/>
    <cellStyle name="60% - Énfasis2 9" xfId="2119" xr:uid="{00000000-0005-0000-0000-000012080000}"/>
    <cellStyle name="60% - Énfasis2 9 2" xfId="2120" xr:uid="{00000000-0005-0000-0000-000013080000}"/>
    <cellStyle name="60% - Énfasis2 9 2 2" xfId="2121" xr:uid="{00000000-0005-0000-0000-000014080000}"/>
    <cellStyle name="60% - Énfasis2 9 2 2 2" xfId="2122" xr:uid="{00000000-0005-0000-0000-000015080000}"/>
    <cellStyle name="60% - Énfasis2 9 2 2 3" xfId="2123" xr:uid="{00000000-0005-0000-0000-000016080000}"/>
    <cellStyle name="60% - Énfasis2 9 2 2 4" xfId="2124" xr:uid="{00000000-0005-0000-0000-000017080000}"/>
    <cellStyle name="60% - Énfasis2 9 2 2 5" xfId="2125" xr:uid="{00000000-0005-0000-0000-000018080000}"/>
    <cellStyle name="60% - Énfasis2 9 2 2 6" xfId="2126" xr:uid="{00000000-0005-0000-0000-000019080000}"/>
    <cellStyle name="60% - Énfasis2 9 2 3" xfId="2127" xr:uid="{00000000-0005-0000-0000-00001A080000}"/>
    <cellStyle name="60% - Énfasis2 9 2 4" xfId="2128" xr:uid="{00000000-0005-0000-0000-00001B080000}"/>
    <cellStyle name="60% - Énfasis2 9 2 5" xfId="2129" xr:uid="{00000000-0005-0000-0000-00001C080000}"/>
    <cellStyle name="60% - Énfasis2 9 3" xfId="2130" xr:uid="{00000000-0005-0000-0000-00001D080000}"/>
    <cellStyle name="60% - Énfasis2 9 3 2" xfId="2131" xr:uid="{00000000-0005-0000-0000-00001E080000}"/>
    <cellStyle name="60% - Énfasis2 9 3 3" xfId="2132" xr:uid="{00000000-0005-0000-0000-00001F080000}"/>
    <cellStyle name="60% - Énfasis2 9 3 4" xfId="2133" xr:uid="{00000000-0005-0000-0000-000020080000}"/>
    <cellStyle name="60% - Énfasis2 9 3 5" xfId="2134" xr:uid="{00000000-0005-0000-0000-000021080000}"/>
    <cellStyle name="60% - Énfasis2 9 3 6" xfId="2135" xr:uid="{00000000-0005-0000-0000-000022080000}"/>
    <cellStyle name="60% - Énfasis2 9 4" xfId="2136" xr:uid="{00000000-0005-0000-0000-000023080000}"/>
    <cellStyle name="60% - Énfasis2 9 5" xfId="2137" xr:uid="{00000000-0005-0000-0000-000024080000}"/>
    <cellStyle name="60% - Énfasis2 9 6" xfId="2138" xr:uid="{00000000-0005-0000-0000-000025080000}"/>
    <cellStyle name="60% - Énfasis3 10" xfId="2139" xr:uid="{00000000-0005-0000-0000-000026080000}"/>
    <cellStyle name="60% - Énfasis3 10 2" xfId="2140" xr:uid="{00000000-0005-0000-0000-000027080000}"/>
    <cellStyle name="60% - Énfasis3 10 2 2" xfId="2141" xr:uid="{00000000-0005-0000-0000-000028080000}"/>
    <cellStyle name="60% - Énfasis3 10 2 2 2" xfId="2142" xr:uid="{00000000-0005-0000-0000-000029080000}"/>
    <cellStyle name="60% - Énfasis3 10 2 3" xfId="2143" xr:uid="{00000000-0005-0000-0000-00002A080000}"/>
    <cellStyle name="60% - Énfasis3 10 2 4" xfId="2144" xr:uid="{00000000-0005-0000-0000-00002B080000}"/>
    <cellStyle name="60% - Énfasis3 10 2 5" xfId="2145" xr:uid="{00000000-0005-0000-0000-00002C080000}"/>
    <cellStyle name="60% - Énfasis3 10 2 6" xfId="2146" xr:uid="{00000000-0005-0000-0000-00002D080000}"/>
    <cellStyle name="60% - Énfasis3 10 3" xfId="2147" xr:uid="{00000000-0005-0000-0000-00002E080000}"/>
    <cellStyle name="60% - Énfasis3 10 3 2" xfId="2148" xr:uid="{00000000-0005-0000-0000-00002F080000}"/>
    <cellStyle name="60% - Énfasis3 10 4" xfId="2149" xr:uid="{00000000-0005-0000-0000-000030080000}"/>
    <cellStyle name="60% - Énfasis3 10 5" xfId="2150" xr:uid="{00000000-0005-0000-0000-000031080000}"/>
    <cellStyle name="60% - Énfasis3 11" xfId="2151" xr:uid="{00000000-0005-0000-0000-000032080000}"/>
    <cellStyle name="60% - Énfasis3 11 2" xfId="2152" xr:uid="{00000000-0005-0000-0000-000033080000}"/>
    <cellStyle name="60% - Énfasis3 11 2 2" xfId="2153" xr:uid="{00000000-0005-0000-0000-000034080000}"/>
    <cellStyle name="60% - Énfasis3 11 2 3" xfId="2154" xr:uid="{00000000-0005-0000-0000-000035080000}"/>
    <cellStyle name="60% - Énfasis3 11 2 4" xfId="2155" xr:uid="{00000000-0005-0000-0000-000036080000}"/>
    <cellStyle name="60% - Énfasis3 11 2 5" xfId="2156" xr:uid="{00000000-0005-0000-0000-000037080000}"/>
    <cellStyle name="60% - Énfasis3 11 2 6" xfId="2157" xr:uid="{00000000-0005-0000-0000-000038080000}"/>
    <cellStyle name="60% - Énfasis3 11 3" xfId="2158" xr:uid="{00000000-0005-0000-0000-000039080000}"/>
    <cellStyle name="60% - Énfasis3 11 4" xfId="2159" xr:uid="{00000000-0005-0000-0000-00003A080000}"/>
    <cellStyle name="60% - Énfasis3 11 5" xfId="2160" xr:uid="{00000000-0005-0000-0000-00003B080000}"/>
    <cellStyle name="60% - Énfasis3 12" xfId="2161" xr:uid="{00000000-0005-0000-0000-00003C080000}"/>
    <cellStyle name="60% - Énfasis3 12 2" xfId="2162" xr:uid="{00000000-0005-0000-0000-00003D080000}"/>
    <cellStyle name="60% - Énfasis3 12 2 2" xfId="2163" xr:uid="{00000000-0005-0000-0000-00003E080000}"/>
    <cellStyle name="60% - Énfasis3 12 2 3" xfId="2164" xr:uid="{00000000-0005-0000-0000-00003F080000}"/>
    <cellStyle name="60% - Énfasis3 12 2 4" xfId="2165" xr:uid="{00000000-0005-0000-0000-000040080000}"/>
    <cellStyle name="60% - Énfasis3 12 2 5" xfId="2166" xr:uid="{00000000-0005-0000-0000-000041080000}"/>
    <cellStyle name="60% - Énfasis3 12 2 6" xfId="2167" xr:uid="{00000000-0005-0000-0000-000042080000}"/>
    <cellStyle name="60% - Énfasis3 12 3" xfId="2168" xr:uid="{00000000-0005-0000-0000-000043080000}"/>
    <cellStyle name="60% - Énfasis3 12 4" xfId="2169" xr:uid="{00000000-0005-0000-0000-000044080000}"/>
    <cellStyle name="60% - Énfasis3 12 5" xfId="2170" xr:uid="{00000000-0005-0000-0000-000045080000}"/>
    <cellStyle name="60% - Énfasis3 13" xfId="2171" xr:uid="{00000000-0005-0000-0000-000046080000}"/>
    <cellStyle name="60% - Énfasis3 14" xfId="2172" xr:uid="{00000000-0005-0000-0000-000047080000}"/>
    <cellStyle name="60% - Énfasis3 15" xfId="2173" xr:uid="{00000000-0005-0000-0000-000048080000}"/>
    <cellStyle name="60% - Énfasis3 15 2" xfId="2174" xr:uid="{00000000-0005-0000-0000-000049080000}"/>
    <cellStyle name="60% - Énfasis3 16" xfId="2175" xr:uid="{00000000-0005-0000-0000-00004A080000}"/>
    <cellStyle name="60% - Énfasis3 17" xfId="2176" xr:uid="{00000000-0005-0000-0000-00004B080000}"/>
    <cellStyle name="60% - Énfasis3 18" xfId="2177" xr:uid="{00000000-0005-0000-0000-00004C080000}"/>
    <cellStyle name="60% - Énfasis3 2" xfId="36" xr:uid="{00000000-0005-0000-0000-00004D080000}"/>
    <cellStyle name="60% - Énfasis3 2 2" xfId="2178" xr:uid="{00000000-0005-0000-0000-00004E080000}"/>
    <cellStyle name="60% - Énfasis3 2 2 2" xfId="2179" xr:uid="{00000000-0005-0000-0000-00004F080000}"/>
    <cellStyle name="60% - Énfasis3 2 2 2 2" xfId="2180" xr:uid="{00000000-0005-0000-0000-000050080000}"/>
    <cellStyle name="60% - Énfasis3 2 2 2 3" xfId="2181" xr:uid="{00000000-0005-0000-0000-000051080000}"/>
    <cellStyle name="60% - Énfasis3 2 2 2 3 2" xfId="2182" xr:uid="{00000000-0005-0000-0000-000052080000}"/>
    <cellStyle name="60% - Énfasis3 2 2 2 4" xfId="2183" xr:uid="{00000000-0005-0000-0000-000053080000}"/>
    <cellStyle name="60% - Énfasis3 2 2 2 5" xfId="2184" xr:uid="{00000000-0005-0000-0000-000054080000}"/>
    <cellStyle name="60% - Énfasis3 2 2 3" xfId="2185" xr:uid="{00000000-0005-0000-0000-000055080000}"/>
    <cellStyle name="60% - Énfasis3 2 2 4" xfId="2186" xr:uid="{00000000-0005-0000-0000-000056080000}"/>
    <cellStyle name="60% - Énfasis3 2 2 5" xfId="2187" xr:uid="{00000000-0005-0000-0000-000057080000}"/>
    <cellStyle name="60% - Énfasis3 2 2 6" xfId="2188" xr:uid="{00000000-0005-0000-0000-000058080000}"/>
    <cellStyle name="60% - Énfasis3 2 3" xfId="2189" xr:uid="{00000000-0005-0000-0000-000059080000}"/>
    <cellStyle name="60% - Énfasis3 2 3 2" xfId="2190" xr:uid="{00000000-0005-0000-0000-00005A080000}"/>
    <cellStyle name="60% - Énfasis3 2 4" xfId="2191" xr:uid="{00000000-0005-0000-0000-00005B080000}"/>
    <cellStyle name="60% - Énfasis3 2 4 2" xfId="2192" xr:uid="{00000000-0005-0000-0000-00005C080000}"/>
    <cellStyle name="60% - Énfasis3 2 5" xfId="2193" xr:uid="{00000000-0005-0000-0000-00005D080000}"/>
    <cellStyle name="60% - Énfasis3 2 6" xfId="2194" xr:uid="{00000000-0005-0000-0000-00005E080000}"/>
    <cellStyle name="60% - Énfasis3 2 7" xfId="2195" xr:uid="{00000000-0005-0000-0000-00005F080000}"/>
    <cellStyle name="60% - Énfasis3 2 7 2" xfId="2196" xr:uid="{00000000-0005-0000-0000-000060080000}"/>
    <cellStyle name="60% - Énfasis3 3" xfId="2197" xr:uid="{00000000-0005-0000-0000-000061080000}"/>
    <cellStyle name="60% - Énfasis3 3 2" xfId="2198" xr:uid="{00000000-0005-0000-0000-000062080000}"/>
    <cellStyle name="60% - Énfasis3 3 3" xfId="2199" xr:uid="{00000000-0005-0000-0000-000063080000}"/>
    <cellStyle name="60% - Énfasis3 4" xfId="2200" xr:uid="{00000000-0005-0000-0000-000064080000}"/>
    <cellStyle name="60% - Énfasis3 4 2" xfId="2201" xr:uid="{00000000-0005-0000-0000-000065080000}"/>
    <cellStyle name="60% - Énfasis3 4 3" xfId="2202" xr:uid="{00000000-0005-0000-0000-000066080000}"/>
    <cellStyle name="60% - Énfasis3 4 4" xfId="2203" xr:uid="{00000000-0005-0000-0000-000067080000}"/>
    <cellStyle name="60% - Énfasis3 5" xfId="2204" xr:uid="{00000000-0005-0000-0000-000068080000}"/>
    <cellStyle name="60% - Énfasis3 5 2" xfId="2205" xr:uid="{00000000-0005-0000-0000-000069080000}"/>
    <cellStyle name="60% - Énfasis3 5 3" xfId="2206" xr:uid="{00000000-0005-0000-0000-00006A080000}"/>
    <cellStyle name="60% - Énfasis3 6" xfId="2207" xr:uid="{00000000-0005-0000-0000-00006B080000}"/>
    <cellStyle name="60% - Énfasis3 7" xfId="2208" xr:uid="{00000000-0005-0000-0000-00006C080000}"/>
    <cellStyle name="60% - Énfasis3 8" xfId="2209" xr:uid="{00000000-0005-0000-0000-00006D080000}"/>
    <cellStyle name="60% - Énfasis3 9" xfId="2210" xr:uid="{00000000-0005-0000-0000-00006E080000}"/>
    <cellStyle name="60% - Énfasis3 9 2" xfId="2211" xr:uid="{00000000-0005-0000-0000-00006F080000}"/>
    <cellStyle name="60% - Énfasis3 9 2 2" xfId="2212" xr:uid="{00000000-0005-0000-0000-000070080000}"/>
    <cellStyle name="60% - Énfasis3 9 2 2 2" xfId="2213" xr:uid="{00000000-0005-0000-0000-000071080000}"/>
    <cellStyle name="60% - Énfasis3 9 2 2 3" xfId="2214" xr:uid="{00000000-0005-0000-0000-000072080000}"/>
    <cellStyle name="60% - Énfasis3 9 2 2 4" xfId="2215" xr:uid="{00000000-0005-0000-0000-000073080000}"/>
    <cellStyle name="60% - Énfasis3 9 2 2 5" xfId="2216" xr:uid="{00000000-0005-0000-0000-000074080000}"/>
    <cellStyle name="60% - Énfasis3 9 2 2 6" xfId="2217" xr:uid="{00000000-0005-0000-0000-000075080000}"/>
    <cellStyle name="60% - Énfasis3 9 2 3" xfId="2218" xr:uid="{00000000-0005-0000-0000-000076080000}"/>
    <cellStyle name="60% - Énfasis3 9 2 4" xfId="2219" xr:uid="{00000000-0005-0000-0000-000077080000}"/>
    <cellStyle name="60% - Énfasis3 9 2 5" xfId="2220" xr:uid="{00000000-0005-0000-0000-000078080000}"/>
    <cellStyle name="60% - Énfasis3 9 3" xfId="2221" xr:uid="{00000000-0005-0000-0000-000079080000}"/>
    <cellStyle name="60% - Énfasis3 9 3 2" xfId="2222" xr:uid="{00000000-0005-0000-0000-00007A080000}"/>
    <cellStyle name="60% - Énfasis3 9 3 3" xfId="2223" xr:uid="{00000000-0005-0000-0000-00007B080000}"/>
    <cellStyle name="60% - Énfasis3 9 3 4" xfId="2224" xr:uid="{00000000-0005-0000-0000-00007C080000}"/>
    <cellStyle name="60% - Énfasis3 9 3 5" xfId="2225" xr:uid="{00000000-0005-0000-0000-00007D080000}"/>
    <cellStyle name="60% - Énfasis3 9 3 6" xfId="2226" xr:uid="{00000000-0005-0000-0000-00007E080000}"/>
    <cellStyle name="60% - Énfasis3 9 4" xfId="2227" xr:uid="{00000000-0005-0000-0000-00007F080000}"/>
    <cellStyle name="60% - Énfasis3 9 5" xfId="2228" xr:uid="{00000000-0005-0000-0000-000080080000}"/>
    <cellStyle name="60% - Énfasis3 9 6" xfId="2229" xr:uid="{00000000-0005-0000-0000-000081080000}"/>
    <cellStyle name="60% - Énfasis4 10" xfId="2230" xr:uid="{00000000-0005-0000-0000-000082080000}"/>
    <cellStyle name="60% - Énfasis4 10 2" xfId="2231" xr:uid="{00000000-0005-0000-0000-000083080000}"/>
    <cellStyle name="60% - Énfasis4 10 2 2" xfId="2232" xr:uid="{00000000-0005-0000-0000-000084080000}"/>
    <cellStyle name="60% - Énfasis4 10 2 2 2" xfId="2233" xr:uid="{00000000-0005-0000-0000-000085080000}"/>
    <cellStyle name="60% - Énfasis4 10 2 3" xfId="2234" xr:uid="{00000000-0005-0000-0000-000086080000}"/>
    <cellStyle name="60% - Énfasis4 10 2 4" xfId="2235" xr:uid="{00000000-0005-0000-0000-000087080000}"/>
    <cellStyle name="60% - Énfasis4 10 2 5" xfId="2236" xr:uid="{00000000-0005-0000-0000-000088080000}"/>
    <cellStyle name="60% - Énfasis4 10 2 6" xfId="2237" xr:uid="{00000000-0005-0000-0000-000089080000}"/>
    <cellStyle name="60% - Énfasis4 10 3" xfId="2238" xr:uid="{00000000-0005-0000-0000-00008A080000}"/>
    <cellStyle name="60% - Énfasis4 10 3 2" xfId="2239" xr:uid="{00000000-0005-0000-0000-00008B080000}"/>
    <cellStyle name="60% - Énfasis4 10 4" xfId="2240" xr:uid="{00000000-0005-0000-0000-00008C080000}"/>
    <cellStyle name="60% - Énfasis4 10 5" xfId="2241" xr:uid="{00000000-0005-0000-0000-00008D080000}"/>
    <cellStyle name="60% - Énfasis4 11" xfId="2242" xr:uid="{00000000-0005-0000-0000-00008E080000}"/>
    <cellStyle name="60% - Énfasis4 11 2" xfId="2243" xr:uid="{00000000-0005-0000-0000-00008F080000}"/>
    <cellStyle name="60% - Énfasis4 11 2 2" xfId="2244" xr:uid="{00000000-0005-0000-0000-000090080000}"/>
    <cellStyle name="60% - Énfasis4 11 2 3" xfId="2245" xr:uid="{00000000-0005-0000-0000-000091080000}"/>
    <cellStyle name="60% - Énfasis4 11 2 4" xfId="2246" xr:uid="{00000000-0005-0000-0000-000092080000}"/>
    <cellStyle name="60% - Énfasis4 11 2 5" xfId="2247" xr:uid="{00000000-0005-0000-0000-000093080000}"/>
    <cellStyle name="60% - Énfasis4 11 2 6" xfId="2248" xr:uid="{00000000-0005-0000-0000-000094080000}"/>
    <cellStyle name="60% - Énfasis4 11 3" xfId="2249" xr:uid="{00000000-0005-0000-0000-000095080000}"/>
    <cellStyle name="60% - Énfasis4 11 4" xfId="2250" xr:uid="{00000000-0005-0000-0000-000096080000}"/>
    <cellStyle name="60% - Énfasis4 11 5" xfId="2251" xr:uid="{00000000-0005-0000-0000-000097080000}"/>
    <cellStyle name="60% - Énfasis4 12" xfId="2252" xr:uid="{00000000-0005-0000-0000-000098080000}"/>
    <cellStyle name="60% - Énfasis4 12 2" xfId="2253" xr:uid="{00000000-0005-0000-0000-000099080000}"/>
    <cellStyle name="60% - Énfasis4 12 2 2" xfId="2254" xr:uid="{00000000-0005-0000-0000-00009A080000}"/>
    <cellStyle name="60% - Énfasis4 12 2 3" xfId="2255" xr:uid="{00000000-0005-0000-0000-00009B080000}"/>
    <cellStyle name="60% - Énfasis4 12 2 4" xfId="2256" xr:uid="{00000000-0005-0000-0000-00009C080000}"/>
    <cellStyle name="60% - Énfasis4 12 2 5" xfId="2257" xr:uid="{00000000-0005-0000-0000-00009D080000}"/>
    <cellStyle name="60% - Énfasis4 12 2 6" xfId="2258" xr:uid="{00000000-0005-0000-0000-00009E080000}"/>
    <cellStyle name="60% - Énfasis4 12 3" xfId="2259" xr:uid="{00000000-0005-0000-0000-00009F080000}"/>
    <cellStyle name="60% - Énfasis4 12 4" xfId="2260" xr:uid="{00000000-0005-0000-0000-0000A0080000}"/>
    <cellStyle name="60% - Énfasis4 12 5" xfId="2261" xr:uid="{00000000-0005-0000-0000-0000A1080000}"/>
    <cellStyle name="60% - Énfasis4 13" xfId="2262" xr:uid="{00000000-0005-0000-0000-0000A2080000}"/>
    <cellStyle name="60% - Énfasis4 14" xfId="2263" xr:uid="{00000000-0005-0000-0000-0000A3080000}"/>
    <cellStyle name="60% - Énfasis4 15" xfId="2264" xr:uid="{00000000-0005-0000-0000-0000A4080000}"/>
    <cellStyle name="60% - Énfasis4 15 2" xfId="2265" xr:uid="{00000000-0005-0000-0000-0000A5080000}"/>
    <cellStyle name="60% - Énfasis4 16" xfId="2266" xr:uid="{00000000-0005-0000-0000-0000A6080000}"/>
    <cellStyle name="60% - Énfasis4 17" xfId="2267" xr:uid="{00000000-0005-0000-0000-0000A7080000}"/>
    <cellStyle name="60% - Énfasis4 18" xfId="2268" xr:uid="{00000000-0005-0000-0000-0000A8080000}"/>
    <cellStyle name="60% - Énfasis4 2" xfId="37" xr:uid="{00000000-0005-0000-0000-0000A9080000}"/>
    <cellStyle name="60% - Énfasis4 2 2" xfId="2269" xr:uid="{00000000-0005-0000-0000-0000AA080000}"/>
    <cellStyle name="60% - Énfasis4 2 2 2" xfId="2270" xr:uid="{00000000-0005-0000-0000-0000AB080000}"/>
    <cellStyle name="60% - Énfasis4 2 2 2 2" xfId="2271" xr:uid="{00000000-0005-0000-0000-0000AC080000}"/>
    <cellStyle name="60% - Énfasis4 2 2 2 3" xfId="2272" xr:uid="{00000000-0005-0000-0000-0000AD080000}"/>
    <cellStyle name="60% - Énfasis4 2 2 2 3 2" xfId="2273" xr:uid="{00000000-0005-0000-0000-0000AE080000}"/>
    <cellStyle name="60% - Énfasis4 2 2 2 4" xfId="2274" xr:uid="{00000000-0005-0000-0000-0000AF080000}"/>
    <cellStyle name="60% - Énfasis4 2 2 2 5" xfId="2275" xr:uid="{00000000-0005-0000-0000-0000B0080000}"/>
    <cellStyle name="60% - Énfasis4 2 2 3" xfId="2276" xr:uid="{00000000-0005-0000-0000-0000B1080000}"/>
    <cellStyle name="60% - Énfasis4 2 2 4" xfId="2277" xr:uid="{00000000-0005-0000-0000-0000B2080000}"/>
    <cellStyle name="60% - Énfasis4 2 2 5" xfId="2278" xr:uid="{00000000-0005-0000-0000-0000B3080000}"/>
    <cellStyle name="60% - Énfasis4 2 2 6" xfId="2279" xr:uid="{00000000-0005-0000-0000-0000B4080000}"/>
    <cellStyle name="60% - Énfasis4 2 3" xfId="2280" xr:uid="{00000000-0005-0000-0000-0000B5080000}"/>
    <cellStyle name="60% - Énfasis4 2 3 2" xfId="2281" xr:uid="{00000000-0005-0000-0000-0000B6080000}"/>
    <cellStyle name="60% - Énfasis4 2 4" xfId="2282" xr:uid="{00000000-0005-0000-0000-0000B7080000}"/>
    <cellStyle name="60% - Énfasis4 2 4 2" xfId="2283" xr:uid="{00000000-0005-0000-0000-0000B8080000}"/>
    <cellStyle name="60% - Énfasis4 2 5" xfId="2284" xr:uid="{00000000-0005-0000-0000-0000B9080000}"/>
    <cellStyle name="60% - Énfasis4 2 6" xfId="2285" xr:uid="{00000000-0005-0000-0000-0000BA080000}"/>
    <cellStyle name="60% - Énfasis4 2 7" xfId="2286" xr:uid="{00000000-0005-0000-0000-0000BB080000}"/>
    <cellStyle name="60% - Énfasis4 2 7 2" xfId="2287" xr:uid="{00000000-0005-0000-0000-0000BC080000}"/>
    <cellStyle name="60% - Énfasis4 3" xfId="2288" xr:uid="{00000000-0005-0000-0000-0000BD080000}"/>
    <cellStyle name="60% - Énfasis4 3 2" xfId="2289" xr:uid="{00000000-0005-0000-0000-0000BE080000}"/>
    <cellStyle name="60% - Énfasis4 3 3" xfId="2290" xr:uid="{00000000-0005-0000-0000-0000BF080000}"/>
    <cellStyle name="60% - Énfasis4 4" xfId="2291" xr:uid="{00000000-0005-0000-0000-0000C0080000}"/>
    <cellStyle name="60% - Énfasis4 4 2" xfId="2292" xr:uid="{00000000-0005-0000-0000-0000C1080000}"/>
    <cellStyle name="60% - Énfasis4 4 3" xfId="2293" xr:uid="{00000000-0005-0000-0000-0000C2080000}"/>
    <cellStyle name="60% - Énfasis4 4 4" xfId="2294" xr:uid="{00000000-0005-0000-0000-0000C3080000}"/>
    <cellStyle name="60% - Énfasis4 5" xfId="2295" xr:uid="{00000000-0005-0000-0000-0000C4080000}"/>
    <cellStyle name="60% - Énfasis4 5 2" xfId="2296" xr:uid="{00000000-0005-0000-0000-0000C5080000}"/>
    <cellStyle name="60% - Énfasis4 5 3" xfId="2297" xr:uid="{00000000-0005-0000-0000-0000C6080000}"/>
    <cellStyle name="60% - Énfasis4 6" xfId="2298" xr:uid="{00000000-0005-0000-0000-0000C7080000}"/>
    <cellStyle name="60% - Énfasis4 7" xfId="2299" xr:uid="{00000000-0005-0000-0000-0000C8080000}"/>
    <cellStyle name="60% - Énfasis4 8" xfId="2300" xr:uid="{00000000-0005-0000-0000-0000C9080000}"/>
    <cellStyle name="60% - Énfasis4 9" xfId="2301" xr:uid="{00000000-0005-0000-0000-0000CA080000}"/>
    <cellStyle name="60% - Énfasis4 9 2" xfId="2302" xr:uid="{00000000-0005-0000-0000-0000CB080000}"/>
    <cellStyle name="60% - Énfasis4 9 2 2" xfId="2303" xr:uid="{00000000-0005-0000-0000-0000CC080000}"/>
    <cellStyle name="60% - Énfasis4 9 2 2 2" xfId="2304" xr:uid="{00000000-0005-0000-0000-0000CD080000}"/>
    <cellStyle name="60% - Énfasis4 9 2 2 3" xfId="2305" xr:uid="{00000000-0005-0000-0000-0000CE080000}"/>
    <cellStyle name="60% - Énfasis4 9 2 2 4" xfId="2306" xr:uid="{00000000-0005-0000-0000-0000CF080000}"/>
    <cellStyle name="60% - Énfasis4 9 2 2 5" xfId="2307" xr:uid="{00000000-0005-0000-0000-0000D0080000}"/>
    <cellStyle name="60% - Énfasis4 9 2 2 6" xfId="2308" xr:uid="{00000000-0005-0000-0000-0000D1080000}"/>
    <cellStyle name="60% - Énfasis4 9 2 3" xfId="2309" xr:uid="{00000000-0005-0000-0000-0000D2080000}"/>
    <cellStyle name="60% - Énfasis4 9 2 4" xfId="2310" xr:uid="{00000000-0005-0000-0000-0000D3080000}"/>
    <cellStyle name="60% - Énfasis4 9 2 5" xfId="2311" xr:uid="{00000000-0005-0000-0000-0000D4080000}"/>
    <cellStyle name="60% - Énfasis4 9 3" xfId="2312" xr:uid="{00000000-0005-0000-0000-0000D5080000}"/>
    <cellStyle name="60% - Énfasis4 9 3 2" xfId="2313" xr:uid="{00000000-0005-0000-0000-0000D6080000}"/>
    <cellStyle name="60% - Énfasis4 9 3 3" xfId="2314" xr:uid="{00000000-0005-0000-0000-0000D7080000}"/>
    <cellStyle name="60% - Énfasis4 9 3 4" xfId="2315" xr:uid="{00000000-0005-0000-0000-0000D8080000}"/>
    <cellStyle name="60% - Énfasis4 9 3 5" xfId="2316" xr:uid="{00000000-0005-0000-0000-0000D9080000}"/>
    <cellStyle name="60% - Énfasis4 9 3 6" xfId="2317" xr:uid="{00000000-0005-0000-0000-0000DA080000}"/>
    <cellStyle name="60% - Énfasis4 9 4" xfId="2318" xr:uid="{00000000-0005-0000-0000-0000DB080000}"/>
    <cellStyle name="60% - Énfasis4 9 5" xfId="2319" xr:uid="{00000000-0005-0000-0000-0000DC080000}"/>
    <cellStyle name="60% - Énfasis4 9 6" xfId="2320" xr:uid="{00000000-0005-0000-0000-0000DD080000}"/>
    <cellStyle name="60% - Énfasis5 10" xfId="2321" xr:uid="{00000000-0005-0000-0000-0000DE080000}"/>
    <cellStyle name="60% - Énfasis5 10 2" xfId="2322" xr:uid="{00000000-0005-0000-0000-0000DF080000}"/>
    <cellStyle name="60% - Énfasis5 10 2 2" xfId="2323" xr:uid="{00000000-0005-0000-0000-0000E0080000}"/>
    <cellStyle name="60% - Énfasis5 10 2 2 2" xfId="2324" xr:uid="{00000000-0005-0000-0000-0000E1080000}"/>
    <cellStyle name="60% - Énfasis5 10 2 3" xfId="2325" xr:uid="{00000000-0005-0000-0000-0000E2080000}"/>
    <cellStyle name="60% - Énfasis5 10 2 4" xfId="2326" xr:uid="{00000000-0005-0000-0000-0000E3080000}"/>
    <cellStyle name="60% - Énfasis5 10 2 5" xfId="2327" xr:uid="{00000000-0005-0000-0000-0000E4080000}"/>
    <cellStyle name="60% - Énfasis5 10 2 6" xfId="2328" xr:uid="{00000000-0005-0000-0000-0000E5080000}"/>
    <cellStyle name="60% - Énfasis5 10 3" xfId="2329" xr:uid="{00000000-0005-0000-0000-0000E6080000}"/>
    <cellStyle name="60% - Énfasis5 10 3 2" xfId="2330" xr:uid="{00000000-0005-0000-0000-0000E7080000}"/>
    <cellStyle name="60% - Énfasis5 10 4" xfId="2331" xr:uid="{00000000-0005-0000-0000-0000E8080000}"/>
    <cellStyle name="60% - Énfasis5 10 5" xfId="2332" xr:uid="{00000000-0005-0000-0000-0000E9080000}"/>
    <cellStyle name="60% - Énfasis5 11" xfId="2333" xr:uid="{00000000-0005-0000-0000-0000EA080000}"/>
    <cellStyle name="60% - Énfasis5 11 2" xfId="2334" xr:uid="{00000000-0005-0000-0000-0000EB080000}"/>
    <cellStyle name="60% - Énfasis5 11 2 2" xfId="2335" xr:uid="{00000000-0005-0000-0000-0000EC080000}"/>
    <cellStyle name="60% - Énfasis5 11 2 3" xfId="2336" xr:uid="{00000000-0005-0000-0000-0000ED080000}"/>
    <cellStyle name="60% - Énfasis5 11 2 4" xfId="2337" xr:uid="{00000000-0005-0000-0000-0000EE080000}"/>
    <cellStyle name="60% - Énfasis5 11 2 5" xfId="2338" xr:uid="{00000000-0005-0000-0000-0000EF080000}"/>
    <cellStyle name="60% - Énfasis5 11 2 6" xfId="2339" xr:uid="{00000000-0005-0000-0000-0000F0080000}"/>
    <cellStyle name="60% - Énfasis5 11 3" xfId="2340" xr:uid="{00000000-0005-0000-0000-0000F1080000}"/>
    <cellStyle name="60% - Énfasis5 11 4" xfId="2341" xr:uid="{00000000-0005-0000-0000-0000F2080000}"/>
    <cellStyle name="60% - Énfasis5 11 5" xfId="2342" xr:uid="{00000000-0005-0000-0000-0000F3080000}"/>
    <cellStyle name="60% - Énfasis5 12" xfId="2343" xr:uid="{00000000-0005-0000-0000-0000F4080000}"/>
    <cellStyle name="60% - Énfasis5 12 2" xfId="2344" xr:uid="{00000000-0005-0000-0000-0000F5080000}"/>
    <cellStyle name="60% - Énfasis5 12 2 2" xfId="2345" xr:uid="{00000000-0005-0000-0000-0000F6080000}"/>
    <cellStyle name="60% - Énfasis5 12 2 3" xfId="2346" xr:uid="{00000000-0005-0000-0000-0000F7080000}"/>
    <cellStyle name="60% - Énfasis5 12 2 4" xfId="2347" xr:uid="{00000000-0005-0000-0000-0000F8080000}"/>
    <cellStyle name="60% - Énfasis5 12 2 5" xfId="2348" xr:uid="{00000000-0005-0000-0000-0000F9080000}"/>
    <cellStyle name="60% - Énfasis5 12 2 6" xfId="2349" xr:uid="{00000000-0005-0000-0000-0000FA080000}"/>
    <cellStyle name="60% - Énfasis5 12 3" xfId="2350" xr:uid="{00000000-0005-0000-0000-0000FB080000}"/>
    <cellStyle name="60% - Énfasis5 12 4" xfId="2351" xr:uid="{00000000-0005-0000-0000-0000FC080000}"/>
    <cellStyle name="60% - Énfasis5 12 5" xfId="2352" xr:uid="{00000000-0005-0000-0000-0000FD080000}"/>
    <cellStyle name="60% - Énfasis5 13" xfId="2353" xr:uid="{00000000-0005-0000-0000-0000FE080000}"/>
    <cellStyle name="60% - Énfasis5 14" xfId="2354" xr:uid="{00000000-0005-0000-0000-0000FF080000}"/>
    <cellStyle name="60% - Énfasis5 15" xfId="2355" xr:uid="{00000000-0005-0000-0000-000000090000}"/>
    <cellStyle name="60% - Énfasis5 15 2" xfId="2356" xr:uid="{00000000-0005-0000-0000-000001090000}"/>
    <cellStyle name="60% - Énfasis5 16" xfId="2357" xr:uid="{00000000-0005-0000-0000-000002090000}"/>
    <cellStyle name="60% - Énfasis5 17" xfId="2358" xr:uid="{00000000-0005-0000-0000-000003090000}"/>
    <cellStyle name="60% - Énfasis5 18" xfId="2359" xr:uid="{00000000-0005-0000-0000-000004090000}"/>
    <cellStyle name="60% - Énfasis5 2" xfId="38" xr:uid="{00000000-0005-0000-0000-000005090000}"/>
    <cellStyle name="60% - Énfasis5 2 2" xfId="2360" xr:uid="{00000000-0005-0000-0000-000006090000}"/>
    <cellStyle name="60% - Énfasis5 2 2 2" xfId="2361" xr:uid="{00000000-0005-0000-0000-000007090000}"/>
    <cellStyle name="60% - Énfasis5 2 2 2 2" xfId="2362" xr:uid="{00000000-0005-0000-0000-000008090000}"/>
    <cellStyle name="60% - Énfasis5 2 2 2 3" xfId="2363" xr:uid="{00000000-0005-0000-0000-000009090000}"/>
    <cellStyle name="60% - Énfasis5 2 2 2 3 2" xfId="2364" xr:uid="{00000000-0005-0000-0000-00000A090000}"/>
    <cellStyle name="60% - Énfasis5 2 2 2 4" xfId="2365" xr:uid="{00000000-0005-0000-0000-00000B090000}"/>
    <cellStyle name="60% - Énfasis5 2 2 2 5" xfId="2366" xr:uid="{00000000-0005-0000-0000-00000C090000}"/>
    <cellStyle name="60% - Énfasis5 2 2 3" xfId="2367" xr:uid="{00000000-0005-0000-0000-00000D090000}"/>
    <cellStyle name="60% - Énfasis5 2 2 4" xfId="2368" xr:uid="{00000000-0005-0000-0000-00000E090000}"/>
    <cellStyle name="60% - Énfasis5 2 2 5" xfId="2369" xr:uid="{00000000-0005-0000-0000-00000F090000}"/>
    <cellStyle name="60% - Énfasis5 2 2 6" xfId="2370" xr:uid="{00000000-0005-0000-0000-000010090000}"/>
    <cellStyle name="60% - Énfasis5 2 3" xfId="2371" xr:uid="{00000000-0005-0000-0000-000011090000}"/>
    <cellStyle name="60% - Énfasis5 2 3 2" xfId="2372" xr:uid="{00000000-0005-0000-0000-000012090000}"/>
    <cellStyle name="60% - Énfasis5 2 4" xfId="2373" xr:uid="{00000000-0005-0000-0000-000013090000}"/>
    <cellStyle name="60% - Énfasis5 2 4 2" xfId="2374" xr:uid="{00000000-0005-0000-0000-000014090000}"/>
    <cellStyle name="60% - Énfasis5 2 5" xfId="2375" xr:uid="{00000000-0005-0000-0000-000015090000}"/>
    <cellStyle name="60% - Énfasis5 2 6" xfId="2376" xr:uid="{00000000-0005-0000-0000-000016090000}"/>
    <cellStyle name="60% - Énfasis5 2 7" xfId="2377" xr:uid="{00000000-0005-0000-0000-000017090000}"/>
    <cellStyle name="60% - Énfasis5 2 7 2" xfId="2378" xr:uid="{00000000-0005-0000-0000-000018090000}"/>
    <cellStyle name="60% - Énfasis5 3" xfId="2379" xr:uid="{00000000-0005-0000-0000-000019090000}"/>
    <cellStyle name="60% - Énfasis5 3 2" xfId="2380" xr:uid="{00000000-0005-0000-0000-00001A090000}"/>
    <cellStyle name="60% - Énfasis5 3 3" xfId="2381" xr:uid="{00000000-0005-0000-0000-00001B090000}"/>
    <cellStyle name="60% - Énfasis5 4" xfId="2382" xr:uid="{00000000-0005-0000-0000-00001C090000}"/>
    <cellStyle name="60% - Énfasis5 4 2" xfId="2383" xr:uid="{00000000-0005-0000-0000-00001D090000}"/>
    <cellStyle name="60% - Énfasis5 4 3" xfId="2384" xr:uid="{00000000-0005-0000-0000-00001E090000}"/>
    <cellStyle name="60% - Énfasis5 4 4" xfId="2385" xr:uid="{00000000-0005-0000-0000-00001F090000}"/>
    <cellStyle name="60% - Énfasis5 5" xfId="2386" xr:uid="{00000000-0005-0000-0000-000020090000}"/>
    <cellStyle name="60% - Énfasis5 5 2" xfId="2387" xr:uid="{00000000-0005-0000-0000-000021090000}"/>
    <cellStyle name="60% - Énfasis5 5 3" xfId="2388" xr:uid="{00000000-0005-0000-0000-000022090000}"/>
    <cellStyle name="60% - Énfasis5 6" xfId="2389" xr:uid="{00000000-0005-0000-0000-000023090000}"/>
    <cellStyle name="60% - Énfasis5 7" xfId="2390" xr:uid="{00000000-0005-0000-0000-000024090000}"/>
    <cellStyle name="60% - Énfasis5 8" xfId="2391" xr:uid="{00000000-0005-0000-0000-000025090000}"/>
    <cellStyle name="60% - Énfasis5 9" xfId="2392" xr:uid="{00000000-0005-0000-0000-000026090000}"/>
    <cellStyle name="60% - Énfasis5 9 2" xfId="2393" xr:uid="{00000000-0005-0000-0000-000027090000}"/>
    <cellStyle name="60% - Énfasis5 9 2 2" xfId="2394" xr:uid="{00000000-0005-0000-0000-000028090000}"/>
    <cellStyle name="60% - Énfasis5 9 2 2 2" xfId="2395" xr:uid="{00000000-0005-0000-0000-000029090000}"/>
    <cellStyle name="60% - Énfasis5 9 2 2 3" xfId="2396" xr:uid="{00000000-0005-0000-0000-00002A090000}"/>
    <cellStyle name="60% - Énfasis5 9 2 2 4" xfId="2397" xr:uid="{00000000-0005-0000-0000-00002B090000}"/>
    <cellStyle name="60% - Énfasis5 9 2 2 5" xfId="2398" xr:uid="{00000000-0005-0000-0000-00002C090000}"/>
    <cellStyle name="60% - Énfasis5 9 2 2 6" xfId="2399" xr:uid="{00000000-0005-0000-0000-00002D090000}"/>
    <cellStyle name="60% - Énfasis5 9 2 3" xfId="2400" xr:uid="{00000000-0005-0000-0000-00002E090000}"/>
    <cellStyle name="60% - Énfasis5 9 2 4" xfId="2401" xr:uid="{00000000-0005-0000-0000-00002F090000}"/>
    <cellStyle name="60% - Énfasis5 9 2 5" xfId="2402" xr:uid="{00000000-0005-0000-0000-000030090000}"/>
    <cellStyle name="60% - Énfasis5 9 3" xfId="2403" xr:uid="{00000000-0005-0000-0000-000031090000}"/>
    <cellStyle name="60% - Énfasis5 9 3 2" xfId="2404" xr:uid="{00000000-0005-0000-0000-000032090000}"/>
    <cellStyle name="60% - Énfasis5 9 3 3" xfId="2405" xr:uid="{00000000-0005-0000-0000-000033090000}"/>
    <cellStyle name="60% - Énfasis5 9 3 4" xfId="2406" xr:uid="{00000000-0005-0000-0000-000034090000}"/>
    <cellStyle name="60% - Énfasis5 9 3 5" xfId="2407" xr:uid="{00000000-0005-0000-0000-000035090000}"/>
    <cellStyle name="60% - Énfasis5 9 3 6" xfId="2408" xr:uid="{00000000-0005-0000-0000-000036090000}"/>
    <cellStyle name="60% - Énfasis5 9 4" xfId="2409" xr:uid="{00000000-0005-0000-0000-000037090000}"/>
    <cellStyle name="60% - Énfasis5 9 5" xfId="2410" xr:uid="{00000000-0005-0000-0000-000038090000}"/>
    <cellStyle name="60% - Énfasis5 9 6" xfId="2411" xr:uid="{00000000-0005-0000-0000-000039090000}"/>
    <cellStyle name="60% - Énfasis6 10" xfId="2412" xr:uid="{00000000-0005-0000-0000-00003A090000}"/>
    <cellStyle name="60% - Énfasis6 10 2" xfId="2413" xr:uid="{00000000-0005-0000-0000-00003B090000}"/>
    <cellStyle name="60% - Énfasis6 10 2 2" xfId="2414" xr:uid="{00000000-0005-0000-0000-00003C090000}"/>
    <cellStyle name="60% - Énfasis6 10 2 2 2" xfId="2415" xr:uid="{00000000-0005-0000-0000-00003D090000}"/>
    <cellStyle name="60% - Énfasis6 10 2 3" xfId="2416" xr:uid="{00000000-0005-0000-0000-00003E090000}"/>
    <cellStyle name="60% - Énfasis6 10 2 4" xfId="2417" xr:uid="{00000000-0005-0000-0000-00003F090000}"/>
    <cellStyle name="60% - Énfasis6 10 2 5" xfId="2418" xr:uid="{00000000-0005-0000-0000-000040090000}"/>
    <cellStyle name="60% - Énfasis6 10 2 6" xfId="2419" xr:uid="{00000000-0005-0000-0000-000041090000}"/>
    <cellStyle name="60% - Énfasis6 10 3" xfId="2420" xr:uid="{00000000-0005-0000-0000-000042090000}"/>
    <cellStyle name="60% - Énfasis6 10 3 2" xfId="2421" xr:uid="{00000000-0005-0000-0000-000043090000}"/>
    <cellStyle name="60% - Énfasis6 10 4" xfId="2422" xr:uid="{00000000-0005-0000-0000-000044090000}"/>
    <cellStyle name="60% - Énfasis6 10 5" xfId="2423" xr:uid="{00000000-0005-0000-0000-000045090000}"/>
    <cellStyle name="60% - Énfasis6 11" xfId="2424" xr:uid="{00000000-0005-0000-0000-000046090000}"/>
    <cellStyle name="60% - Énfasis6 11 2" xfId="2425" xr:uid="{00000000-0005-0000-0000-000047090000}"/>
    <cellStyle name="60% - Énfasis6 11 2 2" xfId="2426" xr:uid="{00000000-0005-0000-0000-000048090000}"/>
    <cellStyle name="60% - Énfasis6 11 2 3" xfId="2427" xr:uid="{00000000-0005-0000-0000-000049090000}"/>
    <cellStyle name="60% - Énfasis6 11 2 4" xfId="2428" xr:uid="{00000000-0005-0000-0000-00004A090000}"/>
    <cellStyle name="60% - Énfasis6 11 2 5" xfId="2429" xr:uid="{00000000-0005-0000-0000-00004B090000}"/>
    <cellStyle name="60% - Énfasis6 11 2 6" xfId="2430" xr:uid="{00000000-0005-0000-0000-00004C090000}"/>
    <cellStyle name="60% - Énfasis6 11 3" xfId="2431" xr:uid="{00000000-0005-0000-0000-00004D090000}"/>
    <cellStyle name="60% - Énfasis6 11 4" xfId="2432" xr:uid="{00000000-0005-0000-0000-00004E090000}"/>
    <cellStyle name="60% - Énfasis6 11 5" xfId="2433" xr:uid="{00000000-0005-0000-0000-00004F090000}"/>
    <cellStyle name="60% - Énfasis6 12" xfId="2434" xr:uid="{00000000-0005-0000-0000-000050090000}"/>
    <cellStyle name="60% - Énfasis6 12 2" xfId="2435" xr:uid="{00000000-0005-0000-0000-000051090000}"/>
    <cellStyle name="60% - Énfasis6 12 2 2" xfId="2436" xr:uid="{00000000-0005-0000-0000-000052090000}"/>
    <cellStyle name="60% - Énfasis6 12 2 3" xfId="2437" xr:uid="{00000000-0005-0000-0000-000053090000}"/>
    <cellStyle name="60% - Énfasis6 12 2 4" xfId="2438" xr:uid="{00000000-0005-0000-0000-000054090000}"/>
    <cellStyle name="60% - Énfasis6 12 2 5" xfId="2439" xr:uid="{00000000-0005-0000-0000-000055090000}"/>
    <cellStyle name="60% - Énfasis6 12 2 6" xfId="2440" xr:uid="{00000000-0005-0000-0000-000056090000}"/>
    <cellStyle name="60% - Énfasis6 12 3" xfId="2441" xr:uid="{00000000-0005-0000-0000-000057090000}"/>
    <cellStyle name="60% - Énfasis6 12 4" xfId="2442" xr:uid="{00000000-0005-0000-0000-000058090000}"/>
    <cellStyle name="60% - Énfasis6 12 5" xfId="2443" xr:uid="{00000000-0005-0000-0000-000059090000}"/>
    <cellStyle name="60% - Énfasis6 13" xfId="2444" xr:uid="{00000000-0005-0000-0000-00005A090000}"/>
    <cellStyle name="60% - Énfasis6 14" xfId="2445" xr:uid="{00000000-0005-0000-0000-00005B090000}"/>
    <cellStyle name="60% - Énfasis6 15" xfId="2446" xr:uid="{00000000-0005-0000-0000-00005C090000}"/>
    <cellStyle name="60% - Énfasis6 15 2" xfId="2447" xr:uid="{00000000-0005-0000-0000-00005D090000}"/>
    <cellStyle name="60% - Énfasis6 16" xfId="2448" xr:uid="{00000000-0005-0000-0000-00005E090000}"/>
    <cellStyle name="60% - Énfasis6 17" xfId="2449" xr:uid="{00000000-0005-0000-0000-00005F090000}"/>
    <cellStyle name="60% - Énfasis6 18" xfId="2450" xr:uid="{00000000-0005-0000-0000-000060090000}"/>
    <cellStyle name="60% - Énfasis6 2" xfId="39" xr:uid="{00000000-0005-0000-0000-000061090000}"/>
    <cellStyle name="60% - Énfasis6 2 2" xfId="2451" xr:uid="{00000000-0005-0000-0000-000062090000}"/>
    <cellStyle name="60% - Énfasis6 2 2 2" xfId="2452" xr:uid="{00000000-0005-0000-0000-000063090000}"/>
    <cellStyle name="60% - Énfasis6 2 2 2 2" xfId="2453" xr:uid="{00000000-0005-0000-0000-000064090000}"/>
    <cellStyle name="60% - Énfasis6 2 2 2 3" xfId="2454" xr:uid="{00000000-0005-0000-0000-000065090000}"/>
    <cellStyle name="60% - Énfasis6 2 2 2 3 2" xfId="2455" xr:uid="{00000000-0005-0000-0000-000066090000}"/>
    <cellStyle name="60% - Énfasis6 2 2 2 4" xfId="2456" xr:uid="{00000000-0005-0000-0000-000067090000}"/>
    <cellStyle name="60% - Énfasis6 2 2 2 5" xfId="2457" xr:uid="{00000000-0005-0000-0000-000068090000}"/>
    <cellStyle name="60% - Énfasis6 2 2 3" xfId="2458" xr:uid="{00000000-0005-0000-0000-000069090000}"/>
    <cellStyle name="60% - Énfasis6 2 2 4" xfId="2459" xr:uid="{00000000-0005-0000-0000-00006A090000}"/>
    <cellStyle name="60% - Énfasis6 2 2 5" xfId="2460" xr:uid="{00000000-0005-0000-0000-00006B090000}"/>
    <cellStyle name="60% - Énfasis6 2 2 6" xfId="2461" xr:uid="{00000000-0005-0000-0000-00006C090000}"/>
    <cellStyle name="60% - Énfasis6 2 3" xfId="2462" xr:uid="{00000000-0005-0000-0000-00006D090000}"/>
    <cellStyle name="60% - Énfasis6 2 3 2" xfId="2463" xr:uid="{00000000-0005-0000-0000-00006E090000}"/>
    <cellStyle name="60% - Énfasis6 2 4" xfId="2464" xr:uid="{00000000-0005-0000-0000-00006F090000}"/>
    <cellStyle name="60% - Énfasis6 2 4 2" xfId="2465" xr:uid="{00000000-0005-0000-0000-000070090000}"/>
    <cellStyle name="60% - Énfasis6 2 5" xfId="2466" xr:uid="{00000000-0005-0000-0000-000071090000}"/>
    <cellStyle name="60% - Énfasis6 2 6" xfId="2467" xr:uid="{00000000-0005-0000-0000-000072090000}"/>
    <cellStyle name="60% - Énfasis6 2 7" xfId="2468" xr:uid="{00000000-0005-0000-0000-000073090000}"/>
    <cellStyle name="60% - Énfasis6 2 7 2" xfId="2469" xr:uid="{00000000-0005-0000-0000-000074090000}"/>
    <cellStyle name="60% - Énfasis6 3" xfId="2470" xr:uid="{00000000-0005-0000-0000-000075090000}"/>
    <cellStyle name="60% - Énfasis6 3 2" xfId="2471" xr:uid="{00000000-0005-0000-0000-000076090000}"/>
    <cellStyle name="60% - Énfasis6 3 3" xfId="2472" xr:uid="{00000000-0005-0000-0000-000077090000}"/>
    <cellStyle name="60% - Énfasis6 4" xfId="2473" xr:uid="{00000000-0005-0000-0000-000078090000}"/>
    <cellStyle name="60% - Énfasis6 4 2" xfId="2474" xr:uid="{00000000-0005-0000-0000-000079090000}"/>
    <cellStyle name="60% - Énfasis6 4 3" xfId="2475" xr:uid="{00000000-0005-0000-0000-00007A090000}"/>
    <cellStyle name="60% - Énfasis6 4 4" xfId="2476" xr:uid="{00000000-0005-0000-0000-00007B090000}"/>
    <cellStyle name="60% - Énfasis6 5" xfId="2477" xr:uid="{00000000-0005-0000-0000-00007C090000}"/>
    <cellStyle name="60% - Énfasis6 5 2" xfId="2478" xr:uid="{00000000-0005-0000-0000-00007D090000}"/>
    <cellStyle name="60% - Énfasis6 5 3" xfId="2479" xr:uid="{00000000-0005-0000-0000-00007E090000}"/>
    <cellStyle name="60% - Énfasis6 6" xfId="2480" xr:uid="{00000000-0005-0000-0000-00007F090000}"/>
    <cellStyle name="60% - Énfasis6 7" xfId="2481" xr:uid="{00000000-0005-0000-0000-000080090000}"/>
    <cellStyle name="60% - Énfasis6 8" xfId="2482" xr:uid="{00000000-0005-0000-0000-000081090000}"/>
    <cellStyle name="60% - Énfasis6 9" xfId="2483" xr:uid="{00000000-0005-0000-0000-000082090000}"/>
    <cellStyle name="60% - Énfasis6 9 2" xfId="2484" xr:uid="{00000000-0005-0000-0000-000083090000}"/>
    <cellStyle name="60% - Énfasis6 9 2 2" xfId="2485" xr:uid="{00000000-0005-0000-0000-000084090000}"/>
    <cellStyle name="60% - Énfasis6 9 2 2 2" xfId="2486" xr:uid="{00000000-0005-0000-0000-000085090000}"/>
    <cellStyle name="60% - Énfasis6 9 2 2 3" xfId="2487" xr:uid="{00000000-0005-0000-0000-000086090000}"/>
    <cellStyle name="60% - Énfasis6 9 2 2 4" xfId="2488" xr:uid="{00000000-0005-0000-0000-000087090000}"/>
    <cellStyle name="60% - Énfasis6 9 2 2 5" xfId="2489" xr:uid="{00000000-0005-0000-0000-000088090000}"/>
    <cellStyle name="60% - Énfasis6 9 2 2 6" xfId="2490" xr:uid="{00000000-0005-0000-0000-000089090000}"/>
    <cellStyle name="60% - Énfasis6 9 2 3" xfId="2491" xr:uid="{00000000-0005-0000-0000-00008A090000}"/>
    <cellStyle name="60% - Énfasis6 9 2 4" xfId="2492" xr:uid="{00000000-0005-0000-0000-00008B090000}"/>
    <cellStyle name="60% - Énfasis6 9 2 5" xfId="2493" xr:uid="{00000000-0005-0000-0000-00008C090000}"/>
    <cellStyle name="60% - Énfasis6 9 3" xfId="2494" xr:uid="{00000000-0005-0000-0000-00008D090000}"/>
    <cellStyle name="60% - Énfasis6 9 3 2" xfId="2495" xr:uid="{00000000-0005-0000-0000-00008E090000}"/>
    <cellStyle name="60% - Énfasis6 9 3 3" xfId="2496" xr:uid="{00000000-0005-0000-0000-00008F090000}"/>
    <cellStyle name="60% - Énfasis6 9 3 4" xfId="2497" xr:uid="{00000000-0005-0000-0000-000090090000}"/>
    <cellStyle name="60% - Énfasis6 9 3 5" xfId="2498" xr:uid="{00000000-0005-0000-0000-000091090000}"/>
    <cellStyle name="60% - Énfasis6 9 3 6" xfId="2499" xr:uid="{00000000-0005-0000-0000-000092090000}"/>
    <cellStyle name="60% - Énfasis6 9 4" xfId="2500" xr:uid="{00000000-0005-0000-0000-000093090000}"/>
    <cellStyle name="60% - Énfasis6 9 5" xfId="2501" xr:uid="{00000000-0005-0000-0000-000094090000}"/>
    <cellStyle name="60% - Énfasis6 9 6" xfId="2502" xr:uid="{00000000-0005-0000-0000-000095090000}"/>
    <cellStyle name="Accent1" xfId="2503" xr:uid="{00000000-0005-0000-0000-000096090000}"/>
    <cellStyle name="Accent1 2" xfId="2504" xr:uid="{00000000-0005-0000-0000-000097090000}"/>
    <cellStyle name="Accent1 2 2" xfId="2505" xr:uid="{00000000-0005-0000-0000-000098090000}"/>
    <cellStyle name="Accent1 2_MAGISTER EDUC 2009" xfId="2506" xr:uid="{00000000-0005-0000-0000-000099090000}"/>
    <cellStyle name="Accent1_atrasado 15 04 DAF" xfId="2507" xr:uid="{00000000-0005-0000-0000-00009A090000}"/>
    <cellStyle name="Accent2" xfId="2508" xr:uid="{00000000-0005-0000-0000-00009B090000}"/>
    <cellStyle name="Accent2 2" xfId="2509" xr:uid="{00000000-0005-0000-0000-00009C090000}"/>
    <cellStyle name="Accent2 2 2" xfId="2510" xr:uid="{00000000-0005-0000-0000-00009D090000}"/>
    <cellStyle name="Accent2 2_MAGISTER EDUC 2009" xfId="2511" xr:uid="{00000000-0005-0000-0000-00009E090000}"/>
    <cellStyle name="Accent2_atrasado 15 04 DAF" xfId="2512" xr:uid="{00000000-0005-0000-0000-00009F090000}"/>
    <cellStyle name="Accent3" xfId="2513" xr:uid="{00000000-0005-0000-0000-0000A0090000}"/>
    <cellStyle name="Accent3 2" xfId="2514" xr:uid="{00000000-0005-0000-0000-0000A1090000}"/>
    <cellStyle name="Accent3 2 2" xfId="2515" xr:uid="{00000000-0005-0000-0000-0000A2090000}"/>
    <cellStyle name="Accent3 2_MAGISTER EDUC 2009" xfId="2516" xr:uid="{00000000-0005-0000-0000-0000A3090000}"/>
    <cellStyle name="Accent3_atrasado 15 04 DAF" xfId="2517" xr:uid="{00000000-0005-0000-0000-0000A4090000}"/>
    <cellStyle name="Accent4" xfId="2518" xr:uid="{00000000-0005-0000-0000-0000A5090000}"/>
    <cellStyle name="Accent4 2" xfId="2519" xr:uid="{00000000-0005-0000-0000-0000A6090000}"/>
    <cellStyle name="Accent4 2 2" xfId="2520" xr:uid="{00000000-0005-0000-0000-0000A7090000}"/>
    <cellStyle name="Accent4 2_MAGISTER EDUC 2009" xfId="2521" xr:uid="{00000000-0005-0000-0000-0000A8090000}"/>
    <cellStyle name="Accent4_atrasado 15 04 DAF" xfId="2522" xr:uid="{00000000-0005-0000-0000-0000A9090000}"/>
    <cellStyle name="Accent5" xfId="2523" xr:uid="{00000000-0005-0000-0000-0000AA090000}"/>
    <cellStyle name="Accent5 2" xfId="2524" xr:uid="{00000000-0005-0000-0000-0000AB090000}"/>
    <cellStyle name="Accent5 2 2" xfId="2525" xr:uid="{00000000-0005-0000-0000-0000AC090000}"/>
    <cellStyle name="Accent5 2_MAGISTER EDUC 2009" xfId="2526" xr:uid="{00000000-0005-0000-0000-0000AD090000}"/>
    <cellStyle name="Accent5_atrasado 15 04 DAF" xfId="2527" xr:uid="{00000000-0005-0000-0000-0000AE090000}"/>
    <cellStyle name="Accent6" xfId="2528" xr:uid="{00000000-0005-0000-0000-0000AF090000}"/>
    <cellStyle name="Accent6 2" xfId="2529" xr:uid="{00000000-0005-0000-0000-0000B0090000}"/>
    <cellStyle name="Accent6 2 2" xfId="2530" xr:uid="{00000000-0005-0000-0000-0000B1090000}"/>
    <cellStyle name="Accent6 2_MAGISTER EDUC 2009" xfId="2531" xr:uid="{00000000-0005-0000-0000-0000B2090000}"/>
    <cellStyle name="Accent6_atrasado 15 04 DAF" xfId="2532" xr:uid="{00000000-0005-0000-0000-0000B3090000}"/>
    <cellStyle name="Bad" xfId="2533" xr:uid="{00000000-0005-0000-0000-0000B4090000}"/>
    <cellStyle name="Bad 2" xfId="2534" xr:uid="{00000000-0005-0000-0000-0000B5090000}"/>
    <cellStyle name="Bad 2 2" xfId="2535" xr:uid="{00000000-0005-0000-0000-0000B6090000}"/>
    <cellStyle name="Bad 2_MAGISTER EDUC 2009" xfId="2536" xr:uid="{00000000-0005-0000-0000-0000B7090000}"/>
    <cellStyle name="Bad_atrasado 15 04 DAF" xfId="2537" xr:uid="{00000000-0005-0000-0000-0000B8090000}"/>
    <cellStyle name="Bom" xfId="2538" xr:uid="{00000000-0005-0000-0000-0000B9090000}"/>
    <cellStyle name="Bom 2" xfId="2539" xr:uid="{00000000-0005-0000-0000-0000BA090000}"/>
    <cellStyle name="Buena 10" xfId="2540" xr:uid="{00000000-0005-0000-0000-0000BB090000}"/>
    <cellStyle name="Buena 10 2" xfId="2541" xr:uid="{00000000-0005-0000-0000-0000BC090000}"/>
    <cellStyle name="Buena 10 2 2" xfId="2542" xr:uid="{00000000-0005-0000-0000-0000BD090000}"/>
    <cellStyle name="Buena 10 2 2 2" xfId="2543" xr:uid="{00000000-0005-0000-0000-0000BE090000}"/>
    <cellStyle name="Buena 10 2 3" xfId="2544" xr:uid="{00000000-0005-0000-0000-0000BF090000}"/>
    <cellStyle name="Buena 10 2 4" xfId="2545" xr:uid="{00000000-0005-0000-0000-0000C0090000}"/>
    <cellStyle name="Buena 10 2 5" xfId="2546" xr:uid="{00000000-0005-0000-0000-0000C1090000}"/>
    <cellStyle name="Buena 10 2 6" xfId="2547" xr:uid="{00000000-0005-0000-0000-0000C2090000}"/>
    <cellStyle name="Buena 10 3" xfId="2548" xr:uid="{00000000-0005-0000-0000-0000C3090000}"/>
    <cellStyle name="Buena 10 3 2" xfId="2549" xr:uid="{00000000-0005-0000-0000-0000C4090000}"/>
    <cellStyle name="Buena 10 4" xfId="2550" xr:uid="{00000000-0005-0000-0000-0000C5090000}"/>
    <cellStyle name="Buena 10 5" xfId="2551" xr:uid="{00000000-0005-0000-0000-0000C6090000}"/>
    <cellStyle name="Buena 11" xfId="2552" xr:uid="{00000000-0005-0000-0000-0000C7090000}"/>
    <cellStyle name="Buena 11 2" xfId="2553" xr:uid="{00000000-0005-0000-0000-0000C8090000}"/>
    <cellStyle name="Buena 11 2 2" xfId="2554" xr:uid="{00000000-0005-0000-0000-0000C9090000}"/>
    <cellStyle name="Buena 11 2 3" xfId="2555" xr:uid="{00000000-0005-0000-0000-0000CA090000}"/>
    <cellStyle name="Buena 11 2 4" xfId="2556" xr:uid="{00000000-0005-0000-0000-0000CB090000}"/>
    <cellStyle name="Buena 11 2 5" xfId="2557" xr:uid="{00000000-0005-0000-0000-0000CC090000}"/>
    <cellStyle name="Buena 11 2 6" xfId="2558" xr:uid="{00000000-0005-0000-0000-0000CD090000}"/>
    <cellStyle name="Buena 11 3" xfId="2559" xr:uid="{00000000-0005-0000-0000-0000CE090000}"/>
    <cellStyle name="Buena 11 4" xfId="2560" xr:uid="{00000000-0005-0000-0000-0000CF090000}"/>
    <cellStyle name="Buena 11 5" xfId="2561" xr:uid="{00000000-0005-0000-0000-0000D0090000}"/>
    <cellStyle name="Buena 12" xfId="2562" xr:uid="{00000000-0005-0000-0000-0000D1090000}"/>
    <cellStyle name="Buena 12 2" xfId="2563" xr:uid="{00000000-0005-0000-0000-0000D2090000}"/>
    <cellStyle name="Buena 12 2 2" xfId="2564" xr:uid="{00000000-0005-0000-0000-0000D3090000}"/>
    <cellStyle name="Buena 12 2 3" xfId="2565" xr:uid="{00000000-0005-0000-0000-0000D4090000}"/>
    <cellStyle name="Buena 12 2 4" xfId="2566" xr:uid="{00000000-0005-0000-0000-0000D5090000}"/>
    <cellStyle name="Buena 12 2 5" xfId="2567" xr:uid="{00000000-0005-0000-0000-0000D6090000}"/>
    <cellStyle name="Buena 12 2 6" xfId="2568" xr:uid="{00000000-0005-0000-0000-0000D7090000}"/>
    <cellStyle name="Buena 12 3" xfId="2569" xr:uid="{00000000-0005-0000-0000-0000D8090000}"/>
    <cellStyle name="Buena 12 4" xfId="2570" xr:uid="{00000000-0005-0000-0000-0000D9090000}"/>
    <cellStyle name="Buena 12 5" xfId="2571" xr:uid="{00000000-0005-0000-0000-0000DA090000}"/>
    <cellStyle name="Buena 13" xfId="2572" xr:uid="{00000000-0005-0000-0000-0000DB090000}"/>
    <cellStyle name="Buena 14" xfId="2573" xr:uid="{00000000-0005-0000-0000-0000DC090000}"/>
    <cellStyle name="Buena 15" xfId="2574" xr:uid="{00000000-0005-0000-0000-0000DD090000}"/>
    <cellStyle name="Buena 15 2" xfId="2575" xr:uid="{00000000-0005-0000-0000-0000DE090000}"/>
    <cellStyle name="Buena 16" xfId="2576" xr:uid="{00000000-0005-0000-0000-0000DF090000}"/>
    <cellStyle name="Buena 17" xfId="2577" xr:uid="{00000000-0005-0000-0000-0000E0090000}"/>
    <cellStyle name="Buena 18" xfId="2578" xr:uid="{00000000-0005-0000-0000-0000E1090000}"/>
    <cellStyle name="Buena 2" xfId="40" xr:uid="{00000000-0005-0000-0000-0000E2090000}"/>
    <cellStyle name="Buena 2 2" xfId="2579" xr:uid="{00000000-0005-0000-0000-0000E3090000}"/>
    <cellStyle name="Buena 2 2 2" xfId="2580" xr:uid="{00000000-0005-0000-0000-0000E4090000}"/>
    <cellStyle name="Buena 2 2 2 2" xfId="2581" xr:uid="{00000000-0005-0000-0000-0000E5090000}"/>
    <cellStyle name="Buena 2 2 2 3" xfId="2582" xr:uid="{00000000-0005-0000-0000-0000E6090000}"/>
    <cellStyle name="Buena 2 2 2 3 2" xfId="2583" xr:uid="{00000000-0005-0000-0000-0000E7090000}"/>
    <cellStyle name="Buena 2 2 2 4" xfId="2584" xr:uid="{00000000-0005-0000-0000-0000E8090000}"/>
    <cellStyle name="Buena 2 2 2 5" xfId="2585" xr:uid="{00000000-0005-0000-0000-0000E9090000}"/>
    <cellStyle name="Buena 2 2 3" xfId="2586" xr:uid="{00000000-0005-0000-0000-0000EA090000}"/>
    <cellStyle name="Buena 2 2 4" xfId="2587" xr:uid="{00000000-0005-0000-0000-0000EB090000}"/>
    <cellStyle name="Buena 2 2 5" xfId="2588" xr:uid="{00000000-0005-0000-0000-0000EC090000}"/>
    <cellStyle name="Buena 2 2 6" xfId="2589" xr:uid="{00000000-0005-0000-0000-0000ED090000}"/>
    <cellStyle name="Buena 2 3" xfId="2590" xr:uid="{00000000-0005-0000-0000-0000EE090000}"/>
    <cellStyle name="Buena 2 3 2" xfId="2591" xr:uid="{00000000-0005-0000-0000-0000EF090000}"/>
    <cellStyle name="Buena 2 4" xfId="2592" xr:uid="{00000000-0005-0000-0000-0000F0090000}"/>
    <cellStyle name="Buena 2 4 2" xfId="2593" xr:uid="{00000000-0005-0000-0000-0000F1090000}"/>
    <cellStyle name="Buena 2 5" xfId="2594" xr:uid="{00000000-0005-0000-0000-0000F2090000}"/>
    <cellStyle name="Buena 2 6" xfId="2595" xr:uid="{00000000-0005-0000-0000-0000F3090000}"/>
    <cellStyle name="Buena 2 7" xfId="2596" xr:uid="{00000000-0005-0000-0000-0000F4090000}"/>
    <cellStyle name="Buena 2 7 2" xfId="2597" xr:uid="{00000000-0005-0000-0000-0000F5090000}"/>
    <cellStyle name="Buena 3" xfId="2598" xr:uid="{00000000-0005-0000-0000-0000F6090000}"/>
    <cellStyle name="Buena 3 2" xfId="2599" xr:uid="{00000000-0005-0000-0000-0000F7090000}"/>
    <cellStyle name="Buena 3 3" xfId="2600" xr:uid="{00000000-0005-0000-0000-0000F8090000}"/>
    <cellStyle name="Buena 4" xfId="2601" xr:uid="{00000000-0005-0000-0000-0000F9090000}"/>
    <cellStyle name="Buena 4 2" xfId="2602" xr:uid="{00000000-0005-0000-0000-0000FA090000}"/>
    <cellStyle name="Buena 4 3" xfId="2603" xr:uid="{00000000-0005-0000-0000-0000FB090000}"/>
    <cellStyle name="Buena 4 4" xfId="2604" xr:uid="{00000000-0005-0000-0000-0000FC090000}"/>
    <cellStyle name="Buena 5" xfId="2605" xr:uid="{00000000-0005-0000-0000-0000FD090000}"/>
    <cellStyle name="Buena 5 2" xfId="2606" xr:uid="{00000000-0005-0000-0000-0000FE090000}"/>
    <cellStyle name="Buena 5 3" xfId="2607" xr:uid="{00000000-0005-0000-0000-0000FF090000}"/>
    <cellStyle name="Buena 6" xfId="2608" xr:uid="{00000000-0005-0000-0000-0000000A0000}"/>
    <cellStyle name="Buena 7" xfId="2609" xr:uid="{00000000-0005-0000-0000-0000010A0000}"/>
    <cellStyle name="Buena 8" xfId="2610" xr:uid="{00000000-0005-0000-0000-0000020A0000}"/>
    <cellStyle name="Buena 9" xfId="2611" xr:uid="{00000000-0005-0000-0000-0000030A0000}"/>
    <cellStyle name="Buena 9 2" xfId="2612" xr:uid="{00000000-0005-0000-0000-0000040A0000}"/>
    <cellStyle name="Buena 9 2 2" xfId="2613" xr:uid="{00000000-0005-0000-0000-0000050A0000}"/>
    <cellStyle name="Buena 9 2 2 2" xfId="2614" xr:uid="{00000000-0005-0000-0000-0000060A0000}"/>
    <cellStyle name="Buena 9 2 2 3" xfId="2615" xr:uid="{00000000-0005-0000-0000-0000070A0000}"/>
    <cellStyle name="Buena 9 2 2 4" xfId="2616" xr:uid="{00000000-0005-0000-0000-0000080A0000}"/>
    <cellStyle name="Buena 9 2 2 5" xfId="2617" xr:uid="{00000000-0005-0000-0000-0000090A0000}"/>
    <cellStyle name="Buena 9 2 2 6" xfId="2618" xr:uid="{00000000-0005-0000-0000-00000A0A0000}"/>
    <cellStyle name="Buena 9 2 3" xfId="2619" xr:uid="{00000000-0005-0000-0000-00000B0A0000}"/>
    <cellStyle name="Buena 9 2 4" xfId="2620" xr:uid="{00000000-0005-0000-0000-00000C0A0000}"/>
    <cellStyle name="Buena 9 2 5" xfId="2621" xr:uid="{00000000-0005-0000-0000-00000D0A0000}"/>
    <cellStyle name="Buena 9 3" xfId="2622" xr:uid="{00000000-0005-0000-0000-00000E0A0000}"/>
    <cellStyle name="Buena 9 3 2" xfId="2623" xr:uid="{00000000-0005-0000-0000-00000F0A0000}"/>
    <cellStyle name="Buena 9 3 3" xfId="2624" xr:uid="{00000000-0005-0000-0000-0000100A0000}"/>
    <cellStyle name="Buena 9 3 4" xfId="2625" xr:uid="{00000000-0005-0000-0000-0000110A0000}"/>
    <cellStyle name="Buena 9 3 5" xfId="2626" xr:uid="{00000000-0005-0000-0000-0000120A0000}"/>
    <cellStyle name="Buena 9 3 6" xfId="2627" xr:uid="{00000000-0005-0000-0000-0000130A0000}"/>
    <cellStyle name="Buena 9 4" xfId="2628" xr:uid="{00000000-0005-0000-0000-0000140A0000}"/>
    <cellStyle name="Buena 9 5" xfId="2629" xr:uid="{00000000-0005-0000-0000-0000150A0000}"/>
    <cellStyle name="Buena 9 6" xfId="2630" xr:uid="{00000000-0005-0000-0000-0000160A0000}"/>
    <cellStyle name="Calculation" xfId="2631" xr:uid="{00000000-0005-0000-0000-0000170A0000}"/>
    <cellStyle name="Calculation 10" xfId="2632" xr:uid="{00000000-0005-0000-0000-0000180A0000}"/>
    <cellStyle name="Calculation 2" xfId="2633" xr:uid="{00000000-0005-0000-0000-0000190A0000}"/>
    <cellStyle name="Calculation 2 2" xfId="2634" xr:uid="{00000000-0005-0000-0000-00001A0A0000}"/>
    <cellStyle name="Calculation 2 2 2" xfId="2635" xr:uid="{00000000-0005-0000-0000-00001B0A0000}"/>
    <cellStyle name="Calculation 2 2 3" xfId="2636" xr:uid="{00000000-0005-0000-0000-00001C0A0000}"/>
    <cellStyle name="Calculation 2 2 4" xfId="2637" xr:uid="{00000000-0005-0000-0000-00001D0A0000}"/>
    <cellStyle name="Calculation 2 2 5" xfId="2638" xr:uid="{00000000-0005-0000-0000-00001E0A0000}"/>
    <cellStyle name="Calculation 2 3" xfId="2639" xr:uid="{00000000-0005-0000-0000-00001F0A0000}"/>
    <cellStyle name="Calculation 2 4" xfId="2640" xr:uid="{00000000-0005-0000-0000-0000200A0000}"/>
    <cellStyle name="Calculation 2 5" xfId="2641" xr:uid="{00000000-0005-0000-0000-0000210A0000}"/>
    <cellStyle name="Calculation 2 6" xfId="2642" xr:uid="{00000000-0005-0000-0000-0000220A0000}"/>
    <cellStyle name="Calculation 2 7" xfId="2643" xr:uid="{00000000-0005-0000-0000-0000230A0000}"/>
    <cellStyle name="Calculation 2 8" xfId="2644" xr:uid="{00000000-0005-0000-0000-0000240A0000}"/>
    <cellStyle name="Calculation 2_MAGISTER EDUC 2009" xfId="2645" xr:uid="{00000000-0005-0000-0000-0000250A0000}"/>
    <cellStyle name="Calculation 3" xfId="2646" xr:uid="{00000000-0005-0000-0000-0000260A0000}"/>
    <cellStyle name="Calculation 4" xfId="2647" xr:uid="{00000000-0005-0000-0000-0000270A0000}"/>
    <cellStyle name="Calculation 5" xfId="2648" xr:uid="{00000000-0005-0000-0000-0000280A0000}"/>
    <cellStyle name="Calculation 6" xfId="2649" xr:uid="{00000000-0005-0000-0000-0000290A0000}"/>
    <cellStyle name="Calculation 7" xfId="2650" xr:uid="{00000000-0005-0000-0000-00002A0A0000}"/>
    <cellStyle name="Calculation 8" xfId="2651" xr:uid="{00000000-0005-0000-0000-00002B0A0000}"/>
    <cellStyle name="Calculation 9" xfId="2652" xr:uid="{00000000-0005-0000-0000-00002C0A0000}"/>
    <cellStyle name="Calculation_atrasado 15 04 DAF" xfId="2653" xr:uid="{00000000-0005-0000-0000-00002D0A0000}"/>
    <cellStyle name="Cálculo 10" xfId="2654" xr:uid="{00000000-0005-0000-0000-00002E0A0000}"/>
    <cellStyle name="Cálculo 10 2" xfId="2655" xr:uid="{00000000-0005-0000-0000-00002F0A0000}"/>
    <cellStyle name="Cálculo 10 2 2" xfId="2656" xr:uid="{00000000-0005-0000-0000-0000300A0000}"/>
    <cellStyle name="Cálculo 10 2 2 2" xfId="2657" xr:uid="{00000000-0005-0000-0000-0000310A0000}"/>
    <cellStyle name="Cálculo 10 2 3" xfId="2658" xr:uid="{00000000-0005-0000-0000-0000320A0000}"/>
    <cellStyle name="Cálculo 10 2 4" xfId="2659" xr:uid="{00000000-0005-0000-0000-0000330A0000}"/>
    <cellStyle name="Cálculo 10 2 5" xfId="2660" xr:uid="{00000000-0005-0000-0000-0000340A0000}"/>
    <cellStyle name="Cálculo 10 2 6" xfId="2661" xr:uid="{00000000-0005-0000-0000-0000350A0000}"/>
    <cellStyle name="Cálculo 10 3" xfId="2662" xr:uid="{00000000-0005-0000-0000-0000360A0000}"/>
    <cellStyle name="Cálculo 10 3 2" xfId="2663" xr:uid="{00000000-0005-0000-0000-0000370A0000}"/>
    <cellStyle name="Cálculo 10 4" xfId="2664" xr:uid="{00000000-0005-0000-0000-0000380A0000}"/>
    <cellStyle name="Cálculo 10 5" xfId="2665" xr:uid="{00000000-0005-0000-0000-0000390A0000}"/>
    <cellStyle name="Cálculo 11" xfId="2666" xr:uid="{00000000-0005-0000-0000-00003A0A0000}"/>
    <cellStyle name="Cálculo 11 2" xfId="2667" xr:uid="{00000000-0005-0000-0000-00003B0A0000}"/>
    <cellStyle name="Cálculo 11 2 2" xfId="2668" xr:uid="{00000000-0005-0000-0000-00003C0A0000}"/>
    <cellStyle name="Cálculo 11 2 3" xfId="2669" xr:uid="{00000000-0005-0000-0000-00003D0A0000}"/>
    <cellStyle name="Cálculo 11 2 4" xfId="2670" xr:uid="{00000000-0005-0000-0000-00003E0A0000}"/>
    <cellStyle name="Cálculo 11 2 5" xfId="2671" xr:uid="{00000000-0005-0000-0000-00003F0A0000}"/>
    <cellStyle name="Cálculo 11 2 6" xfId="2672" xr:uid="{00000000-0005-0000-0000-0000400A0000}"/>
    <cellStyle name="Cálculo 11 3" xfId="2673" xr:uid="{00000000-0005-0000-0000-0000410A0000}"/>
    <cellStyle name="Cálculo 11 4" xfId="2674" xr:uid="{00000000-0005-0000-0000-0000420A0000}"/>
    <cellStyle name="Cálculo 11 5" xfId="2675" xr:uid="{00000000-0005-0000-0000-0000430A0000}"/>
    <cellStyle name="Cálculo 12" xfId="2676" xr:uid="{00000000-0005-0000-0000-0000440A0000}"/>
    <cellStyle name="Cálculo 12 2" xfId="2677" xr:uid="{00000000-0005-0000-0000-0000450A0000}"/>
    <cellStyle name="Cálculo 12 2 2" xfId="2678" xr:uid="{00000000-0005-0000-0000-0000460A0000}"/>
    <cellStyle name="Cálculo 12 2 3" xfId="2679" xr:uid="{00000000-0005-0000-0000-0000470A0000}"/>
    <cellStyle name="Cálculo 12 2 4" xfId="2680" xr:uid="{00000000-0005-0000-0000-0000480A0000}"/>
    <cellStyle name="Cálculo 12 2 5" xfId="2681" xr:uid="{00000000-0005-0000-0000-0000490A0000}"/>
    <cellStyle name="Cálculo 12 2 6" xfId="2682" xr:uid="{00000000-0005-0000-0000-00004A0A0000}"/>
    <cellStyle name="Cálculo 12 3" xfId="2683" xr:uid="{00000000-0005-0000-0000-00004B0A0000}"/>
    <cellStyle name="Cálculo 12 4" xfId="2684" xr:uid="{00000000-0005-0000-0000-00004C0A0000}"/>
    <cellStyle name="Cálculo 12 5" xfId="2685" xr:uid="{00000000-0005-0000-0000-00004D0A0000}"/>
    <cellStyle name="Cálculo 13" xfId="2686" xr:uid="{00000000-0005-0000-0000-00004E0A0000}"/>
    <cellStyle name="Cálculo 13 2" xfId="2687" xr:uid="{00000000-0005-0000-0000-00004F0A0000}"/>
    <cellStyle name="Cálculo 13 3" xfId="2688" xr:uid="{00000000-0005-0000-0000-0000500A0000}"/>
    <cellStyle name="Cálculo 13 4" xfId="2689" xr:uid="{00000000-0005-0000-0000-0000510A0000}"/>
    <cellStyle name="Cálculo 13 5" xfId="2690" xr:uid="{00000000-0005-0000-0000-0000520A0000}"/>
    <cellStyle name="Cálculo 14" xfId="2691" xr:uid="{00000000-0005-0000-0000-0000530A0000}"/>
    <cellStyle name="Cálculo 14 2" xfId="2692" xr:uid="{00000000-0005-0000-0000-0000540A0000}"/>
    <cellStyle name="Cálculo 14 3" xfId="2693" xr:uid="{00000000-0005-0000-0000-0000550A0000}"/>
    <cellStyle name="Cálculo 14 4" xfId="2694" xr:uid="{00000000-0005-0000-0000-0000560A0000}"/>
    <cellStyle name="Cálculo 14 5" xfId="2695" xr:uid="{00000000-0005-0000-0000-0000570A0000}"/>
    <cellStyle name="Cálculo 15" xfId="2696" xr:uid="{00000000-0005-0000-0000-0000580A0000}"/>
    <cellStyle name="Cálculo 15 2" xfId="2697" xr:uid="{00000000-0005-0000-0000-0000590A0000}"/>
    <cellStyle name="Cálculo 16" xfId="2698" xr:uid="{00000000-0005-0000-0000-00005A0A0000}"/>
    <cellStyle name="Cálculo 17" xfId="2699" xr:uid="{00000000-0005-0000-0000-00005B0A0000}"/>
    <cellStyle name="Cálculo 18" xfId="2700" xr:uid="{00000000-0005-0000-0000-00005C0A0000}"/>
    <cellStyle name="Cálculo 2" xfId="41" xr:uid="{00000000-0005-0000-0000-00005D0A0000}"/>
    <cellStyle name="Cálculo 2 10" xfId="2701" xr:uid="{00000000-0005-0000-0000-00005E0A0000}"/>
    <cellStyle name="Cálculo 2 10 2" xfId="2702" xr:uid="{00000000-0005-0000-0000-00005F0A0000}"/>
    <cellStyle name="Cálculo 2 10 3" xfId="2703" xr:uid="{00000000-0005-0000-0000-0000600A0000}"/>
    <cellStyle name="Cálculo 2 10 4" xfId="2704" xr:uid="{00000000-0005-0000-0000-0000610A0000}"/>
    <cellStyle name="Cálculo 2 10 5" xfId="2705" xr:uid="{00000000-0005-0000-0000-0000620A0000}"/>
    <cellStyle name="Cálculo 2 11" xfId="2706" xr:uid="{00000000-0005-0000-0000-0000630A0000}"/>
    <cellStyle name="Cálculo 2 11 2" xfId="2707" xr:uid="{00000000-0005-0000-0000-0000640A0000}"/>
    <cellStyle name="Cálculo 2 11 3" xfId="2708" xr:uid="{00000000-0005-0000-0000-0000650A0000}"/>
    <cellStyle name="Cálculo 2 11 4" xfId="2709" xr:uid="{00000000-0005-0000-0000-0000660A0000}"/>
    <cellStyle name="Cálculo 2 11 5" xfId="2710" xr:uid="{00000000-0005-0000-0000-0000670A0000}"/>
    <cellStyle name="Cálculo 2 12" xfId="2711" xr:uid="{00000000-0005-0000-0000-0000680A0000}"/>
    <cellStyle name="Cálculo 2 12 2" xfId="2712" xr:uid="{00000000-0005-0000-0000-0000690A0000}"/>
    <cellStyle name="Cálculo 2 12 3" xfId="2713" xr:uid="{00000000-0005-0000-0000-00006A0A0000}"/>
    <cellStyle name="Cálculo 2 12 4" xfId="2714" xr:uid="{00000000-0005-0000-0000-00006B0A0000}"/>
    <cellStyle name="Cálculo 2 12 5" xfId="2715" xr:uid="{00000000-0005-0000-0000-00006C0A0000}"/>
    <cellStyle name="Cálculo 2 12 6" xfId="2716" xr:uid="{00000000-0005-0000-0000-00006D0A0000}"/>
    <cellStyle name="Cálculo 2 13" xfId="2717" xr:uid="{00000000-0005-0000-0000-00006E0A0000}"/>
    <cellStyle name="Cálculo 2 13 2" xfId="2718" xr:uid="{00000000-0005-0000-0000-00006F0A0000}"/>
    <cellStyle name="Cálculo 2 13 3" xfId="2719" xr:uid="{00000000-0005-0000-0000-0000700A0000}"/>
    <cellStyle name="Cálculo 2 13 4" xfId="2720" xr:uid="{00000000-0005-0000-0000-0000710A0000}"/>
    <cellStyle name="Cálculo 2 13 5" xfId="2721" xr:uid="{00000000-0005-0000-0000-0000720A0000}"/>
    <cellStyle name="Cálculo 2 14" xfId="2722" xr:uid="{00000000-0005-0000-0000-0000730A0000}"/>
    <cellStyle name="Cálculo 2 14 2" xfId="2723" xr:uid="{00000000-0005-0000-0000-0000740A0000}"/>
    <cellStyle name="Cálculo 2 14 3" xfId="2724" xr:uid="{00000000-0005-0000-0000-0000750A0000}"/>
    <cellStyle name="Cálculo 2 14 4" xfId="2725" xr:uid="{00000000-0005-0000-0000-0000760A0000}"/>
    <cellStyle name="Cálculo 2 14 5" xfId="2726" xr:uid="{00000000-0005-0000-0000-0000770A0000}"/>
    <cellStyle name="Cálculo 2 15" xfId="2727" xr:uid="{00000000-0005-0000-0000-0000780A0000}"/>
    <cellStyle name="Cálculo 2 16" xfId="2728" xr:uid="{00000000-0005-0000-0000-0000790A0000}"/>
    <cellStyle name="Cálculo 2 17" xfId="2729" xr:uid="{00000000-0005-0000-0000-00007A0A0000}"/>
    <cellStyle name="Cálculo 2 18" xfId="2730" xr:uid="{00000000-0005-0000-0000-00007B0A0000}"/>
    <cellStyle name="Cálculo 2 19" xfId="2731" xr:uid="{00000000-0005-0000-0000-00007C0A0000}"/>
    <cellStyle name="Cálculo 2 2" xfId="2732" xr:uid="{00000000-0005-0000-0000-00007D0A0000}"/>
    <cellStyle name="Cálculo 2 2 10" xfId="2733" xr:uid="{00000000-0005-0000-0000-00007E0A0000}"/>
    <cellStyle name="Cálculo 2 2 10 2" xfId="2734" xr:uid="{00000000-0005-0000-0000-00007F0A0000}"/>
    <cellStyle name="Cálculo 2 2 10 3" xfId="2735" xr:uid="{00000000-0005-0000-0000-0000800A0000}"/>
    <cellStyle name="Cálculo 2 2 10 4" xfId="2736" xr:uid="{00000000-0005-0000-0000-0000810A0000}"/>
    <cellStyle name="Cálculo 2 2 10 5" xfId="2737" xr:uid="{00000000-0005-0000-0000-0000820A0000}"/>
    <cellStyle name="Cálculo 2 2 11" xfId="2738" xr:uid="{00000000-0005-0000-0000-0000830A0000}"/>
    <cellStyle name="Cálculo 2 2 11 2" xfId="2739" xr:uid="{00000000-0005-0000-0000-0000840A0000}"/>
    <cellStyle name="Cálculo 2 2 11 3" xfId="2740" xr:uid="{00000000-0005-0000-0000-0000850A0000}"/>
    <cellStyle name="Cálculo 2 2 11 4" xfId="2741" xr:uid="{00000000-0005-0000-0000-0000860A0000}"/>
    <cellStyle name="Cálculo 2 2 11 5" xfId="2742" xr:uid="{00000000-0005-0000-0000-0000870A0000}"/>
    <cellStyle name="Cálculo 2 2 12" xfId="2743" xr:uid="{00000000-0005-0000-0000-0000880A0000}"/>
    <cellStyle name="Cálculo 2 2 12 2" xfId="2744" xr:uid="{00000000-0005-0000-0000-0000890A0000}"/>
    <cellStyle name="Cálculo 2 2 12 3" xfId="2745" xr:uid="{00000000-0005-0000-0000-00008A0A0000}"/>
    <cellStyle name="Cálculo 2 2 12 4" xfId="2746" xr:uid="{00000000-0005-0000-0000-00008B0A0000}"/>
    <cellStyle name="Cálculo 2 2 12 5" xfId="2747" xr:uid="{00000000-0005-0000-0000-00008C0A0000}"/>
    <cellStyle name="Cálculo 2 2 13" xfId="2748" xr:uid="{00000000-0005-0000-0000-00008D0A0000}"/>
    <cellStyle name="Cálculo 2 2 13 2" xfId="2749" xr:uid="{00000000-0005-0000-0000-00008E0A0000}"/>
    <cellStyle name="Cálculo 2 2 13 3" xfId="2750" xr:uid="{00000000-0005-0000-0000-00008F0A0000}"/>
    <cellStyle name="Cálculo 2 2 13 4" xfId="2751" xr:uid="{00000000-0005-0000-0000-0000900A0000}"/>
    <cellStyle name="Cálculo 2 2 13 5" xfId="2752" xr:uid="{00000000-0005-0000-0000-0000910A0000}"/>
    <cellStyle name="Cálculo 2 2 14" xfId="2753" xr:uid="{00000000-0005-0000-0000-0000920A0000}"/>
    <cellStyle name="Cálculo 2 2 14 2" xfId="2754" xr:uid="{00000000-0005-0000-0000-0000930A0000}"/>
    <cellStyle name="Cálculo 2 2 14 3" xfId="2755" xr:uid="{00000000-0005-0000-0000-0000940A0000}"/>
    <cellStyle name="Cálculo 2 2 14 4" xfId="2756" xr:uid="{00000000-0005-0000-0000-0000950A0000}"/>
    <cellStyle name="Cálculo 2 2 14 5" xfId="2757" xr:uid="{00000000-0005-0000-0000-0000960A0000}"/>
    <cellStyle name="Cálculo 2 2 15" xfId="2758" xr:uid="{00000000-0005-0000-0000-0000970A0000}"/>
    <cellStyle name="Cálculo 2 2 16" xfId="2759" xr:uid="{00000000-0005-0000-0000-0000980A0000}"/>
    <cellStyle name="Cálculo 2 2 17" xfId="2760" xr:uid="{00000000-0005-0000-0000-0000990A0000}"/>
    <cellStyle name="Cálculo 2 2 18" xfId="2761" xr:uid="{00000000-0005-0000-0000-00009A0A0000}"/>
    <cellStyle name="Cálculo 2 2 2" xfId="2762" xr:uid="{00000000-0005-0000-0000-00009B0A0000}"/>
    <cellStyle name="Cálculo 2 2 2 10" xfId="2763" xr:uid="{00000000-0005-0000-0000-00009C0A0000}"/>
    <cellStyle name="Cálculo 2 2 2 11" xfId="2764" xr:uid="{00000000-0005-0000-0000-00009D0A0000}"/>
    <cellStyle name="Cálculo 2 2 2 12" xfId="2765" xr:uid="{00000000-0005-0000-0000-00009E0A0000}"/>
    <cellStyle name="Cálculo 2 2 2 13" xfId="2766" xr:uid="{00000000-0005-0000-0000-00009F0A0000}"/>
    <cellStyle name="Cálculo 2 2 2 2" xfId="2767" xr:uid="{00000000-0005-0000-0000-0000A00A0000}"/>
    <cellStyle name="Cálculo 2 2 2 2 2" xfId="2768" xr:uid="{00000000-0005-0000-0000-0000A10A0000}"/>
    <cellStyle name="Cálculo 2 2 2 2 3" xfId="2769" xr:uid="{00000000-0005-0000-0000-0000A20A0000}"/>
    <cellStyle name="Cálculo 2 2 2 2 4" xfId="2770" xr:uid="{00000000-0005-0000-0000-0000A30A0000}"/>
    <cellStyle name="Cálculo 2 2 2 2 5" xfId="2771" xr:uid="{00000000-0005-0000-0000-0000A40A0000}"/>
    <cellStyle name="Cálculo 2 2 2 2 6" xfId="2772" xr:uid="{00000000-0005-0000-0000-0000A50A0000}"/>
    <cellStyle name="Cálculo 2 2 2 3" xfId="2773" xr:uid="{00000000-0005-0000-0000-0000A60A0000}"/>
    <cellStyle name="Cálculo 2 2 2 3 2" xfId="2774" xr:uid="{00000000-0005-0000-0000-0000A70A0000}"/>
    <cellStyle name="Cálculo 2 2 2 3 2 2" xfId="2775" xr:uid="{00000000-0005-0000-0000-0000A80A0000}"/>
    <cellStyle name="Cálculo 2 2 2 3 3" xfId="2776" xr:uid="{00000000-0005-0000-0000-0000A90A0000}"/>
    <cellStyle name="Cálculo 2 2 2 3 4" xfId="2777" xr:uid="{00000000-0005-0000-0000-0000AA0A0000}"/>
    <cellStyle name="Cálculo 2 2 2 3 5" xfId="2778" xr:uid="{00000000-0005-0000-0000-0000AB0A0000}"/>
    <cellStyle name="Cálculo 2 2 2 4" xfId="2779" xr:uid="{00000000-0005-0000-0000-0000AC0A0000}"/>
    <cellStyle name="Cálculo 2 2 2 4 2" xfId="2780" xr:uid="{00000000-0005-0000-0000-0000AD0A0000}"/>
    <cellStyle name="Cálculo 2 2 2 4 3" xfId="2781" xr:uid="{00000000-0005-0000-0000-0000AE0A0000}"/>
    <cellStyle name="Cálculo 2 2 2 4 4" xfId="2782" xr:uid="{00000000-0005-0000-0000-0000AF0A0000}"/>
    <cellStyle name="Cálculo 2 2 2 4 5" xfId="2783" xr:uid="{00000000-0005-0000-0000-0000B00A0000}"/>
    <cellStyle name="Cálculo 2 2 2 4 6" xfId="2784" xr:uid="{00000000-0005-0000-0000-0000B10A0000}"/>
    <cellStyle name="Cálculo 2 2 2 5" xfId="2785" xr:uid="{00000000-0005-0000-0000-0000B20A0000}"/>
    <cellStyle name="Cálculo 2 2 2 5 2" xfId="2786" xr:uid="{00000000-0005-0000-0000-0000B30A0000}"/>
    <cellStyle name="Cálculo 2 2 2 5 3" xfId="2787" xr:uid="{00000000-0005-0000-0000-0000B40A0000}"/>
    <cellStyle name="Cálculo 2 2 2 5 4" xfId="2788" xr:uid="{00000000-0005-0000-0000-0000B50A0000}"/>
    <cellStyle name="Cálculo 2 2 2 5 5" xfId="2789" xr:uid="{00000000-0005-0000-0000-0000B60A0000}"/>
    <cellStyle name="Cálculo 2 2 2 5 6" xfId="2790" xr:uid="{00000000-0005-0000-0000-0000B70A0000}"/>
    <cellStyle name="Cálculo 2 2 2 6" xfId="2791" xr:uid="{00000000-0005-0000-0000-0000B80A0000}"/>
    <cellStyle name="Cálculo 2 2 2 6 2" xfId="2792" xr:uid="{00000000-0005-0000-0000-0000B90A0000}"/>
    <cellStyle name="Cálculo 2 2 2 6 3" xfId="2793" xr:uid="{00000000-0005-0000-0000-0000BA0A0000}"/>
    <cellStyle name="Cálculo 2 2 2 6 4" xfId="2794" xr:uid="{00000000-0005-0000-0000-0000BB0A0000}"/>
    <cellStyle name="Cálculo 2 2 2 6 5" xfId="2795" xr:uid="{00000000-0005-0000-0000-0000BC0A0000}"/>
    <cellStyle name="Cálculo 2 2 2 7" xfId="2796" xr:uid="{00000000-0005-0000-0000-0000BD0A0000}"/>
    <cellStyle name="Cálculo 2 2 2 7 2" xfId="2797" xr:uid="{00000000-0005-0000-0000-0000BE0A0000}"/>
    <cellStyle name="Cálculo 2 2 2 7 3" xfId="2798" xr:uid="{00000000-0005-0000-0000-0000BF0A0000}"/>
    <cellStyle name="Cálculo 2 2 2 7 4" xfId="2799" xr:uid="{00000000-0005-0000-0000-0000C00A0000}"/>
    <cellStyle name="Cálculo 2 2 2 7 5" xfId="2800" xr:uid="{00000000-0005-0000-0000-0000C10A0000}"/>
    <cellStyle name="Cálculo 2 2 2 8" xfId="2801" xr:uid="{00000000-0005-0000-0000-0000C20A0000}"/>
    <cellStyle name="Cálculo 2 2 2 8 2" xfId="2802" xr:uid="{00000000-0005-0000-0000-0000C30A0000}"/>
    <cellStyle name="Cálculo 2 2 2 8 3" xfId="2803" xr:uid="{00000000-0005-0000-0000-0000C40A0000}"/>
    <cellStyle name="Cálculo 2 2 2 8 4" xfId="2804" xr:uid="{00000000-0005-0000-0000-0000C50A0000}"/>
    <cellStyle name="Cálculo 2 2 2 8 5" xfId="2805" xr:uid="{00000000-0005-0000-0000-0000C60A0000}"/>
    <cellStyle name="Cálculo 2 2 2 9" xfId="2806" xr:uid="{00000000-0005-0000-0000-0000C70A0000}"/>
    <cellStyle name="Cálculo 2 2 3" xfId="2807" xr:uid="{00000000-0005-0000-0000-0000C80A0000}"/>
    <cellStyle name="Cálculo 2 2 3 10" xfId="2808" xr:uid="{00000000-0005-0000-0000-0000C90A0000}"/>
    <cellStyle name="Cálculo 2 2 3 11" xfId="2809" xr:uid="{00000000-0005-0000-0000-0000CA0A0000}"/>
    <cellStyle name="Cálculo 2 2 3 12" xfId="2810" xr:uid="{00000000-0005-0000-0000-0000CB0A0000}"/>
    <cellStyle name="Cálculo 2 2 3 2" xfId="2811" xr:uid="{00000000-0005-0000-0000-0000CC0A0000}"/>
    <cellStyle name="Cálculo 2 2 3 2 2" xfId="2812" xr:uid="{00000000-0005-0000-0000-0000CD0A0000}"/>
    <cellStyle name="Cálculo 2 2 3 2 3" xfId="2813" xr:uid="{00000000-0005-0000-0000-0000CE0A0000}"/>
    <cellStyle name="Cálculo 2 2 3 2 4" xfId="2814" xr:uid="{00000000-0005-0000-0000-0000CF0A0000}"/>
    <cellStyle name="Cálculo 2 2 3 2 5" xfId="2815" xr:uid="{00000000-0005-0000-0000-0000D00A0000}"/>
    <cellStyle name="Cálculo 2 2 3 3" xfId="2816" xr:uid="{00000000-0005-0000-0000-0000D10A0000}"/>
    <cellStyle name="Cálculo 2 2 3 3 2" xfId="2817" xr:uid="{00000000-0005-0000-0000-0000D20A0000}"/>
    <cellStyle name="Cálculo 2 2 3 3 3" xfId="2818" xr:uid="{00000000-0005-0000-0000-0000D30A0000}"/>
    <cellStyle name="Cálculo 2 2 3 3 4" xfId="2819" xr:uid="{00000000-0005-0000-0000-0000D40A0000}"/>
    <cellStyle name="Cálculo 2 2 3 3 5" xfId="2820" xr:uid="{00000000-0005-0000-0000-0000D50A0000}"/>
    <cellStyle name="Cálculo 2 2 3 4" xfId="2821" xr:uid="{00000000-0005-0000-0000-0000D60A0000}"/>
    <cellStyle name="Cálculo 2 2 3 4 2" xfId="2822" xr:uid="{00000000-0005-0000-0000-0000D70A0000}"/>
    <cellStyle name="Cálculo 2 2 3 4 3" xfId="2823" xr:uid="{00000000-0005-0000-0000-0000D80A0000}"/>
    <cellStyle name="Cálculo 2 2 3 4 4" xfId="2824" xr:uid="{00000000-0005-0000-0000-0000D90A0000}"/>
    <cellStyle name="Cálculo 2 2 3 4 5" xfId="2825" xr:uid="{00000000-0005-0000-0000-0000DA0A0000}"/>
    <cellStyle name="Cálculo 2 2 3 5" xfId="2826" xr:uid="{00000000-0005-0000-0000-0000DB0A0000}"/>
    <cellStyle name="Cálculo 2 2 3 5 2" xfId="2827" xr:uid="{00000000-0005-0000-0000-0000DC0A0000}"/>
    <cellStyle name="Cálculo 2 2 3 5 3" xfId="2828" xr:uid="{00000000-0005-0000-0000-0000DD0A0000}"/>
    <cellStyle name="Cálculo 2 2 3 5 4" xfId="2829" xr:uid="{00000000-0005-0000-0000-0000DE0A0000}"/>
    <cellStyle name="Cálculo 2 2 3 5 5" xfId="2830" xr:uid="{00000000-0005-0000-0000-0000DF0A0000}"/>
    <cellStyle name="Cálculo 2 2 3 6" xfId="2831" xr:uid="{00000000-0005-0000-0000-0000E00A0000}"/>
    <cellStyle name="Cálculo 2 2 3 6 2" xfId="2832" xr:uid="{00000000-0005-0000-0000-0000E10A0000}"/>
    <cellStyle name="Cálculo 2 2 3 6 3" xfId="2833" xr:uid="{00000000-0005-0000-0000-0000E20A0000}"/>
    <cellStyle name="Cálculo 2 2 3 6 4" xfId="2834" xr:uid="{00000000-0005-0000-0000-0000E30A0000}"/>
    <cellStyle name="Cálculo 2 2 3 6 5" xfId="2835" xr:uid="{00000000-0005-0000-0000-0000E40A0000}"/>
    <cellStyle name="Cálculo 2 2 3 7" xfId="2836" xr:uid="{00000000-0005-0000-0000-0000E50A0000}"/>
    <cellStyle name="Cálculo 2 2 3 7 2" xfId="2837" xr:uid="{00000000-0005-0000-0000-0000E60A0000}"/>
    <cellStyle name="Cálculo 2 2 3 7 3" xfId="2838" xr:uid="{00000000-0005-0000-0000-0000E70A0000}"/>
    <cellStyle name="Cálculo 2 2 3 7 4" xfId="2839" xr:uid="{00000000-0005-0000-0000-0000E80A0000}"/>
    <cellStyle name="Cálculo 2 2 3 7 5" xfId="2840" xr:uid="{00000000-0005-0000-0000-0000E90A0000}"/>
    <cellStyle name="Cálculo 2 2 3 8" xfId="2841" xr:uid="{00000000-0005-0000-0000-0000EA0A0000}"/>
    <cellStyle name="Cálculo 2 2 3 8 2" xfId="2842" xr:uid="{00000000-0005-0000-0000-0000EB0A0000}"/>
    <cellStyle name="Cálculo 2 2 3 8 3" xfId="2843" xr:uid="{00000000-0005-0000-0000-0000EC0A0000}"/>
    <cellStyle name="Cálculo 2 2 3 8 4" xfId="2844" xr:uid="{00000000-0005-0000-0000-0000ED0A0000}"/>
    <cellStyle name="Cálculo 2 2 3 8 5" xfId="2845" xr:uid="{00000000-0005-0000-0000-0000EE0A0000}"/>
    <cellStyle name="Cálculo 2 2 3 9" xfId="2846" xr:uid="{00000000-0005-0000-0000-0000EF0A0000}"/>
    <cellStyle name="Cálculo 2 2 4" xfId="2847" xr:uid="{00000000-0005-0000-0000-0000F00A0000}"/>
    <cellStyle name="Cálculo 2 2 4 10" xfId="2848" xr:uid="{00000000-0005-0000-0000-0000F10A0000}"/>
    <cellStyle name="Cálculo 2 2 4 11" xfId="2849" xr:uid="{00000000-0005-0000-0000-0000F20A0000}"/>
    <cellStyle name="Cálculo 2 2 4 12" xfId="2850" xr:uid="{00000000-0005-0000-0000-0000F30A0000}"/>
    <cellStyle name="Cálculo 2 2 4 2" xfId="2851" xr:uid="{00000000-0005-0000-0000-0000F40A0000}"/>
    <cellStyle name="Cálculo 2 2 4 2 2" xfId="2852" xr:uid="{00000000-0005-0000-0000-0000F50A0000}"/>
    <cellStyle name="Cálculo 2 2 4 2 3" xfId="2853" xr:uid="{00000000-0005-0000-0000-0000F60A0000}"/>
    <cellStyle name="Cálculo 2 2 4 2 4" xfId="2854" xr:uid="{00000000-0005-0000-0000-0000F70A0000}"/>
    <cellStyle name="Cálculo 2 2 4 2 5" xfId="2855" xr:uid="{00000000-0005-0000-0000-0000F80A0000}"/>
    <cellStyle name="Cálculo 2 2 4 3" xfId="2856" xr:uid="{00000000-0005-0000-0000-0000F90A0000}"/>
    <cellStyle name="Cálculo 2 2 4 3 2" xfId="2857" xr:uid="{00000000-0005-0000-0000-0000FA0A0000}"/>
    <cellStyle name="Cálculo 2 2 4 3 3" xfId="2858" xr:uid="{00000000-0005-0000-0000-0000FB0A0000}"/>
    <cellStyle name="Cálculo 2 2 4 3 4" xfId="2859" xr:uid="{00000000-0005-0000-0000-0000FC0A0000}"/>
    <cellStyle name="Cálculo 2 2 4 3 5" xfId="2860" xr:uid="{00000000-0005-0000-0000-0000FD0A0000}"/>
    <cellStyle name="Cálculo 2 2 4 4" xfId="2861" xr:uid="{00000000-0005-0000-0000-0000FE0A0000}"/>
    <cellStyle name="Cálculo 2 2 4 4 2" xfId="2862" xr:uid="{00000000-0005-0000-0000-0000FF0A0000}"/>
    <cellStyle name="Cálculo 2 2 4 4 3" xfId="2863" xr:uid="{00000000-0005-0000-0000-0000000B0000}"/>
    <cellStyle name="Cálculo 2 2 4 4 4" xfId="2864" xr:uid="{00000000-0005-0000-0000-0000010B0000}"/>
    <cellStyle name="Cálculo 2 2 4 4 5" xfId="2865" xr:uid="{00000000-0005-0000-0000-0000020B0000}"/>
    <cellStyle name="Cálculo 2 2 4 5" xfId="2866" xr:uid="{00000000-0005-0000-0000-0000030B0000}"/>
    <cellStyle name="Cálculo 2 2 4 5 2" xfId="2867" xr:uid="{00000000-0005-0000-0000-0000040B0000}"/>
    <cellStyle name="Cálculo 2 2 4 5 3" xfId="2868" xr:uid="{00000000-0005-0000-0000-0000050B0000}"/>
    <cellStyle name="Cálculo 2 2 4 5 4" xfId="2869" xr:uid="{00000000-0005-0000-0000-0000060B0000}"/>
    <cellStyle name="Cálculo 2 2 4 5 5" xfId="2870" xr:uid="{00000000-0005-0000-0000-0000070B0000}"/>
    <cellStyle name="Cálculo 2 2 4 6" xfId="2871" xr:uid="{00000000-0005-0000-0000-0000080B0000}"/>
    <cellStyle name="Cálculo 2 2 4 6 2" xfId="2872" xr:uid="{00000000-0005-0000-0000-0000090B0000}"/>
    <cellStyle name="Cálculo 2 2 4 6 3" xfId="2873" xr:uid="{00000000-0005-0000-0000-00000A0B0000}"/>
    <cellStyle name="Cálculo 2 2 4 6 4" xfId="2874" xr:uid="{00000000-0005-0000-0000-00000B0B0000}"/>
    <cellStyle name="Cálculo 2 2 4 6 5" xfId="2875" xr:uid="{00000000-0005-0000-0000-00000C0B0000}"/>
    <cellStyle name="Cálculo 2 2 4 7" xfId="2876" xr:uid="{00000000-0005-0000-0000-00000D0B0000}"/>
    <cellStyle name="Cálculo 2 2 4 7 2" xfId="2877" xr:uid="{00000000-0005-0000-0000-00000E0B0000}"/>
    <cellStyle name="Cálculo 2 2 4 7 3" xfId="2878" xr:uid="{00000000-0005-0000-0000-00000F0B0000}"/>
    <cellStyle name="Cálculo 2 2 4 7 4" xfId="2879" xr:uid="{00000000-0005-0000-0000-0000100B0000}"/>
    <cellStyle name="Cálculo 2 2 4 7 5" xfId="2880" xr:uid="{00000000-0005-0000-0000-0000110B0000}"/>
    <cellStyle name="Cálculo 2 2 4 8" xfId="2881" xr:uid="{00000000-0005-0000-0000-0000120B0000}"/>
    <cellStyle name="Cálculo 2 2 4 8 2" xfId="2882" xr:uid="{00000000-0005-0000-0000-0000130B0000}"/>
    <cellStyle name="Cálculo 2 2 4 8 3" xfId="2883" xr:uid="{00000000-0005-0000-0000-0000140B0000}"/>
    <cellStyle name="Cálculo 2 2 4 8 4" xfId="2884" xr:uid="{00000000-0005-0000-0000-0000150B0000}"/>
    <cellStyle name="Cálculo 2 2 4 8 5" xfId="2885" xr:uid="{00000000-0005-0000-0000-0000160B0000}"/>
    <cellStyle name="Cálculo 2 2 4 9" xfId="2886" xr:uid="{00000000-0005-0000-0000-0000170B0000}"/>
    <cellStyle name="Cálculo 2 2 5" xfId="2887" xr:uid="{00000000-0005-0000-0000-0000180B0000}"/>
    <cellStyle name="Cálculo 2 2 5 10" xfId="2888" xr:uid="{00000000-0005-0000-0000-0000190B0000}"/>
    <cellStyle name="Cálculo 2 2 5 11" xfId="2889" xr:uid="{00000000-0005-0000-0000-00001A0B0000}"/>
    <cellStyle name="Cálculo 2 2 5 12" xfId="2890" xr:uid="{00000000-0005-0000-0000-00001B0B0000}"/>
    <cellStyle name="Cálculo 2 2 5 2" xfId="2891" xr:uid="{00000000-0005-0000-0000-00001C0B0000}"/>
    <cellStyle name="Cálculo 2 2 5 2 2" xfId="2892" xr:uid="{00000000-0005-0000-0000-00001D0B0000}"/>
    <cellStyle name="Cálculo 2 2 5 2 3" xfId="2893" xr:uid="{00000000-0005-0000-0000-00001E0B0000}"/>
    <cellStyle name="Cálculo 2 2 5 2 4" xfId="2894" xr:uid="{00000000-0005-0000-0000-00001F0B0000}"/>
    <cellStyle name="Cálculo 2 2 5 2 5" xfId="2895" xr:uid="{00000000-0005-0000-0000-0000200B0000}"/>
    <cellStyle name="Cálculo 2 2 5 3" xfId="2896" xr:uid="{00000000-0005-0000-0000-0000210B0000}"/>
    <cellStyle name="Cálculo 2 2 5 3 2" xfId="2897" xr:uid="{00000000-0005-0000-0000-0000220B0000}"/>
    <cellStyle name="Cálculo 2 2 5 3 3" xfId="2898" xr:uid="{00000000-0005-0000-0000-0000230B0000}"/>
    <cellStyle name="Cálculo 2 2 5 3 4" xfId="2899" xr:uid="{00000000-0005-0000-0000-0000240B0000}"/>
    <cellStyle name="Cálculo 2 2 5 3 5" xfId="2900" xr:uid="{00000000-0005-0000-0000-0000250B0000}"/>
    <cellStyle name="Cálculo 2 2 5 4" xfId="2901" xr:uid="{00000000-0005-0000-0000-0000260B0000}"/>
    <cellStyle name="Cálculo 2 2 5 4 2" xfId="2902" xr:uid="{00000000-0005-0000-0000-0000270B0000}"/>
    <cellStyle name="Cálculo 2 2 5 4 3" xfId="2903" xr:uid="{00000000-0005-0000-0000-0000280B0000}"/>
    <cellStyle name="Cálculo 2 2 5 4 4" xfId="2904" xr:uid="{00000000-0005-0000-0000-0000290B0000}"/>
    <cellStyle name="Cálculo 2 2 5 4 5" xfId="2905" xr:uid="{00000000-0005-0000-0000-00002A0B0000}"/>
    <cellStyle name="Cálculo 2 2 5 5" xfId="2906" xr:uid="{00000000-0005-0000-0000-00002B0B0000}"/>
    <cellStyle name="Cálculo 2 2 5 5 2" xfId="2907" xr:uid="{00000000-0005-0000-0000-00002C0B0000}"/>
    <cellStyle name="Cálculo 2 2 5 5 3" xfId="2908" xr:uid="{00000000-0005-0000-0000-00002D0B0000}"/>
    <cellStyle name="Cálculo 2 2 5 5 4" xfId="2909" xr:uid="{00000000-0005-0000-0000-00002E0B0000}"/>
    <cellStyle name="Cálculo 2 2 5 5 5" xfId="2910" xr:uid="{00000000-0005-0000-0000-00002F0B0000}"/>
    <cellStyle name="Cálculo 2 2 5 6" xfId="2911" xr:uid="{00000000-0005-0000-0000-0000300B0000}"/>
    <cellStyle name="Cálculo 2 2 5 6 2" xfId="2912" xr:uid="{00000000-0005-0000-0000-0000310B0000}"/>
    <cellStyle name="Cálculo 2 2 5 6 3" xfId="2913" xr:uid="{00000000-0005-0000-0000-0000320B0000}"/>
    <cellStyle name="Cálculo 2 2 5 6 4" xfId="2914" xr:uid="{00000000-0005-0000-0000-0000330B0000}"/>
    <cellStyle name="Cálculo 2 2 5 6 5" xfId="2915" xr:uid="{00000000-0005-0000-0000-0000340B0000}"/>
    <cellStyle name="Cálculo 2 2 5 7" xfId="2916" xr:uid="{00000000-0005-0000-0000-0000350B0000}"/>
    <cellStyle name="Cálculo 2 2 5 7 2" xfId="2917" xr:uid="{00000000-0005-0000-0000-0000360B0000}"/>
    <cellStyle name="Cálculo 2 2 5 7 3" xfId="2918" xr:uid="{00000000-0005-0000-0000-0000370B0000}"/>
    <cellStyle name="Cálculo 2 2 5 7 4" xfId="2919" xr:uid="{00000000-0005-0000-0000-0000380B0000}"/>
    <cellStyle name="Cálculo 2 2 5 7 5" xfId="2920" xr:uid="{00000000-0005-0000-0000-0000390B0000}"/>
    <cellStyle name="Cálculo 2 2 5 8" xfId="2921" xr:uid="{00000000-0005-0000-0000-00003A0B0000}"/>
    <cellStyle name="Cálculo 2 2 5 8 2" xfId="2922" xr:uid="{00000000-0005-0000-0000-00003B0B0000}"/>
    <cellStyle name="Cálculo 2 2 5 8 3" xfId="2923" xr:uid="{00000000-0005-0000-0000-00003C0B0000}"/>
    <cellStyle name="Cálculo 2 2 5 8 4" xfId="2924" xr:uid="{00000000-0005-0000-0000-00003D0B0000}"/>
    <cellStyle name="Cálculo 2 2 5 8 5" xfId="2925" xr:uid="{00000000-0005-0000-0000-00003E0B0000}"/>
    <cellStyle name="Cálculo 2 2 5 9" xfId="2926" xr:uid="{00000000-0005-0000-0000-00003F0B0000}"/>
    <cellStyle name="Cálculo 2 2 6" xfId="2927" xr:uid="{00000000-0005-0000-0000-0000400B0000}"/>
    <cellStyle name="Cálculo 2 2 6 10" xfId="2928" xr:uid="{00000000-0005-0000-0000-0000410B0000}"/>
    <cellStyle name="Cálculo 2 2 6 11" xfId="2929" xr:uid="{00000000-0005-0000-0000-0000420B0000}"/>
    <cellStyle name="Cálculo 2 2 6 12" xfId="2930" xr:uid="{00000000-0005-0000-0000-0000430B0000}"/>
    <cellStyle name="Cálculo 2 2 6 13" xfId="2931" xr:uid="{00000000-0005-0000-0000-0000440B0000}"/>
    <cellStyle name="Cálculo 2 2 6 2" xfId="2932" xr:uid="{00000000-0005-0000-0000-0000450B0000}"/>
    <cellStyle name="Cálculo 2 2 6 2 2" xfId="2933" xr:uid="{00000000-0005-0000-0000-0000460B0000}"/>
    <cellStyle name="Cálculo 2 2 6 2 3" xfId="2934" xr:uid="{00000000-0005-0000-0000-0000470B0000}"/>
    <cellStyle name="Cálculo 2 2 6 2 4" xfId="2935" xr:uid="{00000000-0005-0000-0000-0000480B0000}"/>
    <cellStyle name="Cálculo 2 2 6 2 5" xfId="2936" xr:uid="{00000000-0005-0000-0000-0000490B0000}"/>
    <cellStyle name="Cálculo 2 2 6 3" xfId="2937" xr:uid="{00000000-0005-0000-0000-00004A0B0000}"/>
    <cellStyle name="Cálculo 2 2 6 3 2" xfId="2938" xr:uid="{00000000-0005-0000-0000-00004B0B0000}"/>
    <cellStyle name="Cálculo 2 2 6 3 3" xfId="2939" xr:uid="{00000000-0005-0000-0000-00004C0B0000}"/>
    <cellStyle name="Cálculo 2 2 6 3 4" xfId="2940" xr:uid="{00000000-0005-0000-0000-00004D0B0000}"/>
    <cellStyle name="Cálculo 2 2 6 3 5" xfId="2941" xr:uid="{00000000-0005-0000-0000-00004E0B0000}"/>
    <cellStyle name="Cálculo 2 2 6 4" xfId="2942" xr:uid="{00000000-0005-0000-0000-00004F0B0000}"/>
    <cellStyle name="Cálculo 2 2 6 4 2" xfId="2943" xr:uid="{00000000-0005-0000-0000-0000500B0000}"/>
    <cellStyle name="Cálculo 2 2 6 4 3" xfId="2944" xr:uid="{00000000-0005-0000-0000-0000510B0000}"/>
    <cellStyle name="Cálculo 2 2 6 4 4" xfId="2945" xr:uid="{00000000-0005-0000-0000-0000520B0000}"/>
    <cellStyle name="Cálculo 2 2 6 4 5" xfId="2946" xr:uid="{00000000-0005-0000-0000-0000530B0000}"/>
    <cellStyle name="Cálculo 2 2 6 5" xfId="2947" xr:uid="{00000000-0005-0000-0000-0000540B0000}"/>
    <cellStyle name="Cálculo 2 2 6 5 2" xfId="2948" xr:uid="{00000000-0005-0000-0000-0000550B0000}"/>
    <cellStyle name="Cálculo 2 2 6 5 3" xfId="2949" xr:uid="{00000000-0005-0000-0000-0000560B0000}"/>
    <cellStyle name="Cálculo 2 2 6 5 4" xfId="2950" xr:uid="{00000000-0005-0000-0000-0000570B0000}"/>
    <cellStyle name="Cálculo 2 2 6 5 5" xfId="2951" xr:uid="{00000000-0005-0000-0000-0000580B0000}"/>
    <cellStyle name="Cálculo 2 2 6 6" xfId="2952" xr:uid="{00000000-0005-0000-0000-0000590B0000}"/>
    <cellStyle name="Cálculo 2 2 6 6 2" xfId="2953" xr:uid="{00000000-0005-0000-0000-00005A0B0000}"/>
    <cellStyle name="Cálculo 2 2 6 6 3" xfId="2954" xr:uid="{00000000-0005-0000-0000-00005B0B0000}"/>
    <cellStyle name="Cálculo 2 2 6 6 4" xfId="2955" xr:uid="{00000000-0005-0000-0000-00005C0B0000}"/>
    <cellStyle name="Cálculo 2 2 6 6 5" xfId="2956" xr:uid="{00000000-0005-0000-0000-00005D0B0000}"/>
    <cellStyle name="Cálculo 2 2 6 7" xfId="2957" xr:uid="{00000000-0005-0000-0000-00005E0B0000}"/>
    <cellStyle name="Cálculo 2 2 6 7 2" xfId="2958" xr:uid="{00000000-0005-0000-0000-00005F0B0000}"/>
    <cellStyle name="Cálculo 2 2 6 7 3" xfId="2959" xr:uid="{00000000-0005-0000-0000-0000600B0000}"/>
    <cellStyle name="Cálculo 2 2 6 7 4" xfId="2960" xr:uid="{00000000-0005-0000-0000-0000610B0000}"/>
    <cellStyle name="Cálculo 2 2 6 7 5" xfId="2961" xr:uid="{00000000-0005-0000-0000-0000620B0000}"/>
    <cellStyle name="Cálculo 2 2 6 8" xfId="2962" xr:uid="{00000000-0005-0000-0000-0000630B0000}"/>
    <cellStyle name="Cálculo 2 2 6 8 2" xfId="2963" xr:uid="{00000000-0005-0000-0000-0000640B0000}"/>
    <cellStyle name="Cálculo 2 2 6 8 3" xfId="2964" xr:uid="{00000000-0005-0000-0000-0000650B0000}"/>
    <cellStyle name="Cálculo 2 2 6 8 4" xfId="2965" xr:uid="{00000000-0005-0000-0000-0000660B0000}"/>
    <cellStyle name="Cálculo 2 2 6 8 5" xfId="2966" xr:uid="{00000000-0005-0000-0000-0000670B0000}"/>
    <cellStyle name="Cálculo 2 2 6 9" xfId="2967" xr:uid="{00000000-0005-0000-0000-0000680B0000}"/>
    <cellStyle name="Cálculo 2 2 7" xfId="2968" xr:uid="{00000000-0005-0000-0000-0000690B0000}"/>
    <cellStyle name="Cálculo 2 2 7 10" xfId="2969" xr:uid="{00000000-0005-0000-0000-00006A0B0000}"/>
    <cellStyle name="Cálculo 2 2 7 11" xfId="2970" xr:uid="{00000000-0005-0000-0000-00006B0B0000}"/>
    <cellStyle name="Cálculo 2 2 7 12" xfId="2971" xr:uid="{00000000-0005-0000-0000-00006C0B0000}"/>
    <cellStyle name="Cálculo 2 2 7 2" xfId="2972" xr:uid="{00000000-0005-0000-0000-00006D0B0000}"/>
    <cellStyle name="Cálculo 2 2 7 2 2" xfId="2973" xr:uid="{00000000-0005-0000-0000-00006E0B0000}"/>
    <cellStyle name="Cálculo 2 2 7 2 3" xfId="2974" xr:uid="{00000000-0005-0000-0000-00006F0B0000}"/>
    <cellStyle name="Cálculo 2 2 7 2 4" xfId="2975" xr:uid="{00000000-0005-0000-0000-0000700B0000}"/>
    <cellStyle name="Cálculo 2 2 7 2 5" xfId="2976" xr:uid="{00000000-0005-0000-0000-0000710B0000}"/>
    <cellStyle name="Cálculo 2 2 7 3" xfId="2977" xr:uid="{00000000-0005-0000-0000-0000720B0000}"/>
    <cellStyle name="Cálculo 2 2 7 3 2" xfId="2978" xr:uid="{00000000-0005-0000-0000-0000730B0000}"/>
    <cellStyle name="Cálculo 2 2 7 3 3" xfId="2979" xr:uid="{00000000-0005-0000-0000-0000740B0000}"/>
    <cellStyle name="Cálculo 2 2 7 3 4" xfId="2980" xr:uid="{00000000-0005-0000-0000-0000750B0000}"/>
    <cellStyle name="Cálculo 2 2 7 3 5" xfId="2981" xr:uid="{00000000-0005-0000-0000-0000760B0000}"/>
    <cellStyle name="Cálculo 2 2 7 4" xfId="2982" xr:uid="{00000000-0005-0000-0000-0000770B0000}"/>
    <cellStyle name="Cálculo 2 2 7 4 2" xfId="2983" xr:uid="{00000000-0005-0000-0000-0000780B0000}"/>
    <cellStyle name="Cálculo 2 2 7 4 3" xfId="2984" xr:uid="{00000000-0005-0000-0000-0000790B0000}"/>
    <cellStyle name="Cálculo 2 2 7 4 4" xfId="2985" xr:uid="{00000000-0005-0000-0000-00007A0B0000}"/>
    <cellStyle name="Cálculo 2 2 7 4 5" xfId="2986" xr:uid="{00000000-0005-0000-0000-00007B0B0000}"/>
    <cellStyle name="Cálculo 2 2 7 5" xfId="2987" xr:uid="{00000000-0005-0000-0000-00007C0B0000}"/>
    <cellStyle name="Cálculo 2 2 7 5 2" xfId="2988" xr:uid="{00000000-0005-0000-0000-00007D0B0000}"/>
    <cellStyle name="Cálculo 2 2 7 5 3" xfId="2989" xr:uid="{00000000-0005-0000-0000-00007E0B0000}"/>
    <cellStyle name="Cálculo 2 2 7 5 4" xfId="2990" xr:uid="{00000000-0005-0000-0000-00007F0B0000}"/>
    <cellStyle name="Cálculo 2 2 7 5 5" xfId="2991" xr:uid="{00000000-0005-0000-0000-0000800B0000}"/>
    <cellStyle name="Cálculo 2 2 7 6" xfId="2992" xr:uid="{00000000-0005-0000-0000-0000810B0000}"/>
    <cellStyle name="Cálculo 2 2 7 6 2" xfId="2993" xr:uid="{00000000-0005-0000-0000-0000820B0000}"/>
    <cellStyle name="Cálculo 2 2 7 6 3" xfId="2994" xr:uid="{00000000-0005-0000-0000-0000830B0000}"/>
    <cellStyle name="Cálculo 2 2 7 6 4" xfId="2995" xr:uid="{00000000-0005-0000-0000-0000840B0000}"/>
    <cellStyle name="Cálculo 2 2 7 6 5" xfId="2996" xr:uid="{00000000-0005-0000-0000-0000850B0000}"/>
    <cellStyle name="Cálculo 2 2 7 7" xfId="2997" xr:uid="{00000000-0005-0000-0000-0000860B0000}"/>
    <cellStyle name="Cálculo 2 2 7 7 2" xfId="2998" xr:uid="{00000000-0005-0000-0000-0000870B0000}"/>
    <cellStyle name="Cálculo 2 2 7 7 3" xfId="2999" xr:uid="{00000000-0005-0000-0000-0000880B0000}"/>
    <cellStyle name="Cálculo 2 2 7 7 4" xfId="3000" xr:uid="{00000000-0005-0000-0000-0000890B0000}"/>
    <cellStyle name="Cálculo 2 2 7 7 5" xfId="3001" xr:uid="{00000000-0005-0000-0000-00008A0B0000}"/>
    <cellStyle name="Cálculo 2 2 7 8" xfId="3002" xr:uid="{00000000-0005-0000-0000-00008B0B0000}"/>
    <cellStyle name="Cálculo 2 2 7 8 2" xfId="3003" xr:uid="{00000000-0005-0000-0000-00008C0B0000}"/>
    <cellStyle name="Cálculo 2 2 7 8 3" xfId="3004" xr:uid="{00000000-0005-0000-0000-00008D0B0000}"/>
    <cellStyle name="Cálculo 2 2 7 8 4" xfId="3005" xr:uid="{00000000-0005-0000-0000-00008E0B0000}"/>
    <cellStyle name="Cálculo 2 2 7 8 5" xfId="3006" xr:uid="{00000000-0005-0000-0000-00008F0B0000}"/>
    <cellStyle name="Cálculo 2 2 7 9" xfId="3007" xr:uid="{00000000-0005-0000-0000-0000900B0000}"/>
    <cellStyle name="Cálculo 2 2 8" xfId="3008" xr:uid="{00000000-0005-0000-0000-0000910B0000}"/>
    <cellStyle name="Cálculo 2 2 8 2" xfId="3009" xr:uid="{00000000-0005-0000-0000-0000920B0000}"/>
    <cellStyle name="Cálculo 2 2 8 3" xfId="3010" xr:uid="{00000000-0005-0000-0000-0000930B0000}"/>
    <cellStyle name="Cálculo 2 2 8 4" xfId="3011" xr:uid="{00000000-0005-0000-0000-0000940B0000}"/>
    <cellStyle name="Cálculo 2 2 8 5" xfId="3012" xr:uid="{00000000-0005-0000-0000-0000950B0000}"/>
    <cellStyle name="Cálculo 2 2 9" xfId="3013" xr:uid="{00000000-0005-0000-0000-0000960B0000}"/>
    <cellStyle name="Cálculo 2 2 9 2" xfId="3014" xr:uid="{00000000-0005-0000-0000-0000970B0000}"/>
    <cellStyle name="Cálculo 2 2 9 3" xfId="3015" xr:uid="{00000000-0005-0000-0000-0000980B0000}"/>
    <cellStyle name="Cálculo 2 2 9 4" xfId="3016" xr:uid="{00000000-0005-0000-0000-0000990B0000}"/>
    <cellStyle name="Cálculo 2 2 9 5" xfId="3017" xr:uid="{00000000-0005-0000-0000-00009A0B0000}"/>
    <cellStyle name="Cálculo 2 20" xfId="3018" xr:uid="{00000000-0005-0000-0000-00009B0B0000}"/>
    <cellStyle name="Cálculo 2 3" xfId="3019" xr:uid="{00000000-0005-0000-0000-00009C0B0000}"/>
    <cellStyle name="Cálculo 2 3 10" xfId="3020" xr:uid="{00000000-0005-0000-0000-00009D0B0000}"/>
    <cellStyle name="Cálculo 2 3 11" xfId="3021" xr:uid="{00000000-0005-0000-0000-00009E0B0000}"/>
    <cellStyle name="Cálculo 2 3 12" xfId="3022" xr:uid="{00000000-0005-0000-0000-00009F0B0000}"/>
    <cellStyle name="Cálculo 2 3 13" xfId="3023" xr:uid="{00000000-0005-0000-0000-0000A00B0000}"/>
    <cellStyle name="Cálculo 2 3 14" xfId="3024" xr:uid="{00000000-0005-0000-0000-0000A10B0000}"/>
    <cellStyle name="Cálculo 2 3 2" xfId="3025" xr:uid="{00000000-0005-0000-0000-0000A20B0000}"/>
    <cellStyle name="Cálculo 2 3 2 10" xfId="3026" xr:uid="{00000000-0005-0000-0000-0000A30B0000}"/>
    <cellStyle name="Cálculo 2 3 2 11" xfId="3027" xr:uid="{00000000-0005-0000-0000-0000A40B0000}"/>
    <cellStyle name="Cálculo 2 3 2 12" xfId="3028" xr:uid="{00000000-0005-0000-0000-0000A50B0000}"/>
    <cellStyle name="Cálculo 2 3 2 13" xfId="3029" xr:uid="{00000000-0005-0000-0000-0000A60B0000}"/>
    <cellStyle name="Cálculo 2 3 2 2" xfId="3030" xr:uid="{00000000-0005-0000-0000-0000A70B0000}"/>
    <cellStyle name="Cálculo 2 3 2 2 2" xfId="3031" xr:uid="{00000000-0005-0000-0000-0000A80B0000}"/>
    <cellStyle name="Cálculo 2 3 2 2 3" xfId="3032" xr:uid="{00000000-0005-0000-0000-0000A90B0000}"/>
    <cellStyle name="Cálculo 2 3 2 2 4" xfId="3033" xr:uid="{00000000-0005-0000-0000-0000AA0B0000}"/>
    <cellStyle name="Cálculo 2 3 2 2 5" xfId="3034" xr:uid="{00000000-0005-0000-0000-0000AB0B0000}"/>
    <cellStyle name="Cálculo 2 3 2 3" xfId="3035" xr:uid="{00000000-0005-0000-0000-0000AC0B0000}"/>
    <cellStyle name="Cálculo 2 3 2 3 2" xfId="3036" xr:uid="{00000000-0005-0000-0000-0000AD0B0000}"/>
    <cellStyle name="Cálculo 2 3 2 3 3" xfId="3037" xr:uid="{00000000-0005-0000-0000-0000AE0B0000}"/>
    <cellStyle name="Cálculo 2 3 2 3 4" xfId="3038" xr:uid="{00000000-0005-0000-0000-0000AF0B0000}"/>
    <cellStyle name="Cálculo 2 3 2 3 5" xfId="3039" xr:uid="{00000000-0005-0000-0000-0000B00B0000}"/>
    <cellStyle name="Cálculo 2 3 2 4" xfId="3040" xr:uid="{00000000-0005-0000-0000-0000B10B0000}"/>
    <cellStyle name="Cálculo 2 3 2 4 2" xfId="3041" xr:uid="{00000000-0005-0000-0000-0000B20B0000}"/>
    <cellStyle name="Cálculo 2 3 2 4 3" xfId="3042" xr:uid="{00000000-0005-0000-0000-0000B30B0000}"/>
    <cellStyle name="Cálculo 2 3 2 4 4" xfId="3043" xr:uid="{00000000-0005-0000-0000-0000B40B0000}"/>
    <cellStyle name="Cálculo 2 3 2 4 5" xfId="3044" xr:uid="{00000000-0005-0000-0000-0000B50B0000}"/>
    <cellStyle name="Cálculo 2 3 2 5" xfId="3045" xr:uid="{00000000-0005-0000-0000-0000B60B0000}"/>
    <cellStyle name="Cálculo 2 3 2 5 2" xfId="3046" xr:uid="{00000000-0005-0000-0000-0000B70B0000}"/>
    <cellStyle name="Cálculo 2 3 2 5 3" xfId="3047" xr:uid="{00000000-0005-0000-0000-0000B80B0000}"/>
    <cellStyle name="Cálculo 2 3 2 5 4" xfId="3048" xr:uid="{00000000-0005-0000-0000-0000B90B0000}"/>
    <cellStyle name="Cálculo 2 3 2 5 5" xfId="3049" xr:uid="{00000000-0005-0000-0000-0000BA0B0000}"/>
    <cellStyle name="Cálculo 2 3 2 6" xfId="3050" xr:uid="{00000000-0005-0000-0000-0000BB0B0000}"/>
    <cellStyle name="Cálculo 2 3 2 6 2" xfId="3051" xr:uid="{00000000-0005-0000-0000-0000BC0B0000}"/>
    <cellStyle name="Cálculo 2 3 2 6 3" xfId="3052" xr:uid="{00000000-0005-0000-0000-0000BD0B0000}"/>
    <cellStyle name="Cálculo 2 3 2 6 4" xfId="3053" xr:uid="{00000000-0005-0000-0000-0000BE0B0000}"/>
    <cellStyle name="Cálculo 2 3 2 6 5" xfId="3054" xr:uid="{00000000-0005-0000-0000-0000BF0B0000}"/>
    <cellStyle name="Cálculo 2 3 2 7" xfId="3055" xr:uid="{00000000-0005-0000-0000-0000C00B0000}"/>
    <cellStyle name="Cálculo 2 3 2 7 2" xfId="3056" xr:uid="{00000000-0005-0000-0000-0000C10B0000}"/>
    <cellStyle name="Cálculo 2 3 2 7 3" xfId="3057" xr:uid="{00000000-0005-0000-0000-0000C20B0000}"/>
    <cellStyle name="Cálculo 2 3 2 7 4" xfId="3058" xr:uid="{00000000-0005-0000-0000-0000C30B0000}"/>
    <cellStyle name="Cálculo 2 3 2 7 5" xfId="3059" xr:uid="{00000000-0005-0000-0000-0000C40B0000}"/>
    <cellStyle name="Cálculo 2 3 2 8" xfId="3060" xr:uid="{00000000-0005-0000-0000-0000C50B0000}"/>
    <cellStyle name="Cálculo 2 3 2 8 2" xfId="3061" xr:uid="{00000000-0005-0000-0000-0000C60B0000}"/>
    <cellStyle name="Cálculo 2 3 2 8 3" xfId="3062" xr:uid="{00000000-0005-0000-0000-0000C70B0000}"/>
    <cellStyle name="Cálculo 2 3 2 8 4" xfId="3063" xr:uid="{00000000-0005-0000-0000-0000C80B0000}"/>
    <cellStyle name="Cálculo 2 3 2 8 5" xfId="3064" xr:uid="{00000000-0005-0000-0000-0000C90B0000}"/>
    <cellStyle name="Cálculo 2 3 2 9" xfId="3065" xr:uid="{00000000-0005-0000-0000-0000CA0B0000}"/>
    <cellStyle name="Cálculo 2 3 3" xfId="3066" xr:uid="{00000000-0005-0000-0000-0000CB0B0000}"/>
    <cellStyle name="Cálculo 2 3 3 2" xfId="3067" xr:uid="{00000000-0005-0000-0000-0000CC0B0000}"/>
    <cellStyle name="Cálculo 2 3 3 3" xfId="3068" xr:uid="{00000000-0005-0000-0000-0000CD0B0000}"/>
    <cellStyle name="Cálculo 2 3 3 4" xfId="3069" xr:uid="{00000000-0005-0000-0000-0000CE0B0000}"/>
    <cellStyle name="Cálculo 2 3 3 5" xfId="3070" xr:uid="{00000000-0005-0000-0000-0000CF0B0000}"/>
    <cellStyle name="Cálculo 2 3 3 6" xfId="3071" xr:uid="{00000000-0005-0000-0000-0000D00B0000}"/>
    <cellStyle name="Cálculo 2 3 4" xfId="3072" xr:uid="{00000000-0005-0000-0000-0000D10B0000}"/>
    <cellStyle name="Cálculo 2 3 4 2" xfId="3073" xr:uid="{00000000-0005-0000-0000-0000D20B0000}"/>
    <cellStyle name="Cálculo 2 3 4 3" xfId="3074" xr:uid="{00000000-0005-0000-0000-0000D30B0000}"/>
    <cellStyle name="Cálculo 2 3 4 4" xfId="3075" xr:uid="{00000000-0005-0000-0000-0000D40B0000}"/>
    <cellStyle name="Cálculo 2 3 4 5" xfId="3076" xr:uid="{00000000-0005-0000-0000-0000D50B0000}"/>
    <cellStyle name="Cálculo 2 3 4 6" xfId="3077" xr:uid="{00000000-0005-0000-0000-0000D60B0000}"/>
    <cellStyle name="Cálculo 2 3 5" xfId="3078" xr:uid="{00000000-0005-0000-0000-0000D70B0000}"/>
    <cellStyle name="Cálculo 2 3 5 2" xfId="3079" xr:uid="{00000000-0005-0000-0000-0000D80B0000}"/>
    <cellStyle name="Cálculo 2 3 5 3" xfId="3080" xr:uid="{00000000-0005-0000-0000-0000D90B0000}"/>
    <cellStyle name="Cálculo 2 3 5 4" xfId="3081" xr:uid="{00000000-0005-0000-0000-0000DA0B0000}"/>
    <cellStyle name="Cálculo 2 3 5 5" xfId="3082" xr:uid="{00000000-0005-0000-0000-0000DB0B0000}"/>
    <cellStyle name="Cálculo 2 3 5 6" xfId="3083" xr:uid="{00000000-0005-0000-0000-0000DC0B0000}"/>
    <cellStyle name="Cálculo 2 3 6" xfId="3084" xr:uid="{00000000-0005-0000-0000-0000DD0B0000}"/>
    <cellStyle name="Cálculo 2 3 6 2" xfId="3085" xr:uid="{00000000-0005-0000-0000-0000DE0B0000}"/>
    <cellStyle name="Cálculo 2 3 6 3" xfId="3086" xr:uid="{00000000-0005-0000-0000-0000DF0B0000}"/>
    <cellStyle name="Cálculo 2 3 6 4" xfId="3087" xr:uid="{00000000-0005-0000-0000-0000E00B0000}"/>
    <cellStyle name="Cálculo 2 3 6 5" xfId="3088" xr:uid="{00000000-0005-0000-0000-0000E10B0000}"/>
    <cellStyle name="Cálculo 2 3 6 6" xfId="3089" xr:uid="{00000000-0005-0000-0000-0000E20B0000}"/>
    <cellStyle name="Cálculo 2 3 7" xfId="3090" xr:uid="{00000000-0005-0000-0000-0000E30B0000}"/>
    <cellStyle name="Cálculo 2 3 7 2" xfId="3091" xr:uid="{00000000-0005-0000-0000-0000E40B0000}"/>
    <cellStyle name="Cálculo 2 3 7 3" xfId="3092" xr:uid="{00000000-0005-0000-0000-0000E50B0000}"/>
    <cellStyle name="Cálculo 2 3 7 4" xfId="3093" xr:uid="{00000000-0005-0000-0000-0000E60B0000}"/>
    <cellStyle name="Cálculo 2 3 7 5" xfId="3094" xr:uid="{00000000-0005-0000-0000-0000E70B0000}"/>
    <cellStyle name="Cálculo 2 3 8" xfId="3095" xr:uid="{00000000-0005-0000-0000-0000E80B0000}"/>
    <cellStyle name="Cálculo 2 3 8 2" xfId="3096" xr:uid="{00000000-0005-0000-0000-0000E90B0000}"/>
    <cellStyle name="Cálculo 2 3 8 3" xfId="3097" xr:uid="{00000000-0005-0000-0000-0000EA0B0000}"/>
    <cellStyle name="Cálculo 2 3 8 4" xfId="3098" xr:uid="{00000000-0005-0000-0000-0000EB0B0000}"/>
    <cellStyle name="Cálculo 2 3 8 5" xfId="3099" xr:uid="{00000000-0005-0000-0000-0000EC0B0000}"/>
    <cellStyle name="Cálculo 2 3 9" xfId="3100" xr:uid="{00000000-0005-0000-0000-0000ED0B0000}"/>
    <cellStyle name="Cálculo 2 3 9 2" xfId="3101" xr:uid="{00000000-0005-0000-0000-0000EE0B0000}"/>
    <cellStyle name="Cálculo 2 3 9 3" xfId="3102" xr:uid="{00000000-0005-0000-0000-0000EF0B0000}"/>
    <cellStyle name="Cálculo 2 3 9 4" xfId="3103" xr:uid="{00000000-0005-0000-0000-0000F00B0000}"/>
    <cellStyle name="Cálculo 2 3 9 5" xfId="3104" xr:uid="{00000000-0005-0000-0000-0000F10B0000}"/>
    <cellStyle name="Cálculo 2 4" xfId="3105" xr:uid="{00000000-0005-0000-0000-0000F20B0000}"/>
    <cellStyle name="Cálculo 2 4 10" xfId="3106" xr:uid="{00000000-0005-0000-0000-0000F30B0000}"/>
    <cellStyle name="Cálculo 2 4 11" xfId="3107" xr:uid="{00000000-0005-0000-0000-0000F40B0000}"/>
    <cellStyle name="Cálculo 2 4 12" xfId="3108" xr:uid="{00000000-0005-0000-0000-0000F50B0000}"/>
    <cellStyle name="Cálculo 2 4 2" xfId="3109" xr:uid="{00000000-0005-0000-0000-0000F60B0000}"/>
    <cellStyle name="Cálculo 2 4 2 2" xfId="3110" xr:uid="{00000000-0005-0000-0000-0000F70B0000}"/>
    <cellStyle name="Cálculo 2 4 2 3" xfId="3111" xr:uid="{00000000-0005-0000-0000-0000F80B0000}"/>
    <cellStyle name="Cálculo 2 4 2 4" xfId="3112" xr:uid="{00000000-0005-0000-0000-0000F90B0000}"/>
    <cellStyle name="Cálculo 2 4 2 5" xfId="3113" xr:uid="{00000000-0005-0000-0000-0000FA0B0000}"/>
    <cellStyle name="Cálculo 2 4 3" xfId="3114" xr:uid="{00000000-0005-0000-0000-0000FB0B0000}"/>
    <cellStyle name="Cálculo 2 4 3 2" xfId="3115" xr:uid="{00000000-0005-0000-0000-0000FC0B0000}"/>
    <cellStyle name="Cálculo 2 4 3 3" xfId="3116" xr:uid="{00000000-0005-0000-0000-0000FD0B0000}"/>
    <cellStyle name="Cálculo 2 4 3 4" xfId="3117" xr:uid="{00000000-0005-0000-0000-0000FE0B0000}"/>
    <cellStyle name="Cálculo 2 4 3 5" xfId="3118" xr:uid="{00000000-0005-0000-0000-0000FF0B0000}"/>
    <cellStyle name="Cálculo 2 4 4" xfId="3119" xr:uid="{00000000-0005-0000-0000-0000000C0000}"/>
    <cellStyle name="Cálculo 2 4 4 2" xfId="3120" xr:uid="{00000000-0005-0000-0000-0000010C0000}"/>
    <cellStyle name="Cálculo 2 4 4 3" xfId="3121" xr:uid="{00000000-0005-0000-0000-0000020C0000}"/>
    <cellStyle name="Cálculo 2 4 4 4" xfId="3122" xr:uid="{00000000-0005-0000-0000-0000030C0000}"/>
    <cellStyle name="Cálculo 2 4 4 5" xfId="3123" xr:uid="{00000000-0005-0000-0000-0000040C0000}"/>
    <cellStyle name="Cálculo 2 4 5" xfId="3124" xr:uid="{00000000-0005-0000-0000-0000050C0000}"/>
    <cellStyle name="Cálculo 2 4 5 2" xfId="3125" xr:uid="{00000000-0005-0000-0000-0000060C0000}"/>
    <cellStyle name="Cálculo 2 4 5 3" xfId="3126" xr:uid="{00000000-0005-0000-0000-0000070C0000}"/>
    <cellStyle name="Cálculo 2 4 5 4" xfId="3127" xr:uid="{00000000-0005-0000-0000-0000080C0000}"/>
    <cellStyle name="Cálculo 2 4 5 5" xfId="3128" xr:uid="{00000000-0005-0000-0000-0000090C0000}"/>
    <cellStyle name="Cálculo 2 4 6" xfId="3129" xr:uid="{00000000-0005-0000-0000-00000A0C0000}"/>
    <cellStyle name="Cálculo 2 4 6 2" xfId="3130" xr:uid="{00000000-0005-0000-0000-00000B0C0000}"/>
    <cellStyle name="Cálculo 2 4 6 3" xfId="3131" xr:uid="{00000000-0005-0000-0000-00000C0C0000}"/>
    <cellStyle name="Cálculo 2 4 6 4" xfId="3132" xr:uid="{00000000-0005-0000-0000-00000D0C0000}"/>
    <cellStyle name="Cálculo 2 4 6 5" xfId="3133" xr:uid="{00000000-0005-0000-0000-00000E0C0000}"/>
    <cellStyle name="Cálculo 2 4 6 6" xfId="3134" xr:uid="{00000000-0005-0000-0000-00000F0C0000}"/>
    <cellStyle name="Cálculo 2 4 7" xfId="3135" xr:uid="{00000000-0005-0000-0000-0000100C0000}"/>
    <cellStyle name="Cálculo 2 4 7 2" xfId="3136" xr:uid="{00000000-0005-0000-0000-0000110C0000}"/>
    <cellStyle name="Cálculo 2 4 7 3" xfId="3137" xr:uid="{00000000-0005-0000-0000-0000120C0000}"/>
    <cellStyle name="Cálculo 2 4 7 4" xfId="3138" xr:uid="{00000000-0005-0000-0000-0000130C0000}"/>
    <cellStyle name="Cálculo 2 4 7 5" xfId="3139" xr:uid="{00000000-0005-0000-0000-0000140C0000}"/>
    <cellStyle name="Cálculo 2 4 8" xfId="3140" xr:uid="{00000000-0005-0000-0000-0000150C0000}"/>
    <cellStyle name="Cálculo 2 4 8 2" xfId="3141" xr:uid="{00000000-0005-0000-0000-0000160C0000}"/>
    <cellStyle name="Cálculo 2 4 8 3" xfId="3142" xr:uid="{00000000-0005-0000-0000-0000170C0000}"/>
    <cellStyle name="Cálculo 2 4 8 4" xfId="3143" xr:uid="{00000000-0005-0000-0000-0000180C0000}"/>
    <cellStyle name="Cálculo 2 4 8 5" xfId="3144" xr:uid="{00000000-0005-0000-0000-0000190C0000}"/>
    <cellStyle name="Cálculo 2 4 9" xfId="3145" xr:uid="{00000000-0005-0000-0000-00001A0C0000}"/>
    <cellStyle name="Cálculo 2 5" xfId="3146" xr:uid="{00000000-0005-0000-0000-00001B0C0000}"/>
    <cellStyle name="Cálculo 2 5 10" xfId="3147" xr:uid="{00000000-0005-0000-0000-00001C0C0000}"/>
    <cellStyle name="Cálculo 2 5 11" xfId="3148" xr:uid="{00000000-0005-0000-0000-00001D0C0000}"/>
    <cellStyle name="Cálculo 2 5 12" xfId="3149" xr:uid="{00000000-0005-0000-0000-00001E0C0000}"/>
    <cellStyle name="Cálculo 2 5 13" xfId="3150" xr:uid="{00000000-0005-0000-0000-00001F0C0000}"/>
    <cellStyle name="Cálculo 2 5 2" xfId="3151" xr:uid="{00000000-0005-0000-0000-0000200C0000}"/>
    <cellStyle name="Cálculo 2 5 2 2" xfId="3152" xr:uid="{00000000-0005-0000-0000-0000210C0000}"/>
    <cellStyle name="Cálculo 2 5 2 3" xfId="3153" xr:uid="{00000000-0005-0000-0000-0000220C0000}"/>
    <cellStyle name="Cálculo 2 5 2 4" xfId="3154" xr:uid="{00000000-0005-0000-0000-0000230C0000}"/>
    <cellStyle name="Cálculo 2 5 2 5" xfId="3155" xr:uid="{00000000-0005-0000-0000-0000240C0000}"/>
    <cellStyle name="Cálculo 2 5 2 6" xfId="3156" xr:uid="{00000000-0005-0000-0000-0000250C0000}"/>
    <cellStyle name="Cálculo 2 5 3" xfId="3157" xr:uid="{00000000-0005-0000-0000-0000260C0000}"/>
    <cellStyle name="Cálculo 2 5 3 2" xfId="3158" xr:uid="{00000000-0005-0000-0000-0000270C0000}"/>
    <cellStyle name="Cálculo 2 5 3 3" xfId="3159" xr:uid="{00000000-0005-0000-0000-0000280C0000}"/>
    <cellStyle name="Cálculo 2 5 3 4" xfId="3160" xr:uid="{00000000-0005-0000-0000-0000290C0000}"/>
    <cellStyle name="Cálculo 2 5 3 5" xfId="3161" xr:uid="{00000000-0005-0000-0000-00002A0C0000}"/>
    <cellStyle name="Cálculo 2 5 3 6" xfId="3162" xr:uid="{00000000-0005-0000-0000-00002B0C0000}"/>
    <cellStyle name="Cálculo 2 5 4" xfId="3163" xr:uid="{00000000-0005-0000-0000-00002C0C0000}"/>
    <cellStyle name="Cálculo 2 5 4 2" xfId="3164" xr:uid="{00000000-0005-0000-0000-00002D0C0000}"/>
    <cellStyle name="Cálculo 2 5 4 3" xfId="3165" xr:uid="{00000000-0005-0000-0000-00002E0C0000}"/>
    <cellStyle name="Cálculo 2 5 4 4" xfId="3166" xr:uid="{00000000-0005-0000-0000-00002F0C0000}"/>
    <cellStyle name="Cálculo 2 5 4 5" xfId="3167" xr:uid="{00000000-0005-0000-0000-0000300C0000}"/>
    <cellStyle name="Cálculo 2 5 4 6" xfId="3168" xr:uid="{00000000-0005-0000-0000-0000310C0000}"/>
    <cellStyle name="Cálculo 2 5 5" xfId="3169" xr:uid="{00000000-0005-0000-0000-0000320C0000}"/>
    <cellStyle name="Cálculo 2 5 5 2" xfId="3170" xr:uid="{00000000-0005-0000-0000-0000330C0000}"/>
    <cellStyle name="Cálculo 2 5 5 3" xfId="3171" xr:uid="{00000000-0005-0000-0000-0000340C0000}"/>
    <cellStyle name="Cálculo 2 5 5 4" xfId="3172" xr:uid="{00000000-0005-0000-0000-0000350C0000}"/>
    <cellStyle name="Cálculo 2 5 5 5" xfId="3173" xr:uid="{00000000-0005-0000-0000-0000360C0000}"/>
    <cellStyle name="Cálculo 2 5 5 6" xfId="3174" xr:uid="{00000000-0005-0000-0000-0000370C0000}"/>
    <cellStyle name="Cálculo 2 5 6" xfId="3175" xr:uid="{00000000-0005-0000-0000-0000380C0000}"/>
    <cellStyle name="Cálculo 2 5 6 2" xfId="3176" xr:uid="{00000000-0005-0000-0000-0000390C0000}"/>
    <cellStyle name="Cálculo 2 5 6 3" xfId="3177" xr:uid="{00000000-0005-0000-0000-00003A0C0000}"/>
    <cellStyle name="Cálculo 2 5 6 4" xfId="3178" xr:uid="{00000000-0005-0000-0000-00003B0C0000}"/>
    <cellStyle name="Cálculo 2 5 6 5" xfId="3179" xr:uid="{00000000-0005-0000-0000-00003C0C0000}"/>
    <cellStyle name="Cálculo 2 5 6 6" xfId="3180" xr:uid="{00000000-0005-0000-0000-00003D0C0000}"/>
    <cellStyle name="Cálculo 2 5 7" xfId="3181" xr:uid="{00000000-0005-0000-0000-00003E0C0000}"/>
    <cellStyle name="Cálculo 2 5 7 2" xfId="3182" xr:uid="{00000000-0005-0000-0000-00003F0C0000}"/>
    <cellStyle name="Cálculo 2 5 7 3" xfId="3183" xr:uid="{00000000-0005-0000-0000-0000400C0000}"/>
    <cellStyle name="Cálculo 2 5 7 4" xfId="3184" xr:uid="{00000000-0005-0000-0000-0000410C0000}"/>
    <cellStyle name="Cálculo 2 5 7 5" xfId="3185" xr:uid="{00000000-0005-0000-0000-0000420C0000}"/>
    <cellStyle name="Cálculo 2 5 8" xfId="3186" xr:uid="{00000000-0005-0000-0000-0000430C0000}"/>
    <cellStyle name="Cálculo 2 5 8 2" xfId="3187" xr:uid="{00000000-0005-0000-0000-0000440C0000}"/>
    <cellStyle name="Cálculo 2 5 8 3" xfId="3188" xr:uid="{00000000-0005-0000-0000-0000450C0000}"/>
    <cellStyle name="Cálculo 2 5 8 4" xfId="3189" xr:uid="{00000000-0005-0000-0000-0000460C0000}"/>
    <cellStyle name="Cálculo 2 5 8 5" xfId="3190" xr:uid="{00000000-0005-0000-0000-0000470C0000}"/>
    <cellStyle name="Cálculo 2 5 9" xfId="3191" xr:uid="{00000000-0005-0000-0000-0000480C0000}"/>
    <cellStyle name="Cálculo 2 6" xfId="3192" xr:uid="{00000000-0005-0000-0000-0000490C0000}"/>
    <cellStyle name="Cálculo 2 6 10" xfId="3193" xr:uid="{00000000-0005-0000-0000-00004A0C0000}"/>
    <cellStyle name="Cálculo 2 6 11" xfId="3194" xr:uid="{00000000-0005-0000-0000-00004B0C0000}"/>
    <cellStyle name="Cálculo 2 6 12" xfId="3195" xr:uid="{00000000-0005-0000-0000-00004C0C0000}"/>
    <cellStyle name="Cálculo 2 6 13" xfId="3196" xr:uid="{00000000-0005-0000-0000-00004D0C0000}"/>
    <cellStyle name="Cálculo 2 6 2" xfId="3197" xr:uid="{00000000-0005-0000-0000-00004E0C0000}"/>
    <cellStyle name="Cálculo 2 6 2 2" xfId="3198" xr:uid="{00000000-0005-0000-0000-00004F0C0000}"/>
    <cellStyle name="Cálculo 2 6 2 3" xfId="3199" xr:uid="{00000000-0005-0000-0000-0000500C0000}"/>
    <cellStyle name="Cálculo 2 6 2 4" xfId="3200" xr:uid="{00000000-0005-0000-0000-0000510C0000}"/>
    <cellStyle name="Cálculo 2 6 2 5" xfId="3201" xr:uid="{00000000-0005-0000-0000-0000520C0000}"/>
    <cellStyle name="Cálculo 2 6 2 6" xfId="3202" xr:uid="{00000000-0005-0000-0000-0000530C0000}"/>
    <cellStyle name="Cálculo 2 6 3" xfId="3203" xr:uid="{00000000-0005-0000-0000-0000540C0000}"/>
    <cellStyle name="Cálculo 2 6 3 2" xfId="3204" xr:uid="{00000000-0005-0000-0000-0000550C0000}"/>
    <cellStyle name="Cálculo 2 6 3 3" xfId="3205" xr:uid="{00000000-0005-0000-0000-0000560C0000}"/>
    <cellStyle name="Cálculo 2 6 3 4" xfId="3206" xr:uid="{00000000-0005-0000-0000-0000570C0000}"/>
    <cellStyle name="Cálculo 2 6 3 5" xfId="3207" xr:uid="{00000000-0005-0000-0000-0000580C0000}"/>
    <cellStyle name="Cálculo 2 6 3 6" xfId="3208" xr:uid="{00000000-0005-0000-0000-0000590C0000}"/>
    <cellStyle name="Cálculo 2 6 4" xfId="3209" xr:uid="{00000000-0005-0000-0000-00005A0C0000}"/>
    <cellStyle name="Cálculo 2 6 4 2" xfId="3210" xr:uid="{00000000-0005-0000-0000-00005B0C0000}"/>
    <cellStyle name="Cálculo 2 6 4 3" xfId="3211" xr:uid="{00000000-0005-0000-0000-00005C0C0000}"/>
    <cellStyle name="Cálculo 2 6 4 4" xfId="3212" xr:uid="{00000000-0005-0000-0000-00005D0C0000}"/>
    <cellStyle name="Cálculo 2 6 4 5" xfId="3213" xr:uid="{00000000-0005-0000-0000-00005E0C0000}"/>
    <cellStyle name="Cálculo 2 6 4 6" xfId="3214" xr:uid="{00000000-0005-0000-0000-00005F0C0000}"/>
    <cellStyle name="Cálculo 2 6 5" xfId="3215" xr:uid="{00000000-0005-0000-0000-0000600C0000}"/>
    <cellStyle name="Cálculo 2 6 5 2" xfId="3216" xr:uid="{00000000-0005-0000-0000-0000610C0000}"/>
    <cellStyle name="Cálculo 2 6 5 3" xfId="3217" xr:uid="{00000000-0005-0000-0000-0000620C0000}"/>
    <cellStyle name="Cálculo 2 6 5 4" xfId="3218" xr:uid="{00000000-0005-0000-0000-0000630C0000}"/>
    <cellStyle name="Cálculo 2 6 5 5" xfId="3219" xr:uid="{00000000-0005-0000-0000-0000640C0000}"/>
    <cellStyle name="Cálculo 2 6 5 6" xfId="3220" xr:uid="{00000000-0005-0000-0000-0000650C0000}"/>
    <cellStyle name="Cálculo 2 6 6" xfId="3221" xr:uid="{00000000-0005-0000-0000-0000660C0000}"/>
    <cellStyle name="Cálculo 2 6 6 2" xfId="3222" xr:uid="{00000000-0005-0000-0000-0000670C0000}"/>
    <cellStyle name="Cálculo 2 6 6 3" xfId="3223" xr:uid="{00000000-0005-0000-0000-0000680C0000}"/>
    <cellStyle name="Cálculo 2 6 6 4" xfId="3224" xr:uid="{00000000-0005-0000-0000-0000690C0000}"/>
    <cellStyle name="Cálculo 2 6 6 5" xfId="3225" xr:uid="{00000000-0005-0000-0000-00006A0C0000}"/>
    <cellStyle name="Cálculo 2 6 6 6" xfId="3226" xr:uid="{00000000-0005-0000-0000-00006B0C0000}"/>
    <cellStyle name="Cálculo 2 6 7" xfId="3227" xr:uid="{00000000-0005-0000-0000-00006C0C0000}"/>
    <cellStyle name="Cálculo 2 6 7 2" xfId="3228" xr:uid="{00000000-0005-0000-0000-00006D0C0000}"/>
    <cellStyle name="Cálculo 2 6 7 3" xfId="3229" xr:uid="{00000000-0005-0000-0000-00006E0C0000}"/>
    <cellStyle name="Cálculo 2 6 7 4" xfId="3230" xr:uid="{00000000-0005-0000-0000-00006F0C0000}"/>
    <cellStyle name="Cálculo 2 6 7 5" xfId="3231" xr:uid="{00000000-0005-0000-0000-0000700C0000}"/>
    <cellStyle name="Cálculo 2 6 8" xfId="3232" xr:uid="{00000000-0005-0000-0000-0000710C0000}"/>
    <cellStyle name="Cálculo 2 6 8 2" xfId="3233" xr:uid="{00000000-0005-0000-0000-0000720C0000}"/>
    <cellStyle name="Cálculo 2 6 8 3" xfId="3234" xr:uid="{00000000-0005-0000-0000-0000730C0000}"/>
    <cellStyle name="Cálculo 2 6 8 4" xfId="3235" xr:uid="{00000000-0005-0000-0000-0000740C0000}"/>
    <cellStyle name="Cálculo 2 6 8 5" xfId="3236" xr:uid="{00000000-0005-0000-0000-0000750C0000}"/>
    <cellStyle name="Cálculo 2 6 9" xfId="3237" xr:uid="{00000000-0005-0000-0000-0000760C0000}"/>
    <cellStyle name="Cálculo 2 7" xfId="3238" xr:uid="{00000000-0005-0000-0000-0000770C0000}"/>
    <cellStyle name="Cálculo 2 7 10" xfId="3239" xr:uid="{00000000-0005-0000-0000-0000780C0000}"/>
    <cellStyle name="Cálculo 2 7 11" xfId="3240" xr:uid="{00000000-0005-0000-0000-0000790C0000}"/>
    <cellStyle name="Cálculo 2 7 12" xfId="3241" xr:uid="{00000000-0005-0000-0000-00007A0C0000}"/>
    <cellStyle name="Cálculo 2 7 13" xfId="3242" xr:uid="{00000000-0005-0000-0000-00007B0C0000}"/>
    <cellStyle name="Cálculo 2 7 2" xfId="3243" xr:uid="{00000000-0005-0000-0000-00007C0C0000}"/>
    <cellStyle name="Cálculo 2 7 2 2" xfId="3244" xr:uid="{00000000-0005-0000-0000-00007D0C0000}"/>
    <cellStyle name="Cálculo 2 7 2 3" xfId="3245" xr:uid="{00000000-0005-0000-0000-00007E0C0000}"/>
    <cellStyle name="Cálculo 2 7 2 4" xfId="3246" xr:uid="{00000000-0005-0000-0000-00007F0C0000}"/>
    <cellStyle name="Cálculo 2 7 2 5" xfId="3247" xr:uid="{00000000-0005-0000-0000-0000800C0000}"/>
    <cellStyle name="Cálculo 2 7 3" xfId="3248" xr:uid="{00000000-0005-0000-0000-0000810C0000}"/>
    <cellStyle name="Cálculo 2 7 3 2" xfId="3249" xr:uid="{00000000-0005-0000-0000-0000820C0000}"/>
    <cellStyle name="Cálculo 2 7 3 3" xfId="3250" xr:uid="{00000000-0005-0000-0000-0000830C0000}"/>
    <cellStyle name="Cálculo 2 7 3 4" xfId="3251" xr:uid="{00000000-0005-0000-0000-0000840C0000}"/>
    <cellStyle name="Cálculo 2 7 3 5" xfId="3252" xr:uid="{00000000-0005-0000-0000-0000850C0000}"/>
    <cellStyle name="Cálculo 2 7 4" xfId="3253" xr:uid="{00000000-0005-0000-0000-0000860C0000}"/>
    <cellStyle name="Cálculo 2 7 4 2" xfId="3254" xr:uid="{00000000-0005-0000-0000-0000870C0000}"/>
    <cellStyle name="Cálculo 2 7 4 3" xfId="3255" xr:uid="{00000000-0005-0000-0000-0000880C0000}"/>
    <cellStyle name="Cálculo 2 7 4 4" xfId="3256" xr:uid="{00000000-0005-0000-0000-0000890C0000}"/>
    <cellStyle name="Cálculo 2 7 4 5" xfId="3257" xr:uid="{00000000-0005-0000-0000-00008A0C0000}"/>
    <cellStyle name="Cálculo 2 7 5" xfId="3258" xr:uid="{00000000-0005-0000-0000-00008B0C0000}"/>
    <cellStyle name="Cálculo 2 7 5 2" xfId="3259" xr:uid="{00000000-0005-0000-0000-00008C0C0000}"/>
    <cellStyle name="Cálculo 2 7 5 3" xfId="3260" xr:uid="{00000000-0005-0000-0000-00008D0C0000}"/>
    <cellStyle name="Cálculo 2 7 5 4" xfId="3261" xr:uid="{00000000-0005-0000-0000-00008E0C0000}"/>
    <cellStyle name="Cálculo 2 7 5 5" xfId="3262" xr:uid="{00000000-0005-0000-0000-00008F0C0000}"/>
    <cellStyle name="Cálculo 2 7 6" xfId="3263" xr:uid="{00000000-0005-0000-0000-0000900C0000}"/>
    <cellStyle name="Cálculo 2 7 6 2" xfId="3264" xr:uid="{00000000-0005-0000-0000-0000910C0000}"/>
    <cellStyle name="Cálculo 2 7 6 3" xfId="3265" xr:uid="{00000000-0005-0000-0000-0000920C0000}"/>
    <cellStyle name="Cálculo 2 7 6 4" xfId="3266" xr:uid="{00000000-0005-0000-0000-0000930C0000}"/>
    <cellStyle name="Cálculo 2 7 6 5" xfId="3267" xr:uid="{00000000-0005-0000-0000-0000940C0000}"/>
    <cellStyle name="Cálculo 2 7 7" xfId="3268" xr:uid="{00000000-0005-0000-0000-0000950C0000}"/>
    <cellStyle name="Cálculo 2 7 7 2" xfId="3269" xr:uid="{00000000-0005-0000-0000-0000960C0000}"/>
    <cellStyle name="Cálculo 2 7 7 3" xfId="3270" xr:uid="{00000000-0005-0000-0000-0000970C0000}"/>
    <cellStyle name="Cálculo 2 7 7 4" xfId="3271" xr:uid="{00000000-0005-0000-0000-0000980C0000}"/>
    <cellStyle name="Cálculo 2 7 7 5" xfId="3272" xr:uid="{00000000-0005-0000-0000-0000990C0000}"/>
    <cellStyle name="Cálculo 2 7 8" xfId="3273" xr:uid="{00000000-0005-0000-0000-00009A0C0000}"/>
    <cellStyle name="Cálculo 2 7 8 2" xfId="3274" xr:uid="{00000000-0005-0000-0000-00009B0C0000}"/>
    <cellStyle name="Cálculo 2 7 8 3" xfId="3275" xr:uid="{00000000-0005-0000-0000-00009C0C0000}"/>
    <cellStyle name="Cálculo 2 7 8 4" xfId="3276" xr:uid="{00000000-0005-0000-0000-00009D0C0000}"/>
    <cellStyle name="Cálculo 2 7 8 5" xfId="3277" xr:uid="{00000000-0005-0000-0000-00009E0C0000}"/>
    <cellStyle name="Cálculo 2 7 9" xfId="3278" xr:uid="{00000000-0005-0000-0000-00009F0C0000}"/>
    <cellStyle name="Cálculo 2 8" xfId="3279" xr:uid="{00000000-0005-0000-0000-0000A00C0000}"/>
    <cellStyle name="Cálculo 2 8 10" xfId="3280" xr:uid="{00000000-0005-0000-0000-0000A10C0000}"/>
    <cellStyle name="Cálculo 2 8 11" xfId="3281" xr:uid="{00000000-0005-0000-0000-0000A20C0000}"/>
    <cellStyle name="Cálculo 2 8 12" xfId="3282" xr:uid="{00000000-0005-0000-0000-0000A30C0000}"/>
    <cellStyle name="Cálculo 2 8 2" xfId="3283" xr:uid="{00000000-0005-0000-0000-0000A40C0000}"/>
    <cellStyle name="Cálculo 2 8 2 2" xfId="3284" xr:uid="{00000000-0005-0000-0000-0000A50C0000}"/>
    <cellStyle name="Cálculo 2 8 2 3" xfId="3285" xr:uid="{00000000-0005-0000-0000-0000A60C0000}"/>
    <cellStyle name="Cálculo 2 8 2 4" xfId="3286" xr:uid="{00000000-0005-0000-0000-0000A70C0000}"/>
    <cellStyle name="Cálculo 2 8 2 5" xfId="3287" xr:uid="{00000000-0005-0000-0000-0000A80C0000}"/>
    <cellStyle name="Cálculo 2 8 3" xfId="3288" xr:uid="{00000000-0005-0000-0000-0000A90C0000}"/>
    <cellStyle name="Cálculo 2 8 3 2" xfId="3289" xr:uid="{00000000-0005-0000-0000-0000AA0C0000}"/>
    <cellStyle name="Cálculo 2 8 3 3" xfId="3290" xr:uid="{00000000-0005-0000-0000-0000AB0C0000}"/>
    <cellStyle name="Cálculo 2 8 3 4" xfId="3291" xr:uid="{00000000-0005-0000-0000-0000AC0C0000}"/>
    <cellStyle name="Cálculo 2 8 3 5" xfId="3292" xr:uid="{00000000-0005-0000-0000-0000AD0C0000}"/>
    <cellStyle name="Cálculo 2 8 4" xfId="3293" xr:uid="{00000000-0005-0000-0000-0000AE0C0000}"/>
    <cellStyle name="Cálculo 2 8 4 2" xfId="3294" xr:uid="{00000000-0005-0000-0000-0000AF0C0000}"/>
    <cellStyle name="Cálculo 2 8 4 3" xfId="3295" xr:uid="{00000000-0005-0000-0000-0000B00C0000}"/>
    <cellStyle name="Cálculo 2 8 4 4" xfId="3296" xr:uid="{00000000-0005-0000-0000-0000B10C0000}"/>
    <cellStyle name="Cálculo 2 8 4 5" xfId="3297" xr:uid="{00000000-0005-0000-0000-0000B20C0000}"/>
    <cellStyle name="Cálculo 2 8 5" xfId="3298" xr:uid="{00000000-0005-0000-0000-0000B30C0000}"/>
    <cellStyle name="Cálculo 2 8 5 2" xfId="3299" xr:uid="{00000000-0005-0000-0000-0000B40C0000}"/>
    <cellStyle name="Cálculo 2 8 5 3" xfId="3300" xr:uid="{00000000-0005-0000-0000-0000B50C0000}"/>
    <cellStyle name="Cálculo 2 8 5 4" xfId="3301" xr:uid="{00000000-0005-0000-0000-0000B60C0000}"/>
    <cellStyle name="Cálculo 2 8 5 5" xfId="3302" xr:uid="{00000000-0005-0000-0000-0000B70C0000}"/>
    <cellStyle name="Cálculo 2 8 6" xfId="3303" xr:uid="{00000000-0005-0000-0000-0000B80C0000}"/>
    <cellStyle name="Cálculo 2 8 6 2" xfId="3304" xr:uid="{00000000-0005-0000-0000-0000B90C0000}"/>
    <cellStyle name="Cálculo 2 8 6 3" xfId="3305" xr:uid="{00000000-0005-0000-0000-0000BA0C0000}"/>
    <cellStyle name="Cálculo 2 8 6 4" xfId="3306" xr:uid="{00000000-0005-0000-0000-0000BB0C0000}"/>
    <cellStyle name="Cálculo 2 8 6 5" xfId="3307" xr:uid="{00000000-0005-0000-0000-0000BC0C0000}"/>
    <cellStyle name="Cálculo 2 8 7" xfId="3308" xr:uid="{00000000-0005-0000-0000-0000BD0C0000}"/>
    <cellStyle name="Cálculo 2 8 7 2" xfId="3309" xr:uid="{00000000-0005-0000-0000-0000BE0C0000}"/>
    <cellStyle name="Cálculo 2 8 7 3" xfId="3310" xr:uid="{00000000-0005-0000-0000-0000BF0C0000}"/>
    <cellStyle name="Cálculo 2 8 7 4" xfId="3311" xr:uid="{00000000-0005-0000-0000-0000C00C0000}"/>
    <cellStyle name="Cálculo 2 8 7 5" xfId="3312" xr:uid="{00000000-0005-0000-0000-0000C10C0000}"/>
    <cellStyle name="Cálculo 2 8 8" xfId="3313" xr:uid="{00000000-0005-0000-0000-0000C20C0000}"/>
    <cellStyle name="Cálculo 2 8 8 2" xfId="3314" xr:uid="{00000000-0005-0000-0000-0000C30C0000}"/>
    <cellStyle name="Cálculo 2 8 8 3" xfId="3315" xr:uid="{00000000-0005-0000-0000-0000C40C0000}"/>
    <cellStyle name="Cálculo 2 8 8 4" xfId="3316" xr:uid="{00000000-0005-0000-0000-0000C50C0000}"/>
    <cellStyle name="Cálculo 2 8 8 5" xfId="3317" xr:uid="{00000000-0005-0000-0000-0000C60C0000}"/>
    <cellStyle name="Cálculo 2 8 9" xfId="3318" xr:uid="{00000000-0005-0000-0000-0000C70C0000}"/>
    <cellStyle name="Cálculo 2 9" xfId="3319" xr:uid="{00000000-0005-0000-0000-0000C80C0000}"/>
    <cellStyle name="Cálculo 2 9 2" xfId="3320" xr:uid="{00000000-0005-0000-0000-0000C90C0000}"/>
    <cellStyle name="Cálculo 2 9 3" xfId="3321" xr:uid="{00000000-0005-0000-0000-0000CA0C0000}"/>
    <cellStyle name="Cálculo 2 9 4" xfId="3322" xr:uid="{00000000-0005-0000-0000-0000CB0C0000}"/>
    <cellStyle name="Cálculo 2 9 5" xfId="3323" xr:uid="{00000000-0005-0000-0000-0000CC0C0000}"/>
    <cellStyle name="Cálculo 3" xfId="3324" xr:uid="{00000000-0005-0000-0000-0000CD0C0000}"/>
    <cellStyle name="Cálculo 3 10" xfId="3325" xr:uid="{00000000-0005-0000-0000-0000CE0C0000}"/>
    <cellStyle name="Cálculo 3 10 2" xfId="3326" xr:uid="{00000000-0005-0000-0000-0000CF0C0000}"/>
    <cellStyle name="Cálculo 3 10 3" xfId="3327" xr:uid="{00000000-0005-0000-0000-0000D00C0000}"/>
    <cellStyle name="Cálculo 3 10 4" xfId="3328" xr:uid="{00000000-0005-0000-0000-0000D10C0000}"/>
    <cellStyle name="Cálculo 3 10 5" xfId="3329" xr:uid="{00000000-0005-0000-0000-0000D20C0000}"/>
    <cellStyle name="Cálculo 3 11" xfId="3330" xr:uid="{00000000-0005-0000-0000-0000D30C0000}"/>
    <cellStyle name="Cálculo 3 11 2" xfId="3331" xr:uid="{00000000-0005-0000-0000-0000D40C0000}"/>
    <cellStyle name="Cálculo 3 11 3" xfId="3332" xr:uid="{00000000-0005-0000-0000-0000D50C0000}"/>
    <cellStyle name="Cálculo 3 11 4" xfId="3333" xr:uid="{00000000-0005-0000-0000-0000D60C0000}"/>
    <cellStyle name="Cálculo 3 11 5" xfId="3334" xr:uid="{00000000-0005-0000-0000-0000D70C0000}"/>
    <cellStyle name="Cálculo 3 12" xfId="3335" xr:uid="{00000000-0005-0000-0000-0000D80C0000}"/>
    <cellStyle name="Cálculo 3 12 2" xfId="3336" xr:uid="{00000000-0005-0000-0000-0000D90C0000}"/>
    <cellStyle name="Cálculo 3 12 3" xfId="3337" xr:uid="{00000000-0005-0000-0000-0000DA0C0000}"/>
    <cellStyle name="Cálculo 3 12 4" xfId="3338" xr:uid="{00000000-0005-0000-0000-0000DB0C0000}"/>
    <cellStyle name="Cálculo 3 12 5" xfId="3339" xr:uid="{00000000-0005-0000-0000-0000DC0C0000}"/>
    <cellStyle name="Cálculo 3 13" xfId="3340" xr:uid="{00000000-0005-0000-0000-0000DD0C0000}"/>
    <cellStyle name="Cálculo 3 13 2" xfId="3341" xr:uid="{00000000-0005-0000-0000-0000DE0C0000}"/>
    <cellStyle name="Cálculo 3 13 3" xfId="3342" xr:uid="{00000000-0005-0000-0000-0000DF0C0000}"/>
    <cellStyle name="Cálculo 3 13 4" xfId="3343" xr:uid="{00000000-0005-0000-0000-0000E00C0000}"/>
    <cellStyle name="Cálculo 3 13 5" xfId="3344" xr:uid="{00000000-0005-0000-0000-0000E10C0000}"/>
    <cellStyle name="Cálculo 3 14" xfId="3345" xr:uid="{00000000-0005-0000-0000-0000E20C0000}"/>
    <cellStyle name="Cálculo 3 14 2" xfId="3346" xr:uid="{00000000-0005-0000-0000-0000E30C0000}"/>
    <cellStyle name="Cálculo 3 14 3" xfId="3347" xr:uid="{00000000-0005-0000-0000-0000E40C0000}"/>
    <cellStyle name="Cálculo 3 14 4" xfId="3348" xr:uid="{00000000-0005-0000-0000-0000E50C0000}"/>
    <cellStyle name="Cálculo 3 14 5" xfId="3349" xr:uid="{00000000-0005-0000-0000-0000E60C0000}"/>
    <cellStyle name="Cálculo 3 15" xfId="3350" xr:uid="{00000000-0005-0000-0000-0000E70C0000}"/>
    <cellStyle name="Cálculo 3 16" xfId="3351" xr:uid="{00000000-0005-0000-0000-0000E80C0000}"/>
    <cellStyle name="Cálculo 3 17" xfId="3352" xr:uid="{00000000-0005-0000-0000-0000E90C0000}"/>
    <cellStyle name="Cálculo 3 18" xfId="3353" xr:uid="{00000000-0005-0000-0000-0000EA0C0000}"/>
    <cellStyle name="Cálculo 3 19" xfId="3354" xr:uid="{00000000-0005-0000-0000-0000EB0C0000}"/>
    <cellStyle name="Cálculo 3 2" xfId="3355" xr:uid="{00000000-0005-0000-0000-0000EC0C0000}"/>
    <cellStyle name="Cálculo 3 2 10" xfId="3356" xr:uid="{00000000-0005-0000-0000-0000ED0C0000}"/>
    <cellStyle name="Cálculo 3 2 10 2" xfId="3357" xr:uid="{00000000-0005-0000-0000-0000EE0C0000}"/>
    <cellStyle name="Cálculo 3 2 10 3" xfId="3358" xr:uid="{00000000-0005-0000-0000-0000EF0C0000}"/>
    <cellStyle name="Cálculo 3 2 10 4" xfId="3359" xr:uid="{00000000-0005-0000-0000-0000F00C0000}"/>
    <cellStyle name="Cálculo 3 2 10 5" xfId="3360" xr:uid="{00000000-0005-0000-0000-0000F10C0000}"/>
    <cellStyle name="Cálculo 3 2 11" xfId="3361" xr:uid="{00000000-0005-0000-0000-0000F20C0000}"/>
    <cellStyle name="Cálculo 3 2 11 2" xfId="3362" xr:uid="{00000000-0005-0000-0000-0000F30C0000}"/>
    <cellStyle name="Cálculo 3 2 11 3" xfId="3363" xr:uid="{00000000-0005-0000-0000-0000F40C0000}"/>
    <cellStyle name="Cálculo 3 2 11 4" xfId="3364" xr:uid="{00000000-0005-0000-0000-0000F50C0000}"/>
    <cellStyle name="Cálculo 3 2 11 5" xfId="3365" xr:uid="{00000000-0005-0000-0000-0000F60C0000}"/>
    <cellStyle name="Cálculo 3 2 12" xfId="3366" xr:uid="{00000000-0005-0000-0000-0000F70C0000}"/>
    <cellStyle name="Cálculo 3 2 12 2" xfId="3367" xr:uid="{00000000-0005-0000-0000-0000F80C0000}"/>
    <cellStyle name="Cálculo 3 2 12 3" xfId="3368" xr:uid="{00000000-0005-0000-0000-0000F90C0000}"/>
    <cellStyle name="Cálculo 3 2 12 4" xfId="3369" xr:uid="{00000000-0005-0000-0000-0000FA0C0000}"/>
    <cellStyle name="Cálculo 3 2 12 5" xfId="3370" xr:uid="{00000000-0005-0000-0000-0000FB0C0000}"/>
    <cellStyle name="Cálculo 3 2 13" xfId="3371" xr:uid="{00000000-0005-0000-0000-0000FC0C0000}"/>
    <cellStyle name="Cálculo 3 2 13 2" xfId="3372" xr:uid="{00000000-0005-0000-0000-0000FD0C0000}"/>
    <cellStyle name="Cálculo 3 2 13 3" xfId="3373" xr:uid="{00000000-0005-0000-0000-0000FE0C0000}"/>
    <cellStyle name="Cálculo 3 2 13 4" xfId="3374" xr:uid="{00000000-0005-0000-0000-0000FF0C0000}"/>
    <cellStyle name="Cálculo 3 2 13 5" xfId="3375" xr:uid="{00000000-0005-0000-0000-0000000D0000}"/>
    <cellStyle name="Cálculo 3 2 14" xfId="3376" xr:uid="{00000000-0005-0000-0000-0000010D0000}"/>
    <cellStyle name="Cálculo 3 2 14 2" xfId="3377" xr:uid="{00000000-0005-0000-0000-0000020D0000}"/>
    <cellStyle name="Cálculo 3 2 14 3" xfId="3378" xr:uid="{00000000-0005-0000-0000-0000030D0000}"/>
    <cellStyle name="Cálculo 3 2 14 4" xfId="3379" xr:uid="{00000000-0005-0000-0000-0000040D0000}"/>
    <cellStyle name="Cálculo 3 2 14 5" xfId="3380" xr:uid="{00000000-0005-0000-0000-0000050D0000}"/>
    <cellStyle name="Cálculo 3 2 15" xfId="3381" xr:uid="{00000000-0005-0000-0000-0000060D0000}"/>
    <cellStyle name="Cálculo 3 2 16" xfId="3382" xr:uid="{00000000-0005-0000-0000-0000070D0000}"/>
    <cellStyle name="Cálculo 3 2 17" xfId="3383" xr:uid="{00000000-0005-0000-0000-0000080D0000}"/>
    <cellStyle name="Cálculo 3 2 18" xfId="3384" xr:uid="{00000000-0005-0000-0000-0000090D0000}"/>
    <cellStyle name="Cálculo 3 2 2" xfId="3385" xr:uid="{00000000-0005-0000-0000-00000A0D0000}"/>
    <cellStyle name="Cálculo 3 2 2 10" xfId="3386" xr:uid="{00000000-0005-0000-0000-00000B0D0000}"/>
    <cellStyle name="Cálculo 3 2 2 11" xfId="3387" xr:uid="{00000000-0005-0000-0000-00000C0D0000}"/>
    <cellStyle name="Cálculo 3 2 2 12" xfId="3388" xr:uid="{00000000-0005-0000-0000-00000D0D0000}"/>
    <cellStyle name="Cálculo 3 2 2 2" xfId="3389" xr:uid="{00000000-0005-0000-0000-00000E0D0000}"/>
    <cellStyle name="Cálculo 3 2 2 2 2" xfId="3390" xr:uid="{00000000-0005-0000-0000-00000F0D0000}"/>
    <cellStyle name="Cálculo 3 2 2 2 3" xfId="3391" xr:uid="{00000000-0005-0000-0000-0000100D0000}"/>
    <cellStyle name="Cálculo 3 2 2 2 4" xfId="3392" xr:uid="{00000000-0005-0000-0000-0000110D0000}"/>
    <cellStyle name="Cálculo 3 2 2 2 5" xfId="3393" xr:uid="{00000000-0005-0000-0000-0000120D0000}"/>
    <cellStyle name="Cálculo 3 2 2 3" xfId="3394" xr:uid="{00000000-0005-0000-0000-0000130D0000}"/>
    <cellStyle name="Cálculo 3 2 2 3 2" xfId="3395" xr:uid="{00000000-0005-0000-0000-0000140D0000}"/>
    <cellStyle name="Cálculo 3 2 2 3 3" xfId="3396" xr:uid="{00000000-0005-0000-0000-0000150D0000}"/>
    <cellStyle name="Cálculo 3 2 2 3 4" xfId="3397" xr:uid="{00000000-0005-0000-0000-0000160D0000}"/>
    <cellStyle name="Cálculo 3 2 2 3 5" xfId="3398" xr:uid="{00000000-0005-0000-0000-0000170D0000}"/>
    <cellStyle name="Cálculo 3 2 2 4" xfId="3399" xr:uid="{00000000-0005-0000-0000-0000180D0000}"/>
    <cellStyle name="Cálculo 3 2 2 4 2" xfId="3400" xr:uid="{00000000-0005-0000-0000-0000190D0000}"/>
    <cellStyle name="Cálculo 3 2 2 4 3" xfId="3401" xr:uid="{00000000-0005-0000-0000-00001A0D0000}"/>
    <cellStyle name="Cálculo 3 2 2 4 4" xfId="3402" xr:uid="{00000000-0005-0000-0000-00001B0D0000}"/>
    <cellStyle name="Cálculo 3 2 2 4 5" xfId="3403" xr:uid="{00000000-0005-0000-0000-00001C0D0000}"/>
    <cellStyle name="Cálculo 3 2 2 5" xfId="3404" xr:uid="{00000000-0005-0000-0000-00001D0D0000}"/>
    <cellStyle name="Cálculo 3 2 2 5 2" xfId="3405" xr:uid="{00000000-0005-0000-0000-00001E0D0000}"/>
    <cellStyle name="Cálculo 3 2 2 5 3" xfId="3406" xr:uid="{00000000-0005-0000-0000-00001F0D0000}"/>
    <cellStyle name="Cálculo 3 2 2 5 4" xfId="3407" xr:uid="{00000000-0005-0000-0000-0000200D0000}"/>
    <cellStyle name="Cálculo 3 2 2 5 5" xfId="3408" xr:uid="{00000000-0005-0000-0000-0000210D0000}"/>
    <cellStyle name="Cálculo 3 2 2 6" xfId="3409" xr:uid="{00000000-0005-0000-0000-0000220D0000}"/>
    <cellStyle name="Cálculo 3 2 2 6 2" xfId="3410" xr:uid="{00000000-0005-0000-0000-0000230D0000}"/>
    <cellStyle name="Cálculo 3 2 2 6 3" xfId="3411" xr:uid="{00000000-0005-0000-0000-0000240D0000}"/>
    <cellStyle name="Cálculo 3 2 2 6 4" xfId="3412" xr:uid="{00000000-0005-0000-0000-0000250D0000}"/>
    <cellStyle name="Cálculo 3 2 2 6 5" xfId="3413" xr:uid="{00000000-0005-0000-0000-0000260D0000}"/>
    <cellStyle name="Cálculo 3 2 2 7" xfId="3414" xr:uid="{00000000-0005-0000-0000-0000270D0000}"/>
    <cellStyle name="Cálculo 3 2 2 7 2" xfId="3415" xr:uid="{00000000-0005-0000-0000-0000280D0000}"/>
    <cellStyle name="Cálculo 3 2 2 7 3" xfId="3416" xr:uid="{00000000-0005-0000-0000-0000290D0000}"/>
    <cellStyle name="Cálculo 3 2 2 7 4" xfId="3417" xr:uid="{00000000-0005-0000-0000-00002A0D0000}"/>
    <cellStyle name="Cálculo 3 2 2 7 5" xfId="3418" xr:uid="{00000000-0005-0000-0000-00002B0D0000}"/>
    <cellStyle name="Cálculo 3 2 2 8" xfId="3419" xr:uid="{00000000-0005-0000-0000-00002C0D0000}"/>
    <cellStyle name="Cálculo 3 2 2 8 2" xfId="3420" xr:uid="{00000000-0005-0000-0000-00002D0D0000}"/>
    <cellStyle name="Cálculo 3 2 2 8 3" xfId="3421" xr:uid="{00000000-0005-0000-0000-00002E0D0000}"/>
    <cellStyle name="Cálculo 3 2 2 8 4" xfId="3422" xr:uid="{00000000-0005-0000-0000-00002F0D0000}"/>
    <cellStyle name="Cálculo 3 2 2 8 5" xfId="3423" xr:uid="{00000000-0005-0000-0000-0000300D0000}"/>
    <cellStyle name="Cálculo 3 2 2 9" xfId="3424" xr:uid="{00000000-0005-0000-0000-0000310D0000}"/>
    <cellStyle name="Cálculo 3 2 3" xfId="3425" xr:uid="{00000000-0005-0000-0000-0000320D0000}"/>
    <cellStyle name="Cálculo 3 2 3 10" xfId="3426" xr:uid="{00000000-0005-0000-0000-0000330D0000}"/>
    <cellStyle name="Cálculo 3 2 3 11" xfId="3427" xr:uid="{00000000-0005-0000-0000-0000340D0000}"/>
    <cellStyle name="Cálculo 3 2 3 12" xfId="3428" xr:uid="{00000000-0005-0000-0000-0000350D0000}"/>
    <cellStyle name="Cálculo 3 2 3 2" xfId="3429" xr:uid="{00000000-0005-0000-0000-0000360D0000}"/>
    <cellStyle name="Cálculo 3 2 3 2 2" xfId="3430" xr:uid="{00000000-0005-0000-0000-0000370D0000}"/>
    <cellStyle name="Cálculo 3 2 3 2 3" xfId="3431" xr:uid="{00000000-0005-0000-0000-0000380D0000}"/>
    <cellStyle name="Cálculo 3 2 3 2 4" xfId="3432" xr:uid="{00000000-0005-0000-0000-0000390D0000}"/>
    <cellStyle name="Cálculo 3 2 3 2 5" xfId="3433" xr:uid="{00000000-0005-0000-0000-00003A0D0000}"/>
    <cellStyle name="Cálculo 3 2 3 3" xfId="3434" xr:uid="{00000000-0005-0000-0000-00003B0D0000}"/>
    <cellStyle name="Cálculo 3 2 3 3 2" xfId="3435" xr:uid="{00000000-0005-0000-0000-00003C0D0000}"/>
    <cellStyle name="Cálculo 3 2 3 3 3" xfId="3436" xr:uid="{00000000-0005-0000-0000-00003D0D0000}"/>
    <cellStyle name="Cálculo 3 2 3 3 4" xfId="3437" xr:uid="{00000000-0005-0000-0000-00003E0D0000}"/>
    <cellStyle name="Cálculo 3 2 3 3 5" xfId="3438" xr:uid="{00000000-0005-0000-0000-00003F0D0000}"/>
    <cellStyle name="Cálculo 3 2 3 4" xfId="3439" xr:uid="{00000000-0005-0000-0000-0000400D0000}"/>
    <cellStyle name="Cálculo 3 2 3 4 2" xfId="3440" xr:uid="{00000000-0005-0000-0000-0000410D0000}"/>
    <cellStyle name="Cálculo 3 2 3 4 3" xfId="3441" xr:uid="{00000000-0005-0000-0000-0000420D0000}"/>
    <cellStyle name="Cálculo 3 2 3 4 4" xfId="3442" xr:uid="{00000000-0005-0000-0000-0000430D0000}"/>
    <cellStyle name="Cálculo 3 2 3 4 5" xfId="3443" xr:uid="{00000000-0005-0000-0000-0000440D0000}"/>
    <cellStyle name="Cálculo 3 2 3 5" xfId="3444" xr:uid="{00000000-0005-0000-0000-0000450D0000}"/>
    <cellStyle name="Cálculo 3 2 3 5 2" xfId="3445" xr:uid="{00000000-0005-0000-0000-0000460D0000}"/>
    <cellStyle name="Cálculo 3 2 3 5 3" xfId="3446" xr:uid="{00000000-0005-0000-0000-0000470D0000}"/>
    <cellStyle name="Cálculo 3 2 3 5 4" xfId="3447" xr:uid="{00000000-0005-0000-0000-0000480D0000}"/>
    <cellStyle name="Cálculo 3 2 3 5 5" xfId="3448" xr:uid="{00000000-0005-0000-0000-0000490D0000}"/>
    <cellStyle name="Cálculo 3 2 3 6" xfId="3449" xr:uid="{00000000-0005-0000-0000-00004A0D0000}"/>
    <cellStyle name="Cálculo 3 2 3 6 2" xfId="3450" xr:uid="{00000000-0005-0000-0000-00004B0D0000}"/>
    <cellStyle name="Cálculo 3 2 3 6 3" xfId="3451" xr:uid="{00000000-0005-0000-0000-00004C0D0000}"/>
    <cellStyle name="Cálculo 3 2 3 6 4" xfId="3452" xr:uid="{00000000-0005-0000-0000-00004D0D0000}"/>
    <cellStyle name="Cálculo 3 2 3 6 5" xfId="3453" xr:uid="{00000000-0005-0000-0000-00004E0D0000}"/>
    <cellStyle name="Cálculo 3 2 3 7" xfId="3454" xr:uid="{00000000-0005-0000-0000-00004F0D0000}"/>
    <cellStyle name="Cálculo 3 2 3 7 2" xfId="3455" xr:uid="{00000000-0005-0000-0000-0000500D0000}"/>
    <cellStyle name="Cálculo 3 2 3 7 3" xfId="3456" xr:uid="{00000000-0005-0000-0000-0000510D0000}"/>
    <cellStyle name="Cálculo 3 2 3 7 4" xfId="3457" xr:uid="{00000000-0005-0000-0000-0000520D0000}"/>
    <cellStyle name="Cálculo 3 2 3 7 5" xfId="3458" xr:uid="{00000000-0005-0000-0000-0000530D0000}"/>
    <cellStyle name="Cálculo 3 2 3 8" xfId="3459" xr:uid="{00000000-0005-0000-0000-0000540D0000}"/>
    <cellStyle name="Cálculo 3 2 3 8 2" xfId="3460" xr:uid="{00000000-0005-0000-0000-0000550D0000}"/>
    <cellStyle name="Cálculo 3 2 3 8 3" xfId="3461" xr:uid="{00000000-0005-0000-0000-0000560D0000}"/>
    <cellStyle name="Cálculo 3 2 3 8 4" xfId="3462" xr:uid="{00000000-0005-0000-0000-0000570D0000}"/>
    <cellStyle name="Cálculo 3 2 3 8 5" xfId="3463" xr:uid="{00000000-0005-0000-0000-0000580D0000}"/>
    <cellStyle name="Cálculo 3 2 3 9" xfId="3464" xr:uid="{00000000-0005-0000-0000-0000590D0000}"/>
    <cellStyle name="Cálculo 3 2 4" xfId="3465" xr:uid="{00000000-0005-0000-0000-00005A0D0000}"/>
    <cellStyle name="Cálculo 3 2 4 10" xfId="3466" xr:uid="{00000000-0005-0000-0000-00005B0D0000}"/>
    <cellStyle name="Cálculo 3 2 4 11" xfId="3467" xr:uid="{00000000-0005-0000-0000-00005C0D0000}"/>
    <cellStyle name="Cálculo 3 2 4 12" xfId="3468" xr:uid="{00000000-0005-0000-0000-00005D0D0000}"/>
    <cellStyle name="Cálculo 3 2 4 2" xfId="3469" xr:uid="{00000000-0005-0000-0000-00005E0D0000}"/>
    <cellStyle name="Cálculo 3 2 4 2 2" xfId="3470" xr:uid="{00000000-0005-0000-0000-00005F0D0000}"/>
    <cellStyle name="Cálculo 3 2 4 2 3" xfId="3471" xr:uid="{00000000-0005-0000-0000-0000600D0000}"/>
    <cellStyle name="Cálculo 3 2 4 2 4" xfId="3472" xr:uid="{00000000-0005-0000-0000-0000610D0000}"/>
    <cellStyle name="Cálculo 3 2 4 2 5" xfId="3473" xr:uid="{00000000-0005-0000-0000-0000620D0000}"/>
    <cellStyle name="Cálculo 3 2 4 3" xfId="3474" xr:uid="{00000000-0005-0000-0000-0000630D0000}"/>
    <cellStyle name="Cálculo 3 2 4 3 2" xfId="3475" xr:uid="{00000000-0005-0000-0000-0000640D0000}"/>
    <cellStyle name="Cálculo 3 2 4 3 3" xfId="3476" xr:uid="{00000000-0005-0000-0000-0000650D0000}"/>
    <cellStyle name="Cálculo 3 2 4 3 4" xfId="3477" xr:uid="{00000000-0005-0000-0000-0000660D0000}"/>
    <cellStyle name="Cálculo 3 2 4 3 5" xfId="3478" xr:uid="{00000000-0005-0000-0000-0000670D0000}"/>
    <cellStyle name="Cálculo 3 2 4 4" xfId="3479" xr:uid="{00000000-0005-0000-0000-0000680D0000}"/>
    <cellStyle name="Cálculo 3 2 4 4 2" xfId="3480" xr:uid="{00000000-0005-0000-0000-0000690D0000}"/>
    <cellStyle name="Cálculo 3 2 4 4 3" xfId="3481" xr:uid="{00000000-0005-0000-0000-00006A0D0000}"/>
    <cellStyle name="Cálculo 3 2 4 4 4" xfId="3482" xr:uid="{00000000-0005-0000-0000-00006B0D0000}"/>
    <cellStyle name="Cálculo 3 2 4 4 5" xfId="3483" xr:uid="{00000000-0005-0000-0000-00006C0D0000}"/>
    <cellStyle name="Cálculo 3 2 4 5" xfId="3484" xr:uid="{00000000-0005-0000-0000-00006D0D0000}"/>
    <cellStyle name="Cálculo 3 2 4 5 2" xfId="3485" xr:uid="{00000000-0005-0000-0000-00006E0D0000}"/>
    <cellStyle name="Cálculo 3 2 4 5 3" xfId="3486" xr:uid="{00000000-0005-0000-0000-00006F0D0000}"/>
    <cellStyle name="Cálculo 3 2 4 5 4" xfId="3487" xr:uid="{00000000-0005-0000-0000-0000700D0000}"/>
    <cellStyle name="Cálculo 3 2 4 5 5" xfId="3488" xr:uid="{00000000-0005-0000-0000-0000710D0000}"/>
    <cellStyle name="Cálculo 3 2 4 6" xfId="3489" xr:uid="{00000000-0005-0000-0000-0000720D0000}"/>
    <cellStyle name="Cálculo 3 2 4 6 2" xfId="3490" xr:uid="{00000000-0005-0000-0000-0000730D0000}"/>
    <cellStyle name="Cálculo 3 2 4 6 3" xfId="3491" xr:uid="{00000000-0005-0000-0000-0000740D0000}"/>
    <cellStyle name="Cálculo 3 2 4 6 4" xfId="3492" xr:uid="{00000000-0005-0000-0000-0000750D0000}"/>
    <cellStyle name="Cálculo 3 2 4 6 5" xfId="3493" xr:uid="{00000000-0005-0000-0000-0000760D0000}"/>
    <cellStyle name="Cálculo 3 2 4 7" xfId="3494" xr:uid="{00000000-0005-0000-0000-0000770D0000}"/>
    <cellStyle name="Cálculo 3 2 4 7 2" xfId="3495" xr:uid="{00000000-0005-0000-0000-0000780D0000}"/>
    <cellStyle name="Cálculo 3 2 4 7 3" xfId="3496" xr:uid="{00000000-0005-0000-0000-0000790D0000}"/>
    <cellStyle name="Cálculo 3 2 4 7 4" xfId="3497" xr:uid="{00000000-0005-0000-0000-00007A0D0000}"/>
    <cellStyle name="Cálculo 3 2 4 7 5" xfId="3498" xr:uid="{00000000-0005-0000-0000-00007B0D0000}"/>
    <cellStyle name="Cálculo 3 2 4 8" xfId="3499" xr:uid="{00000000-0005-0000-0000-00007C0D0000}"/>
    <cellStyle name="Cálculo 3 2 4 8 2" xfId="3500" xr:uid="{00000000-0005-0000-0000-00007D0D0000}"/>
    <cellStyle name="Cálculo 3 2 4 8 3" xfId="3501" xr:uid="{00000000-0005-0000-0000-00007E0D0000}"/>
    <cellStyle name="Cálculo 3 2 4 8 4" xfId="3502" xr:uid="{00000000-0005-0000-0000-00007F0D0000}"/>
    <cellStyle name="Cálculo 3 2 4 8 5" xfId="3503" xr:uid="{00000000-0005-0000-0000-0000800D0000}"/>
    <cellStyle name="Cálculo 3 2 4 9" xfId="3504" xr:uid="{00000000-0005-0000-0000-0000810D0000}"/>
    <cellStyle name="Cálculo 3 2 5" xfId="3505" xr:uid="{00000000-0005-0000-0000-0000820D0000}"/>
    <cellStyle name="Cálculo 3 2 5 10" xfId="3506" xr:uid="{00000000-0005-0000-0000-0000830D0000}"/>
    <cellStyle name="Cálculo 3 2 5 11" xfId="3507" xr:uid="{00000000-0005-0000-0000-0000840D0000}"/>
    <cellStyle name="Cálculo 3 2 5 12" xfId="3508" xr:uid="{00000000-0005-0000-0000-0000850D0000}"/>
    <cellStyle name="Cálculo 3 2 5 2" xfId="3509" xr:uid="{00000000-0005-0000-0000-0000860D0000}"/>
    <cellStyle name="Cálculo 3 2 5 2 2" xfId="3510" xr:uid="{00000000-0005-0000-0000-0000870D0000}"/>
    <cellStyle name="Cálculo 3 2 5 2 3" xfId="3511" xr:uid="{00000000-0005-0000-0000-0000880D0000}"/>
    <cellStyle name="Cálculo 3 2 5 2 4" xfId="3512" xr:uid="{00000000-0005-0000-0000-0000890D0000}"/>
    <cellStyle name="Cálculo 3 2 5 2 5" xfId="3513" xr:uid="{00000000-0005-0000-0000-00008A0D0000}"/>
    <cellStyle name="Cálculo 3 2 5 3" xfId="3514" xr:uid="{00000000-0005-0000-0000-00008B0D0000}"/>
    <cellStyle name="Cálculo 3 2 5 3 2" xfId="3515" xr:uid="{00000000-0005-0000-0000-00008C0D0000}"/>
    <cellStyle name="Cálculo 3 2 5 3 3" xfId="3516" xr:uid="{00000000-0005-0000-0000-00008D0D0000}"/>
    <cellStyle name="Cálculo 3 2 5 3 4" xfId="3517" xr:uid="{00000000-0005-0000-0000-00008E0D0000}"/>
    <cellStyle name="Cálculo 3 2 5 3 5" xfId="3518" xr:uid="{00000000-0005-0000-0000-00008F0D0000}"/>
    <cellStyle name="Cálculo 3 2 5 4" xfId="3519" xr:uid="{00000000-0005-0000-0000-0000900D0000}"/>
    <cellStyle name="Cálculo 3 2 5 4 2" xfId="3520" xr:uid="{00000000-0005-0000-0000-0000910D0000}"/>
    <cellStyle name="Cálculo 3 2 5 4 3" xfId="3521" xr:uid="{00000000-0005-0000-0000-0000920D0000}"/>
    <cellStyle name="Cálculo 3 2 5 4 4" xfId="3522" xr:uid="{00000000-0005-0000-0000-0000930D0000}"/>
    <cellStyle name="Cálculo 3 2 5 4 5" xfId="3523" xr:uid="{00000000-0005-0000-0000-0000940D0000}"/>
    <cellStyle name="Cálculo 3 2 5 5" xfId="3524" xr:uid="{00000000-0005-0000-0000-0000950D0000}"/>
    <cellStyle name="Cálculo 3 2 5 5 2" xfId="3525" xr:uid="{00000000-0005-0000-0000-0000960D0000}"/>
    <cellStyle name="Cálculo 3 2 5 5 3" xfId="3526" xr:uid="{00000000-0005-0000-0000-0000970D0000}"/>
    <cellStyle name="Cálculo 3 2 5 5 4" xfId="3527" xr:uid="{00000000-0005-0000-0000-0000980D0000}"/>
    <cellStyle name="Cálculo 3 2 5 5 5" xfId="3528" xr:uid="{00000000-0005-0000-0000-0000990D0000}"/>
    <cellStyle name="Cálculo 3 2 5 6" xfId="3529" xr:uid="{00000000-0005-0000-0000-00009A0D0000}"/>
    <cellStyle name="Cálculo 3 2 5 6 2" xfId="3530" xr:uid="{00000000-0005-0000-0000-00009B0D0000}"/>
    <cellStyle name="Cálculo 3 2 5 6 3" xfId="3531" xr:uid="{00000000-0005-0000-0000-00009C0D0000}"/>
    <cellStyle name="Cálculo 3 2 5 6 4" xfId="3532" xr:uid="{00000000-0005-0000-0000-00009D0D0000}"/>
    <cellStyle name="Cálculo 3 2 5 6 5" xfId="3533" xr:uid="{00000000-0005-0000-0000-00009E0D0000}"/>
    <cellStyle name="Cálculo 3 2 5 7" xfId="3534" xr:uid="{00000000-0005-0000-0000-00009F0D0000}"/>
    <cellStyle name="Cálculo 3 2 5 7 2" xfId="3535" xr:uid="{00000000-0005-0000-0000-0000A00D0000}"/>
    <cellStyle name="Cálculo 3 2 5 7 3" xfId="3536" xr:uid="{00000000-0005-0000-0000-0000A10D0000}"/>
    <cellStyle name="Cálculo 3 2 5 7 4" xfId="3537" xr:uid="{00000000-0005-0000-0000-0000A20D0000}"/>
    <cellStyle name="Cálculo 3 2 5 7 5" xfId="3538" xr:uid="{00000000-0005-0000-0000-0000A30D0000}"/>
    <cellStyle name="Cálculo 3 2 5 8" xfId="3539" xr:uid="{00000000-0005-0000-0000-0000A40D0000}"/>
    <cellStyle name="Cálculo 3 2 5 8 2" xfId="3540" xr:uid="{00000000-0005-0000-0000-0000A50D0000}"/>
    <cellStyle name="Cálculo 3 2 5 8 3" xfId="3541" xr:uid="{00000000-0005-0000-0000-0000A60D0000}"/>
    <cellStyle name="Cálculo 3 2 5 8 4" xfId="3542" xr:uid="{00000000-0005-0000-0000-0000A70D0000}"/>
    <cellStyle name="Cálculo 3 2 5 8 5" xfId="3543" xr:uid="{00000000-0005-0000-0000-0000A80D0000}"/>
    <cellStyle name="Cálculo 3 2 5 9" xfId="3544" xr:uid="{00000000-0005-0000-0000-0000A90D0000}"/>
    <cellStyle name="Cálculo 3 2 6" xfId="3545" xr:uid="{00000000-0005-0000-0000-0000AA0D0000}"/>
    <cellStyle name="Cálculo 3 2 6 10" xfId="3546" xr:uid="{00000000-0005-0000-0000-0000AB0D0000}"/>
    <cellStyle name="Cálculo 3 2 6 11" xfId="3547" xr:uid="{00000000-0005-0000-0000-0000AC0D0000}"/>
    <cellStyle name="Cálculo 3 2 6 12" xfId="3548" xr:uid="{00000000-0005-0000-0000-0000AD0D0000}"/>
    <cellStyle name="Cálculo 3 2 6 2" xfId="3549" xr:uid="{00000000-0005-0000-0000-0000AE0D0000}"/>
    <cellStyle name="Cálculo 3 2 6 2 2" xfId="3550" xr:uid="{00000000-0005-0000-0000-0000AF0D0000}"/>
    <cellStyle name="Cálculo 3 2 6 2 3" xfId="3551" xr:uid="{00000000-0005-0000-0000-0000B00D0000}"/>
    <cellStyle name="Cálculo 3 2 6 2 4" xfId="3552" xr:uid="{00000000-0005-0000-0000-0000B10D0000}"/>
    <cellStyle name="Cálculo 3 2 6 2 5" xfId="3553" xr:uid="{00000000-0005-0000-0000-0000B20D0000}"/>
    <cellStyle name="Cálculo 3 2 6 3" xfId="3554" xr:uid="{00000000-0005-0000-0000-0000B30D0000}"/>
    <cellStyle name="Cálculo 3 2 6 3 2" xfId="3555" xr:uid="{00000000-0005-0000-0000-0000B40D0000}"/>
    <cellStyle name="Cálculo 3 2 6 3 3" xfId="3556" xr:uid="{00000000-0005-0000-0000-0000B50D0000}"/>
    <cellStyle name="Cálculo 3 2 6 3 4" xfId="3557" xr:uid="{00000000-0005-0000-0000-0000B60D0000}"/>
    <cellStyle name="Cálculo 3 2 6 3 5" xfId="3558" xr:uid="{00000000-0005-0000-0000-0000B70D0000}"/>
    <cellStyle name="Cálculo 3 2 6 4" xfId="3559" xr:uid="{00000000-0005-0000-0000-0000B80D0000}"/>
    <cellStyle name="Cálculo 3 2 6 4 2" xfId="3560" xr:uid="{00000000-0005-0000-0000-0000B90D0000}"/>
    <cellStyle name="Cálculo 3 2 6 4 3" xfId="3561" xr:uid="{00000000-0005-0000-0000-0000BA0D0000}"/>
    <cellStyle name="Cálculo 3 2 6 4 4" xfId="3562" xr:uid="{00000000-0005-0000-0000-0000BB0D0000}"/>
    <cellStyle name="Cálculo 3 2 6 4 5" xfId="3563" xr:uid="{00000000-0005-0000-0000-0000BC0D0000}"/>
    <cellStyle name="Cálculo 3 2 6 5" xfId="3564" xr:uid="{00000000-0005-0000-0000-0000BD0D0000}"/>
    <cellStyle name="Cálculo 3 2 6 5 2" xfId="3565" xr:uid="{00000000-0005-0000-0000-0000BE0D0000}"/>
    <cellStyle name="Cálculo 3 2 6 5 3" xfId="3566" xr:uid="{00000000-0005-0000-0000-0000BF0D0000}"/>
    <cellStyle name="Cálculo 3 2 6 5 4" xfId="3567" xr:uid="{00000000-0005-0000-0000-0000C00D0000}"/>
    <cellStyle name="Cálculo 3 2 6 5 5" xfId="3568" xr:uid="{00000000-0005-0000-0000-0000C10D0000}"/>
    <cellStyle name="Cálculo 3 2 6 6" xfId="3569" xr:uid="{00000000-0005-0000-0000-0000C20D0000}"/>
    <cellStyle name="Cálculo 3 2 6 6 2" xfId="3570" xr:uid="{00000000-0005-0000-0000-0000C30D0000}"/>
    <cellStyle name="Cálculo 3 2 6 6 3" xfId="3571" xr:uid="{00000000-0005-0000-0000-0000C40D0000}"/>
    <cellStyle name="Cálculo 3 2 6 6 4" xfId="3572" xr:uid="{00000000-0005-0000-0000-0000C50D0000}"/>
    <cellStyle name="Cálculo 3 2 6 6 5" xfId="3573" xr:uid="{00000000-0005-0000-0000-0000C60D0000}"/>
    <cellStyle name="Cálculo 3 2 6 7" xfId="3574" xr:uid="{00000000-0005-0000-0000-0000C70D0000}"/>
    <cellStyle name="Cálculo 3 2 6 7 2" xfId="3575" xr:uid="{00000000-0005-0000-0000-0000C80D0000}"/>
    <cellStyle name="Cálculo 3 2 6 7 3" xfId="3576" xr:uid="{00000000-0005-0000-0000-0000C90D0000}"/>
    <cellStyle name="Cálculo 3 2 6 7 4" xfId="3577" xr:uid="{00000000-0005-0000-0000-0000CA0D0000}"/>
    <cellStyle name="Cálculo 3 2 6 7 5" xfId="3578" xr:uid="{00000000-0005-0000-0000-0000CB0D0000}"/>
    <cellStyle name="Cálculo 3 2 6 8" xfId="3579" xr:uid="{00000000-0005-0000-0000-0000CC0D0000}"/>
    <cellStyle name="Cálculo 3 2 6 8 2" xfId="3580" xr:uid="{00000000-0005-0000-0000-0000CD0D0000}"/>
    <cellStyle name="Cálculo 3 2 6 8 3" xfId="3581" xr:uid="{00000000-0005-0000-0000-0000CE0D0000}"/>
    <cellStyle name="Cálculo 3 2 6 8 4" xfId="3582" xr:uid="{00000000-0005-0000-0000-0000CF0D0000}"/>
    <cellStyle name="Cálculo 3 2 6 8 5" xfId="3583" xr:uid="{00000000-0005-0000-0000-0000D00D0000}"/>
    <cellStyle name="Cálculo 3 2 6 9" xfId="3584" xr:uid="{00000000-0005-0000-0000-0000D10D0000}"/>
    <cellStyle name="Cálculo 3 2 7" xfId="3585" xr:uid="{00000000-0005-0000-0000-0000D20D0000}"/>
    <cellStyle name="Cálculo 3 2 7 10" xfId="3586" xr:uid="{00000000-0005-0000-0000-0000D30D0000}"/>
    <cellStyle name="Cálculo 3 2 7 11" xfId="3587" xr:uid="{00000000-0005-0000-0000-0000D40D0000}"/>
    <cellStyle name="Cálculo 3 2 7 12" xfId="3588" xr:uid="{00000000-0005-0000-0000-0000D50D0000}"/>
    <cellStyle name="Cálculo 3 2 7 2" xfId="3589" xr:uid="{00000000-0005-0000-0000-0000D60D0000}"/>
    <cellStyle name="Cálculo 3 2 7 2 2" xfId="3590" xr:uid="{00000000-0005-0000-0000-0000D70D0000}"/>
    <cellStyle name="Cálculo 3 2 7 2 3" xfId="3591" xr:uid="{00000000-0005-0000-0000-0000D80D0000}"/>
    <cellStyle name="Cálculo 3 2 7 2 4" xfId="3592" xr:uid="{00000000-0005-0000-0000-0000D90D0000}"/>
    <cellStyle name="Cálculo 3 2 7 2 5" xfId="3593" xr:uid="{00000000-0005-0000-0000-0000DA0D0000}"/>
    <cellStyle name="Cálculo 3 2 7 3" xfId="3594" xr:uid="{00000000-0005-0000-0000-0000DB0D0000}"/>
    <cellStyle name="Cálculo 3 2 7 3 2" xfId="3595" xr:uid="{00000000-0005-0000-0000-0000DC0D0000}"/>
    <cellStyle name="Cálculo 3 2 7 3 3" xfId="3596" xr:uid="{00000000-0005-0000-0000-0000DD0D0000}"/>
    <cellStyle name="Cálculo 3 2 7 3 4" xfId="3597" xr:uid="{00000000-0005-0000-0000-0000DE0D0000}"/>
    <cellStyle name="Cálculo 3 2 7 3 5" xfId="3598" xr:uid="{00000000-0005-0000-0000-0000DF0D0000}"/>
    <cellStyle name="Cálculo 3 2 7 4" xfId="3599" xr:uid="{00000000-0005-0000-0000-0000E00D0000}"/>
    <cellStyle name="Cálculo 3 2 7 4 2" xfId="3600" xr:uid="{00000000-0005-0000-0000-0000E10D0000}"/>
    <cellStyle name="Cálculo 3 2 7 4 3" xfId="3601" xr:uid="{00000000-0005-0000-0000-0000E20D0000}"/>
    <cellStyle name="Cálculo 3 2 7 4 4" xfId="3602" xr:uid="{00000000-0005-0000-0000-0000E30D0000}"/>
    <cellStyle name="Cálculo 3 2 7 4 5" xfId="3603" xr:uid="{00000000-0005-0000-0000-0000E40D0000}"/>
    <cellStyle name="Cálculo 3 2 7 5" xfId="3604" xr:uid="{00000000-0005-0000-0000-0000E50D0000}"/>
    <cellStyle name="Cálculo 3 2 7 5 2" xfId="3605" xr:uid="{00000000-0005-0000-0000-0000E60D0000}"/>
    <cellStyle name="Cálculo 3 2 7 5 3" xfId="3606" xr:uid="{00000000-0005-0000-0000-0000E70D0000}"/>
    <cellStyle name="Cálculo 3 2 7 5 4" xfId="3607" xr:uid="{00000000-0005-0000-0000-0000E80D0000}"/>
    <cellStyle name="Cálculo 3 2 7 5 5" xfId="3608" xr:uid="{00000000-0005-0000-0000-0000E90D0000}"/>
    <cellStyle name="Cálculo 3 2 7 6" xfId="3609" xr:uid="{00000000-0005-0000-0000-0000EA0D0000}"/>
    <cellStyle name="Cálculo 3 2 7 6 2" xfId="3610" xr:uid="{00000000-0005-0000-0000-0000EB0D0000}"/>
    <cellStyle name="Cálculo 3 2 7 6 3" xfId="3611" xr:uid="{00000000-0005-0000-0000-0000EC0D0000}"/>
    <cellStyle name="Cálculo 3 2 7 6 4" xfId="3612" xr:uid="{00000000-0005-0000-0000-0000ED0D0000}"/>
    <cellStyle name="Cálculo 3 2 7 6 5" xfId="3613" xr:uid="{00000000-0005-0000-0000-0000EE0D0000}"/>
    <cellStyle name="Cálculo 3 2 7 7" xfId="3614" xr:uid="{00000000-0005-0000-0000-0000EF0D0000}"/>
    <cellStyle name="Cálculo 3 2 7 7 2" xfId="3615" xr:uid="{00000000-0005-0000-0000-0000F00D0000}"/>
    <cellStyle name="Cálculo 3 2 7 7 3" xfId="3616" xr:uid="{00000000-0005-0000-0000-0000F10D0000}"/>
    <cellStyle name="Cálculo 3 2 7 7 4" xfId="3617" xr:uid="{00000000-0005-0000-0000-0000F20D0000}"/>
    <cellStyle name="Cálculo 3 2 7 7 5" xfId="3618" xr:uid="{00000000-0005-0000-0000-0000F30D0000}"/>
    <cellStyle name="Cálculo 3 2 7 8" xfId="3619" xr:uid="{00000000-0005-0000-0000-0000F40D0000}"/>
    <cellStyle name="Cálculo 3 2 7 8 2" xfId="3620" xr:uid="{00000000-0005-0000-0000-0000F50D0000}"/>
    <cellStyle name="Cálculo 3 2 7 8 3" xfId="3621" xr:uid="{00000000-0005-0000-0000-0000F60D0000}"/>
    <cellStyle name="Cálculo 3 2 7 8 4" xfId="3622" xr:uid="{00000000-0005-0000-0000-0000F70D0000}"/>
    <cellStyle name="Cálculo 3 2 7 8 5" xfId="3623" xr:uid="{00000000-0005-0000-0000-0000F80D0000}"/>
    <cellStyle name="Cálculo 3 2 7 9" xfId="3624" xr:uid="{00000000-0005-0000-0000-0000F90D0000}"/>
    <cellStyle name="Cálculo 3 2 8" xfId="3625" xr:uid="{00000000-0005-0000-0000-0000FA0D0000}"/>
    <cellStyle name="Cálculo 3 2 8 2" xfId="3626" xr:uid="{00000000-0005-0000-0000-0000FB0D0000}"/>
    <cellStyle name="Cálculo 3 2 8 3" xfId="3627" xr:uid="{00000000-0005-0000-0000-0000FC0D0000}"/>
    <cellStyle name="Cálculo 3 2 8 4" xfId="3628" xr:uid="{00000000-0005-0000-0000-0000FD0D0000}"/>
    <cellStyle name="Cálculo 3 2 8 5" xfId="3629" xr:uid="{00000000-0005-0000-0000-0000FE0D0000}"/>
    <cellStyle name="Cálculo 3 2 9" xfId="3630" xr:uid="{00000000-0005-0000-0000-0000FF0D0000}"/>
    <cellStyle name="Cálculo 3 2 9 2" xfId="3631" xr:uid="{00000000-0005-0000-0000-0000000E0000}"/>
    <cellStyle name="Cálculo 3 2 9 3" xfId="3632" xr:uid="{00000000-0005-0000-0000-0000010E0000}"/>
    <cellStyle name="Cálculo 3 2 9 4" xfId="3633" xr:uid="{00000000-0005-0000-0000-0000020E0000}"/>
    <cellStyle name="Cálculo 3 2 9 5" xfId="3634" xr:uid="{00000000-0005-0000-0000-0000030E0000}"/>
    <cellStyle name="Cálculo 3 20" xfId="3635" xr:uid="{00000000-0005-0000-0000-0000040E0000}"/>
    <cellStyle name="Cálculo 3 3" xfId="3636" xr:uid="{00000000-0005-0000-0000-0000050E0000}"/>
    <cellStyle name="Cálculo 3 3 10" xfId="3637" xr:uid="{00000000-0005-0000-0000-0000060E0000}"/>
    <cellStyle name="Cálculo 3 3 11" xfId="3638" xr:uid="{00000000-0005-0000-0000-0000070E0000}"/>
    <cellStyle name="Cálculo 3 3 12" xfId="3639" xr:uid="{00000000-0005-0000-0000-0000080E0000}"/>
    <cellStyle name="Cálculo 3 3 13" xfId="3640" xr:uid="{00000000-0005-0000-0000-0000090E0000}"/>
    <cellStyle name="Cálculo 3 3 2" xfId="3641" xr:uid="{00000000-0005-0000-0000-00000A0E0000}"/>
    <cellStyle name="Cálculo 3 3 2 10" xfId="3642" xr:uid="{00000000-0005-0000-0000-00000B0E0000}"/>
    <cellStyle name="Cálculo 3 3 2 11" xfId="3643" xr:uid="{00000000-0005-0000-0000-00000C0E0000}"/>
    <cellStyle name="Cálculo 3 3 2 12" xfId="3644" xr:uid="{00000000-0005-0000-0000-00000D0E0000}"/>
    <cellStyle name="Cálculo 3 3 2 2" xfId="3645" xr:uid="{00000000-0005-0000-0000-00000E0E0000}"/>
    <cellStyle name="Cálculo 3 3 2 2 2" xfId="3646" xr:uid="{00000000-0005-0000-0000-00000F0E0000}"/>
    <cellStyle name="Cálculo 3 3 2 2 3" xfId="3647" xr:uid="{00000000-0005-0000-0000-0000100E0000}"/>
    <cellStyle name="Cálculo 3 3 2 2 4" xfId="3648" xr:uid="{00000000-0005-0000-0000-0000110E0000}"/>
    <cellStyle name="Cálculo 3 3 2 2 5" xfId="3649" xr:uid="{00000000-0005-0000-0000-0000120E0000}"/>
    <cellStyle name="Cálculo 3 3 2 3" xfId="3650" xr:uid="{00000000-0005-0000-0000-0000130E0000}"/>
    <cellStyle name="Cálculo 3 3 2 3 2" xfId="3651" xr:uid="{00000000-0005-0000-0000-0000140E0000}"/>
    <cellStyle name="Cálculo 3 3 2 3 3" xfId="3652" xr:uid="{00000000-0005-0000-0000-0000150E0000}"/>
    <cellStyle name="Cálculo 3 3 2 3 4" xfId="3653" xr:uid="{00000000-0005-0000-0000-0000160E0000}"/>
    <cellStyle name="Cálculo 3 3 2 3 5" xfId="3654" xr:uid="{00000000-0005-0000-0000-0000170E0000}"/>
    <cellStyle name="Cálculo 3 3 2 4" xfId="3655" xr:uid="{00000000-0005-0000-0000-0000180E0000}"/>
    <cellStyle name="Cálculo 3 3 2 4 2" xfId="3656" xr:uid="{00000000-0005-0000-0000-0000190E0000}"/>
    <cellStyle name="Cálculo 3 3 2 4 3" xfId="3657" xr:uid="{00000000-0005-0000-0000-00001A0E0000}"/>
    <cellStyle name="Cálculo 3 3 2 4 4" xfId="3658" xr:uid="{00000000-0005-0000-0000-00001B0E0000}"/>
    <cellStyle name="Cálculo 3 3 2 4 5" xfId="3659" xr:uid="{00000000-0005-0000-0000-00001C0E0000}"/>
    <cellStyle name="Cálculo 3 3 2 5" xfId="3660" xr:uid="{00000000-0005-0000-0000-00001D0E0000}"/>
    <cellStyle name="Cálculo 3 3 2 5 2" xfId="3661" xr:uid="{00000000-0005-0000-0000-00001E0E0000}"/>
    <cellStyle name="Cálculo 3 3 2 5 3" xfId="3662" xr:uid="{00000000-0005-0000-0000-00001F0E0000}"/>
    <cellStyle name="Cálculo 3 3 2 5 4" xfId="3663" xr:uid="{00000000-0005-0000-0000-0000200E0000}"/>
    <cellStyle name="Cálculo 3 3 2 5 5" xfId="3664" xr:uid="{00000000-0005-0000-0000-0000210E0000}"/>
    <cellStyle name="Cálculo 3 3 2 6" xfId="3665" xr:uid="{00000000-0005-0000-0000-0000220E0000}"/>
    <cellStyle name="Cálculo 3 3 2 6 2" xfId="3666" xr:uid="{00000000-0005-0000-0000-0000230E0000}"/>
    <cellStyle name="Cálculo 3 3 2 6 3" xfId="3667" xr:uid="{00000000-0005-0000-0000-0000240E0000}"/>
    <cellStyle name="Cálculo 3 3 2 6 4" xfId="3668" xr:uid="{00000000-0005-0000-0000-0000250E0000}"/>
    <cellStyle name="Cálculo 3 3 2 6 5" xfId="3669" xr:uid="{00000000-0005-0000-0000-0000260E0000}"/>
    <cellStyle name="Cálculo 3 3 2 7" xfId="3670" xr:uid="{00000000-0005-0000-0000-0000270E0000}"/>
    <cellStyle name="Cálculo 3 3 2 7 2" xfId="3671" xr:uid="{00000000-0005-0000-0000-0000280E0000}"/>
    <cellStyle name="Cálculo 3 3 2 7 3" xfId="3672" xr:uid="{00000000-0005-0000-0000-0000290E0000}"/>
    <cellStyle name="Cálculo 3 3 2 7 4" xfId="3673" xr:uid="{00000000-0005-0000-0000-00002A0E0000}"/>
    <cellStyle name="Cálculo 3 3 2 7 5" xfId="3674" xr:uid="{00000000-0005-0000-0000-00002B0E0000}"/>
    <cellStyle name="Cálculo 3 3 2 8" xfId="3675" xr:uid="{00000000-0005-0000-0000-00002C0E0000}"/>
    <cellStyle name="Cálculo 3 3 2 8 2" xfId="3676" xr:uid="{00000000-0005-0000-0000-00002D0E0000}"/>
    <cellStyle name="Cálculo 3 3 2 8 3" xfId="3677" xr:uid="{00000000-0005-0000-0000-00002E0E0000}"/>
    <cellStyle name="Cálculo 3 3 2 8 4" xfId="3678" xr:uid="{00000000-0005-0000-0000-00002F0E0000}"/>
    <cellStyle name="Cálculo 3 3 2 8 5" xfId="3679" xr:uid="{00000000-0005-0000-0000-0000300E0000}"/>
    <cellStyle name="Cálculo 3 3 2 9" xfId="3680" xr:uid="{00000000-0005-0000-0000-0000310E0000}"/>
    <cellStyle name="Cálculo 3 3 3" xfId="3681" xr:uid="{00000000-0005-0000-0000-0000320E0000}"/>
    <cellStyle name="Cálculo 3 3 3 2" xfId="3682" xr:uid="{00000000-0005-0000-0000-0000330E0000}"/>
    <cellStyle name="Cálculo 3 3 3 3" xfId="3683" xr:uid="{00000000-0005-0000-0000-0000340E0000}"/>
    <cellStyle name="Cálculo 3 3 3 4" xfId="3684" xr:uid="{00000000-0005-0000-0000-0000350E0000}"/>
    <cellStyle name="Cálculo 3 3 3 5" xfId="3685" xr:uid="{00000000-0005-0000-0000-0000360E0000}"/>
    <cellStyle name="Cálculo 3 3 4" xfId="3686" xr:uid="{00000000-0005-0000-0000-0000370E0000}"/>
    <cellStyle name="Cálculo 3 3 4 2" xfId="3687" xr:uid="{00000000-0005-0000-0000-0000380E0000}"/>
    <cellStyle name="Cálculo 3 3 4 3" xfId="3688" xr:uid="{00000000-0005-0000-0000-0000390E0000}"/>
    <cellStyle name="Cálculo 3 3 4 4" xfId="3689" xr:uid="{00000000-0005-0000-0000-00003A0E0000}"/>
    <cellStyle name="Cálculo 3 3 4 5" xfId="3690" xr:uid="{00000000-0005-0000-0000-00003B0E0000}"/>
    <cellStyle name="Cálculo 3 3 5" xfId="3691" xr:uid="{00000000-0005-0000-0000-00003C0E0000}"/>
    <cellStyle name="Cálculo 3 3 5 2" xfId="3692" xr:uid="{00000000-0005-0000-0000-00003D0E0000}"/>
    <cellStyle name="Cálculo 3 3 5 3" xfId="3693" xr:uid="{00000000-0005-0000-0000-00003E0E0000}"/>
    <cellStyle name="Cálculo 3 3 5 4" xfId="3694" xr:uid="{00000000-0005-0000-0000-00003F0E0000}"/>
    <cellStyle name="Cálculo 3 3 5 5" xfId="3695" xr:uid="{00000000-0005-0000-0000-0000400E0000}"/>
    <cellStyle name="Cálculo 3 3 6" xfId="3696" xr:uid="{00000000-0005-0000-0000-0000410E0000}"/>
    <cellStyle name="Cálculo 3 3 6 2" xfId="3697" xr:uid="{00000000-0005-0000-0000-0000420E0000}"/>
    <cellStyle name="Cálculo 3 3 6 3" xfId="3698" xr:uid="{00000000-0005-0000-0000-0000430E0000}"/>
    <cellStyle name="Cálculo 3 3 6 4" xfId="3699" xr:uid="{00000000-0005-0000-0000-0000440E0000}"/>
    <cellStyle name="Cálculo 3 3 6 5" xfId="3700" xr:uid="{00000000-0005-0000-0000-0000450E0000}"/>
    <cellStyle name="Cálculo 3 3 7" xfId="3701" xr:uid="{00000000-0005-0000-0000-0000460E0000}"/>
    <cellStyle name="Cálculo 3 3 7 2" xfId="3702" xr:uid="{00000000-0005-0000-0000-0000470E0000}"/>
    <cellStyle name="Cálculo 3 3 7 3" xfId="3703" xr:uid="{00000000-0005-0000-0000-0000480E0000}"/>
    <cellStyle name="Cálculo 3 3 7 4" xfId="3704" xr:uid="{00000000-0005-0000-0000-0000490E0000}"/>
    <cellStyle name="Cálculo 3 3 7 5" xfId="3705" xr:uid="{00000000-0005-0000-0000-00004A0E0000}"/>
    <cellStyle name="Cálculo 3 3 8" xfId="3706" xr:uid="{00000000-0005-0000-0000-00004B0E0000}"/>
    <cellStyle name="Cálculo 3 3 8 2" xfId="3707" xr:uid="{00000000-0005-0000-0000-00004C0E0000}"/>
    <cellStyle name="Cálculo 3 3 8 3" xfId="3708" xr:uid="{00000000-0005-0000-0000-00004D0E0000}"/>
    <cellStyle name="Cálculo 3 3 8 4" xfId="3709" xr:uid="{00000000-0005-0000-0000-00004E0E0000}"/>
    <cellStyle name="Cálculo 3 3 8 5" xfId="3710" xr:uid="{00000000-0005-0000-0000-00004F0E0000}"/>
    <cellStyle name="Cálculo 3 3 9" xfId="3711" xr:uid="{00000000-0005-0000-0000-0000500E0000}"/>
    <cellStyle name="Cálculo 3 3 9 2" xfId="3712" xr:uid="{00000000-0005-0000-0000-0000510E0000}"/>
    <cellStyle name="Cálculo 3 3 9 3" xfId="3713" xr:uid="{00000000-0005-0000-0000-0000520E0000}"/>
    <cellStyle name="Cálculo 3 3 9 4" xfId="3714" xr:uid="{00000000-0005-0000-0000-0000530E0000}"/>
    <cellStyle name="Cálculo 3 3 9 5" xfId="3715" xr:uid="{00000000-0005-0000-0000-0000540E0000}"/>
    <cellStyle name="Cálculo 3 4" xfId="3716" xr:uid="{00000000-0005-0000-0000-0000550E0000}"/>
    <cellStyle name="Cálculo 3 4 10" xfId="3717" xr:uid="{00000000-0005-0000-0000-0000560E0000}"/>
    <cellStyle name="Cálculo 3 4 11" xfId="3718" xr:uid="{00000000-0005-0000-0000-0000570E0000}"/>
    <cellStyle name="Cálculo 3 4 12" xfId="3719" xr:uid="{00000000-0005-0000-0000-0000580E0000}"/>
    <cellStyle name="Cálculo 3 4 2" xfId="3720" xr:uid="{00000000-0005-0000-0000-0000590E0000}"/>
    <cellStyle name="Cálculo 3 4 2 2" xfId="3721" xr:uid="{00000000-0005-0000-0000-00005A0E0000}"/>
    <cellStyle name="Cálculo 3 4 2 3" xfId="3722" xr:uid="{00000000-0005-0000-0000-00005B0E0000}"/>
    <cellStyle name="Cálculo 3 4 2 4" xfId="3723" xr:uid="{00000000-0005-0000-0000-00005C0E0000}"/>
    <cellStyle name="Cálculo 3 4 2 5" xfId="3724" xr:uid="{00000000-0005-0000-0000-00005D0E0000}"/>
    <cellStyle name="Cálculo 3 4 3" xfId="3725" xr:uid="{00000000-0005-0000-0000-00005E0E0000}"/>
    <cellStyle name="Cálculo 3 4 3 2" xfId="3726" xr:uid="{00000000-0005-0000-0000-00005F0E0000}"/>
    <cellStyle name="Cálculo 3 4 3 3" xfId="3727" xr:uid="{00000000-0005-0000-0000-0000600E0000}"/>
    <cellStyle name="Cálculo 3 4 3 4" xfId="3728" xr:uid="{00000000-0005-0000-0000-0000610E0000}"/>
    <cellStyle name="Cálculo 3 4 3 5" xfId="3729" xr:uid="{00000000-0005-0000-0000-0000620E0000}"/>
    <cellStyle name="Cálculo 3 4 4" xfId="3730" xr:uid="{00000000-0005-0000-0000-0000630E0000}"/>
    <cellStyle name="Cálculo 3 4 4 2" xfId="3731" xr:uid="{00000000-0005-0000-0000-0000640E0000}"/>
    <cellStyle name="Cálculo 3 4 4 3" xfId="3732" xr:uid="{00000000-0005-0000-0000-0000650E0000}"/>
    <cellStyle name="Cálculo 3 4 4 4" xfId="3733" xr:uid="{00000000-0005-0000-0000-0000660E0000}"/>
    <cellStyle name="Cálculo 3 4 4 5" xfId="3734" xr:uid="{00000000-0005-0000-0000-0000670E0000}"/>
    <cellStyle name="Cálculo 3 4 5" xfId="3735" xr:uid="{00000000-0005-0000-0000-0000680E0000}"/>
    <cellStyle name="Cálculo 3 4 5 2" xfId="3736" xr:uid="{00000000-0005-0000-0000-0000690E0000}"/>
    <cellStyle name="Cálculo 3 4 5 3" xfId="3737" xr:uid="{00000000-0005-0000-0000-00006A0E0000}"/>
    <cellStyle name="Cálculo 3 4 5 4" xfId="3738" xr:uid="{00000000-0005-0000-0000-00006B0E0000}"/>
    <cellStyle name="Cálculo 3 4 5 5" xfId="3739" xr:uid="{00000000-0005-0000-0000-00006C0E0000}"/>
    <cellStyle name="Cálculo 3 4 6" xfId="3740" xr:uid="{00000000-0005-0000-0000-00006D0E0000}"/>
    <cellStyle name="Cálculo 3 4 6 2" xfId="3741" xr:uid="{00000000-0005-0000-0000-00006E0E0000}"/>
    <cellStyle name="Cálculo 3 4 6 3" xfId="3742" xr:uid="{00000000-0005-0000-0000-00006F0E0000}"/>
    <cellStyle name="Cálculo 3 4 6 4" xfId="3743" xr:uid="{00000000-0005-0000-0000-0000700E0000}"/>
    <cellStyle name="Cálculo 3 4 6 5" xfId="3744" xr:uid="{00000000-0005-0000-0000-0000710E0000}"/>
    <cellStyle name="Cálculo 3 4 7" xfId="3745" xr:uid="{00000000-0005-0000-0000-0000720E0000}"/>
    <cellStyle name="Cálculo 3 4 7 2" xfId="3746" xr:uid="{00000000-0005-0000-0000-0000730E0000}"/>
    <cellStyle name="Cálculo 3 4 7 3" xfId="3747" xr:uid="{00000000-0005-0000-0000-0000740E0000}"/>
    <cellStyle name="Cálculo 3 4 7 4" xfId="3748" xr:uid="{00000000-0005-0000-0000-0000750E0000}"/>
    <cellStyle name="Cálculo 3 4 7 5" xfId="3749" xr:uid="{00000000-0005-0000-0000-0000760E0000}"/>
    <cellStyle name="Cálculo 3 4 8" xfId="3750" xr:uid="{00000000-0005-0000-0000-0000770E0000}"/>
    <cellStyle name="Cálculo 3 4 8 2" xfId="3751" xr:uid="{00000000-0005-0000-0000-0000780E0000}"/>
    <cellStyle name="Cálculo 3 4 8 3" xfId="3752" xr:uid="{00000000-0005-0000-0000-0000790E0000}"/>
    <cellStyle name="Cálculo 3 4 8 4" xfId="3753" xr:uid="{00000000-0005-0000-0000-00007A0E0000}"/>
    <cellStyle name="Cálculo 3 4 8 5" xfId="3754" xr:uid="{00000000-0005-0000-0000-00007B0E0000}"/>
    <cellStyle name="Cálculo 3 4 9" xfId="3755" xr:uid="{00000000-0005-0000-0000-00007C0E0000}"/>
    <cellStyle name="Cálculo 3 5" xfId="3756" xr:uid="{00000000-0005-0000-0000-00007D0E0000}"/>
    <cellStyle name="Cálculo 3 5 10" xfId="3757" xr:uid="{00000000-0005-0000-0000-00007E0E0000}"/>
    <cellStyle name="Cálculo 3 5 11" xfId="3758" xr:uid="{00000000-0005-0000-0000-00007F0E0000}"/>
    <cellStyle name="Cálculo 3 5 12" xfId="3759" xr:uid="{00000000-0005-0000-0000-0000800E0000}"/>
    <cellStyle name="Cálculo 3 5 2" xfId="3760" xr:uid="{00000000-0005-0000-0000-0000810E0000}"/>
    <cellStyle name="Cálculo 3 5 2 2" xfId="3761" xr:uid="{00000000-0005-0000-0000-0000820E0000}"/>
    <cellStyle name="Cálculo 3 5 2 3" xfId="3762" xr:uid="{00000000-0005-0000-0000-0000830E0000}"/>
    <cellStyle name="Cálculo 3 5 2 4" xfId="3763" xr:uid="{00000000-0005-0000-0000-0000840E0000}"/>
    <cellStyle name="Cálculo 3 5 2 5" xfId="3764" xr:uid="{00000000-0005-0000-0000-0000850E0000}"/>
    <cellStyle name="Cálculo 3 5 3" xfId="3765" xr:uid="{00000000-0005-0000-0000-0000860E0000}"/>
    <cellStyle name="Cálculo 3 5 3 2" xfId="3766" xr:uid="{00000000-0005-0000-0000-0000870E0000}"/>
    <cellStyle name="Cálculo 3 5 3 3" xfId="3767" xr:uid="{00000000-0005-0000-0000-0000880E0000}"/>
    <cellStyle name="Cálculo 3 5 3 4" xfId="3768" xr:uid="{00000000-0005-0000-0000-0000890E0000}"/>
    <cellStyle name="Cálculo 3 5 3 5" xfId="3769" xr:uid="{00000000-0005-0000-0000-00008A0E0000}"/>
    <cellStyle name="Cálculo 3 5 4" xfId="3770" xr:uid="{00000000-0005-0000-0000-00008B0E0000}"/>
    <cellStyle name="Cálculo 3 5 4 2" xfId="3771" xr:uid="{00000000-0005-0000-0000-00008C0E0000}"/>
    <cellStyle name="Cálculo 3 5 4 3" xfId="3772" xr:uid="{00000000-0005-0000-0000-00008D0E0000}"/>
    <cellStyle name="Cálculo 3 5 4 4" xfId="3773" xr:uid="{00000000-0005-0000-0000-00008E0E0000}"/>
    <cellStyle name="Cálculo 3 5 4 5" xfId="3774" xr:uid="{00000000-0005-0000-0000-00008F0E0000}"/>
    <cellStyle name="Cálculo 3 5 5" xfId="3775" xr:uid="{00000000-0005-0000-0000-0000900E0000}"/>
    <cellStyle name="Cálculo 3 5 5 2" xfId="3776" xr:uid="{00000000-0005-0000-0000-0000910E0000}"/>
    <cellStyle name="Cálculo 3 5 5 3" xfId="3777" xr:uid="{00000000-0005-0000-0000-0000920E0000}"/>
    <cellStyle name="Cálculo 3 5 5 4" xfId="3778" xr:uid="{00000000-0005-0000-0000-0000930E0000}"/>
    <cellStyle name="Cálculo 3 5 5 5" xfId="3779" xr:uid="{00000000-0005-0000-0000-0000940E0000}"/>
    <cellStyle name="Cálculo 3 5 6" xfId="3780" xr:uid="{00000000-0005-0000-0000-0000950E0000}"/>
    <cellStyle name="Cálculo 3 5 6 2" xfId="3781" xr:uid="{00000000-0005-0000-0000-0000960E0000}"/>
    <cellStyle name="Cálculo 3 5 6 3" xfId="3782" xr:uid="{00000000-0005-0000-0000-0000970E0000}"/>
    <cellStyle name="Cálculo 3 5 6 4" xfId="3783" xr:uid="{00000000-0005-0000-0000-0000980E0000}"/>
    <cellStyle name="Cálculo 3 5 6 5" xfId="3784" xr:uid="{00000000-0005-0000-0000-0000990E0000}"/>
    <cellStyle name="Cálculo 3 5 7" xfId="3785" xr:uid="{00000000-0005-0000-0000-00009A0E0000}"/>
    <cellStyle name="Cálculo 3 5 7 2" xfId="3786" xr:uid="{00000000-0005-0000-0000-00009B0E0000}"/>
    <cellStyle name="Cálculo 3 5 7 3" xfId="3787" xr:uid="{00000000-0005-0000-0000-00009C0E0000}"/>
    <cellStyle name="Cálculo 3 5 7 4" xfId="3788" xr:uid="{00000000-0005-0000-0000-00009D0E0000}"/>
    <cellStyle name="Cálculo 3 5 7 5" xfId="3789" xr:uid="{00000000-0005-0000-0000-00009E0E0000}"/>
    <cellStyle name="Cálculo 3 5 8" xfId="3790" xr:uid="{00000000-0005-0000-0000-00009F0E0000}"/>
    <cellStyle name="Cálculo 3 5 8 2" xfId="3791" xr:uid="{00000000-0005-0000-0000-0000A00E0000}"/>
    <cellStyle name="Cálculo 3 5 8 3" xfId="3792" xr:uid="{00000000-0005-0000-0000-0000A10E0000}"/>
    <cellStyle name="Cálculo 3 5 8 4" xfId="3793" xr:uid="{00000000-0005-0000-0000-0000A20E0000}"/>
    <cellStyle name="Cálculo 3 5 8 5" xfId="3794" xr:uid="{00000000-0005-0000-0000-0000A30E0000}"/>
    <cellStyle name="Cálculo 3 5 9" xfId="3795" xr:uid="{00000000-0005-0000-0000-0000A40E0000}"/>
    <cellStyle name="Cálculo 3 6" xfId="3796" xr:uid="{00000000-0005-0000-0000-0000A50E0000}"/>
    <cellStyle name="Cálculo 3 6 10" xfId="3797" xr:uid="{00000000-0005-0000-0000-0000A60E0000}"/>
    <cellStyle name="Cálculo 3 6 11" xfId="3798" xr:uid="{00000000-0005-0000-0000-0000A70E0000}"/>
    <cellStyle name="Cálculo 3 6 12" xfId="3799" xr:uid="{00000000-0005-0000-0000-0000A80E0000}"/>
    <cellStyle name="Cálculo 3 6 2" xfId="3800" xr:uid="{00000000-0005-0000-0000-0000A90E0000}"/>
    <cellStyle name="Cálculo 3 6 2 2" xfId="3801" xr:uid="{00000000-0005-0000-0000-0000AA0E0000}"/>
    <cellStyle name="Cálculo 3 6 2 3" xfId="3802" xr:uid="{00000000-0005-0000-0000-0000AB0E0000}"/>
    <cellStyle name="Cálculo 3 6 2 4" xfId="3803" xr:uid="{00000000-0005-0000-0000-0000AC0E0000}"/>
    <cellStyle name="Cálculo 3 6 2 5" xfId="3804" xr:uid="{00000000-0005-0000-0000-0000AD0E0000}"/>
    <cellStyle name="Cálculo 3 6 3" xfId="3805" xr:uid="{00000000-0005-0000-0000-0000AE0E0000}"/>
    <cellStyle name="Cálculo 3 6 3 2" xfId="3806" xr:uid="{00000000-0005-0000-0000-0000AF0E0000}"/>
    <cellStyle name="Cálculo 3 6 3 3" xfId="3807" xr:uid="{00000000-0005-0000-0000-0000B00E0000}"/>
    <cellStyle name="Cálculo 3 6 3 4" xfId="3808" xr:uid="{00000000-0005-0000-0000-0000B10E0000}"/>
    <cellStyle name="Cálculo 3 6 3 5" xfId="3809" xr:uid="{00000000-0005-0000-0000-0000B20E0000}"/>
    <cellStyle name="Cálculo 3 6 4" xfId="3810" xr:uid="{00000000-0005-0000-0000-0000B30E0000}"/>
    <cellStyle name="Cálculo 3 6 4 2" xfId="3811" xr:uid="{00000000-0005-0000-0000-0000B40E0000}"/>
    <cellStyle name="Cálculo 3 6 4 3" xfId="3812" xr:uid="{00000000-0005-0000-0000-0000B50E0000}"/>
    <cellStyle name="Cálculo 3 6 4 4" xfId="3813" xr:uid="{00000000-0005-0000-0000-0000B60E0000}"/>
    <cellStyle name="Cálculo 3 6 4 5" xfId="3814" xr:uid="{00000000-0005-0000-0000-0000B70E0000}"/>
    <cellStyle name="Cálculo 3 6 5" xfId="3815" xr:uid="{00000000-0005-0000-0000-0000B80E0000}"/>
    <cellStyle name="Cálculo 3 6 5 2" xfId="3816" xr:uid="{00000000-0005-0000-0000-0000B90E0000}"/>
    <cellStyle name="Cálculo 3 6 5 3" xfId="3817" xr:uid="{00000000-0005-0000-0000-0000BA0E0000}"/>
    <cellStyle name="Cálculo 3 6 5 4" xfId="3818" xr:uid="{00000000-0005-0000-0000-0000BB0E0000}"/>
    <cellStyle name="Cálculo 3 6 5 5" xfId="3819" xr:uid="{00000000-0005-0000-0000-0000BC0E0000}"/>
    <cellStyle name="Cálculo 3 6 6" xfId="3820" xr:uid="{00000000-0005-0000-0000-0000BD0E0000}"/>
    <cellStyle name="Cálculo 3 6 6 2" xfId="3821" xr:uid="{00000000-0005-0000-0000-0000BE0E0000}"/>
    <cellStyle name="Cálculo 3 6 6 3" xfId="3822" xr:uid="{00000000-0005-0000-0000-0000BF0E0000}"/>
    <cellStyle name="Cálculo 3 6 6 4" xfId="3823" xr:uid="{00000000-0005-0000-0000-0000C00E0000}"/>
    <cellStyle name="Cálculo 3 6 6 5" xfId="3824" xr:uid="{00000000-0005-0000-0000-0000C10E0000}"/>
    <cellStyle name="Cálculo 3 6 7" xfId="3825" xr:uid="{00000000-0005-0000-0000-0000C20E0000}"/>
    <cellStyle name="Cálculo 3 6 7 2" xfId="3826" xr:uid="{00000000-0005-0000-0000-0000C30E0000}"/>
    <cellStyle name="Cálculo 3 6 7 3" xfId="3827" xr:uid="{00000000-0005-0000-0000-0000C40E0000}"/>
    <cellStyle name="Cálculo 3 6 7 4" xfId="3828" xr:uid="{00000000-0005-0000-0000-0000C50E0000}"/>
    <cellStyle name="Cálculo 3 6 7 5" xfId="3829" xr:uid="{00000000-0005-0000-0000-0000C60E0000}"/>
    <cellStyle name="Cálculo 3 6 8" xfId="3830" xr:uid="{00000000-0005-0000-0000-0000C70E0000}"/>
    <cellStyle name="Cálculo 3 6 8 2" xfId="3831" xr:uid="{00000000-0005-0000-0000-0000C80E0000}"/>
    <cellStyle name="Cálculo 3 6 8 3" xfId="3832" xr:uid="{00000000-0005-0000-0000-0000C90E0000}"/>
    <cellStyle name="Cálculo 3 6 8 4" xfId="3833" xr:uid="{00000000-0005-0000-0000-0000CA0E0000}"/>
    <cellStyle name="Cálculo 3 6 8 5" xfId="3834" xr:uid="{00000000-0005-0000-0000-0000CB0E0000}"/>
    <cellStyle name="Cálculo 3 6 9" xfId="3835" xr:uid="{00000000-0005-0000-0000-0000CC0E0000}"/>
    <cellStyle name="Cálculo 3 7" xfId="3836" xr:uid="{00000000-0005-0000-0000-0000CD0E0000}"/>
    <cellStyle name="Cálculo 3 7 10" xfId="3837" xr:uid="{00000000-0005-0000-0000-0000CE0E0000}"/>
    <cellStyle name="Cálculo 3 7 11" xfId="3838" xr:uid="{00000000-0005-0000-0000-0000CF0E0000}"/>
    <cellStyle name="Cálculo 3 7 12" xfId="3839" xr:uid="{00000000-0005-0000-0000-0000D00E0000}"/>
    <cellStyle name="Cálculo 3 7 2" xfId="3840" xr:uid="{00000000-0005-0000-0000-0000D10E0000}"/>
    <cellStyle name="Cálculo 3 7 2 2" xfId="3841" xr:uid="{00000000-0005-0000-0000-0000D20E0000}"/>
    <cellStyle name="Cálculo 3 7 2 3" xfId="3842" xr:uid="{00000000-0005-0000-0000-0000D30E0000}"/>
    <cellStyle name="Cálculo 3 7 2 4" xfId="3843" xr:uid="{00000000-0005-0000-0000-0000D40E0000}"/>
    <cellStyle name="Cálculo 3 7 2 5" xfId="3844" xr:uid="{00000000-0005-0000-0000-0000D50E0000}"/>
    <cellStyle name="Cálculo 3 7 3" xfId="3845" xr:uid="{00000000-0005-0000-0000-0000D60E0000}"/>
    <cellStyle name="Cálculo 3 7 3 2" xfId="3846" xr:uid="{00000000-0005-0000-0000-0000D70E0000}"/>
    <cellStyle name="Cálculo 3 7 3 3" xfId="3847" xr:uid="{00000000-0005-0000-0000-0000D80E0000}"/>
    <cellStyle name="Cálculo 3 7 3 4" xfId="3848" xr:uid="{00000000-0005-0000-0000-0000D90E0000}"/>
    <cellStyle name="Cálculo 3 7 3 5" xfId="3849" xr:uid="{00000000-0005-0000-0000-0000DA0E0000}"/>
    <cellStyle name="Cálculo 3 7 4" xfId="3850" xr:uid="{00000000-0005-0000-0000-0000DB0E0000}"/>
    <cellStyle name="Cálculo 3 7 4 2" xfId="3851" xr:uid="{00000000-0005-0000-0000-0000DC0E0000}"/>
    <cellStyle name="Cálculo 3 7 4 3" xfId="3852" xr:uid="{00000000-0005-0000-0000-0000DD0E0000}"/>
    <cellStyle name="Cálculo 3 7 4 4" xfId="3853" xr:uid="{00000000-0005-0000-0000-0000DE0E0000}"/>
    <cellStyle name="Cálculo 3 7 4 5" xfId="3854" xr:uid="{00000000-0005-0000-0000-0000DF0E0000}"/>
    <cellStyle name="Cálculo 3 7 5" xfId="3855" xr:uid="{00000000-0005-0000-0000-0000E00E0000}"/>
    <cellStyle name="Cálculo 3 7 5 2" xfId="3856" xr:uid="{00000000-0005-0000-0000-0000E10E0000}"/>
    <cellStyle name="Cálculo 3 7 5 3" xfId="3857" xr:uid="{00000000-0005-0000-0000-0000E20E0000}"/>
    <cellStyle name="Cálculo 3 7 5 4" xfId="3858" xr:uid="{00000000-0005-0000-0000-0000E30E0000}"/>
    <cellStyle name="Cálculo 3 7 5 5" xfId="3859" xr:uid="{00000000-0005-0000-0000-0000E40E0000}"/>
    <cellStyle name="Cálculo 3 7 6" xfId="3860" xr:uid="{00000000-0005-0000-0000-0000E50E0000}"/>
    <cellStyle name="Cálculo 3 7 6 2" xfId="3861" xr:uid="{00000000-0005-0000-0000-0000E60E0000}"/>
    <cellStyle name="Cálculo 3 7 6 3" xfId="3862" xr:uid="{00000000-0005-0000-0000-0000E70E0000}"/>
    <cellStyle name="Cálculo 3 7 6 4" xfId="3863" xr:uid="{00000000-0005-0000-0000-0000E80E0000}"/>
    <cellStyle name="Cálculo 3 7 6 5" xfId="3864" xr:uid="{00000000-0005-0000-0000-0000E90E0000}"/>
    <cellStyle name="Cálculo 3 7 7" xfId="3865" xr:uid="{00000000-0005-0000-0000-0000EA0E0000}"/>
    <cellStyle name="Cálculo 3 7 7 2" xfId="3866" xr:uid="{00000000-0005-0000-0000-0000EB0E0000}"/>
    <cellStyle name="Cálculo 3 7 7 3" xfId="3867" xr:uid="{00000000-0005-0000-0000-0000EC0E0000}"/>
    <cellStyle name="Cálculo 3 7 7 4" xfId="3868" xr:uid="{00000000-0005-0000-0000-0000ED0E0000}"/>
    <cellStyle name="Cálculo 3 7 7 5" xfId="3869" xr:uid="{00000000-0005-0000-0000-0000EE0E0000}"/>
    <cellStyle name="Cálculo 3 7 8" xfId="3870" xr:uid="{00000000-0005-0000-0000-0000EF0E0000}"/>
    <cellStyle name="Cálculo 3 7 8 2" xfId="3871" xr:uid="{00000000-0005-0000-0000-0000F00E0000}"/>
    <cellStyle name="Cálculo 3 7 8 3" xfId="3872" xr:uid="{00000000-0005-0000-0000-0000F10E0000}"/>
    <cellStyle name="Cálculo 3 7 8 4" xfId="3873" xr:uid="{00000000-0005-0000-0000-0000F20E0000}"/>
    <cellStyle name="Cálculo 3 7 8 5" xfId="3874" xr:uid="{00000000-0005-0000-0000-0000F30E0000}"/>
    <cellStyle name="Cálculo 3 7 9" xfId="3875" xr:uid="{00000000-0005-0000-0000-0000F40E0000}"/>
    <cellStyle name="Cálculo 3 8" xfId="3876" xr:uid="{00000000-0005-0000-0000-0000F50E0000}"/>
    <cellStyle name="Cálculo 3 8 10" xfId="3877" xr:uid="{00000000-0005-0000-0000-0000F60E0000}"/>
    <cellStyle name="Cálculo 3 8 11" xfId="3878" xr:uid="{00000000-0005-0000-0000-0000F70E0000}"/>
    <cellStyle name="Cálculo 3 8 12" xfId="3879" xr:uid="{00000000-0005-0000-0000-0000F80E0000}"/>
    <cellStyle name="Cálculo 3 8 2" xfId="3880" xr:uid="{00000000-0005-0000-0000-0000F90E0000}"/>
    <cellStyle name="Cálculo 3 8 2 2" xfId="3881" xr:uid="{00000000-0005-0000-0000-0000FA0E0000}"/>
    <cellStyle name="Cálculo 3 8 2 3" xfId="3882" xr:uid="{00000000-0005-0000-0000-0000FB0E0000}"/>
    <cellStyle name="Cálculo 3 8 2 4" xfId="3883" xr:uid="{00000000-0005-0000-0000-0000FC0E0000}"/>
    <cellStyle name="Cálculo 3 8 2 5" xfId="3884" xr:uid="{00000000-0005-0000-0000-0000FD0E0000}"/>
    <cellStyle name="Cálculo 3 8 3" xfId="3885" xr:uid="{00000000-0005-0000-0000-0000FE0E0000}"/>
    <cellStyle name="Cálculo 3 8 3 2" xfId="3886" xr:uid="{00000000-0005-0000-0000-0000FF0E0000}"/>
    <cellStyle name="Cálculo 3 8 3 3" xfId="3887" xr:uid="{00000000-0005-0000-0000-0000000F0000}"/>
    <cellStyle name="Cálculo 3 8 3 4" xfId="3888" xr:uid="{00000000-0005-0000-0000-0000010F0000}"/>
    <cellStyle name="Cálculo 3 8 3 5" xfId="3889" xr:uid="{00000000-0005-0000-0000-0000020F0000}"/>
    <cellStyle name="Cálculo 3 8 4" xfId="3890" xr:uid="{00000000-0005-0000-0000-0000030F0000}"/>
    <cellStyle name="Cálculo 3 8 4 2" xfId="3891" xr:uid="{00000000-0005-0000-0000-0000040F0000}"/>
    <cellStyle name="Cálculo 3 8 4 3" xfId="3892" xr:uid="{00000000-0005-0000-0000-0000050F0000}"/>
    <cellStyle name="Cálculo 3 8 4 4" xfId="3893" xr:uid="{00000000-0005-0000-0000-0000060F0000}"/>
    <cellStyle name="Cálculo 3 8 4 5" xfId="3894" xr:uid="{00000000-0005-0000-0000-0000070F0000}"/>
    <cellStyle name="Cálculo 3 8 5" xfId="3895" xr:uid="{00000000-0005-0000-0000-0000080F0000}"/>
    <cellStyle name="Cálculo 3 8 5 2" xfId="3896" xr:uid="{00000000-0005-0000-0000-0000090F0000}"/>
    <cellStyle name="Cálculo 3 8 5 3" xfId="3897" xr:uid="{00000000-0005-0000-0000-00000A0F0000}"/>
    <cellStyle name="Cálculo 3 8 5 4" xfId="3898" xr:uid="{00000000-0005-0000-0000-00000B0F0000}"/>
    <cellStyle name="Cálculo 3 8 5 5" xfId="3899" xr:uid="{00000000-0005-0000-0000-00000C0F0000}"/>
    <cellStyle name="Cálculo 3 8 6" xfId="3900" xr:uid="{00000000-0005-0000-0000-00000D0F0000}"/>
    <cellStyle name="Cálculo 3 8 6 2" xfId="3901" xr:uid="{00000000-0005-0000-0000-00000E0F0000}"/>
    <cellStyle name="Cálculo 3 8 6 3" xfId="3902" xr:uid="{00000000-0005-0000-0000-00000F0F0000}"/>
    <cellStyle name="Cálculo 3 8 6 4" xfId="3903" xr:uid="{00000000-0005-0000-0000-0000100F0000}"/>
    <cellStyle name="Cálculo 3 8 6 5" xfId="3904" xr:uid="{00000000-0005-0000-0000-0000110F0000}"/>
    <cellStyle name="Cálculo 3 8 7" xfId="3905" xr:uid="{00000000-0005-0000-0000-0000120F0000}"/>
    <cellStyle name="Cálculo 3 8 7 2" xfId="3906" xr:uid="{00000000-0005-0000-0000-0000130F0000}"/>
    <cellStyle name="Cálculo 3 8 7 3" xfId="3907" xr:uid="{00000000-0005-0000-0000-0000140F0000}"/>
    <cellStyle name="Cálculo 3 8 7 4" xfId="3908" xr:uid="{00000000-0005-0000-0000-0000150F0000}"/>
    <cellStyle name="Cálculo 3 8 7 5" xfId="3909" xr:uid="{00000000-0005-0000-0000-0000160F0000}"/>
    <cellStyle name="Cálculo 3 8 8" xfId="3910" xr:uid="{00000000-0005-0000-0000-0000170F0000}"/>
    <cellStyle name="Cálculo 3 8 8 2" xfId="3911" xr:uid="{00000000-0005-0000-0000-0000180F0000}"/>
    <cellStyle name="Cálculo 3 8 8 3" xfId="3912" xr:uid="{00000000-0005-0000-0000-0000190F0000}"/>
    <cellStyle name="Cálculo 3 8 8 4" xfId="3913" xr:uid="{00000000-0005-0000-0000-00001A0F0000}"/>
    <cellStyle name="Cálculo 3 8 8 5" xfId="3914" xr:uid="{00000000-0005-0000-0000-00001B0F0000}"/>
    <cellStyle name="Cálculo 3 8 9" xfId="3915" xr:uid="{00000000-0005-0000-0000-00001C0F0000}"/>
    <cellStyle name="Cálculo 3 9" xfId="3916" xr:uid="{00000000-0005-0000-0000-00001D0F0000}"/>
    <cellStyle name="Cálculo 3 9 2" xfId="3917" xr:uid="{00000000-0005-0000-0000-00001E0F0000}"/>
    <cellStyle name="Cálculo 3 9 3" xfId="3918" xr:uid="{00000000-0005-0000-0000-00001F0F0000}"/>
    <cellStyle name="Cálculo 3 9 4" xfId="3919" xr:uid="{00000000-0005-0000-0000-0000200F0000}"/>
    <cellStyle name="Cálculo 3 9 5" xfId="3920" xr:uid="{00000000-0005-0000-0000-0000210F0000}"/>
    <cellStyle name="Cálculo 4" xfId="3921" xr:uid="{00000000-0005-0000-0000-0000220F0000}"/>
    <cellStyle name="Cálculo 4 2" xfId="3922" xr:uid="{00000000-0005-0000-0000-0000230F0000}"/>
    <cellStyle name="Cálculo 4 2 2" xfId="3923" xr:uid="{00000000-0005-0000-0000-0000240F0000}"/>
    <cellStyle name="Cálculo 4 2 3" xfId="3924" xr:uid="{00000000-0005-0000-0000-0000250F0000}"/>
    <cellStyle name="Cálculo 4 2 4" xfId="3925" xr:uid="{00000000-0005-0000-0000-0000260F0000}"/>
    <cellStyle name="Cálculo 4 2 5" xfId="3926" xr:uid="{00000000-0005-0000-0000-0000270F0000}"/>
    <cellStyle name="Cálculo 4 2 6" xfId="3927" xr:uid="{00000000-0005-0000-0000-0000280F0000}"/>
    <cellStyle name="Cálculo 4 3" xfId="3928" xr:uid="{00000000-0005-0000-0000-0000290F0000}"/>
    <cellStyle name="Cálculo 4 3 2" xfId="3929" xr:uid="{00000000-0005-0000-0000-00002A0F0000}"/>
    <cellStyle name="Cálculo 4 3 3" xfId="3930" xr:uid="{00000000-0005-0000-0000-00002B0F0000}"/>
    <cellStyle name="Cálculo 4 3 4" xfId="3931" xr:uid="{00000000-0005-0000-0000-00002C0F0000}"/>
    <cellStyle name="Cálculo 4 3 5" xfId="3932" xr:uid="{00000000-0005-0000-0000-00002D0F0000}"/>
    <cellStyle name="Cálculo 4 3 6" xfId="3933" xr:uid="{00000000-0005-0000-0000-00002E0F0000}"/>
    <cellStyle name="Cálculo 4 4" xfId="3934" xr:uid="{00000000-0005-0000-0000-00002F0F0000}"/>
    <cellStyle name="Cálculo 4 4 2" xfId="3935" xr:uid="{00000000-0005-0000-0000-0000300F0000}"/>
    <cellStyle name="Cálculo 4 5" xfId="3936" xr:uid="{00000000-0005-0000-0000-0000310F0000}"/>
    <cellStyle name="Cálculo 4 6" xfId="3937" xr:uid="{00000000-0005-0000-0000-0000320F0000}"/>
    <cellStyle name="Cálculo 4 7" xfId="3938" xr:uid="{00000000-0005-0000-0000-0000330F0000}"/>
    <cellStyle name="Cálculo 4 8" xfId="3939" xr:uid="{00000000-0005-0000-0000-0000340F0000}"/>
    <cellStyle name="Cálculo 4 9" xfId="3940" xr:uid="{00000000-0005-0000-0000-0000350F0000}"/>
    <cellStyle name="Cálculo 5" xfId="3941" xr:uid="{00000000-0005-0000-0000-0000360F0000}"/>
    <cellStyle name="Cálculo 5 2" xfId="3942" xr:uid="{00000000-0005-0000-0000-0000370F0000}"/>
    <cellStyle name="Cálculo 5 2 2" xfId="3943" xr:uid="{00000000-0005-0000-0000-0000380F0000}"/>
    <cellStyle name="Cálculo 5 2 3" xfId="3944" xr:uid="{00000000-0005-0000-0000-0000390F0000}"/>
    <cellStyle name="Cálculo 5 2 4" xfId="3945" xr:uid="{00000000-0005-0000-0000-00003A0F0000}"/>
    <cellStyle name="Cálculo 5 2 5" xfId="3946" xr:uid="{00000000-0005-0000-0000-00003B0F0000}"/>
    <cellStyle name="Cálculo 5 2 6" xfId="3947" xr:uid="{00000000-0005-0000-0000-00003C0F0000}"/>
    <cellStyle name="Cálculo 5 3" xfId="3948" xr:uid="{00000000-0005-0000-0000-00003D0F0000}"/>
    <cellStyle name="Cálculo 5 3 2" xfId="3949" xr:uid="{00000000-0005-0000-0000-00003E0F0000}"/>
    <cellStyle name="Cálculo 5 3 3" xfId="3950" xr:uid="{00000000-0005-0000-0000-00003F0F0000}"/>
    <cellStyle name="Cálculo 5 3 4" xfId="3951" xr:uid="{00000000-0005-0000-0000-0000400F0000}"/>
    <cellStyle name="Cálculo 5 3 5" xfId="3952" xr:uid="{00000000-0005-0000-0000-0000410F0000}"/>
    <cellStyle name="Cálculo 5 3 6" xfId="3953" xr:uid="{00000000-0005-0000-0000-0000420F0000}"/>
    <cellStyle name="Cálculo 5 4" xfId="3954" xr:uid="{00000000-0005-0000-0000-0000430F0000}"/>
    <cellStyle name="Cálculo 5 5" xfId="3955" xr:uid="{00000000-0005-0000-0000-0000440F0000}"/>
    <cellStyle name="Cálculo 5 6" xfId="3956" xr:uid="{00000000-0005-0000-0000-0000450F0000}"/>
    <cellStyle name="Cálculo 5 7" xfId="3957" xr:uid="{00000000-0005-0000-0000-0000460F0000}"/>
    <cellStyle name="Cálculo 5 8" xfId="3958" xr:uid="{00000000-0005-0000-0000-0000470F0000}"/>
    <cellStyle name="Cálculo 5 9" xfId="3959" xr:uid="{00000000-0005-0000-0000-0000480F0000}"/>
    <cellStyle name="Cálculo 6" xfId="3960" xr:uid="{00000000-0005-0000-0000-0000490F0000}"/>
    <cellStyle name="Cálculo 6 2" xfId="3961" xr:uid="{00000000-0005-0000-0000-00004A0F0000}"/>
    <cellStyle name="Cálculo 6 3" xfId="3962" xr:uid="{00000000-0005-0000-0000-00004B0F0000}"/>
    <cellStyle name="Cálculo 6 4" xfId="3963" xr:uid="{00000000-0005-0000-0000-00004C0F0000}"/>
    <cellStyle name="Cálculo 6 5" xfId="3964" xr:uid="{00000000-0005-0000-0000-00004D0F0000}"/>
    <cellStyle name="Cálculo 7" xfId="3965" xr:uid="{00000000-0005-0000-0000-00004E0F0000}"/>
    <cellStyle name="Cálculo 7 2" xfId="3966" xr:uid="{00000000-0005-0000-0000-00004F0F0000}"/>
    <cellStyle name="Cálculo 7 3" xfId="3967" xr:uid="{00000000-0005-0000-0000-0000500F0000}"/>
    <cellStyle name="Cálculo 7 4" xfId="3968" xr:uid="{00000000-0005-0000-0000-0000510F0000}"/>
    <cellStyle name="Cálculo 7 5" xfId="3969" xr:uid="{00000000-0005-0000-0000-0000520F0000}"/>
    <cellStyle name="Cálculo 8" xfId="3970" xr:uid="{00000000-0005-0000-0000-0000530F0000}"/>
    <cellStyle name="Cálculo 8 2" xfId="3971" xr:uid="{00000000-0005-0000-0000-0000540F0000}"/>
    <cellStyle name="Cálculo 8 3" xfId="3972" xr:uid="{00000000-0005-0000-0000-0000550F0000}"/>
    <cellStyle name="Cálculo 8 4" xfId="3973" xr:uid="{00000000-0005-0000-0000-0000560F0000}"/>
    <cellStyle name="Cálculo 8 5" xfId="3974" xr:uid="{00000000-0005-0000-0000-0000570F0000}"/>
    <cellStyle name="Cálculo 9" xfId="3975" xr:uid="{00000000-0005-0000-0000-0000580F0000}"/>
    <cellStyle name="Cálculo 9 2" xfId="3976" xr:uid="{00000000-0005-0000-0000-0000590F0000}"/>
    <cellStyle name="Cálculo 9 2 2" xfId="3977" xr:uid="{00000000-0005-0000-0000-00005A0F0000}"/>
    <cellStyle name="Cálculo 9 2 2 2" xfId="3978" xr:uid="{00000000-0005-0000-0000-00005B0F0000}"/>
    <cellStyle name="Cálculo 9 2 2 3" xfId="3979" xr:uid="{00000000-0005-0000-0000-00005C0F0000}"/>
    <cellStyle name="Cálculo 9 2 2 4" xfId="3980" xr:uid="{00000000-0005-0000-0000-00005D0F0000}"/>
    <cellStyle name="Cálculo 9 2 2 5" xfId="3981" xr:uid="{00000000-0005-0000-0000-00005E0F0000}"/>
    <cellStyle name="Cálculo 9 2 2 6" xfId="3982" xr:uid="{00000000-0005-0000-0000-00005F0F0000}"/>
    <cellStyle name="Cálculo 9 2 3" xfId="3983" xr:uid="{00000000-0005-0000-0000-0000600F0000}"/>
    <cellStyle name="Cálculo 9 2 4" xfId="3984" xr:uid="{00000000-0005-0000-0000-0000610F0000}"/>
    <cellStyle name="Cálculo 9 2 5" xfId="3985" xr:uid="{00000000-0005-0000-0000-0000620F0000}"/>
    <cellStyle name="Cálculo 9 3" xfId="3986" xr:uid="{00000000-0005-0000-0000-0000630F0000}"/>
    <cellStyle name="Cálculo 9 3 2" xfId="3987" xr:uid="{00000000-0005-0000-0000-0000640F0000}"/>
    <cellStyle name="Cálculo 9 3 3" xfId="3988" xr:uid="{00000000-0005-0000-0000-0000650F0000}"/>
    <cellStyle name="Cálculo 9 3 4" xfId="3989" xr:uid="{00000000-0005-0000-0000-0000660F0000}"/>
    <cellStyle name="Cálculo 9 3 5" xfId="3990" xr:uid="{00000000-0005-0000-0000-0000670F0000}"/>
    <cellStyle name="Cálculo 9 3 6" xfId="3991" xr:uid="{00000000-0005-0000-0000-0000680F0000}"/>
    <cellStyle name="Cálculo 9 4" xfId="3992" xr:uid="{00000000-0005-0000-0000-0000690F0000}"/>
    <cellStyle name="Cálculo 9 5" xfId="3993" xr:uid="{00000000-0005-0000-0000-00006A0F0000}"/>
    <cellStyle name="Cálculo 9 6" xfId="3994" xr:uid="{00000000-0005-0000-0000-00006B0F0000}"/>
    <cellStyle name="Celda de comprobación 10" xfId="3995" xr:uid="{00000000-0005-0000-0000-00006C0F0000}"/>
    <cellStyle name="Celda de comprobación 10 2" xfId="3996" xr:uid="{00000000-0005-0000-0000-00006D0F0000}"/>
    <cellStyle name="Celda de comprobación 10 2 2" xfId="3997" xr:uid="{00000000-0005-0000-0000-00006E0F0000}"/>
    <cellStyle name="Celda de comprobación 10 2 2 2" xfId="3998" xr:uid="{00000000-0005-0000-0000-00006F0F0000}"/>
    <cellStyle name="Celda de comprobación 10 2 3" xfId="3999" xr:uid="{00000000-0005-0000-0000-0000700F0000}"/>
    <cellStyle name="Celda de comprobación 10 2 4" xfId="4000" xr:uid="{00000000-0005-0000-0000-0000710F0000}"/>
    <cellStyle name="Celda de comprobación 10 2 5" xfId="4001" xr:uid="{00000000-0005-0000-0000-0000720F0000}"/>
    <cellStyle name="Celda de comprobación 10 2 6" xfId="4002" xr:uid="{00000000-0005-0000-0000-0000730F0000}"/>
    <cellStyle name="Celda de comprobación 10 3" xfId="4003" xr:uid="{00000000-0005-0000-0000-0000740F0000}"/>
    <cellStyle name="Celda de comprobación 10 3 2" xfId="4004" xr:uid="{00000000-0005-0000-0000-0000750F0000}"/>
    <cellStyle name="Celda de comprobación 10 4" xfId="4005" xr:uid="{00000000-0005-0000-0000-0000760F0000}"/>
    <cellStyle name="Celda de comprobación 10 5" xfId="4006" xr:uid="{00000000-0005-0000-0000-0000770F0000}"/>
    <cellStyle name="Celda de comprobación 11" xfId="4007" xr:uid="{00000000-0005-0000-0000-0000780F0000}"/>
    <cellStyle name="Celda de comprobación 11 2" xfId="4008" xr:uid="{00000000-0005-0000-0000-0000790F0000}"/>
    <cellStyle name="Celda de comprobación 11 2 2" xfId="4009" xr:uid="{00000000-0005-0000-0000-00007A0F0000}"/>
    <cellStyle name="Celda de comprobación 11 2 3" xfId="4010" xr:uid="{00000000-0005-0000-0000-00007B0F0000}"/>
    <cellStyle name="Celda de comprobación 11 2 4" xfId="4011" xr:uid="{00000000-0005-0000-0000-00007C0F0000}"/>
    <cellStyle name="Celda de comprobación 11 2 5" xfId="4012" xr:uid="{00000000-0005-0000-0000-00007D0F0000}"/>
    <cellStyle name="Celda de comprobación 11 2 6" xfId="4013" xr:uid="{00000000-0005-0000-0000-00007E0F0000}"/>
    <cellStyle name="Celda de comprobación 11 3" xfId="4014" xr:uid="{00000000-0005-0000-0000-00007F0F0000}"/>
    <cellStyle name="Celda de comprobación 11 4" xfId="4015" xr:uid="{00000000-0005-0000-0000-0000800F0000}"/>
    <cellStyle name="Celda de comprobación 11 5" xfId="4016" xr:uid="{00000000-0005-0000-0000-0000810F0000}"/>
    <cellStyle name="Celda de comprobación 12" xfId="4017" xr:uid="{00000000-0005-0000-0000-0000820F0000}"/>
    <cellStyle name="Celda de comprobación 12 2" xfId="4018" xr:uid="{00000000-0005-0000-0000-0000830F0000}"/>
    <cellStyle name="Celda de comprobación 12 2 2" xfId="4019" xr:uid="{00000000-0005-0000-0000-0000840F0000}"/>
    <cellStyle name="Celda de comprobación 12 2 3" xfId="4020" xr:uid="{00000000-0005-0000-0000-0000850F0000}"/>
    <cellStyle name="Celda de comprobación 12 2 4" xfId="4021" xr:uid="{00000000-0005-0000-0000-0000860F0000}"/>
    <cellStyle name="Celda de comprobación 12 2 5" xfId="4022" xr:uid="{00000000-0005-0000-0000-0000870F0000}"/>
    <cellStyle name="Celda de comprobación 12 2 6" xfId="4023" xr:uid="{00000000-0005-0000-0000-0000880F0000}"/>
    <cellStyle name="Celda de comprobación 12 3" xfId="4024" xr:uid="{00000000-0005-0000-0000-0000890F0000}"/>
    <cellStyle name="Celda de comprobación 12 4" xfId="4025" xr:uid="{00000000-0005-0000-0000-00008A0F0000}"/>
    <cellStyle name="Celda de comprobación 12 5" xfId="4026" xr:uid="{00000000-0005-0000-0000-00008B0F0000}"/>
    <cellStyle name="Celda de comprobación 13" xfId="4027" xr:uid="{00000000-0005-0000-0000-00008C0F0000}"/>
    <cellStyle name="Celda de comprobación 14" xfId="4028" xr:uid="{00000000-0005-0000-0000-00008D0F0000}"/>
    <cellStyle name="Celda de comprobación 15" xfId="4029" xr:uid="{00000000-0005-0000-0000-00008E0F0000}"/>
    <cellStyle name="Celda de comprobación 15 2" xfId="4030" xr:uid="{00000000-0005-0000-0000-00008F0F0000}"/>
    <cellStyle name="Celda de comprobación 16" xfId="4031" xr:uid="{00000000-0005-0000-0000-0000900F0000}"/>
    <cellStyle name="Celda de comprobación 17" xfId="4032" xr:uid="{00000000-0005-0000-0000-0000910F0000}"/>
    <cellStyle name="Celda de comprobación 18" xfId="4033" xr:uid="{00000000-0005-0000-0000-0000920F0000}"/>
    <cellStyle name="Celda de comprobación 2" xfId="42" xr:uid="{00000000-0005-0000-0000-0000930F0000}"/>
    <cellStyle name="Celda de comprobación 2 2" xfId="4034" xr:uid="{00000000-0005-0000-0000-0000940F0000}"/>
    <cellStyle name="Celda de comprobación 2 2 2" xfId="4035" xr:uid="{00000000-0005-0000-0000-0000950F0000}"/>
    <cellStyle name="Celda de comprobación 2 2 2 2" xfId="4036" xr:uid="{00000000-0005-0000-0000-0000960F0000}"/>
    <cellStyle name="Celda de comprobación 2 2 2 3" xfId="4037" xr:uid="{00000000-0005-0000-0000-0000970F0000}"/>
    <cellStyle name="Celda de comprobación 2 2 2 3 2" xfId="4038" xr:uid="{00000000-0005-0000-0000-0000980F0000}"/>
    <cellStyle name="Celda de comprobación 2 2 2 4" xfId="4039" xr:uid="{00000000-0005-0000-0000-0000990F0000}"/>
    <cellStyle name="Celda de comprobación 2 2 2 5" xfId="4040" xr:uid="{00000000-0005-0000-0000-00009A0F0000}"/>
    <cellStyle name="Celda de comprobación 2 2 3" xfId="4041" xr:uid="{00000000-0005-0000-0000-00009B0F0000}"/>
    <cellStyle name="Celda de comprobación 2 2 4" xfId="4042" xr:uid="{00000000-0005-0000-0000-00009C0F0000}"/>
    <cellStyle name="Celda de comprobación 2 2 5" xfId="4043" xr:uid="{00000000-0005-0000-0000-00009D0F0000}"/>
    <cellStyle name="Celda de comprobación 2 2 6" xfId="4044" xr:uid="{00000000-0005-0000-0000-00009E0F0000}"/>
    <cellStyle name="Celda de comprobación 2 3" xfId="4045" xr:uid="{00000000-0005-0000-0000-00009F0F0000}"/>
    <cellStyle name="Celda de comprobación 2 3 2" xfId="4046" xr:uid="{00000000-0005-0000-0000-0000A00F0000}"/>
    <cellStyle name="Celda de comprobación 2 4" xfId="4047" xr:uid="{00000000-0005-0000-0000-0000A10F0000}"/>
    <cellStyle name="Celda de comprobación 2 4 2" xfId="4048" xr:uid="{00000000-0005-0000-0000-0000A20F0000}"/>
    <cellStyle name="Celda de comprobación 2 5" xfId="4049" xr:uid="{00000000-0005-0000-0000-0000A30F0000}"/>
    <cellStyle name="Celda de comprobación 2 6" xfId="4050" xr:uid="{00000000-0005-0000-0000-0000A40F0000}"/>
    <cellStyle name="Celda de comprobación 2 7" xfId="4051" xr:uid="{00000000-0005-0000-0000-0000A50F0000}"/>
    <cellStyle name="Celda de comprobación 2 7 2" xfId="4052" xr:uid="{00000000-0005-0000-0000-0000A60F0000}"/>
    <cellStyle name="Celda de comprobación 3" xfId="4053" xr:uid="{00000000-0005-0000-0000-0000A70F0000}"/>
    <cellStyle name="Celda de comprobación 3 2" xfId="4054" xr:uid="{00000000-0005-0000-0000-0000A80F0000}"/>
    <cellStyle name="Celda de comprobación 3 3" xfId="4055" xr:uid="{00000000-0005-0000-0000-0000A90F0000}"/>
    <cellStyle name="Celda de comprobación 4" xfId="4056" xr:uid="{00000000-0005-0000-0000-0000AA0F0000}"/>
    <cellStyle name="Celda de comprobación 4 2" xfId="4057" xr:uid="{00000000-0005-0000-0000-0000AB0F0000}"/>
    <cellStyle name="Celda de comprobación 4 3" xfId="4058" xr:uid="{00000000-0005-0000-0000-0000AC0F0000}"/>
    <cellStyle name="Celda de comprobación 4 4" xfId="4059" xr:uid="{00000000-0005-0000-0000-0000AD0F0000}"/>
    <cellStyle name="Celda de comprobación 5" xfId="4060" xr:uid="{00000000-0005-0000-0000-0000AE0F0000}"/>
    <cellStyle name="Celda de comprobación 5 2" xfId="4061" xr:uid="{00000000-0005-0000-0000-0000AF0F0000}"/>
    <cellStyle name="Celda de comprobación 5 3" xfId="4062" xr:uid="{00000000-0005-0000-0000-0000B00F0000}"/>
    <cellStyle name="Celda de comprobación 6" xfId="4063" xr:uid="{00000000-0005-0000-0000-0000B10F0000}"/>
    <cellStyle name="Celda de comprobación 7" xfId="4064" xr:uid="{00000000-0005-0000-0000-0000B20F0000}"/>
    <cellStyle name="Celda de comprobación 8" xfId="4065" xr:uid="{00000000-0005-0000-0000-0000B30F0000}"/>
    <cellStyle name="Celda de comprobación 9" xfId="4066" xr:uid="{00000000-0005-0000-0000-0000B40F0000}"/>
    <cellStyle name="Celda de comprobación 9 2" xfId="4067" xr:uid="{00000000-0005-0000-0000-0000B50F0000}"/>
    <cellStyle name="Celda de comprobación 9 2 2" xfId="4068" xr:uid="{00000000-0005-0000-0000-0000B60F0000}"/>
    <cellStyle name="Celda de comprobación 9 2 2 2" xfId="4069" xr:uid="{00000000-0005-0000-0000-0000B70F0000}"/>
    <cellStyle name="Celda de comprobación 9 2 2 3" xfId="4070" xr:uid="{00000000-0005-0000-0000-0000B80F0000}"/>
    <cellStyle name="Celda de comprobación 9 2 2 4" xfId="4071" xr:uid="{00000000-0005-0000-0000-0000B90F0000}"/>
    <cellStyle name="Celda de comprobación 9 2 2 5" xfId="4072" xr:uid="{00000000-0005-0000-0000-0000BA0F0000}"/>
    <cellStyle name="Celda de comprobación 9 2 2 6" xfId="4073" xr:uid="{00000000-0005-0000-0000-0000BB0F0000}"/>
    <cellStyle name="Celda de comprobación 9 2 3" xfId="4074" xr:uid="{00000000-0005-0000-0000-0000BC0F0000}"/>
    <cellStyle name="Celda de comprobación 9 2 4" xfId="4075" xr:uid="{00000000-0005-0000-0000-0000BD0F0000}"/>
    <cellStyle name="Celda de comprobación 9 2 5" xfId="4076" xr:uid="{00000000-0005-0000-0000-0000BE0F0000}"/>
    <cellStyle name="Celda de comprobación 9 3" xfId="4077" xr:uid="{00000000-0005-0000-0000-0000BF0F0000}"/>
    <cellStyle name="Celda de comprobación 9 3 2" xfId="4078" xr:uid="{00000000-0005-0000-0000-0000C00F0000}"/>
    <cellStyle name="Celda de comprobación 9 3 3" xfId="4079" xr:uid="{00000000-0005-0000-0000-0000C10F0000}"/>
    <cellStyle name="Celda de comprobación 9 3 4" xfId="4080" xr:uid="{00000000-0005-0000-0000-0000C20F0000}"/>
    <cellStyle name="Celda de comprobación 9 3 5" xfId="4081" xr:uid="{00000000-0005-0000-0000-0000C30F0000}"/>
    <cellStyle name="Celda de comprobación 9 3 6" xfId="4082" xr:uid="{00000000-0005-0000-0000-0000C40F0000}"/>
    <cellStyle name="Celda de comprobación 9 4" xfId="4083" xr:uid="{00000000-0005-0000-0000-0000C50F0000}"/>
    <cellStyle name="Celda de comprobación 9 5" xfId="4084" xr:uid="{00000000-0005-0000-0000-0000C60F0000}"/>
    <cellStyle name="Celda de comprobación 9 6" xfId="4085" xr:uid="{00000000-0005-0000-0000-0000C70F0000}"/>
    <cellStyle name="Celda vinculada 10" xfId="4086" xr:uid="{00000000-0005-0000-0000-0000C80F0000}"/>
    <cellStyle name="Celda vinculada 10 2" xfId="4087" xr:uid="{00000000-0005-0000-0000-0000C90F0000}"/>
    <cellStyle name="Celda vinculada 10 2 2" xfId="4088" xr:uid="{00000000-0005-0000-0000-0000CA0F0000}"/>
    <cellStyle name="Celda vinculada 10 2 3" xfId="4089" xr:uid="{00000000-0005-0000-0000-0000CB0F0000}"/>
    <cellStyle name="Celda vinculada 10 2 4" xfId="4090" xr:uid="{00000000-0005-0000-0000-0000CC0F0000}"/>
    <cellStyle name="Celda vinculada 10 2 5" xfId="4091" xr:uid="{00000000-0005-0000-0000-0000CD0F0000}"/>
    <cellStyle name="Celda vinculada 10 2 6" xfId="4092" xr:uid="{00000000-0005-0000-0000-0000CE0F0000}"/>
    <cellStyle name="Celda vinculada 10 3" xfId="4093" xr:uid="{00000000-0005-0000-0000-0000CF0F0000}"/>
    <cellStyle name="Celda vinculada 10 4" xfId="4094" xr:uid="{00000000-0005-0000-0000-0000D00F0000}"/>
    <cellStyle name="Celda vinculada 10 5" xfId="4095" xr:uid="{00000000-0005-0000-0000-0000D10F0000}"/>
    <cellStyle name="Celda vinculada 11" xfId="4096" xr:uid="{00000000-0005-0000-0000-0000D20F0000}"/>
    <cellStyle name="Celda vinculada 11 2" xfId="4097" xr:uid="{00000000-0005-0000-0000-0000D30F0000}"/>
    <cellStyle name="Celda vinculada 11 2 2" xfId="4098" xr:uid="{00000000-0005-0000-0000-0000D40F0000}"/>
    <cellStyle name="Celda vinculada 11 2 3" xfId="4099" xr:uid="{00000000-0005-0000-0000-0000D50F0000}"/>
    <cellStyle name="Celda vinculada 11 2 4" xfId="4100" xr:uid="{00000000-0005-0000-0000-0000D60F0000}"/>
    <cellStyle name="Celda vinculada 11 2 5" xfId="4101" xr:uid="{00000000-0005-0000-0000-0000D70F0000}"/>
    <cellStyle name="Celda vinculada 11 2 6" xfId="4102" xr:uid="{00000000-0005-0000-0000-0000D80F0000}"/>
    <cellStyle name="Celda vinculada 11 3" xfId="4103" xr:uid="{00000000-0005-0000-0000-0000D90F0000}"/>
    <cellStyle name="Celda vinculada 11 4" xfId="4104" xr:uid="{00000000-0005-0000-0000-0000DA0F0000}"/>
    <cellStyle name="Celda vinculada 11 5" xfId="4105" xr:uid="{00000000-0005-0000-0000-0000DB0F0000}"/>
    <cellStyle name="Celda vinculada 12" xfId="4106" xr:uid="{00000000-0005-0000-0000-0000DC0F0000}"/>
    <cellStyle name="Celda vinculada 12 2" xfId="4107" xr:uid="{00000000-0005-0000-0000-0000DD0F0000}"/>
    <cellStyle name="Celda vinculada 12 2 2" xfId="4108" xr:uid="{00000000-0005-0000-0000-0000DE0F0000}"/>
    <cellStyle name="Celda vinculada 12 2 3" xfId="4109" xr:uid="{00000000-0005-0000-0000-0000DF0F0000}"/>
    <cellStyle name="Celda vinculada 12 2 4" xfId="4110" xr:uid="{00000000-0005-0000-0000-0000E00F0000}"/>
    <cellStyle name="Celda vinculada 12 2 5" xfId="4111" xr:uid="{00000000-0005-0000-0000-0000E10F0000}"/>
    <cellStyle name="Celda vinculada 12 2 6" xfId="4112" xr:uid="{00000000-0005-0000-0000-0000E20F0000}"/>
    <cellStyle name="Celda vinculada 12 3" xfId="4113" xr:uid="{00000000-0005-0000-0000-0000E30F0000}"/>
    <cellStyle name="Celda vinculada 12 4" xfId="4114" xr:uid="{00000000-0005-0000-0000-0000E40F0000}"/>
    <cellStyle name="Celda vinculada 12 5" xfId="4115" xr:uid="{00000000-0005-0000-0000-0000E50F0000}"/>
    <cellStyle name="Celda vinculada 13" xfId="4116" xr:uid="{00000000-0005-0000-0000-0000E60F0000}"/>
    <cellStyle name="Celda vinculada 14" xfId="4117" xr:uid="{00000000-0005-0000-0000-0000E70F0000}"/>
    <cellStyle name="Celda vinculada 15" xfId="4118" xr:uid="{00000000-0005-0000-0000-0000E80F0000}"/>
    <cellStyle name="Celda vinculada 15 2" xfId="4119" xr:uid="{00000000-0005-0000-0000-0000E90F0000}"/>
    <cellStyle name="Celda vinculada 16" xfId="4120" xr:uid="{00000000-0005-0000-0000-0000EA0F0000}"/>
    <cellStyle name="Celda vinculada 17" xfId="4121" xr:uid="{00000000-0005-0000-0000-0000EB0F0000}"/>
    <cellStyle name="Celda vinculada 18" xfId="4122" xr:uid="{00000000-0005-0000-0000-0000EC0F0000}"/>
    <cellStyle name="Celda vinculada 2" xfId="43" xr:uid="{00000000-0005-0000-0000-0000ED0F0000}"/>
    <cellStyle name="Celda vinculada 2 2" xfId="4123" xr:uid="{00000000-0005-0000-0000-0000EE0F0000}"/>
    <cellStyle name="Celda vinculada 2 3" xfId="4124" xr:uid="{00000000-0005-0000-0000-0000EF0F0000}"/>
    <cellStyle name="Celda vinculada 3" xfId="4125" xr:uid="{00000000-0005-0000-0000-0000F00F0000}"/>
    <cellStyle name="Celda vinculada 3 2" xfId="4126" xr:uid="{00000000-0005-0000-0000-0000F10F0000}"/>
    <cellStyle name="Celda vinculada 3 3" xfId="4127" xr:uid="{00000000-0005-0000-0000-0000F20F0000}"/>
    <cellStyle name="Celda vinculada 4" xfId="4128" xr:uid="{00000000-0005-0000-0000-0000F30F0000}"/>
    <cellStyle name="Celda vinculada 4 2" xfId="4129" xr:uid="{00000000-0005-0000-0000-0000F40F0000}"/>
    <cellStyle name="Celda vinculada 4 3" xfId="4130" xr:uid="{00000000-0005-0000-0000-0000F50F0000}"/>
    <cellStyle name="Celda vinculada 4 4" xfId="4131" xr:uid="{00000000-0005-0000-0000-0000F60F0000}"/>
    <cellStyle name="Celda vinculada 5" xfId="4132" xr:uid="{00000000-0005-0000-0000-0000F70F0000}"/>
    <cellStyle name="Celda vinculada 5 2" xfId="4133" xr:uid="{00000000-0005-0000-0000-0000F80F0000}"/>
    <cellStyle name="Celda vinculada 5 3" xfId="4134" xr:uid="{00000000-0005-0000-0000-0000F90F0000}"/>
    <cellStyle name="Celda vinculada 6" xfId="4135" xr:uid="{00000000-0005-0000-0000-0000FA0F0000}"/>
    <cellStyle name="Celda vinculada 7" xfId="4136" xr:uid="{00000000-0005-0000-0000-0000FB0F0000}"/>
    <cellStyle name="Celda vinculada 8" xfId="4137" xr:uid="{00000000-0005-0000-0000-0000FC0F0000}"/>
    <cellStyle name="Celda vinculada 9" xfId="4138" xr:uid="{00000000-0005-0000-0000-0000FD0F0000}"/>
    <cellStyle name="Celda vinculada 9 2" xfId="4139" xr:uid="{00000000-0005-0000-0000-0000FE0F0000}"/>
    <cellStyle name="Celda vinculada 9 2 2" xfId="4140" xr:uid="{00000000-0005-0000-0000-0000FF0F0000}"/>
    <cellStyle name="Celda vinculada 9 2 2 2" xfId="4141" xr:uid="{00000000-0005-0000-0000-000000100000}"/>
    <cellStyle name="Celda vinculada 9 2 2 3" xfId="4142" xr:uid="{00000000-0005-0000-0000-000001100000}"/>
    <cellStyle name="Celda vinculada 9 2 2 4" xfId="4143" xr:uid="{00000000-0005-0000-0000-000002100000}"/>
    <cellStyle name="Celda vinculada 9 2 2 5" xfId="4144" xr:uid="{00000000-0005-0000-0000-000003100000}"/>
    <cellStyle name="Celda vinculada 9 2 2 6" xfId="4145" xr:uid="{00000000-0005-0000-0000-000004100000}"/>
    <cellStyle name="Celda vinculada 9 2 3" xfId="4146" xr:uid="{00000000-0005-0000-0000-000005100000}"/>
    <cellStyle name="Celda vinculada 9 2 4" xfId="4147" xr:uid="{00000000-0005-0000-0000-000006100000}"/>
    <cellStyle name="Celda vinculada 9 2 5" xfId="4148" xr:uid="{00000000-0005-0000-0000-000007100000}"/>
    <cellStyle name="Célula de Verificação" xfId="4149" xr:uid="{00000000-0005-0000-0000-000008100000}"/>
    <cellStyle name="Célula de Verificação 2" xfId="4150" xr:uid="{00000000-0005-0000-0000-000009100000}"/>
    <cellStyle name="Célula Vinculada" xfId="4151" xr:uid="{00000000-0005-0000-0000-00000A100000}"/>
    <cellStyle name="Célula Vinculada 2" xfId="4152" xr:uid="{00000000-0005-0000-0000-00000B100000}"/>
    <cellStyle name="Check Cell" xfId="4153" xr:uid="{00000000-0005-0000-0000-00000C100000}"/>
    <cellStyle name="Check Cell 2" xfId="4154" xr:uid="{00000000-0005-0000-0000-00000D100000}"/>
    <cellStyle name="Check Cell 2 2" xfId="4155" xr:uid="{00000000-0005-0000-0000-00000E100000}"/>
    <cellStyle name="Check Cell 2_MAGISTER EDUC 2009" xfId="4156" xr:uid="{00000000-0005-0000-0000-00000F100000}"/>
    <cellStyle name="Check Cell_atrasado 15 04 DAF" xfId="4157" xr:uid="{00000000-0005-0000-0000-000010100000}"/>
    <cellStyle name="Comma0" xfId="4158" xr:uid="{00000000-0005-0000-0000-000011100000}"/>
    <cellStyle name="Comma0 10" xfId="4159" xr:uid="{00000000-0005-0000-0000-000012100000}"/>
    <cellStyle name="Comma0 2" xfId="4160" xr:uid="{00000000-0005-0000-0000-000013100000}"/>
    <cellStyle name="Comma0 2 2" xfId="4161" xr:uid="{00000000-0005-0000-0000-000014100000}"/>
    <cellStyle name="Comma0 2 2 2" xfId="4162" xr:uid="{00000000-0005-0000-0000-000015100000}"/>
    <cellStyle name="Comma0 2 2 2 2" xfId="4163" xr:uid="{00000000-0005-0000-0000-000016100000}"/>
    <cellStyle name="Comma0 2 2 3" xfId="4164" xr:uid="{00000000-0005-0000-0000-000017100000}"/>
    <cellStyle name="Comma0 2 2 4" xfId="4165" xr:uid="{00000000-0005-0000-0000-000018100000}"/>
    <cellStyle name="Comma0 2 2 5" xfId="4166" xr:uid="{00000000-0005-0000-0000-000019100000}"/>
    <cellStyle name="Comma0 2 3" xfId="4167" xr:uid="{00000000-0005-0000-0000-00001A100000}"/>
    <cellStyle name="Comma0 2 3 2" xfId="4168" xr:uid="{00000000-0005-0000-0000-00001B100000}"/>
    <cellStyle name="Comma0 2 4" xfId="4169" xr:uid="{00000000-0005-0000-0000-00001C100000}"/>
    <cellStyle name="Comma0 2 5" xfId="4170" xr:uid="{00000000-0005-0000-0000-00001D100000}"/>
    <cellStyle name="Comma0 3" xfId="4171" xr:uid="{00000000-0005-0000-0000-00001E100000}"/>
    <cellStyle name="Comma0 3 2" xfId="4172" xr:uid="{00000000-0005-0000-0000-00001F100000}"/>
    <cellStyle name="Comma0 3 2 2" xfId="4173" xr:uid="{00000000-0005-0000-0000-000020100000}"/>
    <cellStyle name="Comma0 3 2 3" xfId="4174" xr:uid="{00000000-0005-0000-0000-000021100000}"/>
    <cellStyle name="Comma0 3 2 3 2" xfId="4175" xr:uid="{00000000-0005-0000-0000-000022100000}"/>
    <cellStyle name="Comma0 3 2 4" xfId="4176" xr:uid="{00000000-0005-0000-0000-000023100000}"/>
    <cellStyle name="Comma0 3 2 5" xfId="4177" xr:uid="{00000000-0005-0000-0000-000024100000}"/>
    <cellStyle name="Comma0 3 3" xfId="4178" xr:uid="{00000000-0005-0000-0000-000025100000}"/>
    <cellStyle name="Comma0 3 3 2" xfId="4179" xr:uid="{00000000-0005-0000-0000-000026100000}"/>
    <cellStyle name="Comma0 3 4" xfId="4180" xr:uid="{00000000-0005-0000-0000-000027100000}"/>
    <cellStyle name="Comma0 3 5" xfId="4181" xr:uid="{00000000-0005-0000-0000-000028100000}"/>
    <cellStyle name="Comma0 4" xfId="4182" xr:uid="{00000000-0005-0000-0000-000029100000}"/>
    <cellStyle name="Comma0 4 2" xfId="4183" xr:uid="{00000000-0005-0000-0000-00002A100000}"/>
    <cellStyle name="Comma0 4 2 2" xfId="4184" xr:uid="{00000000-0005-0000-0000-00002B100000}"/>
    <cellStyle name="Comma0 4 3" xfId="4185" xr:uid="{00000000-0005-0000-0000-00002C100000}"/>
    <cellStyle name="Comma0 4 4" xfId="4186" xr:uid="{00000000-0005-0000-0000-00002D100000}"/>
    <cellStyle name="Comma0 5" xfId="4187" xr:uid="{00000000-0005-0000-0000-00002E100000}"/>
    <cellStyle name="Comma0 5 2" xfId="4188" xr:uid="{00000000-0005-0000-0000-00002F100000}"/>
    <cellStyle name="Comma0 5 2 2" xfId="4189" xr:uid="{00000000-0005-0000-0000-000030100000}"/>
    <cellStyle name="Comma0 5 3" xfId="4190" xr:uid="{00000000-0005-0000-0000-000031100000}"/>
    <cellStyle name="Comma0 5 3 2" xfId="4191" xr:uid="{00000000-0005-0000-0000-000032100000}"/>
    <cellStyle name="Comma0 5 4" xfId="4192" xr:uid="{00000000-0005-0000-0000-000033100000}"/>
    <cellStyle name="Comma0 6" xfId="4193" xr:uid="{00000000-0005-0000-0000-000034100000}"/>
    <cellStyle name="Comma0 6 2" xfId="4194" xr:uid="{00000000-0005-0000-0000-000035100000}"/>
    <cellStyle name="Comma0 7" xfId="4195" xr:uid="{00000000-0005-0000-0000-000036100000}"/>
    <cellStyle name="Comma0 7 2" xfId="4196" xr:uid="{00000000-0005-0000-0000-000037100000}"/>
    <cellStyle name="Comma0 8" xfId="4197" xr:uid="{00000000-0005-0000-0000-000038100000}"/>
    <cellStyle name="Comma0 8 2" xfId="4198" xr:uid="{00000000-0005-0000-0000-000039100000}"/>
    <cellStyle name="Comma0 9" xfId="4199" xr:uid="{00000000-0005-0000-0000-00003A100000}"/>
    <cellStyle name="Comma0 9 2" xfId="4200" xr:uid="{00000000-0005-0000-0000-00003B100000}"/>
    <cellStyle name="Encabezado 1" xfId="4201" xr:uid="{00000000-0005-0000-0000-00003C100000}"/>
    <cellStyle name="Encabezado 1 10" xfId="4202" xr:uid="{00000000-0005-0000-0000-00003D100000}"/>
    <cellStyle name="Encabezado 1 11" xfId="4203" xr:uid="{00000000-0005-0000-0000-00003E100000}"/>
    <cellStyle name="Encabezado 1 12" xfId="4204" xr:uid="{00000000-0005-0000-0000-00003F100000}"/>
    <cellStyle name="Encabezado 1 13" xfId="4205" xr:uid="{00000000-0005-0000-0000-000040100000}"/>
    <cellStyle name="Encabezado 1 14" xfId="4206" xr:uid="{00000000-0005-0000-0000-000041100000}"/>
    <cellStyle name="Encabezado 1 15" xfId="4207" xr:uid="{00000000-0005-0000-0000-000042100000}"/>
    <cellStyle name="Encabezado 1 16" xfId="4208" xr:uid="{00000000-0005-0000-0000-000043100000}"/>
    <cellStyle name="Encabezado 1 17" xfId="4209" xr:uid="{00000000-0005-0000-0000-000044100000}"/>
    <cellStyle name="Encabezado 1 18" xfId="4210" xr:uid="{00000000-0005-0000-0000-000045100000}"/>
    <cellStyle name="Encabezado 1 19" xfId="4211" xr:uid="{00000000-0005-0000-0000-000046100000}"/>
    <cellStyle name="Encabezado 1 2" xfId="4212" xr:uid="{00000000-0005-0000-0000-000047100000}"/>
    <cellStyle name="Encabezado 1 2 2" xfId="4213" xr:uid="{00000000-0005-0000-0000-000048100000}"/>
    <cellStyle name="Encabezado 1 2 3" xfId="4214" xr:uid="{00000000-0005-0000-0000-000049100000}"/>
    <cellStyle name="Encabezado 1 2 4" xfId="4215" xr:uid="{00000000-0005-0000-0000-00004A100000}"/>
    <cellStyle name="Encabezado 1 2 5" xfId="4216" xr:uid="{00000000-0005-0000-0000-00004B100000}"/>
    <cellStyle name="Encabezado 1 2 6" xfId="4217" xr:uid="{00000000-0005-0000-0000-00004C100000}"/>
    <cellStyle name="Encabezado 1 2 7" xfId="4218" xr:uid="{00000000-0005-0000-0000-00004D100000}"/>
    <cellStyle name="Encabezado 1 2 8" xfId="4219" xr:uid="{00000000-0005-0000-0000-00004E100000}"/>
    <cellStyle name="Encabezado 1 2 9" xfId="4220" xr:uid="{00000000-0005-0000-0000-00004F100000}"/>
    <cellStyle name="Encabezado 1 2_MAGISTER NACIONA 2008" xfId="4221" xr:uid="{00000000-0005-0000-0000-000050100000}"/>
    <cellStyle name="Encabezado 1 20" xfId="4222" xr:uid="{00000000-0005-0000-0000-000051100000}"/>
    <cellStyle name="Encabezado 1 21" xfId="4223" xr:uid="{00000000-0005-0000-0000-000052100000}"/>
    <cellStyle name="Encabezado 1 22" xfId="4224" xr:uid="{00000000-0005-0000-0000-000053100000}"/>
    <cellStyle name="Encabezado 1 23" xfId="4225" xr:uid="{00000000-0005-0000-0000-000054100000}"/>
    <cellStyle name="Encabezado 1 24" xfId="4226" xr:uid="{00000000-0005-0000-0000-000055100000}"/>
    <cellStyle name="Encabezado 1 25" xfId="4227" xr:uid="{00000000-0005-0000-0000-000056100000}"/>
    <cellStyle name="Encabezado 1 26" xfId="4228" xr:uid="{00000000-0005-0000-0000-000057100000}"/>
    <cellStyle name="Encabezado 1 27" xfId="4229" xr:uid="{00000000-0005-0000-0000-000058100000}"/>
    <cellStyle name="Encabezado 1 28" xfId="4230" xr:uid="{00000000-0005-0000-0000-000059100000}"/>
    <cellStyle name="Encabezado 1 29" xfId="4231" xr:uid="{00000000-0005-0000-0000-00005A100000}"/>
    <cellStyle name="Encabezado 1 3" xfId="4232" xr:uid="{00000000-0005-0000-0000-00005B100000}"/>
    <cellStyle name="Encabezado 1 3 10" xfId="4233" xr:uid="{00000000-0005-0000-0000-00005C100000}"/>
    <cellStyle name="Encabezado 1 3 11" xfId="4234" xr:uid="{00000000-0005-0000-0000-00005D100000}"/>
    <cellStyle name="Encabezado 1 3 12" xfId="4235" xr:uid="{00000000-0005-0000-0000-00005E100000}"/>
    <cellStyle name="Encabezado 1 3 13" xfId="4236" xr:uid="{00000000-0005-0000-0000-00005F100000}"/>
    <cellStyle name="Encabezado 1 3 14" xfId="4237" xr:uid="{00000000-0005-0000-0000-000060100000}"/>
    <cellStyle name="Encabezado 1 3 15" xfId="4238" xr:uid="{00000000-0005-0000-0000-000061100000}"/>
    <cellStyle name="Encabezado 1 3 16" xfId="4239" xr:uid="{00000000-0005-0000-0000-000062100000}"/>
    <cellStyle name="Encabezado 1 3 17" xfId="4240" xr:uid="{00000000-0005-0000-0000-000063100000}"/>
    <cellStyle name="Encabezado 1 3 18" xfId="4241" xr:uid="{00000000-0005-0000-0000-000064100000}"/>
    <cellStyle name="Encabezado 1 3 19" xfId="4242" xr:uid="{00000000-0005-0000-0000-000065100000}"/>
    <cellStyle name="Encabezado 1 3 2" xfId="4243" xr:uid="{00000000-0005-0000-0000-000066100000}"/>
    <cellStyle name="Encabezado 1 3 20" xfId="4244" xr:uid="{00000000-0005-0000-0000-000067100000}"/>
    <cellStyle name="Encabezado 1 3 21" xfId="4245" xr:uid="{00000000-0005-0000-0000-000068100000}"/>
    <cellStyle name="Encabezado 1 3 22" xfId="4246" xr:uid="{00000000-0005-0000-0000-000069100000}"/>
    <cellStyle name="Encabezado 1 3 23" xfId="4247" xr:uid="{00000000-0005-0000-0000-00006A100000}"/>
    <cellStyle name="Encabezado 1 3 24" xfId="4248" xr:uid="{00000000-0005-0000-0000-00006B100000}"/>
    <cellStyle name="Encabezado 1 3 25" xfId="4249" xr:uid="{00000000-0005-0000-0000-00006C100000}"/>
    <cellStyle name="Encabezado 1 3 26" xfId="4250" xr:uid="{00000000-0005-0000-0000-00006D100000}"/>
    <cellStyle name="Encabezado 1 3 27" xfId="4251" xr:uid="{00000000-0005-0000-0000-00006E100000}"/>
    <cellStyle name="Encabezado 1 3 28" xfId="4252" xr:uid="{00000000-0005-0000-0000-00006F100000}"/>
    <cellStyle name="Encabezado 1 3 29" xfId="4253" xr:uid="{00000000-0005-0000-0000-000070100000}"/>
    <cellStyle name="Encabezado 1 3 3" xfId="4254" xr:uid="{00000000-0005-0000-0000-000071100000}"/>
    <cellStyle name="Encabezado 1 3 30" xfId="4255" xr:uid="{00000000-0005-0000-0000-000072100000}"/>
    <cellStyle name="Encabezado 1 3 31" xfId="4256" xr:uid="{00000000-0005-0000-0000-000073100000}"/>
    <cellStyle name="Encabezado 1 3 32" xfId="4257" xr:uid="{00000000-0005-0000-0000-000074100000}"/>
    <cellStyle name="Encabezado 1 3 33" xfId="4258" xr:uid="{00000000-0005-0000-0000-000075100000}"/>
    <cellStyle name="Encabezado 1 3 34" xfId="4259" xr:uid="{00000000-0005-0000-0000-000076100000}"/>
    <cellStyle name="Encabezado 1 3 35" xfId="4260" xr:uid="{00000000-0005-0000-0000-000077100000}"/>
    <cellStyle name="Encabezado 1 3 36" xfId="4261" xr:uid="{00000000-0005-0000-0000-000078100000}"/>
    <cellStyle name="Encabezado 1 3 37" xfId="4262" xr:uid="{00000000-0005-0000-0000-000079100000}"/>
    <cellStyle name="Encabezado 1 3 38" xfId="4263" xr:uid="{00000000-0005-0000-0000-00007A100000}"/>
    <cellStyle name="Encabezado 1 3 39" xfId="4264" xr:uid="{00000000-0005-0000-0000-00007B100000}"/>
    <cellStyle name="Encabezado 1 3 4" xfId="4265" xr:uid="{00000000-0005-0000-0000-00007C100000}"/>
    <cellStyle name="Encabezado 1 3 40" xfId="4266" xr:uid="{00000000-0005-0000-0000-00007D100000}"/>
    <cellStyle name="Encabezado 1 3 41" xfId="4267" xr:uid="{00000000-0005-0000-0000-00007E100000}"/>
    <cellStyle name="Encabezado 1 3 42" xfId="4268" xr:uid="{00000000-0005-0000-0000-00007F100000}"/>
    <cellStyle name="Encabezado 1 3 43" xfId="4269" xr:uid="{00000000-0005-0000-0000-000080100000}"/>
    <cellStyle name="Encabezado 1 3 44" xfId="4270" xr:uid="{00000000-0005-0000-0000-000081100000}"/>
    <cellStyle name="Encabezado 1 3 45" xfId="4271" xr:uid="{00000000-0005-0000-0000-000082100000}"/>
    <cellStyle name="Encabezado 1 3 46" xfId="4272" xr:uid="{00000000-0005-0000-0000-000083100000}"/>
    <cellStyle name="Encabezado 1 3 47" xfId="4273" xr:uid="{00000000-0005-0000-0000-000084100000}"/>
    <cellStyle name="Encabezado 1 3 48" xfId="4274" xr:uid="{00000000-0005-0000-0000-000085100000}"/>
    <cellStyle name="Encabezado 1 3 49" xfId="4275" xr:uid="{00000000-0005-0000-0000-000086100000}"/>
    <cellStyle name="Encabezado 1 3 5" xfId="4276" xr:uid="{00000000-0005-0000-0000-000087100000}"/>
    <cellStyle name="Encabezado 1 3 50" xfId="4277" xr:uid="{00000000-0005-0000-0000-000088100000}"/>
    <cellStyle name="Encabezado 1 3 51" xfId="4278" xr:uid="{00000000-0005-0000-0000-000089100000}"/>
    <cellStyle name="Encabezado 1 3 52" xfId="4279" xr:uid="{00000000-0005-0000-0000-00008A100000}"/>
    <cellStyle name="Encabezado 1 3 53" xfId="4280" xr:uid="{00000000-0005-0000-0000-00008B100000}"/>
    <cellStyle name="Encabezado 1 3 54" xfId="4281" xr:uid="{00000000-0005-0000-0000-00008C100000}"/>
    <cellStyle name="Encabezado 1 3 55" xfId="4282" xr:uid="{00000000-0005-0000-0000-00008D100000}"/>
    <cellStyle name="Encabezado 1 3 56" xfId="4283" xr:uid="{00000000-0005-0000-0000-00008E100000}"/>
    <cellStyle name="Encabezado 1 3 57" xfId="4284" xr:uid="{00000000-0005-0000-0000-00008F100000}"/>
    <cellStyle name="Encabezado 1 3 58" xfId="4285" xr:uid="{00000000-0005-0000-0000-000090100000}"/>
    <cellStyle name="Encabezado 1 3 59" xfId="4286" xr:uid="{00000000-0005-0000-0000-000091100000}"/>
    <cellStyle name="Encabezado 1 3 6" xfId="4287" xr:uid="{00000000-0005-0000-0000-000092100000}"/>
    <cellStyle name="Encabezado 1 3 60" xfId="4288" xr:uid="{00000000-0005-0000-0000-000093100000}"/>
    <cellStyle name="Encabezado 1 3 61" xfId="4289" xr:uid="{00000000-0005-0000-0000-000094100000}"/>
    <cellStyle name="Encabezado 1 3 62" xfId="4290" xr:uid="{00000000-0005-0000-0000-000095100000}"/>
    <cellStyle name="Encabezado 1 3 63" xfId="4291" xr:uid="{00000000-0005-0000-0000-000096100000}"/>
    <cellStyle name="Encabezado 1 3 64" xfId="4292" xr:uid="{00000000-0005-0000-0000-000097100000}"/>
    <cellStyle name="Encabezado 1 3 65" xfId="4293" xr:uid="{00000000-0005-0000-0000-000098100000}"/>
    <cellStyle name="Encabezado 1 3 66" xfId="4294" xr:uid="{00000000-0005-0000-0000-000099100000}"/>
    <cellStyle name="Encabezado 1 3 67" xfId="4295" xr:uid="{00000000-0005-0000-0000-00009A100000}"/>
    <cellStyle name="Encabezado 1 3 7" xfId="4296" xr:uid="{00000000-0005-0000-0000-00009B100000}"/>
    <cellStyle name="Encabezado 1 3 8" xfId="4297" xr:uid="{00000000-0005-0000-0000-00009C100000}"/>
    <cellStyle name="Encabezado 1 3 9" xfId="4298" xr:uid="{00000000-0005-0000-0000-00009D100000}"/>
    <cellStyle name="Encabezado 1 3_ DOCT  2006" xfId="4299" xr:uid="{00000000-0005-0000-0000-00009E100000}"/>
    <cellStyle name="Encabezado 1 30" xfId="4300" xr:uid="{00000000-0005-0000-0000-00009F100000}"/>
    <cellStyle name="Encabezado 1 31" xfId="4301" xr:uid="{00000000-0005-0000-0000-0000A0100000}"/>
    <cellStyle name="Encabezado 1 32" xfId="4302" xr:uid="{00000000-0005-0000-0000-0000A1100000}"/>
    <cellStyle name="Encabezado 1 33" xfId="4303" xr:uid="{00000000-0005-0000-0000-0000A2100000}"/>
    <cellStyle name="Encabezado 1 34" xfId="4304" xr:uid="{00000000-0005-0000-0000-0000A3100000}"/>
    <cellStyle name="Encabezado 1 35" xfId="4305" xr:uid="{00000000-0005-0000-0000-0000A4100000}"/>
    <cellStyle name="Encabezado 1 36" xfId="4306" xr:uid="{00000000-0005-0000-0000-0000A5100000}"/>
    <cellStyle name="Encabezado 1 37" xfId="4307" xr:uid="{00000000-0005-0000-0000-0000A6100000}"/>
    <cellStyle name="Encabezado 1 38" xfId="4308" xr:uid="{00000000-0005-0000-0000-0000A7100000}"/>
    <cellStyle name="Encabezado 1 39" xfId="4309" xr:uid="{00000000-0005-0000-0000-0000A8100000}"/>
    <cellStyle name="Encabezado 1 4" xfId="4310" xr:uid="{00000000-0005-0000-0000-0000A9100000}"/>
    <cellStyle name="Encabezado 1 40" xfId="4311" xr:uid="{00000000-0005-0000-0000-0000AA100000}"/>
    <cellStyle name="Encabezado 1 41" xfId="4312" xr:uid="{00000000-0005-0000-0000-0000AB100000}"/>
    <cellStyle name="Encabezado 1 42" xfId="4313" xr:uid="{00000000-0005-0000-0000-0000AC100000}"/>
    <cellStyle name="Encabezado 1 43" xfId="4314" xr:uid="{00000000-0005-0000-0000-0000AD100000}"/>
    <cellStyle name="Encabezado 1 44" xfId="4315" xr:uid="{00000000-0005-0000-0000-0000AE100000}"/>
    <cellStyle name="Encabezado 1 45" xfId="4316" xr:uid="{00000000-0005-0000-0000-0000AF100000}"/>
    <cellStyle name="Encabezado 1 46" xfId="4317" xr:uid="{00000000-0005-0000-0000-0000B0100000}"/>
    <cellStyle name="Encabezado 1 47" xfId="4318" xr:uid="{00000000-0005-0000-0000-0000B1100000}"/>
    <cellStyle name="Encabezado 1 48" xfId="4319" xr:uid="{00000000-0005-0000-0000-0000B2100000}"/>
    <cellStyle name="Encabezado 1 49" xfId="4320" xr:uid="{00000000-0005-0000-0000-0000B3100000}"/>
    <cellStyle name="Encabezado 1 5" xfId="4321" xr:uid="{00000000-0005-0000-0000-0000B4100000}"/>
    <cellStyle name="Encabezado 1 50" xfId="4322" xr:uid="{00000000-0005-0000-0000-0000B5100000}"/>
    <cellStyle name="Encabezado 1 51" xfId="4323" xr:uid="{00000000-0005-0000-0000-0000B6100000}"/>
    <cellStyle name="Encabezado 1 52" xfId="4324" xr:uid="{00000000-0005-0000-0000-0000B7100000}"/>
    <cellStyle name="Encabezado 1 53" xfId="4325" xr:uid="{00000000-0005-0000-0000-0000B8100000}"/>
    <cellStyle name="Encabezado 1 54" xfId="4326" xr:uid="{00000000-0005-0000-0000-0000B9100000}"/>
    <cellStyle name="Encabezado 1 55" xfId="4327" xr:uid="{00000000-0005-0000-0000-0000BA100000}"/>
    <cellStyle name="Encabezado 1 56" xfId="4328" xr:uid="{00000000-0005-0000-0000-0000BB100000}"/>
    <cellStyle name="Encabezado 1 57" xfId="4329" xr:uid="{00000000-0005-0000-0000-0000BC100000}"/>
    <cellStyle name="Encabezado 1 58" xfId="4330" xr:uid="{00000000-0005-0000-0000-0000BD100000}"/>
    <cellStyle name="Encabezado 1 59" xfId="4331" xr:uid="{00000000-0005-0000-0000-0000BE100000}"/>
    <cellStyle name="Encabezado 1 6" xfId="4332" xr:uid="{00000000-0005-0000-0000-0000BF100000}"/>
    <cellStyle name="Encabezado 1 60" xfId="4333" xr:uid="{00000000-0005-0000-0000-0000C0100000}"/>
    <cellStyle name="Encabezado 1 7" xfId="4334" xr:uid="{00000000-0005-0000-0000-0000C1100000}"/>
    <cellStyle name="Encabezado 1 8" xfId="4335" xr:uid="{00000000-0005-0000-0000-0000C2100000}"/>
    <cellStyle name="Encabezado 1 9" xfId="4336" xr:uid="{00000000-0005-0000-0000-0000C3100000}"/>
    <cellStyle name="Encabezado 1_ DOCT  2006" xfId="4337" xr:uid="{00000000-0005-0000-0000-0000C4100000}"/>
    <cellStyle name="Encabezado 2" xfId="4338" xr:uid="{00000000-0005-0000-0000-0000C5100000}"/>
    <cellStyle name="Encabezado 2 2" xfId="4339" xr:uid="{00000000-0005-0000-0000-0000C6100000}"/>
    <cellStyle name="Encabezado 2 2 10" xfId="4340" xr:uid="{00000000-0005-0000-0000-0000C7100000}"/>
    <cellStyle name="Encabezado 2 2 11" xfId="4341" xr:uid="{00000000-0005-0000-0000-0000C8100000}"/>
    <cellStyle name="Encabezado 2 2 12" xfId="4342" xr:uid="{00000000-0005-0000-0000-0000C9100000}"/>
    <cellStyle name="Encabezado 2 2 13" xfId="4343" xr:uid="{00000000-0005-0000-0000-0000CA100000}"/>
    <cellStyle name="Encabezado 2 2 14" xfId="4344" xr:uid="{00000000-0005-0000-0000-0000CB100000}"/>
    <cellStyle name="Encabezado 2 2 15" xfId="4345" xr:uid="{00000000-0005-0000-0000-0000CC100000}"/>
    <cellStyle name="Encabezado 2 2 16" xfId="4346" xr:uid="{00000000-0005-0000-0000-0000CD100000}"/>
    <cellStyle name="Encabezado 2 2 17" xfId="4347" xr:uid="{00000000-0005-0000-0000-0000CE100000}"/>
    <cellStyle name="Encabezado 2 2 18" xfId="4348" xr:uid="{00000000-0005-0000-0000-0000CF100000}"/>
    <cellStyle name="Encabezado 2 2 19" xfId="4349" xr:uid="{00000000-0005-0000-0000-0000D0100000}"/>
    <cellStyle name="Encabezado 2 2 2" xfId="4350" xr:uid="{00000000-0005-0000-0000-0000D1100000}"/>
    <cellStyle name="Encabezado 2 2 20" xfId="4351" xr:uid="{00000000-0005-0000-0000-0000D2100000}"/>
    <cellStyle name="Encabezado 2 2 21" xfId="4352" xr:uid="{00000000-0005-0000-0000-0000D3100000}"/>
    <cellStyle name="Encabezado 2 2 22" xfId="4353" xr:uid="{00000000-0005-0000-0000-0000D4100000}"/>
    <cellStyle name="Encabezado 2 2 23" xfId="4354" xr:uid="{00000000-0005-0000-0000-0000D5100000}"/>
    <cellStyle name="Encabezado 2 2 24" xfId="4355" xr:uid="{00000000-0005-0000-0000-0000D6100000}"/>
    <cellStyle name="Encabezado 2 2 25" xfId="4356" xr:uid="{00000000-0005-0000-0000-0000D7100000}"/>
    <cellStyle name="Encabezado 2 2 26" xfId="4357" xr:uid="{00000000-0005-0000-0000-0000D8100000}"/>
    <cellStyle name="Encabezado 2 2 27" xfId="4358" xr:uid="{00000000-0005-0000-0000-0000D9100000}"/>
    <cellStyle name="Encabezado 2 2 28" xfId="4359" xr:uid="{00000000-0005-0000-0000-0000DA100000}"/>
    <cellStyle name="Encabezado 2 2 29" xfId="4360" xr:uid="{00000000-0005-0000-0000-0000DB100000}"/>
    <cellStyle name="Encabezado 2 2 3" xfId="4361" xr:uid="{00000000-0005-0000-0000-0000DC100000}"/>
    <cellStyle name="Encabezado 2 2 30" xfId="4362" xr:uid="{00000000-0005-0000-0000-0000DD100000}"/>
    <cellStyle name="Encabezado 2 2 31" xfId="4363" xr:uid="{00000000-0005-0000-0000-0000DE100000}"/>
    <cellStyle name="Encabezado 2 2 32" xfId="4364" xr:uid="{00000000-0005-0000-0000-0000DF100000}"/>
    <cellStyle name="Encabezado 2 2 33" xfId="4365" xr:uid="{00000000-0005-0000-0000-0000E0100000}"/>
    <cellStyle name="Encabezado 2 2 34" xfId="4366" xr:uid="{00000000-0005-0000-0000-0000E1100000}"/>
    <cellStyle name="Encabezado 2 2 35" xfId="4367" xr:uid="{00000000-0005-0000-0000-0000E2100000}"/>
    <cellStyle name="Encabezado 2 2 36" xfId="4368" xr:uid="{00000000-0005-0000-0000-0000E3100000}"/>
    <cellStyle name="Encabezado 2 2 37" xfId="4369" xr:uid="{00000000-0005-0000-0000-0000E4100000}"/>
    <cellStyle name="Encabezado 2 2 38" xfId="4370" xr:uid="{00000000-0005-0000-0000-0000E5100000}"/>
    <cellStyle name="Encabezado 2 2 39" xfId="4371" xr:uid="{00000000-0005-0000-0000-0000E6100000}"/>
    <cellStyle name="Encabezado 2 2 4" xfId="4372" xr:uid="{00000000-0005-0000-0000-0000E7100000}"/>
    <cellStyle name="Encabezado 2 2 40" xfId="4373" xr:uid="{00000000-0005-0000-0000-0000E8100000}"/>
    <cellStyle name="Encabezado 2 2 41" xfId="4374" xr:uid="{00000000-0005-0000-0000-0000E9100000}"/>
    <cellStyle name="Encabezado 2 2 42" xfId="4375" xr:uid="{00000000-0005-0000-0000-0000EA100000}"/>
    <cellStyle name="Encabezado 2 2 43" xfId="4376" xr:uid="{00000000-0005-0000-0000-0000EB100000}"/>
    <cellStyle name="Encabezado 2 2 44" xfId="4377" xr:uid="{00000000-0005-0000-0000-0000EC100000}"/>
    <cellStyle name="Encabezado 2 2 45" xfId="4378" xr:uid="{00000000-0005-0000-0000-0000ED100000}"/>
    <cellStyle name="Encabezado 2 2 46" xfId="4379" xr:uid="{00000000-0005-0000-0000-0000EE100000}"/>
    <cellStyle name="Encabezado 2 2 47" xfId="4380" xr:uid="{00000000-0005-0000-0000-0000EF100000}"/>
    <cellStyle name="Encabezado 2 2 48" xfId="4381" xr:uid="{00000000-0005-0000-0000-0000F0100000}"/>
    <cellStyle name="Encabezado 2 2 49" xfId="4382" xr:uid="{00000000-0005-0000-0000-0000F1100000}"/>
    <cellStyle name="Encabezado 2 2 5" xfId="4383" xr:uid="{00000000-0005-0000-0000-0000F2100000}"/>
    <cellStyle name="Encabezado 2 2 50" xfId="4384" xr:uid="{00000000-0005-0000-0000-0000F3100000}"/>
    <cellStyle name="Encabezado 2 2 51" xfId="4385" xr:uid="{00000000-0005-0000-0000-0000F4100000}"/>
    <cellStyle name="Encabezado 2 2 52" xfId="4386" xr:uid="{00000000-0005-0000-0000-0000F5100000}"/>
    <cellStyle name="Encabezado 2 2 53" xfId="4387" xr:uid="{00000000-0005-0000-0000-0000F6100000}"/>
    <cellStyle name="Encabezado 2 2 54" xfId="4388" xr:uid="{00000000-0005-0000-0000-0000F7100000}"/>
    <cellStyle name="Encabezado 2 2 55" xfId="4389" xr:uid="{00000000-0005-0000-0000-0000F8100000}"/>
    <cellStyle name="Encabezado 2 2 56" xfId="4390" xr:uid="{00000000-0005-0000-0000-0000F9100000}"/>
    <cellStyle name="Encabezado 2 2 57" xfId="4391" xr:uid="{00000000-0005-0000-0000-0000FA100000}"/>
    <cellStyle name="Encabezado 2 2 58" xfId="4392" xr:uid="{00000000-0005-0000-0000-0000FB100000}"/>
    <cellStyle name="Encabezado 2 2 59" xfId="4393" xr:uid="{00000000-0005-0000-0000-0000FC100000}"/>
    <cellStyle name="Encabezado 2 2 6" xfId="4394" xr:uid="{00000000-0005-0000-0000-0000FD100000}"/>
    <cellStyle name="Encabezado 2 2 60" xfId="4395" xr:uid="{00000000-0005-0000-0000-0000FE100000}"/>
    <cellStyle name="Encabezado 2 2 61" xfId="4396" xr:uid="{00000000-0005-0000-0000-0000FF100000}"/>
    <cellStyle name="Encabezado 2 2 7" xfId="4397" xr:uid="{00000000-0005-0000-0000-000000110000}"/>
    <cellStyle name="Encabezado 2 2 8" xfId="4398" xr:uid="{00000000-0005-0000-0000-000001110000}"/>
    <cellStyle name="Encabezado 2 2 9" xfId="4399" xr:uid="{00000000-0005-0000-0000-000002110000}"/>
    <cellStyle name="Encabezado 2 2_ DOCT  2006" xfId="4400" xr:uid="{00000000-0005-0000-0000-000003110000}"/>
    <cellStyle name="Encabezado 2 3" xfId="4401" xr:uid="{00000000-0005-0000-0000-000004110000}"/>
    <cellStyle name="Encabezado 2 3 10" xfId="4402" xr:uid="{00000000-0005-0000-0000-000005110000}"/>
    <cellStyle name="Encabezado 2 3 11" xfId="4403" xr:uid="{00000000-0005-0000-0000-000006110000}"/>
    <cellStyle name="Encabezado 2 3 12" xfId="4404" xr:uid="{00000000-0005-0000-0000-000007110000}"/>
    <cellStyle name="Encabezado 2 3 13" xfId="4405" xr:uid="{00000000-0005-0000-0000-000008110000}"/>
    <cellStyle name="Encabezado 2 3 14" xfId="4406" xr:uid="{00000000-0005-0000-0000-000009110000}"/>
    <cellStyle name="Encabezado 2 3 15" xfId="4407" xr:uid="{00000000-0005-0000-0000-00000A110000}"/>
    <cellStyle name="Encabezado 2 3 16" xfId="4408" xr:uid="{00000000-0005-0000-0000-00000B110000}"/>
    <cellStyle name="Encabezado 2 3 17" xfId="4409" xr:uid="{00000000-0005-0000-0000-00000C110000}"/>
    <cellStyle name="Encabezado 2 3 18" xfId="4410" xr:uid="{00000000-0005-0000-0000-00000D110000}"/>
    <cellStyle name="Encabezado 2 3 19" xfId="4411" xr:uid="{00000000-0005-0000-0000-00000E110000}"/>
    <cellStyle name="Encabezado 2 3 2" xfId="4412" xr:uid="{00000000-0005-0000-0000-00000F110000}"/>
    <cellStyle name="Encabezado 2 3 20" xfId="4413" xr:uid="{00000000-0005-0000-0000-000010110000}"/>
    <cellStyle name="Encabezado 2 3 21" xfId="4414" xr:uid="{00000000-0005-0000-0000-000011110000}"/>
    <cellStyle name="Encabezado 2 3 22" xfId="4415" xr:uid="{00000000-0005-0000-0000-000012110000}"/>
    <cellStyle name="Encabezado 2 3 23" xfId="4416" xr:uid="{00000000-0005-0000-0000-000013110000}"/>
    <cellStyle name="Encabezado 2 3 24" xfId="4417" xr:uid="{00000000-0005-0000-0000-000014110000}"/>
    <cellStyle name="Encabezado 2 3 25" xfId="4418" xr:uid="{00000000-0005-0000-0000-000015110000}"/>
    <cellStyle name="Encabezado 2 3 26" xfId="4419" xr:uid="{00000000-0005-0000-0000-000016110000}"/>
    <cellStyle name="Encabezado 2 3 27" xfId="4420" xr:uid="{00000000-0005-0000-0000-000017110000}"/>
    <cellStyle name="Encabezado 2 3 28" xfId="4421" xr:uid="{00000000-0005-0000-0000-000018110000}"/>
    <cellStyle name="Encabezado 2 3 29" xfId="4422" xr:uid="{00000000-0005-0000-0000-000019110000}"/>
    <cellStyle name="Encabezado 2 3 3" xfId="4423" xr:uid="{00000000-0005-0000-0000-00001A110000}"/>
    <cellStyle name="Encabezado 2 3 30" xfId="4424" xr:uid="{00000000-0005-0000-0000-00001B110000}"/>
    <cellStyle name="Encabezado 2 3 31" xfId="4425" xr:uid="{00000000-0005-0000-0000-00001C110000}"/>
    <cellStyle name="Encabezado 2 3 32" xfId="4426" xr:uid="{00000000-0005-0000-0000-00001D110000}"/>
    <cellStyle name="Encabezado 2 3 33" xfId="4427" xr:uid="{00000000-0005-0000-0000-00001E110000}"/>
    <cellStyle name="Encabezado 2 3 34" xfId="4428" xr:uid="{00000000-0005-0000-0000-00001F110000}"/>
    <cellStyle name="Encabezado 2 3 35" xfId="4429" xr:uid="{00000000-0005-0000-0000-000020110000}"/>
    <cellStyle name="Encabezado 2 3 36" xfId="4430" xr:uid="{00000000-0005-0000-0000-000021110000}"/>
    <cellStyle name="Encabezado 2 3 37" xfId="4431" xr:uid="{00000000-0005-0000-0000-000022110000}"/>
    <cellStyle name="Encabezado 2 3 38" xfId="4432" xr:uid="{00000000-0005-0000-0000-000023110000}"/>
    <cellStyle name="Encabezado 2 3 39" xfId="4433" xr:uid="{00000000-0005-0000-0000-000024110000}"/>
    <cellStyle name="Encabezado 2 3 4" xfId="4434" xr:uid="{00000000-0005-0000-0000-000025110000}"/>
    <cellStyle name="Encabezado 2 3 40" xfId="4435" xr:uid="{00000000-0005-0000-0000-000026110000}"/>
    <cellStyle name="Encabezado 2 3 41" xfId="4436" xr:uid="{00000000-0005-0000-0000-000027110000}"/>
    <cellStyle name="Encabezado 2 3 42" xfId="4437" xr:uid="{00000000-0005-0000-0000-000028110000}"/>
    <cellStyle name="Encabezado 2 3 43" xfId="4438" xr:uid="{00000000-0005-0000-0000-000029110000}"/>
    <cellStyle name="Encabezado 2 3 44" xfId="4439" xr:uid="{00000000-0005-0000-0000-00002A110000}"/>
    <cellStyle name="Encabezado 2 3 45" xfId="4440" xr:uid="{00000000-0005-0000-0000-00002B110000}"/>
    <cellStyle name="Encabezado 2 3 46" xfId="4441" xr:uid="{00000000-0005-0000-0000-00002C110000}"/>
    <cellStyle name="Encabezado 2 3 47" xfId="4442" xr:uid="{00000000-0005-0000-0000-00002D110000}"/>
    <cellStyle name="Encabezado 2 3 48" xfId="4443" xr:uid="{00000000-0005-0000-0000-00002E110000}"/>
    <cellStyle name="Encabezado 2 3 49" xfId="4444" xr:uid="{00000000-0005-0000-0000-00002F110000}"/>
    <cellStyle name="Encabezado 2 3 5" xfId="4445" xr:uid="{00000000-0005-0000-0000-000030110000}"/>
    <cellStyle name="Encabezado 2 3 50" xfId="4446" xr:uid="{00000000-0005-0000-0000-000031110000}"/>
    <cellStyle name="Encabezado 2 3 51" xfId="4447" xr:uid="{00000000-0005-0000-0000-000032110000}"/>
    <cellStyle name="Encabezado 2 3 52" xfId="4448" xr:uid="{00000000-0005-0000-0000-000033110000}"/>
    <cellStyle name="Encabezado 2 3 53" xfId="4449" xr:uid="{00000000-0005-0000-0000-000034110000}"/>
    <cellStyle name="Encabezado 2 3 54" xfId="4450" xr:uid="{00000000-0005-0000-0000-000035110000}"/>
    <cellStyle name="Encabezado 2 3 55" xfId="4451" xr:uid="{00000000-0005-0000-0000-000036110000}"/>
    <cellStyle name="Encabezado 2 3 56" xfId="4452" xr:uid="{00000000-0005-0000-0000-000037110000}"/>
    <cellStyle name="Encabezado 2 3 57" xfId="4453" xr:uid="{00000000-0005-0000-0000-000038110000}"/>
    <cellStyle name="Encabezado 2 3 58" xfId="4454" xr:uid="{00000000-0005-0000-0000-000039110000}"/>
    <cellStyle name="Encabezado 2 3 59" xfId="4455" xr:uid="{00000000-0005-0000-0000-00003A110000}"/>
    <cellStyle name="Encabezado 2 3 6" xfId="4456" xr:uid="{00000000-0005-0000-0000-00003B110000}"/>
    <cellStyle name="Encabezado 2 3 60" xfId="4457" xr:uid="{00000000-0005-0000-0000-00003C110000}"/>
    <cellStyle name="Encabezado 2 3 61" xfId="4458" xr:uid="{00000000-0005-0000-0000-00003D110000}"/>
    <cellStyle name="Encabezado 2 3 62" xfId="4459" xr:uid="{00000000-0005-0000-0000-00003E110000}"/>
    <cellStyle name="Encabezado 2 3 63" xfId="4460" xr:uid="{00000000-0005-0000-0000-00003F110000}"/>
    <cellStyle name="Encabezado 2 3 64" xfId="4461" xr:uid="{00000000-0005-0000-0000-000040110000}"/>
    <cellStyle name="Encabezado 2 3 65" xfId="4462" xr:uid="{00000000-0005-0000-0000-000041110000}"/>
    <cellStyle name="Encabezado 2 3 66" xfId="4463" xr:uid="{00000000-0005-0000-0000-000042110000}"/>
    <cellStyle name="Encabezado 2 3 67" xfId="4464" xr:uid="{00000000-0005-0000-0000-000043110000}"/>
    <cellStyle name="Encabezado 2 3 7" xfId="4465" xr:uid="{00000000-0005-0000-0000-000044110000}"/>
    <cellStyle name="Encabezado 2 3 8" xfId="4466" xr:uid="{00000000-0005-0000-0000-000045110000}"/>
    <cellStyle name="Encabezado 2 3 9" xfId="4467" xr:uid="{00000000-0005-0000-0000-000046110000}"/>
    <cellStyle name="Encabezado 2 3_ DOCT  2006" xfId="4468" xr:uid="{00000000-0005-0000-0000-000047110000}"/>
    <cellStyle name="Encabezado 2_ DOCT 07  " xfId="4469" xr:uid="{00000000-0005-0000-0000-000048110000}"/>
    <cellStyle name="Encabezado 4 10" xfId="4470" xr:uid="{00000000-0005-0000-0000-000049110000}"/>
    <cellStyle name="Encabezado 4 10 2" xfId="4471" xr:uid="{00000000-0005-0000-0000-00004A110000}"/>
    <cellStyle name="Encabezado 4 10 2 2" xfId="4472" xr:uid="{00000000-0005-0000-0000-00004B110000}"/>
    <cellStyle name="Encabezado 4 10 2 3" xfId="4473" xr:uid="{00000000-0005-0000-0000-00004C110000}"/>
    <cellStyle name="Encabezado 4 10 2 4" xfId="4474" xr:uid="{00000000-0005-0000-0000-00004D110000}"/>
    <cellStyle name="Encabezado 4 10 2 5" xfId="4475" xr:uid="{00000000-0005-0000-0000-00004E110000}"/>
    <cellStyle name="Encabezado 4 10 2 6" xfId="4476" xr:uid="{00000000-0005-0000-0000-00004F110000}"/>
    <cellStyle name="Encabezado 4 10 3" xfId="4477" xr:uid="{00000000-0005-0000-0000-000050110000}"/>
    <cellStyle name="Encabezado 4 10 4" xfId="4478" xr:uid="{00000000-0005-0000-0000-000051110000}"/>
    <cellStyle name="Encabezado 4 10 5" xfId="4479" xr:uid="{00000000-0005-0000-0000-000052110000}"/>
    <cellStyle name="Encabezado 4 11" xfId="4480" xr:uid="{00000000-0005-0000-0000-000053110000}"/>
    <cellStyle name="Encabezado 4 11 2" xfId="4481" xr:uid="{00000000-0005-0000-0000-000054110000}"/>
    <cellStyle name="Encabezado 4 11 2 2" xfId="4482" xr:uid="{00000000-0005-0000-0000-000055110000}"/>
    <cellStyle name="Encabezado 4 11 2 3" xfId="4483" xr:uid="{00000000-0005-0000-0000-000056110000}"/>
    <cellStyle name="Encabezado 4 11 2 4" xfId="4484" xr:uid="{00000000-0005-0000-0000-000057110000}"/>
    <cellStyle name="Encabezado 4 11 2 5" xfId="4485" xr:uid="{00000000-0005-0000-0000-000058110000}"/>
    <cellStyle name="Encabezado 4 11 2 6" xfId="4486" xr:uid="{00000000-0005-0000-0000-000059110000}"/>
    <cellStyle name="Encabezado 4 11 3" xfId="4487" xr:uid="{00000000-0005-0000-0000-00005A110000}"/>
    <cellStyle name="Encabezado 4 11 4" xfId="4488" xr:uid="{00000000-0005-0000-0000-00005B110000}"/>
    <cellStyle name="Encabezado 4 11 5" xfId="4489" xr:uid="{00000000-0005-0000-0000-00005C110000}"/>
    <cellStyle name="Encabezado 4 12" xfId="4490" xr:uid="{00000000-0005-0000-0000-00005D110000}"/>
    <cellStyle name="Encabezado 4 12 2" xfId="4491" xr:uid="{00000000-0005-0000-0000-00005E110000}"/>
    <cellStyle name="Encabezado 4 12 2 2" xfId="4492" xr:uid="{00000000-0005-0000-0000-00005F110000}"/>
    <cellStyle name="Encabezado 4 12 2 3" xfId="4493" xr:uid="{00000000-0005-0000-0000-000060110000}"/>
    <cellStyle name="Encabezado 4 12 2 4" xfId="4494" xr:uid="{00000000-0005-0000-0000-000061110000}"/>
    <cellStyle name="Encabezado 4 12 2 5" xfId="4495" xr:uid="{00000000-0005-0000-0000-000062110000}"/>
    <cellStyle name="Encabezado 4 12 2 6" xfId="4496" xr:uid="{00000000-0005-0000-0000-000063110000}"/>
    <cellStyle name="Encabezado 4 12 3" xfId="4497" xr:uid="{00000000-0005-0000-0000-000064110000}"/>
    <cellStyle name="Encabezado 4 12 4" xfId="4498" xr:uid="{00000000-0005-0000-0000-000065110000}"/>
    <cellStyle name="Encabezado 4 12 5" xfId="4499" xr:uid="{00000000-0005-0000-0000-000066110000}"/>
    <cellStyle name="Encabezado 4 13" xfId="4500" xr:uid="{00000000-0005-0000-0000-000067110000}"/>
    <cellStyle name="Encabezado 4 14" xfId="4501" xr:uid="{00000000-0005-0000-0000-000068110000}"/>
    <cellStyle name="Encabezado 4 15" xfId="4502" xr:uid="{00000000-0005-0000-0000-000069110000}"/>
    <cellStyle name="Encabezado 4 15 2" xfId="4503" xr:uid="{00000000-0005-0000-0000-00006A110000}"/>
    <cellStyle name="Encabezado 4 16" xfId="4504" xr:uid="{00000000-0005-0000-0000-00006B110000}"/>
    <cellStyle name="Encabezado 4 17" xfId="4505" xr:uid="{00000000-0005-0000-0000-00006C110000}"/>
    <cellStyle name="Encabezado 4 18" xfId="4506" xr:uid="{00000000-0005-0000-0000-00006D110000}"/>
    <cellStyle name="Encabezado 4 2" xfId="44" xr:uid="{00000000-0005-0000-0000-00006E110000}"/>
    <cellStyle name="Encabezado 4 2 2" xfId="4507" xr:uid="{00000000-0005-0000-0000-00006F110000}"/>
    <cellStyle name="Encabezado 4 2 3" xfId="4508" xr:uid="{00000000-0005-0000-0000-000070110000}"/>
    <cellStyle name="Encabezado 4 3" xfId="4509" xr:uid="{00000000-0005-0000-0000-000071110000}"/>
    <cellStyle name="Encabezado 4 3 2" xfId="4510" xr:uid="{00000000-0005-0000-0000-000072110000}"/>
    <cellStyle name="Encabezado 4 3 3" xfId="4511" xr:uid="{00000000-0005-0000-0000-000073110000}"/>
    <cellStyle name="Encabezado 4 4" xfId="4512" xr:uid="{00000000-0005-0000-0000-000074110000}"/>
    <cellStyle name="Encabezado 4 4 2" xfId="4513" xr:uid="{00000000-0005-0000-0000-000075110000}"/>
    <cellStyle name="Encabezado 4 4 3" xfId="4514" xr:uid="{00000000-0005-0000-0000-000076110000}"/>
    <cellStyle name="Encabezado 4 4 4" xfId="4515" xr:uid="{00000000-0005-0000-0000-000077110000}"/>
    <cellStyle name="Encabezado 4 5" xfId="4516" xr:uid="{00000000-0005-0000-0000-000078110000}"/>
    <cellStyle name="Encabezado 4 5 2" xfId="4517" xr:uid="{00000000-0005-0000-0000-000079110000}"/>
    <cellStyle name="Encabezado 4 5 3" xfId="4518" xr:uid="{00000000-0005-0000-0000-00007A110000}"/>
    <cellStyle name="Encabezado 4 6" xfId="4519" xr:uid="{00000000-0005-0000-0000-00007B110000}"/>
    <cellStyle name="Encabezado 4 7" xfId="4520" xr:uid="{00000000-0005-0000-0000-00007C110000}"/>
    <cellStyle name="Encabezado 4 8" xfId="4521" xr:uid="{00000000-0005-0000-0000-00007D110000}"/>
    <cellStyle name="Encabezado 4 9" xfId="4522" xr:uid="{00000000-0005-0000-0000-00007E110000}"/>
    <cellStyle name="Encabezado 4 9 2" xfId="4523" xr:uid="{00000000-0005-0000-0000-00007F110000}"/>
    <cellStyle name="Encabezado 4 9 2 2" xfId="4524" xr:uid="{00000000-0005-0000-0000-000080110000}"/>
    <cellStyle name="Encabezado 4 9 2 2 2" xfId="4525" xr:uid="{00000000-0005-0000-0000-000081110000}"/>
    <cellStyle name="Encabezado 4 9 2 2 3" xfId="4526" xr:uid="{00000000-0005-0000-0000-000082110000}"/>
    <cellStyle name="Encabezado 4 9 2 2 4" xfId="4527" xr:uid="{00000000-0005-0000-0000-000083110000}"/>
    <cellStyle name="Encabezado 4 9 2 2 5" xfId="4528" xr:uid="{00000000-0005-0000-0000-000084110000}"/>
    <cellStyle name="Encabezado 4 9 2 2 6" xfId="4529" xr:uid="{00000000-0005-0000-0000-000085110000}"/>
    <cellStyle name="Encabezado 4 9 2 3" xfId="4530" xr:uid="{00000000-0005-0000-0000-000086110000}"/>
    <cellStyle name="Encabezado 4 9 2 4" xfId="4531" xr:uid="{00000000-0005-0000-0000-000087110000}"/>
    <cellStyle name="Encabezado 4 9 2 5" xfId="4532" xr:uid="{00000000-0005-0000-0000-000088110000}"/>
    <cellStyle name="Ênfase1" xfId="4533" xr:uid="{00000000-0005-0000-0000-000089110000}"/>
    <cellStyle name="Ênfase1 2" xfId="4534" xr:uid="{00000000-0005-0000-0000-00008A110000}"/>
    <cellStyle name="Ênfase2" xfId="4535" xr:uid="{00000000-0005-0000-0000-00008B110000}"/>
    <cellStyle name="Ênfase2 2" xfId="4536" xr:uid="{00000000-0005-0000-0000-00008C110000}"/>
    <cellStyle name="Ênfase3" xfId="4537" xr:uid="{00000000-0005-0000-0000-00008D110000}"/>
    <cellStyle name="Ênfase3 2" xfId="4538" xr:uid="{00000000-0005-0000-0000-00008E110000}"/>
    <cellStyle name="Ênfase4" xfId="4539" xr:uid="{00000000-0005-0000-0000-00008F110000}"/>
    <cellStyle name="Ênfase4 2" xfId="4540" xr:uid="{00000000-0005-0000-0000-000090110000}"/>
    <cellStyle name="Ênfase5" xfId="4541" xr:uid="{00000000-0005-0000-0000-000091110000}"/>
    <cellStyle name="Ênfase5 2" xfId="4542" xr:uid="{00000000-0005-0000-0000-000092110000}"/>
    <cellStyle name="Ênfase6" xfId="4543" xr:uid="{00000000-0005-0000-0000-000093110000}"/>
    <cellStyle name="Ênfase6 2" xfId="4544" xr:uid="{00000000-0005-0000-0000-000094110000}"/>
    <cellStyle name="Énfasis1 10" xfId="4545" xr:uid="{00000000-0005-0000-0000-000095110000}"/>
    <cellStyle name="Énfasis1 10 2" xfId="4546" xr:uid="{00000000-0005-0000-0000-000096110000}"/>
    <cellStyle name="Énfasis1 10 2 2" xfId="4547" xr:uid="{00000000-0005-0000-0000-000097110000}"/>
    <cellStyle name="Énfasis1 10 2 2 2" xfId="4548" xr:uid="{00000000-0005-0000-0000-000098110000}"/>
    <cellStyle name="Énfasis1 10 2 3" xfId="4549" xr:uid="{00000000-0005-0000-0000-000099110000}"/>
    <cellStyle name="Énfasis1 10 2 4" xfId="4550" xr:uid="{00000000-0005-0000-0000-00009A110000}"/>
    <cellStyle name="Énfasis1 10 2 5" xfId="4551" xr:uid="{00000000-0005-0000-0000-00009B110000}"/>
    <cellStyle name="Énfasis1 10 2 6" xfId="4552" xr:uid="{00000000-0005-0000-0000-00009C110000}"/>
    <cellStyle name="Énfasis1 10 3" xfId="4553" xr:uid="{00000000-0005-0000-0000-00009D110000}"/>
    <cellStyle name="Énfasis1 10 3 2" xfId="4554" xr:uid="{00000000-0005-0000-0000-00009E110000}"/>
    <cellStyle name="Énfasis1 10 4" xfId="4555" xr:uid="{00000000-0005-0000-0000-00009F110000}"/>
    <cellStyle name="Énfasis1 10 5" xfId="4556" xr:uid="{00000000-0005-0000-0000-0000A0110000}"/>
    <cellStyle name="Énfasis1 11" xfId="4557" xr:uid="{00000000-0005-0000-0000-0000A1110000}"/>
    <cellStyle name="Énfasis1 11 2" xfId="4558" xr:uid="{00000000-0005-0000-0000-0000A2110000}"/>
    <cellStyle name="Énfasis1 11 2 2" xfId="4559" xr:uid="{00000000-0005-0000-0000-0000A3110000}"/>
    <cellStyle name="Énfasis1 11 2 3" xfId="4560" xr:uid="{00000000-0005-0000-0000-0000A4110000}"/>
    <cellStyle name="Énfasis1 11 2 4" xfId="4561" xr:uid="{00000000-0005-0000-0000-0000A5110000}"/>
    <cellStyle name="Énfasis1 11 2 5" xfId="4562" xr:uid="{00000000-0005-0000-0000-0000A6110000}"/>
    <cellStyle name="Énfasis1 11 2 6" xfId="4563" xr:uid="{00000000-0005-0000-0000-0000A7110000}"/>
    <cellStyle name="Énfasis1 11 3" xfId="4564" xr:uid="{00000000-0005-0000-0000-0000A8110000}"/>
    <cellStyle name="Énfasis1 11 4" xfId="4565" xr:uid="{00000000-0005-0000-0000-0000A9110000}"/>
    <cellStyle name="Énfasis1 11 5" xfId="4566" xr:uid="{00000000-0005-0000-0000-0000AA110000}"/>
    <cellStyle name="Énfasis1 12" xfId="4567" xr:uid="{00000000-0005-0000-0000-0000AB110000}"/>
    <cellStyle name="Énfasis1 12 2" xfId="4568" xr:uid="{00000000-0005-0000-0000-0000AC110000}"/>
    <cellStyle name="Énfasis1 12 2 2" xfId="4569" xr:uid="{00000000-0005-0000-0000-0000AD110000}"/>
    <cellStyle name="Énfasis1 12 2 3" xfId="4570" xr:uid="{00000000-0005-0000-0000-0000AE110000}"/>
    <cellStyle name="Énfasis1 12 2 4" xfId="4571" xr:uid="{00000000-0005-0000-0000-0000AF110000}"/>
    <cellStyle name="Énfasis1 12 2 5" xfId="4572" xr:uid="{00000000-0005-0000-0000-0000B0110000}"/>
    <cellStyle name="Énfasis1 12 2 6" xfId="4573" xr:uid="{00000000-0005-0000-0000-0000B1110000}"/>
    <cellStyle name="Énfasis1 12 3" xfId="4574" xr:uid="{00000000-0005-0000-0000-0000B2110000}"/>
    <cellStyle name="Énfasis1 12 4" xfId="4575" xr:uid="{00000000-0005-0000-0000-0000B3110000}"/>
    <cellStyle name="Énfasis1 12 5" xfId="4576" xr:uid="{00000000-0005-0000-0000-0000B4110000}"/>
    <cellStyle name="Énfasis1 13" xfId="4577" xr:uid="{00000000-0005-0000-0000-0000B5110000}"/>
    <cellStyle name="Énfasis1 14" xfId="4578" xr:uid="{00000000-0005-0000-0000-0000B6110000}"/>
    <cellStyle name="Énfasis1 15" xfId="4579" xr:uid="{00000000-0005-0000-0000-0000B7110000}"/>
    <cellStyle name="Énfasis1 15 2" xfId="4580" xr:uid="{00000000-0005-0000-0000-0000B8110000}"/>
    <cellStyle name="Énfasis1 16" xfId="4581" xr:uid="{00000000-0005-0000-0000-0000B9110000}"/>
    <cellStyle name="Énfasis1 17" xfId="4582" xr:uid="{00000000-0005-0000-0000-0000BA110000}"/>
    <cellStyle name="Énfasis1 18" xfId="4583" xr:uid="{00000000-0005-0000-0000-0000BB110000}"/>
    <cellStyle name="Énfasis1 2" xfId="45" xr:uid="{00000000-0005-0000-0000-0000BC110000}"/>
    <cellStyle name="Énfasis1 2 2" xfId="4584" xr:uid="{00000000-0005-0000-0000-0000BD110000}"/>
    <cellStyle name="Énfasis1 2 2 2" xfId="4585" xr:uid="{00000000-0005-0000-0000-0000BE110000}"/>
    <cellStyle name="Énfasis1 2 2 2 2" xfId="4586" xr:uid="{00000000-0005-0000-0000-0000BF110000}"/>
    <cellStyle name="Énfasis1 2 2 2 3" xfId="4587" xr:uid="{00000000-0005-0000-0000-0000C0110000}"/>
    <cellStyle name="Énfasis1 2 2 2 3 2" xfId="4588" xr:uid="{00000000-0005-0000-0000-0000C1110000}"/>
    <cellStyle name="Énfasis1 2 2 2 4" xfId="4589" xr:uid="{00000000-0005-0000-0000-0000C2110000}"/>
    <cellStyle name="Énfasis1 2 2 2 5" xfId="4590" xr:uid="{00000000-0005-0000-0000-0000C3110000}"/>
    <cellStyle name="Énfasis1 2 2 3" xfId="4591" xr:uid="{00000000-0005-0000-0000-0000C4110000}"/>
    <cellStyle name="Énfasis1 2 2 4" xfId="4592" xr:uid="{00000000-0005-0000-0000-0000C5110000}"/>
    <cellStyle name="Énfasis1 2 2 5" xfId="4593" xr:uid="{00000000-0005-0000-0000-0000C6110000}"/>
    <cellStyle name="Énfasis1 2 2 6" xfId="4594" xr:uid="{00000000-0005-0000-0000-0000C7110000}"/>
    <cellStyle name="Énfasis1 2 3" xfId="4595" xr:uid="{00000000-0005-0000-0000-0000C8110000}"/>
    <cellStyle name="Énfasis1 2 3 2" xfId="4596" xr:uid="{00000000-0005-0000-0000-0000C9110000}"/>
    <cellStyle name="Énfasis1 2 4" xfId="4597" xr:uid="{00000000-0005-0000-0000-0000CA110000}"/>
    <cellStyle name="Énfasis1 2 4 2" xfId="4598" xr:uid="{00000000-0005-0000-0000-0000CB110000}"/>
    <cellStyle name="Énfasis1 2 5" xfId="4599" xr:uid="{00000000-0005-0000-0000-0000CC110000}"/>
    <cellStyle name="Énfasis1 2 6" xfId="4600" xr:uid="{00000000-0005-0000-0000-0000CD110000}"/>
    <cellStyle name="Énfasis1 2 7" xfId="4601" xr:uid="{00000000-0005-0000-0000-0000CE110000}"/>
    <cellStyle name="Énfasis1 2 7 2" xfId="4602" xr:uid="{00000000-0005-0000-0000-0000CF110000}"/>
    <cellStyle name="Énfasis1 3" xfId="4603" xr:uid="{00000000-0005-0000-0000-0000D0110000}"/>
    <cellStyle name="Énfasis1 3 2" xfId="4604" xr:uid="{00000000-0005-0000-0000-0000D1110000}"/>
    <cellStyle name="Énfasis1 3 3" xfId="4605" xr:uid="{00000000-0005-0000-0000-0000D2110000}"/>
    <cellStyle name="Énfasis1 4" xfId="4606" xr:uid="{00000000-0005-0000-0000-0000D3110000}"/>
    <cellStyle name="Énfasis1 4 2" xfId="4607" xr:uid="{00000000-0005-0000-0000-0000D4110000}"/>
    <cellStyle name="Énfasis1 4 3" xfId="4608" xr:uid="{00000000-0005-0000-0000-0000D5110000}"/>
    <cellStyle name="Énfasis1 4 4" xfId="4609" xr:uid="{00000000-0005-0000-0000-0000D6110000}"/>
    <cellStyle name="Énfasis1 5" xfId="4610" xr:uid="{00000000-0005-0000-0000-0000D7110000}"/>
    <cellStyle name="Énfasis1 5 2" xfId="4611" xr:uid="{00000000-0005-0000-0000-0000D8110000}"/>
    <cellStyle name="Énfasis1 5 3" xfId="4612" xr:uid="{00000000-0005-0000-0000-0000D9110000}"/>
    <cellStyle name="Énfasis1 6" xfId="4613" xr:uid="{00000000-0005-0000-0000-0000DA110000}"/>
    <cellStyle name="Énfasis1 7" xfId="4614" xr:uid="{00000000-0005-0000-0000-0000DB110000}"/>
    <cellStyle name="Énfasis1 8" xfId="4615" xr:uid="{00000000-0005-0000-0000-0000DC110000}"/>
    <cellStyle name="Énfasis1 9" xfId="4616" xr:uid="{00000000-0005-0000-0000-0000DD110000}"/>
    <cellStyle name="Énfasis1 9 2" xfId="4617" xr:uid="{00000000-0005-0000-0000-0000DE110000}"/>
    <cellStyle name="Énfasis1 9 2 2" xfId="4618" xr:uid="{00000000-0005-0000-0000-0000DF110000}"/>
    <cellStyle name="Énfasis1 9 2 2 2" xfId="4619" xr:uid="{00000000-0005-0000-0000-0000E0110000}"/>
    <cellStyle name="Énfasis1 9 2 2 3" xfId="4620" xr:uid="{00000000-0005-0000-0000-0000E1110000}"/>
    <cellStyle name="Énfasis1 9 2 2 4" xfId="4621" xr:uid="{00000000-0005-0000-0000-0000E2110000}"/>
    <cellStyle name="Énfasis1 9 2 2 5" xfId="4622" xr:uid="{00000000-0005-0000-0000-0000E3110000}"/>
    <cellStyle name="Énfasis1 9 2 2 6" xfId="4623" xr:uid="{00000000-0005-0000-0000-0000E4110000}"/>
    <cellStyle name="Énfasis1 9 2 3" xfId="4624" xr:uid="{00000000-0005-0000-0000-0000E5110000}"/>
    <cellStyle name="Énfasis1 9 2 4" xfId="4625" xr:uid="{00000000-0005-0000-0000-0000E6110000}"/>
    <cellStyle name="Énfasis1 9 2 5" xfId="4626" xr:uid="{00000000-0005-0000-0000-0000E7110000}"/>
    <cellStyle name="Énfasis1 9 3" xfId="4627" xr:uid="{00000000-0005-0000-0000-0000E8110000}"/>
    <cellStyle name="Énfasis1 9 3 2" xfId="4628" xr:uid="{00000000-0005-0000-0000-0000E9110000}"/>
    <cellStyle name="Énfasis1 9 3 3" xfId="4629" xr:uid="{00000000-0005-0000-0000-0000EA110000}"/>
    <cellStyle name="Énfasis1 9 3 4" xfId="4630" xr:uid="{00000000-0005-0000-0000-0000EB110000}"/>
    <cellStyle name="Énfasis1 9 3 5" xfId="4631" xr:uid="{00000000-0005-0000-0000-0000EC110000}"/>
    <cellStyle name="Énfasis1 9 3 6" xfId="4632" xr:uid="{00000000-0005-0000-0000-0000ED110000}"/>
    <cellStyle name="Énfasis1 9 4" xfId="4633" xr:uid="{00000000-0005-0000-0000-0000EE110000}"/>
    <cellStyle name="Énfasis1 9 5" xfId="4634" xr:uid="{00000000-0005-0000-0000-0000EF110000}"/>
    <cellStyle name="Énfasis1 9 6" xfId="4635" xr:uid="{00000000-0005-0000-0000-0000F0110000}"/>
    <cellStyle name="Énfasis2 10" xfId="4636" xr:uid="{00000000-0005-0000-0000-0000F1110000}"/>
    <cellStyle name="Énfasis2 10 2" xfId="4637" xr:uid="{00000000-0005-0000-0000-0000F2110000}"/>
    <cellStyle name="Énfasis2 10 2 2" xfId="4638" xr:uid="{00000000-0005-0000-0000-0000F3110000}"/>
    <cellStyle name="Énfasis2 10 2 2 2" xfId="4639" xr:uid="{00000000-0005-0000-0000-0000F4110000}"/>
    <cellStyle name="Énfasis2 10 2 3" xfId="4640" xr:uid="{00000000-0005-0000-0000-0000F5110000}"/>
    <cellStyle name="Énfasis2 10 2 4" xfId="4641" xr:uid="{00000000-0005-0000-0000-0000F6110000}"/>
    <cellStyle name="Énfasis2 10 2 5" xfId="4642" xr:uid="{00000000-0005-0000-0000-0000F7110000}"/>
    <cellStyle name="Énfasis2 10 2 6" xfId="4643" xr:uid="{00000000-0005-0000-0000-0000F8110000}"/>
    <cellStyle name="Énfasis2 10 3" xfId="4644" xr:uid="{00000000-0005-0000-0000-0000F9110000}"/>
    <cellStyle name="Énfasis2 10 3 2" xfId="4645" xr:uid="{00000000-0005-0000-0000-0000FA110000}"/>
    <cellStyle name="Énfasis2 10 4" xfId="4646" xr:uid="{00000000-0005-0000-0000-0000FB110000}"/>
    <cellStyle name="Énfasis2 10 5" xfId="4647" xr:uid="{00000000-0005-0000-0000-0000FC110000}"/>
    <cellStyle name="Énfasis2 11" xfId="4648" xr:uid="{00000000-0005-0000-0000-0000FD110000}"/>
    <cellStyle name="Énfasis2 11 2" xfId="4649" xr:uid="{00000000-0005-0000-0000-0000FE110000}"/>
    <cellStyle name="Énfasis2 11 2 2" xfId="4650" xr:uid="{00000000-0005-0000-0000-0000FF110000}"/>
    <cellStyle name="Énfasis2 11 2 3" xfId="4651" xr:uid="{00000000-0005-0000-0000-000000120000}"/>
    <cellStyle name="Énfasis2 11 2 4" xfId="4652" xr:uid="{00000000-0005-0000-0000-000001120000}"/>
    <cellStyle name="Énfasis2 11 2 5" xfId="4653" xr:uid="{00000000-0005-0000-0000-000002120000}"/>
    <cellStyle name="Énfasis2 11 2 6" xfId="4654" xr:uid="{00000000-0005-0000-0000-000003120000}"/>
    <cellStyle name="Énfasis2 11 3" xfId="4655" xr:uid="{00000000-0005-0000-0000-000004120000}"/>
    <cellStyle name="Énfasis2 11 4" xfId="4656" xr:uid="{00000000-0005-0000-0000-000005120000}"/>
    <cellStyle name="Énfasis2 11 5" xfId="4657" xr:uid="{00000000-0005-0000-0000-000006120000}"/>
    <cellStyle name="Énfasis2 12" xfId="4658" xr:uid="{00000000-0005-0000-0000-000007120000}"/>
    <cellStyle name="Énfasis2 12 2" xfId="4659" xr:uid="{00000000-0005-0000-0000-000008120000}"/>
    <cellStyle name="Énfasis2 12 2 2" xfId="4660" xr:uid="{00000000-0005-0000-0000-000009120000}"/>
    <cellStyle name="Énfasis2 12 2 3" xfId="4661" xr:uid="{00000000-0005-0000-0000-00000A120000}"/>
    <cellStyle name="Énfasis2 12 2 4" xfId="4662" xr:uid="{00000000-0005-0000-0000-00000B120000}"/>
    <cellStyle name="Énfasis2 12 2 5" xfId="4663" xr:uid="{00000000-0005-0000-0000-00000C120000}"/>
    <cellStyle name="Énfasis2 12 2 6" xfId="4664" xr:uid="{00000000-0005-0000-0000-00000D120000}"/>
    <cellStyle name="Énfasis2 12 3" xfId="4665" xr:uid="{00000000-0005-0000-0000-00000E120000}"/>
    <cellStyle name="Énfasis2 12 4" xfId="4666" xr:uid="{00000000-0005-0000-0000-00000F120000}"/>
    <cellStyle name="Énfasis2 12 5" xfId="4667" xr:uid="{00000000-0005-0000-0000-000010120000}"/>
    <cellStyle name="Énfasis2 13" xfId="4668" xr:uid="{00000000-0005-0000-0000-000011120000}"/>
    <cellStyle name="Énfasis2 14" xfId="4669" xr:uid="{00000000-0005-0000-0000-000012120000}"/>
    <cellStyle name="Énfasis2 15" xfId="4670" xr:uid="{00000000-0005-0000-0000-000013120000}"/>
    <cellStyle name="Énfasis2 15 2" xfId="4671" xr:uid="{00000000-0005-0000-0000-000014120000}"/>
    <cellStyle name="Énfasis2 16" xfId="4672" xr:uid="{00000000-0005-0000-0000-000015120000}"/>
    <cellStyle name="Énfasis2 17" xfId="4673" xr:uid="{00000000-0005-0000-0000-000016120000}"/>
    <cellStyle name="Énfasis2 18" xfId="4674" xr:uid="{00000000-0005-0000-0000-000017120000}"/>
    <cellStyle name="Énfasis2 2" xfId="46" xr:uid="{00000000-0005-0000-0000-000018120000}"/>
    <cellStyle name="Énfasis2 2 2" xfId="4675" xr:uid="{00000000-0005-0000-0000-000019120000}"/>
    <cellStyle name="Énfasis2 2 2 2" xfId="4676" xr:uid="{00000000-0005-0000-0000-00001A120000}"/>
    <cellStyle name="Énfasis2 2 2 2 2" xfId="4677" xr:uid="{00000000-0005-0000-0000-00001B120000}"/>
    <cellStyle name="Énfasis2 2 2 2 3" xfId="4678" xr:uid="{00000000-0005-0000-0000-00001C120000}"/>
    <cellStyle name="Énfasis2 2 2 2 3 2" xfId="4679" xr:uid="{00000000-0005-0000-0000-00001D120000}"/>
    <cellStyle name="Énfasis2 2 2 2 4" xfId="4680" xr:uid="{00000000-0005-0000-0000-00001E120000}"/>
    <cellStyle name="Énfasis2 2 2 2 5" xfId="4681" xr:uid="{00000000-0005-0000-0000-00001F120000}"/>
    <cellStyle name="Énfasis2 2 2 3" xfId="4682" xr:uid="{00000000-0005-0000-0000-000020120000}"/>
    <cellStyle name="Énfasis2 2 2 4" xfId="4683" xr:uid="{00000000-0005-0000-0000-000021120000}"/>
    <cellStyle name="Énfasis2 2 2 5" xfId="4684" xr:uid="{00000000-0005-0000-0000-000022120000}"/>
    <cellStyle name="Énfasis2 2 2 6" xfId="4685" xr:uid="{00000000-0005-0000-0000-000023120000}"/>
    <cellStyle name="Énfasis2 2 3" xfId="4686" xr:uid="{00000000-0005-0000-0000-000024120000}"/>
    <cellStyle name="Énfasis2 2 3 2" xfId="4687" xr:uid="{00000000-0005-0000-0000-000025120000}"/>
    <cellStyle name="Énfasis2 2 4" xfId="4688" xr:uid="{00000000-0005-0000-0000-000026120000}"/>
    <cellStyle name="Énfasis2 2 4 2" xfId="4689" xr:uid="{00000000-0005-0000-0000-000027120000}"/>
    <cellStyle name="Énfasis2 2 5" xfId="4690" xr:uid="{00000000-0005-0000-0000-000028120000}"/>
    <cellStyle name="Énfasis2 2 6" xfId="4691" xr:uid="{00000000-0005-0000-0000-000029120000}"/>
    <cellStyle name="Énfasis2 2 7" xfId="4692" xr:uid="{00000000-0005-0000-0000-00002A120000}"/>
    <cellStyle name="Énfasis2 2 7 2" xfId="4693" xr:uid="{00000000-0005-0000-0000-00002B120000}"/>
    <cellStyle name="Énfasis2 3" xfId="4694" xr:uid="{00000000-0005-0000-0000-00002C120000}"/>
    <cellStyle name="Énfasis2 3 2" xfId="4695" xr:uid="{00000000-0005-0000-0000-00002D120000}"/>
    <cellStyle name="Énfasis2 3 3" xfId="4696" xr:uid="{00000000-0005-0000-0000-00002E120000}"/>
    <cellStyle name="Énfasis2 4" xfId="4697" xr:uid="{00000000-0005-0000-0000-00002F120000}"/>
    <cellStyle name="Énfasis2 4 2" xfId="4698" xr:uid="{00000000-0005-0000-0000-000030120000}"/>
    <cellStyle name="Énfasis2 4 3" xfId="4699" xr:uid="{00000000-0005-0000-0000-000031120000}"/>
    <cellStyle name="Énfasis2 4 4" xfId="4700" xr:uid="{00000000-0005-0000-0000-000032120000}"/>
    <cellStyle name="Énfasis2 5" xfId="4701" xr:uid="{00000000-0005-0000-0000-000033120000}"/>
    <cellStyle name="Énfasis2 5 2" xfId="4702" xr:uid="{00000000-0005-0000-0000-000034120000}"/>
    <cellStyle name="Énfasis2 5 3" xfId="4703" xr:uid="{00000000-0005-0000-0000-000035120000}"/>
    <cellStyle name="Énfasis2 6" xfId="4704" xr:uid="{00000000-0005-0000-0000-000036120000}"/>
    <cellStyle name="Énfasis2 7" xfId="4705" xr:uid="{00000000-0005-0000-0000-000037120000}"/>
    <cellStyle name="Énfasis2 8" xfId="4706" xr:uid="{00000000-0005-0000-0000-000038120000}"/>
    <cellStyle name="Énfasis2 9" xfId="4707" xr:uid="{00000000-0005-0000-0000-000039120000}"/>
    <cellStyle name="Énfasis2 9 2" xfId="4708" xr:uid="{00000000-0005-0000-0000-00003A120000}"/>
    <cellStyle name="Énfasis2 9 2 2" xfId="4709" xr:uid="{00000000-0005-0000-0000-00003B120000}"/>
    <cellStyle name="Énfasis2 9 2 2 2" xfId="4710" xr:uid="{00000000-0005-0000-0000-00003C120000}"/>
    <cellStyle name="Énfasis2 9 2 2 3" xfId="4711" xr:uid="{00000000-0005-0000-0000-00003D120000}"/>
    <cellStyle name="Énfasis2 9 2 2 4" xfId="4712" xr:uid="{00000000-0005-0000-0000-00003E120000}"/>
    <cellStyle name="Énfasis2 9 2 2 5" xfId="4713" xr:uid="{00000000-0005-0000-0000-00003F120000}"/>
    <cellStyle name="Énfasis2 9 2 2 6" xfId="4714" xr:uid="{00000000-0005-0000-0000-000040120000}"/>
    <cellStyle name="Énfasis2 9 2 3" xfId="4715" xr:uid="{00000000-0005-0000-0000-000041120000}"/>
    <cellStyle name="Énfasis2 9 2 4" xfId="4716" xr:uid="{00000000-0005-0000-0000-000042120000}"/>
    <cellStyle name="Énfasis2 9 2 5" xfId="4717" xr:uid="{00000000-0005-0000-0000-000043120000}"/>
    <cellStyle name="Énfasis2 9 3" xfId="4718" xr:uid="{00000000-0005-0000-0000-000044120000}"/>
    <cellStyle name="Énfasis2 9 3 2" xfId="4719" xr:uid="{00000000-0005-0000-0000-000045120000}"/>
    <cellStyle name="Énfasis2 9 3 3" xfId="4720" xr:uid="{00000000-0005-0000-0000-000046120000}"/>
    <cellStyle name="Énfasis2 9 3 4" xfId="4721" xr:uid="{00000000-0005-0000-0000-000047120000}"/>
    <cellStyle name="Énfasis2 9 3 5" xfId="4722" xr:uid="{00000000-0005-0000-0000-000048120000}"/>
    <cellStyle name="Énfasis2 9 3 6" xfId="4723" xr:uid="{00000000-0005-0000-0000-000049120000}"/>
    <cellStyle name="Énfasis2 9 4" xfId="4724" xr:uid="{00000000-0005-0000-0000-00004A120000}"/>
    <cellStyle name="Énfasis2 9 5" xfId="4725" xr:uid="{00000000-0005-0000-0000-00004B120000}"/>
    <cellStyle name="Énfasis2 9 6" xfId="4726" xr:uid="{00000000-0005-0000-0000-00004C120000}"/>
    <cellStyle name="Énfasis3 10" xfId="4727" xr:uid="{00000000-0005-0000-0000-00004D120000}"/>
    <cellStyle name="Énfasis3 10 2" xfId="4728" xr:uid="{00000000-0005-0000-0000-00004E120000}"/>
    <cellStyle name="Énfasis3 10 2 2" xfId="4729" xr:uid="{00000000-0005-0000-0000-00004F120000}"/>
    <cellStyle name="Énfasis3 10 2 2 2" xfId="4730" xr:uid="{00000000-0005-0000-0000-000050120000}"/>
    <cellStyle name="Énfasis3 10 2 3" xfId="4731" xr:uid="{00000000-0005-0000-0000-000051120000}"/>
    <cellStyle name="Énfasis3 10 2 4" xfId="4732" xr:uid="{00000000-0005-0000-0000-000052120000}"/>
    <cellStyle name="Énfasis3 10 2 5" xfId="4733" xr:uid="{00000000-0005-0000-0000-000053120000}"/>
    <cellStyle name="Énfasis3 10 2 6" xfId="4734" xr:uid="{00000000-0005-0000-0000-000054120000}"/>
    <cellStyle name="Énfasis3 10 3" xfId="4735" xr:uid="{00000000-0005-0000-0000-000055120000}"/>
    <cellStyle name="Énfasis3 10 3 2" xfId="4736" xr:uid="{00000000-0005-0000-0000-000056120000}"/>
    <cellStyle name="Énfasis3 10 4" xfId="4737" xr:uid="{00000000-0005-0000-0000-000057120000}"/>
    <cellStyle name="Énfasis3 10 5" xfId="4738" xr:uid="{00000000-0005-0000-0000-000058120000}"/>
    <cellStyle name="Énfasis3 11" xfId="4739" xr:uid="{00000000-0005-0000-0000-000059120000}"/>
    <cellStyle name="Énfasis3 11 2" xfId="4740" xr:uid="{00000000-0005-0000-0000-00005A120000}"/>
    <cellStyle name="Énfasis3 11 2 2" xfId="4741" xr:uid="{00000000-0005-0000-0000-00005B120000}"/>
    <cellStyle name="Énfasis3 11 2 3" xfId="4742" xr:uid="{00000000-0005-0000-0000-00005C120000}"/>
    <cellStyle name="Énfasis3 11 2 4" xfId="4743" xr:uid="{00000000-0005-0000-0000-00005D120000}"/>
    <cellStyle name="Énfasis3 11 2 5" xfId="4744" xr:uid="{00000000-0005-0000-0000-00005E120000}"/>
    <cellStyle name="Énfasis3 11 2 6" xfId="4745" xr:uid="{00000000-0005-0000-0000-00005F120000}"/>
    <cellStyle name="Énfasis3 11 3" xfId="4746" xr:uid="{00000000-0005-0000-0000-000060120000}"/>
    <cellStyle name="Énfasis3 11 4" xfId="4747" xr:uid="{00000000-0005-0000-0000-000061120000}"/>
    <cellStyle name="Énfasis3 11 5" xfId="4748" xr:uid="{00000000-0005-0000-0000-000062120000}"/>
    <cellStyle name="Énfasis3 12" xfId="4749" xr:uid="{00000000-0005-0000-0000-000063120000}"/>
    <cellStyle name="Énfasis3 12 2" xfId="4750" xr:uid="{00000000-0005-0000-0000-000064120000}"/>
    <cellStyle name="Énfasis3 12 2 2" xfId="4751" xr:uid="{00000000-0005-0000-0000-000065120000}"/>
    <cellStyle name="Énfasis3 12 2 3" xfId="4752" xr:uid="{00000000-0005-0000-0000-000066120000}"/>
    <cellStyle name="Énfasis3 12 2 4" xfId="4753" xr:uid="{00000000-0005-0000-0000-000067120000}"/>
    <cellStyle name="Énfasis3 12 2 5" xfId="4754" xr:uid="{00000000-0005-0000-0000-000068120000}"/>
    <cellStyle name="Énfasis3 12 2 6" xfId="4755" xr:uid="{00000000-0005-0000-0000-000069120000}"/>
    <cellStyle name="Énfasis3 12 3" xfId="4756" xr:uid="{00000000-0005-0000-0000-00006A120000}"/>
    <cellStyle name="Énfasis3 12 4" xfId="4757" xr:uid="{00000000-0005-0000-0000-00006B120000}"/>
    <cellStyle name="Énfasis3 12 5" xfId="4758" xr:uid="{00000000-0005-0000-0000-00006C120000}"/>
    <cellStyle name="Énfasis3 13" xfId="4759" xr:uid="{00000000-0005-0000-0000-00006D120000}"/>
    <cellStyle name="Énfasis3 14" xfId="4760" xr:uid="{00000000-0005-0000-0000-00006E120000}"/>
    <cellStyle name="Énfasis3 15" xfId="4761" xr:uid="{00000000-0005-0000-0000-00006F120000}"/>
    <cellStyle name="Énfasis3 15 2" xfId="4762" xr:uid="{00000000-0005-0000-0000-000070120000}"/>
    <cellStyle name="Énfasis3 16" xfId="4763" xr:uid="{00000000-0005-0000-0000-000071120000}"/>
    <cellStyle name="Énfasis3 17" xfId="4764" xr:uid="{00000000-0005-0000-0000-000072120000}"/>
    <cellStyle name="Énfasis3 18" xfId="4765" xr:uid="{00000000-0005-0000-0000-000073120000}"/>
    <cellStyle name="Énfasis3 2" xfId="47" xr:uid="{00000000-0005-0000-0000-000074120000}"/>
    <cellStyle name="Énfasis3 2 2" xfId="4766" xr:uid="{00000000-0005-0000-0000-000075120000}"/>
    <cellStyle name="Énfasis3 2 2 2" xfId="4767" xr:uid="{00000000-0005-0000-0000-000076120000}"/>
    <cellStyle name="Énfasis3 2 2 2 2" xfId="4768" xr:uid="{00000000-0005-0000-0000-000077120000}"/>
    <cellStyle name="Énfasis3 2 2 2 3" xfId="4769" xr:uid="{00000000-0005-0000-0000-000078120000}"/>
    <cellStyle name="Énfasis3 2 2 2 3 2" xfId="4770" xr:uid="{00000000-0005-0000-0000-000079120000}"/>
    <cellStyle name="Énfasis3 2 2 2 4" xfId="4771" xr:uid="{00000000-0005-0000-0000-00007A120000}"/>
    <cellStyle name="Énfasis3 2 2 2 5" xfId="4772" xr:uid="{00000000-0005-0000-0000-00007B120000}"/>
    <cellStyle name="Énfasis3 2 2 3" xfId="4773" xr:uid="{00000000-0005-0000-0000-00007C120000}"/>
    <cellStyle name="Énfasis3 2 2 4" xfId="4774" xr:uid="{00000000-0005-0000-0000-00007D120000}"/>
    <cellStyle name="Énfasis3 2 2 5" xfId="4775" xr:uid="{00000000-0005-0000-0000-00007E120000}"/>
    <cellStyle name="Énfasis3 2 2 6" xfId="4776" xr:uid="{00000000-0005-0000-0000-00007F120000}"/>
    <cellStyle name="Énfasis3 2 3" xfId="4777" xr:uid="{00000000-0005-0000-0000-000080120000}"/>
    <cellStyle name="Énfasis3 2 3 2" xfId="4778" xr:uid="{00000000-0005-0000-0000-000081120000}"/>
    <cellStyle name="Énfasis3 2 4" xfId="4779" xr:uid="{00000000-0005-0000-0000-000082120000}"/>
    <cellStyle name="Énfasis3 2 4 2" xfId="4780" xr:uid="{00000000-0005-0000-0000-000083120000}"/>
    <cellStyle name="Énfasis3 2 5" xfId="4781" xr:uid="{00000000-0005-0000-0000-000084120000}"/>
    <cellStyle name="Énfasis3 2 6" xfId="4782" xr:uid="{00000000-0005-0000-0000-000085120000}"/>
    <cellStyle name="Énfasis3 2 7" xfId="4783" xr:uid="{00000000-0005-0000-0000-000086120000}"/>
    <cellStyle name="Énfasis3 2 7 2" xfId="4784" xr:uid="{00000000-0005-0000-0000-000087120000}"/>
    <cellStyle name="Énfasis3 3" xfId="4785" xr:uid="{00000000-0005-0000-0000-000088120000}"/>
    <cellStyle name="Énfasis3 3 2" xfId="4786" xr:uid="{00000000-0005-0000-0000-000089120000}"/>
    <cellStyle name="Énfasis3 3 3" xfId="4787" xr:uid="{00000000-0005-0000-0000-00008A120000}"/>
    <cellStyle name="Énfasis3 4" xfId="4788" xr:uid="{00000000-0005-0000-0000-00008B120000}"/>
    <cellStyle name="Énfasis3 4 2" xfId="4789" xr:uid="{00000000-0005-0000-0000-00008C120000}"/>
    <cellStyle name="Énfasis3 4 3" xfId="4790" xr:uid="{00000000-0005-0000-0000-00008D120000}"/>
    <cellStyle name="Énfasis3 4 4" xfId="4791" xr:uid="{00000000-0005-0000-0000-00008E120000}"/>
    <cellStyle name="Énfasis3 5" xfId="4792" xr:uid="{00000000-0005-0000-0000-00008F120000}"/>
    <cellStyle name="Énfasis3 5 2" xfId="4793" xr:uid="{00000000-0005-0000-0000-000090120000}"/>
    <cellStyle name="Énfasis3 5 3" xfId="4794" xr:uid="{00000000-0005-0000-0000-000091120000}"/>
    <cellStyle name="Énfasis3 6" xfId="4795" xr:uid="{00000000-0005-0000-0000-000092120000}"/>
    <cellStyle name="Énfasis3 7" xfId="4796" xr:uid="{00000000-0005-0000-0000-000093120000}"/>
    <cellStyle name="Énfasis3 8" xfId="4797" xr:uid="{00000000-0005-0000-0000-000094120000}"/>
    <cellStyle name="Énfasis3 9" xfId="4798" xr:uid="{00000000-0005-0000-0000-000095120000}"/>
    <cellStyle name="Énfasis3 9 2" xfId="4799" xr:uid="{00000000-0005-0000-0000-000096120000}"/>
    <cellStyle name="Énfasis3 9 2 2" xfId="4800" xr:uid="{00000000-0005-0000-0000-000097120000}"/>
    <cellStyle name="Énfasis3 9 2 2 2" xfId="4801" xr:uid="{00000000-0005-0000-0000-000098120000}"/>
    <cellStyle name="Énfasis3 9 2 2 3" xfId="4802" xr:uid="{00000000-0005-0000-0000-000099120000}"/>
    <cellStyle name="Énfasis3 9 2 2 4" xfId="4803" xr:uid="{00000000-0005-0000-0000-00009A120000}"/>
    <cellStyle name="Énfasis3 9 2 2 5" xfId="4804" xr:uid="{00000000-0005-0000-0000-00009B120000}"/>
    <cellStyle name="Énfasis3 9 2 2 6" xfId="4805" xr:uid="{00000000-0005-0000-0000-00009C120000}"/>
    <cellStyle name="Énfasis3 9 2 3" xfId="4806" xr:uid="{00000000-0005-0000-0000-00009D120000}"/>
    <cellStyle name="Énfasis3 9 2 4" xfId="4807" xr:uid="{00000000-0005-0000-0000-00009E120000}"/>
    <cellStyle name="Énfasis3 9 2 5" xfId="4808" xr:uid="{00000000-0005-0000-0000-00009F120000}"/>
    <cellStyle name="Énfasis3 9 3" xfId="4809" xr:uid="{00000000-0005-0000-0000-0000A0120000}"/>
    <cellStyle name="Énfasis3 9 3 2" xfId="4810" xr:uid="{00000000-0005-0000-0000-0000A1120000}"/>
    <cellStyle name="Énfasis3 9 3 3" xfId="4811" xr:uid="{00000000-0005-0000-0000-0000A2120000}"/>
    <cellStyle name="Énfasis3 9 3 4" xfId="4812" xr:uid="{00000000-0005-0000-0000-0000A3120000}"/>
    <cellStyle name="Énfasis3 9 3 5" xfId="4813" xr:uid="{00000000-0005-0000-0000-0000A4120000}"/>
    <cellStyle name="Énfasis3 9 3 6" xfId="4814" xr:uid="{00000000-0005-0000-0000-0000A5120000}"/>
    <cellStyle name="Énfasis3 9 4" xfId="4815" xr:uid="{00000000-0005-0000-0000-0000A6120000}"/>
    <cellStyle name="Énfasis3 9 5" xfId="4816" xr:uid="{00000000-0005-0000-0000-0000A7120000}"/>
    <cellStyle name="Énfasis3 9 6" xfId="4817" xr:uid="{00000000-0005-0000-0000-0000A8120000}"/>
    <cellStyle name="Énfasis4 10" xfId="4818" xr:uid="{00000000-0005-0000-0000-0000A9120000}"/>
    <cellStyle name="Énfasis4 10 2" xfId="4819" xr:uid="{00000000-0005-0000-0000-0000AA120000}"/>
    <cellStyle name="Énfasis4 10 2 2" xfId="4820" xr:uid="{00000000-0005-0000-0000-0000AB120000}"/>
    <cellStyle name="Énfasis4 10 2 2 2" xfId="4821" xr:uid="{00000000-0005-0000-0000-0000AC120000}"/>
    <cellStyle name="Énfasis4 10 2 3" xfId="4822" xr:uid="{00000000-0005-0000-0000-0000AD120000}"/>
    <cellStyle name="Énfasis4 10 2 4" xfId="4823" xr:uid="{00000000-0005-0000-0000-0000AE120000}"/>
    <cellStyle name="Énfasis4 10 2 5" xfId="4824" xr:uid="{00000000-0005-0000-0000-0000AF120000}"/>
    <cellStyle name="Énfasis4 10 2 6" xfId="4825" xr:uid="{00000000-0005-0000-0000-0000B0120000}"/>
    <cellStyle name="Énfasis4 10 3" xfId="4826" xr:uid="{00000000-0005-0000-0000-0000B1120000}"/>
    <cellStyle name="Énfasis4 10 3 2" xfId="4827" xr:uid="{00000000-0005-0000-0000-0000B2120000}"/>
    <cellStyle name="Énfasis4 10 4" xfId="4828" xr:uid="{00000000-0005-0000-0000-0000B3120000}"/>
    <cellStyle name="Énfasis4 10 5" xfId="4829" xr:uid="{00000000-0005-0000-0000-0000B4120000}"/>
    <cellStyle name="Énfasis4 11" xfId="4830" xr:uid="{00000000-0005-0000-0000-0000B5120000}"/>
    <cellStyle name="Énfasis4 11 2" xfId="4831" xr:uid="{00000000-0005-0000-0000-0000B6120000}"/>
    <cellStyle name="Énfasis4 11 2 2" xfId="4832" xr:uid="{00000000-0005-0000-0000-0000B7120000}"/>
    <cellStyle name="Énfasis4 11 2 3" xfId="4833" xr:uid="{00000000-0005-0000-0000-0000B8120000}"/>
    <cellStyle name="Énfasis4 11 2 4" xfId="4834" xr:uid="{00000000-0005-0000-0000-0000B9120000}"/>
    <cellStyle name="Énfasis4 11 2 5" xfId="4835" xr:uid="{00000000-0005-0000-0000-0000BA120000}"/>
    <cellStyle name="Énfasis4 11 2 6" xfId="4836" xr:uid="{00000000-0005-0000-0000-0000BB120000}"/>
    <cellStyle name="Énfasis4 11 3" xfId="4837" xr:uid="{00000000-0005-0000-0000-0000BC120000}"/>
    <cellStyle name="Énfasis4 11 4" xfId="4838" xr:uid="{00000000-0005-0000-0000-0000BD120000}"/>
    <cellStyle name="Énfasis4 11 5" xfId="4839" xr:uid="{00000000-0005-0000-0000-0000BE120000}"/>
    <cellStyle name="Énfasis4 12" xfId="4840" xr:uid="{00000000-0005-0000-0000-0000BF120000}"/>
    <cellStyle name="Énfasis4 12 2" xfId="4841" xr:uid="{00000000-0005-0000-0000-0000C0120000}"/>
    <cellStyle name="Énfasis4 12 2 2" xfId="4842" xr:uid="{00000000-0005-0000-0000-0000C1120000}"/>
    <cellStyle name="Énfasis4 12 2 3" xfId="4843" xr:uid="{00000000-0005-0000-0000-0000C2120000}"/>
    <cellStyle name="Énfasis4 12 2 4" xfId="4844" xr:uid="{00000000-0005-0000-0000-0000C3120000}"/>
    <cellStyle name="Énfasis4 12 2 5" xfId="4845" xr:uid="{00000000-0005-0000-0000-0000C4120000}"/>
    <cellStyle name="Énfasis4 12 2 6" xfId="4846" xr:uid="{00000000-0005-0000-0000-0000C5120000}"/>
    <cellStyle name="Énfasis4 12 3" xfId="4847" xr:uid="{00000000-0005-0000-0000-0000C6120000}"/>
    <cellStyle name="Énfasis4 12 4" xfId="4848" xr:uid="{00000000-0005-0000-0000-0000C7120000}"/>
    <cellStyle name="Énfasis4 12 5" xfId="4849" xr:uid="{00000000-0005-0000-0000-0000C8120000}"/>
    <cellStyle name="Énfasis4 13" xfId="4850" xr:uid="{00000000-0005-0000-0000-0000C9120000}"/>
    <cellStyle name="Énfasis4 14" xfId="4851" xr:uid="{00000000-0005-0000-0000-0000CA120000}"/>
    <cellStyle name="Énfasis4 15" xfId="4852" xr:uid="{00000000-0005-0000-0000-0000CB120000}"/>
    <cellStyle name="Énfasis4 15 2" xfId="4853" xr:uid="{00000000-0005-0000-0000-0000CC120000}"/>
    <cellStyle name="Énfasis4 16" xfId="4854" xr:uid="{00000000-0005-0000-0000-0000CD120000}"/>
    <cellStyle name="Énfasis4 17" xfId="4855" xr:uid="{00000000-0005-0000-0000-0000CE120000}"/>
    <cellStyle name="Énfasis4 18" xfId="4856" xr:uid="{00000000-0005-0000-0000-0000CF120000}"/>
    <cellStyle name="Énfasis4 2" xfId="48" xr:uid="{00000000-0005-0000-0000-0000D0120000}"/>
    <cellStyle name="Énfasis4 2 2" xfId="4857" xr:uid="{00000000-0005-0000-0000-0000D1120000}"/>
    <cellStyle name="Énfasis4 2 2 2" xfId="4858" xr:uid="{00000000-0005-0000-0000-0000D2120000}"/>
    <cellStyle name="Énfasis4 2 2 2 2" xfId="4859" xr:uid="{00000000-0005-0000-0000-0000D3120000}"/>
    <cellStyle name="Énfasis4 2 2 2 3" xfId="4860" xr:uid="{00000000-0005-0000-0000-0000D4120000}"/>
    <cellStyle name="Énfasis4 2 2 2 3 2" xfId="4861" xr:uid="{00000000-0005-0000-0000-0000D5120000}"/>
    <cellStyle name="Énfasis4 2 2 2 4" xfId="4862" xr:uid="{00000000-0005-0000-0000-0000D6120000}"/>
    <cellStyle name="Énfasis4 2 2 2 5" xfId="4863" xr:uid="{00000000-0005-0000-0000-0000D7120000}"/>
    <cellStyle name="Énfasis4 2 2 3" xfId="4864" xr:uid="{00000000-0005-0000-0000-0000D8120000}"/>
    <cellStyle name="Énfasis4 2 2 4" xfId="4865" xr:uid="{00000000-0005-0000-0000-0000D9120000}"/>
    <cellStyle name="Énfasis4 2 2 5" xfId="4866" xr:uid="{00000000-0005-0000-0000-0000DA120000}"/>
    <cellStyle name="Énfasis4 2 2 6" xfId="4867" xr:uid="{00000000-0005-0000-0000-0000DB120000}"/>
    <cellStyle name="Énfasis4 2 3" xfId="4868" xr:uid="{00000000-0005-0000-0000-0000DC120000}"/>
    <cellStyle name="Énfasis4 2 3 2" xfId="4869" xr:uid="{00000000-0005-0000-0000-0000DD120000}"/>
    <cellStyle name="Énfasis4 2 4" xfId="4870" xr:uid="{00000000-0005-0000-0000-0000DE120000}"/>
    <cellStyle name="Énfasis4 2 4 2" xfId="4871" xr:uid="{00000000-0005-0000-0000-0000DF120000}"/>
    <cellStyle name="Énfasis4 2 5" xfId="4872" xr:uid="{00000000-0005-0000-0000-0000E0120000}"/>
    <cellStyle name="Énfasis4 2 6" xfId="4873" xr:uid="{00000000-0005-0000-0000-0000E1120000}"/>
    <cellStyle name="Énfasis4 2 7" xfId="4874" xr:uid="{00000000-0005-0000-0000-0000E2120000}"/>
    <cellStyle name="Énfasis4 2 7 2" xfId="4875" xr:uid="{00000000-0005-0000-0000-0000E3120000}"/>
    <cellStyle name="Énfasis4 3" xfId="4876" xr:uid="{00000000-0005-0000-0000-0000E4120000}"/>
    <cellStyle name="Énfasis4 3 2" xfId="4877" xr:uid="{00000000-0005-0000-0000-0000E5120000}"/>
    <cellStyle name="Énfasis4 3 3" xfId="4878" xr:uid="{00000000-0005-0000-0000-0000E6120000}"/>
    <cellStyle name="Énfasis4 4" xfId="4879" xr:uid="{00000000-0005-0000-0000-0000E7120000}"/>
    <cellStyle name="Énfasis4 4 2" xfId="4880" xr:uid="{00000000-0005-0000-0000-0000E8120000}"/>
    <cellStyle name="Énfasis4 4 3" xfId="4881" xr:uid="{00000000-0005-0000-0000-0000E9120000}"/>
    <cellStyle name="Énfasis4 4 4" xfId="4882" xr:uid="{00000000-0005-0000-0000-0000EA120000}"/>
    <cellStyle name="Énfasis4 5" xfId="4883" xr:uid="{00000000-0005-0000-0000-0000EB120000}"/>
    <cellStyle name="Énfasis4 5 2" xfId="4884" xr:uid="{00000000-0005-0000-0000-0000EC120000}"/>
    <cellStyle name="Énfasis4 5 3" xfId="4885" xr:uid="{00000000-0005-0000-0000-0000ED120000}"/>
    <cellStyle name="Énfasis4 6" xfId="4886" xr:uid="{00000000-0005-0000-0000-0000EE120000}"/>
    <cellStyle name="Énfasis4 7" xfId="4887" xr:uid="{00000000-0005-0000-0000-0000EF120000}"/>
    <cellStyle name="Énfasis4 8" xfId="4888" xr:uid="{00000000-0005-0000-0000-0000F0120000}"/>
    <cellStyle name="Énfasis4 9" xfId="4889" xr:uid="{00000000-0005-0000-0000-0000F1120000}"/>
    <cellStyle name="Énfasis4 9 2" xfId="4890" xr:uid="{00000000-0005-0000-0000-0000F2120000}"/>
    <cellStyle name="Énfasis4 9 2 2" xfId="4891" xr:uid="{00000000-0005-0000-0000-0000F3120000}"/>
    <cellStyle name="Énfasis4 9 2 2 2" xfId="4892" xr:uid="{00000000-0005-0000-0000-0000F4120000}"/>
    <cellStyle name="Énfasis4 9 2 2 3" xfId="4893" xr:uid="{00000000-0005-0000-0000-0000F5120000}"/>
    <cellStyle name="Énfasis4 9 2 2 4" xfId="4894" xr:uid="{00000000-0005-0000-0000-0000F6120000}"/>
    <cellStyle name="Énfasis4 9 2 2 5" xfId="4895" xr:uid="{00000000-0005-0000-0000-0000F7120000}"/>
    <cellStyle name="Énfasis4 9 2 2 6" xfId="4896" xr:uid="{00000000-0005-0000-0000-0000F8120000}"/>
    <cellStyle name="Énfasis4 9 2 3" xfId="4897" xr:uid="{00000000-0005-0000-0000-0000F9120000}"/>
    <cellStyle name="Énfasis4 9 2 4" xfId="4898" xr:uid="{00000000-0005-0000-0000-0000FA120000}"/>
    <cellStyle name="Énfasis4 9 2 5" xfId="4899" xr:uid="{00000000-0005-0000-0000-0000FB120000}"/>
    <cellStyle name="Énfasis4 9 3" xfId="4900" xr:uid="{00000000-0005-0000-0000-0000FC120000}"/>
    <cellStyle name="Énfasis4 9 3 2" xfId="4901" xr:uid="{00000000-0005-0000-0000-0000FD120000}"/>
    <cellStyle name="Énfasis4 9 3 3" xfId="4902" xr:uid="{00000000-0005-0000-0000-0000FE120000}"/>
    <cellStyle name="Énfasis4 9 3 4" xfId="4903" xr:uid="{00000000-0005-0000-0000-0000FF120000}"/>
    <cellStyle name="Énfasis4 9 3 5" xfId="4904" xr:uid="{00000000-0005-0000-0000-000000130000}"/>
    <cellStyle name="Énfasis4 9 3 6" xfId="4905" xr:uid="{00000000-0005-0000-0000-000001130000}"/>
    <cellStyle name="Énfasis4 9 4" xfId="4906" xr:uid="{00000000-0005-0000-0000-000002130000}"/>
    <cellStyle name="Énfasis4 9 5" xfId="4907" xr:uid="{00000000-0005-0000-0000-000003130000}"/>
    <cellStyle name="Énfasis4 9 6" xfId="4908" xr:uid="{00000000-0005-0000-0000-000004130000}"/>
    <cellStyle name="Énfasis5 10" xfId="4909" xr:uid="{00000000-0005-0000-0000-000005130000}"/>
    <cellStyle name="Énfasis5 10 2" xfId="4910" xr:uid="{00000000-0005-0000-0000-000006130000}"/>
    <cellStyle name="Énfasis5 10 2 2" xfId="4911" xr:uid="{00000000-0005-0000-0000-000007130000}"/>
    <cellStyle name="Énfasis5 10 2 2 2" xfId="4912" xr:uid="{00000000-0005-0000-0000-000008130000}"/>
    <cellStyle name="Énfasis5 10 2 3" xfId="4913" xr:uid="{00000000-0005-0000-0000-000009130000}"/>
    <cellStyle name="Énfasis5 10 2 4" xfId="4914" xr:uid="{00000000-0005-0000-0000-00000A130000}"/>
    <cellStyle name="Énfasis5 10 2 5" xfId="4915" xr:uid="{00000000-0005-0000-0000-00000B130000}"/>
    <cellStyle name="Énfasis5 10 2 6" xfId="4916" xr:uid="{00000000-0005-0000-0000-00000C130000}"/>
    <cellStyle name="Énfasis5 10 3" xfId="4917" xr:uid="{00000000-0005-0000-0000-00000D130000}"/>
    <cellStyle name="Énfasis5 10 3 2" xfId="4918" xr:uid="{00000000-0005-0000-0000-00000E130000}"/>
    <cellStyle name="Énfasis5 10 4" xfId="4919" xr:uid="{00000000-0005-0000-0000-00000F130000}"/>
    <cellStyle name="Énfasis5 10 5" xfId="4920" xr:uid="{00000000-0005-0000-0000-000010130000}"/>
    <cellStyle name="Énfasis5 11" xfId="4921" xr:uid="{00000000-0005-0000-0000-000011130000}"/>
    <cellStyle name="Énfasis5 11 2" xfId="4922" xr:uid="{00000000-0005-0000-0000-000012130000}"/>
    <cellStyle name="Énfasis5 11 2 2" xfId="4923" xr:uid="{00000000-0005-0000-0000-000013130000}"/>
    <cellStyle name="Énfasis5 11 2 3" xfId="4924" xr:uid="{00000000-0005-0000-0000-000014130000}"/>
    <cellStyle name="Énfasis5 11 2 4" xfId="4925" xr:uid="{00000000-0005-0000-0000-000015130000}"/>
    <cellStyle name="Énfasis5 11 2 5" xfId="4926" xr:uid="{00000000-0005-0000-0000-000016130000}"/>
    <cellStyle name="Énfasis5 11 2 6" xfId="4927" xr:uid="{00000000-0005-0000-0000-000017130000}"/>
    <cellStyle name="Énfasis5 11 3" xfId="4928" xr:uid="{00000000-0005-0000-0000-000018130000}"/>
    <cellStyle name="Énfasis5 11 4" xfId="4929" xr:uid="{00000000-0005-0000-0000-000019130000}"/>
    <cellStyle name="Énfasis5 11 5" xfId="4930" xr:uid="{00000000-0005-0000-0000-00001A130000}"/>
    <cellStyle name="Énfasis5 12" xfId="4931" xr:uid="{00000000-0005-0000-0000-00001B130000}"/>
    <cellStyle name="Énfasis5 12 2" xfId="4932" xr:uid="{00000000-0005-0000-0000-00001C130000}"/>
    <cellStyle name="Énfasis5 12 2 2" xfId="4933" xr:uid="{00000000-0005-0000-0000-00001D130000}"/>
    <cellStyle name="Énfasis5 12 2 3" xfId="4934" xr:uid="{00000000-0005-0000-0000-00001E130000}"/>
    <cellStyle name="Énfasis5 12 2 4" xfId="4935" xr:uid="{00000000-0005-0000-0000-00001F130000}"/>
    <cellStyle name="Énfasis5 12 2 5" xfId="4936" xr:uid="{00000000-0005-0000-0000-000020130000}"/>
    <cellStyle name="Énfasis5 12 2 6" xfId="4937" xr:uid="{00000000-0005-0000-0000-000021130000}"/>
    <cellStyle name="Énfasis5 12 3" xfId="4938" xr:uid="{00000000-0005-0000-0000-000022130000}"/>
    <cellStyle name="Énfasis5 12 4" xfId="4939" xr:uid="{00000000-0005-0000-0000-000023130000}"/>
    <cellStyle name="Énfasis5 12 5" xfId="4940" xr:uid="{00000000-0005-0000-0000-000024130000}"/>
    <cellStyle name="Énfasis5 13" xfId="4941" xr:uid="{00000000-0005-0000-0000-000025130000}"/>
    <cellStyle name="Énfasis5 14" xfId="4942" xr:uid="{00000000-0005-0000-0000-000026130000}"/>
    <cellStyle name="Énfasis5 15" xfId="4943" xr:uid="{00000000-0005-0000-0000-000027130000}"/>
    <cellStyle name="Énfasis5 15 2" xfId="4944" xr:uid="{00000000-0005-0000-0000-000028130000}"/>
    <cellStyle name="Énfasis5 16" xfId="4945" xr:uid="{00000000-0005-0000-0000-000029130000}"/>
    <cellStyle name="Énfasis5 17" xfId="4946" xr:uid="{00000000-0005-0000-0000-00002A130000}"/>
    <cellStyle name="Énfasis5 18" xfId="4947" xr:uid="{00000000-0005-0000-0000-00002B130000}"/>
    <cellStyle name="Énfasis5 2" xfId="49" xr:uid="{00000000-0005-0000-0000-00002C130000}"/>
    <cellStyle name="Énfasis5 2 2" xfId="4948" xr:uid="{00000000-0005-0000-0000-00002D130000}"/>
    <cellStyle name="Énfasis5 2 2 2" xfId="4949" xr:uid="{00000000-0005-0000-0000-00002E130000}"/>
    <cellStyle name="Énfasis5 2 2 2 2" xfId="4950" xr:uid="{00000000-0005-0000-0000-00002F130000}"/>
    <cellStyle name="Énfasis5 2 2 2 3" xfId="4951" xr:uid="{00000000-0005-0000-0000-000030130000}"/>
    <cellStyle name="Énfasis5 2 2 2 3 2" xfId="4952" xr:uid="{00000000-0005-0000-0000-000031130000}"/>
    <cellStyle name="Énfasis5 2 2 2 4" xfId="4953" xr:uid="{00000000-0005-0000-0000-000032130000}"/>
    <cellStyle name="Énfasis5 2 2 2 5" xfId="4954" xr:uid="{00000000-0005-0000-0000-000033130000}"/>
    <cellStyle name="Énfasis5 2 2 3" xfId="4955" xr:uid="{00000000-0005-0000-0000-000034130000}"/>
    <cellStyle name="Énfasis5 2 2 4" xfId="4956" xr:uid="{00000000-0005-0000-0000-000035130000}"/>
    <cellStyle name="Énfasis5 2 2 5" xfId="4957" xr:uid="{00000000-0005-0000-0000-000036130000}"/>
    <cellStyle name="Énfasis5 2 2 6" xfId="4958" xr:uid="{00000000-0005-0000-0000-000037130000}"/>
    <cellStyle name="Énfasis5 2 3" xfId="4959" xr:uid="{00000000-0005-0000-0000-000038130000}"/>
    <cellStyle name="Énfasis5 2 3 2" xfId="4960" xr:uid="{00000000-0005-0000-0000-000039130000}"/>
    <cellStyle name="Énfasis5 2 4" xfId="4961" xr:uid="{00000000-0005-0000-0000-00003A130000}"/>
    <cellStyle name="Énfasis5 2 4 2" xfId="4962" xr:uid="{00000000-0005-0000-0000-00003B130000}"/>
    <cellStyle name="Énfasis5 2 5" xfId="4963" xr:uid="{00000000-0005-0000-0000-00003C130000}"/>
    <cellStyle name="Énfasis5 2 6" xfId="4964" xr:uid="{00000000-0005-0000-0000-00003D130000}"/>
    <cellStyle name="Énfasis5 2 7" xfId="4965" xr:uid="{00000000-0005-0000-0000-00003E130000}"/>
    <cellStyle name="Énfasis5 2 7 2" xfId="4966" xr:uid="{00000000-0005-0000-0000-00003F130000}"/>
    <cellStyle name="Énfasis5 3" xfId="4967" xr:uid="{00000000-0005-0000-0000-000040130000}"/>
    <cellStyle name="Énfasis5 3 2" xfId="4968" xr:uid="{00000000-0005-0000-0000-000041130000}"/>
    <cellStyle name="Énfasis5 3 3" xfId="4969" xr:uid="{00000000-0005-0000-0000-000042130000}"/>
    <cellStyle name="Énfasis5 4" xfId="4970" xr:uid="{00000000-0005-0000-0000-000043130000}"/>
    <cellStyle name="Énfasis5 4 2" xfId="4971" xr:uid="{00000000-0005-0000-0000-000044130000}"/>
    <cellStyle name="Énfasis5 4 3" xfId="4972" xr:uid="{00000000-0005-0000-0000-000045130000}"/>
    <cellStyle name="Énfasis5 4 4" xfId="4973" xr:uid="{00000000-0005-0000-0000-000046130000}"/>
    <cellStyle name="Énfasis5 5" xfId="4974" xr:uid="{00000000-0005-0000-0000-000047130000}"/>
    <cellStyle name="Énfasis5 5 2" xfId="4975" xr:uid="{00000000-0005-0000-0000-000048130000}"/>
    <cellStyle name="Énfasis5 5 3" xfId="4976" xr:uid="{00000000-0005-0000-0000-000049130000}"/>
    <cellStyle name="Énfasis5 6" xfId="4977" xr:uid="{00000000-0005-0000-0000-00004A130000}"/>
    <cellStyle name="Énfasis5 7" xfId="4978" xr:uid="{00000000-0005-0000-0000-00004B130000}"/>
    <cellStyle name="Énfasis5 8" xfId="4979" xr:uid="{00000000-0005-0000-0000-00004C130000}"/>
    <cellStyle name="Énfasis5 9" xfId="4980" xr:uid="{00000000-0005-0000-0000-00004D130000}"/>
    <cellStyle name="Énfasis5 9 2" xfId="4981" xr:uid="{00000000-0005-0000-0000-00004E130000}"/>
    <cellStyle name="Énfasis5 9 2 2" xfId="4982" xr:uid="{00000000-0005-0000-0000-00004F130000}"/>
    <cellStyle name="Énfasis5 9 2 2 2" xfId="4983" xr:uid="{00000000-0005-0000-0000-000050130000}"/>
    <cellStyle name="Énfasis5 9 2 2 3" xfId="4984" xr:uid="{00000000-0005-0000-0000-000051130000}"/>
    <cellStyle name="Énfasis5 9 2 2 4" xfId="4985" xr:uid="{00000000-0005-0000-0000-000052130000}"/>
    <cellStyle name="Énfasis5 9 2 2 5" xfId="4986" xr:uid="{00000000-0005-0000-0000-000053130000}"/>
    <cellStyle name="Énfasis5 9 2 2 6" xfId="4987" xr:uid="{00000000-0005-0000-0000-000054130000}"/>
    <cellStyle name="Énfasis5 9 2 3" xfId="4988" xr:uid="{00000000-0005-0000-0000-000055130000}"/>
    <cellStyle name="Énfasis5 9 2 4" xfId="4989" xr:uid="{00000000-0005-0000-0000-000056130000}"/>
    <cellStyle name="Énfasis5 9 2 5" xfId="4990" xr:uid="{00000000-0005-0000-0000-000057130000}"/>
    <cellStyle name="Énfasis5 9 3" xfId="4991" xr:uid="{00000000-0005-0000-0000-000058130000}"/>
    <cellStyle name="Énfasis5 9 3 2" xfId="4992" xr:uid="{00000000-0005-0000-0000-000059130000}"/>
    <cellStyle name="Énfasis5 9 3 3" xfId="4993" xr:uid="{00000000-0005-0000-0000-00005A130000}"/>
    <cellStyle name="Énfasis5 9 3 4" xfId="4994" xr:uid="{00000000-0005-0000-0000-00005B130000}"/>
    <cellStyle name="Énfasis5 9 3 5" xfId="4995" xr:uid="{00000000-0005-0000-0000-00005C130000}"/>
    <cellStyle name="Énfasis5 9 3 6" xfId="4996" xr:uid="{00000000-0005-0000-0000-00005D130000}"/>
    <cellStyle name="Énfasis5 9 4" xfId="4997" xr:uid="{00000000-0005-0000-0000-00005E130000}"/>
    <cellStyle name="Énfasis5 9 5" xfId="4998" xr:uid="{00000000-0005-0000-0000-00005F130000}"/>
    <cellStyle name="Énfasis5 9 6" xfId="4999" xr:uid="{00000000-0005-0000-0000-000060130000}"/>
    <cellStyle name="Énfasis6 10" xfId="5000" xr:uid="{00000000-0005-0000-0000-000061130000}"/>
    <cellStyle name="Énfasis6 10 2" xfId="5001" xr:uid="{00000000-0005-0000-0000-000062130000}"/>
    <cellStyle name="Énfasis6 10 2 2" xfId="5002" xr:uid="{00000000-0005-0000-0000-000063130000}"/>
    <cellStyle name="Énfasis6 10 2 2 2" xfId="5003" xr:uid="{00000000-0005-0000-0000-000064130000}"/>
    <cellStyle name="Énfasis6 10 2 3" xfId="5004" xr:uid="{00000000-0005-0000-0000-000065130000}"/>
    <cellStyle name="Énfasis6 10 2 4" xfId="5005" xr:uid="{00000000-0005-0000-0000-000066130000}"/>
    <cellStyle name="Énfasis6 10 2 5" xfId="5006" xr:uid="{00000000-0005-0000-0000-000067130000}"/>
    <cellStyle name="Énfasis6 10 2 6" xfId="5007" xr:uid="{00000000-0005-0000-0000-000068130000}"/>
    <cellStyle name="Énfasis6 10 3" xfId="5008" xr:uid="{00000000-0005-0000-0000-000069130000}"/>
    <cellStyle name="Énfasis6 10 3 2" xfId="5009" xr:uid="{00000000-0005-0000-0000-00006A130000}"/>
    <cellStyle name="Énfasis6 10 4" xfId="5010" xr:uid="{00000000-0005-0000-0000-00006B130000}"/>
    <cellStyle name="Énfasis6 10 5" xfId="5011" xr:uid="{00000000-0005-0000-0000-00006C130000}"/>
    <cellStyle name="Énfasis6 11" xfId="5012" xr:uid="{00000000-0005-0000-0000-00006D130000}"/>
    <cellStyle name="Énfasis6 11 2" xfId="5013" xr:uid="{00000000-0005-0000-0000-00006E130000}"/>
    <cellStyle name="Énfasis6 11 2 2" xfId="5014" xr:uid="{00000000-0005-0000-0000-00006F130000}"/>
    <cellStyle name="Énfasis6 11 2 3" xfId="5015" xr:uid="{00000000-0005-0000-0000-000070130000}"/>
    <cellStyle name="Énfasis6 11 2 4" xfId="5016" xr:uid="{00000000-0005-0000-0000-000071130000}"/>
    <cellStyle name="Énfasis6 11 2 5" xfId="5017" xr:uid="{00000000-0005-0000-0000-000072130000}"/>
    <cellStyle name="Énfasis6 11 2 6" xfId="5018" xr:uid="{00000000-0005-0000-0000-000073130000}"/>
    <cellStyle name="Énfasis6 11 3" xfId="5019" xr:uid="{00000000-0005-0000-0000-000074130000}"/>
    <cellStyle name="Énfasis6 11 4" xfId="5020" xr:uid="{00000000-0005-0000-0000-000075130000}"/>
    <cellStyle name="Énfasis6 11 5" xfId="5021" xr:uid="{00000000-0005-0000-0000-000076130000}"/>
    <cellStyle name="Énfasis6 12" xfId="5022" xr:uid="{00000000-0005-0000-0000-000077130000}"/>
    <cellStyle name="Énfasis6 12 2" xfId="5023" xr:uid="{00000000-0005-0000-0000-000078130000}"/>
    <cellStyle name="Énfasis6 12 2 2" xfId="5024" xr:uid="{00000000-0005-0000-0000-000079130000}"/>
    <cellStyle name="Énfasis6 12 2 3" xfId="5025" xr:uid="{00000000-0005-0000-0000-00007A130000}"/>
    <cellStyle name="Énfasis6 12 2 4" xfId="5026" xr:uid="{00000000-0005-0000-0000-00007B130000}"/>
    <cellStyle name="Énfasis6 12 2 5" xfId="5027" xr:uid="{00000000-0005-0000-0000-00007C130000}"/>
    <cellStyle name="Énfasis6 12 2 6" xfId="5028" xr:uid="{00000000-0005-0000-0000-00007D130000}"/>
    <cellStyle name="Énfasis6 12 3" xfId="5029" xr:uid="{00000000-0005-0000-0000-00007E130000}"/>
    <cellStyle name="Énfasis6 12 4" xfId="5030" xr:uid="{00000000-0005-0000-0000-00007F130000}"/>
    <cellStyle name="Énfasis6 12 5" xfId="5031" xr:uid="{00000000-0005-0000-0000-000080130000}"/>
    <cellStyle name="Énfasis6 13" xfId="5032" xr:uid="{00000000-0005-0000-0000-000081130000}"/>
    <cellStyle name="Énfasis6 14" xfId="5033" xr:uid="{00000000-0005-0000-0000-000082130000}"/>
    <cellStyle name="Énfasis6 15" xfId="5034" xr:uid="{00000000-0005-0000-0000-000083130000}"/>
    <cellStyle name="Énfasis6 15 2" xfId="5035" xr:uid="{00000000-0005-0000-0000-000084130000}"/>
    <cellStyle name="Énfasis6 16" xfId="5036" xr:uid="{00000000-0005-0000-0000-000085130000}"/>
    <cellStyle name="Énfasis6 17" xfId="5037" xr:uid="{00000000-0005-0000-0000-000086130000}"/>
    <cellStyle name="Énfasis6 18" xfId="5038" xr:uid="{00000000-0005-0000-0000-000087130000}"/>
    <cellStyle name="Énfasis6 2" xfId="50" xr:uid="{00000000-0005-0000-0000-000088130000}"/>
    <cellStyle name="Énfasis6 2 2" xfId="5039" xr:uid="{00000000-0005-0000-0000-000089130000}"/>
    <cellStyle name="Énfasis6 2 2 2" xfId="5040" xr:uid="{00000000-0005-0000-0000-00008A130000}"/>
    <cellStyle name="Énfasis6 2 2 2 2" xfId="5041" xr:uid="{00000000-0005-0000-0000-00008B130000}"/>
    <cellStyle name="Énfasis6 2 2 2 3" xfId="5042" xr:uid="{00000000-0005-0000-0000-00008C130000}"/>
    <cellStyle name="Énfasis6 2 2 2 3 2" xfId="5043" xr:uid="{00000000-0005-0000-0000-00008D130000}"/>
    <cellStyle name="Énfasis6 2 2 2 4" xfId="5044" xr:uid="{00000000-0005-0000-0000-00008E130000}"/>
    <cellStyle name="Énfasis6 2 2 2 5" xfId="5045" xr:uid="{00000000-0005-0000-0000-00008F130000}"/>
    <cellStyle name="Énfasis6 2 2 3" xfId="5046" xr:uid="{00000000-0005-0000-0000-000090130000}"/>
    <cellStyle name="Énfasis6 2 2 4" xfId="5047" xr:uid="{00000000-0005-0000-0000-000091130000}"/>
    <cellStyle name="Énfasis6 2 2 5" xfId="5048" xr:uid="{00000000-0005-0000-0000-000092130000}"/>
    <cellStyle name="Énfasis6 2 2 6" xfId="5049" xr:uid="{00000000-0005-0000-0000-000093130000}"/>
    <cellStyle name="Énfasis6 2 3" xfId="5050" xr:uid="{00000000-0005-0000-0000-000094130000}"/>
    <cellStyle name="Énfasis6 2 3 2" xfId="5051" xr:uid="{00000000-0005-0000-0000-000095130000}"/>
    <cellStyle name="Énfasis6 2 4" xfId="5052" xr:uid="{00000000-0005-0000-0000-000096130000}"/>
    <cellStyle name="Énfasis6 2 4 2" xfId="5053" xr:uid="{00000000-0005-0000-0000-000097130000}"/>
    <cellStyle name="Énfasis6 2 5" xfId="5054" xr:uid="{00000000-0005-0000-0000-000098130000}"/>
    <cellStyle name="Énfasis6 2 6" xfId="5055" xr:uid="{00000000-0005-0000-0000-000099130000}"/>
    <cellStyle name="Énfasis6 2 7" xfId="5056" xr:uid="{00000000-0005-0000-0000-00009A130000}"/>
    <cellStyle name="Énfasis6 2 7 2" xfId="5057" xr:uid="{00000000-0005-0000-0000-00009B130000}"/>
    <cellStyle name="Énfasis6 3" xfId="5058" xr:uid="{00000000-0005-0000-0000-00009C130000}"/>
    <cellStyle name="Énfasis6 3 2" xfId="5059" xr:uid="{00000000-0005-0000-0000-00009D130000}"/>
    <cellStyle name="Énfasis6 3 3" xfId="5060" xr:uid="{00000000-0005-0000-0000-00009E130000}"/>
    <cellStyle name="Énfasis6 4" xfId="5061" xr:uid="{00000000-0005-0000-0000-00009F130000}"/>
    <cellStyle name="Énfasis6 4 2" xfId="5062" xr:uid="{00000000-0005-0000-0000-0000A0130000}"/>
    <cellStyle name="Énfasis6 4 3" xfId="5063" xr:uid="{00000000-0005-0000-0000-0000A1130000}"/>
    <cellStyle name="Énfasis6 4 4" xfId="5064" xr:uid="{00000000-0005-0000-0000-0000A2130000}"/>
    <cellStyle name="Énfasis6 5" xfId="5065" xr:uid="{00000000-0005-0000-0000-0000A3130000}"/>
    <cellStyle name="Énfasis6 5 2" xfId="5066" xr:uid="{00000000-0005-0000-0000-0000A4130000}"/>
    <cellStyle name="Énfasis6 5 3" xfId="5067" xr:uid="{00000000-0005-0000-0000-0000A5130000}"/>
    <cellStyle name="Énfasis6 6" xfId="5068" xr:uid="{00000000-0005-0000-0000-0000A6130000}"/>
    <cellStyle name="Énfasis6 7" xfId="5069" xr:uid="{00000000-0005-0000-0000-0000A7130000}"/>
    <cellStyle name="Énfasis6 8" xfId="5070" xr:uid="{00000000-0005-0000-0000-0000A8130000}"/>
    <cellStyle name="Énfasis6 9" xfId="5071" xr:uid="{00000000-0005-0000-0000-0000A9130000}"/>
    <cellStyle name="Énfasis6 9 2" xfId="5072" xr:uid="{00000000-0005-0000-0000-0000AA130000}"/>
    <cellStyle name="Énfasis6 9 2 2" xfId="5073" xr:uid="{00000000-0005-0000-0000-0000AB130000}"/>
    <cellStyle name="Énfasis6 9 2 2 2" xfId="5074" xr:uid="{00000000-0005-0000-0000-0000AC130000}"/>
    <cellStyle name="Énfasis6 9 2 2 3" xfId="5075" xr:uid="{00000000-0005-0000-0000-0000AD130000}"/>
    <cellStyle name="Énfasis6 9 2 2 4" xfId="5076" xr:uid="{00000000-0005-0000-0000-0000AE130000}"/>
    <cellStyle name="Énfasis6 9 2 2 5" xfId="5077" xr:uid="{00000000-0005-0000-0000-0000AF130000}"/>
    <cellStyle name="Énfasis6 9 2 2 6" xfId="5078" xr:uid="{00000000-0005-0000-0000-0000B0130000}"/>
    <cellStyle name="Énfasis6 9 2 3" xfId="5079" xr:uid="{00000000-0005-0000-0000-0000B1130000}"/>
    <cellStyle name="Énfasis6 9 2 4" xfId="5080" xr:uid="{00000000-0005-0000-0000-0000B2130000}"/>
    <cellStyle name="Énfasis6 9 2 5" xfId="5081" xr:uid="{00000000-0005-0000-0000-0000B3130000}"/>
    <cellStyle name="Énfasis6 9 3" xfId="5082" xr:uid="{00000000-0005-0000-0000-0000B4130000}"/>
    <cellStyle name="Énfasis6 9 3 2" xfId="5083" xr:uid="{00000000-0005-0000-0000-0000B5130000}"/>
    <cellStyle name="Énfasis6 9 3 3" xfId="5084" xr:uid="{00000000-0005-0000-0000-0000B6130000}"/>
    <cellStyle name="Énfasis6 9 3 4" xfId="5085" xr:uid="{00000000-0005-0000-0000-0000B7130000}"/>
    <cellStyle name="Énfasis6 9 3 5" xfId="5086" xr:uid="{00000000-0005-0000-0000-0000B8130000}"/>
    <cellStyle name="Énfasis6 9 3 6" xfId="5087" xr:uid="{00000000-0005-0000-0000-0000B9130000}"/>
    <cellStyle name="Énfasis6 9 4" xfId="5088" xr:uid="{00000000-0005-0000-0000-0000BA130000}"/>
    <cellStyle name="Énfasis6 9 5" xfId="5089" xr:uid="{00000000-0005-0000-0000-0000BB130000}"/>
    <cellStyle name="Énfasis6 9 6" xfId="5090" xr:uid="{00000000-0005-0000-0000-0000BC130000}"/>
    <cellStyle name="Entrada 10" xfId="5091" xr:uid="{00000000-0005-0000-0000-0000BD130000}"/>
    <cellStyle name="Entrada 10 2" xfId="5092" xr:uid="{00000000-0005-0000-0000-0000BE130000}"/>
    <cellStyle name="Entrada 10 2 2" xfId="5093" xr:uid="{00000000-0005-0000-0000-0000BF130000}"/>
    <cellStyle name="Entrada 10 2 2 2" xfId="5094" xr:uid="{00000000-0005-0000-0000-0000C0130000}"/>
    <cellStyle name="Entrada 10 2 3" xfId="5095" xr:uid="{00000000-0005-0000-0000-0000C1130000}"/>
    <cellStyle name="Entrada 10 2 4" xfId="5096" xr:uid="{00000000-0005-0000-0000-0000C2130000}"/>
    <cellStyle name="Entrada 10 2 5" xfId="5097" xr:uid="{00000000-0005-0000-0000-0000C3130000}"/>
    <cellStyle name="Entrada 10 2 6" xfId="5098" xr:uid="{00000000-0005-0000-0000-0000C4130000}"/>
    <cellStyle name="Entrada 10 3" xfId="5099" xr:uid="{00000000-0005-0000-0000-0000C5130000}"/>
    <cellStyle name="Entrada 10 3 2" xfId="5100" xr:uid="{00000000-0005-0000-0000-0000C6130000}"/>
    <cellStyle name="Entrada 10 4" xfId="5101" xr:uid="{00000000-0005-0000-0000-0000C7130000}"/>
    <cellStyle name="Entrada 10 5" xfId="5102" xr:uid="{00000000-0005-0000-0000-0000C8130000}"/>
    <cellStyle name="Entrada 11" xfId="5103" xr:uid="{00000000-0005-0000-0000-0000C9130000}"/>
    <cellStyle name="Entrada 11 2" xfId="5104" xr:uid="{00000000-0005-0000-0000-0000CA130000}"/>
    <cellStyle name="Entrada 11 2 2" xfId="5105" xr:uid="{00000000-0005-0000-0000-0000CB130000}"/>
    <cellStyle name="Entrada 11 2 3" xfId="5106" xr:uid="{00000000-0005-0000-0000-0000CC130000}"/>
    <cellStyle name="Entrada 11 2 4" xfId="5107" xr:uid="{00000000-0005-0000-0000-0000CD130000}"/>
    <cellStyle name="Entrada 11 2 5" xfId="5108" xr:uid="{00000000-0005-0000-0000-0000CE130000}"/>
    <cellStyle name="Entrada 11 2 6" xfId="5109" xr:uid="{00000000-0005-0000-0000-0000CF130000}"/>
    <cellStyle name="Entrada 11 3" xfId="5110" xr:uid="{00000000-0005-0000-0000-0000D0130000}"/>
    <cellStyle name="Entrada 11 4" xfId="5111" xr:uid="{00000000-0005-0000-0000-0000D1130000}"/>
    <cellStyle name="Entrada 11 5" xfId="5112" xr:uid="{00000000-0005-0000-0000-0000D2130000}"/>
    <cellStyle name="Entrada 12" xfId="5113" xr:uid="{00000000-0005-0000-0000-0000D3130000}"/>
    <cellStyle name="Entrada 12 2" xfId="5114" xr:uid="{00000000-0005-0000-0000-0000D4130000}"/>
    <cellStyle name="Entrada 12 2 2" xfId="5115" xr:uid="{00000000-0005-0000-0000-0000D5130000}"/>
    <cellStyle name="Entrada 12 2 3" xfId="5116" xr:uid="{00000000-0005-0000-0000-0000D6130000}"/>
    <cellStyle name="Entrada 12 2 4" xfId="5117" xr:uid="{00000000-0005-0000-0000-0000D7130000}"/>
    <cellStyle name="Entrada 12 2 5" xfId="5118" xr:uid="{00000000-0005-0000-0000-0000D8130000}"/>
    <cellStyle name="Entrada 12 2 6" xfId="5119" xr:uid="{00000000-0005-0000-0000-0000D9130000}"/>
    <cellStyle name="Entrada 12 3" xfId="5120" xr:uid="{00000000-0005-0000-0000-0000DA130000}"/>
    <cellStyle name="Entrada 12 4" xfId="5121" xr:uid="{00000000-0005-0000-0000-0000DB130000}"/>
    <cellStyle name="Entrada 12 5" xfId="5122" xr:uid="{00000000-0005-0000-0000-0000DC130000}"/>
    <cellStyle name="Entrada 13" xfId="5123" xr:uid="{00000000-0005-0000-0000-0000DD130000}"/>
    <cellStyle name="Entrada 13 2" xfId="5124" xr:uid="{00000000-0005-0000-0000-0000DE130000}"/>
    <cellStyle name="Entrada 13 3" xfId="5125" xr:uid="{00000000-0005-0000-0000-0000DF130000}"/>
    <cellStyle name="Entrada 13 4" xfId="5126" xr:uid="{00000000-0005-0000-0000-0000E0130000}"/>
    <cellStyle name="Entrada 13 5" xfId="5127" xr:uid="{00000000-0005-0000-0000-0000E1130000}"/>
    <cellStyle name="Entrada 14" xfId="5128" xr:uid="{00000000-0005-0000-0000-0000E2130000}"/>
    <cellStyle name="Entrada 14 2" xfId="5129" xr:uid="{00000000-0005-0000-0000-0000E3130000}"/>
    <cellStyle name="Entrada 14 3" xfId="5130" xr:uid="{00000000-0005-0000-0000-0000E4130000}"/>
    <cellStyle name="Entrada 14 4" xfId="5131" xr:uid="{00000000-0005-0000-0000-0000E5130000}"/>
    <cellStyle name="Entrada 14 5" xfId="5132" xr:uid="{00000000-0005-0000-0000-0000E6130000}"/>
    <cellStyle name="Entrada 15" xfId="5133" xr:uid="{00000000-0005-0000-0000-0000E7130000}"/>
    <cellStyle name="Entrada 15 2" xfId="5134" xr:uid="{00000000-0005-0000-0000-0000E8130000}"/>
    <cellStyle name="Entrada 16" xfId="5135" xr:uid="{00000000-0005-0000-0000-0000E9130000}"/>
    <cellStyle name="Entrada 17" xfId="5136" xr:uid="{00000000-0005-0000-0000-0000EA130000}"/>
    <cellStyle name="Entrada 18" xfId="5137" xr:uid="{00000000-0005-0000-0000-0000EB130000}"/>
    <cellStyle name="Entrada 2" xfId="51" xr:uid="{00000000-0005-0000-0000-0000EC130000}"/>
    <cellStyle name="Entrada 2 10" xfId="5138" xr:uid="{00000000-0005-0000-0000-0000ED130000}"/>
    <cellStyle name="Entrada 2 10 2" xfId="5139" xr:uid="{00000000-0005-0000-0000-0000EE130000}"/>
    <cellStyle name="Entrada 2 10 3" xfId="5140" xr:uid="{00000000-0005-0000-0000-0000EF130000}"/>
    <cellStyle name="Entrada 2 10 4" xfId="5141" xr:uid="{00000000-0005-0000-0000-0000F0130000}"/>
    <cellStyle name="Entrada 2 10 5" xfId="5142" xr:uid="{00000000-0005-0000-0000-0000F1130000}"/>
    <cellStyle name="Entrada 2 11" xfId="5143" xr:uid="{00000000-0005-0000-0000-0000F2130000}"/>
    <cellStyle name="Entrada 2 11 2" xfId="5144" xr:uid="{00000000-0005-0000-0000-0000F3130000}"/>
    <cellStyle name="Entrada 2 11 3" xfId="5145" xr:uid="{00000000-0005-0000-0000-0000F4130000}"/>
    <cellStyle name="Entrada 2 11 4" xfId="5146" xr:uid="{00000000-0005-0000-0000-0000F5130000}"/>
    <cellStyle name="Entrada 2 11 5" xfId="5147" xr:uid="{00000000-0005-0000-0000-0000F6130000}"/>
    <cellStyle name="Entrada 2 12" xfId="5148" xr:uid="{00000000-0005-0000-0000-0000F7130000}"/>
    <cellStyle name="Entrada 2 12 2" xfId="5149" xr:uid="{00000000-0005-0000-0000-0000F8130000}"/>
    <cellStyle name="Entrada 2 12 3" xfId="5150" xr:uid="{00000000-0005-0000-0000-0000F9130000}"/>
    <cellStyle name="Entrada 2 12 4" xfId="5151" xr:uid="{00000000-0005-0000-0000-0000FA130000}"/>
    <cellStyle name="Entrada 2 12 5" xfId="5152" xr:uid="{00000000-0005-0000-0000-0000FB130000}"/>
    <cellStyle name="Entrada 2 12 6" xfId="5153" xr:uid="{00000000-0005-0000-0000-0000FC130000}"/>
    <cellStyle name="Entrada 2 13" xfId="5154" xr:uid="{00000000-0005-0000-0000-0000FD130000}"/>
    <cellStyle name="Entrada 2 13 2" xfId="5155" xr:uid="{00000000-0005-0000-0000-0000FE130000}"/>
    <cellStyle name="Entrada 2 13 3" xfId="5156" xr:uid="{00000000-0005-0000-0000-0000FF130000}"/>
    <cellStyle name="Entrada 2 13 4" xfId="5157" xr:uid="{00000000-0005-0000-0000-000000140000}"/>
    <cellStyle name="Entrada 2 13 5" xfId="5158" xr:uid="{00000000-0005-0000-0000-000001140000}"/>
    <cellStyle name="Entrada 2 14" xfId="5159" xr:uid="{00000000-0005-0000-0000-000002140000}"/>
    <cellStyle name="Entrada 2 14 2" xfId="5160" xr:uid="{00000000-0005-0000-0000-000003140000}"/>
    <cellStyle name="Entrada 2 14 3" xfId="5161" xr:uid="{00000000-0005-0000-0000-000004140000}"/>
    <cellStyle name="Entrada 2 14 4" xfId="5162" xr:uid="{00000000-0005-0000-0000-000005140000}"/>
    <cellStyle name="Entrada 2 14 5" xfId="5163" xr:uid="{00000000-0005-0000-0000-000006140000}"/>
    <cellStyle name="Entrada 2 15" xfId="5164" xr:uid="{00000000-0005-0000-0000-000007140000}"/>
    <cellStyle name="Entrada 2 16" xfId="5165" xr:uid="{00000000-0005-0000-0000-000008140000}"/>
    <cellStyle name="Entrada 2 17" xfId="5166" xr:uid="{00000000-0005-0000-0000-000009140000}"/>
    <cellStyle name="Entrada 2 18" xfId="5167" xr:uid="{00000000-0005-0000-0000-00000A140000}"/>
    <cellStyle name="Entrada 2 19" xfId="5168" xr:uid="{00000000-0005-0000-0000-00000B140000}"/>
    <cellStyle name="Entrada 2 2" xfId="5169" xr:uid="{00000000-0005-0000-0000-00000C140000}"/>
    <cellStyle name="Entrada 2 2 10" xfId="5170" xr:uid="{00000000-0005-0000-0000-00000D140000}"/>
    <cellStyle name="Entrada 2 2 10 2" xfId="5171" xr:uid="{00000000-0005-0000-0000-00000E140000}"/>
    <cellStyle name="Entrada 2 2 10 3" xfId="5172" xr:uid="{00000000-0005-0000-0000-00000F140000}"/>
    <cellStyle name="Entrada 2 2 10 4" xfId="5173" xr:uid="{00000000-0005-0000-0000-000010140000}"/>
    <cellStyle name="Entrada 2 2 10 5" xfId="5174" xr:uid="{00000000-0005-0000-0000-000011140000}"/>
    <cellStyle name="Entrada 2 2 11" xfId="5175" xr:uid="{00000000-0005-0000-0000-000012140000}"/>
    <cellStyle name="Entrada 2 2 11 2" xfId="5176" xr:uid="{00000000-0005-0000-0000-000013140000}"/>
    <cellStyle name="Entrada 2 2 11 3" xfId="5177" xr:uid="{00000000-0005-0000-0000-000014140000}"/>
    <cellStyle name="Entrada 2 2 11 4" xfId="5178" xr:uid="{00000000-0005-0000-0000-000015140000}"/>
    <cellStyle name="Entrada 2 2 11 5" xfId="5179" xr:uid="{00000000-0005-0000-0000-000016140000}"/>
    <cellStyle name="Entrada 2 2 12" xfId="5180" xr:uid="{00000000-0005-0000-0000-000017140000}"/>
    <cellStyle name="Entrada 2 2 12 2" xfId="5181" xr:uid="{00000000-0005-0000-0000-000018140000}"/>
    <cellStyle name="Entrada 2 2 12 3" xfId="5182" xr:uid="{00000000-0005-0000-0000-000019140000}"/>
    <cellStyle name="Entrada 2 2 12 4" xfId="5183" xr:uid="{00000000-0005-0000-0000-00001A140000}"/>
    <cellStyle name="Entrada 2 2 12 5" xfId="5184" xr:uid="{00000000-0005-0000-0000-00001B140000}"/>
    <cellStyle name="Entrada 2 2 13" xfId="5185" xr:uid="{00000000-0005-0000-0000-00001C140000}"/>
    <cellStyle name="Entrada 2 2 13 2" xfId="5186" xr:uid="{00000000-0005-0000-0000-00001D140000}"/>
    <cellStyle name="Entrada 2 2 13 3" xfId="5187" xr:uid="{00000000-0005-0000-0000-00001E140000}"/>
    <cellStyle name="Entrada 2 2 13 4" xfId="5188" xr:uid="{00000000-0005-0000-0000-00001F140000}"/>
    <cellStyle name="Entrada 2 2 13 5" xfId="5189" xr:uid="{00000000-0005-0000-0000-000020140000}"/>
    <cellStyle name="Entrada 2 2 14" xfId="5190" xr:uid="{00000000-0005-0000-0000-000021140000}"/>
    <cellStyle name="Entrada 2 2 14 2" xfId="5191" xr:uid="{00000000-0005-0000-0000-000022140000}"/>
    <cellStyle name="Entrada 2 2 14 3" xfId="5192" xr:uid="{00000000-0005-0000-0000-000023140000}"/>
    <cellStyle name="Entrada 2 2 14 4" xfId="5193" xr:uid="{00000000-0005-0000-0000-000024140000}"/>
    <cellStyle name="Entrada 2 2 14 5" xfId="5194" xr:uid="{00000000-0005-0000-0000-000025140000}"/>
    <cellStyle name="Entrada 2 2 15" xfId="5195" xr:uid="{00000000-0005-0000-0000-000026140000}"/>
    <cellStyle name="Entrada 2 2 16" xfId="5196" xr:uid="{00000000-0005-0000-0000-000027140000}"/>
    <cellStyle name="Entrada 2 2 17" xfId="5197" xr:uid="{00000000-0005-0000-0000-000028140000}"/>
    <cellStyle name="Entrada 2 2 18" xfId="5198" xr:uid="{00000000-0005-0000-0000-000029140000}"/>
    <cellStyle name="Entrada 2 2 2" xfId="5199" xr:uid="{00000000-0005-0000-0000-00002A140000}"/>
    <cellStyle name="Entrada 2 2 2 10" xfId="5200" xr:uid="{00000000-0005-0000-0000-00002B140000}"/>
    <cellStyle name="Entrada 2 2 2 11" xfId="5201" xr:uid="{00000000-0005-0000-0000-00002C140000}"/>
    <cellStyle name="Entrada 2 2 2 12" xfId="5202" xr:uid="{00000000-0005-0000-0000-00002D140000}"/>
    <cellStyle name="Entrada 2 2 2 13" xfId="5203" xr:uid="{00000000-0005-0000-0000-00002E140000}"/>
    <cellStyle name="Entrada 2 2 2 2" xfId="5204" xr:uid="{00000000-0005-0000-0000-00002F140000}"/>
    <cellStyle name="Entrada 2 2 2 2 2" xfId="5205" xr:uid="{00000000-0005-0000-0000-000030140000}"/>
    <cellStyle name="Entrada 2 2 2 2 3" xfId="5206" xr:uid="{00000000-0005-0000-0000-000031140000}"/>
    <cellStyle name="Entrada 2 2 2 2 4" xfId="5207" xr:uid="{00000000-0005-0000-0000-000032140000}"/>
    <cellStyle name="Entrada 2 2 2 2 5" xfId="5208" xr:uid="{00000000-0005-0000-0000-000033140000}"/>
    <cellStyle name="Entrada 2 2 2 2 6" xfId="5209" xr:uid="{00000000-0005-0000-0000-000034140000}"/>
    <cellStyle name="Entrada 2 2 2 3" xfId="5210" xr:uid="{00000000-0005-0000-0000-000035140000}"/>
    <cellStyle name="Entrada 2 2 2 3 2" xfId="5211" xr:uid="{00000000-0005-0000-0000-000036140000}"/>
    <cellStyle name="Entrada 2 2 2 3 2 2" xfId="5212" xr:uid="{00000000-0005-0000-0000-000037140000}"/>
    <cellStyle name="Entrada 2 2 2 3 3" xfId="5213" xr:uid="{00000000-0005-0000-0000-000038140000}"/>
    <cellStyle name="Entrada 2 2 2 3 4" xfId="5214" xr:uid="{00000000-0005-0000-0000-000039140000}"/>
    <cellStyle name="Entrada 2 2 2 3 5" xfId="5215" xr:uid="{00000000-0005-0000-0000-00003A140000}"/>
    <cellStyle name="Entrada 2 2 2 4" xfId="5216" xr:uid="{00000000-0005-0000-0000-00003B140000}"/>
    <cellStyle name="Entrada 2 2 2 4 2" xfId="5217" xr:uid="{00000000-0005-0000-0000-00003C140000}"/>
    <cellStyle name="Entrada 2 2 2 4 3" xfId="5218" xr:uid="{00000000-0005-0000-0000-00003D140000}"/>
    <cellStyle name="Entrada 2 2 2 4 4" xfId="5219" xr:uid="{00000000-0005-0000-0000-00003E140000}"/>
    <cellStyle name="Entrada 2 2 2 4 5" xfId="5220" xr:uid="{00000000-0005-0000-0000-00003F140000}"/>
    <cellStyle name="Entrada 2 2 2 4 6" xfId="5221" xr:uid="{00000000-0005-0000-0000-000040140000}"/>
    <cellStyle name="Entrada 2 2 2 5" xfId="5222" xr:uid="{00000000-0005-0000-0000-000041140000}"/>
    <cellStyle name="Entrada 2 2 2 5 2" xfId="5223" xr:uid="{00000000-0005-0000-0000-000042140000}"/>
    <cellStyle name="Entrada 2 2 2 5 3" xfId="5224" xr:uid="{00000000-0005-0000-0000-000043140000}"/>
    <cellStyle name="Entrada 2 2 2 5 4" xfId="5225" xr:uid="{00000000-0005-0000-0000-000044140000}"/>
    <cellStyle name="Entrada 2 2 2 5 5" xfId="5226" xr:uid="{00000000-0005-0000-0000-000045140000}"/>
    <cellStyle name="Entrada 2 2 2 5 6" xfId="5227" xr:uid="{00000000-0005-0000-0000-000046140000}"/>
    <cellStyle name="Entrada 2 2 2 6" xfId="5228" xr:uid="{00000000-0005-0000-0000-000047140000}"/>
    <cellStyle name="Entrada 2 2 2 6 2" xfId="5229" xr:uid="{00000000-0005-0000-0000-000048140000}"/>
    <cellStyle name="Entrada 2 2 2 6 3" xfId="5230" xr:uid="{00000000-0005-0000-0000-000049140000}"/>
    <cellStyle name="Entrada 2 2 2 6 4" xfId="5231" xr:uid="{00000000-0005-0000-0000-00004A140000}"/>
    <cellStyle name="Entrada 2 2 2 6 5" xfId="5232" xr:uid="{00000000-0005-0000-0000-00004B140000}"/>
    <cellStyle name="Entrada 2 2 2 7" xfId="5233" xr:uid="{00000000-0005-0000-0000-00004C140000}"/>
    <cellStyle name="Entrada 2 2 2 7 2" xfId="5234" xr:uid="{00000000-0005-0000-0000-00004D140000}"/>
    <cellStyle name="Entrada 2 2 2 7 3" xfId="5235" xr:uid="{00000000-0005-0000-0000-00004E140000}"/>
    <cellStyle name="Entrada 2 2 2 7 4" xfId="5236" xr:uid="{00000000-0005-0000-0000-00004F140000}"/>
    <cellStyle name="Entrada 2 2 2 7 5" xfId="5237" xr:uid="{00000000-0005-0000-0000-000050140000}"/>
    <cellStyle name="Entrada 2 2 2 8" xfId="5238" xr:uid="{00000000-0005-0000-0000-000051140000}"/>
    <cellStyle name="Entrada 2 2 2 8 2" xfId="5239" xr:uid="{00000000-0005-0000-0000-000052140000}"/>
    <cellStyle name="Entrada 2 2 2 8 3" xfId="5240" xr:uid="{00000000-0005-0000-0000-000053140000}"/>
    <cellStyle name="Entrada 2 2 2 8 4" xfId="5241" xr:uid="{00000000-0005-0000-0000-000054140000}"/>
    <cellStyle name="Entrada 2 2 2 8 5" xfId="5242" xr:uid="{00000000-0005-0000-0000-000055140000}"/>
    <cellStyle name="Entrada 2 2 2 9" xfId="5243" xr:uid="{00000000-0005-0000-0000-000056140000}"/>
    <cellStyle name="Entrada 2 2 3" xfId="5244" xr:uid="{00000000-0005-0000-0000-000057140000}"/>
    <cellStyle name="Entrada 2 2 3 10" xfId="5245" xr:uid="{00000000-0005-0000-0000-000058140000}"/>
    <cellStyle name="Entrada 2 2 3 11" xfId="5246" xr:uid="{00000000-0005-0000-0000-000059140000}"/>
    <cellStyle name="Entrada 2 2 3 12" xfId="5247" xr:uid="{00000000-0005-0000-0000-00005A140000}"/>
    <cellStyle name="Entrada 2 2 3 2" xfId="5248" xr:uid="{00000000-0005-0000-0000-00005B140000}"/>
    <cellStyle name="Entrada 2 2 3 2 2" xfId="5249" xr:uid="{00000000-0005-0000-0000-00005C140000}"/>
    <cellStyle name="Entrada 2 2 3 2 3" xfId="5250" xr:uid="{00000000-0005-0000-0000-00005D140000}"/>
    <cellStyle name="Entrada 2 2 3 2 4" xfId="5251" xr:uid="{00000000-0005-0000-0000-00005E140000}"/>
    <cellStyle name="Entrada 2 2 3 2 5" xfId="5252" xr:uid="{00000000-0005-0000-0000-00005F140000}"/>
    <cellStyle name="Entrada 2 2 3 3" xfId="5253" xr:uid="{00000000-0005-0000-0000-000060140000}"/>
    <cellStyle name="Entrada 2 2 3 3 2" xfId="5254" xr:uid="{00000000-0005-0000-0000-000061140000}"/>
    <cellStyle name="Entrada 2 2 3 3 3" xfId="5255" xr:uid="{00000000-0005-0000-0000-000062140000}"/>
    <cellStyle name="Entrada 2 2 3 3 4" xfId="5256" xr:uid="{00000000-0005-0000-0000-000063140000}"/>
    <cellStyle name="Entrada 2 2 3 3 5" xfId="5257" xr:uid="{00000000-0005-0000-0000-000064140000}"/>
    <cellStyle name="Entrada 2 2 3 4" xfId="5258" xr:uid="{00000000-0005-0000-0000-000065140000}"/>
    <cellStyle name="Entrada 2 2 3 4 2" xfId="5259" xr:uid="{00000000-0005-0000-0000-000066140000}"/>
    <cellStyle name="Entrada 2 2 3 4 3" xfId="5260" xr:uid="{00000000-0005-0000-0000-000067140000}"/>
    <cellStyle name="Entrada 2 2 3 4 4" xfId="5261" xr:uid="{00000000-0005-0000-0000-000068140000}"/>
    <cellStyle name="Entrada 2 2 3 4 5" xfId="5262" xr:uid="{00000000-0005-0000-0000-000069140000}"/>
    <cellStyle name="Entrada 2 2 3 5" xfId="5263" xr:uid="{00000000-0005-0000-0000-00006A140000}"/>
    <cellStyle name="Entrada 2 2 3 5 2" xfId="5264" xr:uid="{00000000-0005-0000-0000-00006B140000}"/>
    <cellStyle name="Entrada 2 2 3 5 3" xfId="5265" xr:uid="{00000000-0005-0000-0000-00006C140000}"/>
    <cellStyle name="Entrada 2 2 3 5 4" xfId="5266" xr:uid="{00000000-0005-0000-0000-00006D140000}"/>
    <cellStyle name="Entrada 2 2 3 5 5" xfId="5267" xr:uid="{00000000-0005-0000-0000-00006E140000}"/>
    <cellStyle name="Entrada 2 2 3 6" xfId="5268" xr:uid="{00000000-0005-0000-0000-00006F140000}"/>
    <cellStyle name="Entrada 2 2 3 6 2" xfId="5269" xr:uid="{00000000-0005-0000-0000-000070140000}"/>
    <cellStyle name="Entrada 2 2 3 6 3" xfId="5270" xr:uid="{00000000-0005-0000-0000-000071140000}"/>
    <cellStyle name="Entrada 2 2 3 6 4" xfId="5271" xr:uid="{00000000-0005-0000-0000-000072140000}"/>
    <cellStyle name="Entrada 2 2 3 6 5" xfId="5272" xr:uid="{00000000-0005-0000-0000-000073140000}"/>
    <cellStyle name="Entrada 2 2 3 7" xfId="5273" xr:uid="{00000000-0005-0000-0000-000074140000}"/>
    <cellStyle name="Entrada 2 2 3 7 2" xfId="5274" xr:uid="{00000000-0005-0000-0000-000075140000}"/>
    <cellStyle name="Entrada 2 2 3 7 3" xfId="5275" xr:uid="{00000000-0005-0000-0000-000076140000}"/>
    <cellStyle name="Entrada 2 2 3 7 4" xfId="5276" xr:uid="{00000000-0005-0000-0000-000077140000}"/>
    <cellStyle name="Entrada 2 2 3 7 5" xfId="5277" xr:uid="{00000000-0005-0000-0000-000078140000}"/>
    <cellStyle name="Entrada 2 2 3 8" xfId="5278" xr:uid="{00000000-0005-0000-0000-000079140000}"/>
    <cellStyle name="Entrada 2 2 3 8 2" xfId="5279" xr:uid="{00000000-0005-0000-0000-00007A140000}"/>
    <cellStyle name="Entrada 2 2 3 8 3" xfId="5280" xr:uid="{00000000-0005-0000-0000-00007B140000}"/>
    <cellStyle name="Entrada 2 2 3 8 4" xfId="5281" xr:uid="{00000000-0005-0000-0000-00007C140000}"/>
    <cellStyle name="Entrada 2 2 3 8 5" xfId="5282" xr:uid="{00000000-0005-0000-0000-00007D140000}"/>
    <cellStyle name="Entrada 2 2 3 9" xfId="5283" xr:uid="{00000000-0005-0000-0000-00007E140000}"/>
    <cellStyle name="Entrada 2 2 4" xfId="5284" xr:uid="{00000000-0005-0000-0000-00007F140000}"/>
    <cellStyle name="Entrada 2 2 4 10" xfId="5285" xr:uid="{00000000-0005-0000-0000-000080140000}"/>
    <cellStyle name="Entrada 2 2 4 11" xfId="5286" xr:uid="{00000000-0005-0000-0000-000081140000}"/>
    <cellStyle name="Entrada 2 2 4 12" xfId="5287" xr:uid="{00000000-0005-0000-0000-000082140000}"/>
    <cellStyle name="Entrada 2 2 4 2" xfId="5288" xr:uid="{00000000-0005-0000-0000-000083140000}"/>
    <cellStyle name="Entrada 2 2 4 2 2" xfId="5289" xr:uid="{00000000-0005-0000-0000-000084140000}"/>
    <cellStyle name="Entrada 2 2 4 2 3" xfId="5290" xr:uid="{00000000-0005-0000-0000-000085140000}"/>
    <cellStyle name="Entrada 2 2 4 2 4" xfId="5291" xr:uid="{00000000-0005-0000-0000-000086140000}"/>
    <cellStyle name="Entrada 2 2 4 2 5" xfId="5292" xr:uid="{00000000-0005-0000-0000-000087140000}"/>
    <cellStyle name="Entrada 2 2 4 3" xfId="5293" xr:uid="{00000000-0005-0000-0000-000088140000}"/>
    <cellStyle name="Entrada 2 2 4 3 2" xfId="5294" xr:uid="{00000000-0005-0000-0000-000089140000}"/>
    <cellStyle name="Entrada 2 2 4 3 3" xfId="5295" xr:uid="{00000000-0005-0000-0000-00008A140000}"/>
    <cellStyle name="Entrada 2 2 4 3 4" xfId="5296" xr:uid="{00000000-0005-0000-0000-00008B140000}"/>
    <cellStyle name="Entrada 2 2 4 3 5" xfId="5297" xr:uid="{00000000-0005-0000-0000-00008C140000}"/>
    <cellStyle name="Entrada 2 2 4 4" xfId="5298" xr:uid="{00000000-0005-0000-0000-00008D140000}"/>
    <cellStyle name="Entrada 2 2 4 4 2" xfId="5299" xr:uid="{00000000-0005-0000-0000-00008E140000}"/>
    <cellStyle name="Entrada 2 2 4 4 3" xfId="5300" xr:uid="{00000000-0005-0000-0000-00008F140000}"/>
    <cellStyle name="Entrada 2 2 4 4 4" xfId="5301" xr:uid="{00000000-0005-0000-0000-000090140000}"/>
    <cellStyle name="Entrada 2 2 4 4 5" xfId="5302" xr:uid="{00000000-0005-0000-0000-000091140000}"/>
    <cellStyle name="Entrada 2 2 4 5" xfId="5303" xr:uid="{00000000-0005-0000-0000-000092140000}"/>
    <cellStyle name="Entrada 2 2 4 5 2" xfId="5304" xr:uid="{00000000-0005-0000-0000-000093140000}"/>
    <cellStyle name="Entrada 2 2 4 5 3" xfId="5305" xr:uid="{00000000-0005-0000-0000-000094140000}"/>
    <cellStyle name="Entrada 2 2 4 5 4" xfId="5306" xr:uid="{00000000-0005-0000-0000-000095140000}"/>
    <cellStyle name="Entrada 2 2 4 5 5" xfId="5307" xr:uid="{00000000-0005-0000-0000-000096140000}"/>
    <cellStyle name="Entrada 2 2 4 6" xfId="5308" xr:uid="{00000000-0005-0000-0000-000097140000}"/>
    <cellStyle name="Entrada 2 2 4 6 2" xfId="5309" xr:uid="{00000000-0005-0000-0000-000098140000}"/>
    <cellStyle name="Entrada 2 2 4 6 3" xfId="5310" xr:uid="{00000000-0005-0000-0000-000099140000}"/>
    <cellStyle name="Entrada 2 2 4 6 4" xfId="5311" xr:uid="{00000000-0005-0000-0000-00009A140000}"/>
    <cellStyle name="Entrada 2 2 4 6 5" xfId="5312" xr:uid="{00000000-0005-0000-0000-00009B140000}"/>
    <cellStyle name="Entrada 2 2 4 7" xfId="5313" xr:uid="{00000000-0005-0000-0000-00009C140000}"/>
    <cellStyle name="Entrada 2 2 4 7 2" xfId="5314" xr:uid="{00000000-0005-0000-0000-00009D140000}"/>
    <cellStyle name="Entrada 2 2 4 7 3" xfId="5315" xr:uid="{00000000-0005-0000-0000-00009E140000}"/>
    <cellStyle name="Entrada 2 2 4 7 4" xfId="5316" xr:uid="{00000000-0005-0000-0000-00009F140000}"/>
    <cellStyle name="Entrada 2 2 4 7 5" xfId="5317" xr:uid="{00000000-0005-0000-0000-0000A0140000}"/>
    <cellStyle name="Entrada 2 2 4 8" xfId="5318" xr:uid="{00000000-0005-0000-0000-0000A1140000}"/>
    <cellStyle name="Entrada 2 2 4 8 2" xfId="5319" xr:uid="{00000000-0005-0000-0000-0000A2140000}"/>
    <cellStyle name="Entrada 2 2 4 8 3" xfId="5320" xr:uid="{00000000-0005-0000-0000-0000A3140000}"/>
    <cellStyle name="Entrada 2 2 4 8 4" xfId="5321" xr:uid="{00000000-0005-0000-0000-0000A4140000}"/>
    <cellStyle name="Entrada 2 2 4 8 5" xfId="5322" xr:uid="{00000000-0005-0000-0000-0000A5140000}"/>
    <cellStyle name="Entrada 2 2 4 9" xfId="5323" xr:uid="{00000000-0005-0000-0000-0000A6140000}"/>
    <cellStyle name="Entrada 2 2 5" xfId="5324" xr:uid="{00000000-0005-0000-0000-0000A7140000}"/>
    <cellStyle name="Entrada 2 2 5 10" xfId="5325" xr:uid="{00000000-0005-0000-0000-0000A8140000}"/>
    <cellStyle name="Entrada 2 2 5 11" xfId="5326" xr:uid="{00000000-0005-0000-0000-0000A9140000}"/>
    <cellStyle name="Entrada 2 2 5 12" xfId="5327" xr:uid="{00000000-0005-0000-0000-0000AA140000}"/>
    <cellStyle name="Entrada 2 2 5 2" xfId="5328" xr:uid="{00000000-0005-0000-0000-0000AB140000}"/>
    <cellStyle name="Entrada 2 2 5 2 2" xfId="5329" xr:uid="{00000000-0005-0000-0000-0000AC140000}"/>
    <cellStyle name="Entrada 2 2 5 2 3" xfId="5330" xr:uid="{00000000-0005-0000-0000-0000AD140000}"/>
    <cellStyle name="Entrada 2 2 5 2 4" xfId="5331" xr:uid="{00000000-0005-0000-0000-0000AE140000}"/>
    <cellStyle name="Entrada 2 2 5 2 5" xfId="5332" xr:uid="{00000000-0005-0000-0000-0000AF140000}"/>
    <cellStyle name="Entrada 2 2 5 3" xfId="5333" xr:uid="{00000000-0005-0000-0000-0000B0140000}"/>
    <cellStyle name="Entrada 2 2 5 3 2" xfId="5334" xr:uid="{00000000-0005-0000-0000-0000B1140000}"/>
    <cellStyle name="Entrada 2 2 5 3 3" xfId="5335" xr:uid="{00000000-0005-0000-0000-0000B2140000}"/>
    <cellStyle name="Entrada 2 2 5 3 4" xfId="5336" xr:uid="{00000000-0005-0000-0000-0000B3140000}"/>
    <cellStyle name="Entrada 2 2 5 3 5" xfId="5337" xr:uid="{00000000-0005-0000-0000-0000B4140000}"/>
    <cellStyle name="Entrada 2 2 5 4" xfId="5338" xr:uid="{00000000-0005-0000-0000-0000B5140000}"/>
    <cellStyle name="Entrada 2 2 5 4 2" xfId="5339" xr:uid="{00000000-0005-0000-0000-0000B6140000}"/>
    <cellStyle name="Entrada 2 2 5 4 3" xfId="5340" xr:uid="{00000000-0005-0000-0000-0000B7140000}"/>
    <cellStyle name="Entrada 2 2 5 4 4" xfId="5341" xr:uid="{00000000-0005-0000-0000-0000B8140000}"/>
    <cellStyle name="Entrada 2 2 5 4 5" xfId="5342" xr:uid="{00000000-0005-0000-0000-0000B9140000}"/>
    <cellStyle name="Entrada 2 2 5 5" xfId="5343" xr:uid="{00000000-0005-0000-0000-0000BA140000}"/>
    <cellStyle name="Entrada 2 2 5 5 2" xfId="5344" xr:uid="{00000000-0005-0000-0000-0000BB140000}"/>
    <cellStyle name="Entrada 2 2 5 5 3" xfId="5345" xr:uid="{00000000-0005-0000-0000-0000BC140000}"/>
    <cellStyle name="Entrada 2 2 5 5 4" xfId="5346" xr:uid="{00000000-0005-0000-0000-0000BD140000}"/>
    <cellStyle name="Entrada 2 2 5 5 5" xfId="5347" xr:uid="{00000000-0005-0000-0000-0000BE140000}"/>
    <cellStyle name="Entrada 2 2 5 6" xfId="5348" xr:uid="{00000000-0005-0000-0000-0000BF140000}"/>
    <cellStyle name="Entrada 2 2 5 6 2" xfId="5349" xr:uid="{00000000-0005-0000-0000-0000C0140000}"/>
    <cellStyle name="Entrada 2 2 5 6 3" xfId="5350" xr:uid="{00000000-0005-0000-0000-0000C1140000}"/>
    <cellStyle name="Entrada 2 2 5 6 4" xfId="5351" xr:uid="{00000000-0005-0000-0000-0000C2140000}"/>
    <cellStyle name="Entrada 2 2 5 6 5" xfId="5352" xr:uid="{00000000-0005-0000-0000-0000C3140000}"/>
    <cellStyle name="Entrada 2 2 5 7" xfId="5353" xr:uid="{00000000-0005-0000-0000-0000C4140000}"/>
    <cellStyle name="Entrada 2 2 5 7 2" xfId="5354" xr:uid="{00000000-0005-0000-0000-0000C5140000}"/>
    <cellStyle name="Entrada 2 2 5 7 3" xfId="5355" xr:uid="{00000000-0005-0000-0000-0000C6140000}"/>
    <cellStyle name="Entrada 2 2 5 7 4" xfId="5356" xr:uid="{00000000-0005-0000-0000-0000C7140000}"/>
    <cellStyle name="Entrada 2 2 5 7 5" xfId="5357" xr:uid="{00000000-0005-0000-0000-0000C8140000}"/>
    <cellStyle name="Entrada 2 2 5 8" xfId="5358" xr:uid="{00000000-0005-0000-0000-0000C9140000}"/>
    <cellStyle name="Entrada 2 2 5 8 2" xfId="5359" xr:uid="{00000000-0005-0000-0000-0000CA140000}"/>
    <cellStyle name="Entrada 2 2 5 8 3" xfId="5360" xr:uid="{00000000-0005-0000-0000-0000CB140000}"/>
    <cellStyle name="Entrada 2 2 5 8 4" xfId="5361" xr:uid="{00000000-0005-0000-0000-0000CC140000}"/>
    <cellStyle name="Entrada 2 2 5 8 5" xfId="5362" xr:uid="{00000000-0005-0000-0000-0000CD140000}"/>
    <cellStyle name="Entrada 2 2 5 9" xfId="5363" xr:uid="{00000000-0005-0000-0000-0000CE140000}"/>
    <cellStyle name="Entrada 2 2 6" xfId="5364" xr:uid="{00000000-0005-0000-0000-0000CF140000}"/>
    <cellStyle name="Entrada 2 2 6 10" xfId="5365" xr:uid="{00000000-0005-0000-0000-0000D0140000}"/>
    <cellStyle name="Entrada 2 2 6 11" xfId="5366" xr:uid="{00000000-0005-0000-0000-0000D1140000}"/>
    <cellStyle name="Entrada 2 2 6 12" xfId="5367" xr:uid="{00000000-0005-0000-0000-0000D2140000}"/>
    <cellStyle name="Entrada 2 2 6 13" xfId="5368" xr:uid="{00000000-0005-0000-0000-0000D3140000}"/>
    <cellStyle name="Entrada 2 2 6 2" xfId="5369" xr:uid="{00000000-0005-0000-0000-0000D4140000}"/>
    <cellStyle name="Entrada 2 2 6 2 2" xfId="5370" xr:uid="{00000000-0005-0000-0000-0000D5140000}"/>
    <cellStyle name="Entrada 2 2 6 2 3" xfId="5371" xr:uid="{00000000-0005-0000-0000-0000D6140000}"/>
    <cellStyle name="Entrada 2 2 6 2 4" xfId="5372" xr:uid="{00000000-0005-0000-0000-0000D7140000}"/>
    <cellStyle name="Entrada 2 2 6 2 5" xfId="5373" xr:uid="{00000000-0005-0000-0000-0000D8140000}"/>
    <cellStyle name="Entrada 2 2 6 3" xfId="5374" xr:uid="{00000000-0005-0000-0000-0000D9140000}"/>
    <cellStyle name="Entrada 2 2 6 3 2" xfId="5375" xr:uid="{00000000-0005-0000-0000-0000DA140000}"/>
    <cellStyle name="Entrada 2 2 6 3 3" xfId="5376" xr:uid="{00000000-0005-0000-0000-0000DB140000}"/>
    <cellStyle name="Entrada 2 2 6 3 4" xfId="5377" xr:uid="{00000000-0005-0000-0000-0000DC140000}"/>
    <cellStyle name="Entrada 2 2 6 3 5" xfId="5378" xr:uid="{00000000-0005-0000-0000-0000DD140000}"/>
    <cellStyle name="Entrada 2 2 6 4" xfId="5379" xr:uid="{00000000-0005-0000-0000-0000DE140000}"/>
    <cellStyle name="Entrada 2 2 6 4 2" xfId="5380" xr:uid="{00000000-0005-0000-0000-0000DF140000}"/>
    <cellStyle name="Entrada 2 2 6 4 3" xfId="5381" xr:uid="{00000000-0005-0000-0000-0000E0140000}"/>
    <cellStyle name="Entrada 2 2 6 4 4" xfId="5382" xr:uid="{00000000-0005-0000-0000-0000E1140000}"/>
    <cellStyle name="Entrada 2 2 6 4 5" xfId="5383" xr:uid="{00000000-0005-0000-0000-0000E2140000}"/>
    <cellStyle name="Entrada 2 2 6 5" xfId="5384" xr:uid="{00000000-0005-0000-0000-0000E3140000}"/>
    <cellStyle name="Entrada 2 2 6 5 2" xfId="5385" xr:uid="{00000000-0005-0000-0000-0000E4140000}"/>
    <cellStyle name="Entrada 2 2 6 5 3" xfId="5386" xr:uid="{00000000-0005-0000-0000-0000E5140000}"/>
    <cellStyle name="Entrada 2 2 6 5 4" xfId="5387" xr:uid="{00000000-0005-0000-0000-0000E6140000}"/>
    <cellStyle name="Entrada 2 2 6 5 5" xfId="5388" xr:uid="{00000000-0005-0000-0000-0000E7140000}"/>
    <cellStyle name="Entrada 2 2 6 6" xfId="5389" xr:uid="{00000000-0005-0000-0000-0000E8140000}"/>
    <cellStyle name="Entrada 2 2 6 6 2" xfId="5390" xr:uid="{00000000-0005-0000-0000-0000E9140000}"/>
    <cellStyle name="Entrada 2 2 6 6 3" xfId="5391" xr:uid="{00000000-0005-0000-0000-0000EA140000}"/>
    <cellStyle name="Entrada 2 2 6 6 4" xfId="5392" xr:uid="{00000000-0005-0000-0000-0000EB140000}"/>
    <cellStyle name="Entrada 2 2 6 6 5" xfId="5393" xr:uid="{00000000-0005-0000-0000-0000EC140000}"/>
    <cellStyle name="Entrada 2 2 6 7" xfId="5394" xr:uid="{00000000-0005-0000-0000-0000ED140000}"/>
    <cellStyle name="Entrada 2 2 6 7 2" xfId="5395" xr:uid="{00000000-0005-0000-0000-0000EE140000}"/>
    <cellStyle name="Entrada 2 2 6 7 3" xfId="5396" xr:uid="{00000000-0005-0000-0000-0000EF140000}"/>
    <cellStyle name="Entrada 2 2 6 7 4" xfId="5397" xr:uid="{00000000-0005-0000-0000-0000F0140000}"/>
    <cellStyle name="Entrada 2 2 6 7 5" xfId="5398" xr:uid="{00000000-0005-0000-0000-0000F1140000}"/>
    <cellStyle name="Entrada 2 2 6 8" xfId="5399" xr:uid="{00000000-0005-0000-0000-0000F2140000}"/>
    <cellStyle name="Entrada 2 2 6 8 2" xfId="5400" xr:uid="{00000000-0005-0000-0000-0000F3140000}"/>
    <cellStyle name="Entrada 2 2 6 8 3" xfId="5401" xr:uid="{00000000-0005-0000-0000-0000F4140000}"/>
    <cellStyle name="Entrada 2 2 6 8 4" xfId="5402" xr:uid="{00000000-0005-0000-0000-0000F5140000}"/>
    <cellStyle name="Entrada 2 2 6 8 5" xfId="5403" xr:uid="{00000000-0005-0000-0000-0000F6140000}"/>
    <cellStyle name="Entrada 2 2 6 9" xfId="5404" xr:uid="{00000000-0005-0000-0000-0000F7140000}"/>
    <cellStyle name="Entrada 2 2 7" xfId="5405" xr:uid="{00000000-0005-0000-0000-0000F8140000}"/>
    <cellStyle name="Entrada 2 2 7 10" xfId="5406" xr:uid="{00000000-0005-0000-0000-0000F9140000}"/>
    <cellStyle name="Entrada 2 2 7 11" xfId="5407" xr:uid="{00000000-0005-0000-0000-0000FA140000}"/>
    <cellStyle name="Entrada 2 2 7 12" xfId="5408" xr:uid="{00000000-0005-0000-0000-0000FB140000}"/>
    <cellStyle name="Entrada 2 2 7 2" xfId="5409" xr:uid="{00000000-0005-0000-0000-0000FC140000}"/>
    <cellStyle name="Entrada 2 2 7 2 2" xfId="5410" xr:uid="{00000000-0005-0000-0000-0000FD140000}"/>
    <cellStyle name="Entrada 2 2 7 2 3" xfId="5411" xr:uid="{00000000-0005-0000-0000-0000FE140000}"/>
    <cellStyle name="Entrada 2 2 7 2 4" xfId="5412" xr:uid="{00000000-0005-0000-0000-0000FF140000}"/>
    <cellStyle name="Entrada 2 2 7 2 5" xfId="5413" xr:uid="{00000000-0005-0000-0000-000000150000}"/>
    <cellStyle name="Entrada 2 2 7 3" xfId="5414" xr:uid="{00000000-0005-0000-0000-000001150000}"/>
    <cellStyle name="Entrada 2 2 7 3 2" xfId="5415" xr:uid="{00000000-0005-0000-0000-000002150000}"/>
    <cellStyle name="Entrada 2 2 7 3 3" xfId="5416" xr:uid="{00000000-0005-0000-0000-000003150000}"/>
    <cellStyle name="Entrada 2 2 7 3 4" xfId="5417" xr:uid="{00000000-0005-0000-0000-000004150000}"/>
    <cellStyle name="Entrada 2 2 7 3 5" xfId="5418" xr:uid="{00000000-0005-0000-0000-000005150000}"/>
    <cellStyle name="Entrada 2 2 7 4" xfId="5419" xr:uid="{00000000-0005-0000-0000-000006150000}"/>
    <cellStyle name="Entrada 2 2 7 4 2" xfId="5420" xr:uid="{00000000-0005-0000-0000-000007150000}"/>
    <cellStyle name="Entrada 2 2 7 4 3" xfId="5421" xr:uid="{00000000-0005-0000-0000-000008150000}"/>
    <cellStyle name="Entrada 2 2 7 4 4" xfId="5422" xr:uid="{00000000-0005-0000-0000-000009150000}"/>
    <cellStyle name="Entrada 2 2 7 4 5" xfId="5423" xr:uid="{00000000-0005-0000-0000-00000A150000}"/>
    <cellStyle name="Entrada 2 2 7 5" xfId="5424" xr:uid="{00000000-0005-0000-0000-00000B150000}"/>
    <cellStyle name="Entrada 2 2 7 5 2" xfId="5425" xr:uid="{00000000-0005-0000-0000-00000C150000}"/>
    <cellStyle name="Entrada 2 2 7 5 3" xfId="5426" xr:uid="{00000000-0005-0000-0000-00000D150000}"/>
    <cellStyle name="Entrada 2 2 7 5 4" xfId="5427" xr:uid="{00000000-0005-0000-0000-00000E150000}"/>
    <cellStyle name="Entrada 2 2 7 5 5" xfId="5428" xr:uid="{00000000-0005-0000-0000-00000F150000}"/>
    <cellStyle name="Entrada 2 2 7 6" xfId="5429" xr:uid="{00000000-0005-0000-0000-000010150000}"/>
    <cellStyle name="Entrada 2 2 7 6 2" xfId="5430" xr:uid="{00000000-0005-0000-0000-000011150000}"/>
    <cellStyle name="Entrada 2 2 7 6 3" xfId="5431" xr:uid="{00000000-0005-0000-0000-000012150000}"/>
    <cellStyle name="Entrada 2 2 7 6 4" xfId="5432" xr:uid="{00000000-0005-0000-0000-000013150000}"/>
    <cellStyle name="Entrada 2 2 7 6 5" xfId="5433" xr:uid="{00000000-0005-0000-0000-000014150000}"/>
    <cellStyle name="Entrada 2 2 7 7" xfId="5434" xr:uid="{00000000-0005-0000-0000-000015150000}"/>
    <cellStyle name="Entrada 2 2 7 7 2" xfId="5435" xr:uid="{00000000-0005-0000-0000-000016150000}"/>
    <cellStyle name="Entrada 2 2 7 7 3" xfId="5436" xr:uid="{00000000-0005-0000-0000-000017150000}"/>
    <cellStyle name="Entrada 2 2 7 7 4" xfId="5437" xr:uid="{00000000-0005-0000-0000-000018150000}"/>
    <cellStyle name="Entrada 2 2 7 7 5" xfId="5438" xr:uid="{00000000-0005-0000-0000-000019150000}"/>
    <cellStyle name="Entrada 2 2 7 8" xfId="5439" xr:uid="{00000000-0005-0000-0000-00001A150000}"/>
    <cellStyle name="Entrada 2 2 7 8 2" xfId="5440" xr:uid="{00000000-0005-0000-0000-00001B150000}"/>
    <cellStyle name="Entrada 2 2 7 8 3" xfId="5441" xr:uid="{00000000-0005-0000-0000-00001C150000}"/>
    <cellStyle name="Entrada 2 2 7 8 4" xfId="5442" xr:uid="{00000000-0005-0000-0000-00001D150000}"/>
    <cellStyle name="Entrada 2 2 7 8 5" xfId="5443" xr:uid="{00000000-0005-0000-0000-00001E150000}"/>
    <cellStyle name="Entrada 2 2 7 9" xfId="5444" xr:uid="{00000000-0005-0000-0000-00001F150000}"/>
    <cellStyle name="Entrada 2 2 8" xfId="5445" xr:uid="{00000000-0005-0000-0000-000020150000}"/>
    <cellStyle name="Entrada 2 2 8 2" xfId="5446" xr:uid="{00000000-0005-0000-0000-000021150000}"/>
    <cellStyle name="Entrada 2 2 8 3" xfId="5447" xr:uid="{00000000-0005-0000-0000-000022150000}"/>
    <cellStyle name="Entrada 2 2 8 4" xfId="5448" xr:uid="{00000000-0005-0000-0000-000023150000}"/>
    <cellStyle name="Entrada 2 2 8 5" xfId="5449" xr:uid="{00000000-0005-0000-0000-000024150000}"/>
    <cellStyle name="Entrada 2 2 9" xfId="5450" xr:uid="{00000000-0005-0000-0000-000025150000}"/>
    <cellStyle name="Entrada 2 2 9 2" xfId="5451" xr:uid="{00000000-0005-0000-0000-000026150000}"/>
    <cellStyle name="Entrada 2 2 9 3" xfId="5452" xr:uid="{00000000-0005-0000-0000-000027150000}"/>
    <cellStyle name="Entrada 2 2 9 4" xfId="5453" xr:uid="{00000000-0005-0000-0000-000028150000}"/>
    <cellStyle name="Entrada 2 2 9 5" xfId="5454" xr:uid="{00000000-0005-0000-0000-000029150000}"/>
    <cellStyle name="Entrada 2 20" xfId="5455" xr:uid="{00000000-0005-0000-0000-00002A150000}"/>
    <cellStyle name="Entrada 2 3" xfId="5456" xr:uid="{00000000-0005-0000-0000-00002B150000}"/>
    <cellStyle name="Entrada 2 3 10" xfId="5457" xr:uid="{00000000-0005-0000-0000-00002C150000}"/>
    <cellStyle name="Entrada 2 3 11" xfId="5458" xr:uid="{00000000-0005-0000-0000-00002D150000}"/>
    <cellStyle name="Entrada 2 3 12" xfId="5459" xr:uid="{00000000-0005-0000-0000-00002E150000}"/>
    <cellStyle name="Entrada 2 3 13" xfId="5460" xr:uid="{00000000-0005-0000-0000-00002F150000}"/>
    <cellStyle name="Entrada 2 3 14" xfId="5461" xr:uid="{00000000-0005-0000-0000-000030150000}"/>
    <cellStyle name="Entrada 2 3 2" xfId="5462" xr:uid="{00000000-0005-0000-0000-000031150000}"/>
    <cellStyle name="Entrada 2 3 2 10" xfId="5463" xr:uid="{00000000-0005-0000-0000-000032150000}"/>
    <cellStyle name="Entrada 2 3 2 11" xfId="5464" xr:uid="{00000000-0005-0000-0000-000033150000}"/>
    <cellStyle name="Entrada 2 3 2 12" xfId="5465" xr:uid="{00000000-0005-0000-0000-000034150000}"/>
    <cellStyle name="Entrada 2 3 2 13" xfId="5466" xr:uid="{00000000-0005-0000-0000-000035150000}"/>
    <cellStyle name="Entrada 2 3 2 2" xfId="5467" xr:uid="{00000000-0005-0000-0000-000036150000}"/>
    <cellStyle name="Entrada 2 3 2 2 2" xfId="5468" xr:uid="{00000000-0005-0000-0000-000037150000}"/>
    <cellStyle name="Entrada 2 3 2 2 3" xfId="5469" xr:uid="{00000000-0005-0000-0000-000038150000}"/>
    <cellStyle name="Entrada 2 3 2 2 4" xfId="5470" xr:uid="{00000000-0005-0000-0000-000039150000}"/>
    <cellStyle name="Entrada 2 3 2 2 5" xfId="5471" xr:uid="{00000000-0005-0000-0000-00003A150000}"/>
    <cellStyle name="Entrada 2 3 2 3" xfId="5472" xr:uid="{00000000-0005-0000-0000-00003B150000}"/>
    <cellStyle name="Entrada 2 3 2 3 2" xfId="5473" xr:uid="{00000000-0005-0000-0000-00003C150000}"/>
    <cellStyle name="Entrada 2 3 2 3 3" xfId="5474" xr:uid="{00000000-0005-0000-0000-00003D150000}"/>
    <cellStyle name="Entrada 2 3 2 3 4" xfId="5475" xr:uid="{00000000-0005-0000-0000-00003E150000}"/>
    <cellStyle name="Entrada 2 3 2 3 5" xfId="5476" xr:uid="{00000000-0005-0000-0000-00003F150000}"/>
    <cellStyle name="Entrada 2 3 2 4" xfId="5477" xr:uid="{00000000-0005-0000-0000-000040150000}"/>
    <cellStyle name="Entrada 2 3 2 4 2" xfId="5478" xr:uid="{00000000-0005-0000-0000-000041150000}"/>
    <cellStyle name="Entrada 2 3 2 4 3" xfId="5479" xr:uid="{00000000-0005-0000-0000-000042150000}"/>
    <cellStyle name="Entrada 2 3 2 4 4" xfId="5480" xr:uid="{00000000-0005-0000-0000-000043150000}"/>
    <cellStyle name="Entrada 2 3 2 4 5" xfId="5481" xr:uid="{00000000-0005-0000-0000-000044150000}"/>
    <cellStyle name="Entrada 2 3 2 5" xfId="5482" xr:uid="{00000000-0005-0000-0000-000045150000}"/>
    <cellStyle name="Entrada 2 3 2 5 2" xfId="5483" xr:uid="{00000000-0005-0000-0000-000046150000}"/>
    <cellStyle name="Entrada 2 3 2 5 3" xfId="5484" xr:uid="{00000000-0005-0000-0000-000047150000}"/>
    <cellStyle name="Entrada 2 3 2 5 4" xfId="5485" xr:uid="{00000000-0005-0000-0000-000048150000}"/>
    <cellStyle name="Entrada 2 3 2 5 5" xfId="5486" xr:uid="{00000000-0005-0000-0000-000049150000}"/>
    <cellStyle name="Entrada 2 3 2 6" xfId="5487" xr:uid="{00000000-0005-0000-0000-00004A150000}"/>
    <cellStyle name="Entrada 2 3 2 6 2" xfId="5488" xr:uid="{00000000-0005-0000-0000-00004B150000}"/>
    <cellStyle name="Entrada 2 3 2 6 3" xfId="5489" xr:uid="{00000000-0005-0000-0000-00004C150000}"/>
    <cellStyle name="Entrada 2 3 2 6 4" xfId="5490" xr:uid="{00000000-0005-0000-0000-00004D150000}"/>
    <cellStyle name="Entrada 2 3 2 6 5" xfId="5491" xr:uid="{00000000-0005-0000-0000-00004E150000}"/>
    <cellStyle name="Entrada 2 3 2 7" xfId="5492" xr:uid="{00000000-0005-0000-0000-00004F150000}"/>
    <cellStyle name="Entrada 2 3 2 7 2" xfId="5493" xr:uid="{00000000-0005-0000-0000-000050150000}"/>
    <cellStyle name="Entrada 2 3 2 7 3" xfId="5494" xr:uid="{00000000-0005-0000-0000-000051150000}"/>
    <cellStyle name="Entrada 2 3 2 7 4" xfId="5495" xr:uid="{00000000-0005-0000-0000-000052150000}"/>
    <cellStyle name="Entrada 2 3 2 7 5" xfId="5496" xr:uid="{00000000-0005-0000-0000-000053150000}"/>
    <cellStyle name="Entrada 2 3 2 8" xfId="5497" xr:uid="{00000000-0005-0000-0000-000054150000}"/>
    <cellStyle name="Entrada 2 3 2 8 2" xfId="5498" xr:uid="{00000000-0005-0000-0000-000055150000}"/>
    <cellStyle name="Entrada 2 3 2 8 3" xfId="5499" xr:uid="{00000000-0005-0000-0000-000056150000}"/>
    <cellStyle name="Entrada 2 3 2 8 4" xfId="5500" xr:uid="{00000000-0005-0000-0000-000057150000}"/>
    <cellStyle name="Entrada 2 3 2 8 5" xfId="5501" xr:uid="{00000000-0005-0000-0000-000058150000}"/>
    <cellStyle name="Entrada 2 3 2 9" xfId="5502" xr:uid="{00000000-0005-0000-0000-000059150000}"/>
    <cellStyle name="Entrada 2 3 3" xfId="5503" xr:uid="{00000000-0005-0000-0000-00005A150000}"/>
    <cellStyle name="Entrada 2 3 3 2" xfId="5504" xr:uid="{00000000-0005-0000-0000-00005B150000}"/>
    <cellStyle name="Entrada 2 3 3 3" xfId="5505" xr:uid="{00000000-0005-0000-0000-00005C150000}"/>
    <cellStyle name="Entrada 2 3 3 4" xfId="5506" xr:uid="{00000000-0005-0000-0000-00005D150000}"/>
    <cellStyle name="Entrada 2 3 3 5" xfId="5507" xr:uid="{00000000-0005-0000-0000-00005E150000}"/>
    <cellStyle name="Entrada 2 3 3 6" xfId="5508" xr:uid="{00000000-0005-0000-0000-00005F150000}"/>
    <cellStyle name="Entrada 2 3 4" xfId="5509" xr:uid="{00000000-0005-0000-0000-000060150000}"/>
    <cellStyle name="Entrada 2 3 4 2" xfId="5510" xr:uid="{00000000-0005-0000-0000-000061150000}"/>
    <cellStyle name="Entrada 2 3 4 3" xfId="5511" xr:uid="{00000000-0005-0000-0000-000062150000}"/>
    <cellStyle name="Entrada 2 3 4 4" xfId="5512" xr:uid="{00000000-0005-0000-0000-000063150000}"/>
    <cellStyle name="Entrada 2 3 4 5" xfId="5513" xr:uid="{00000000-0005-0000-0000-000064150000}"/>
    <cellStyle name="Entrada 2 3 4 6" xfId="5514" xr:uid="{00000000-0005-0000-0000-000065150000}"/>
    <cellStyle name="Entrada 2 3 5" xfId="5515" xr:uid="{00000000-0005-0000-0000-000066150000}"/>
    <cellStyle name="Entrada 2 3 5 2" xfId="5516" xr:uid="{00000000-0005-0000-0000-000067150000}"/>
    <cellStyle name="Entrada 2 3 5 3" xfId="5517" xr:uid="{00000000-0005-0000-0000-000068150000}"/>
    <cellStyle name="Entrada 2 3 5 4" xfId="5518" xr:uid="{00000000-0005-0000-0000-000069150000}"/>
    <cellStyle name="Entrada 2 3 5 5" xfId="5519" xr:uid="{00000000-0005-0000-0000-00006A150000}"/>
    <cellStyle name="Entrada 2 3 5 6" xfId="5520" xr:uid="{00000000-0005-0000-0000-00006B150000}"/>
    <cellStyle name="Entrada 2 3 6" xfId="5521" xr:uid="{00000000-0005-0000-0000-00006C150000}"/>
    <cellStyle name="Entrada 2 3 6 2" xfId="5522" xr:uid="{00000000-0005-0000-0000-00006D150000}"/>
    <cellStyle name="Entrada 2 3 6 3" xfId="5523" xr:uid="{00000000-0005-0000-0000-00006E150000}"/>
    <cellStyle name="Entrada 2 3 6 4" xfId="5524" xr:uid="{00000000-0005-0000-0000-00006F150000}"/>
    <cellStyle name="Entrada 2 3 6 5" xfId="5525" xr:uid="{00000000-0005-0000-0000-000070150000}"/>
    <cellStyle name="Entrada 2 3 6 6" xfId="5526" xr:uid="{00000000-0005-0000-0000-000071150000}"/>
    <cellStyle name="Entrada 2 3 7" xfId="5527" xr:uid="{00000000-0005-0000-0000-000072150000}"/>
    <cellStyle name="Entrada 2 3 7 2" xfId="5528" xr:uid="{00000000-0005-0000-0000-000073150000}"/>
    <cellStyle name="Entrada 2 3 7 3" xfId="5529" xr:uid="{00000000-0005-0000-0000-000074150000}"/>
    <cellStyle name="Entrada 2 3 7 4" xfId="5530" xr:uid="{00000000-0005-0000-0000-000075150000}"/>
    <cellStyle name="Entrada 2 3 7 5" xfId="5531" xr:uid="{00000000-0005-0000-0000-000076150000}"/>
    <cellStyle name="Entrada 2 3 8" xfId="5532" xr:uid="{00000000-0005-0000-0000-000077150000}"/>
    <cellStyle name="Entrada 2 3 8 2" xfId="5533" xr:uid="{00000000-0005-0000-0000-000078150000}"/>
    <cellStyle name="Entrada 2 3 8 3" xfId="5534" xr:uid="{00000000-0005-0000-0000-000079150000}"/>
    <cellStyle name="Entrada 2 3 8 4" xfId="5535" xr:uid="{00000000-0005-0000-0000-00007A150000}"/>
    <cellStyle name="Entrada 2 3 8 5" xfId="5536" xr:uid="{00000000-0005-0000-0000-00007B150000}"/>
    <cellStyle name="Entrada 2 3 9" xfId="5537" xr:uid="{00000000-0005-0000-0000-00007C150000}"/>
    <cellStyle name="Entrada 2 3 9 2" xfId="5538" xr:uid="{00000000-0005-0000-0000-00007D150000}"/>
    <cellStyle name="Entrada 2 3 9 3" xfId="5539" xr:uid="{00000000-0005-0000-0000-00007E150000}"/>
    <cellStyle name="Entrada 2 3 9 4" xfId="5540" xr:uid="{00000000-0005-0000-0000-00007F150000}"/>
    <cellStyle name="Entrada 2 3 9 5" xfId="5541" xr:uid="{00000000-0005-0000-0000-000080150000}"/>
    <cellStyle name="Entrada 2 4" xfId="5542" xr:uid="{00000000-0005-0000-0000-000081150000}"/>
    <cellStyle name="Entrada 2 4 10" xfId="5543" xr:uid="{00000000-0005-0000-0000-000082150000}"/>
    <cellStyle name="Entrada 2 4 11" xfId="5544" xr:uid="{00000000-0005-0000-0000-000083150000}"/>
    <cellStyle name="Entrada 2 4 12" xfId="5545" xr:uid="{00000000-0005-0000-0000-000084150000}"/>
    <cellStyle name="Entrada 2 4 2" xfId="5546" xr:uid="{00000000-0005-0000-0000-000085150000}"/>
    <cellStyle name="Entrada 2 4 2 2" xfId="5547" xr:uid="{00000000-0005-0000-0000-000086150000}"/>
    <cellStyle name="Entrada 2 4 2 3" xfId="5548" xr:uid="{00000000-0005-0000-0000-000087150000}"/>
    <cellStyle name="Entrada 2 4 2 4" xfId="5549" xr:uid="{00000000-0005-0000-0000-000088150000}"/>
    <cellStyle name="Entrada 2 4 2 5" xfId="5550" xr:uid="{00000000-0005-0000-0000-000089150000}"/>
    <cellStyle name="Entrada 2 4 3" xfId="5551" xr:uid="{00000000-0005-0000-0000-00008A150000}"/>
    <cellStyle name="Entrada 2 4 3 2" xfId="5552" xr:uid="{00000000-0005-0000-0000-00008B150000}"/>
    <cellStyle name="Entrada 2 4 3 3" xfId="5553" xr:uid="{00000000-0005-0000-0000-00008C150000}"/>
    <cellStyle name="Entrada 2 4 3 4" xfId="5554" xr:uid="{00000000-0005-0000-0000-00008D150000}"/>
    <cellStyle name="Entrada 2 4 3 5" xfId="5555" xr:uid="{00000000-0005-0000-0000-00008E150000}"/>
    <cellStyle name="Entrada 2 4 4" xfId="5556" xr:uid="{00000000-0005-0000-0000-00008F150000}"/>
    <cellStyle name="Entrada 2 4 4 2" xfId="5557" xr:uid="{00000000-0005-0000-0000-000090150000}"/>
    <cellStyle name="Entrada 2 4 4 3" xfId="5558" xr:uid="{00000000-0005-0000-0000-000091150000}"/>
    <cellStyle name="Entrada 2 4 4 4" xfId="5559" xr:uid="{00000000-0005-0000-0000-000092150000}"/>
    <cellStyle name="Entrada 2 4 4 5" xfId="5560" xr:uid="{00000000-0005-0000-0000-000093150000}"/>
    <cellStyle name="Entrada 2 4 5" xfId="5561" xr:uid="{00000000-0005-0000-0000-000094150000}"/>
    <cellStyle name="Entrada 2 4 5 2" xfId="5562" xr:uid="{00000000-0005-0000-0000-000095150000}"/>
    <cellStyle name="Entrada 2 4 5 3" xfId="5563" xr:uid="{00000000-0005-0000-0000-000096150000}"/>
    <cellStyle name="Entrada 2 4 5 4" xfId="5564" xr:uid="{00000000-0005-0000-0000-000097150000}"/>
    <cellStyle name="Entrada 2 4 5 5" xfId="5565" xr:uid="{00000000-0005-0000-0000-000098150000}"/>
    <cellStyle name="Entrada 2 4 6" xfId="5566" xr:uid="{00000000-0005-0000-0000-000099150000}"/>
    <cellStyle name="Entrada 2 4 6 2" xfId="5567" xr:uid="{00000000-0005-0000-0000-00009A150000}"/>
    <cellStyle name="Entrada 2 4 6 3" xfId="5568" xr:uid="{00000000-0005-0000-0000-00009B150000}"/>
    <cellStyle name="Entrada 2 4 6 4" xfId="5569" xr:uid="{00000000-0005-0000-0000-00009C150000}"/>
    <cellStyle name="Entrada 2 4 6 5" xfId="5570" xr:uid="{00000000-0005-0000-0000-00009D150000}"/>
    <cellStyle name="Entrada 2 4 6 6" xfId="5571" xr:uid="{00000000-0005-0000-0000-00009E150000}"/>
    <cellStyle name="Entrada 2 4 7" xfId="5572" xr:uid="{00000000-0005-0000-0000-00009F150000}"/>
    <cellStyle name="Entrada 2 4 7 2" xfId="5573" xr:uid="{00000000-0005-0000-0000-0000A0150000}"/>
    <cellStyle name="Entrada 2 4 7 3" xfId="5574" xr:uid="{00000000-0005-0000-0000-0000A1150000}"/>
    <cellStyle name="Entrada 2 4 7 4" xfId="5575" xr:uid="{00000000-0005-0000-0000-0000A2150000}"/>
    <cellStyle name="Entrada 2 4 7 5" xfId="5576" xr:uid="{00000000-0005-0000-0000-0000A3150000}"/>
    <cellStyle name="Entrada 2 4 8" xfId="5577" xr:uid="{00000000-0005-0000-0000-0000A4150000}"/>
    <cellStyle name="Entrada 2 4 8 2" xfId="5578" xr:uid="{00000000-0005-0000-0000-0000A5150000}"/>
    <cellStyle name="Entrada 2 4 8 3" xfId="5579" xr:uid="{00000000-0005-0000-0000-0000A6150000}"/>
    <cellStyle name="Entrada 2 4 8 4" xfId="5580" xr:uid="{00000000-0005-0000-0000-0000A7150000}"/>
    <cellStyle name="Entrada 2 4 8 5" xfId="5581" xr:uid="{00000000-0005-0000-0000-0000A8150000}"/>
    <cellStyle name="Entrada 2 4 9" xfId="5582" xr:uid="{00000000-0005-0000-0000-0000A9150000}"/>
    <cellStyle name="Entrada 2 5" xfId="5583" xr:uid="{00000000-0005-0000-0000-0000AA150000}"/>
    <cellStyle name="Entrada 2 5 10" xfId="5584" xr:uid="{00000000-0005-0000-0000-0000AB150000}"/>
    <cellStyle name="Entrada 2 5 11" xfId="5585" xr:uid="{00000000-0005-0000-0000-0000AC150000}"/>
    <cellStyle name="Entrada 2 5 12" xfId="5586" xr:uid="{00000000-0005-0000-0000-0000AD150000}"/>
    <cellStyle name="Entrada 2 5 13" xfId="5587" xr:uid="{00000000-0005-0000-0000-0000AE150000}"/>
    <cellStyle name="Entrada 2 5 2" xfId="5588" xr:uid="{00000000-0005-0000-0000-0000AF150000}"/>
    <cellStyle name="Entrada 2 5 2 2" xfId="5589" xr:uid="{00000000-0005-0000-0000-0000B0150000}"/>
    <cellStyle name="Entrada 2 5 2 3" xfId="5590" xr:uid="{00000000-0005-0000-0000-0000B1150000}"/>
    <cellStyle name="Entrada 2 5 2 4" xfId="5591" xr:uid="{00000000-0005-0000-0000-0000B2150000}"/>
    <cellStyle name="Entrada 2 5 2 5" xfId="5592" xr:uid="{00000000-0005-0000-0000-0000B3150000}"/>
    <cellStyle name="Entrada 2 5 2 6" xfId="5593" xr:uid="{00000000-0005-0000-0000-0000B4150000}"/>
    <cellStyle name="Entrada 2 5 3" xfId="5594" xr:uid="{00000000-0005-0000-0000-0000B5150000}"/>
    <cellStyle name="Entrada 2 5 3 2" xfId="5595" xr:uid="{00000000-0005-0000-0000-0000B6150000}"/>
    <cellStyle name="Entrada 2 5 3 3" xfId="5596" xr:uid="{00000000-0005-0000-0000-0000B7150000}"/>
    <cellStyle name="Entrada 2 5 3 4" xfId="5597" xr:uid="{00000000-0005-0000-0000-0000B8150000}"/>
    <cellStyle name="Entrada 2 5 3 5" xfId="5598" xr:uid="{00000000-0005-0000-0000-0000B9150000}"/>
    <cellStyle name="Entrada 2 5 3 6" xfId="5599" xr:uid="{00000000-0005-0000-0000-0000BA150000}"/>
    <cellStyle name="Entrada 2 5 4" xfId="5600" xr:uid="{00000000-0005-0000-0000-0000BB150000}"/>
    <cellStyle name="Entrada 2 5 4 2" xfId="5601" xr:uid="{00000000-0005-0000-0000-0000BC150000}"/>
    <cellStyle name="Entrada 2 5 4 3" xfId="5602" xr:uid="{00000000-0005-0000-0000-0000BD150000}"/>
    <cellStyle name="Entrada 2 5 4 4" xfId="5603" xr:uid="{00000000-0005-0000-0000-0000BE150000}"/>
    <cellStyle name="Entrada 2 5 4 5" xfId="5604" xr:uid="{00000000-0005-0000-0000-0000BF150000}"/>
    <cellStyle name="Entrada 2 5 4 6" xfId="5605" xr:uid="{00000000-0005-0000-0000-0000C0150000}"/>
    <cellStyle name="Entrada 2 5 5" xfId="5606" xr:uid="{00000000-0005-0000-0000-0000C1150000}"/>
    <cellStyle name="Entrada 2 5 5 2" xfId="5607" xr:uid="{00000000-0005-0000-0000-0000C2150000}"/>
    <cellStyle name="Entrada 2 5 5 3" xfId="5608" xr:uid="{00000000-0005-0000-0000-0000C3150000}"/>
    <cellStyle name="Entrada 2 5 5 4" xfId="5609" xr:uid="{00000000-0005-0000-0000-0000C4150000}"/>
    <cellStyle name="Entrada 2 5 5 5" xfId="5610" xr:uid="{00000000-0005-0000-0000-0000C5150000}"/>
    <cellStyle name="Entrada 2 5 5 6" xfId="5611" xr:uid="{00000000-0005-0000-0000-0000C6150000}"/>
    <cellStyle name="Entrada 2 5 6" xfId="5612" xr:uid="{00000000-0005-0000-0000-0000C7150000}"/>
    <cellStyle name="Entrada 2 5 6 2" xfId="5613" xr:uid="{00000000-0005-0000-0000-0000C8150000}"/>
    <cellStyle name="Entrada 2 5 6 3" xfId="5614" xr:uid="{00000000-0005-0000-0000-0000C9150000}"/>
    <cellStyle name="Entrada 2 5 6 4" xfId="5615" xr:uid="{00000000-0005-0000-0000-0000CA150000}"/>
    <cellStyle name="Entrada 2 5 6 5" xfId="5616" xr:uid="{00000000-0005-0000-0000-0000CB150000}"/>
    <cellStyle name="Entrada 2 5 6 6" xfId="5617" xr:uid="{00000000-0005-0000-0000-0000CC150000}"/>
    <cellStyle name="Entrada 2 5 7" xfId="5618" xr:uid="{00000000-0005-0000-0000-0000CD150000}"/>
    <cellStyle name="Entrada 2 5 7 2" xfId="5619" xr:uid="{00000000-0005-0000-0000-0000CE150000}"/>
    <cellStyle name="Entrada 2 5 7 3" xfId="5620" xr:uid="{00000000-0005-0000-0000-0000CF150000}"/>
    <cellStyle name="Entrada 2 5 7 4" xfId="5621" xr:uid="{00000000-0005-0000-0000-0000D0150000}"/>
    <cellStyle name="Entrada 2 5 7 5" xfId="5622" xr:uid="{00000000-0005-0000-0000-0000D1150000}"/>
    <cellStyle name="Entrada 2 5 8" xfId="5623" xr:uid="{00000000-0005-0000-0000-0000D2150000}"/>
    <cellStyle name="Entrada 2 5 8 2" xfId="5624" xr:uid="{00000000-0005-0000-0000-0000D3150000}"/>
    <cellStyle name="Entrada 2 5 8 3" xfId="5625" xr:uid="{00000000-0005-0000-0000-0000D4150000}"/>
    <cellStyle name="Entrada 2 5 8 4" xfId="5626" xr:uid="{00000000-0005-0000-0000-0000D5150000}"/>
    <cellStyle name="Entrada 2 5 8 5" xfId="5627" xr:uid="{00000000-0005-0000-0000-0000D6150000}"/>
    <cellStyle name="Entrada 2 5 9" xfId="5628" xr:uid="{00000000-0005-0000-0000-0000D7150000}"/>
    <cellStyle name="Entrada 2 6" xfId="5629" xr:uid="{00000000-0005-0000-0000-0000D8150000}"/>
    <cellStyle name="Entrada 2 6 10" xfId="5630" xr:uid="{00000000-0005-0000-0000-0000D9150000}"/>
    <cellStyle name="Entrada 2 6 11" xfId="5631" xr:uid="{00000000-0005-0000-0000-0000DA150000}"/>
    <cellStyle name="Entrada 2 6 12" xfId="5632" xr:uid="{00000000-0005-0000-0000-0000DB150000}"/>
    <cellStyle name="Entrada 2 6 13" xfId="5633" xr:uid="{00000000-0005-0000-0000-0000DC150000}"/>
    <cellStyle name="Entrada 2 6 2" xfId="5634" xr:uid="{00000000-0005-0000-0000-0000DD150000}"/>
    <cellStyle name="Entrada 2 6 2 2" xfId="5635" xr:uid="{00000000-0005-0000-0000-0000DE150000}"/>
    <cellStyle name="Entrada 2 6 2 3" xfId="5636" xr:uid="{00000000-0005-0000-0000-0000DF150000}"/>
    <cellStyle name="Entrada 2 6 2 4" xfId="5637" xr:uid="{00000000-0005-0000-0000-0000E0150000}"/>
    <cellStyle name="Entrada 2 6 2 5" xfId="5638" xr:uid="{00000000-0005-0000-0000-0000E1150000}"/>
    <cellStyle name="Entrada 2 6 2 6" xfId="5639" xr:uid="{00000000-0005-0000-0000-0000E2150000}"/>
    <cellStyle name="Entrada 2 6 3" xfId="5640" xr:uid="{00000000-0005-0000-0000-0000E3150000}"/>
    <cellStyle name="Entrada 2 6 3 2" xfId="5641" xr:uid="{00000000-0005-0000-0000-0000E4150000}"/>
    <cellStyle name="Entrada 2 6 3 3" xfId="5642" xr:uid="{00000000-0005-0000-0000-0000E5150000}"/>
    <cellStyle name="Entrada 2 6 3 4" xfId="5643" xr:uid="{00000000-0005-0000-0000-0000E6150000}"/>
    <cellStyle name="Entrada 2 6 3 5" xfId="5644" xr:uid="{00000000-0005-0000-0000-0000E7150000}"/>
    <cellStyle name="Entrada 2 6 3 6" xfId="5645" xr:uid="{00000000-0005-0000-0000-0000E8150000}"/>
    <cellStyle name="Entrada 2 6 4" xfId="5646" xr:uid="{00000000-0005-0000-0000-0000E9150000}"/>
    <cellStyle name="Entrada 2 6 4 2" xfId="5647" xr:uid="{00000000-0005-0000-0000-0000EA150000}"/>
    <cellStyle name="Entrada 2 6 4 3" xfId="5648" xr:uid="{00000000-0005-0000-0000-0000EB150000}"/>
    <cellStyle name="Entrada 2 6 4 4" xfId="5649" xr:uid="{00000000-0005-0000-0000-0000EC150000}"/>
    <cellStyle name="Entrada 2 6 4 5" xfId="5650" xr:uid="{00000000-0005-0000-0000-0000ED150000}"/>
    <cellStyle name="Entrada 2 6 4 6" xfId="5651" xr:uid="{00000000-0005-0000-0000-0000EE150000}"/>
    <cellStyle name="Entrada 2 6 5" xfId="5652" xr:uid="{00000000-0005-0000-0000-0000EF150000}"/>
    <cellStyle name="Entrada 2 6 5 2" xfId="5653" xr:uid="{00000000-0005-0000-0000-0000F0150000}"/>
    <cellStyle name="Entrada 2 6 5 3" xfId="5654" xr:uid="{00000000-0005-0000-0000-0000F1150000}"/>
    <cellStyle name="Entrada 2 6 5 4" xfId="5655" xr:uid="{00000000-0005-0000-0000-0000F2150000}"/>
    <cellStyle name="Entrada 2 6 5 5" xfId="5656" xr:uid="{00000000-0005-0000-0000-0000F3150000}"/>
    <cellStyle name="Entrada 2 6 5 6" xfId="5657" xr:uid="{00000000-0005-0000-0000-0000F4150000}"/>
    <cellStyle name="Entrada 2 6 6" xfId="5658" xr:uid="{00000000-0005-0000-0000-0000F5150000}"/>
    <cellStyle name="Entrada 2 6 6 2" xfId="5659" xr:uid="{00000000-0005-0000-0000-0000F6150000}"/>
    <cellStyle name="Entrada 2 6 6 3" xfId="5660" xr:uid="{00000000-0005-0000-0000-0000F7150000}"/>
    <cellStyle name="Entrada 2 6 6 4" xfId="5661" xr:uid="{00000000-0005-0000-0000-0000F8150000}"/>
    <cellStyle name="Entrada 2 6 6 5" xfId="5662" xr:uid="{00000000-0005-0000-0000-0000F9150000}"/>
    <cellStyle name="Entrada 2 6 6 6" xfId="5663" xr:uid="{00000000-0005-0000-0000-0000FA150000}"/>
    <cellStyle name="Entrada 2 6 7" xfId="5664" xr:uid="{00000000-0005-0000-0000-0000FB150000}"/>
    <cellStyle name="Entrada 2 6 7 2" xfId="5665" xr:uid="{00000000-0005-0000-0000-0000FC150000}"/>
    <cellStyle name="Entrada 2 6 7 3" xfId="5666" xr:uid="{00000000-0005-0000-0000-0000FD150000}"/>
    <cellStyle name="Entrada 2 6 7 4" xfId="5667" xr:uid="{00000000-0005-0000-0000-0000FE150000}"/>
    <cellStyle name="Entrada 2 6 7 5" xfId="5668" xr:uid="{00000000-0005-0000-0000-0000FF150000}"/>
    <cellStyle name="Entrada 2 6 8" xfId="5669" xr:uid="{00000000-0005-0000-0000-000000160000}"/>
    <cellStyle name="Entrada 2 6 8 2" xfId="5670" xr:uid="{00000000-0005-0000-0000-000001160000}"/>
    <cellStyle name="Entrada 2 6 8 3" xfId="5671" xr:uid="{00000000-0005-0000-0000-000002160000}"/>
    <cellStyle name="Entrada 2 6 8 4" xfId="5672" xr:uid="{00000000-0005-0000-0000-000003160000}"/>
    <cellStyle name="Entrada 2 6 8 5" xfId="5673" xr:uid="{00000000-0005-0000-0000-000004160000}"/>
    <cellStyle name="Entrada 2 6 9" xfId="5674" xr:uid="{00000000-0005-0000-0000-000005160000}"/>
    <cellStyle name="Entrada 2 7" xfId="5675" xr:uid="{00000000-0005-0000-0000-000006160000}"/>
    <cellStyle name="Entrada 2 7 10" xfId="5676" xr:uid="{00000000-0005-0000-0000-000007160000}"/>
    <cellStyle name="Entrada 2 7 11" xfId="5677" xr:uid="{00000000-0005-0000-0000-000008160000}"/>
    <cellStyle name="Entrada 2 7 12" xfId="5678" xr:uid="{00000000-0005-0000-0000-000009160000}"/>
    <cellStyle name="Entrada 2 7 13" xfId="5679" xr:uid="{00000000-0005-0000-0000-00000A160000}"/>
    <cellStyle name="Entrada 2 7 2" xfId="5680" xr:uid="{00000000-0005-0000-0000-00000B160000}"/>
    <cellStyle name="Entrada 2 7 2 2" xfId="5681" xr:uid="{00000000-0005-0000-0000-00000C160000}"/>
    <cellStyle name="Entrada 2 7 2 3" xfId="5682" xr:uid="{00000000-0005-0000-0000-00000D160000}"/>
    <cellStyle name="Entrada 2 7 2 4" xfId="5683" xr:uid="{00000000-0005-0000-0000-00000E160000}"/>
    <cellStyle name="Entrada 2 7 2 5" xfId="5684" xr:uid="{00000000-0005-0000-0000-00000F160000}"/>
    <cellStyle name="Entrada 2 7 3" xfId="5685" xr:uid="{00000000-0005-0000-0000-000010160000}"/>
    <cellStyle name="Entrada 2 7 3 2" xfId="5686" xr:uid="{00000000-0005-0000-0000-000011160000}"/>
    <cellStyle name="Entrada 2 7 3 3" xfId="5687" xr:uid="{00000000-0005-0000-0000-000012160000}"/>
    <cellStyle name="Entrada 2 7 3 4" xfId="5688" xr:uid="{00000000-0005-0000-0000-000013160000}"/>
    <cellStyle name="Entrada 2 7 3 5" xfId="5689" xr:uid="{00000000-0005-0000-0000-000014160000}"/>
    <cellStyle name="Entrada 2 7 4" xfId="5690" xr:uid="{00000000-0005-0000-0000-000015160000}"/>
    <cellStyle name="Entrada 2 7 4 2" xfId="5691" xr:uid="{00000000-0005-0000-0000-000016160000}"/>
    <cellStyle name="Entrada 2 7 4 3" xfId="5692" xr:uid="{00000000-0005-0000-0000-000017160000}"/>
    <cellStyle name="Entrada 2 7 4 4" xfId="5693" xr:uid="{00000000-0005-0000-0000-000018160000}"/>
    <cellStyle name="Entrada 2 7 4 5" xfId="5694" xr:uid="{00000000-0005-0000-0000-000019160000}"/>
    <cellStyle name="Entrada 2 7 5" xfId="5695" xr:uid="{00000000-0005-0000-0000-00001A160000}"/>
    <cellStyle name="Entrada 2 7 5 2" xfId="5696" xr:uid="{00000000-0005-0000-0000-00001B160000}"/>
    <cellStyle name="Entrada 2 7 5 3" xfId="5697" xr:uid="{00000000-0005-0000-0000-00001C160000}"/>
    <cellStyle name="Entrada 2 7 5 4" xfId="5698" xr:uid="{00000000-0005-0000-0000-00001D160000}"/>
    <cellStyle name="Entrada 2 7 5 5" xfId="5699" xr:uid="{00000000-0005-0000-0000-00001E160000}"/>
    <cellStyle name="Entrada 2 7 6" xfId="5700" xr:uid="{00000000-0005-0000-0000-00001F160000}"/>
    <cellStyle name="Entrada 2 7 6 2" xfId="5701" xr:uid="{00000000-0005-0000-0000-000020160000}"/>
    <cellStyle name="Entrada 2 7 6 3" xfId="5702" xr:uid="{00000000-0005-0000-0000-000021160000}"/>
    <cellStyle name="Entrada 2 7 6 4" xfId="5703" xr:uid="{00000000-0005-0000-0000-000022160000}"/>
    <cellStyle name="Entrada 2 7 6 5" xfId="5704" xr:uid="{00000000-0005-0000-0000-000023160000}"/>
    <cellStyle name="Entrada 2 7 7" xfId="5705" xr:uid="{00000000-0005-0000-0000-000024160000}"/>
    <cellStyle name="Entrada 2 7 7 2" xfId="5706" xr:uid="{00000000-0005-0000-0000-000025160000}"/>
    <cellStyle name="Entrada 2 7 7 3" xfId="5707" xr:uid="{00000000-0005-0000-0000-000026160000}"/>
    <cellStyle name="Entrada 2 7 7 4" xfId="5708" xr:uid="{00000000-0005-0000-0000-000027160000}"/>
    <cellStyle name="Entrada 2 7 7 5" xfId="5709" xr:uid="{00000000-0005-0000-0000-000028160000}"/>
    <cellStyle name="Entrada 2 7 8" xfId="5710" xr:uid="{00000000-0005-0000-0000-000029160000}"/>
    <cellStyle name="Entrada 2 7 8 2" xfId="5711" xr:uid="{00000000-0005-0000-0000-00002A160000}"/>
    <cellStyle name="Entrada 2 7 8 3" xfId="5712" xr:uid="{00000000-0005-0000-0000-00002B160000}"/>
    <cellStyle name="Entrada 2 7 8 4" xfId="5713" xr:uid="{00000000-0005-0000-0000-00002C160000}"/>
    <cellStyle name="Entrada 2 7 8 5" xfId="5714" xr:uid="{00000000-0005-0000-0000-00002D160000}"/>
    <cellStyle name="Entrada 2 7 9" xfId="5715" xr:uid="{00000000-0005-0000-0000-00002E160000}"/>
    <cellStyle name="Entrada 2 8" xfId="5716" xr:uid="{00000000-0005-0000-0000-00002F160000}"/>
    <cellStyle name="Entrada 2 8 10" xfId="5717" xr:uid="{00000000-0005-0000-0000-000030160000}"/>
    <cellStyle name="Entrada 2 8 11" xfId="5718" xr:uid="{00000000-0005-0000-0000-000031160000}"/>
    <cellStyle name="Entrada 2 8 12" xfId="5719" xr:uid="{00000000-0005-0000-0000-000032160000}"/>
    <cellStyle name="Entrada 2 8 2" xfId="5720" xr:uid="{00000000-0005-0000-0000-000033160000}"/>
    <cellStyle name="Entrada 2 8 2 2" xfId="5721" xr:uid="{00000000-0005-0000-0000-000034160000}"/>
    <cellStyle name="Entrada 2 8 2 3" xfId="5722" xr:uid="{00000000-0005-0000-0000-000035160000}"/>
    <cellStyle name="Entrada 2 8 2 4" xfId="5723" xr:uid="{00000000-0005-0000-0000-000036160000}"/>
    <cellStyle name="Entrada 2 8 2 5" xfId="5724" xr:uid="{00000000-0005-0000-0000-000037160000}"/>
    <cellStyle name="Entrada 2 8 3" xfId="5725" xr:uid="{00000000-0005-0000-0000-000038160000}"/>
    <cellStyle name="Entrada 2 8 3 2" xfId="5726" xr:uid="{00000000-0005-0000-0000-000039160000}"/>
    <cellStyle name="Entrada 2 8 3 3" xfId="5727" xr:uid="{00000000-0005-0000-0000-00003A160000}"/>
    <cellStyle name="Entrada 2 8 3 4" xfId="5728" xr:uid="{00000000-0005-0000-0000-00003B160000}"/>
    <cellStyle name="Entrada 2 8 3 5" xfId="5729" xr:uid="{00000000-0005-0000-0000-00003C160000}"/>
    <cellStyle name="Entrada 2 8 4" xfId="5730" xr:uid="{00000000-0005-0000-0000-00003D160000}"/>
    <cellStyle name="Entrada 2 8 4 2" xfId="5731" xr:uid="{00000000-0005-0000-0000-00003E160000}"/>
    <cellStyle name="Entrada 2 8 4 3" xfId="5732" xr:uid="{00000000-0005-0000-0000-00003F160000}"/>
    <cellStyle name="Entrada 2 8 4 4" xfId="5733" xr:uid="{00000000-0005-0000-0000-000040160000}"/>
    <cellStyle name="Entrada 2 8 4 5" xfId="5734" xr:uid="{00000000-0005-0000-0000-000041160000}"/>
    <cellStyle name="Entrada 2 8 5" xfId="5735" xr:uid="{00000000-0005-0000-0000-000042160000}"/>
    <cellStyle name="Entrada 2 8 5 2" xfId="5736" xr:uid="{00000000-0005-0000-0000-000043160000}"/>
    <cellStyle name="Entrada 2 8 5 3" xfId="5737" xr:uid="{00000000-0005-0000-0000-000044160000}"/>
    <cellStyle name="Entrada 2 8 5 4" xfId="5738" xr:uid="{00000000-0005-0000-0000-000045160000}"/>
    <cellStyle name="Entrada 2 8 5 5" xfId="5739" xr:uid="{00000000-0005-0000-0000-000046160000}"/>
    <cellStyle name="Entrada 2 8 6" xfId="5740" xr:uid="{00000000-0005-0000-0000-000047160000}"/>
    <cellStyle name="Entrada 2 8 6 2" xfId="5741" xr:uid="{00000000-0005-0000-0000-000048160000}"/>
    <cellStyle name="Entrada 2 8 6 3" xfId="5742" xr:uid="{00000000-0005-0000-0000-000049160000}"/>
    <cellStyle name="Entrada 2 8 6 4" xfId="5743" xr:uid="{00000000-0005-0000-0000-00004A160000}"/>
    <cellStyle name="Entrada 2 8 6 5" xfId="5744" xr:uid="{00000000-0005-0000-0000-00004B160000}"/>
    <cellStyle name="Entrada 2 8 7" xfId="5745" xr:uid="{00000000-0005-0000-0000-00004C160000}"/>
    <cellStyle name="Entrada 2 8 7 2" xfId="5746" xr:uid="{00000000-0005-0000-0000-00004D160000}"/>
    <cellStyle name="Entrada 2 8 7 3" xfId="5747" xr:uid="{00000000-0005-0000-0000-00004E160000}"/>
    <cellStyle name="Entrada 2 8 7 4" xfId="5748" xr:uid="{00000000-0005-0000-0000-00004F160000}"/>
    <cellStyle name="Entrada 2 8 7 5" xfId="5749" xr:uid="{00000000-0005-0000-0000-000050160000}"/>
    <cellStyle name="Entrada 2 8 8" xfId="5750" xr:uid="{00000000-0005-0000-0000-000051160000}"/>
    <cellStyle name="Entrada 2 8 8 2" xfId="5751" xr:uid="{00000000-0005-0000-0000-000052160000}"/>
    <cellStyle name="Entrada 2 8 8 3" xfId="5752" xr:uid="{00000000-0005-0000-0000-000053160000}"/>
    <cellStyle name="Entrada 2 8 8 4" xfId="5753" xr:uid="{00000000-0005-0000-0000-000054160000}"/>
    <cellStyle name="Entrada 2 8 8 5" xfId="5754" xr:uid="{00000000-0005-0000-0000-000055160000}"/>
    <cellStyle name="Entrada 2 8 9" xfId="5755" xr:uid="{00000000-0005-0000-0000-000056160000}"/>
    <cellStyle name="Entrada 2 9" xfId="5756" xr:uid="{00000000-0005-0000-0000-000057160000}"/>
    <cellStyle name="Entrada 2 9 2" xfId="5757" xr:uid="{00000000-0005-0000-0000-000058160000}"/>
    <cellStyle name="Entrada 2 9 3" xfId="5758" xr:uid="{00000000-0005-0000-0000-000059160000}"/>
    <cellStyle name="Entrada 2 9 4" xfId="5759" xr:uid="{00000000-0005-0000-0000-00005A160000}"/>
    <cellStyle name="Entrada 2 9 5" xfId="5760" xr:uid="{00000000-0005-0000-0000-00005B160000}"/>
    <cellStyle name="Entrada 3" xfId="5761" xr:uid="{00000000-0005-0000-0000-00005C160000}"/>
    <cellStyle name="Entrada 3 10" xfId="5762" xr:uid="{00000000-0005-0000-0000-00005D160000}"/>
    <cellStyle name="Entrada 3 10 2" xfId="5763" xr:uid="{00000000-0005-0000-0000-00005E160000}"/>
    <cellStyle name="Entrada 3 10 3" xfId="5764" xr:uid="{00000000-0005-0000-0000-00005F160000}"/>
    <cellStyle name="Entrada 3 10 4" xfId="5765" xr:uid="{00000000-0005-0000-0000-000060160000}"/>
    <cellStyle name="Entrada 3 10 5" xfId="5766" xr:uid="{00000000-0005-0000-0000-000061160000}"/>
    <cellStyle name="Entrada 3 11" xfId="5767" xr:uid="{00000000-0005-0000-0000-000062160000}"/>
    <cellStyle name="Entrada 3 11 2" xfId="5768" xr:uid="{00000000-0005-0000-0000-000063160000}"/>
    <cellStyle name="Entrada 3 11 3" xfId="5769" xr:uid="{00000000-0005-0000-0000-000064160000}"/>
    <cellStyle name="Entrada 3 11 4" xfId="5770" xr:uid="{00000000-0005-0000-0000-000065160000}"/>
    <cellStyle name="Entrada 3 11 5" xfId="5771" xr:uid="{00000000-0005-0000-0000-000066160000}"/>
    <cellStyle name="Entrada 3 12" xfId="5772" xr:uid="{00000000-0005-0000-0000-000067160000}"/>
    <cellStyle name="Entrada 3 12 2" xfId="5773" xr:uid="{00000000-0005-0000-0000-000068160000}"/>
    <cellStyle name="Entrada 3 12 3" xfId="5774" xr:uid="{00000000-0005-0000-0000-000069160000}"/>
    <cellStyle name="Entrada 3 12 4" xfId="5775" xr:uid="{00000000-0005-0000-0000-00006A160000}"/>
    <cellStyle name="Entrada 3 12 5" xfId="5776" xr:uid="{00000000-0005-0000-0000-00006B160000}"/>
    <cellStyle name="Entrada 3 13" xfId="5777" xr:uid="{00000000-0005-0000-0000-00006C160000}"/>
    <cellStyle name="Entrada 3 13 2" xfId="5778" xr:uid="{00000000-0005-0000-0000-00006D160000}"/>
    <cellStyle name="Entrada 3 13 3" xfId="5779" xr:uid="{00000000-0005-0000-0000-00006E160000}"/>
    <cellStyle name="Entrada 3 13 4" xfId="5780" xr:uid="{00000000-0005-0000-0000-00006F160000}"/>
    <cellStyle name="Entrada 3 13 5" xfId="5781" xr:uid="{00000000-0005-0000-0000-000070160000}"/>
    <cellStyle name="Entrada 3 14" xfId="5782" xr:uid="{00000000-0005-0000-0000-000071160000}"/>
    <cellStyle name="Entrada 3 14 2" xfId="5783" xr:uid="{00000000-0005-0000-0000-000072160000}"/>
    <cellStyle name="Entrada 3 14 3" xfId="5784" xr:uid="{00000000-0005-0000-0000-000073160000}"/>
    <cellStyle name="Entrada 3 14 4" xfId="5785" xr:uid="{00000000-0005-0000-0000-000074160000}"/>
    <cellStyle name="Entrada 3 14 5" xfId="5786" xr:uid="{00000000-0005-0000-0000-000075160000}"/>
    <cellStyle name="Entrada 3 15" xfId="5787" xr:uid="{00000000-0005-0000-0000-000076160000}"/>
    <cellStyle name="Entrada 3 16" xfId="5788" xr:uid="{00000000-0005-0000-0000-000077160000}"/>
    <cellStyle name="Entrada 3 17" xfId="5789" xr:uid="{00000000-0005-0000-0000-000078160000}"/>
    <cellStyle name="Entrada 3 18" xfId="5790" xr:uid="{00000000-0005-0000-0000-000079160000}"/>
    <cellStyle name="Entrada 3 19" xfId="5791" xr:uid="{00000000-0005-0000-0000-00007A160000}"/>
    <cellStyle name="Entrada 3 2" xfId="5792" xr:uid="{00000000-0005-0000-0000-00007B160000}"/>
    <cellStyle name="Entrada 3 2 10" xfId="5793" xr:uid="{00000000-0005-0000-0000-00007C160000}"/>
    <cellStyle name="Entrada 3 2 10 2" xfId="5794" xr:uid="{00000000-0005-0000-0000-00007D160000}"/>
    <cellStyle name="Entrada 3 2 10 3" xfId="5795" xr:uid="{00000000-0005-0000-0000-00007E160000}"/>
    <cellStyle name="Entrada 3 2 10 4" xfId="5796" xr:uid="{00000000-0005-0000-0000-00007F160000}"/>
    <cellStyle name="Entrada 3 2 10 5" xfId="5797" xr:uid="{00000000-0005-0000-0000-000080160000}"/>
    <cellStyle name="Entrada 3 2 11" xfId="5798" xr:uid="{00000000-0005-0000-0000-000081160000}"/>
    <cellStyle name="Entrada 3 2 11 2" xfId="5799" xr:uid="{00000000-0005-0000-0000-000082160000}"/>
    <cellStyle name="Entrada 3 2 11 3" xfId="5800" xr:uid="{00000000-0005-0000-0000-000083160000}"/>
    <cellStyle name="Entrada 3 2 11 4" xfId="5801" xr:uid="{00000000-0005-0000-0000-000084160000}"/>
    <cellStyle name="Entrada 3 2 11 5" xfId="5802" xr:uid="{00000000-0005-0000-0000-000085160000}"/>
    <cellStyle name="Entrada 3 2 12" xfId="5803" xr:uid="{00000000-0005-0000-0000-000086160000}"/>
    <cellStyle name="Entrada 3 2 12 2" xfId="5804" xr:uid="{00000000-0005-0000-0000-000087160000}"/>
    <cellStyle name="Entrada 3 2 12 3" xfId="5805" xr:uid="{00000000-0005-0000-0000-000088160000}"/>
    <cellStyle name="Entrada 3 2 12 4" xfId="5806" xr:uid="{00000000-0005-0000-0000-000089160000}"/>
    <cellStyle name="Entrada 3 2 12 5" xfId="5807" xr:uid="{00000000-0005-0000-0000-00008A160000}"/>
    <cellStyle name="Entrada 3 2 13" xfId="5808" xr:uid="{00000000-0005-0000-0000-00008B160000}"/>
    <cellStyle name="Entrada 3 2 13 2" xfId="5809" xr:uid="{00000000-0005-0000-0000-00008C160000}"/>
    <cellStyle name="Entrada 3 2 13 3" xfId="5810" xr:uid="{00000000-0005-0000-0000-00008D160000}"/>
    <cellStyle name="Entrada 3 2 13 4" xfId="5811" xr:uid="{00000000-0005-0000-0000-00008E160000}"/>
    <cellStyle name="Entrada 3 2 13 5" xfId="5812" xr:uid="{00000000-0005-0000-0000-00008F160000}"/>
    <cellStyle name="Entrada 3 2 14" xfId="5813" xr:uid="{00000000-0005-0000-0000-000090160000}"/>
    <cellStyle name="Entrada 3 2 14 2" xfId="5814" xr:uid="{00000000-0005-0000-0000-000091160000}"/>
    <cellStyle name="Entrada 3 2 14 3" xfId="5815" xr:uid="{00000000-0005-0000-0000-000092160000}"/>
    <cellStyle name="Entrada 3 2 14 4" xfId="5816" xr:uid="{00000000-0005-0000-0000-000093160000}"/>
    <cellStyle name="Entrada 3 2 14 5" xfId="5817" xr:uid="{00000000-0005-0000-0000-000094160000}"/>
    <cellStyle name="Entrada 3 2 15" xfId="5818" xr:uid="{00000000-0005-0000-0000-000095160000}"/>
    <cellStyle name="Entrada 3 2 16" xfId="5819" xr:uid="{00000000-0005-0000-0000-000096160000}"/>
    <cellStyle name="Entrada 3 2 17" xfId="5820" xr:uid="{00000000-0005-0000-0000-000097160000}"/>
    <cellStyle name="Entrada 3 2 18" xfId="5821" xr:uid="{00000000-0005-0000-0000-000098160000}"/>
    <cellStyle name="Entrada 3 2 2" xfId="5822" xr:uid="{00000000-0005-0000-0000-000099160000}"/>
    <cellStyle name="Entrada 3 2 2 10" xfId="5823" xr:uid="{00000000-0005-0000-0000-00009A160000}"/>
    <cellStyle name="Entrada 3 2 2 11" xfId="5824" xr:uid="{00000000-0005-0000-0000-00009B160000}"/>
    <cellStyle name="Entrada 3 2 2 12" xfId="5825" xr:uid="{00000000-0005-0000-0000-00009C160000}"/>
    <cellStyle name="Entrada 3 2 2 2" xfId="5826" xr:uid="{00000000-0005-0000-0000-00009D160000}"/>
    <cellStyle name="Entrada 3 2 2 2 2" xfId="5827" xr:uid="{00000000-0005-0000-0000-00009E160000}"/>
    <cellStyle name="Entrada 3 2 2 2 3" xfId="5828" xr:uid="{00000000-0005-0000-0000-00009F160000}"/>
    <cellStyle name="Entrada 3 2 2 2 4" xfId="5829" xr:uid="{00000000-0005-0000-0000-0000A0160000}"/>
    <cellStyle name="Entrada 3 2 2 2 5" xfId="5830" xr:uid="{00000000-0005-0000-0000-0000A1160000}"/>
    <cellStyle name="Entrada 3 2 2 3" xfId="5831" xr:uid="{00000000-0005-0000-0000-0000A2160000}"/>
    <cellStyle name="Entrada 3 2 2 3 2" xfId="5832" xr:uid="{00000000-0005-0000-0000-0000A3160000}"/>
    <cellStyle name="Entrada 3 2 2 3 3" xfId="5833" xr:uid="{00000000-0005-0000-0000-0000A4160000}"/>
    <cellStyle name="Entrada 3 2 2 3 4" xfId="5834" xr:uid="{00000000-0005-0000-0000-0000A5160000}"/>
    <cellStyle name="Entrada 3 2 2 3 5" xfId="5835" xr:uid="{00000000-0005-0000-0000-0000A6160000}"/>
    <cellStyle name="Entrada 3 2 2 4" xfId="5836" xr:uid="{00000000-0005-0000-0000-0000A7160000}"/>
    <cellStyle name="Entrada 3 2 2 4 2" xfId="5837" xr:uid="{00000000-0005-0000-0000-0000A8160000}"/>
    <cellStyle name="Entrada 3 2 2 4 3" xfId="5838" xr:uid="{00000000-0005-0000-0000-0000A9160000}"/>
    <cellStyle name="Entrada 3 2 2 4 4" xfId="5839" xr:uid="{00000000-0005-0000-0000-0000AA160000}"/>
    <cellStyle name="Entrada 3 2 2 4 5" xfId="5840" xr:uid="{00000000-0005-0000-0000-0000AB160000}"/>
    <cellStyle name="Entrada 3 2 2 5" xfId="5841" xr:uid="{00000000-0005-0000-0000-0000AC160000}"/>
    <cellStyle name="Entrada 3 2 2 5 2" xfId="5842" xr:uid="{00000000-0005-0000-0000-0000AD160000}"/>
    <cellStyle name="Entrada 3 2 2 5 3" xfId="5843" xr:uid="{00000000-0005-0000-0000-0000AE160000}"/>
    <cellStyle name="Entrada 3 2 2 5 4" xfId="5844" xr:uid="{00000000-0005-0000-0000-0000AF160000}"/>
    <cellStyle name="Entrada 3 2 2 5 5" xfId="5845" xr:uid="{00000000-0005-0000-0000-0000B0160000}"/>
    <cellStyle name="Entrada 3 2 2 6" xfId="5846" xr:uid="{00000000-0005-0000-0000-0000B1160000}"/>
    <cellStyle name="Entrada 3 2 2 6 2" xfId="5847" xr:uid="{00000000-0005-0000-0000-0000B2160000}"/>
    <cellStyle name="Entrada 3 2 2 6 3" xfId="5848" xr:uid="{00000000-0005-0000-0000-0000B3160000}"/>
    <cellStyle name="Entrada 3 2 2 6 4" xfId="5849" xr:uid="{00000000-0005-0000-0000-0000B4160000}"/>
    <cellStyle name="Entrada 3 2 2 6 5" xfId="5850" xr:uid="{00000000-0005-0000-0000-0000B5160000}"/>
    <cellStyle name="Entrada 3 2 2 7" xfId="5851" xr:uid="{00000000-0005-0000-0000-0000B6160000}"/>
    <cellStyle name="Entrada 3 2 2 7 2" xfId="5852" xr:uid="{00000000-0005-0000-0000-0000B7160000}"/>
    <cellStyle name="Entrada 3 2 2 7 3" xfId="5853" xr:uid="{00000000-0005-0000-0000-0000B8160000}"/>
    <cellStyle name="Entrada 3 2 2 7 4" xfId="5854" xr:uid="{00000000-0005-0000-0000-0000B9160000}"/>
    <cellStyle name="Entrada 3 2 2 7 5" xfId="5855" xr:uid="{00000000-0005-0000-0000-0000BA160000}"/>
    <cellStyle name="Entrada 3 2 2 8" xfId="5856" xr:uid="{00000000-0005-0000-0000-0000BB160000}"/>
    <cellStyle name="Entrada 3 2 2 8 2" xfId="5857" xr:uid="{00000000-0005-0000-0000-0000BC160000}"/>
    <cellStyle name="Entrada 3 2 2 8 3" xfId="5858" xr:uid="{00000000-0005-0000-0000-0000BD160000}"/>
    <cellStyle name="Entrada 3 2 2 8 4" xfId="5859" xr:uid="{00000000-0005-0000-0000-0000BE160000}"/>
    <cellStyle name="Entrada 3 2 2 8 5" xfId="5860" xr:uid="{00000000-0005-0000-0000-0000BF160000}"/>
    <cellStyle name="Entrada 3 2 2 9" xfId="5861" xr:uid="{00000000-0005-0000-0000-0000C0160000}"/>
    <cellStyle name="Entrada 3 2 3" xfId="5862" xr:uid="{00000000-0005-0000-0000-0000C1160000}"/>
    <cellStyle name="Entrada 3 2 3 10" xfId="5863" xr:uid="{00000000-0005-0000-0000-0000C2160000}"/>
    <cellStyle name="Entrada 3 2 3 11" xfId="5864" xr:uid="{00000000-0005-0000-0000-0000C3160000}"/>
    <cellStyle name="Entrada 3 2 3 12" xfId="5865" xr:uid="{00000000-0005-0000-0000-0000C4160000}"/>
    <cellStyle name="Entrada 3 2 3 2" xfId="5866" xr:uid="{00000000-0005-0000-0000-0000C5160000}"/>
    <cellStyle name="Entrada 3 2 3 2 2" xfId="5867" xr:uid="{00000000-0005-0000-0000-0000C6160000}"/>
    <cellStyle name="Entrada 3 2 3 2 3" xfId="5868" xr:uid="{00000000-0005-0000-0000-0000C7160000}"/>
    <cellStyle name="Entrada 3 2 3 2 4" xfId="5869" xr:uid="{00000000-0005-0000-0000-0000C8160000}"/>
    <cellStyle name="Entrada 3 2 3 2 5" xfId="5870" xr:uid="{00000000-0005-0000-0000-0000C9160000}"/>
    <cellStyle name="Entrada 3 2 3 3" xfId="5871" xr:uid="{00000000-0005-0000-0000-0000CA160000}"/>
    <cellStyle name="Entrada 3 2 3 3 2" xfId="5872" xr:uid="{00000000-0005-0000-0000-0000CB160000}"/>
    <cellStyle name="Entrada 3 2 3 3 3" xfId="5873" xr:uid="{00000000-0005-0000-0000-0000CC160000}"/>
    <cellStyle name="Entrada 3 2 3 3 4" xfId="5874" xr:uid="{00000000-0005-0000-0000-0000CD160000}"/>
    <cellStyle name="Entrada 3 2 3 3 5" xfId="5875" xr:uid="{00000000-0005-0000-0000-0000CE160000}"/>
    <cellStyle name="Entrada 3 2 3 4" xfId="5876" xr:uid="{00000000-0005-0000-0000-0000CF160000}"/>
    <cellStyle name="Entrada 3 2 3 4 2" xfId="5877" xr:uid="{00000000-0005-0000-0000-0000D0160000}"/>
    <cellStyle name="Entrada 3 2 3 4 3" xfId="5878" xr:uid="{00000000-0005-0000-0000-0000D1160000}"/>
    <cellStyle name="Entrada 3 2 3 4 4" xfId="5879" xr:uid="{00000000-0005-0000-0000-0000D2160000}"/>
    <cellStyle name="Entrada 3 2 3 4 5" xfId="5880" xr:uid="{00000000-0005-0000-0000-0000D3160000}"/>
    <cellStyle name="Entrada 3 2 3 5" xfId="5881" xr:uid="{00000000-0005-0000-0000-0000D4160000}"/>
    <cellStyle name="Entrada 3 2 3 5 2" xfId="5882" xr:uid="{00000000-0005-0000-0000-0000D5160000}"/>
    <cellStyle name="Entrada 3 2 3 5 3" xfId="5883" xr:uid="{00000000-0005-0000-0000-0000D6160000}"/>
    <cellStyle name="Entrada 3 2 3 5 4" xfId="5884" xr:uid="{00000000-0005-0000-0000-0000D7160000}"/>
    <cellStyle name="Entrada 3 2 3 5 5" xfId="5885" xr:uid="{00000000-0005-0000-0000-0000D8160000}"/>
    <cellStyle name="Entrada 3 2 3 6" xfId="5886" xr:uid="{00000000-0005-0000-0000-0000D9160000}"/>
    <cellStyle name="Entrada 3 2 3 6 2" xfId="5887" xr:uid="{00000000-0005-0000-0000-0000DA160000}"/>
    <cellStyle name="Entrada 3 2 3 6 3" xfId="5888" xr:uid="{00000000-0005-0000-0000-0000DB160000}"/>
    <cellStyle name="Entrada 3 2 3 6 4" xfId="5889" xr:uid="{00000000-0005-0000-0000-0000DC160000}"/>
    <cellStyle name="Entrada 3 2 3 6 5" xfId="5890" xr:uid="{00000000-0005-0000-0000-0000DD160000}"/>
    <cellStyle name="Entrada 3 2 3 7" xfId="5891" xr:uid="{00000000-0005-0000-0000-0000DE160000}"/>
    <cellStyle name="Entrada 3 2 3 7 2" xfId="5892" xr:uid="{00000000-0005-0000-0000-0000DF160000}"/>
    <cellStyle name="Entrada 3 2 3 7 3" xfId="5893" xr:uid="{00000000-0005-0000-0000-0000E0160000}"/>
    <cellStyle name="Entrada 3 2 3 7 4" xfId="5894" xr:uid="{00000000-0005-0000-0000-0000E1160000}"/>
    <cellStyle name="Entrada 3 2 3 7 5" xfId="5895" xr:uid="{00000000-0005-0000-0000-0000E2160000}"/>
    <cellStyle name="Entrada 3 2 3 8" xfId="5896" xr:uid="{00000000-0005-0000-0000-0000E3160000}"/>
    <cellStyle name="Entrada 3 2 3 8 2" xfId="5897" xr:uid="{00000000-0005-0000-0000-0000E4160000}"/>
    <cellStyle name="Entrada 3 2 3 8 3" xfId="5898" xr:uid="{00000000-0005-0000-0000-0000E5160000}"/>
    <cellStyle name="Entrada 3 2 3 8 4" xfId="5899" xr:uid="{00000000-0005-0000-0000-0000E6160000}"/>
    <cellStyle name="Entrada 3 2 3 8 5" xfId="5900" xr:uid="{00000000-0005-0000-0000-0000E7160000}"/>
    <cellStyle name="Entrada 3 2 3 9" xfId="5901" xr:uid="{00000000-0005-0000-0000-0000E8160000}"/>
    <cellStyle name="Entrada 3 2 4" xfId="5902" xr:uid="{00000000-0005-0000-0000-0000E9160000}"/>
    <cellStyle name="Entrada 3 2 4 10" xfId="5903" xr:uid="{00000000-0005-0000-0000-0000EA160000}"/>
    <cellStyle name="Entrada 3 2 4 11" xfId="5904" xr:uid="{00000000-0005-0000-0000-0000EB160000}"/>
    <cellStyle name="Entrada 3 2 4 12" xfId="5905" xr:uid="{00000000-0005-0000-0000-0000EC160000}"/>
    <cellStyle name="Entrada 3 2 4 2" xfId="5906" xr:uid="{00000000-0005-0000-0000-0000ED160000}"/>
    <cellStyle name="Entrada 3 2 4 2 2" xfId="5907" xr:uid="{00000000-0005-0000-0000-0000EE160000}"/>
    <cellStyle name="Entrada 3 2 4 2 3" xfId="5908" xr:uid="{00000000-0005-0000-0000-0000EF160000}"/>
    <cellStyle name="Entrada 3 2 4 2 4" xfId="5909" xr:uid="{00000000-0005-0000-0000-0000F0160000}"/>
    <cellStyle name="Entrada 3 2 4 2 5" xfId="5910" xr:uid="{00000000-0005-0000-0000-0000F1160000}"/>
    <cellStyle name="Entrada 3 2 4 3" xfId="5911" xr:uid="{00000000-0005-0000-0000-0000F2160000}"/>
    <cellStyle name="Entrada 3 2 4 3 2" xfId="5912" xr:uid="{00000000-0005-0000-0000-0000F3160000}"/>
    <cellStyle name="Entrada 3 2 4 3 3" xfId="5913" xr:uid="{00000000-0005-0000-0000-0000F4160000}"/>
    <cellStyle name="Entrada 3 2 4 3 4" xfId="5914" xr:uid="{00000000-0005-0000-0000-0000F5160000}"/>
    <cellStyle name="Entrada 3 2 4 3 5" xfId="5915" xr:uid="{00000000-0005-0000-0000-0000F6160000}"/>
    <cellStyle name="Entrada 3 2 4 4" xfId="5916" xr:uid="{00000000-0005-0000-0000-0000F7160000}"/>
    <cellStyle name="Entrada 3 2 4 4 2" xfId="5917" xr:uid="{00000000-0005-0000-0000-0000F8160000}"/>
    <cellStyle name="Entrada 3 2 4 4 3" xfId="5918" xr:uid="{00000000-0005-0000-0000-0000F9160000}"/>
    <cellStyle name="Entrada 3 2 4 4 4" xfId="5919" xr:uid="{00000000-0005-0000-0000-0000FA160000}"/>
    <cellStyle name="Entrada 3 2 4 4 5" xfId="5920" xr:uid="{00000000-0005-0000-0000-0000FB160000}"/>
    <cellStyle name="Entrada 3 2 4 5" xfId="5921" xr:uid="{00000000-0005-0000-0000-0000FC160000}"/>
    <cellStyle name="Entrada 3 2 4 5 2" xfId="5922" xr:uid="{00000000-0005-0000-0000-0000FD160000}"/>
    <cellStyle name="Entrada 3 2 4 5 3" xfId="5923" xr:uid="{00000000-0005-0000-0000-0000FE160000}"/>
    <cellStyle name="Entrada 3 2 4 5 4" xfId="5924" xr:uid="{00000000-0005-0000-0000-0000FF160000}"/>
    <cellStyle name="Entrada 3 2 4 5 5" xfId="5925" xr:uid="{00000000-0005-0000-0000-000000170000}"/>
    <cellStyle name="Entrada 3 2 4 6" xfId="5926" xr:uid="{00000000-0005-0000-0000-000001170000}"/>
    <cellStyle name="Entrada 3 2 4 6 2" xfId="5927" xr:uid="{00000000-0005-0000-0000-000002170000}"/>
    <cellStyle name="Entrada 3 2 4 6 3" xfId="5928" xr:uid="{00000000-0005-0000-0000-000003170000}"/>
    <cellStyle name="Entrada 3 2 4 6 4" xfId="5929" xr:uid="{00000000-0005-0000-0000-000004170000}"/>
    <cellStyle name="Entrada 3 2 4 6 5" xfId="5930" xr:uid="{00000000-0005-0000-0000-000005170000}"/>
    <cellStyle name="Entrada 3 2 4 7" xfId="5931" xr:uid="{00000000-0005-0000-0000-000006170000}"/>
    <cellStyle name="Entrada 3 2 4 7 2" xfId="5932" xr:uid="{00000000-0005-0000-0000-000007170000}"/>
    <cellStyle name="Entrada 3 2 4 7 3" xfId="5933" xr:uid="{00000000-0005-0000-0000-000008170000}"/>
    <cellStyle name="Entrada 3 2 4 7 4" xfId="5934" xr:uid="{00000000-0005-0000-0000-000009170000}"/>
    <cellStyle name="Entrada 3 2 4 7 5" xfId="5935" xr:uid="{00000000-0005-0000-0000-00000A170000}"/>
    <cellStyle name="Entrada 3 2 4 8" xfId="5936" xr:uid="{00000000-0005-0000-0000-00000B170000}"/>
    <cellStyle name="Entrada 3 2 4 8 2" xfId="5937" xr:uid="{00000000-0005-0000-0000-00000C170000}"/>
    <cellStyle name="Entrada 3 2 4 8 3" xfId="5938" xr:uid="{00000000-0005-0000-0000-00000D170000}"/>
    <cellStyle name="Entrada 3 2 4 8 4" xfId="5939" xr:uid="{00000000-0005-0000-0000-00000E170000}"/>
    <cellStyle name="Entrada 3 2 4 8 5" xfId="5940" xr:uid="{00000000-0005-0000-0000-00000F170000}"/>
    <cellStyle name="Entrada 3 2 4 9" xfId="5941" xr:uid="{00000000-0005-0000-0000-000010170000}"/>
    <cellStyle name="Entrada 3 2 5" xfId="5942" xr:uid="{00000000-0005-0000-0000-000011170000}"/>
    <cellStyle name="Entrada 3 2 5 10" xfId="5943" xr:uid="{00000000-0005-0000-0000-000012170000}"/>
    <cellStyle name="Entrada 3 2 5 11" xfId="5944" xr:uid="{00000000-0005-0000-0000-000013170000}"/>
    <cellStyle name="Entrada 3 2 5 12" xfId="5945" xr:uid="{00000000-0005-0000-0000-000014170000}"/>
    <cellStyle name="Entrada 3 2 5 2" xfId="5946" xr:uid="{00000000-0005-0000-0000-000015170000}"/>
    <cellStyle name="Entrada 3 2 5 2 2" xfId="5947" xr:uid="{00000000-0005-0000-0000-000016170000}"/>
    <cellStyle name="Entrada 3 2 5 2 3" xfId="5948" xr:uid="{00000000-0005-0000-0000-000017170000}"/>
    <cellStyle name="Entrada 3 2 5 2 4" xfId="5949" xr:uid="{00000000-0005-0000-0000-000018170000}"/>
    <cellStyle name="Entrada 3 2 5 2 5" xfId="5950" xr:uid="{00000000-0005-0000-0000-000019170000}"/>
    <cellStyle name="Entrada 3 2 5 3" xfId="5951" xr:uid="{00000000-0005-0000-0000-00001A170000}"/>
    <cellStyle name="Entrada 3 2 5 3 2" xfId="5952" xr:uid="{00000000-0005-0000-0000-00001B170000}"/>
    <cellStyle name="Entrada 3 2 5 3 3" xfId="5953" xr:uid="{00000000-0005-0000-0000-00001C170000}"/>
    <cellStyle name="Entrada 3 2 5 3 4" xfId="5954" xr:uid="{00000000-0005-0000-0000-00001D170000}"/>
    <cellStyle name="Entrada 3 2 5 3 5" xfId="5955" xr:uid="{00000000-0005-0000-0000-00001E170000}"/>
    <cellStyle name="Entrada 3 2 5 4" xfId="5956" xr:uid="{00000000-0005-0000-0000-00001F170000}"/>
    <cellStyle name="Entrada 3 2 5 4 2" xfId="5957" xr:uid="{00000000-0005-0000-0000-000020170000}"/>
    <cellStyle name="Entrada 3 2 5 4 3" xfId="5958" xr:uid="{00000000-0005-0000-0000-000021170000}"/>
    <cellStyle name="Entrada 3 2 5 4 4" xfId="5959" xr:uid="{00000000-0005-0000-0000-000022170000}"/>
    <cellStyle name="Entrada 3 2 5 4 5" xfId="5960" xr:uid="{00000000-0005-0000-0000-000023170000}"/>
    <cellStyle name="Entrada 3 2 5 5" xfId="5961" xr:uid="{00000000-0005-0000-0000-000024170000}"/>
    <cellStyle name="Entrada 3 2 5 5 2" xfId="5962" xr:uid="{00000000-0005-0000-0000-000025170000}"/>
    <cellStyle name="Entrada 3 2 5 5 3" xfId="5963" xr:uid="{00000000-0005-0000-0000-000026170000}"/>
    <cellStyle name="Entrada 3 2 5 5 4" xfId="5964" xr:uid="{00000000-0005-0000-0000-000027170000}"/>
    <cellStyle name="Entrada 3 2 5 5 5" xfId="5965" xr:uid="{00000000-0005-0000-0000-000028170000}"/>
    <cellStyle name="Entrada 3 2 5 6" xfId="5966" xr:uid="{00000000-0005-0000-0000-000029170000}"/>
    <cellStyle name="Entrada 3 2 5 6 2" xfId="5967" xr:uid="{00000000-0005-0000-0000-00002A170000}"/>
    <cellStyle name="Entrada 3 2 5 6 3" xfId="5968" xr:uid="{00000000-0005-0000-0000-00002B170000}"/>
    <cellStyle name="Entrada 3 2 5 6 4" xfId="5969" xr:uid="{00000000-0005-0000-0000-00002C170000}"/>
    <cellStyle name="Entrada 3 2 5 6 5" xfId="5970" xr:uid="{00000000-0005-0000-0000-00002D170000}"/>
    <cellStyle name="Entrada 3 2 5 7" xfId="5971" xr:uid="{00000000-0005-0000-0000-00002E170000}"/>
    <cellStyle name="Entrada 3 2 5 7 2" xfId="5972" xr:uid="{00000000-0005-0000-0000-00002F170000}"/>
    <cellStyle name="Entrada 3 2 5 7 3" xfId="5973" xr:uid="{00000000-0005-0000-0000-000030170000}"/>
    <cellStyle name="Entrada 3 2 5 7 4" xfId="5974" xr:uid="{00000000-0005-0000-0000-000031170000}"/>
    <cellStyle name="Entrada 3 2 5 7 5" xfId="5975" xr:uid="{00000000-0005-0000-0000-000032170000}"/>
    <cellStyle name="Entrada 3 2 5 8" xfId="5976" xr:uid="{00000000-0005-0000-0000-000033170000}"/>
    <cellStyle name="Entrada 3 2 5 8 2" xfId="5977" xr:uid="{00000000-0005-0000-0000-000034170000}"/>
    <cellStyle name="Entrada 3 2 5 8 3" xfId="5978" xr:uid="{00000000-0005-0000-0000-000035170000}"/>
    <cellStyle name="Entrada 3 2 5 8 4" xfId="5979" xr:uid="{00000000-0005-0000-0000-000036170000}"/>
    <cellStyle name="Entrada 3 2 5 8 5" xfId="5980" xr:uid="{00000000-0005-0000-0000-000037170000}"/>
    <cellStyle name="Entrada 3 2 5 9" xfId="5981" xr:uid="{00000000-0005-0000-0000-000038170000}"/>
    <cellStyle name="Entrada 3 2 6" xfId="5982" xr:uid="{00000000-0005-0000-0000-000039170000}"/>
    <cellStyle name="Entrada 3 2 6 10" xfId="5983" xr:uid="{00000000-0005-0000-0000-00003A170000}"/>
    <cellStyle name="Entrada 3 2 6 11" xfId="5984" xr:uid="{00000000-0005-0000-0000-00003B170000}"/>
    <cellStyle name="Entrada 3 2 6 12" xfId="5985" xr:uid="{00000000-0005-0000-0000-00003C170000}"/>
    <cellStyle name="Entrada 3 2 6 2" xfId="5986" xr:uid="{00000000-0005-0000-0000-00003D170000}"/>
    <cellStyle name="Entrada 3 2 6 2 2" xfId="5987" xr:uid="{00000000-0005-0000-0000-00003E170000}"/>
    <cellStyle name="Entrada 3 2 6 2 3" xfId="5988" xr:uid="{00000000-0005-0000-0000-00003F170000}"/>
    <cellStyle name="Entrada 3 2 6 2 4" xfId="5989" xr:uid="{00000000-0005-0000-0000-000040170000}"/>
    <cellStyle name="Entrada 3 2 6 2 5" xfId="5990" xr:uid="{00000000-0005-0000-0000-000041170000}"/>
    <cellStyle name="Entrada 3 2 6 3" xfId="5991" xr:uid="{00000000-0005-0000-0000-000042170000}"/>
    <cellStyle name="Entrada 3 2 6 3 2" xfId="5992" xr:uid="{00000000-0005-0000-0000-000043170000}"/>
    <cellStyle name="Entrada 3 2 6 3 3" xfId="5993" xr:uid="{00000000-0005-0000-0000-000044170000}"/>
    <cellStyle name="Entrada 3 2 6 3 4" xfId="5994" xr:uid="{00000000-0005-0000-0000-000045170000}"/>
    <cellStyle name="Entrada 3 2 6 3 5" xfId="5995" xr:uid="{00000000-0005-0000-0000-000046170000}"/>
    <cellStyle name="Entrada 3 2 6 4" xfId="5996" xr:uid="{00000000-0005-0000-0000-000047170000}"/>
    <cellStyle name="Entrada 3 2 6 4 2" xfId="5997" xr:uid="{00000000-0005-0000-0000-000048170000}"/>
    <cellStyle name="Entrada 3 2 6 4 3" xfId="5998" xr:uid="{00000000-0005-0000-0000-000049170000}"/>
    <cellStyle name="Entrada 3 2 6 4 4" xfId="5999" xr:uid="{00000000-0005-0000-0000-00004A170000}"/>
    <cellStyle name="Entrada 3 2 6 4 5" xfId="6000" xr:uid="{00000000-0005-0000-0000-00004B170000}"/>
    <cellStyle name="Entrada 3 2 6 5" xfId="6001" xr:uid="{00000000-0005-0000-0000-00004C170000}"/>
    <cellStyle name="Entrada 3 2 6 5 2" xfId="6002" xr:uid="{00000000-0005-0000-0000-00004D170000}"/>
    <cellStyle name="Entrada 3 2 6 5 3" xfId="6003" xr:uid="{00000000-0005-0000-0000-00004E170000}"/>
    <cellStyle name="Entrada 3 2 6 5 4" xfId="6004" xr:uid="{00000000-0005-0000-0000-00004F170000}"/>
    <cellStyle name="Entrada 3 2 6 5 5" xfId="6005" xr:uid="{00000000-0005-0000-0000-000050170000}"/>
    <cellStyle name="Entrada 3 2 6 6" xfId="6006" xr:uid="{00000000-0005-0000-0000-000051170000}"/>
    <cellStyle name="Entrada 3 2 6 6 2" xfId="6007" xr:uid="{00000000-0005-0000-0000-000052170000}"/>
    <cellStyle name="Entrada 3 2 6 6 3" xfId="6008" xr:uid="{00000000-0005-0000-0000-000053170000}"/>
    <cellStyle name="Entrada 3 2 6 6 4" xfId="6009" xr:uid="{00000000-0005-0000-0000-000054170000}"/>
    <cellStyle name="Entrada 3 2 6 6 5" xfId="6010" xr:uid="{00000000-0005-0000-0000-000055170000}"/>
    <cellStyle name="Entrada 3 2 6 7" xfId="6011" xr:uid="{00000000-0005-0000-0000-000056170000}"/>
    <cellStyle name="Entrada 3 2 6 7 2" xfId="6012" xr:uid="{00000000-0005-0000-0000-000057170000}"/>
    <cellStyle name="Entrada 3 2 6 7 3" xfId="6013" xr:uid="{00000000-0005-0000-0000-000058170000}"/>
    <cellStyle name="Entrada 3 2 6 7 4" xfId="6014" xr:uid="{00000000-0005-0000-0000-000059170000}"/>
    <cellStyle name="Entrada 3 2 6 7 5" xfId="6015" xr:uid="{00000000-0005-0000-0000-00005A170000}"/>
    <cellStyle name="Entrada 3 2 6 8" xfId="6016" xr:uid="{00000000-0005-0000-0000-00005B170000}"/>
    <cellStyle name="Entrada 3 2 6 8 2" xfId="6017" xr:uid="{00000000-0005-0000-0000-00005C170000}"/>
    <cellStyle name="Entrada 3 2 6 8 3" xfId="6018" xr:uid="{00000000-0005-0000-0000-00005D170000}"/>
    <cellStyle name="Entrada 3 2 6 8 4" xfId="6019" xr:uid="{00000000-0005-0000-0000-00005E170000}"/>
    <cellStyle name="Entrada 3 2 6 8 5" xfId="6020" xr:uid="{00000000-0005-0000-0000-00005F170000}"/>
    <cellStyle name="Entrada 3 2 6 9" xfId="6021" xr:uid="{00000000-0005-0000-0000-000060170000}"/>
    <cellStyle name="Entrada 3 2 7" xfId="6022" xr:uid="{00000000-0005-0000-0000-000061170000}"/>
    <cellStyle name="Entrada 3 2 7 10" xfId="6023" xr:uid="{00000000-0005-0000-0000-000062170000}"/>
    <cellStyle name="Entrada 3 2 7 11" xfId="6024" xr:uid="{00000000-0005-0000-0000-000063170000}"/>
    <cellStyle name="Entrada 3 2 7 12" xfId="6025" xr:uid="{00000000-0005-0000-0000-000064170000}"/>
    <cellStyle name="Entrada 3 2 7 2" xfId="6026" xr:uid="{00000000-0005-0000-0000-000065170000}"/>
    <cellStyle name="Entrada 3 2 7 2 2" xfId="6027" xr:uid="{00000000-0005-0000-0000-000066170000}"/>
    <cellStyle name="Entrada 3 2 7 2 3" xfId="6028" xr:uid="{00000000-0005-0000-0000-000067170000}"/>
    <cellStyle name="Entrada 3 2 7 2 4" xfId="6029" xr:uid="{00000000-0005-0000-0000-000068170000}"/>
    <cellStyle name="Entrada 3 2 7 2 5" xfId="6030" xr:uid="{00000000-0005-0000-0000-000069170000}"/>
    <cellStyle name="Entrada 3 2 7 3" xfId="6031" xr:uid="{00000000-0005-0000-0000-00006A170000}"/>
    <cellStyle name="Entrada 3 2 7 3 2" xfId="6032" xr:uid="{00000000-0005-0000-0000-00006B170000}"/>
    <cellStyle name="Entrada 3 2 7 3 3" xfId="6033" xr:uid="{00000000-0005-0000-0000-00006C170000}"/>
    <cellStyle name="Entrada 3 2 7 3 4" xfId="6034" xr:uid="{00000000-0005-0000-0000-00006D170000}"/>
    <cellStyle name="Entrada 3 2 7 3 5" xfId="6035" xr:uid="{00000000-0005-0000-0000-00006E170000}"/>
    <cellStyle name="Entrada 3 2 7 4" xfId="6036" xr:uid="{00000000-0005-0000-0000-00006F170000}"/>
    <cellStyle name="Entrada 3 2 7 4 2" xfId="6037" xr:uid="{00000000-0005-0000-0000-000070170000}"/>
    <cellStyle name="Entrada 3 2 7 4 3" xfId="6038" xr:uid="{00000000-0005-0000-0000-000071170000}"/>
    <cellStyle name="Entrada 3 2 7 4 4" xfId="6039" xr:uid="{00000000-0005-0000-0000-000072170000}"/>
    <cellStyle name="Entrada 3 2 7 4 5" xfId="6040" xr:uid="{00000000-0005-0000-0000-000073170000}"/>
    <cellStyle name="Entrada 3 2 7 5" xfId="6041" xr:uid="{00000000-0005-0000-0000-000074170000}"/>
    <cellStyle name="Entrada 3 2 7 5 2" xfId="6042" xr:uid="{00000000-0005-0000-0000-000075170000}"/>
    <cellStyle name="Entrada 3 2 7 5 3" xfId="6043" xr:uid="{00000000-0005-0000-0000-000076170000}"/>
    <cellStyle name="Entrada 3 2 7 5 4" xfId="6044" xr:uid="{00000000-0005-0000-0000-000077170000}"/>
    <cellStyle name="Entrada 3 2 7 5 5" xfId="6045" xr:uid="{00000000-0005-0000-0000-000078170000}"/>
    <cellStyle name="Entrada 3 2 7 6" xfId="6046" xr:uid="{00000000-0005-0000-0000-000079170000}"/>
    <cellStyle name="Entrada 3 2 7 6 2" xfId="6047" xr:uid="{00000000-0005-0000-0000-00007A170000}"/>
    <cellStyle name="Entrada 3 2 7 6 3" xfId="6048" xr:uid="{00000000-0005-0000-0000-00007B170000}"/>
    <cellStyle name="Entrada 3 2 7 6 4" xfId="6049" xr:uid="{00000000-0005-0000-0000-00007C170000}"/>
    <cellStyle name="Entrada 3 2 7 6 5" xfId="6050" xr:uid="{00000000-0005-0000-0000-00007D170000}"/>
    <cellStyle name="Entrada 3 2 7 7" xfId="6051" xr:uid="{00000000-0005-0000-0000-00007E170000}"/>
    <cellStyle name="Entrada 3 2 7 7 2" xfId="6052" xr:uid="{00000000-0005-0000-0000-00007F170000}"/>
    <cellStyle name="Entrada 3 2 7 7 3" xfId="6053" xr:uid="{00000000-0005-0000-0000-000080170000}"/>
    <cellStyle name="Entrada 3 2 7 7 4" xfId="6054" xr:uid="{00000000-0005-0000-0000-000081170000}"/>
    <cellStyle name="Entrada 3 2 7 7 5" xfId="6055" xr:uid="{00000000-0005-0000-0000-000082170000}"/>
    <cellStyle name="Entrada 3 2 7 8" xfId="6056" xr:uid="{00000000-0005-0000-0000-000083170000}"/>
    <cellStyle name="Entrada 3 2 7 8 2" xfId="6057" xr:uid="{00000000-0005-0000-0000-000084170000}"/>
    <cellStyle name="Entrada 3 2 7 8 3" xfId="6058" xr:uid="{00000000-0005-0000-0000-000085170000}"/>
    <cellStyle name="Entrada 3 2 7 8 4" xfId="6059" xr:uid="{00000000-0005-0000-0000-000086170000}"/>
    <cellStyle name="Entrada 3 2 7 8 5" xfId="6060" xr:uid="{00000000-0005-0000-0000-000087170000}"/>
    <cellStyle name="Entrada 3 2 7 9" xfId="6061" xr:uid="{00000000-0005-0000-0000-000088170000}"/>
    <cellStyle name="Entrada 3 2 8" xfId="6062" xr:uid="{00000000-0005-0000-0000-000089170000}"/>
    <cellStyle name="Entrada 3 2 8 2" xfId="6063" xr:uid="{00000000-0005-0000-0000-00008A170000}"/>
    <cellStyle name="Entrada 3 2 8 3" xfId="6064" xr:uid="{00000000-0005-0000-0000-00008B170000}"/>
    <cellStyle name="Entrada 3 2 8 4" xfId="6065" xr:uid="{00000000-0005-0000-0000-00008C170000}"/>
    <cellStyle name="Entrada 3 2 8 5" xfId="6066" xr:uid="{00000000-0005-0000-0000-00008D170000}"/>
    <cellStyle name="Entrada 3 2 9" xfId="6067" xr:uid="{00000000-0005-0000-0000-00008E170000}"/>
    <cellStyle name="Entrada 3 2 9 2" xfId="6068" xr:uid="{00000000-0005-0000-0000-00008F170000}"/>
    <cellStyle name="Entrada 3 2 9 3" xfId="6069" xr:uid="{00000000-0005-0000-0000-000090170000}"/>
    <cellStyle name="Entrada 3 2 9 4" xfId="6070" xr:uid="{00000000-0005-0000-0000-000091170000}"/>
    <cellStyle name="Entrada 3 2 9 5" xfId="6071" xr:uid="{00000000-0005-0000-0000-000092170000}"/>
    <cellStyle name="Entrada 3 20" xfId="6072" xr:uid="{00000000-0005-0000-0000-000093170000}"/>
    <cellStyle name="Entrada 3 3" xfId="6073" xr:uid="{00000000-0005-0000-0000-000094170000}"/>
    <cellStyle name="Entrada 3 3 10" xfId="6074" xr:uid="{00000000-0005-0000-0000-000095170000}"/>
    <cellStyle name="Entrada 3 3 11" xfId="6075" xr:uid="{00000000-0005-0000-0000-000096170000}"/>
    <cellStyle name="Entrada 3 3 12" xfId="6076" xr:uid="{00000000-0005-0000-0000-000097170000}"/>
    <cellStyle name="Entrada 3 3 13" xfId="6077" xr:uid="{00000000-0005-0000-0000-000098170000}"/>
    <cellStyle name="Entrada 3 3 2" xfId="6078" xr:uid="{00000000-0005-0000-0000-000099170000}"/>
    <cellStyle name="Entrada 3 3 2 10" xfId="6079" xr:uid="{00000000-0005-0000-0000-00009A170000}"/>
    <cellStyle name="Entrada 3 3 2 11" xfId="6080" xr:uid="{00000000-0005-0000-0000-00009B170000}"/>
    <cellStyle name="Entrada 3 3 2 12" xfId="6081" xr:uid="{00000000-0005-0000-0000-00009C170000}"/>
    <cellStyle name="Entrada 3 3 2 2" xfId="6082" xr:uid="{00000000-0005-0000-0000-00009D170000}"/>
    <cellStyle name="Entrada 3 3 2 2 2" xfId="6083" xr:uid="{00000000-0005-0000-0000-00009E170000}"/>
    <cellStyle name="Entrada 3 3 2 2 3" xfId="6084" xr:uid="{00000000-0005-0000-0000-00009F170000}"/>
    <cellStyle name="Entrada 3 3 2 2 4" xfId="6085" xr:uid="{00000000-0005-0000-0000-0000A0170000}"/>
    <cellStyle name="Entrada 3 3 2 2 5" xfId="6086" xr:uid="{00000000-0005-0000-0000-0000A1170000}"/>
    <cellStyle name="Entrada 3 3 2 3" xfId="6087" xr:uid="{00000000-0005-0000-0000-0000A2170000}"/>
    <cellStyle name="Entrada 3 3 2 3 2" xfId="6088" xr:uid="{00000000-0005-0000-0000-0000A3170000}"/>
    <cellStyle name="Entrada 3 3 2 3 3" xfId="6089" xr:uid="{00000000-0005-0000-0000-0000A4170000}"/>
    <cellStyle name="Entrada 3 3 2 3 4" xfId="6090" xr:uid="{00000000-0005-0000-0000-0000A5170000}"/>
    <cellStyle name="Entrada 3 3 2 3 5" xfId="6091" xr:uid="{00000000-0005-0000-0000-0000A6170000}"/>
    <cellStyle name="Entrada 3 3 2 4" xfId="6092" xr:uid="{00000000-0005-0000-0000-0000A7170000}"/>
    <cellStyle name="Entrada 3 3 2 4 2" xfId="6093" xr:uid="{00000000-0005-0000-0000-0000A8170000}"/>
    <cellStyle name="Entrada 3 3 2 4 3" xfId="6094" xr:uid="{00000000-0005-0000-0000-0000A9170000}"/>
    <cellStyle name="Entrada 3 3 2 4 4" xfId="6095" xr:uid="{00000000-0005-0000-0000-0000AA170000}"/>
    <cellStyle name="Entrada 3 3 2 4 5" xfId="6096" xr:uid="{00000000-0005-0000-0000-0000AB170000}"/>
    <cellStyle name="Entrada 3 3 2 5" xfId="6097" xr:uid="{00000000-0005-0000-0000-0000AC170000}"/>
    <cellStyle name="Entrada 3 3 2 5 2" xfId="6098" xr:uid="{00000000-0005-0000-0000-0000AD170000}"/>
    <cellStyle name="Entrada 3 3 2 5 3" xfId="6099" xr:uid="{00000000-0005-0000-0000-0000AE170000}"/>
    <cellStyle name="Entrada 3 3 2 5 4" xfId="6100" xr:uid="{00000000-0005-0000-0000-0000AF170000}"/>
    <cellStyle name="Entrada 3 3 2 5 5" xfId="6101" xr:uid="{00000000-0005-0000-0000-0000B0170000}"/>
    <cellStyle name="Entrada 3 3 2 6" xfId="6102" xr:uid="{00000000-0005-0000-0000-0000B1170000}"/>
    <cellStyle name="Entrada 3 3 2 6 2" xfId="6103" xr:uid="{00000000-0005-0000-0000-0000B2170000}"/>
    <cellStyle name="Entrada 3 3 2 6 3" xfId="6104" xr:uid="{00000000-0005-0000-0000-0000B3170000}"/>
    <cellStyle name="Entrada 3 3 2 6 4" xfId="6105" xr:uid="{00000000-0005-0000-0000-0000B4170000}"/>
    <cellStyle name="Entrada 3 3 2 6 5" xfId="6106" xr:uid="{00000000-0005-0000-0000-0000B5170000}"/>
    <cellStyle name="Entrada 3 3 2 7" xfId="6107" xr:uid="{00000000-0005-0000-0000-0000B6170000}"/>
    <cellStyle name="Entrada 3 3 2 7 2" xfId="6108" xr:uid="{00000000-0005-0000-0000-0000B7170000}"/>
    <cellStyle name="Entrada 3 3 2 7 3" xfId="6109" xr:uid="{00000000-0005-0000-0000-0000B8170000}"/>
    <cellStyle name="Entrada 3 3 2 7 4" xfId="6110" xr:uid="{00000000-0005-0000-0000-0000B9170000}"/>
    <cellStyle name="Entrada 3 3 2 7 5" xfId="6111" xr:uid="{00000000-0005-0000-0000-0000BA170000}"/>
    <cellStyle name="Entrada 3 3 2 8" xfId="6112" xr:uid="{00000000-0005-0000-0000-0000BB170000}"/>
    <cellStyle name="Entrada 3 3 2 8 2" xfId="6113" xr:uid="{00000000-0005-0000-0000-0000BC170000}"/>
    <cellStyle name="Entrada 3 3 2 8 3" xfId="6114" xr:uid="{00000000-0005-0000-0000-0000BD170000}"/>
    <cellStyle name="Entrada 3 3 2 8 4" xfId="6115" xr:uid="{00000000-0005-0000-0000-0000BE170000}"/>
    <cellStyle name="Entrada 3 3 2 8 5" xfId="6116" xr:uid="{00000000-0005-0000-0000-0000BF170000}"/>
    <cellStyle name="Entrada 3 3 2 9" xfId="6117" xr:uid="{00000000-0005-0000-0000-0000C0170000}"/>
    <cellStyle name="Entrada 3 3 3" xfId="6118" xr:uid="{00000000-0005-0000-0000-0000C1170000}"/>
    <cellStyle name="Entrada 3 3 3 2" xfId="6119" xr:uid="{00000000-0005-0000-0000-0000C2170000}"/>
    <cellStyle name="Entrada 3 3 3 3" xfId="6120" xr:uid="{00000000-0005-0000-0000-0000C3170000}"/>
    <cellStyle name="Entrada 3 3 3 4" xfId="6121" xr:uid="{00000000-0005-0000-0000-0000C4170000}"/>
    <cellStyle name="Entrada 3 3 3 5" xfId="6122" xr:uid="{00000000-0005-0000-0000-0000C5170000}"/>
    <cellStyle name="Entrada 3 3 4" xfId="6123" xr:uid="{00000000-0005-0000-0000-0000C6170000}"/>
    <cellStyle name="Entrada 3 3 4 2" xfId="6124" xr:uid="{00000000-0005-0000-0000-0000C7170000}"/>
    <cellStyle name="Entrada 3 3 4 3" xfId="6125" xr:uid="{00000000-0005-0000-0000-0000C8170000}"/>
    <cellStyle name="Entrada 3 3 4 4" xfId="6126" xr:uid="{00000000-0005-0000-0000-0000C9170000}"/>
    <cellStyle name="Entrada 3 3 4 5" xfId="6127" xr:uid="{00000000-0005-0000-0000-0000CA170000}"/>
    <cellStyle name="Entrada 3 3 5" xfId="6128" xr:uid="{00000000-0005-0000-0000-0000CB170000}"/>
    <cellStyle name="Entrada 3 3 5 2" xfId="6129" xr:uid="{00000000-0005-0000-0000-0000CC170000}"/>
    <cellStyle name="Entrada 3 3 5 3" xfId="6130" xr:uid="{00000000-0005-0000-0000-0000CD170000}"/>
    <cellStyle name="Entrada 3 3 5 4" xfId="6131" xr:uid="{00000000-0005-0000-0000-0000CE170000}"/>
    <cellStyle name="Entrada 3 3 5 5" xfId="6132" xr:uid="{00000000-0005-0000-0000-0000CF170000}"/>
    <cellStyle name="Entrada 3 3 6" xfId="6133" xr:uid="{00000000-0005-0000-0000-0000D0170000}"/>
    <cellStyle name="Entrada 3 3 6 2" xfId="6134" xr:uid="{00000000-0005-0000-0000-0000D1170000}"/>
    <cellStyle name="Entrada 3 3 6 3" xfId="6135" xr:uid="{00000000-0005-0000-0000-0000D2170000}"/>
    <cellStyle name="Entrada 3 3 6 4" xfId="6136" xr:uid="{00000000-0005-0000-0000-0000D3170000}"/>
    <cellStyle name="Entrada 3 3 6 5" xfId="6137" xr:uid="{00000000-0005-0000-0000-0000D4170000}"/>
    <cellStyle name="Entrada 3 3 7" xfId="6138" xr:uid="{00000000-0005-0000-0000-0000D5170000}"/>
    <cellStyle name="Entrada 3 3 7 2" xfId="6139" xr:uid="{00000000-0005-0000-0000-0000D6170000}"/>
    <cellStyle name="Entrada 3 3 7 3" xfId="6140" xr:uid="{00000000-0005-0000-0000-0000D7170000}"/>
    <cellStyle name="Entrada 3 3 7 4" xfId="6141" xr:uid="{00000000-0005-0000-0000-0000D8170000}"/>
    <cellStyle name="Entrada 3 3 7 5" xfId="6142" xr:uid="{00000000-0005-0000-0000-0000D9170000}"/>
    <cellStyle name="Entrada 3 3 8" xfId="6143" xr:uid="{00000000-0005-0000-0000-0000DA170000}"/>
    <cellStyle name="Entrada 3 3 8 2" xfId="6144" xr:uid="{00000000-0005-0000-0000-0000DB170000}"/>
    <cellStyle name="Entrada 3 3 8 3" xfId="6145" xr:uid="{00000000-0005-0000-0000-0000DC170000}"/>
    <cellStyle name="Entrada 3 3 8 4" xfId="6146" xr:uid="{00000000-0005-0000-0000-0000DD170000}"/>
    <cellStyle name="Entrada 3 3 8 5" xfId="6147" xr:uid="{00000000-0005-0000-0000-0000DE170000}"/>
    <cellStyle name="Entrada 3 3 9" xfId="6148" xr:uid="{00000000-0005-0000-0000-0000DF170000}"/>
    <cellStyle name="Entrada 3 3 9 2" xfId="6149" xr:uid="{00000000-0005-0000-0000-0000E0170000}"/>
    <cellStyle name="Entrada 3 3 9 3" xfId="6150" xr:uid="{00000000-0005-0000-0000-0000E1170000}"/>
    <cellStyle name="Entrada 3 3 9 4" xfId="6151" xr:uid="{00000000-0005-0000-0000-0000E2170000}"/>
    <cellStyle name="Entrada 3 3 9 5" xfId="6152" xr:uid="{00000000-0005-0000-0000-0000E3170000}"/>
    <cellStyle name="Entrada 3 4" xfId="6153" xr:uid="{00000000-0005-0000-0000-0000E4170000}"/>
    <cellStyle name="Entrada 3 4 10" xfId="6154" xr:uid="{00000000-0005-0000-0000-0000E5170000}"/>
    <cellStyle name="Entrada 3 4 11" xfId="6155" xr:uid="{00000000-0005-0000-0000-0000E6170000}"/>
    <cellStyle name="Entrada 3 4 12" xfId="6156" xr:uid="{00000000-0005-0000-0000-0000E7170000}"/>
    <cellStyle name="Entrada 3 4 2" xfId="6157" xr:uid="{00000000-0005-0000-0000-0000E8170000}"/>
    <cellStyle name="Entrada 3 4 2 2" xfId="6158" xr:uid="{00000000-0005-0000-0000-0000E9170000}"/>
    <cellStyle name="Entrada 3 4 2 3" xfId="6159" xr:uid="{00000000-0005-0000-0000-0000EA170000}"/>
    <cellStyle name="Entrada 3 4 2 4" xfId="6160" xr:uid="{00000000-0005-0000-0000-0000EB170000}"/>
    <cellStyle name="Entrada 3 4 2 5" xfId="6161" xr:uid="{00000000-0005-0000-0000-0000EC170000}"/>
    <cellStyle name="Entrada 3 4 3" xfId="6162" xr:uid="{00000000-0005-0000-0000-0000ED170000}"/>
    <cellStyle name="Entrada 3 4 3 2" xfId="6163" xr:uid="{00000000-0005-0000-0000-0000EE170000}"/>
    <cellStyle name="Entrada 3 4 3 3" xfId="6164" xr:uid="{00000000-0005-0000-0000-0000EF170000}"/>
    <cellStyle name="Entrada 3 4 3 4" xfId="6165" xr:uid="{00000000-0005-0000-0000-0000F0170000}"/>
    <cellStyle name="Entrada 3 4 3 5" xfId="6166" xr:uid="{00000000-0005-0000-0000-0000F1170000}"/>
    <cellStyle name="Entrada 3 4 4" xfId="6167" xr:uid="{00000000-0005-0000-0000-0000F2170000}"/>
    <cellStyle name="Entrada 3 4 4 2" xfId="6168" xr:uid="{00000000-0005-0000-0000-0000F3170000}"/>
    <cellStyle name="Entrada 3 4 4 3" xfId="6169" xr:uid="{00000000-0005-0000-0000-0000F4170000}"/>
    <cellStyle name="Entrada 3 4 4 4" xfId="6170" xr:uid="{00000000-0005-0000-0000-0000F5170000}"/>
    <cellStyle name="Entrada 3 4 4 5" xfId="6171" xr:uid="{00000000-0005-0000-0000-0000F6170000}"/>
    <cellStyle name="Entrada 3 4 5" xfId="6172" xr:uid="{00000000-0005-0000-0000-0000F7170000}"/>
    <cellStyle name="Entrada 3 4 5 2" xfId="6173" xr:uid="{00000000-0005-0000-0000-0000F8170000}"/>
    <cellStyle name="Entrada 3 4 5 3" xfId="6174" xr:uid="{00000000-0005-0000-0000-0000F9170000}"/>
    <cellStyle name="Entrada 3 4 5 4" xfId="6175" xr:uid="{00000000-0005-0000-0000-0000FA170000}"/>
    <cellStyle name="Entrada 3 4 5 5" xfId="6176" xr:uid="{00000000-0005-0000-0000-0000FB170000}"/>
    <cellStyle name="Entrada 3 4 6" xfId="6177" xr:uid="{00000000-0005-0000-0000-0000FC170000}"/>
    <cellStyle name="Entrada 3 4 6 2" xfId="6178" xr:uid="{00000000-0005-0000-0000-0000FD170000}"/>
    <cellStyle name="Entrada 3 4 6 3" xfId="6179" xr:uid="{00000000-0005-0000-0000-0000FE170000}"/>
    <cellStyle name="Entrada 3 4 6 4" xfId="6180" xr:uid="{00000000-0005-0000-0000-0000FF170000}"/>
    <cellStyle name="Entrada 3 4 6 5" xfId="6181" xr:uid="{00000000-0005-0000-0000-000000180000}"/>
    <cellStyle name="Entrada 3 4 7" xfId="6182" xr:uid="{00000000-0005-0000-0000-000001180000}"/>
    <cellStyle name="Entrada 3 4 7 2" xfId="6183" xr:uid="{00000000-0005-0000-0000-000002180000}"/>
    <cellStyle name="Entrada 3 4 7 3" xfId="6184" xr:uid="{00000000-0005-0000-0000-000003180000}"/>
    <cellStyle name="Entrada 3 4 7 4" xfId="6185" xr:uid="{00000000-0005-0000-0000-000004180000}"/>
    <cellStyle name="Entrada 3 4 7 5" xfId="6186" xr:uid="{00000000-0005-0000-0000-000005180000}"/>
    <cellStyle name="Entrada 3 4 8" xfId="6187" xr:uid="{00000000-0005-0000-0000-000006180000}"/>
    <cellStyle name="Entrada 3 4 8 2" xfId="6188" xr:uid="{00000000-0005-0000-0000-000007180000}"/>
    <cellStyle name="Entrada 3 4 8 3" xfId="6189" xr:uid="{00000000-0005-0000-0000-000008180000}"/>
    <cellStyle name="Entrada 3 4 8 4" xfId="6190" xr:uid="{00000000-0005-0000-0000-000009180000}"/>
    <cellStyle name="Entrada 3 4 8 5" xfId="6191" xr:uid="{00000000-0005-0000-0000-00000A180000}"/>
    <cellStyle name="Entrada 3 4 9" xfId="6192" xr:uid="{00000000-0005-0000-0000-00000B180000}"/>
    <cellStyle name="Entrada 3 5" xfId="6193" xr:uid="{00000000-0005-0000-0000-00000C180000}"/>
    <cellStyle name="Entrada 3 5 10" xfId="6194" xr:uid="{00000000-0005-0000-0000-00000D180000}"/>
    <cellStyle name="Entrada 3 5 11" xfId="6195" xr:uid="{00000000-0005-0000-0000-00000E180000}"/>
    <cellStyle name="Entrada 3 5 12" xfId="6196" xr:uid="{00000000-0005-0000-0000-00000F180000}"/>
    <cellStyle name="Entrada 3 5 2" xfId="6197" xr:uid="{00000000-0005-0000-0000-000010180000}"/>
    <cellStyle name="Entrada 3 5 2 2" xfId="6198" xr:uid="{00000000-0005-0000-0000-000011180000}"/>
    <cellStyle name="Entrada 3 5 2 3" xfId="6199" xr:uid="{00000000-0005-0000-0000-000012180000}"/>
    <cellStyle name="Entrada 3 5 2 4" xfId="6200" xr:uid="{00000000-0005-0000-0000-000013180000}"/>
    <cellStyle name="Entrada 3 5 2 5" xfId="6201" xr:uid="{00000000-0005-0000-0000-000014180000}"/>
    <cellStyle name="Entrada 3 5 3" xfId="6202" xr:uid="{00000000-0005-0000-0000-000015180000}"/>
    <cellStyle name="Entrada 3 5 3 2" xfId="6203" xr:uid="{00000000-0005-0000-0000-000016180000}"/>
    <cellStyle name="Entrada 3 5 3 3" xfId="6204" xr:uid="{00000000-0005-0000-0000-000017180000}"/>
    <cellStyle name="Entrada 3 5 3 4" xfId="6205" xr:uid="{00000000-0005-0000-0000-000018180000}"/>
    <cellStyle name="Entrada 3 5 3 5" xfId="6206" xr:uid="{00000000-0005-0000-0000-000019180000}"/>
    <cellStyle name="Entrada 3 5 4" xfId="6207" xr:uid="{00000000-0005-0000-0000-00001A180000}"/>
    <cellStyle name="Entrada 3 5 4 2" xfId="6208" xr:uid="{00000000-0005-0000-0000-00001B180000}"/>
    <cellStyle name="Entrada 3 5 4 3" xfId="6209" xr:uid="{00000000-0005-0000-0000-00001C180000}"/>
    <cellStyle name="Entrada 3 5 4 4" xfId="6210" xr:uid="{00000000-0005-0000-0000-00001D180000}"/>
    <cellStyle name="Entrada 3 5 4 5" xfId="6211" xr:uid="{00000000-0005-0000-0000-00001E180000}"/>
    <cellStyle name="Entrada 3 5 5" xfId="6212" xr:uid="{00000000-0005-0000-0000-00001F180000}"/>
    <cellStyle name="Entrada 3 5 5 2" xfId="6213" xr:uid="{00000000-0005-0000-0000-000020180000}"/>
    <cellStyle name="Entrada 3 5 5 3" xfId="6214" xr:uid="{00000000-0005-0000-0000-000021180000}"/>
    <cellStyle name="Entrada 3 5 5 4" xfId="6215" xr:uid="{00000000-0005-0000-0000-000022180000}"/>
    <cellStyle name="Entrada 3 5 5 5" xfId="6216" xr:uid="{00000000-0005-0000-0000-000023180000}"/>
    <cellStyle name="Entrada 3 5 6" xfId="6217" xr:uid="{00000000-0005-0000-0000-000024180000}"/>
    <cellStyle name="Entrada 3 5 6 2" xfId="6218" xr:uid="{00000000-0005-0000-0000-000025180000}"/>
    <cellStyle name="Entrada 3 5 6 3" xfId="6219" xr:uid="{00000000-0005-0000-0000-000026180000}"/>
    <cellStyle name="Entrada 3 5 6 4" xfId="6220" xr:uid="{00000000-0005-0000-0000-000027180000}"/>
    <cellStyle name="Entrada 3 5 6 5" xfId="6221" xr:uid="{00000000-0005-0000-0000-000028180000}"/>
    <cellStyle name="Entrada 3 5 7" xfId="6222" xr:uid="{00000000-0005-0000-0000-000029180000}"/>
    <cellStyle name="Entrada 3 5 7 2" xfId="6223" xr:uid="{00000000-0005-0000-0000-00002A180000}"/>
    <cellStyle name="Entrada 3 5 7 3" xfId="6224" xr:uid="{00000000-0005-0000-0000-00002B180000}"/>
    <cellStyle name="Entrada 3 5 7 4" xfId="6225" xr:uid="{00000000-0005-0000-0000-00002C180000}"/>
    <cellStyle name="Entrada 3 5 7 5" xfId="6226" xr:uid="{00000000-0005-0000-0000-00002D180000}"/>
    <cellStyle name="Entrada 3 5 8" xfId="6227" xr:uid="{00000000-0005-0000-0000-00002E180000}"/>
    <cellStyle name="Entrada 3 5 8 2" xfId="6228" xr:uid="{00000000-0005-0000-0000-00002F180000}"/>
    <cellStyle name="Entrada 3 5 8 3" xfId="6229" xr:uid="{00000000-0005-0000-0000-000030180000}"/>
    <cellStyle name="Entrada 3 5 8 4" xfId="6230" xr:uid="{00000000-0005-0000-0000-000031180000}"/>
    <cellStyle name="Entrada 3 5 8 5" xfId="6231" xr:uid="{00000000-0005-0000-0000-000032180000}"/>
    <cellStyle name="Entrada 3 5 9" xfId="6232" xr:uid="{00000000-0005-0000-0000-000033180000}"/>
    <cellStyle name="Entrada 3 6" xfId="6233" xr:uid="{00000000-0005-0000-0000-000034180000}"/>
    <cellStyle name="Entrada 3 6 10" xfId="6234" xr:uid="{00000000-0005-0000-0000-000035180000}"/>
    <cellStyle name="Entrada 3 6 11" xfId="6235" xr:uid="{00000000-0005-0000-0000-000036180000}"/>
    <cellStyle name="Entrada 3 6 12" xfId="6236" xr:uid="{00000000-0005-0000-0000-000037180000}"/>
    <cellStyle name="Entrada 3 6 2" xfId="6237" xr:uid="{00000000-0005-0000-0000-000038180000}"/>
    <cellStyle name="Entrada 3 6 2 2" xfId="6238" xr:uid="{00000000-0005-0000-0000-000039180000}"/>
    <cellStyle name="Entrada 3 6 2 3" xfId="6239" xr:uid="{00000000-0005-0000-0000-00003A180000}"/>
    <cellStyle name="Entrada 3 6 2 4" xfId="6240" xr:uid="{00000000-0005-0000-0000-00003B180000}"/>
    <cellStyle name="Entrada 3 6 2 5" xfId="6241" xr:uid="{00000000-0005-0000-0000-00003C180000}"/>
    <cellStyle name="Entrada 3 6 3" xfId="6242" xr:uid="{00000000-0005-0000-0000-00003D180000}"/>
    <cellStyle name="Entrada 3 6 3 2" xfId="6243" xr:uid="{00000000-0005-0000-0000-00003E180000}"/>
    <cellStyle name="Entrada 3 6 3 3" xfId="6244" xr:uid="{00000000-0005-0000-0000-00003F180000}"/>
    <cellStyle name="Entrada 3 6 3 4" xfId="6245" xr:uid="{00000000-0005-0000-0000-000040180000}"/>
    <cellStyle name="Entrada 3 6 3 5" xfId="6246" xr:uid="{00000000-0005-0000-0000-000041180000}"/>
    <cellStyle name="Entrada 3 6 4" xfId="6247" xr:uid="{00000000-0005-0000-0000-000042180000}"/>
    <cellStyle name="Entrada 3 6 4 2" xfId="6248" xr:uid="{00000000-0005-0000-0000-000043180000}"/>
    <cellStyle name="Entrada 3 6 4 3" xfId="6249" xr:uid="{00000000-0005-0000-0000-000044180000}"/>
    <cellStyle name="Entrada 3 6 4 4" xfId="6250" xr:uid="{00000000-0005-0000-0000-000045180000}"/>
    <cellStyle name="Entrada 3 6 4 5" xfId="6251" xr:uid="{00000000-0005-0000-0000-000046180000}"/>
    <cellStyle name="Entrada 3 6 5" xfId="6252" xr:uid="{00000000-0005-0000-0000-000047180000}"/>
    <cellStyle name="Entrada 3 6 5 2" xfId="6253" xr:uid="{00000000-0005-0000-0000-000048180000}"/>
    <cellStyle name="Entrada 3 6 5 3" xfId="6254" xr:uid="{00000000-0005-0000-0000-000049180000}"/>
    <cellStyle name="Entrada 3 6 5 4" xfId="6255" xr:uid="{00000000-0005-0000-0000-00004A180000}"/>
    <cellStyle name="Entrada 3 6 5 5" xfId="6256" xr:uid="{00000000-0005-0000-0000-00004B180000}"/>
    <cellStyle name="Entrada 3 6 6" xfId="6257" xr:uid="{00000000-0005-0000-0000-00004C180000}"/>
    <cellStyle name="Entrada 3 6 6 2" xfId="6258" xr:uid="{00000000-0005-0000-0000-00004D180000}"/>
    <cellStyle name="Entrada 3 6 6 3" xfId="6259" xr:uid="{00000000-0005-0000-0000-00004E180000}"/>
    <cellStyle name="Entrada 3 6 6 4" xfId="6260" xr:uid="{00000000-0005-0000-0000-00004F180000}"/>
    <cellStyle name="Entrada 3 6 6 5" xfId="6261" xr:uid="{00000000-0005-0000-0000-000050180000}"/>
    <cellStyle name="Entrada 3 6 7" xfId="6262" xr:uid="{00000000-0005-0000-0000-000051180000}"/>
    <cellStyle name="Entrada 3 6 7 2" xfId="6263" xr:uid="{00000000-0005-0000-0000-000052180000}"/>
    <cellStyle name="Entrada 3 6 7 3" xfId="6264" xr:uid="{00000000-0005-0000-0000-000053180000}"/>
    <cellStyle name="Entrada 3 6 7 4" xfId="6265" xr:uid="{00000000-0005-0000-0000-000054180000}"/>
    <cellStyle name="Entrada 3 6 7 5" xfId="6266" xr:uid="{00000000-0005-0000-0000-000055180000}"/>
    <cellStyle name="Entrada 3 6 8" xfId="6267" xr:uid="{00000000-0005-0000-0000-000056180000}"/>
    <cellStyle name="Entrada 3 6 8 2" xfId="6268" xr:uid="{00000000-0005-0000-0000-000057180000}"/>
    <cellStyle name="Entrada 3 6 8 3" xfId="6269" xr:uid="{00000000-0005-0000-0000-000058180000}"/>
    <cellStyle name="Entrada 3 6 8 4" xfId="6270" xr:uid="{00000000-0005-0000-0000-000059180000}"/>
    <cellStyle name="Entrada 3 6 8 5" xfId="6271" xr:uid="{00000000-0005-0000-0000-00005A180000}"/>
    <cellStyle name="Entrada 3 6 9" xfId="6272" xr:uid="{00000000-0005-0000-0000-00005B180000}"/>
    <cellStyle name="Entrada 3 7" xfId="6273" xr:uid="{00000000-0005-0000-0000-00005C180000}"/>
    <cellStyle name="Entrada 3 7 10" xfId="6274" xr:uid="{00000000-0005-0000-0000-00005D180000}"/>
    <cellStyle name="Entrada 3 7 11" xfId="6275" xr:uid="{00000000-0005-0000-0000-00005E180000}"/>
    <cellStyle name="Entrada 3 7 12" xfId="6276" xr:uid="{00000000-0005-0000-0000-00005F180000}"/>
    <cellStyle name="Entrada 3 7 2" xfId="6277" xr:uid="{00000000-0005-0000-0000-000060180000}"/>
    <cellStyle name="Entrada 3 7 2 2" xfId="6278" xr:uid="{00000000-0005-0000-0000-000061180000}"/>
    <cellStyle name="Entrada 3 7 2 3" xfId="6279" xr:uid="{00000000-0005-0000-0000-000062180000}"/>
    <cellStyle name="Entrada 3 7 2 4" xfId="6280" xr:uid="{00000000-0005-0000-0000-000063180000}"/>
    <cellStyle name="Entrada 3 7 2 5" xfId="6281" xr:uid="{00000000-0005-0000-0000-000064180000}"/>
    <cellStyle name="Entrada 3 7 3" xfId="6282" xr:uid="{00000000-0005-0000-0000-000065180000}"/>
    <cellStyle name="Entrada 3 7 3 2" xfId="6283" xr:uid="{00000000-0005-0000-0000-000066180000}"/>
    <cellStyle name="Entrada 3 7 3 3" xfId="6284" xr:uid="{00000000-0005-0000-0000-000067180000}"/>
    <cellStyle name="Entrada 3 7 3 4" xfId="6285" xr:uid="{00000000-0005-0000-0000-000068180000}"/>
    <cellStyle name="Entrada 3 7 3 5" xfId="6286" xr:uid="{00000000-0005-0000-0000-000069180000}"/>
    <cellStyle name="Entrada 3 7 4" xfId="6287" xr:uid="{00000000-0005-0000-0000-00006A180000}"/>
    <cellStyle name="Entrada 3 7 4 2" xfId="6288" xr:uid="{00000000-0005-0000-0000-00006B180000}"/>
    <cellStyle name="Entrada 3 7 4 3" xfId="6289" xr:uid="{00000000-0005-0000-0000-00006C180000}"/>
    <cellStyle name="Entrada 3 7 4 4" xfId="6290" xr:uid="{00000000-0005-0000-0000-00006D180000}"/>
    <cellStyle name="Entrada 3 7 4 5" xfId="6291" xr:uid="{00000000-0005-0000-0000-00006E180000}"/>
    <cellStyle name="Entrada 3 7 5" xfId="6292" xr:uid="{00000000-0005-0000-0000-00006F180000}"/>
    <cellStyle name="Entrada 3 7 5 2" xfId="6293" xr:uid="{00000000-0005-0000-0000-000070180000}"/>
    <cellStyle name="Entrada 3 7 5 3" xfId="6294" xr:uid="{00000000-0005-0000-0000-000071180000}"/>
    <cellStyle name="Entrada 3 7 5 4" xfId="6295" xr:uid="{00000000-0005-0000-0000-000072180000}"/>
    <cellStyle name="Entrada 3 7 5 5" xfId="6296" xr:uid="{00000000-0005-0000-0000-000073180000}"/>
    <cellStyle name="Entrada 3 7 6" xfId="6297" xr:uid="{00000000-0005-0000-0000-000074180000}"/>
    <cellStyle name="Entrada 3 7 6 2" xfId="6298" xr:uid="{00000000-0005-0000-0000-000075180000}"/>
    <cellStyle name="Entrada 3 7 6 3" xfId="6299" xr:uid="{00000000-0005-0000-0000-000076180000}"/>
    <cellStyle name="Entrada 3 7 6 4" xfId="6300" xr:uid="{00000000-0005-0000-0000-000077180000}"/>
    <cellStyle name="Entrada 3 7 6 5" xfId="6301" xr:uid="{00000000-0005-0000-0000-000078180000}"/>
    <cellStyle name="Entrada 3 7 7" xfId="6302" xr:uid="{00000000-0005-0000-0000-000079180000}"/>
    <cellStyle name="Entrada 3 7 7 2" xfId="6303" xr:uid="{00000000-0005-0000-0000-00007A180000}"/>
    <cellStyle name="Entrada 3 7 7 3" xfId="6304" xr:uid="{00000000-0005-0000-0000-00007B180000}"/>
    <cellStyle name="Entrada 3 7 7 4" xfId="6305" xr:uid="{00000000-0005-0000-0000-00007C180000}"/>
    <cellStyle name="Entrada 3 7 7 5" xfId="6306" xr:uid="{00000000-0005-0000-0000-00007D180000}"/>
    <cellStyle name="Entrada 3 7 8" xfId="6307" xr:uid="{00000000-0005-0000-0000-00007E180000}"/>
    <cellStyle name="Entrada 3 7 8 2" xfId="6308" xr:uid="{00000000-0005-0000-0000-00007F180000}"/>
    <cellStyle name="Entrada 3 7 8 3" xfId="6309" xr:uid="{00000000-0005-0000-0000-000080180000}"/>
    <cellStyle name="Entrada 3 7 8 4" xfId="6310" xr:uid="{00000000-0005-0000-0000-000081180000}"/>
    <cellStyle name="Entrada 3 7 8 5" xfId="6311" xr:uid="{00000000-0005-0000-0000-000082180000}"/>
    <cellStyle name="Entrada 3 7 9" xfId="6312" xr:uid="{00000000-0005-0000-0000-000083180000}"/>
    <cellStyle name="Entrada 3 8" xfId="6313" xr:uid="{00000000-0005-0000-0000-000084180000}"/>
    <cellStyle name="Entrada 3 8 10" xfId="6314" xr:uid="{00000000-0005-0000-0000-000085180000}"/>
    <cellStyle name="Entrada 3 8 11" xfId="6315" xr:uid="{00000000-0005-0000-0000-000086180000}"/>
    <cellStyle name="Entrada 3 8 12" xfId="6316" xr:uid="{00000000-0005-0000-0000-000087180000}"/>
    <cellStyle name="Entrada 3 8 2" xfId="6317" xr:uid="{00000000-0005-0000-0000-000088180000}"/>
    <cellStyle name="Entrada 3 8 2 2" xfId="6318" xr:uid="{00000000-0005-0000-0000-000089180000}"/>
    <cellStyle name="Entrada 3 8 2 3" xfId="6319" xr:uid="{00000000-0005-0000-0000-00008A180000}"/>
    <cellStyle name="Entrada 3 8 2 4" xfId="6320" xr:uid="{00000000-0005-0000-0000-00008B180000}"/>
    <cellStyle name="Entrada 3 8 2 5" xfId="6321" xr:uid="{00000000-0005-0000-0000-00008C180000}"/>
    <cellStyle name="Entrada 3 8 3" xfId="6322" xr:uid="{00000000-0005-0000-0000-00008D180000}"/>
    <cellStyle name="Entrada 3 8 3 2" xfId="6323" xr:uid="{00000000-0005-0000-0000-00008E180000}"/>
    <cellStyle name="Entrada 3 8 3 3" xfId="6324" xr:uid="{00000000-0005-0000-0000-00008F180000}"/>
    <cellStyle name="Entrada 3 8 3 4" xfId="6325" xr:uid="{00000000-0005-0000-0000-000090180000}"/>
    <cellStyle name="Entrada 3 8 3 5" xfId="6326" xr:uid="{00000000-0005-0000-0000-000091180000}"/>
    <cellStyle name="Entrada 3 8 4" xfId="6327" xr:uid="{00000000-0005-0000-0000-000092180000}"/>
    <cellStyle name="Entrada 3 8 4 2" xfId="6328" xr:uid="{00000000-0005-0000-0000-000093180000}"/>
    <cellStyle name="Entrada 3 8 4 3" xfId="6329" xr:uid="{00000000-0005-0000-0000-000094180000}"/>
    <cellStyle name="Entrada 3 8 4 4" xfId="6330" xr:uid="{00000000-0005-0000-0000-000095180000}"/>
    <cellStyle name="Entrada 3 8 4 5" xfId="6331" xr:uid="{00000000-0005-0000-0000-000096180000}"/>
    <cellStyle name="Entrada 3 8 5" xfId="6332" xr:uid="{00000000-0005-0000-0000-000097180000}"/>
    <cellStyle name="Entrada 3 8 5 2" xfId="6333" xr:uid="{00000000-0005-0000-0000-000098180000}"/>
    <cellStyle name="Entrada 3 8 5 3" xfId="6334" xr:uid="{00000000-0005-0000-0000-000099180000}"/>
    <cellStyle name="Entrada 3 8 5 4" xfId="6335" xr:uid="{00000000-0005-0000-0000-00009A180000}"/>
    <cellStyle name="Entrada 3 8 5 5" xfId="6336" xr:uid="{00000000-0005-0000-0000-00009B180000}"/>
    <cellStyle name="Entrada 3 8 6" xfId="6337" xr:uid="{00000000-0005-0000-0000-00009C180000}"/>
    <cellStyle name="Entrada 3 8 6 2" xfId="6338" xr:uid="{00000000-0005-0000-0000-00009D180000}"/>
    <cellStyle name="Entrada 3 8 6 3" xfId="6339" xr:uid="{00000000-0005-0000-0000-00009E180000}"/>
    <cellStyle name="Entrada 3 8 6 4" xfId="6340" xr:uid="{00000000-0005-0000-0000-00009F180000}"/>
    <cellStyle name="Entrada 3 8 6 5" xfId="6341" xr:uid="{00000000-0005-0000-0000-0000A0180000}"/>
    <cellStyle name="Entrada 3 8 7" xfId="6342" xr:uid="{00000000-0005-0000-0000-0000A1180000}"/>
    <cellStyle name="Entrada 3 8 7 2" xfId="6343" xr:uid="{00000000-0005-0000-0000-0000A2180000}"/>
    <cellStyle name="Entrada 3 8 7 3" xfId="6344" xr:uid="{00000000-0005-0000-0000-0000A3180000}"/>
    <cellStyle name="Entrada 3 8 7 4" xfId="6345" xr:uid="{00000000-0005-0000-0000-0000A4180000}"/>
    <cellStyle name="Entrada 3 8 7 5" xfId="6346" xr:uid="{00000000-0005-0000-0000-0000A5180000}"/>
    <cellStyle name="Entrada 3 8 8" xfId="6347" xr:uid="{00000000-0005-0000-0000-0000A6180000}"/>
    <cellStyle name="Entrada 3 8 8 2" xfId="6348" xr:uid="{00000000-0005-0000-0000-0000A7180000}"/>
    <cellStyle name="Entrada 3 8 8 3" xfId="6349" xr:uid="{00000000-0005-0000-0000-0000A8180000}"/>
    <cellStyle name="Entrada 3 8 8 4" xfId="6350" xr:uid="{00000000-0005-0000-0000-0000A9180000}"/>
    <cellStyle name="Entrada 3 8 8 5" xfId="6351" xr:uid="{00000000-0005-0000-0000-0000AA180000}"/>
    <cellStyle name="Entrada 3 8 9" xfId="6352" xr:uid="{00000000-0005-0000-0000-0000AB180000}"/>
    <cellStyle name="Entrada 3 9" xfId="6353" xr:uid="{00000000-0005-0000-0000-0000AC180000}"/>
    <cellStyle name="Entrada 3 9 2" xfId="6354" xr:uid="{00000000-0005-0000-0000-0000AD180000}"/>
    <cellStyle name="Entrada 3 9 3" xfId="6355" xr:uid="{00000000-0005-0000-0000-0000AE180000}"/>
    <cellStyle name="Entrada 3 9 4" xfId="6356" xr:uid="{00000000-0005-0000-0000-0000AF180000}"/>
    <cellStyle name="Entrada 3 9 5" xfId="6357" xr:uid="{00000000-0005-0000-0000-0000B0180000}"/>
    <cellStyle name="Entrada 4" xfId="6358" xr:uid="{00000000-0005-0000-0000-0000B1180000}"/>
    <cellStyle name="Entrada 4 2" xfId="6359" xr:uid="{00000000-0005-0000-0000-0000B2180000}"/>
    <cellStyle name="Entrada 4 2 2" xfId="6360" xr:uid="{00000000-0005-0000-0000-0000B3180000}"/>
    <cellStyle name="Entrada 4 2 3" xfId="6361" xr:uid="{00000000-0005-0000-0000-0000B4180000}"/>
    <cellStyle name="Entrada 4 2 4" xfId="6362" xr:uid="{00000000-0005-0000-0000-0000B5180000}"/>
    <cellStyle name="Entrada 4 2 5" xfId="6363" xr:uid="{00000000-0005-0000-0000-0000B6180000}"/>
    <cellStyle name="Entrada 4 2 6" xfId="6364" xr:uid="{00000000-0005-0000-0000-0000B7180000}"/>
    <cellStyle name="Entrada 4 3" xfId="6365" xr:uid="{00000000-0005-0000-0000-0000B8180000}"/>
    <cellStyle name="Entrada 4 3 2" xfId="6366" xr:uid="{00000000-0005-0000-0000-0000B9180000}"/>
    <cellStyle name="Entrada 4 3 3" xfId="6367" xr:uid="{00000000-0005-0000-0000-0000BA180000}"/>
    <cellStyle name="Entrada 4 3 4" xfId="6368" xr:uid="{00000000-0005-0000-0000-0000BB180000}"/>
    <cellStyle name="Entrada 4 3 5" xfId="6369" xr:uid="{00000000-0005-0000-0000-0000BC180000}"/>
    <cellStyle name="Entrada 4 3 6" xfId="6370" xr:uid="{00000000-0005-0000-0000-0000BD180000}"/>
    <cellStyle name="Entrada 4 4" xfId="6371" xr:uid="{00000000-0005-0000-0000-0000BE180000}"/>
    <cellStyle name="Entrada 4 4 2" xfId="6372" xr:uid="{00000000-0005-0000-0000-0000BF180000}"/>
    <cellStyle name="Entrada 4 5" xfId="6373" xr:uid="{00000000-0005-0000-0000-0000C0180000}"/>
    <cellStyle name="Entrada 4 6" xfId="6374" xr:uid="{00000000-0005-0000-0000-0000C1180000}"/>
    <cellStyle name="Entrada 4 7" xfId="6375" xr:uid="{00000000-0005-0000-0000-0000C2180000}"/>
    <cellStyle name="Entrada 4 8" xfId="6376" xr:uid="{00000000-0005-0000-0000-0000C3180000}"/>
    <cellStyle name="Entrada 4 9" xfId="6377" xr:uid="{00000000-0005-0000-0000-0000C4180000}"/>
    <cellStyle name="Entrada 5" xfId="6378" xr:uid="{00000000-0005-0000-0000-0000C5180000}"/>
    <cellStyle name="Entrada 5 2" xfId="6379" xr:uid="{00000000-0005-0000-0000-0000C6180000}"/>
    <cellStyle name="Entrada 5 2 2" xfId="6380" xr:uid="{00000000-0005-0000-0000-0000C7180000}"/>
    <cellStyle name="Entrada 5 2 3" xfId="6381" xr:uid="{00000000-0005-0000-0000-0000C8180000}"/>
    <cellStyle name="Entrada 5 2 4" xfId="6382" xr:uid="{00000000-0005-0000-0000-0000C9180000}"/>
    <cellStyle name="Entrada 5 2 5" xfId="6383" xr:uid="{00000000-0005-0000-0000-0000CA180000}"/>
    <cellStyle name="Entrada 5 2 6" xfId="6384" xr:uid="{00000000-0005-0000-0000-0000CB180000}"/>
    <cellStyle name="Entrada 5 3" xfId="6385" xr:uid="{00000000-0005-0000-0000-0000CC180000}"/>
    <cellStyle name="Entrada 5 3 2" xfId="6386" xr:uid="{00000000-0005-0000-0000-0000CD180000}"/>
    <cellStyle name="Entrada 5 3 3" xfId="6387" xr:uid="{00000000-0005-0000-0000-0000CE180000}"/>
    <cellStyle name="Entrada 5 3 4" xfId="6388" xr:uid="{00000000-0005-0000-0000-0000CF180000}"/>
    <cellStyle name="Entrada 5 3 5" xfId="6389" xr:uid="{00000000-0005-0000-0000-0000D0180000}"/>
    <cellStyle name="Entrada 5 3 6" xfId="6390" xr:uid="{00000000-0005-0000-0000-0000D1180000}"/>
    <cellStyle name="Entrada 5 4" xfId="6391" xr:uid="{00000000-0005-0000-0000-0000D2180000}"/>
    <cellStyle name="Entrada 5 5" xfId="6392" xr:uid="{00000000-0005-0000-0000-0000D3180000}"/>
    <cellStyle name="Entrada 5 6" xfId="6393" xr:uid="{00000000-0005-0000-0000-0000D4180000}"/>
    <cellStyle name="Entrada 5 7" xfId="6394" xr:uid="{00000000-0005-0000-0000-0000D5180000}"/>
    <cellStyle name="Entrada 5 8" xfId="6395" xr:uid="{00000000-0005-0000-0000-0000D6180000}"/>
    <cellStyle name="Entrada 5 9" xfId="6396" xr:uid="{00000000-0005-0000-0000-0000D7180000}"/>
    <cellStyle name="Entrada 6" xfId="6397" xr:uid="{00000000-0005-0000-0000-0000D8180000}"/>
    <cellStyle name="Entrada 6 2" xfId="6398" xr:uid="{00000000-0005-0000-0000-0000D9180000}"/>
    <cellStyle name="Entrada 6 3" xfId="6399" xr:uid="{00000000-0005-0000-0000-0000DA180000}"/>
    <cellStyle name="Entrada 6 4" xfId="6400" xr:uid="{00000000-0005-0000-0000-0000DB180000}"/>
    <cellStyle name="Entrada 6 5" xfId="6401" xr:uid="{00000000-0005-0000-0000-0000DC180000}"/>
    <cellStyle name="Entrada 7" xfId="6402" xr:uid="{00000000-0005-0000-0000-0000DD180000}"/>
    <cellStyle name="Entrada 7 2" xfId="6403" xr:uid="{00000000-0005-0000-0000-0000DE180000}"/>
    <cellStyle name="Entrada 7 3" xfId="6404" xr:uid="{00000000-0005-0000-0000-0000DF180000}"/>
    <cellStyle name="Entrada 7 4" xfId="6405" xr:uid="{00000000-0005-0000-0000-0000E0180000}"/>
    <cellStyle name="Entrada 7 5" xfId="6406" xr:uid="{00000000-0005-0000-0000-0000E1180000}"/>
    <cellStyle name="Entrada 8" xfId="6407" xr:uid="{00000000-0005-0000-0000-0000E2180000}"/>
    <cellStyle name="Entrada 8 2" xfId="6408" xr:uid="{00000000-0005-0000-0000-0000E3180000}"/>
    <cellStyle name="Entrada 8 3" xfId="6409" xr:uid="{00000000-0005-0000-0000-0000E4180000}"/>
    <cellStyle name="Entrada 8 4" xfId="6410" xr:uid="{00000000-0005-0000-0000-0000E5180000}"/>
    <cellStyle name="Entrada 8 5" xfId="6411" xr:uid="{00000000-0005-0000-0000-0000E6180000}"/>
    <cellStyle name="Entrada 9" xfId="6412" xr:uid="{00000000-0005-0000-0000-0000E7180000}"/>
    <cellStyle name="Entrada 9 2" xfId="6413" xr:uid="{00000000-0005-0000-0000-0000E8180000}"/>
    <cellStyle name="Entrada 9 2 2" xfId="6414" xr:uid="{00000000-0005-0000-0000-0000E9180000}"/>
    <cellStyle name="Entrada 9 2 2 2" xfId="6415" xr:uid="{00000000-0005-0000-0000-0000EA180000}"/>
    <cellStyle name="Entrada 9 2 2 3" xfId="6416" xr:uid="{00000000-0005-0000-0000-0000EB180000}"/>
    <cellStyle name="Entrada 9 2 2 4" xfId="6417" xr:uid="{00000000-0005-0000-0000-0000EC180000}"/>
    <cellStyle name="Entrada 9 2 2 5" xfId="6418" xr:uid="{00000000-0005-0000-0000-0000ED180000}"/>
    <cellStyle name="Entrada 9 2 2 6" xfId="6419" xr:uid="{00000000-0005-0000-0000-0000EE180000}"/>
    <cellStyle name="Entrada 9 2 3" xfId="6420" xr:uid="{00000000-0005-0000-0000-0000EF180000}"/>
    <cellStyle name="Entrada 9 2 4" xfId="6421" xr:uid="{00000000-0005-0000-0000-0000F0180000}"/>
    <cellStyle name="Entrada 9 2 5" xfId="6422" xr:uid="{00000000-0005-0000-0000-0000F1180000}"/>
    <cellStyle name="Entrada 9 3" xfId="6423" xr:uid="{00000000-0005-0000-0000-0000F2180000}"/>
    <cellStyle name="Entrada 9 3 2" xfId="6424" xr:uid="{00000000-0005-0000-0000-0000F3180000}"/>
    <cellStyle name="Entrada 9 3 3" xfId="6425" xr:uid="{00000000-0005-0000-0000-0000F4180000}"/>
    <cellStyle name="Entrada 9 3 4" xfId="6426" xr:uid="{00000000-0005-0000-0000-0000F5180000}"/>
    <cellStyle name="Entrada 9 3 5" xfId="6427" xr:uid="{00000000-0005-0000-0000-0000F6180000}"/>
    <cellStyle name="Entrada 9 3 6" xfId="6428" xr:uid="{00000000-0005-0000-0000-0000F7180000}"/>
    <cellStyle name="Entrada 9 4" xfId="6429" xr:uid="{00000000-0005-0000-0000-0000F8180000}"/>
    <cellStyle name="Entrada 9 5" xfId="6430" xr:uid="{00000000-0005-0000-0000-0000F9180000}"/>
    <cellStyle name="Entrada 9 6" xfId="6431" xr:uid="{00000000-0005-0000-0000-0000FA180000}"/>
    <cellStyle name="Estilo 1" xfId="6432" xr:uid="{00000000-0005-0000-0000-0000FB180000}"/>
    <cellStyle name="Euro" xfId="4" xr:uid="{00000000-0005-0000-0000-0000FC180000}"/>
    <cellStyle name="Euro 10" xfId="6434" xr:uid="{00000000-0005-0000-0000-0000FD180000}"/>
    <cellStyle name="Euro 10 2" xfId="6435" xr:uid="{00000000-0005-0000-0000-0000FE180000}"/>
    <cellStyle name="Euro 10 2 2" xfId="6436" xr:uid="{00000000-0005-0000-0000-0000FF180000}"/>
    <cellStyle name="Euro 10 2 2 2" xfId="6437" xr:uid="{00000000-0005-0000-0000-000000190000}"/>
    <cellStyle name="Euro 10 2 3" xfId="6438" xr:uid="{00000000-0005-0000-0000-000001190000}"/>
    <cellStyle name="Euro 10 3" xfId="6439" xr:uid="{00000000-0005-0000-0000-000002190000}"/>
    <cellStyle name="Euro 10 3 2" xfId="6440" xr:uid="{00000000-0005-0000-0000-000003190000}"/>
    <cellStyle name="Euro 10 4" xfId="6441" xr:uid="{00000000-0005-0000-0000-000004190000}"/>
    <cellStyle name="Euro 10 4 2" xfId="6442" xr:uid="{00000000-0005-0000-0000-000005190000}"/>
    <cellStyle name="Euro 10 4 3" xfId="6443" xr:uid="{00000000-0005-0000-0000-000006190000}"/>
    <cellStyle name="Euro 10 5" xfId="6444" xr:uid="{00000000-0005-0000-0000-000007190000}"/>
    <cellStyle name="Euro 11" xfId="6445" xr:uid="{00000000-0005-0000-0000-000008190000}"/>
    <cellStyle name="Euro 11 10" xfId="6446" xr:uid="{00000000-0005-0000-0000-000009190000}"/>
    <cellStyle name="Euro 11 11" xfId="6447" xr:uid="{00000000-0005-0000-0000-00000A190000}"/>
    <cellStyle name="Euro 11 2" xfId="6448" xr:uid="{00000000-0005-0000-0000-00000B190000}"/>
    <cellStyle name="Euro 11 3" xfId="6449" xr:uid="{00000000-0005-0000-0000-00000C190000}"/>
    <cellStyle name="Euro 11 4" xfId="6450" xr:uid="{00000000-0005-0000-0000-00000D190000}"/>
    <cellStyle name="Euro 11 5" xfId="6451" xr:uid="{00000000-0005-0000-0000-00000E190000}"/>
    <cellStyle name="Euro 11 6" xfId="6452" xr:uid="{00000000-0005-0000-0000-00000F190000}"/>
    <cellStyle name="Euro 11 7" xfId="6453" xr:uid="{00000000-0005-0000-0000-000010190000}"/>
    <cellStyle name="Euro 11 8" xfId="6454" xr:uid="{00000000-0005-0000-0000-000011190000}"/>
    <cellStyle name="Euro 11 9" xfId="6455" xr:uid="{00000000-0005-0000-0000-000012190000}"/>
    <cellStyle name="Euro 12" xfId="6456" xr:uid="{00000000-0005-0000-0000-000013190000}"/>
    <cellStyle name="Euro 12 2" xfId="6457" xr:uid="{00000000-0005-0000-0000-000014190000}"/>
    <cellStyle name="Euro 12 3" xfId="6458" xr:uid="{00000000-0005-0000-0000-000015190000}"/>
    <cellStyle name="Euro 12 4" xfId="6459" xr:uid="{00000000-0005-0000-0000-000016190000}"/>
    <cellStyle name="Euro 13" xfId="6460" xr:uid="{00000000-0005-0000-0000-000017190000}"/>
    <cellStyle name="Euro 13 2" xfId="6461" xr:uid="{00000000-0005-0000-0000-000018190000}"/>
    <cellStyle name="Euro 13 2 2" xfId="6462" xr:uid="{00000000-0005-0000-0000-000019190000}"/>
    <cellStyle name="Euro 13 2 3" xfId="6463" xr:uid="{00000000-0005-0000-0000-00001A190000}"/>
    <cellStyle name="Euro 14" xfId="6464" xr:uid="{00000000-0005-0000-0000-00001B190000}"/>
    <cellStyle name="Euro 15" xfId="6465" xr:uid="{00000000-0005-0000-0000-00001C190000}"/>
    <cellStyle name="Euro 16" xfId="6466" xr:uid="{00000000-0005-0000-0000-00001D190000}"/>
    <cellStyle name="Euro 17" xfId="6467" xr:uid="{00000000-0005-0000-0000-00001E190000}"/>
    <cellStyle name="Euro 18" xfId="6468" xr:uid="{00000000-0005-0000-0000-00001F190000}"/>
    <cellStyle name="Euro 19" xfId="6469" xr:uid="{00000000-0005-0000-0000-000020190000}"/>
    <cellStyle name="Euro 2" xfId="11" xr:uid="{00000000-0005-0000-0000-000021190000}"/>
    <cellStyle name="Euro 2 10" xfId="6471" xr:uid="{00000000-0005-0000-0000-000022190000}"/>
    <cellStyle name="Euro 2 11" xfId="6472" xr:uid="{00000000-0005-0000-0000-000023190000}"/>
    <cellStyle name="Euro 2 12" xfId="6473" xr:uid="{00000000-0005-0000-0000-000024190000}"/>
    <cellStyle name="Euro 2 13" xfId="6474" xr:uid="{00000000-0005-0000-0000-000025190000}"/>
    <cellStyle name="Euro 2 14" xfId="6475" xr:uid="{00000000-0005-0000-0000-000026190000}"/>
    <cellStyle name="Euro 2 15" xfId="6476" xr:uid="{00000000-0005-0000-0000-000027190000}"/>
    <cellStyle name="Euro 2 16" xfId="6477" xr:uid="{00000000-0005-0000-0000-000028190000}"/>
    <cellStyle name="Euro 2 17" xfId="6478" xr:uid="{00000000-0005-0000-0000-000029190000}"/>
    <cellStyle name="Euro 2 18" xfId="6479" xr:uid="{00000000-0005-0000-0000-00002A190000}"/>
    <cellStyle name="Euro 2 19" xfId="6480" xr:uid="{00000000-0005-0000-0000-00002B190000}"/>
    <cellStyle name="Euro 2 2" xfId="6481" xr:uid="{00000000-0005-0000-0000-00002C190000}"/>
    <cellStyle name="Euro 2 2 10" xfId="6482" xr:uid="{00000000-0005-0000-0000-00002D190000}"/>
    <cellStyle name="Euro 2 2 10 2" xfId="6483" xr:uid="{00000000-0005-0000-0000-00002E190000}"/>
    <cellStyle name="Euro 2 2 10 2 2" xfId="6484" xr:uid="{00000000-0005-0000-0000-00002F190000}"/>
    <cellStyle name="Euro 2 2 10 2 3" xfId="6485" xr:uid="{00000000-0005-0000-0000-000030190000}"/>
    <cellStyle name="Euro 2 2 11" xfId="6486" xr:uid="{00000000-0005-0000-0000-000031190000}"/>
    <cellStyle name="Euro 2 2 12" xfId="6487" xr:uid="{00000000-0005-0000-0000-000032190000}"/>
    <cellStyle name="Euro 2 2 13" xfId="6488" xr:uid="{00000000-0005-0000-0000-000033190000}"/>
    <cellStyle name="Euro 2 2 14" xfId="6489" xr:uid="{00000000-0005-0000-0000-000034190000}"/>
    <cellStyle name="Euro 2 2 15" xfId="6490" xr:uid="{00000000-0005-0000-0000-000035190000}"/>
    <cellStyle name="Euro 2 2 16" xfId="6491" xr:uid="{00000000-0005-0000-0000-000036190000}"/>
    <cellStyle name="Euro 2 2 17" xfId="6492" xr:uid="{00000000-0005-0000-0000-000037190000}"/>
    <cellStyle name="Euro 2 2 18" xfId="6493" xr:uid="{00000000-0005-0000-0000-000038190000}"/>
    <cellStyle name="Euro 2 2 19" xfId="6494" xr:uid="{00000000-0005-0000-0000-000039190000}"/>
    <cellStyle name="Euro 2 2 2" xfId="6495" xr:uid="{00000000-0005-0000-0000-00003A190000}"/>
    <cellStyle name="Euro 2 2 2 10" xfId="6496" xr:uid="{00000000-0005-0000-0000-00003B190000}"/>
    <cellStyle name="Euro 2 2 2 11" xfId="6497" xr:uid="{00000000-0005-0000-0000-00003C190000}"/>
    <cellStyle name="Euro 2 2 2 12" xfId="6498" xr:uid="{00000000-0005-0000-0000-00003D190000}"/>
    <cellStyle name="Euro 2 2 2 13" xfId="6499" xr:uid="{00000000-0005-0000-0000-00003E190000}"/>
    <cellStyle name="Euro 2 2 2 14" xfId="6500" xr:uid="{00000000-0005-0000-0000-00003F190000}"/>
    <cellStyle name="Euro 2 2 2 15" xfId="6501" xr:uid="{00000000-0005-0000-0000-000040190000}"/>
    <cellStyle name="Euro 2 2 2 16" xfId="6502" xr:uid="{00000000-0005-0000-0000-000041190000}"/>
    <cellStyle name="Euro 2 2 2 17" xfId="6503" xr:uid="{00000000-0005-0000-0000-000042190000}"/>
    <cellStyle name="Euro 2 2 2 18" xfId="6504" xr:uid="{00000000-0005-0000-0000-000043190000}"/>
    <cellStyle name="Euro 2 2 2 19" xfId="6505" xr:uid="{00000000-0005-0000-0000-000044190000}"/>
    <cellStyle name="Euro 2 2 2 2" xfId="6506" xr:uid="{00000000-0005-0000-0000-000045190000}"/>
    <cellStyle name="Euro 2 2 2 2 2" xfId="6507" xr:uid="{00000000-0005-0000-0000-000046190000}"/>
    <cellStyle name="Euro 2 2 2 2 2 2" xfId="6508" xr:uid="{00000000-0005-0000-0000-000047190000}"/>
    <cellStyle name="Euro 2 2 2 2 3" xfId="6509" xr:uid="{00000000-0005-0000-0000-000048190000}"/>
    <cellStyle name="Euro 2 2 2 3" xfId="6510" xr:uid="{00000000-0005-0000-0000-000049190000}"/>
    <cellStyle name="Euro 2 2 2 3 2" xfId="6511" xr:uid="{00000000-0005-0000-0000-00004A190000}"/>
    <cellStyle name="Euro 2 2 2 4" xfId="6512" xr:uid="{00000000-0005-0000-0000-00004B190000}"/>
    <cellStyle name="Euro 2 2 2 5" xfId="6513" xr:uid="{00000000-0005-0000-0000-00004C190000}"/>
    <cellStyle name="Euro 2 2 2 6" xfId="6514" xr:uid="{00000000-0005-0000-0000-00004D190000}"/>
    <cellStyle name="Euro 2 2 2 7" xfId="6515" xr:uid="{00000000-0005-0000-0000-00004E190000}"/>
    <cellStyle name="Euro 2 2 2 8" xfId="6516" xr:uid="{00000000-0005-0000-0000-00004F190000}"/>
    <cellStyle name="Euro 2 2 2 9" xfId="6517" xr:uid="{00000000-0005-0000-0000-000050190000}"/>
    <cellStyle name="Euro 2 2 20" xfId="6518" xr:uid="{00000000-0005-0000-0000-000051190000}"/>
    <cellStyle name="Euro 2 2 21" xfId="6519" xr:uid="{00000000-0005-0000-0000-000052190000}"/>
    <cellStyle name="Euro 2 2 22" xfId="6520" xr:uid="{00000000-0005-0000-0000-000053190000}"/>
    <cellStyle name="Euro 2 2 23" xfId="6521" xr:uid="{00000000-0005-0000-0000-000054190000}"/>
    <cellStyle name="Euro 2 2 24" xfId="6522" xr:uid="{00000000-0005-0000-0000-000055190000}"/>
    <cellStyle name="Euro 2 2 25" xfId="6523" xr:uid="{00000000-0005-0000-0000-000056190000}"/>
    <cellStyle name="Euro 2 2 26" xfId="6524" xr:uid="{00000000-0005-0000-0000-000057190000}"/>
    <cellStyle name="Euro 2 2 27" xfId="6525" xr:uid="{00000000-0005-0000-0000-000058190000}"/>
    <cellStyle name="Euro 2 2 28" xfId="6526" xr:uid="{00000000-0005-0000-0000-000059190000}"/>
    <cellStyle name="Euro 2 2 29" xfId="6527" xr:uid="{00000000-0005-0000-0000-00005A190000}"/>
    <cellStyle name="Euro 2 2 3" xfId="6528" xr:uid="{00000000-0005-0000-0000-00005B190000}"/>
    <cellStyle name="Euro 2 2 3 2" xfId="6529" xr:uid="{00000000-0005-0000-0000-00005C190000}"/>
    <cellStyle name="Euro 2 2 3 2 2" xfId="6530" xr:uid="{00000000-0005-0000-0000-00005D190000}"/>
    <cellStyle name="Euro 2 2 3 2 2 2" xfId="6531" xr:uid="{00000000-0005-0000-0000-00005E190000}"/>
    <cellStyle name="Euro 2 2 3 2 3" xfId="6532" xr:uid="{00000000-0005-0000-0000-00005F190000}"/>
    <cellStyle name="Euro 2 2 3 3" xfId="6533" xr:uid="{00000000-0005-0000-0000-000060190000}"/>
    <cellStyle name="Euro 2 2 3 3 2" xfId="6534" xr:uid="{00000000-0005-0000-0000-000061190000}"/>
    <cellStyle name="Euro 2 2 3 4" xfId="6535" xr:uid="{00000000-0005-0000-0000-000062190000}"/>
    <cellStyle name="Euro 2 2 30" xfId="6536" xr:uid="{00000000-0005-0000-0000-000063190000}"/>
    <cellStyle name="Euro 2 2 31" xfId="6537" xr:uid="{00000000-0005-0000-0000-000064190000}"/>
    <cellStyle name="Euro 2 2 32" xfId="6538" xr:uid="{00000000-0005-0000-0000-000065190000}"/>
    <cellStyle name="Euro 2 2 33" xfId="6539" xr:uid="{00000000-0005-0000-0000-000066190000}"/>
    <cellStyle name="Euro 2 2 34" xfId="6540" xr:uid="{00000000-0005-0000-0000-000067190000}"/>
    <cellStyle name="Euro 2 2 35" xfId="6541" xr:uid="{00000000-0005-0000-0000-000068190000}"/>
    <cellStyle name="Euro 2 2 36" xfId="6542" xr:uid="{00000000-0005-0000-0000-000069190000}"/>
    <cellStyle name="Euro 2 2 37" xfId="6543" xr:uid="{00000000-0005-0000-0000-00006A190000}"/>
    <cellStyle name="Euro 2 2 38" xfId="6544" xr:uid="{00000000-0005-0000-0000-00006B190000}"/>
    <cellStyle name="Euro 2 2 39" xfId="6545" xr:uid="{00000000-0005-0000-0000-00006C190000}"/>
    <cellStyle name="Euro 2 2 4" xfId="6546" xr:uid="{00000000-0005-0000-0000-00006D190000}"/>
    <cellStyle name="Euro 2 2 4 2" xfId="6547" xr:uid="{00000000-0005-0000-0000-00006E190000}"/>
    <cellStyle name="Euro 2 2 4 2 2" xfId="6548" xr:uid="{00000000-0005-0000-0000-00006F190000}"/>
    <cellStyle name="Euro 2 2 4 2 2 2" xfId="6549" xr:uid="{00000000-0005-0000-0000-000070190000}"/>
    <cellStyle name="Euro 2 2 4 2 3" xfId="6550" xr:uid="{00000000-0005-0000-0000-000071190000}"/>
    <cellStyle name="Euro 2 2 4 3" xfId="6551" xr:uid="{00000000-0005-0000-0000-000072190000}"/>
    <cellStyle name="Euro 2 2 4 3 2" xfId="6552" xr:uid="{00000000-0005-0000-0000-000073190000}"/>
    <cellStyle name="Euro 2 2 4 4" xfId="6553" xr:uid="{00000000-0005-0000-0000-000074190000}"/>
    <cellStyle name="Euro 2 2 40" xfId="6554" xr:uid="{00000000-0005-0000-0000-000075190000}"/>
    <cellStyle name="Euro 2 2 41" xfId="6555" xr:uid="{00000000-0005-0000-0000-000076190000}"/>
    <cellStyle name="Euro 2 2 42" xfId="6556" xr:uid="{00000000-0005-0000-0000-000077190000}"/>
    <cellStyle name="Euro 2 2 43" xfId="6557" xr:uid="{00000000-0005-0000-0000-000078190000}"/>
    <cellStyle name="Euro 2 2 44" xfId="6558" xr:uid="{00000000-0005-0000-0000-000079190000}"/>
    <cellStyle name="Euro 2 2 45" xfId="6559" xr:uid="{00000000-0005-0000-0000-00007A190000}"/>
    <cellStyle name="Euro 2 2 46" xfId="6560" xr:uid="{00000000-0005-0000-0000-00007B190000}"/>
    <cellStyle name="Euro 2 2 47" xfId="6561" xr:uid="{00000000-0005-0000-0000-00007C190000}"/>
    <cellStyle name="Euro 2 2 48" xfId="6562" xr:uid="{00000000-0005-0000-0000-00007D190000}"/>
    <cellStyle name="Euro 2 2 49" xfId="6563" xr:uid="{00000000-0005-0000-0000-00007E190000}"/>
    <cellStyle name="Euro 2 2 5" xfId="6564" xr:uid="{00000000-0005-0000-0000-00007F190000}"/>
    <cellStyle name="Euro 2 2 5 2" xfId="6565" xr:uid="{00000000-0005-0000-0000-000080190000}"/>
    <cellStyle name="Euro 2 2 5 2 2" xfId="6566" xr:uid="{00000000-0005-0000-0000-000081190000}"/>
    <cellStyle name="Euro 2 2 5 3" xfId="6567" xr:uid="{00000000-0005-0000-0000-000082190000}"/>
    <cellStyle name="Euro 2 2 5 3 2" xfId="6568" xr:uid="{00000000-0005-0000-0000-000083190000}"/>
    <cellStyle name="Euro 2 2 5 4" xfId="6569" xr:uid="{00000000-0005-0000-0000-000084190000}"/>
    <cellStyle name="Euro 2 2 5 4 2" xfId="6570" xr:uid="{00000000-0005-0000-0000-000085190000}"/>
    <cellStyle name="Euro 2 2 5 4 3" xfId="6571" xr:uid="{00000000-0005-0000-0000-000086190000}"/>
    <cellStyle name="Euro 2 2 5 4 3 2" xfId="6572" xr:uid="{00000000-0005-0000-0000-000087190000}"/>
    <cellStyle name="Euro 2 2 5 4 3 3" xfId="6573" xr:uid="{00000000-0005-0000-0000-000088190000}"/>
    <cellStyle name="Euro 2 2 5 4 4" xfId="6574" xr:uid="{00000000-0005-0000-0000-000089190000}"/>
    <cellStyle name="Euro 2 2 5 5" xfId="6575" xr:uid="{00000000-0005-0000-0000-00008A190000}"/>
    <cellStyle name="Euro 2 2 5 5 2" xfId="6576" xr:uid="{00000000-0005-0000-0000-00008B190000}"/>
    <cellStyle name="Euro 2 2 5 5 3" xfId="6577" xr:uid="{00000000-0005-0000-0000-00008C190000}"/>
    <cellStyle name="Euro 2 2 50" xfId="6578" xr:uid="{00000000-0005-0000-0000-00008D190000}"/>
    <cellStyle name="Euro 2 2 51" xfId="6579" xr:uid="{00000000-0005-0000-0000-00008E190000}"/>
    <cellStyle name="Euro 2 2 52" xfId="6580" xr:uid="{00000000-0005-0000-0000-00008F190000}"/>
    <cellStyle name="Euro 2 2 53" xfId="6581" xr:uid="{00000000-0005-0000-0000-000090190000}"/>
    <cellStyle name="Euro 2 2 54" xfId="6582" xr:uid="{00000000-0005-0000-0000-000091190000}"/>
    <cellStyle name="Euro 2 2 55" xfId="6583" xr:uid="{00000000-0005-0000-0000-000092190000}"/>
    <cellStyle name="Euro 2 2 56" xfId="6584" xr:uid="{00000000-0005-0000-0000-000093190000}"/>
    <cellStyle name="Euro 2 2 57" xfId="6585" xr:uid="{00000000-0005-0000-0000-000094190000}"/>
    <cellStyle name="Euro 2 2 58" xfId="6586" xr:uid="{00000000-0005-0000-0000-000095190000}"/>
    <cellStyle name="Euro 2 2 59" xfId="6587" xr:uid="{00000000-0005-0000-0000-000096190000}"/>
    <cellStyle name="Euro 2 2 59 2" xfId="6588" xr:uid="{00000000-0005-0000-0000-000097190000}"/>
    <cellStyle name="Euro 2 2 6" xfId="6589" xr:uid="{00000000-0005-0000-0000-000098190000}"/>
    <cellStyle name="Euro 2 2 6 2" xfId="6590" xr:uid="{00000000-0005-0000-0000-000099190000}"/>
    <cellStyle name="Euro 2 2 6 2 2" xfId="6591" xr:uid="{00000000-0005-0000-0000-00009A190000}"/>
    <cellStyle name="Euro 2 2 6 2 3" xfId="6592" xr:uid="{00000000-0005-0000-0000-00009B190000}"/>
    <cellStyle name="Euro 2 2 6 2 3 2" xfId="6593" xr:uid="{00000000-0005-0000-0000-00009C190000}"/>
    <cellStyle name="Euro 2 2 6 2 3 3" xfId="6594" xr:uid="{00000000-0005-0000-0000-00009D190000}"/>
    <cellStyle name="Euro 2 2 6 3" xfId="6595" xr:uid="{00000000-0005-0000-0000-00009E190000}"/>
    <cellStyle name="Euro 2 2 6 3 2" xfId="6596" xr:uid="{00000000-0005-0000-0000-00009F190000}"/>
    <cellStyle name="Euro 2 2 6 4" xfId="6597" xr:uid="{00000000-0005-0000-0000-0000A0190000}"/>
    <cellStyle name="Euro 2 2 6 4 2" xfId="6598" xr:uid="{00000000-0005-0000-0000-0000A1190000}"/>
    <cellStyle name="Euro 2 2 6 4 3" xfId="6599" xr:uid="{00000000-0005-0000-0000-0000A2190000}"/>
    <cellStyle name="Euro 2 2 6 5" xfId="6600" xr:uid="{00000000-0005-0000-0000-0000A3190000}"/>
    <cellStyle name="Euro 2 2 6 5 2" xfId="6601" xr:uid="{00000000-0005-0000-0000-0000A4190000}"/>
    <cellStyle name="Euro 2 2 6 5 3" xfId="6602" xr:uid="{00000000-0005-0000-0000-0000A5190000}"/>
    <cellStyle name="Euro 2 2 6 6" xfId="6603" xr:uid="{00000000-0005-0000-0000-0000A6190000}"/>
    <cellStyle name="Euro 2 2 7" xfId="6604" xr:uid="{00000000-0005-0000-0000-0000A7190000}"/>
    <cellStyle name="Euro 2 2 7 2" xfId="6605" xr:uid="{00000000-0005-0000-0000-0000A8190000}"/>
    <cellStyle name="Euro 2 2 7 2 2" xfId="6606" xr:uid="{00000000-0005-0000-0000-0000A9190000}"/>
    <cellStyle name="Euro 2 2 7 2 2 2" xfId="6607" xr:uid="{00000000-0005-0000-0000-0000AA190000}"/>
    <cellStyle name="Euro 2 2 7 2 3" xfId="6608" xr:uid="{00000000-0005-0000-0000-0000AB190000}"/>
    <cellStyle name="Euro 2 2 7 3" xfId="6609" xr:uid="{00000000-0005-0000-0000-0000AC190000}"/>
    <cellStyle name="Euro 2 2 7 3 2" xfId="6610" xr:uid="{00000000-0005-0000-0000-0000AD190000}"/>
    <cellStyle name="Euro 2 2 7 4" xfId="6611" xr:uid="{00000000-0005-0000-0000-0000AE190000}"/>
    <cellStyle name="Euro 2 2 7 4 2" xfId="6612" xr:uid="{00000000-0005-0000-0000-0000AF190000}"/>
    <cellStyle name="Euro 2 2 7 4 3" xfId="6613" xr:uid="{00000000-0005-0000-0000-0000B0190000}"/>
    <cellStyle name="Euro 2 2 7 5" xfId="6614" xr:uid="{00000000-0005-0000-0000-0000B1190000}"/>
    <cellStyle name="Euro 2 2 8" xfId="6615" xr:uid="{00000000-0005-0000-0000-0000B2190000}"/>
    <cellStyle name="Euro 2 2 8 2" xfId="6616" xr:uid="{00000000-0005-0000-0000-0000B3190000}"/>
    <cellStyle name="Euro 2 2 9" xfId="6617" xr:uid="{00000000-0005-0000-0000-0000B4190000}"/>
    <cellStyle name="Euro 2 2 9 2" xfId="6618" xr:uid="{00000000-0005-0000-0000-0000B5190000}"/>
    <cellStyle name="Euro 2 2 9 3" xfId="6619" xr:uid="{00000000-0005-0000-0000-0000B6190000}"/>
    <cellStyle name="Euro 2 2 9 4" xfId="6620" xr:uid="{00000000-0005-0000-0000-0000B7190000}"/>
    <cellStyle name="Euro 2 20" xfId="6621" xr:uid="{00000000-0005-0000-0000-0000B8190000}"/>
    <cellStyle name="Euro 2 21" xfId="6622" xr:uid="{00000000-0005-0000-0000-0000B9190000}"/>
    <cellStyle name="Euro 2 22" xfId="6623" xr:uid="{00000000-0005-0000-0000-0000BA190000}"/>
    <cellStyle name="Euro 2 23" xfId="6624" xr:uid="{00000000-0005-0000-0000-0000BB190000}"/>
    <cellStyle name="Euro 2 24" xfId="6625" xr:uid="{00000000-0005-0000-0000-0000BC190000}"/>
    <cellStyle name="Euro 2 25" xfId="6626" xr:uid="{00000000-0005-0000-0000-0000BD190000}"/>
    <cellStyle name="Euro 2 26" xfId="6627" xr:uid="{00000000-0005-0000-0000-0000BE190000}"/>
    <cellStyle name="Euro 2 27" xfId="6628" xr:uid="{00000000-0005-0000-0000-0000BF190000}"/>
    <cellStyle name="Euro 2 28" xfId="6629" xr:uid="{00000000-0005-0000-0000-0000C0190000}"/>
    <cellStyle name="Euro 2 29" xfId="6630" xr:uid="{00000000-0005-0000-0000-0000C1190000}"/>
    <cellStyle name="Euro 2 3" xfId="6631" xr:uid="{00000000-0005-0000-0000-0000C2190000}"/>
    <cellStyle name="Euro 2 3 2" xfId="6632" xr:uid="{00000000-0005-0000-0000-0000C3190000}"/>
    <cellStyle name="Euro 2 30" xfId="6633" xr:uid="{00000000-0005-0000-0000-0000C4190000}"/>
    <cellStyle name="Euro 2 31" xfId="6634" xr:uid="{00000000-0005-0000-0000-0000C5190000}"/>
    <cellStyle name="Euro 2 32" xfId="6635" xr:uid="{00000000-0005-0000-0000-0000C6190000}"/>
    <cellStyle name="Euro 2 33" xfId="6636" xr:uid="{00000000-0005-0000-0000-0000C7190000}"/>
    <cellStyle name="Euro 2 34" xfId="6637" xr:uid="{00000000-0005-0000-0000-0000C8190000}"/>
    <cellStyle name="Euro 2 35" xfId="6638" xr:uid="{00000000-0005-0000-0000-0000C9190000}"/>
    <cellStyle name="Euro 2 36" xfId="6639" xr:uid="{00000000-0005-0000-0000-0000CA190000}"/>
    <cellStyle name="Euro 2 37" xfId="6640" xr:uid="{00000000-0005-0000-0000-0000CB190000}"/>
    <cellStyle name="Euro 2 38" xfId="6641" xr:uid="{00000000-0005-0000-0000-0000CC190000}"/>
    <cellStyle name="Euro 2 39" xfId="6642" xr:uid="{00000000-0005-0000-0000-0000CD190000}"/>
    <cellStyle name="Euro 2 4" xfId="6643" xr:uid="{00000000-0005-0000-0000-0000CE190000}"/>
    <cellStyle name="Euro 2 4 2" xfId="6644" xr:uid="{00000000-0005-0000-0000-0000CF190000}"/>
    <cellStyle name="Euro 2 40" xfId="6645" xr:uid="{00000000-0005-0000-0000-0000D0190000}"/>
    <cellStyle name="Euro 2 41" xfId="6646" xr:uid="{00000000-0005-0000-0000-0000D1190000}"/>
    <cellStyle name="Euro 2 42" xfId="6647" xr:uid="{00000000-0005-0000-0000-0000D2190000}"/>
    <cellStyle name="Euro 2 43" xfId="6648" xr:uid="{00000000-0005-0000-0000-0000D3190000}"/>
    <cellStyle name="Euro 2 44" xfId="6649" xr:uid="{00000000-0005-0000-0000-0000D4190000}"/>
    <cellStyle name="Euro 2 45" xfId="6650" xr:uid="{00000000-0005-0000-0000-0000D5190000}"/>
    <cellStyle name="Euro 2 46" xfId="6651" xr:uid="{00000000-0005-0000-0000-0000D6190000}"/>
    <cellStyle name="Euro 2 47" xfId="6652" xr:uid="{00000000-0005-0000-0000-0000D7190000}"/>
    <cellStyle name="Euro 2 48" xfId="6653" xr:uid="{00000000-0005-0000-0000-0000D8190000}"/>
    <cellStyle name="Euro 2 49" xfId="6654" xr:uid="{00000000-0005-0000-0000-0000D9190000}"/>
    <cellStyle name="Euro 2 5" xfId="6655" xr:uid="{00000000-0005-0000-0000-0000DA190000}"/>
    <cellStyle name="Euro 2 50" xfId="6656" xr:uid="{00000000-0005-0000-0000-0000DB190000}"/>
    <cellStyle name="Euro 2 51" xfId="6657" xr:uid="{00000000-0005-0000-0000-0000DC190000}"/>
    <cellStyle name="Euro 2 52" xfId="6658" xr:uid="{00000000-0005-0000-0000-0000DD190000}"/>
    <cellStyle name="Euro 2 53" xfId="6659" xr:uid="{00000000-0005-0000-0000-0000DE190000}"/>
    <cellStyle name="Euro 2 54" xfId="6660" xr:uid="{00000000-0005-0000-0000-0000DF190000}"/>
    <cellStyle name="Euro 2 55" xfId="6661" xr:uid="{00000000-0005-0000-0000-0000E0190000}"/>
    <cellStyle name="Euro 2 56" xfId="6662" xr:uid="{00000000-0005-0000-0000-0000E1190000}"/>
    <cellStyle name="Euro 2 57" xfId="6663" xr:uid="{00000000-0005-0000-0000-0000E2190000}"/>
    <cellStyle name="Euro 2 58" xfId="6664" xr:uid="{00000000-0005-0000-0000-0000E3190000}"/>
    <cellStyle name="Euro 2 59" xfId="6665" xr:uid="{00000000-0005-0000-0000-0000E4190000}"/>
    <cellStyle name="Euro 2 6" xfId="6666" xr:uid="{00000000-0005-0000-0000-0000E5190000}"/>
    <cellStyle name="Euro 2 60" xfId="6667" xr:uid="{00000000-0005-0000-0000-0000E6190000}"/>
    <cellStyle name="Euro 2 61" xfId="6668" xr:uid="{00000000-0005-0000-0000-0000E7190000}"/>
    <cellStyle name="Euro 2 62" xfId="6669" xr:uid="{00000000-0005-0000-0000-0000E8190000}"/>
    <cellStyle name="Euro 2 63" xfId="6670" xr:uid="{00000000-0005-0000-0000-0000E9190000}"/>
    <cellStyle name="Euro 2 64" xfId="6671" xr:uid="{00000000-0005-0000-0000-0000EA190000}"/>
    <cellStyle name="Euro 2 64 2" xfId="6672" xr:uid="{00000000-0005-0000-0000-0000EB190000}"/>
    <cellStyle name="Euro 2 65" xfId="6673" xr:uid="{00000000-0005-0000-0000-0000EC190000}"/>
    <cellStyle name="Euro 2 66" xfId="6674" xr:uid="{00000000-0005-0000-0000-0000ED190000}"/>
    <cellStyle name="Euro 2 67" xfId="6675" xr:uid="{00000000-0005-0000-0000-0000EE190000}"/>
    <cellStyle name="Euro 2 68" xfId="6676" xr:uid="{00000000-0005-0000-0000-0000EF190000}"/>
    <cellStyle name="Euro 2 69" xfId="6677" xr:uid="{00000000-0005-0000-0000-0000F0190000}"/>
    <cellStyle name="Euro 2 7" xfId="6678" xr:uid="{00000000-0005-0000-0000-0000F1190000}"/>
    <cellStyle name="Euro 2 70" xfId="6470" xr:uid="{00000000-0005-0000-0000-0000F2190000}"/>
    <cellStyle name="Euro 2 8" xfId="6679" xr:uid="{00000000-0005-0000-0000-0000F3190000}"/>
    <cellStyle name="Euro 2 9" xfId="6680" xr:uid="{00000000-0005-0000-0000-0000F4190000}"/>
    <cellStyle name="Euro 20" xfId="6681" xr:uid="{00000000-0005-0000-0000-0000F5190000}"/>
    <cellStyle name="Euro 21" xfId="6682" xr:uid="{00000000-0005-0000-0000-0000F6190000}"/>
    <cellStyle name="Euro 22" xfId="6683" xr:uid="{00000000-0005-0000-0000-0000F7190000}"/>
    <cellStyle name="Euro 23" xfId="6684" xr:uid="{00000000-0005-0000-0000-0000F8190000}"/>
    <cellStyle name="Euro 24" xfId="6685" xr:uid="{00000000-0005-0000-0000-0000F9190000}"/>
    <cellStyle name="Euro 25" xfId="6686" xr:uid="{00000000-0005-0000-0000-0000FA190000}"/>
    <cellStyle name="Euro 26" xfId="6687" xr:uid="{00000000-0005-0000-0000-0000FB190000}"/>
    <cellStyle name="Euro 27" xfId="6688" xr:uid="{00000000-0005-0000-0000-0000FC190000}"/>
    <cellStyle name="Euro 28" xfId="6689" xr:uid="{00000000-0005-0000-0000-0000FD190000}"/>
    <cellStyle name="Euro 29" xfId="6690" xr:uid="{00000000-0005-0000-0000-0000FE190000}"/>
    <cellStyle name="Euro 3" xfId="6691" xr:uid="{00000000-0005-0000-0000-0000FF190000}"/>
    <cellStyle name="Euro 3 10" xfId="6692" xr:uid="{00000000-0005-0000-0000-0000001A0000}"/>
    <cellStyle name="Euro 3 11" xfId="6693" xr:uid="{00000000-0005-0000-0000-0000011A0000}"/>
    <cellStyle name="Euro 3 12" xfId="6694" xr:uid="{00000000-0005-0000-0000-0000021A0000}"/>
    <cellStyle name="Euro 3 13" xfId="6695" xr:uid="{00000000-0005-0000-0000-0000031A0000}"/>
    <cellStyle name="Euro 3 14" xfId="6696" xr:uid="{00000000-0005-0000-0000-0000041A0000}"/>
    <cellStyle name="Euro 3 15" xfId="6697" xr:uid="{00000000-0005-0000-0000-0000051A0000}"/>
    <cellStyle name="Euro 3 2" xfId="6698" xr:uid="{00000000-0005-0000-0000-0000061A0000}"/>
    <cellStyle name="Euro 3 2 2" xfId="6699" xr:uid="{00000000-0005-0000-0000-0000071A0000}"/>
    <cellStyle name="Euro 3 3" xfId="6700" xr:uid="{00000000-0005-0000-0000-0000081A0000}"/>
    <cellStyle name="Euro 3 3 2" xfId="6701" xr:uid="{00000000-0005-0000-0000-0000091A0000}"/>
    <cellStyle name="Euro 3 4" xfId="6702" xr:uid="{00000000-0005-0000-0000-00000A1A0000}"/>
    <cellStyle name="Euro 3 5" xfId="6703" xr:uid="{00000000-0005-0000-0000-00000B1A0000}"/>
    <cellStyle name="Euro 3 6" xfId="6704" xr:uid="{00000000-0005-0000-0000-00000C1A0000}"/>
    <cellStyle name="Euro 3 7" xfId="6705" xr:uid="{00000000-0005-0000-0000-00000D1A0000}"/>
    <cellStyle name="Euro 3 8" xfId="6706" xr:uid="{00000000-0005-0000-0000-00000E1A0000}"/>
    <cellStyle name="Euro 3 9" xfId="6707" xr:uid="{00000000-0005-0000-0000-00000F1A0000}"/>
    <cellStyle name="Euro 30" xfId="6708" xr:uid="{00000000-0005-0000-0000-0000101A0000}"/>
    <cellStyle name="Euro 31" xfId="6709" xr:uid="{00000000-0005-0000-0000-0000111A0000}"/>
    <cellStyle name="Euro 32" xfId="6710" xr:uid="{00000000-0005-0000-0000-0000121A0000}"/>
    <cellStyle name="Euro 33" xfId="6711" xr:uid="{00000000-0005-0000-0000-0000131A0000}"/>
    <cellStyle name="Euro 34" xfId="6712" xr:uid="{00000000-0005-0000-0000-0000141A0000}"/>
    <cellStyle name="Euro 35" xfId="6713" xr:uid="{00000000-0005-0000-0000-0000151A0000}"/>
    <cellStyle name="Euro 36" xfId="6714" xr:uid="{00000000-0005-0000-0000-0000161A0000}"/>
    <cellStyle name="Euro 37" xfId="6715" xr:uid="{00000000-0005-0000-0000-0000171A0000}"/>
    <cellStyle name="Euro 38" xfId="6716" xr:uid="{00000000-0005-0000-0000-0000181A0000}"/>
    <cellStyle name="Euro 39" xfId="6717" xr:uid="{00000000-0005-0000-0000-0000191A0000}"/>
    <cellStyle name="Euro 4" xfId="6718" xr:uid="{00000000-0005-0000-0000-00001A1A0000}"/>
    <cellStyle name="Euro 4 10" xfId="6719" xr:uid="{00000000-0005-0000-0000-00001B1A0000}"/>
    <cellStyle name="Euro 4 10 2" xfId="6720" xr:uid="{00000000-0005-0000-0000-00001C1A0000}"/>
    <cellStyle name="Euro 4 10 2 2" xfId="6721" xr:uid="{00000000-0005-0000-0000-00001D1A0000}"/>
    <cellStyle name="Euro 4 10 2 3" xfId="6722" xr:uid="{00000000-0005-0000-0000-00001E1A0000}"/>
    <cellStyle name="Euro 4 11" xfId="6723" xr:uid="{00000000-0005-0000-0000-00001F1A0000}"/>
    <cellStyle name="Euro 4 12" xfId="6724" xr:uid="{00000000-0005-0000-0000-0000201A0000}"/>
    <cellStyle name="Euro 4 13" xfId="6725" xr:uid="{00000000-0005-0000-0000-0000211A0000}"/>
    <cellStyle name="Euro 4 14" xfId="6726" xr:uid="{00000000-0005-0000-0000-0000221A0000}"/>
    <cellStyle name="Euro 4 15" xfId="6727" xr:uid="{00000000-0005-0000-0000-0000231A0000}"/>
    <cellStyle name="Euro 4 16" xfId="6728" xr:uid="{00000000-0005-0000-0000-0000241A0000}"/>
    <cellStyle name="Euro 4 17" xfId="6729" xr:uid="{00000000-0005-0000-0000-0000251A0000}"/>
    <cellStyle name="Euro 4 18" xfId="6730" xr:uid="{00000000-0005-0000-0000-0000261A0000}"/>
    <cellStyle name="Euro 4 19" xfId="6731" xr:uid="{00000000-0005-0000-0000-0000271A0000}"/>
    <cellStyle name="Euro 4 2" xfId="6732" xr:uid="{00000000-0005-0000-0000-0000281A0000}"/>
    <cellStyle name="Euro 4 2 10" xfId="6733" xr:uid="{00000000-0005-0000-0000-0000291A0000}"/>
    <cellStyle name="Euro 4 2 11" xfId="6734" xr:uid="{00000000-0005-0000-0000-00002A1A0000}"/>
    <cellStyle name="Euro 4 2 12" xfId="6735" xr:uid="{00000000-0005-0000-0000-00002B1A0000}"/>
    <cellStyle name="Euro 4 2 2" xfId="6736" xr:uid="{00000000-0005-0000-0000-00002C1A0000}"/>
    <cellStyle name="Euro 4 2 2 2" xfId="6737" xr:uid="{00000000-0005-0000-0000-00002D1A0000}"/>
    <cellStyle name="Euro 4 2 2 2 2" xfId="6738" xr:uid="{00000000-0005-0000-0000-00002E1A0000}"/>
    <cellStyle name="Euro 4 2 2 3" xfId="6739" xr:uid="{00000000-0005-0000-0000-00002F1A0000}"/>
    <cellStyle name="Euro 4 2 3" xfId="6740" xr:uid="{00000000-0005-0000-0000-0000301A0000}"/>
    <cellStyle name="Euro 4 2 3 2" xfId="6741" xr:uid="{00000000-0005-0000-0000-0000311A0000}"/>
    <cellStyle name="Euro 4 2 4" xfId="6742" xr:uid="{00000000-0005-0000-0000-0000321A0000}"/>
    <cellStyle name="Euro 4 2 5" xfId="6743" xr:uid="{00000000-0005-0000-0000-0000331A0000}"/>
    <cellStyle name="Euro 4 2 6" xfId="6744" xr:uid="{00000000-0005-0000-0000-0000341A0000}"/>
    <cellStyle name="Euro 4 2 7" xfId="6745" xr:uid="{00000000-0005-0000-0000-0000351A0000}"/>
    <cellStyle name="Euro 4 2 8" xfId="6746" xr:uid="{00000000-0005-0000-0000-0000361A0000}"/>
    <cellStyle name="Euro 4 2 9" xfId="6747" xr:uid="{00000000-0005-0000-0000-0000371A0000}"/>
    <cellStyle name="Euro 4 20" xfId="6748" xr:uid="{00000000-0005-0000-0000-0000381A0000}"/>
    <cellStyle name="Euro 4 21" xfId="6749" xr:uid="{00000000-0005-0000-0000-0000391A0000}"/>
    <cellStyle name="Euro 4 22" xfId="6750" xr:uid="{00000000-0005-0000-0000-00003A1A0000}"/>
    <cellStyle name="Euro 4 23" xfId="6751" xr:uid="{00000000-0005-0000-0000-00003B1A0000}"/>
    <cellStyle name="Euro 4 24" xfId="6752" xr:uid="{00000000-0005-0000-0000-00003C1A0000}"/>
    <cellStyle name="Euro 4 25" xfId="6753" xr:uid="{00000000-0005-0000-0000-00003D1A0000}"/>
    <cellStyle name="Euro 4 26" xfId="6754" xr:uid="{00000000-0005-0000-0000-00003E1A0000}"/>
    <cellStyle name="Euro 4 27" xfId="6755" xr:uid="{00000000-0005-0000-0000-00003F1A0000}"/>
    <cellStyle name="Euro 4 28" xfId="6756" xr:uid="{00000000-0005-0000-0000-0000401A0000}"/>
    <cellStyle name="Euro 4 29" xfId="6757" xr:uid="{00000000-0005-0000-0000-0000411A0000}"/>
    <cellStyle name="Euro 4 3" xfId="6758" xr:uid="{00000000-0005-0000-0000-0000421A0000}"/>
    <cellStyle name="Euro 4 3 2" xfId="6759" xr:uid="{00000000-0005-0000-0000-0000431A0000}"/>
    <cellStyle name="Euro 4 3 2 2" xfId="6760" xr:uid="{00000000-0005-0000-0000-0000441A0000}"/>
    <cellStyle name="Euro 4 3 2 2 2" xfId="6761" xr:uid="{00000000-0005-0000-0000-0000451A0000}"/>
    <cellStyle name="Euro 4 3 2 3" xfId="6762" xr:uid="{00000000-0005-0000-0000-0000461A0000}"/>
    <cellStyle name="Euro 4 3 3" xfId="6763" xr:uid="{00000000-0005-0000-0000-0000471A0000}"/>
    <cellStyle name="Euro 4 3 3 2" xfId="6764" xr:uid="{00000000-0005-0000-0000-0000481A0000}"/>
    <cellStyle name="Euro 4 3 4" xfId="6765" xr:uid="{00000000-0005-0000-0000-0000491A0000}"/>
    <cellStyle name="Euro 4 30" xfId="6766" xr:uid="{00000000-0005-0000-0000-00004A1A0000}"/>
    <cellStyle name="Euro 4 31" xfId="6767" xr:uid="{00000000-0005-0000-0000-00004B1A0000}"/>
    <cellStyle name="Euro 4 32" xfId="6768" xr:uid="{00000000-0005-0000-0000-00004C1A0000}"/>
    <cellStyle name="Euro 4 33" xfId="6769" xr:uid="{00000000-0005-0000-0000-00004D1A0000}"/>
    <cellStyle name="Euro 4 34" xfId="6770" xr:uid="{00000000-0005-0000-0000-00004E1A0000}"/>
    <cellStyle name="Euro 4 35" xfId="6771" xr:uid="{00000000-0005-0000-0000-00004F1A0000}"/>
    <cellStyle name="Euro 4 36" xfId="6772" xr:uid="{00000000-0005-0000-0000-0000501A0000}"/>
    <cellStyle name="Euro 4 37" xfId="6773" xr:uid="{00000000-0005-0000-0000-0000511A0000}"/>
    <cellStyle name="Euro 4 38" xfId="6774" xr:uid="{00000000-0005-0000-0000-0000521A0000}"/>
    <cellStyle name="Euro 4 39" xfId="6775" xr:uid="{00000000-0005-0000-0000-0000531A0000}"/>
    <cellStyle name="Euro 4 4" xfId="6776" xr:uid="{00000000-0005-0000-0000-0000541A0000}"/>
    <cellStyle name="Euro 4 4 2" xfId="6777" xr:uid="{00000000-0005-0000-0000-0000551A0000}"/>
    <cellStyle name="Euro 4 4 2 2" xfId="6778" xr:uid="{00000000-0005-0000-0000-0000561A0000}"/>
    <cellStyle name="Euro 4 4 2 2 2" xfId="6779" xr:uid="{00000000-0005-0000-0000-0000571A0000}"/>
    <cellStyle name="Euro 4 4 2 3" xfId="6780" xr:uid="{00000000-0005-0000-0000-0000581A0000}"/>
    <cellStyle name="Euro 4 4 3" xfId="6781" xr:uid="{00000000-0005-0000-0000-0000591A0000}"/>
    <cellStyle name="Euro 4 4 3 2" xfId="6782" xr:uid="{00000000-0005-0000-0000-00005A1A0000}"/>
    <cellStyle name="Euro 4 4 4" xfId="6783" xr:uid="{00000000-0005-0000-0000-00005B1A0000}"/>
    <cellStyle name="Euro 4 40" xfId="6784" xr:uid="{00000000-0005-0000-0000-00005C1A0000}"/>
    <cellStyle name="Euro 4 41" xfId="6785" xr:uid="{00000000-0005-0000-0000-00005D1A0000}"/>
    <cellStyle name="Euro 4 42" xfId="6786" xr:uid="{00000000-0005-0000-0000-00005E1A0000}"/>
    <cellStyle name="Euro 4 43" xfId="6787" xr:uid="{00000000-0005-0000-0000-00005F1A0000}"/>
    <cellStyle name="Euro 4 44" xfId="6788" xr:uid="{00000000-0005-0000-0000-0000601A0000}"/>
    <cellStyle name="Euro 4 45" xfId="6789" xr:uid="{00000000-0005-0000-0000-0000611A0000}"/>
    <cellStyle name="Euro 4 46" xfId="6790" xr:uid="{00000000-0005-0000-0000-0000621A0000}"/>
    <cellStyle name="Euro 4 47" xfId="6791" xr:uid="{00000000-0005-0000-0000-0000631A0000}"/>
    <cellStyle name="Euro 4 48" xfId="6792" xr:uid="{00000000-0005-0000-0000-0000641A0000}"/>
    <cellStyle name="Euro 4 49" xfId="6793" xr:uid="{00000000-0005-0000-0000-0000651A0000}"/>
    <cellStyle name="Euro 4 5" xfId="6794" xr:uid="{00000000-0005-0000-0000-0000661A0000}"/>
    <cellStyle name="Euro 4 5 2" xfId="6795" xr:uid="{00000000-0005-0000-0000-0000671A0000}"/>
    <cellStyle name="Euro 4 5 2 2" xfId="6796" xr:uid="{00000000-0005-0000-0000-0000681A0000}"/>
    <cellStyle name="Euro 4 5 3" xfId="6797" xr:uid="{00000000-0005-0000-0000-0000691A0000}"/>
    <cellStyle name="Euro 4 5 3 2" xfId="6798" xr:uid="{00000000-0005-0000-0000-00006A1A0000}"/>
    <cellStyle name="Euro 4 5 4" xfId="6799" xr:uid="{00000000-0005-0000-0000-00006B1A0000}"/>
    <cellStyle name="Euro 4 5 4 2" xfId="6800" xr:uid="{00000000-0005-0000-0000-00006C1A0000}"/>
    <cellStyle name="Euro 4 5 4 3" xfId="6801" xr:uid="{00000000-0005-0000-0000-00006D1A0000}"/>
    <cellStyle name="Euro 4 5 4 3 2" xfId="6802" xr:uid="{00000000-0005-0000-0000-00006E1A0000}"/>
    <cellStyle name="Euro 4 5 4 3 3" xfId="6803" xr:uid="{00000000-0005-0000-0000-00006F1A0000}"/>
    <cellStyle name="Euro 4 5 4 4" xfId="6804" xr:uid="{00000000-0005-0000-0000-0000701A0000}"/>
    <cellStyle name="Euro 4 5 5" xfId="6805" xr:uid="{00000000-0005-0000-0000-0000711A0000}"/>
    <cellStyle name="Euro 4 5 5 2" xfId="6806" xr:uid="{00000000-0005-0000-0000-0000721A0000}"/>
    <cellStyle name="Euro 4 5 5 3" xfId="6807" xr:uid="{00000000-0005-0000-0000-0000731A0000}"/>
    <cellStyle name="Euro 4 50" xfId="6808" xr:uid="{00000000-0005-0000-0000-0000741A0000}"/>
    <cellStyle name="Euro 4 51" xfId="6809" xr:uid="{00000000-0005-0000-0000-0000751A0000}"/>
    <cellStyle name="Euro 4 52" xfId="6810" xr:uid="{00000000-0005-0000-0000-0000761A0000}"/>
    <cellStyle name="Euro 4 53" xfId="6811" xr:uid="{00000000-0005-0000-0000-0000771A0000}"/>
    <cellStyle name="Euro 4 54" xfId="6812" xr:uid="{00000000-0005-0000-0000-0000781A0000}"/>
    <cellStyle name="Euro 4 55" xfId="6813" xr:uid="{00000000-0005-0000-0000-0000791A0000}"/>
    <cellStyle name="Euro 4 56" xfId="6814" xr:uid="{00000000-0005-0000-0000-00007A1A0000}"/>
    <cellStyle name="Euro 4 57" xfId="6815" xr:uid="{00000000-0005-0000-0000-00007B1A0000}"/>
    <cellStyle name="Euro 4 58" xfId="6816" xr:uid="{00000000-0005-0000-0000-00007C1A0000}"/>
    <cellStyle name="Euro 4 59" xfId="6817" xr:uid="{00000000-0005-0000-0000-00007D1A0000}"/>
    <cellStyle name="Euro 4 6" xfId="6818" xr:uid="{00000000-0005-0000-0000-00007E1A0000}"/>
    <cellStyle name="Euro 4 6 2" xfId="6819" xr:uid="{00000000-0005-0000-0000-00007F1A0000}"/>
    <cellStyle name="Euro 4 6 2 2" xfId="6820" xr:uid="{00000000-0005-0000-0000-0000801A0000}"/>
    <cellStyle name="Euro 4 6 2 3" xfId="6821" xr:uid="{00000000-0005-0000-0000-0000811A0000}"/>
    <cellStyle name="Euro 4 6 2 3 2" xfId="6822" xr:uid="{00000000-0005-0000-0000-0000821A0000}"/>
    <cellStyle name="Euro 4 6 2 3 3" xfId="6823" xr:uid="{00000000-0005-0000-0000-0000831A0000}"/>
    <cellStyle name="Euro 4 6 3" xfId="6824" xr:uid="{00000000-0005-0000-0000-0000841A0000}"/>
    <cellStyle name="Euro 4 6 3 2" xfId="6825" xr:uid="{00000000-0005-0000-0000-0000851A0000}"/>
    <cellStyle name="Euro 4 6 4" xfId="6826" xr:uid="{00000000-0005-0000-0000-0000861A0000}"/>
    <cellStyle name="Euro 4 6 4 2" xfId="6827" xr:uid="{00000000-0005-0000-0000-0000871A0000}"/>
    <cellStyle name="Euro 4 6 4 3" xfId="6828" xr:uid="{00000000-0005-0000-0000-0000881A0000}"/>
    <cellStyle name="Euro 4 6 5" xfId="6829" xr:uid="{00000000-0005-0000-0000-0000891A0000}"/>
    <cellStyle name="Euro 4 6 5 2" xfId="6830" xr:uid="{00000000-0005-0000-0000-00008A1A0000}"/>
    <cellStyle name="Euro 4 6 5 3" xfId="6831" xr:uid="{00000000-0005-0000-0000-00008B1A0000}"/>
    <cellStyle name="Euro 4 6 6" xfId="6832" xr:uid="{00000000-0005-0000-0000-00008C1A0000}"/>
    <cellStyle name="Euro 4 60" xfId="6833" xr:uid="{00000000-0005-0000-0000-00008D1A0000}"/>
    <cellStyle name="Euro 4 61" xfId="6834" xr:uid="{00000000-0005-0000-0000-00008E1A0000}"/>
    <cellStyle name="Euro 4 62" xfId="6835" xr:uid="{00000000-0005-0000-0000-00008F1A0000}"/>
    <cellStyle name="Euro 4 62 2" xfId="6836" xr:uid="{00000000-0005-0000-0000-0000901A0000}"/>
    <cellStyle name="Euro 4 62 3" xfId="6837" xr:uid="{00000000-0005-0000-0000-0000911A0000}"/>
    <cellStyle name="Euro 4 63" xfId="6838" xr:uid="{00000000-0005-0000-0000-0000921A0000}"/>
    <cellStyle name="Euro 4 7" xfId="6839" xr:uid="{00000000-0005-0000-0000-0000931A0000}"/>
    <cellStyle name="Euro 4 7 2" xfId="6840" xr:uid="{00000000-0005-0000-0000-0000941A0000}"/>
    <cellStyle name="Euro 4 7 2 2" xfId="6841" xr:uid="{00000000-0005-0000-0000-0000951A0000}"/>
    <cellStyle name="Euro 4 7 2 2 2" xfId="6842" xr:uid="{00000000-0005-0000-0000-0000961A0000}"/>
    <cellStyle name="Euro 4 7 2 3" xfId="6843" xr:uid="{00000000-0005-0000-0000-0000971A0000}"/>
    <cellStyle name="Euro 4 7 3" xfId="6844" xr:uid="{00000000-0005-0000-0000-0000981A0000}"/>
    <cellStyle name="Euro 4 7 3 2" xfId="6845" xr:uid="{00000000-0005-0000-0000-0000991A0000}"/>
    <cellStyle name="Euro 4 7 4" xfId="6846" xr:uid="{00000000-0005-0000-0000-00009A1A0000}"/>
    <cellStyle name="Euro 4 7 4 2" xfId="6847" xr:uid="{00000000-0005-0000-0000-00009B1A0000}"/>
    <cellStyle name="Euro 4 7 4 3" xfId="6848" xr:uid="{00000000-0005-0000-0000-00009C1A0000}"/>
    <cellStyle name="Euro 4 7 5" xfId="6849" xr:uid="{00000000-0005-0000-0000-00009D1A0000}"/>
    <cellStyle name="Euro 4 8" xfId="6850" xr:uid="{00000000-0005-0000-0000-00009E1A0000}"/>
    <cellStyle name="Euro 4 8 2" xfId="6851" xr:uid="{00000000-0005-0000-0000-00009F1A0000}"/>
    <cellStyle name="Euro 4 9" xfId="6852" xr:uid="{00000000-0005-0000-0000-0000A01A0000}"/>
    <cellStyle name="Euro 4 9 2" xfId="6853" xr:uid="{00000000-0005-0000-0000-0000A11A0000}"/>
    <cellStyle name="Euro 4 9 3" xfId="6854" xr:uid="{00000000-0005-0000-0000-0000A21A0000}"/>
    <cellStyle name="Euro 4 9 4" xfId="6855" xr:uid="{00000000-0005-0000-0000-0000A31A0000}"/>
    <cellStyle name="Euro 40" xfId="6856" xr:uid="{00000000-0005-0000-0000-0000A41A0000}"/>
    <cellStyle name="Euro 41" xfId="6857" xr:uid="{00000000-0005-0000-0000-0000A51A0000}"/>
    <cellStyle name="Euro 42" xfId="6858" xr:uid="{00000000-0005-0000-0000-0000A61A0000}"/>
    <cellStyle name="Euro 43" xfId="6859" xr:uid="{00000000-0005-0000-0000-0000A71A0000}"/>
    <cellStyle name="Euro 44" xfId="6860" xr:uid="{00000000-0005-0000-0000-0000A81A0000}"/>
    <cellStyle name="Euro 45" xfId="6861" xr:uid="{00000000-0005-0000-0000-0000A91A0000}"/>
    <cellStyle name="Euro 46" xfId="6862" xr:uid="{00000000-0005-0000-0000-0000AA1A0000}"/>
    <cellStyle name="Euro 47" xfId="6863" xr:uid="{00000000-0005-0000-0000-0000AB1A0000}"/>
    <cellStyle name="Euro 48" xfId="6864" xr:uid="{00000000-0005-0000-0000-0000AC1A0000}"/>
    <cellStyle name="Euro 49" xfId="6865" xr:uid="{00000000-0005-0000-0000-0000AD1A0000}"/>
    <cellStyle name="Euro 5" xfId="6866" xr:uid="{00000000-0005-0000-0000-0000AE1A0000}"/>
    <cellStyle name="Euro 5 10" xfId="6867" xr:uid="{00000000-0005-0000-0000-0000AF1A0000}"/>
    <cellStyle name="Euro 5 11" xfId="6868" xr:uid="{00000000-0005-0000-0000-0000B01A0000}"/>
    <cellStyle name="Euro 5 12" xfId="6869" xr:uid="{00000000-0005-0000-0000-0000B11A0000}"/>
    <cellStyle name="Euro 5 12 2" xfId="6870" xr:uid="{00000000-0005-0000-0000-0000B21A0000}"/>
    <cellStyle name="Euro 5 2" xfId="6871" xr:uid="{00000000-0005-0000-0000-0000B31A0000}"/>
    <cellStyle name="Euro 5 2 2" xfId="6872" xr:uid="{00000000-0005-0000-0000-0000B41A0000}"/>
    <cellStyle name="Euro 5 2 2 2" xfId="6873" xr:uid="{00000000-0005-0000-0000-0000B51A0000}"/>
    <cellStyle name="Euro 5 2 2 2 2" xfId="6874" xr:uid="{00000000-0005-0000-0000-0000B61A0000}"/>
    <cellStyle name="Euro 5 2 2 3" xfId="6875" xr:uid="{00000000-0005-0000-0000-0000B71A0000}"/>
    <cellStyle name="Euro 5 2 2 3 2" xfId="6876" xr:uid="{00000000-0005-0000-0000-0000B81A0000}"/>
    <cellStyle name="Euro 5 2 2 4" xfId="6877" xr:uid="{00000000-0005-0000-0000-0000B91A0000}"/>
    <cellStyle name="Euro 5 2 2 5" xfId="6878" xr:uid="{00000000-0005-0000-0000-0000BA1A0000}"/>
    <cellStyle name="Euro 5 2 2 6" xfId="6879" xr:uid="{00000000-0005-0000-0000-0000BB1A0000}"/>
    <cellStyle name="Euro 5 2 3" xfId="6880" xr:uid="{00000000-0005-0000-0000-0000BC1A0000}"/>
    <cellStyle name="Euro 5 2 4" xfId="6881" xr:uid="{00000000-0005-0000-0000-0000BD1A0000}"/>
    <cellStyle name="Euro 5 2 5" xfId="6882" xr:uid="{00000000-0005-0000-0000-0000BE1A0000}"/>
    <cellStyle name="Euro 5 3" xfId="6883" xr:uid="{00000000-0005-0000-0000-0000BF1A0000}"/>
    <cellStyle name="Euro 5 3 2" xfId="6884" xr:uid="{00000000-0005-0000-0000-0000C01A0000}"/>
    <cellStyle name="Euro 5 4" xfId="6885" xr:uid="{00000000-0005-0000-0000-0000C11A0000}"/>
    <cellStyle name="Euro 5 5" xfId="6886" xr:uid="{00000000-0005-0000-0000-0000C21A0000}"/>
    <cellStyle name="Euro 5 6" xfId="6887" xr:uid="{00000000-0005-0000-0000-0000C31A0000}"/>
    <cellStyle name="Euro 5 7" xfId="6888" xr:uid="{00000000-0005-0000-0000-0000C41A0000}"/>
    <cellStyle name="Euro 5 8" xfId="6889" xr:uid="{00000000-0005-0000-0000-0000C51A0000}"/>
    <cellStyle name="Euro 5 9" xfId="6890" xr:uid="{00000000-0005-0000-0000-0000C61A0000}"/>
    <cellStyle name="Euro 50" xfId="6891" xr:uid="{00000000-0005-0000-0000-0000C71A0000}"/>
    <cellStyle name="Euro 51" xfId="6892" xr:uid="{00000000-0005-0000-0000-0000C81A0000}"/>
    <cellStyle name="Euro 52" xfId="6893" xr:uid="{00000000-0005-0000-0000-0000C91A0000}"/>
    <cellStyle name="Euro 53" xfId="6894" xr:uid="{00000000-0005-0000-0000-0000CA1A0000}"/>
    <cellStyle name="Euro 54" xfId="6895" xr:uid="{00000000-0005-0000-0000-0000CB1A0000}"/>
    <cellStyle name="Euro 55" xfId="6896" xr:uid="{00000000-0005-0000-0000-0000CC1A0000}"/>
    <cellStyle name="Euro 56" xfId="6897" xr:uid="{00000000-0005-0000-0000-0000CD1A0000}"/>
    <cellStyle name="Euro 57" xfId="6898" xr:uid="{00000000-0005-0000-0000-0000CE1A0000}"/>
    <cellStyle name="Euro 58" xfId="6899" xr:uid="{00000000-0005-0000-0000-0000CF1A0000}"/>
    <cellStyle name="Euro 59" xfId="6900" xr:uid="{00000000-0005-0000-0000-0000D01A0000}"/>
    <cellStyle name="Euro 6" xfId="6901" xr:uid="{00000000-0005-0000-0000-0000D11A0000}"/>
    <cellStyle name="Euro 6 2" xfId="6902" xr:uid="{00000000-0005-0000-0000-0000D21A0000}"/>
    <cellStyle name="Euro 6 2 2" xfId="6903" xr:uid="{00000000-0005-0000-0000-0000D31A0000}"/>
    <cellStyle name="Euro 6 2 2 2" xfId="6904" xr:uid="{00000000-0005-0000-0000-0000D41A0000}"/>
    <cellStyle name="Euro 6 2 3" xfId="6905" xr:uid="{00000000-0005-0000-0000-0000D51A0000}"/>
    <cellStyle name="Euro 6 3" xfId="6906" xr:uid="{00000000-0005-0000-0000-0000D61A0000}"/>
    <cellStyle name="Euro 6 3 2" xfId="6907" xr:uid="{00000000-0005-0000-0000-0000D71A0000}"/>
    <cellStyle name="Euro 6 4" xfId="6908" xr:uid="{00000000-0005-0000-0000-0000D81A0000}"/>
    <cellStyle name="Euro 60" xfId="6909" xr:uid="{00000000-0005-0000-0000-0000D91A0000}"/>
    <cellStyle name="Euro 61" xfId="6910" xr:uid="{00000000-0005-0000-0000-0000DA1A0000}"/>
    <cellStyle name="Euro 62" xfId="6911" xr:uid="{00000000-0005-0000-0000-0000DB1A0000}"/>
    <cellStyle name="Euro 63" xfId="6912" xr:uid="{00000000-0005-0000-0000-0000DC1A0000}"/>
    <cellStyle name="Euro 64" xfId="6913" xr:uid="{00000000-0005-0000-0000-0000DD1A0000}"/>
    <cellStyle name="Euro 65" xfId="6914" xr:uid="{00000000-0005-0000-0000-0000DE1A0000}"/>
    <cellStyle name="Euro 66" xfId="6915" xr:uid="{00000000-0005-0000-0000-0000DF1A0000}"/>
    <cellStyle name="Euro 66 2" xfId="6916" xr:uid="{00000000-0005-0000-0000-0000E01A0000}"/>
    <cellStyle name="Euro 67" xfId="6917" xr:uid="{00000000-0005-0000-0000-0000E11A0000}"/>
    <cellStyle name="Euro 67 2" xfId="6918" xr:uid="{00000000-0005-0000-0000-0000E21A0000}"/>
    <cellStyle name="Euro 67 3" xfId="6919" xr:uid="{00000000-0005-0000-0000-0000E31A0000}"/>
    <cellStyle name="Euro 68" xfId="6433" xr:uid="{00000000-0005-0000-0000-0000E41A0000}"/>
    <cellStyle name="Euro 7" xfId="6920" xr:uid="{00000000-0005-0000-0000-0000E51A0000}"/>
    <cellStyle name="Euro 7 2" xfId="6921" xr:uid="{00000000-0005-0000-0000-0000E61A0000}"/>
    <cellStyle name="Euro 7 2 2" xfId="6922" xr:uid="{00000000-0005-0000-0000-0000E71A0000}"/>
    <cellStyle name="Euro 7 2 2 2" xfId="6923" xr:uid="{00000000-0005-0000-0000-0000E81A0000}"/>
    <cellStyle name="Euro 7 2 3" xfId="6924" xr:uid="{00000000-0005-0000-0000-0000E91A0000}"/>
    <cellStyle name="Euro 7 3" xfId="6925" xr:uid="{00000000-0005-0000-0000-0000EA1A0000}"/>
    <cellStyle name="Euro 7 3 2" xfId="6926" xr:uid="{00000000-0005-0000-0000-0000EB1A0000}"/>
    <cellStyle name="Euro 7 4" xfId="6927" xr:uid="{00000000-0005-0000-0000-0000EC1A0000}"/>
    <cellStyle name="Euro 8" xfId="6928" xr:uid="{00000000-0005-0000-0000-0000ED1A0000}"/>
    <cellStyle name="Euro 8 2" xfId="6929" xr:uid="{00000000-0005-0000-0000-0000EE1A0000}"/>
    <cellStyle name="Euro 8 2 2" xfId="6930" xr:uid="{00000000-0005-0000-0000-0000EF1A0000}"/>
    <cellStyle name="Euro 8 3" xfId="6931" xr:uid="{00000000-0005-0000-0000-0000F01A0000}"/>
    <cellStyle name="Euro 8 3 2" xfId="6932" xr:uid="{00000000-0005-0000-0000-0000F11A0000}"/>
    <cellStyle name="Euro 8 4" xfId="6933" xr:uid="{00000000-0005-0000-0000-0000F21A0000}"/>
    <cellStyle name="Euro 8 4 2" xfId="6934" xr:uid="{00000000-0005-0000-0000-0000F31A0000}"/>
    <cellStyle name="Euro 8 4 3" xfId="6935" xr:uid="{00000000-0005-0000-0000-0000F41A0000}"/>
    <cellStyle name="Euro 8 4 3 2" xfId="6936" xr:uid="{00000000-0005-0000-0000-0000F51A0000}"/>
    <cellStyle name="Euro 8 4 3 3" xfId="6937" xr:uid="{00000000-0005-0000-0000-0000F61A0000}"/>
    <cellStyle name="Euro 8 4 4" xfId="6938" xr:uid="{00000000-0005-0000-0000-0000F71A0000}"/>
    <cellStyle name="Euro 8 5" xfId="6939" xr:uid="{00000000-0005-0000-0000-0000F81A0000}"/>
    <cellStyle name="Euro 8 5 2" xfId="6940" xr:uid="{00000000-0005-0000-0000-0000F91A0000}"/>
    <cellStyle name="Euro 8 5 3" xfId="6941" xr:uid="{00000000-0005-0000-0000-0000FA1A0000}"/>
    <cellStyle name="Euro 9" xfId="6942" xr:uid="{00000000-0005-0000-0000-0000FB1A0000}"/>
    <cellStyle name="Euro 9 2" xfId="6943" xr:uid="{00000000-0005-0000-0000-0000FC1A0000}"/>
    <cellStyle name="Euro 9 2 2" xfId="6944" xr:uid="{00000000-0005-0000-0000-0000FD1A0000}"/>
    <cellStyle name="Euro 9 2 3" xfId="6945" xr:uid="{00000000-0005-0000-0000-0000FE1A0000}"/>
    <cellStyle name="Euro 9 2 3 2" xfId="6946" xr:uid="{00000000-0005-0000-0000-0000FF1A0000}"/>
    <cellStyle name="Euro 9 2 3 3" xfId="6947" xr:uid="{00000000-0005-0000-0000-0000001B0000}"/>
    <cellStyle name="Euro 9 3" xfId="6948" xr:uid="{00000000-0005-0000-0000-0000011B0000}"/>
    <cellStyle name="Euro 9 3 2" xfId="6949" xr:uid="{00000000-0005-0000-0000-0000021B0000}"/>
    <cellStyle name="Euro 9 4" xfId="6950" xr:uid="{00000000-0005-0000-0000-0000031B0000}"/>
    <cellStyle name="Euro 9 4 2" xfId="6951" xr:uid="{00000000-0005-0000-0000-0000041B0000}"/>
    <cellStyle name="Euro 9 4 3" xfId="6952" xr:uid="{00000000-0005-0000-0000-0000051B0000}"/>
    <cellStyle name="Euro 9 5" xfId="6953" xr:uid="{00000000-0005-0000-0000-0000061B0000}"/>
    <cellStyle name="Euro 9 5 2" xfId="6954" xr:uid="{00000000-0005-0000-0000-0000071B0000}"/>
    <cellStyle name="Euro 9 5 3" xfId="6955" xr:uid="{00000000-0005-0000-0000-0000081B0000}"/>
    <cellStyle name="Euro 9 6" xfId="6956" xr:uid="{00000000-0005-0000-0000-0000091B0000}"/>
    <cellStyle name="Excel Built-in Normal" xfId="6957" xr:uid="{00000000-0005-0000-0000-00000A1B0000}"/>
    <cellStyle name="Excel Built-in Normal 2" xfId="6958" xr:uid="{00000000-0005-0000-0000-00000B1B0000}"/>
    <cellStyle name="Excel Built-in Normal 3" xfId="6959" xr:uid="{00000000-0005-0000-0000-00000C1B0000}"/>
    <cellStyle name="Excel Built-in Normal 4" xfId="6960" xr:uid="{00000000-0005-0000-0000-00000D1B0000}"/>
    <cellStyle name="Explanatory Text" xfId="6961" xr:uid="{00000000-0005-0000-0000-00000E1B0000}"/>
    <cellStyle name="Explanatory Text 2" xfId="6962" xr:uid="{00000000-0005-0000-0000-00000F1B0000}"/>
    <cellStyle name="Explanatory Text 2 2" xfId="6963" xr:uid="{00000000-0005-0000-0000-0000101B0000}"/>
    <cellStyle name="Explanatory Text 2_MAGISTER EDUC 2009" xfId="6964" xr:uid="{00000000-0005-0000-0000-0000111B0000}"/>
    <cellStyle name="Explanatory Text_atrasado 15 04 DAF" xfId="6965" xr:uid="{00000000-0005-0000-0000-0000121B0000}"/>
    <cellStyle name="Fecha" xfId="6966" xr:uid="{00000000-0005-0000-0000-0000131B0000}"/>
    <cellStyle name="Fecha 10" xfId="6967" xr:uid="{00000000-0005-0000-0000-0000141B0000}"/>
    <cellStyle name="Fecha 10 2" xfId="6968" xr:uid="{00000000-0005-0000-0000-0000151B0000}"/>
    <cellStyle name="Fecha 10 2 2" xfId="6969" xr:uid="{00000000-0005-0000-0000-0000161B0000}"/>
    <cellStyle name="Fecha 10 2 2 2" xfId="6970" xr:uid="{00000000-0005-0000-0000-0000171B0000}"/>
    <cellStyle name="Fecha 10 2 3" xfId="6971" xr:uid="{00000000-0005-0000-0000-0000181B0000}"/>
    <cellStyle name="Fecha 10 2 3 2" xfId="6972" xr:uid="{00000000-0005-0000-0000-0000191B0000}"/>
    <cellStyle name="Fecha 10 3" xfId="6973" xr:uid="{00000000-0005-0000-0000-00001A1B0000}"/>
    <cellStyle name="Fecha 10 3 2" xfId="6974" xr:uid="{00000000-0005-0000-0000-00001B1B0000}"/>
    <cellStyle name="Fecha 10 3 3" xfId="6975" xr:uid="{00000000-0005-0000-0000-00001C1B0000}"/>
    <cellStyle name="Fecha 10 4" xfId="6976" xr:uid="{00000000-0005-0000-0000-00001D1B0000}"/>
    <cellStyle name="Fecha 10 4 2" xfId="6977" xr:uid="{00000000-0005-0000-0000-00001E1B0000}"/>
    <cellStyle name="Fecha 10 4 3" xfId="6978" xr:uid="{00000000-0005-0000-0000-00001F1B0000}"/>
    <cellStyle name="Fecha 10 5" xfId="6979" xr:uid="{00000000-0005-0000-0000-0000201B0000}"/>
    <cellStyle name="Fecha 11" xfId="6980" xr:uid="{00000000-0005-0000-0000-0000211B0000}"/>
    <cellStyle name="Fecha 11 2" xfId="6981" xr:uid="{00000000-0005-0000-0000-0000221B0000}"/>
    <cellStyle name="Fecha 12" xfId="6982" xr:uid="{00000000-0005-0000-0000-0000231B0000}"/>
    <cellStyle name="Fecha 12 2" xfId="6983" xr:uid="{00000000-0005-0000-0000-0000241B0000}"/>
    <cellStyle name="Fecha 12 3" xfId="6984" xr:uid="{00000000-0005-0000-0000-0000251B0000}"/>
    <cellStyle name="Fecha 12 4" xfId="6985" xr:uid="{00000000-0005-0000-0000-0000261B0000}"/>
    <cellStyle name="Fecha 12 5" xfId="6986" xr:uid="{00000000-0005-0000-0000-0000271B0000}"/>
    <cellStyle name="Fecha 13" xfId="6987" xr:uid="{00000000-0005-0000-0000-0000281B0000}"/>
    <cellStyle name="Fecha 13 2" xfId="6988" xr:uid="{00000000-0005-0000-0000-0000291B0000}"/>
    <cellStyle name="Fecha 13 2 2" xfId="6989" xr:uid="{00000000-0005-0000-0000-00002A1B0000}"/>
    <cellStyle name="Fecha 13 2 3" xfId="6990" xr:uid="{00000000-0005-0000-0000-00002B1B0000}"/>
    <cellStyle name="Fecha 14" xfId="6991" xr:uid="{00000000-0005-0000-0000-00002C1B0000}"/>
    <cellStyle name="Fecha 15" xfId="6992" xr:uid="{00000000-0005-0000-0000-00002D1B0000}"/>
    <cellStyle name="Fecha 16" xfId="6993" xr:uid="{00000000-0005-0000-0000-00002E1B0000}"/>
    <cellStyle name="Fecha 17" xfId="6994" xr:uid="{00000000-0005-0000-0000-00002F1B0000}"/>
    <cellStyle name="Fecha 18" xfId="6995" xr:uid="{00000000-0005-0000-0000-0000301B0000}"/>
    <cellStyle name="Fecha 19" xfId="6996" xr:uid="{00000000-0005-0000-0000-0000311B0000}"/>
    <cellStyle name="Fecha 2" xfId="6997" xr:uid="{00000000-0005-0000-0000-0000321B0000}"/>
    <cellStyle name="Fecha 2 10" xfId="6998" xr:uid="{00000000-0005-0000-0000-0000331B0000}"/>
    <cellStyle name="Fecha 2 11" xfId="6999" xr:uid="{00000000-0005-0000-0000-0000341B0000}"/>
    <cellStyle name="Fecha 2 12" xfId="7000" xr:uid="{00000000-0005-0000-0000-0000351B0000}"/>
    <cellStyle name="Fecha 2 13" xfId="7001" xr:uid="{00000000-0005-0000-0000-0000361B0000}"/>
    <cellStyle name="Fecha 2 14" xfId="7002" xr:uid="{00000000-0005-0000-0000-0000371B0000}"/>
    <cellStyle name="Fecha 2 15" xfId="7003" xr:uid="{00000000-0005-0000-0000-0000381B0000}"/>
    <cellStyle name="Fecha 2 16" xfId="7004" xr:uid="{00000000-0005-0000-0000-0000391B0000}"/>
    <cellStyle name="Fecha 2 17" xfId="7005" xr:uid="{00000000-0005-0000-0000-00003A1B0000}"/>
    <cellStyle name="Fecha 2 18" xfId="7006" xr:uid="{00000000-0005-0000-0000-00003B1B0000}"/>
    <cellStyle name="Fecha 2 19" xfId="7007" xr:uid="{00000000-0005-0000-0000-00003C1B0000}"/>
    <cellStyle name="Fecha 2 2" xfId="7008" xr:uid="{00000000-0005-0000-0000-00003D1B0000}"/>
    <cellStyle name="Fecha 2 2 10" xfId="7009" xr:uid="{00000000-0005-0000-0000-00003E1B0000}"/>
    <cellStyle name="Fecha 2 2 10 2" xfId="7010" xr:uid="{00000000-0005-0000-0000-00003F1B0000}"/>
    <cellStyle name="Fecha 2 2 10 2 2" xfId="7011" xr:uid="{00000000-0005-0000-0000-0000401B0000}"/>
    <cellStyle name="Fecha 2 2 10 2 3" xfId="7012" xr:uid="{00000000-0005-0000-0000-0000411B0000}"/>
    <cellStyle name="Fecha 2 2 11" xfId="7013" xr:uid="{00000000-0005-0000-0000-0000421B0000}"/>
    <cellStyle name="Fecha 2 2 12" xfId="7014" xr:uid="{00000000-0005-0000-0000-0000431B0000}"/>
    <cellStyle name="Fecha 2 2 13" xfId="7015" xr:uid="{00000000-0005-0000-0000-0000441B0000}"/>
    <cellStyle name="Fecha 2 2 14" xfId="7016" xr:uid="{00000000-0005-0000-0000-0000451B0000}"/>
    <cellStyle name="Fecha 2 2 15" xfId="7017" xr:uid="{00000000-0005-0000-0000-0000461B0000}"/>
    <cellStyle name="Fecha 2 2 16" xfId="7018" xr:uid="{00000000-0005-0000-0000-0000471B0000}"/>
    <cellStyle name="Fecha 2 2 17" xfId="7019" xr:uid="{00000000-0005-0000-0000-0000481B0000}"/>
    <cellStyle name="Fecha 2 2 18" xfId="7020" xr:uid="{00000000-0005-0000-0000-0000491B0000}"/>
    <cellStyle name="Fecha 2 2 19" xfId="7021" xr:uid="{00000000-0005-0000-0000-00004A1B0000}"/>
    <cellStyle name="Fecha 2 2 2" xfId="7022" xr:uid="{00000000-0005-0000-0000-00004B1B0000}"/>
    <cellStyle name="Fecha 2 2 2 10" xfId="7023" xr:uid="{00000000-0005-0000-0000-00004C1B0000}"/>
    <cellStyle name="Fecha 2 2 2 11" xfId="7024" xr:uid="{00000000-0005-0000-0000-00004D1B0000}"/>
    <cellStyle name="Fecha 2 2 2 12" xfId="7025" xr:uid="{00000000-0005-0000-0000-00004E1B0000}"/>
    <cellStyle name="Fecha 2 2 2 13" xfId="7026" xr:uid="{00000000-0005-0000-0000-00004F1B0000}"/>
    <cellStyle name="Fecha 2 2 2 14" xfId="7027" xr:uid="{00000000-0005-0000-0000-0000501B0000}"/>
    <cellStyle name="Fecha 2 2 2 15" xfId="7028" xr:uid="{00000000-0005-0000-0000-0000511B0000}"/>
    <cellStyle name="Fecha 2 2 2 16" xfId="7029" xr:uid="{00000000-0005-0000-0000-0000521B0000}"/>
    <cellStyle name="Fecha 2 2 2 17" xfId="7030" xr:uid="{00000000-0005-0000-0000-0000531B0000}"/>
    <cellStyle name="Fecha 2 2 2 18" xfId="7031" xr:uid="{00000000-0005-0000-0000-0000541B0000}"/>
    <cellStyle name="Fecha 2 2 2 19" xfId="7032" xr:uid="{00000000-0005-0000-0000-0000551B0000}"/>
    <cellStyle name="Fecha 2 2 2 2" xfId="7033" xr:uid="{00000000-0005-0000-0000-0000561B0000}"/>
    <cellStyle name="Fecha 2 2 2 2 2" xfId="7034" xr:uid="{00000000-0005-0000-0000-0000571B0000}"/>
    <cellStyle name="Fecha 2 2 2 2 2 2" xfId="7035" xr:uid="{00000000-0005-0000-0000-0000581B0000}"/>
    <cellStyle name="Fecha 2 2 2 2 3" xfId="7036" xr:uid="{00000000-0005-0000-0000-0000591B0000}"/>
    <cellStyle name="Fecha 2 2 2 3" xfId="7037" xr:uid="{00000000-0005-0000-0000-00005A1B0000}"/>
    <cellStyle name="Fecha 2 2 2 3 2" xfId="7038" xr:uid="{00000000-0005-0000-0000-00005B1B0000}"/>
    <cellStyle name="Fecha 2 2 2 4" xfId="7039" xr:uid="{00000000-0005-0000-0000-00005C1B0000}"/>
    <cellStyle name="Fecha 2 2 2 5" xfId="7040" xr:uid="{00000000-0005-0000-0000-00005D1B0000}"/>
    <cellStyle name="Fecha 2 2 2 6" xfId="7041" xr:uid="{00000000-0005-0000-0000-00005E1B0000}"/>
    <cellStyle name="Fecha 2 2 2 7" xfId="7042" xr:uid="{00000000-0005-0000-0000-00005F1B0000}"/>
    <cellStyle name="Fecha 2 2 2 8" xfId="7043" xr:uid="{00000000-0005-0000-0000-0000601B0000}"/>
    <cellStyle name="Fecha 2 2 2 9" xfId="7044" xr:uid="{00000000-0005-0000-0000-0000611B0000}"/>
    <cellStyle name="Fecha 2 2 2_DISTRIBUCION MENSUAL" xfId="7045" xr:uid="{00000000-0005-0000-0000-0000621B0000}"/>
    <cellStyle name="Fecha 2 2 20" xfId="7046" xr:uid="{00000000-0005-0000-0000-0000631B0000}"/>
    <cellStyle name="Fecha 2 2 21" xfId="7047" xr:uid="{00000000-0005-0000-0000-0000641B0000}"/>
    <cellStyle name="Fecha 2 2 22" xfId="7048" xr:uid="{00000000-0005-0000-0000-0000651B0000}"/>
    <cellStyle name="Fecha 2 2 23" xfId="7049" xr:uid="{00000000-0005-0000-0000-0000661B0000}"/>
    <cellStyle name="Fecha 2 2 24" xfId="7050" xr:uid="{00000000-0005-0000-0000-0000671B0000}"/>
    <cellStyle name="Fecha 2 2 25" xfId="7051" xr:uid="{00000000-0005-0000-0000-0000681B0000}"/>
    <cellStyle name="Fecha 2 2 26" xfId="7052" xr:uid="{00000000-0005-0000-0000-0000691B0000}"/>
    <cellStyle name="Fecha 2 2 27" xfId="7053" xr:uid="{00000000-0005-0000-0000-00006A1B0000}"/>
    <cellStyle name="Fecha 2 2 28" xfId="7054" xr:uid="{00000000-0005-0000-0000-00006B1B0000}"/>
    <cellStyle name="Fecha 2 2 29" xfId="7055" xr:uid="{00000000-0005-0000-0000-00006C1B0000}"/>
    <cellStyle name="Fecha 2 2 3" xfId="7056" xr:uid="{00000000-0005-0000-0000-00006D1B0000}"/>
    <cellStyle name="Fecha 2 2 3 2" xfId="7057" xr:uid="{00000000-0005-0000-0000-00006E1B0000}"/>
    <cellStyle name="Fecha 2 2 3 2 2" xfId="7058" xr:uid="{00000000-0005-0000-0000-00006F1B0000}"/>
    <cellStyle name="Fecha 2 2 3 2 2 2" xfId="7059" xr:uid="{00000000-0005-0000-0000-0000701B0000}"/>
    <cellStyle name="Fecha 2 2 3 2 3" xfId="7060" xr:uid="{00000000-0005-0000-0000-0000711B0000}"/>
    <cellStyle name="Fecha 2 2 3 3" xfId="7061" xr:uid="{00000000-0005-0000-0000-0000721B0000}"/>
    <cellStyle name="Fecha 2 2 3 3 2" xfId="7062" xr:uid="{00000000-0005-0000-0000-0000731B0000}"/>
    <cellStyle name="Fecha 2 2 3 4" xfId="7063" xr:uid="{00000000-0005-0000-0000-0000741B0000}"/>
    <cellStyle name="Fecha 2 2 30" xfId="7064" xr:uid="{00000000-0005-0000-0000-0000751B0000}"/>
    <cellStyle name="Fecha 2 2 31" xfId="7065" xr:uid="{00000000-0005-0000-0000-0000761B0000}"/>
    <cellStyle name="Fecha 2 2 32" xfId="7066" xr:uid="{00000000-0005-0000-0000-0000771B0000}"/>
    <cellStyle name="Fecha 2 2 33" xfId="7067" xr:uid="{00000000-0005-0000-0000-0000781B0000}"/>
    <cellStyle name="Fecha 2 2 34" xfId="7068" xr:uid="{00000000-0005-0000-0000-0000791B0000}"/>
    <cellStyle name="Fecha 2 2 35" xfId="7069" xr:uid="{00000000-0005-0000-0000-00007A1B0000}"/>
    <cellStyle name="Fecha 2 2 36" xfId="7070" xr:uid="{00000000-0005-0000-0000-00007B1B0000}"/>
    <cellStyle name="Fecha 2 2 37" xfId="7071" xr:uid="{00000000-0005-0000-0000-00007C1B0000}"/>
    <cellStyle name="Fecha 2 2 38" xfId="7072" xr:uid="{00000000-0005-0000-0000-00007D1B0000}"/>
    <cellStyle name="Fecha 2 2 39" xfId="7073" xr:uid="{00000000-0005-0000-0000-00007E1B0000}"/>
    <cellStyle name="Fecha 2 2 4" xfId="7074" xr:uid="{00000000-0005-0000-0000-00007F1B0000}"/>
    <cellStyle name="Fecha 2 2 4 2" xfId="7075" xr:uid="{00000000-0005-0000-0000-0000801B0000}"/>
    <cellStyle name="Fecha 2 2 4 2 2" xfId="7076" xr:uid="{00000000-0005-0000-0000-0000811B0000}"/>
    <cellStyle name="Fecha 2 2 4 2 2 2" xfId="7077" xr:uid="{00000000-0005-0000-0000-0000821B0000}"/>
    <cellStyle name="Fecha 2 2 4 2 3" xfId="7078" xr:uid="{00000000-0005-0000-0000-0000831B0000}"/>
    <cellStyle name="Fecha 2 2 4 3" xfId="7079" xr:uid="{00000000-0005-0000-0000-0000841B0000}"/>
    <cellStyle name="Fecha 2 2 4 3 2" xfId="7080" xr:uid="{00000000-0005-0000-0000-0000851B0000}"/>
    <cellStyle name="Fecha 2 2 4 4" xfId="7081" xr:uid="{00000000-0005-0000-0000-0000861B0000}"/>
    <cellStyle name="Fecha 2 2 40" xfId="7082" xr:uid="{00000000-0005-0000-0000-0000871B0000}"/>
    <cellStyle name="Fecha 2 2 41" xfId="7083" xr:uid="{00000000-0005-0000-0000-0000881B0000}"/>
    <cellStyle name="Fecha 2 2 42" xfId="7084" xr:uid="{00000000-0005-0000-0000-0000891B0000}"/>
    <cellStyle name="Fecha 2 2 43" xfId="7085" xr:uid="{00000000-0005-0000-0000-00008A1B0000}"/>
    <cellStyle name="Fecha 2 2 44" xfId="7086" xr:uid="{00000000-0005-0000-0000-00008B1B0000}"/>
    <cellStyle name="Fecha 2 2 45" xfId="7087" xr:uid="{00000000-0005-0000-0000-00008C1B0000}"/>
    <cellStyle name="Fecha 2 2 46" xfId="7088" xr:uid="{00000000-0005-0000-0000-00008D1B0000}"/>
    <cellStyle name="Fecha 2 2 47" xfId="7089" xr:uid="{00000000-0005-0000-0000-00008E1B0000}"/>
    <cellStyle name="Fecha 2 2 48" xfId="7090" xr:uid="{00000000-0005-0000-0000-00008F1B0000}"/>
    <cellStyle name="Fecha 2 2 49" xfId="7091" xr:uid="{00000000-0005-0000-0000-0000901B0000}"/>
    <cellStyle name="Fecha 2 2 5" xfId="7092" xr:uid="{00000000-0005-0000-0000-0000911B0000}"/>
    <cellStyle name="Fecha 2 2 5 2" xfId="7093" xr:uid="{00000000-0005-0000-0000-0000921B0000}"/>
    <cellStyle name="Fecha 2 2 5 2 2" xfId="7094" xr:uid="{00000000-0005-0000-0000-0000931B0000}"/>
    <cellStyle name="Fecha 2 2 5 3" xfId="7095" xr:uid="{00000000-0005-0000-0000-0000941B0000}"/>
    <cellStyle name="Fecha 2 2 5 3 2" xfId="7096" xr:uid="{00000000-0005-0000-0000-0000951B0000}"/>
    <cellStyle name="Fecha 2 2 5 4" xfId="7097" xr:uid="{00000000-0005-0000-0000-0000961B0000}"/>
    <cellStyle name="Fecha 2 2 5 4 2" xfId="7098" xr:uid="{00000000-0005-0000-0000-0000971B0000}"/>
    <cellStyle name="Fecha 2 2 5 4 3" xfId="7099" xr:uid="{00000000-0005-0000-0000-0000981B0000}"/>
    <cellStyle name="Fecha 2 2 5 4 3 2" xfId="7100" xr:uid="{00000000-0005-0000-0000-0000991B0000}"/>
    <cellStyle name="Fecha 2 2 5 4 3 3" xfId="7101" xr:uid="{00000000-0005-0000-0000-00009A1B0000}"/>
    <cellStyle name="Fecha 2 2 5 4 4" xfId="7102" xr:uid="{00000000-0005-0000-0000-00009B1B0000}"/>
    <cellStyle name="Fecha 2 2 5 5" xfId="7103" xr:uid="{00000000-0005-0000-0000-00009C1B0000}"/>
    <cellStyle name="Fecha 2 2 5 5 2" xfId="7104" xr:uid="{00000000-0005-0000-0000-00009D1B0000}"/>
    <cellStyle name="Fecha 2 2 5 5 3" xfId="7105" xr:uid="{00000000-0005-0000-0000-00009E1B0000}"/>
    <cellStyle name="Fecha 2 2 50" xfId="7106" xr:uid="{00000000-0005-0000-0000-00009F1B0000}"/>
    <cellStyle name="Fecha 2 2 51" xfId="7107" xr:uid="{00000000-0005-0000-0000-0000A01B0000}"/>
    <cellStyle name="Fecha 2 2 52" xfId="7108" xr:uid="{00000000-0005-0000-0000-0000A11B0000}"/>
    <cellStyle name="Fecha 2 2 53" xfId="7109" xr:uid="{00000000-0005-0000-0000-0000A21B0000}"/>
    <cellStyle name="Fecha 2 2 54" xfId="7110" xr:uid="{00000000-0005-0000-0000-0000A31B0000}"/>
    <cellStyle name="Fecha 2 2 55" xfId="7111" xr:uid="{00000000-0005-0000-0000-0000A41B0000}"/>
    <cellStyle name="Fecha 2 2 56" xfId="7112" xr:uid="{00000000-0005-0000-0000-0000A51B0000}"/>
    <cellStyle name="Fecha 2 2 57" xfId="7113" xr:uid="{00000000-0005-0000-0000-0000A61B0000}"/>
    <cellStyle name="Fecha 2 2 58" xfId="7114" xr:uid="{00000000-0005-0000-0000-0000A71B0000}"/>
    <cellStyle name="Fecha 2 2 59" xfId="7115" xr:uid="{00000000-0005-0000-0000-0000A81B0000}"/>
    <cellStyle name="Fecha 2 2 59 2" xfId="7116" xr:uid="{00000000-0005-0000-0000-0000A91B0000}"/>
    <cellStyle name="Fecha 2 2 6" xfId="7117" xr:uid="{00000000-0005-0000-0000-0000AA1B0000}"/>
    <cellStyle name="Fecha 2 2 6 2" xfId="7118" xr:uid="{00000000-0005-0000-0000-0000AB1B0000}"/>
    <cellStyle name="Fecha 2 2 6 2 2" xfId="7119" xr:uid="{00000000-0005-0000-0000-0000AC1B0000}"/>
    <cellStyle name="Fecha 2 2 6 2 3" xfId="7120" xr:uid="{00000000-0005-0000-0000-0000AD1B0000}"/>
    <cellStyle name="Fecha 2 2 6 2 3 2" xfId="7121" xr:uid="{00000000-0005-0000-0000-0000AE1B0000}"/>
    <cellStyle name="Fecha 2 2 6 2 3 3" xfId="7122" xr:uid="{00000000-0005-0000-0000-0000AF1B0000}"/>
    <cellStyle name="Fecha 2 2 6 3" xfId="7123" xr:uid="{00000000-0005-0000-0000-0000B01B0000}"/>
    <cellStyle name="Fecha 2 2 6 3 2" xfId="7124" xr:uid="{00000000-0005-0000-0000-0000B11B0000}"/>
    <cellStyle name="Fecha 2 2 6 4" xfId="7125" xr:uid="{00000000-0005-0000-0000-0000B21B0000}"/>
    <cellStyle name="Fecha 2 2 6 4 2" xfId="7126" xr:uid="{00000000-0005-0000-0000-0000B31B0000}"/>
    <cellStyle name="Fecha 2 2 6 4 3" xfId="7127" xr:uid="{00000000-0005-0000-0000-0000B41B0000}"/>
    <cellStyle name="Fecha 2 2 6 5" xfId="7128" xr:uid="{00000000-0005-0000-0000-0000B51B0000}"/>
    <cellStyle name="Fecha 2 2 6 5 2" xfId="7129" xr:uid="{00000000-0005-0000-0000-0000B61B0000}"/>
    <cellStyle name="Fecha 2 2 6 5 3" xfId="7130" xr:uid="{00000000-0005-0000-0000-0000B71B0000}"/>
    <cellStyle name="Fecha 2 2 6 6" xfId="7131" xr:uid="{00000000-0005-0000-0000-0000B81B0000}"/>
    <cellStyle name="Fecha 2 2 7" xfId="7132" xr:uid="{00000000-0005-0000-0000-0000B91B0000}"/>
    <cellStyle name="Fecha 2 2 7 2" xfId="7133" xr:uid="{00000000-0005-0000-0000-0000BA1B0000}"/>
    <cellStyle name="Fecha 2 2 7 2 2" xfId="7134" xr:uid="{00000000-0005-0000-0000-0000BB1B0000}"/>
    <cellStyle name="Fecha 2 2 7 2 3" xfId="7135" xr:uid="{00000000-0005-0000-0000-0000BC1B0000}"/>
    <cellStyle name="Fecha 2 2 7 3" xfId="7136" xr:uid="{00000000-0005-0000-0000-0000BD1B0000}"/>
    <cellStyle name="Fecha 2 2 7 4" xfId="7137" xr:uid="{00000000-0005-0000-0000-0000BE1B0000}"/>
    <cellStyle name="Fecha 2 2 7 4 2" xfId="7138" xr:uid="{00000000-0005-0000-0000-0000BF1B0000}"/>
    <cellStyle name="Fecha 2 2 7 4 3" xfId="7139" xr:uid="{00000000-0005-0000-0000-0000C01B0000}"/>
    <cellStyle name="Fecha 2 2 7 5" xfId="7140" xr:uid="{00000000-0005-0000-0000-0000C11B0000}"/>
    <cellStyle name="Fecha 2 2 8" xfId="7141" xr:uid="{00000000-0005-0000-0000-0000C21B0000}"/>
    <cellStyle name="Fecha 2 2 8 2" xfId="7142" xr:uid="{00000000-0005-0000-0000-0000C31B0000}"/>
    <cellStyle name="Fecha 2 2 9" xfId="7143" xr:uid="{00000000-0005-0000-0000-0000C41B0000}"/>
    <cellStyle name="Fecha 2 2 9 2" xfId="7144" xr:uid="{00000000-0005-0000-0000-0000C51B0000}"/>
    <cellStyle name="Fecha 2 2 9 3" xfId="7145" xr:uid="{00000000-0005-0000-0000-0000C61B0000}"/>
    <cellStyle name="Fecha 2 2 9 4" xfId="7146" xr:uid="{00000000-0005-0000-0000-0000C71B0000}"/>
    <cellStyle name="Fecha 2 2_CUENTAS BANCARIAS" xfId="7147" xr:uid="{00000000-0005-0000-0000-0000C81B0000}"/>
    <cellStyle name="Fecha 2 20" xfId="7148" xr:uid="{00000000-0005-0000-0000-0000C91B0000}"/>
    <cellStyle name="Fecha 2 21" xfId="7149" xr:uid="{00000000-0005-0000-0000-0000CA1B0000}"/>
    <cellStyle name="Fecha 2 22" xfId="7150" xr:uid="{00000000-0005-0000-0000-0000CB1B0000}"/>
    <cellStyle name="Fecha 2 23" xfId="7151" xr:uid="{00000000-0005-0000-0000-0000CC1B0000}"/>
    <cellStyle name="Fecha 2 24" xfId="7152" xr:uid="{00000000-0005-0000-0000-0000CD1B0000}"/>
    <cellStyle name="Fecha 2 25" xfId="7153" xr:uid="{00000000-0005-0000-0000-0000CE1B0000}"/>
    <cellStyle name="Fecha 2 26" xfId="7154" xr:uid="{00000000-0005-0000-0000-0000CF1B0000}"/>
    <cellStyle name="Fecha 2 27" xfId="7155" xr:uid="{00000000-0005-0000-0000-0000D01B0000}"/>
    <cellStyle name="Fecha 2 28" xfId="7156" xr:uid="{00000000-0005-0000-0000-0000D11B0000}"/>
    <cellStyle name="Fecha 2 29" xfId="7157" xr:uid="{00000000-0005-0000-0000-0000D21B0000}"/>
    <cellStyle name="Fecha 2 3" xfId="7158" xr:uid="{00000000-0005-0000-0000-0000D31B0000}"/>
    <cellStyle name="Fecha 2 3 2" xfId="7159" xr:uid="{00000000-0005-0000-0000-0000D41B0000}"/>
    <cellStyle name="Fecha 2 30" xfId="7160" xr:uid="{00000000-0005-0000-0000-0000D51B0000}"/>
    <cellStyle name="Fecha 2 31" xfId="7161" xr:uid="{00000000-0005-0000-0000-0000D61B0000}"/>
    <cellStyle name="Fecha 2 32" xfId="7162" xr:uid="{00000000-0005-0000-0000-0000D71B0000}"/>
    <cellStyle name="Fecha 2 33" xfId="7163" xr:uid="{00000000-0005-0000-0000-0000D81B0000}"/>
    <cellStyle name="Fecha 2 34" xfId="7164" xr:uid="{00000000-0005-0000-0000-0000D91B0000}"/>
    <cellStyle name="Fecha 2 35" xfId="7165" xr:uid="{00000000-0005-0000-0000-0000DA1B0000}"/>
    <cellStyle name="Fecha 2 36" xfId="7166" xr:uid="{00000000-0005-0000-0000-0000DB1B0000}"/>
    <cellStyle name="Fecha 2 37" xfId="7167" xr:uid="{00000000-0005-0000-0000-0000DC1B0000}"/>
    <cellStyle name="Fecha 2 38" xfId="7168" xr:uid="{00000000-0005-0000-0000-0000DD1B0000}"/>
    <cellStyle name="Fecha 2 39" xfId="7169" xr:uid="{00000000-0005-0000-0000-0000DE1B0000}"/>
    <cellStyle name="Fecha 2 4" xfId="7170" xr:uid="{00000000-0005-0000-0000-0000DF1B0000}"/>
    <cellStyle name="Fecha 2 4 2" xfId="7171" xr:uid="{00000000-0005-0000-0000-0000E01B0000}"/>
    <cellStyle name="Fecha 2 40" xfId="7172" xr:uid="{00000000-0005-0000-0000-0000E11B0000}"/>
    <cellStyle name="Fecha 2 41" xfId="7173" xr:uid="{00000000-0005-0000-0000-0000E21B0000}"/>
    <cellStyle name="Fecha 2 42" xfId="7174" xr:uid="{00000000-0005-0000-0000-0000E31B0000}"/>
    <cellStyle name="Fecha 2 43" xfId="7175" xr:uid="{00000000-0005-0000-0000-0000E41B0000}"/>
    <cellStyle name="Fecha 2 44" xfId="7176" xr:uid="{00000000-0005-0000-0000-0000E51B0000}"/>
    <cellStyle name="Fecha 2 45" xfId="7177" xr:uid="{00000000-0005-0000-0000-0000E61B0000}"/>
    <cellStyle name="Fecha 2 46" xfId="7178" xr:uid="{00000000-0005-0000-0000-0000E71B0000}"/>
    <cellStyle name="Fecha 2 47" xfId="7179" xr:uid="{00000000-0005-0000-0000-0000E81B0000}"/>
    <cellStyle name="Fecha 2 48" xfId="7180" xr:uid="{00000000-0005-0000-0000-0000E91B0000}"/>
    <cellStyle name="Fecha 2 49" xfId="7181" xr:uid="{00000000-0005-0000-0000-0000EA1B0000}"/>
    <cellStyle name="Fecha 2 5" xfId="7182" xr:uid="{00000000-0005-0000-0000-0000EB1B0000}"/>
    <cellStyle name="Fecha 2 50" xfId="7183" xr:uid="{00000000-0005-0000-0000-0000EC1B0000}"/>
    <cellStyle name="Fecha 2 51" xfId="7184" xr:uid="{00000000-0005-0000-0000-0000ED1B0000}"/>
    <cellStyle name="Fecha 2 52" xfId="7185" xr:uid="{00000000-0005-0000-0000-0000EE1B0000}"/>
    <cellStyle name="Fecha 2 53" xfId="7186" xr:uid="{00000000-0005-0000-0000-0000EF1B0000}"/>
    <cellStyle name="Fecha 2 54" xfId="7187" xr:uid="{00000000-0005-0000-0000-0000F01B0000}"/>
    <cellStyle name="Fecha 2 55" xfId="7188" xr:uid="{00000000-0005-0000-0000-0000F11B0000}"/>
    <cellStyle name="Fecha 2 56" xfId="7189" xr:uid="{00000000-0005-0000-0000-0000F21B0000}"/>
    <cellStyle name="Fecha 2 57" xfId="7190" xr:uid="{00000000-0005-0000-0000-0000F31B0000}"/>
    <cellStyle name="Fecha 2 58" xfId="7191" xr:uid="{00000000-0005-0000-0000-0000F41B0000}"/>
    <cellStyle name="Fecha 2 59" xfId="7192" xr:uid="{00000000-0005-0000-0000-0000F51B0000}"/>
    <cellStyle name="Fecha 2 6" xfId="7193" xr:uid="{00000000-0005-0000-0000-0000F61B0000}"/>
    <cellStyle name="Fecha 2 60" xfId="7194" xr:uid="{00000000-0005-0000-0000-0000F71B0000}"/>
    <cellStyle name="Fecha 2 61" xfId="7195" xr:uid="{00000000-0005-0000-0000-0000F81B0000}"/>
    <cellStyle name="Fecha 2 62" xfId="7196" xr:uid="{00000000-0005-0000-0000-0000F91B0000}"/>
    <cellStyle name="Fecha 2 63" xfId="7197" xr:uid="{00000000-0005-0000-0000-0000FA1B0000}"/>
    <cellStyle name="Fecha 2 64" xfId="7198" xr:uid="{00000000-0005-0000-0000-0000FB1B0000}"/>
    <cellStyle name="Fecha 2 64 2" xfId="7199" xr:uid="{00000000-0005-0000-0000-0000FC1B0000}"/>
    <cellStyle name="Fecha 2 65" xfId="7200" xr:uid="{00000000-0005-0000-0000-0000FD1B0000}"/>
    <cellStyle name="Fecha 2 65 2" xfId="7201" xr:uid="{00000000-0005-0000-0000-0000FE1B0000}"/>
    <cellStyle name="Fecha 2 66" xfId="7202" xr:uid="{00000000-0005-0000-0000-0000FF1B0000}"/>
    <cellStyle name="Fecha 2 66 2" xfId="7203" xr:uid="{00000000-0005-0000-0000-0000001C0000}"/>
    <cellStyle name="Fecha 2 67" xfId="7204" xr:uid="{00000000-0005-0000-0000-0000011C0000}"/>
    <cellStyle name="Fecha 2 68" xfId="7205" xr:uid="{00000000-0005-0000-0000-0000021C0000}"/>
    <cellStyle name="Fecha 2 7" xfId="7206" xr:uid="{00000000-0005-0000-0000-0000031C0000}"/>
    <cellStyle name="Fecha 2 8" xfId="7207" xr:uid="{00000000-0005-0000-0000-0000041C0000}"/>
    <cellStyle name="Fecha 2 9" xfId="7208" xr:uid="{00000000-0005-0000-0000-0000051C0000}"/>
    <cellStyle name="Fecha 2_ DOCT  2006" xfId="7209" xr:uid="{00000000-0005-0000-0000-0000061C0000}"/>
    <cellStyle name="Fecha 20" xfId="7210" xr:uid="{00000000-0005-0000-0000-0000071C0000}"/>
    <cellStyle name="Fecha 21" xfId="7211" xr:uid="{00000000-0005-0000-0000-0000081C0000}"/>
    <cellStyle name="Fecha 22" xfId="7212" xr:uid="{00000000-0005-0000-0000-0000091C0000}"/>
    <cellStyle name="Fecha 23" xfId="7213" xr:uid="{00000000-0005-0000-0000-00000A1C0000}"/>
    <cellStyle name="Fecha 24" xfId="7214" xr:uid="{00000000-0005-0000-0000-00000B1C0000}"/>
    <cellStyle name="Fecha 25" xfId="7215" xr:uid="{00000000-0005-0000-0000-00000C1C0000}"/>
    <cellStyle name="Fecha 26" xfId="7216" xr:uid="{00000000-0005-0000-0000-00000D1C0000}"/>
    <cellStyle name="Fecha 27" xfId="7217" xr:uid="{00000000-0005-0000-0000-00000E1C0000}"/>
    <cellStyle name="Fecha 28" xfId="7218" xr:uid="{00000000-0005-0000-0000-00000F1C0000}"/>
    <cellStyle name="Fecha 29" xfId="7219" xr:uid="{00000000-0005-0000-0000-0000101C0000}"/>
    <cellStyle name="Fecha 3" xfId="7220" xr:uid="{00000000-0005-0000-0000-0000111C0000}"/>
    <cellStyle name="Fecha 3 10" xfId="7221" xr:uid="{00000000-0005-0000-0000-0000121C0000}"/>
    <cellStyle name="Fecha 3 11" xfId="7222" xr:uid="{00000000-0005-0000-0000-0000131C0000}"/>
    <cellStyle name="Fecha 3 11 2" xfId="7223" xr:uid="{00000000-0005-0000-0000-0000141C0000}"/>
    <cellStyle name="Fecha 3 12" xfId="7224" xr:uid="{00000000-0005-0000-0000-0000151C0000}"/>
    <cellStyle name="Fecha 3 13" xfId="7225" xr:uid="{00000000-0005-0000-0000-0000161C0000}"/>
    <cellStyle name="Fecha 3 14" xfId="7226" xr:uid="{00000000-0005-0000-0000-0000171C0000}"/>
    <cellStyle name="Fecha 3 2" xfId="7227" xr:uid="{00000000-0005-0000-0000-0000181C0000}"/>
    <cellStyle name="Fecha 3 2 2" xfId="7228" xr:uid="{00000000-0005-0000-0000-0000191C0000}"/>
    <cellStyle name="Fecha 3 2 2 2" xfId="7229" xr:uid="{00000000-0005-0000-0000-00001A1C0000}"/>
    <cellStyle name="Fecha 3 2 3" xfId="7230" xr:uid="{00000000-0005-0000-0000-00001B1C0000}"/>
    <cellStyle name="Fecha 3 3" xfId="7231" xr:uid="{00000000-0005-0000-0000-00001C1C0000}"/>
    <cellStyle name="Fecha 3 3 2" xfId="7232" xr:uid="{00000000-0005-0000-0000-00001D1C0000}"/>
    <cellStyle name="Fecha 3 4" xfId="7233" xr:uid="{00000000-0005-0000-0000-00001E1C0000}"/>
    <cellStyle name="Fecha 3 4 2" xfId="7234" xr:uid="{00000000-0005-0000-0000-00001F1C0000}"/>
    <cellStyle name="Fecha 3 5" xfId="7235" xr:uid="{00000000-0005-0000-0000-0000201C0000}"/>
    <cellStyle name="Fecha 3 6" xfId="7236" xr:uid="{00000000-0005-0000-0000-0000211C0000}"/>
    <cellStyle name="Fecha 3 7" xfId="7237" xr:uid="{00000000-0005-0000-0000-0000221C0000}"/>
    <cellStyle name="Fecha 3 8" xfId="7238" xr:uid="{00000000-0005-0000-0000-0000231C0000}"/>
    <cellStyle name="Fecha 3 9" xfId="7239" xr:uid="{00000000-0005-0000-0000-0000241C0000}"/>
    <cellStyle name="Fecha 3 9 2" xfId="7240" xr:uid="{00000000-0005-0000-0000-0000251C0000}"/>
    <cellStyle name="Fecha 30" xfId="7241" xr:uid="{00000000-0005-0000-0000-0000261C0000}"/>
    <cellStyle name="Fecha 31" xfId="7242" xr:uid="{00000000-0005-0000-0000-0000271C0000}"/>
    <cellStyle name="Fecha 32" xfId="7243" xr:uid="{00000000-0005-0000-0000-0000281C0000}"/>
    <cellStyle name="Fecha 33" xfId="7244" xr:uid="{00000000-0005-0000-0000-0000291C0000}"/>
    <cellStyle name="Fecha 34" xfId="7245" xr:uid="{00000000-0005-0000-0000-00002A1C0000}"/>
    <cellStyle name="Fecha 35" xfId="7246" xr:uid="{00000000-0005-0000-0000-00002B1C0000}"/>
    <cellStyle name="Fecha 36" xfId="7247" xr:uid="{00000000-0005-0000-0000-00002C1C0000}"/>
    <cellStyle name="Fecha 37" xfId="7248" xr:uid="{00000000-0005-0000-0000-00002D1C0000}"/>
    <cellStyle name="Fecha 38" xfId="7249" xr:uid="{00000000-0005-0000-0000-00002E1C0000}"/>
    <cellStyle name="Fecha 39" xfId="7250" xr:uid="{00000000-0005-0000-0000-00002F1C0000}"/>
    <cellStyle name="Fecha 4" xfId="7251" xr:uid="{00000000-0005-0000-0000-0000301C0000}"/>
    <cellStyle name="Fecha 4 10" xfId="7252" xr:uid="{00000000-0005-0000-0000-0000311C0000}"/>
    <cellStyle name="Fecha 4 10 2" xfId="7253" xr:uid="{00000000-0005-0000-0000-0000321C0000}"/>
    <cellStyle name="Fecha 4 10 2 2" xfId="7254" xr:uid="{00000000-0005-0000-0000-0000331C0000}"/>
    <cellStyle name="Fecha 4 10 2 3" xfId="7255" xr:uid="{00000000-0005-0000-0000-0000341C0000}"/>
    <cellStyle name="Fecha 4 11" xfId="7256" xr:uid="{00000000-0005-0000-0000-0000351C0000}"/>
    <cellStyle name="Fecha 4 12" xfId="7257" xr:uid="{00000000-0005-0000-0000-0000361C0000}"/>
    <cellStyle name="Fecha 4 13" xfId="7258" xr:uid="{00000000-0005-0000-0000-0000371C0000}"/>
    <cellStyle name="Fecha 4 14" xfId="7259" xr:uid="{00000000-0005-0000-0000-0000381C0000}"/>
    <cellStyle name="Fecha 4 15" xfId="7260" xr:uid="{00000000-0005-0000-0000-0000391C0000}"/>
    <cellStyle name="Fecha 4 16" xfId="7261" xr:uid="{00000000-0005-0000-0000-00003A1C0000}"/>
    <cellStyle name="Fecha 4 17" xfId="7262" xr:uid="{00000000-0005-0000-0000-00003B1C0000}"/>
    <cellStyle name="Fecha 4 18" xfId="7263" xr:uid="{00000000-0005-0000-0000-00003C1C0000}"/>
    <cellStyle name="Fecha 4 19" xfId="7264" xr:uid="{00000000-0005-0000-0000-00003D1C0000}"/>
    <cellStyle name="Fecha 4 2" xfId="7265" xr:uid="{00000000-0005-0000-0000-00003E1C0000}"/>
    <cellStyle name="Fecha 4 2 10" xfId="7266" xr:uid="{00000000-0005-0000-0000-00003F1C0000}"/>
    <cellStyle name="Fecha 4 2 11" xfId="7267" xr:uid="{00000000-0005-0000-0000-0000401C0000}"/>
    <cellStyle name="Fecha 4 2 12" xfId="7268" xr:uid="{00000000-0005-0000-0000-0000411C0000}"/>
    <cellStyle name="Fecha 4 2 12 2" xfId="7269" xr:uid="{00000000-0005-0000-0000-0000421C0000}"/>
    <cellStyle name="Fecha 4 2 2" xfId="7270" xr:uid="{00000000-0005-0000-0000-0000431C0000}"/>
    <cellStyle name="Fecha 4 2 2 2" xfId="7271" xr:uid="{00000000-0005-0000-0000-0000441C0000}"/>
    <cellStyle name="Fecha 4 2 2 2 2" xfId="7272" xr:uid="{00000000-0005-0000-0000-0000451C0000}"/>
    <cellStyle name="Fecha 4 2 2 3" xfId="7273" xr:uid="{00000000-0005-0000-0000-0000461C0000}"/>
    <cellStyle name="Fecha 4 2 2 3 2" xfId="7274" xr:uid="{00000000-0005-0000-0000-0000471C0000}"/>
    <cellStyle name="Fecha 4 2 3" xfId="7275" xr:uid="{00000000-0005-0000-0000-0000481C0000}"/>
    <cellStyle name="Fecha 4 2 3 2" xfId="7276" xr:uid="{00000000-0005-0000-0000-0000491C0000}"/>
    <cellStyle name="Fecha 4 2 4" xfId="7277" xr:uid="{00000000-0005-0000-0000-00004A1C0000}"/>
    <cellStyle name="Fecha 4 2 5" xfId="7278" xr:uid="{00000000-0005-0000-0000-00004B1C0000}"/>
    <cellStyle name="Fecha 4 2 6" xfId="7279" xr:uid="{00000000-0005-0000-0000-00004C1C0000}"/>
    <cellStyle name="Fecha 4 2 7" xfId="7280" xr:uid="{00000000-0005-0000-0000-00004D1C0000}"/>
    <cellStyle name="Fecha 4 2 8" xfId="7281" xr:uid="{00000000-0005-0000-0000-00004E1C0000}"/>
    <cellStyle name="Fecha 4 2 9" xfId="7282" xr:uid="{00000000-0005-0000-0000-00004F1C0000}"/>
    <cellStyle name="Fecha 4 20" xfId="7283" xr:uid="{00000000-0005-0000-0000-0000501C0000}"/>
    <cellStyle name="Fecha 4 21" xfId="7284" xr:uid="{00000000-0005-0000-0000-0000511C0000}"/>
    <cellStyle name="Fecha 4 22" xfId="7285" xr:uid="{00000000-0005-0000-0000-0000521C0000}"/>
    <cellStyle name="Fecha 4 23" xfId="7286" xr:uid="{00000000-0005-0000-0000-0000531C0000}"/>
    <cellStyle name="Fecha 4 24" xfId="7287" xr:uid="{00000000-0005-0000-0000-0000541C0000}"/>
    <cellStyle name="Fecha 4 25" xfId="7288" xr:uid="{00000000-0005-0000-0000-0000551C0000}"/>
    <cellStyle name="Fecha 4 26" xfId="7289" xr:uid="{00000000-0005-0000-0000-0000561C0000}"/>
    <cellStyle name="Fecha 4 27" xfId="7290" xr:uid="{00000000-0005-0000-0000-0000571C0000}"/>
    <cellStyle name="Fecha 4 28" xfId="7291" xr:uid="{00000000-0005-0000-0000-0000581C0000}"/>
    <cellStyle name="Fecha 4 29" xfId="7292" xr:uid="{00000000-0005-0000-0000-0000591C0000}"/>
    <cellStyle name="Fecha 4 3" xfId="7293" xr:uid="{00000000-0005-0000-0000-00005A1C0000}"/>
    <cellStyle name="Fecha 4 3 2" xfId="7294" xr:uid="{00000000-0005-0000-0000-00005B1C0000}"/>
    <cellStyle name="Fecha 4 3 2 2" xfId="7295" xr:uid="{00000000-0005-0000-0000-00005C1C0000}"/>
    <cellStyle name="Fecha 4 3 2 2 2" xfId="7296" xr:uid="{00000000-0005-0000-0000-00005D1C0000}"/>
    <cellStyle name="Fecha 4 3 2 3" xfId="7297" xr:uid="{00000000-0005-0000-0000-00005E1C0000}"/>
    <cellStyle name="Fecha 4 3 3" xfId="7298" xr:uid="{00000000-0005-0000-0000-00005F1C0000}"/>
    <cellStyle name="Fecha 4 3 3 2" xfId="7299" xr:uid="{00000000-0005-0000-0000-0000601C0000}"/>
    <cellStyle name="Fecha 4 3 4" xfId="7300" xr:uid="{00000000-0005-0000-0000-0000611C0000}"/>
    <cellStyle name="Fecha 4 30" xfId="7301" xr:uid="{00000000-0005-0000-0000-0000621C0000}"/>
    <cellStyle name="Fecha 4 31" xfId="7302" xr:uid="{00000000-0005-0000-0000-0000631C0000}"/>
    <cellStyle name="Fecha 4 32" xfId="7303" xr:uid="{00000000-0005-0000-0000-0000641C0000}"/>
    <cellStyle name="Fecha 4 33" xfId="7304" xr:uid="{00000000-0005-0000-0000-0000651C0000}"/>
    <cellStyle name="Fecha 4 34" xfId="7305" xr:uid="{00000000-0005-0000-0000-0000661C0000}"/>
    <cellStyle name="Fecha 4 35" xfId="7306" xr:uid="{00000000-0005-0000-0000-0000671C0000}"/>
    <cellStyle name="Fecha 4 36" xfId="7307" xr:uid="{00000000-0005-0000-0000-0000681C0000}"/>
    <cellStyle name="Fecha 4 37" xfId="7308" xr:uid="{00000000-0005-0000-0000-0000691C0000}"/>
    <cellStyle name="Fecha 4 38" xfId="7309" xr:uid="{00000000-0005-0000-0000-00006A1C0000}"/>
    <cellStyle name="Fecha 4 39" xfId="7310" xr:uid="{00000000-0005-0000-0000-00006B1C0000}"/>
    <cellStyle name="Fecha 4 4" xfId="7311" xr:uid="{00000000-0005-0000-0000-00006C1C0000}"/>
    <cellStyle name="Fecha 4 4 2" xfId="7312" xr:uid="{00000000-0005-0000-0000-00006D1C0000}"/>
    <cellStyle name="Fecha 4 4 2 2" xfId="7313" xr:uid="{00000000-0005-0000-0000-00006E1C0000}"/>
    <cellStyle name="Fecha 4 4 2 2 2" xfId="7314" xr:uid="{00000000-0005-0000-0000-00006F1C0000}"/>
    <cellStyle name="Fecha 4 4 2 3" xfId="7315" xr:uid="{00000000-0005-0000-0000-0000701C0000}"/>
    <cellStyle name="Fecha 4 4 3" xfId="7316" xr:uid="{00000000-0005-0000-0000-0000711C0000}"/>
    <cellStyle name="Fecha 4 4 3 2" xfId="7317" xr:uid="{00000000-0005-0000-0000-0000721C0000}"/>
    <cellStyle name="Fecha 4 4 4" xfId="7318" xr:uid="{00000000-0005-0000-0000-0000731C0000}"/>
    <cellStyle name="Fecha 4 40" xfId="7319" xr:uid="{00000000-0005-0000-0000-0000741C0000}"/>
    <cellStyle name="Fecha 4 41" xfId="7320" xr:uid="{00000000-0005-0000-0000-0000751C0000}"/>
    <cellStyle name="Fecha 4 42" xfId="7321" xr:uid="{00000000-0005-0000-0000-0000761C0000}"/>
    <cellStyle name="Fecha 4 43" xfId="7322" xr:uid="{00000000-0005-0000-0000-0000771C0000}"/>
    <cellStyle name="Fecha 4 44" xfId="7323" xr:uid="{00000000-0005-0000-0000-0000781C0000}"/>
    <cellStyle name="Fecha 4 45" xfId="7324" xr:uid="{00000000-0005-0000-0000-0000791C0000}"/>
    <cellStyle name="Fecha 4 46" xfId="7325" xr:uid="{00000000-0005-0000-0000-00007A1C0000}"/>
    <cellStyle name="Fecha 4 47" xfId="7326" xr:uid="{00000000-0005-0000-0000-00007B1C0000}"/>
    <cellStyle name="Fecha 4 48" xfId="7327" xr:uid="{00000000-0005-0000-0000-00007C1C0000}"/>
    <cellStyle name="Fecha 4 49" xfId="7328" xr:uid="{00000000-0005-0000-0000-00007D1C0000}"/>
    <cellStyle name="Fecha 4 5" xfId="7329" xr:uid="{00000000-0005-0000-0000-00007E1C0000}"/>
    <cellStyle name="Fecha 4 5 2" xfId="7330" xr:uid="{00000000-0005-0000-0000-00007F1C0000}"/>
    <cellStyle name="Fecha 4 5 2 2" xfId="7331" xr:uid="{00000000-0005-0000-0000-0000801C0000}"/>
    <cellStyle name="Fecha 4 5 3" xfId="7332" xr:uid="{00000000-0005-0000-0000-0000811C0000}"/>
    <cellStyle name="Fecha 4 5 3 2" xfId="7333" xr:uid="{00000000-0005-0000-0000-0000821C0000}"/>
    <cellStyle name="Fecha 4 5 4" xfId="7334" xr:uid="{00000000-0005-0000-0000-0000831C0000}"/>
    <cellStyle name="Fecha 4 5 4 2" xfId="7335" xr:uid="{00000000-0005-0000-0000-0000841C0000}"/>
    <cellStyle name="Fecha 4 5 4 3" xfId="7336" xr:uid="{00000000-0005-0000-0000-0000851C0000}"/>
    <cellStyle name="Fecha 4 5 4 3 2" xfId="7337" xr:uid="{00000000-0005-0000-0000-0000861C0000}"/>
    <cellStyle name="Fecha 4 5 4 3 3" xfId="7338" xr:uid="{00000000-0005-0000-0000-0000871C0000}"/>
    <cellStyle name="Fecha 4 5 4 4" xfId="7339" xr:uid="{00000000-0005-0000-0000-0000881C0000}"/>
    <cellStyle name="Fecha 4 5 5" xfId="7340" xr:uid="{00000000-0005-0000-0000-0000891C0000}"/>
    <cellStyle name="Fecha 4 5 5 2" xfId="7341" xr:uid="{00000000-0005-0000-0000-00008A1C0000}"/>
    <cellStyle name="Fecha 4 5 5 3" xfId="7342" xr:uid="{00000000-0005-0000-0000-00008B1C0000}"/>
    <cellStyle name="Fecha 4 50" xfId="7343" xr:uid="{00000000-0005-0000-0000-00008C1C0000}"/>
    <cellStyle name="Fecha 4 51" xfId="7344" xr:uid="{00000000-0005-0000-0000-00008D1C0000}"/>
    <cellStyle name="Fecha 4 52" xfId="7345" xr:uid="{00000000-0005-0000-0000-00008E1C0000}"/>
    <cellStyle name="Fecha 4 53" xfId="7346" xr:uid="{00000000-0005-0000-0000-00008F1C0000}"/>
    <cellStyle name="Fecha 4 54" xfId="7347" xr:uid="{00000000-0005-0000-0000-0000901C0000}"/>
    <cellStyle name="Fecha 4 55" xfId="7348" xr:uid="{00000000-0005-0000-0000-0000911C0000}"/>
    <cellStyle name="Fecha 4 56" xfId="7349" xr:uid="{00000000-0005-0000-0000-0000921C0000}"/>
    <cellStyle name="Fecha 4 57" xfId="7350" xr:uid="{00000000-0005-0000-0000-0000931C0000}"/>
    <cellStyle name="Fecha 4 58" xfId="7351" xr:uid="{00000000-0005-0000-0000-0000941C0000}"/>
    <cellStyle name="Fecha 4 59" xfId="7352" xr:uid="{00000000-0005-0000-0000-0000951C0000}"/>
    <cellStyle name="Fecha 4 6" xfId="7353" xr:uid="{00000000-0005-0000-0000-0000961C0000}"/>
    <cellStyle name="Fecha 4 6 2" xfId="7354" xr:uid="{00000000-0005-0000-0000-0000971C0000}"/>
    <cellStyle name="Fecha 4 6 2 2" xfId="7355" xr:uid="{00000000-0005-0000-0000-0000981C0000}"/>
    <cellStyle name="Fecha 4 6 2 3" xfId="7356" xr:uid="{00000000-0005-0000-0000-0000991C0000}"/>
    <cellStyle name="Fecha 4 6 2 3 2" xfId="7357" xr:uid="{00000000-0005-0000-0000-00009A1C0000}"/>
    <cellStyle name="Fecha 4 6 2 3 3" xfId="7358" xr:uid="{00000000-0005-0000-0000-00009B1C0000}"/>
    <cellStyle name="Fecha 4 6 3" xfId="7359" xr:uid="{00000000-0005-0000-0000-00009C1C0000}"/>
    <cellStyle name="Fecha 4 6 3 2" xfId="7360" xr:uid="{00000000-0005-0000-0000-00009D1C0000}"/>
    <cellStyle name="Fecha 4 6 4" xfId="7361" xr:uid="{00000000-0005-0000-0000-00009E1C0000}"/>
    <cellStyle name="Fecha 4 6 4 2" xfId="7362" xr:uid="{00000000-0005-0000-0000-00009F1C0000}"/>
    <cellStyle name="Fecha 4 6 4 3" xfId="7363" xr:uid="{00000000-0005-0000-0000-0000A01C0000}"/>
    <cellStyle name="Fecha 4 6 5" xfId="7364" xr:uid="{00000000-0005-0000-0000-0000A11C0000}"/>
    <cellStyle name="Fecha 4 6 5 2" xfId="7365" xr:uid="{00000000-0005-0000-0000-0000A21C0000}"/>
    <cellStyle name="Fecha 4 6 5 3" xfId="7366" xr:uid="{00000000-0005-0000-0000-0000A31C0000}"/>
    <cellStyle name="Fecha 4 6 6" xfId="7367" xr:uid="{00000000-0005-0000-0000-0000A41C0000}"/>
    <cellStyle name="Fecha 4 60" xfId="7368" xr:uid="{00000000-0005-0000-0000-0000A51C0000}"/>
    <cellStyle name="Fecha 4 61" xfId="7369" xr:uid="{00000000-0005-0000-0000-0000A61C0000}"/>
    <cellStyle name="Fecha 4 62" xfId="7370" xr:uid="{00000000-0005-0000-0000-0000A71C0000}"/>
    <cellStyle name="Fecha 4 62 2" xfId="7371" xr:uid="{00000000-0005-0000-0000-0000A81C0000}"/>
    <cellStyle name="Fecha 4 62 3" xfId="7372" xr:uid="{00000000-0005-0000-0000-0000A91C0000}"/>
    <cellStyle name="Fecha 4 63" xfId="7373" xr:uid="{00000000-0005-0000-0000-0000AA1C0000}"/>
    <cellStyle name="Fecha 4 64" xfId="7374" xr:uid="{00000000-0005-0000-0000-0000AB1C0000}"/>
    <cellStyle name="Fecha 4 7" xfId="7375" xr:uid="{00000000-0005-0000-0000-0000AC1C0000}"/>
    <cellStyle name="Fecha 4 7 2" xfId="7376" xr:uid="{00000000-0005-0000-0000-0000AD1C0000}"/>
    <cellStyle name="Fecha 4 7 2 2" xfId="7377" xr:uid="{00000000-0005-0000-0000-0000AE1C0000}"/>
    <cellStyle name="Fecha 4 7 2 3" xfId="7378" xr:uid="{00000000-0005-0000-0000-0000AF1C0000}"/>
    <cellStyle name="Fecha 4 7 3" xfId="7379" xr:uid="{00000000-0005-0000-0000-0000B01C0000}"/>
    <cellStyle name="Fecha 4 7 4" xfId="7380" xr:uid="{00000000-0005-0000-0000-0000B11C0000}"/>
    <cellStyle name="Fecha 4 7 4 2" xfId="7381" xr:uid="{00000000-0005-0000-0000-0000B21C0000}"/>
    <cellStyle name="Fecha 4 7 4 3" xfId="7382" xr:uid="{00000000-0005-0000-0000-0000B31C0000}"/>
    <cellStyle name="Fecha 4 7 5" xfId="7383" xr:uid="{00000000-0005-0000-0000-0000B41C0000}"/>
    <cellStyle name="Fecha 4 8" xfId="7384" xr:uid="{00000000-0005-0000-0000-0000B51C0000}"/>
    <cellStyle name="Fecha 4 8 2" xfId="7385" xr:uid="{00000000-0005-0000-0000-0000B61C0000}"/>
    <cellStyle name="Fecha 4 9" xfId="7386" xr:uid="{00000000-0005-0000-0000-0000B71C0000}"/>
    <cellStyle name="Fecha 4 9 2" xfId="7387" xr:uid="{00000000-0005-0000-0000-0000B81C0000}"/>
    <cellStyle name="Fecha 4 9 3" xfId="7388" xr:uid="{00000000-0005-0000-0000-0000B91C0000}"/>
    <cellStyle name="Fecha 4 9 4" xfId="7389" xr:uid="{00000000-0005-0000-0000-0000BA1C0000}"/>
    <cellStyle name="Fecha 4_CUENTAS BANCARIAS" xfId="7390" xr:uid="{00000000-0005-0000-0000-0000BB1C0000}"/>
    <cellStyle name="Fecha 40" xfId="7391" xr:uid="{00000000-0005-0000-0000-0000BC1C0000}"/>
    <cellStyle name="Fecha 41" xfId="7392" xr:uid="{00000000-0005-0000-0000-0000BD1C0000}"/>
    <cellStyle name="Fecha 42" xfId="7393" xr:uid="{00000000-0005-0000-0000-0000BE1C0000}"/>
    <cellStyle name="Fecha 43" xfId="7394" xr:uid="{00000000-0005-0000-0000-0000BF1C0000}"/>
    <cellStyle name="Fecha 44" xfId="7395" xr:uid="{00000000-0005-0000-0000-0000C01C0000}"/>
    <cellStyle name="Fecha 45" xfId="7396" xr:uid="{00000000-0005-0000-0000-0000C11C0000}"/>
    <cellStyle name="Fecha 46" xfId="7397" xr:uid="{00000000-0005-0000-0000-0000C21C0000}"/>
    <cellStyle name="Fecha 47" xfId="7398" xr:uid="{00000000-0005-0000-0000-0000C31C0000}"/>
    <cellStyle name="Fecha 48" xfId="7399" xr:uid="{00000000-0005-0000-0000-0000C41C0000}"/>
    <cellStyle name="Fecha 49" xfId="7400" xr:uid="{00000000-0005-0000-0000-0000C51C0000}"/>
    <cellStyle name="Fecha 5" xfId="7401" xr:uid="{00000000-0005-0000-0000-0000C61C0000}"/>
    <cellStyle name="Fecha 5 10" xfId="7402" xr:uid="{00000000-0005-0000-0000-0000C71C0000}"/>
    <cellStyle name="Fecha 5 11" xfId="7403" xr:uid="{00000000-0005-0000-0000-0000C81C0000}"/>
    <cellStyle name="Fecha 5 12" xfId="7404" xr:uid="{00000000-0005-0000-0000-0000C91C0000}"/>
    <cellStyle name="Fecha 5 12 2" xfId="7405" xr:uid="{00000000-0005-0000-0000-0000CA1C0000}"/>
    <cellStyle name="Fecha 5 2" xfId="7406" xr:uid="{00000000-0005-0000-0000-0000CB1C0000}"/>
    <cellStyle name="Fecha 5 2 2" xfId="7407" xr:uid="{00000000-0005-0000-0000-0000CC1C0000}"/>
    <cellStyle name="Fecha 5 2 2 2" xfId="7408" xr:uid="{00000000-0005-0000-0000-0000CD1C0000}"/>
    <cellStyle name="Fecha 5 2 3" xfId="7409" xr:uid="{00000000-0005-0000-0000-0000CE1C0000}"/>
    <cellStyle name="Fecha 5 2 3 2" xfId="7410" xr:uid="{00000000-0005-0000-0000-0000CF1C0000}"/>
    <cellStyle name="Fecha 5 3" xfId="7411" xr:uid="{00000000-0005-0000-0000-0000D01C0000}"/>
    <cellStyle name="Fecha 5 3 2" xfId="7412" xr:uid="{00000000-0005-0000-0000-0000D11C0000}"/>
    <cellStyle name="Fecha 5 4" xfId="7413" xr:uid="{00000000-0005-0000-0000-0000D21C0000}"/>
    <cellStyle name="Fecha 5 5" xfId="7414" xr:uid="{00000000-0005-0000-0000-0000D31C0000}"/>
    <cellStyle name="Fecha 5 6" xfId="7415" xr:uid="{00000000-0005-0000-0000-0000D41C0000}"/>
    <cellStyle name="Fecha 5 7" xfId="7416" xr:uid="{00000000-0005-0000-0000-0000D51C0000}"/>
    <cellStyle name="Fecha 5 8" xfId="7417" xr:uid="{00000000-0005-0000-0000-0000D61C0000}"/>
    <cellStyle name="Fecha 5 9" xfId="7418" xr:uid="{00000000-0005-0000-0000-0000D71C0000}"/>
    <cellStyle name="Fecha 50" xfId="7419" xr:uid="{00000000-0005-0000-0000-0000D81C0000}"/>
    <cellStyle name="Fecha 51" xfId="7420" xr:uid="{00000000-0005-0000-0000-0000D91C0000}"/>
    <cellStyle name="Fecha 52" xfId="7421" xr:uid="{00000000-0005-0000-0000-0000DA1C0000}"/>
    <cellStyle name="Fecha 53" xfId="7422" xr:uid="{00000000-0005-0000-0000-0000DB1C0000}"/>
    <cellStyle name="Fecha 54" xfId="7423" xr:uid="{00000000-0005-0000-0000-0000DC1C0000}"/>
    <cellStyle name="Fecha 55" xfId="7424" xr:uid="{00000000-0005-0000-0000-0000DD1C0000}"/>
    <cellStyle name="Fecha 56" xfId="7425" xr:uid="{00000000-0005-0000-0000-0000DE1C0000}"/>
    <cellStyle name="Fecha 57" xfId="7426" xr:uid="{00000000-0005-0000-0000-0000DF1C0000}"/>
    <cellStyle name="Fecha 58" xfId="7427" xr:uid="{00000000-0005-0000-0000-0000E01C0000}"/>
    <cellStyle name="Fecha 59" xfId="7428" xr:uid="{00000000-0005-0000-0000-0000E11C0000}"/>
    <cellStyle name="Fecha 6" xfId="7429" xr:uid="{00000000-0005-0000-0000-0000E21C0000}"/>
    <cellStyle name="Fecha 6 2" xfId="7430" xr:uid="{00000000-0005-0000-0000-0000E31C0000}"/>
    <cellStyle name="Fecha 6 2 2" xfId="7431" xr:uid="{00000000-0005-0000-0000-0000E41C0000}"/>
    <cellStyle name="Fecha 6 2 2 2" xfId="7432" xr:uid="{00000000-0005-0000-0000-0000E51C0000}"/>
    <cellStyle name="Fecha 6 2 3" xfId="7433" xr:uid="{00000000-0005-0000-0000-0000E61C0000}"/>
    <cellStyle name="Fecha 6 2 4" xfId="7434" xr:uid="{00000000-0005-0000-0000-0000E71C0000}"/>
    <cellStyle name="Fecha 6 3" xfId="7435" xr:uid="{00000000-0005-0000-0000-0000E81C0000}"/>
    <cellStyle name="Fecha 6 3 2" xfId="7436" xr:uid="{00000000-0005-0000-0000-0000E91C0000}"/>
    <cellStyle name="Fecha 6 3 3" xfId="7437" xr:uid="{00000000-0005-0000-0000-0000EA1C0000}"/>
    <cellStyle name="Fecha 6 4" xfId="7438" xr:uid="{00000000-0005-0000-0000-0000EB1C0000}"/>
    <cellStyle name="Fecha 60" xfId="7439" xr:uid="{00000000-0005-0000-0000-0000EC1C0000}"/>
    <cellStyle name="Fecha 61" xfId="7440" xr:uid="{00000000-0005-0000-0000-0000ED1C0000}"/>
    <cellStyle name="Fecha 62" xfId="7441" xr:uid="{00000000-0005-0000-0000-0000EE1C0000}"/>
    <cellStyle name="Fecha 63" xfId="7442" xr:uid="{00000000-0005-0000-0000-0000EF1C0000}"/>
    <cellStyle name="Fecha 64" xfId="7443" xr:uid="{00000000-0005-0000-0000-0000F01C0000}"/>
    <cellStyle name="Fecha 65" xfId="7444" xr:uid="{00000000-0005-0000-0000-0000F11C0000}"/>
    <cellStyle name="Fecha 65 2" xfId="7445" xr:uid="{00000000-0005-0000-0000-0000F21C0000}"/>
    <cellStyle name="Fecha 65 3" xfId="7446" xr:uid="{00000000-0005-0000-0000-0000F31C0000}"/>
    <cellStyle name="Fecha 66" xfId="7447" xr:uid="{00000000-0005-0000-0000-0000F41C0000}"/>
    <cellStyle name="Fecha 66 2" xfId="7448" xr:uid="{00000000-0005-0000-0000-0000F51C0000}"/>
    <cellStyle name="Fecha 66 3" xfId="7449" xr:uid="{00000000-0005-0000-0000-0000F61C0000}"/>
    <cellStyle name="Fecha 66 4" xfId="7450" xr:uid="{00000000-0005-0000-0000-0000F71C0000}"/>
    <cellStyle name="Fecha 67" xfId="7451" xr:uid="{00000000-0005-0000-0000-0000F81C0000}"/>
    <cellStyle name="Fecha 67 2" xfId="7452" xr:uid="{00000000-0005-0000-0000-0000F91C0000}"/>
    <cellStyle name="Fecha 67 3" xfId="7453" xr:uid="{00000000-0005-0000-0000-0000FA1C0000}"/>
    <cellStyle name="Fecha 68" xfId="7454" xr:uid="{00000000-0005-0000-0000-0000FB1C0000}"/>
    <cellStyle name="Fecha 68 2" xfId="7455" xr:uid="{00000000-0005-0000-0000-0000FC1C0000}"/>
    <cellStyle name="Fecha 68 3" xfId="7456" xr:uid="{00000000-0005-0000-0000-0000FD1C0000}"/>
    <cellStyle name="Fecha 69" xfId="7457" xr:uid="{00000000-0005-0000-0000-0000FE1C0000}"/>
    <cellStyle name="Fecha 7" xfId="7458" xr:uid="{00000000-0005-0000-0000-0000FF1C0000}"/>
    <cellStyle name="Fecha 7 2" xfId="7459" xr:uid="{00000000-0005-0000-0000-0000001D0000}"/>
    <cellStyle name="Fecha 7 2 2" xfId="7460" xr:uid="{00000000-0005-0000-0000-0000011D0000}"/>
    <cellStyle name="Fecha 7 2 2 2" xfId="7461" xr:uid="{00000000-0005-0000-0000-0000021D0000}"/>
    <cellStyle name="Fecha 7 2 3" xfId="7462" xr:uid="{00000000-0005-0000-0000-0000031D0000}"/>
    <cellStyle name="Fecha 7 2 4" xfId="7463" xr:uid="{00000000-0005-0000-0000-0000041D0000}"/>
    <cellStyle name="Fecha 7 3" xfId="7464" xr:uid="{00000000-0005-0000-0000-0000051D0000}"/>
    <cellStyle name="Fecha 7 3 2" xfId="7465" xr:uid="{00000000-0005-0000-0000-0000061D0000}"/>
    <cellStyle name="Fecha 7 3 3" xfId="7466" xr:uid="{00000000-0005-0000-0000-0000071D0000}"/>
    <cellStyle name="Fecha 7 4" xfId="7467" xr:uid="{00000000-0005-0000-0000-0000081D0000}"/>
    <cellStyle name="Fecha 70" xfId="7468" xr:uid="{00000000-0005-0000-0000-0000091D0000}"/>
    <cellStyle name="Fecha 71" xfId="7469" xr:uid="{00000000-0005-0000-0000-00000A1D0000}"/>
    <cellStyle name="Fecha 72" xfId="7470" xr:uid="{00000000-0005-0000-0000-00000B1D0000}"/>
    <cellStyle name="Fecha 73" xfId="7471" xr:uid="{00000000-0005-0000-0000-00000C1D0000}"/>
    <cellStyle name="Fecha 74" xfId="7472" xr:uid="{00000000-0005-0000-0000-00000D1D0000}"/>
    <cellStyle name="Fecha 75" xfId="7473" xr:uid="{00000000-0005-0000-0000-00000E1D0000}"/>
    <cellStyle name="Fecha 76" xfId="7474" xr:uid="{00000000-0005-0000-0000-00000F1D0000}"/>
    <cellStyle name="Fecha 77" xfId="7475" xr:uid="{00000000-0005-0000-0000-0000101D0000}"/>
    <cellStyle name="Fecha 78" xfId="7476" xr:uid="{00000000-0005-0000-0000-0000111D0000}"/>
    <cellStyle name="Fecha 79" xfId="7477" xr:uid="{00000000-0005-0000-0000-0000121D0000}"/>
    <cellStyle name="Fecha 8" xfId="7478" xr:uid="{00000000-0005-0000-0000-0000131D0000}"/>
    <cellStyle name="Fecha 8 2" xfId="7479" xr:uid="{00000000-0005-0000-0000-0000141D0000}"/>
    <cellStyle name="Fecha 8 2 2" xfId="7480" xr:uid="{00000000-0005-0000-0000-0000151D0000}"/>
    <cellStyle name="Fecha 8 2 3" xfId="7481" xr:uid="{00000000-0005-0000-0000-0000161D0000}"/>
    <cellStyle name="Fecha 8 3" xfId="7482" xr:uid="{00000000-0005-0000-0000-0000171D0000}"/>
    <cellStyle name="Fecha 8 3 2" xfId="7483" xr:uid="{00000000-0005-0000-0000-0000181D0000}"/>
    <cellStyle name="Fecha 8 3 3" xfId="7484" xr:uid="{00000000-0005-0000-0000-0000191D0000}"/>
    <cellStyle name="Fecha 8 4" xfId="7485" xr:uid="{00000000-0005-0000-0000-00001A1D0000}"/>
    <cellStyle name="Fecha 8 4 2" xfId="7486" xr:uid="{00000000-0005-0000-0000-00001B1D0000}"/>
    <cellStyle name="Fecha 8 4 3" xfId="7487" xr:uid="{00000000-0005-0000-0000-00001C1D0000}"/>
    <cellStyle name="Fecha 8 4 3 2" xfId="7488" xr:uid="{00000000-0005-0000-0000-00001D1D0000}"/>
    <cellStyle name="Fecha 8 4 3 3" xfId="7489" xr:uid="{00000000-0005-0000-0000-00001E1D0000}"/>
    <cellStyle name="Fecha 8 4 4" xfId="7490" xr:uid="{00000000-0005-0000-0000-00001F1D0000}"/>
    <cellStyle name="Fecha 8 5" xfId="7491" xr:uid="{00000000-0005-0000-0000-0000201D0000}"/>
    <cellStyle name="Fecha 8 5 2" xfId="7492" xr:uid="{00000000-0005-0000-0000-0000211D0000}"/>
    <cellStyle name="Fecha 8 5 3" xfId="7493" xr:uid="{00000000-0005-0000-0000-0000221D0000}"/>
    <cellStyle name="Fecha 80" xfId="7494" xr:uid="{00000000-0005-0000-0000-0000231D0000}"/>
    <cellStyle name="Fecha 81" xfId="7495" xr:uid="{00000000-0005-0000-0000-0000241D0000}"/>
    <cellStyle name="Fecha 82" xfId="7496" xr:uid="{00000000-0005-0000-0000-0000251D0000}"/>
    <cellStyle name="Fecha 83" xfId="7497" xr:uid="{00000000-0005-0000-0000-0000261D0000}"/>
    <cellStyle name="Fecha 84" xfId="7498" xr:uid="{00000000-0005-0000-0000-0000271D0000}"/>
    <cellStyle name="Fecha 85" xfId="7499" xr:uid="{00000000-0005-0000-0000-0000281D0000}"/>
    <cellStyle name="Fecha 86" xfId="7500" xr:uid="{00000000-0005-0000-0000-0000291D0000}"/>
    <cellStyle name="Fecha 87" xfId="7501" xr:uid="{00000000-0005-0000-0000-00002A1D0000}"/>
    <cellStyle name="Fecha 9" xfId="7502" xr:uid="{00000000-0005-0000-0000-00002B1D0000}"/>
    <cellStyle name="Fecha 9 2" xfId="7503" xr:uid="{00000000-0005-0000-0000-00002C1D0000}"/>
    <cellStyle name="Fecha 9 2 2" xfId="7504" xr:uid="{00000000-0005-0000-0000-00002D1D0000}"/>
    <cellStyle name="Fecha 9 2 3" xfId="7505" xr:uid="{00000000-0005-0000-0000-00002E1D0000}"/>
    <cellStyle name="Fecha 9 2 3 2" xfId="7506" xr:uid="{00000000-0005-0000-0000-00002F1D0000}"/>
    <cellStyle name="Fecha 9 2 3 3" xfId="7507" xr:uid="{00000000-0005-0000-0000-0000301D0000}"/>
    <cellStyle name="Fecha 9 2 4" xfId="7508" xr:uid="{00000000-0005-0000-0000-0000311D0000}"/>
    <cellStyle name="Fecha 9 3" xfId="7509" xr:uid="{00000000-0005-0000-0000-0000321D0000}"/>
    <cellStyle name="Fecha 9 3 2" xfId="7510" xr:uid="{00000000-0005-0000-0000-0000331D0000}"/>
    <cellStyle name="Fecha 9 3 3" xfId="7511" xr:uid="{00000000-0005-0000-0000-0000341D0000}"/>
    <cellStyle name="Fecha 9 4" xfId="7512" xr:uid="{00000000-0005-0000-0000-0000351D0000}"/>
    <cellStyle name="Fecha 9 4 2" xfId="7513" xr:uid="{00000000-0005-0000-0000-0000361D0000}"/>
    <cellStyle name="Fecha 9 4 3" xfId="7514" xr:uid="{00000000-0005-0000-0000-0000371D0000}"/>
    <cellStyle name="Fecha 9 5" xfId="7515" xr:uid="{00000000-0005-0000-0000-0000381D0000}"/>
    <cellStyle name="Fecha 9 5 2" xfId="7516" xr:uid="{00000000-0005-0000-0000-0000391D0000}"/>
    <cellStyle name="Fecha 9 5 3" xfId="7517" xr:uid="{00000000-0005-0000-0000-00003A1D0000}"/>
    <cellStyle name="Fecha 9 6" xfId="7518" xr:uid="{00000000-0005-0000-0000-00003B1D0000}"/>
    <cellStyle name="Fecha_Analisis Todos los  Honorarios 2010 con Proyecto de Ley" xfId="7519" xr:uid="{00000000-0005-0000-0000-00003C1D0000}"/>
    <cellStyle name="Fijo" xfId="7520" xr:uid="{00000000-0005-0000-0000-00003D1D0000}"/>
    <cellStyle name="Fijo 10" xfId="7521" xr:uid="{00000000-0005-0000-0000-00003E1D0000}"/>
    <cellStyle name="Fijo 10 2" xfId="7522" xr:uid="{00000000-0005-0000-0000-00003F1D0000}"/>
    <cellStyle name="Fijo 10 2 2" xfId="7523" xr:uid="{00000000-0005-0000-0000-0000401D0000}"/>
    <cellStyle name="Fijo 10 2 3" xfId="7524" xr:uid="{00000000-0005-0000-0000-0000411D0000}"/>
    <cellStyle name="Fijo 10 2 4" xfId="7525" xr:uid="{00000000-0005-0000-0000-0000421D0000}"/>
    <cellStyle name="Fijo 10 3" xfId="7526" xr:uid="{00000000-0005-0000-0000-0000431D0000}"/>
    <cellStyle name="Fijo 10 3 2" xfId="7527" xr:uid="{00000000-0005-0000-0000-0000441D0000}"/>
    <cellStyle name="Fijo 10 4" xfId="7528" xr:uid="{00000000-0005-0000-0000-0000451D0000}"/>
    <cellStyle name="Fijo 10 4 2" xfId="7529" xr:uid="{00000000-0005-0000-0000-0000461D0000}"/>
    <cellStyle name="Fijo 10 4 3" xfId="7530" xr:uid="{00000000-0005-0000-0000-0000471D0000}"/>
    <cellStyle name="Fijo 10 5" xfId="7531" xr:uid="{00000000-0005-0000-0000-0000481D0000}"/>
    <cellStyle name="Fijo 11" xfId="7532" xr:uid="{00000000-0005-0000-0000-0000491D0000}"/>
    <cellStyle name="Fijo 11 2" xfId="7533" xr:uid="{00000000-0005-0000-0000-00004A1D0000}"/>
    <cellStyle name="Fijo 12" xfId="7534" xr:uid="{00000000-0005-0000-0000-00004B1D0000}"/>
    <cellStyle name="Fijo 12 2" xfId="7535" xr:uid="{00000000-0005-0000-0000-00004C1D0000}"/>
    <cellStyle name="Fijo 12 3" xfId="7536" xr:uid="{00000000-0005-0000-0000-00004D1D0000}"/>
    <cellStyle name="Fijo 12 4" xfId="7537" xr:uid="{00000000-0005-0000-0000-00004E1D0000}"/>
    <cellStyle name="Fijo 12 5" xfId="7538" xr:uid="{00000000-0005-0000-0000-00004F1D0000}"/>
    <cellStyle name="Fijo 13" xfId="7539" xr:uid="{00000000-0005-0000-0000-0000501D0000}"/>
    <cellStyle name="Fijo 13 2" xfId="7540" xr:uid="{00000000-0005-0000-0000-0000511D0000}"/>
    <cellStyle name="Fijo 13 2 2" xfId="7541" xr:uid="{00000000-0005-0000-0000-0000521D0000}"/>
    <cellStyle name="Fijo 13 2 3" xfId="7542" xr:uid="{00000000-0005-0000-0000-0000531D0000}"/>
    <cellStyle name="Fijo 14" xfId="7543" xr:uid="{00000000-0005-0000-0000-0000541D0000}"/>
    <cellStyle name="Fijo 15" xfId="7544" xr:uid="{00000000-0005-0000-0000-0000551D0000}"/>
    <cellStyle name="Fijo 16" xfId="7545" xr:uid="{00000000-0005-0000-0000-0000561D0000}"/>
    <cellStyle name="Fijo 17" xfId="7546" xr:uid="{00000000-0005-0000-0000-0000571D0000}"/>
    <cellStyle name="Fijo 18" xfId="7547" xr:uid="{00000000-0005-0000-0000-0000581D0000}"/>
    <cellStyle name="Fijo 19" xfId="7548" xr:uid="{00000000-0005-0000-0000-0000591D0000}"/>
    <cellStyle name="Fijo 2" xfId="7549" xr:uid="{00000000-0005-0000-0000-00005A1D0000}"/>
    <cellStyle name="Fijo 2 10" xfId="7550" xr:uid="{00000000-0005-0000-0000-00005B1D0000}"/>
    <cellStyle name="Fijo 2 11" xfId="7551" xr:uid="{00000000-0005-0000-0000-00005C1D0000}"/>
    <cellStyle name="Fijo 2 12" xfId="7552" xr:uid="{00000000-0005-0000-0000-00005D1D0000}"/>
    <cellStyle name="Fijo 2 13" xfId="7553" xr:uid="{00000000-0005-0000-0000-00005E1D0000}"/>
    <cellStyle name="Fijo 2 14" xfId="7554" xr:uid="{00000000-0005-0000-0000-00005F1D0000}"/>
    <cellStyle name="Fijo 2 15" xfId="7555" xr:uid="{00000000-0005-0000-0000-0000601D0000}"/>
    <cellStyle name="Fijo 2 16" xfId="7556" xr:uid="{00000000-0005-0000-0000-0000611D0000}"/>
    <cellStyle name="Fijo 2 17" xfId="7557" xr:uid="{00000000-0005-0000-0000-0000621D0000}"/>
    <cellStyle name="Fijo 2 18" xfId="7558" xr:uid="{00000000-0005-0000-0000-0000631D0000}"/>
    <cellStyle name="Fijo 2 19" xfId="7559" xr:uid="{00000000-0005-0000-0000-0000641D0000}"/>
    <cellStyle name="Fijo 2 2" xfId="7560" xr:uid="{00000000-0005-0000-0000-0000651D0000}"/>
    <cellStyle name="Fijo 2 2 10" xfId="7561" xr:uid="{00000000-0005-0000-0000-0000661D0000}"/>
    <cellStyle name="Fijo 2 2 10 2" xfId="7562" xr:uid="{00000000-0005-0000-0000-0000671D0000}"/>
    <cellStyle name="Fijo 2 2 10 2 2" xfId="7563" xr:uid="{00000000-0005-0000-0000-0000681D0000}"/>
    <cellStyle name="Fijo 2 2 10 2 3" xfId="7564" xr:uid="{00000000-0005-0000-0000-0000691D0000}"/>
    <cellStyle name="Fijo 2 2 11" xfId="7565" xr:uid="{00000000-0005-0000-0000-00006A1D0000}"/>
    <cellStyle name="Fijo 2 2 12" xfId="7566" xr:uid="{00000000-0005-0000-0000-00006B1D0000}"/>
    <cellStyle name="Fijo 2 2 13" xfId="7567" xr:uid="{00000000-0005-0000-0000-00006C1D0000}"/>
    <cellStyle name="Fijo 2 2 14" xfId="7568" xr:uid="{00000000-0005-0000-0000-00006D1D0000}"/>
    <cellStyle name="Fijo 2 2 15" xfId="7569" xr:uid="{00000000-0005-0000-0000-00006E1D0000}"/>
    <cellStyle name="Fijo 2 2 16" xfId="7570" xr:uid="{00000000-0005-0000-0000-00006F1D0000}"/>
    <cellStyle name="Fijo 2 2 17" xfId="7571" xr:uid="{00000000-0005-0000-0000-0000701D0000}"/>
    <cellStyle name="Fijo 2 2 18" xfId="7572" xr:uid="{00000000-0005-0000-0000-0000711D0000}"/>
    <cellStyle name="Fijo 2 2 19" xfId="7573" xr:uid="{00000000-0005-0000-0000-0000721D0000}"/>
    <cellStyle name="Fijo 2 2 2" xfId="7574" xr:uid="{00000000-0005-0000-0000-0000731D0000}"/>
    <cellStyle name="Fijo 2 2 2 10" xfId="7575" xr:uid="{00000000-0005-0000-0000-0000741D0000}"/>
    <cellStyle name="Fijo 2 2 2 11" xfId="7576" xr:uid="{00000000-0005-0000-0000-0000751D0000}"/>
    <cellStyle name="Fijo 2 2 2 12" xfId="7577" xr:uid="{00000000-0005-0000-0000-0000761D0000}"/>
    <cellStyle name="Fijo 2 2 2 13" xfId="7578" xr:uid="{00000000-0005-0000-0000-0000771D0000}"/>
    <cellStyle name="Fijo 2 2 2 14" xfId="7579" xr:uid="{00000000-0005-0000-0000-0000781D0000}"/>
    <cellStyle name="Fijo 2 2 2 15" xfId="7580" xr:uid="{00000000-0005-0000-0000-0000791D0000}"/>
    <cellStyle name="Fijo 2 2 2 16" xfId="7581" xr:uid="{00000000-0005-0000-0000-00007A1D0000}"/>
    <cellStyle name="Fijo 2 2 2 17" xfId="7582" xr:uid="{00000000-0005-0000-0000-00007B1D0000}"/>
    <cellStyle name="Fijo 2 2 2 18" xfId="7583" xr:uid="{00000000-0005-0000-0000-00007C1D0000}"/>
    <cellStyle name="Fijo 2 2 2 19" xfId="7584" xr:uid="{00000000-0005-0000-0000-00007D1D0000}"/>
    <cellStyle name="Fijo 2 2 2 2" xfId="7585" xr:uid="{00000000-0005-0000-0000-00007E1D0000}"/>
    <cellStyle name="Fijo 2 2 2 2 2" xfId="7586" xr:uid="{00000000-0005-0000-0000-00007F1D0000}"/>
    <cellStyle name="Fijo 2 2 2 2 2 2" xfId="7587" xr:uid="{00000000-0005-0000-0000-0000801D0000}"/>
    <cellStyle name="Fijo 2 2 2 2 3" xfId="7588" xr:uid="{00000000-0005-0000-0000-0000811D0000}"/>
    <cellStyle name="Fijo 2 2 2 3" xfId="7589" xr:uid="{00000000-0005-0000-0000-0000821D0000}"/>
    <cellStyle name="Fijo 2 2 2 3 2" xfId="7590" xr:uid="{00000000-0005-0000-0000-0000831D0000}"/>
    <cellStyle name="Fijo 2 2 2 4" xfId="7591" xr:uid="{00000000-0005-0000-0000-0000841D0000}"/>
    <cellStyle name="Fijo 2 2 2 5" xfId="7592" xr:uid="{00000000-0005-0000-0000-0000851D0000}"/>
    <cellStyle name="Fijo 2 2 2 6" xfId="7593" xr:uid="{00000000-0005-0000-0000-0000861D0000}"/>
    <cellStyle name="Fijo 2 2 2 7" xfId="7594" xr:uid="{00000000-0005-0000-0000-0000871D0000}"/>
    <cellStyle name="Fijo 2 2 2 8" xfId="7595" xr:uid="{00000000-0005-0000-0000-0000881D0000}"/>
    <cellStyle name="Fijo 2 2 2 9" xfId="7596" xr:uid="{00000000-0005-0000-0000-0000891D0000}"/>
    <cellStyle name="Fijo 2 2 2_MARZO GENERAL BECAS 2009 TRANSF 20 03 09 DAF V2" xfId="7597" xr:uid="{00000000-0005-0000-0000-00008A1D0000}"/>
    <cellStyle name="Fijo 2 2 20" xfId="7598" xr:uid="{00000000-0005-0000-0000-00008B1D0000}"/>
    <cellStyle name="Fijo 2 2 21" xfId="7599" xr:uid="{00000000-0005-0000-0000-00008C1D0000}"/>
    <cellStyle name="Fijo 2 2 22" xfId="7600" xr:uid="{00000000-0005-0000-0000-00008D1D0000}"/>
    <cellStyle name="Fijo 2 2 23" xfId="7601" xr:uid="{00000000-0005-0000-0000-00008E1D0000}"/>
    <cellStyle name="Fijo 2 2 24" xfId="7602" xr:uid="{00000000-0005-0000-0000-00008F1D0000}"/>
    <cellStyle name="Fijo 2 2 25" xfId="7603" xr:uid="{00000000-0005-0000-0000-0000901D0000}"/>
    <cellStyle name="Fijo 2 2 26" xfId="7604" xr:uid="{00000000-0005-0000-0000-0000911D0000}"/>
    <cellStyle name="Fijo 2 2 27" xfId="7605" xr:uid="{00000000-0005-0000-0000-0000921D0000}"/>
    <cellStyle name="Fijo 2 2 28" xfId="7606" xr:uid="{00000000-0005-0000-0000-0000931D0000}"/>
    <cellStyle name="Fijo 2 2 29" xfId="7607" xr:uid="{00000000-0005-0000-0000-0000941D0000}"/>
    <cellStyle name="Fijo 2 2 3" xfId="7608" xr:uid="{00000000-0005-0000-0000-0000951D0000}"/>
    <cellStyle name="Fijo 2 2 3 2" xfId="7609" xr:uid="{00000000-0005-0000-0000-0000961D0000}"/>
    <cellStyle name="Fijo 2 2 3 2 2" xfId="7610" xr:uid="{00000000-0005-0000-0000-0000971D0000}"/>
    <cellStyle name="Fijo 2 2 3 2 2 2" xfId="7611" xr:uid="{00000000-0005-0000-0000-0000981D0000}"/>
    <cellStyle name="Fijo 2 2 3 2 3" xfId="7612" xr:uid="{00000000-0005-0000-0000-0000991D0000}"/>
    <cellStyle name="Fijo 2 2 3 3" xfId="7613" xr:uid="{00000000-0005-0000-0000-00009A1D0000}"/>
    <cellStyle name="Fijo 2 2 3 3 2" xfId="7614" xr:uid="{00000000-0005-0000-0000-00009B1D0000}"/>
    <cellStyle name="Fijo 2 2 3 4" xfId="7615" xr:uid="{00000000-0005-0000-0000-00009C1D0000}"/>
    <cellStyle name="Fijo 2 2 30" xfId="7616" xr:uid="{00000000-0005-0000-0000-00009D1D0000}"/>
    <cellStyle name="Fijo 2 2 31" xfId="7617" xr:uid="{00000000-0005-0000-0000-00009E1D0000}"/>
    <cellStyle name="Fijo 2 2 32" xfId="7618" xr:uid="{00000000-0005-0000-0000-00009F1D0000}"/>
    <cellStyle name="Fijo 2 2 33" xfId="7619" xr:uid="{00000000-0005-0000-0000-0000A01D0000}"/>
    <cellStyle name="Fijo 2 2 34" xfId="7620" xr:uid="{00000000-0005-0000-0000-0000A11D0000}"/>
    <cellStyle name="Fijo 2 2 35" xfId="7621" xr:uid="{00000000-0005-0000-0000-0000A21D0000}"/>
    <cellStyle name="Fijo 2 2 36" xfId="7622" xr:uid="{00000000-0005-0000-0000-0000A31D0000}"/>
    <cellStyle name="Fijo 2 2 37" xfId="7623" xr:uid="{00000000-0005-0000-0000-0000A41D0000}"/>
    <cellStyle name="Fijo 2 2 38" xfId="7624" xr:uid="{00000000-0005-0000-0000-0000A51D0000}"/>
    <cellStyle name="Fijo 2 2 39" xfId="7625" xr:uid="{00000000-0005-0000-0000-0000A61D0000}"/>
    <cellStyle name="Fijo 2 2 4" xfId="7626" xr:uid="{00000000-0005-0000-0000-0000A71D0000}"/>
    <cellStyle name="Fijo 2 2 4 2" xfId="7627" xr:uid="{00000000-0005-0000-0000-0000A81D0000}"/>
    <cellStyle name="Fijo 2 2 4 2 2" xfId="7628" xr:uid="{00000000-0005-0000-0000-0000A91D0000}"/>
    <cellStyle name="Fijo 2 2 4 2 2 2" xfId="7629" xr:uid="{00000000-0005-0000-0000-0000AA1D0000}"/>
    <cellStyle name="Fijo 2 2 4 2 3" xfId="7630" xr:uid="{00000000-0005-0000-0000-0000AB1D0000}"/>
    <cellStyle name="Fijo 2 2 4 3" xfId="7631" xr:uid="{00000000-0005-0000-0000-0000AC1D0000}"/>
    <cellStyle name="Fijo 2 2 4 3 2" xfId="7632" xr:uid="{00000000-0005-0000-0000-0000AD1D0000}"/>
    <cellStyle name="Fijo 2 2 4 4" xfId="7633" xr:uid="{00000000-0005-0000-0000-0000AE1D0000}"/>
    <cellStyle name="Fijo 2 2 40" xfId="7634" xr:uid="{00000000-0005-0000-0000-0000AF1D0000}"/>
    <cellStyle name="Fijo 2 2 41" xfId="7635" xr:uid="{00000000-0005-0000-0000-0000B01D0000}"/>
    <cellStyle name="Fijo 2 2 42" xfId="7636" xr:uid="{00000000-0005-0000-0000-0000B11D0000}"/>
    <cellStyle name="Fijo 2 2 43" xfId="7637" xr:uid="{00000000-0005-0000-0000-0000B21D0000}"/>
    <cellStyle name="Fijo 2 2 44" xfId="7638" xr:uid="{00000000-0005-0000-0000-0000B31D0000}"/>
    <cellStyle name="Fijo 2 2 45" xfId="7639" xr:uid="{00000000-0005-0000-0000-0000B41D0000}"/>
    <cellStyle name="Fijo 2 2 46" xfId="7640" xr:uid="{00000000-0005-0000-0000-0000B51D0000}"/>
    <cellStyle name="Fijo 2 2 47" xfId="7641" xr:uid="{00000000-0005-0000-0000-0000B61D0000}"/>
    <cellStyle name="Fijo 2 2 48" xfId="7642" xr:uid="{00000000-0005-0000-0000-0000B71D0000}"/>
    <cellStyle name="Fijo 2 2 49" xfId="7643" xr:uid="{00000000-0005-0000-0000-0000B81D0000}"/>
    <cellStyle name="Fijo 2 2 5" xfId="7644" xr:uid="{00000000-0005-0000-0000-0000B91D0000}"/>
    <cellStyle name="Fijo 2 2 5 2" xfId="7645" xr:uid="{00000000-0005-0000-0000-0000BA1D0000}"/>
    <cellStyle name="Fijo 2 2 5 2 2" xfId="7646" xr:uid="{00000000-0005-0000-0000-0000BB1D0000}"/>
    <cellStyle name="Fijo 2 2 5 3" xfId="7647" xr:uid="{00000000-0005-0000-0000-0000BC1D0000}"/>
    <cellStyle name="Fijo 2 2 5 3 2" xfId="7648" xr:uid="{00000000-0005-0000-0000-0000BD1D0000}"/>
    <cellStyle name="Fijo 2 2 5 4" xfId="7649" xr:uid="{00000000-0005-0000-0000-0000BE1D0000}"/>
    <cellStyle name="Fijo 2 2 5 4 2" xfId="7650" xr:uid="{00000000-0005-0000-0000-0000BF1D0000}"/>
    <cellStyle name="Fijo 2 2 5 4 3" xfId="7651" xr:uid="{00000000-0005-0000-0000-0000C01D0000}"/>
    <cellStyle name="Fijo 2 2 5 4 3 2" xfId="7652" xr:uid="{00000000-0005-0000-0000-0000C11D0000}"/>
    <cellStyle name="Fijo 2 2 5 4 3 3" xfId="7653" xr:uid="{00000000-0005-0000-0000-0000C21D0000}"/>
    <cellStyle name="Fijo 2 2 5 4 4" xfId="7654" xr:uid="{00000000-0005-0000-0000-0000C31D0000}"/>
    <cellStyle name="Fijo 2 2 5 5" xfId="7655" xr:uid="{00000000-0005-0000-0000-0000C41D0000}"/>
    <cellStyle name="Fijo 2 2 5 5 2" xfId="7656" xr:uid="{00000000-0005-0000-0000-0000C51D0000}"/>
    <cellStyle name="Fijo 2 2 5 5 3" xfId="7657" xr:uid="{00000000-0005-0000-0000-0000C61D0000}"/>
    <cellStyle name="Fijo 2 2 50" xfId="7658" xr:uid="{00000000-0005-0000-0000-0000C71D0000}"/>
    <cellStyle name="Fijo 2 2 51" xfId="7659" xr:uid="{00000000-0005-0000-0000-0000C81D0000}"/>
    <cellStyle name="Fijo 2 2 52" xfId="7660" xr:uid="{00000000-0005-0000-0000-0000C91D0000}"/>
    <cellStyle name="Fijo 2 2 53" xfId="7661" xr:uid="{00000000-0005-0000-0000-0000CA1D0000}"/>
    <cellStyle name="Fijo 2 2 54" xfId="7662" xr:uid="{00000000-0005-0000-0000-0000CB1D0000}"/>
    <cellStyle name="Fijo 2 2 55" xfId="7663" xr:uid="{00000000-0005-0000-0000-0000CC1D0000}"/>
    <cellStyle name="Fijo 2 2 56" xfId="7664" xr:uid="{00000000-0005-0000-0000-0000CD1D0000}"/>
    <cellStyle name="Fijo 2 2 57" xfId="7665" xr:uid="{00000000-0005-0000-0000-0000CE1D0000}"/>
    <cellStyle name="Fijo 2 2 58" xfId="7666" xr:uid="{00000000-0005-0000-0000-0000CF1D0000}"/>
    <cellStyle name="Fijo 2 2 59" xfId="7667" xr:uid="{00000000-0005-0000-0000-0000D01D0000}"/>
    <cellStyle name="Fijo 2 2 59 2" xfId="7668" xr:uid="{00000000-0005-0000-0000-0000D11D0000}"/>
    <cellStyle name="Fijo 2 2 6" xfId="7669" xr:uid="{00000000-0005-0000-0000-0000D21D0000}"/>
    <cellStyle name="Fijo 2 2 6 2" xfId="7670" xr:uid="{00000000-0005-0000-0000-0000D31D0000}"/>
    <cellStyle name="Fijo 2 2 6 2 2" xfId="7671" xr:uid="{00000000-0005-0000-0000-0000D41D0000}"/>
    <cellStyle name="Fijo 2 2 6 2 3" xfId="7672" xr:uid="{00000000-0005-0000-0000-0000D51D0000}"/>
    <cellStyle name="Fijo 2 2 6 2 3 2" xfId="7673" xr:uid="{00000000-0005-0000-0000-0000D61D0000}"/>
    <cellStyle name="Fijo 2 2 6 2 3 3" xfId="7674" xr:uid="{00000000-0005-0000-0000-0000D71D0000}"/>
    <cellStyle name="Fijo 2 2 6 3" xfId="7675" xr:uid="{00000000-0005-0000-0000-0000D81D0000}"/>
    <cellStyle name="Fijo 2 2 6 3 2" xfId="7676" xr:uid="{00000000-0005-0000-0000-0000D91D0000}"/>
    <cellStyle name="Fijo 2 2 6 4" xfId="7677" xr:uid="{00000000-0005-0000-0000-0000DA1D0000}"/>
    <cellStyle name="Fijo 2 2 6 4 2" xfId="7678" xr:uid="{00000000-0005-0000-0000-0000DB1D0000}"/>
    <cellStyle name="Fijo 2 2 6 4 3" xfId="7679" xr:uid="{00000000-0005-0000-0000-0000DC1D0000}"/>
    <cellStyle name="Fijo 2 2 6 5" xfId="7680" xr:uid="{00000000-0005-0000-0000-0000DD1D0000}"/>
    <cellStyle name="Fijo 2 2 6 5 2" xfId="7681" xr:uid="{00000000-0005-0000-0000-0000DE1D0000}"/>
    <cellStyle name="Fijo 2 2 6 5 3" xfId="7682" xr:uid="{00000000-0005-0000-0000-0000DF1D0000}"/>
    <cellStyle name="Fijo 2 2 6 6" xfId="7683" xr:uid="{00000000-0005-0000-0000-0000E01D0000}"/>
    <cellStyle name="Fijo 2 2 7" xfId="7684" xr:uid="{00000000-0005-0000-0000-0000E11D0000}"/>
    <cellStyle name="Fijo 2 2 7 2" xfId="7685" xr:uid="{00000000-0005-0000-0000-0000E21D0000}"/>
    <cellStyle name="Fijo 2 2 7 2 2" xfId="7686" xr:uid="{00000000-0005-0000-0000-0000E31D0000}"/>
    <cellStyle name="Fijo 2 2 7 2 3" xfId="7687" xr:uid="{00000000-0005-0000-0000-0000E41D0000}"/>
    <cellStyle name="Fijo 2 2 7 3" xfId="7688" xr:uid="{00000000-0005-0000-0000-0000E51D0000}"/>
    <cellStyle name="Fijo 2 2 7 4" xfId="7689" xr:uid="{00000000-0005-0000-0000-0000E61D0000}"/>
    <cellStyle name="Fijo 2 2 7 4 2" xfId="7690" xr:uid="{00000000-0005-0000-0000-0000E71D0000}"/>
    <cellStyle name="Fijo 2 2 7 4 3" xfId="7691" xr:uid="{00000000-0005-0000-0000-0000E81D0000}"/>
    <cellStyle name="Fijo 2 2 7 5" xfId="7692" xr:uid="{00000000-0005-0000-0000-0000E91D0000}"/>
    <cellStyle name="Fijo 2 2 8" xfId="7693" xr:uid="{00000000-0005-0000-0000-0000EA1D0000}"/>
    <cellStyle name="Fijo 2 2 8 2" xfId="7694" xr:uid="{00000000-0005-0000-0000-0000EB1D0000}"/>
    <cellStyle name="Fijo 2 2 9" xfId="7695" xr:uid="{00000000-0005-0000-0000-0000EC1D0000}"/>
    <cellStyle name="Fijo 2 2 9 2" xfId="7696" xr:uid="{00000000-0005-0000-0000-0000ED1D0000}"/>
    <cellStyle name="Fijo 2 2 9 3" xfId="7697" xr:uid="{00000000-0005-0000-0000-0000EE1D0000}"/>
    <cellStyle name="Fijo 2 2 9 4" xfId="7698" xr:uid="{00000000-0005-0000-0000-0000EF1D0000}"/>
    <cellStyle name="Fijo 2 2_CUENTAS BANCARIAS" xfId="7699" xr:uid="{00000000-0005-0000-0000-0000F01D0000}"/>
    <cellStyle name="Fijo 2 20" xfId="7700" xr:uid="{00000000-0005-0000-0000-0000F11D0000}"/>
    <cellStyle name="Fijo 2 21" xfId="7701" xr:uid="{00000000-0005-0000-0000-0000F21D0000}"/>
    <cellStyle name="Fijo 2 22" xfId="7702" xr:uid="{00000000-0005-0000-0000-0000F31D0000}"/>
    <cellStyle name="Fijo 2 23" xfId="7703" xr:uid="{00000000-0005-0000-0000-0000F41D0000}"/>
    <cellStyle name="Fijo 2 24" xfId="7704" xr:uid="{00000000-0005-0000-0000-0000F51D0000}"/>
    <cellStyle name="Fijo 2 25" xfId="7705" xr:uid="{00000000-0005-0000-0000-0000F61D0000}"/>
    <cellStyle name="Fijo 2 26" xfId="7706" xr:uid="{00000000-0005-0000-0000-0000F71D0000}"/>
    <cellStyle name="Fijo 2 27" xfId="7707" xr:uid="{00000000-0005-0000-0000-0000F81D0000}"/>
    <cellStyle name="Fijo 2 28" xfId="7708" xr:uid="{00000000-0005-0000-0000-0000F91D0000}"/>
    <cellStyle name="Fijo 2 29" xfId="7709" xr:uid="{00000000-0005-0000-0000-0000FA1D0000}"/>
    <cellStyle name="Fijo 2 3" xfId="7710" xr:uid="{00000000-0005-0000-0000-0000FB1D0000}"/>
    <cellStyle name="Fijo 2 3 2" xfId="7711" xr:uid="{00000000-0005-0000-0000-0000FC1D0000}"/>
    <cellStyle name="Fijo 2 30" xfId="7712" xr:uid="{00000000-0005-0000-0000-0000FD1D0000}"/>
    <cellStyle name="Fijo 2 31" xfId="7713" xr:uid="{00000000-0005-0000-0000-0000FE1D0000}"/>
    <cellStyle name="Fijo 2 32" xfId="7714" xr:uid="{00000000-0005-0000-0000-0000FF1D0000}"/>
    <cellStyle name="Fijo 2 33" xfId="7715" xr:uid="{00000000-0005-0000-0000-0000001E0000}"/>
    <cellStyle name="Fijo 2 34" xfId="7716" xr:uid="{00000000-0005-0000-0000-0000011E0000}"/>
    <cellStyle name="Fijo 2 35" xfId="7717" xr:uid="{00000000-0005-0000-0000-0000021E0000}"/>
    <cellStyle name="Fijo 2 36" xfId="7718" xr:uid="{00000000-0005-0000-0000-0000031E0000}"/>
    <cellStyle name="Fijo 2 37" xfId="7719" xr:uid="{00000000-0005-0000-0000-0000041E0000}"/>
    <cellStyle name="Fijo 2 38" xfId="7720" xr:uid="{00000000-0005-0000-0000-0000051E0000}"/>
    <cellStyle name="Fijo 2 39" xfId="7721" xr:uid="{00000000-0005-0000-0000-0000061E0000}"/>
    <cellStyle name="Fijo 2 4" xfId="7722" xr:uid="{00000000-0005-0000-0000-0000071E0000}"/>
    <cellStyle name="Fijo 2 4 2" xfId="7723" xr:uid="{00000000-0005-0000-0000-0000081E0000}"/>
    <cellStyle name="Fijo 2 40" xfId="7724" xr:uid="{00000000-0005-0000-0000-0000091E0000}"/>
    <cellStyle name="Fijo 2 41" xfId="7725" xr:uid="{00000000-0005-0000-0000-00000A1E0000}"/>
    <cellStyle name="Fijo 2 42" xfId="7726" xr:uid="{00000000-0005-0000-0000-00000B1E0000}"/>
    <cellStyle name="Fijo 2 43" xfId="7727" xr:uid="{00000000-0005-0000-0000-00000C1E0000}"/>
    <cellStyle name="Fijo 2 44" xfId="7728" xr:uid="{00000000-0005-0000-0000-00000D1E0000}"/>
    <cellStyle name="Fijo 2 45" xfId="7729" xr:uid="{00000000-0005-0000-0000-00000E1E0000}"/>
    <cellStyle name="Fijo 2 46" xfId="7730" xr:uid="{00000000-0005-0000-0000-00000F1E0000}"/>
    <cellStyle name="Fijo 2 47" xfId="7731" xr:uid="{00000000-0005-0000-0000-0000101E0000}"/>
    <cellStyle name="Fijo 2 48" xfId="7732" xr:uid="{00000000-0005-0000-0000-0000111E0000}"/>
    <cellStyle name="Fijo 2 49" xfId="7733" xr:uid="{00000000-0005-0000-0000-0000121E0000}"/>
    <cellStyle name="Fijo 2 5" xfId="7734" xr:uid="{00000000-0005-0000-0000-0000131E0000}"/>
    <cellStyle name="Fijo 2 50" xfId="7735" xr:uid="{00000000-0005-0000-0000-0000141E0000}"/>
    <cellStyle name="Fijo 2 51" xfId="7736" xr:uid="{00000000-0005-0000-0000-0000151E0000}"/>
    <cellStyle name="Fijo 2 52" xfId="7737" xr:uid="{00000000-0005-0000-0000-0000161E0000}"/>
    <cellStyle name="Fijo 2 53" xfId="7738" xr:uid="{00000000-0005-0000-0000-0000171E0000}"/>
    <cellStyle name="Fijo 2 54" xfId="7739" xr:uid="{00000000-0005-0000-0000-0000181E0000}"/>
    <cellStyle name="Fijo 2 55" xfId="7740" xr:uid="{00000000-0005-0000-0000-0000191E0000}"/>
    <cellStyle name="Fijo 2 56" xfId="7741" xr:uid="{00000000-0005-0000-0000-00001A1E0000}"/>
    <cellStyle name="Fijo 2 57" xfId="7742" xr:uid="{00000000-0005-0000-0000-00001B1E0000}"/>
    <cellStyle name="Fijo 2 58" xfId="7743" xr:uid="{00000000-0005-0000-0000-00001C1E0000}"/>
    <cellStyle name="Fijo 2 59" xfId="7744" xr:uid="{00000000-0005-0000-0000-00001D1E0000}"/>
    <cellStyle name="Fijo 2 6" xfId="7745" xr:uid="{00000000-0005-0000-0000-00001E1E0000}"/>
    <cellStyle name="Fijo 2 60" xfId="7746" xr:uid="{00000000-0005-0000-0000-00001F1E0000}"/>
    <cellStyle name="Fijo 2 61" xfId="7747" xr:uid="{00000000-0005-0000-0000-0000201E0000}"/>
    <cellStyle name="Fijo 2 62" xfId="7748" xr:uid="{00000000-0005-0000-0000-0000211E0000}"/>
    <cellStyle name="Fijo 2 63" xfId="7749" xr:uid="{00000000-0005-0000-0000-0000221E0000}"/>
    <cellStyle name="Fijo 2 64" xfId="7750" xr:uid="{00000000-0005-0000-0000-0000231E0000}"/>
    <cellStyle name="Fijo 2 64 2" xfId="7751" xr:uid="{00000000-0005-0000-0000-0000241E0000}"/>
    <cellStyle name="Fijo 2 65" xfId="7752" xr:uid="{00000000-0005-0000-0000-0000251E0000}"/>
    <cellStyle name="Fijo 2 65 2" xfId="7753" xr:uid="{00000000-0005-0000-0000-0000261E0000}"/>
    <cellStyle name="Fijo 2 66" xfId="7754" xr:uid="{00000000-0005-0000-0000-0000271E0000}"/>
    <cellStyle name="Fijo 2 66 2" xfId="7755" xr:uid="{00000000-0005-0000-0000-0000281E0000}"/>
    <cellStyle name="Fijo 2 67" xfId="7756" xr:uid="{00000000-0005-0000-0000-0000291E0000}"/>
    <cellStyle name="Fijo 2 68" xfId="7757" xr:uid="{00000000-0005-0000-0000-00002A1E0000}"/>
    <cellStyle name="Fijo 2 7" xfId="7758" xr:uid="{00000000-0005-0000-0000-00002B1E0000}"/>
    <cellStyle name="Fijo 2 8" xfId="7759" xr:uid="{00000000-0005-0000-0000-00002C1E0000}"/>
    <cellStyle name="Fijo 2 9" xfId="7760" xr:uid="{00000000-0005-0000-0000-00002D1E0000}"/>
    <cellStyle name="Fijo 2_ DOCT  2006" xfId="7761" xr:uid="{00000000-0005-0000-0000-00002E1E0000}"/>
    <cellStyle name="Fijo 20" xfId="7762" xr:uid="{00000000-0005-0000-0000-00002F1E0000}"/>
    <cellStyle name="Fijo 21" xfId="7763" xr:uid="{00000000-0005-0000-0000-0000301E0000}"/>
    <cellStyle name="Fijo 22" xfId="7764" xr:uid="{00000000-0005-0000-0000-0000311E0000}"/>
    <cellStyle name="Fijo 23" xfId="7765" xr:uid="{00000000-0005-0000-0000-0000321E0000}"/>
    <cellStyle name="Fijo 24" xfId="7766" xr:uid="{00000000-0005-0000-0000-0000331E0000}"/>
    <cellStyle name="Fijo 25" xfId="7767" xr:uid="{00000000-0005-0000-0000-0000341E0000}"/>
    <cellStyle name="Fijo 26" xfId="7768" xr:uid="{00000000-0005-0000-0000-0000351E0000}"/>
    <cellStyle name="Fijo 27" xfId="7769" xr:uid="{00000000-0005-0000-0000-0000361E0000}"/>
    <cellStyle name="Fijo 28" xfId="7770" xr:uid="{00000000-0005-0000-0000-0000371E0000}"/>
    <cellStyle name="Fijo 29" xfId="7771" xr:uid="{00000000-0005-0000-0000-0000381E0000}"/>
    <cellStyle name="Fijo 3" xfId="7772" xr:uid="{00000000-0005-0000-0000-0000391E0000}"/>
    <cellStyle name="Fijo 3 10" xfId="7773" xr:uid="{00000000-0005-0000-0000-00003A1E0000}"/>
    <cellStyle name="Fijo 3 11" xfId="7774" xr:uid="{00000000-0005-0000-0000-00003B1E0000}"/>
    <cellStyle name="Fijo 3 11 2" xfId="7775" xr:uid="{00000000-0005-0000-0000-00003C1E0000}"/>
    <cellStyle name="Fijo 3 12" xfId="7776" xr:uid="{00000000-0005-0000-0000-00003D1E0000}"/>
    <cellStyle name="Fijo 3 13" xfId="7777" xr:uid="{00000000-0005-0000-0000-00003E1E0000}"/>
    <cellStyle name="Fijo 3 14" xfId="7778" xr:uid="{00000000-0005-0000-0000-00003F1E0000}"/>
    <cellStyle name="Fijo 3 2" xfId="7779" xr:uid="{00000000-0005-0000-0000-0000401E0000}"/>
    <cellStyle name="Fijo 3 2 2" xfId="7780" xr:uid="{00000000-0005-0000-0000-0000411E0000}"/>
    <cellStyle name="Fijo 3 2 2 2" xfId="7781" xr:uid="{00000000-0005-0000-0000-0000421E0000}"/>
    <cellStyle name="Fijo 3 2 3" xfId="7782" xr:uid="{00000000-0005-0000-0000-0000431E0000}"/>
    <cellStyle name="Fijo 3 3" xfId="7783" xr:uid="{00000000-0005-0000-0000-0000441E0000}"/>
    <cellStyle name="Fijo 3 3 2" xfId="7784" xr:uid="{00000000-0005-0000-0000-0000451E0000}"/>
    <cellStyle name="Fijo 3 4" xfId="7785" xr:uid="{00000000-0005-0000-0000-0000461E0000}"/>
    <cellStyle name="Fijo 3 4 2" xfId="7786" xr:uid="{00000000-0005-0000-0000-0000471E0000}"/>
    <cellStyle name="Fijo 3 5" xfId="7787" xr:uid="{00000000-0005-0000-0000-0000481E0000}"/>
    <cellStyle name="Fijo 3 6" xfId="7788" xr:uid="{00000000-0005-0000-0000-0000491E0000}"/>
    <cellStyle name="Fijo 3 7" xfId="7789" xr:uid="{00000000-0005-0000-0000-00004A1E0000}"/>
    <cellStyle name="Fijo 3 8" xfId="7790" xr:uid="{00000000-0005-0000-0000-00004B1E0000}"/>
    <cellStyle name="Fijo 3 9" xfId="7791" xr:uid="{00000000-0005-0000-0000-00004C1E0000}"/>
    <cellStyle name="Fijo 3 9 2" xfId="7792" xr:uid="{00000000-0005-0000-0000-00004D1E0000}"/>
    <cellStyle name="Fijo 30" xfId="7793" xr:uid="{00000000-0005-0000-0000-00004E1E0000}"/>
    <cellStyle name="Fijo 31" xfId="7794" xr:uid="{00000000-0005-0000-0000-00004F1E0000}"/>
    <cellStyle name="Fijo 32" xfId="7795" xr:uid="{00000000-0005-0000-0000-0000501E0000}"/>
    <cellStyle name="Fijo 33" xfId="7796" xr:uid="{00000000-0005-0000-0000-0000511E0000}"/>
    <cellStyle name="Fijo 34" xfId="7797" xr:uid="{00000000-0005-0000-0000-0000521E0000}"/>
    <cellStyle name="Fijo 35" xfId="7798" xr:uid="{00000000-0005-0000-0000-0000531E0000}"/>
    <cellStyle name="Fijo 36" xfId="7799" xr:uid="{00000000-0005-0000-0000-0000541E0000}"/>
    <cellStyle name="Fijo 37" xfId="7800" xr:uid="{00000000-0005-0000-0000-0000551E0000}"/>
    <cellStyle name="Fijo 38" xfId="7801" xr:uid="{00000000-0005-0000-0000-0000561E0000}"/>
    <cellStyle name="Fijo 39" xfId="7802" xr:uid="{00000000-0005-0000-0000-0000571E0000}"/>
    <cellStyle name="Fijo 4" xfId="7803" xr:uid="{00000000-0005-0000-0000-0000581E0000}"/>
    <cellStyle name="Fijo 4 10" xfId="7804" xr:uid="{00000000-0005-0000-0000-0000591E0000}"/>
    <cellStyle name="Fijo 4 10 2" xfId="7805" xr:uid="{00000000-0005-0000-0000-00005A1E0000}"/>
    <cellStyle name="Fijo 4 10 2 2" xfId="7806" xr:uid="{00000000-0005-0000-0000-00005B1E0000}"/>
    <cellStyle name="Fijo 4 10 2 3" xfId="7807" xr:uid="{00000000-0005-0000-0000-00005C1E0000}"/>
    <cellStyle name="Fijo 4 11" xfId="7808" xr:uid="{00000000-0005-0000-0000-00005D1E0000}"/>
    <cellStyle name="Fijo 4 12" xfId="7809" xr:uid="{00000000-0005-0000-0000-00005E1E0000}"/>
    <cellStyle name="Fijo 4 13" xfId="7810" xr:uid="{00000000-0005-0000-0000-00005F1E0000}"/>
    <cellStyle name="Fijo 4 14" xfId="7811" xr:uid="{00000000-0005-0000-0000-0000601E0000}"/>
    <cellStyle name="Fijo 4 15" xfId="7812" xr:uid="{00000000-0005-0000-0000-0000611E0000}"/>
    <cellStyle name="Fijo 4 16" xfId="7813" xr:uid="{00000000-0005-0000-0000-0000621E0000}"/>
    <cellStyle name="Fijo 4 17" xfId="7814" xr:uid="{00000000-0005-0000-0000-0000631E0000}"/>
    <cellStyle name="Fijo 4 18" xfId="7815" xr:uid="{00000000-0005-0000-0000-0000641E0000}"/>
    <cellStyle name="Fijo 4 19" xfId="7816" xr:uid="{00000000-0005-0000-0000-0000651E0000}"/>
    <cellStyle name="Fijo 4 2" xfId="7817" xr:uid="{00000000-0005-0000-0000-0000661E0000}"/>
    <cellStyle name="Fijo 4 2 10" xfId="7818" xr:uid="{00000000-0005-0000-0000-0000671E0000}"/>
    <cellStyle name="Fijo 4 2 11" xfId="7819" xr:uid="{00000000-0005-0000-0000-0000681E0000}"/>
    <cellStyle name="Fijo 4 2 12" xfId="7820" xr:uid="{00000000-0005-0000-0000-0000691E0000}"/>
    <cellStyle name="Fijo 4 2 12 2" xfId="7821" xr:uid="{00000000-0005-0000-0000-00006A1E0000}"/>
    <cellStyle name="Fijo 4 2 2" xfId="7822" xr:uid="{00000000-0005-0000-0000-00006B1E0000}"/>
    <cellStyle name="Fijo 4 2 2 2" xfId="7823" xr:uid="{00000000-0005-0000-0000-00006C1E0000}"/>
    <cellStyle name="Fijo 4 2 2 2 2" xfId="7824" xr:uid="{00000000-0005-0000-0000-00006D1E0000}"/>
    <cellStyle name="Fijo 4 2 2 3" xfId="7825" xr:uid="{00000000-0005-0000-0000-00006E1E0000}"/>
    <cellStyle name="Fijo 4 2 2 3 2" xfId="7826" xr:uid="{00000000-0005-0000-0000-00006F1E0000}"/>
    <cellStyle name="Fijo 4 2 3" xfId="7827" xr:uid="{00000000-0005-0000-0000-0000701E0000}"/>
    <cellStyle name="Fijo 4 2 3 2" xfId="7828" xr:uid="{00000000-0005-0000-0000-0000711E0000}"/>
    <cellStyle name="Fijo 4 2 4" xfId="7829" xr:uid="{00000000-0005-0000-0000-0000721E0000}"/>
    <cellStyle name="Fijo 4 2 5" xfId="7830" xr:uid="{00000000-0005-0000-0000-0000731E0000}"/>
    <cellStyle name="Fijo 4 2 6" xfId="7831" xr:uid="{00000000-0005-0000-0000-0000741E0000}"/>
    <cellStyle name="Fijo 4 2 7" xfId="7832" xr:uid="{00000000-0005-0000-0000-0000751E0000}"/>
    <cellStyle name="Fijo 4 2 8" xfId="7833" xr:uid="{00000000-0005-0000-0000-0000761E0000}"/>
    <cellStyle name="Fijo 4 2 9" xfId="7834" xr:uid="{00000000-0005-0000-0000-0000771E0000}"/>
    <cellStyle name="Fijo 4 20" xfId="7835" xr:uid="{00000000-0005-0000-0000-0000781E0000}"/>
    <cellStyle name="Fijo 4 21" xfId="7836" xr:uid="{00000000-0005-0000-0000-0000791E0000}"/>
    <cellStyle name="Fijo 4 22" xfId="7837" xr:uid="{00000000-0005-0000-0000-00007A1E0000}"/>
    <cellStyle name="Fijo 4 23" xfId="7838" xr:uid="{00000000-0005-0000-0000-00007B1E0000}"/>
    <cellStyle name="Fijo 4 24" xfId="7839" xr:uid="{00000000-0005-0000-0000-00007C1E0000}"/>
    <cellStyle name="Fijo 4 25" xfId="7840" xr:uid="{00000000-0005-0000-0000-00007D1E0000}"/>
    <cellStyle name="Fijo 4 26" xfId="7841" xr:uid="{00000000-0005-0000-0000-00007E1E0000}"/>
    <cellStyle name="Fijo 4 27" xfId="7842" xr:uid="{00000000-0005-0000-0000-00007F1E0000}"/>
    <cellStyle name="Fijo 4 28" xfId="7843" xr:uid="{00000000-0005-0000-0000-0000801E0000}"/>
    <cellStyle name="Fijo 4 29" xfId="7844" xr:uid="{00000000-0005-0000-0000-0000811E0000}"/>
    <cellStyle name="Fijo 4 3" xfId="7845" xr:uid="{00000000-0005-0000-0000-0000821E0000}"/>
    <cellStyle name="Fijo 4 3 2" xfId="7846" xr:uid="{00000000-0005-0000-0000-0000831E0000}"/>
    <cellStyle name="Fijo 4 3 2 2" xfId="7847" xr:uid="{00000000-0005-0000-0000-0000841E0000}"/>
    <cellStyle name="Fijo 4 3 2 2 2" xfId="7848" xr:uid="{00000000-0005-0000-0000-0000851E0000}"/>
    <cellStyle name="Fijo 4 3 2 3" xfId="7849" xr:uid="{00000000-0005-0000-0000-0000861E0000}"/>
    <cellStyle name="Fijo 4 3 3" xfId="7850" xr:uid="{00000000-0005-0000-0000-0000871E0000}"/>
    <cellStyle name="Fijo 4 3 3 2" xfId="7851" xr:uid="{00000000-0005-0000-0000-0000881E0000}"/>
    <cellStyle name="Fijo 4 3 4" xfId="7852" xr:uid="{00000000-0005-0000-0000-0000891E0000}"/>
    <cellStyle name="Fijo 4 30" xfId="7853" xr:uid="{00000000-0005-0000-0000-00008A1E0000}"/>
    <cellStyle name="Fijo 4 31" xfId="7854" xr:uid="{00000000-0005-0000-0000-00008B1E0000}"/>
    <cellStyle name="Fijo 4 32" xfId="7855" xr:uid="{00000000-0005-0000-0000-00008C1E0000}"/>
    <cellStyle name="Fijo 4 33" xfId="7856" xr:uid="{00000000-0005-0000-0000-00008D1E0000}"/>
    <cellStyle name="Fijo 4 34" xfId="7857" xr:uid="{00000000-0005-0000-0000-00008E1E0000}"/>
    <cellStyle name="Fijo 4 35" xfId="7858" xr:uid="{00000000-0005-0000-0000-00008F1E0000}"/>
    <cellStyle name="Fijo 4 36" xfId="7859" xr:uid="{00000000-0005-0000-0000-0000901E0000}"/>
    <cellStyle name="Fijo 4 37" xfId="7860" xr:uid="{00000000-0005-0000-0000-0000911E0000}"/>
    <cellStyle name="Fijo 4 38" xfId="7861" xr:uid="{00000000-0005-0000-0000-0000921E0000}"/>
    <cellStyle name="Fijo 4 39" xfId="7862" xr:uid="{00000000-0005-0000-0000-0000931E0000}"/>
    <cellStyle name="Fijo 4 4" xfId="7863" xr:uid="{00000000-0005-0000-0000-0000941E0000}"/>
    <cellStyle name="Fijo 4 4 2" xfId="7864" xr:uid="{00000000-0005-0000-0000-0000951E0000}"/>
    <cellStyle name="Fijo 4 4 2 2" xfId="7865" xr:uid="{00000000-0005-0000-0000-0000961E0000}"/>
    <cellStyle name="Fijo 4 4 2 2 2" xfId="7866" xr:uid="{00000000-0005-0000-0000-0000971E0000}"/>
    <cellStyle name="Fijo 4 4 2 3" xfId="7867" xr:uid="{00000000-0005-0000-0000-0000981E0000}"/>
    <cellStyle name="Fijo 4 4 3" xfId="7868" xr:uid="{00000000-0005-0000-0000-0000991E0000}"/>
    <cellStyle name="Fijo 4 4 3 2" xfId="7869" xr:uid="{00000000-0005-0000-0000-00009A1E0000}"/>
    <cellStyle name="Fijo 4 4 4" xfId="7870" xr:uid="{00000000-0005-0000-0000-00009B1E0000}"/>
    <cellStyle name="Fijo 4 40" xfId="7871" xr:uid="{00000000-0005-0000-0000-00009C1E0000}"/>
    <cellStyle name="Fijo 4 41" xfId="7872" xr:uid="{00000000-0005-0000-0000-00009D1E0000}"/>
    <cellStyle name="Fijo 4 42" xfId="7873" xr:uid="{00000000-0005-0000-0000-00009E1E0000}"/>
    <cellStyle name="Fijo 4 43" xfId="7874" xr:uid="{00000000-0005-0000-0000-00009F1E0000}"/>
    <cellStyle name="Fijo 4 44" xfId="7875" xr:uid="{00000000-0005-0000-0000-0000A01E0000}"/>
    <cellStyle name="Fijo 4 45" xfId="7876" xr:uid="{00000000-0005-0000-0000-0000A11E0000}"/>
    <cellStyle name="Fijo 4 46" xfId="7877" xr:uid="{00000000-0005-0000-0000-0000A21E0000}"/>
    <cellStyle name="Fijo 4 47" xfId="7878" xr:uid="{00000000-0005-0000-0000-0000A31E0000}"/>
    <cellStyle name="Fijo 4 48" xfId="7879" xr:uid="{00000000-0005-0000-0000-0000A41E0000}"/>
    <cellStyle name="Fijo 4 49" xfId="7880" xr:uid="{00000000-0005-0000-0000-0000A51E0000}"/>
    <cellStyle name="Fijo 4 5" xfId="7881" xr:uid="{00000000-0005-0000-0000-0000A61E0000}"/>
    <cellStyle name="Fijo 4 5 2" xfId="7882" xr:uid="{00000000-0005-0000-0000-0000A71E0000}"/>
    <cellStyle name="Fijo 4 5 2 2" xfId="7883" xr:uid="{00000000-0005-0000-0000-0000A81E0000}"/>
    <cellStyle name="Fijo 4 5 3" xfId="7884" xr:uid="{00000000-0005-0000-0000-0000A91E0000}"/>
    <cellStyle name="Fijo 4 5 3 2" xfId="7885" xr:uid="{00000000-0005-0000-0000-0000AA1E0000}"/>
    <cellStyle name="Fijo 4 5 4" xfId="7886" xr:uid="{00000000-0005-0000-0000-0000AB1E0000}"/>
    <cellStyle name="Fijo 4 5 4 2" xfId="7887" xr:uid="{00000000-0005-0000-0000-0000AC1E0000}"/>
    <cellStyle name="Fijo 4 5 4 3" xfId="7888" xr:uid="{00000000-0005-0000-0000-0000AD1E0000}"/>
    <cellStyle name="Fijo 4 5 4 3 2" xfId="7889" xr:uid="{00000000-0005-0000-0000-0000AE1E0000}"/>
    <cellStyle name="Fijo 4 5 4 3 3" xfId="7890" xr:uid="{00000000-0005-0000-0000-0000AF1E0000}"/>
    <cellStyle name="Fijo 4 5 4 4" xfId="7891" xr:uid="{00000000-0005-0000-0000-0000B01E0000}"/>
    <cellStyle name="Fijo 4 5 5" xfId="7892" xr:uid="{00000000-0005-0000-0000-0000B11E0000}"/>
    <cellStyle name="Fijo 4 5 5 2" xfId="7893" xr:uid="{00000000-0005-0000-0000-0000B21E0000}"/>
    <cellStyle name="Fijo 4 5 5 3" xfId="7894" xr:uid="{00000000-0005-0000-0000-0000B31E0000}"/>
    <cellStyle name="Fijo 4 50" xfId="7895" xr:uid="{00000000-0005-0000-0000-0000B41E0000}"/>
    <cellStyle name="Fijo 4 51" xfId="7896" xr:uid="{00000000-0005-0000-0000-0000B51E0000}"/>
    <cellStyle name="Fijo 4 52" xfId="7897" xr:uid="{00000000-0005-0000-0000-0000B61E0000}"/>
    <cellStyle name="Fijo 4 53" xfId="7898" xr:uid="{00000000-0005-0000-0000-0000B71E0000}"/>
    <cellStyle name="Fijo 4 54" xfId="7899" xr:uid="{00000000-0005-0000-0000-0000B81E0000}"/>
    <cellStyle name="Fijo 4 55" xfId="7900" xr:uid="{00000000-0005-0000-0000-0000B91E0000}"/>
    <cellStyle name="Fijo 4 56" xfId="7901" xr:uid="{00000000-0005-0000-0000-0000BA1E0000}"/>
    <cellStyle name="Fijo 4 57" xfId="7902" xr:uid="{00000000-0005-0000-0000-0000BB1E0000}"/>
    <cellStyle name="Fijo 4 58" xfId="7903" xr:uid="{00000000-0005-0000-0000-0000BC1E0000}"/>
    <cellStyle name="Fijo 4 59" xfId="7904" xr:uid="{00000000-0005-0000-0000-0000BD1E0000}"/>
    <cellStyle name="Fijo 4 6" xfId="7905" xr:uid="{00000000-0005-0000-0000-0000BE1E0000}"/>
    <cellStyle name="Fijo 4 6 2" xfId="7906" xr:uid="{00000000-0005-0000-0000-0000BF1E0000}"/>
    <cellStyle name="Fijo 4 6 2 2" xfId="7907" xr:uid="{00000000-0005-0000-0000-0000C01E0000}"/>
    <cellStyle name="Fijo 4 6 2 3" xfId="7908" xr:uid="{00000000-0005-0000-0000-0000C11E0000}"/>
    <cellStyle name="Fijo 4 6 2 3 2" xfId="7909" xr:uid="{00000000-0005-0000-0000-0000C21E0000}"/>
    <cellStyle name="Fijo 4 6 2 3 3" xfId="7910" xr:uid="{00000000-0005-0000-0000-0000C31E0000}"/>
    <cellStyle name="Fijo 4 6 3" xfId="7911" xr:uid="{00000000-0005-0000-0000-0000C41E0000}"/>
    <cellStyle name="Fijo 4 6 3 2" xfId="7912" xr:uid="{00000000-0005-0000-0000-0000C51E0000}"/>
    <cellStyle name="Fijo 4 6 4" xfId="7913" xr:uid="{00000000-0005-0000-0000-0000C61E0000}"/>
    <cellStyle name="Fijo 4 6 4 2" xfId="7914" xr:uid="{00000000-0005-0000-0000-0000C71E0000}"/>
    <cellStyle name="Fijo 4 6 4 3" xfId="7915" xr:uid="{00000000-0005-0000-0000-0000C81E0000}"/>
    <cellStyle name="Fijo 4 6 5" xfId="7916" xr:uid="{00000000-0005-0000-0000-0000C91E0000}"/>
    <cellStyle name="Fijo 4 6 5 2" xfId="7917" xr:uid="{00000000-0005-0000-0000-0000CA1E0000}"/>
    <cellStyle name="Fijo 4 6 5 3" xfId="7918" xr:uid="{00000000-0005-0000-0000-0000CB1E0000}"/>
    <cellStyle name="Fijo 4 6 6" xfId="7919" xr:uid="{00000000-0005-0000-0000-0000CC1E0000}"/>
    <cellStyle name="Fijo 4 60" xfId="7920" xr:uid="{00000000-0005-0000-0000-0000CD1E0000}"/>
    <cellStyle name="Fijo 4 61" xfId="7921" xr:uid="{00000000-0005-0000-0000-0000CE1E0000}"/>
    <cellStyle name="Fijo 4 62" xfId="7922" xr:uid="{00000000-0005-0000-0000-0000CF1E0000}"/>
    <cellStyle name="Fijo 4 62 2" xfId="7923" xr:uid="{00000000-0005-0000-0000-0000D01E0000}"/>
    <cellStyle name="Fijo 4 62 3" xfId="7924" xr:uid="{00000000-0005-0000-0000-0000D11E0000}"/>
    <cellStyle name="Fijo 4 63" xfId="7925" xr:uid="{00000000-0005-0000-0000-0000D21E0000}"/>
    <cellStyle name="Fijo 4 64" xfId="7926" xr:uid="{00000000-0005-0000-0000-0000D31E0000}"/>
    <cellStyle name="Fijo 4 7" xfId="7927" xr:uid="{00000000-0005-0000-0000-0000D41E0000}"/>
    <cellStyle name="Fijo 4 7 2" xfId="7928" xr:uid="{00000000-0005-0000-0000-0000D51E0000}"/>
    <cellStyle name="Fijo 4 7 2 2" xfId="7929" xr:uid="{00000000-0005-0000-0000-0000D61E0000}"/>
    <cellStyle name="Fijo 4 7 2 3" xfId="7930" xr:uid="{00000000-0005-0000-0000-0000D71E0000}"/>
    <cellStyle name="Fijo 4 7 3" xfId="7931" xr:uid="{00000000-0005-0000-0000-0000D81E0000}"/>
    <cellStyle name="Fijo 4 7 4" xfId="7932" xr:uid="{00000000-0005-0000-0000-0000D91E0000}"/>
    <cellStyle name="Fijo 4 7 4 2" xfId="7933" xr:uid="{00000000-0005-0000-0000-0000DA1E0000}"/>
    <cellStyle name="Fijo 4 7 4 3" xfId="7934" xr:uid="{00000000-0005-0000-0000-0000DB1E0000}"/>
    <cellStyle name="Fijo 4 7 5" xfId="7935" xr:uid="{00000000-0005-0000-0000-0000DC1E0000}"/>
    <cellStyle name="Fijo 4 8" xfId="7936" xr:uid="{00000000-0005-0000-0000-0000DD1E0000}"/>
    <cellStyle name="Fijo 4 8 2" xfId="7937" xr:uid="{00000000-0005-0000-0000-0000DE1E0000}"/>
    <cellStyle name="Fijo 4 9" xfId="7938" xr:uid="{00000000-0005-0000-0000-0000DF1E0000}"/>
    <cellStyle name="Fijo 4 9 2" xfId="7939" xr:uid="{00000000-0005-0000-0000-0000E01E0000}"/>
    <cellStyle name="Fijo 4 9 3" xfId="7940" xr:uid="{00000000-0005-0000-0000-0000E11E0000}"/>
    <cellStyle name="Fijo 4 9 4" xfId="7941" xr:uid="{00000000-0005-0000-0000-0000E21E0000}"/>
    <cellStyle name="Fijo 4_CUENTAS BANCARIAS" xfId="7942" xr:uid="{00000000-0005-0000-0000-0000E31E0000}"/>
    <cellStyle name="Fijo 40" xfId="7943" xr:uid="{00000000-0005-0000-0000-0000E41E0000}"/>
    <cellStyle name="Fijo 41" xfId="7944" xr:uid="{00000000-0005-0000-0000-0000E51E0000}"/>
    <cellStyle name="Fijo 42" xfId="7945" xr:uid="{00000000-0005-0000-0000-0000E61E0000}"/>
    <cellStyle name="Fijo 43" xfId="7946" xr:uid="{00000000-0005-0000-0000-0000E71E0000}"/>
    <cellStyle name="Fijo 44" xfId="7947" xr:uid="{00000000-0005-0000-0000-0000E81E0000}"/>
    <cellStyle name="Fijo 45" xfId="7948" xr:uid="{00000000-0005-0000-0000-0000E91E0000}"/>
    <cellStyle name="Fijo 46" xfId="7949" xr:uid="{00000000-0005-0000-0000-0000EA1E0000}"/>
    <cellStyle name="Fijo 47" xfId="7950" xr:uid="{00000000-0005-0000-0000-0000EB1E0000}"/>
    <cellStyle name="Fijo 48" xfId="7951" xr:uid="{00000000-0005-0000-0000-0000EC1E0000}"/>
    <cellStyle name="Fijo 49" xfId="7952" xr:uid="{00000000-0005-0000-0000-0000ED1E0000}"/>
    <cellStyle name="Fijo 5" xfId="7953" xr:uid="{00000000-0005-0000-0000-0000EE1E0000}"/>
    <cellStyle name="Fijo 5 10" xfId="7954" xr:uid="{00000000-0005-0000-0000-0000EF1E0000}"/>
    <cellStyle name="Fijo 5 11" xfId="7955" xr:uid="{00000000-0005-0000-0000-0000F01E0000}"/>
    <cellStyle name="Fijo 5 12" xfId="7956" xr:uid="{00000000-0005-0000-0000-0000F11E0000}"/>
    <cellStyle name="Fijo 5 12 2" xfId="7957" xr:uid="{00000000-0005-0000-0000-0000F21E0000}"/>
    <cellStyle name="Fijo 5 2" xfId="7958" xr:uid="{00000000-0005-0000-0000-0000F31E0000}"/>
    <cellStyle name="Fijo 5 2 2" xfId="7959" xr:uid="{00000000-0005-0000-0000-0000F41E0000}"/>
    <cellStyle name="Fijo 5 2 2 2" xfId="7960" xr:uid="{00000000-0005-0000-0000-0000F51E0000}"/>
    <cellStyle name="Fijo 5 2 3" xfId="7961" xr:uid="{00000000-0005-0000-0000-0000F61E0000}"/>
    <cellStyle name="Fijo 5 2 3 2" xfId="7962" xr:uid="{00000000-0005-0000-0000-0000F71E0000}"/>
    <cellStyle name="Fijo 5 3" xfId="7963" xr:uid="{00000000-0005-0000-0000-0000F81E0000}"/>
    <cellStyle name="Fijo 5 3 2" xfId="7964" xr:uid="{00000000-0005-0000-0000-0000F91E0000}"/>
    <cellStyle name="Fijo 5 4" xfId="7965" xr:uid="{00000000-0005-0000-0000-0000FA1E0000}"/>
    <cellStyle name="Fijo 5 5" xfId="7966" xr:uid="{00000000-0005-0000-0000-0000FB1E0000}"/>
    <cellStyle name="Fijo 5 6" xfId="7967" xr:uid="{00000000-0005-0000-0000-0000FC1E0000}"/>
    <cellStyle name="Fijo 5 7" xfId="7968" xr:uid="{00000000-0005-0000-0000-0000FD1E0000}"/>
    <cellStyle name="Fijo 5 8" xfId="7969" xr:uid="{00000000-0005-0000-0000-0000FE1E0000}"/>
    <cellStyle name="Fijo 5 9" xfId="7970" xr:uid="{00000000-0005-0000-0000-0000FF1E0000}"/>
    <cellStyle name="Fijo 50" xfId="7971" xr:uid="{00000000-0005-0000-0000-0000001F0000}"/>
    <cellStyle name="Fijo 51" xfId="7972" xr:uid="{00000000-0005-0000-0000-0000011F0000}"/>
    <cellStyle name="Fijo 52" xfId="7973" xr:uid="{00000000-0005-0000-0000-0000021F0000}"/>
    <cellStyle name="Fijo 53" xfId="7974" xr:uid="{00000000-0005-0000-0000-0000031F0000}"/>
    <cellStyle name="Fijo 54" xfId="7975" xr:uid="{00000000-0005-0000-0000-0000041F0000}"/>
    <cellStyle name="Fijo 55" xfId="7976" xr:uid="{00000000-0005-0000-0000-0000051F0000}"/>
    <cellStyle name="Fijo 56" xfId="7977" xr:uid="{00000000-0005-0000-0000-0000061F0000}"/>
    <cellStyle name="Fijo 57" xfId="7978" xr:uid="{00000000-0005-0000-0000-0000071F0000}"/>
    <cellStyle name="Fijo 58" xfId="7979" xr:uid="{00000000-0005-0000-0000-0000081F0000}"/>
    <cellStyle name="Fijo 59" xfId="7980" xr:uid="{00000000-0005-0000-0000-0000091F0000}"/>
    <cellStyle name="Fijo 6" xfId="7981" xr:uid="{00000000-0005-0000-0000-00000A1F0000}"/>
    <cellStyle name="Fijo 6 2" xfId="7982" xr:uid="{00000000-0005-0000-0000-00000B1F0000}"/>
    <cellStyle name="Fijo 6 2 2" xfId="7983" xr:uid="{00000000-0005-0000-0000-00000C1F0000}"/>
    <cellStyle name="Fijo 6 2 2 2" xfId="7984" xr:uid="{00000000-0005-0000-0000-00000D1F0000}"/>
    <cellStyle name="Fijo 6 2 3" xfId="7985" xr:uid="{00000000-0005-0000-0000-00000E1F0000}"/>
    <cellStyle name="Fijo 6 2 4" xfId="7986" xr:uid="{00000000-0005-0000-0000-00000F1F0000}"/>
    <cellStyle name="Fijo 6 3" xfId="7987" xr:uid="{00000000-0005-0000-0000-0000101F0000}"/>
    <cellStyle name="Fijo 6 3 2" xfId="7988" xr:uid="{00000000-0005-0000-0000-0000111F0000}"/>
    <cellStyle name="Fijo 6 3 3" xfId="7989" xr:uid="{00000000-0005-0000-0000-0000121F0000}"/>
    <cellStyle name="Fijo 6 4" xfId="7990" xr:uid="{00000000-0005-0000-0000-0000131F0000}"/>
    <cellStyle name="Fijo 60" xfId="7991" xr:uid="{00000000-0005-0000-0000-0000141F0000}"/>
    <cellStyle name="Fijo 61" xfId="7992" xr:uid="{00000000-0005-0000-0000-0000151F0000}"/>
    <cellStyle name="Fijo 62" xfId="7993" xr:uid="{00000000-0005-0000-0000-0000161F0000}"/>
    <cellStyle name="Fijo 63" xfId="7994" xr:uid="{00000000-0005-0000-0000-0000171F0000}"/>
    <cellStyle name="Fijo 64" xfId="7995" xr:uid="{00000000-0005-0000-0000-0000181F0000}"/>
    <cellStyle name="Fijo 65" xfId="7996" xr:uid="{00000000-0005-0000-0000-0000191F0000}"/>
    <cellStyle name="Fijo 65 2" xfId="7997" xr:uid="{00000000-0005-0000-0000-00001A1F0000}"/>
    <cellStyle name="Fijo 65 3" xfId="7998" xr:uid="{00000000-0005-0000-0000-00001B1F0000}"/>
    <cellStyle name="Fijo 66" xfId="7999" xr:uid="{00000000-0005-0000-0000-00001C1F0000}"/>
    <cellStyle name="Fijo 66 2" xfId="8000" xr:uid="{00000000-0005-0000-0000-00001D1F0000}"/>
    <cellStyle name="Fijo 66 3" xfId="8001" xr:uid="{00000000-0005-0000-0000-00001E1F0000}"/>
    <cellStyle name="Fijo 66 4" xfId="8002" xr:uid="{00000000-0005-0000-0000-00001F1F0000}"/>
    <cellStyle name="Fijo 67" xfId="8003" xr:uid="{00000000-0005-0000-0000-0000201F0000}"/>
    <cellStyle name="Fijo 67 2" xfId="8004" xr:uid="{00000000-0005-0000-0000-0000211F0000}"/>
    <cellStyle name="Fijo 67 3" xfId="8005" xr:uid="{00000000-0005-0000-0000-0000221F0000}"/>
    <cellStyle name="Fijo 68" xfId="8006" xr:uid="{00000000-0005-0000-0000-0000231F0000}"/>
    <cellStyle name="Fijo 68 2" xfId="8007" xr:uid="{00000000-0005-0000-0000-0000241F0000}"/>
    <cellStyle name="Fijo 68 3" xfId="8008" xr:uid="{00000000-0005-0000-0000-0000251F0000}"/>
    <cellStyle name="Fijo 69" xfId="8009" xr:uid="{00000000-0005-0000-0000-0000261F0000}"/>
    <cellStyle name="Fijo 7" xfId="8010" xr:uid="{00000000-0005-0000-0000-0000271F0000}"/>
    <cellStyle name="Fijo 7 2" xfId="8011" xr:uid="{00000000-0005-0000-0000-0000281F0000}"/>
    <cellStyle name="Fijo 7 2 2" xfId="8012" xr:uid="{00000000-0005-0000-0000-0000291F0000}"/>
    <cellStyle name="Fijo 7 2 2 2" xfId="8013" xr:uid="{00000000-0005-0000-0000-00002A1F0000}"/>
    <cellStyle name="Fijo 7 2 3" xfId="8014" xr:uid="{00000000-0005-0000-0000-00002B1F0000}"/>
    <cellStyle name="Fijo 7 2 4" xfId="8015" xr:uid="{00000000-0005-0000-0000-00002C1F0000}"/>
    <cellStyle name="Fijo 7 3" xfId="8016" xr:uid="{00000000-0005-0000-0000-00002D1F0000}"/>
    <cellStyle name="Fijo 7 3 2" xfId="8017" xr:uid="{00000000-0005-0000-0000-00002E1F0000}"/>
    <cellStyle name="Fijo 7 3 3" xfId="8018" xr:uid="{00000000-0005-0000-0000-00002F1F0000}"/>
    <cellStyle name="Fijo 7 4" xfId="8019" xr:uid="{00000000-0005-0000-0000-0000301F0000}"/>
    <cellStyle name="Fijo 70" xfId="8020" xr:uid="{00000000-0005-0000-0000-0000311F0000}"/>
    <cellStyle name="Fijo 71" xfId="8021" xr:uid="{00000000-0005-0000-0000-0000321F0000}"/>
    <cellStyle name="Fijo 72" xfId="8022" xr:uid="{00000000-0005-0000-0000-0000331F0000}"/>
    <cellStyle name="Fijo 73" xfId="8023" xr:uid="{00000000-0005-0000-0000-0000341F0000}"/>
    <cellStyle name="Fijo 74" xfId="8024" xr:uid="{00000000-0005-0000-0000-0000351F0000}"/>
    <cellStyle name="Fijo 75" xfId="8025" xr:uid="{00000000-0005-0000-0000-0000361F0000}"/>
    <cellStyle name="Fijo 76" xfId="8026" xr:uid="{00000000-0005-0000-0000-0000371F0000}"/>
    <cellStyle name="Fijo 77" xfId="8027" xr:uid="{00000000-0005-0000-0000-0000381F0000}"/>
    <cellStyle name="Fijo 78" xfId="8028" xr:uid="{00000000-0005-0000-0000-0000391F0000}"/>
    <cellStyle name="Fijo 79" xfId="8029" xr:uid="{00000000-0005-0000-0000-00003A1F0000}"/>
    <cellStyle name="Fijo 8" xfId="8030" xr:uid="{00000000-0005-0000-0000-00003B1F0000}"/>
    <cellStyle name="Fijo 8 2" xfId="8031" xr:uid="{00000000-0005-0000-0000-00003C1F0000}"/>
    <cellStyle name="Fijo 8 2 2" xfId="8032" xr:uid="{00000000-0005-0000-0000-00003D1F0000}"/>
    <cellStyle name="Fijo 8 2 3" xfId="8033" xr:uid="{00000000-0005-0000-0000-00003E1F0000}"/>
    <cellStyle name="Fijo 8 3" xfId="8034" xr:uid="{00000000-0005-0000-0000-00003F1F0000}"/>
    <cellStyle name="Fijo 8 3 2" xfId="8035" xr:uid="{00000000-0005-0000-0000-0000401F0000}"/>
    <cellStyle name="Fijo 8 3 3" xfId="8036" xr:uid="{00000000-0005-0000-0000-0000411F0000}"/>
    <cellStyle name="Fijo 8 4" xfId="8037" xr:uid="{00000000-0005-0000-0000-0000421F0000}"/>
    <cellStyle name="Fijo 8 4 2" xfId="8038" xr:uid="{00000000-0005-0000-0000-0000431F0000}"/>
    <cellStyle name="Fijo 8 4 3" xfId="8039" xr:uid="{00000000-0005-0000-0000-0000441F0000}"/>
    <cellStyle name="Fijo 8 4 3 2" xfId="8040" xr:uid="{00000000-0005-0000-0000-0000451F0000}"/>
    <cellStyle name="Fijo 8 4 3 3" xfId="8041" xr:uid="{00000000-0005-0000-0000-0000461F0000}"/>
    <cellStyle name="Fijo 8 4 4" xfId="8042" xr:uid="{00000000-0005-0000-0000-0000471F0000}"/>
    <cellStyle name="Fijo 8 5" xfId="8043" xr:uid="{00000000-0005-0000-0000-0000481F0000}"/>
    <cellStyle name="Fijo 8 5 2" xfId="8044" xr:uid="{00000000-0005-0000-0000-0000491F0000}"/>
    <cellStyle name="Fijo 8 5 3" xfId="8045" xr:uid="{00000000-0005-0000-0000-00004A1F0000}"/>
    <cellStyle name="Fijo 80" xfId="8046" xr:uid="{00000000-0005-0000-0000-00004B1F0000}"/>
    <cellStyle name="Fijo 81" xfId="8047" xr:uid="{00000000-0005-0000-0000-00004C1F0000}"/>
    <cellStyle name="Fijo 82" xfId="8048" xr:uid="{00000000-0005-0000-0000-00004D1F0000}"/>
    <cellStyle name="Fijo 83" xfId="8049" xr:uid="{00000000-0005-0000-0000-00004E1F0000}"/>
    <cellStyle name="Fijo 84" xfId="8050" xr:uid="{00000000-0005-0000-0000-00004F1F0000}"/>
    <cellStyle name="Fijo 85" xfId="8051" xr:uid="{00000000-0005-0000-0000-0000501F0000}"/>
    <cellStyle name="Fijo 86" xfId="8052" xr:uid="{00000000-0005-0000-0000-0000511F0000}"/>
    <cellStyle name="Fijo 87" xfId="8053" xr:uid="{00000000-0005-0000-0000-0000521F0000}"/>
    <cellStyle name="Fijo 9" xfId="8054" xr:uid="{00000000-0005-0000-0000-0000531F0000}"/>
    <cellStyle name="Fijo 9 2" xfId="8055" xr:uid="{00000000-0005-0000-0000-0000541F0000}"/>
    <cellStyle name="Fijo 9 2 2" xfId="8056" xr:uid="{00000000-0005-0000-0000-0000551F0000}"/>
    <cellStyle name="Fijo 9 2 3" xfId="8057" xr:uid="{00000000-0005-0000-0000-0000561F0000}"/>
    <cellStyle name="Fijo 9 2 3 2" xfId="8058" xr:uid="{00000000-0005-0000-0000-0000571F0000}"/>
    <cellStyle name="Fijo 9 2 3 3" xfId="8059" xr:uid="{00000000-0005-0000-0000-0000581F0000}"/>
    <cellStyle name="Fijo 9 2 4" xfId="8060" xr:uid="{00000000-0005-0000-0000-0000591F0000}"/>
    <cellStyle name="Fijo 9 3" xfId="8061" xr:uid="{00000000-0005-0000-0000-00005A1F0000}"/>
    <cellStyle name="Fijo 9 3 2" xfId="8062" xr:uid="{00000000-0005-0000-0000-00005B1F0000}"/>
    <cellStyle name="Fijo 9 3 3" xfId="8063" xr:uid="{00000000-0005-0000-0000-00005C1F0000}"/>
    <cellStyle name="Fijo 9 4" xfId="8064" xr:uid="{00000000-0005-0000-0000-00005D1F0000}"/>
    <cellStyle name="Fijo 9 4 2" xfId="8065" xr:uid="{00000000-0005-0000-0000-00005E1F0000}"/>
    <cellStyle name="Fijo 9 4 3" xfId="8066" xr:uid="{00000000-0005-0000-0000-00005F1F0000}"/>
    <cellStyle name="Fijo 9 5" xfId="8067" xr:uid="{00000000-0005-0000-0000-0000601F0000}"/>
    <cellStyle name="Fijo 9 5 2" xfId="8068" xr:uid="{00000000-0005-0000-0000-0000611F0000}"/>
    <cellStyle name="Fijo 9 5 3" xfId="8069" xr:uid="{00000000-0005-0000-0000-0000621F0000}"/>
    <cellStyle name="Fijo 9 6" xfId="8070" xr:uid="{00000000-0005-0000-0000-0000631F0000}"/>
    <cellStyle name="Fijo_Analisis Todos los  Honorarios 2010 con Proyecto de Ley" xfId="8071" xr:uid="{00000000-0005-0000-0000-0000641F0000}"/>
    <cellStyle name="Good" xfId="8072" xr:uid="{00000000-0005-0000-0000-0000651F0000}"/>
    <cellStyle name="Good 2" xfId="8073" xr:uid="{00000000-0005-0000-0000-0000661F0000}"/>
    <cellStyle name="Good_atrasado 15 04 DAF" xfId="8074" xr:uid="{00000000-0005-0000-0000-0000671F0000}"/>
    <cellStyle name="Heading 1" xfId="8075" xr:uid="{00000000-0005-0000-0000-0000681F0000}"/>
    <cellStyle name="Heading 1 2" xfId="8076" xr:uid="{00000000-0005-0000-0000-0000691F0000}"/>
    <cellStyle name="Heading 1_atrasado 15 04 DAF" xfId="8077" xr:uid="{00000000-0005-0000-0000-00006A1F0000}"/>
    <cellStyle name="Heading 2" xfId="8078" xr:uid="{00000000-0005-0000-0000-00006B1F0000}"/>
    <cellStyle name="Heading 2 2" xfId="8079" xr:uid="{00000000-0005-0000-0000-00006C1F0000}"/>
    <cellStyle name="Heading 2_atrasado 15 04 DAF" xfId="8080" xr:uid="{00000000-0005-0000-0000-00006D1F0000}"/>
    <cellStyle name="Heading 3" xfId="8081" xr:uid="{00000000-0005-0000-0000-00006E1F0000}"/>
    <cellStyle name="Heading 3 2" xfId="8082" xr:uid="{00000000-0005-0000-0000-00006F1F0000}"/>
    <cellStyle name="Heading 3_atrasado 15 04 DAF" xfId="8083" xr:uid="{00000000-0005-0000-0000-0000701F0000}"/>
    <cellStyle name="Heading 4" xfId="8084" xr:uid="{00000000-0005-0000-0000-0000711F0000}"/>
    <cellStyle name="Heading 4 2" xfId="8085" xr:uid="{00000000-0005-0000-0000-0000721F0000}"/>
    <cellStyle name="Heading 4_atrasado 15 04 DAF" xfId="8086" xr:uid="{00000000-0005-0000-0000-0000731F0000}"/>
    <cellStyle name="Hipervínculo 10" xfId="8087" xr:uid="{00000000-0005-0000-0000-0000741F0000}"/>
    <cellStyle name="Hipervínculo 11" xfId="8088" xr:uid="{00000000-0005-0000-0000-0000751F0000}"/>
    <cellStyle name="Hipervínculo 12" xfId="8089" xr:uid="{00000000-0005-0000-0000-0000761F0000}"/>
    <cellStyle name="Hipervínculo 12 2" xfId="8090" xr:uid="{00000000-0005-0000-0000-0000771F0000}"/>
    <cellStyle name="Hipervínculo 12 3" xfId="8091" xr:uid="{00000000-0005-0000-0000-0000781F0000}"/>
    <cellStyle name="Hipervínculo 12 4" xfId="8092" xr:uid="{00000000-0005-0000-0000-0000791F0000}"/>
    <cellStyle name="Hipervínculo 13" xfId="8093" xr:uid="{00000000-0005-0000-0000-00007A1F0000}"/>
    <cellStyle name="Hipervínculo 14" xfId="8094" xr:uid="{00000000-0005-0000-0000-00007B1F0000}"/>
    <cellStyle name="Hipervínculo 14 10" xfId="8095" xr:uid="{00000000-0005-0000-0000-00007C1F0000}"/>
    <cellStyle name="Hipervínculo 14 11" xfId="8096" xr:uid="{00000000-0005-0000-0000-00007D1F0000}"/>
    <cellStyle name="Hipervínculo 14 12" xfId="8097" xr:uid="{00000000-0005-0000-0000-00007E1F0000}"/>
    <cellStyle name="Hipervínculo 14 13" xfId="8098" xr:uid="{00000000-0005-0000-0000-00007F1F0000}"/>
    <cellStyle name="Hipervínculo 14 14" xfId="8099" xr:uid="{00000000-0005-0000-0000-0000801F0000}"/>
    <cellStyle name="Hipervínculo 14 15" xfId="8100" xr:uid="{00000000-0005-0000-0000-0000811F0000}"/>
    <cellStyle name="Hipervínculo 14 16" xfId="8101" xr:uid="{00000000-0005-0000-0000-0000821F0000}"/>
    <cellStyle name="Hipervínculo 14 17" xfId="8102" xr:uid="{00000000-0005-0000-0000-0000831F0000}"/>
    <cellStyle name="Hipervínculo 14 18" xfId="8103" xr:uid="{00000000-0005-0000-0000-0000841F0000}"/>
    <cellStyle name="Hipervínculo 14 19" xfId="8104" xr:uid="{00000000-0005-0000-0000-0000851F0000}"/>
    <cellStyle name="Hipervínculo 14 2" xfId="8105" xr:uid="{00000000-0005-0000-0000-0000861F0000}"/>
    <cellStyle name="Hipervínculo 14 20" xfId="8106" xr:uid="{00000000-0005-0000-0000-0000871F0000}"/>
    <cellStyle name="Hipervínculo 14 21" xfId="8107" xr:uid="{00000000-0005-0000-0000-0000881F0000}"/>
    <cellStyle name="Hipervínculo 14 22" xfId="8108" xr:uid="{00000000-0005-0000-0000-0000891F0000}"/>
    <cellStyle name="Hipervínculo 14 23" xfId="8109" xr:uid="{00000000-0005-0000-0000-00008A1F0000}"/>
    <cellStyle name="Hipervínculo 14 24" xfId="8110" xr:uid="{00000000-0005-0000-0000-00008B1F0000}"/>
    <cellStyle name="Hipervínculo 14 25" xfId="8111" xr:uid="{00000000-0005-0000-0000-00008C1F0000}"/>
    <cellStyle name="Hipervínculo 14 26" xfId="8112" xr:uid="{00000000-0005-0000-0000-00008D1F0000}"/>
    <cellStyle name="Hipervínculo 14 27" xfId="8113" xr:uid="{00000000-0005-0000-0000-00008E1F0000}"/>
    <cellStyle name="Hipervínculo 14 28" xfId="8114" xr:uid="{00000000-0005-0000-0000-00008F1F0000}"/>
    <cellStyle name="Hipervínculo 14 29" xfId="8115" xr:uid="{00000000-0005-0000-0000-0000901F0000}"/>
    <cellStyle name="Hipervínculo 14 3" xfId="8116" xr:uid="{00000000-0005-0000-0000-0000911F0000}"/>
    <cellStyle name="Hipervínculo 14 30" xfId="8117" xr:uid="{00000000-0005-0000-0000-0000921F0000}"/>
    <cellStyle name="Hipervínculo 14 31" xfId="8118" xr:uid="{00000000-0005-0000-0000-0000931F0000}"/>
    <cellStyle name="Hipervínculo 14 32" xfId="8119" xr:uid="{00000000-0005-0000-0000-0000941F0000}"/>
    <cellStyle name="Hipervínculo 14 33" xfId="8120" xr:uid="{00000000-0005-0000-0000-0000951F0000}"/>
    <cellStyle name="Hipervínculo 14 34" xfId="8121" xr:uid="{00000000-0005-0000-0000-0000961F0000}"/>
    <cellStyle name="Hipervínculo 14 35" xfId="8122" xr:uid="{00000000-0005-0000-0000-0000971F0000}"/>
    <cellStyle name="Hipervínculo 14 36" xfId="8123" xr:uid="{00000000-0005-0000-0000-0000981F0000}"/>
    <cellStyle name="Hipervínculo 14 37" xfId="8124" xr:uid="{00000000-0005-0000-0000-0000991F0000}"/>
    <cellStyle name="Hipervínculo 14 38" xfId="8125" xr:uid="{00000000-0005-0000-0000-00009A1F0000}"/>
    <cellStyle name="Hipervínculo 14 39" xfId="8126" xr:uid="{00000000-0005-0000-0000-00009B1F0000}"/>
    <cellStyle name="Hipervínculo 14 4" xfId="8127" xr:uid="{00000000-0005-0000-0000-00009C1F0000}"/>
    <cellStyle name="Hipervínculo 14 40" xfId="8128" xr:uid="{00000000-0005-0000-0000-00009D1F0000}"/>
    <cellStyle name="Hipervínculo 14 41" xfId="8129" xr:uid="{00000000-0005-0000-0000-00009E1F0000}"/>
    <cellStyle name="Hipervínculo 14 42" xfId="8130" xr:uid="{00000000-0005-0000-0000-00009F1F0000}"/>
    <cellStyle name="Hipervínculo 14 43" xfId="8131" xr:uid="{00000000-0005-0000-0000-0000A01F0000}"/>
    <cellStyle name="Hipervínculo 14 44" xfId="8132" xr:uid="{00000000-0005-0000-0000-0000A11F0000}"/>
    <cellStyle name="Hipervínculo 14 45" xfId="8133" xr:uid="{00000000-0005-0000-0000-0000A21F0000}"/>
    <cellStyle name="Hipervínculo 14 46" xfId="8134" xr:uid="{00000000-0005-0000-0000-0000A31F0000}"/>
    <cellStyle name="Hipervínculo 14 47" xfId="8135" xr:uid="{00000000-0005-0000-0000-0000A41F0000}"/>
    <cellStyle name="Hipervínculo 14 48" xfId="8136" xr:uid="{00000000-0005-0000-0000-0000A51F0000}"/>
    <cellStyle name="Hipervínculo 14 49" xfId="8137" xr:uid="{00000000-0005-0000-0000-0000A61F0000}"/>
    <cellStyle name="Hipervínculo 14 5" xfId="8138" xr:uid="{00000000-0005-0000-0000-0000A71F0000}"/>
    <cellStyle name="Hipervínculo 14 50" xfId="8139" xr:uid="{00000000-0005-0000-0000-0000A81F0000}"/>
    <cellStyle name="Hipervínculo 14 51" xfId="8140" xr:uid="{00000000-0005-0000-0000-0000A91F0000}"/>
    <cellStyle name="Hipervínculo 14 52" xfId="8141" xr:uid="{00000000-0005-0000-0000-0000AA1F0000}"/>
    <cellStyle name="Hipervínculo 14 53" xfId="8142" xr:uid="{00000000-0005-0000-0000-0000AB1F0000}"/>
    <cellStyle name="Hipervínculo 14 54" xfId="8143" xr:uid="{00000000-0005-0000-0000-0000AC1F0000}"/>
    <cellStyle name="Hipervínculo 14 55" xfId="8144" xr:uid="{00000000-0005-0000-0000-0000AD1F0000}"/>
    <cellStyle name="Hipervínculo 14 56" xfId="8145" xr:uid="{00000000-0005-0000-0000-0000AE1F0000}"/>
    <cellStyle name="Hipervínculo 14 57" xfId="8146" xr:uid="{00000000-0005-0000-0000-0000AF1F0000}"/>
    <cellStyle name="Hipervínculo 14 6" xfId="8147" xr:uid="{00000000-0005-0000-0000-0000B01F0000}"/>
    <cellStyle name="Hipervínculo 14 7" xfId="8148" xr:uid="{00000000-0005-0000-0000-0000B11F0000}"/>
    <cellStyle name="Hipervínculo 14 8" xfId="8149" xr:uid="{00000000-0005-0000-0000-0000B21F0000}"/>
    <cellStyle name="Hipervínculo 14 9" xfId="8150" xr:uid="{00000000-0005-0000-0000-0000B31F0000}"/>
    <cellStyle name="Hipervínculo 15" xfId="8151" xr:uid="{00000000-0005-0000-0000-0000B41F0000}"/>
    <cellStyle name="Hipervínculo 15 10" xfId="8152" xr:uid="{00000000-0005-0000-0000-0000B51F0000}"/>
    <cellStyle name="Hipervínculo 15 11" xfId="8153" xr:uid="{00000000-0005-0000-0000-0000B61F0000}"/>
    <cellStyle name="Hipervínculo 15 12" xfId="8154" xr:uid="{00000000-0005-0000-0000-0000B71F0000}"/>
    <cellStyle name="Hipervínculo 15 13" xfId="8155" xr:uid="{00000000-0005-0000-0000-0000B81F0000}"/>
    <cellStyle name="Hipervínculo 15 14" xfId="8156" xr:uid="{00000000-0005-0000-0000-0000B91F0000}"/>
    <cellStyle name="Hipervínculo 15 15" xfId="8157" xr:uid="{00000000-0005-0000-0000-0000BA1F0000}"/>
    <cellStyle name="Hipervínculo 15 16" xfId="8158" xr:uid="{00000000-0005-0000-0000-0000BB1F0000}"/>
    <cellStyle name="Hipervínculo 15 17" xfId="8159" xr:uid="{00000000-0005-0000-0000-0000BC1F0000}"/>
    <cellStyle name="Hipervínculo 15 18" xfId="8160" xr:uid="{00000000-0005-0000-0000-0000BD1F0000}"/>
    <cellStyle name="Hipervínculo 15 19" xfId="8161" xr:uid="{00000000-0005-0000-0000-0000BE1F0000}"/>
    <cellStyle name="Hipervínculo 15 2" xfId="8162" xr:uid="{00000000-0005-0000-0000-0000BF1F0000}"/>
    <cellStyle name="Hipervínculo 15 20" xfId="8163" xr:uid="{00000000-0005-0000-0000-0000C01F0000}"/>
    <cellStyle name="Hipervínculo 15 21" xfId="8164" xr:uid="{00000000-0005-0000-0000-0000C11F0000}"/>
    <cellStyle name="Hipervínculo 15 22" xfId="8165" xr:uid="{00000000-0005-0000-0000-0000C21F0000}"/>
    <cellStyle name="Hipervínculo 15 23" xfId="8166" xr:uid="{00000000-0005-0000-0000-0000C31F0000}"/>
    <cellStyle name="Hipervínculo 15 24" xfId="8167" xr:uid="{00000000-0005-0000-0000-0000C41F0000}"/>
    <cellStyle name="Hipervínculo 15 25" xfId="8168" xr:uid="{00000000-0005-0000-0000-0000C51F0000}"/>
    <cellStyle name="Hipervínculo 15 26" xfId="8169" xr:uid="{00000000-0005-0000-0000-0000C61F0000}"/>
    <cellStyle name="Hipervínculo 15 27" xfId="8170" xr:uid="{00000000-0005-0000-0000-0000C71F0000}"/>
    <cellStyle name="Hipervínculo 15 28" xfId="8171" xr:uid="{00000000-0005-0000-0000-0000C81F0000}"/>
    <cellStyle name="Hipervínculo 15 29" xfId="8172" xr:uid="{00000000-0005-0000-0000-0000C91F0000}"/>
    <cellStyle name="Hipervínculo 15 3" xfId="8173" xr:uid="{00000000-0005-0000-0000-0000CA1F0000}"/>
    <cellStyle name="Hipervínculo 15 30" xfId="8174" xr:uid="{00000000-0005-0000-0000-0000CB1F0000}"/>
    <cellStyle name="Hipervínculo 15 31" xfId="8175" xr:uid="{00000000-0005-0000-0000-0000CC1F0000}"/>
    <cellStyle name="Hipervínculo 15 32" xfId="8176" xr:uid="{00000000-0005-0000-0000-0000CD1F0000}"/>
    <cellStyle name="Hipervínculo 15 33" xfId="8177" xr:uid="{00000000-0005-0000-0000-0000CE1F0000}"/>
    <cellStyle name="Hipervínculo 15 34" xfId="8178" xr:uid="{00000000-0005-0000-0000-0000CF1F0000}"/>
    <cellStyle name="Hipervínculo 15 35" xfId="8179" xr:uid="{00000000-0005-0000-0000-0000D01F0000}"/>
    <cellStyle name="Hipervínculo 15 36" xfId="8180" xr:uid="{00000000-0005-0000-0000-0000D11F0000}"/>
    <cellStyle name="Hipervínculo 15 37" xfId="8181" xr:uid="{00000000-0005-0000-0000-0000D21F0000}"/>
    <cellStyle name="Hipervínculo 15 38" xfId="8182" xr:uid="{00000000-0005-0000-0000-0000D31F0000}"/>
    <cellStyle name="Hipervínculo 15 39" xfId="8183" xr:uid="{00000000-0005-0000-0000-0000D41F0000}"/>
    <cellStyle name="Hipervínculo 15 4" xfId="8184" xr:uid="{00000000-0005-0000-0000-0000D51F0000}"/>
    <cellStyle name="Hipervínculo 15 40" xfId="8185" xr:uid="{00000000-0005-0000-0000-0000D61F0000}"/>
    <cellStyle name="Hipervínculo 15 41" xfId="8186" xr:uid="{00000000-0005-0000-0000-0000D71F0000}"/>
    <cellStyle name="Hipervínculo 15 42" xfId="8187" xr:uid="{00000000-0005-0000-0000-0000D81F0000}"/>
    <cellStyle name="Hipervínculo 15 43" xfId="8188" xr:uid="{00000000-0005-0000-0000-0000D91F0000}"/>
    <cellStyle name="Hipervínculo 15 44" xfId="8189" xr:uid="{00000000-0005-0000-0000-0000DA1F0000}"/>
    <cellStyle name="Hipervínculo 15 45" xfId="8190" xr:uid="{00000000-0005-0000-0000-0000DB1F0000}"/>
    <cellStyle name="Hipervínculo 15 46" xfId="8191" xr:uid="{00000000-0005-0000-0000-0000DC1F0000}"/>
    <cellStyle name="Hipervínculo 15 47" xfId="8192" xr:uid="{00000000-0005-0000-0000-0000DD1F0000}"/>
    <cellStyle name="Hipervínculo 15 48" xfId="8193" xr:uid="{00000000-0005-0000-0000-0000DE1F0000}"/>
    <cellStyle name="Hipervínculo 15 49" xfId="8194" xr:uid="{00000000-0005-0000-0000-0000DF1F0000}"/>
    <cellStyle name="Hipervínculo 15 5" xfId="8195" xr:uid="{00000000-0005-0000-0000-0000E01F0000}"/>
    <cellStyle name="Hipervínculo 15 50" xfId="8196" xr:uid="{00000000-0005-0000-0000-0000E11F0000}"/>
    <cellStyle name="Hipervínculo 15 51" xfId="8197" xr:uid="{00000000-0005-0000-0000-0000E21F0000}"/>
    <cellStyle name="Hipervínculo 15 52" xfId="8198" xr:uid="{00000000-0005-0000-0000-0000E31F0000}"/>
    <cellStyle name="Hipervínculo 15 53" xfId="8199" xr:uid="{00000000-0005-0000-0000-0000E41F0000}"/>
    <cellStyle name="Hipervínculo 15 54" xfId="8200" xr:uid="{00000000-0005-0000-0000-0000E51F0000}"/>
    <cellStyle name="Hipervínculo 15 55" xfId="8201" xr:uid="{00000000-0005-0000-0000-0000E61F0000}"/>
    <cellStyle name="Hipervínculo 15 56" xfId="8202" xr:uid="{00000000-0005-0000-0000-0000E71F0000}"/>
    <cellStyle name="Hipervínculo 15 57" xfId="8203" xr:uid="{00000000-0005-0000-0000-0000E81F0000}"/>
    <cellStyle name="Hipervínculo 15 6" xfId="8204" xr:uid="{00000000-0005-0000-0000-0000E91F0000}"/>
    <cellStyle name="Hipervínculo 15 7" xfId="8205" xr:uid="{00000000-0005-0000-0000-0000EA1F0000}"/>
    <cellStyle name="Hipervínculo 15 8" xfId="8206" xr:uid="{00000000-0005-0000-0000-0000EB1F0000}"/>
    <cellStyle name="Hipervínculo 15 9" xfId="8207" xr:uid="{00000000-0005-0000-0000-0000EC1F0000}"/>
    <cellStyle name="Hipervínculo 16" xfId="8208" xr:uid="{00000000-0005-0000-0000-0000ED1F0000}"/>
    <cellStyle name="Hipervínculo 16 10" xfId="8209" xr:uid="{00000000-0005-0000-0000-0000EE1F0000}"/>
    <cellStyle name="Hipervínculo 16 11" xfId="8210" xr:uid="{00000000-0005-0000-0000-0000EF1F0000}"/>
    <cellStyle name="Hipervínculo 16 12" xfId="8211" xr:uid="{00000000-0005-0000-0000-0000F01F0000}"/>
    <cellStyle name="Hipervínculo 16 13" xfId="8212" xr:uid="{00000000-0005-0000-0000-0000F11F0000}"/>
    <cellStyle name="Hipervínculo 16 14" xfId="8213" xr:uid="{00000000-0005-0000-0000-0000F21F0000}"/>
    <cellStyle name="Hipervínculo 16 15" xfId="8214" xr:uid="{00000000-0005-0000-0000-0000F31F0000}"/>
    <cellStyle name="Hipervínculo 16 16" xfId="8215" xr:uid="{00000000-0005-0000-0000-0000F41F0000}"/>
    <cellStyle name="Hipervínculo 16 17" xfId="8216" xr:uid="{00000000-0005-0000-0000-0000F51F0000}"/>
    <cellStyle name="Hipervínculo 16 18" xfId="8217" xr:uid="{00000000-0005-0000-0000-0000F61F0000}"/>
    <cellStyle name="Hipervínculo 16 19" xfId="8218" xr:uid="{00000000-0005-0000-0000-0000F71F0000}"/>
    <cellStyle name="Hipervínculo 16 2" xfId="8219" xr:uid="{00000000-0005-0000-0000-0000F81F0000}"/>
    <cellStyle name="Hipervínculo 16 20" xfId="8220" xr:uid="{00000000-0005-0000-0000-0000F91F0000}"/>
    <cellStyle name="Hipervínculo 16 21" xfId="8221" xr:uid="{00000000-0005-0000-0000-0000FA1F0000}"/>
    <cellStyle name="Hipervínculo 16 22" xfId="8222" xr:uid="{00000000-0005-0000-0000-0000FB1F0000}"/>
    <cellStyle name="Hipervínculo 16 23" xfId="8223" xr:uid="{00000000-0005-0000-0000-0000FC1F0000}"/>
    <cellStyle name="Hipervínculo 16 24" xfId="8224" xr:uid="{00000000-0005-0000-0000-0000FD1F0000}"/>
    <cellStyle name="Hipervínculo 16 25" xfId="8225" xr:uid="{00000000-0005-0000-0000-0000FE1F0000}"/>
    <cellStyle name="Hipervínculo 16 26" xfId="8226" xr:uid="{00000000-0005-0000-0000-0000FF1F0000}"/>
    <cellStyle name="Hipervínculo 16 27" xfId="8227" xr:uid="{00000000-0005-0000-0000-000000200000}"/>
    <cellStyle name="Hipervínculo 16 28" xfId="8228" xr:uid="{00000000-0005-0000-0000-000001200000}"/>
    <cellStyle name="Hipervínculo 16 29" xfId="8229" xr:uid="{00000000-0005-0000-0000-000002200000}"/>
    <cellStyle name="Hipervínculo 16 3" xfId="8230" xr:uid="{00000000-0005-0000-0000-000003200000}"/>
    <cellStyle name="Hipervínculo 16 30" xfId="8231" xr:uid="{00000000-0005-0000-0000-000004200000}"/>
    <cellStyle name="Hipervínculo 16 31" xfId="8232" xr:uid="{00000000-0005-0000-0000-000005200000}"/>
    <cellStyle name="Hipervínculo 16 32" xfId="8233" xr:uid="{00000000-0005-0000-0000-000006200000}"/>
    <cellStyle name="Hipervínculo 16 33" xfId="8234" xr:uid="{00000000-0005-0000-0000-000007200000}"/>
    <cellStyle name="Hipervínculo 16 34" xfId="8235" xr:uid="{00000000-0005-0000-0000-000008200000}"/>
    <cellStyle name="Hipervínculo 16 35" xfId="8236" xr:uid="{00000000-0005-0000-0000-000009200000}"/>
    <cellStyle name="Hipervínculo 16 36" xfId="8237" xr:uid="{00000000-0005-0000-0000-00000A200000}"/>
    <cellStyle name="Hipervínculo 16 37" xfId="8238" xr:uid="{00000000-0005-0000-0000-00000B200000}"/>
    <cellStyle name="Hipervínculo 16 38" xfId="8239" xr:uid="{00000000-0005-0000-0000-00000C200000}"/>
    <cellStyle name="Hipervínculo 16 39" xfId="8240" xr:uid="{00000000-0005-0000-0000-00000D200000}"/>
    <cellStyle name="Hipervínculo 16 4" xfId="8241" xr:uid="{00000000-0005-0000-0000-00000E200000}"/>
    <cellStyle name="Hipervínculo 16 40" xfId="8242" xr:uid="{00000000-0005-0000-0000-00000F200000}"/>
    <cellStyle name="Hipervínculo 16 41" xfId="8243" xr:uid="{00000000-0005-0000-0000-000010200000}"/>
    <cellStyle name="Hipervínculo 16 42" xfId="8244" xr:uid="{00000000-0005-0000-0000-000011200000}"/>
    <cellStyle name="Hipervínculo 16 43" xfId="8245" xr:uid="{00000000-0005-0000-0000-000012200000}"/>
    <cellStyle name="Hipervínculo 16 44" xfId="8246" xr:uid="{00000000-0005-0000-0000-000013200000}"/>
    <cellStyle name="Hipervínculo 16 45" xfId="8247" xr:uid="{00000000-0005-0000-0000-000014200000}"/>
    <cellStyle name="Hipervínculo 16 46" xfId="8248" xr:uid="{00000000-0005-0000-0000-000015200000}"/>
    <cellStyle name="Hipervínculo 16 47" xfId="8249" xr:uid="{00000000-0005-0000-0000-000016200000}"/>
    <cellStyle name="Hipervínculo 16 48" xfId="8250" xr:uid="{00000000-0005-0000-0000-000017200000}"/>
    <cellStyle name="Hipervínculo 16 49" xfId="8251" xr:uid="{00000000-0005-0000-0000-000018200000}"/>
    <cellStyle name="Hipervínculo 16 5" xfId="8252" xr:uid="{00000000-0005-0000-0000-000019200000}"/>
    <cellStyle name="Hipervínculo 16 50" xfId="8253" xr:uid="{00000000-0005-0000-0000-00001A200000}"/>
    <cellStyle name="Hipervínculo 16 51" xfId="8254" xr:uid="{00000000-0005-0000-0000-00001B200000}"/>
    <cellStyle name="Hipervínculo 16 52" xfId="8255" xr:uid="{00000000-0005-0000-0000-00001C200000}"/>
    <cellStyle name="Hipervínculo 16 53" xfId="8256" xr:uid="{00000000-0005-0000-0000-00001D200000}"/>
    <cellStyle name="Hipervínculo 16 54" xfId="8257" xr:uid="{00000000-0005-0000-0000-00001E200000}"/>
    <cellStyle name="Hipervínculo 16 55" xfId="8258" xr:uid="{00000000-0005-0000-0000-00001F200000}"/>
    <cellStyle name="Hipervínculo 16 56" xfId="8259" xr:uid="{00000000-0005-0000-0000-000020200000}"/>
    <cellStyle name="Hipervínculo 16 57" xfId="8260" xr:uid="{00000000-0005-0000-0000-000021200000}"/>
    <cellStyle name="Hipervínculo 16 6" xfId="8261" xr:uid="{00000000-0005-0000-0000-000022200000}"/>
    <cellStyle name="Hipervínculo 16 7" xfId="8262" xr:uid="{00000000-0005-0000-0000-000023200000}"/>
    <cellStyle name="Hipervínculo 16 8" xfId="8263" xr:uid="{00000000-0005-0000-0000-000024200000}"/>
    <cellStyle name="Hipervínculo 16 9" xfId="8264" xr:uid="{00000000-0005-0000-0000-000025200000}"/>
    <cellStyle name="Hipervínculo 17" xfId="8265" xr:uid="{00000000-0005-0000-0000-000026200000}"/>
    <cellStyle name="Hipervínculo 17 10" xfId="8266" xr:uid="{00000000-0005-0000-0000-000027200000}"/>
    <cellStyle name="Hipervínculo 17 11" xfId="8267" xr:uid="{00000000-0005-0000-0000-000028200000}"/>
    <cellStyle name="Hipervínculo 17 12" xfId="8268" xr:uid="{00000000-0005-0000-0000-000029200000}"/>
    <cellStyle name="Hipervínculo 17 13" xfId="8269" xr:uid="{00000000-0005-0000-0000-00002A200000}"/>
    <cellStyle name="Hipervínculo 17 14" xfId="8270" xr:uid="{00000000-0005-0000-0000-00002B200000}"/>
    <cellStyle name="Hipervínculo 17 15" xfId="8271" xr:uid="{00000000-0005-0000-0000-00002C200000}"/>
    <cellStyle name="Hipervínculo 17 16" xfId="8272" xr:uid="{00000000-0005-0000-0000-00002D200000}"/>
    <cellStyle name="Hipervínculo 17 17" xfId="8273" xr:uid="{00000000-0005-0000-0000-00002E200000}"/>
    <cellStyle name="Hipervínculo 17 18" xfId="8274" xr:uid="{00000000-0005-0000-0000-00002F200000}"/>
    <cellStyle name="Hipervínculo 17 19" xfId="8275" xr:uid="{00000000-0005-0000-0000-000030200000}"/>
    <cellStyle name="Hipervínculo 17 2" xfId="8276" xr:uid="{00000000-0005-0000-0000-000031200000}"/>
    <cellStyle name="Hipervínculo 17 20" xfId="8277" xr:uid="{00000000-0005-0000-0000-000032200000}"/>
    <cellStyle name="Hipervínculo 17 21" xfId="8278" xr:uid="{00000000-0005-0000-0000-000033200000}"/>
    <cellStyle name="Hipervínculo 17 22" xfId="8279" xr:uid="{00000000-0005-0000-0000-000034200000}"/>
    <cellStyle name="Hipervínculo 17 23" xfId="8280" xr:uid="{00000000-0005-0000-0000-000035200000}"/>
    <cellStyle name="Hipervínculo 17 24" xfId="8281" xr:uid="{00000000-0005-0000-0000-000036200000}"/>
    <cellStyle name="Hipervínculo 17 25" xfId="8282" xr:uid="{00000000-0005-0000-0000-000037200000}"/>
    <cellStyle name="Hipervínculo 17 26" xfId="8283" xr:uid="{00000000-0005-0000-0000-000038200000}"/>
    <cellStyle name="Hipervínculo 17 27" xfId="8284" xr:uid="{00000000-0005-0000-0000-000039200000}"/>
    <cellStyle name="Hipervínculo 17 28" xfId="8285" xr:uid="{00000000-0005-0000-0000-00003A200000}"/>
    <cellStyle name="Hipervínculo 17 29" xfId="8286" xr:uid="{00000000-0005-0000-0000-00003B200000}"/>
    <cellStyle name="Hipervínculo 17 3" xfId="8287" xr:uid="{00000000-0005-0000-0000-00003C200000}"/>
    <cellStyle name="Hipervínculo 17 30" xfId="8288" xr:uid="{00000000-0005-0000-0000-00003D200000}"/>
    <cellStyle name="Hipervínculo 17 31" xfId="8289" xr:uid="{00000000-0005-0000-0000-00003E200000}"/>
    <cellStyle name="Hipervínculo 17 32" xfId="8290" xr:uid="{00000000-0005-0000-0000-00003F200000}"/>
    <cellStyle name="Hipervínculo 17 33" xfId="8291" xr:uid="{00000000-0005-0000-0000-000040200000}"/>
    <cellStyle name="Hipervínculo 17 34" xfId="8292" xr:uid="{00000000-0005-0000-0000-000041200000}"/>
    <cellStyle name="Hipervínculo 17 35" xfId="8293" xr:uid="{00000000-0005-0000-0000-000042200000}"/>
    <cellStyle name="Hipervínculo 17 36" xfId="8294" xr:uid="{00000000-0005-0000-0000-000043200000}"/>
    <cellStyle name="Hipervínculo 17 37" xfId="8295" xr:uid="{00000000-0005-0000-0000-000044200000}"/>
    <cellStyle name="Hipervínculo 17 38" xfId="8296" xr:uid="{00000000-0005-0000-0000-000045200000}"/>
    <cellStyle name="Hipervínculo 17 39" xfId="8297" xr:uid="{00000000-0005-0000-0000-000046200000}"/>
    <cellStyle name="Hipervínculo 17 4" xfId="8298" xr:uid="{00000000-0005-0000-0000-000047200000}"/>
    <cellStyle name="Hipervínculo 17 40" xfId="8299" xr:uid="{00000000-0005-0000-0000-000048200000}"/>
    <cellStyle name="Hipervínculo 17 41" xfId="8300" xr:uid="{00000000-0005-0000-0000-000049200000}"/>
    <cellStyle name="Hipervínculo 17 42" xfId="8301" xr:uid="{00000000-0005-0000-0000-00004A200000}"/>
    <cellStyle name="Hipervínculo 17 43" xfId="8302" xr:uid="{00000000-0005-0000-0000-00004B200000}"/>
    <cellStyle name="Hipervínculo 17 44" xfId="8303" xr:uid="{00000000-0005-0000-0000-00004C200000}"/>
    <cellStyle name="Hipervínculo 17 45" xfId="8304" xr:uid="{00000000-0005-0000-0000-00004D200000}"/>
    <cellStyle name="Hipervínculo 17 46" xfId="8305" xr:uid="{00000000-0005-0000-0000-00004E200000}"/>
    <cellStyle name="Hipervínculo 17 47" xfId="8306" xr:uid="{00000000-0005-0000-0000-00004F200000}"/>
    <cellStyle name="Hipervínculo 17 48" xfId="8307" xr:uid="{00000000-0005-0000-0000-000050200000}"/>
    <cellStyle name="Hipervínculo 17 49" xfId="8308" xr:uid="{00000000-0005-0000-0000-000051200000}"/>
    <cellStyle name="Hipervínculo 17 5" xfId="8309" xr:uid="{00000000-0005-0000-0000-000052200000}"/>
    <cellStyle name="Hipervínculo 17 50" xfId="8310" xr:uid="{00000000-0005-0000-0000-000053200000}"/>
    <cellStyle name="Hipervínculo 17 51" xfId="8311" xr:uid="{00000000-0005-0000-0000-000054200000}"/>
    <cellStyle name="Hipervínculo 17 52" xfId="8312" xr:uid="{00000000-0005-0000-0000-000055200000}"/>
    <cellStyle name="Hipervínculo 17 53" xfId="8313" xr:uid="{00000000-0005-0000-0000-000056200000}"/>
    <cellStyle name="Hipervínculo 17 54" xfId="8314" xr:uid="{00000000-0005-0000-0000-000057200000}"/>
    <cellStyle name="Hipervínculo 17 55" xfId="8315" xr:uid="{00000000-0005-0000-0000-000058200000}"/>
    <cellStyle name="Hipervínculo 17 56" xfId="8316" xr:uid="{00000000-0005-0000-0000-000059200000}"/>
    <cellStyle name="Hipervínculo 17 57" xfId="8317" xr:uid="{00000000-0005-0000-0000-00005A200000}"/>
    <cellStyle name="Hipervínculo 17 6" xfId="8318" xr:uid="{00000000-0005-0000-0000-00005B200000}"/>
    <cellStyle name="Hipervínculo 17 7" xfId="8319" xr:uid="{00000000-0005-0000-0000-00005C200000}"/>
    <cellStyle name="Hipervínculo 17 8" xfId="8320" xr:uid="{00000000-0005-0000-0000-00005D200000}"/>
    <cellStyle name="Hipervínculo 17 9" xfId="8321" xr:uid="{00000000-0005-0000-0000-00005E200000}"/>
    <cellStyle name="Hipervínculo 18" xfId="8322" xr:uid="{00000000-0005-0000-0000-00005F200000}"/>
    <cellStyle name="Hipervínculo 18 10" xfId="8323" xr:uid="{00000000-0005-0000-0000-000060200000}"/>
    <cellStyle name="Hipervínculo 18 11" xfId="8324" xr:uid="{00000000-0005-0000-0000-000061200000}"/>
    <cellStyle name="Hipervínculo 18 12" xfId="8325" xr:uid="{00000000-0005-0000-0000-000062200000}"/>
    <cellStyle name="Hipervínculo 18 13" xfId="8326" xr:uid="{00000000-0005-0000-0000-000063200000}"/>
    <cellStyle name="Hipervínculo 18 14" xfId="8327" xr:uid="{00000000-0005-0000-0000-000064200000}"/>
    <cellStyle name="Hipervínculo 18 15" xfId="8328" xr:uid="{00000000-0005-0000-0000-000065200000}"/>
    <cellStyle name="Hipervínculo 18 16" xfId="8329" xr:uid="{00000000-0005-0000-0000-000066200000}"/>
    <cellStyle name="Hipervínculo 18 17" xfId="8330" xr:uid="{00000000-0005-0000-0000-000067200000}"/>
    <cellStyle name="Hipervínculo 18 18" xfId="8331" xr:uid="{00000000-0005-0000-0000-000068200000}"/>
    <cellStyle name="Hipervínculo 18 19" xfId="8332" xr:uid="{00000000-0005-0000-0000-000069200000}"/>
    <cellStyle name="Hipervínculo 18 2" xfId="8333" xr:uid="{00000000-0005-0000-0000-00006A200000}"/>
    <cellStyle name="Hipervínculo 18 20" xfId="8334" xr:uid="{00000000-0005-0000-0000-00006B200000}"/>
    <cellStyle name="Hipervínculo 18 21" xfId="8335" xr:uid="{00000000-0005-0000-0000-00006C200000}"/>
    <cellStyle name="Hipervínculo 18 22" xfId="8336" xr:uid="{00000000-0005-0000-0000-00006D200000}"/>
    <cellStyle name="Hipervínculo 18 23" xfId="8337" xr:uid="{00000000-0005-0000-0000-00006E200000}"/>
    <cellStyle name="Hipervínculo 18 24" xfId="8338" xr:uid="{00000000-0005-0000-0000-00006F200000}"/>
    <cellStyle name="Hipervínculo 18 25" xfId="8339" xr:uid="{00000000-0005-0000-0000-000070200000}"/>
    <cellStyle name="Hipervínculo 18 26" xfId="8340" xr:uid="{00000000-0005-0000-0000-000071200000}"/>
    <cellStyle name="Hipervínculo 18 27" xfId="8341" xr:uid="{00000000-0005-0000-0000-000072200000}"/>
    <cellStyle name="Hipervínculo 18 28" xfId="8342" xr:uid="{00000000-0005-0000-0000-000073200000}"/>
    <cellStyle name="Hipervínculo 18 29" xfId="8343" xr:uid="{00000000-0005-0000-0000-000074200000}"/>
    <cellStyle name="Hipervínculo 18 3" xfId="8344" xr:uid="{00000000-0005-0000-0000-000075200000}"/>
    <cellStyle name="Hipervínculo 18 30" xfId="8345" xr:uid="{00000000-0005-0000-0000-000076200000}"/>
    <cellStyle name="Hipervínculo 18 31" xfId="8346" xr:uid="{00000000-0005-0000-0000-000077200000}"/>
    <cellStyle name="Hipervínculo 18 32" xfId="8347" xr:uid="{00000000-0005-0000-0000-000078200000}"/>
    <cellStyle name="Hipervínculo 18 33" xfId="8348" xr:uid="{00000000-0005-0000-0000-000079200000}"/>
    <cellStyle name="Hipervínculo 18 34" xfId="8349" xr:uid="{00000000-0005-0000-0000-00007A200000}"/>
    <cellStyle name="Hipervínculo 18 35" xfId="8350" xr:uid="{00000000-0005-0000-0000-00007B200000}"/>
    <cellStyle name="Hipervínculo 18 36" xfId="8351" xr:uid="{00000000-0005-0000-0000-00007C200000}"/>
    <cellStyle name="Hipervínculo 18 37" xfId="8352" xr:uid="{00000000-0005-0000-0000-00007D200000}"/>
    <cellStyle name="Hipervínculo 18 38" xfId="8353" xr:uid="{00000000-0005-0000-0000-00007E200000}"/>
    <cellStyle name="Hipervínculo 18 39" xfId="8354" xr:uid="{00000000-0005-0000-0000-00007F200000}"/>
    <cellStyle name="Hipervínculo 18 4" xfId="8355" xr:uid="{00000000-0005-0000-0000-000080200000}"/>
    <cellStyle name="Hipervínculo 18 40" xfId="8356" xr:uid="{00000000-0005-0000-0000-000081200000}"/>
    <cellStyle name="Hipervínculo 18 41" xfId="8357" xr:uid="{00000000-0005-0000-0000-000082200000}"/>
    <cellStyle name="Hipervínculo 18 42" xfId="8358" xr:uid="{00000000-0005-0000-0000-000083200000}"/>
    <cellStyle name="Hipervínculo 18 43" xfId="8359" xr:uid="{00000000-0005-0000-0000-000084200000}"/>
    <cellStyle name="Hipervínculo 18 44" xfId="8360" xr:uid="{00000000-0005-0000-0000-000085200000}"/>
    <cellStyle name="Hipervínculo 18 45" xfId="8361" xr:uid="{00000000-0005-0000-0000-000086200000}"/>
    <cellStyle name="Hipervínculo 18 46" xfId="8362" xr:uid="{00000000-0005-0000-0000-000087200000}"/>
    <cellStyle name="Hipervínculo 18 47" xfId="8363" xr:uid="{00000000-0005-0000-0000-000088200000}"/>
    <cellStyle name="Hipervínculo 18 48" xfId="8364" xr:uid="{00000000-0005-0000-0000-000089200000}"/>
    <cellStyle name="Hipervínculo 18 49" xfId="8365" xr:uid="{00000000-0005-0000-0000-00008A200000}"/>
    <cellStyle name="Hipervínculo 18 5" xfId="8366" xr:uid="{00000000-0005-0000-0000-00008B200000}"/>
    <cellStyle name="Hipervínculo 18 50" xfId="8367" xr:uid="{00000000-0005-0000-0000-00008C200000}"/>
    <cellStyle name="Hipervínculo 18 51" xfId="8368" xr:uid="{00000000-0005-0000-0000-00008D200000}"/>
    <cellStyle name="Hipervínculo 18 52" xfId="8369" xr:uid="{00000000-0005-0000-0000-00008E200000}"/>
    <cellStyle name="Hipervínculo 18 53" xfId="8370" xr:uid="{00000000-0005-0000-0000-00008F200000}"/>
    <cellStyle name="Hipervínculo 18 54" xfId="8371" xr:uid="{00000000-0005-0000-0000-000090200000}"/>
    <cellStyle name="Hipervínculo 18 55" xfId="8372" xr:uid="{00000000-0005-0000-0000-000091200000}"/>
    <cellStyle name="Hipervínculo 18 56" xfId="8373" xr:uid="{00000000-0005-0000-0000-000092200000}"/>
    <cellStyle name="Hipervínculo 18 57" xfId="8374" xr:uid="{00000000-0005-0000-0000-000093200000}"/>
    <cellStyle name="Hipervínculo 18 6" xfId="8375" xr:uid="{00000000-0005-0000-0000-000094200000}"/>
    <cellStyle name="Hipervínculo 18 7" xfId="8376" xr:uid="{00000000-0005-0000-0000-000095200000}"/>
    <cellStyle name="Hipervínculo 18 8" xfId="8377" xr:uid="{00000000-0005-0000-0000-000096200000}"/>
    <cellStyle name="Hipervínculo 18 9" xfId="8378" xr:uid="{00000000-0005-0000-0000-000097200000}"/>
    <cellStyle name="Hipervínculo 19" xfId="8379" xr:uid="{00000000-0005-0000-0000-000098200000}"/>
    <cellStyle name="Hipervínculo 2" xfId="8380" xr:uid="{00000000-0005-0000-0000-000099200000}"/>
    <cellStyle name="Hipervínculo 2 2" xfId="8381" xr:uid="{00000000-0005-0000-0000-00009A200000}"/>
    <cellStyle name="Hipervínculo 2 2 10" xfId="8382" xr:uid="{00000000-0005-0000-0000-00009B200000}"/>
    <cellStyle name="Hipervínculo 2 2 2" xfId="8383" xr:uid="{00000000-0005-0000-0000-00009C200000}"/>
    <cellStyle name="Hipervínculo 2 2 2 2" xfId="8384" xr:uid="{00000000-0005-0000-0000-00009D200000}"/>
    <cellStyle name="Hipervínculo 2 2 2 3" xfId="8385" xr:uid="{00000000-0005-0000-0000-00009E200000}"/>
    <cellStyle name="Hipervínculo 2 2 2 4" xfId="8386" xr:uid="{00000000-0005-0000-0000-00009F200000}"/>
    <cellStyle name="Hipervínculo 2 2 2 5" xfId="8387" xr:uid="{00000000-0005-0000-0000-0000A0200000}"/>
    <cellStyle name="Hipervínculo 2 2 3" xfId="8388" xr:uid="{00000000-0005-0000-0000-0000A1200000}"/>
    <cellStyle name="Hipervínculo 2 2 4" xfId="8389" xr:uid="{00000000-0005-0000-0000-0000A2200000}"/>
    <cellStyle name="Hipervínculo 2 2 4 2" xfId="8390" xr:uid="{00000000-0005-0000-0000-0000A3200000}"/>
    <cellStyle name="Hipervínculo 2 2 5" xfId="8391" xr:uid="{00000000-0005-0000-0000-0000A4200000}"/>
    <cellStyle name="Hipervínculo 2 2 5 2" xfId="8392" xr:uid="{00000000-0005-0000-0000-0000A5200000}"/>
    <cellStyle name="Hipervínculo 2 2 6" xfId="8393" xr:uid="{00000000-0005-0000-0000-0000A6200000}"/>
    <cellStyle name="Hipervínculo 2 2 7" xfId="8394" xr:uid="{00000000-0005-0000-0000-0000A7200000}"/>
    <cellStyle name="Hipervínculo 2 2 8" xfId="8395" xr:uid="{00000000-0005-0000-0000-0000A8200000}"/>
    <cellStyle name="Hipervínculo 2 2 9" xfId="8396" xr:uid="{00000000-0005-0000-0000-0000A9200000}"/>
    <cellStyle name="Hipervínculo 2 3" xfId="8397" xr:uid="{00000000-0005-0000-0000-0000AA200000}"/>
    <cellStyle name="Hipervínculo 2 4" xfId="8398" xr:uid="{00000000-0005-0000-0000-0000AB200000}"/>
    <cellStyle name="Hipervínculo 2 5" xfId="8399" xr:uid="{00000000-0005-0000-0000-0000AC200000}"/>
    <cellStyle name="Hipervínculo 2 6" xfId="8400" xr:uid="{00000000-0005-0000-0000-0000AD200000}"/>
    <cellStyle name="Hipervínculo 2 7" xfId="8401" xr:uid="{00000000-0005-0000-0000-0000AE200000}"/>
    <cellStyle name="Hipervínculo 2_atrasado 15 04 DAF" xfId="8402" xr:uid="{00000000-0005-0000-0000-0000AF200000}"/>
    <cellStyle name="Hipervínculo 20" xfId="8403" xr:uid="{00000000-0005-0000-0000-0000B0200000}"/>
    <cellStyle name="Hipervínculo 21" xfId="8404" xr:uid="{00000000-0005-0000-0000-0000B1200000}"/>
    <cellStyle name="Hipervínculo 22" xfId="8405" xr:uid="{00000000-0005-0000-0000-0000B2200000}"/>
    <cellStyle name="Hipervínculo 23" xfId="8406" xr:uid="{00000000-0005-0000-0000-0000B3200000}"/>
    <cellStyle name="Hipervínculo 24" xfId="8407" xr:uid="{00000000-0005-0000-0000-0000B4200000}"/>
    <cellStyle name="Hipervínculo 25" xfId="8408" xr:uid="{00000000-0005-0000-0000-0000B5200000}"/>
    <cellStyle name="Hipervínculo 25 10" xfId="8409" xr:uid="{00000000-0005-0000-0000-0000B6200000}"/>
    <cellStyle name="Hipervínculo 25 11" xfId="8410" xr:uid="{00000000-0005-0000-0000-0000B7200000}"/>
    <cellStyle name="Hipervínculo 25 12" xfId="8411" xr:uid="{00000000-0005-0000-0000-0000B8200000}"/>
    <cellStyle name="Hipervínculo 25 13" xfId="8412" xr:uid="{00000000-0005-0000-0000-0000B9200000}"/>
    <cellStyle name="Hipervínculo 25 14" xfId="8413" xr:uid="{00000000-0005-0000-0000-0000BA200000}"/>
    <cellStyle name="Hipervínculo 25 15" xfId="8414" xr:uid="{00000000-0005-0000-0000-0000BB200000}"/>
    <cellStyle name="Hipervínculo 25 16" xfId="8415" xr:uid="{00000000-0005-0000-0000-0000BC200000}"/>
    <cellStyle name="Hipervínculo 25 17" xfId="8416" xr:uid="{00000000-0005-0000-0000-0000BD200000}"/>
    <cellStyle name="Hipervínculo 25 18" xfId="8417" xr:uid="{00000000-0005-0000-0000-0000BE200000}"/>
    <cellStyle name="Hipervínculo 25 19" xfId="8418" xr:uid="{00000000-0005-0000-0000-0000BF200000}"/>
    <cellStyle name="Hipervínculo 25 2" xfId="8419" xr:uid="{00000000-0005-0000-0000-0000C0200000}"/>
    <cellStyle name="Hipervínculo 25 20" xfId="8420" xr:uid="{00000000-0005-0000-0000-0000C1200000}"/>
    <cellStyle name="Hipervínculo 25 21" xfId="8421" xr:uid="{00000000-0005-0000-0000-0000C2200000}"/>
    <cellStyle name="Hipervínculo 25 22" xfId="8422" xr:uid="{00000000-0005-0000-0000-0000C3200000}"/>
    <cellStyle name="Hipervínculo 25 23" xfId="8423" xr:uid="{00000000-0005-0000-0000-0000C4200000}"/>
    <cellStyle name="Hipervínculo 25 24" xfId="8424" xr:uid="{00000000-0005-0000-0000-0000C5200000}"/>
    <cellStyle name="Hipervínculo 25 25" xfId="8425" xr:uid="{00000000-0005-0000-0000-0000C6200000}"/>
    <cellStyle name="Hipervínculo 25 26" xfId="8426" xr:uid="{00000000-0005-0000-0000-0000C7200000}"/>
    <cellStyle name="Hipervínculo 25 27" xfId="8427" xr:uid="{00000000-0005-0000-0000-0000C8200000}"/>
    <cellStyle name="Hipervínculo 25 28" xfId="8428" xr:uid="{00000000-0005-0000-0000-0000C9200000}"/>
    <cellStyle name="Hipervínculo 25 29" xfId="8429" xr:uid="{00000000-0005-0000-0000-0000CA200000}"/>
    <cellStyle name="Hipervínculo 25 3" xfId="8430" xr:uid="{00000000-0005-0000-0000-0000CB200000}"/>
    <cellStyle name="Hipervínculo 25 30" xfId="8431" xr:uid="{00000000-0005-0000-0000-0000CC200000}"/>
    <cellStyle name="Hipervínculo 25 31" xfId="8432" xr:uid="{00000000-0005-0000-0000-0000CD200000}"/>
    <cellStyle name="Hipervínculo 25 32" xfId="8433" xr:uid="{00000000-0005-0000-0000-0000CE200000}"/>
    <cellStyle name="Hipervínculo 25 33" xfId="8434" xr:uid="{00000000-0005-0000-0000-0000CF200000}"/>
    <cellStyle name="Hipervínculo 25 34" xfId="8435" xr:uid="{00000000-0005-0000-0000-0000D0200000}"/>
    <cellStyle name="Hipervínculo 25 35" xfId="8436" xr:uid="{00000000-0005-0000-0000-0000D1200000}"/>
    <cellStyle name="Hipervínculo 25 36" xfId="8437" xr:uid="{00000000-0005-0000-0000-0000D2200000}"/>
    <cellStyle name="Hipervínculo 25 37" xfId="8438" xr:uid="{00000000-0005-0000-0000-0000D3200000}"/>
    <cellStyle name="Hipervínculo 25 38" xfId="8439" xr:uid="{00000000-0005-0000-0000-0000D4200000}"/>
    <cellStyle name="Hipervínculo 25 39" xfId="8440" xr:uid="{00000000-0005-0000-0000-0000D5200000}"/>
    <cellStyle name="Hipervínculo 25 4" xfId="8441" xr:uid="{00000000-0005-0000-0000-0000D6200000}"/>
    <cellStyle name="Hipervínculo 25 40" xfId="8442" xr:uid="{00000000-0005-0000-0000-0000D7200000}"/>
    <cellStyle name="Hipervínculo 25 41" xfId="8443" xr:uid="{00000000-0005-0000-0000-0000D8200000}"/>
    <cellStyle name="Hipervínculo 25 42" xfId="8444" xr:uid="{00000000-0005-0000-0000-0000D9200000}"/>
    <cellStyle name="Hipervínculo 25 43" xfId="8445" xr:uid="{00000000-0005-0000-0000-0000DA200000}"/>
    <cellStyle name="Hipervínculo 25 44" xfId="8446" xr:uid="{00000000-0005-0000-0000-0000DB200000}"/>
    <cellStyle name="Hipervínculo 25 45" xfId="8447" xr:uid="{00000000-0005-0000-0000-0000DC200000}"/>
    <cellStyle name="Hipervínculo 25 46" xfId="8448" xr:uid="{00000000-0005-0000-0000-0000DD200000}"/>
    <cellStyle name="Hipervínculo 25 47" xfId="8449" xr:uid="{00000000-0005-0000-0000-0000DE200000}"/>
    <cellStyle name="Hipervínculo 25 48" xfId="8450" xr:uid="{00000000-0005-0000-0000-0000DF200000}"/>
    <cellStyle name="Hipervínculo 25 5" xfId="8451" xr:uid="{00000000-0005-0000-0000-0000E0200000}"/>
    <cellStyle name="Hipervínculo 25 6" xfId="8452" xr:uid="{00000000-0005-0000-0000-0000E1200000}"/>
    <cellStyle name="Hipervínculo 25 7" xfId="8453" xr:uid="{00000000-0005-0000-0000-0000E2200000}"/>
    <cellStyle name="Hipervínculo 25 8" xfId="8454" xr:uid="{00000000-0005-0000-0000-0000E3200000}"/>
    <cellStyle name="Hipervínculo 25 9" xfId="8455" xr:uid="{00000000-0005-0000-0000-0000E4200000}"/>
    <cellStyle name="Hipervínculo 26" xfId="8456" xr:uid="{00000000-0005-0000-0000-0000E5200000}"/>
    <cellStyle name="Hipervínculo 27" xfId="8457" xr:uid="{00000000-0005-0000-0000-0000E6200000}"/>
    <cellStyle name="Hipervínculo 28" xfId="8458" xr:uid="{00000000-0005-0000-0000-0000E7200000}"/>
    <cellStyle name="Hipervínculo 29" xfId="8459" xr:uid="{00000000-0005-0000-0000-0000E8200000}"/>
    <cellStyle name="Hipervínculo 3" xfId="8460" xr:uid="{00000000-0005-0000-0000-0000E9200000}"/>
    <cellStyle name="Hipervínculo 3 10" xfId="8461" xr:uid="{00000000-0005-0000-0000-0000EA200000}"/>
    <cellStyle name="Hipervínculo 3 11" xfId="8462" xr:uid="{00000000-0005-0000-0000-0000EB200000}"/>
    <cellStyle name="Hipervínculo 3 12" xfId="8463" xr:uid="{00000000-0005-0000-0000-0000EC200000}"/>
    <cellStyle name="Hipervínculo 3 13" xfId="8464" xr:uid="{00000000-0005-0000-0000-0000ED200000}"/>
    <cellStyle name="Hipervínculo 3 13 2" xfId="8465" xr:uid="{00000000-0005-0000-0000-0000EE200000}"/>
    <cellStyle name="Hipervínculo 3 2" xfId="8466" xr:uid="{00000000-0005-0000-0000-0000EF200000}"/>
    <cellStyle name="Hipervínculo 3 3" xfId="8467" xr:uid="{00000000-0005-0000-0000-0000F0200000}"/>
    <cellStyle name="Hipervínculo 3 4" xfId="8468" xr:uid="{00000000-0005-0000-0000-0000F1200000}"/>
    <cellStyle name="Hipervínculo 3 5" xfId="8469" xr:uid="{00000000-0005-0000-0000-0000F2200000}"/>
    <cellStyle name="Hipervínculo 3 6" xfId="8470" xr:uid="{00000000-0005-0000-0000-0000F3200000}"/>
    <cellStyle name="Hipervínculo 3 7" xfId="8471" xr:uid="{00000000-0005-0000-0000-0000F4200000}"/>
    <cellStyle name="Hipervínculo 3 8" xfId="8472" xr:uid="{00000000-0005-0000-0000-0000F5200000}"/>
    <cellStyle name="Hipervínculo 3 9" xfId="8473" xr:uid="{00000000-0005-0000-0000-0000F6200000}"/>
    <cellStyle name="Hipervínculo 30" xfId="8474" xr:uid="{00000000-0005-0000-0000-0000F7200000}"/>
    <cellStyle name="Hipervínculo 31" xfId="62007" xr:uid="{00000000-0005-0000-0000-0000F8200000}"/>
    <cellStyle name="Hipervínculo 32" xfId="8475" xr:uid="{00000000-0005-0000-0000-0000F9200000}"/>
    <cellStyle name="Hipervínculo 33" xfId="8476" xr:uid="{00000000-0005-0000-0000-0000FA200000}"/>
    <cellStyle name="Hipervínculo 34" xfId="8477" xr:uid="{00000000-0005-0000-0000-0000FB200000}"/>
    <cellStyle name="Hipervínculo 35" xfId="62006" xr:uid="{00000000-0005-0000-0000-0000FC200000}"/>
    <cellStyle name="Hipervínculo 36" xfId="8478" xr:uid="{00000000-0005-0000-0000-0000FD200000}"/>
    <cellStyle name="Hipervínculo 37" xfId="62008" xr:uid="{00000000-0005-0000-0000-0000FE200000}"/>
    <cellStyle name="Hipervínculo 38" xfId="62009" xr:uid="{00000000-0005-0000-0000-0000FF200000}"/>
    <cellStyle name="Hipervínculo 39" xfId="62011" xr:uid="{00000000-0005-0000-0000-000000210000}"/>
    <cellStyle name="Hipervínculo 4" xfId="8479" xr:uid="{00000000-0005-0000-0000-000001210000}"/>
    <cellStyle name="Hipervínculo 40" xfId="62010" xr:uid="{00000000-0005-0000-0000-000002210000}"/>
    <cellStyle name="Hipervínculo 41" xfId="62012" xr:uid="{00000000-0005-0000-0000-000003210000}"/>
    <cellStyle name="Hipervínculo 5" xfId="8480" xr:uid="{00000000-0005-0000-0000-000004210000}"/>
    <cellStyle name="Hipervínculo 6" xfId="8481" xr:uid="{00000000-0005-0000-0000-000005210000}"/>
    <cellStyle name="Hipervínculo 7" xfId="8482" xr:uid="{00000000-0005-0000-0000-000006210000}"/>
    <cellStyle name="Hipervínculo 8" xfId="8483" xr:uid="{00000000-0005-0000-0000-000007210000}"/>
    <cellStyle name="Hipervínculo 8 10" xfId="8484" xr:uid="{00000000-0005-0000-0000-000008210000}"/>
    <cellStyle name="Hipervínculo 8 11" xfId="8485" xr:uid="{00000000-0005-0000-0000-000009210000}"/>
    <cellStyle name="Hipervínculo 8 12" xfId="8486" xr:uid="{00000000-0005-0000-0000-00000A210000}"/>
    <cellStyle name="Hipervínculo 8 13" xfId="8487" xr:uid="{00000000-0005-0000-0000-00000B210000}"/>
    <cellStyle name="Hipervínculo 8 14" xfId="8488" xr:uid="{00000000-0005-0000-0000-00000C210000}"/>
    <cellStyle name="Hipervínculo 8 15" xfId="8489" xr:uid="{00000000-0005-0000-0000-00000D210000}"/>
    <cellStyle name="Hipervínculo 8 16" xfId="8490" xr:uid="{00000000-0005-0000-0000-00000E210000}"/>
    <cellStyle name="Hipervínculo 8 17" xfId="8491" xr:uid="{00000000-0005-0000-0000-00000F210000}"/>
    <cellStyle name="Hipervínculo 8 18" xfId="8492" xr:uid="{00000000-0005-0000-0000-000010210000}"/>
    <cellStyle name="Hipervínculo 8 19" xfId="8493" xr:uid="{00000000-0005-0000-0000-000011210000}"/>
    <cellStyle name="Hipervínculo 8 2" xfId="8494" xr:uid="{00000000-0005-0000-0000-000012210000}"/>
    <cellStyle name="Hipervínculo 8 20" xfId="8495" xr:uid="{00000000-0005-0000-0000-000013210000}"/>
    <cellStyle name="Hipervínculo 8 21" xfId="8496" xr:uid="{00000000-0005-0000-0000-000014210000}"/>
    <cellStyle name="Hipervínculo 8 22" xfId="8497" xr:uid="{00000000-0005-0000-0000-000015210000}"/>
    <cellStyle name="Hipervínculo 8 23" xfId="8498" xr:uid="{00000000-0005-0000-0000-000016210000}"/>
    <cellStyle name="Hipervínculo 8 24" xfId="8499" xr:uid="{00000000-0005-0000-0000-000017210000}"/>
    <cellStyle name="Hipervínculo 8 25" xfId="8500" xr:uid="{00000000-0005-0000-0000-000018210000}"/>
    <cellStyle name="Hipervínculo 8 26" xfId="8501" xr:uid="{00000000-0005-0000-0000-000019210000}"/>
    <cellStyle name="Hipervínculo 8 27" xfId="8502" xr:uid="{00000000-0005-0000-0000-00001A210000}"/>
    <cellStyle name="Hipervínculo 8 28" xfId="8503" xr:uid="{00000000-0005-0000-0000-00001B210000}"/>
    <cellStyle name="Hipervínculo 8 29" xfId="8504" xr:uid="{00000000-0005-0000-0000-00001C210000}"/>
    <cellStyle name="Hipervínculo 8 3" xfId="8505" xr:uid="{00000000-0005-0000-0000-00001D210000}"/>
    <cellStyle name="Hipervínculo 8 30" xfId="8506" xr:uid="{00000000-0005-0000-0000-00001E210000}"/>
    <cellStyle name="Hipervínculo 8 31" xfId="8507" xr:uid="{00000000-0005-0000-0000-00001F210000}"/>
    <cellStyle name="Hipervínculo 8 32" xfId="8508" xr:uid="{00000000-0005-0000-0000-000020210000}"/>
    <cellStyle name="Hipervínculo 8 33" xfId="8509" xr:uid="{00000000-0005-0000-0000-000021210000}"/>
    <cellStyle name="Hipervínculo 8 34" xfId="8510" xr:uid="{00000000-0005-0000-0000-000022210000}"/>
    <cellStyle name="Hipervínculo 8 35" xfId="8511" xr:uid="{00000000-0005-0000-0000-000023210000}"/>
    <cellStyle name="Hipervínculo 8 36" xfId="8512" xr:uid="{00000000-0005-0000-0000-000024210000}"/>
    <cellStyle name="Hipervínculo 8 37" xfId="8513" xr:uid="{00000000-0005-0000-0000-000025210000}"/>
    <cellStyle name="Hipervínculo 8 38" xfId="8514" xr:uid="{00000000-0005-0000-0000-000026210000}"/>
    <cellStyle name="Hipervínculo 8 39" xfId="8515" xr:uid="{00000000-0005-0000-0000-000027210000}"/>
    <cellStyle name="Hipervínculo 8 4" xfId="8516" xr:uid="{00000000-0005-0000-0000-000028210000}"/>
    <cellStyle name="Hipervínculo 8 40" xfId="8517" xr:uid="{00000000-0005-0000-0000-000029210000}"/>
    <cellStyle name="Hipervínculo 8 41" xfId="8518" xr:uid="{00000000-0005-0000-0000-00002A210000}"/>
    <cellStyle name="Hipervínculo 8 42" xfId="8519" xr:uid="{00000000-0005-0000-0000-00002B210000}"/>
    <cellStyle name="Hipervínculo 8 43" xfId="8520" xr:uid="{00000000-0005-0000-0000-00002C210000}"/>
    <cellStyle name="Hipervínculo 8 44" xfId="8521" xr:uid="{00000000-0005-0000-0000-00002D210000}"/>
    <cellStyle name="Hipervínculo 8 45" xfId="8522" xr:uid="{00000000-0005-0000-0000-00002E210000}"/>
    <cellStyle name="Hipervínculo 8 46" xfId="8523" xr:uid="{00000000-0005-0000-0000-00002F210000}"/>
    <cellStyle name="Hipervínculo 8 47" xfId="8524" xr:uid="{00000000-0005-0000-0000-000030210000}"/>
    <cellStyle name="Hipervínculo 8 48" xfId="8525" xr:uid="{00000000-0005-0000-0000-000031210000}"/>
    <cellStyle name="Hipervínculo 8 49" xfId="8526" xr:uid="{00000000-0005-0000-0000-000032210000}"/>
    <cellStyle name="Hipervínculo 8 5" xfId="8527" xr:uid="{00000000-0005-0000-0000-000033210000}"/>
    <cellStyle name="Hipervínculo 8 50" xfId="8528" xr:uid="{00000000-0005-0000-0000-000034210000}"/>
    <cellStyle name="Hipervínculo 8 51" xfId="8529" xr:uid="{00000000-0005-0000-0000-000035210000}"/>
    <cellStyle name="Hipervínculo 8 52" xfId="8530" xr:uid="{00000000-0005-0000-0000-000036210000}"/>
    <cellStyle name="Hipervínculo 8 53" xfId="8531" xr:uid="{00000000-0005-0000-0000-000037210000}"/>
    <cellStyle name="Hipervínculo 8 54" xfId="8532" xr:uid="{00000000-0005-0000-0000-000038210000}"/>
    <cellStyle name="Hipervínculo 8 55" xfId="8533" xr:uid="{00000000-0005-0000-0000-000039210000}"/>
    <cellStyle name="Hipervínculo 8 56" xfId="8534" xr:uid="{00000000-0005-0000-0000-00003A210000}"/>
    <cellStyle name="Hipervínculo 8 57" xfId="8535" xr:uid="{00000000-0005-0000-0000-00003B210000}"/>
    <cellStyle name="Hipervínculo 8 58" xfId="8536" xr:uid="{00000000-0005-0000-0000-00003C210000}"/>
    <cellStyle name="Hipervínculo 8 59" xfId="8537" xr:uid="{00000000-0005-0000-0000-00003D210000}"/>
    <cellStyle name="Hipervínculo 8 6" xfId="8538" xr:uid="{00000000-0005-0000-0000-00003E210000}"/>
    <cellStyle name="Hipervínculo 8 60" xfId="8539" xr:uid="{00000000-0005-0000-0000-00003F210000}"/>
    <cellStyle name="Hipervínculo 8 61" xfId="8540" xr:uid="{00000000-0005-0000-0000-000040210000}"/>
    <cellStyle name="Hipervínculo 8 62" xfId="8541" xr:uid="{00000000-0005-0000-0000-000041210000}"/>
    <cellStyle name="Hipervínculo 8 63" xfId="8542" xr:uid="{00000000-0005-0000-0000-000042210000}"/>
    <cellStyle name="Hipervínculo 8 64" xfId="8543" xr:uid="{00000000-0005-0000-0000-000043210000}"/>
    <cellStyle name="Hipervínculo 8 65" xfId="8544" xr:uid="{00000000-0005-0000-0000-000044210000}"/>
    <cellStyle name="Hipervínculo 8 66" xfId="8545" xr:uid="{00000000-0005-0000-0000-000045210000}"/>
    <cellStyle name="Hipervínculo 8 67" xfId="8546" xr:uid="{00000000-0005-0000-0000-000046210000}"/>
    <cellStyle name="Hipervínculo 8 68" xfId="8547" xr:uid="{00000000-0005-0000-0000-000047210000}"/>
    <cellStyle name="Hipervínculo 8 69" xfId="8548" xr:uid="{00000000-0005-0000-0000-000048210000}"/>
    <cellStyle name="Hipervínculo 8 7" xfId="8549" xr:uid="{00000000-0005-0000-0000-000049210000}"/>
    <cellStyle name="Hipervínculo 8 70" xfId="8550" xr:uid="{00000000-0005-0000-0000-00004A210000}"/>
    <cellStyle name="Hipervínculo 8 71" xfId="8551" xr:uid="{00000000-0005-0000-0000-00004B210000}"/>
    <cellStyle name="Hipervínculo 8 72" xfId="8552" xr:uid="{00000000-0005-0000-0000-00004C210000}"/>
    <cellStyle name="Hipervínculo 8 73" xfId="8553" xr:uid="{00000000-0005-0000-0000-00004D210000}"/>
    <cellStyle name="Hipervínculo 8 74" xfId="8554" xr:uid="{00000000-0005-0000-0000-00004E210000}"/>
    <cellStyle name="Hipervínculo 8 75" xfId="8555" xr:uid="{00000000-0005-0000-0000-00004F210000}"/>
    <cellStyle name="Hipervínculo 8 76" xfId="8556" xr:uid="{00000000-0005-0000-0000-000050210000}"/>
    <cellStyle name="Hipervínculo 8 77" xfId="8557" xr:uid="{00000000-0005-0000-0000-000051210000}"/>
    <cellStyle name="Hipervínculo 8 78" xfId="8558" xr:uid="{00000000-0005-0000-0000-000052210000}"/>
    <cellStyle name="Hipervínculo 8 79" xfId="8559" xr:uid="{00000000-0005-0000-0000-000053210000}"/>
    <cellStyle name="Hipervínculo 8 8" xfId="8560" xr:uid="{00000000-0005-0000-0000-000054210000}"/>
    <cellStyle name="Hipervínculo 8 80" xfId="8561" xr:uid="{00000000-0005-0000-0000-000055210000}"/>
    <cellStyle name="Hipervínculo 8 81" xfId="8562" xr:uid="{00000000-0005-0000-0000-000056210000}"/>
    <cellStyle name="Hipervínculo 8 9" xfId="8563" xr:uid="{00000000-0005-0000-0000-000057210000}"/>
    <cellStyle name="Hipervínculo 9" xfId="8564" xr:uid="{00000000-0005-0000-0000-000058210000}"/>
    <cellStyle name="Hipervínculo 9 2" xfId="8565" xr:uid="{00000000-0005-0000-0000-000059210000}"/>
    <cellStyle name="Incorrecto 10" xfId="8566" xr:uid="{00000000-0005-0000-0000-00005A210000}"/>
    <cellStyle name="Incorrecto 10 2" xfId="8567" xr:uid="{00000000-0005-0000-0000-00005B210000}"/>
    <cellStyle name="Incorrecto 10 2 2" xfId="8568" xr:uid="{00000000-0005-0000-0000-00005C210000}"/>
    <cellStyle name="Incorrecto 10 2 2 2" xfId="8569" xr:uid="{00000000-0005-0000-0000-00005D210000}"/>
    <cellStyle name="Incorrecto 10 2 3" xfId="8570" xr:uid="{00000000-0005-0000-0000-00005E210000}"/>
    <cellStyle name="Incorrecto 10 2 4" xfId="8571" xr:uid="{00000000-0005-0000-0000-00005F210000}"/>
    <cellStyle name="Incorrecto 10 2 5" xfId="8572" xr:uid="{00000000-0005-0000-0000-000060210000}"/>
    <cellStyle name="Incorrecto 10 2 6" xfId="8573" xr:uid="{00000000-0005-0000-0000-000061210000}"/>
    <cellStyle name="Incorrecto 10 3" xfId="8574" xr:uid="{00000000-0005-0000-0000-000062210000}"/>
    <cellStyle name="Incorrecto 10 3 2" xfId="8575" xr:uid="{00000000-0005-0000-0000-000063210000}"/>
    <cellStyle name="Incorrecto 10 4" xfId="8576" xr:uid="{00000000-0005-0000-0000-000064210000}"/>
    <cellStyle name="Incorrecto 10 5" xfId="8577" xr:uid="{00000000-0005-0000-0000-000065210000}"/>
    <cellStyle name="Incorrecto 11" xfId="8578" xr:uid="{00000000-0005-0000-0000-000066210000}"/>
    <cellStyle name="Incorrecto 11 2" xfId="8579" xr:uid="{00000000-0005-0000-0000-000067210000}"/>
    <cellStyle name="Incorrecto 11 2 2" xfId="8580" xr:uid="{00000000-0005-0000-0000-000068210000}"/>
    <cellStyle name="Incorrecto 11 2 3" xfId="8581" xr:uid="{00000000-0005-0000-0000-000069210000}"/>
    <cellStyle name="Incorrecto 11 2 4" xfId="8582" xr:uid="{00000000-0005-0000-0000-00006A210000}"/>
    <cellStyle name="Incorrecto 11 2 5" xfId="8583" xr:uid="{00000000-0005-0000-0000-00006B210000}"/>
    <cellStyle name="Incorrecto 11 2 6" xfId="8584" xr:uid="{00000000-0005-0000-0000-00006C210000}"/>
    <cellStyle name="Incorrecto 11 3" xfId="8585" xr:uid="{00000000-0005-0000-0000-00006D210000}"/>
    <cellStyle name="Incorrecto 11 4" xfId="8586" xr:uid="{00000000-0005-0000-0000-00006E210000}"/>
    <cellStyle name="Incorrecto 11 5" xfId="8587" xr:uid="{00000000-0005-0000-0000-00006F210000}"/>
    <cellStyle name="Incorrecto 12" xfId="8588" xr:uid="{00000000-0005-0000-0000-000070210000}"/>
    <cellStyle name="Incorrecto 12 2" xfId="8589" xr:uid="{00000000-0005-0000-0000-000071210000}"/>
    <cellStyle name="Incorrecto 12 2 2" xfId="8590" xr:uid="{00000000-0005-0000-0000-000072210000}"/>
    <cellStyle name="Incorrecto 12 2 3" xfId="8591" xr:uid="{00000000-0005-0000-0000-000073210000}"/>
    <cellStyle name="Incorrecto 12 2 4" xfId="8592" xr:uid="{00000000-0005-0000-0000-000074210000}"/>
    <cellStyle name="Incorrecto 12 2 5" xfId="8593" xr:uid="{00000000-0005-0000-0000-000075210000}"/>
    <cellStyle name="Incorrecto 12 2 6" xfId="8594" xr:uid="{00000000-0005-0000-0000-000076210000}"/>
    <cellStyle name="Incorrecto 12 3" xfId="8595" xr:uid="{00000000-0005-0000-0000-000077210000}"/>
    <cellStyle name="Incorrecto 12 4" xfId="8596" xr:uid="{00000000-0005-0000-0000-000078210000}"/>
    <cellStyle name="Incorrecto 12 5" xfId="8597" xr:uid="{00000000-0005-0000-0000-000079210000}"/>
    <cellStyle name="Incorrecto 13" xfId="8598" xr:uid="{00000000-0005-0000-0000-00007A210000}"/>
    <cellStyle name="Incorrecto 14" xfId="8599" xr:uid="{00000000-0005-0000-0000-00007B210000}"/>
    <cellStyle name="Incorrecto 15" xfId="8600" xr:uid="{00000000-0005-0000-0000-00007C210000}"/>
    <cellStyle name="Incorrecto 15 2" xfId="8601" xr:uid="{00000000-0005-0000-0000-00007D210000}"/>
    <cellStyle name="Incorrecto 16" xfId="8602" xr:uid="{00000000-0005-0000-0000-00007E210000}"/>
    <cellStyle name="Incorrecto 17" xfId="8603" xr:uid="{00000000-0005-0000-0000-00007F210000}"/>
    <cellStyle name="Incorrecto 18" xfId="8604" xr:uid="{00000000-0005-0000-0000-000080210000}"/>
    <cellStyle name="Incorrecto 2" xfId="52" xr:uid="{00000000-0005-0000-0000-000081210000}"/>
    <cellStyle name="Incorrecto 2 2" xfId="8605" xr:uid="{00000000-0005-0000-0000-000082210000}"/>
    <cellStyle name="Incorrecto 2 2 2" xfId="8606" xr:uid="{00000000-0005-0000-0000-000083210000}"/>
    <cellStyle name="Incorrecto 2 2 2 2" xfId="8607" xr:uid="{00000000-0005-0000-0000-000084210000}"/>
    <cellStyle name="Incorrecto 2 2 2 3" xfId="8608" xr:uid="{00000000-0005-0000-0000-000085210000}"/>
    <cellStyle name="Incorrecto 2 2 2 3 2" xfId="8609" xr:uid="{00000000-0005-0000-0000-000086210000}"/>
    <cellStyle name="Incorrecto 2 2 2 4" xfId="8610" xr:uid="{00000000-0005-0000-0000-000087210000}"/>
    <cellStyle name="Incorrecto 2 2 2 5" xfId="8611" xr:uid="{00000000-0005-0000-0000-000088210000}"/>
    <cellStyle name="Incorrecto 2 2 3" xfId="8612" xr:uid="{00000000-0005-0000-0000-000089210000}"/>
    <cellStyle name="Incorrecto 2 2 4" xfId="8613" xr:uid="{00000000-0005-0000-0000-00008A210000}"/>
    <cellStyle name="Incorrecto 2 2 5" xfId="8614" xr:uid="{00000000-0005-0000-0000-00008B210000}"/>
    <cellStyle name="Incorrecto 2 2 6" xfId="8615" xr:uid="{00000000-0005-0000-0000-00008C210000}"/>
    <cellStyle name="Incorrecto 2 3" xfId="8616" xr:uid="{00000000-0005-0000-0000-00008D210000}"/>
    <cellStyle name="Incorrecto 2 3 2" xfId="8617" xr:uid="{00000000-0005-0000-0000-00008E210000}"/>
    <cellStyle name="Incorrecto 2 4" xfId="8618" xr:uid="{00000000-0005-0000-0000-00008F210000}"/>
    <cellStyle name="Incorrecto 2 4 2" xfId="8619" xr:uid="{00000000-0005-0000-0000-000090210000}"/>
    <cellStyle name="Incorrecto 2 5" xfId="8620" xr:uid="{00000000-0005-0000-0000-000091210000}"/>
    <cellStyle name="Incorrecto 2 6" xfId="8621" xr:uid="{00000000-0005-0000-0000-000092210000}"/>
    <cellStyle name="Incorrecto 2 7" xfId="8622" xr:uid="{00000000-0005-0000-0000-000093210000}"/>
    <cellStyle name="Incorrecto 2 7 2" xfId="8623" xr:uid="{00000000-0005-0000-0000-000094210000}"/>
    <cellStyle name="Incorrecto 3" xfId="8624" xr:uid="{00000000-0005-0000-0000-000095210000}"/>
    <cellStyle name="Incorrecto 3 2" xfId="8625" xr:uid="{00000000-0005-0000-0000-000096210000}"/>
    <cellStyle name="Incorrecto 3 3" xfId="8626" xr:uid="{00000000-0005-0000-0000-000097210000}"/>
    <cellStyle name="Incorrecto 4" xfId="8627" xr:uid="{00000000-0005-0000-0000-000098210000}"/>
    <cellStyle name="Incorrecto 4 2" xfId="8628" xr:uid="{00000000-0005-0000-0000-000099210000}"/>
    <cellStyle name="Incorrecto 4 3" xfId="8629" xr:uid="{00000000-0005-0000-0000-00009A210000}"/>
    <cellStyle name="Incorrecto 4 4" xfId="8630" xr:uid="{00000000-0005-0000-0000-00009B210000}"/>
    <cellStyle name="Incorrecto 5" xfId="8631" xr:uid="{00000000-0005-0000-0000-00009C210000}"/>
    <cellStyle name="Incorrecto 5 2" xfId="8632" xr:uid="{00000000-0005-0000-0000-00009D210000}"/>
    <cellStyle name="Incorrecto 5 3" xfId="8633" xr:uid="{00000000-0005-0000-0000-00009E210000}"/>
    <cellStyle name="Incorrecto 6" xfId="8634" xr:uid="{00000000-0005-0000-0000-00009F210000}"/>
    <cellStyle name="Incorrecto 7" xfId="8635" xr:uid="{00000000-0005-0000-0000-0000A0210000}"/>
    <cellStyle name="Incorrecto 8" xfId="8636" xr:uid="{00000000-0005-0000-0000-0000A1210000}"/>
    <cellStyle name="Incorrecto 9" xfId="8637" xr:uid="{00000000-0005-0000-0000-0000A2210000}"/>
    <cellStyle name="Incorrecto 9 2" xfId="8638" xr:uid="{00000000-0005-0000-0000-0000A3210000}"/>
    <cellStyle name="Incorrecto 9 2 2" xfId="8639" xr:uid="{00000000-0005-0000-0000-0000A4210000}"/>
    <cellStyle name="Incorrecto 9 2 2 2" xfId="8640" xr:uid="{00000000-0005-0000-0000-0000A5210000}"/>
    <cellStyle name="Incorrecto 9 2 2 3" xfId="8641" xr:uid="{00000000-0005-0000-0000-0000A6210000}"/>
    <cellStyle name="Incorrecto 9 2 2 4" xfId="8642" xr:uid="{00000000-0005-0000-0000-0000A7210000}"/>
    <cellStyle name="Incorrecto 9 2 2 5" xfId="8643" xr:uid="{00000000-0005-0000-0000-0000A8210000}"/>
    <cellStyle name="Incorrecto 9 2 2 6" xfId="8644" xr:uid="{00000000-0005-0000-0000-0000A9210000}"/>
    <cellStyle name="Incorrecto 9 2 3" xfId="8645" xr:uid="{00000000-0005-0000-0000-0000AA210000}"/>
    <cellStyle name="Incorrecto 9 2 4" xfId="8646" xr:uid="{00000000-0005-0000-0000-0000AB210000}"/>
    <cellStyle name="Incorrecto 9 2 5" xfId="8647" xr:uid="{00000000-0005-0000-0000-0000AC210000}"/>
    <cellStyle name="Incorrecto 9 3" xfId="8648" xr:uid="{00000000-0005-0000-0000-0000AD210000}"/>
    <cellStyle name="Incorrecto 9 3 2" xfId="8649" xr:uid="{00000000-0005-0000-0000-0000AE210000}"/>
    <cellStyle name="Incorrecto 9 3 3" xfId="8650" xr:uid="{00000000-0005-0000-0000-0000AF210000}"/>
    <cellStyle name="Incorrecto 9 3 4" xfId="8651" xr:uid="{00000000-0005-0000-0000-0000B0210000}"/>
    <cellStyle name="Incorrecto 9 3 5" xfId="8652" xr:uid="{00000000-0005-0000-0000-0000B1210000}"/>
    <cellStyle name="Incorrecto 9 3 6" xfId="8653" xr:uid="{00000000-0005-0000-0000-0000B2210000}"/>
    <cellStyle name="Incorrecto 9 4" xfId="8654" xr:uid="{00000000-0005-0000-0000-0000B3210000}"/>
    <cellStyle name="Incorrecto 9 5" xfId="8655" xr:uid="{00000000-0005-0000-0000-0000B4210000}"/>
    <cellStyle name="Incorrecto 9 6" xfId="8656" xr:uid="{00000000-0005-0000-0000-0000B5210000}"/>
    <cellStyle name="Incorreto" xfId="8657" xr:uid="{00000000-0005-0000-0000-0000B6210000}"/>
    <cellStyle name="Input" xfId="8658" xr:uid="{00000000-0005-0000-0000-0000B7210000}"/>
    <cellStyle name="Input 2" xfId="8659" xr:uid="{00000000-0005-0000-0000-0000B8210000}"/>
    <cellStyle name="Input 2 2" xfId="8660" xr:uid="{00000000-0005-0000-0000-0000B9210000}"/>
    <cellStyle name="Input 2 3" xfId="8661" xr:uid="{00000000-0005-0000-0000-0000BA210000}"/>
    <cellStyle name="Input 2 4" xfId="8662" xr:uid="{00000000-0005-0000-0000-0000BB210000}"/>
    <cellStyle name="Input 2 5" xfId="8663" xr:uid="{00000000-0005-0000-0000-0000BC210000}"/>
    <cellStyle name="Input 2 6" xfId="8664" xr:uid="{00000000-0005-0000-0000-0000BD210000}"/>
    <cellStyle name="Input 2 7" xfId="8665" xr:uid="{00000000-0005-0000-0000-0000BE210000}"/>
    <cellStyle name="Input 3" xfId="8666" xr:uid="{00000000-0005-0000-0000-0000BF210000}"/>
    <cellStyle name="Input 4" xfId="8667" xr:uid="{00000000-0005-0000-0000-0000C0210000}"/>
    <cellStyle name="Input 5" xfId="8668" xr:uid="{00000000-0005-0000-0000-0000C1210000}"/>
    <cellStyle name="Input 6" xfId="8669" xr:uid="{00000000-0005-0000-0000-0000C2210000}"/>
    <cellStyle name="Input 7" xfId="8670" xr:uid="{00000000-0005-0000-0000-0000C3210000}"/>
    <cellStyle name="Input 8" xfId="8671" xr:uid="{00000000-0005-0000-0000-0000C4210000}"/>
    <cellStyle name="Input_atrasado 15 04 DAF" xfId="8672" xr:uid="{00000000-0005-0000-0000-0000C5210000}"/>
    <cellStyle name="Linked Cell" xfId="8673" xr:uid="{00000000-0005-0000-0000-0000C6210000}"/>
    <cellStyle name="Linked Cell 2" xfId="8674" xr:uid="{00000000-0005-0000-0000-0000C7210000}"/>
    <cellStyle name="Linked Cell_atrasado 15 04 DAF" xfId="8675" xr:uid="{00000000-0005-0000-0000-0000C8210000}"/>
    <cellStyle name="Millares [0] 2" xfId="8676" xr:uid="{00000000-0005-0000-0000-0000C9210000}"/>
    <cellStyle name="Millares [0] 2 2" xfId="8677" xr:uid="{00000000-0005-0000-0000-0000CA210000}"/>
    <cellStyle name="Millares [0] 2 2 2" xfId="8678" xr:uid="{00000000-0005-0000-0000-0000CB210000}"/>
    <cellStyle name="Millares [0] 2 2 3" xfId="8679" xr:uid="{00000000-0005-0000-0000-0000CC210000}"/>
    <cellStyle name="Millares [0] 2 3" xfId="8680" xr:uid="{00000000-0005-0000-0000-0000CD210000}"/>
    <cellStyle name="Millares [0] 2 3 2" xfId="8681" xr:uid="{00000000-0005-0000-0000-0000CE210000}"/>
    <cellStyle name="Millares [0] 2 4" xfId="8682" xr:uid="{00000000-0005-0000-0000-0000CF210000}"/>
    <cellStyle name="Millares [0] 2 5" xfId="8683" xr:uid="{00000000-0005-0000-0000-0000D0210000}"/>
    <cellStyle name="Millares [0] 2 6" xfId="8684" xr:uid="{00000000-0005-0000-0000-0000D1210000}"/>
    <cellStyle name="Millares [0] 2 7" xfId="8685" xr:uid="{00000000-0005-0000-0000-0000D2210000}"/>
    <cellStyle name="Millares [0] 2 8" xfId="8686" xr:uid="{00000000-0005-0000-0000-0000D3210000}"/>
    <cellStyle name="Millares [0] 3" xfId="8687" xr:uid="{00000000-0005-0000-0000-0000D4210000}"/>
    <cellStyle name="Millares [0] 3 2" xfId="8688" xr:uid="{00000000-0005-0000-0000-0000D5210000}"/>
    <cellStyle name="Millares [0] 3 2 2" xfId="8689" xr:uid="{00000000-0005-0000-0000-0000D6210000}"/>
    <cellStyle name="Millares [0] 4" xfId="8690" xr:uid="{00000000-0005-0000-0000-0000D7210000}"/>
    <cellStyle name="Millares [0] 4 2" xfId="8691" xr:uid="{00000000-0005-0000-0000-0000D8210000}"/>
    <cellStyle name="Millares 10" xfId="8692" xr:uid="{00000000-0005-0000-0000-0000D9210000}"/>
    <cellStyle name="Millares 10 2" xfId="8693" xr:uid="{00000000-0005-0000-0000-0000DA210000}"/>
    <cellStyle name="Millares 10 2 2" xfId="8694" xr:uid="{00000000-0005-0000-0000-0000DB210000}"/>
    <cellStyle name="Millares 10 2 2 2" xfId="8695" xr:uid="{00000000-0005-0000-0000-0000DC210000}"/>
    <cellStyle name="Millares 10 2 2 2 2" xfId="8696" xr:uid="{00000000-0005-0000-0000-0000DD210000}"/>
    <cellStyle name="Millares 10 2 2 3" xfId="8697" xr:uid="{00000000-0005-0000-0000-0000DE210000}"/>
    <cellStyle name="Millares 10 2 2 3 2" xfId="8698" xr:uid="{00000000-0005-0000-0000-0000DF210000}"/>
    <cellStyle name="Millares 10 2 2 4" xfId="8699" xr:uid="{00000000-0005-0000-0000-0000E0210000}"/>
    <cellStyle name="Millares 10 2 2 5" xfId="8700" xr:uid="{00000000-0005-0000-0000-0000E1210000}"/>
    <cellStyle name="Millares 10 2 2 6" xfId="8701" xr:uid="{00000000-0005-0000-0000-0000E2210000}"/>
    <cellStyle name="Millares 10 2 2 7" xfId="8702" xr:uid="{00000000-0005-0000-0000-0000E3210000}"/>
    <cellStyle name="Millares 10 2 3" xfId="8703" xr:uid="{00000000-0005-0000-0000-0000E4210000}"/>
    <cellStyle name="Millares 10 2 3 2" xfId="8704" xr:uid="{00000000-0005-0000-0000-0000E5210000}"/>
    <cellStyle name="Millares 10 2 3 2 2" xfId="8705" xr:uid="{00000000-0005-0000-0000-0000E6210000}"/>
    <cellStyle name="Millares 10 2 3 3" xfId="8706" xr:uid="{00000000-0005-0000-0000-0000E7210000}"/>
    <cellStyle name="Millares 10 2 3 3 2" xfId="8707" xr:uid="{00000000-0005-0000-0000-0000E8210000}"/>
    <cellStyle name="Millares 10 2 3 4" xfId="8708" xr:uid="{00000000-0005-0000-0000-0000E9210000}"/>
    <cellStyle name="Millares 10 2 3 5" xfId="8709" xr:uid="{00000000-0005-0000-0000-0000EA210000}"/>
    <cellStyle name="Millares 10 2 3 6" xfId="8710" xr:uid="{00000000-0005-0000-0000-0000EB210000}"/>
    <cellStyle name="Millares 10 2 3 7" xfId="8711" xr:uid="{00000000-0005-0000-0000-0000EC210000}"/>
    <cellStyle name="Millares 10 2 4" xfId="8712" xr:uid="{00000000-0005-0000-0000-0000ED210000}"/>
    <cellStyle name="Millares 10 2 4 2" xfId="8713" xr:uid="{00000000-0005-0000-0000-0000EE210000}"/>
    <cellStyle name="Millares 10 2 4 3" xfId="8714" xr:uid="{00000000-0005-0000-0000-0000EF210000}"/>
    <cellStyle name="Millares 10 2 5" xfId="8715" xr:uid="{00000000-0005-0000-0000-0000F0210000}"/>
    <cellStyle name="Millares 10 2 5 2" xfId="8716" xr:uid="{00000000-0005-0000-0000-0000F1210000}"/>
    <cellStyle name="Millares 10 2 6" xfId="8717" xr:uid="{00000000-0005-0000-0000-0000F2210000}"/>
    <cellStyle name="Millares 10 2 7" xfId="8718" xr:uid="{00000000-0005-0000-0000-0000F3210000}"/>
    <cellStyle name="Millares 10 2 8" xfId="8719" xr:uid="{00000000-0005-0000-0000-0000F4210000}"/>
    <cellStyle name="Millares 10 2 9" xfId="8720" xr:uid="{00000000-0005-0000-0000-0000F5210000}"/>
    <cellStyle name="Millares 10 3" xfId="8721" xr:uid="{00000000-0005-0000-0000-0000F6210000}"/>
    <cellStyle name="Millares 10 3 2" xfId="8722" xr:uid="{00000000-0005-0000-0000-0000F7210000}"/>
    <cellStyle name="Millares 10 3 2 2" xfId="8723" xr:uid="{00000000-0005-0000-0000-0000F8210000}"/>
    <cellStyle name="Millares 10 3 3" xfId="8724" xr:uid="{00000000-0005-0000-0000-0000F9210000}"/>
    <cellStyle name="Millares 10 4" xfId="8725" xr:uid="{00000000-0005-0000-0000-0000FA210000}"/>
    <cellStyle name="Millares 10 4 2" xfId="8726" xr:uid="{00000000-0005-0000-0000-0000FB210000}"/>
    <cellStyle name="Millares 10 4 2 2" xfId="8727" xr:uid="{00000000-0005-0000-0000-0000FC210000}"/>
    <cellStyle name="Millares 10 4 2 3" xfId="8728" xr:uid="{00000000-0005-0000-0000-0000FD210000}"/>
    <cellStyle name="Millares 10 4 3" xfId="8729" xr:uid="{00000000-0005-0000-0000-0000FE210000}"/>
    <cellStyle name="Millares 10 4 3 2" xfId="8730" xr:uid="{00000000-0005-0000-0000-0000FF210000}"/>
    <cellStyle name="Millares 10 4 4" xfId="8731" xr:uid="{00000000-0005-0000-0000-000000220000}"/>
    <cellStyle name="Millares 10 4 5" xfId="8732" xr:uid="{00000000-0005-0000-0000-000001220000}"/>
    <cellStyle name="Millares 10 4 6" xfId="8733" xr:uid="{00000000-0005-0000-0000-000002220000}"/>
    <cellStyle name="Millares 10 4 7" xfId="8734" xr:uid="{00000000-0005-0000-0000-000003220000}"/>
    <cellStyle name="Millares 10 4 8" xfId="8735" xr:uid="{00000000-0005-0000-0000-000004220000}"/>
    <cellStyle name="Millares 10 5" xfId="8736" xr:uid="{00000000-0005-0000-0000-000005220000}"/>
    <cellStyle name="Millares 10 5 2" xfId="8737" xr:uid="{00000000-0005-0000-0000-000006220000}"/>
    <cellStyle name="Millares 10 5 3" xfId="8738" xr:uid="{00000000-0005-0000-0000-000007220000}"/>
    <cellStyle name="Millares 10 5 4" xfId="8739" xr:uid="{00000000-0005-0000-0000-000008220000}"/>
    <cellStyle name="Millares 10 6" xfId="8740" xr:uid="{00000000-0005-0000-0000-000009220000}"/>
    <cellStyle name="Millares 10 6 2" xfId="8741" xr:uid="{00000000-0005-0000-0000-00000A220000}"/>
    <cellStyle name="Millares 10 6 3" xfId="8742" xr:uid="{00000000-0005-0000-0000-00000B220000}"/>
    <cellStyle name="Millares 10 7" xfId="8743" xr:uid="{00000000-0005-0000-0000-00000C220000}"/>
    <cellStyle name="Millares 10 7 2" xfId="8744" xr:uid="{00000000-0005-0000-0000-00000D220000}"/>
    <cellStyle name="Millares 10 8" xfId="8745" xr:uid="{00000000-0005-0000-0000-00000E220000}"/>
    <cellStyle name="Millares 10 9" xfId="8746" xr:uid="{00000000-0005-0000-0000-00000F220000}"/>
    <cellStyle name="Millares 11" xfId="8747" xr:uid="{00000000-0005-0000-0000-000010220000}"/>
    <cellStyle name="Millares 11 2" xfId="8748" xr:uid="{00000000-0005-0000-0000-000011220000}"/>
    <cellStyle name="Millares 11 2 2" xfId="8749" xr:uid="{00000000-0005-0000-0000-000012220000}"/>
    <cellStyle name="Millares 11 3" xfId="8750" xr:uid="{00000000-0005-0000-0000-000013220000}"/>
    <cellStyle name="Millares 11 3 2" xfId="8751" xr:uid="{00000000-0005-0000-0000-000014220000}"/>
    <cellStyle name="Millares 11 3 2 2" xfId="8752" xr:uid="{00000000-0005-0000-0000-000015220000}"/>
    <cellStyle name="Millares 11 3 3" xfId="8753" xr:uid="{00000000-0005-0000-0000-000016220000}"/>
    <cellStyle name="Millares 11 4" xfId="8754" xr:uid="{00000000-0005-0000-0000-000017220000}"/>
    <cellStyle name="Millares 11 4 2" xfId="8755" xr:uid="{00000000-0005-0000-0000-000018220000}"/>
    <cellStyle name="Millares 12" xfId="8756" xr:uid="{00000000-0005-0000-0000-000019220000}"/>
    <cellStyle name="Millares 12 2" xfId="8757" xr:uid="{00000000-0005-0000-0000-00001A220000}"/>
    <cellStyle name="Millares 12 2 2" xfId="8758" xr:uid="{00000000-0005-0000-0000-00001B220000}"/>
    <cellStyle name="Millares 12 2 2 2" xfId="8759" xr:uid="{00000000-0005-0000-0000-00001C220000}"/>
    <cellStyle name="Millares 12 2 3" xfId="8760" xr:uid="{00000000-0005-0000-0000-00001D220000}"/>
    <cellStyle name="Millares 12 2 3 2" xfId="8761" xr:uid="{00000000-0005-0000-0000-00001E220000}"/>
    <cellStyle name="Millares 12 2 4" xfId="8762" xr:uid="{00000000-0005-0000-0000-00001F220000}"/>
    <cellStyle name="Millares 12 2 5" xfId="8763" xr:uid="{00000000-0005-0000-0000-000020220000}"/>
    <cellStyle name="Millares 12 3" xfId="8764" xr:uid="{00000000-0005-0000-0000-000021220000}"/>
    <cellStyle name="Millares 12 3 2" xfId="8765" xr:uid="{00000000-0005-0000-0000-000022220000}"/>
    <cellStyle name="Millares 12 3 3" xfId="8766" xr:uid="{00000000-0005-0000-0000-000023220000}"/>
    <cellStyle name="Millares 12 4" xfId="8767" xr:uid="{00000000-0005-0000-0000-000024220000}"/>
    <cellStyle name="Millares 12 5" xfId="8768" xr:uid="{00000000-0005-0000-0000-000025220000}"/>
    <cellStyle name="Millares 12 5 2" xfId="8769" xr:uid="{00000000-0005-0000-0000-000026220000}"/>
    <cellStyle name="Millares 12 6" xfId="8770" xr:uid="{00000000-0005-0000-0000-000027220000}"/>
    <cellStyle name="Millares 12 6 2" xfId="8771" xr:uid="{00000000-0005-0000-0000-000028220000}"/>
    <cellStyle name="Millares 13" xfId="8772" xr:uid="{00000000-0005-0000-0000-000029220000}"/>
    <cellStyle name="Millares 13 2" xfId="8773" xr:uid="{00000000-0005-0000-0000-00002A220000}"/>
    <cellStyle name="Millares 13 2 2" xfId="8774" xr:uid="{00000000-0005-0000-0000-00002B220000}"/>
    <cellStyle name="Millares 13 2 2 2" xfId="8775" xr:uid="{00000000-0005-0000-0000-00002C220000}"/>
    <cellStyle name="Millares 13 2 3" xfId="8776" xr:uid="{00000000-0005-0000-0000-00002D220000}"/>
    <cellStyle name="Millares 13 2 4" xfId="8777" xr:uid="{00000000-0005-0000-0000-00002E220000}"/>
    <cellStyle name="Millares 13 2 5" xfId="8778" xr:uid="{00000000-0005-0000-0000-00002F220000}"/>
    <cellStyle name="Millares 13 3" xfId="8779" xr:uid="{00000000-0005-0000-0000-000030220000}"/>
    <cellStyle name="Millares 13 3 2" xfId="8780" xr:uid="{00000000-0005-0000-0000-000031220000}"/>
    <cellStyle name="Millares 13 4" xfId="8781" xr:uid="{00000000-0005-0000-0000-000032220000}"/>
    <cellStyle name="Millares 13 5" xfId="8782" xr:uid="{00000000-0005-0000-0000-000033220000}"/>
    <cellStyle name="Millares 14" xfId="8783" xr:uid="{00000000-0005-0000-0000-000034220000}"/>
    <cellStyle name="Millares 14 2" xfId="8784" xr:uid="{00000000-0005-0000-0000-000035220000}"/>
    <cellStyle name="Millares 14 2 2" xfId="8785" xr:uid="{00000000-0005-0000-0000-000036220000}"/>
    <cellStyle name="Millares 14 2 2 2" xfId="8786" xr:uid="{00000000-0005-0000-0000-000037220000}"/>
    <cellStyle name="Millares 14 2 3" xfId="8787" xr:uid="{00000000-0005-0000-0000-000038220000}"/>
    <cellStyle name="Millares 14 2 4" xfId="8788" xr:uid="{00000000-0005-0000-0000-000039220000}"/>
    <cellStyle name="Millares 14 2 5" xfId="8789" xr:uid="{00000000-0005-0000-0000-00003A220000}"/>
    <cellStyle name="Millares 14 2 6" xfId="8790" xr:uid="{00000000-0005-0000-0000-00003B220000}"/>
    <cellStyle name="Millares 14 3" xfId="8791" xr:uid="{00000000-0005-0000-0000-00003C220000}"/>
    <cellStyle name="Millares 14 3 2" xfId="8792" xr:uid="{00000000-0005-0000-0000-00003D220000}"/>
    <cellStyle name="Millares 14 4" xfId="8793" xr:uid="{00000000-0005-0000-0000-00003E220000}"/>
    <cellStyle name="Millares 14 4 2" xfId="8794" xr:uid="{00000000-0005-0000-0000-00003F220000}"/>
    <cellStyle name="Millares 14 5" xfId="8795" xr:uid="{00000000-0005-0000-0000-000040220000}"/>
    <cellStyle name="Millares 15" xfId="8796" xr:uid="{00000000-0005-0000-0000-000041220000}"/>
    <cellStyle name="Millares 15 2" xfId="8797" xr:uid="{00000000-0005-0000-0000-000042220000}"/>
    <cellStyle name="Millares 15 2 2" xfId="8798" xr:uid="{00000000-0005-0000-0000-000043220000}"/>
    <cellStyle name="Millares 15 2 2 2" xfId="8799" xr:uid="{00000000-0005-0000-0000-000044220000}"/>
    <cellStyle name="Millares 15 2 3" xfId="8800" xr:uid="{00000000-0005-0000-0000-000045220000}"/>
    <cellStyle name="Millares 15 2 4" xfId="8801" xr:uid="{00000000-0005-0000-0000-000046220000}"/>
    <cellStyle name="Millares 15 2 5" xfId="8802" xr:uid="{00000000-0005-0000-0000-000047220000}"/>
    <cellStyle name="Millares 15 2 6" xfId="8803" xr:uid="{00000000-0005-0000-0000-000048220000}"/>
    <cellStyle name="Millares 15 3" xfId="8804" xr:uid="{00000000-0005-0000-0000-000049220000}"/>
    <cellStyle name="Millares 15 3 2" xfId="8805" xr:uid="{00000000-0005-0000-0000-00004A220000}"/>
    <cellStyle name="Millares 15 4" xfId="8806" xr:uid="{00000000-0005-0000-0000-00004B220000}"/>
    <cellStyle name="Millares 15 4 2" xfId="8807" xr:uid="{00000000-0005-0000-0000-00004C220000}"/>
    <cellStyle name="Millares 15 5" xfId="8808" xr:uid="{00000000-0005-0000-0000-00004D220000}"/>
    <cellStyle name="Millares 15 6" xfId="8809" xr:uid="{00000000-0005-0000-0000-00004E220000}"/>
    <cellStyle name="Millares 16" xfId="8810" xr:uid="{00000000-0005-0000-0000-00004F220000}"/>
    <cellStyle name="Millares 16 2" xfId="8811" xr:uid="{00000000-0005-0000-0000-000050220000}"/>
    <cellStyle name="Millares 16 2 2" xfId="8812" xr:uid="{00000000-0005-0000-0000-000051220000}"/>
    <cellStyle name="Millares 16 2 2 2" xfId="8813" xr:uid="{00000000-0005-0000-0000-000052220000}"/>
    <cellStyle name="Millares 16 2 3" xfId="8814" xr:uid="{00000000-0005-0000-0000-000053220000}"/>
    <cellStyle name="Millares 16 3" xfId="8815" xr:uid="{00000000-0005-0000-0000-000054220000}"/>
    <cellStyle name="Millares 16 3 2" xfId="8816" xr:uid="{00000000-0005-0000-0000-000055220000}"/>
    <cellStyle name="Millares 16 3 3" xfId="8817" xr:uid="{00000000-0005-0000-0000-000056220000}"/>
    <cellStyle name="Millares 16 4" xfId="8818" xr:uid="{00000000-0005-0000-0000-000057220000}"/>
    <cellStyle name="Millares 16 5" xfId="8819" xr:uid="{00000000-0005-0000-0000-000058220000}"/>
    <cellStyle name="Millares 16 6" xfId="8820" xr:uid="{00000000-0005-0000-0000-000059220000}"/>
    <cellStyle name="Millares 16 7" xfId="8821" xr:uid="{00000000-0005-0000-0000-00005A220000}"/>
    <cellStyle name="Millares 16 8" xfId="8822" xr:uid="{00000000-0005-0000-0000-00005B220000}"/>
    <cellStyle name="Millares 17" xfId="8823" xr:uid="{00000000-0005-0000-0000-00005C220000}"/>
    <cellStyle name="Millares 17 2" xfId="8824" xr:uid="{00000000-0005-0000-0000-00005D220000}"/>
    <cellStyle name="Millares 17 2 2" xfId="8825" xr:uid="{00000000-0005-0000-0000-00005E220000}"/>
    <cellStyle name="Millares 17 2 3" xfId="8826" xr:uid="{00000000-0005-0000-0000-00005F220000}"/>
    <cellStyle name="Millares 17 3" xfId="8827" xr:uid="{00000000-0005-0000-0000-000060220000}"/>
    <cellStyle name="Millares 17 4" xfId="8828" xr:uid="{00000000-0005-0000-0000-000061220000}"/>
    <cellStyle name="Millares 17 4 2" xfId="8829" xr:uid="{00000000-0005-0000-0000-000062220000}"/>
    <cellStyle name="Millares 17 5" xfId="8830" xr:uid="{00000000-0005-0000-0000-000063220000}"/>
    <cellStyle name="Millares 17 6" xfId="8831" xr:uid="{00000000-0005-0000-0000-000064220000}"/>
    <cellStyle name="Millares 17 7" xfId="8832" xr:uid="{00000000-0005-0000-0000-000065220000}"/>
    <cellStyle name="Millares 18" xfId="8833" xr:uid="{00000000-0005-0000-0000-000066220000}"/>
    <cellStyle name="Millares 18 2" xfId="8834" xr:uid="{00000000-0005-0000-0000-000067220000}"/>
    <cellStyle name="Millares 18 3" xfId="8835" xr:uid="{00000000-0005-0000-0000-000068220000}"/>
    <cellStyle name="Millares 18 4" xfId="8836" xr:uid="{00000000-0005-0000-0000-000069220000}"/>
    <cellStyle name="Millares 19" xfId="8837" xr:uid="{00000000-0005-0000-0000-00006A220000}"/>
    <cellStyle name="Millares 19 2" xfId="8838" xr:uid="{00000000-0005-0000-0000-00006B220000}"/>
    <cellStyle name="Millares 19 3" xfId="8839" xr:uid="{00000000-0005-0000-0000-00006C220000}"/>
    <cellStyle name="Millares 19 4" xfId="8840" xr:uid="{00000000-0005-0000-0000-00006D220000}"/>
    <cellStyle name="Millares 19 5" xfId="8841" xr:uid="{00000000-0005-0000-0000-00006E220000}"/>
    <cellStyle name="Millares 2" xfId="10" xr:uid="{00000000-0005-0000-0000-00006F220000}"/>
    <cellStyle name="Millares 2 10" xfId="8843" xr:uid="{00000000-0005-0000-0000-000070220000}"/>
    <cellStyle name="Millares 2 10 2" xfId="8844" xr:uid="{00000000-0005-0000-0000-000071220000}"/>
    <cellStyle name="Millares 2 10 2 2" xfId="8845" xr:uid="{00000000-0005-0000-0000-000072220000}"/>
    <cellStyle name="Millares 2 10 2 2 2" xfId="8846" xr:uid="{00000000-0005-0000-0000-000073220000}"/>
    <cellStyle name="Millares 2 10 2 3" xfId="8847" xr:uid="{00000000-0005-0000-0000-000074220000}"/>
    <cellStyle name="Millares 2 10 2 3 2" xfId="8848" xr:uid="{00000000-0005-0000-0000-000075220000}"/>
    <cellStyle name="Millares 2 10 2 4" xfId="8849" xr:uid="{00000000-0005-0000-0000-000076220000}"/>
    <cellStyle name="Millares 2 10 3" xfId="8850" xr:uid="{00000000-0005-0000-0000-000077220000}"/>
    <cellStyle name="Millares 2 10 3 2" xfId="8851" xr:uid="{00000000-0005-0000-0000-000078220000}"/>
    <cellStyle name="Millares 2 10 3 3" xfId="8852" xr:uid="{00000000-0005-0000-0000-000079220000}"/>
    <cellStyle name="Millares 2 10 4" xfId="8853" xr:uid="{00000000-0005-0000-0000-00007A220000}"/>
    <cellStyle name="Millares 2 10 4 2" xfId="8854" xr:uid="{00000000-0005-0000-0000-00007B220000}"/>
    <cellStyle name="Millares 2 10 5" xfId="8855" xr:uid="{00000000-0005-0000-0000-00007C220000}"/>
    <cellStyle name="Millares 2 10 5 2" xfId="8856" xr:uid="{00000000-0005-0000-0000-00007D220000}"/>
    <cellStyle name="Millares 2 10 6" xfId="8857" xr:uid="{00000000-0005-0000-0000-00007E220000}"/>
    <cellStyle name="Millares 2 10 7" xfId="8858" xr:uid="{00000000-0005-0000-0000-00007F220000}"/>
    <cellStyle name="Millares 2 11" xfId="8859" xr:uid="{00000000-0005-0000-0000-000080220000}"/>
    <cellStyle name="Millares 2 11 2" xfId="8860" xr:uid="{00000000-0005-0000-0000-000081220000}"/>
    <cellStyle name="Millares 2 11 2 2" xfId="8861" xr:uid="{00000000-0005-0000-0000-000082220000}"/>
    <cellStyle name="Millares 2 11 2 3" xfId="8862" xr:uid="{00000000-0005-0000-0000-000083220000}"/>
    <cellStyle name="Millares 2 12" xfId="8863" xr:uid="{00000000-0005-0000-0000-000084220000}"/>
    <cellStyle name="Millares 2 12 2" xfId="8864" xr:uid="{00000000-0005-0000-0000-000085220000}"/>
    <cellStyle name="Millares 2 13" xfId="8865" xr:uid="{00000000-0005-0000-0000-000086220000}"/>
    <cellStyle name="Millares 2 13 2" xfId="8866" xr:uid="{00000000-0005-0000-0000-000087220000}"/>
    <cellStyle name="Millares 2 13 3" xfId="8867" xr:uid="{00000000-0005-0000-0000-000088220000}"/>
    <cellStyle name="Millares 2 14" xfId="8868" xr:uid="{00000000-0005-0000-0000-000089220000}"/>
    <cellStyle name="Millares 2 15" xfId="8869" xr:uid="{00000000-0005-0000-0000-00008A220000}"/>
    <cellStyle name="Millares 2 16" xfId="8870" xr:uid="{00000000-0005-0000-0000-00008B220000}"/>
    <cellStyle name="Millares 2 17" xfId="8871" xr:uid="{00000000-0005-0000-0000-00008C220000}"/>
    <cellStyle name="Millares 2 18" xfId="8872" xr:uid="{00000000-0005-0000-0000-00008D220000}"/>
    <cellStyle name="Millares 2 19" xfId="8873" xr:uid="{00000000-0005-0000-0000-00008E220000}"/>
    <cellStyle name="Millares 2 2" xfId="8874" xr:uid="{00000000-0005-0000-0000-00008F220000}"/>
    <cellStyle name="Millares 2 2 10" xfId="8875" xr:uid="{00000000-0005-0000-0000-000090220000}"/>
    <cellStyle name="Millares 2 2 11" xfId="8876" xr:uid="{00000000-0005-0000-0000-000091220000}"/>
    <cellStyle name="Millares 2 2 12" xfId="8877" xr:uid="{00000000-0005-0000-0000-000092220000}"/>
    <cellStyle name="Millares 2 2 13" xfId="8878" xr:uid="{00000000-0005-0000-0000-000093220000}"/>
    <cellStyle name="Millares 2 2 14" xfId="8879" xr:uid="{00000000-0005-0000-0000-000094220000}"/>
    <cellStyle name="Millares 2 2 15" xfId="8880" xr:uid="{00000000-0005-0000-0000-000095220000}"/>
    <cellStyle name="Millares 2 2 16" xfId="8881" xr:uid="{00000000-0005-0000-0000-000096220000}"/>
    <cellStyle name="Millares 2 2 16 2" xfId="8882" xr:uid="{00000000-0005-0000-0000-000097220000}"/>
    <cellStyle name="Millares 2 2 16 3" xfId="8883" xr:uid="{00000000-0005-0000-0000-000098220000}"/>
    <cellStyle name="Millares 2 2 16 4" xfId="8884" xr:uid="{00000000-0005-0000-0000-000099220000}"/>
    <cellStyle name="Millares 2 2 16 4 2" xfId="8885" xr:uid="{00000000-0005-0000-0000-00009A220000}"/>
    <cellStyle name="Millares 2 2 16 5" xfId="8886" xr:uid="{00000000-0005-0000-0000-00009B220000}"/>
    <cellStyle name="Millares 2 2 17" xfId="8887" xr:uid="{00000000-0005-0000-0000-00009C220000}"/>
    <cellStyle name="Millares 2 2 17 2" xfId="8888" xr:uid="{00000000-0005-0000-0000-00009D220000}"/>
    <cellStyle name="Millares 2 2 17 3" xfId="8889" xr:uid="{00000000-0005-0000-0000-00009E220000}"/>
    <cellStyle name="Millares 2 2 18" xfId="8890" xr:uid="{00000000-0005-0000-0000-00009F220000}"/>
    <cellStyle name="Millares 2 2 2" xfId="8891" xr:uid="{00000000-0005-0000-0000-0000A0220000}"/>
    <cellStyle name="Millares 2 2 2 10" xfId="8892" xr:uid="{00000000-0005-0000-0000-0000A1220000}"/>
    <cellStyle name="Millares 2 2 2 10 2" xfId="8893" xr:uid="{00000000-0005-0000-0000-0000A2220000}"/>
    <cellStyle name="Millares 2 2 2 11" xfId="8894" xr:uid="{00000000-0005-0000-0000-0000A3220000}"/>
    <cellStyle name="Millares 2 2 2 12" xfId="8895" xr:uid="{00000000-0005-0000-0000-0000A4220000}"/>
    <cellStyle name="Millares 2 2 2 13" xfId="8896" xr:uid="{00000000-0005-0000-0000-0000A5220000}"/>
    <cellStyle name="Millares 2 2 2 2" xfId="8897" xr:uid="{00000000-0005-0000-0000-0000A6220000}"/>
    <cellStyle name="Millares 2 2 2 2 2" xfId="8898" xr:uid="{00000000-0005-0000-0000-0000A7220000}"/>
    <cellStyle name="Millares 2 2 2 2 2 2" xfId="8899" xr:uid="{00000000-0005-0000-0000-0000A8220000}"/>
    <cellStyle name="Millares 2 2 2 2 3" xfId="8900" xr:uid="{00000000-0005-0000-0000-0000A9220000}"/>
    <cellStyle name="Millares 2 2 2 2 4" xfId="8901" xr:uid="{00000000-0005-0000-0000-0000AA220000}"/>
    <cellStyle name="Millares 2 2 2 2 5" xfId="8902" xr:uid="{00000000-0005-0000-0000-0000AB220000}"/>
    <cellStyle name="Millares 2 2 2 2 6" xfId="8903" xr:uid="{00000000-0005-0000-0000-0000AC220000}"/>
    <cellStyle name="Millares 2 2 2 3" xfId="8904" xr:uid="{00000000-0005-0000-0000-0000AD220000}"/>
    <cellStyle name="Millares 2 2 2 3 2" xfId="8905" xr:uid="{00000000-0005-0000-0000-0000AE220000}"/>
    <cellStyle name="Millares 2 2 2 3 3" xfId="8906" xr:uid="{00000000-0005-0000-0000-0000AF220000}"/>
    <cellStyle name="Millares 2 2 2 3 4" xfId="8907" xr:uid="{00000000-0005-0000-0000-0000B0220000}"/>
    <cellStyle name="Millares 2 2 2 3 5" xfId="8908" xr:uid="{00000000-0005-0000-0000-0000B1220000}"/>
    <cellStyle name="Millares 2 2 2 4" xfId="8909" xr:uid="{00000000-0005-0000-0000-0000B2220000}"/>
    <cellStyle name="Millares 2 2 2 4 2" xfId="8910" xr:uid="{00000000-0005-0000-0000-0000B3220000}"/>
    <cellStyle name="Millares 2 2 2 4 3" xfId="8911" xr:uid="{00000000-0005-0000-0000-0000B4220000}"/>
    <cellStyle name="Millares 2 2 2 5" xfId="8912" xr:uid="{00000000-0005-0000-0000-0000B5220000}"/>
    <cellStyle name="Millares 2 2 2 6" xfId="8913" xr:uid="{00000000-0005-0000-0000-0000B6220000}"/>
    <cellStyle name="Millares 2 2 2 7" xfId="8914" xr:uid="{00000000-0005-0000-0000-0000B7220000}"/>
    <cellStyle name="Millares 2 2 2 7 2" xfId="8915" xr:uid="{00000000-0005-0000-0000-0000B8220000}"/>
    <cellStyle name="Millares 2 2 2 7 2 2" xfId="8916" xr:uid="{00000000-0005-0000-0000-0000B9220000}"/>
    <cellStyle name="Millares 2 2 2 7 3" xfId="8917" xr:uid="{00000000-0005-0000-0000-0000BA220000}"/>
    <cellStyle name="Millares 2 2 2 7 4" xfId="8918" xr:uid="{00000000-0005-0000-0000-0000BB220000}"/>
    <cellStyle name="Millares 2 2 2 7 5" xfId="8919" xr:uid="{00000000-0005-0000-0000-0000BC220000}"/>
    <cellStyle name="Millares 2 2 2 7 6" xfId="8920" xr:uid="{00000000-0005-0000-0000-0000BD220000}"/>
    <cellStyle name="Millares 2 2 2 8" xfId="8921" xr:uid="{00000000-0005-0000-0000-0000BE220000}"/>
    <cellStyle name="Millares 2 2 2 8 2" xfId="8922" xr:uid="{00000000-0005-0000-0000-0000BF220000}"/>
    <cellStyle name="Millares 2 2 2 8 3" xfId="8923" xr:uid="{00000000-0005-0000-0000-0000C0220000}"/>
    <cellStyle name="Millares 2 2 2 9" xfId="8924" xr:uid="{00000000-0005-0000-0000-0000C1220000}"/>
    <cellStyle name="Millares 2 2 3" xfId="8925" xr:uid="{00000000-0005-0000-0000-0000C2220000}"/>
    <cellStyle name="Millares 2 2 3 2" xfId="8926" xr:uid="{00000000-0005-0000-0000-0000C3220000}"/>
    <cellStyle name="Millares 2 2 3 3" xfId="8927" xr:uid="{00000000-0005-0000-0000-0000C4220000}"/>
    <cellStyle name="Millares 2 2 4" xfId="8928" xr:uid="{00000000-0005-0000-0000-0000C5220000}"/>
    <cellStyle name="Millares 2 2 4 2" xfId="8929" xr:uid="{00000000-0005-0000-0000-0000C6220000}"/>
    <cellStyle name="Millares 2 2 5" xfId="8930" xr:uid="{00000000-0005-0000-0000-0000C7220000}"/>
    <cellStyle name="Millares 2 2 5 2" xfId="8931" xr:uid="{00000000-0005-0000-0000-0000C8220000}"/>
    <cellStyle name="Millares 2 2 6" xfId="8932" xr:uid="{00000000-0005-0000-0000-0000C9220000}"/>
    <cellStyle name="Millares 2 2 6 2" xfId="8933" xr:uid="{00000000-0005-0000-0000-0000CA220000}"/>
    <cellStyle name="Millares 2 2 7" xfId="8934" xr:uid="{00000000-0005-0000-0000-0000CB220000}"/>
    <cellStyle name="Millares 2 2 7 2" xfId="8935" xr:uid="{00000000-0005-0000-0000-0000CC220000}"/>
    <cellStyle name="Millares 2 2 7 3" xfId="8936" xr:uid="{00000000-0005-0000-0000-0000CD220000}"/>
    <cellStyle name="Millares 2 2 7 4" xfId="8937" xr:uid="{00000000-0005-0000-0000-0000CE220000}"/>
    <cellStyle name="Millares 2 2 8" xfId="8938" xr:uid="{00000000-0005-0000-0000-0000CF220000}"/>
    <cellStyle name="Millares 2 2 8 2" xfId="8939" xr:uid="{00000000-0005-0000-0000-0000D0220000}"/>
    <cellStyle name="Millares 2 2 8 3" xfId="8940" xr:uid="{00000000-0005-0000-0000-0000D1220000}"/>
    <cellStyle name="Millares 2 2 8 4" xfId="8941" xr:uid="{00000000-0005-0000-0000-0000D2220000}"/>
    <cellStyle name="Millares 2 2 9" xfId="8942" xr:uid="{00000000-0005-0000-0000-0000D3220000}"/>
    <cellStyle name="Millares 2 20" xfId="8943" xr:uid="{00000000-0005-0000-0000-0000D4220000}"/>
    <cellStyle name="Millares 2 21" xfId="8944" xr:uid="{00000000-0005-0000-0000-0000D5220000}"/>
    <cellStyle name="Millares 2 22" xfId="8945" xr:uid="{00000000-0005-0000-0000-0000D6220000}"/>
    <cellStyle name="Millares 2 23" xfId="8946" xr:uid="{00000000-0005-0000-0000-0000D7220000}"/>
    <cellStyle name="Millares 2 24" xfId="8947" xr:uid="{00000000-0005-0000-0000-0000D8220000}"/>
    <cellStyle name="Millares 2 25" xfId="8948" xr:uid="{00000000-0005-0000-0000-0000D9220000}"/>
    <cellStyle name="Millares 2 26" xfId="8949" xr:uid="{00000000-0005-0000-0000-0000DA220000}"/>
    <cellStyle name="Millares 2 26 2" xfId="8950" xr:uid="{00000000-0005-0000-0000-0000DB220000}"/>
    <cellStyle name="Millares 2 27" xfId="8951" xr:uid="{00000000-0005-0000-0000-0000DC220000}"/>
    <cellStyle name="Millares 2 28" xfId="8952" xr:uid="{00000000-0005-0000-0000-0000DD220000}"/>
    <cellStyle name="Millares 2 29" xfId="8953" xr:uid="{00000000-0005-0000-0000-0000DE220000}"/>
    <cellStyle name="Millares 2 3" xfId="8954" xr:uid="{00000000-0005-0000-0000-0000DF220000}"/>
    <cellStyle name="Millares 2 3 10" xfId="8955" xr:uid="{00000000-0005-0000-0000-0000E0220000}"/>
    <cellStyle name="Millares 2 3 11" xfId="8956" xr:uid="{00000000-0005-0000-0000-0000E1220000}"/>
    <cellStyle name="Millares 2 3 12" xfId="8957" xr:uid="{00000000-0005-0000-0000-0000E2220000}"/>
    <cellStyle name="Millares 2 3 13" xfId="8958" xr:uid="{00000000-0005-0000-0000-0000E3220000}"/>
    <cellStyle name="Millares 2 3 14" xfId="8959" xr:uid="{00000000-0005-0000-0000-0000E4220000}"/>
    <cellStyle name="Millares 2 3 15" xfId="8960" xr:uid="{00000000-0005-0000-0000-0000E5220000}"/>
    <cellStyle name="Millares 2 3 15 2" xfId="8961" xr:uid="{00000000-0005-0000-0000-0000E6220000}"/>
    <cellStyle name="Millares 2 3 15 2 2" xfId="8962" xr:uid="{00000000-0005-0000-0000-0000E7220000}"/>
    <cellStyle name="Millares 2 3 15 3" xfId="8963" xr:uid="{00000000-0005-0000-0000-0000E8220000}"/>
    <cellStyle name="Millares 2 3 15 4" xfId="8964" xr:uid="{00000000-0005-0000-0000-0000E9220000}"/>
    <cellStyle name="Millares 2 3 16" xfId="8965" xr:uid="{00000000-0005-0000-0000-0000EA220000}"/>
    <cellStyle name="Millares 2 3 16 2" xfId="8966" xr:uid="{00000000-0005-0000-0000-0000EB220000}"/>
    <cellStyle name="Millares 2 3 17" xfId="8967" xr:uid="{00000000-0005-0000-0000-0000EC220000}"/>
    <cellStyle name="Millares 2 3 17 2" xfId="8968" xr:uid="{00000000-0005-0000-0000-0000ED220000}"/>
    <cellStyle name="Millares 2 3 17 3" xfId="8969" xr:uid="{00000000-0005-0000-0000-0000EE220000}"/>
    <cellStyle name="Millares 2 3 18" xfId="8970" xr:uid="{00000000-0005-0000-0000-0000EF220000}"/>
    <cellStyle name="Millares 2 3 18 2" xfId="8971" xr:uid="{00000000-0005-0000-0000-0000F0220000}"/>
    <cellStyle name="Millares 2 3 19" xfId="8972" xr:uid="{00000000-0005-0000-0000-0000F1220000}"/>
    <cellStyle name="Millares 2 3 2" xfId="8973" xr:uid="{00000000-0005-0000-0000-0000F2220000}"/>
    <cellStyle name="Millares 2 3 2 2" xfId="8974" xr:uid="{00000000-0005-0000-0000-0000F3220000}"/>
    <cellStyle name="Millares 2 3 2 2 2" xfId="8975" xr:uid="{00000000-0005-0000-0000-0000F4220000}"/>
    <cellStyle name="Millares 2 3 2 2 2 2" xfId="8976" xr:uid="{00000000-0005-0000-0000-0000F5220000}"/>
    <cellStyle name="Millares 2 3 2 2 3" xfId="8977" xr:uid="{00000000-0005-0000-0000-0000F6220000}"/>
    <cellStyle name="Millares 2 3 2 2 4" xfId="8978" xr:uid="{00000000-0005-0000-0000-0000F7220000}"/>
    <cellStyle name="Millares 2 3 2 2 5" xfId="8979" xr:uid="{00000000-0005-0000-0000-0000F8220000}"/>
    <cellStyle name="Millares 2 3 2 2 6" xfId="8980" xr:uid="{00000000-0005-0000-0000-0000F9220000}"/>
    <cellStyle name="Millares 2 3 2 3" xfId="8981" xr:uid="{00000000-0005-0000-0000-0000FA220000}"/>
    <cellStyle name="Millares 2 3 2 3 2" xfId="8982" xr:uid="{00000000-0005-0000-0000-0000FB220000}"/>
    <cellStyle name="Millares 2 3 2 3 3" xfId="8983" xr:uid="{00000000-0005-0000-0000-0000FC220000}"/>
    <cellStyle name="Millares 2 3 2 4" xfId="8984" xr:uid="{00000000-0005-0000-0000-0000FD220000}"/>
    <cellStyle name="Millares 2 3 2 4 2" xfId="8985" xr:uid="{00000000-0005-0000-0000-0000FE220000}"/>
    <cellStyle name="Millares 2 3 2 5" xfId="8986" xr:uid="{00000000-0005-0000-0000-0000FF220000}"/>
    <cellStyle name="Millares 2 3 3" xfId="8987" xr:uid="{00000000-0005-0000-0000-000000230000}"/>
    <cellStyle name="Millares 2 3 3 2" xfId="8988" xr:uid="{00000000-0005-0000-0000-000001230000}"/>
    <cellStyle name="Millares 2 3 3 2 2" xfId="8989" xr:uid="{00000000-0005-0000-0000-000002230000}"/>
    <cellStyle name="Millares 2 3 3 2 2 2" xfId="8990" xr:uid="{00000000-0005-0000-0000-000003230000}"/>
    <cellStyle name="Millares 2 3 3 2 3" xfId="8991" xr:uid="{00000000-0005-0000-0000-000004230000}"/>
    <cellStyle name="Millares 2 3 3 2 4" xfId="8992" xr:uid="{00000000-0005-0000-0000-000005230000}"/>
    <cellStyle name="Millares 2 3 3 2 5" xfId="8993" xr:uid="{00000000-0005-0000-0000-000006230000}"/>
    <cellStyle name="Millares 2 3 3 3" xfId="8994" xr:uid="{00000000-0005-0000-0000-000007230000}"/>
    <cellStyle name="Millares 2 3 3 3 2" xfId="8995" xr:uid="{00000000-0005-0000-0000-000008230000}"/>
    <cellStyle name="Millares 2 3 3 4" xfId="8996" xr:uid="{00000000-0005-0000-0000-000009230000}"/>
    <cellStyle name="Millares 2 3 3 5" xfId="8997" xr:uid="{00000000-0005-0000-0000-00000A230000}"/>
    <cellStyle name="Millares 2 3 4" xfId="8998" xr:uid="{00000000-0005-0000-0000-00000B230000}"/>
    <cellStyle name="Millares 2 3 4 2" xfId="8999" xr:uid="{00000000-0005-0000-0000-00000C230000}"/>
    <cellStyle name="Millares 2 3 4 2 2" xfId="9000" xr:uid="{00000000-0005-0000-0000-00000D230000}"/>
    <cellStyle name="Millares 2 3 4 2 3" xfId="9001" xr:uid="{00000000-0005-0000-0000-00000E230000}"/>
    <cellStyle name="Millares 2 3 4 2 4" xfId="9002" xr:uid="{00000000-0005-0000-0000-00000F230000}"/>
    <cellStyle name="Millares 2 3 4 2 5" xfId="9003" xr:uid="{00000000-0005-0000-0000-000010230000}"/>
    <cellStyle name="Millares 2 3 4 2 6" xfId="9004" xr:uid="{00000000-0005-0000-0000-000011230000}"/>
    <cellStyle name="Millares 2 3 4 3" xfId="9005" xr:uid="{00000000-0005-0000-0000-000012230000}"/>
    <cellStyle name="Millares 2 3 4 4" xfId="9006" xr:uid="{00000000-0005-0000-0000-000013230000}"/>
    <cellStyle name="Millares 2 3 4 5" xfId="9007" xr:uid="{00000000-0005-0000-0000-000014230000}"/>
    <cellStyle name="Millares 2 3 5" xfId="9008" xr:uid="{00000000-0005-0000-0000-000015230000}"/>
    <cellStyle name="Millares 2 3 5 2" xfId="9009" xr:uid="{00000000-0005-0000-0000-000016230000}"/>
    <cellStyle name="Millares 2 3 5 2 2" xfId="9010" xr:uid="{00000000-0005-0000-0000-000017230000}"/>
    <cellStyle name="Millares 2 3 5 2 3" xfId="9011" xr:uid="{00000000-0005-0000-0000-000018230000}"/>
    <cellStyle name="Millares 2 3 5 2 4" xfId="9012" xr:uid="{00000000-0005-0000-0000-000019230000}"/>
    <cellStyle name="Millares 2 3 5 2 5" xfId="9013" xr:uid="{00000000-0005-0000-0000-00001A230000}"/>
    <cellStyle name="Millares 2 3 5 2 6" xfId="9014" xr:uid="{00000000-0005-0000-0000-00001B230000}"/>
    <cellStyle name="Millares 2 3 5 3" xfId="9015" xr:uid="{00000000-0005-0000-0000-00001C230000}"/>
    <cellStyle name="Millares 2 3 5 4" xfId="9016" xr:uid="{00000000-0005-0000-0000-00001D230000}"/>
    <cellStyle name="Millares 2 3 5 5" xfId="9017" xr:uid="{00000000-0005-0000-0000-00001E230000}"/>
    <cellStyle name="Millares 2 3 6" xfId="9018" xr:uid="{00000000-0005-0000-0000-00001F230000}"/>
    <cellStyle name="Millares 2 3 6 2" xfId="9019" xr:uid="{00000000-0005-0000-0000-000020230000}"/>
    <cellStyle name="Millares 2 3 6 2 2" xfId="9020" xr:uid="{00000000-0005-0000-0000-000021230000}"/>
    <cellStyle name="Millares 2 3 6 2 3" xfId="9021" xr:uid="{00000000-0005-0000-0000-000022230000}"/>
    <cellStyle name="Millares 2 3 6 2 4" xfId="9022" xr:uid="{00000000-0005-0000-0000-000023230000}"/>
    <cellStyle name="Millares 2 3 6 2 5" xfId="9023" xr:uid="{00000000-0005-0000-0000-000024230000}"/>
    <cellStyle name="Millares 2 3 6 2 6" xfId="9024" xr:uid="{00000000-0005-0000-0000-000025230000}"/>
    <cellStyle name="Millares 2 3 6 3" xfId="9025" xr:uid="{00000000-0005-0000-0000-000026230000}"/>
    <cellStyle name="Millares 2 3 6 4" xfId="9026" xr:uid="{00000000-0005-0000-0000-000027230000}"/>
    <cellStyle name="Millares 2 3 6 5" xfId="9027" xr:uid="{00000000-0005-0000-0000-000028230000}"/>
    <cellStyle name="Millares 2 3 7" xfId="9028" xr:uid="{00000000-0005-0000-0000-000029230000}"/>
    <cellStyle name="Millares 2 3 7 2" xfId="9029" xr:uid="{00000000-0005-0000-0000-00002A230000}"/>
    <cellStyle name="Millares 2 3 8" xfId="9030" xr:uid="{00000000-0005-0000-0000-00002B230000}"/>
    <cellStyle name="Millares 2 3 9" xfId="9031" xr:uid="{00000000-0005-0000-0000-00002C230000}"/>
    <cellStyle name="Millares 2 30" xfId="9032" xr:uid="{00000000-0005-0000-0000-00002D230000}"/>
    <cellStyle name="Millares 2 31" xfId="9033" xr:uid="{00000000-0005-0000-0000-00002E230000}"/>
    <cellStyle name="Millares 2 31 2" xfId="9034" xr:uid="{00000000-0005-0000-0000-00002F230000}"/>
    <cellStyle name="Millares 2 31 3" xfId="9035" xr:uid="{00000000-0005-0000-0000-000030230000}"/>
    <cellStyle name="Millares 2 32" xfId="9036" xr:uid="{00000000-0005-0000-0000-000031230000}"/>
    <cellStyle name="Millares 2 32 2" xfId="9037" xr:uid="{00000000-0005-0000-0000-000032230000}"/>
    <cellStyle name="Millares 2 33" xfId="9038" xr:uid="{00000000-0005-0000-0000-000033230000}"/>
    <cellStyle name="Millares 2 34" xfId="9039" xr:uid="{00000000-0005-0000-0000-000034230000}"/>
    <cellStyle name="Millares 2 34 2" xfId="9040" xr:uid="{00000000-0005-0000-0000-000035230000}"/>
    <cellStyle name="Millares 2 35" xfId="9041" xr:uid="{00000000-0005-0000-0000-000036230000}"/>
    <cellStyle name="Millares 2 36" xfId="8842" xr:uid="{00000000-0005-0000-0000-000037230000}"/>
    <cellStyle name="Millares 2 4" xfId="9042" xr:uid="{00000000-0005-0000-0000-000038230000}"/>
    <cellStyle name="Millares 2 4 10" xfId="9043" xr:uid="{00000000-0005-0000-0000-000039230000}"/>
    <cellStyle name="Millares 2 4 11" xfId="9044" xr:uid="{00000000-0005-0000-0000-00003A230000}"/>
    <cellStyle name="Millares 2 4 12" xfId="9045" xr:uid="{00000000-0005-0000-0000-00003B230000}"/>
    <cellStyle name="Millares 2 4 13" xfId="9046" xr:uid="{00000000-0005-0000-0000-00003C230000}"/>
    <cellStyle name="Millares 2 4 14" xfId="9047" xr:uid="{00000000-0005-0000-0000-00003D230000}"/>
    <cellStyle name="Millares 2 4 15" xfId="9048" xr:uid="{00000000-0005-0000-0000-00003E230000}"/>
    <cellStyle name="Millares 2 4 15 2" xfId="9049" xr:uid="{00000000-0005-0000-0000-00003F230000}"/>
    <cellStyle name="Millares 2 4 15 2 2" xfId="9050" xr:uid="{00000000-0005-0000-0000-000040230000}"/>
    <cellStyle name="Millares 2 4 15 3" xfId="9051" xr:uid="{00000000-0005-0000-0000-000041230000}"/>
    <cellStyle name="Millares 2 4 15 4" xfId="9052" xr:uid="{00000000-0005-0000-0000-000042230000}"/>
    <cellStyle name="Millares 2 4 16" xfId="9053" xr:uid="{00000000-0005-0000-0000-000043230000}"/>
    <cellStyle name="Millares 2 4 16 2" xfId="9054" xr:uid="{00000000-0005-0000-0000-000044230000}"/>
    <cellStyle name="Millares 2 4 17" xfId="9055" xr:uid="{00000000-0005-0000-0000-000045230000}"/>
    <cellStyle name="Millares 2 4 17 2" xfId="9056" xr:uid="{00000000-0005-0000-0000-000046230000}"/>
    <cellStyle name="Millares 2 4 17 3" xfId="9057" xr:uid="{00000000-0005-0000-0000-000047230000}"/>
    <cellStyle name="Millares 2 4 18" xfId="9058" xr:uid="{00000000-0005-0000-0000-000048230000}"/>
    <cellStyle name="Millares 2 4 18 2" xfId="9059" xr:uid="{00000000-0005-0000-0000-000049230000}"/>
    <cellStyle name="Millares 2 4 18 3" xfId="9060" xr:uid="{00000000-0005-0000-0000-00004A230000}"/>
    <cellStyle name="Millares 2 4 19" xfId="9061" xr:uid="{00000000-0005-0000-0000-00004B230000}"/>
    <cellStyle name="Millares 2 4 2" xfId="9062" xr:uid="{00000000-0005-0000-0000-00004C230000}"/>
    <cellStyle name="Millares 2 4 2 2" xfId="9063" xr:uid="{00000000-0005-0000-0000-00004D230000}"/>
    <cellStyle name="Millares 2 4 2 2 2" xfId="9064" xr:uid="{00000000-0005-0000-0000-00004E230000}"/>
    <cellStyle name="Millares 2 4 2 2 2 2" xfId="9065" xr:uid="{00000000-0005-0000-0000-00004F230000}"/>
    <cellStyle name="Millares 2 4 2 2 3" xfId="9066" xr:uid="{00000000-0005-0000-0000-000050230000}"/>
    <cellStyle name="Millares 2 4 2 2 4" xfId="9067" xr:uid="{00000000-0005-0000-0000-000051230000}"/>
    <cellStyle name="Millares 2 4 2 2 5" xfId="9068" xr:uid="{00000000-0005-0000-0000-000052230000}"/>
    <cellStyle name="Millares 2 4 2 2 6" xfId="9069" xr:uid="{00000000-0005-0000-0000-000053230000}"/>
    <cellStyle name="Millares 2 4 2 3" xfId="9070" xr:uid="{00000000-0005-0000-0000-000054230000}"/>
    <cellStyle name="Millares 2 4 2 3 2" xfId="9071" xr:uid="{00000000-0005-0000-0000-000055230000}"/>
    <cellStyle name="Millares 2 4 2 3 3" xfId="9072" xr:uid="{00000000-0005-0000-0000-000056230000}"/>
    <cellStyle name="Millares 2 4 2 4" xfId="9073" xr:uid="{00000000-0005-0000-0000-000057230000}"/>
    <cellStyle name="Millares 2 4 2 5" xfId="9074" xr:uid="{00000000-0005-0000-0000-000058230000}"/>
    <cellStyle name="Millares 2 4 3" xfId="9075" xr:uid="{00000000-0005-0000-0000-000059230000}"/>
    <cellStyle name="Millares 2 4 3 2" xfId="9076" xr:uid="{00000000-0005-0000-0000-00005A230000}"/>
    <cellStyle name="Millares 2 4 3 2 2" xfId="9077" xr:uid="{00000000-0005-0000-0000-00005B230000}"/>
    <cellStyle name="Millares 2 4 3 2 3" xfId="9078" xr:uid="{00000000-0005-0000-0000-00005C230000}"/>
    <cellStyle name="Millares 2 4 3 2 4" xfId="9079" xr:uid="{00000000-0005-0000-0000-00005D230000}"/>
    <cellStyle name="Millares 2 4 3 2 5" xfId="9080" xr:uid="{00000000-0005-0000-0000-00005E230000}"/>
    <cellStyle name="Millares 2 4 3 2 6" xfId="9081" xr:uid="{00000000-0005-0000-0000-00005F230000}"/>
    <cellStyle name="Millares 2 4 3 3" xfId="9082" xr:uid="{00000000-0005-0000-0000-000060230000}"/>
    <cellStyle name="Millares 2 4 3 4" xfId="9083" xr:uid="{00000000-0005-0000-0000-000061230000}"/>
    <cellStyle name="Millares 2 4 3 5" xfId="9084" xr:uid="{00000000-0005-0000-0000-000062230000}"/>
    <cellStyle name="Millares 2 4 4" xfId="9085" xr:uid="{00000000-0005-0000-0000-000063230000}"/>
    <cellStyle name="Millares 2 4 4 2" xfId="9086" xr:uid="{00000000-0005-0000-0000-000064230000}"/>
    <cellStyle name="Millares 2 4 4 2 2" xfId="9087" xr:uid="{00000000-0005-0000-0000-000065230000}"/>
    <cellStyle name="Millares 2 4 4 2 3" xfId="9088" xr:uid="{00000000-0005-0000-0000-000066230000}"/>
    <cellStyle name="Millares 2 4 4 2 4" xfId="9089" xr:uid="{00000000-0005-0000-0000-000067230000}"/>
    <cellStyle name="Millares 2 4 4 2 5" xfId="9090" xr:uid="{00000000-0005-0000-0000-000068230000}"/>
    <cellStyle name="Millares 2 4 4 2 6" xfId="9091" xr:uid="{00000000-0005-0000-0000-000069230000}"/>
    <cellStyle name="Millares 2 4 4 3" xfId="9092" xr:uid="{00000000-0005-0000-0000-00006A230000}"/>
    <cellStyle name="Millares 2 4 4 4" xfId="9093" xr:uid="{00000000-0005-0000-0000-00006B230000}"/>
    <cellStyle name="Millares 2 4 4 5" xfId="9094" xr:uid="{00000000-0005-0000-0000-00006C230000}"/>
    <cellStyle name="Millares 2 4 5" xfId="9095" xr:uid="{00000000-0005-0000-0000-00006D230000}"/>
    <cellStyle name="Millares 2 4 5 2" xfId="9096" xr:uid="{00000000-0005-0000-0000-00006E230000}"/>
    <cellStyle name="Millares 2 4 5 2 2" xfId="9097" xr:uid="{00000000-0005-0000-0000-00006F230000}"/>
    <cellStyle name="Millares 2 4 5 2 3" xfId="9098" xr:uid="{00000000-0005-0000-0000-000070230000}"/>
    <cellStyle name="Millares 2 4 5 2 4" xfId="9099" xr:uid="{00000000-0005-0000-0000-000071230000}"/>
    <cellStyle name="Millares 2 4 5 2 5" xfId="9100" xr:uid="{00000000-0005-0000-0000-000072230000}"/>
    <cellStyle name="Millares 2 4 5 2 6" xfId="9101" xr:uid="{00000000-0005-0000-0000-000073230000}"/>
    <cellStyle name="Millares 2 4 5 3" xfId="9102" xr:uid="{00000000-0005-0000-0000-000074230000}"/>
    <cellStyle name="Millares 2 4 5 4" xfId="9103" xr:uid="{00000000-0005-0000-0000-000075230000}"/>
    <cellStyle name="Millares 2 4 5 5" xfId="9104" xr:uid="{00000000-0005-0000-0000-000076230000}"/>
    <cellStyle name="Millares 2 4 6" xfId="9105" xr:uid="{00000000-0005-0000-0000-000077230000}"/>
    <cellStyle name="Millares 2 4 6 2" xfId="9106" xr:uid="{00000000-0005-0000-0000-000078230000}"/>
    <cellStyle name="Millares 2 4 6 2 2" xfId="9107" xr:uid="{00000000-0005-0000-0000-000079230000}"/>
    <cellStyle name="Millares 2 4 6 2 3" xfId="9108" xr:uid="{00000000-0005-0000-0000-00007A230000}"/>
    <cellStyle name="Millares 2 4 6 2 4" xfId="9109" xr:uid="{00000000-0005-0000-0000-00007B230000}"/>
    <cellStyle name="Millares 2 4 6 2 5" xfId="9110" xr:uid="{00000000-0005-0000-0000-00007C230000}"/>
    <cellStyle name="Millares 2 4 6 2 6" xfId="9111" xr:uid="{00000000-0005-0000-0000-00007D230000}"/>
    <cellStyle name="Millares 2 4 6 3" xfId="9112" xr:uid="{00000000-0005-0000-0000-00007E230000}"/>
    <cellStyle name="Millares 2 4 6 4" xfId="9113" xr:uid="{00000000-0005-0000-0000-00007F230000}"/>
    <cellStyle name="Millares 2 4 6 5" xfId="9114" xr:uid="{00000000-0005-0000-0000-000080230000}"/>
    <cellStyle name="Millares 2 4 7" xfId="9115" xr:uid="{00000000-0005-0000-0000-000081230000}"/>
    <cellStyle name="Millares 2 4 7 2" xfId="9116" xr:uid="{00000000-0005-0000-0000-000082230000}"/>
    <cellStyle name="Millares 2 4 7 3" xfId="9117" xr:uid="{00000000-0005-0000-0000-000083230000}"/>
    <cellStyle name="Millares 2 4 7 4" xfId="9118" xr:uid="{00000000-0005-0000-0000-000084230000}"/>
    <cellStyle name="Millares 2 4 7 5" xfId="9119" xr:uid="{00000000-0005-0000-0000-000085230000}"/>
    <cellStyle name="Millares 2 4 7 6" xfId="9120" xr:uid="{00000000-0005-0000-0000-000086230000}"/>
    <cellStyle name="Millares 2 4 8" xfId="9121" xr:uid="{00000000-0005-0000-0000-000087230000}"/>
    <cellStyle name="Millares 2 4 9" xfId="9122" xr:uid="{00000000-0005-0000-0000-000088230000}"/>
    <cellStyle name="Millares 2 5" xfId="9123" xr:uid="{00000000-0005-0000-0000-000089230000}"/>
    <cellStyle name="Millares 2 5 2" xfId="9124" xr:uid="{00000000-0005-0000-0000-00008A230000}"/>
    <cellStyle name="Millares 2 5 2 2" xfId="9125" xr:uid="{00000000-0005-0000-0000-00008B230000}"/>
    <cellStyle name="Millares 2 5 2 2 2" xfId="9126" xr:uid="{00000000-0005-0000-0000-00008C230000}"/>
    <cellStyle name="Millares 2 5 2 2 3" xfId="9127" xr:uid="{00000000-0005-0000-0000-00008D230000}"/>
    <cellStyle name="Millares 2 5 2 3" xfId="9128" xr:uid="{00000000-0005-0000-0000-00008E230000}"/>
    <cellStyle name="Millares 2 5 2 3 2" xfId="9129" xr:uid="{00000000-0005-0000-0000-00008F230000}"/>
    <cellStyle name="Millares 2 5 2 4" xfId="9130" xr:uid="{00000000-0005-0000-0000-000090230000}"/>
    <cellStyle name="Millares 2 5 2 4 2" xfId="9131" xr:uid="{00000000-0005-0000-0000-000091230000}"/>
    <cellStyle name="Millares 2 5 2 5" xfId="9132" xr:uid="{00000000-0005-0000-0000-000092230000}"/>
    <cellStyle name="Millares 2 5 2 6" xfId="9133" xr:uid="{00000000-0005-0000-0000-000093230000}"/>
    <cellStyle name="Millares 2 5 3" xfId="9134" xr:uid="{00000000-0005-0000-0000-000094230000}"/>
    <cellStyle name="Millares 2 5 3 2" xfId="9135" xr:uid="{00000000-0005-0000-0000-000095230000}"/>
    <cellStyle name="Millares 2 5 4" xfId="9136" xr:uid="{00000000-0005-0000-0000-000096230000}"/>
    <cellStyle name="Millares 2 5 4 2" xfId="9137" xr:uid="{00000000-0005-0000-0000-000097230000}"/>
    <cellStyle name="Millares 2 5 5" xfId="9138" xr:uid="{00000000-0005-0000-0000-000098230000}"/>
    <cellStyle name="Millares 2 5 5 2" xfId="9139" xr:uid="{00000000-0005-0000-0000-000099230000}"/>
    <cellStyle name="Millares 2 5 6" xfId="9140" xr:uid="{00000000-0005-0000-0000-00009A230000}"/>
    <cellStyle name="Millares 2 6" xfId="9141" xr:uid="{00000000-0005-0000-0000-00009B230000}"/>
    <cellStyle name="Millares 2 6 2" xfId="9142" xr:uid="{00000000-0005-0000-0000-00009C230000}"/>
    <cellStyle name="Millares 2 6 2 2" xfId="9143" xr:uid="{00000000-0005-0000-0000-00009D230000}"/>
    <cellStyle name="Millares 2 6 2 2 2" xfId="9144" xr:uid="{00000000-0005-0000-0000-00009E230000}"/>
    <cellStyle name="Millares 2 6 2 2 3" xfId="9145" xr:uid="{00000000-0005-0000-0000-00009F230000}"/>
    <cellStyle name="Millares 2 6 2 3" xfId="9146" xr:uid="{00000000-0005-0000-0000-0000A0230000}"/>
    <cellStyle name="Millares 2 6 2 3 2" xfId="9147" xr:uid="{00000000-0005-0000-0000-0000A1230000}"/>
    <cellStyle name="Millares 2 6 2 4" xfId="9148" xr:uid="{00000000-0005-0000-0000-0000A2230000}"/>
    <cellStyle name="Millares 2 6 2 4 2" xfId="9149" xr:uid="{00000000-0005-0000-0000-0000A3230000}"/>
    <cellStyle name="Millares 2 6 2 5" xfId="9150" xr:uid="{00000000-0005-0000-0000-0000A4230000}"/>
    <cellStyle name="Millares 2 6 2 6" xfId="9151" xr:uid="{00000000-0005-0000-0000-0000A5230000}"/>
    <cellStyle name="Millares 2 6 3" xfId="9152" xr:uid="{00000000-0005-0000-0000-0000A6230000}"/>
    <cellStyle name="Millares 2 6 4" xfId="9153" xr:uid="{00000000-0005-0000-0000-0000A7230000}"/>
    <cellStyle name="Millares 2 6 4 2" xfId="9154" xr:uid="{00000000-0005-0000-0000-0000A8230000}"/>
    <cellStyle name="Millares 2 6 5" xfId="9155" xr:uid="{00000000-0005-0000-0000-0000A9230000}"/>
    <cellStyle name="Millares 2 6 5 2" xfId="9156" xr:uid="{00000000-0005-0000-0000-0000AA230000}"/>
    <cellStyle name="Millares 2 6 6" xfId="9157" xr:uid="{00000000-0005-0000-0000-0000AB230000}"/>
    <cellStyle name="Millares 2 7" xfId="9158" xr:uid="{00000000-0005-0000-0000-0000AC230000}"/>
    <cellStyle name="Millares 2 7 2" xfId="9159" xr:uid="{00000000-0005-0000-0000-0000AD230000}"/>
    <cellStyle name="Millares 2 7 2 2" xfId="9160" xr:uid="{00000000-0005-0000-0000-0000AE230000}"/>
    <cellStyle name="Millares 2 7 2 2 2" xfId="9161" xr:uid="{00000000-0005-0000-0000-0000AF230000}"/>
    <cellStyle name="Millares 2 7 2 2 3" xfId="9162" xr:uid="{00000000-0005-0000-0000-0000B0230000}"/>
    <cellStyle name="Millares 2 7 2 3" xfId="9163" xr:uid="{00000000-0005-0000-0000-0000B1230000}"/>
    <cellStyle name="Millares 2 7 2 3 2" xfId="9164" xr:uid="{00000000-0005-0000-0000-0000B2230000}"/>
    <cellStyle name="Millares 2 7 2 3 3" xfId="9165" xr:uid="{00000000-0005-0000-0000-0000B3230000}"/>
    <cellStyle name="Millares 2 7 2 4" xfId="9166" xr:uid="{00000000-0005-0000-0000-0000B4230000}"/>
    <cellStyle name="Millares 2 7 2 4 2" xfId="9167" xr:uid="{00000000-0005-0000-0000-0000B5230000}"/>
    <cellStyle name="Millares 2 7 2 5" xfId="9168" xr:uid="{00000000-0005-0000-0000-0000B6230000}"/>
    <cellStyle name="Millares 2 7 2 6" xfId="9169" xr:uid="{00000000-0005-0000-0000-0000B7230000}"/>
    <cellStyle name="Millares 2 7 3" xfId="9170" xr:uid="{00000000-0005-0000-0000-0000B8230000}"/>
    <cellStyle name="Millares 2 7 3 2" xfId="9171" xr:uid="{00000000-0005-0000-0000-0000B9230000}"/>
    <cellStyle name="Millares 2 7 3 3" xfId="9172" xr:uid="{00000000-0005-0000-0000-0000BA230000}"/>
    <cellStyle name="Millares 2 7 4" xfId="9173" xr:uid="{00000000-0005-0000-0000-0000BB230000}"/>
    <cellStyle name="Millares 2 7 4 2" xfId="9174" xr:uid="{00000000-0005-0000-0000-0000BC230000}"/>
    <cellStyle name="Millares 2 7 5" xfId="9175" xr:uid="{00000000-0005-0000-0000-0000BD230000}"/>
    <cellStyle name="Millares 2 7 5 2" xfId="9176" xr:uid="{00000000-0005-0000-0000-0000BE230000}"/>
    <cellStyle name="Millares 2 7 6" xfId="9177" xr:uid="{00000000-0005-0000-0000-0000BF230000}"/>
    <cellStyle name="Millares 2 7 6 2" xfId="9178" xr:uid="{00000000-0005-0000-0000-0000C0230000}"/>
    <cellStyle name="Millares 2 8" xfId="9179" xr:uid="{00000000-0005-0000-0000-0000C1230000}"/>
    <cellStyle name="Millares 2 8 2" xfId="9180" xr:uid="{00000000-0005-0000-0000-0000C2230000}"/>
    <cellStyle name="Millares 2 8 2 2" xfId="9181" xr:uid="{00000000-0005-0000-0000-0000C3230000}"/>
    <cellStyle name="Millares 2 8 2 2 2" xfId="9182" xr:uid="{00000000-0005-0000-0000-0000C4230000}"/>
    <cellStyle name="Millares 2 8 2 2 3" xfId="9183" xr:uid="{00000000-0005-0000-0000-0000C5230000}"/>
    <cellStyle name="Millares 2 8 2 3" xfId="9184" xr:uid="{00000000-0005-0000-0000-0000C6230000}"/>
    <cellStyle name="Millares 2 8 2 3 2" xfId="9185" xr:uid="{00000000-0005-0000-0000-0000C7230000}"/>
    <cellStyle name="Millares 2 8 2 4" xfId="9186" xr:uid="{00000000-0005-0000-0000-0000C8230000}"/>
    <cellStyle name="Millares 2 8 2 4 2" xfId="9187" xr:uid="{00000000-0005-0000-0000-0000C9230000}"/>
    <cellStyle name="Millares 2 8 2 5" xfId="9188" xr:uid="{00000000-0005-0000-0000-0000CA230000}"/>
    <cellStyle name="Millares 2 8 2 6" xfId="9189" xr:uid="{00000000-0005-0000-0000-0000CB230000}"/>
    <cellStyle name="Millares 2 8 3" xfId="9190" xr:uid="{00000000-0005-0000-0000-0000CC230000}"/>
    <cellStyle name="Millares 2 8 3 2" xfId="9191" xr:uid="{00000000-0005-0000-0000-0000CD230000}"/>
    <cellStyle name="Millares 2 8 4" xfId="9192" xr:uid="{00000000-0005-0000-0000-0000CE230000}"/>
    <cellStyle name="Millares 2 8 4 2" xfId="9193" xr:uid="{00000000-0005-0000-0000-0000CF230000}"/>
    <cellStyle name="Millares 2 8 5" xfId="9194" xr:uid="{00000000-0005-0000-0000-0000D0230000}"/>
    <cellStyle name="Millares 2 8 6" xfId="9195" xr:uid="{00000000-0005-0000-0000-0000D1230000}"/>
    <cellStyle name="Millares 2 9" xfId="9196" xr:uid="{00000000-0005-0000-0000-0000D2230000}"/>
    <cellStyle name="Millares 2 9 2" xfId="9197" xr:uid="{00000000-0005-0000-0000-0000D3230000}"/>
    <cellStyle name="Millares 2 9 2 2" xfId="9198" xr:uid="{00000000-0005-0000-0000-0000D4230000}"/>
    <cellStyle name="Millares 2 9 2 2 2" xfId="9199" xr:uid="{00000000-0005-0000-0000-0000D5230000}"/>
    <cellStyle name="Millares 2 9 2 2 3" xfId="9200" xr:uid="{00000000-0005-0000-0000-0000D6230000}"/>
    <cellStyle name="Millares 2 9 2 3" xfId="9201" xr:uid="{00000000-0005-0000-0000-0000D7230000}"/>
    <cellStyle name="Millares 2 9 2 3 2" xfId="9202" xr:uid="{00000000-0005-0000-0000-0000D8230000}"/>
    <cellStyle name="Millares 2 9 2 4" xfId="9203" xr:uid="{00000000-0005-0000-0000-0000D9230000}"/>
    <cellStyle name="Millares 2 9 2 4 2" xfId="9204" xr:uid="{00000000-0005-0000-0000-0000DA230000}"/>
    <cellStyle name="Millares 2 9 2 5" xfId="9205" xr:uid="{00000000-0005-0000-0000-0000DB230000}"/>
    <cellStyle name="Millares 2 9 2 6" xfId="9206" xr:uid="{00000000-0005-0000-0000-0000DC230000}"/>
    <cellStyle name="Millares 2 9 3" xfId="9207" xr:uid="{00000000-0005-0000-0000-0000DD230000}"/>
    <cellStyle name="Millares 2 9 3 2" xfId="9208" xr:uid="{00000000-0005-0000-0000-0000DE230000}"/>
    <cellStyle name="Millares 2 9 4" xfId="9209" xr:uid="{00000000-0005-0000-0000-0000DF230000}"/>
    <cellStyle name="Millares 2 9 5" xfId="9210" xr:uid="{00000000-0005-0000-0000-0000E0230000}"/>
    <cellStyle name="Millares 2 9 6" xfId="9211" xr:uid="{00000000-0005-0000-0000-0000E1230000}"/>
    <cellStyle name="Millares 2_Justificación de gastos en personal" xfId="9212" xr:uid="{00000000-0005-0000-0000-0000E2230000}"/>
    <cellStyle name="Millares 20" xfId="9213" xr:uid="{00000000-0005-0000-0000-0000E3230000}"/>
    <cellStyle name="Millares 20 2" xfId="9214" xr:uid="{00000000-0005-0000-0000-0000E4230000}"/>
    <cellStyle name="Millares 20 2 2" xfId="9215" xr:uid="{00000000-0005-0000-0000-0000E5230000}"/>
    <cellStyle name="Millares 20 3" xfId="9216" xr:uid="{00000000-0005-0000-0000-0000E6230000}"/>
    <cellStyle name="Millares 20 3 2" xfId="9217" xr:uid="{00000000-0005-0000-0000-0000E7230000}"/>
    <cellStyle name="Millares 21" xfId="9218" xr:uid="{00000000-0005-0000-0000-0000E8230000}"/>
    <cellStyle name="Millares 21 2" xfId="9219" xr:uid="{00000000-0005-0000-0000-0000E9230000}"/>
    <cellStyle name="Millares 21 2 2" xfId="9220" xr:uid="{00000000-0005-0000-0000-0000EA230000}"/>
    <cellStyle name="Millares 21 3" xfId="9221" xr:uid="{00000000-0005-0000-0000-0000EB230000}"/>
    <cellStyle name="Millares 22" xfId="9222" xr:uid="{00000000-0005-0000-0000-0000EC230000}"/>
    <cellStyle name="Millares 22 2" xfId="9223" xr:uid="{00000000-0005-0000-0000-0000ED230000}"/>
    <cellStyle name="Millares 22 2 2" xfId="9224" xr:uid="{00000000-0005-0000-0000-0000EE230000}"/>
    <cellStyle name="Millares 22 3" xfId="9225" xr:uid="{00000000-0005-0000-0000-0000EF230000}"/>
    <cellStyle name="Millares 23" xfId="9226" xr:uid="{00000000-0005-0000-0000-0000F0230000}"/>
    <cellStyle name="Millares 23 2" xfId="9227" xr:uid="{00000000-0005-0000-0000-0000F1230000}"/>
    <cellStyle name="Millares 23 2 2" xfId="9228" xr:uid="{00000000-0005-0000-0000-0000F2230000}"/>
    <cellStyle name="Millares 23 3" xfId="9229" xr:uid="{00000000-0005-0000-0000-0000F3230000}"/>
    <cellStyle name="Millares 23 4" xfId="9230" xr:uid="{00000000-0005-0000-0000-0000F4230000}"/>
    <cellStyle name="Millares 24" xfId="9231" xr:uid="{00000000-0005-0000-0000-0000F5230000}"/>
    <cellStyle name="Millares 24 2" xfId="9232" xr:uid="{00000000-0005-0000-0000-0000F6230000}"/>
    <cellStyle name="Millares 24 2 2" xfId="9233" xr:uid="{00000000-0005-0000-0000-0000F7230000}"/>
    <cellStyle name="Millares 24 3" xfId="9234" xr:uid="{00000000-0005-0000-0000-0000F8230000}"/>
    <cellStyle name="Millares 25" xfId="9235" xr:uid="{00000000-0005-0000-0000-0000F9230000}"/>
    <cellStyle name="Millares 25 2" xfId="9236" xr:uid="{00000000-0005-0000-0000-0000FA230000}"/>
    <cellStyle name="Millares 25 2 2" xfId="9237" xr:uid="{00000000-0005-0000-0000-0000FB230000}"/>
    <cellStyle name="Millares 25 3" xfId="9238" xr:uid="{00000000-0005-0000-0000-0000FC230000}"/>
    <cellStyle name="Millares 26" xfId="9239" xr:uid="{00000000-0005-0000-0000-0000FD230000}"/>
    <cellStyle name="Millares 26 2" xfId="9240" xr:uid="{00000000-0005-0000-0000-0000FE230000}"/>
    <cellStyle name="Millares 26 3" xfId="9241" xr:uid="{00000000-0005-0000-0000-0000FF230000}"/>
    <cellStyle name="Millares 27" xfId="9242" xr:uid="{00000000-0005-0000-0000-000000240000}"/>
    <cellStyle name="Millares 27 2" xfId="9243" xr:uid="{00000000-0005-0000-0000-000001240000}"/>
    <cellStyle name="Millares 27 3" xfId="9244" xr:uid="{00000000-0005-0000-0000-000002240000}"/>
    <cellStyle name="Millares 28" xfId="9245" xr:uid="{00000000-0005-0000-0000-000003240000}"/>
    <cellStyle name="Millares 28 2" xfId="9246" xr:uid="{00000000-0005-0000-0000-000004240000}"/>
    <cellStyle name="Millares 28 2 2" xfId="9247" xr:uid="{00000000-0005-0000-0000-000005240000}"/>
    <cellStyle name="Millares 28 3" xfId="9248" xr:uid="{00000000-0005-0000-0000-000006240000}"/>
    <cellStyle name="Millares 29" xfId="9249" xr:uid="{00000000-0005-0000-0000-000007240000}"/>
    <cellStyle name="Millares 29 2" xfId="9250" xr:uid="{00000000-0005-0000-0000-000008240000}"/>
    <cellStyle name="Millares 29 2 2" xfId="9251" xr:uid="{00000000-0005-0000-0000-000009240000}"/>
    <cellStyle name="Millares 29 3" xfId="9252" xr:uid="{00000000-0005-0000-0000-00000A240000}"/>
    <cellStyle name="Millares 3" xfId="15" xr:uid="{00000000-0005-0000-0000-00000B240000}"/>
    <cellStyle name="Millares 3 10" xfId="9254" xr:uid="{00000000-0005-0000-0000-00000C240000}"/>
    <cellStyle name="Millares 3 11" xfId="9255" xr:uid="{00000000-0005-0000-0000-00000D240000}"/>
    <cellStyle name="Millares 3 12" xfId="62005" xr:uid="{00000000-0005-0000-0000-00000E240000}"/>
    <cellStyle name="Millares 3 13" xfId="9253" xr:uid="{00000000-0005-0000-0000-00000F240000}"/>
    <cellStyle name="Millares 3 2" xfId="20" xr:uid="{00000000-0005-0000-0000-000010240000}"/>
    <cellStyle name="Millares 3 2 2" xfId="9257" xr:uid="{00000000-0005-0000-0000-000011240000}"/>
    <cellStyle name="Millares 3 2 3" xfId="9258" xr:uid="{00000000-0005-0000-0000-000012240000}"/>
    <cellStyle name="Millares 3 2 4" xfId="9256" xr:uid="{00000000-0005-0000-0000-000013240000}"/>
    <cellStyle name="Millares 3 3" xfId="9259" xr:uid="{00000000-0005-0000-0000-000014240000}"/>
    <cellStyle name="Millares 3 3 2" xfId="9260" xr:uid="{00000000-0005-0000-0000-000015240000}"/>
    <cellStyle name="Millares 3 3 2 2" xfId="9261" xr:uid="{00000000-0005-0000-0000-000016240000}"/>
    <cellStyle name="Millares 3 3 2 2 2" xfId="9262" xr:uid="{00000000-0005-0000-0000-000017240000}"/>
    <cellStyle name="Millares 3 3 2 3" xfId="9263" xr:uid="{00000000-0005-0000-0000-000018240000}"/>
    <cellStyle name="Millares 3 3 3" xfId="9264" xr:uid="{00000000-0005-0000-0000-000019240000}"/>
    <cellStyle name="Millares 3 3 3 2" xfId="9265" xr:uid="{00000000-0005-0000-0000-00001A240000}"/>
    <cellStyle name="Millares 3 3 4" xfId="9266" xr:uid="{00000000-0005-0000-0000-00001B240000}"/>
    <cellStyle name="Millares 3 3 5" xfId="9267" xr:uid="{00000000-0005-0000-0000-00001C240000}"/>
    <cellStyle name="Millares 3 4" xfId="9268" xr:uid="{00000000-0005-0000-0000-00001D240000}"/>
    <cellStyle name="Millares 3 4 2" xfId="9269" xr:uid="{00000000-0005-0000-0000-00001E240000}"/>
    <cellStyle name="Millares 3 4 2 2" xfId="9270" xr:uid="{00000000-0005-0000-0000-00001F240000}"/>
    <cellStyle name="Millares 3 4 3" xfId="9271" xr:uid="{00000000-0005-0000-0000-000020240000}"/>
    <cellStyle name="Millares 3 4 3 2" xfId="9272" xr:uid="{00000000-0005-0000-0000-000021240000}"/>
    <cellStyle name="Millares 3 4 4" xfId="9273" xr:uid="{00000000-0005-0000-0000-000022240000}"/>
    <cellStyle name="Millares 3 4 5" xfId="9274" xr:uid="{00000000-0005-0000-0000-000023240000}"/>
    <cellStyle name="Millares 3 5" xfId="9275" xr:uid="{00000000-0005-0000-0000-000024240000}"/>
    <cellStyle name="Millares 3 5 2" xfId="9276" xr:uid="{00000000-0005-0000-0000-000025240000}"/>
    <cellStyle name="Millares 3 5 3" xfId="9277" xr:uid="{00000000-0005-0000-0000-000026240000}"/>
    <cellStyle name="Millares 3 6" xfId="9278" xr:uid="{00000000-0005-0000-0000-000027240000}"/>
    <cellStyle name="Millares 3 6 2" xfId="9279" xr:uid="{00000000-0005-0000-0000-000028240000}"/>
    <cellStyle name="Millares 3 7" xfId="9280" xr:uid="{00000000-0005-0000-0000-000029240000}"/>
    <cellStyle name="Millares 3 7 2" xfId="9281" xr:uid="{00000000-0005-0000-0000-00002A240000}"/>
    <cellStyle name="Millares 3 7 2 2" xfId="9282" xr:uid="{00000000-0005-0000-0000-00002B240000}"/>
    <cellStyle name="Millares 3 7 2 3" xfId="9283" xr:uid="{00000000-0005-0000-0000-00002C240000}"/>
    <cellStyle name="Millares 3 8" xfId="9284" xr:uid="{00000000-0005-0000-0000-00002D240000}"/>
    <cellStyle name="Millares 3 9" xfId="9285" xr:uid="{00000000-0005-0000-0000-00002E240000}"/>
    <cellStyle name="Millares 30" xfId="9286" xr:uid="{00000000-0005-0000-0000-00002F240000}"/>
    <cellStyle name="Millares 30 2" xfId="9287" xr:uid="{00000000-0005-0000-0000-000030240000}"/>
    <cellStyle name="Millares 30 2 2" xfId="9288" xr:uid="{00000000-0005-0000-0000-000031240000}"/>
    <cellStyle name="Millares 30 3" xfId="9289" xr:uid="{00000000-0005-0000-0000-000032240000}"/>
    <cellStyle name="Millares 31" xfId="9290" xr:uid="{00000000-0005-0000-0000-000033240000}"/>
    <cellStyle name="Millares 31 2" xfId="9291" xr:uid="{00000000-0005-0000-0000-000034240000}"/>
    <cellStyle name="Millares 32" xfId="9292" xr:uid="{00000000-0005-0000-0000-000035240000}"/>
    <cellStyle name="Millares 32 2" xfId="9293" xr:uid="{00000000-0005-0000-0000-000036240000}"/>
    <cellStyle name="Millares 32 3" xfId="9294" xr:uid="{00000000-0005-0000-0000-000037240000}"/>
    <cellStyle name="Millares 32 4" xfId="9295" xr:uid="{00000000-0005-0000-0000-000038240000}"/>
    <cellStyle name="Millares 33" xfId="9296" xr:uid="{00000000-0005-0000-0000-000039240000}"/>
    <cellStyle name="Millares 33 2" xfId="9297" xr:uid="{00000000-0005-0000-0000-00003A240000}"/>
    <cellStyle name="Millares 33 3" xfId="9298" xr:uid="{00000000-0005-0000-0000-00003B240000}"/>
    <cellStyle name="Millares 33 4" xfId="9299" xr:uid="{00000000-0005-0000-0000-00003C240000}"/>
    <cellStyle name="Millares 34" xfId="9300" xr:uid="{00000000-0005-0000-0000-00003D240000}"/>
    <cellStyle name="Millares 34 2" xfId="9301" xr:uid="{00000000-0005-0000-0000-00003E240000}"/>
    <cellStyle name="Millares 34 3" xfId="9302" xr:uid="{00000000-0005-0000-0000-00003F240000}"/>
    <cellStyle name="Millares 34 4" xfId="9303" xr:uid="{00000000-0005-0000-0000-000040240000}"/>
    <cellStyle name="Millares 35" xfId="9304" xr:uid="{00000000-0005-0000-0000-000041240000}"/>
    <cellStyle name="Millares 35 2" xfId="9305" xr:uid="{00000000-0005-0000-0000-000042240000}"/>
    <cellStyle name="Millares 35 3" xfId="9306" xr:uid="{00000000-0005-0000-0000-000043240000}"/>
    <cellStyle name="Millares 36" xfId="9307" xr:uid="{00000000-0005-0000-0000-000044240000}"/>
    <cellStyle name="Millares 36 2" xfId="9308" xr:uid="{00000000-0005-0000-0000-000045240000}"/>
    <cellStyle name="Millares 36 3" xfId="9309" xr:uid="{00000000-0005-0000-0000-000046240000}"/>
    <cellStyle name="Millares 37" xfId="9310" xr:uid="{00000000-0005-0000-0000-000047240000}"/>
    <cellStyle name="Millares 37 2" xfId="9311" xr:uid="{00000000-0005-0000-0000-000048240000}"/>
    <cellStyle name="Millares 37 3" xfId="9312" xr:uid="{00000000-0005-0000-0000-000049240000}"/>
    <cellStyle name="Millares 38" xfId="9313" xr:uid="{00000000-0005-0000-0000-00004A240000}"/>
    <cellStyle name="Millares 38 2" xfId="9314" xr:uid="{00000000-0005-0000-0000-00004B240000}"/>
    <cellStyle name="Millares 38 3" xfId="9315" xr:uid="{00000000-0005-0000-0000-00004C240000}"/>
    <cellStyle name="Millares 39" xfId="9316" xr:uid="{00000000-0005-0000-0000-00004D240000}"/>
    <cellStyle name="Millares 39 2" xfId="9317" xr:uid="{00000000-0005-0000-0000-00004E240000}"/>
    <cellStyle name="Millares 39 3" xfId="9318" xr:uid="{00000000-0005-0000-0000-00004F240000}"/>
    <cellStyle name="Millares 4" xfId="18" xr:uid="{00000000-0005-0000-0000-000050240000}"/>
    <cellStyle name="Millares 4 10" xfId="9319" xr:uid="{00000000-0005-0000-0000-000051240000}"/>
    <cellStyle name="Millares 4 11" xfId="9320" xr:uid="{00000000-0005-0000-0000-000052240000}"/>
    <cellStyle name="Millares 4 2" xfId="9321" xr:uid="{00000000-0005-0000-0000-000053240000}"/>
    <cellStyle name="Millares 4 2 2" xfId="9322" xr:uid="{00000000-0005-0000-0000-000054240000}"/>
    <cellStyle name="Millares 4 2 2 2" xfId="9323" xr:uid="{00000000-0005-0000-0000-000055240000}"/>
    <cellStyle name="Millares 4 2 2 3" xfId="9324" xr:uid="{00000000-0005-0000-0000-000056240000}"/>
    <cellStyle name="Millares 4 2 3" xfId="9325" xr:uid="{00000000-0005-0000-0000-000057240000}"/>
    <cellStyle name="Millares 4 2 4" xfId="9326" xr:uid="{00000000-0005-0000-0000-000058240000}"/>
    <cellStyle name="Millares 4 3" xfId="9327" xr:uid="{00000000-0005-0000-0000-000059240000}"/>
    <cellStyle name="Millares 4 3 2" xfId="9328" xr:uid="{00000000-0005-0000-0000-00005A240000}"/>
    <cellStyle name="Millares 4 3 2 2" xfId="9329" xr:uid="{00000000-0005-0000-0000-00005B240000}"/>
    <cellStyle name="Millares 4 3 2 2 2" xfId="9330" xr:uid="{00000000-0005-0000-0000-00005C240000}"/>
    <cellStyle name="Millares 4 3 2 2 3" xfId="9331" xr:uid="{00000000-0005-0000-0000-00005D240000}"/>
    <cellStyle name="Millares 4 3 2 3" xfId="9332" xr:uid="{00000000-0005-0000-0000-00005E240000}"/>
    <cellStyle name="Millares 4 3 2 3 2" xfId="9333" xr:uid="{00000000-0005-0000-0000-00005F240000}"/>
    <cellStyle name="Millares 4 3 2 4" xfId="9334" xr:uid="{00000000-0005-0000-0000-000060240000}"/>
    <cellStyle name="Millares 4 3 2 5" xfId="9335" xr:uid="{00000000-0005-0000-0000-000061240000}"/>
    <cellStyle name="Millares 4 3 3" xfId="9336" xr:uid="{00000000-0005-0000-0000-000062240000}"/>
    <cellStyle name="Millares 4 3 3 2" xfId="9337" xr:uid="{00000000-0005-0000-0000-000063240000}"/>
    <cellStyle name="Millares 4 3 4" xfId="9338" xr:uid="{00000000-0005-0000-0000-000064240000}"/>
    <cellStyle name="Millares 4 3 4 2" xfId="9339" xr:uid="{00000000-0005-0000-0000-000065240000}"/>
    <cellStyle name="Millares 4 3 5" xfId="9340" xr:uid="{00000000-0005-0000-0000-000066240000}"/>
    <cellStyle name="Millares 4 3 6" xfId="9341" xr:uid="{00000000-0005-0000-0000-000067240000}"/>
    <cellStyle name="Millares 4 3 7" xfId="9342" xr:uid="{00000000-0005-0000-0000-000068240000}"/>
    <cellStyle name="Millares 4 4" xfId="9343" xr:uid="{00000000-0005-0000-0000-000069240000}"/>
    <cellStyle name="Millares 4 4 2" xfId="9344" xr:uid="{00000000-0005-0000-0000-00006A240000}"/>
    <cellStyle name="Millares 4 4 2 2" xfId="9345" xr:uid="{00000000-0005-0000-0000-00006B240000}"/>
    <cellStyle name="Millares 4 4 2 2 2" xfId="9346" xr:uid="{00000000-0005-0000-0000-00006C240000}"/>
    <cellStyle name="Millares 4 4 2 3" xfId="9347" xr:uid="{00000000-0005-0000-0000-00006D240000}"/>
    <cellStyle name="Millares 4 4 2 4" xfId="9348" xr:uid="{00000000-0005-0000-0000-00006E240000}"/>
    <cellStyle name="Millares 4 4 3" xfId="9349" xr:uid="{00000000-0005-0000-0000-00006F240000}"/>
    <cellStyle name="Millares 4 4 3 2" xfId="9350" xr:uid="{00000000-0005-0000-0000-000070240000}"/>
    <cellStyle name="Millares 4 4 4" xfId="9351" xr:uid="{00000000-0005-0000-0000-000071240000}"/>
    <cellStyle name="Millares 4 4 5" xfId="9352" xr:uid="{00000000-0005-0000-0000-000072240000}"/>
    <cellStyle name="Millares 4 4 6" xfId="9353" xr:uid="{00000000-0005-0000-0000-000073240000}"/>
    <cellStyle name="Millares 4 4 7" xfId="9354" xr:uid="{00000000-0005-0000-0000-000074240000}"/>
    <cellStyle name="Millares 4 5" xfId="9355" xr:uid="{00000000-0005-0000-0000-000075240000}"/>
    <cellStyle name="Millares 4 5 2" xfId="9356" xr:uid="{00000000-0005-0000-0000-000076240000}"/>
    <cellStyle name="Millares 4 5 2 2" xfId="9357" xr:uid="{00000000-0005-0000-0000-000077240000}"/>
    <cellStyle name="Millares 4 5 3" xfId="9358" xr:uid="{00000000-0005-0000-0000-000078240000}"/>
    <cellStyle name="Millares 4 5 3 2" xfId="9359" xr:uid="{00000000-0005-0000-0000-000079240000}"/>
    <cellStyle name="Millares 4 5 4" xfId="9360" xr:uid="{00000000-0005-0000-0000-00007A240000}"/>
    <cellStyle name="Millares 4 5 5" xfId="9361" xr:uid="{00000000-0005-0000-0000-00007B240000}"/>
    <cellStyle name="Millares 4 6" xfId="9362" xr:uid="{00000000-0005-0000-0000-00007C240000}"/>
    <cellStyle name="Millares 4 6 2" xfId="9363" xr:uid="{00000000-0005-0000-0000-00007D240000}"/>
    <cellStyle name="Millares 4 6 2 2" xfId="9364" xr:uid="{00000000-0005-0000-0000-00007E240000}"/>
    <cellStyle name="Millares 4 6 3" xfId="9365" xr:uid="{00000000-0005-0000-0000-00007F240000}"/>
    <cellStyle name="Millares 4 6 3 2" xfId="9366" xr:uid="{00000000-0005-0000-0000-000080240000}"/>
    <cellStyle name="Millares 4 6 4" xfId="9367" xr:uid="{00000000-0005-0000-0000-000081240000}"/>
    <cellStyle name="Millares 4 6 5" xfId="9368" xr:uid="{00000000-0005-0000-0000-000082240000}"/>
    <cellStyle name="Millares 4 7" xfId="9369" xr:uid="{00000000-0005-0000-0000-000083240000}"/>
    <cellStyle name="Millares 4 7 2" xfId="9370" xr:uid="{00000000-0005-0000-0000-000084240000}"/>
    <cellStyle name="Millares 4 8" xfId="9371" xr:uid="{00000000-0005-0000-0000-000085240000}"/>
    <cellStyle name="Millares 4 9" xfId="9372" xr:uid="{00000000-0005-0000-0000-000086240000}"/>
    <cellStyle name="Millares 40" xfId="9373" xr:uid="{00000000-0005-0000-0000-000087240000}"/>
    <cellStyle name="Millares 40 2" xfId="9374" xr:uid="{00000000-0005-0000-0000-000088240000}"/>
    <cellStyle name="Millares 41" xfId="9375" xr:uid="{00000000-0005-0000-0000-000089240000}"/>
    <cellStyle name="Millares 41 2" xfId="9376" xr:uid="{00000000-0005-0000-0000-00008A240000}"/>
    <cellStyle name="Millares 42" xfId="9377" xr:uid="{00000000-0005-0000-0000-00008B240000}"/>
    <cellStyle name="Millares 42 2" xfId="9378" xr:uid="{00000000-0005-0000-0000-00008C240000}"/>
    <cellStyle name="Millares 43" xfId="9379" xr:uid="{00000000-0005-0000-0000-00008D240000}"/>
    <cellStyle name="Millares 43 2" xfId="9380" xr:uid="{00000000-0005-0000-0000-00008E240000}"/>
    <cellStyle name="Millares 44" xfId="9381" xr:uid="{00000000-0005-0000-0000-00008F240000}"/>
    <cellStyle name="Millares 44 2" xfId="9382" xr:uid="{00000000-0005-0000-0000-000090240000}"/>
    <cellStyle name="Millares 45" xfId="9383" xr:uid="{00000000-0005-0000-0000-000091240000}"/>
    <cellStyle name="Millares 45 2" xfId="9384" xr:uid="{00000000-0005-0000-0000-000092240000}"/>
    <cellStyle name="Millares 46" xfId="9385" xr:uid="{00000000-0005-0000-0000-000093240000}"/>
    <cellStyle name="Millares 46 2" xfId="9386" xr:uid="{00000000-0005-0000-0000-000094240000}"/>
    <cellStyle name="Millares 47" xfId="9387" xr:uid="{00000000-0005-0000-0000-000095240000}"/>
    <cellStyle name="Millares 47 2" xfId="9388" xr:uid="{00000000-0005-0000-0000-000096240000}"/>
    <cellStyle name="Millares 48" xfId="9389" xr:uid="{00000000-0005-0000-0000-000097240000}"/>
    <cellStyle name="Millares 48 2" xfId="9390" xr:uid="{00000000-0005-0000-0000-000098240000}"/>
    <cellStyle name="Millares 49" xfId="9391" xr:uid="{00000000-0005-0000-0000-000099240000}"/>
    <cellStyle name="Millares 49 2" xfId="9392" xr:uid="{00000000-0005-0000-0000-00009A240000}"/>
    <cellStyle name="Millares 5" xfId="9393" xr:uid="{00000000-0005-0000-0000-00009B240000}"/>
    <cellStyle name="Millares 5 10" xfId="9394" xr:uid="{00000000-0005-0000-0000-00009C240000}"/>
    <cellStyle name="Millares 5 11" xfId="9395" xr:uid="{00000000-0005-0000-0000-00009D240000}"/>
    <cellStyle name="Millares 5 2" xfId="9396" xr:uid="{00000000-0005-0000-0000-00009E240000}"/>
    <cellStyle name="Millares 5 2 2" xfId="9397" xr:uid="{00000000-0005-0000-0000-00009F240000}"/>
    <cellStyle name="Millares 5 2 2 2" xfId="9398" xr:uid="{00000000-0005-0000-0000-0000A0240000}"/>
    <cellStyle name="Millares 5 2 2 3" xfId="9399" xr:uid="{00000000-0005-0000-0000-0000A1240000}"/>
    <cellStyle name="Millares 5 2 3" xfId="9400" xr:uid="{00000000-0005-0000-0000-0000A2240000}"/>
    <cellStyle name="Millares 5 2 4" xfId="9401" xr:uid="{00000000-0005-0000-0000-0000A3240000}"/>
    <cellStyle name="Millares 5 3" xfId="9402" xr:uid="{00000000-0005-0000-0000-0000A4240000}"/>
    <cellStyle name="Millares 5 3 2" xfId="9403" xr:uid="{00000000-0005-0000-0000-0000A5240000}"/>
    <cellStyle name="Millares 5 3 2 2" xfId="9404" xr:uid="{00000000-0005-0000-0000-0000A6240000}"/>
    <cellStyle name="Millares 5 3 2 3" xfId="9405" xr:uid="{00000000-0005-0000-0000-0000A7240000}"/>
    <cellStyle name="Millares 5 3 3" xfId="9406" xr:uid="{00000000-0005-0000-0000-0000A8240000}"/>
    <cellStyle name="Millares 5 3 4" xfId="9407" xr:uid="{00000000-0005-0000-0000-0000A9240000}"/>
    <cellStyle name="Millares 5 4" xfId="9408" xr:uid="{00000000-0005-0000-0000-0000AA240000}"/>
    <cellStyle name="Millares 5 4 2" xfId="9409" xr:uid="{00000000-0005-0000-0000-0000AB240000}"/>
    <cellStyle name="Millares 5 4 2 2" xfId="9410" xr:uid="{00000000-0005-0000-0000-0000AC240000}"/>
    <cellStyle name="Millares 5 4 3" xfId="9411" xr:uid="{00000000-0005-0000-0000-0000AD240000}"/>
    <cellStyle name="Millares 5 4 4" xfId="9412" xr:uid="{00000000-0005-0000-0000-0000AE240000}"/>
    <cellStyle name="Millares 5 5" xfId="9413" xr:uid="{00000000-0005-0000-0000-0000AF240000}"/>
    <cellStyle name="Millares 5 5 2" xfId="9414" xr:uid="{00000000-0005-0000-0000-0000B0240000}"/>
    <cellStyle name="Millares 5 5 2 2" xfId="9415" xr:uid="{00000000-0005-0000-0000-0000B1240000}"/>
    <cellStyle name="Millares 5 5 2 2 2" xfId="9416" xr:uid="{00000000-0005-0000-0000-0000B2240000}"/>
    <cellStyle name="Millares 5 5 2 3" xfId="9417" xr:uid="{00000000-0005-0000-0000-0000B3240000}"/>
    <cellStyle name="Millares 5 5 2 4" xfId="9418" xr:uid="{00000000-0005-0000-0000-0000B4240000}"/>
    <cellStyle name="Millares 5 5 3" xfId="9419" xr:uid="{00000000-0005-0000-0000-0000B5240000}"/>
    <cellStyle name="Millares 5 5 3 2" xfId="9420" xr:uid="{00000000-0005-0000-0000-0000B6240000}"/>
    <cellStyle name="Millares 5 5 3 2 2" xfId="9421" xr:uid="{00000000-0005-0000-0000-0000B7240000}"/>
    <cellStyle name="Millares 5 5 3 3" xfId="9422" xr:uid="{00000000-0005-0000-0000-0000B8240000}"/>
    <cellStyle name="Millares 5 5 4" xfId="9423" xr:uid="{00000000-0005-0000-0000-0000B9240000}"/>
    <cellStyle name="Millares 5 5 5" xfId="9424" xr:uid="{00000000-0005-0000-0000-0000BA240000}"/>
    <cellStyle name="Millares 5 5 6" xfId="9425" xr:uid="{00000000-0005-0000-0000-0000BB240000}"/>
    <cellStyle name="Millares 5 5 7" xfId="9426" xr:uid="{00000000-0005-0000-0000-0000BC240000}"/>
    <cellStyle name="Millares 5 6" xfId="9427" xr:uid="{00000000-0005-0000-0000-0000BD240000}"/>
    <cellStyle name="Millares 5 6 2" xfId="9428" xr:uid="{00000000-0005-0000-0000-0000BE240000}"/>
    <cellStyle name="Millares 5 6 3" xfId="9429" xr:uid="{00000000-0005-0000-0000-0000BF240000}"/>
    <cellStyle name="Millares 5 6 4" xfId="9430" xr:uid="{00000000-0005-0000-0000-0000C0240000}"/>
    <cellStyle name="Millares 5 6 5" xfId="9431" xr:uid="{00000000-0005-0000-0000-0000C1240000}"/>
    <cellStyle name="Millares 5 7" xfId="9432" xr:uid="{00000000-0005-0000-0000-0000C2240000}"/>
    <cellStyle name="Millares 5 7 2" xfId="9433" xr:uid="{00000000-0005-0000-0000-0000C3240000}"/>
    <cellStyle name="Millares 5 7 2 2" xfId="9434" xr:uid="{00000000-0005-0000-0000-0000C4240000}"/>
    <cellStyle name="Millares 5 7 3" xfId="9435" xr:uid="{00000000-0005-0000-0000-0000C5240000}"/>
    <cellStyle name="Millares 5 7 4" xfId="9436" xr:uid="{00000000-0005-0000-0000-0000C6240000}"/>
    <cellStyle name="Millares 5 8" xfId="9437" xr:uid="{00000000-0005-0000-0000-0000C7240000}"/>
    <cellStyle name="Millares 5 8 2" xfId="9438" xr:uid="{00000000-0005-0000-0000-0000C8240000}"/>
    <cellStyle name="Millares 5 9" xfId="9439" xr:uid="{00000000-0005-0000-0000-0000C9240000}"/>
    <cellStyle name="Millares 50" xfId="9440" xr:uid="{00000000-0005-0000-0000-0000CA240000}"/>
    <cellStyle name="Millares 50 2" xfId="9441" xr:uid="{00000000-0005-0000-0000-0000CB240000}"/>
    <cellStyle name="Millares 51" xfId="9442" xr:uid="{00000000-0005-0000-0000-0000CC240000}"/>
    <cellStyle name="Millares 51 2" xfId="9443" xr:uid="{00000000-0005-0000-0000-0000CD240000}"/>
    <cellStyle name="Millares 52" xfId="9444" xr:uid="{00000000-0005-0000-0000-0000CE240000}"/>
    <cellStyle name="Millares 52 2" xfId="9445" xr:uid="{00000000-0005-0000-0000-0000CF240000}"/>
    <cellStyle name="Millares 53" xfId="9446" xr:uid="{00000000-0005-0000-0000-0000D0240000}"/>
    <cellStyle name="Millares 53 2" xfId="9447" xr:uid="{00000000-0005-0000-0000-0000D1240000}"/>
    <cellStyle name="Millares 54" xfId="9448" xr:uid="{00000000-0005-0000-0000-0000D2240000}"/>
    <cellStyle name="Millares 54 2" xfId="9449" xr:uid="{00000000-0005-0000-0000-0000D3240000}"/>
    <cellStyle name="Millares 55" xfId="9450" xr:uid="{00000000-0005-0000-0000-0000D4240000}"/>
    <cellStyle name="Millares 55 2" xfId="9451" xr:uid="{00000000-0005-0000-0000-0000D5240000}"/>
    <cellStyle name="Millares 56" xfId="9452" xr:uid="{00000000-0005-0000-0000-0000D6240000}"/>
    <cellStyle name="Millares 56 2" xfId="9453" xr:uid="{00000000-0005-0000-0000-0000D7240000}"/>
    <cellStyle name="Millares 57" xfId="9454" xr:uid="{00000000-0005-0000-0000-0000D8240000}"/>
    <cellStyle name="Millares 58" xfId="9455" xr:uid="{00000000-0005-0000-0000-0000D9240000}"/>
    <cellStyle name="Millares 59" xfId="9456" xr:uid="{00000000-0005-0000-0000-0000DA240000}"/>
    <cellStyle name="Millares 6" xfId="9457" xr:uid="{00000000-0005-0000-0000-0000DB240000}"/>
    <cellStyle name="Millares 6 2" xfId="9458" xr:uid="{00000000-0005-0000-0000-0000DC240000}"/>
    <cellStyle name="Millares 6 2 2" xfId="9459" xr:uid="{00000000-0005-0000-0000-0000DD240000}"/>
    <cellStyle name="Millares 6 2 2 2" xfId="9460" xr:uid="{00000000-0005-0000-0000-0000DE240000}"/>
    <cellStyle name="Millares 6 2 2 3" xfId="9461" xr:uid="{00000000-0005-0000-0000-0000DF240000}"/>
    <cellStyle name="Millares 6 2 2 4" xfId="9462" xr:uid="{00000000-0005-0000-0000-0000E0240000}"/>
    <cellStyle name="Millares 6 2 2 5" xfId="9463" xr:uid="{00000000-0005-0000-0000-0000E1240000}"/>
    <cellStyle name="Millares 6 2 2 6" xfId="9464" xr:uid="{00000000-0005-0000-0000-0000E2240000}"/>
    <cellStyle name="Millares 6 2 3" xfId="9465" xr:uid="{00000000-0005-0000-0000-0000E3240000}"/>
    <cellStyle name="Millares 6 2 3 2" xfId="9466" xr:uid="{00000000-0005-0000-0000-0000E4240000}"/>
    <cellStyle name="Millares 6 2 4" xfId="9467" xr:uid="{00000000-0005-0000-0000-0000E5240000}"/>
    <cellStyle name="Millares 6 2 5" xfId="9468" xr:uid="{00000000-0005-0000-0000-0000E6240000}"/>
    <cellStyle name="Millares 6 2 6" xfId="9469" xr:uid="{00000000-0005-0000-0000-0000E7240000}"/>
    <cellStyle name="Millares 6 2 6 2" xfId="9470" xr:uid="{00000000-0005-0000-0000-0000E8240000}"/>
    <cellStyle name="Millares 6 2 7" xfId="9471" xr:uid="{00000000-0005-0000-0000-0000E9240000}"/>
    <cellStyle name="Millares 6 3" xfId="9472" xr:uid="{00000000-0005-0000-0000-0000EA240000}"/>
    <cellStyle name="Millares 6 3 10" xfId="9473" xr:uid="{00000000-0005-0000-0000-0000EB240000}"/>
    <cellStyle name="Millares 6 3 2" xfId="9474" xr:uid="{00000000-0005-0000-0000-0000EC240000}"/>
    <cellStyle name="Millares 6 3 2 2" xfId="9475" xr:uid="{00000000-0005-0000-0000-0000ED240000}"/>
    <cellStyle name="Millares 6 3 2 2 2" xfId="9476" xr:uid="{00000000-0005-0000-0000-0000EE240000}"/>
    <cellStyle name="Millares 6 3 2 3" xfId="9477" xr:uid="{00000000-0005-0000-0000-0000EF240000}"/>
    <cellStyle name="Millares 6 3 2 4" xfId="9478" xr:uid="{00000000-0005-0000-0000-0000F0240000}"/>
    <cellStyle name="Millares 6 3 2 5" xfId="9479" xr:uid="{00000000-0005-0000-0000-0000F1240000}"/>
    <cellStyle name="Millares 6 3 2 6" xfId="9480" xr:uid="{00000000-0005-0000-0000-0000F2240000}"/>
    <cellStyle name="Millares 6 3 3" xfId="9481" xr:uid="{00000000-0005-0000-0000-0000F3240000}"/>
    <cellStyle name="Millares 6 3 3 2" xfId="9482" xr:uid="{00000000-0005-0000-0000-0000F4240000}"/>
    <cellStyle name="Millares 6 3 3 3" xfId="9483" xr:uid="{00000000-0005-0000-0000-0000F5240000}"/>
    <cellStyle name="Millares 6 3 3 4" xfId="9484" xr:uid="{00000000-0005-0000-0000-0000F6240000}"/>
    <cellStyle name="Millares 6 3 3 5" xfId="9485" xr:uid="{00000000-0005-0000-0000-0000F7240000}"/>
    <cellStyle name="Millares 6 3 4" xfId="9486" xr:uid="{00000000-0005-0000-0000-0000F8240000}"/>
    <cellStyle name="Millares 6 3 4 2" xfId="9487" xr:uid="{00000000-0005-0000-0000-0000F9240000}"/>
    <cellStyle name="Millares 6 3 4 3" xfId="9488" xr:uid="{00000000-0005-0000-0000-0000FA240000}"/>
    <cellStyle name="Millares 6 3 5" xfId="9489" xr:uid="{00000000-0005-0000-0000-0000FB240000}"/>
    <cellStyle name="Millares 6 3 5 2" xfId="9490" xr:uid="{00000000-0005-0000-0000-0000FC240000}"/>
    <cellStyle name="Millares 6 3 5 3" xfId="9491" xr:uid="{00000000-0005-0000-0000-0000FD240000}"/>
    <cellStyle name="Millares 6 3 6" xfId="9492" xr:uid="{00000000-0005-0000-0000-0000FE240000}"/>
    <cellStyle name="Millares 6 3 7" xfId="9493" xr:uid="{00000000-0005-0000-0000-0000FF240000}"/>
    <cellStyle name="Millares 6 3 8" xfId="9494" xr:uid="{00000000-0005-0000-0000-000000250000}"/>
    <cellStyle name="Millares 6 3 9" xfId="9495" xr:uid="{00000000-0005-0000-0000-000001250000}"/>
    <cellStyle name="Millares 6 4" xfId="9496" xr:uid="{00000000-0005-0000-0000-000002250000}"/>
    <cellStyle name="Millares 6 4 10" xfId="9497" xr:uid="{00000000-0005-0000-0000-000003250000}"/>
    <cellStyle name="Millares 6 4 2" xfId="9498" xr:uid="{00000000-0005-0000-0000-000004250000}"/>
    <cellStyle name="Millares 6 4 2 2" xfId="9499" xr:uid="{00000000-0005-0000-0000-000005250000}"/>
    <cellStyle name="Millares 6 4 2 2 2" xfId="9500" xr:uid="{00000000-0005-0000-0000-000006250000}"/>
    <cellStyle name="Millares 6 4 2 3" xfId="9501" xr:uid="{00000000-0005-0000-0000-000007250000}"/>
    <cellStyle name="Millares 6 4 2 3 2" xfId="9502" xr:uid="{00000000-0005-0000-0000-000008250000}"/>
    <cellStyle name="Millares 6 4 2 4" xfId="9503" xr:uid="{00000000-0005-0000-0000-000009250000}"/>
    <cellStyle name="Millares 6 4 2 5" xfId="9504" xr:uid="{00000000-0005-0000-0000-00000A250000}"/>
    <cellStyle name="Millares 6 4 2 6" xfId="9505" xr:uid="{00000000-0005-0000-0000-00000B250000}"/>
    <cellStyle name="Millares 6 4 2 7" xfId="9506" xr:uid="{00000000-0005-0000-0000-00000C250000}"/>
    <cellStyle name="Millares 6 4 3" xfId="9507" xr:uid="{00000000-0005-0000-0000-00000D250000}"/>
    <cellStyle name="Millares 6 4 3 2" xfId="9508" xr:uid="{00000000-0005-0000-0000-00000E250000}"/>
    <cellStyle name="Millares 6 4 3 3" xfId="9509" xr:uid="{00000000-0005-0000-0000-00000F250000}"/>
    <cellStyle name="Millares 6 4 3 4" xfId="9510" xr:uid="{00000000-0005-0000-0000-000010250000}"/>
    <cellStyle name="Millares 6 4 4" xfId="9511" xr:uid="{00000000-0005-0000-0000-000011250000}"/>
    <cellStyle name="Millares 6 4 5" xfId="9512" xr:uid="{00000000-0005-0000-0000-000012250000}"/>
    <cellStyle name="Millares 6 4 6" xfId="9513" xr:uid="{00000000-0005-0000-0000-000013250000}"/>
    <cellStyle name="Millares 6 4 7" xfId="9514" xr:uid="{00000000-0005-0000-0000-000014250000}"/>
    <cellStyle name="Millares 6 4 8" xfId="9515" xr:uid="{00000000-0005-0000-0000-000015250000}"/>
    <cellStyle name="Millares 6 4 9" xfId="9516" xr:uid="{00000000-0005-0000-0000-000016250000}"/>
    <cellStyle name="Millares 6 5" xfId="9517" xr:uid="{00000000-0005-0000-0000-000017250000}"/>
    <cellStyle name="Millares 6 5 2" xfId="9518" xr:uid="{00000000-0005-0000-0000-000018250000}"/>
    <cellStyle name="Millares 6 5 2 2" xfId="9519" xr:uid="{00000000-0005-0000-0000-000019250000}"/>
    <cellStyle name="Millares 6 5 2 3" xfId="9520" xr:uid="{00000000-0005-0000-0000-00001A250000}"/>
    <cellStyle name="Millares 6 5 3" xfId="9521" xr:uid="{00000000-0005-0000-0000-00001B250000}"/>
    <cellStyle name="Millares 6 5 3 2" xfId="9522" xr:uid="{00000000-0005-0000-0000-00001C250000}"/>
    <cellStyle name="Millares 6 5 4" xfId="9523" xr:uid="{00000000-0005-0000-0000-00001D250000}"/>
    <cellStyle name="Millares 6 5 5" xfId="9524" xr:uid="{00000000-0005-0000-0000-00001E250000}"/>
    <cellStyle name="Millares 6 5 6" xfId="9525" xr:uid="{00000000-0005-0000-0000-00001F250000}"/>
    <cellStyle name="Millares 6 5 7" xfId="9526" xr:uid="{00000000-0005-0000-0000-000020250000}"/>
    <cellStyle name="Millares 6 5 8" xfId="9527" xr:uid="{00000000-0005-0000-0000-000021250000}"/>
    <cellStyle name="Millares 6 5 9" xfId="9528" xr:uid="{00000000-0005-0000-0000-000022250000}"/>
    <cellStyle name="Millares 6 6" xfId="9529" xr:uid="{00000000-0005-0000-0000-000023250000}"/>
    <cellStyle name="Millares 6 6 2" xfId="9530" xr:uid="{00000000-0005-0000-0000-000024250000}"/>
    <cellStyle name="Millares 6 7" xfId="9531" xr:uid="{00000000-0005-0000-0000-000025250000}"/>
    <cellStyle name="Millares 6 8" xfId="9532" xr:uid="{00000000-0005-0000-0000-000026250000}"/>
    <cellStyle name="Millares 60" xfId="9533" xr:uid="{00000000-0005-0000-0000-000027250000}"/>
    <cellStyle name="Millares 61" xfId="9534" xr:uid="{00000000-0005-0000-0000-000028250000}"/>
    <cellStyle name="Millares 62" xfId="9535" xr:uid="{00000000-0005-0000-0000-000029250000}"/>
    <cellStyle name="Millares 63" xfId="9536" xr:uid="{00000000-0005-0000-0000-00002A250000}"/>
    <cellStyle name="Millares 64" xfId="62013" xr:uid="{00000000-0005-0000-0000-00002B250000}"/>
    <cellStyle name="Millares 7" xfId="9537" xr:uid="{00000000-0005-0000-0000-00002C250000}"/>
    <cellStyle name="Millares 7 2" xfId="9538" xr:uid="{00000000-0005-0000-0000-00002D250000}"/>
    <cellStyle name="Millares 7 2 2" xfId="9539" xr:uid="{00000000-0005-0000-0000-00002E250000}"/>
    <cellStyle name="Millares 7 2 2 2" xfId="9540" xr:uid="{00000000-0005-0000-0000-00002F250000}"/>
    <cellStyle name="Millares 7 2 3" xfId="9541" xr:uid="{00000000-0005-0000-0000-000030250000}"/>
    <cellStyle name="Millares 7 3" xfId="9542" xr:uid="{00000000-0005-0000-0000-000031250000}"/>
    <cellStyle name="Millares 7 3 2" xfId="9543" xr:uid="{00000000-0005-0000-0000-000032250000}"/>
    <cellStyle name="Millares 7 3 3" xfId="9544" xr:uid="{00000000-0005-0000-0000-000033250000}"/>
    <cellStyle name="Millares 7 3 3 2" xfId="9545" xr:uid="{00000000-0005-0000-0000-000034250000}"/>
    <cellStyle name="Millares 7 3 3 3" xfId="9546" xr:uid="{00000000-0005-0000-0000-000035250000}"/>
    <cellStyle name="Millares 7 4" xfId="9547" xr:uid="{00000000-0005-0000-0000-000036250000}"/>
    <cellStyle name="Millares 7 4 2" xfId="9548" xr:uid="{00000000-0005-0000-0000-000037250000}"/>
    <cellStyle name="Millares 7 4 3" xfId="9549" xr:uid="{00000000-0005-0000-0000-000038250000}"/>
    <cellStyle name="Millares 7 4 4" xfId="9550" xr:uid="{00000000-0005-0000-0000-000039250000}"/>
    <cellStyle name="Millares 7 5" xfId="9551" xr:uid="{00000000-0005-0000-0000-00003A250000}"/>
    <cellStyle name="Millares 7 5 2" xfId="9552" xr:uid="{00000000-0005-0000-0000-00003B250000}"/>
    <cellStyle name="Millares 7 5 3" xfId="9553" xr:uid="{00000000-0005-0000-0000-00003C250000}"/>
    <cellStyle name="Millares 7 6" xfId="9554" xr:uid="{00000000-0005-0000-0000-00003D250000}"/>
    <cellStyle name="Millares 7 7" xfId="9555" xr:uid="{00000000-0005-0000-0000-00003E250000}"/>
    <cellStyle name="Millares 8" xfId="9556" xr:uid="{00000000-0005-0000-0000-00003F250000}"/>
    <cellStyle name="Millares 8 2" xfId="9557" xr:uid="{00000000-0005-0000-0000-000040250000}"/>
    <cellStyle name="Millares 8 2 2" xfId="9558" xr:uid="{00000000-0005-0000-0000-000041250000}"/>
    <cellStyle name="Millares 8 2 2 2" xfId="9559" xr:uid="{00000000-0005-0000-0000-000042250000}"/>
    <cellStyle name="Millares 8 2 3" xfId="9560" xr:uid="{00000000-0005-0000-0000-000043250000}"/>
    <cellStyle name="Millares 8 2 3 2" xfId="9561" xr:uid="{00000000-0005-0000-0000-000044250000}"/>
    <cellStyle name="Millares 8 2 4" xfId="9562" xr:uid="{00000000-0005-0000-0000-000045250000}"/>
    <cellStyle name="Millares 8 2 5" xfId="9563" xr:uid="{00000000-0005-0000-0000-000046250000}"/>
    <cellStyle name="Millares 8 3" xfId="9564" xr:uid="{00000000-0005-0000-0000-000047250000}"/>
    <cellStyle name="Millares 8 3 2" xfId="9565" xr:uid="{00000000-0005-0000-0000-000048250000}"/>
    <cellStyle name="Millares 8 3 3" xfId="9566" xr:uid="{00000000-0005-0000-0000-000049250000}"/>
    <cellStyle name="Millares 8 3 3 2" xfId="9567" xr:uid="{00000000-0005-0000-0000-00004A250000}"/>
    <cellStyle name="Millares 8 3 4" xfId="9568" xr:uid="{00000000-0005-0000-0000-00004B250000}"/>
    <cellStyle name="Millares 8 3 5" xfId="9569" xr:uid="{00000000-0005-0000-0000-00004C250000}"/>
    <cellStyle name="Millares 8 3 6" xfId="9570" xr:uid="{00000000-0005-0000-0000-00004D250000}"/>
    <cellStyle name="Millares 8 4" xfId="9571" xr:uid="{00000000-0005-0000-0000-00004E250000}"/>
    <cellStyle name="Millares 8 4 2" xfId="9572" xr:uid="{00000000-0005-0000-0000-00004F250000}"/>
    <cellStyle name="Millares 8 4 2 2" xfId="9573" xr:uid="{00000000-0005-0000-0000-000050250000}"/>
    <cellStyle name="Millares 8 4 3" xfId="9574" xr:uid="{00000000-0005-0000-0000-000051250000}"/>
    <cellStyle name="Millares 8 4 4" xfId="9575" xr:uid="{00000000-0005-0000-0000-000052250000}"/>
    <cellStyle name="Millares 8 5" xfId="9576" xr:uid="{00000000-0005-0000-0000-000053250000}"/>
    <cellStyle name="Millares 8 6" xfId="9577" xr:uid="{00000000-0005-0000-0000-000054250000}"/>
    <cellStyle name="Millares 9" xfId="9578" xr:uid="{00000000-0005-0000-0000-000055250000}"/>
    <cellStyle name="Millares 9 2" xfId="9579" xr:uid="{00000000-0005-0000-0000-000056250000}"/>
    <cellStyle name="Millares 9 2 2" xfId="9580" xr:uid="{00000000-0005-0000-0000-000057250000}"/>
    <cellStyle name="Millares 9 2 2 2" xfId="9581" xr:uid="{00000000-0005-0000-0000-000058250000}"/>
    <cellStyle name="Millares 9 3" xfId="9582" xr:uid="{00000000-0005-0000-0000-000059250000}"/>
    <cellStyle name="Millares 9 4" xfId="9583" xr:uid="{00000000-0005-0000-0000-00005A250000}"/>
    <cellStyle name="Millares 9 5" xfId="9584" xr:uid="{00000000-0005-0000-0000-00005B250000}"/>
    <cellStyle name="Millares 9 6" xfId="9585" xr:uid="{00000000-0005-0000-0000-00005C250000}"/>
    <cellStyle name="Millares 9 7" xfId="9586" xr:uid="{00000000-0005-0000-0000-00005D250000}"/>
    <cellStyle name="Milliers_Exploratorio 2010 21 Julio 2009 PME" xfId="9587" xr:uid="{00000000-0005-0000-0000-00005E250000}"/>
    <cellStyle name="Moneda [0] 2" xfId="9588" xr:uid="{00000000-0005-0000-0000-00005F250000}"/>
    <cellStyle name="Moneda [0] 3" xfId="9589" xr:uid="{00000000-0005-0000-0000-000060250000}"/>
    <cellStyle name="Moneda 10" xfId="9590" xr:uid="{00000000-0005-0000-0000-000061250000}"/>
    <cellStyle name="Moneda 100" xfId="9591" xr:uid="{00000000-0005-0000-0000-000062250000}"/>
    <cellStyle name="Moneda 101" xfId="9592" xr:uid="{00000000-0005-0000-0000-000063250000}"/>
    <cellStyle name="Moneda 102" xfId="9593" xr:uid="{00000000-0005-0000-0000-000064250000}"/>
    <cellStyle name="Moneda 103" xfId="9594" xr:uid="{00000000-0005-0000-0000-000065250000}"/>
    <cellStyle name="Moneda 104" xfId="9595" xr:uid="{00000000-0005-0000-0000-000066250000}"/>
    <cellStyle name="Moneda 105" xfId="9596" xr:uid="{00000000-0005-0000-0000-000067250000}"/>
    <cellStyle name="Moneda 106" xfId="9597" xr:uid="{00000000-0005-0000-0000-000068250000}"/>
    <cellStyle name="Moneda 107" xfId="9598" xr:uid="{00000000-0005-0000-0000-000069250000}"/>
    <cellStyle name="Moneda 108" xfId="9599" xr:uid="{00000000-0005-0000-0000-00006A250000}"/>
    <cellStyle name="Moneda 109" xfId="9600" xr:uid="{00000000-0005-0000-0000-00006B250000}"/>
    <cellStyle name="Moneda 11" xfId="9601" xr:uid="{00000000-0005-0000-0000-00006C250000}"/>
    <cellStyle name="Moneda 110" xfId="9602" xr:uid="{00000000-0005-0000-0000-00006D250000}"/>
    <cellStyle name="Moneda 111" xfId="9603" xr:uid="{00000000-0005-0000-0000-00006E250000}"/>
    <cellStyle name="Moneda 112" xfId="9604" xr:uid="{00000000-0005-0000-0000-00006F250000}"/>
    <cellStyle name="Moneda 113" xfId="9605" xr:uid="{00000000-0005-0000-0000-000070250000}"/>
    <cellStyle name="Moneda 114" xfId="9606" xr:uid="{00000000-0005-0000-0000-000071250000}"/>
    <cellStyle name="Moneda 115" xfId="9607" xr:uid="{00000000-0005-0000-0000-000072250000}"/>
    <cellStyle name="Moneda 116" xfId="9608" xr:uid="{00000000-0005-0000-0000-000073250000}"/>
    <cellStyle name="Moneda 117" xfId="9609" xr:uid="{00000000-0005-0000-0000-000074250000}"/>
    <cellStyle name="Moneda 118" xfId="9610" xr:uid="{00000000-0005-0000-0000-000075250000}"/>
    <cellStyle name="Moneda 119" xfId="9611" xr:uid="{00000000-0005-0000-0000-000076250000}"/>
    <cellStyle name="Moneda 12" xfId="9612" xr:uid="{00000000-0005-0000-0000-000077250000}"/>
    <cellStyle name="Moneda 120" xfId="9613" xr:uid="{00000000-0005-0000-0000-000078250000}"/>
    <cellStyle name="Moneda 121" xfId="9614" xr:uid="{00000000-0005-0000-0000-000079250000}"/>
    <cellStyle name="Moneda 122" xfId="9615" xr:uid="{00000000-0005-0000-0000-00007A250000}"/>
    <cellStyle name="Moneda 123" xfId="9616" xr:uid="{00000000-0005-0000-0000-00007B250000}"/>
    <cellStyle name="Moneda 124" xfId="9617" xr:uid="{00000000-0005-0000-0000-00007C250000}"/>
    <cellStyle name="Moneda 125" xfId="9618" xr:uid="{00000000-0005-0000-0000-00007D250000}"/>
    <cellStyle name="Moneda 126" xfId="9619" xr:uid="{00000000-0005-0000-0000-00007E250000}"/>
    <cellStyle name="Moneda 127" xfId="9620" xr:uid="{00000000-0005-0000-0000-00007F250000}"/>
    <cellStyle name="Moneda 128" xfId="9621" xr:uid="{00000000-0005-0000-0000-000080250000}"/>
    <cellStyle name="Moneda 129" xfId="9622" xr:uid="{00000000-0005-0000-0000-000081250000}"/>
    <cellStyle name="Moneda 13" xfId="9623" xr:uid="{00000000-0005-0000-0000-000082250000}"/>
    <cellStyle name="Moneda 130" xfId="9624" xr:uid="{00000000-0005-0000-0000-000083250000}"/>
    <cellStyle name="Moneda 131" xfId="9625" xr:uid="{00000000-0005-0000-0000-000084250000}"/>
    <cellStyle name="Moneda 132" xfId="9626" xr:uid="{00000000-0005-0000-0000-000085250000}"/>
    <cellStyle name="Moneda 133" xfId="9627" xr:uid="{00000000-0005-0000-0000-000086250000}"/>
    <cellStyle name="Moneda 134" xfId="9628" xr:uid="{00000000-0005-0000-0000-000087250000}"/>
    <cellStyle name="Moneda 135" xfId="9629" xr:uid="{00000000-0005-0000-0000-000088250000}"/>
    <cellStyle name="Moneda 136" xfId="9630" xr:uid="{00000000-0005-0000-0000-000089250000}"/>
    <cellStyle name="Moneda 137" xfId="9631" xr:uid="{00000000-0005-0000-0000-00008A250000}"/>
    <cellStyle name="Moneda 138" xfId="9632" xr:uid="{00000000-0005-0000-0000-00008B250000}"/>
    <cellStyle name="Moneda 139" xfId="9633" xr:uid="{00000000-0005-0000-0000-00008C250000}"/>
    <cellStyle name="Moneda 14" xfId="9634" xr:uid="{00000000-0005-0000-0000-00008D250000}"/>
    <cellStyle name="Moneda 140" xfId="9635" xr:uid="{00000000-0005-0000-0000-00008E250000}"/>
    <cellStyle name="Moneda 141" xfId="9636" xr:uid="{00000000-0005-0000-0000-00008F250000}"/>
    <cellStyle name="Moneda 142" xfId="9637" xr:uid="{00000000-0005-0000-0000-000090250000}"/>
    <cellStyle name="Moneda 143" xfId="9638" xr:uid="{00000000-0005-0000-0000-000091250000}"/>
    <cellStyle name="Moneda 15" xfId="9639" xr:uid="{00000000-0005-0000-0000-000092250000}"/>
    <cellStyle name="Moneda 16" xfId="9640" xr:uid="{00000000-0005-0000-0000-000093250000}"/>
    <cellStyle name="Moneda 17" xfId="9641" xr:uid="{00000000-0005-0000-0000-000094250000}"/>
    <cellStyle name="Moneda 17 2" xfId="9642" xr:uid="{00000000-0005-0000-0000-000095250000}"/>
    <cellStyle name="Moneda 17 2 2" xfId="9643" xr:uid="{00000000-0005-0000-0000-000096250000}"/>
    <cellStyle name="Moneda 17 2 3" xfId="9644" xr:uid="{00000000-0005-0000-0000-000097250000}"/>
    <cellStyle name="Moneda 17 3" xfId="9645" xr:uid="{00000000-0005-0000-0000-000098250000}"/>
    <cellStyle name="Moneda 18" xfId="9646" xr:uid="{00000000-0005-0000-0000-000099250000}"/>
    <cellStyle name="Moneda 18 2" xfId="9647" xr:uid="{00000000-0005-0000-0000-00009A250000}"/>
    <cellStyle name="Moneda 18 2 2" xfId="9648" xr:uid="{00000000-0005-0000-0000-00009B250000}"/>
    <cellStyle name="Moneda 18 2 3" xfId="9649" xr:uid="{00000000-0005-0000-0000-00009C250000}"/>
    <cellStyle name="Moneda 18 3" xfId="9650" xr:uid="{00000000-0005-0000-0000-00009D250000}"/>
    <cellStyle name="Moneda 19" xfId="9651" xr:uid="{00000000-0005-0000-0000-00009E250000}"/>
    <cellStyle name="Moneda 19 2" xfId="9652" xr:uid="{00000000-0005-0000-0000-00009F250000}"/>
    <cellStyle name="Moneda 19 2 2" xfId="9653" xr:uid="{00000000-0005-0000-0000-0000A0250000}"/>
    <cellStyle name="Moneda 19 2 3" xfId="9654" xr:uid="{00000000-0005-0000-0000-0000A1250000}"/>
    <cellStyle name="Moneda 19 3" xfId="9655" xr:uid="{00000000-0005-0000-0000-0000A2250000}"/>
    <cellStyle name="Moneda 2" xfId="1" xr:uid="{00000000-0005-0000-0000-0000A3250000}"/>
    <cellStyle name="Moneda 2 10" xfId="9657" xr:uid="{00000000-0005-0000-0000-0000A4250000}"/>
    <cellStyle name="Moneda 2 11" xfId="9656" xr:uid="{00000000-0005-0000-0000-0000A5250000}"/>
    <cellStyle name="Moneda 2 2" xfId="9658" xr:uid="{00000000-0005-0000-0000-0000A6250000}"/>
    <cellStyle name="Moneda 2 2 2" xfId="9659" xr:uid="{00000000-0005-0000-0000-0000A7250000}"/>
    <cellStyle name="Moneda 2 2 2 2" xfId="9660" xr:uid="{00000000-0005-0000-0000-0000A8250000}"/>
    <cellStyle name="Moneda 2 2 2 2 2" xfId="9661" xr:uid="{00000000-0005-0000-0000-0000A9250000}"/>
    <cellStyle name="Moneda 2 2 2 2 3" xfId="9662" xr:uid="{00000000-0005-0000-0000-0000AA250000}"/>
    <cellStyle name="Moneda 2 2 2 2 4" xfId="9663" xr:uid="{00000000-0005-0000-0000-0000AB250000}"/>
    <cellStyle name="Moneda 2 2 2 3" xfId="9664" xr:uid="{00000000-0005-0000-0000-0000AC250000}"/>
    <cellStyle name="Moneda 2 2 2 3 2" xfId="9665" xr:uid="{00000000-0005-0000-0000-0000AD250000}"/>
    <cellStyle name="Moneda 2 2 2 4" xfId="9666" xr:uid="{00000000-0005-0000-0000-0000AE250000}"/>
    <cellStyle name="Moneda 2 2 2 5" xfId="9667" xr:uid="{00000000-0005-0000-0000-0000AF250000}"/>
    <cellStyle name="Moneda 2 2 2 6" xfId="9668" xr:uid="{00000000-0005-0000-0000-0000B0250000}"/>
    <cellStyle name="Moneda 2 2 2 7" xfId="9669" xr:uid="{00000000-0005-0000-0000-0000B1250000}"/>
    <cellStyle name="Moneda 2 2 2 8" xfId="9670" xr:uid="{00000000-0005-0000-0000-0000B2250000}"/>
    <cellStyle name="Moneda 2 2 3" xfId="9671" xr:uid="{00000000-0005-0000-0000-0000B3250000}"/>
    <cellStyle name="Moneda 2 2 4" xfId="9672" xr:uid="{00000000-0005-0000-0000-0000B4250000}"/>
    <cellStyle name="Moneda 2 2 4 2" xfId="9673" xr:uid="{00000000-0005-0000-0000-0000B5250000}"/>
    <cellStyle name="Moneda 2 2 5" xfId="9674" xr:uid="{00000000-0005-0000-0000-0000B6250000}"/>
    <cellStyle name="Moneda 2 2 6" xfId="9675" xr:uid="{00000000-0005-0000-0000-0000B7250000}"/>
    <cellStyle name="Moneda 2 3" xfId="9676" xr:uid="{00000000-0005-0000-0000-0000B8250000}"/>
    <cellStyle name="Moneda 2 3 2" xfId="9677" xr:uid="{00000000-0005-0000-0000-0000B9250000}"/>
    <cellStyle name="Moneda 2 3 2 2" xfId="9678" xr:uid="{00000000-0005-0000-0000-0000BA250000}"/>
    <cellStyle name="Moneda 2 3 2 2 2" xfId="9679" xr:uid="{00000000-0005-0000-0000-0000BB250000}"/>
    <cellStyle name="Moneda 2 3 3" xfId="9680" xr:uid="{00000000-0005-0000-0000-0000BC250000}"/>
    <cellStyle name="Moneda 2 3 3 2" xfId="9681" xr:uid="{00000000-0005-0000-0000-0000BD250000}"/>
    <cellStyle name="Moneda 2 3 3 3" xfId="9682" xr:uid="{00000000-0005-0000-0000-0000BE250000}"/>
    <cellStyle name="Moneda 2 3 4" xfId="9683" xr:uid="{00000000-0005-0000-0000-0000BF250000}"/>
    <cellStyle name="Moneda 2 3 4 2" xfId="9684" xr:uid="{00000000-0005-0000-0000-0000C0250000}"/>
    <cellStyle name="Moneda 2 3 4 3" xfId="9685" xr:uid="{00000000-0005-0000-0000-0000C1250000}"/>
    <cellStyle name="Moneda 2 3 5" xfId="9686" xr:uid="{00000000-0005-0000-0000-0000C2250000}"/>
    <cellStyle name="Moneda 2 3 5 2" xfId="9687" xr:uid="{00000000-0005-0000-0000-0000C3250000}"/>
    <cellStyle name="Moneda 2 3 6" xfId="9688" xr:uid="{00000000-0005-0000-0000-0000C4250000}"/>
    <cellStyle name="Moneda 2 3 7" xfId="9689" xr:uid="{00000000-0005-0000-0000-0000C5250000}"/>
    <cellStyle name="Moneda 2 4" xfId="9690" xr:uid="{00000000-0005-0000-0000-0000C6250000}"/>
    <cellStyle name="Moneda 2 4 2" xfId="9691" xr:uid="{00000000-0005-0000-0000-0000C7250000}"/>
    <cellStyle name="Moneda 2 4 2 2" xfId="9692" xr:uid="{00000000-0005-0000-0000-0000C8250000}"/>
    <cellStyle name="Moneda 2 4 3" xfId="9693" xr:uid="{00000000-0005-0000-0000-0000C9250000}"/>
    <cellStyle name="Moneda 2 5" xfId="9694" xr:uid="{00000000-0005-0000-0000-0000CA250000}"/>
    <cellStyle name="Moneda 2 5 2" xfId="9695" xr:uid="{00000000-0005-0000-0000-0000CB250000}"/>
    <cellStyle name="Moneda 2 5 3" xfId="9696" xr:uid="{00000000-0005-0000-0000-0000CC250000}"/>
    <cellStyle name="Moneda 2 6" xfId="9697" xr:uid="{00000000-0005-0000-0000-0000CD250000}"/>
    <cellStyle name="Moneda 2 6 2" xfId="9698" xr:uid="{00000000-0005-0000-0000-0000CE250000}"/>
    <cellStyle name="Moneda 2 6 2 2" xfId="9699" xr:uid="{00000000-0005-0000-0000-0000CF250000}"/>
    <cellStyle name="Moneda 2 6 2 3" xfId="9700" xr:uid="{00000000-0005-0000-0000-0000D0250000}"/>
    <cellStyle name="Moneda 2 6 3" xfId="9701" xr:uid="{00000000-0005-0000-0000-0000D1250000}"/>
    <cellStyle name="Moneda 2 6 4" xfId="9702" xr:uid="{00000000-0005-0000-0000-0000D2250000}"/>
    <cellStyle name="Moneda 2 7" xfId="9703" xr:uid="{00000000-0005-0000-0000-0000D3250000}"/>
    <cellStyle name="Moneda 2 7 2" xfId="9704" xr:uid="{00000000-0005-0000-0000-0000D4250000}"/>
    <cellStyle name="Moneda 2 7 3" xfId="9705" xr:uid="{00000000-0005-0000-0000-0000D5250000}"/>
    <cellStyle name="Moneda 2 7 4" xfId="9706" xr:uid="{00000000-0005-0000-0000-0000D6250000}"/>
    <cellStyle name="Moneda 2 8" xfId="9707" xr:uid="{00000000-0005-0000-0000-0000D7250000}"/>
    <cellStyle name="Moneda 2 8 2" xfId="9708" xr:uid="{00000000-0005-0000-0000-0000D8250000}"/>
    <cellStyle name="Moneda 2 9" xfId="9709" xr:uid="{00000000-0005-0000-0000-0000D9250000}"/>
    <cellStyle name="Moneda 20" xfId="9710" xr:uid="{00000000-0005-0000-0000-0000DA250000}"/>
    <cellStyle name="Moneda 20 2" xfId="9711" xr:uid="{00000000-0005-0000-0000-0000DB250000}"/>
    <cellStyle name="Moneda 20 2 2" xfId="9712" xr:uid="{00000000-0005-0000-0000-0000DC250000}"/>
    <cellStyle name="Moneda 20 2 3" xfId="9713" xr:uid="{00000000-0005-0000-0000-0000DD250000}"/>
    <cellStyle name="Moneda 20 3" xfId="9714" xr:uid="{00000000-0005-0000-0000-0000DE250000}"/>
    <cellStyle name="Moneda 21" xfId="9715" xr:uid="{00000000-0005-0000-0000-0000DF250000}"/>
    <cellStyle name="Moneda 21 2" xfId="9716" xr:uid="{00000000-0005-0000-0000-0000E0250000}"/>
    <cellStyle name="Moneda 21 2 2" xfId="9717" xr:uid="{00000000-0005-0000-0000-0000E1250000}"/>
    <cellStyle name="Moneda 21 2 3" xfId="9718" xr:uid="{00000000-0005-0000-0000-0000E2250000}"/>
    <cellStyle name="Moneda 21 3" xfId="9719" xr:uid="{00000000-0005-0000-0000-0000E3250000}"/>
    <cellStyle name="Moneda 22" xfId="9720" xr:uid="{00000000-0005-0000-0000-0000E4250000}"/>
    <cellStyle name="Moneda 22 2" xfId="9721" xr:uid="{00000000-0005-0000-0000-0000E5250000}"/>
    <cellStyle name="Moneda 22 2 2" xfId="9722" xr:uid="{00000000-0005-0000-0000-0000E6250000}"/>
    <cellStyle name="Moneda 22 2 3" xfId="9723" xr:uid="{00000000-0005-0000-0000-0000E7250000}"/>
    <cellStyle name="Moneda 22 3" xfId="9724" xr:uid="{00000000-0005-0000-0000-0000E8250000}"/>
    <cellStyle name="Moneda 23" xfId="9725" xr:uid="{00000000-0005-0000-0000-0000E9250000}"/>
    <cellStyle name="Moneda 23 2" xfId="9726" xr:uid="{00000000-0005-0000-0000-0000EA250000}"/>
    <cellStyle name="Moneda 23 2 2" xfId="9727" xr:uid="{00000000-0005-0000-0000-0000EB250000}"/>
    <cellStyle name="Moneda 23 2 3" xfId="9728" xr:uid="{00000000-0005-0000-0000-0000EC250000}"/>
    <cellStyle name="Moneda 23 3" xfId="9729" xr:uid="{00000000-0005-0000-0000-0000ED250000}"/>
    <cellStyle name="Moneda 24" xfId="9730" xr:uid="{00000000-0005-0000-0000-0000EE250000}"/>
    <cellStyle name="Moneda 24 2" xfId="9731" xr:uid="{00000000-0005-0000-0000-0000EF250000}"/>
    <cellStyle name="Moneda 24 2 2" xfId="9732" xr:uid="{00000000-0005-0000-0000-0000F0250000}"/>
    <cellStyle name="Moneda 24 2 3" xfId="9733" xr:uid="{00000000-0005-0000-0000-0000F1250000}"/>
    <cellStyle name="Moneda 24 3" xfId="9734" xr:uid="{00000000-0005-0000-0000-0000F2250000}"/>
    <cellStyle name="Moneda 25" xfId="9735" xr:uid="{00000000-0005-0000-0000-0000F3250000}"/>
    <cellStyle name="Moneda 25 2" xfId="9736" xr:uid="{00000000-0005-0000-0000-0000F4250000}"/>
    <cellStyle name="Moneda 25 2 2" xfId="9737" xr:uid="{00000000-0005-0000-0000-0000F5250000}"/>
    <cellStyle name="Moneda 25 3" xfId="9738" xr:uid="{00000000-0005-0000-0000-0000F6250000}"/>
    <cellStyle name="Moneda 25 4" xfId="9739" xr:uid="{00000000-0005-0000-0000-0000F7250000}"/>
    <cellStyle name="Moneda 26" xfId="9740" xr:uid="{00000000-0005-0000-0000-0000F8250000}"/>
    <cellStyle name="Moneda 26 2" xfId="9741" xr:uid="{00000000-0005-0000-0000-0000F9250000}"/>
    <cellStyle name="Moneda 26 2 2" xfId="9742" xr:uid="{00000000-0005-0000-0000-0000FA250000}"/>
    <cellStyle name="Moneda 26 3" xfId="9743" xr:uid="{00000000-0005-0000-0000-0000FB250000}"/>
    <cellStyle name="Moneda 26 4" xfId="9744" xr:uid="{00000000-0005-0000-0000-0000FC250000}"/>
    <cellStyle name="Moneda 27" xfId="9745" xr:uid="{00000000-0005-0000-0000-0000FD250000}"/>
    <cellStyle name="Moneda 27 2" xfId="9746" xr:uid="{00000000-0005-0000-0000-0000FE250000}"/>
    <cellStyle name="Moneda 27 3" xfId="9747" xr:uid="{00000000-0005-0000-0000-0000FF250000}"/>
    <cellStyle name="Moneda 28" xfId="9748" xr:uid="{00000000-0005-0000-0000-000000260000}"/>
    <cellStyle name="Moneda 28 2" xfId="9749" xr:uid="{00000000-0005-0000-0000-000001260000}"/>
    <cellStyle name="Moneda 28 3" xfId="9750" xr:uid="{00000000-0005-0000-0000-000002260000}"/>
    <cellStyle name="Moneda 29" xfId="9751" xr:uid="{00000000-0005-0000-0000-000003260000}"/>
    <cellStyle name="Moneda 29 2" xfId="9752" xr:uid="{00000000-0005-0000-0000-000004260000}"/>
    <cellStyle name="Moneda 29 3" xfId="9753" xr:uid="{00000000-0005-0000-0000-000005260000}"/>
    <cellStyle name="Moneda 3" xfId="54" xr:uid="{00000000-0005-0000-0000-000006260000}"/>
    <cellStyle name="Moneda 3 2" xfId="9755" xr:uid="{00000000-0005-0000-0000-000007260000}"/>
    <cellStyle name="Moneda 3 2 2" xfId="9756" xr:uid="{00000000-0005-0000-0000-000008260000}"/>
    <cellStyle name="Moneda 3 2 3" xfId="9757" xr:uid="{00000000-0005-0000-0000-000009260000}"/>
    <cellStyle name="Moneda 3 2 4" xfId="9758" xr:uid="{00000000-0005-0000-0000-00000A260000}"/>
    <cellStyle name="Moneda 3 2 5" xfId="9759" xr:uid="{00000000-0005-0000-0000-00000B260000}"/>
    <cellStyle name="Moneda 3 3" xfId="9760" xr:uid="{00000000-0005-0000-0000-00000C260000}"/>
    <cellStyle name="Moneda 3 4" xfId="9761" xr:uid="{00000000-0005-0000-0000-00000D260000}"/>
    <cellStyle name="Moneda 3 4 2" xfId="9762" xr:uid="{00000000-0005-0000-0000-00000E260000}"/>
    <cellStyle name="Moneda 3 4 2 2" xfId="9763" xr:uid="{00000000-0005-0000-0000-00000F260000}"/>
    <cellStyle name="Moneda 3 4 2 3" xfId="9764" xr:uid="{00000000-0005-0000-0000-000010260000}"/>
    <cellStyle name="Moneda 3 4 3" xfId="9765" xr:uid="{00000000-0005-0000-0000-000011260000}"/>
    <cellStyle name="Moneda 3 5" xfId="9766" xr:uid="{00000000-0005-0000-0000-000012260000}"/>
    <cellStyle name="Moneda 3 5 2" xfId="9767" xr:uid="{00000000-0005-0000-0000-000013260000}"/>
    <cellStyle name="Moneda 3 5 2 2" xfId="9768" xr:uid="{00000000-0005-0000-0000-000014260000}"/>
    <cellStyle name="Moneda 3 5 3" xfId="9769" xr:uid="{00000000-0005-0000-0000-000015260000}"/>
    <cellStyle name="Moneda 3 6" xfId="9770" xr:uid="{00000000-0005-0000-0000-000016260000}"/>
    <cellStyle name="Moneda 3 6 2" xfId="9771" xr:uid="{00000000-0005-0000-0000-000017260000}"/>
    <cellStyle name="Moneda 3 6 3" xfId="9772" xr:uid="{00000000-0005-0000-0000-000018260000}"/>
    <cellStyle name="Moneda 3 6 4" xfId="9773" xr:uid="{00000000-0005-0000-0000-000019260000}"/>
    <cellStyle name="Moneda 3 7" xfId="9774" xr:uid="{00000000-0005-0000-0000-00001A260000}"/>
    <cellStyle name="Moneda 3 7 2" xfId="9775" xr:uid="{00000000-0005-0000-0000-00001B260000}"/>
    <cellStyle name="Moneda 3 8" xfId="9776" xr:uid="{00000000-0005-0000-0000-00001C260000}"/>
    <cellStyle name="Moneda 3 9" xfId="9754" xr:uid="{00000000-0005-0000-0000-00001D260000}"/>
    <cellStyle name="Moneda 30" xfId="9777" xr:uid="{00000000-0005-0000-0000-00001E260000}"/>
    <cellStyle name="Moneda 30 2" xfId="9778" xr:uid="{00000000-0005-0000-0000-00001F260000}"/>
    <cellStyle name="Moneda 30 3" xfId="9779" xr:uid="{00000000-0005-0000-0000-000020260000}"/>
    <cellStyle name="Moneda 31" xfId="9780" xr:uid="{00000000-0005-0000-0000-000021260000}"/>
    <cellStyle name="Moneda 31 2" xfId="9781" xr:uid="{00000000-0005-0000-0000-000022260000}"/>
    <cellStyle name="Moneda 31 3" xfId="9782" xr:uid="{00000000-0005-0000-0000-000023260000}"/>
    <cellStyle name="Moneda 32" xfId="9783" xr:uid="{00000000-0005-0000-0000-000024260000}"/>
    <cellStyle name="Moneda 32 2" xfId="9784" xr:uid="{00000000-0005-0000-0000-000025260000}"/>
    <cellStyle name="Moneda 32 3" xfId="9785" xr:uid="{00000000-0005-0000-0000-000026260000}"/>
    <cellStyle name="Moneda 33" xfId="9786" xr:uid="{00000000-0005-0000-0000-000027260000}"/>
    <cellStyle name="Moneda 34" xfId="9787" xr:uid="{00000000-0005-0000-0000-000028260000}"/>
    <cellStyle name="Moneda 34 2" xfId="9788" xr:uid="{00000000-0005-0000-0000-000029260000}"/>
    <cellStyle name="Moneda 35" xfId="9789" xr:uid="{00000000-0005-0000-0000-00002A260000}"/>
    <cellStyle name="Moneda 35 2" xfId="9790" xr:uid="{00000000-0005-0000-0000-00002B260000}"/>
    <cellStyle name="Moneda 36" xfId="9791" xr:uid="{00000000-0005-0000-0000-00002C260000}"/>
    <cellStyle name="Moneda 36 2" xfId="9792" xr:uid="{00000000-0005-0000-0000-00002D260000}"/>
    <cellStyle name="Moneda 37" xfId="9793" xr:uid="{00000000-0005-0000-0000-00002E260000}"/>
    <cellStyle name="Moneda 37 2" xfId="9794" xr:uid="{00000000-0005-0000-0000-00002F260000}"/>
    <cellStyle name="Moneda 38" xfId="9795" xr:uid="{00000000-0005-0000-0000-000030260000}"/>
    <cellStyle name="Moneda 38 2" xfId="9796" xr:uid="{00000000-0005-0000-0000-000031260000}"/>
    <cellStyle name="Moneda 39" xfId="9797" xr:uid="{00000000-0005-0000-0000-000032260000}"/>
    <cellStyle name="Moneda 39 2" xfId="9798" xr:uid="{00000000-0005-0000-0000-000033260000}"/>
    <cellStyle name="Moneda 4" xfId="53" xr:uid="{00000000-0005-0000-0000-000034260000}"/>
    <cellStyle name="Moneda 4 2" xfId="9800" xr:uid="{00000000-0005-0000-0000-000035260000}"/>
    <cellStyle name="Moneda 4 2 2" xfId="9801" xr:uid="{00000000-0005-0000-0000-000036260000}"/>
    <cellStyle name="Moneda 4 2 2 2" xfId="9802" xr:uid="{00000000-0005-0000-0000-000037260000}"/>
    <cellStyle name="Moneda 4 2 3" xfId="9803" xr:uid="{00000000-0005-0000-0000-000038260000}"/>
    <cellStyle name="Moneda 4 2 3 2" xfId="9804" xr:uid="{00000000-0005-0000-0000-000039260000}"/>
    <cellStyle name="Moneda 4 2 4" xfId="9805" xr:uid="{00000000-0005-0000-0000-00003A260000}"/>
    <cellStyle name="Moneda 4 2 5" xfId="9806" xr:uid="{00000000-0005-0000-0000-00003B260000}"/>
    <cellStyle name="Moneda 4 2 6" xfId="9807" xr:uid="{00000000-0005-0000-0000-00003C260000}"/>
    <cellStyle name="Moneda 4 2 7" xfId="9808" xr:uid="{00000000-0005-0000-0000-00003D260000}"/>
    <cellStyle name="Moneda 4 3" xfId="9809" xr:uid="{00000000-0005-0000-0000-00003E260000}"/>
    <cellStyle name="Moneda 4 3 2" xfId="9810" xr:uid="{00000000-0005-0000-0000-00003F260000}"/>
    <cellStyle name="Moneda 4 3 3" xfId="9811" xr:uid="{00000000-0005-0000-0000-000040260000}"/>
    <cellStyle name="Moneda 4 3 4" xfId="9812" xr:uid="{00000000-0005-0000-0000-000041260000}"/>
    <cellStyle name="Moneda 4 3 5" xfId="9813" xr:uid="{00000000-0005-0000-0000-000042260000}"/>
    <cellStyle name="Moneda 4 3 6" xfId="9814" xr:uid="{00000000-0005-0000-0000-000043260000}"/>
    <cellStyle name="Moneda 4 3 7" xfId="9815" xr:uid="{00000000-0005-0000-0000-000044260000}"/>
    <cellStyle name="Moneda 4 4" xfId="9816" xr:uid="{00000000-0005-0000-0000-000045260000}"/>
    <cellStyle name="Moneda 4 4 2" xfId="9817" xr:uid="{00000000-0005-0000-0000-000046260000}"/>
    <cellStyle name="Moneda 4 4 2 2" xfId="9818" xr:uid="{00000000-0005-0000-0000-000047260000}"/>
    <cellStyle name="Moneda 4 4 3" xfId="9819" xr:uid="{00000000-0005-0000-0000-000048260000}"/>
    <cellStyle name="Moneda 4 4 3 2" xfId="9820" xr:uid="{00000000-0005-0000-0000-000049260000}"/>
    <cellStyle name="Moneda 4 4 4" xfId="9821" xr:uid="{00000000-0005-0000-0000-00004A260000}"/>
    <cellStyle name="Moneda 4 4 5" xfId="9822" xr:uid="{00000000-0005-0000-0000-00004B260000}"/>
    <cellStyle name="Moneda 4 4 6" xfId="9823" xr:uid="{00000000-0005-0000-0000-00004C260000}"/>
    <cellStyle name="Moneda 4 4 7" xfId="9824" xr:uid="{00000000-0005-0000-0000-00004D260000}"/>
    <cellStyle name="Moneda 4 5" xfId="9825" xr:uid="{00000000-0005-0000-0000-00004E260000}"/>
    <cellStyle name="Moneda 4 5 2" xfId="9826" xr:uid="{00000000-0005-0000-0000-00004F260000}"/>
    <cellStyle name="Moneda 4 5 3" xfId="9827" xr:uid="{00000000-0005-0000-0000-000050260000}"/>
    <cellStyle name="Moneda 4 5 4" xfId="9828" xr:uid="{00000000-0005-0000-0000-000051260000}"/>
    <cellStyle name="Moneda 4 6" xfId="9829" xr:uid="{00000000-0005-0000-0000-000052260000}"/>
    <cellStyle name="Moneda 4 6 2" xfId="9830" xr:uid="{00000000-0005-0000-0000-000053260000}"/>
    <cellStyle name="Moneda 4 6 3" xfId="9831" xr:uid="{00000000-0005-0000-0000-000054260000}"/>
    <cellStyle name="Moneda 4 7" xfId="9832" xr:uid="{00000000-0005-0000-0000-000055260000}"/>
    <cellStyle name="Moneda 4 7 2" xfId="9833" xr:uid="{00000000-0005-0000-0000-000056260000}"/>
    <cellStyle name="Moneda 4 7 3" xfId="9834" xr:uid="{00000000-0005-0000-0000-000057260000}"/>
    <cellStyle name="Moneda 4 8" xfId="9835" xr:uid="{00000000-0005-0000-0000-000058260000}"/>
    <cellStyle name="Moneda 4 9" xfId="9799" xr:uid="{00000000-0005-0000-0000-000059260000}"/>
    <cellStyle name="Moneda 40" xfId="9836" xr:uid="{00000000-0005-0000-0000-00005A260000}"/>
    <cellStyle name="Moneda 40 2" xfId="9837" xr:uid="{00000000-0005-0000-0000-00005B260000}"/>
    <cellStyle name="Moneda 41" xfId="9838" xr:uid="{00000000-0005-0000-0000-00005C260000}"/>
    <cellStyle name="Moneda 41 2" xfId="9839" xr:uid="{00000000-0005-0000-0000-00005D260000}"/>
    <cellStyle name="Moneda 42" xfId="9840" xr:uid="{00000000-0005-0000-0000-00005E260000}"/>
    <cellStyle name="Moneda 42 2" xfId="9841" xr:uid="{00000000-0005-0000-0000-00005F260000}"/>
    <cellStyle name="Moneda 43" xfId="9842" xr:uid="{00000000-0005-0000-0000-000060260000}"/>
    <cellStyle name="Moneda 43 2" xfId="9843" xr:uid="{00000000-0005-0000-0000-000061260000}"/>
    <cellStyle name="Moneda 44" xfId="9844" xr:uid="{00000000-0005-0000-0000-000062260000}"/>
    <cellStyle name="Moneda 44 2" xfId="9845" xr:uid="{00000000-0005-0000-0000-000063260000}"/>
    <cellStyle name="Moneda 45" xfId="9846" xr:uid="{00000000-0005-0000-0000-000064260000}"/>
    <cellStyle name="Moneda 45 2" xfId="9847" xr:uid="{00000000-0005-0000-0000-000065260000}"/>
    <cellStyle name="Moneda 46" xfId="9848" xr:uid="{00000000-0005-0000-0000-000066260000}"/>
    <cellStyle name="Moneda 46 2" xfId="9849" xr:uid="{00000000-0005-0000-0000-000067260000}"/>
    <cellStyle name="Moneda 47" xfId="9850" xr:uid="{00000000-0005-0000-0000-000068260000}"/>
    <cellStyle name="Moneda 47 2" xfId="9851" xr:uid="{00000000-0005-0000-0000-000069260000}"/>
    <cellStyle name="Moneda 48" xfId="9852" xr:uid="{00000000-0005-0000-0000-00006A260000}"/>
    <cellStyle name="Moneda 49" xfId="9853" xr:uid="{00000000-0005-0000-0000-00006B260000}"/>
    <cellStyle name="Moneda 5" xfId="9854" xr:uid="{00000000-0005-0000-0000-00006C260000}"/>
    <cellStyle name="Moneda 5 2" xfId="9855" xr:uid="{00000000-0005-0000-0000-00006D260000}"/>
    <cellStyle name="Moneda 5 2 2" xfId="9856" xr:uid="{00000000-0005-0000-0000-00006E260000}"/>
    <cellStyle name="Moneda 5 3" xfId="9857" xr:uid="{00000000-0005-0000-0000-00006F260000}"/>
    <cellStyle name="Moneda 5 3 2" xfId="9858" xr:uid="{00000000-0005-0000-0000-000070260000}"/>
    <cellStyle name="Moneda 5 4" xfId="9859" xr:uid="{00000000-0005-0000-0000-000071260000}"/>
    <cellStyle name="Moneda 5 5" xfId="9860" xr:uid="{00000000-0005-0000-0000-000072260000}"/>
    <cellStyle name="Moneda 50" xfId="9861" xr:uid="{00000000-0005-0000-0000-000073260000}"/>
    <cellStyle name="Moneda 51" xfId="9862" xr:uid="{00000000-0005-0000-0000-000074260000}"/>
    <cellStyle name="Moneda 52" xfId="9863" xr:uid="{00000000-0005-0000-0000-000075260000}"/>
    <cellStyle name="Moneda 53" xfId="9864" xr:uid="{00000000-0005-0000-0000-000076260000}"/>
    <cellStyle name="Moneda 54" xfId="9865" xr:uid="{00000000-0005-0000-0000-000077260000}"/>
    <cellStyle name="Moneda 55" xfId="9866" xr:uid="{00000000-0005-0000-0000-000078260000}"/>
    <cellStyle name="Moneda 56" xfId="9867" xr:uid="{00000000-0005-0000-0000-000079260000}"/>
    <cellStyle name="Moneda 57" xfId="9868" xr:uid="{00000000-0005-0000-0000-00007A260000}"/>
    <cellStyle name="Moneda 58" xfId="9869" xr:uid="{00000000-0005-0000-0000-00007B260000}"/>
    <cellStyle name="Moneda 59" xfId="9870" xr:uid="{00000000-0005-0000-0000-00007C260000}"/>
    <cellStyle name="Moneda 6" xfId="9871" xr:uid="{00000000-0005-0000-0000-00007D260000}"/>
    <cellStyle name="Moneda 6 2" xfId="9872" xr:uid="{00000000-0005-0000-0000-00007E260000}"/>
    <cellStyle name="Moneda 6 3" xfId="9873" xr:uid="{00000000-0005-0000-0000-00007F260000}"/>
    <cellStyle name="Moneda 6 4" xfId="9874" xr:uid="{00000000-0005-0000-0000-000080260000}"/>
    <cellStyle name="Moneda 6 5" xfId="9875" xr:uid="{00000000-0005-0000-0000-000081260000}"/>
    <cellStyle name="Moneda 6 6" xfId="9876" xr:uid="{00000000-0005-0000-0000-000082260000}"/>
    <cellStyle name="Moneda 60" xfId="9877" xr:uid="{00000000-0005-0000-0000-000083260000}"/>
    <cellStyle name="Moneda 61" xfId="9878" xr:uid="{00000000-0005-0000-0000-000084260000}"/>
    <cellStyle name="Moneda 62" xfId="9879" xr:uid="{00000000-0005-0000-0000-000085260000}"/>
    <cellStyle name="Moneda 63" xfId="9880" xr:uid="{00000000-0005-0000-0000-000086260000}"/>
    <cellStyle name="Moneda 64" xfId="9881" xr:uid="{00000000-0005-0000-0000-000087260000}"/>
    <cellStyle name="Moneda 65" xfId="9882" xr:uid="{00000000-0005-0000-0000-000088260000}"/>
    <cellStyle name="Moneda 66" xfId="9883" xr:uid="{00000000-0005-0000-0000-000089260000}"/>
    <cellStyle name="Moneda 67" xfId="9884" xr:uid="{00000000-0005-0000-0000-00008A260000}"/>
    <cellStyle name="Moneda 68" xfId="9885" xr:uid="{00000000-0005-0000-0000-00008B260000}"/>
    <cellStyle name="Moneda 69" xfId="9886" xr:uid="{00000000-0005-0000-0000-00008C260000}"/>
    <cellStyle name="Moneda 7" xfId="9887" xr:uid="{00000000-0005-0000-0000-00008D260000}"/>
    <cellStyle name="Moneda 70" xfId="9888" xr:uid="{00000000-0005-0000-0000-00008E260000}"/>
    <cellStyle name="Moneda 70 2" xfId="9889" xr:uid="{00000000-0005-0000-0000-00008F260000}"/>
    <cellStyle name="Moneda 71" xfId="9890" xr:uid="{00000000-0005-0000-0000-000090260000}"/>
    <cellStyle name="Moneda 71 2" xfId="9891" xr:uid="{00000000-0005-0000-0000-000091260000}"/>
    <cellStyle name="Moneda 72" xfId="9892" xr:uid="{00000000-0005-0000-0000-000092260000}"/>
    <cellStyle name="Moneda 72 2" xfId="9893" xr:uid="{00000000-0005-0000-0000-000093260000}"/>
    <cellStyle name="Moneda 73" xfId="9894" xr:uid="{00000000-0005-0000-0000-000094260000}"/>
    <cellStyle name="Moneda 73 2" xfId="9895" xr:uid="{00000000-0005-0000-0000-000095260000}"/>
    <cellStyle name="Moneda 74" xfId="9896" xr:uid="{00000000-0005-0000-0000-000096260000}"/>
    <cellStyle name="Moneda 74 2" xfId="9897" xr:uid="{00000000-0005-0000-0000-000097260000}"/>
    <cellStyle name="Moneda 75" xfId="9898" xr:uid="{00000000-0005-0000-0000-000098260000}"/>
    <cellStyle name="Moneda 75 2" xfId="9899" xr:uid="{00000000-0005-0000-0000-000099260000}"/>
    <cellStyle name="Moneda 76" xfId="9900" xr:uid="{00000000-0005-0000-0000-00009A260000}"/>
    <cellStyle name="Moneda 76 2" xfId="9901" xr:uid="{00000000-0005-0000-0000-00009B260000}"/>
    <cellStyle name="Moneda 77" xfId="9902" xr:uid="{00000000-0005-0000-0000-00009C260000}"/>
    <cellStyle name="Moneda 77 2" xfId="9903" xr:uid="{00000000-0005-0000-0000-00009D260000}"/>
    <cellStyle name="Moneda 78" xfId="9904" xr:uid="{00000000-0005-0000-0000-00009E260000}"/>
    <cellStyle name="Moneda 78 2" xfId="9905" xr:uid="{00000000-0005-0000-0000-00009F260000}"/>
    <cellStyle name="Moneda 79" xfId="9906" xr:uid="{00000000-0005-0000-0000-0000A0260000}"/>
    <cellStyle name="Moneda 79 2" xfId="9907" xr:uid="{00000000-0005-0000-0000-0000A1260000}"/>
    <cellStyle name="Moneda 8" xfId="9908" xr:uid="{00000000-0005-0000-0000-0000A2260000}"/>
    <cellStyle name="Moneda 8 2" xfId="9909" xr:uid="{00000000-0005-0000-0000-0000A3260000}"/>
    <cellStyle name="Moneda 8 2 2" xfId="9910" xr:uid="{00000000-0005-0000-0000-0000A4260000}"/>
    <cellStyle name="Moneda 8 3" xfId="9911" xr:uid="{00000000-0005-0000-0000-0000A5260000}"/>
    <cellStyle name="Moneda 8 4" xfId="9912" xr:uid="{00000000-0005-0000-0000-0000A6260000}"/>
    <cellStyle name="Moneda 80" xfId="9913" xr:uid="{00000000-0005-0000-0000-0000A7260000}"/>
    <cellStyle name="Moneda 80 2" xfId="9914" xr:uid="{00000000-0005-0000-0000-0000A8260000}"/>
    <cellStyle name="Moneda 81" xfId="9915" xr:uid="{00000000-0005-0000-0000-0000A9260000}"/>
    <cellStyle name="Moneda 81 2" xfId="9916" xr:uid="{00000000-0005-0000-0000-0000AA260000}"/>
    <cellStyle name="Moneda 82" xfId="9917" xr:uid="{00000000-0005-0000-0000-0000AB260000}"/>
    <cellStyle name="Moneda 82 2" xfId="9918" xr:uid="{00000000-0005-0000-0000-0000AC260000}"/>
    <cellStyle name="Moneda 83" xfId="9919" xr:uid="{00000000-0005-0000-0000-0000AD260000}"/>
    <cellStyle name="Moneda 83 2" xfId="9920" xr:uid="{00000000-0005-0000-0000-0000AE260000}"/>
    <cellStyle name="Moneda 84" xfId="9921" xr:uid="{00000000-0005-0000-0000-0000AF260000}"/>
    <cellStyle name="Moneda 84 2" xfId="9922" xr:uid="{00000000-0005-0000-0000-0000B0260000}"/>
    <cellStyle name="Moneda 85" xfId="9923" xr:uid="{00000000-0005-0000-0000-0000B1260000}"/>
    <cellStyle name="Moneda 85 2" xfId="9924" xr:uid="{00000000-0005-0000-0000-0000B2260000}"/>
    <cellStyle name="Moneda 86" xfId="9925" xr:uid="{00000000-0005-0000-0000-0000B3260000}"/>
    <cellStyle name="Moneda 86 2" xfId="9926" xr:uid="{00000000-0005-0000-0000-0000B4260000}"/>
    <cellStyle name="Moneda 87" xfId="9927" xr:uid="{00000000-0005-0000-0000-0000B5260000}"/>
    <cellStyle name="Moneda 87 2" xfId="9928" xr:uid="{00000000-0005-0000-0000-0000B6260000}"/>
    <cellStyle name="Moneda 88" xfId="9929" xr:uid="{00000000-0005-0000-0000-0000B7260000}"/>
    <cellStyle name="Moneda 88 2" xfId="9930" xr:uid="{00000000-0005-0000-0000-0000B8260000}"/>
    <cellStyle name="Moneda 89" xfId="9931" xr:uid="{00000000-0005-0000-0000-0000B9260000}"/>
    <cellStyle name="Moneda 89 2" xfId="9932" xr:uid="{00000000-0005-0000-0000-0000BA260000}"/>
    <cellStyle name="Moneda 9" xfId="9933" xr:uid="{00000000-0005-0000-0000-0000BB260000}"/>
    <cellStyle name="Moneda 9 2" xfId="9934" xr:uid="{00000000-0005-0000-0000-0000BC260000}"/>
    <cellStyle name="Moneda 9 3" xfId="9935" xr:uid="{00000000-0005-0000-0000-0000BD260000}"/>
    <cellStyle name="Moneda 9 4" xfId="9936" xr:uid="{00000000-0005-0000-0000-0000BE260000}"/>
    <cellStyle name="Moneda 90" xfId="9937" xr:uid="{00000000-0005-0000-0000-0000BF260000}"/>
    <cellStyle name="Moneda 90 2" xfId="9938" xr:uid="{00000000-0005-0000-0000-0000C0260000}"/>
    <cellStyle name="Moneda 91" xfId="9939" xr:uid="{00000000-0005-0000-0000-0000C1260000}"/>
    <cellStyle name="Moneda 92" xfId="9940" xr:uid="{00000000-0005-0000-0000-0000C2260000}"/>
    <cellStyle name="Moneda 93" xfId="9941" xr:uid="{00000000-0005-0000-0000-0000C3260000}"/>
    <cellStyle name="Moneda 94" xfId="9942" xr:uid="{00000000-0005-0000-0000-0000C4260000}"/>
    <cellStyle name="Moneda 95" xfId="9943" xr:uid="{00000000-0005-0000-0000-0000C5260000}"/>
    <cellStyle name="Moneda 96" xfId="9944" xr:uid="{00000000-0005-0000-0000-0000C6260000}"/>
    <cellStyle name="Moneda 97" xfId="9945" xr:uid="{00000000-0005-0000-0000-0000C7260000}"/>
    <cellStyle name="Moneda 98" xfId="9946" xr:uid="{00000000-0005-0000-0000-0000C8260000}"/>
    <cellStyle name="Moneda 99" xfId="9947" xr:uid="{00000000-0005-0000-0000-0000C9260000}"/>
    <cellStyle name="Moneda0" xfId="9948" xr:uid="{00000000-0005-0000-0000-0000CA260000}"/>
    <cellStyle name="Moneda0 2" xfId="9949" xr:uid="{00000000-0005-0000-0000-0000CB260000}"/>
    <cellStyle name="Moneda0 2 2" xfId="9950" xr:uid="{00000000-0005-0000-0000-0000CC260000}"/>
    <cellStyle name="Moneda0 3" xfId="9951" xr:uid="{00000000-0005-0000-0000-0000CD260000}"/>
    <cellStyle name="Moneda0 3 2" xfId="9952" xr:uid="{00000000-0005-0000-0000-0000CE260000}"/>
    <cellStyle name="Moneda0 3 2 2" xfId="9953" xr:uid="{00000000-0005-0000-0000-0000CF260000}"/>
    <cellStyle name="Moneda0 3 3" xfId="9954" xr:uid="{00000000-0005-0000-0000-0000D0260000}"/>
    <cellStyle name="Moneda0 4" xfId="9955" xr:uid="{00000000-0005-0000-0000-0000D1260000}"/>
    <cellStyle name="Moneda0 5" xfId="9956" xr:uid="{00000000-0005-0000-0000-0000D2260000}"/>
    <cellStyle name="Monetario" xfId="9957" xr:uid="{00000000-0005-0000-0000-0000D3260000}"/>
    <cellStyle name="Monetario 10" xfId="9958" xr:uid="{00000000-0005-0000-0000-0000D4260000}"/>
    <cellStyle name="Monetario 10 2" xfId="9959" xr:uid="{00000000-0005-0000-0000-0000D5260000}"/>
    <cellStyle name="Monetario 10 2 2" xfId="9960" xr:uid="{00000000-0005-0000-0000-0000D6260000}"/>
    <cellStyle name="Monetario 10 2 3" xfId="9961" xr:uid="{00000000-0005-0000-0000-0000D7260000}"/>
    <cellStyle name="Monetario 10 2 4" xfId="9962" xr:uid="{00000000-0005-0000-0000-0000D8260000}"/>
    <cellStyle name="Monetario 10 3" xfId="9963" xr:uid="{00000000-0005-0000-0000-0000D9260000}"/>
    <cellStyle name="Monetario 10 3 2" xfId="9964" xr:uid="{00000000-0005-0000-0000-0000DA260000}"/>
    <cellStyle name="Monetario 10 4" xfId="9965" xr:uid="{00000000-0005-0000-0000-0000DB260000}"/>
    <cellStyle name="Monetario 10 4 2" xfId="9966" xr:uid="{00000000-0005-0000-0000-0000DC260000}"/>
    <cellStyle name="Monetario 10 4 3" xfId="9967" xr:uid="{00000000-0005-0000-0000-0000DD260000}"/>
    <cellStyle name="Monetario 10 5" xfId="9968" xr:uid="{00000000-0005-0000-0000-0000DE260000}"/>
    <cellStyle name="Monetario 11" xfId="9969" xr:uid="{00000000-0005-0000-0000-0000DF260000}"/>
    <cellStyle name="Monetario 11 2" xfId="9970" xr:uid="{00000000-0005-0000-0000-0000E0260000}"/>
    <cellStyle name="Monetario 11 2 2" xfId="9971" xr:uid="{00000000-0005-0000-0000-0000E1260000}"/>
    <cellStyle name="Monetario 11 2 3" xfId="9972" xr:uid="{00000000-0005-0000-0000-0000E2260000}"/>
    <cellStyle name="Monetario 11 2 3 2" xfId="9973" xr:uid="{00000000-0005-0000-0000-0000E3260000}"/>
    <cellStyle name="Monetario 11 2 4" xfId="9974" xr:uid="{00000000-0005-0000-0000-0000E4260000}"/>
    <cellStyle name="Monetario 11 2 5" xfId="9975" xr:uid="{00000000-0005-0000-0000-0000E5260000}"/>
    <cellStyle name="Monetario 11 3" xfId="9976" xr:uid="{00000000-0005-0000-0000-0000E6260000}"/>
    <cellStyle name="Monetario 11 4" xfId="9977" xr:uid="{00000000-0005-0000-0000-0000E7260000}"/>
    <cellStyle name="Monetario 11 5" xfId="9978" xr:uid="{00000000-0005-0000-0000-0000E8260000}"/>
    <cellStyle name="Monetario 12" xfId="9979" xr:uid="{00000000-0005-0000-0000-0000E9260000}"/>
    <cellStyle name="Monetario 12 2" xfId="9980" xr:uid="{00000000-0005-0000-0000-0000EA260000}"/>
    <cellStyle name="Monetario 12 2 2" xfId="9981" xr:uid="{00000000-0005-0000-0000-0000EB260000}"/>
    <cellStyle name="Monetario 12 2 3" xfId="9982" xr:uid="{00000000-0005-0000-0000-0000EC260000}"/>
    <cellStyle name="Monetario 12 2 3 2" xfId="9983" xr:uid="{00000000-0005-0000-0000-0000ED260000}"/>
    <cellStyle name="Monetario 12 2 4" xfId="9984" xr:uid="{00000000-0005-0000-0000-0000EE260000}"/>
    <cellStyle name="Monetario 12 2 5" xfId="9985" xr:uid="{00000000-0005-0000-0000-0000EF260000}"/>
    <cellStyle name="Monetario 12 3" xfId="9986" xr:uid="{00000000-0005-0000-0000-0000F0260000}"/>
    <cellStyle name="Monetario 12 3 2" xfId="9987" xr:uid="{00000000-0005-0000-0000-0000F1260000}"/>
    <cellStyle name="Monetario 12 4" xfId="9988" xr:uid="{00000000-0005-0000-0000-0000F2260000}"/>
    <cellStyle name="Monetario 12 4 2" xfId="9989" xr:uid="{00000000-0005-0000-0000-0000F3260000}"/>
    <cellStyle name="Monetario 12 5" xfId="9990" xr:uid="{00000000-0005-0000-0000-0000F4260000}"/>
    <cellStyle name="Monetario 13" xfId="9991" xr:uid="{00000000-0005-0000-0000-0000F5260000}"/>
    <cellStyle name="Monetario 13 2" xfId="9992" xr:uid="{00000000-0005-0000-0000-0000F6260000}"/>
    <cellStyle name="Monetario 13 2 2" xfId="9993" xr:uid="{00000000-0005-0000-0000-0000F7260000}"/>
    <cellStyle name="Monetario 13 2 3" xfId="9994" xr:uid="{00000000-0005-0000-0000-0000F8260000}"/>
    <cellStyle name="Monetario 14" xfId="9995" xr:uid="{00000000-0005-0000-0000-0000F9260000}"/>
    <cellStyle name="Monetario 15" xfId="9996" xr:uid="{00000000-0005-0000-0000-0000FA260000}"/>
    <cellStyle name="Monetario 16" xfId="9997" xr:uid="{00000000-0005-0000-0000-0000FB260000}"/>
    <cellStyle name="Monetario 17" xfId="9998" xr:uid="{00000000-0005-0000-0000-0000FC260000}"/>
    <cellStyle name="Monetario 18" xfId="9999" xr:uid="{00000000-0005-0000-0000-0000FD260000}"/>
    <cellStyle name="Monetario 19" xfId="10000" xr:uid="{00000000-0005-0000-0000-0000FE260000}"/>
    <cellStyle name="Monetario 2" xfId="10001" xr:uid="{00000000-0005-0000-0000-0000FF260000}"/>
    <cellStyle name="Monetario 2 10" xfId="10002" xr:uid="{00000000-0005-0000-0000-000000270000}"/>
    <cellStyle name="Monetario 2 11" xfId="10003" xr:uid="{00000000-0005-0000-0000-000001270000}"/>
    <cellStyle name="Monetario 2 12" xfId="10004" xr:uid="{00000000-0005-0000-0000-000002270000}"/>
    <cellStyle name="Monetario 2 13" xfId="10005" xr:uid="{00000000-0005-0000-0000-000003270000}"/>
    <cellStyle name="Monetario 2 14" xfId="10006" xr:uid="{00000000-0005-0000-0000-000004270000}"/>
    <cellStyle name="Monetario 2 15" xfId="10007" xr:uid="{00000000-0005-0000-0000-000005270000}"/>
    <cellStyle name="Monetario 2 16" xfId="10008" xr:uid="{00000000-0005-0000-0000-000006270000}"/>
    <cellStyle name="Monetario 2 17" xfId="10009" xr:uid="{00000000-0005-0000-0000-000007270000}"/>
    <cellStyle name="Monetario 2 18" xfId="10010" xr:uid="{00000000-0005-0000-0000-000008270000}"/>
    <cellStyle name="Monetario 2 19" xfId="10011" xr:uid="{00000000-0005-0000-0000-000009270000}"/>
    <cellStyle name="Monetario 2 2" xfId="10012" xr:uid="{00000000-0005-0000-0000-00000A270000}"/>
    <cellStyle name="Monetario 2 2 10" xfId="10013" xr:uid="{00000000-0005-0000-0000-00000B270000}"/>
    <cellStyle name="Monetario 2 2 10 2" xfId="10014" xr:uid="{00000000-0005-0000-0000-00000C270000}"/>
    <cellStyle name="Monetario 2 2 10 2 2" xfId="10015" xr:uid="{00000000-0005-0000-0000-00000D270000}"/>
    <cellStyle name="Monetario 2 2 10 2 3" xfId="10016" xr:uid="{00000000-0005-0000-0000-00000E270000}"/>
    <cellStyle name="Monetario 2 2 11" xfId="10017" xr:uid="{00000000-0005-0000-0000-00000F270000}"/>
    <cellStyle name="Monetario 2 2 12" xfId="10018" xr:uid="{00000000-0005-0000-0000-000010270000}"/>
    <cellStyle name="Monetario 2 2 13" xfId="10019" xr:uid="{00000000-0005-0000-0000-000011270000}"/>
    <cellStyle name="Monetario 2 2 14" xfId="10020" xr:uid="{00000000-0005-0000-0000-000012270000}"/>
    <cellStyle name="Monetario 2 2 15" xfId="10021" xr:uid="{00000000-0005-0000-0000-000013270000}"/>
    <cellStyle name="Monetario 2 2 16" xfId="10022" xr:uid="{00000000-0005-0000-0000-000014270000}"/>
    <cellStyle name="Monetario 2 2 17" xfId="10023" xr:uid="{00000000-0005-0000-0000-000015270000}"/>
    <cellStyle name="Monetario 2 2 18" xfId="10024" xr:uid="{00000000-0005-0000-0000-000016270000}"/>
    <cellStyle name="Monetario 2 2 19" xfId="10025" xr:uid="{00000000-0005-0000-0000-000017270000}"/>
    <cellStyle name="Monetario 2 2 2" xfId="10026" xr:uid="{00000000-0005-0000-0000-000018270000}"/>
    <cellStyle name="Monetario 2 2 2 10" xfId="10027" xr:uid="{00000000-0005-0000-0000-000019270000}"/>
    <cellStyle name="Monetario 2 2 2 11" xfId="10028" xr:uid="{00000000-0005-0000-0000-00001A270000}"/>
    <cellStyle name="Monetario 2 2 2 12" xfId="10029" xr:uid="{00000000-0005-0000-0000-00001B270000}"/>
    <cellStyle name="Monetario 2 2 2 13" xfId="10030" xr:uid="{00000000-0005-0000-0000-00001C270000}"/>
    <cellStyle name="Monetario 2 2 2 14" xfId="10031" xr:uid="{00000000-0005-0000-0000-00001D270000}"/>
    <cellStyle name="Monetario 2 2 2 15" xfId="10032" xr:uid="{00000000-0005-0000-0000-00001E270000}"/>
    <cellStyle name="Monetario 2 2 2 16" xfId="10033" xr:uid="{00000000-0005-0000-0000-00001F270000}"/>
    <cellStyle name="Monetario 2 2 2 17" xfId="10034" xr:uid="{00000000-0005-0000-0000-000020270000}"/>
    <cellStyle name="Monetario 2 2 2 18" xfId="10035" xr:uid="{00000000-0005-0000-0000-000021270000}"/>
    <cellStyle name="Monetario 2 2 2 19" xfId="10036" xr:uid="{00000000-0005-0000-0000-000022270000}"/>
    <cellStyle name="Monetario 2 2 2 2" xfId="10037" xr:uid="{00000000-0005-0000-0000-000023270000}"/>
    <cellStyle name="Monetario 2 2 2 2 2" xfId="10038" xr:uid="{00000000-0005-0000-0000-000024270000}"/>
    <cellStyle name="Monetario 2 2 2 2 2 2" xfId="10039" xr:uid="{00000000-0005-0000-0000-000025270000}"/>
    <cellStyle name="Monetario 2 2 2 2 3" xfId="10040" xr:uid="{00000000-0005-0000-0000-000026270000}"/>
    <cellStyle name="Monetario 2 2 2 3" xfId="10041" xr:uid="{00000000-0005-0000-0000-000027270000}"/>
    <cellStyle name="Monetario 2 2 2 3 2" xfId="10042" xr:uid="{00000000-0005-0000-0000-000028270000}"/>
    <cellStyle name="Monetario 2 2 2 4" xfId="10043" xr:uid="{00000000-0005-0000-0000-000029270000}"/>
    <cellStyle name="Monetario 2 2 2 5" xfId="10044" xr:uid="{00000000-0005-0000-0000-00002A270000}"/>
    <cellStyle name="Monetario 2 2 2 6" xfId="10045" xr:uid="{00000000-0005-0000-0000-00002B270000}"/>
    <cellStyle name="Monetario 2 2 2 7" xfId="10046" xr:uid="{00000000-0005-0000-0000-00002C270000}"/>
    <cellStyle name="Monetario 2 2 2 8" xfId="10047" xr:uid="{00000000-0005-0000-0000-00002D270000}"/>
    <cellStyle name="Monetario 2 2 2 9" xfId="10048" xr:uid="{00000000-0005-0000-0000-00002E270000}"/>
    <cellStyle name="Monetario 2 2 2_MARZO GENERAL BECAS 2009 TRANSF 20 03 09 DAF V2" xfId="10049" xr:uid="{00000000-0005-0000-0000-00002F270000}"/>
    <cellStyle name="Monetario 2 2 20" xfId="10050" xr:uid="{00000000-0005-0000-0000-000030270000}"/>
    <cellStyle name="Monetario 2 2 21" xfId="10051" xr:uid="{00000000-0005-0000-0000-000031270000}"/>
    <cellStyle name="Monetario 2 2 22" xfId="10052" xr:uid="{00000000-0005-0000-0000-000032270000}"/>
    <cellStyle name="Monetario 2 2 23" xfId="10053" xr:uid="{00000000-0005-0000-0000-000033270000}"/>
    <cellStyle name="Monetario 2 2 24" xfId="10054" xr:uid="{00000000-0005-0000-0000-000034270000}"/>
    <cellStyle name="Monetario 2 2 25" xfId="10055" xr:uid="{00000000-0005-0000-0000-000035270000}"/>
    <cellStyle name="Monetario 2 2 26" xfId="10056" xr:uid="{00000000-0005-0000-0000-000036270000}"/>
    <cellStyle name="Monetario 2 2 27" xfId="10057" xr:uid="{00000000-0005-0000-0000-000037270000}"/>
    <cellStyle name="Monetario 2 2 28" xfId="10058" xr:uid="{00000000-0005-0000-0000-000038270000}"/>
    <cellStyle name="Monetario 2 2 29" xfId="10059" xr:uid="{00000000-0005-0000-0000-000039270000}"/>
    <cellStyle name="Monetario 2 2 3" xfId="10060" xr:uid="{00000000-0005-0000-0000-00003A270000}"/>
    <cellStyle name="Monetario 2 2 3 2" xfId="10061" xr:uid="{00000000-0005-0000-0000-00003B270000}"/>
    <cellStyle name="Monetario 2 2 3 2 2" xfId="10062" xr:uid="{00000000-0005-0000-0000-00003C270000}"/>
    <cellStyle name="Monetario 2 2 3 2 2 2" xfId="10063" xr:uid="{00000000-0005-0000-0000-00003D270000}"/>
    <cellStyle name="Monetario 2 2 3 2 3" xfId="10064" xr:uid="{00000000-0005-0000-0000-00003E270000}"/>
    <cellStyle name="Monetario 2 2 3 3" xfId="10065" xr:uid="{00000000-0005-0000-0000-00003F270000}"/>
    <cellStyle name="Monetario 2 2 3 3 2" xfId="10066" xr:uid="{00000000-0005-0000-0000-000040270000}"/>
    <cellStyle name="Monetario 2 2 3 4" xfId="10067" xr:uid="{00000000-0005-0000-0000-000041270000}"/>
    <cellStyle name="Monetario 2 2 30" xfId="10068" xr:uid="{00000000-0005-0000-0000-000042270000}"/>
    <cellStyle name="Monetario 2 2 31" xfId="10069" xr:uid="{00000000-0005-0000-0000-000043270000}"/>
    <cellStyle name="Monetario 2 2 32" xfId="10070" xr:uid="{00000000-0005-0000-0000-000044270000}"/>
    <cellStyle name="Monetario 2 2 33" xfId="10071" xr:uid="{00000000-0005-0000-0000-000045270000}"/>
    <cellStyle name="Monetario 2 2 34" xfId="10072" xr:uid="{00000000-0005-0000-0000-000046270000}"/>
    <cellStyle name="Monetario 2 2 35" xfId="10073" xr:uid="{00000000-0005-0000-0000-000047270000}"/>
    <cellStyle name="Monetario 2 2 36" xfId="10074" xr:uid="{00000000-0005-0000-0000-000048270000}"/>
    <cellStyle name="Monetario 2 2 37" xfId="10075" xr:uid="{00000000-0005-0000-0000-000049270000}"/>
    <cellStyle name="Monetario 2 2 38" xfId="10076" xr:uid="{00000000-0005-0000-0000-00004A270000}"/>
    <cellStyle name="Monetario 2 2 39" xfId="10077" xr:uid="{00000000-0005-0000-0000-00004B270000}"/>
    <cellStyle name="Monetario 2 2 4" xfId="10078" xr:uid="{00000000-0005-0000-0000-00004C270000}"/>
    <cellStyle name="Monetario 2 2 4 2" xfId="10079" xr:uid="{00000000-0005-0000-0000-00004D270000}"/>
    <cellStyle name="Monetario 2 2 4 2 2" xfId="10080" xr:uid="{00000000-0005-0000-0000-00004E270000}"/>
    <cellStyle name="Monetario 2 2 4 2 2 2" xfId="10081" xr:uid="{00000000-0005-0000-0000-00004F270000}"/>
    <cellStyle name="Monetario 2 2 4 2 3" xfId="10082" xr:uid="{00000000-0005-0000-0000-000050270000}"/>
    <cellStyle name="Monetario 2 2 4 3" xfId="10083" xr:uid="{00000000-0005-0000-0000-000051270000}"/>
    <cellStyle name="Monetario 2 2 4 3 2" xfId="10084" xr:uid="{00000000-0005-0000-0000-000052270000}"/>
    <cellStyle name="Monetario 2 2 4 4" xfId="10085" xr:uid="{00000000-0005-0000-0000-000053270000}"/>
    <cellStyle name="Monetario 2 2 40" xfId="10086" xr:uid="{00000000-0005-0000-0000-000054270000}"/>
    <cellStyle name="Monetario 2 2 41" xfId="10087" xr:uid="{00000000-0005-0000-0000-000055270000}"/>
    <cellStyle name="Monetario 2 2 42" xfId="10088" xr:uid="{00000000-0005-0000-0000-000056270000}"/>
    <cellStyle name="Monetario 2 2 43" xfId="10089" xr:uid="{00000000-0005-0000-0000-000057270000}"/>
    <cellStyle name="Monetario 2 2 44" xfId="10090" xr:uid="{00000000-0005-0000-0000-000058270000}"/>
    <cellStyle name="Monetario 2 2 45" xfId="10091" xr:uid="{00000000-0005-0000-0000-000059270000}"/>
    <cellStyle name="Monetario 2 2 46" xfId="10092" xr:uid="{00000000-0005-0000-0000-00005A270000}"/>
    <cellStyle name="Monetario 2 2 47" xfId="10093" xr:uid="{00000000-0005-0000-0000-00005B270000}"/>
    <cellStyle name="Monetario 2 2 48" xfId="10094" xr:uid="{00000000-0005-0000-0000-00005C270000}"/>
    <cellStyle name="Monetario 2 2 49" xfId="10095" xr:uid="{00000000-0005-0000-0000-00005D270000}"/>
    <cellStyle name="Monetario 2 2 5" xfId="10096" xr:uid="{00000000-0005-0000-0000-00005E270000}"/>
    <cellStyle name="Monetario 2 2 5 2" xfId="10097" xr:uid="{00000000-0005-0000-0000-00005F270000}"/>
    <cellStyle name="Monetario 2 2 5 2 2" xfId="10098" xr:uid="{00000000-0005-0000-0000-000060270000}"/>
    <cellStyle name="Monetario 2 2 5 3" xfId="10099" xr:uid="{00000000-0005-0000-0000-000061270000}"/>
    <cellStyle name="Monetario 2 2 5 3 2" xfId="10100" xr:uid="{00000000-0005-0000-0000-000062270000}"/>
    <cellStyle name="Monetario 2 2 5 4" xfId="10101" xr:uid="{00000000-0005-0000-0000-000063270000}"/>
    <cellStyle name="Monetario 2 2 5 4 2" xfId="10102" xr:uid="{00000000-0005-0000-0000-000064270000}"/>
    <cellStyle name="Monetario 2 2 5 4 3" xfId="10103" xr:uid="{00000000-0005-0000-0000-000065270000}"/>
    <cellStyle name="Monetario 2 2 5 4 3 2" xfId="10104" xr:uid="{00000000-0005-0000-0000-000066270000}"/>
    <cellStyle name="Monetario 2 2 5 4 3 3" xfId="10105" xr:uid="{00000000-0005-0000-0000-000067270000}"/>
    <cellStyle name="Monetario 2 2 5 4 4" xfId="10106" xr:uid="{00000000-0005-0000-0000-000068270000}"/>
    <cellStyle name="Monetario 2 2 5 5" xfId="10107" xr:uid="{00000000-0005-0000-0000-000069270000}"/>
    <cellStyle name="Monetario 2 2 5 5 2" xfId="10108" xr:uid="{00000000-0005-0000-0000-00006A270000}"/>
    <cellStyle name="Monetario 2 2 5 5 3" xfId="10109" xr:uid="{00000000-0005-0000-0000-00006B270000}"/>
    <cellStyle name="Monetario 2 2 50" xfId="10110" xr:uid="{00000000-0005-0000-0000-00006C270000}"/>
    <cellStyle name="Monetario 2 2 51" xfId="10111" xr:uid="{00000000-0005-0000-0000-00006D270000}"/>
    <cellStyle name="Monetario 2 2 52" xfId="10112" xr:uid="{00000000-0005-0000-0000-00006E270000}"/>
    <cellStyle name="Monetario 2 2 53" xfId="10113" xr:uid="{00000000-0005-0000-0000-00006F270000}"/>
    <cellStyle name="Monetario 2 2 54" xfId="10114" xr:uid="{00000000-0005-0000-0000-000070270000}"/>
    <cellStyle name="Monetario 2 2 55" xfId="10115" xr:uid="{00000000-0005-0000-0000-000071270000}"/>
    <cellStyle name="Monetario 2 2 56" xfId="10116" xr:uid="{00000000-0005-0000-0000-000072270000}"/>
    <cellStyle name="Monetario 2 2 57" xfId="10117" xr:uid="{00000000-0005-0000-0000-000073270000}"/>
    <cellStyle name="Monetario 2 2 58" xfId="10118" xr:uid="{00000000-0005-0000-0000-000074270000}"/>
    <cellStyle name="Monetario 2 2 59" xfId="10119" xr:uid="{00000000-0005-0000-0000-000075270000}"/>
    <cellStyle name="Monetario 2 2 59 2" xfId="10120" xr:uid="{00000000-0005-0000-0000-000076270000}"/>
    <cellStyle name="Monetario 2 2 6" xfId="10121" xr:uid="{00000000-0005-0000-0000-000077270000}"/>
    <cellStyle name="Monetario 2 2 6 2" xfId="10122" xr:uid="{00000000-0005-0000-0000-000078270000}"/>
    <cellStyle name="Monetario 2 2 6 2 2" xfId="10123" xr:uid="{00000000-0005-0000-0000-000079270000}"/>
    <cellStyle name="Monetario 2 2 6 2 3" xfId="10124" xr:uid="{00000000-0005-0000-0000-00007A270000}"/>
    <cellStyle name="Monetario 2 2 6 2 3 2" xfId="10125" xr:uid="{00000000-0005-0000-0000-00007B270000}"/>
    <cellStyle name="Monetario 2 2 6 2 3 3" xfId="10126" xr:uid="{00000000-0005-0000-0000-00007C270000}"/>
    <cellStyle name="Monetario 2 2 6 3" xfId="10127" xr:uid="{00000000-0005-0000-0000-00007D270000}"/>
    <cellStyle name="Monetario 2 2 6 3 2" xfId="10128" xr:uid="{00000000-0005-0000-0000-00007E270000}"/>
    <cellStyle name="Monetario 2 2 6 4" xfId="10129" xr:uid="{00000000-0005-0000-0000-00007F270000}"/>
    <cellStyle name="Monetario 2 2 6 4 2" xfId="10130" xr:uid="{00000000-0005-0000-0000-000080270000}"/>
    <cellStyle name="Monetario 2 2 6 4 3" xfId="10131" xr:uid="{00000000-0005-0000-0000-000081270000}"/>
    <cellStyle name="Monetario 2 2 6 5" xfId="10132" xr:uid="{00000000-0005-0000-0000-000082270000}"/>
    <cellStyle name="Monetario 2 2 6 5 2" xfId="10133" xr:uid="{00000000-0005-0000-0000-000083270000}"/>
    <cellStyle name="Monetario 2 2 6 5 3" xfId="10134" xr:uid="{00000000-0005-0000-0000-000084270000}"/>
    <cellStyle name="Monetario 2 2 6 6" xfId="10135" xr:uid="{00000000-0005-0000-0000-000085270000}"/>
    <cellStyle name="Monetario 2 2 7" xfId="10136" xr:uid="{00000000-0005-0000-0000-000086270000}"/>
    <cellStyle name="Monetario 2 2 7 2" xfId="10137" xr:uid="{00000000-0005-0000-0000-000087270000}"/>
    <cellStyle name="Monetario 2 2 7 2 2" xfId="10138" xr:uid="{00000000-0005-0000-0000-000088270000}"/>
    <cellStyle name="Monetario 2 2 7 2 3" xfId="10139" xr:uid="{00000000-0005-0000-0000-000089270000}"/>
    <cellStyle name="Monetario 2 2 7 3" xfId="10140" xr:uid="{00000000-0005-0000-0000-00008A270000}"/>
    <cellStyle name="Monetario 2 2 7 4" xfId="10141" xr:uid="{00000000-0005-0000-0000-00008B270000}"/>
    <cellStyle name="Monetario 2 2 7 4 2" xfId="10142" xr:uid="{00000000-0005-0000-0000-00008C270000}"/>
    <cellStyle name="Monetario 2 2 7 4 3" xfId="10143" xr:uid="{00000000-0005-0000-0000-00008D270000}"/>
    <cellStyle name="Monetario 2 2 7 5" xfId="10144" xr:uid="{00000000-0005-0000-0000-00008E270000}"/>
    <cellStyle name="Monetario 2 2 8" xfId="10145" xr:uid="{00000000-0005-0000-0000-00008F270000}"/>
    <cellStyle name="Monetario 2 2 8 2" xfId="10146" xr:uid="{00000000-0005-0000-0000-000090270000}"/>
    <cellStyle name="Monetario 2 2 9" xfId="10147" xr:uid="{00000000-0005-0000-0000-000091270000}"/>
    <cellStyle name="Monetario 2 2 9 2" xfId="10148" xr:uid="{00000000-0005-0000-0000-000092270000}"/>
    <cellStyle name="Monetario 2 2 9 3" xfId="10149" xr:uid="{00000000-0005-0000-0000-000093270000}"/>
    <cellStyle name="Monetario 2 2 9 4" xfId="10150" xr:uid="{00000000-0005-0000-0000-000094270000}"/>
    <cellStyle name="Monetario 2 2_CUENTAS BANCARIAS" xfId="10151" xr:uid="{00000000-0005-0000-0000-000095270000}"/>
    <cellStyle name="Monetario 2 20" xfId="10152" xr:uid="{00000000-0005-0000-0000-000096270000}"/>
    <cellStyle name="Monetario 2 21" xfId="10153" xr:uid="{00000000-0005-0000-0000-000097270000}"/>
    <cellStyle name="Monetario 2 22" xfId="10154" xr:uid="{00000000-0005-0000-0000-000098270000}"/>
    <cellStyle name="Monetario 2 23" xfId="10155" xr:uid="{00000000-0005-0000-0000-000099270000}"/>
    <cellStyle name="Monetario 2 24" xfId="10156" xr:uid="{00000000-0005-0000-0000-00009A270000}"/>
    <cellStyle name="Monetario 2 25" xfId="10157" xr:uid="{00000000-0005-0000-0000-00009B270000}"/>
    <cellStyle name="Monetario 2 26" xfId="10158" xr:uid="{00000000-0005-0000-0000-00009C270000}"/>
    <cellStyle name="Monetario 2 27" xfId="10159" xr:uid="{00000000-0005-0000-0000-00009D270000}"/>
    <cellStyle name="Monetario 2 28" xfId="10160" xr:uid="{00000000-0005-0000-0000-00009E270000}"/>
    <cellStyle name="Monetario 2 29" xfId="10161" xr:uid="{00000000-0005-0000-0000-00009F270000}"/>
    <cellStyle name="Monetario 2 3" xfId="10162" xr:uid="{00000000-0005-0000-0000-0000A0270000}"/>
    <cellStyle name="Monetario 2 3 2" xfId="10163" xr:uid="{00000000-0005-0000-0000-0000A1270000}"/>
    <cellStyle name="Monetario 2 30" xfId="10164" xr:uid="{00000000-0005-0000-0000-0000A2270000}"/>
    <cellStyle name="Monetario 2 31" xfId="10165" xr:uid="{00000000-0005-0000-0000-0000A3270000}"/>
    <cellStyle name="Monetario 2 32" xfId="10166" xr:uid="{00000000-0005-0000-0000-0000A4270000}"/>
    <cellStyle name="Monetario 2 33" xfId="10167" xr:uid="{00000000-0005-0000-0000-0000A5270000}"/>
    <cellStyle name="Monetario 2 34" xfId="10168" xr:uid="{00000000-0005-0000-0000-0000A6270000}"/>
    <cellStyle name="Monetario 2 35" xfId="10169" xr:uid="{00000000-0005-0000-0000-0000A7270000}"/>
    <cellStyle name="Monetario 2 36" xfId="10170" xr:uid="{00000000-0005-0000-0000-0000A8270000}"/>
    <cellStyle name="Monetario 2 37" xfId="10171" xr:uid="{00000000-0005-0000-0000-0000A9270000}"/>
    <cellStyle name="Monetario 2 38" xfId="10172" xr:uid="{00000000-0005-0000-0000-0000AA270000}"/>
    <cellStyle name="Monetario 2 39" xfId="10173" xr:uid="{00000000-0005-0000-0000-0000AB270000}"/>
    <cellStyle name="Monetario 2 4" xfId="10174" xr:uid="{00000000-0005-0000-0000-0000AC270000}"/>
    <cellStyle name="Monetario 2 4 2" xfId="10175" xr:uid="{00000000-0005-0000-0000-0000AD270000}"/>
    <cellStyle name="Monetario 2 40" xfId="10176" xr:uid="{00000000-0005-0000-0000-0000AE270000}"/>
    <cellStyle name="Monetario 2 41" xfId="10177" xr:uid="{00000000-0005-0000-0000-0000AF270000}"/>
    <cellStyle name="Monetario 2 42" xfId="10178" xr:uid="{00000000-0005-0000-0000-0000B0270000}"/>
    <cellStyle name="Monetario 2 43" xfId="10179" xr:uid="{00000000-0005-0000-0000-0000B1270000}"/>
    <cellStyle name="Monetario 2 44" xfId="10180" xr:uid="{00000000-0005-0000-0000-0000B2270000}"/>
    <cellStyle name="Monetario 2 45" xfId="10181" xr:uid="{00000000-0005-0000-0000-0000B3270000}"/>
    <cellStyle name="Monetario 2 46" xfId="10182" xr:uid="{00000000-0005-0000-0000-0000B4270000}"/>
    <cellStyle name="Monetario 2 47" xfId="10183" xr:uid="{00000000-0005-0000-0000-0000B5270000}"/>
    <cellStyle name="Monetario 2 48" xfId="10184" xr:uid="{00000000-0005-0000-0000-0000B6270000}"/>
    <cellStyle name="Monetario 2 49" xfId="10185" xr:uid="{00000000-0005-0000-0000-0000B7270000}"/>
    <cellStyle name="Monetario 2 5" xfId="10186" xr:uid="{00000000-0005-0000-0000-0000B8270000}"/>
    <cellStyle name="Monetario 2 50" xfId="10187" xr:uid="{00000000-0005-0000-0000-0000B9270000}"/>
    <cellStyle name="Monetario 2 51" xfId="10188" xr:uid="{00000000-0005-0000-0000-0000BA270000}"/>
    <cellStyle name="Monetario 2 52" xfId="10189" xr:uid="{00000000-0005-0000-0000-0000BB270000}"/>
    <cellStyle name="Monetario 2 53" xfId="10190" xr:uid="{00000000-0005-0000-0000-0000BC270000}"/>
    <cellStyle name="Monetario 2 54" xfId="10191" xr:uid="{00000000-0005-0000-0000-0000BD270000}"/>
    <cellStyle name="Monetario 2 55" xfId="10192" xr:uid="{00000000-0005-0000-0000-0000BE270000}"/>
    <cellStyle name="Monetario 2 56" xfId="10193" xr:uid="{00000000-0005-0000-0000-0000BF270000}"/>
    <cellStyle name="Monetario 2 57" xfId="10194" xr:uid="{00000000-0005-0000-0000-0000C0270000}"/>
    <cellStyle name="Monetario 2 58" xfId="10195" xr:uid="{00000000-0005-0000-0000-0000C1270000}"/>
    <cellStyle name="Monetario 2 59" xfId="10196" xr:uid="{00000000-0005-0000-0000-0000C2270000}"/>
    <cellStyle name="Monetario 2 6" xfId="10197" xr:uid="{00000000-0005-0000-0000-0000C3270000}"/>
    <cellStyle name="Monetario 2 60" xfId="10198" xr:uid="{00000000-0005-0000-0000-0000C4270000}"/>
    <cellStyle name="Monetario 2 61" xfId="10199" xr:uid="{00000000-0005-0000-0000-0000C5270000}"/>
    <cellStyle name="Monetario 2 62" xfId="10200" xr:uid="{00000000-0005-0000-0000-0000C6270000}"/>
    <cellStyle name="Monetario 2 63" xfId="10201" xr:uid="{00000000-0005-0000-0000-0000C7270000}"/>
    <cellStyle name="Monetario 2 64" xfId="10202" xr:uid="{00000000-0005-0000-0000-0000C8270000}"/>
    <cellStyle name="Monetario 2 64 2" xfId="10203" xr:uid="{00000000-0005-0000-0000-0000C9270000}"/>
    <cellStyle name="Monetario 2 65" xfId="10204" xr:uid="{00000000-0005-0000-0000-0000CA270000}"/>
    <cellStyle name="Monetario 2 65 2" xfId="10205" xr:uid="{00000000-0005-0000-0000-0000CB270000}"/>
    <cellStyle name="Monetario 2 66" xfId="10206" xr:uid="{00000000-0005-0000-0000-0000CC270000}"/>
    <cellStyle name="Monetario 2 66 2" xfId="10207" xr:uid="{00000000-0005-0000-0000-0000CD270000}"/>
    <cellStyle name="Monetario 2 67" xfId="10208" xr:uid="{00000000-0005-0000-0000-0000CE270000}"/>
    <cellStyle name="Monetario 2 68" xfId="10209" xr:uid="{00000000-0005-0000-0000-0000CF270000}"/>
    <cellStyle name="Monetario 2 7" xfId="10210" xr:uid="{00000000-0005-0000-0000-0000D0270000}"/>
    <cellStyle name="Monetario 2 8" xfId="10211" xr:uid="{00000000-0005-0000-0000-0000D1270000}"/>
    <cellStyle name="Monetario 2 9" xfId="10212" xr:uid="{00000000-0005-0000-0000-0000D2270000}"/>
    <cellStyle name="Monetario 2_ DOCT  2006" xfId="10213" xr:uid="{00000000-0005-0000-0000-0000D3270000}"/>
    <cellStyle name="Monetario 20" xfId="10214" xr:uid="{00000000-0005-0000-0000-0000D4270000}"/>
    <cellStyle name="Monetario 21" xfId="10215" xr:uid="{00000000-0005-0000-0000-0000D5270000}"/>
    <cellStyle name="Monetario 22" xfId="10216" xr:uid="{00000000-0005-0000-0000-0000D6270000}"/>
    <cellStyle name="Monetario 23" xfId="10217" xr:uid="{00000000-0005-0000-0000-0000D7270000}"/>
    <cellStyle name="Monetario 24" xfId="10218" xr:uid="{00000000-0005-0000-0000-0000D8270000}"/>
    <cellStyle name="Monetario 25" xfId="10219" xr:uid="{00000000-0005-0000-0000-0000D9270000}"/>
    <cellStyle name="Monetario 26" xfId="10220" xr:uid="{00000000-0005-0000-0000-0000DA270000}"/>
    <cellStyle name="Monetario 27" xfId="10221" xr:uid="{00000000-0005-0000-0000-0000DB270000}"/>
    <cellStyle name="Monetario 28" xfId="10222" xr:uid="{00000000-0005-0000-0000-0000DC270000}"/>
    <cellStyle name="Monetario 29" xfId="10223" xr:uid="{00000000-0005-0000-0000-0000DD270000}"/>
    <cellStyle name="Monetario 3" xfId="10224" xr:uid="{00000000-0005-0000-0000-0000DE270000}"/>
    <cellStyle name="Monetario 3 10" xfId="10225" xr:uid="{00000000-0005-0000-0000-0000DF270000}"/>
    <cellStyle name="Monetario 3 10 2" xfId="10226" xr:uid="{00000000-0005-0000-0000-0000E0270000}"/>
    <cellStyle name="Monetario 3 11" xfId="10227" xr:uid="{00000000-0005-0000-0000-0000E1270000}"/>
    <cellStyle name="Monetario 3 12" xfId="10228" xr:uid="{00000000-0005-0000-0000-0000E2270000}"/>
    <cellStyle name="Monetario 3 13" xfId="10229" xr:uid="{00000000-0005-0000-0000-0000E3270000}"/>
    <cellStyle name="Monetario 3 14" xfId="10230" xr:uid="{00000000-0005-0000-0000-0000E4270000}"/>
    <cellStyle name="Monetario 3 2" xfId="10231" xr:uid="{00000000-0005-0000-0000-0000E5270000}"/>
    <cellStyle name="Monetario 3 2 2" xfId="10232" xr:uid="{00000000-0005-0000-0000-0000E6270000}"/>
    <cellStyle name="Monetario 3 3" xfId="10233" xr:uid="{00000000-0005-0000-0000-0000E7270000}"/>
    <cellStyle name="Monetario 3 4" xfId="10234" xr:uid="{00000000-0005-0000-0000-0000E8270000}"/>
    <cellStyle name="Monetario 3 5" xfId="10235" xr:uid="{00000000-0005-0000-0000-0000E9270000}"/>
    <cellStyle name="Monetario 3 6" xfId="10236" xr:uid="{00000000-0005-0000-0000-0000EA270000}"/>
    <cellStyle name="Monetario 3 7" xfId="10237" xr:uid="{00000000-0005-0000-0000-0000EB270000}"/>
    <cellStyle name="Monetario 3 8" xfId="10238" xr:uid="{00000000-0005-0000-0000-0000EC270000}"/>
    <cellStyle name="Monetario 3 9" xfId="10239" xr:uid="{00000000-0005-0000-0000-0000ED270000}"/>
    <cellStyle name="Monetario 30" xfId="10240" xr:uid="{00000000-0005-0000-0000-0000EE270000}"/>
    <cellStyle name="Monetario 31" xfId="10241" xr:uid="{00000000-0005-0000-0000-0000EF270000}"/>
    <cellStyle name="Monetario 32" xfId="10242" xr:uid="{00000000-0005-0000-0000-0000F0270000}"/>
    <cellStyle name="Monetario 33" xfId="10243" xr:uid="{00000000-0005-0000-0000-0000F1270000}"/>
    <cellStyle name="Monetario 34" xfId="10244" xr:uid="{00000000-0005-0000-0000-0000F2270000}"/>
    <cellStyle name="Monetario 35" xfId="10245" xr:uid="{00000000-0005-0000-0000-0000F3270000}"/>
    <cellStyle name="Monetario 36" xfId="10246" xr:uid="{00000000-0005-0000-0000-0000F4270000}"/>
    <cellStyle name="Monetario 37" xfId="10247" xr:uid="{00000000-0005-0000-0000-0000F5270000}"/>
    <cellStyle name="Monetario 38" xfId="10248" xr:uid="{00000000-0005-0000-0000-0000F6270000}"/>
    <cellStyle name="Monetario 39" xfId="10249" xr:uid="{00000000-0005-0000-0000-0000F7270000}"/>
    <cellStyle name="Monetario 4" xfId="10250" xr:uid="{00000000-0005-0000-0000-0000F8270000}"/>
    <cellStyle name="Monetario 4 10" xfId="10251" xr:uid="{00000000-0005-0000-0000-0000F9270000}"/>
    <cellStyle name="Monetario 4 10 2" xfId="10252" xr:uid="{00000000-0005-0000-0000-0000FA270000}"/>
    <cellStyle name="Monetario 4 10 2 2" xfId="10253" xr:uid="{00000000-0005-0000-0000-0000FB270000}"/>
    <cellStyle name="Monetario 4 10 2 3" xfId="10254" xr:uid="{00000000-0005-0000-0000-0000FC270000}"/>
    <cellStyle name="Monetario 4 11" xfId="10255" xr:uid="{00000000-0005-0000-0000-0000FD270000}"/>
    <cellStyle name="Monetario 4 12" xfId="10256" xr:uid="{00000000-0005-0000-0000-0000FE270000}"/>
    <cellStyle name="Monetario 4 13" xfId="10257" xr:uid="{00000000-0005-0000-0000-0000FF270000}"/>
    <cellStyle name="Monetario 4 14" xfId="10258" xr:uid="{00000000-0005-0000-0000-000000280000}"/>
    <cellStyle name="Monetario 4 15" xfId="10259" xr:uid="{00000000-0005-0000-0000-000001280000}"/>
    <cellStyle name="Monetario 4 16" xfId="10260" xr:uid="{00000000-0005-0000-0000-000002280000}"/>
    <cellStyle name="Monetario 4 17" xfId="10261" xr:uid="{00000000-0005-0000-0000-000003280000}"/>
    <cellStyle name="Monetario 4 18" xfId="10262" xr:uid="{00000000-0005-0000-0000-000004280000}"/>
    <cellStyle name="Monetario 4 19" xfId="10263" xr:uid="{00000000-0005-0000-0000-000005280000}"/>
    <cellStyle name="Monetario 4 2" xfId="10264" xr:uid="{00000000-0005-0000-0000-000006280000}"/>
    <cellStyle name="Monetario 4 2 10" xfId="10265" xr:uid="{00000000-0005-0000-0000-000007280000}"/>
    <cellStyle name="Monetario 4 2 11" xfId="10266" xr:uid="{00000000-0005-0000-0000-000008280000}"/>
    <cellStyle name="Monetario 4 2 12" xfId="10267" xr:uid="{00000000-0005-0000-0000-000009280000}"/>
    <cellStyle name="Monetario 4 2 2" xfId="10268" xr:uid="{00000000-0005-0000-0000-00000A280000}"/>
    <cellStyle name="Monetario 4 2 2 2" xfId="10269" xr:uid="{00000000-0005-0000-0000-00000B280000}"/>
    <cellStyle name="Monetario 4 2 2 2 2" xfId="10270" xr:uid="{00000000-0005-0000-0000-00000C280000}"/>
    <cellStyle name="Monetario 4 2 2 3" xfId="10271" xr:uid="{00000000-0005-0000-0000-00000D280000}"/>
    <cellStyle name="Monetario 4 2 3" xfId="10272" xr:uid="{00000000-0005-0000-0000-00000E280000}"/>
    <cellStyle name="Monetario 4 2 3 2" xfId="10273" xr:uid="{00000000-0005-0000-0000-00000F280000}"/>
    <cellStyle name="Monetario 4 2 4" xfId="10274" xr:uid="{00000000-0005-0000-0000-000010280000}"/>
    <cellStyle name="Monetario 4 2 5" xfId="10275" xr:uid="{00000000-0005-0000-0000-000011280000}"/>
    <cellStyle name="Monetario 4 2 6" xfId="10276" xr:uid="{00000000-0005-0000-0000-000012280000}"/>
    <cellStyle name="Monetario 4 2 7" xfId="10277" xr:uid="{00000000-0005-0000-0000-000013280000}"/>
    <cellStyle name="Monetario 4 2 8" xfId="10278" xr:uid="{00000000-0005-0000-0000-000014280000}"/>
    <cellStyle name="Monetario 4 2 9" xfId="10279" xr:uid="{00000000-0005-0000-0000-000015280000}"/>
    <cellStyle name="Monetario 4 20" xfId="10280" xr:uid="{00000000-0005-0000-0000-000016280000}"/>
    <cellStyle name="Monetario 4 21" xfId="10281" xr:uid="{00000000-0005-0000-0000-000017280000}"/>
    <cellStyle name="Monetario 4 22" xfId="10282" xr:uid="{00000000-0005-0000-0000-000018280000}"/>
    <cellStyle name="Monetario 4 23" xfId="10283" xr:uid="{00000000-0005-0000-0000-000019280000}"/>
    <cellStyle name="Monetario 4 24" xfId="10284" xr:uid="{00000000-0005-0000-0000-00001A280000}"/>
    <cellStyle name="Monetario 4 25" xfId="10285" xr:uid="{00000000-0005-0000-0000-00001B280000}"/>
    <cellStyle name="Monetario 4 26" xfId="10286" xr:uid="{00000000-0005-0000-0000-00001C280000}"/>
    <cellStyle name="Monetario 4 27" xfId="10287" xr:uid="{00000000-0005-0000-0000-00001D280000}"/>
    <cellStyle name="Monetario 4 28" xfId="10288" xr:uid="{00000000-0005-0000-0000-00001E280000}"/>
    <cellStyle name="Monetario 4 29" xfId="10289" xr:uid="{00000000-0005-0000-0000-00001F280000}"/>
    <cellStyle name="Monetario 4 3" xfId="10290" xr:uid="{00000000-0005-0000-0000-000020280000}"/>
    <cellStyle name="Monetario 4 3 2" xfId="10291" xr:uid="{00000000-0005-0000-0000-000021280000}"/>
    <cellStyle name="Monetario 4 3 2 2" xfId="10292" xr:uid="{00000000-0005-0000-0000-000022280000}"/>
    <cellStyle name="Monetario 4 3 2 2 2" xfId="10293" xr:uid="{00000000-0005-0000-0000-000023280000}"/>
    <cellStyle name="Monetario 4 3 2 3" xfId="10294" xr:uid="{00000000-0005-0000-0000-000024280000}"/>
    <cellStyle name="Monetario 4 3 3" xfId="10295" xr:uid="{00000000-0005-0000-0000-000025280000}"/>
    <cellStyle name="Monetario 4 3 3 2" xfId="10296" xr:uid="{00000000-0005-0000-0000-000026280000}"/>
    <cellStyle name="Monetario 4 3 4" xfId="10297" xr:uid="{00000000-0005-0000-0000-000027280000}"/>
    <cellStyle name="Monetario 4 30" xfId="10298" xr:uid="{00000000-0005-0000-0000-000028280000}"/>
    <cellStyle name="Monetario 4 31" xfId="10299" xr:uid="{00000000-0005-0000-0000-000029280000}"/>
    <cellStyle name="Monetario 4 32" xfId="10300" xr:uid="{00000000-0005-0000-0000-00002A280000}"/>
    <cellStyle name="Monetario 4 33" xfId="10301" xr:uid="{00000000-0005-0000-0000-00002B280000}"/>
    <cellStyle name="Monetario 4 34" xfId="10302" xr:uid="{00000000-0005-0000-0000-00002C280000}"/>
    <cellStyle name="Monetario 4 35" xfId="10303" xr:uid="{00000000-0005-0000-0000-00002D280000}"/>
    <cellStyle name="Monetario 4 36" xfId="10304" xr:uid="{00000000-0005-0000-0000-00002E280000}"/>
    <cellStyle name="Monetario 4 37" xfId="10305" xr:uid="{00000000-0005-0000-0000-00002F280000}"/>
    <cellStyle name="Monetario 4 38" xfId="10306" xr:uid="{00000000-0005-0000-0000-000030280000}"/>
    <cellStyle name="Monetario 4 39" xfId="10307" xr:uid="{00000000-0005-0000-0000-000031280000}"/>
    <cellStyle name="Monetario 4 4" xfId="10308" xr:uid="{00000000-0005-0000-0000-000032280000}"/>
    <cellStyle name="Monetario 4 4 2" xfId="10309" xr:uid="{00000000-0005-0000-0000-000033280000}"/>
    <cellStyle name="Monetario 4 4 2 2" xfId="10310" xr:uid="{00000000-0005-0000-0000-000034280000}"/>
    <cellStyle name="Monetario 4 4 2 2 2" xfId="10311" xr:uid="{00000000-0005-0000-0000-000035280000}"/>
    <cellStyle name="Monetario 4 4 2 3" xfId="10312" xr:uid="{00000000-0005-0000-0000-000036280000}"/>
    <cellStyle name="Monetario 4 4 3" xfId="10313" xr:uid="{00000000-0005-0000-0000-000037280000}"/>
    <cellStyle name="Monetario 4 4 3 2" xfId="10314" xr:uid="{00000000-0005-0000-0000-000038280000}"/>
    <cellStyle name="Monetario 4 4 4" xfId="10315" xr:uid="{00000000-0005-0000-0000-000039280000}"/>
    <cellStyle name="Monetario 4 40" xfId="10316" xr:uid="{00000000-0005-0000-0000-00003A280000}"/>
    <cellStyle name="Monetario 4 41" xfId="10317" xr:uid="{00000000-0005-0000-0000-00003B280000}"/>
    <cellStyle name="Monetario 4 42" xfId="10318" xr:uid="{00000000-0005-0000-0000-00003C280000}"/>
    <cellStyle name="Monetario 4 43" xfId="10319" xr:uid="{00000000-0005-0000-0000-00003D280000}"/>
    <cellStyle name="Monetario 4 44" xfId="10320" xr:uid="{00000000-0005-0000-0000-00003E280000}"/>
    <cellStyle name="Monetario 4 45" xfId="10321" xr:uid="{00000000-0005-0000-0000-00003F280000}"/>
    <cellStyle name="Monetario 4 46" xfId="10322" xr:uid="{00000000-0005-0000-0000-000040280000}"/>
    <cellStyle name="Monetario 4 47" xfId="10323" xr:uid="{00000000-0005-0000-0000-000041280000}"/>
    <cellStyle name="Monetario 4 48" xfId="10324" xr:uid="{00000000-0005-0000-0000-000042280000}"/>
    <cellStyle name="Monetario 4 49" xfId="10325" xr:uid="{00000000-0005-0000-0000-000043280000}"/>
    <cellStyle name="Monetario 4 5" xfId="10326" xr:uid="{00000000-0005-0000-0000-000044280000}"/>
    <cellStyle name="Monetario 4 5 2" xfId="10327" xr:uid="{00000000-0005-0000-0000-000045280000}"/>
    <cellStyle name="Monetario 4 5 2 2" xfId="10328" xr:uid="{00000000-0005-0000-0000-000046280000}"/>
    <cellStyle name="Monetario 4 5 3" xfId="10329" xr:uid="{00000000-0005-0000-0000-000047280000}"/>
    <cellStyle name="Monetario 4 5 3 2" xfId="10330" xr:uid="{00000000-0005-0000-0000-000048280000}"/>
    <cellStyle name="Monetario 4 5 4" xfId="10331" xr:uid="{00000000-0005-0000-0000-000049280000}"/>
    <cellStyle name="Monetario 4 5 4 2" xfId="10332" xr:uid="{00000000-0005-0000-0000-00004A280000}"/>
    <cellStyle name="Monetario 4 5 4 3" xfId="10333" xr:uid="{00000000-0005-0000-0000-00004B280000}"/>
    <cellStyle name="Monetario 4 5 4 3 2" xfId="10334" xr:uid="{00000000-0005-0000-0000-00004C280000}"/>
    <cellStyle name="Monetario 4 5 4 3 3" xfId="10335" xr:uid="{00000000-0005-0000-0000-00004D280000}"/>
    <cellStyle name="Monetario 4 5 4 4" xfId="10336" xr:uid="{00000000-0005-0000-0000-00004E280000}"/>
    <cellStyle name="Monetario 4 5 5" xfId="10337" xr:uid="{00000000-0005-0000-0000-00004F280000}"/>
    <cellStyle name="Monetario 4 5 5 2" xfId="10338" xr:uid="{00000000-0005-0000-0000-000050280000}"/>
    <cellStyle name="Monetario 4 5 5 3" xfId="10339" xr:uid="{00000000-0005-0000-0000-000051280000}"/>
    <cellStyle name="Monetario 4 50" xfId="10340" xr:uid="{00000000-0005-0000-0000-000052280000}"/>
    <cellStyle name="Monetario 4 51" xfId="10341" xr:uid="{00000000-0005-0000-0000-000053280000}"/>
    <cellStyle name="Monetario 4 52" xfId="10342" xr:uid="{00000000-0005-0000-0000-000054280000}"/>
    <cellStyle name="Monetario 4 53" xfId="10343" xr:uid="{00000000-0005-0000-0000-000055280000}"/>
    <cellStyle name="Monetario 4 54" xfId="10344" xr:uid="{00000000-0005-0000-0000-000056280000}"/>
    <cellStyle name="Monetario 4 55" xfId="10345" xr:uid="{00000000-0005-0000-0000-000057280000}"/>
    <cellStyle name="Monetario 4 56" xfId="10346" xr:uid="{00000000-0005-0000-0000-000058280000}"/>
    <cellStyle name="Monetario 4 57" xfId="10347" xr:uid="{00000000-0005-0000-0000-000059280000}"/>
    <cellStyle name="Monetario 4 58" xfId="10348" xr:uid="{00000000-0005-0000-0000-00005A280000}"/>
    <cellStyle name="Monetario 4 59" xfId="10349" xr:uid="{00000000-0005-0000-0000-00005B280000}"/>
    <cellStyle name="Monetario 4 6" xfId="10350" xr:uid="{00000000-0005-0000-0000-00005C280000}"/>
    <cellStyle name="Monetario 4 6 2" xfId="10351" xr:uid="{00000000-0005-0000-0000-00005D280000}"/>
    <cellStyle name="Monetario 4 6 2 2" xfId="10352" xr:uid="{00000000-0005-0000-0000-00005E280000}"/>
    <cellStyle name="Monetario 4 6 2 3" xfId="10353" xr:uid="{00000000-0005-0000-0000-00005F280000}"/>
    <cellStyle name="Monetario 4 6 2 3 2" xfId="10354" xr:uid="{00000000-0005-0000-0000-000060280000}"/>
    <cellStyle name="Monetario 4 6 2 3 3" xfId="10355" xr:uid="{00000000-0005-0000-0000-000061280000}"/>
    <cellStyle name="Monetario 4 6 3" xfId="10356" xr:uid="{00000000-0005-0000-0000-000062280000}"/>
    <cellStyle name="Monetario 4 6 3 2" xfId="10357" xr:uid="{00000000-0005-0000-0000-000063280000}"/>
    <cellStyle name="Monetario 4 6 4" xfId="10358" xr:uid="{00000000-0005-0000-0000-000064280000}"/>
    <cellStyle name="Monetario 4 6 4 2" xfId="10359" xr:uid="{00000000-0005-0000-0000-000065280000}"/>
    <cellStyle name="Monetario 4 6 4 3" xfId="10360" xr:uid="{00000000-0005-0000-0000-000066280000}"/>
    <cellStyle name="Monetario 4 6 5" xfId="10361" xr:uid="{00000000-0005-0000-0000-000067280000}"/>
    <cellStyle name="Monetario 4 6 5 2" xfId="10362" xr:uid="{00000000-0005-0000-0000-000068280000}"/>
    <cellStyle name="Monetario 4 6 5 3" xfId="10363" xr:uid="{00000000-0005-0000-0000-000069280000}"/>
    <cellStyle name="Monetario 4 6 6" xfId="10364" xr:uid="{00000000-0005-0000-0000-00006A280000}"/>
    <cellStyle name="Monetario 4 60" xfId="10365" xr:uid="{00000000-0005-0000-0000-00006B280000}"/>
    <cellStyle name="Monetario 4 61" xfId="10366" xr:uid="{00000000-0005-0000-0000-00006C280000}"/>
    <cellStyle name="Monetario 4 62" xfId="10367" xr:uid="{00000000-0005-0000-0000-00006D280000}"/>
    <cellStyle name="Monetario 4 62 2" xfId="10368" xr:uid="{00000000-0005-0000-0000-00006E280000}"/>
    <cellStyle name="Monetario 4 7" xfId="10369" xr:uid="{00000000-0005-0000-0000-00006F280000}"/>
    <cellStyle name="Monetario 4 7 2" xfId="10370" xr:uid="{00000000-0005-0000-0000-000070280000}"/>
    <cellStyle name="Monetario 4 7 2 2" xfId="10371" xr:uid="{00000000-0005-0000-0000-000071280000}"/>
    <cellStyle name="Monetario 4 7 2 3" xfId="10372" xr:uid="{00000000-0005-0000-0000-000072280000}"/>
    <cellStyle name="Monetario 4 7 3" xfId="10373" xr:uid="{00000000-0005-0000-0000-000073280000}"/>
    <cellStyle name="Monetario 4 7 4" xfId="10374" xr:uid="{00000000-0005-0000-0000-000074280000}"/>
    <cellStyle name="Monetario 4 7 4 2" xfId="10375" xr:uid="{00000000-0005-0000-0000-000075280000}"/>
    <cellStyle name="Monetario 4 7 4 3" xfId="10376" xr:uid="{00000000-0005-0000-0000-000076280000}"/>
    <cellStyle name="Monetario 4 7 5" xfId="10377" xr:uid="{00000000-0005-0000-0000-000077280000}"/>
    <cellStyle name="Monetario 4 8" xfId="10378" xr:uid="{00000000-0005-0000-0000-000078280000}"/>
    <cellStyle name="Monetario 4 8 2" xfId="10379" xr:uid="{00000000-0005-0000-0000-000079280000}"/>
    <cellStyle name="Monetario 4 9" xfId="10380" xr:uid="{00000000-0005-0000-0000-00007A280000}"/>
    <cellStyle name="Monetario 4 9 2" xfId="10381" xr:uid="{00000000-0005-0000-0000-00007B280000}"/>
    <cellStyle name="Monetario 4 9 3" xfId="10382" xr:uid="{00000000-0005-0000-0000-00007C280000}"/>
    <cellStyle name="Monetario 4 9 4" xfId="10383" xr:uid="{00000000-0005-0000-0000-00007D280000}"/>
    <cellStyle name="Monetario 4_CUENTAS BANCARIAS" xfId="10384" xr:uid="{00000000-0005-0000-0000-00007E280000}"/>
    <cellStyle name="Monetario 40" xfId="10385" xr:uid="{00000000-0005-0000-0000-00007F280000}"/>
    <cellStyle name="Monetario 41" xfId="10386" xr:uid="{00000000-0005-0000-0000-000080280000}"/>
    <cellStyle name="Monetario 42" xfId="10387" xr:uid="{00000000-0005-0000-0000-000081280000}"/>
    <cellStyle name="Monetario 43" xfId="10388" xr:uid="{00000000-0005-0000-0000-000082280000}"/>
    <cellStyle name="Monetario 44" xfId="10389" xr:uid="{00000000-0005-0000-0000-000083280000}"/>
    <cellStyle name="Monetario 45" xfId="10390" xr:uid="{00000000-0005-0000-0000-000084280000}"/>
    <cellStyle name="Monetario 46" xfId="10391" xr:uid="{00000000-0005-0000-0000-000085280000}"/>
    <cellStyle name="Monetario 47" xfId="10392" xr:uid="{00000000-0005-0000-0000-000086280000}"/>
    <cellStyle name="Monetario 48" xfId="10393" xr:uid="{00000000-0005-0000-0000-000087280000}"/>
    <cellStyle name="Monetario 49" xfId="10394" xr:uid="{00000000-0005-0000-0000-000088280000}"/>
    <cellStyle name="Monetario 5" xfId="10395" xr:uid="{00000000-0005-0000-0000-000089280000}"/>
    <cellStyle name="Monetario 5 10" xfId="10396" xr:uid="{00000000-0005-0000-0000-00008A280000}"/>
    <cellStyle name="Monetario 5 11" xfId="10397" xr:uid="{00000000-0005-0000-0000-00008B280000}"/>
    <cellStyle name="Monetario 5 12" xfId="10398" xr:uid="{00000000-0005-0000-0000-00008C280000}"/>
    <cellStyle name="Monetario 5 12 2" xfId="10399" xr:uid="{00000000-0005-0000-0000-00008D280000}"/>
    <cellStyle name="Monetario 5 2" xfId="10400" xr:uid="{00000000-0005-0000-0000-00008E280000}"/>
    <cellStyle name="Monetario 5 2 2" xfId="10401" xr:uid="{00000000-0005-0000-0000-00008F280000}"/>
    <cellStyle name="Monetario 5 2 2 2" xfId="10402" xr:uid="{00000000-0005-0000-0000-000090280000}"/>
    <cellStyle name="Monetario 5 2 3" xfId="10403" xr:uid="{00000000-0005-0000-0000-000091280000}"/>
    <cellStyle name="Monetario 5 2 3 2" xfId="10404" xr:uid="{00000000-0005-0000-0000-000092280000}"/>
    <cellStyle name="Monetario 5 3" xfId="10405" xr:uid="{00000000-0005-0000-0000-000093280000}"/>
    <cellStyle name="Monetario 5 3 2" xfId="10406" xr:uid="{00000000-0005-0000-0000-000094280000}"/>
    <cellStyle name="Monetario 5 4" xfId="10407" xr:uid="{00000000-0005-0000-0000-000095280000}"/>
    <cellStyle name="Monetario 5 5" xfId="10408" xr:uid="{00000000-0005-0000-0000-000096280000}"/>
    <cellStyle name="Monetario 5 6" xfId="10409" xr:uid="{00000000-0005-0000-0000-000097280000}"/>
    <cellStyle name="Monetario 5 7" xfId="10410" xr:uid="{00000000-0005-0000-0000-000098280000}"/>
    <cellStyle name="Monetario 5 8" xfId="10411" xr:uid="{00000000-0005-0000-0000-000099280000}"/>
    <cellStyle name="Monetario 5 9" xfId="10412" xr:uid="{00000000-0005-0000-0000-00009A280000}"/>
    <cellStyle name="Monetario 50" xfId="10413" xr:uid="{00000000-0005-0000-0000-00009B280000}"/>
    <cellStyle name="Monetario 51" xfId="10414" xr:uid="{00000000-0005-0000-0000-00009C280000}"/>
    <cellStyle name="Monetario 52" xfId="10415" xr:uid="{00000000-0005-0000-0000-00009D280000}"/>
    <cellStyle name="Monetario 53" xfId="10416" xr:uid="{00000000-0005-0000-0000-00009E280000}"/>
    <cellStyle name="Monetario 54" xfId="10417" xr:uid="{00000000-0005-0000-0000-00009F280000}"/>
    <cellStyle name="Monetario 55" xfId="10418" xr:uid="{00000000-0005-0000-0000-0000A0280000}"/>
    <cellStyle name="Monetario 56" xfId="10419" xr:uid="{00000000-0005-0000-0000-0000A1280000}"/>
    <cellStyle name="Monetario 57" xfId="10420" xr:uid="{00000000-0005-0000-0000-0000A2280000}"/>
    <cellStyle name="Monetario 58" xfId="10421" xr:uid="{00000000-0005-0000-0000-0000A3280000}"/>
    <cellStyle name="Monetario 59" xfId="10422" xr:uid="{00000000-0005-0000-0000-0000A4280000}"/>
    <cellStyle name="Monetario 6" xfId="10423" xr:uid="{00000000-0005-0000-0000-0000A5280000}"/>
    <cellStyle name="Monetario 6 2" xfId="10424" xr:uid="{00000000-0005-0000-0000-0000A6280000}"/>
    <cellStyle name="Monetario 6 2 2" xfId="10425" xr:uid="{00000000-0005-0000-0000-0000A7280000}"/>
    <cellStyle name="Monetario 6 2 2 2" xfId="10426" xr:uid="{00000000-0005-0000-0000-0000A8280000}"/>
    <cellStyle name="Monetario 6 2 3" xfId="10427" xr:uid="{00000000-0005-0000-0000-0000A9280000}"/>
    <cellStyle name="Monetario 6 2 4" xfId="10428" xr:uid="{00000000-0005-0000-0000-0000AA280000}"/>
    <cellStyle name="Monetario 6 3" xfId="10429" xr:uid="{00000000-0005-0000-0000-0000AB280000}"/>
    <cellStyle name="Monetario 6 3 2" xfId="10430" xr:uid="{00000000-0005-0000-0000-0000AC280000}"/>
    <cellStyle name="Monetario 6 3 3" xfId="10431" xr:uid="{00000000-0005-0000-0000-0000AD280000}"/>
    <cellStyle name="Monetario 6 4" xfId="10432" xr:uid="{00000000-0005-0000-0000-0000AE280000}"/>
    <cellStyle name="Monetario 60" xfId="10433" xr:uid="{00000000-0005-0000-0000-0000AF280000}"/>
    <cellStyle name="Monetario 61" xfId="10434" xr:uid="{00000000-0005-0000-0000-0000B0280000}"/>
    <cellStyle name="Monetario 62" xfId="10435" xr:uid="{00000000-0005-0000-0000-0000B1280000}"/>
    <cellStyle name="Monetario 63" xfId="10436" xr:uid="{00000000-0005-0000-0000-0000B2280000}"/>
    <cellStyle name="Monetario 64" xfId="10437" xr:uid="{00000000-0005-0000-0000-0000B3280000}"/>
    <cellStyle name="Monetario 65" xfId="10438" xr:uid="{00000000-0005-0000-0000-0000B4280000}"/>
    <cellStyle name="Monetario 65 2" xfId="10439" xr:uid="{00000000-0005-0000-0000-0000B5280000}"/>
    <cellStyle name="Monetario 65 2 2" xfId="10440" xr:uid="{00000000-0005-0000-0000-0000B6280000}"/>
    <cellStyle name="Monetario 65 3" xfId="10441" xr:uid="{00000000-0005-0000-0000-0000B7280000}"/>
    <cellStyle name="Monetario 66" xfId="10442" xr:uid="{00000000-0005-0000-0000-0000B8280000}"/>
    <cellStyle name="Monetario 67" xfId="10443" xr:uid="{00000000-0005-0000-0000-0000B9280000}"/>
    <cellStyle name="Monetario 68" xfId="10444" xr:uid="{00000000-0005-0000-0000-0000BA280000}"/>
    <cellStyle name="Monetario 68 2" xfId="10445" xr:uid="{00000000-0005-0000-0000-0000BB280000}"/>
    <cellStyle name="Monetario 69" xfId="10446" xr:uid="{00000000-0005-0000-0000-0000BC280000}"/>
    <cellStyle name="Monetario 69 2" xfId="10447" xr:uid="{00000000-0005-0000-0000-0000BD280000}"/>
    <cellStyle name="Monetario 7" xfId="10448" xr:uid="{00000000-0005-0000-0000-0000BE280000}"/>
    <cellStyle name="Monetario 7 2" xfId="10449" xr:uid="{00000000-0005-0000-0000-0000BF280000}"/>
    <cellStyle name="Monetario 7 2 2" xfId="10450" xr:uid="{00000000-0005-0000-0000-0000C0280000}"/>
    <cellStyle name="Monetario 7 2 2 2" xfId="10451" xr:uid="{00000000-0005-0000-0000-0000C1280000}"/>
    <cellStyle name="Monetario 7 2 3" xfId="10452" xr:uid="{00000000-0005-0000-0000-0000C2280000}"/>
    <cellStyle name="Monetario 7 2 4" xfId="10453" xr:uid="{00000000-0005-0000-0000-0000C3280000}"/>
    <cellStyle name="Monetario 7 3" xfId="10454" xr:uid="{00000000-0005-0000-0000-0000C4280000}"/>
    <cellStyle name="Monetario 7 3 2" xfId="10455" xr:uid="{00000000-0005-0000-0000-0000C5280000}"/>
    <cellStyle name="Monetario 7 3 3" xfId="10456" xr:uid="{00000000-0005-0000-0000-0000C6280000}"/>
    <cellStyle name="Monetario 7 4" xfId="10457" xr:uid="{00000000-0005-0000-0000-0000C7280000}"/>
    <cellStyle name="Monetario 70" xfId="10458" xr:uid="{00000000-0005-0000-0000-0000C8280000}"/>
    <cellStyle name="Monetario 70 2" xfId="10459" xr:uid="{00000000-0005-0000-0000-0000C9280000}"/>
    <cellStyle name="Monetario 8" xfId="10460" xr:uid="{00000000-0005-0000-0000-0000CA280000}"/>
    <cellStyle name="Monetario 8 2" xfId="10461" xr:uid="{00000000-0005-0000-0000-0000CB280000}"/>
    <cellStyle name="Monetario 8 2 2" xfId="10462" xr:uid="{00000000-0005-0000-0000-0000CC280000}"/>
    <cellStyle name="Monetario 8 2 3" xfId="10463" xr:uid="{00000000-0005-0000-0000-0000CD280000}"/>
    <cellStyle name="Monetario 8 3" xfId="10464" xr:uid="{00000000-0005-0000-0000-0000CE280000}"/>
    <cellStyle name="Monetario 8 3 2" xfId="10465" xr:uid="{00000000-0005-0000-0000-0000CF280000}"/>
    <cellStyle name="Monetario 8 3 3" xfId="10466" xr:uid="{00000000-0005-0000-0000-0000D0280000}"/>
    <cellStyle name="Monetario 8 4" xfId="10467" xr:uid="{00000000-0005-0000-0000-0000D1280000}"/>
    <cellStyle name="Monetario 8 4 2" xfId="10468" xr:uid="{00000000-0005-0000-0000-0000D2280000}"/>
    <cellStyle name="Monetario 8 4 3" xfId="10469" xr:uid="{00000000-0005-0000-0000-0000D3280000}"/>
    <cellStyle name="Monetario 8 4 3 2" xfId="10470" xr:uid="{00000000-0005-0000-0000-0000D4280000}"/>
    <cellStyle name="Monetario 8 4 3 3" xfId="10471" xr:uid="{00000000-0005-0000-0000-0000D5280000}"/>
    <cellStyle name="Monetario 8 4 4" xfId="10472" xr:uid="{00000000-0005-0000-0000-0000D6280000}"/>
    <cellStyle name="Monetario 8 5" xfId="10473" xr:uid="{00000000-0005-0000-0000-0000D7280000}"/>
    <cellStyle name="Monetario 8 5 2" xfId="10474" xr:uid="{00000000-0005-0000-0000-0000D8280000}"/>
    <cellStyle name="Monetario 8 5 3" xfId="10475" xr:uid="{00000000-0005-0000-0000-0000D9280000}"/>
    <cellStyle name="Monetario 9" xfId="10476" xr:uid="{00000000-0005-0000-0000-0000DA280000}"/>
    <cellStyle name="Monetario 9 2" xfId="10477" xr:uid="{00000000-0005-0000-0000-0000DB280000}"/>
    <cellStyle name="Monetario 9 2 2" xfId="10478" xr:uid="{00000000-0005-0000-0000-0000DC280000}"/>
    <cellStyle name="Monetario 9 2 3" xfId="10479" xr:uid="{00000000-0005-0000-0000-0000DD280000}"/>
    <cellStyle name="Monetario 9 2 3 2" xfId="10480" xr:uid="{00000000-0005-0000-0000-0000DE280000}"/>
    <cellStyle name="Monetario 9 2 3 3" xfId="10481" xr:uid="{00000000-0005-0000-0000-0000DF280000}"/>
    <cellStyle name="Monetario 9 2 4" xfId="10482" xr:uid="{00000000-0005-0000-0000-0000E0280000}"/>
    <cellStyle name="Monetario 9 3" xfId="10483" xr:uid="{00000000-0005-0000-0000-0000E1280000}"/>
    <cellStyle name="Monetario 9 3 2" xfId="10484" xr:uid="{00000000-0005-0000-0000-0000E2280000}"/>
    <cellStyle name="Monetario 9 3 3" xfId="10485" xr:uid="{00000000-0005-0000-0000-0000E3280000}"/>
    <cellStyle name="Monetario 9 4" xfId="10486" xr:uid="{00000000-0005-0000-0000-0000E4280000}"/>
    <cellStyle name="Monetario 9 4 2" xfId="10487" xr:uid="{00000000-0005-0000-0000-0000E5280000}"/>
    <cellStyle name="Monetario 9 4 3" xfId="10488" xr:uid="{00000000-0005-0000-0000-0000E6280000}"/>
    <cellStyle name="Monetario 9 5" xfId="10489" xr:uid="{00000000-0005-0000-0000-0000E7280000}"/>
    <cellStyle name="Monetario 9 5 2" xfId="10490" xr:uid="{00000000-0005-0000-0000-0000E8280000}"/>
    <cellStyle name="Monetario 9 5 3" xfId="10491" xr:uid="{00000000-0005-0000-0000-0000E9280000}"/>
    <cellStyle name="Monetario 9 6" xfId="10492" xr:uid="{00000000-0005-0000-0000-0000EA280000}"/>
    <cellStyle name="Monetario_ANEXO 3  FORTALECIMIENTO DAF  06 10 09" xfId="10493" xr:uid="{00000000-0005-0000-0000-0000EB280000}"/>
    <cellStyle name="Monetario0" xfId="10494" xr:uid="{00000000-0005-0000-0000-0000EC280000}"/>
    <cellStyle name="Monetario0 10" xfId="10495" xr:uid="{00000000-0005-0000-0000-0000ED280000}"/>
    <cellStyle name="Monetario0 10 2" xfId="10496" xr:uid="{00000000-0005-0000-0000-0000EE280000}"/>
    <cellStyle name="Monetario0 10 2 2" xfId="10497" xr:uid="{00000000-0005-0000-0000-0000EF280000}"/>
    <cellStyle name="Monetario0 10 2 3" xfId="10498" xr:uid="{00000000-0005-0000-0000-0000F0280000}"/>
    <cellStyle name="Monetario0 10 2 4" xfId="10499" xr:uid="{00000000-0005-0000-0000-0000F1280000}"/>
    <cellStyle name="Monetario0 10 3" xfId="10500" xr:uid="{00000000-0005-0000-0000-0000F2280000}"/>
    <cellStyle name="Monetario0 10 3 2" xfId="10501" xr:uid="{00000000-0005-0000-0000-0000F3280000}"/>
    <cellStyle name="Monetario0 10 4" xfId="10502" xr:uid="{00000000-0005-0000-0000-0000F4280000}"/>
    <cellStyle name="Monetario0 10 4 2" xfId="10503" xr:uid="{00000000-0005-0000-0000-0000F5280000}"/>
    <cellStyle name="Monetario0 10 4 3" xfId="10504" xr:uid="{00000000-0005-0000-0000-0000F6280000}"/>
    <cellStyle name="Monetario0 10 5" xfId="10505" xr:uid="{00000000-0005-0000-0000-0000F7280000}"/>
    <cellStyle name="Monetario0 11" xfId="10506" xr:uid="{00000000-0005-0000-0000-0000F8280000}"/>
    <cellStyle name="Monetario0 11 2" xfId="10507" xr:uid="{00000000-0005-0000-0000-0000F9280000}"/>
    <cellStyle name="Monetario0 11 2 2" xfId="10508" xr:uid="{00000000-0005-0000-0000-0000FA280000}"/>
    <cellStyle name="Monetario0 11 2 3" xfId="10509" xr:uid="{00000000-0005-0000-0000-0000FB280000}"/>
    <cellStyle name="Monetario0 11 2 3 2" xfId="10510" xr:uid="{00000000-0005-0000-0000-0000FC280000}"/>
    <cellStyle name="Monetario0 11 2 4" xfId="10511" xr:uid="{00000000-0005-0000-0000-0000FD280000}"/>
    <cellStyle name="Monetario0 11 2 5" xfId="10512" xr:uid="{00000000-0005-0000-0000-0000FE280000}"/>
    <cellStyle name="Monetario0 11 3" xfId="10513" xr:uid="{00000000-0005-0000-0000-0000FF280000}"/>
    <cellStyle name="Monetario0 11 4" xfId="10514" xr:uid="{00000000-0005-0000-0000-000000290000}"/>
    <cellStyle name="Monetario0 11 5" xfId="10515" xr:uid="{00000000-0005-0000-0000-000001290000}"/>
    <cellStyle name="Monetario0 12" xfId="10516" xr:uid="{00000000-0005-0000-0000-000002290000}"/>
    <cellStyle name="Monetario0 12 2" xfId="10517" xr:uid="{00000000-0005-0000-0000-000003290000}"/>
    <cellStyle name="Monetario0 12 2 2" xfId="10518" xr:uid="{00000000-0005-0000-0000-000004290000}"/>
    <cellStyle name="Monetario0 12 2 3" xfId="10519" xr:uid="{00000000-0005-0000-0000-000005290000}"/>
    <cellStyle name="Monetario0 12 2 3 2" xfId="10520" xr:uid="{00000000-0005-0000-0000-000006290000}"/>
    <cellStyle name="Monetario0 12 2 4" xfId="10521" xr:uid="{00000000-0005-0000-0000-000007290000}"/>
    <cellStyle name="Monetario0 12 2 5" xfId="10522" xr:uid="{00000000-0005-0000-0000-000008290000}"/>
    <cellStyle name="Monetario0 12 3" xfId="10523" xr:uid="{00000000-0005-0000-0000-000009290000}"/>
    <cellStyle name="Monetario0 12 3 2" xfId="10524" xr:uid="{00000000-0005-0000-0000-00000A290000}"/>
    <cellStyle name="Monetario0 12 4" xfId="10525" xr:uid="{00000000-0005-0000-0000-00000B290000}"/>
    <cellStyle name="Monetario0 12 4 2" xfId="10526" xr:uid="{00000000-0005-0000-0000-00000C290000}"/>
    <cellStyle name="Monetario0 12 5" xfId="10527" xr:uid="{00000000-0005-0000-0000-00000D290000}"/>
    <cellStyle name="Monetario0 13" xfId="10528" xr:uid="{00000000-0005-0000-0000-00000E290000}"/>
    <cellStyle name="Monetario0 13 2" xfId="10529" xr:uid="{00000000-0005-0000-0000-00000F290000}"/>
    <cellStyle name="Monetario0 13 2 2" xfId="10530" xr:uid="{00000000-0005-0000-0000-000010290000}"/>
    <cellStyle name="Monetario0 13 2 3" xfId="10531" xr:uid="{00000000-0005-0000-0000-000011290000}"/>
    <cellStyle name="Monetario0 14" xfId="10532" xr:uid="{00000000-0005-0000-0000-000012290000}"/>
    <cellStyle name="Monetario0 15" xfId="10533" xr:uid="{00000000-0005-0000-0000-000013290000}"/>
    <cellStyle name="Monetario0 16" xfId="10534" xr:uid="{00000000-0005-0000-0000-000014290000}"/>
    <cellStyle name="Monetario0 17" xfId="10535" xr:uid="{00000000-0005-0000-0000-000015290000}"/>
    <cellStyle name="Monetario0 18" xfId="10536" xr:uid="{00000000-0005-0000-0000-000016290000}"/>
    <cellStyle name="Monetario0 19" xfId="10537" xr:uid="{00000000-0005-0000-0000-000017290000}"/>
    <cellStyle name="Monetario0 2" xfId="10538" xr:uid="{00000000-0005-0000-0000-000018290000}"/>
    <cellStyle name="Monetario0 2 10" xfId="10539" xr:uid="{00000000-0005-0000-0000-000019290000}"/>
    <cellStyle name="Monetario0 2 11" xfId="10540" xr:uid="{00000000-0005-0000-0000-00001A290000}"/>
    <cellStyle name="Monetario0 2 12" xfId="10541" xr:uid="{00000000-0005-0000-0000-00001B290000}"/>
    <cellStyle name="Monetario0 2 13" xfId="10542" xr:uid="{00000000-0005-0000-0000-00001C290000}"/>
    <cellStyle name="Monetario0 2 14" xfId="10543" xr:uid="{00000000-0005-0000-0000-00001D290000}"/>
    <cellStyle name="Monetario0 2 15" xfId="10544" xr:uid="{00000000-0005-0000-0000-00001E290000}"/>
    <cellStyle name="Monetario0 2 16" xfId="10545" xr:uid="{00000000-0005-0000-0000-00001F290000}"/>
    <cellStyle name="Monetario0 2 17" xfId="10546" xr:uid="{00000000-0005-0000-0000-000020290000}"/>
    <cellStyle name="Monetario0 2 18" xfId="10547" xr:uid="{00000000-0005-0000-0000-000021290000}"/>
    <cellStyle name="Monetario0 2 19" xfId="10548" xr:uid="{00000000-0005-0000-0000-000022290000}"/>
    <cellStyle name="Monetario0 2 2" xfId="10549" xr:uid="{00000000-0005-0000-0000-000023290000}"/>
    <cellStyle name="Monetario0 2 2 10" xfId="10550" xr:uid="{00000000-0005-0000-0000-000024290000}"/>
    <cellStyle name="Monetario0 2 2 10 2" xfId="10551" xr:uid="{00000000-0005-0000-0000-000025290000}"/>
    <cellStyle name="Monetario0 2 2 10 2 2" xfId="10552" xr:uid="{00000000-0005-0000-0000-000026290000}"/>
    <cellStyle name="Monetario0 2 2 10 2 3" xfId="10553" xr:uid="{00000000-0005-0000-0000-000027290000}"/>
    <cellStyle name="Monetario0 2 2 11" xfId="10554" xr:uid="{00000000-0005-0000-0000-000028290000}"/>
    <cellStyle name="Monetario0 2 2 12" xfId="10555" xr:uid="{00000000-0005-0000-0000-000029290000}"/>
    <cellStyle name="Monetario0 2 2 13" xfId="10556" xr:uid="{00000000-0005-0000-0000-00002A290000}"/>
    <cellStyle name="Monetario0 2 2 14" xfId="10557" xr:uid="{00000000-0005-0000-0000-00002B290000}"/>
    <cellStyle name="Monetario0 2 2 15" xfId="10558" xr:uid="{00000000-0005-0000-0000-00002C290000}"/>
    <cellStyle name="Monetario0 2 2 16" xfId="10559" xr:uid="{00000000-0005-0000-0000-00002D290000}"/>
    <cellStyle name="Monetario0 2 2 17" xfId="10560" xr:uid="{00000000-0005-0000-0000-00002E290000}"/>
    <cellStyle name="Monetario0 2 2 18" xfId="10561" xr:uid="{00000000-0005-0000-0000-00002F290000}"/>
    <cellStyle name="Monetario0 2 2 19" xfId="10562" xr:uid="{00000000-0005-0000-0000-000030290000}"/>
    <cellStyle name="Monetario0 2 2 2" xfId="10563" xr:uid="{00000000-0005-0000-0000-000031290000}"/>
    <cellStyle name="Monetario0 2 2 2 10" xfId="10564" xr:uid="{00000000-0005-0000-0000-000032290000}"/>
    <cellStyle name="Monetario0 2 2 2 11" xfId="10565" xr:uid="{00000000-0005-0000-0000-000033290000}"/>
    <cellStyle name="Monetario0 2 2 2 12" xfId="10566" xr:uid="{00000000-0005-0000-0000-000034290000}"/>
    <cellStyle name="Monetario0 2 2 2 13" xfId="10567" xr:uid="{00000000-0005-0000-0000-000035290000}"/>
    <cellStyle name="Monetario0 2 2 2 14" xfId="10568" xr:uid="{00000000-0005-0000-0000-000036290000}"/>
    <cellStyle name="Monetario0 2 2 2 15" xfId="10569" xr:uid="{00000000-0005-0000-0000-000037290000}"/>
    <cellStyle name="Monetario0 2 2 2 16" xfId="10570" xr:uid="{00000000-0005-0000-0000-000038290000}"/>
    <cellStyle name="Monetario0 2 2 2 17" xfId="10571" xr:uid="{00000000-0005-0000-0000-000039290000}"/>
    <cellStyle name="Monetario0 2 2 2 18" xfId="10572" xr:uid="{00000000-0005-0000-0000-00003A290000}"/>
    <cellStyle name="Monetario0 2 2 2 19" xfId="10573" xr:uid="{00000000-0005-0000-0000-00003B290000}"/>
    <cellStyle name="Monetario0 2 2 2 2" xfId="10574" xr:uid="{00000000-0005-0000-0000-00003C290000}"/>
    <cellStyle name="Monetario0 2 2 2 2 2" xfId="10575" xr:uid="{00000000-0005-0000-0000-00003D290000}"/>
    <cellStyle name="Monetario0 2 2 2 2 2 2" xfId="10576" xr:uid="{00000000-0005-0000-0000-00003E290000}"/>
    <cellStyle name="Monetario0 2 2 2 2 3" xfId="10577" xr:uid="{00000000-0005-0000-0000-00003F290000}"/>
    <cellStyle name="Monetario0 2 2 2 3" xfId="10578" xr:uid="{00000000-0005-0000-0000-000040290000}"/>
    <cellStyle name="Monetario0 2 2 2 3 2" xfId="10579" xr:uid="{00000000-0005-0000-0000-000041290000}"/>
    <cellStyle name="Monetario0 2 2 2 4" xfId="10580" xr:uid="{00000000-0005-0000-0000-000042290000}"/>
    <cellStyle name="Monetario0 2 2 2 5" xfId="10581" xr:uid="{00000000-0005-0000-0000-000043290000}"/>
    <cellStyle name="Monetario0 2 2 2 6" xfId="10582" xr:uid="{00000000-0005-0000-0000-000044290000}"/>
    <cellStyle name="Monetario0 2 2 2 7" xfId="10583" xr:uid="{00000000-0005-0000-0000-000045290000}"/>
    <cellStyle name="Monetario0 2 2 2 8" xfId="10584" xr:uid="{00000000-0005-0000-0000-000046290000}"/>
    <cellStyle name="Monetario0 2 2 2 9" xfId="10585" xr:uid="{00000000-0005-0000-0000-000047290000}"/>
    <cellStyle name="Monetario0 2 2 2_MARZO GENERAL BECAS 2009 TRANSF 20 03 09 DAF V2" xfId="10586" xr:uid="{00000000-0005-0000-0000-000048290000}"/>
    <cellStyle name="Monetario0 2 2 20" xfId="10587" xr:uid="{00000000-0005-0000-0000-000049290000}"/>
    <cellStyle name="Monetario0 2 2 21" xfId="10588" xr:uid="{00000000-0005-0000-0000-00004A290000}"/>
    <cellStyle name="Monetario0 2 2 22" xfId="10589" xr:uid="{00000000-0005-0000-0000-00004B290000}"/>
    <cellStyle name="Monetario0 2 2 23" xfId="10590" xr:uid="{00000000-0005-0000-0000-00004C290000}"/>
    <cellStyle name="Monetario0 2 2 24" xfId="10591" xr:uid="{00000000-0005-0000-0000-00004D290000}"/>
    <cellStyle name="Monetario0 2 2 25" xfId="10592" xr:uid="{00000000-0005-0000-0000-00004E290000}"/>
    <cellStyle name="Monetario0 2 2 26" xfId="10593" xr:uid="{00000000-0005-0000-0000-00004F290000}"/>
    <cellStyle name="Monetario0 2 2 27" xfId="10594" xr:uid="{00000000-0005-0000-0000-000050290000}"/>
    <cellStyle name="Monetario0 2 2 28" xfId="10595" xr:uid="{00000000-0005-0000-0000-000051290000}"/>
    <cellStyle name="Monetario0 2 2 29" xfId="10596" xr:uid="{00000000-0005-0000-0000-000052290000}"/>
    <cellStyle name="Monetario0 2 2 3" xfId="10597" xr:uid="{00000000-0005-0000-0000-000053290000}"/>
    <cellStyle name="Monetario0 2 2 3 2" xfId="10598" xr:uid="{00000000-0005-0000-0000-000054290000}"/>
    <cellStyle name="Monetario0 2 2 3 2 2" xfId="10599" xr:uid="{00000000-0005-0000-0000-000055290000}"/>
    <cellStyle name="Monetario0 2 2 3 2 2 2" xfId="10600" xr:uid="{00000000-0005-0000-0000-000056290000}"/>
    <cellStyle name="Monetario0 2 2 3 2 3" xfId="10601" xr:uid="{00000000-0005-0000-0000-000057290000}"/>
    <cellStyle name="Monetario0 2 2 3 3" xfId="10602" xr:uid="{00000000-0005-0000-0000-000058290000}"/>
    <cellStyle name="Monetario0 2 2 3 3 2" xfId="10603" xr:uid="{00000000-0005-0000-0000-000059290000}"/>
    <cellStyle name="Monetario0 2 2 3 4" xfId="10604" xr:uid="{00000000-0005-0000-0000-00005A290000}"/>
    <cellStyle name="Monetario0 2 2 30" xfId="10605" xr:uid="{00000000-0005-0000-0000-00005B290000}"/>
    <cellStyle name="Monetario0 2 2 31" xfId="10606" xr:uid="{00000000-0005-0000-0000-00005C290000}"/>
    <cellStyle name="Monetario0 2 2 32" xfId="10607" xr:uid="{00000000-0005-0000-0000-00005D290000}"/>
    <cellStyle name="Monetario0 2 2 33" xfId="10608" xr:uid="{00000000-0005-0000-0000-00005E290000}"/>
    <cellStyle name="Monetario0 2 2 34" xfId="10609" xr:uid="{00000000-0005-0000-0000-00005F290000}"/>
    <cellStyle name="Monetario0 2 2 35" xfId="10610" xr:uid="{00000000-0005-0000-0000-000060290000}"/>
    <cellStyle name="Monetario0 2 2 36" xfId="10611" xr:uid="{00000000-0005-0000-0000-000061290000}"/>
    <cellStyle name="Monetario0 2 2 37" xfId="10612" xr:uid="{00000000-0005-0000-0000-000062290000}"/>
    <cellStyle name="Monetario0 2 2 38" xfId="10613" xr:uid="{00000000-0005-0000-0000-000063290000}"/>
    <cellStyle name="Monetario0 2 2 39" xfId="10614" xr:uid="{00000000-0005-0000-0000-000064290000}"/>
    <cellStyle name="Monetario0 2 2 4" xfId="10615" xr:uid="{00000000-0005-0000-0000-000065290000}"/>
    <cellStyle name="Monetario0 2 2 4 2" xfId="10616" xr:uid="{00000000-0005-0000-0000-000066290000}"/>
    <cellStyle name="Monetario0 2 2 4 2 2" xfId="10617" xr:uid="{00000000-0005-0000-0000-000067290000}"/>
    <cellStyle name="Monetario0 2 2 4 2 2 2" xfId="10618" xr:uid="{00000000-0005-0000-0000-000068290000}"/>
    <cellStyle name="Monetario0 2 2 4 2 3" xfId="10619" xr:uid="{00000000-0005-0000-0000-000069290000}"/>
    <cellStyle name="Monetario0 2 2 4 3" xfId="10620" xr:uid="{00000000-0005-0000-0000-00006A290000}"/>
    <cellStyle name="Monetario0 2 2 4 3 2" xfId="10621" xr:uid="{00000000-0005-0000-0000-00006B290000}"/>
    <cellStyle name="Monetario0 2 2 4 4" xfId="10622" xr:uid="{00000000-0005-0000-0000-00006C290000}"/>
    <cellStyle name="Monetario0 2 2 40" xfId="10623" xr:uid="{00000000-0005-0000-0000-00006D290000}"/>
    <cellStyle name="Monetario0 2 2 41" xfId="10624" xr:uid="{00000000-0005-0000-0000-00006E290000}"/>
    <cellStyle name="Monetario0 2 2 42" xfId="10625" xr:uid="{00000000-0005-0000-0000-00006F290000}"/>
    <cellStyle name="Monetario0 2 2 43" xfId="10626" xr:uid="{00000000-0005-0000-0000-000070290000}"/>
    <cellStyle name="Monetario0 2 2 44" xfId="10627" xr:uid="{00000000-0005-0000-0000-000071290000}"/>
    <cellStyle name="Monetario0 2 2 45" xfId="10628" xr:uid="{00000000-0005-0000-0000-000072290000}"/>
    <cellStyle name="Monetario0 2 2 46" xfId="10629" xr:uid="{00000000-0005-0000-0000-000073290000}"/>
    <cellStyle name="Monetario0 2 2 47" xfId="10630" xr:uid="{00000000-0005-0000-0000-000074290000}"/>
    <cellStyle name="Monetario0 2 2 48" xfId="10631" xr:uid="{00000000-0005-0000-0000-000075290000}"/>
    <cellStyle name="Monetario0 2 2 49" xfId="10632" xr:uid="{00000000-0005-0000-0000-000076290000}"/>
    <cellStyle name="Monetario0 2 2 5" xfId="10633" xr:uid="{00000000-0005-0000-0000-000077290000}"/>
    <cellStyle name="Monetario0 2 2 5 2" xfId="10634" xr:uid="{00000000-0005-0000-0000-000078290000}"/>
    <cellStyle name="Monetario0 2 2 5 2 2" xfId="10635" xr:uid="{00000000-0005-0000-0000-000079290000}"/>
    <cellStyle name="Monetario0 2 2 5 3" xfId="10636" xr:uid="{00000000-0005-0000-0000-00007A290000}"/>
    <cellStyle name="Monetario0 2 2 5 3 2" xfId="10637" xr:uid="{00000000-0005-0000-0000-00007B290000}"/>
    <cellStyle name="Monetario0 2 2 5 4" xfId="10638" xr:uid="{00000000-0005-0000-0000-00007C290000}"/>
    <cellStyle name="Monetario0 2 2 5 4 2" xfId="10639" xr:uid="{00000000-0005-0000-0000-00007D290000}"/>
    <cellStyle name="Monetario0 2 2 5 4 3" xfId="10640" xr:uid="{00000000-0005-0000-0000-00007E290000}"/>
    <cellStyle name="Monetario0 2 2 5 4 3 2" xfId="10641" xr:uid="{00000000-0005-0000-0000-00007F290000}"/>
    <cellStyle name="Monetario0 2 2 5 4 3 3" xfId="10642" xr:uid="{00000000-0005-0000-0000-000080290000}"/>
    <cellStyle name="Monetario0 2 2 5 4 4" xfId="10643" xr:uid="{00000000-0005-0000-0000-000081290000}"/>
    <cellStyle name="Monetario0 2 2 5 5" xfId="10644" xr:uid="{00000000-0005-0000-0000-000082290000}"/>
    <cellStyle name="Monetario0 2 2 5 5 2" xfId="10645" xr:uid="{00000000-0005-0000-0000-000083290000}"/>
    <cellStyle name="Monetario0 2 2 5 5 3" xfId="10646" xr:uid="{00000000-0005-0000-0000-000084290000}"/>
    <cellStyle name="Monetario0 2 2 50" xfId="10647" xr:uid="{00000000-0005-0000-0000-000085290000}"/>
    <cellStyle name="Monetario0 2 2 51" xfId="10648" xr:uid="{00000000-0005-0000-0000-000086290000}"/>
    <cellStyle name="Monetario0 2 2 52" xfId="10649" xr:uid="{00000000-0005-0000-0000-000087290000}"/>
    <cellStyle name="Monetario0 2 2 53" xfId="10650" xr:uid="{00000000-0005-0000-0000-000088290000}"/>
    <cellStyle name="Monetario0 2 2 54" xfId="10651" xr:uid="{00000000-0005-0000-0000-000089290000}"/>
    <cellStyle name="Monetario0 2 2 55" xfId="10652" xr:uid="{00000000-0005-0000-0000-00008A290000}"/>
    <cellStyle name="Monetario0 2 2 56" xfId="10653" xr:uid="{00000000-0005-0000-0000-00008B290000}"/>
    <cellStyle name="Monetario0 2 2 57" xfId="10654" xr:uid="{00000000-0005-0000-0000-00008C290000}"/>
    <cellStyle name="Monetario0 2 2 58" xfId="10655" xr:uid="{00000000-0005-0000-0000-00008D290000}"/>
    <cellStyle name="Monetario0 2 2 59" xfId="10656" xr:uid="{00000000-0005-0000-0000-00008E290000}"/>
    <cellStyle name="Monetario0 2 2 59 2" xfId="10657" xr:uid="{00000000-0005-0000-0000-00008F290000}"/>
    <cellStyle name="Monetario0 2 2 6" xfId="10658" xr:uid="{00000000-0005-0000-0000-000090290000}"/>
    <cellStyle name="Monetario0 2 2 6 2" xfId="10659" xr:uid="{00000000-0005-0000-0000-000091290000}"/>
    <cellStyle name="Monetario0 2 2 6 2 2" xfId="10660" xr:uid="{00000000-0005-0000-0000-000092290000}"/>
    <cellStyle name="Monetario0 2 2 6 2 3" xfId="10661" xr:uid="{00000000-0005-0000-0000-000093290000}"/>
    <cellStyle name="Monetario0 2 2 6 2 3 2" xfId="10662" xr:uid="{00000000-0005-0000-0000-000094290000}"/>
    <cellStyle name="Monetario0 2 2 6 2 3 3" xfId="10663" xr:uid="{00000000-0005-0000-0000-000095290000}"/>
    <cellStyle name="Monetario0 2 2 6 3" xfId="10664" xr:uid="{00000000-0005-0000-0000-000096290000}"/>
    <cellStyle name="Monetario0 2 2 6 3 2" xfId="10665" xr:uid="{00000000-0005-0000-0000-000097290000}"/>
    <cellStyle name="Monetario0 2 2 6 4" xfId="10666" xr:uid="{00000000-0005-0000-0000-000098290000}"/>
    <cellStyle name="Monetario0 2 2 6 4 2" xfId="10667" xr:uid="{00000000-0005-0000-0000-000099290000}"/>
    <cellStyle name="Monetario0 2 2 6 4 3" xfId="10668" xr:uid="{00000000-0005-0000-0000-00009A290000}"/>
    <cellStyle name="Monetario0 2 2 6 5" xfId="10669" xr:uid="{00000000-0005-0000-0000-00009B290000}"/>
    <cellStyle name="Monetario0 2 2 6 5 2" xfId="10670" xr:uid="{00000000-0005-0000-0000-00009C290000}"/>
    <cellStyle name="Monetario0 2 2 6 5 3" xfId="10671" xr:uid="{00000000-0005-0000-0000-00009D290000}"/>
    <cellStyle name="Monetario0 2 2 6 6" xfId="10672" xr:uid="{00000000-0005-0000-0000-00009E290000}"/>
    <cellStyle name="Monetario0 2 2 7" xfId="10673" xr:uid="{00000000-0005-0000-0000-00009F290000}"/>
    <cellStyle name="Monetario0 2 2 7 2" xfId="10674" xr:uid="{00000000-0005-0000-0000-0000A0290000}"/>
    <cellStyle name="Monetario0 2 2 7 2 2" xfId="10675" xr:uid="{00000000-0005-0000-0000-0000A1290000}"/>
    <cellStyle name="Monetario0 2 2 7 2 3" xfId="10676" xr:uid="{00000000-0005-0000-0000-0000A2290000}"/>
    <cellStyle name="Monetario0 2 2 7 3" xfId="10677" xr:uid="{00000000-0005-0000-0000-0000A3290000}"/>
    <cellStyle name="Monetario0 2 2 7 4" xfId="10678" xr:uid="{00000000-0005-0000-0000-0000A4290000}"/>
    <cellStyle name="Monetario0 2 2 7 4 2" xfId="10679" xr:uid="{00000000-0005-0000-0000-0000A5290000}"/>
    <cellStyle name="Monetario0 2 2 7 4 3" xfId="10680" xr:uid="{00000000-0005-0000-0000-0000A6290000}"/>
    <cellStyle name="Monetario0 2 2 7 5" xfId="10681" xr:uid="{00000000-0005-0000-0000-0000A7290000}"/>
    <cellStyle name="Monetario0 2 2 8" xfId="10682" xr:uid="{00000000-0005-0000-0000-0000A8290000}"/>
    <cellStyle name="Monetario0 2 2 8 2" xfId="10683" xr:uid="{00000000-0005-0000-0000-0000A9290000}"/>
    <cellStyle name="Monetario0 2 2 9" xfId="10684" xr:uid="{00000000-0005-0000-0000-0000AA290000}"/>
    <cellStyle name="Monetario0 2 2 9 2" xfId="10685" xr:uid="{00000000-0005-0000-0000-0000AB290000}"/>
    <cellStyle name="Monetario0 2 2 9 3" xfId="10686" xr:uid="{00000000-0005-0000-0000-0000AC290000}"/>
    <cellStyle name="Monetario0 2 2 9 4" xfId="10687" xr:uid="{00000000-0005-0000-0000-0000AD290000}"/>
    <cellStyle name="Monetario0 2 2_CUENTAS BANCARIAS" xfId="10688" xr:uid="{00000000-0005-0000-0000-0000AE290000}"/>
    <cellStyle name="Monetario0 2 20" xfId="10689" xr:uid="{00000000-0005-0000-0000-0000AF290000}"/>
    <cellStyle name="Monetario0 2 21" xfId="10690" xr:uid="{00000000-0005-0000-0000-0000B0290000}"/>
    <cellStyle name="Monetario0 2 22" xfId="10691" xr:uid="{00000000-0005-0000-0000-0000B1290000}"/>
    <cellStyle name="Monetario0 2 23" xfId="10692" xr:uid="{00000000-0005-0000-0000-0000B2290000}"/>
    <cellStyle name="Monetario0 2 24" xfId="10693" xr:uid="{00000000-0005-0000-0000-0000B3290000}"/>
    <cellStyle name="Monetario0 2 25" xfId="10694" xr:uid="{00000000-0005-0000-0000-0000B4290000}"/>
    <cellStyle name="Monetario0 2 26" xfId="10695" xr:uid="{00000000-0005-0000-0000-0000B5290000}"/>
    <cellStyle name="Monetario0 2 27" xfId="10696" xr:uid="{00000000-0005-0000-0000-0000B6290000}"/>
    <cellStyle name="Monetario0 2 28" xfId="10697" xr:uid="{00000000-0005-0000-0000-0000B7290000}"/>
    <cellStyle name="Monetario0 2 29" xfId="10698" xr:uid="{00000000-0005-0000-0000-0000B8290000}"/>
    <cellStyle name="Monetario0 2 3" xfId="10699" xr:uid="{00000000-0005-0000-0000-0000B9290000}"/>
    <cellStyle name="Monetario0 2 3 2" xfId="10700" xr:uid="{00000000-0005-0000-0000-0000BA290000}"/>
    <cellStyle name="Monetario0 2 30" xfId="10701" xr:uid="{00000000-0005-0000-0000-0000BB290000}"/>
    <cellStyle name="Monetario0 2 31" xfId="10702" xr:uid="{00000000-0005-0000-0000-0000BC290000}"/>
    <cellStyle name="Monetario0 2 32" xfId="10703" xr:uid="{00000000-0005-0000-0000-0000BD290000}"/>
    <cellStyle name="Monetario0 2 33" xfId="10704" xr:uid="{00000000-0005-0000-0000-0000BE290000}"/>
    <cellStyle name="Monetario0 2 34" xfId="10705" xr:uid="{00000000-0005-0000-0000-0000BF290000}"/>
    <cellStyle name="Monetario0 2 35" xfId="10706" xr:uid="{00000000-0005-0000-0000-0000C0290000}"/>
    <cellStyle name="Monetario0 2 36" xfId="10707" xr:uid="{00000000-0005-0000-0000-0000C1290000}"/>
    <cellStyle name="Monetario0 2 37" xfId="10708" xr:uid="{00000000-0005-0000-0000-0000C2290000}"/>
    <cellStyle name="Monetario0 2 38" xfId="10709" xr:uid="{00000000-0005-0000-0000-0000C3290000}"/>
    <cellStyle name="Monetario0 2 39" xfId="10710" xr:uid="{00000000-0005-0000-0000-0000C4290000}"/>
    <cellStyle name="Monetario0 2 4" xfId="10711" xr:uid="{00000000-0005-0000-0000-0000C5290000}"/>
    <cellStyle name="Monetario0 2 4 2" xfId="10712" xr:uid="{00000000-0005-0000-0000-0000C6290000}"/>
    <cellStyle name="Monetario0 2 40" xfId="10713" xr:uid="{00000000-0005-0000-0000-0000C7290000}"/>
    <cellStyle name="Monetario0 2 41" xfId="10714" xr:uid="{00000000-0005-0000-0000-0000C8290000}"/>
    <cellStyle name="Monetario0 2 42" xfId="10715" xr:uid="{00000000-0005-0000-0000-0000C9290000}"/>
    <cellStyle name="Monetario0 2 43" xfId="10716" xr:uid="{00000000-0005-0000-0000-0000CA290000}"/>
    <cellStyle name="Monetario0 2 44" xfId="10717" xr:uid="{00000000-0005-0000-0000-0000CB290000}"/>
    <cellStyle name="Monetario0 2 45" xfId="10718" xr:uid="{00000000-0005-0000-0000-0000CC290000}"/>
    <cellStyle name="Monetario0 2 46" xfId="10719" xr:uid="{00000000-0005-0000-0000-0000CD290000}"/>
    <cellStyle name="Monetario0 2 47" xfId="10720" xr:uid="{00000000-0005-0000-0000-0000CE290000}"/>
    <cellStyle name="Monetario0 2 48" xfId="10721" xr:uid="{00000000-0005-0000-0000-0000CF290000}"/>
    <cellStyle name="Monetario0 2 49" xfId="10722" xr:uid="{00000000-0005-0000-0000-0000D0290000}"/>
    <cellStyle name="Monetario0 2 5" xfId="10723" xr:uid="{00000000-0005-0000-0000-0000D1290000}"/>
    <cellStyle name="Monetario0 2 50" xfId="10724" xr:uid="{00000000-0005-0000-0000-0000D2290000}"/>
    <cellStyle name="Monetario0 2 51" xfId="10725" xr:uid="{00000000-0005-0000-0000-0000D3290000}"/>
    <cellStyle name="Monetario0 2 52" xfId="10726" xr:uid="{00000000-0005-0000-0000-0000D4290000}"/>
    <cellStyle name="Monetario0 2 53" xfId="10727" xr:uid="{00000000-0005-0000-0000-0000D5290000}"/>
    <cellStyle name="Monetario0 2 54" xfId="10728" xr:uid="{00000000-0005-0000-0000-0000D6290000}"/>
    <cellStyle name="Monetario0 2 55" xfId="10729" xr:uid="{00000000-0005-0000-0000-0000D7290000}"/>
    <cellStyle name="Monetario0 2 56" xfId="10730" xr:uid="{00000000-0005-0000-0000-0000D8290000}"/>
    <cellStyle name="Monetario0 2 57" xfId="10731" xr:uid="{00000000-0005-0000-0000-0000D9290000}"/>
    <cellStyle name="Monetario0 2 58" xfId="10732" xr:uid="{00000000-0005-0000-0000-0000DA290000}"/>
    <cellStyle name="Monetario0 2 59" xfId="10733" xr:uid="{00000000-0005-0000-0000-0000DB290000}"/>
    <cellStyle name="Monetario0 2 6" xfId="10734" xr:uid="{00000000-0005-0000-0000-0000DC290000}"/>
    <cellStyle name="Monetario0 2 60" xfId="10735" xr:uid="{00000000-0005-0000-0000-0000DD290000}"/>
    <cellStyle name="Monetario0 2 61" xfId="10736" xr:uid="{00000000-0005-0000-0000-0000DE290000}"/>
    <cellStyle name="Monetario0 2 62" xfId="10737" xr:uid="{00000000-0005-0000-0000-0000DF290000}"/>
    <cellStyle name="Monetario0 2 63" xfId="10738" xr:uid="{00000000-0005-0000-0000-0000E0290000}"/>
    <cellStyle name="Monetario0 2 64" xfId="10739" xr:uid="{00000000-0005-0000-0000-0000E1290000}"/>
    <cellStyle name="Monetario0 2 64 2" xfId="10740" xr:uid="{00000000-0005-0000-0000-0000E2290000}"/>
    <cellStyle name="Monetario0 2 65" xfId="10741" xr:uid="{00000000-0005-0000-0000-0000E3290000}"/>
    <cellStyle name="Monetario0 2 65 2" xfId="10742" xr:uid="{00000000-0005-0000-0000-0000E4290000}"/>
    <cellStyle name="Monetario0 2 66" xfId="10743" xr:uid="{00000000-0005-0000-0000-0000E5290000}"/>
    <cellStyle name="Monetario0 2 66 2" xfId="10744" xr:uid="{00000000-0005-0000-0000-0000E6290000}"/>
    <cellStyle name="Monetario0 2 67" xfId="10745" xr:uid="{00000000-0005-0000-0000-0000E7290000}"/>
    <cellStyle name="Monetario0 2 68" xfId="10746" xr:uid="{00000000-0005-0000-0000-0000E8290000}"/>
    <cellStyle name="Monetario0 2 7" xfId="10747" xr:uid="{00000000-0005-0000-0000-0000E9290000}"/>
    <cellStyle name="Monetario0 2 8" xfId="10748" xr:uid="{00000000-0005-0000-0000-0000EA290000}"/>
    <cellStyle name="Monetario0 2 9" xfId="10749" xr:uid="{00000000-0005-0000-0000-0000EB290000}"/>
    <cellStyle name="Monetario0 2_ DOCT  2006" xfId="10750" xr:uid="{00000000-0005-0000-0000-0000EC290000}"/>
    <cellStyle name="Monetario0 20" xfId="10751" xr:uid="{00000000-0005-0000-0000-0000ED290000}"/>
    <cellStyle name="Monetario0 21" xfId="10752" xr:uid="{00000000-0005-0000-0000-0000EE290000}"/>
    <cellStyle name="Monetario0 22" xfId="10753" xr:uid="{00000000-0005-0000-0000-0000EF290000}"/>
    <cellStyle name="Monetario0 23" xfId="10754" xr:uid="{00000000-0005-0000-0000-0000F0290000}"/>
    <cellStyle name="Monetario0 24" xfId="10755" xr:uid="{00000000-0005-0000-0000-0000F1290000}"/>
    <cellStyle name="Monetario0 25" xfId="10756" xr:uid="{00000000-0005-0000-0000-0000F2290000}"/>
    <cellStyle name="Monetario0 26" xfId="10757" xr:uid="{00000000-0005-0000-0000-0000F3290000}"/>
    <cellStyle name="Monetario0 27" xfId="10758" xr:uid="{00000000-0005-0000-0000-0000F4290000}"/>
    <cellStyle name="Monetario0 28" xfId="10759" xr:uid="{00000000-0005-0000-0000-0000F5290000}"/>
    <cellStyle name="Monetario0 29" xfId="10760" xr:uid="{00000000-0005-0000-0000-0000F6290000}"/>
    <cellStyle name="Monetario0 3" xfId="10761" xr:uid="{00000000-0005-0000-0000-0000F7290000}"/>
    <cellStyle name="Monetario0 3 10" xfId="10762" xr:uid="{00000000-0005-0000-0000-0000F8290000}"/>
    <cellStyle name="Monetario0 3 10 2" xfId="10763" xr:uid="{00000000-0005-0000-0000-0000F9290000}"/>
    <cellStyle name="Monetario0 3 11" xfId="10764" xr:uid="{00000000-0005-0000-0000-0000FA290000}"/>
    <cellStyle name="Monetario0 3 12" xfId="10765" xr:uid="{00000000-0005-0000-0000-0000FB290000}"/>
    <cellStyle name="Monetario0 3 13" xfId="10766" xr:uid="{00000000-0005-0000-0000-0000FC290000}"/>
    <cellStyle name="Monetario0 3 14" xfId="10767" xr:uid="{00000000-0005-0000-0000-0000FD290000}"/>
    <cellStyle name="Monetario0 3 2" xfId="10768" xr:uid="{00000000-0005-0000-0000-0000FE290000}"/>
    <cellStyle name="Monetario0 3 2 2" xfId="10769" xr:uid="{00000000-0005-0000-0000-0000FF290000}"/>
    <cellStyle name="Monetario0 3 3" xfId="10770" xr:uid="{00000000-0005-0000-0000-0000002A0000}"/>
    <cellStyle name="Monetario0 3 4" xfId="10771" xr:uid="{00000000-0005-0000-0000-0000012A0000}"/>
    <cellStyle name="Monetario0 3 5" xfId="10772" xr:uid="{00000000-0005-0000-0000-0000022A0000}"/>
    <cellStyle name="Monetario0 3 6" xfId="10773" xr:uid="{00000000-0005-0000-0000-0000032A0000}"/>
    <cellStyle name="Monetario0 3 7" xfId="10774" xr:uid="{00000000-0005-0000-0000-0000042A0000}"/>
    <cellStyle name="Monetario0 3 8" xfId="10775" xr:uid="{00000000-0005-0000-0000-0000052A0000}"/>
    <cellStyle name="Monetario0 3 9" xfId="10776" xr:uid="{00000000-0005-0000-0000-0000062A0000}"/>
    <cellStyle name="Monetario0 30" xfId="10777" xr:uid="{00000000-0005-0000-0000-0000072A0000}"/>
    <cellStyle name="Monetario0 31" xfId="10778" xr:uid="{00000000-0005-0000-0000-0000082A0000}"/>
    <cellStyle name="Monetario0 32" xfId="10779" xr:uid="{00000000-0005-0000-0000-0000092A0000}"/>
    <cellStyle name="Monetario0 33" xfId="10780" xr:uid="{00000000-0005-0000-0000-00000A2A0000}"/>
    <cellStyle name="Monetario0 34" xfId="10781" xr:uid="{00000000-0005-0000-0000-00000B2A0000}"/>
    <cellStyle name="Monetario0 35" xfId="10782" xr:uid="{00000000-0005-0000-0000-00000C2A0000}"/>
    <cellStyle name="Monetario0 36" xfId="10783" xr:uid="{00000000-0005-0000-0000-00000D2A0000}"/>
    <cellStyle name="Monetario0 37" xfId="10784" xr:uid="{00000000-0005-0000-0000-00000E2A0000}"/>
    <cellStyle name="Monetario0 38" xfId="10785" xr:uid="{00000000-0005-0000-0000-00000F2A0000}"/>
    <cellStyle name="Monetario0 39" xfId="10786" xr:uid="{00000000-0005-0000-0000-0000102A0000}"/>
    <cellStyle name="Monetario0 4" xfId="10787" xr:uid="{00000000-0005-0000-0000-0000112A0000}"/>
    <cellStyle name="Monetario0 4 10" xfId="10788" xr:uid="{00000000-0005-0000-0000-0000122A0000}"/>
    <cellStyle name="Monetario0 4 10 2" xfId="10789" xr:uid="{00000000-0005-0000-0000-0000132A0000}"/>
    <cellStyle name="Monetario0 4 10 2 2" xfId="10790" xr:uid="{00000000-0005-0000-0000-0000142A0000}"/>
    <cellStyle name="Monetario0 4 10 2 3" xfId="10791" xr:uid="{00000000-0005-0000-0000-0000152A0000}"/>
    <cellStyle name="Monetario0 4 11" xfId="10792" xr:uid="{00000000-0005-0000-0000-0000162A0000}"/>
    <cellStyle name="Monetario0 4 12" xfId="10793" xr:uid="{00000000-0005-0000-0000-0000172A0000}"/>
    <cellStyle name="Monetario0 4 13" xfId="10794" xr:uid="{00000000-0005-0000-0000-0000182A0000}"/>
    <cellStyle name="Monetario0 4 14" xfId="10795" xr:uid="{00000000-0005-0000-0000-0000192A0000}"/>
    <cellStyle name="Monetario0 4 15" xfId="10796" xr:uid="{00000000-0005-0000-0000-00001A2A0000}"/>
    <cellStyle name="Monetario0 4 16" xfId="10797" xr:uid="{00000000-0005-0000-0000-00001B2A0000}"/>
    <cellStyle name="Monetario0 4 17" xfId="10798" xr:uid="{00000000-0005-0000-0000-00001C2A0000}"/>
    <cellStyle name="Monetario0 4 18" xfId="10799" xr:uid="{00000000-0005-0000-0000-00001D2A0000}"/>
    <cellStyle name="Monetario0 4 19" xfId="10800" xr:uid="{00000000-0005-0000-0000-00001E2A0000}"/>
    <cellStyle name="Monetario0 4 2" xfId="10801" xr:uid="{00000000-0005-0000-0000-00001F2A0000}"/>
    <cellStyle name="Monetario0 4 2 10" xfId="10802" xr:uid="{00000000-0005-0000-0000-0000202A0000}"/>
    <cellStyle name="Monetario0 4 2 11" xfId="10803" xr:uid="{00000000-0005-0000-0000-0000212A0000}"/>
    <cellStyle name="Monetario0 4 2 12" xfId="10804" xr:uid="{00000000-0005-0000-0000-0000222A0000}"/>
    <cellStyle name="Monetario0 4 2 2" xfId="10805" xr:uid="{00000000-0005-0000-0000-0000232A0000}"/>
    <cellStyle name="Monetario0 4 2 2 2" xfId="10806" xr:uid="{00000000-0005-0000-0000-0000242A0000}"/>
    <cellStyle name="Monetario0 4 2 2 2 2" xfId="10807" xr:uid="{00000000-0005-0000-0000-0000252A0000}"/>
    <cellStyle name="Monetario0 4 2 2 3" xfId="10808" xr:uid="{00000000-0005-0000-0000-0000262A0000}"/>
    <cellStyle name="Monetario0 4 2 3" xfId="10809" xr:uid="{00000000-0005-0000-0000-0000272A0000}"/>
    <cellStyle name="Monetario0 4 2 3 2" xfId="10810" xr:uid="{00000000-0005-0000-0000-0000282A0000}"/>
    <cellStyle name="Monetario0 4 2 4" xfId="10811" xr:uid="{00000000-0005-0000-0000-0000292A0000}"/>
    <cellStyle name="Monetario0 4 2 5" xfId="10812" xr:uid="{00000000-0005-0000-0000-00002A2A0000}"/>
    <cellStyle name="Monetario0 4 2 6" xfId="10813" xr:uid="{00000000-0005-0000-0000-00002B2A0000}"/>
    <cellStyle name="Monetario0 4 2 7" xfId="10814" xr:uid="{00000000-0005-0000-0000-00002C2A0000}"/>
    <cellStyle name="Monetario0 4 2 8" xfId="10815" xr:uid="{00000000-0005-0000-0000-00002D2A0000}"/>
    <cellStyle name="Monetario0 4 2 9" xfId="10816" xr:uid="{00000000-0005-0000-0000-00002E2A0000}"/>
    <cellStyle name="Monetario0 4 20" xfId="10817" xr:uid="{00000000-0005-0000-0000-00002F2A0000}"/>
    <cellStyle name="Monetario0 4 21" xfId="10818" xr:uid="{00000000-0005-0000-0000-0000302A0000}"/>
    <cellStyle name="Monetario0 4 22" xfId="10819" xr:uid="{00000000-0005-0000-0000-0000312A0000}"/>
    <cellStyle name="Monetario0 4 23" xfId="10820" xr:uid="{00000000-0005-0000-0000-0000322A0000}"/>
    <cellStyle name="Monetario0 4 24" xfId="10821" xr:uid="{00000000-0005-0000-0000-0000332A0000}"/>
    <cellStyle name="Monetario0 4 25" xfId="10822" xr:uid="{00000000-0005-0000-0000-0000342A0000}"/>
    <cellStyle name="Monetario0 4 26" xfId="10823" xr:uid="{00000000-0005-0000-0000-0000352A0000}"/>
    <cellStyle name="Monetario0 4 27" xfId="10824" xr:uid="{00000000-0005-0000-0000-0000362A0000}"/>
    <cellStyle name="Monetario0 4 28" xfId="10825" xr:uid="{00000000-0005-0000-0000-0000372A0000}"/>
    <cellStyle name="Monetario0 4 29" xfId="10826" xr:uid="{00000000-0005-0000-0000-0000382A0000}"/>
    <cellStyle name="Monetario0 4 3" xfId="10827" xr:uid="{00000000-0005-0000-0000-0000392A0000}"/>
    <cellStyle name="Monetario0 4 3 2" xfId="10828" xr:uid="{00000000-0005-0000-0000-00003A2A0000}"/>
    <cellStyle name="Monetario0 4 3 2 2" xfId="10829" xr:uid="{00000000-0005-0000-0000-00003B2A0000}"/>
    <cellStyle name="Monetario0 4 3 2 2 2" xfId="10830" xr:uid="{00000000-0005-0000-0000-00003C2A0000}"/>
    <cellStyle name="Monetario0 4 3 2 3" xfId="10831" xr:uid="{00000000-0005-0000-0000-00003D2A0000}"/>
    <cellStyle name="Monetario0 4 3 3" xfId="10832" xr:uid="{00000000-0005-0000-0000-00003E2A0000}"/>
    <cellStyle name="Monetario0 4 3 3 2" xfId="10833" xr:uid="{00000000-0005-0000-0000-00003F2A0000}"/>
    <cellStyle name="Monetario0 4 3 4" xfId="10834" xr:uid="{00000000-0005-0000-0000-0000402A0000}"/>
    <cellStyle name="Monetario0 4 30" xfId="10835" xr:uid="{00000000-0005-0000-0000-0000412A0000}"/>
    <cellStyle name="Monetario0 4 31" xfId="10836" xr:uid="{00000000-0005-0000-0000-0000422A0000}"/>
    <cellStyle name="Monetario0 4 32" xfId="10837" xr:uid="{00000000-0005-0000-0000-0000432A0000}"/>
    <cellStyle name="Monetario0 4 33" xfId="10838" xr:uid="{00000000-0005-0000-0000-0000442A0000}"/>
    <cellStyle name="Monetario0 4 34" xfId="10839" xr:uid="{00000000-0005-0000-0000-0000452A0000}"/>
    <cellStyle name="Monetario0 4 35" xfId="10840" xr:uid="{00000000-0005-0000-0000-0000462A0000}"/>
    <cellStyle name="Monetario0 4 36" xfId="10841" xr:uid="{00000000-0005-0000-0000-0000472A0000}"/>
    <cellStyle name="Monetario0 4 37" xfId="10842" xr:uid="{00000000-0005-0000-0000-0000482A0000}"/>
    <cellStyle name="Monetario0 4 38" xfId="10843" xr:uid="{00000000-0005-0000-0000-0000492A0000}"/>
    <cellStyle name="Monetario0 4 39" xfId="10844" xr:uid="{00000000-0005-0000-0000-00004A2A0000}"/>
    <cellStyle name="Monetario0 4 4" xfId="10845" xr:uid="{00000000-0005-0000-0000-00004B2A0000}"/>
    <cellStyle name="Monetario0 4 4 2" xfId="10846" xr:uid="{00000000-0005-0000-0000-00004C2A0000}"/>
    <cellStyle name="Monetario0 4 4 2 2" xfId="10847" xr:uid="{00000000-0005-0000-0000-00004D2A0000}"/>
    <cellStyle name="Monetario0 4 4 2 2 2" xfId="10848" xr:uid="{00000000-0005-0000-0000-00004E2A0000}"/>
    <cellStyle name="Monetario0 4 4 2 3" xfId="10849" xr:uid="{00000000-0005-0000-0000-00004F2A0000}"/>
    <cellStyle name="Monetario0 4 4 3" xfId="10850" xr:uid="{00000000-0005-0000-0000-0000502A0000}"/>
    <cellStyle name="Monetario0 4 4 3 2" xfId="10851" xr:uid="{00000000-0005-0000-0000-0000512A0000}"/>
    <cellStyle name="Monetario0 4 4 4" xfId="10852" xr:uid="{00000000-0005-0000-0000-0000522A0000}"/>
    <cellStyle name="Monetario0 4 40" xfId="10853" xr:uid="{00000000-0005-0000-0000-0000532A0000}"/>
    <cellStyle name="Monetario0 4 41" xfId="10854" xr:uid="{00000000-0005-0000-0000-0000542A0000}"/>
    <cellStyle name="Monetario0 4 42" xfId="10855" xr:uid="{00000000-0005-0000-0000-0000552A0000}"/>
    <cellStyle name="Monetario0 4 43" xfId="10856" xr:uid="{00000000-0005-0000-0000-0000562A0000}"/>
    <cellStyle name="Monetario0 4 44" xfId="10857" xr:uid="{00000000-0005-0000-0000-0000572A0000}"/>
    <cellStyle name="Monetario0 4 45" xfId="10858" xr:uid="{00000000-0005-0000-0000-0000582A0000}"/>
    <cellStyle name="Monetario0 4 46" xfId="10859" xr:uid="{00000000-0005-0000-0000-0000592A0000}"/>
    <cellStyle name="Monetario0 4 47" xfId="10860" xr:uid="{00000000-0005-0000-0000-00005A2A0000}"/>
    <cellStyle name="Monetario0 4 48" xfId="10861" xr:uid="{00000000-0005-0000-0000-00005B2A0000}"/>
    <cellStyle name="Monetario0 4 49" xfId="10862" xr:uid="{00000000-0005-0000-0000-00005C2A0000}"/>
    <cellStyle name="Monetario0 4 5" xfId="10863" xr:uid="{00000000-0005-0000-0000-00005D2A0000}"/>
    <cellStyle name="Monetario0 4 5 2" xfId="10864" xr:uid="{00000000-0005-0000-0000-00005E2A0000}"/>
    <cellStyle name="Monetario0 4 5 2 2" xfId="10865" xr:uid="{00000000-0005-0000-0000-00005F2A0000}"/>
    <cellStyle name="Monetario0 4 5 3" xfId="10866" xr:uid="{00000000-0005-0000-0000-0000602A0000}"/>
    <cellStyle name="Monetario0 4 5 3 2" xfId="10867" xr:uid="{00000000-0005-0000-0000-0000612A0000}"/>
    <cellStyle name="Monetario0 4 5 4" xfId="10868" xr:uid="{00000000-0005-0000-0000-0000622A0000}"/>
    <cellStyle name="Monetario0 4 5 4 2" xfId="10869" xr:uid="{00000000-0005-0000-0000-0000632A0000}"/>
    <cellStyle name="Monetario0 4 5 4 3" xfId="10870" xr:uid="{00000000-0005-0000-0000-0000642A0000}"/>
    <cellStyle name="Monetario0 4 5 4 3 2" xfId="10871" xr:uid="{00000000-0005-0000-0000-0000652A0000}"/>
    <cellStyle name="Monetario0 4 5 4 3 3" xfId="10872" xr:uid="{00000000-0005-0000-0000-0000662A0000}"/>
    <cellStyle name="Monetario0 4 5 4 4" xfId="10873" xr:uid="{00000000-0005-0000-0000-0000672A0000}"/>
    <cellStyle name="Monetario0 4 5 5" xfId="10874" xr:uid="{00000000-0005-0000-0000-0000682A0000}"/>
    <cellStyle name="Monetario0 4 5 5 2" xfId="10875" xr:uid="{00000000-0005-0000-0000-0000692A0000}"/>
    <cellStyle name="Monetario0 4 5 5 3" xfId="10876" xr:uid="{00000000-0005-0000-0000-00006A2A0000}"/>
    <cellStyle name="Monetario0 4 50" xfId="10877" xr:uid="{00000000-0005-0000-0000-00006B2A0000}"/>
    <cellStyle name="Monetario0 4 51" xfId="10878" xr:uid="{00000000-0005-0000-0000-00006C2A0000}"/>
    <cellStyle name="Monetario0 4 52" xfId="10879" xr:uid="{00000000-0005-0000-0000-00006D2A0000}"/>
    <cellStyle name="Monetario0 4 53" xfId="10880" xr:uid="{00000000-0005-0000-0000-00006E2A0000}"/>
    <cellStyle name="Monetario0 4 54" xfId="10881" xr:uid="{00000000-0005-0000-0000-00006F2A0000}"/>
    <cellStyle name="Monetario0 4 55" xfId="10882" xr:uid="{00000000-0005-0000-0000-0000702A0000}"/>
    <cellStyle name="Monetario0 4 56" xfId="10883" xr:uid="{00000000-0005-0000-0000-0000712A0000}"/>
    <cellStyle name="Monetario0 4 57" xfId="10884" xr:uid="{00000000-0005-0000-0000-0000722A0000}"/>
    <cellStyle name="Monetario0 4 58" xfId="10885" xr:uid="{00000000-0005-0000-0000-0000732A0000}"/>
    <cellStyle name="Monetario0 4 59" xfId="10886" xr:uid="{00000000-0005-0000-0000-0000742A0000}"/>
    <cellStyle name="Monetario0 4 6" xfId="10887" xr:uid="{00000000-0005-0000-0000-0000752A0000}"/>
    <cellStyle name="Monetario0 4 6 2" xfId="10888" xr:uid="{00000000-0005-0000-0000-0000762A0000}"/>
    <cellStyle name="Monetario0 4 6 2 2" xfId="10889" xr:uid="{00000000-0005-0000-0000-0000772A0000}"/>
    <cellStyle name="Monetario0 4 6 2 3" xfId="10890" xr:uid="{00000000-0005-0000-0000-0000782A0000}"/>
    <cellStyle name="Monetario0 4 6 2 3 2" xfId="10891" xr:uid="{00000000-0005-0000-0000-0000792A0000}"/>
    <cellStyle name="Monetario0 4 6 2 3 3" xfId="10892" xr:uid="{00000000-0005-0000-0000-00007A2A0000}"/>
    <cellStyle name="Monetario0 4 6 3" xfId="10893" xr:uid="{00000000-0005-0000-0000-00007B2A0000}"/>
    <cellStyle name="Monetario0 4 6 3 2" xfId="10894" xr:uid="{00000000-0005-0000-0000-00007C2A0000}"/>
    <cellStyle name="Monetario0 4 6 4" xfId="10895" xr:uid="{00000000-0005-0000-0000-00007D2A0000}"/>
    <cellStyle name="Monetario0 4 6 4 2" xfId="10896" xr:uid="{00000000-0005-0000-0000-00007E2A0000}"/>
    <cellStyle name="Monetario0 4 6 4 3" xfId="10897" xr:uid="{00000000-0005-0000-0000-00007F2A0000}"/>
    <cellStyle name="Monetario0 4 6 5" xfId="10898" xr:uid="{00000000-0005-0000-0000-0000802A0000}"/>
    <cellStyle name="Monetario0 4 6 5 2" xfId="10899" xr:uid="{00000000-0005-0000-0000-0000812A0000}"/>
    <cellStyle name="Monetario0 4 6 5 3" xfId="10900" xr:uid="{00000000-0005-0000-0000-0000822A0000}"/>
    <cellStyle name="Monetario0 4 6 6" xfId="10901" xr:uid="{00000000-0005-0000-0000-0000832A0000}"/>
    <cellStyle name="Monetario0 4 60" xfId="10902" xr:uid="{00000000-0005-0000-0000-0000842A0000}"/>
    <cellStyle name="Monetario0 4 61" xfId="10903" xr:uid="{00000000-0005-0000-0000-0000852A0000}"/>
    <cellStyle name="Monetario0 4 62" xfId="10904" xr:uid="{00000000-0005-0000-0000-0000862A0000}"/>
    <cellStyle name="Monetario0 4 62 2" xfId="10905" xr:uid="{00000000-0005-0000-0000-0000872A0000}"/>
    <cellStyle name="Monetario0 4 7" xfId="10906" xr:uid="{00000000-0005-0000-0000-0000882A0000}"/>
    <cellStyle name="Monetario0 4 7 2" xfId="10907" xr:uid="{00000000-0005-0000-0000-0000892A0000}"/>
    <cellStyle name="Monetario0 4 7 2 2" xfId="10908" xr:uid="{00000000-0005-0000-0000-00008A2A0000}"/>
    <cellStyle name="Monetario0 4 7 2 3" xfId="10909" xr:uid="{00000000-0005-0000-0000-00008B2A0000}"/>
    <cellStyle name="Monetario0 4 7 3" xfId="10910" xr:uid="{00000000-0005-0000-0000-00008C2A0000}"/>
    <cellStyle name="Monetario0 4 7 4" xfId="10911" xr:uid="{00000000-0005-0000-0000-00008D2A0000}"/>
    <cellStyle name="Monetario0 4 7 4 2" xfId="10912" xr:uid="{00000000-0005-0000-0000-00008E2A0000}"/>
    <cellStyle name="Monetario0 4 7 4 3" xfId="10913" xr:uid="{00000000-0005-0000-0000-00008F2A0000}"/>
    <cellStyle name="Monetario0 4 7 5" xfId="10914" xr:uid="{00000000-0005-0000-0000-0000902A0000}"/>
    <cellStyle name="Monetario0 4 8" xfId="10915" xr:uid="{00000000-0005-0000-0000-0000912A0000}"/>
    <cellStyle name="Monetario0 4 8 2" xfId="10916" xr:uid="{00000000-0005-0000-0000-0000922A0000}"/>
    <cellStyle name="Monetario0 4 9" xfId="10917" xr:uid="{00000000-0005-0000-0000-0000932A0000}"/>
    <cellStyle name="Monetario0 4 9 2" xfId="10918" xr:uid="{00000000-0005-0000-0000-0000942A0000}"/>
    <cellStyle name="Monetario0 4 9 3" xfId="10919" xr:uid="{00000000-0005-0000-0000-0000952A0000}"/>
    <cellStyle name="Monetario0 4 9 4" xfId="10920" xr:uid="{00000000-0005-0000-0000-0000962A0000}"/>
    <cellStyle name="Monetario0 4_CUENTAS BANCARIAS" xfId="10921" xr:uid="{00000000-0005-0000-0000-0000972A0000}"/>
    <cellStyle name="Monetario0 40" xfId="10922" xr:uid="{00000000-0005-0000-0000-0000982A0000}"/>
    <cellStyle name="Monetario0 41" xfId="10923" xr:uid="{00000000-0005-0000-0000-0000992A0000}"/>
    <cellStyle name="Monetario0 42" xfId="10924" xr:uid="{00000000-0005-0000-0000-00009A2A0000}"/>
    <cellStyle name="Monetario0 43" xfId="10925" xr:uid="{00000000-0005-0000-0000-00009B2A0000}"/>
    <cellStyle name="Monetario0 44" xfId="10926" xr:uid="{00000000-0005-0000-0000-00009C2A0000}"/>
    <cellStyle name="Monetario0 45" xfId="10927" xr:uid="{00000000-0005-0000-0000-00009D2A0000}"/>
    <cellStyle name="Monetario0 46" xfId="10928" xr:uid="{00000000-0005-0000-0000-00009E2A0000}"/>
    <cellStyle name="Monetario0 47" xfId="10929" xr:uid="{00000000-0005-0000-0000-00009F2A0000}"/>
    <cellStyle name="Monetario0 48" xfId="10930" xr:uid="{00000000-0005-0000-0000-0000A02A0000}"/>
    <cellStyle name="Monetario0 49" xfId="10931" xr:uid="{00000000-0005-0000-0000-0000A12A0000}"/>
    <cellStyle name="Monetario0 5" xfId="10932" xr:uid="{00000000-0005-0000-0000-0000A22A0000}"/>
    <cellStyle name="Monetario0 5 10" xfId="10933" xr:uid="{00000000-0005-0000-0000-0000A32A0000}"/>
    <cellStyle name="Monetario0 5 11" xfId="10934" xr:uid="{00000000-0005-0000-0000-0000A42A0000}"/>
    <cellStyle name="Monetario0 5 12" xfId="10935" xr:uid="{00000000-0005-0000-0000-0000A52A0000}"/>
    <cellStyle name="Monetario0 5 12 2" xfId="10936" xr:uid="{00000000-0005-0000-0000-0000A62A0000}"/>
    <cellStyle name="Monetario0 5 2" xfId="10937" xr:uid="{00000000-0005-0000-0000-0000A72A0000}"/>
    <cellStyle name="Monetario0 5 2 2" xfId="10938" xr:uid="{00000000-0005-0000-0000-0000A82A0000}"/>
    <cellStyle name="Monetario0 5 2 2 2" xfId="10939" xr:uid="{00000000-0005-0000-0000-0000A92A0000}"/>
    <cellStyle name="Monetario0 5 2 3" xfId="10940" xr:uid="{00000000-0005-0000-0000-0000AA2A0000}"/>
    <cellStyle name="Monetario0 5 2 3 2" xfId="10941" xr:uid="{00000000-0005-0000-0000-0000AB2A0000}"/>
    <cellStyle name="Monetario0 5 3" xfId="10942" xr:uid="{00000000-0005-0000-0000-0000AC2A0000}"/>
    <cellStyle name="Monetario0 5 3 2" xfId="10943" xr:uid="{00000000-0005-0000-0000-0000AD2A0000}"/>
    <cellStyle name="Monetario0 5 4" xfId="10944" xr:uid="{00000000-0005-0000-0000-0000AE2A0000}"/>
    <cellStyle name="Monetario0 5 5" xfId="10945" xr:uid="{00000000-0005-0000-0000-0000AF2A0000}"/>
    <cellStyle name="Monetario0 5 6" xfId="10946" xr:uid="{00000000-0005-0000-0000-0000B02A0000}"/>
    <cellStyle name="Monetario0 5 7" xfId="10947" xr:uid="{00000000-0005-0000-0000-0000B12A0000}"/>
    <cellStyle name="Monetario0 5 8" xfId="10948" xr:uid="{00000000-0005-0000-0000-0000B22A0000}"/>
    <cellStyle name="Monetario0 5 9" xfId="10949" xr:uid="{00000000-0005-0000-0000-0000B32A0000}"/>
    <cellStyle name="Monetario0 50" xfId="10950" xr:uid="{00000000-0005-0000-0000-0000B42A0000}"/>
    <cellStyle name="Monetario0 51" xfId="10951" xr:uid="{00000000-0005-0000-0000-0000B52A0000}"/>
    <cellStyle name="Monetario0 52" xfId="10952" xr:uid="{00000000-0005-0000-0000-0000B62A0000}"/>
    <cellStyle name="Monetario0 53" xfId="10953" xr:uid="{00000000-0005-0000-0000-0000B72A0000}"/>
    <cellStyle name="Monetario0 54" xfId="10954" xr:uid="{00000000-0005-0000-0000-0000B82A0000}"/>
    <cellStyle name="Monetario0 55" xfId="10955" xr:uid="{00000000-0005-0000-0000-0000B92A0000}"/>
    <cellStyle name="Monetario0 56" xfId="10956" xr:uid="{00000000-0005-0000-0000-0000BA2A0000}"/>
    <cellStyle name="Monetario0 57" xfId="10957" xr:uid="{00000000-0005-0000-0000-0000BB2A0000}"/>
    <cellStyle name="Monetario0 58" xfId="10958" xr:uid="{00000000-0005-0000-0000-0000BC2A0000}"/>
    <cellStyle name="Monetario0 59" xfId="10959" xr:uid="{00000000-0005-0000-0000-0000BD2A0000}"/>
    <cellStyle name="Monetario0 6" xfId="10960" xr:uid="{00000000-0005-0000-0000-0000BE2A0000}"/>
    <cellStyle name="Monetario0 6 2" xfId="10961" xr:uid="{00000000-0005-0000-0000-0000BF2A0000}"/>
    <cellStyle name="Monetario0 6 2 2" xfId="10962" xr:uid="{00000000-0005-0000-0000-0000C02A0000}"/>
    <cellStyle name="Monetario0 6 2 2 2" xfId="10963" xr:uid="{00000000-0005-0000-0000-0000C12A0000}"/>
    <cellStyle name="Monetario0 6 2 3" xfId="10964" xr:uid="{00000000-0005-0000-0000-0000C22A0000}"/>
    <cellStyle name="Monetario0 6 2 4" xfId="10965" xr:uid="{00000000-0005-0000-0000-0000C32A0000}"/>
    <cellStyle name="Monetario0 6 3" xfId="10966" xr:uid="{00000000-0005-0000-0000-0000C42A0000}"/>
    <cellStyle name="Monetario0 6 3 2" xfId="10967" xr:uid="{00000000-0005-0000-0000-0000C52A0000}"/>
    <cellStyle name="Monetario0 6 3 3" xfId="10968" xr:uid="{00000000-0005-0000-0000-0000C62A0000}"/>
    <cellStyle name="Monetario0 6 4" xfId="10969" xr:uid="{00000000-0005-0000-0000-0000C72A0000}"/>
    <cellStyle name="Monetario0 60" xfId="10970" xr:uid="{00000000-0005-0000-0000-0000C82A0000}"/>
    <cellStyle name="Monetario0 61" xfId="10971" xr:uid="{00000000-0005-0000-0000-0000C92A0000}"/>
    <cellStyle name="Monetario0 62" xfId="10972" xr:uid="{00000000-0005-0000-0000-0000CA2A0000}"/>
    <cellStyle name="Monetario0 63" xfId="10973" xr:uid="{00000000-0005-0000-0000-0000CB2A0000}"/>
    <cellStyle name="Monetario0 64" xfId="10974" xr:uid="{00000000-0005-0000-0000-0000CC2A0000}"/>
    <cellStyle name="Monetario0 65" xfId="10975" xr:uid="{00000000-0005-0000-0000-0000CD2A0000}"/>
    <cellStyle name="Monetario0 65 2" xfId="10976" xr:uid="{00000000-0005-0000-0000-0000CE2A0000}"/>
    <cellStyle name="Monetario0 65 2 2" xfId="10977" xr:uid="{00000000-0005-0000-0000-0000CF2A0000}"/>
    <cellStyle name="Monetario0 65 3" xfId="10978" xr:uid="{00000000-0005-0000-0000-0000D02A0000}"/>
    <cellStyle name="Monetario0 66" xfId="10979" xr:uid="{00000000-0005-0000-0000-0000D12A0000}"/>
    <cellStyle name="Monetario0 67" xfId="10980" xr:uid="{00000000-0005-0000-0000-0000D22A0000}"/>
    <cellStyle name="Monetario0 68" xfId="10981" xr:uid="{00000000-0005-0000-0000-0000D32A0000}"/>
    <cellStyle name="Monetario0 68 2" xfId="10982" xr:uid="{00000000-0005-0000-0000-0000D42A0000}"/>
    <cellStyle name="Monetario0 69" xfId="10983" xr:uid="{00000000-0005-0000-0000-0000D52A0000}"/>
    <cellStyle name="Monetario0 69 2" xfId="10984" xr:uid="{00000000-0005-0000-0000-0000D62A0000}"/>
    <cellStyle name="Monetario0 7" xfId="10985" xr:uid="{00000000-0005-0000-0000-0000D72A0000}"/>
    <cellStyle name="Monetario0 7 2" xfId="10986" xr:uid="{00000000-0005-0000-0000-0000D82A0000}"/>
    <cellStyle name="Monetario0 7 2 2" xfId="10987" xr:uid="{00000000-0005-0000-0000-0000D92A0000}"/>
    <cellStyle name="Monetario0 7 2 2 2" xfId="10988" xr:uid="{00000000-0005-0000-0000-0000DA2A0000}"/>
    <cellStyle name="Monetario0 7 2 3" xfId="10989" xr:uid="{00000000-0005-0000-0000-0000DB2A0000}"/>
    <cellStyle name="Monetario0 7 2 4" xfId="10990" xr:uid="{00000000-0005-0000-0000-0000DC2A0000}"/>
    <cellStyle name="Monetario0 7 3" xfId="10991" xr:uid="{00000000-0005-0000-0000-0000DD2A0000}"/>
    <cellStyle name="Monetario0 7 3 2" xfId="10992" xr:uid="{00000000-0005-0000-0000-0000DE2A0000}"/>
    <cellStyle name="Monetario0 7 3 3" xfId="10993" xr:uid="{00000000-0005-0000-0000-0000DF2A0000}"/>
    <cellStyle name="Monetario0 7 4" xfId="10994" xr:uid="{00000000-0005-0000-0000-0000E02A0000}"/>
    <cellStyle name="Monetario0 70" xfId="10995" xr:uid="{00000000-0005-0000-0000-0000E12A0000}"/>
    <cellStyle name="Monetario0 70 2" xfId="10996" xr:uid="{00000000-0005-0000-0000-0000E22A0000}"/>
    <cellStyle name="Monetario0 8" xfId="10997" xr:uid="{00000000-0005-0000-0000-0000E32A0000}"/>
    <cellStyle name="Monetario0 8 2" xfId="10998" xr:uid="{00000000-0005-0000-0000-0000E42A0000}"/>
    <cellStyle name="Monetario0 8 2 2" xfId="10999" xr:uid="{00000000-0005-0000-0000-0000E52A0000}"/>
    <cellStyle name="Monetario0 8 2 3" xfId="11000" xr:uid="{00000000-0005-0000-0000-0000E62A0000}"/>
    <cellStyle name="Monetario0 8 3" xfId="11001" xr:uid="{00000000-0005-0000-0000-0000E72A0000}"/>
    <cellStyle name="Monetario0 8 3 2" xfId="11002" xr:uid="{00000000-0005-0000-0000-0000E82A0000}"/>
    <cellStyle name="Monetario0 8 3 3" xfId="11003" xr:uid="{00000000-0005-0000-0000-0000E92A0000}"/>
    <cellStyle name="Monetario0 8 4" xfId="11004" xr:uid="{00000000-0005-0000-0000-0000EA2A0000}"/>
    <cellStyle name="Monetario0 8 4 2" xfId="11005" xr:uid="{00000000-0005-0000-0000-0000EB2A0000}"/>
    <cellStyle name="Monetario0 8 4 3" xfId="11006" xr:uid="{00000000-0005-0000-0000-0000EC2A0000}"/>
    <cellStyle name="Monetario0 8 4 3 2" xfId="11007" xr:uid="{00000000-0005-0000-0000-0000ED2A0000}"/>
    <cellStyle name="Monetario0 8 4 3 3" xfId="11008" xr:uid="{00000000-0005-0000-0000-0000EE2A0000}"/>
    <cellStyle name="Monetario0 8 4 4" xfId="11009" xr:uid="{00000000-0005-0000-0000-0000EF2A0000}"/>
    <cellStyle name="Monetario0 8 5" xfId="11010" xr:uid="{00000000-0005-0000-0000-0000F02A0000}"/>
    <cellStyle name="Monetario0 8 5 2" xfId="11011" xr:uid="{00000000-0005-0000-0000-0000F12A0000}"/>
    <cellStyle name="Monetario0 8 5 3" xfId="11012" xr:uid="{00000000-0005-0000-0000-0000F22A0000}"/>
    <cellStyle name="Monetario0 9" xfId="11013" xr:uid="{00000000-0005-0000-0000-0000F32A0000}"/>
    <cellStyle name="Monetario0 9 2" xfId="11014" xr:uid="{00000000-0005-0000-0000-0000F42A0000}"/>
    <cellStyle name="Monetario0 9 2 2" xfId="11015" xr:uid="{00000000-0005-0000-0000-0000F52A0000}"/>
    <cellStyle name="Monetario0 9 2 3" xfId="11016" xr:uid="{00000000-0005-0000-0000-0000F62A0000}"/>
    <cellStyle name="Monetario0 9 2 3 2" xfId="11017" xr:uid="{00000000-0005-0000-0000-0000F72A0000}"/>
    <cellStyle name="Monetario0 9 2 3 3" xfId="11018" xr:uid="{00000000-0005-0000-0000-0000F82A0000}"/>
    <cellStyle name="Monetario0 9 2 4" xfId="11019" xr:uid="{00000000-0005-0000-0000-0000F92A0000}"/>
    <cellStyle name="Monetario0 9 3" xfId="11020" xr:uid="{00000000-0005-0000-0000-0000FA2A0000}"/>
    <cellStyle name="Monetario0 9 3 2" xfId="11021" xr:uid="{00000000-0005-0000-0000-0000FB2A0000}"/>
    <cellStyle name="Monetario0 9 3 3" xfId="11022" xr:uid="{00000000-0005-0000-0000-0000FC2A0000}"/>
    <cellStyle name="Monetario0 9 4" xfId="11023" xr:uid="{00000000-0005-0000-0000-0000FD2A0000}"/>
    <cellStyle name="Monetario0 9 4 2" xfId="11024" xr:uid="{00000000-0005-0000-0000-0000FE2A0000}"/>
    <cellStyle name="Monetario0 9 4 3" xfId="11025" xr:uid="{00000000-0005-0000-0000-0000FF2A0000}"/>
    <cellStyle name="Monetario0 9 5" xfId="11026" xr:uid="{00000000-0005-0000-0000-0000002B0000}"/>
    <cellStyle name="Monetario0 9 5 2" xfId="11027" xr:uid="{00000000-0005-0000-0000-0000012B0000}"/>
    <cellStyle name="Monetario0 9 5 3" xfId="11028" xr:uid="{00000000-0005-0000-0000-0000022B0000}"/>
    <cellStyle name="Monetario0 9 6" xfId="11029" xr:uid="{00000000-0005-0000-0000-0000032B0000}"/>
    <cellStyle name="Monetario0_ANEXO 3  FORTALECIMIENTO DAF  06 10 09" xfId="11030" xr:uid="{00000000-0005-0000-0000-0000042B0000}"/>
    <cellStyle name="Neutra" xfId="11031" xr:uid="{00000000-0005-0000-0000-0000052B0000}"/>
    <cellStyle name="Neutral 10" xfId="11032" xr:uid="{00000000-0005-0000-0000-0000062B0000}"/>
    <cellStyle name="Neutral 10 2" xfId="11033" xr:uid="{00000000-0005-0000-0000-0000072B0000}"/>
    <cellStyle name="Neutral 10 2 2" xfId="11034" xr:uid="{00000000-0005-0000-0000-0000082B0000}"/>
    <cellStyle name="Neutral 10 2 2 2" xfId="11035" xr:uid="{00000000-0005-0000-0000-0000092B0000}"/>
    <cellStyle name="Neutral 10 2 3" xfId="11036" xr:uid="{00000000-0005-0000-0000-00000A2B0000}"/>
    <cellStyle name="Neutral 10 2 4" xfId="11037" xr:uid="{00000000-0005-0000-0000-00000B2B0000}"/>
    <cellStyle name="Neutral 10 2 5" xfId="11038" xr:uid="{00000000-0005-0000-0000-00000C2B0000}"/>
    <cellStyle name="Neutral 10 2 6" xfId="11039" xr:uid="{00000000-0005-0000-0000-00000D2B0000}"/>
    <cellStyle name="Neutral 10 3" xfId="11040" xr:uid="{00000000-0005-0000-0000-00000E2B0000}"/>
    <cellStyle name="Neutral 10 3 2" xfId="11041" xr:uid="{00000000-0005-0000-0000-00000F2B0000}"/>
    <cellStyle name="Neutral 10 4" xfId="11042" xr:uid="{00000000-0005-0000-0000-0000102B0000}"/>
    <cellStyle name="Neutral 10 5" xfId="11043" xr:uid="{00000000-0005-0000-0000-0000112B0000}"/>
    <cellStyle name="Neutral 11" xfId="11044" xr:uid="{00000000-0005-0000-0000-0000122B0000}"/>
    <cellStyle name="Neutral 11 2" xfId="11045" xr:uid="{00000000-0005-0000-0000-0000132B0000}"/>
    <cellStyle name="Neutral 11 2 2" xfId="11046" xr:uid="{00000000-0005-0000-0000-0000142B0000}"/>
    <cellStyle name="Neutral 11 2 3" xfId="11047" xr:uid="{00000000-0005-0000-0000-0000152B0000}"/>
    <cellStyle name="Neutral 11 2 4" xfId="11048" xr:uid="{00000000-0005-0000-0000-0000162B0000}"/>
    <cellStyle name="Neutral 11 2 5" xfId="11049" xr:uid="{00000000-0005-0000-0000-0000172B0000}"/>
    <cellStyle name="Neutral 11 2 6" xfId="11050" xr:uid="{00000000-0005-0000-0000-0000182B0000}"/>
    <cellStyle name="Neutral 11 3" xfId="11051" xr:uid="{00000000-0005-0000-0000-0000192B0000}"/>
    <cellStyle name="Neutral 11 4" xfId="11052" xr:uid="{00000000-0005-0000-0000-00001A2B0000}"/>
    <cellStyle name="Neutral 11 5" xfId="11053" xr:uid="{00000000-0005-0000-0000-00001B2B0000}"/>
    <cellStyle name="Neutral 12" xfId="11054" xr:uid="{00000000-0005-0000-0000-00001C2B0000}"/>
    <cellStyle name="Neutral 12 2" xfId="11055" xr:uid="{00000000-0005-0000-0000-00001D2B0000}"/>
    <cellStyle name="Neutral 12 2 2" xfId="11056" xr:uid="{00000000-0005-0000-0000-00001E2B0000}"/>
    <cellStyle name="Neutral 12 2 3" xfId="11057" xr:uid="{00000000-0005-0000-0000-00001F2B0000}"/>
    <cellStyle name="Neutral 12 2 4" xfId="11058" xr:uid="{00000000-0005-0000-0000-0000202B0000}"/>
    <cellStyle name="Neutral 12 2 5" xfId="11059" xr:uid="{00000000-0005-0000-0000-0000212B0000}"/>
    <cellStyle name="Neutral 12 2 6" xfId="11060" xr:uid="{00000000-0005-0000-0000-0000222B0000}"/>
    <cellStyle name="Neutral 12 3" xfId="11061" xr:uid="{00000000-0005-0000-0000-0000232B0000}"/>
    <cellStyle name="Neutral 12 4" xfId="11062" xr:uid="{00000000-0005-0000-0000-0000242B0000}"/>
    <cellStyle name="Neutral 12 5" xfId="11063" xr:uid="{00000000-0005-0000-0000-0000252B0000}"/>
    <cellStyle name="Neutral 13" xfId="11064" xr:uid="{00000000-0005-0000-0000-0000262B0000}"/>
    <cellStyle name="Neutral 14" xfId="11065" xr:uid="{00000000-0005-0000-0000-0000272B0000}"/>
    <cellStyle name="Neutral 15" xfId="11066" xr:uid="{00000000-0005-0000-0000-0000282B0000}"/>
    <cellStyle name="Neutral 15 2" xfId="11067" xr:uid="{00000000-0005-0000-0000-0000292B0000}"/>
    <cellStyle name="Neutral 16" xfId="11068" xr:uid="{00000000-0005-0000-0000-00002A2B0000}"/>
    <cellStyle name="Neutral 17" xfId="11069" xr:uid="{00000000-0005-0000-0000-00002B2B0000}"/>
    <cellStyle name="Neutral 18" xfId="11070" xr:uid="{00000000-0005-0000-0000-00002C2B0000}"/>
    <cellStyle name="Neutral 2" xfId="55" xr:uid="{00000000-0005-0000-0000-00002D2B0000}"/>
    <cellStyle name="Neutral 2 2" xfId="11071" xr:uid="{00000000-0005-0000-0000-00002E2B0000}"/>
    <cellStyle name="Neutral 2 2 2" xfId="11072" xr:uid="{00000000-0005-0000-0000-00002F2B0000}"/>
    <cellStyle name="Neutral 2 2 2 2" xfId="11073" xr:uid="{00000000-0005-0000-0000-0000302B0000}"/>
    <cellStyle name="Neutral 2 2 2 3" xfId="11074" xr:uid="{00000000-0005-0000-0000-0000312B0000}"/>
    <cellStyle name="Neutral 2 2 2 3 2" xfId="11075" xr:uid="{00000000-0005-0000-0000-0000322B0000}"/>
    <cellStyle name="Neutral 2 2 2 4" xfId="11076" xr:uid="{00000000-0005-0000-0000-0000332B0000}"/>
    <cellStyle name="Neutral 2 2 2 5" xfId="11077" xr:uid="{00000000-0005-0000-0000-0000342B0000}"/>
    <cellStyle name="Neutral 2 2 3" xfId="11078" xr:uid="{00000000-0005-0000-0000-0000352B0000}"/>
    <cellStyle name="Neutral 2 2 4" xfId="11079" xr:uid="{00000000-0005-0000-0000-0000362B0000}"/>
    <cellStyle name="Neutral 2 2 5" xfId="11080" xr:uid="{00000000-0005-0000-0000-0000372B0000}"/>
    <cellStyle name="Neutral 2 2 6" xfId="11081" xr:uid="{00000000-0005-0000-0000-0000382B0000}"/>
    <cellStyle name="Neutral 2 3" xfId="11082" xr:uid="{00000000-0005-0000-0000-0000392B0000}"/>
    <cellStyle name="Neutral 2 3 2" xfId="11083" xr:uid="{00000000-0005-0000-0000-00003A2B0000}"/>
    <cellStyle name="Neutral 2 4" xfId="11084" xr:uid="{00000000-0005-0000-0000-00003B2B0000}"/>
    <cellStyle name="Neutral 2 4 2" xfId="11085" xr:uid="{00000000-0005-0000-0000-00003C2B0000}"/>
    <cellStyle name="Neutral 2 5" xfId="11086" xr:uid="{00000000-0005-0000-0000-00003D2B0000}"/>
    <cellStyle name="Neutral 2 6" xfId="11087" xr:uid="{00000000-0005-0000-0000-00003E2B0000}"/>
    <cellStyle name="Neutral 2 7" xfId="11088" xr:uid="{00000000-0005-0000-0000-00003F2B0000}"/>
    <cellStyle name="Neutral 2 7 2" xfId="11089" xr:uid="{00000000-0005-0000-0000-0000402B0000}"/>
    <cellStyle name="Neutral 3" xfId="11090" xr:uid="{00000000-0005-0000-0000-0000412B0000}"/>
    <cellStyle name="Neutral 3 2" xfId="11091" xr:uid="{00000000-0005-0000-0000-0000422B0000}"/>
    <cellStyle name="Neutral 3 3" xfId="11092" xr:uid="{00000000-0005-0000-0000-0000432B0000}"/>
    <cellStyle name="Neutral 4" xfId="11093" xr:uid="{00000000-0005-0000-0000-0000442B0000}"/>
    <cellStyle name="Neutral 4 2" xfId="11094" xr:uid="{00000000-0005-0000-0000-0000452B0000}"/>
    <cellStyle name="Neutral 4 3" xfId="11095" xr:uid="{00000000-0005-0000-0000-0000462B0000}"/>
    <cellStyle name="Neutral 4 4" xfId="11096" xr:uid="{00000000-0005-0000-0000-0000472B0000}"/>
    <cellStyle name="Neutral 5" xfId="11097" xr:uid="{00000000-0005-0000-0000-0000482B0000}"/>
    <cellStyle name="Neutral 5 2" xfId="11098" xr:uid="{00000000-0005-0000-0000-0000492B0000}"/>
    <cellStyle name="Neutral 5 3" xfId="11099" xr:uid="{00000000-0005-0000-0000-00004A2B0000}"/>
    <cellStyle name="Neutral 6" xfId="11100" xr:uid="{00000000-0005-0000-0000-00004B2B0000}"/>
    <cellStyle name="Neutral 7" xfId="11101" xr:uid="{00000000-0005-0000-0000-00004C2B0000}"/>
    <cellStyle name="Neutral 8" xfId="11102" xr:uid="{00000000-0005-0000-0000-00004D2B0000}"/>
    <cellStyle name="Neutral 9" xfId="11103" xr:uid="{00000000-0005-0000-0000-00004E2B0000}"/>
    <cellStyle name="Neutral 9 2" xfId="11104" xr:uid="{00000000-0005-0000-0000-00004F2B0000}"/>
    <cellStyle name="Neutral 9 2 2" xfId="11105" xr:uid="{00000000-0005-0000-0000-0000502B0000}"/>
    <cellStyle name="Neutral 9 2 2 2" xfId="11106" xr:uid="{00000000-0005-0000-0000-0000512B0000}"/>
    <cellStyle name="Neutral 9 2 2 3" xfId="11107" xr:uid="{00000000-0005-0000-0000-0000522B0000}"/>
    <cellStyle name="Neutral 9 2 2 4" xfId="11108" xr:uid="{00000000-0005-0000-0000-0000532B0000}"/>
    <cellStyle name="Neutral 9 2 2 5" xfId="11109" xr:uid="{00000000-0005-0000-0000-0000542B0000}"/>
    <cellStyle name="Neutral 9 2 2 6" xfId="11110" xr:uid="{00000000-0005-0000-0000-0000552B0000}"/>
    <cellStyle name="Neutral 9 2 3" xfId="11111" xr:uid="{00000000-0005-0000-0000-0000562B0000}"/>
    <cellStyle name="Neutral 9 2 4" xfId="11112" xr:uid="{00000000-0005-0000-0000-0000572B0000}"/>
    <cellStyle name="Neutral 9 2 5" xfId="11113" xr:uid="{00000000-0005-0000-0000-0000582B0000}"/>
    <cellStyle name="Neutral 9 3" xfId="11114" xr:uid="{00000000-0005-0000-0000-0000592B0000}"/>
    <cellStyle name="Neutral 9 3 2" xfId="11115" xr:uid="{00000000-0005-0000-0000-00005A2B0000}"/>
    <cellStyle name="Neutral 9 3 3" xfId="11116" xr:uid="{00000000-0005-0000-0000-00005B2B0000}"/>
    <cellStyle name="Neutral 9 3 4" xfId="11117" xr:uid="{00000000-0005-0000-0000-00005C2B0000}"/>
    <cellStyle name="Neutral 9 3 5" xfId="11118" xr:uid="{00000000-0005-0000-0000-00005D2B0000}"/>
    <cellStyle name="Neutral 9 3 6" xfId="11119" xr:uid="{00000000-0005-0000-0000-00005E2B0000}"/>
    <cellStyle name="Neutral 9 4" xfId="11120" xr:uid="{00000000-0005-0000-0000-00005F2B0000}"/>
    <cellStyle name="Neutral 9 5" xfId="11121" xr:uid="{00000000-0005-0000-0000-0000602B0000}"/>
    <cellStyle name="Neutral 9 6" xfId="11122" xr:uid="{00000000-0005-0000-0000-0000612B0000}"/>
    <cellStyle name="Normal" xfId="0" builtinId="0"/>
    <cellStyle name="Normal 10" xfId="11123" xr:uid="{00000000-0005-0000-0000-0000632B0000}"/>
    <cellStyle name="Normal 10 10" xfId="11124" xr:uid="{00000000-0005-0000-0000-0000642B0000}"/>
    <cellStyle name="Normal 10 11" xfId="11125" xr:uid="{00000000-0005-0000-0000-0000652B0000}"/>
    <cellStyle name="Normal 10 12" xfId="11126" xr:uid="{00000000-0005-0000-0000-0000662B0000}"/>
    <cellStyle name="Normal 10 2" xfId="11127" xr:uid="{00000000-0005-0000-0000-0000672B0000}"/>
    <cellStyle name="Normal 10 2 10" xfId="11128" xr:uid="{00000000-0005-0000-0000-0000682B0000}"/>
    <cellStyle name="Normal 10 2 11" xfId="11129" xr:uid="{00000000-0005-0000-0000-0000692B0000}"/>
    <cellStyle name="Normal 10 2 11 2" xfId="11130" xr:uid="{00000000-0005-0000-0000-00006A2B0000}"/>
    <cellStyle name="Normal 10 2 11 3" xfId="11131" xr:uid="{00000000-0005-0000-0000-00006B2B0000}"/>
    <cellStyle name="Normal 10 2 11 3 2" xfId="11132" xr:uid="{00000000-0005-0000-0000-00006C2B0000}"/>
    <cellStyle name="Normal 10 2 11 4" xfId="11133" xr:uid="{00000000-0005-0000-0000-00006D2B0000}"/>
    <cellStyle name="Normal 10 2 11 5" xfId="11134" xr:uid="{00000000-0005-0000-0000-00006E2B0000}"/>
    <cellStyle name="Normal 10 2 11 6" xfId="11135" xr:uid="{00000000-0005-0000-0000-00006F2B0000}"/>
    <cellStyle name="Normal 10 2 12" xfId="11136" xr:uid="{00000000-0005-0000-0000-0000702B0000}"/>
    <cellStyle name="Normal 10 2 13" xfId="11137" xr:uid="{00000000-0005-0000-0000-0000712B0000}"/>
    <cellStyle name="Normal 10 2 14" xfId="11138" xr:uid="{00000000-0005-0000-0000-0000722B0000}"/>
    <cellStyle name="Normal 10 2 2" xfId="11139" xr:uid="{00000000-0005-0000-0000-0000732B0000}"/>
    <cellStyle name="Normal 10 2 2 2" xfId="11140" xr:uid="{00000000-0005-0000-0000-0000742B0000}"/>
    <cellStyle name="Normal 10 2 2 3" xfId="11141" xr:uid="{00000000-0005-0000-0000-0000752B0000}"/>
    <cellStyle name="Normal 10 2 2 4" xfId="11142" xr:uid="{00000000-0005-0000-0000-0000762B0000}"/>
    <cellStyle name="Normal 10 2 3" xfId="11143" xr:uid="{00000000-0005-0000-0000-0000772B0000}"/>
    <cellStyle name="Normal 10 2 3 2" xfId="11144" xr:uid="{00000000-0005-0000-0000-0000782B0000}"/>
    <cellStyle name="Normal 10 2 4" xfId="11145" xr:uid="{00000000-0005-0000-0000-0000792B0000}"/>
    <cellStyle name="Normal 10 2 4 2" xfId="11146" xr:uid="{00000000-0005-0000-0000-00007A2B0000}"/>
    <cellStyle name="Normal 10 2 5" xfId="11147" xr:uid="{00000000-0005-0000-0000-00007B2B0000}"/>
    <cellStyle name="Normal 10 2 5 2" xfId="11148" xr:uid="{00000000-0005-0000-0000-00007C2B0000}"/>
    <cellStyle name="Normal 10 2 6" xfId="11149" xr:uid="{00000000-0005-0000-0000-00007D2B0000}"/>
    <cellStyle name="Normal 10 2 7" xfId="11150" xr:uid="{00000000-0005-0000-0000-00007E2B0000}"/>
    <cellStyle name="Normal 10 2 8" xfId="11151" xr:uid="{00000000-0005-0000-0000-00007F2B0000}"/>
    <cellStyle name="Normal 10 2 9" xfId="11152" xr:uid="{00000000-0005-0000-0000-0000802B0000}"/>
    <cellStyle name="Normal 10 3" xfId="11153" xr:uid="{00000000-0005-0000-0000-0000812B0000}"/>
    <cellStyle name="Normal 10 3 10" xfId="11154" xr:uid="{00000000-0005-0000-0000-0000822B0000}"/>
    <cellStyle name="Normal 10 3 11" xfId="11155" xr:uid="{00000000-0005-0000-0000-0000832B0000}"/>
    <cellStyle name="Normal 10 3 2" xfId="11156" xr:uid="{00000000-0005-0000-0000-0000842B0000}"/>
    <cellStyle name="Normal 10 3 2 2" xfId="11157" xr:uid="{00000000-0005-0000-0000-0000852B0000}"/>
    <cellStyle name="Normal 10 3 3" xfId="11158" xr:uid="{00000000-0005-0000-0000-0000862B0000}"/>
    <cellStyle name="Normal 10 3 3 2" xfId="11159" xr:uid="{00000000-0005-0000-0000-0000872B0000}"/>
    <cellStyle name="Normal 10 3 4" xfId="11160" xr:uid="{00000000-0005-0000-0000-0000882B0000}"/>
    <cellStyle name="Normal 10 3 5" xfId="11161" xr:uid="{00000000-0005-0000-0000-0000892B0000}"/>
    <cellStyle name="Normal 10 3 6" xfId="11162" xr:uid="{00000000-0005-0000-0000-00008A2B0000}"/>
    <cellStyle name="Normal 10 3 7" xfId="11163" xr:uid="{00000000-0005-0000-0000-00008B2B0000}"/>
    <cellStyle name="Normal 10 3 8" xfId="11164" xr:uid="{00000000-0005-0000-0000-00008C2B0000}"/>
    <cellStyle name="Normal 10 3 9" xfId="11165" xr:uid="{00000000-0005-0000-0000-00008D2B0000}"/>
    <cellStyle name="Normal 10 4" xfId="11166" xr:uid="{00000000-0005-0000-0000-00008E2B0000}"/>
    <cellStyle name="Normal 10 4 10" xfId="11167" xr:uid="{00000000-0005-0000-0000-00008F2B0000}"/>
    <cellStyle name="Normal 10 4 11" xfId="11168" xr:uid="{00000000-0005-0000-0000-0000902B0000}"/>
    <cellStyle name="Normal 10 4 2" xfId="11169" xr:uid="{00000000-0005-0000-0000-0000912B0000}"/>
    <cellStyle name="Normal 10 4 2 2" xfId="11170" xr:uid="{00000000-0005-0000-0000-0000922B0000}"/>
    <cellStyle name="Normal 10 4 3" xfId="11171" xr:uid="{00000000-0005-0000-0000-0000932B0000}"/>
    <cellStyle name="Normal 10 4 3 2" xfId="11172" xr:uid="{00000000-0005-0000-0000-0000942B0000}"/>
    <cellStyle name="Normal 10 4 4" xfId="11173" xr:uid="{00000000-0005-0000-0000-0000952B0000}"/>
    <cellStyle name="Normal 10 4 5" xfId="11174" xr:uid="{00000000-0005-0000-0000-0000962B0000}"/>
    <cellStyle name="Normal 10 4 6" xfId="11175" xr:uid="{00000000-0005-0000-0000-0000972B0000}"/>
    <cellStyle name="Normal 10 4 7" xfId="11176" xr:uid="{00000000-0005-0000-0000-0000982B0000}"/>
    <cellStyle name="Normal 10 4 8" xfId="11177" xr:uid="{00000000-0005-0000-0000-0000992B0000}"/>
    <cellStyle name="Normal 10 4 9" xfId="11178" xr:uid="{00000000-0005-0000-0000-00009A2B0000}"/>
    <cellStyle name="Normal 10 5" xfId="11179" xr:uid="{00000000-0005-0000-0000-00009B2B0000}"/>
    <cellStyle name="Normal 10 5 2" xfId="11180" xr:uid="{00000000-0005-0000-0000-00009C2B0000}"/>
    <cellStyle name="Normal 10 5 3" xfId="11181" xr:uid="{00000000-0005-0000-0000-00009D2B0000}"/>
    <cellStyle name="Normal 10 6" xfId="11182" xr:uid="{00000000-0005-0000-0000-00009E2B0000}"/>
    <cellStyle name="Normal 10 6 2" xfId="11183" xr:uid="{00000000-0005-0000-0000-00009F2B0000}"/>
    <cellStyle name="Normal 10 6 3" xfId="11184" xr:uid="{00000000-0005-0000-0000-0000A02B0000}"/>
    <cellStyle name="Normal 10 7" xfId="11185" xr:uid="{00000000-0005-0000-0000-0000A12B0000}"/>
    <cellStyle name="Normal 10 7 2" xfId="11186" xr:uid="{00000000-0005-0000-0000-0000A22B0000}"/>
    <cellStyle name="Normal 10 7 2 2" xfId="11187" xr:uid="{00000000-0005-0000-0000-0000A32B0000}"/>
    <cellStyle name="Normal 10 7 3" xfId="11188" xr:uid="{00000000-0005-0000-0000-0000A42B0000}"/>
    <cellStyle name="Normal 10 7 4" xfId="11189" xr:uid="{00000000-0005-0000-0000-0000A52B0000}"/>
    <cellStyle name="Normal 10 7 5" xfId="11190" xr:uid="{00000000-0005-0000-0000-0000A62B0000}"/>
    <cellStyle name="Normal 10 7 6" xfId="11191" xr:uid="{00000000-0005-0000-0000-0000A72B0000}"/>
    <cellStyle name="Normal 10 8" xfId="11192" xr:uid="{00000000-0005-0000-0000-0000A82B0000}"/>
    <cellStyle name="Normal 10 9" xfId="11193" xr:uid="{00000000-0005-0000-0000-0000A92B0000}"/>
    <cellStyle name="Normal 10 9 2" xfId="11194" xr:uid="{00000000-0005-0000-0000-0000AA2B0000}"/>
    <cellStyle name="Normal 100" xfId="11195" xr:uid="{00000000-0005-0000-0000-0000AB2B0000}"/>
    <cellStyle name="Normal 100 2" xfId="11196" xr:uid="{00000000-0005-0000-0000-0000AC2B0000}"/>
    <cellStyle name="Normal 100 3" xfId="11197" xr:uid="{00000000-0005-0000-0000-0000AD2B0000}"/>
    <cellStyle name="Normal 100 4" xfId="11198" xr:uid="{00000000-0005-0000-0000-0000AE2B0000}"/>
    <cellStyle name="Normal 101" xfId="11199" xr:uid="{00000000-0005-0000-0000-0000AF2B0000}"/>
    <cellStyle name="Normal 101 2" xfId="11200" xr:uid="{00000000-0005-0000-0000-0000B02B0000}"/>
    <cellStyle name="Normal 102" xfId="11201" xr:uid="{00000000-0005-0000-0000-0000B12B0000}"/>
    <cellStyle name="Normal 103" xfId="11202" xr:uid="{00000000-0005-0000-0000-0000B22B0000}"/>
    <cellStyle name="Normal 104" xfId="11203" xr:uid="{00000000-0005-0000-0000-0000B32B0000}"/>
    <cellStyle name="Normal 105" xfId="11204" xr:uid="{00000000-0005-0000-0000-0000B42B0000}"/>
    <cellStyle name="Normal 106" xfId="11205" xr:uid="{00000000-0005-0000-0000-0000B52B0000}"/>
    <cellStyle name="Normal 107" xfId="11206" xr:uid="{00000000-0005-0000-0000-0000B62B0000}"/>
    <cellStyle name="Normal 108" xfId="11207" xr:uid="{00000000-0005-0000-0000-0000B72B0000}"/>
    <cellStyle name="Normal 109" xfId="11208" xr:uid="{00000000-0005-0000-0000-0000B82B0000}"/>
    <cellStyle name="Normal 11" xfId="11209" xr:uid="{00000000-0005-0000-0000-0000B92B0000}"/>
    <cellStyle name="Normal 11 10" xfId="11210" xr:uid="{00000000-0005-0000-0000-0000BA2B0000}"/>
    <cellStyle name="Normal 11 11" xfId="11211" xr:uid="{00000000-0005-0000-0000-0000BB2B0000}"/>
    <cellStyle name="Normal 11 11 2" xfId="11212" xr:uid="{00000000-0005-0000-0000-0000BC2B0000}"/>
    <cellStyle name="Normal 11 12" xfId="11213" xr:uid="{00000000-0005-0000-0000-0000BD2B0000}"/>
    <cellStyle name="Normal 11 13" xfId="11214" xr:uid="{00000000-0005-0000-0000-0000BE2B0000}"/>
    <cellStyle name="Normal 11 2" xfId="11215" xr:uid="{00000000-0005-0000-0000-0000BF2B0000}"/>
    <cellStyle name="Normal 11 2 10" xfId="11216" xr:uid="{00000000-0005-0000-0000-0000C02B0000}"/>
    <cellStyle name="Normal 11 2 11" xfId="11217" xr:uid="{00000000-0005-0000-0000-0000C12B0000}"/>
    <cellStyle name="Normal 11 2 12" xfId="11218" xr:uid="{00000000-0005-0000-0000-0000C22B0000}"/>
    <cellStyle name="Normal 11 2 13" xfId="11219" xr:uid="{00000000-0005-0000-0000-0000C32B0000}"/>
    <cellStyle name="Normal 11 2 14" xfId="11220" xr:uid="{00000000-0005-0000-0000-0000C42B0000}"/>
    <cellStyle name="Normal 11 2 2" xfId="11221" xr:uid="{00000000-0005-0000-0000-0000C52B0000}"/>
    <cellStyle name="Normal 11 2 2 2" xfId="11222" xr:uid="{00000000-0005-0000-0000-0000C62B0000}"/>
    <cellStyle name="Normal 11 2 2 2 2" xfId="11223" xr:uid="{00000000-0005-0000-0000-0000C72B0000}"/>
    <cellStyle name="Normal 11 2 2 2 3" xfId="11224" xr:uid="{00000000-0005-0000-0000-0000C82B0000}"/>
    <cellStyle name="Normal 11 2 2 3" xfId="11225" xr:uid="{00000000-0005-0000-0000-0000C92B0000}"/>
    <cellStyle name="Normal 11 2 2 4" xfId="11226" xr:uid="{00000000-0005-0000-0000-0000CA2B0000}"/>
    <cellStyle name="Normal 11 2 2 5" xfId="11227" xr:uid="{00000000-0005-0000-0000-0000CB2B0000}"/>
    <cellStyle name="Normal 11 2 3" xfId="11228" xr:uid="{00000000-0005-0000-0000-0000CC2B0000}"/>
    <cellStyle name="Normal 11 2 3 2" xfId="11229" xr:uid="{00000000-0005-0000-0000-0000CD2B0000}"/>
    <cellStyle name="Normal 11 2 3 3" xfId="11230" xr:uid="{00000000-0005-0000-0000-0000CE2B0000}"/>
    <cellStyle name="Normal 11 2 3 4" xfId="11231" xr:uid="{00000000-0005-0000-0000-0000CF2B0000}"/>
    <cellStyle name="Normal 11 2 4" xfId="11232" xr:uid="{00000000-0005-0000-0000-0000D02B0000}"/>
    <cellStyle name="Normal 11 2 4 2" xfId="11233" xr:uid="{00000000-0005-0000-0000-0000D12B0000}"/>
    <cellStyle name="Normal 11 2 5" xfId="11234" xr:uid="{00000000-0005-0000-0000-0000D22B0000}"/>
    <cellStyle name="Normal 11 2 5 2" xfId="11235" xr:uid="{00000000-0005-0000-0000-0000D32B0000}"/>
    <cellStyle name="Normal 11 2 6" xfId="11236" xr:uid="{00000000-0005-0000-0000-0000D42B0000}"/>
    <cellStyle name="Normal 11 2 7" xfId="11237" xr:uid="{00000000-0005-0000-0000-0000D52B0000}"/>
    <cellStyle name="Normal 11 2 8" xfId="11238" xr:uid="{00000000-0005-0000-0000-0000D62B0000}"/>
    <cellStyle name="Normal 11 2 9" xfId="11239" xr:uid="{00000000-0005-0000-0000-0000D72B0000}"/>
    <cellStyle name="Normal 11 3" xfId="11240" xr:uid="{00000000-0005-0000-0000-0000D82B0000}"/>
    <cellStyle name="Normal 11 3 10" xfId="11241" xr:uid="{00000000-0005-0000-0000-0000D92B0000}"/>
    <cellStyle name="Normal 11 3 11" xfId="11242" xr:uid="{00000000-0005-0000-0000-0000DA2B0000}"/>
    <cellStyle name="Normal 11 3 2" xfId="11243" xr:uid="{00000000-0005-0000-0000-0000DB2B0000}"/>
    <cellStyle name="Normal 11 3 2 2" xfId="11244" xr:uid="{00000000-0005-0000-0000-0000DC2B0000}"/>
    <cellStyle name="Normal 11 3 2 3" xfId="11245" xr:uid="{00000000-0005-0000-0000-0000DD2B0000}"/>
    <cellStyle name="Normal 11 3 2 4" xfId="11246" xr:uid="{00000000-0005-0000-0000-0000DE2B0000}"/>
    <cellStyle name="Normal 11 3 3" xfId="11247" xr:uid="{00000000-0005-0000-0000-0000DF2B0000}"/>
    <cellStyle name="Normal 11 3 3 2" xfId="11248" xr:uid="{00000000-0005-0000-0000-0000E02B0000}"/>
    <cellStyle name="Normal 11 3 4" xfId="11249" xr:uid="{00000000-0005-0000-0000-0000E12B0000}"/>
    <cellStyle name="Normal 11 3 4 2" xfId="11250" xr:uid="{00000000-0005-0000-0000-0000E22B0000}"/>
    <cellStyle name="Normal 11 3 5" xfId="11251" xr:uid="{00000000-0005-0000-0000-0000E32B0000}"/>
    <cellStyle name="Normal 11 3 6" xfId="11252" xr:uid="{00000000-0005-0000-0000-0000E42B0000}"/>
    <cellStyle name="Normal 11 3 7" xfId="11253" xr:uid="{00000000-0005-0000-0000-0000E52B0000}"/>
    <cellStyle name="Normal 11 3 8" xfId="11254" xr:uid="{00000000-0005-0000-0000-0000E62B0000}"/>
    <cellStyle name="Normal 11 3 9" xfId="11255" xr:uid="{00000000-0005-0000-0000-0000E72B0000}"/>
    <cellStyle name="Normal 11 4" xfId="11256" xr:uid="{00000000-0005-0000-0000-0000E82B0000}"/>
    <cellStyle name="Normal 11 4 10" xfId="11257" xr:uid="{00000000-0005-0000-0000-0000E92B0000}"/>
    <cellStyle name="Normal 11 4 2" xfId="11258" xr:uid="{00000000-0005-0000-0000-0000EA2B0000}"/>
    <cellStyle name="Normal 11 4 3" xfId="11259" xr:uid="{00000000-0005-0000-0000-0000EB2B0000}"/>
    <cellStyle name="Normal 11 4 4" xfId="11260" xr:uid="{00000000-0005-0000-0000-0000EC2B0000}"/>
    <cellStyle name="Normal 11 4 5" xfId="11261" xr:uid="{00000000-0005-0000-0000-0000ED2B0000}"/>
    <cellStyle name="Normal 11 4 6" xfId="11262" xr:uid="{00000000-0005-0000-0000-0000EE2B0000}"/>
    <cellStyle name="Normal 11 4 7" xfId="11263" xr:uid="{00000000-0005-0000-0000-0000EF2B0000}"/>
    <cellStyle name="Normal 11 4 8" xfId="11264" xr:uid="{00000000-0005-0000-0000-0000F02B0000}"/>
    <cellStyle name="Normal 11 4 9" xfId="11265" xr:uid="{00000000-0005-0000-0000-0000F12B0000}"/>
    <cellStyle name="Normal 11 5" xfId="11266" xr:uid="{00000000-0005-0000-0000-0000F22B0000}"/>
    <cellStyle name="Normal 11 5 2" xfId="11267" xr:uid="{00000000-0005-0000-0000-0000F32B0000}"/>
    <cellStyle name="Normal 11 5 2 2" xfId="11268" xr:uid="{00000000-0005-0000-0000-0000F42B0000}"/>
    <cellStyle name="Normal 11 5 2 2 2" xfId="11269" xr:uid="{00000000-0005-0000-0000-0000F52B0000}"/>
    <cellStyle name="Normal 11 5 2 3" xfId="11270" xr:uid="{00000000-0005-0000-0000-0000F62B0000}"/>
    <cellStyle name="Normal 11 5 2 4" xfId="11271" xr:uid="{00000000-0005-0000-0000-0000F72B0000}"/>
    <cellStyle name="Normal 11 5 2 5" xfId="11272" xr:uid="{00000000-0005-0000-0000-0000F82B0000}"/>
    <cellStyle name="Normal 11 5 2 6" xfId="11273" xr:uid="{00000000-0005-0000-0000-0000F92B0000}"/>
    <cellStyle name="Normal 11 5 3" xfId="11274" xr:uid="{00000000-0005-0000-0000-0000FA2B0000}"/>
    <cellStyle name="Normal 11 5 3 2" xfId="11275" xr:uid="{00000000-0005-0000-0000-0000FB2B0000}"/>
    <cellStyle name="Normal 11 5 4" xfId="11276" xr:uid="{00000000-0005-0000-0000-0000FC2B0000}"/>
    <cellStyle name="Normal 11 5 4 2" xfId="11277" xr:uid="{00000000-0005-0000-0000-0000FD2B0000}"/>
    <cellStyle name="Normal 11 5 5" xfId="11278" xr:uid="{00000000-0005-0000-0000-0000FE2B0000}"/>
    <cellStyle name="Normal 11 5 5 2" xfId="11279" xr:uid="{00000000-0005-0000-0000-0000FF2B0000}"/>
    <cellStyle name="Normal 11 6" xfId="11280" xr:uid="{00000000-0005-0000-0000-0000002C0000}"/>
    <cellStyle name="Normal 11 6 2" xfId="11281" xr:uid="{00000000-0005-0000-0000-0000012C0000}"/>
    <cellStyle name="Normal 11 6 2 2" xfId="11282" xr:uid="{00000000-0005-0000-0000-0000022C0000}"/>
    <cellStyle name="Normal 11 6 3" xfId="11283" xr:uid="{00000000-0005-0000-0000-0000032C0000}"/>
    <cellStyle name="Normal 11 6 3 2" xfId="11284" xr:uid="{00000000-0005-0000-0000-0000042C0000}"/>
    <cellStyle name="Normal 11 6 4" xfId="11285" xr:uid="{00000000-0005-0000-0000-0000052C0000}"/>
    <cellStyle name="Normal 11 6 5" xfId="11286" xr:uid="{00000000-0005-0000-0000-0000062C0000}"/>
    <cellStyle name="Normal 11 6 6" xfId="11287" xr:uid="{00000000-0005-0000-0000-0000072C0000}"/>
    <cellStyle name="Normal 11 7" xfId="11288" xr:uid="{00000000-0005-0000-0000-0000082C0000}"/>
    <cellStyle name="Normal 11 7 2" xfId="11289" xr:uid="{00000000-0005-0000-0000-0000092C0000}"/>
    <cellStyle name="Normal 11 7 2 2" xfId="11290" xr:uid="{00000000-0005-0000-0000-00000A2C0000}"/>
    <cellStyle name="Normal 11 7 3" xfId="11291" xr:uid="{00000000-0005-0000-0000-00000B2C0000}"/>
    <cellStyle name="Normal 11 7 3 2" xfId="11292" xr:uid="{00000000-0005-0000-0000-00000C2C0000}"/>
    <cellStyle name="Normal 11 7 4" xfId="11293" xr:uid="{00000000-0005-0000-0000-00000D2C0000}"/>
    <cellStyle name="Normal 11 7 5" xfId="11294" xr:uid="{00000000-0005-0000-0000-00000E2C0000}"/>
    <cellStyle name="Normal 11 7 6" xfId="11295" xr:uid="{00000000-0005-0000-0000-00000F2C0000}"/>
    <cellStyle name="Normal 11 8" xfId="11296" xr:uid="{00000000-0005-0000-0000-0000102C0000}"/>
    <cellStyle name="Normal 11 8 2" xfId="11297" xr:uid="{00000000-0005-0000-0000-0000112C0000}"/>
    <cellStyle name="Normal 11 9" xfId="11298" xr:uid="{00000000-0005-0000-0000-0000122C0000}"/>
    <cellStyle name="Normal 11 9 2" xfId="11299" xr:uid="{00000000-0005-0000-0000-0000132C0000}"/>
    <cellStyle name="Normal 110" xfId="11300" xr:uid="{00000000-0005-0000-0000-0000142C0000}"/>
    <cellStyle name="Normal 111" xfId="11301" xr:uid="{00000000-0005-0000-0000-0000152C0000}"/>
    <cellStyle name="Normal 112" xfId="62004" xr:uid="{00000000-0005-0000-0000-0000162C0000}"/>
    <cellStyle name="Normal 12" xfId="11302" xr:uid="{00000000-0005-0000-0000-0000172C0000}"/>
    <cellStyle name="Normal 12 10" xfId="11303" xr:uid="{00000000-0005-0000-0000-0000182C0000}"/>
    <cellStyle name="Normal 12 10 2" xfId="11304" xr:uid="{00000000-0005-0000-0000-0000192C0000}"/>
    <cellStyle name="Normal 12 11" xfId="11305" xr:uid="{00000000-0005-0000-0000-00001A2C0000}"/>
    <cellStyle name="Normal 12 2" xfId="11306" xr:uid="{00000000-0005-0000-0000-00001B2C0000}"/>
    <cellStyle name="Normal 12 2 2" xfId="11307" xr:uid="{00000000-0005-0000-0000-00001C2C0000}"/>
    <cellStyle name="Normal 12 2 2 2" xfId="11308" xr:uid="{00000000-0005-0000-0000-00001D2C0000}"/>
    <cellStyle name="Normal 12 2 2 2 2" xfId="11309" xr:uid="{00000000-0005-0000-0000-00001E2C0000}"/>
    <cellStyle name="Normal 12 2 2 2 3" xfId="11310" xr:uid="{00000000-0005-0000-0000-00001F2C0000}"/>
    <cellStyle name="Normal 12 2 2 2 4" xfId="11311" xr:uid="{00000000-0005-0000-0000-0000202C0000}"/>
    <cellStyle name="Normal 12 2 2 3" xfId="11312" xr:uid="{00000000-0005-0000-0000-0000212C0000}"/>
    <cellStyle name="Normal 12 2 2 3 2" xfId="11313" xr:uid="{00000000-0005-0000-0000-0000222C0000}"/>
    <cellStyle name="Normal 12 2 2 4" xfId="11314" xr:uid="{00000000-0005-0000-0000-0000232C0000}"/>
    <cellStyle name="Normal 12 2 2 4 2" xfId="11315" xr:uid="{00000000-0005-0000-0000-0000242C0000}"/>
    <cellStyle name="Normal 12 2 2 5" xfId="11316" xr:uid="{00000000-0005-0000-0000-0000252C0000}"/>
    <cellStyle name="Normal 12 2 2 5 2" xfId="11317" xr:uid="{00000000-0005-0000-0000-0000262C0000}"/>
    <cellStyle name="Normal 12 2 3" xfId="11318" xr:uid="{00000000-0005-0000-0000-0000272C0000}"/>
    <cellStyle name="Normal 12 2 3 2" xfId="11319" xr:uid="{00000000-0005-0000-0000-0000282C0000}"/>
    <cellStyle name="Normal 12 2 3 3" xfId="11320" xr:uid="{00000000-0005-0000-0000-0000292C0000}"/>
    <cellStyle name="Normal 12 2 4" xfId="11321" xr:uid="{00000000-0005-0000-0000-00002A2C0000}"/>
    <cellStyle name="Normal 12 2 5" xfId="11322" xr:uid="{00000000-0005-0000-0000-00002B2C0000}"/>
    <cellStyle name="Normal 12 2 6" xfId="11323" xr:uid="{00000000-0005-0000-0000-00002C2C0000}"/>
    <cellStyle name="Normal 12 3" xfId="11324" xr:uid="{00000000-0005-0000-0000-00002D2C0000}"/>
    <cellStyle name="Normal 12 3 2" xfId="11325" xr:uid="{00000000-0005-0000-0000-00002E2C0000}"/>
    <cellStyle name="Normal 12 3 2 2" xfId="11326" xr:uid="{00000000-0005-0000-0000-00002F2C0000}"/>
    <cellStyle name="Normal 12 3 2 2 2" xfId="11327" xr:uid="{00000000-0005-0000-0000-0000302C0000}"/>
    <cellStyle name="Normal 12 3 2 2 3" xfId="11328" xr:uid="{00000000-0005-0000-0000-0000312C0000}"/>
    <cellStyle name="Normal 12 3 2 3" xfId="11329" xr:uid="{00000000-0005-0000-0000-0000322C0000}"/>
    <cellStyle name="Normal 12 3 2 4" xfId="11330" xr:uid="{00000000-0005-0000-0000-0000332C0000}"/>
    <cellStyle name="Normal 12 3 3" xfId="11331" xr:uid="{00000000-0005-0000-0000-0000342C0000}"/>
    <cellStyle name="Normal 12 3 3 2" xfId="11332" xr:uid="{00000000-0005-0000-0000-0000352C0000}"/>
    <cellStyle name="Normal 12 3 3 3" xfId="11333" xr:uid="{00000000-0005-0000-0000-0000362C0000}"/>
    <cellStyle name="Normal 12 3 4" xfId="11334" xr:uid="{00000000-0005-0000-0000-0000372C0000}"/>
    <cellStyle name="Normal 12 3 5" xfId="11335" xr:uid="{00000000-0005-0000-0000-0000382C0000}"/>
    <cellStyle name="Normal 12 3 6" xfId="11336" xr:uid="{00000000-0005-0000-0000-0000392C0000}"/>
    <cellStyle name="Normal 12 4" xfId="11337" xr:uid="{00000000-0005-0000-0000-00003A2C0000}"/>
    <cellStyle name="Normal 12 4 2" xfId="11338" xr:uid="{00000000-0005-0000-0000-00003B2C0000}"/>
    <cellStyle name="Normal 12 4 2 2" xfId="11339" xr:uid="{00000000-0005-0000-0000-00003C2C0000}"/>
    <cellStyle name="Normal 12 4 2 2 2" xfId="11340" xr:uid="{00000000-0005-0000-0000-00003D2C0000}"/>
    <cellStyle name="Normal 12 4 2 2 3" xfId="11341" xr:uid="{00000000-0005-0000-0000-00003E2C0000}"/>
    <cellStyle name="Normal 12 4 2 3" xfId="11342" xr:uid="{00000000-0005-0000-0000-00003F2C0000}"/>
    <cellStyle name="Normal 12 4 2 4" xfId="11343" xr:uid="{00000000-0005-0000-0000-0000402C0000}"/>
    <cellStyle name="Normal 12 4 3" xfId="11344" xr:uid="{00000000-0005-0000-0000-0000412C0000}"/>
    <cellStyle name="Normal 12 4 3 2" xfId="11345" xr:uid="{00000000-0005-0000-0000-0000422C0000}"/>
    <cellStyle name="Normal 12 4 3 3" xfId="11346" xr:uid="{00000000-0005-0000-0000-0000432C0000}"/>
    <cellStyle name="Normal 12 4 4" xfId="11347" xr:uid="{00000000-0005-0000-0000-0000442C0000}"/>
    <cellStyle name="Normal 12 4 5" xfId="11348" xr:uid="{00000000-0005-0000-0000-0000452C0000}"/>
    <cellStyle name="Normal 12 4 6" xfId="11349" xr:uid="{00000000-0005-0000-0000-0000462C0000}"/>
    <cellStyle name="Normal 12 5" xfId="11350" xr:uid="{00000000-0005-0000-0000-0000472C0000}"/>
    <cellStyle name="Normal 12 5 10" xfId="11351" xr:uid="{00000000-0005-0000-0000-0000482C0000}"/>
    <cellStyle name="Normal 12 5 11" xfId="11352" xr:uid="{00000000-0005-0000-0000-0000492C0000}"/>
    <cellStyle name="Normal 12 5 2" xfId="11353" xr:uid="{00000000-0005-0000-0000-00004A2C0000}"/>
    <cellStyle name="Normal 12 5 2 2" xfId="11354" xr:uid="{00000000-0005-0000-0000-00004B2C0000}"/>
    <cellStyle name="Normal 12 5 2 2 2" xfId="11355" xr:uid="{00000000-0005-0000-0000-00004C2C0000}"/>
    <cellStyle name="Normal 12 5 2 2 3" xfId="11356" xr:uid="{00000000-0005-0000-0000-00004D2C0000}"/>
    <cellStyle name="Normal 12 5 2 3" xfId="11357" xr:uid="{00000000-0005-0000-0000-00004E2C0000}"/>
    <cellStyle name="Normal 12 5 2 4" xfId="11358" xr:uid="{00000000-0005-0000-0000-00004F2C0000}"/>
    <cellStyle name="Normal 12 5 2 5" xfId="11359" xr:uid="{00000000-0005-0000-0000-0000502C0000}"/>
    <cellStyle name="Normal 12 5 3" xfId="11360" xr:uid="{00000000-0005-0000-0000-0000512C0000}"/>
    <cellStyle name="Normal 12 5 3 2" xfId="11361" xr:uid="{00000000-0005-0000-0000-0000522C0000}"/>
    <cellStyle name="Normal 12 5 3 3" xfId="11362" xr:uid="{00000000-0005-0000-0000-0000532C0000}"/>
    <cellStyle name="Normal 12 5 3 4" xfId="11363" xr:uid="{00000000-0005-0000-0000-0000542C0000}"/>
    <cellStyle name="Normal 12 5 4" xfId="11364" xr:uid="{00000000-0005-0000-0000-0000552C0000}"/>
    <cellStyle name="Normal 12 5 4 2" xfId="11365" xr:uid="{00000000-0005-0000-0000-0000562C0000}"/>
    <cellStyle name="Normal 12 5 5" xfId="11366" xr:uid="{00000000-0005-0000-0000-0000572C0000}"/>
    <cellStyle name="Normal 12 5 5 2" xfId="11367" xr:uid="{00000000-0005-0000-0000-0000582C0000}"/>
    <cellStyle name="Normal 12 5 6" xfId="11368" xr:uid="{00000000-0005-0000-0000-0000592C0000}"/>
    <cellStyle name="Normal 12 5 7" xfId="11369" xr:uid="{00000000-0005-0000-0000-00005A2C0000}"/>
    <cellStyle name="Normal 12 5 8" xfId="11370" xr:uid="{00000000-0005-0000-0000-00005B2C0000}"/>
    <cellStyle name="Normal 12 5 9" xfId="11371" xr:uid="{00000000-0005-0000-0000-00005C2C0000}"/>
    <cellStyle name="Normal 12 6" xfId="11372" xr:uid="{00000000-0005-0000-0000-00005D2C0000}"/>
    <cellStyle name="Normal 12 6 10" xfId="11373" xr:uid="{00000000-0005-0000-0000-00005E2C0000}"/>
    <cellStyle name="Normal 12 6 2" xfId="11374" xr:uid="{00000000-0005-0000-0000-00005F2C0000}"/>
    <cellStyle name="Normal 12 6 3" xfId="11375" xr:uid="{00000000-0005-0000-0000-0000602C0000}"/>
    <cellStyle name="Normal 12 6 4" xfId="11376" xr:uid="{00000000-0005-0000-0000-0000612C0000}"/>
    <cellStyle name="Normal 12 6 5" xfId="11377" xr:uid="{00000000-0005-0000-0000-0000622C0000}"/>
    <cellStyle name="Normal 12 6 6" xfId="11378" xr:uid="{00000000-0005-0000-0000-0000632C0000}"/>
    <cellStyle name="Normal 12 6 7" xfId="11379" xr:uid="{00000000-0005-0000-0000-0000642C0000}"/>
    <cellStyle name="Normal 12 6 8" xfId="11380" xr:uid="{00000000-0005-0000-0000-0000652C0000}"/>
    <cellStyle name="Normal 12 6 9" xfId="11381" xr:uid="{00000000-0005-0000-0000-0000662C0000}"/>
    <cellStyle name="Normal 12 7" xfId="11382" xr:uid="{00000000-0005-0000-0000-0000672C0000}"/>
    <cellStyle name="Normal 12 7 10" xfId="11383" xr:uid="{00000000-0005-0000-0000-0000682C0000}"/>
    <cellStyle name="Normal 12 7 11" xfId="11384" xr:uid="{00000000-0005-0000-0000-0000692C0000}"/>
    <cellStyle name="Normal 12 7 2" xfId="11385" xr:uid="{00000000-0005-0000-0000-00006A2C0000}"/>
    <cellStyle name="Normal 12 7 2 2" xfId="11386" xr:uid="{00000000-0005-0000-0000-00006B2C0000}"/>
    <cellStyle name="Normal 12 7 2 3" xfId="11387" xr:uid="{00000000-0005-0000-0000-00006C2C0000}"/>
    <cellStyle name="Normal 12 7 2 4" xfId="11388" xr:uid="{00000000-0005-0000-0000-00006D2C0000}"/>
    <cellStyle name="Normal 12 7 3" xfId="11389" xr:uid="{00000000-0005-0000-0000-00006E2C0000}"/>
    <cellStyle name="Normal 12 7 3 2" xfId="11390" xr:uid="{00000000-0005-0000-0000-00006F2C0000}"/>
    <cellStyle name="Normal 12 7 4" xfId="11391" xr:uid="{00000000-0005-0000-0000-0000702C0000}"/>
    <cellStyle name="Normal 12 7 4 2" xfId="11392" xr:uid="{00000000-0005-0000-0000-0000712C0000}"/>
    <cellStyle name="Normal 12 7 5" xfId="11393" xr:uid="{00000000-0005-0000-0000-0000722C0000}"/>
    <cellStyle name="Normal 12 7 6" xfId="11394" xr:uid="{00000000-0005-0000-0000-0000732C0000}"/>
    <cellStyle name="Normal 12 7 7" xfId="11395" xr:uid="{00000000-0005-0000-0000-0000742C0000}"/>
    <cellStyle name="Normal 12 7 8" xfId="11396" xr:uid="{00000000-0005-0000-0000-0000752C0000}"/>
    <cellStyle name="Normal 12 7 9" xfId="11397" xr:uid="{00000000-0005-0000-0000-0000762C0000}"/>
    <cellStyle name="Normal 12 8" xfId="11398" xr:uid="{00000000-0005-0000-0000-0000772C0000}"/>
    <cellStyle name="Normal 12 8 2" xfId="11399" xr:uid="{00000000-0005-0000-0000-0000782C0000}"/>
    <cellStyle name="Normal 12 8 3" xfId="11400" xr:uid="{00000000-0005-0000-0000-0000792C0000}"/>
    <cellStyle name="Normal 12 8 4" xfId="11401" xr:uid="{00000000-0005-0000-0000-00007A2C0000}"/>
    <cellStyle name="Normal 12 8 5" xfId="11402" xr:uid="{00000000-0005-0000-0000-00007B2C0000}"/>
    <cellStyle name="Normal 12 9" xfId="11403" xr:uid="{00000000-0005-0000-0000-00007C2C0000}"/>
    <cellStyle name="Normal 12 9 2" xfId="11404" xr:uid="{00000000-0005-0000-0000-00007D2C0000}"/>
    <cellStyle name="Normal 12 9 3" xfId="11405" xr:uid="{00000000-0005-0000-0000-00007E2C0000}"/>
    <cellStyle name="Normal 12 9 4" xfId="11406" xr:uid="{00000000-0005-0000-0000-00007F2C0000}"/>
    <cellStyle name="Normal 13" xfId="11407" xr:uid="{00000000-0005-0000-0000-0000802C0000}"/>
    <cellStyle name="Normal 13 2" xfId="11408" xr:uid="{00000000-0005-0000-0000-0000812C0000}"/>
    <cellStyle name="Normal 13 2 2" xfId="11409" xr:uid="{00000000-0005-0000-0000-0000822C0000}"/>
    <cellStyle name="Normal 13 2 2 2" xfId="11410" xr:uid="{00000000-0005-0000-0000-0000832C0000}"/>
    <cellStyle name="Normal 13 2 2 2 2" xfId="11411" xr:uid="{00000000-0005-0000-0000-0000842C0000}"/>
    <cellStyle name="Normal 13 2 2 2 3" xfId="11412" xr:uid="{00000000-0005-0000-0000-0000852C0000}"/>
    <cellStyle name="Normal 13 2 2 3" xfId="11413" xr:uid="{00000000-0005-0000-0000-0000862C0000}"/>
    <cellStyle name="Normal 13 2 2 4" xfId="11414" xr:uid="{00000000-0005-0000-0000-0000872C0000}"/>
    <cellStyle name="Normal 13 2 3" xfId="11415" xr:uid="{00000000-0005-0000-0000-0000882C0000}"/>
    <cellStyle name="Normal 13 2 3 2" xfId="11416" xr:uid="{00000000-0005-0000-0000-0000892C0000}"/>
    <cellStyle name="Normal 13 2 3 3" xfId="11417" xr:uid="{00000000-0005-0000-0000-00008A2C0000}"/>
    <cellStyle name="Normal 13 2 4" xfId="11418" xr:uid="{00000000-0005-0000-0000-00008B2C0000}"/>
    <cellStyle name="Normal 13 2 5" xfId="11419" xr:uid="{00000000-0005-0000-0000-00008C2C0000}"/>
    <cellStyle name="Normal 13 2 6" xfId="11420" xr:uid="{00000000-0005-0000-0000-00008D2C0000}"/>
    <cellStyle name="Normal 13 3" xfId="11421" xr:uid="{00000000-0005-0000-0000-00008E2C0000}"/>
    <cellStyle name="Normal 13 3 2" xfId="11422" xr:uid="{00000000-0005-0000-0000-00008F2C0000}"/>
    <cellStyle name="Normal 13 3 2 2" xfId="11423" xr:uid="{00000000-0005-0000-0000-0000902C0000}"/>
    <cellStyle name="Normal 13 3 2 3" xfId="11424" xr:uid="{00000000-0005-0000-0000-0000912C0000}"/>
    <cellStyle name="Normal 13 3 3" xfId="11425" xr:uid="{00000000-0005-0000-0000-0000922C0000}"/>
    <cellStyle name="Normal 13 3 4" xfId="11426" xr:uid="{00000000-0005-0000-0000-0000932C0000}"/>
    <cellStyle name="Normal 13 3 5" xfId="11427" xr:uid="{00000000-0005-0000-0000-0000942C0000}"/>
    <cellStyle name="Normal 13 3 5 2" xfId="11428" xr:uid="{00000000-0005-0000-0000-0000952C0000}"/>
    <cellStyle name="Normal 13 4" xfId="11429" xr:uid="{00000000-0005-0000-0000-0000962C0000}"/>
    <cellStyle name="Normal 13 4 2" xfId="11430" xr:uid="{00000000-0005-0000-0000-0000972C0000}"/>
    <cellStyle name="Normal 13 5" xfId="11431" xr:uid="{00000000-0005-0000-0000-0000982C0000}"/>
    <cellStyle name="Normal 13 5 2" xfId="11432" xr:uid="{00000000-0005-0000-0000-0000992C0000}"/>
    <cellStyle name="Normal 13 5 3" xfId="11433" xr:uid="{00000000-0005-0000-0000-00009A2C0000}"/>
    <cellStyle name="Normal 13 5 4" xfId="11434" xr:uid="{00000000-0005-0000-0000-00009B2C0000}"/>
    <cellStyle name="Normal 13 6" xfId="11435" xr:uid="{00000000-0005-0000-0000-00009C2C0000}"/>
    <cellStyle name="Normal 13 6 2" xfId="11436" xr:uid="{00000000-0005-0000-0000-00009D2C0000}"/>
    <cellStyle name="Normal 13 7" xfId="11437" xr:uid="{00000000-0005-0000-0000-00009E2C0000}"/>
    <cellStyle name="Normal 13 7 2" xfId="11438" xr:uid="{00000000-0005-0000-0000-00009F2C0000}"/>
    <cellStyle name="Normal 13 8" xfId="11439" xr:uid="{00000000-0005-0000-0000-0000A02C0000}"/>
    <cellStyle name="Normal 13 8 2" xfId="11440" xr:uid="{00000000-0005-0000-0000-0000A12C0000}"/>
    <cellStyle name="Normal 14" xfId="11441" xr:uid="{00000000-0005-0000-0000-0000A22C0000}"/>
    <cellStyle name="Normal 14 2" xfId="11442" xr:uid="{00000000-0005-0000-0000-0000A32C0000}"/>
    <cellStyle name="Normal 14 2 2" xfId="11443" xr:uid="{00000000-0005-0000-0000-0000A42C0000}"/>
    <cellStyle name="Normal 14 2 2 2" xfId="11444" xr:uid="{00000000-0005-0000-0000-0000A52C0000}"/>
    <cellStyle name="Normal 14 2 2 3" xfId="11445" xr:uid="{00000000-0005-0000-0000-0000A62C0000}"/>
    <cellStyle name="Normal 14 2 2 4" xfId="11446" xr:uid="{00000000-0005-0000-0000-0000A72C0000}"/>
    <cellStyle name="Normal 14 2 3" xfId="11447" xr:uid="{00000000-0005-0000-0000-0000A82C0000}"/>
    <cellStyle name="Normal 14 2 4" xfId="11448" xr:uid="{00000000-0005-0000-0000-0000A92C0000}"/>
    <cellStyle name="Normal 14 2 5" xfId="11449" xr:uid="{00000000-0005-0000-0000-0000AA2C0000}"/>
    <cellStyle name="Normal 14 3" xfId="11450" xr:uid="{00000000-0005-0000-0000-0000AB2C0000}"/>
    <cellStyle name="Normal 14 3 2" xfId="11451" xr:uid="{00000000-0005-0000-0000-0000AC2C0000}"/>
    <cellStyle name="Normal 14 3 2 2" xfId="11452" xr:uid="{00000000-0005-0000-0000-0000AD2C0000}"/>
    <cellStyle name="Normal 14 3 3" xfId="11453" xr:uid="{00000000-0005-0000-0000-0000AE2C0000}"/>
    <cellStyle name="Normal 14 3 4" xfId="11454" xr:uid="{00000000-0005-0000-0000-0000AF2C0000}"/>
    <cellStyle name="Normal 14 4" xfId="11455" xr:uid="{00000000-0005-0000-0000-0000B02C0000}"/>
    <cellStyle name="Normal 14 4 2" xfId="11456" xr:uid="{00000000-0005-0000-0000-0000B12C0000}"/>
    <cellStyle name="Normal 14 5" xfId="11457" xr:uid="{00000000-0005-0000-0000-0000B22C0000}"/>
    <cellStyle name="Normal 14 6" xfId="11458" xr:uid="{00000000-0005-0000-0000-0000B32C0000}"/>
    <cellStyle name="Normal 14 7" xfId="11459" xr:uid="{00000000-0005-0000-0000-0000B42C0000}"/>
    <cellStyle name="Normal 15" xfId="11460" xr:uid="{00000000-0005-0000-0000-0000B52C0000}"/>
    <cellStyle name="Normal 15 2" xfId="11461" xr:uid="{00000000-0005-0000-0000-0000B62C0000}"/>
    <cellStyle name="Normal 15 2 2" xfId="11462" xr:uid="{00000000-0005-0000-0000-0000B72C0000}"/>
    <cellStyle name="Normal 15 3" xfId="11463" xr:uid="{00000000-0005-0000-0000-0000B82C0000}"/>
    <cellStyle name="Normal 15 3 2" xfId="11464" xr:uid="{00000000-0005-0000-0000-0000B92C0000}"/>
    <cellStyle name="Normal 15 3 2 2" xfId="11465" xr:uid="{00000000-0005-0000-0000-0000BA2C0000}"/>
    <cellStyle name="Normal 15 3 2 3" xfId="11466" xr:uid="{00000000-0005-0000-0000-0000BB2C0000}"/>
    <cellStyle name="Normal 15 3 3" xfId="11467" xr:uid="{00000000-0005-0000-0000-0000BC2C0000}"/>
    <cellStyle name="Normal 15 3 4" xfId="11468" xr:uid="{00000000-0005-0000-0000-0000BD2C0000}"/>
    <cellStyle name="Normal 15 3 5" xfId="11469" xr:uid="{00000000-0005-0000-0000-0000BE2C0000}"/>
    <cellStyle name="Normal 15 4" xfId="11470" xr:uid="{00000000-0005-0000-0000-0000BF2C0000}"/>
    <cellStyle name="Normal 15 4 2" xfId="11471" xr:uid="{00000000-0005-0000-0000-0000C02C0000}"/>
    <cellStyle name="Normal 15 4 3" xfId="11472" xr:uid="{00000000-0005-0000-0000-0000C12C0000}"/>
    <cellStyle name="Normal 15 4 4" xfId="11473" xr:uid="{00000000-0005-0000-0000-0000C22C0000}"/>
    <cellStyle name="Normal 15 5" xfId="11474" xr:uid="{00000000-0005-0000-0000-0000C32C0000}"/>
    <cellStyle name="Normal 15 5 2" xfId="11475" xr:uid="{00000000-0005-0000-0000-0000C42C0000}"/>
    <cellStyle name="Normal 15 6" xfId="11476" xr:uid="{00000000-0005-0000-0000-0000C52C0000}"/>
    <cellStyle name="Normal 15 6 2" xfId="11477" xr:uid="{00000000-0005-0000-0000-0000C62C0000}"/>
    <cellStyle name="Normal 15 7" xfId="11478" xr:uid="{00000000-0005-0000-0000-0000C72C0000}"/>
    <cellStyle name="Normal 15 7 2" xfId="11479" xr:uid="{00000000-0005-0000-0000-0000C82C0000}"/>
    <cellStyle name="Normal 15 8" xfId="11480" xr:uid="{00000000-0005-0000-0000-0000C92C0000}"/>
    <cellStyle name="Normal 16" xfId="11481" xr:uid="{00000000-0005-0000-0000-0000CA2C0000}"/>
    <cellStyle name="Normal 16 10" xfId="11482" xr:uid="{00000000-0005-0000-0000-0000CB2C0000}"/>
    <cellStyle name="Normal 16 10 2" xfId="11483" xr:uid="{00000000-0005-0000-0000-0000CC2C0000}"/>
    <cellStyle name="Normal 16 10 2 2" xfId="11484" xr:uid="{00000000-0005-0000-0000-0000CD2C0000}"/>
    <cellStyle name="Normal 16 10 2 3" xfId="11485" xr:uid="{00000000-0005-0000-0000-0000CE2C0000}"/>
    <cellStyle name="Normal 16 10 2 4" xfId="11486" xr:uid="{00000000-0005-0000-0000-0000CF2C0000}"/>
    <cellStyle name="Normal 16 10 2 5" xfId="11487" xr:uid="{00000000-0005-0000-0000-0000D02C0000}"/>
    <cellStyle name="Normal 16 10 3" xfId="11488" xr:uid="{00000000-0005-0000-0000-0000D12C0000}"/>
    <cellStyle name="Normal 16 10 4" xfId="11489" xr:uid="{00000000-0005-0000-0000-0000D22C0000}"/>
    <cellStyle name="Normal 16 10 5" xfId="11490" xr:uid="{00000000-0005-0000-0000-0000D32C0000}"/>
    <cellStyle name="Normal 16 10 6" xfId="11491" xr:uid="{00000000-0005-0000-0000-0000D42C0000}"/>
    <cellStyle name="Normal 16 11" xfId="11492" xr:uid="{00000000-0005-0000-0000-0000D52C0000}"/>
    <cellStyle name="Normal 16 11 2" xfId="11493" xr:uid="{00000000-0005-0000-0000-0000D62C0000}"/>
    <cellStyle name="Normal 16 11 2 2" xfId="11494" xr:uid="{00000000-0005-0000-0000-0000D72C0000}"/>
    <cellStyle name="Normal 16 11 2 3" xfId="11495" xr:uid="{00000000-0005-0000-0000-0000D82C0000}"/>
    <cellStyle name="Normal 16 11 2 4" xfId="11496" xr:uid="{00000000-0005-0000-0000-0000D92C0000}"/>
    <cellStyle name="Normal 16 11 2 5" xfId="11497" xr:uid="{00000000-0005-0000-0000-0000DA2C0000}"/>
    <cellStyle name="Normal 16 11 3" xfId="11498" xr:uid="{00000000-0005-0000-0000-0000DB2C0000}"/>
    <cellStyle name="Normal 16 11 4" xfId="11499" xr:uid="{00000000-0005-0000-0000-0000DC2C0000}"/>
    <cellStyle name="Normal 16 11 5" xfId="11500" xr:uid="{00000000-0005-0000-0000-0000DD2C0000}"/>
    <cellStyle name="Normal 16 11 6" xfId="11501" xr:uid="{00000000-0005-0000-0000-0000DE2C0000}"/>
    <cellStyle name="Normal 16 12" xfId="11502" xr:uid="{00000000-0005-0000-0000-0000DF2C0000}"/>
    <cellStyle name="Normal 16 12 2" xfId="11503" xr:uid="{00000000-0005-0000-0000-0000E02C0000}"/>
    <cellStyle name="Normal 16 12 2 2" xfId="11504" xr:uid="{00000000-0005-0000-0000-0000E12C0000}"/>
    <cellStyle name="Normal 16 12 2 3" xfId="11505" xr:uid="{00000000-0005-0000-0000-0000E22C0000}"/>
    <cellStyle name="Normal 16 12 2 4" xfId="11506" xr:uid="{00000000-0005-0000-0000-0000E32C0000}"/>
    <cellStyle name="Normal 16 12 2 5" xfId="11507" xr:uid="{00000000-0005-0000-0000-0000E42C0000}"/>
    <cellStyle name="Normal 16 12 3" xfId="11508" xr:uid="{00000000-0005-0000-0000-0000E52C0000}"/>
    <cellStyle name="Normal 16 12 4" xfId="11509" xr:uid="{00000000-0005-0000-0000-0000E62C0000}"/>
    <cellStyle name="Normal 16 12 5" xfId="11510" xr:uid="{00000000-0005-0000-0000-0000E72C0000}"/>
    <cellStyle name="Normal 16 12 6" xfId="11511" xr:uid="{00000000-0005-0000-0000-0000E82C0000}"/>
    <cellStyle name="Normal 16 13" xfId="11512" xr:uid="{00000000-0005-0000-0000-0000E92C0000}"/>
    <cellStyle name="Normal 16 13 2" xfId="11513" xr:uid="{00000000-0005-0000-0000-0000EA2C0000}"/>
    <cellStyle name="Normal 16 13 3" xfId="11514" xr:uid="{00000000-0005-0000-0000-0000EB2C0000}"/>
    <cellStyle name="Normal 16 13 4" xfId="11515" xr:uid="{00000000-0005-0000-0000-0000EC2C0000}"/>
    <cellStyle name="Normal 16 13 5" xfId="11516" xr:uid="{00000000-0005-0000-0000-0000ED2C0000}"/>
    <cellStyle name="Normal 16 14" xfId="11517" xr:uid="{00000000-0005-0000-0000-0000EE2C0000}"/>
    <cellStyle name="Normal 16 15" xfId="11518" xr:uid="{00000000-0005-0000-0000-0000EF2C0000}"/>
    <cellStyle name="Normal 16 16" xfId="11519" xr:uid="{00000000-0005-0000-0000-0000F02C0000}"/>
    <cellStyle name="Normal 16 17" xfId="11520" xr:uid="{00000000-0005-0000-0000-0000F12C0000}"/>
    <cellStyle name="Normal 16 18" xfId="11521" xr:uid="{00000000-0005-0000-0000-0000F22C0000}"/>
    <cellStyle name="Normal 16 19" xfId="11522" xr:uid="{00000000-0005-0000-0000-0000F32C0000}"/>
    <cellStyle name="Normal 16 2" xfId="11523" xr:uid="{00000000-0005-0000-0000-0000F42C0000}"/>
    <cellStyle name="Normal 16 2 2" xfId="11524" xr:uid="{00000000-0005-0000-0000-0000F52C0000}"/>
    <cellStyle name="Normal 16 2 2 2" xfId="11525" xr:uid="{00000000-0005-0000-0000-0000F62C0000}"/>
    <cellStyle name="Normal 16 2 2 3" xfId="11526" xr:uid="{00000000-0005-0000-0000-0000F72C0000}"/>
    <cellStyle name="Normal 16 2 2 4" xfId="11527" xr:uid="{00000000-0005-0000-0000-0000F82C0000}"/>
    <cellStyle name="Normal 16 2 2 5" xfId="11528" xr:uid="{00000000-0005-0000-0000-0000F92C0000}"/>
    <cellStyle name="Normal 16 2 3" xfId="11529" xr:uid="{00000000-0005-0000-0000-0000FA2C0000}"/>
    <cellStyle name="Normal 16 2 3 2" xfId="11530" xr:uid="{00000000-0005-0000-0000-0000FB2C0000}"/>
    <cellStyle name="Normal 16 2 4" xfId="11531" xr:uid="{00000000-0005-0000-0000-0000FC2C0000}"/>
    <cellStyle name="Normal 16 2 5" xfId="11532" xr:uid="{00000000-0005-0000-0000-0000FD2C0000}"/>
    <cellStyle name="Normal 16 2 6" xfId="11533" xr:uid="{00000000-0005-0000-0000-0000FE2C0000}"/>
    <cellStyle name="Normal 16 2 7" xfId="11534" xr:uid="{00000000-0005-0000-0000-0000FF2C0000}"/>
    <cellStyle name="Normal 16 2 8" xfId="11535" xr:uid="{00000000-0005-0000-0000-0000002D0000}"/>
    <cellStyle name="Normal 16 2 9" xfId="11536" xr:uid="{00000000-0005-0000-0000-0000012D0000}"/>
    <cellStyle name="Normal 16 20" xfId="11537" xr:uid="{00000000-0005-0000-0000-0000022D0000}"/>
    <cellStyle name="Normal 16 21" xfId="11538" xr:uid="{00000000-0005-0000-0000-0000032D0000}"/>
    <cellStyle name="Normal 16 22" xfId="11539" xr:uid="{00000000-0005-0000-0000-0000042D0000}"/>
    <cellStyle name="Normal 16 23" xfId="11540" xr:uid="{00000000-0005-0000-0000-0000052D0000}"/>
    <cellStyle name="Normal 16 3" xfId="11541" xr:uid="{00000000-0005-0000-0000-0000062D0000}"/>
    <cellStyle name="Normal 16 3 2" xfId="11542" xr:uid="{00000000-0005-0000-0000-0000072D0000}"/>
    <cellStyle name="Normal 16 3 2 2" xfId="11543" xr:uid="{00000000-0005-0000-0000-0000082D0000}"/>
    <cellStyle name="Normal 16 3 2 2 2" xfId="11544" xr:uid="{00000000-0005-0000-0000-0000092D0000}"/>
    <cellStyle name="Normal 16 3 2 2 3" xfId="11545" xr:uid="{00000000-0005-0000-0000-00000A2D0000}"/>
    <cellStyle name="Normal 16 3 2 2 4" xfId="11546" xr:uid="{00000000-0005-0000-0000-00000B2D0000}"/>
    <cellStyle name="Normal 16 3 2 2 5" xfId="11547" xr:uid="{00000000-0005-0000-0000-00000C2D0000}"/>
    <cellStyle name="Normal 16 3 2 3" xfId="11548" xr:uid="{00000000-0005-0000-0000-00000D2D0000}"/>
    <cellStyle name="Normal 16 3 2 3 2" xfId="11549" xr:uid="{00000000-0005-0000-0000-00000E2D0000}"/>
    <cellStyle name="Normal 16 3 2 4" xfId="11550" xr:uid="{00000000-0005-0000-0000-00000F2D0000}"/>
    <cellStyle name="Normal 16 3 2 5" xfId="11551" xr:uid="{00000000-0005-0000-0000-0000102D0000}"/>
    <cellStyle name="Normal 16 3 2 6" xfId="11552" xr:uid="{00000000-0005-0000-0000-0000112D0000}"/>
    <cellStyle name="Normal 16 3 3" xfId="11553" xr:uid="{00000000-0005-0000-0000-0000122D0000}"/>
    <cellStyle name="Normal 16 3 3 2" xfId="11554" xr:uid="{00000000-0005-0000-0000-0000132D0000}"/>
    <cellStyle name="Normal 16 3 3 3" xfId="11555" xr:uid="{00000000-0005-0000-0000-0000142D0000}"/>
    <cellStyle name="Normal 16 3 3 4" xfId="11556" xr:uid="{00000000-0005-0000-0000-0000152D0000}"/>
    <cellStyle name="Normal 16 3 3 5" xfId="11557" xr:uid="{00000000-0005-0000-0000-0000162D0000}"/>
    <cellStyle name="Normal 16 3 4" xfId="11558" xr:uid="{00000000-0005-0000-0000-0000172D0000}"/>
    <cellStyle name="Normal 16 3 4 2" xfId="11559" xr:uid="{00000000-0005-0000-0000-0000182D0000}"/>
    <cellStyle name="Normal 16 3 5" xfId="11560" xr:uid="{00000000-0005-0000-0000-0000192D0000}"/>
    <cellStyle name="Normal 16 3 6" xfId="11561" xr:uid="{00000000-0005-0000-0000-00001A2D0000}"/>
    <cellStyle name="Normal 16 3 7" xfId="11562" xr:uid="{00000000-0005-0000-0000-00001B2D0000}"/>
    <cellStyle name="Normal 16 4" xfId="11563" xr:uid="{00000000-0005-0000-0000-00001C2D0000}"/>
    <cellStyle name="Normal 16 4 10" xfId="11564" xr:uid="{00000000-0005-0000-0000-00001D2D0000}"/>
    <cellStyle name="Normal 16 4 11" xfId="11565" xr:uid="{00000000-0005-0000-0000-00001E2D0000}"/>
    <cellStyle name="Normal 16 4 12" xfId="11566" xr:uid="{00000000-0005-0000-0000-00001F2D0000}"/>
    <cellStyle name="Normal 16 4 2" xfId="11567" xr:uid="{00000000-0005-0000-0000-0000202D0000}"/>
    <cellStyle name="Normal 16 4 2 2" xfId="11568" xr:uid="{00000000-0005-0000-0000-0000212D0000}"/>
    <cellStyle name="Normal 16 4 2 2 2" xfId="11569" xr:uid="{00000000-0005-0000-0000-0000222D0000}"/>
    <cellStyle name="Normal 16 4 2 2 3" xfId="11570" xr:uid="{00000000-0005-0000-0000-0000232D0000}"/>
    <cellStyle name="Normal 16 4 2 2 4" xfId="11571" xr:uid="{00000000-0005-0000-0000-0000242D0000}"/>
    <cellStyle name="Normal 16 4 2 2 5" xfId="11572" xr:uid="{00000000-0005-0000-0000-0000252D0000}"/>
    <cellStyle name="Normal 16 4 2 3" xfId="11573" xr:uid="{00000000-0005-0000-0000-0000262D0000}"/>
    <cellStyle name="Normal 16 4 2 3 2" xfId="11574" xr:uid="{00000000-0005-0000-0000-0000272D0000}"/>
    <cellStyle name="Normal 16 4 2 4" xfId="11575" xr:uid="{00000000-0005-0000-0000-0000282D0000}"/>
    <cellStyle name="Normal 16 4 2 5" xfId="11576" xr:uid="{00000000-0005-0000-0000-0000292D0000}"/>
    <cellStyle name="Normal 16 4 2 6" xfId="11577" xr:uid="{00000000-0005-0000-0000-00002A2D0000}"/>
    <cellStyle name="Normal 16 4 3" xfId="11578" xr:uid="{00000000-0005-0000-0000-00002B2D0000}"/>
    <cellStyle name="Normal 16 4 3 2" xfId="11579" xr:uid="{00000000-0005-0000-0000-00002C2D0000}"/>
    <cellStyle name="Normal 16 4 3 2 2" xfId="11580" xr:uid="{00000000-0005-0000-0000-00002D2D0000}"/>
    <cellStyle name="Normal 16 4 3 2 3" xfId="11581" xr:uid="{00000000-0005-0000-0000-00002E2D0000}"/>
    <cellStyle name="Normal 16 4 3 2 4" xfId="11582" xr:uid="{00000000-0005-0000-0000-00002F2D0000}"/>
    <cellStyle name="Normal 16 4 3 2 5" xfId="11583" xr:uid="{00000000-0005-0000-0000-0000302D0000}"/>
    <cellStyle name="Normal 16 4 3 3" xfId="11584" xr:uid="{00000000-0005-0000-0000-0000312D0000}"/>
    <cellStyle name="Normal 16 4 3 3 2" xfId="11585" xr:uid="{00000000-0005-0000-0000-0000322D0000}"/>
    <cellStyle name="Normal 16 4 3 4" xfId="11586" xr:uid="{00000000-0005-0000-0000-0000332D0000}"/>
    <cellStyle name="Normal 16 4 3 5" xfId="11587" xr:uid="{00000000-0005-0000-0000-0000342D0000}"/>
    <cellStyle name="Normal 16 4 3 6" xfId="11588" xr:uid="{00000000-0005-0000-0000-0000352D0000}"/>
    <cellStyle name="Normal 16 4 4" xfId="11589" xr:uid="{00000000-0005-0000-0000-0000362D0000}"/>
    <cellStyle name="Normal 16 4 4 2" xfId="11590" xr:uid="{00000000-0005-0000-0000-0000372D0000}"/>
    <cellStyle name="Normal 16 4 4 2 2" xfId="11591" xr:uid="{00000000-0005-0000-0000-0000382D0000}"/>
    <cellStyle name="Normal 16 4 4 2 3" xfId="11592" xr:uid="{00000000-0005-0000-0000-0000392D0000}"/>
    <cellStyle name="Normal 16 4 4 2 4" xfId="11593" xr:uid="{00000000-0005-0000-0000-00003A2D0000}"/>
    <cellStyle name="Normal 16 4 4 2 5" xfId="11594" xr:uid="{00000000-0005-0000-0000-00003B2D0000}"/>
    <cellStyle name="Normal 16 4 4 3" xfId="11595" xr:uid="{00000000-0005-0000-0000-00003C2D0000}"/>
    <cellStyle name="Normal 16 4 4 3 2" xfId="11596" xr:uid="{00000000-0005-0000-0000-00003D2D0000}"/>
    <cellStyle name="Normal 16 4 4 4" xfId="11597" xr:uid="{00000000-0005-0000-0000-00003E2D0000}"/>
    <cellStyle name="Normal 16 4 4 5" xfId="11598" xr:uid="{00000000-0005-0000-0000-00003F2D0000}"/>
    <cellStyle name="Normal 16 4 4 6" xfId="11599" xr:uid="{00000000-0005-0000-0000-0000402D0000}"/>
    <cellStyle name="Normal 16 4 5" xfId="11600" xr:uid="{00000000-0005-0000-0000-0000412D0000}"/>
    <cellStyle name="Normal 16 4 5 2" xfId="11601" xr:uid="{00000000-0005-0000-0000-0000422D0000}"/>
    <cellStyle name="Normal 16 4 5 2 2" xfId="11602" xr:uid="{00000000-0005-0000-0000-0000432D0000}"/>
    <cellStyle name="Normal 16 4 5 2 3" xfId="11603" xr:uid="{00000000-0005-0000-0000-0000442D0000}"/>
    <cellStyle name="Normal 16 4 5 2 4" xfId="11604" xr:uid="{00000000-0005-0000-0000-0000452D0000}"/>
    <cellStyle name="Normal 16 4 5 2 5" xfId="11605" xr:uid="{00000000-0005-0000-0000-0000462D0000}"/>
    <cellStyle name="Normal 16 4 5 3" xfId="11606" xr:uid="{00000000-0005-0000-0000-0000472D0000}"/>
    <cellStyle name="Normal 16 4 5 3 2" xfId="11607" xr:uid="{00000000-0005-0000-0000-0000482D0000}"/>
    <cellStyle name="Normal 16 4 5 4" xfId="11608" xr:uid="{00000000-0005-0000-0000-0000492D0000}"/>
    <cellStyle name="Normal 16 4 5 5" xfId="11609" xr:uid="{00000000-0005-0000-0000-00004A2D0000}"/>
    <cellStyle name="Normal 16 4 5 6" xfId="11610" xr:uid="{00000000-0005-0000-0000-00004B2D0000}"/>
    <cellStyle name="Normal 16 4 6" xfId="11611" xr:uid="{00000000-0005-0000-0000-00004C2D0000}"/>
    <cellStyle name="Normal 16 4 6 2" xfId="11612" xr:uid="{00000000-0005-0000-0000-00004D2D0000}"/>
    <cellStyle name="Normal 16 4 6 2 2" xfId="11613" xr:uid="{00000000-0005-0000-0000-00004E2D0000}"/>
    <cellStyle name="Normal 16 4 6 2 3" xfId="11614" xr:uid="{00000000-0005-0000-0000-00004F2D0000}"/>
    <cellStyle name="Normal 16 4 6 2 4" xfId="11615" xr:uid="{00000000-0005-0000-0000-0000502D0000}"/>
    <cellStyle name="Normal 16 4 6 2 5" xfId="11616" xr:uid="{00000000-0005-0000-0000-0000512D0000}"/>
    <cellStyle name="Normal 16 4 6 3" xfId="11617" xr:uid="{00000000-0005-0000-0000-0000522D0000}"/>
    <cellStyle name="Normal 16 4 6 3 2" xfId="11618" xr:uid="{00000000-0005-0000-0000-0000532D0000}"/>
    <cellStyle name="Normal 16 4 6 4" xfId="11619" xr:uid="{00000000-0005-0000-0000-0000542D0000}"/>
    <cellStyle name="Normal 16 4 6 5" xfId="11620" xr:uid="{00000000-0005-0000-0000-0000552D0000}"/>
    <cellStyle name="Normal 16 4 6 6" xfId="11621" xr:uid="{00000000-0005-0000-0000-0000562D0000}"/>
    <cellStyle name="Normal 16 4 7" xfId="11622" xr:uid="{00000000-0005-0000-0000-0000572D0000}"/>
    <cellStyle name="Normal 16 4 7 2" xfId="11623" xr:uid="{00000000-0005-0000-0000-0000582D0000}"/>
    <cellStyle name="Normal 16 4 7 2 2" xfId="11624" xr:uid="{00000000-0005-0000-0000-0000592D0000}"/>
    <cellStyle name="Normal 16 4 7 2 3" xfId="11625" xr:uid="{00000000-0005-0000-0000-00005A2D0000}"/>
    <cellStyle name="Normal 16 4 7 2 4" xfId="11626" xr:uid="{00000000-0005-0000-0000-00005B2D0000}"/>
    <cellStyle name="Normal 16 4 7 2 5" xfId="11627" xr:uid="{00000000-0005-0000-0000-00005C2D0000}"/>
    <cellStyle name="Normal 16 4 7 3" xfId="11628" xr:uid="{00000000-0005-0000-0000-00005D2D0000}"/>
    <cellStyle name="Normal 16 4 7 3 2" xfId="11629" xr:uid="{00000000-0005-0000-0000-00005E2D0000}"/>
    <cellStyle name="Normal 16 4 7 4" xfId="11630" xr:uid="{00000000-0005-0000-0000-00005F2D0000}"/>
    <cellStyle name="Normal 16 4 7 5" xfId="11631" xr:uid="{00000000-0005-0000-0000-0000602D0000}"/>
    <cellStyle name="Normal 16 4 7 6" xfId="11632" xr:uid="{00000000-0005-0000-0000-0000612D0000}"/>
    <cellStyle name="Normal 16 4 8" xfId="11633" xr:uid="{00000000-0005-0000-0000-0000622D0000}"/>
    <cellStyle name="Normal 16 4 8 2" xfId="11634" xr:uid="{00000000-0005-0000-0000-0000632D0000}"/>
    <cellStyle name="Normal 16 4 8 3" xfId="11635" xr:uid="{00000000-0005-0000-0000-0000642D0000}"/>
    <cellStyle name="Normal 16 4 8 4" xfId="11636" xr:uid="{00000000-0005-0000-0000-0000652D0000}"/>
    <cellStyle name="Normal 16 4 8 5" xfId="11637" xr:uid="{00000000-0005-0000-0000-0000662D0000}"/>
    <cellStyle name="Normal 16 4 9" xfId="11638" xr:uid="{00000000-0005-0000-0000-0000672D0000}"/>
    <cellStyle name="Normal 16 4 9 2" xfId="11639" xr:uid="{00000000-0005-0000-0000-0000682D0000}"/>
    <cellStyle name="Normal 16 5" xfId="11640" xr:uid="{00000000-0005-0000-0000-0000692D0000}"/>
    <cellStyle name="Normal 16 5 2" xfId="11641" xr:uid="{00000000-0005-0000-0000-00006A2D0000}"/>
    <cellStyle name="Normal 16 5 2 2" xfId="11642" xr:uid="{00000000-0005-0000-0000-00006B2D0000}"/>
    <cellStyle name="Normal 16 5 2 2 2" xfId="11643" xr:uid="{00000000-0005-0000-0000-00006C2D0000}"/>
    <cellStyle name="Normal 16 5 2 2 3" xfId="11644" xr:uid="{00000000-0005-0000-0000-00006D2D0000}"/>
    <cellStyle name="Normal 16 5 2 2 4" xfId="11645" xr:uid="{00000000-0005-0000-0000-00006E2D0000}"/>
    <cellStyle name="Normal 16 5 2 2 5" xfId="11646" xr:uid="{00000000-0005-0000-0000-00006F2D0000}"/>
    <cellStyle name="Normal 16 5 2 3" xfId="11647" xr:uid="{00000000-0005-0000-0000-0000702D0000}"/>
    <cellStyle name="Normal 16 5 2 4" xfId="11648" xr:uid="{00000000-0005-0000-0000-0000712D0000}"/>
    <cellStyle name="Normal 16 5 2 5" xfId="11649" xr:uid="{00000000-0005-0000-0000-0000722D0000}"/>
    <cellStyle name="Normal 16 5 2 6" xfId="11650" xr:uid="{00000000-0005-0000-0000-0000732D0000}"/>
    <cellStyle name="Normal 16 5 3" xfId="11651" xr:uid="{00000000-0005-0000-0000-0000742D0000}"/>
    <cellStyle name="Normal 16 5 3 2" xfId="11652" xr:uid="{00000000-0005-0000-0000-0000752D0000}"/>
    <cellStyle name="Normal 16 5 3 3" xfId="11653" xr:uid="{00000000-0005-0000-0000-0000762D0000}"/>
    <cellStyle name="Normal 16 5 3 4" xfId="11654" xr:uid="{00000000-0005-0000-0000-0000772D0000}"/>
    <cellStyle name="Normal 16 5 3 5" xfId="11655" xr:uid="{00000000-0005-0000-0000-0000782D0000}"/>
    <cellStyle name="Normal 16 5 4" xfId="11656" xr:uid="{00000000-0005-0000-0000-0000792D0000}"/>
    <cellStyle name="Normal 16 5 5" xfId="11657" xr:uid="{00000000-0005-0000-0000-00007A2D0000}"/>
    <cellStyle name="Normal 16 5 6" xfId="11658" xr:uid="{00000000-0005-0000-0000-00007B2D0000}"/>
    <cellStyle name="Normal 16 5 7" xfId="11659" xr:uid="{00000000-0005-0000-0000-00007C2D0000}"/>
    <cellStyle name="Normal 16 6" xfId="11660" xr:uid="{00000000-0005-0000-0000-00007D2D0000}"/>
    <cellStyle name="Normal 16 6 2" xfId="11661" xr:uid="{00000000-0005-0000-0000-00007E2D0000}"/>
    <cellStyle name="Normal 16 6 2 2" xfId="11662" xr:uid="{00000000-0005-0000-0000-00007F2D0000}"/>
    <cellStyle name="Normal 16 6 2 3" xfId="11663" xr:uid="{00000000-0005-0000-0000-0000802D0000}"/>
    <cellStyle name="Normal 16 6 2 4" xfId="11664" xr:uid="{00000000-0005-0000-0000-0000812D0000}"/>
    <cellStyle name="Normal 16 6 2 5" xfId="11665" xr:uid="{00000000-0005-0000-0000-0000822D0000}"/>
    <cellStyle name="Normal 16 6 3" xfId="11666" xr:uid="{00000000-0005-0000-0000-0000832D0000}"/>
    <cellStyle name="Normal 16 6 3 2" xfId="11667" xr:uid="{00000000-0005-0000-0000-0000842D0000}"/>
    <cellStyle name="Normal 16 6 4" xfId="11668" xr:uid="{00000000-0005-0000-0000-0000852D0000}"/>
    <cellStyle name="Normal 16 6 5" xfId="11669" xr:uid="{00000000-0005-0000-0000-0000862D0000}"/>
    <cellStyle name="Normal 16 6 6" xfId="11670" xr:uid="{00000000-0005-0000-0000-0000872D0000}"/>
    <cellStyle name="Normal 16 7" xfId="11671" xr:uid="{00000000-0005-0000-0000-0000882D0000}"/>
    <cellStyle name="Normal 16 7 2" xfId="11672" xr:uid="{00000000-0005-0000-0000-0000892D0000}"/>
    <cellStyle name="Normal 16 7 2 2" xfId="11673" xr:uid="{00000000-0005-0000-0000-00008A2D0000}"/>
    <cellStyle name="Normal 16 7 2 2 2" xfId="11674" xr:uid="{00000000-0005-0000-0000-00008B2D0000}"/>
    <cellStyle name="Normal 16 7 2 2 3" xfId="11675" xr:uid="{00000000-0005-0000-0000-00008C2D0000}"/>
    <cellStyle name="Normal 16 7 2 2 4" xfId="11676" xr:uid="{00000000-0005-0000-0000-00008D2D0000}"/>
    <cellStyle name="Normal 16 7 2 2 5" xfId="11677" xr:uid="{00000000-0005-0000-0000-00008E2D0000}"/>
    <cellStyle name="Normal 16 7 2 3" xfId="11678" xr:uid="{00000000-0005-0000-0000-00008F2D0000}"/>
    <cellStyle name="Normal 16 7 2 3 2" xfId="11679" xr:uid="{00000000-0005-0000-0000-0000902D0000}"/>
    <cellStyle name="Normal 16 7 2 4" xfId="11680" xr:uid="{00000000-0005-0000-0000-0000912D0000}"/>
    <cellStyle name="Normal 16 7 2 5" xfId="11681" xr:uid="{00000000-0005-0000-0000-0000922D0000}"/>
    <cellStyle name="Normal 16 7 2 6" xfId="11682" xr:uid="{00000000-0005-0000-0000-0000932D0000}"/>
    <cellStyle name="Normal 16 7 3" xfId="11683" xr:uid="{00000000-0005-0000-0000-0000942D0000}"/>
    <cellStyle name="Normal 16 7 3 2" xfId="11684" xr:uid="{00000000-0005-0000-0000-0000952D0000}"/>
    <cellStyle name="Normal 16 7 3 3" xfId="11685" xr:uid="{00000000-0005-0000-0000-0000962D0000}"/>
    <cellStyle name="Normal 16 7 3 4" xfId="11686" xr:uid="{00000000-0005-0000-0000-0000972D0000}"/>
    <cellStyle name="Normal 16 7 3 5" xfId="11687" xr:uid="{00000000-0005-0000-0000-0000982D0000}"/>
    <cellStyle name="Normal 16 7 4" xfId="11688" xr:uid="{00000000-0005-0000-0000-0000992D0000}"/>
    <cellStyle name="Normal 16 7 4 2" xfId="11689" xr:uid="{00000000-0005-0000-0000-00009A2D0000}"/>
    <cellStyle name="Normal 16 7 5" xfId="11690" xr:uid="{00000000-0005-0000-0000-00009B2D0000}"/>
    <cellStyle name="Normal 16 7 6" xfId="11691" xr:uid="{00000000-0005-0000-0000-00009C2D0000}"/>
    <cellStyle name="Normal 16 7 7" xfId="11692" xr:uid="{00000000-0005-0000-0000-00009D2D0000}"/>
    <cellStyle name="Normal 16 8" xfId="11693" xr:uid="{00000000-0005-0000-0000-00009E2D0000}"/>
    <cellStyle name="Normal 16 8 2" xfId="11694" xr:uid="{00000000-0005-0000-0000-00009F2D0000}"/>
    <cellStyle name="Normal 16 8 2 2" xfId="11695" xr:uid="{00000000-0005-0000-0000-0000A02D0000}"/>
    <cellStyle name="Normal 16 8 2 3" xfId="11696" xr:uid="{00000000-0005-0000-0000-0000A12D0000}"/>
    <cellStyle name="Normal 16 8 2 4" xfId="11697" xr:uid="{00000000-0005-0000-0000-0000A22D0000}"/>
    <cellStyle name="Normal 16 8 2 5" xfId="11698" xr:uid="{00000000-0005-0000-0000-0000A32D0000}"/>
    <cellStyle name="Normal 16 8 3" xfId="11699" xr:uid="{00000000-0005-0000-0000-0000A42D0000}"/>
    <cellStyle name="Normal 16 8 3 2" xfId="11700" xr:uid="{00000000-0005-0000-0000-0000A52D0000}"/>
    <cellStyle name="Normal 16 8 4" xfId="11701" xr:uid="{00000000-0005-0000-0000-0000A62D0000}"/>
    <cellStyle name="Normal 16 8 5" xfId="11702" xr:uid="{00000000-0005-0000-0000-0000A72D0000}"/>
    <cellStyle name="Normal 16 8 6" xfId="11703" xr:uid="{00000000-0005-0000-0000-0000A82D0000}"/>
    <cellStyle name="Normal 16 9" xfId="11704" xr:uid="{00000000-0005-0000-0000-0000A92D0000}"/>
    <cellStyle name="Normal 16 9 2" xfId="11705" xr:uid="{00000000-0005-0000-0000-0000AA2D0000}"/>
    <cellStyle name="Normal 16 9 2 2" xfId="11706" xr:uid="{00000000-0005-0000-0000-0000AB2D0000}"/>
    <cellStyle name="Normal 16 9 2 3" xfId="11707" xr:uid="{00000000-0005-0000-0000-0000AC2D0000}"/>
    <cellStyle name="Normal 16 9 2 4" xfId="11708" xr:uid="{00000000-0005-0000-0000-0000AD2D0000}"/>
    <cellStyle name="Normal 16 9 2 5" xfId="11709" xr:uid="{00000000-0005-0000-0000-0000AE2D0000}"/>
    <cellStyle name="Normal 16 9 3" xfId="11710" xr:uid="{00000000-0005-0000-0000-0000AF2D0000}"/>
    <cellStyle name="Normal 16 9 3 2" xfId="11711" xr:uid="{00000000-0005-0000-0000-0000B02D0000}"/>
    <cellStyle name="Normal 16 9 4" xfId="11712" xr:uid="{00000000-0005-0000-0000-0000B12D0000}"/>
    <cellStyle name="Normal 16 9 5" xfId="11713" xr:uid="{00000000-0005-0000-0000-0000B22D0000}"/>
    <cellStyle name="Normal 16 9 6" xfId="11714" xr:uid="{00000000-0005-0000-0000-0000B32D0000}"/>
    <cellStyle name="Normal 17" xfId="11715" xr:uid="{00000000-0005-0000-0000-0000B42D0000}"/>
    <cellStyle name="Normal 17 2" xfId="11716" xr:uid="{00000000-0005-0000-0000-0000B52D0000}"/>
    <cellStyle name="Normal 17 2 2" xfId="11717" xr:uid="{00000000-0005-0000-0000-0000B62D0000}"/>
    <cellStyle name="Normal 17 2 2 2" xfId="11718" xr:uid="{00000000-0005-0000-0000-0000B72D0000}"/>
    <cellStyle name="Normal 17 2 2 3" xfId="11719" xr:uid="{00000000-0005-0000-0000-0000B82D0000}"/>
    <cellStyle name="Normal 17 2 3" xfId="11720" xr:uid="{00000000-0005-0000-0000-0000B92D0000}"/>
    <cellStyle name="Normal 17 2 4" xfId="11721" xr:uid="{00000000-0005-0000-0000-0000BA2D0000}"/>
    <cellStyle name="Normal 17 2 5" xfId="11722" xr:uid="{00000000-0005-0000-0000-0000BB2D0000}"/>
    <cellStyle name="Normal 17 3" xfId="11723" xr:uid="{00000000-0005-0000-0000-0000BC2D0000}"/>
    <cellStyle name="Normal 17 3 2" xfId="11724" xr:uid="{00000000-0005-0000-0000-0000BD2D0000}"/>
    <cellStyle name="Normal 17 3 2 2" xfId="11725" xr:uid="{00000000-0005-0000-0000-0000BE2D0000}"/>
    <cellStyle name="Normal 17 3 2 3" xfId="11726" xr:uid="{00000000-0005-0000-0000-0000BF2D0000}"/>
    <cellStyle name="Normal 17 3 3" xfId="11727" xr:uid="{00000000-0005-0000-0000-0000C02D0000}"/>
    <cellStyle name="Normal 17 3 3 2" xfId="11728" xr:uid="{00000000-0005-0000-0000-0000C12D0000}"/>
    <cellStyle name="Normal 17 3 4" xfId="11729" xr:uid="{00000000-0005-0000-0000-0000C22D0000}"/>
    <cellStyle name="Normal 17 3 4 2" xfId="11730" xr:uid="{00000000-0005-0000-0000-0000C32D0000}"/>
    <cellStyle name="Normal 17 3 5" xfId="11731" xr:uid="{00000000-0005-0000-0000-0000C42D0000}"/>
    <cellStyle name="Normal 17 4" xfId="11732" xr:uid="{00000000-0005-0000-0000-0000C52D0000}"/>
    <cellStyle name="Normal 17 5" xfId="11733" xr:uid="{00000000-0005-0000-0000-0000C62D0000}"/>
    <cellStyle name="Normal 17 5 2" xfId="11734" xr:uid="{00000000-0005-0000-0000-0000C72D0000}"/>
    <cellStyle name="Normal 17 6" xfId="11735" xr:uid="{00000000-0005-0000-0000-0000C82D0000}"/>
    <cellStyle name="Normal 17 6 2" xfId="11736" xr:uid="{00000000-0005-0000-0000-0000C92D0000}"/>
    <cellStyle name="Normal 17 7" xfId="11737" xr:uid="{00000000-0005-0000-0000-0000CA2D0000}"/>
    <cellStyle name="Normal 18" xfId="11738" xr:uid="{00000000-0005-0000-0000-0000CB2D0000}"/>
    <cellStyle name="Normal 18 2" xfId="11739" xr:uid="{00000000-0005-0000-0000-0000CC2D0000}"/>
    <cellStyle name="Normal 18 2 2" xfId="11740" xr:uid="{00000000-0005-0000-0000-0000CD2D0000}"/>
    <cellStyle name="Normal 18 2 2 2" xfId="11741" xr:uid="{00000000-0005-0000-0000-0000CE2D0000}"/>
    <cellStyle name="Normal 18 2 2 3" xfId="11742" xr:uid="{00000000-0005-0000-0000-0000CF2D0000}"/>
    <cellStyle name="Normal 18 2 3" xfId="11743" xr:uid="{00000000-0005-0000-0000-0000D02D0000}"/>
    <cellStyle name="Normal 18 2 4" xfId="11744" xr:uid="{00000000-0005-0000-0000-0000D12D0000}"/>
    <cellStyle name="Normal 18 2 5" xfId="11745" xr:uid="{00000000-0005-0000-0000-0000D22D0000}"/>
    <cellStyle name="Normal 18 3" xfId="11746" xr:uid="{00000000-0005-0000-0000-0000D32D0000}"/>
    <cellStyle name="Normal 18 3 2" xfId="11747" xr:uid="{00000000-0005-0000-0000-0000D42D0000}"/>
    <cellStyle name="Normal 18 3 3" xfId="11748" xr:uid="{00000000-0005-0000-0000-0000D52D0000}"/>
    <cellStyle name="Normal 18 4" xfId="11749" xr:uid="{00000000-0005-0000-0000-0000D62D0000}"/>
    <cellStyle name="Normal 18 5" xfId="11750" xr:uid="{00000000-0005-0000-0000-0000D72D0000}"/>
    <cellStyle name="Normal 18 6" xfId="11751" xr:uid="{00000000-0005-0000-0000-0000D82D0000}"/>
    <cellStyle name="Normal 19" xfId="11752" xr:uid="{00000000-0005-0000-0000-0000D92D0000}"/>
    <cellStyle name="Normal 19 10" xfId="11753" xr:uid="{00000000-0005-0000-0000-0000DA2D0000}"/>
    <cellStyle name="Normal 19 10 2" xfId="11754" xr:uid="{00000000-0005-0000-0000-0000DB2D0000}"/>
    <cellStyle name="Normal 19 10 2 2" xfId="11755" xr:uid="{00000000-0005-0000-0000-0000DC2D0000}"/>
    <cellStyle name="Normal 19 10 2 3" xfId="11756" xr:uid="{00000000-0005-0000-0000-0000DD2D0000}"/>
    <cellStyle name="Normal 19 10 2 4" xfId="11757" xr:uid="{00000000-0005-0000-0000-0000DE2D0000}"/>
    <cellStyle name="Normal 19 10 2 5" xfId="11758" xr:uid="{00000000-0005-0000-0000-0000DF2D0000}"/>
    <cellStyle name="Normal 19 10 3" xfId="11759" xr:uid="{00000000-0005-0000-0000-0000E02D0000}"/>
    <cellStyle name="Normal 19 10 3 2" xfId="11760" xr:uid="{00000000-0005-0000-0000-0000E12D0000}"/>
    <cellStyle name="Normal 19 10 4" xfId="11761" xr:uid="{00000000-0005-0000-0000-0000E22D0000}"/>
    <cellStyle name="Normal 19 10 5" xfId="11762" xr:uid="{00000000-0005-0000-0000-0000E32D0000}"/>
    <cellStyle name="Normal 19 10 6" xfId="11763" xr:uid="{00000000-0005-0000-0000-0000E42D0000}"/>
    <cellStyle name="Normal 19 11" xfId="11764" xr:uid="{00000000-0005-0000-0000-0000E52D0000}"/>
    <cellStyle name="Normal 19 11 2" xfId="11765" xr:uid="{00000000-0005-0000-0000-0000E62D0000}"/>
    <cellStyle name="Normal 19 11 2 2" xfId="11766" xr:uid="{00000000-0005-0000-0000-0000E72D0000}"/>
    <cellStyle name="Normal 19 11 2 3" xfId="11767" xr:uid="{00000000-0005-0000-0000-0000E82D0000}"/>
    <cellStyle name="Normal 19 11 2 4" xfId="11768" xr:uid="{00000000-0005-0000-0000-0000E92D0000}"/>
    <cellStyle name="Normal 19 11 2 5" xfId="11769" xr:uid="{00000000-0005-0000-0000-0000EA2D0000}"/>
    <cellStyle name="Normal 19 11 3" xfId="11770" xr:uid="{00000000-0005-0000-0000-0000EB2D0000}"/>
    <cellStyle name="Normal 19 11 3 2" xfId="11771" xr:uid="{00000000-0005-0000-0000-0000EC2D0000}"/>
    <cellStyle name="Normal 19 11 4" xfId="11772" xr:uid="{00000000-0005-0000-0000-0000ED2D0000}"/>
    <cellStyle name="Normal 19 11 5" xfId="11773" xr:uid="{00000000-0005-0000-0000-0000EE2D0000}"/>
    <cellStyle name="Normal 19 11 6" xfId="11774" xr:uid="{00000000-0005-0000-0000-0000EF2D0000}"/>
    <cellStyle name="Normal 19 12" xfId="11775" xr:uid="{00000000-0005-0000-0000-0000F02D0000}"/>
    <cellStyle name="Normal 19 12 2" xfId="11776" xr:uid="{00000000-0005-0000-0000-0000F12D0000}"/>
    <cellStyle name="Normal 19 12 2 2" xfId="11777" xr:uid="{00000000-0005-0000-0000-0000F22D0000}"/>
    <cellStyle name="Normal 19 12 2 3" xfId="11778" xr:uid="{00000000-0005-0000-0000-0000F32D0000}"/>
    <cellStyle name="Normal 19 12 2 4" xfId="11779" xr:uid="{00000000-0005-0000-0000-0000F42D0000}"/>
    <cellStyle name="Normal 19 12 2 5" xfId="11780" xr:uid="{00000000-0005-0000-0000-0000F52D0000}"/>
    <cellStyle name="Normal 19 12 3" xfId="11781" xr:uid="{00000000-0005-0000-0000-0000F62D0000}"/>
    <cellStyle name="Normal 19 12 3 2" xfId="11782" xr:uid="{00000000-0005-0000-0000-0000F72D0000}"/>
    <cellStyle name="Normal 19 12 4" xfId="11783" xr:uid="{00000000-0005-0000-0000-0000F82D0000}"/>
    <cellStyle name="Normal 19 12 5" xfId="11784" xr:uid="{00000000-0005-0000-0000-0000F92D0000}"/>
    <cellStyle name="Normal 19 12 6" xfId="11785" xr:uid="{00000000-0005-0000-0000-0000FA2D0000}"/>
    <cellStyle name="Normal 19 13" xfId="11786" xr:uid="{00000000-0005-0000-0000-0000FB2D0000}"/>
    <cellStyle name="Normal 19 13 2" xfId="11787" xr:uid="{00000000-0005-0000-0000-0000FC2D0000}"/>
    <cellStyle name="Normal 19 13 2 2" xfId="11788" xr:uid="{00000000-0005-0000-0000-0000FD2D0000}"/>
    <cellStyle name="Normal 19 13 2 3" xfId="11789" xr:uid="{00000000-0005-0000-0000-0000FE2D0000}"/>
    <cellStyle name="Normal 19 13 2 4" xfId="11790" xr:uid="{00000000-0005-0000-0000-0000FF2D0000}"/>
    <cellStyle name="Normal 19 13 2 5" xfId="11791" xr:uid="{00000000-0005-0000-0000-0000002E0000}"/>
    <cellStyle name="Normal 19 13 3" xfId="11792" xr:uid="{00000000-0005-0000-0000-0000012E0000}"/>
    <cellStyle name="Normal 19 13 4" xfId="11793" xr:uid="{00000000-0005-0000-0000-0000022E0000}"/>
    <cellStyle name="Normal 19 13 5" xfId="11794" xr:uid="{00000000-0005-0000-0000-0000032E0000}"/>
    <cellStyle name="Normal 19 13 6" xfId="11795" xr:uid="{00000000-0005-0000-0000-0000042E0000}"/>
    <cellStyle name="Normal 19 14" xfId="11796" xr:uid="{00000000-0005-0000-0000-0000052E0000}"/>
    <cellStyle name="Normal 19 14 2" xfId="11797" xr:uid="{00000000-0005-0000-0000-0000062E0000}"/>
    <cellStyle name="Normal 19 14 2 2" xfId="11798" xr:uid="{00000000-0005-0000-0000-0000072E0000}"/>
    <cellStyle name="Normal 19 14 2 3" xfId="11799" xr:uid="{00000000-0005-0000-0000-0000082E0000}"/>
    <cellStyle name="Normal 19 14 2 4" xfId="11800" xr:uid="{00000000-0005-0000-0000-0000092E0000}"/>
    <cellStyle name="Normal 19 14 2 5" xfId="11801" xr:uid="{00000000-0005-0000-0000-00000A2E0000}"/>
    <cellStyle name="Normal 19 14 3" xfId="11802" xr:uid="{00000000-0005-0000-0000-00000B2E0000}"/>
    <cellStyle name="Normal 19 14 4" xfId="11803" xr:uid="{00000000-0005-0000-0000-00000C2E0000}"/>
    <cellStyle name="Normal 19 14 5" xfId="11804" xr:uid="{00000000-0005-0000-0000-00000D2E0000}"/>
    <cellStyle name="Normal 19 14 6" xfId="11805" xr:uid="{00000000-0005-0000-0000-00000E2E0000}"/>
    <cellStyle name="Normal 19 15" xfId="11806" xr:uid="{00000000-0005-0000-0000-00000F2E0000}"/>
    <cellStyle name="Normal 19 15 2" xfId="11807" xr:uid="{00000000-0005-0000-0000-0000102E0000}"/>
    <cellStyle name="Normal 19 15 2 2" xfId="11808" xr:uid="{00000000-0005-0000-0000-0000112E0000}"/>
    <cellStyle name="Normal 19 15 2 3" xfId="11809" xr:uid="{00000000-0005-0000-0000-0000122E0000}"/>
    <cellStyle name="Normal 19 15 2 4" xfId="11810" xr:uid="{00000000-0005-0000-0000-0000132E0000}"/>
    <cellStyle name="Normal 19 15 2 5" xfId="11811" xr:uid="{00000000-0005-0000-0000-0000142E0000}"/>
    <cellStyle name="Normal 19 15 3" xfId="11812" xr:uid="{00000000-0005-0000-0000-0000152E0000}"/>
    <cellStyle name="Normal 19 15 4" xfId="11813" xr:uid="{00000000-0005-0000-0000-0000162E0000}"/>
    <cellStyle name="Normal 19 15 5" xfId="11814" xr:uid="{00000000-0005-0000-0000-0000172E0000}"/>
    <cellStyle name="Normal 19 15 6" xfId="11815" xr:uid="{00000000-0005-0000-0000-0000182E0000}"/>
    <cellStyle name="Normal 19 16" xfId="11816" xr:uid="{00000000-0005-0000-0000-0000192E0000}"/>
    <cellStyle name="Normal 19 16 2" xfId="11817" xr:uid="{00000000-0005-0000-0000-00001A2E0000}"/>
    <cellStyle name="Normal 19 16 2 2" xfId="11818" xr:uid="{00000000-0005-0000-0000-00001B2E0000}"/>
    <cellStyle name="Normal 19 16 2 3" xfId="11819" xr:uid="{00000000-0005-0000-0000-00001C2E0000}"/>
    <cellStyle name="Normal 19 16 2 4" xfId="11820" xr:uid="{00000000-0005-0000-0000-00001D2E0000}"/>
    <cellStyle name="Normal 19 16 2 5" xfId="11821" xr:uid="{00000000-0005-0000-0000-00001E2E0000}"/>
    <cellStyle name="Normal 19 16 3" xfId="11822" xr:uid="{00000000-0005-0000-0000-00001F2E0000}"/>
    <cellStyle name="Normal 19 16 4" xfId="11823" xr:uid="{00000000-0005-0000-0000-0000202E0000}"/>
    <cellStyle name="Normal 19 16 5" xfId="11824" xr:uid="{00000000-0005-0000-0000-0000212E0000}"/>
    <cellStyle name="Normal 19 16 6" xfId="11825" xr:uid="{00000000-0005-0000-0000-0000222E0000}"/>
    <cellStyle name="Normal 19 17" xfId="11826" xr:uid="{00000000-0005-0000-0000-0000232E0000}"/>
    <cellStyle name="Normal 19 18" xfId="11827" xr:uid="{00000000-0005-0000-0000-0000242E0000}"/>
    <cellStyle name="Normal 19 2" xfId="11828" xr:uid="{00000000-0005-0000-0000-0000252E0000}"/>
    <cellStyle name="Normal 19 2 2" xfId="11829" xr:uid="{00000000-0005-0000-0000-0000262E0000}"/>
    <cellStyle name="Normal 19 2 2 2" xfId="11830" xr:uid="{00000000-0005-0000-0000-0000272E0000}"/>
    <cellStyle name="Normal 19 2 2 3" xfId="11831" xr:uid="{00000000-0005-0000-0000-0000282E0000}"/>
    <cellStyle name="Normal 19 2 2 4" xfId="11832" xr:uid="{00000000-0005-0000-0000-0000292E0000}"/>
    <cellStyle name="Normal 19 2 2 5" xfId="11833" xr:uid="{00000000-0005-0000-0000-00002A2E0000}"/>
    <cellStyle name="Normal 19 2 3" xfId="11834" xr:uid="{00000000-0005-0000-0000-00002B2E0000}"/>
    <cellStyle name="Normal 19 2 3 2" xfId="11835" xr:uid="{00000000-0005-0000-0000-00002C2E0000}"/>
    <cellStyle name="Normal 19 2 4" xfId="11836" xr:uid="{00000000-0005-0000-0000-00002D2E0000}"/>
    <cellStyle name="Normal 19 2 5" xfId="11837" xr:uid="{00000000-0005-0000-0000-00002E2E0000}"/>
    <cellStyle name="Normal 19 2 6" xfId="11838" xr:uid="{00000000-0005-0000-0000-00002F2E0000}"/>
    <cellStyle name="Normal 19 2 7" xfId="11839" xr:uid="{00000000-0005-0000-0000-0000302E0000}"/>
    <cellStyle name="Normal 19 3" xfId="11840" xr:uid="{00000000-0005-0000-0000-0000312E0000}"/>
    <cellStyle name="Normal 19 3 2" xfId="11841" xr:uid="{00000000-0005-0000-0000-0000322E0000}"/>
    <cellStyle name="Normal 19 3 2 2" xfId="11842" xr:uid="{00000000-0005-0000-0000-0000332E0000}"/>
    <cellStyle name="Normal 19 3 2 3" xfId="11843" xr:uid="{00000000-0005-0000-0000-0000342E0000}"/>
    <cellStyle name="Normal 19 3 2 4" xfId="11844" xr:uid="{00000000-0005-0000-0000-0000352E0000}"/>
    <cellStyle name="Normal 19 3 2 5" xfId="11845" xr:uid="{00000000-0005-0000-0000-0000362E0000}"/>
    <cellStyle name="Normal 19 3 3" xfId="11846" xr:uid="{00000000-0005-0000-0000-0000372E0000}"/>
    <cellStyle name="Normal 19 3 3 2" xfId="11847" xr:uid="{00000000-0005-0000-0000-0000382E0000}"/>
    <cellStyle name="Normal 19 3 4" xfId="11848" xr:uid="{00000000-0005-0000-0000-0000392E0000}"/>
    <cellStyle name="Normal 19 3 5" xfId="11849" xr:uid="{00000000-0005-0000-0000-00003A2E0000}"/>
    <cellStyle name="Normal 19 3 6" xfId="11850" xr:uid="{00000000-0005-0000-0000-00003B2E0000}"/>
    <cellStyle name="Normal 19 4" xfId="11851" xr:uid="{00000000-0005-0000-0000-00003C2E0000}"/>
    <cellStyle name="Normal 19 4 2" xfId="11852" xr:uid="{00000000-0005-0000-0000-00003D2E0000}"/>
    <cellStyle name="Normal 19 4 2 2" xfId="11853" xr:uid="{00000000-0005-0000-0000-00003E2E0000}"/>
    <cellStyle name="Normal 19 4 2 3" xfId="11854" xr:uid="{00000000-0005-0000-0000-00003F2E0000}"/>
    <cellStyle name="Normal 19 4 2 4" xfId="11855" xr:uid="{00000000-0005-0000-0000-0000402E0000}"/>
    <cellStyle name="Normal 19 4 2 5" xfId="11856" xr:uid="{00000000-0005-0000-0000-0000412E0000}"/>
    <cellStyle name="Normal 19 4 3" xfId="11857" xr:uid="{00000000-0005-0000-0000-0000422E0000}"/>
    <cellStyle name="Normal 19 4 3 2" xfId="11858" xr:uid="{00000000-0005-0000-0000-0000432E0000}"/>
    <cellStyle name="Normal 19 4 4" xfId="11859" xr:uid="{00000000-0005-0000-0000-0000442E0000}"/>
    <cellStyle name="Normal 19 4 5" xfId="11860" xr:uid="{00000000-0005-0000-0000-0000452E0000}"/>
    <cellStyle name="Normal 19 4 6" xfId="11861" xr:uid="{00000000-0005-0000-0000-0000462E0000}"/>
    <cellStyle name="Normal 19 5" xfId="11862" xr:uid="{00000000-0005-0000-0000-0000472E0000}"/>
    <cellStyle name="Normal 19 5 2" xfId="11863" xr:uid="{00000000-0005-0000-0000-0000482E0000}"/>
    <cellStyle name="Normal 19 5 2 2" xfId="11864" xr:uid="{00000000-0005-0000-0000-0000492E0000}"/>
    <cellStyle name="Normal 19 5 2 3" xfId="11865" xr:uid="{00000000-0005-0000-0000-00004A2E0000}"/>
    <cellStyle name="Normal 19 5 2 4" xfId="11866" xr:uid="{00000000-0005-0000-0000-00004B2E0000}"/>
    <cellStyle name="Normal 19 5 2 5" xfId="11867" xr:uid="{00000000-0005-0000-0000-00004C2E0000}"/>
    <cellStyle name="Normal 19 5 3" xfId="11868" xr:uid="{00000000-0005-0000-0000-00004D2E0000}"/>
    <cellStyle name="Normal 19 5 3 2" xfId="11869" xr:uid="{00000000-0005-0000-0000-00004E2E0000}"/>
    <cellStyle name="Normal 19 5 4" xfId="11870" xr:uid="{00000000-0005-0000-0000-00004F2E0000}"/>
    <cellStyle name="Normal 19 5 5" xfId="11871" xr:uid="{00000000-0005-0000-0000-0000502E0000}"/>
    <cellStyle name="Normal 19 5 6" xfId="11872" xr:uid="{00000000-0005-0000-0000-0000512E0000}"/>
    <cellStyle name="Normal 19 6" xfId="11873" xr:uid="{00000000-0005-0000-0000-0000522E0000}"/>
    <cellStyle name="Normal 19 6 2" xfId="11874" xr:uid="{00000000-0005-0000-0000-0000532E0000}"/>
    <cellStyle name="Normal 19 6 2 2" xfId="11875" xr:uid="{00000000-0005-0000-0000-0000542E0000}"/>
    <cellStyle name="Normal 19 6 2 3" xfId="11876" xr:uid="{00000000-0005-0000-0000-0000552E0000}"/>
    <cellStyle name="Normal 19 6 2 4" xfId="11877" xr:uid="{00000000-0005-0000-0000-0000562E0000}"/>
    <cellStyle name="Normal 19 6 2 5" xfId="11878" xr:uid="{00000000-0005-0000-0000-0000572E0000}"/>
    <cellStyle name="Normal 19 6 3" xfId="11879" xr:uid="{00000000-0005-0000-0000-0000582E0000}"/>
    <cellStyle name="Normal 19 6 3 2" xfId="11880" xr:uid="{00000000-0005-0000-0000-0000592E0000}"/>
    <cellStyle name="Normal 19 6 4" xfId="11881" xr:uid="{00000000-0005-0000-0000-00005A2E0000}"/>
    <cellStyle name="Normal 19 6 5" xfId="11882" xr:uid="{00000000-0005-0000-0000-00005B2E0000}"/>
    <cellStyle name="Normal 19 6 6" xfId="11883" xr:uid="{00000000-0005-0000-0000-00005C2E0000}"/>
    <cellStyle name="Normal 19 7" xfId="11884" xr:uid="{00000000-0005-0000-0000-00005D2E0000}"/>
    <cellStyle name="Normal 19 7 2" xfId="11885" xr:uid="{00000000-0005-0000-0000-00005E2E0000}"/>
    <cellStyle name="Normal 19 7 2 2" xfId="11886" xr:uid="{00000000-0005-0000-0000-00005F2E0000}"/>
    <cellStyle name="Normal 19 7 2 3" xfId="11887" xr:uid="{00000000-0005-0000-0000-0000602E0000}"/>
    <cellStyle name="Normal 19 7 2 4" xfId="11888" xr:uid="{00000000-0005-0000-0000-0000612E0000}"/>
    <cellStyle name="Normal 19 7 2 5" xfId="11889" xr:uid="{00000000-0005-0000-0000-0000622E0000}"/>
    <cellStyle name="Normal 19 7 3" xfId="11890" xr:uid="{00000000-0005-0000-0000-0000632E0000}"/>
    <cellStyle name="Normal 19 7 3 2" xfId="11891" xr:uid="{00000000-0005-0000-0000-0000642E0000}"/>
    <cellStyle name="Normal 19 7 4" xfId="11892" xr:uid="{00000000-0005-0000-0000-0000652E0000}"/>
    <cellStyle name="Normal 19 7 5" xfId="11893" xr:uid="{00000000-0005-0000-0000-0000662E0000}"/>
    <cellStyle name="Normal 19 7 6" xfId="11894" xr:uid="{00000000-0005-0000-0000-0000672E0000}"/>
    <cellStyle name="Normal 19 8" xfId="11895" xr:uid="{00000000-0005-0000-0000-0000682E0000}"/>
    <cellStyle name="Normal 19 8 2" xfId="11896" xr:uid="{00000000-0005-0000-0000-0000692E0000}"/>
    <cellStyle name="Normal 19 8 2 2" xfId="11897" xr:uid="{00000000-0005-0000-0000-00006A2E0000}"/>
    <cellStyle name="Normal 19 8 2 3" xfId="11898" xr:uid="{00000000-0005-0000-0000-00006B2E0000}"/>
    <cellStyle name="Normal 19 8 2 4" xfId="11899" xr:uid="{00000000-0005-0000-0000-00006C2E0000}"/>
    <cellStyle name="Normal 19 8 2 5" xfId="11900" xr:uid="{00000000-0005-0000-0000-00006D2E0000}"/>
    <cellStyle name="Normal 19 8 3" xfId="11901" xr:uid="{00000000-0005-0000-0000-00006E2E0000}"/>
    <cellStyle name="Normal 19 8 3 2" xfId="11902" xr:uid="{00000000-0005-0000-0000-00006F2E0000}"/>
    <cellStyle name="Normal 19 8 4" xfId="11903" xr:uid="{00000000-0005-0000-0000-0000702E0000}"/>
    <cellStyle name="Normal 19 8 5" xfId="11904" xr:uid="{00000000-0005-0000-0000-0000712E0000}"/>
    <cellStyle name="Normal 19 8 6" xfId="11905" xr:uid="{00000000-0005-0000-0000-0000722E0000}"/>
    <cellStyle name="Normal 19 9" xfId="11906" xr:uid="{00000000-0005-0000-0000-0000732E0000}"/>
    <cellStyle name="Normal 19 9 2" xfId="11907" xr:uid="{00000000-0005-0000-0000-0000742E0000}"/>
    <cellStyle name="Normal 19 9 2 2" xfId="11908" xr:uid="{00000000-0005-0000-0000-0000752E0000}"/>
    <cellStyle name="Normal 19 9 2 3" xfId="11909" xr:uid="{00000000-0005-0000-0000-0000762E0000}"/>
    <cellStyle name="Normal 19 9 2 4" xfId="11910" xr:uid="{00000000-0005-0000-0000-0000772E0000}"/>
    <cellStyle name="Normal 19 9 2 5" xfId="11911" xr:uid="{00000000-0005-0000-0000-0000782E0000}"/>
    <cellStyle name="Normal 19 9 3" xfId="11912" xr:uid="{00000000-0005-0000-0000-0000792E0000}"/>
    <cellStyle name="Normal 19 9 3 2" xfId="11913" xr:uid="{00000000-0005-0000-0000-00007A2E0000}"/>
    <cellStyle name="Normal 19 9 4" xfId="11914" xr:uid="{00000000-0005-0000-0000-00007B2E0000}"/>
    <cellStyle name="Normal 19 9 5" xfId="11915" xr:uid="{00000000-0005-0000-0000-00007C2E0000}"/>
    <cellStyle name="Normal 19 9 6" xfId="11916" xr:uid="{00000000-0005-0000-0000-00007D2E0000}"/>
    <cellStyle name="Normal 2" xfId="2" xr:uid="{00000000-0005-0000-0000-00007E2E0000}"/>
    <cellStyle name="Normal 2 10" xfId="11918" xr:uid="{00000000-0005-0000-0000-00007F2E0000}"/>
    <cellStyle name="Normal 2 10 2" xfId="11919" xr:uid="{00000000-0005-0000-0000-0000802E0000}"/>
    <cellStyle name="Normal 2 10 2 2" xfId="11920" xr:uid="{00000000-0005-0000-0000-0000812E0000}"/>
    <cellStyle name="Normal 2 10 3" xfId="11921" xr:uid="{00000000-0005-0000-0000-0000822E0000}"/>
    <cellStyle name="Normal 2 11" xfId="11922" xr:uid="{00000000-0005-0000-0000-0000832E0000}"/>
    <cellStyle name="Normal 2 12" xfId="11923" xr:uid="{00000000-0005-0000-0000-0000842E0000}"/>
    <cellStyle name="Normal 2 12 2" xfId="11924" xr:uid="{00000000-0005-0000-0000-0000852E0000}"/>
    <cellStyle name="Normal 2 13" xfId="11925" xr:uid="{00000000-0005-0000-0000-0000862E0000}"/>
    <cellStyle name="Normal 2 14" xfId="11926" xr:uid="{00000000-0005-0000-0000-0000872E0000}"/>
    <cellStyle name="Normal 2 15" xfId="11927" xr:uid="{00000000-0005-0000-0000-0000882E0000}"/>
    <cellStyle name="Normal 2 15 2" xfId="11928" xr:uid="{00000000-0005-0000-0000-0000892E0000}"/>
    <cellStyle name="Normal 2 16" xfId="11929" xr:uid="{00000000-0005-0000-0000-00008A2E0000}"/>
    <cellStyle name="Normal 2 17" xfId="11930" xr:uid="{00000000-0005-0000-0000-00008B2E0000}"/>
    <cellStyle name="Normal 2 17 2" xfId="11931" xr:uid="{00000000-0005-0000-0000-00008C2E0000}"/>
    <cellStyle name="Normal 2 17 3" xfId="11932" xr:uid="{00000000-0005-0000-0000-00008D2E0000}"/>
    <cellStyle name="Normal 2 17 4" xfId="11933" xr:uid="{00000000-0005-0000-0000-00008E2E0000}"/>
    <cellStyle name="Normal 2 17 5" xfId="11934" xr:uid="{00000000-0005-0000-0000-00008F2E0000}"/>
    <cellStyle name="Normal 2 18" xfId="11935" xr:uid="{00000000-0005-0000-0000-0000902E0000}"/>
    <cellStyle name="Normal 2 18 2" xfId="11936" xr:uid="{00000000-0005-0000-0000-0000912E0000}"/>
    <cellStyle name="Normal 2 18 3" xfId="11937" xr:uid="{00000000-0005-0000-0000-0000922E0000}"/>
    <cellStyle name="Normal 2 18 4" xfId="11938" xr:uid="{00000000-0005-0000-0000-0000932E0000}"/>
    <cellStyle name="Normal 2 18 5" xfId="11939" xr:uid="{00000000-0005-0000-0000-0000942E0000}"/>
    <cellStyle name="Normal 2 19" xfId="11940" xr:uid="{00000000-0005-0000-0000-0000952E0000}"/>
    <cellStyle name="Normal 2 19 2" xfId="11941" xr:uid="{00000000-0005-0000-0000-0000962E0000}"/>
    <cellStyle name="Normal 2 19 3" xfId="11942" xr:uid="{00000000-0005-0000-0000-0000972E0000}"/>
    <cellStyle name="Normal 2 19 4" xfId="11943" xr:uid="{00000000-0005-0000-0000-0000982E0000}"/>
    <cellStyle name="Normal 2 19 5" xfId="11944" xr:uid="{00000000-0005-0000-0000-0000992E0000}"/>
    <cellStyle name="Normal 2 2" xfId="6" xr:uid="{00000000-0005-0000-0000-00009A2E0000}"/>
    <cellStyle name="Normal 2 2 10" xfId="11945" xr:uid="{00000000-0005-0000-0000-00009B2E0000}"/>
    <cellStyle name="Normal 2 2 10 2" xfId="11946" xr:uid="{00000000-0005-0000-0000-00009C2E0000}"/>
    <cellStyle name="Normal 2 2 10 2 2" xfId="11947" xr:uid="{00000000-0005-0000-0000-00009D2E0000}"/>
    <cellStyle name="Normal 2 2 10 3" xfId="11948" xr:uid="{00000000-0005-0000-0000-00009E2E0000}"/>
    <cellStyle name="Normal 2 2 11" xfId="11949" xr:uid="{00000000-0005-0000-0000-00009F2E0000}"/>
    <cellStyle name="Normal 2 2 12" xfId="11950" xr:uid="{00000000-0005-0000-0000-0000A02E0000}"/>
    <cellStyle name="Normal 2 2 13" xfId="11951" xr:uid="{00000000-0005-0000-0000-0000A12E0000}"/>
    <cellStyle name="Normal 2 2 13 2" xfId="11952" xr:uid="{00000000-0005-0000-0000-0000A22E0000}"/>
    <cellStyle name="Normal 2 2 14" xfId="11953" xr:uid="{00000000-0005-0000-0000-0000A32E0000}"/>
    <cellStyle name="Normal 2 2 15" xfId="11954" xr:uid="{00000000-0005-0000-0000-0000A42E0000}"/>
    <cellStyle name="Normal 2 2 16" xfId="11955" xr:uid="{00000000-0005-0000-0000-0000A52E0000}"/>
    <cellStyle name="Normal 2 2 16 2" xfId="11956" xr:uid="{00000000-0005-0000-0000-0000A62E0000}"/>
    <cellStyle name="Normal 2 2 16 2 2" xfId="11957" xr:uid="{00000000-0005-0000-0000-0000A72E0000}"/>
    <cellStyle name="Normal 2 2 16 2 3" xfId="11958" xr:uid="{00000000-0005-0000-0000-0000A82E0000}"/>
    <cellStyle name="Normal 2 2 16 2 4" xfId="11959" xr:uid="{00000000-0005-0000-0000-0000A92E0000}"/>
    <cellStyle name="Normal 2 2 16 2 5" xfId="11960" xr:uid="{00000000-0005-0000-0000-0000AA2E0000}"/>
    <cellStyle name="Normal 2 2 16 3" xfId="11961" xr:uid="{00000000-0005-0000-0000-0000AB2E0000}"/>
    <cellStyle name="Normal 2 2 16 3 2" xfId="11962" xr:uid="{00000000-0005-0000-0000-0000AC2E0000}"/>
    <cellStyle name="Normal 2 2 16 4" xfId="11963" xr:uid="{00000000-0005-0000-0000-0000AD2E0000}"/>
    <cellStyle name="Normal 2 2 16 5" xfId="11964" xr:uid="{00000000-0005-0000-0000-0000AE2E0000}"/>
    <cellStyle name="Normal 2 2 16 6" xfId="11965" xr:uid="{00000000-0005-0000-0000-0000AF2E0000}"/>
    <cellStyle name="Normal 2 2 17" xfId="11966" xr:uid="{00000000-0005-0000-0000-0000B02E0000}"/>
    <cellStyle name="Normal 2 2 17 2" xfId="11967" xr:uid="{00000000-0005-0000-0000-0000B12E0000}"/>
    <cellStyle name="Normal 2 2 17 2 2" xfId="11968" xr:uid="{00000000-0005-0000-0000-0000B22E0000}"/>
    <cellStyle name="Normal 2 2 17 2 3" xfId="11969" xr:uid="{00000000-0005-0000-0000-0000B32E0000}"/>
    <cellStyle name="Normal 2 2 17 2 4" xfId="11970" xr:uid="{00000000-0005-0000-0000-0000B42E0000}"/>
    <cellStyle name="Normal 2 2 17 2 5" xfId="11971" xr:uid="{00000000-0005-0000-0000-0000B52E0000}"/>
    <cellStyle name="Normal 2 2 17 3" xfId="11972" xr:uid="{00000000-0005-0000-0000-0000B62E0000}"/>
    <cellStyle name="Normal 2 2 17 3 2" xfId="11973" xr:uid="{00000000-0005-0000-0000-0000B72E0000}"/>
    <cellStyle name="Normal 2 2 17 4" xfId="11974" xr:uid="{00000000-0005-0000-0000-0000B82E0000}"/>
    <cellStyle name="Normal 2 2 17 5" xfId="11975" xr:uid="{00000000-0005-0000-0000-0000B92E0000}"/>
    <cellStyle name="Normal 2 2 17 6" xfId="11976" xr:uid="{00000000-0005-0000-0000-0000BA2E0000}"/>
    <cellStyle name="Normal 2 2 18" xfId="11977" xr:uid="{00000000-0005-0000-0000-0000BB2E0000}"/>
    <cellStyle name="Normal 2 2 18 2" xfId="11978" xr:uid="{00000000-0005-0000-0000-0000BC2E0000}"/>
    <cellStyle name="Normal 2 2 18 2 2" xfId="11979" xr:uid="{00000000-0005-0000-0000-0000BD2E0000}"/>
    <cellStyle name="Normal 2 2 18 2 3" xfId="11980" xr:uid="{00000000-0005-0000-0000-0000BE2E0000}"/>
    <cellStyle name="Normal 2 2 18 2 4" xfId="11981" xr:uid="{00000000-0005-0000-0000-0000BF2E0000}"/>
    <cellStyle name="Normal 2 2 18 2 5" xfId="11982" xr:uid="{00000000-0005-0000-0000-0000C02E0000}"/>
    <cellStyle name="Normal 2 2 18 3" xfId="11983" xr:uid="{00000000-0005-0000-0000-0000C12E0000}"/>
    <cellStyle name="Normal 2 2 18 3 2" xfId="11984" xr:uid="{00000000-0005-0000-0000-0000C22E0000}"/>
    <cellStyle name="Normal 2 2 18 4" xfId="11985" xr:uid="{00000000-0005-0000-0000-0000C32E0000}"/>
    <cellStyle name="Normal 2 2 18 5" xfId="11986" xr:uid="{00000000-0005-0000-0000-0000C42E0000}"/>
    <cellStyle name="Normal 2 2 18 6" xfId="11987" xr:uid="{00000000-0005-0000-0000-0000C52E0000}"/>
    <cellStyle name="Normal 2 2 19" xfId="11988" xr:uid="{00000000-0005-0000-0000-0000C62E0000}"/>
    <cellStyle name="Normal 2 2 19 2" xfId="11989" xr:uid="{00000000-0005-0000-0000-0000C72E0000}"/>
    <cellStyle name="Normal 2 2 19 2 2" xfId="11990" xr:uid="{00000000-0005-0000-0000-0000C82E0000}"/>
    <cellStyle name="Normal 2 2 19 2 3" xfId="11991" xr:uid="{00000000-0005-0000-0000-0000C92E0000}"/>
    <cellStyle name="Normal 2 2 19 2 4" xfId="11992" xr:uid="{00000000-0005-0000-0000-0000CA2E0000}"/>
    <cellStyle name="Normal 2 2 19 2 5" xfId="11993" xr:uid="{00000000-0005-0000-0000-0000CB2E0000}"/>
    <cellStyle name="Normal 2 2 19 3" xfId="11994" xr:uid="{00000000-0005-0000-0000-0000CC2E0000}"/>
    <cellStyle name="Normal 2 2 19 3 2" xfId="11995" xr:uid="{00000000-0005-0000-0000-0000CD2E0000}"/>
    <cellStyle name="Normal 2 2 19 4" xfId="11996" xr:uid="{00000000-0005-0000-0000-0000CE2E0000}"/>
    <cellStyle name="Normal 2 2 19 5" xfId="11997" xr:uid="{00000000-0005-0000-0000-0000CF2E0000}"/>
    <cellStyle name="Normal 2 2 19 6" xfId="11998" xr:uid="{00000000-0005-0000-0000-0000D02E0000}"/>
    <cellStyle name="Normal 2 2 2" xfId="11999" xr:uid="{00000000-0005-0000-0000-0000D12E0000}"/>
    <cellStyle name="Normal 2 2 2 2" xfId="12000" xr:uid="{00000000-0005-0000-0000-0000D22E0000}"/>
    <cellStyle name="Normal 2 2 2 2 2" xfId="12001" xr:uid="{00000000-0005-0000-0000-0000D32E0000}"/>
    <cellStyle name="Normal 2 2 2 3" xfId="12002" xr:uid="{00000000-0005-0000-0000-0000D42E0000}"/>
    <cellStyle name="Normal 2 2 2 3 2" xfId="12003" xr:uid="{00000000-0005-0000-0000-0000D52E0000}"/>
    <cellStyle name="Normal 2 2 2 3 2 2" xfId="12004" xr:uid="{00000000-0005-0000-0000-0000D62E0000}"/>
    <cellStyle name="Normal 2 2 2 3 3" xfId="12005" xr:uid="{00000000-0005-0000-0000-0000D72E0000}"/>
    <cellStyle name="Normal 2 2 2 3 4" xfId="12006" xr:uid="{00000000-0005-0000-0000-0000D82E0000}"/>
    <cellStyle name="Normal 2 2 20" xfId="12007" xr:uid="{00000000-0005-0000-0000-0000D92E0000}"/>
    <cellStyle name="Normal 2 2 20 2" xfId="12008" xr:uid="{00000000-0005-0000-0000-0000DA2E0000}"/>
    <cellStyle name="Normal 2 2 20 2 2" xfId="12009" xr:uid="{00000000-0005-0000-0000-0000DB2E0000}"/>
    <cellStyle name="Normal 2 2 20 2 3" xfId="12010" xr:uid="{00000000-0005-0000-0000-0000DC2E0000}"/>
    <cellStyle name="Normal 2 2 20 2 4" xfId="12011" xr:uid="{00000000-0005-0000-0000-0000DD2E0000}"/>
    <cellStyle name="Normal 2 2 20 2 5" xfId="12012" xr:uid="{00000000-0005-0000-0000-0000DE2E0000}"/>
    <cellStyle name="Normal 2 2 20 3" xfId="12013" xr:uid="{00000000-0005-0000-0000-0000DF2E0000}"/>
    <cellStyle name="Normal 2 2 20 3 2" xfId="12014" xr:uid="{00000000-0005-0000-0000-0000E02E0000}"/>
    <cellStyle name="Normal 2 2 20 4" xfId="12015" xr:uid="{00000000-0005-0000-0000-0000E12E0000}"/>
    <cellStyle name="Normal 2 2 20 5" xfId="12016" xr:uid="{00000000-0005-0000-0000-0000E22E0000}"/>
    <cellStyle name="Normal 2 2 20 6" xfId="12017" xr:uid="{00000000-0005-0000-0000-0000E32E0000}"/>
    <cellStyle name="Normal 2 2 21" xfId="12018" xr:uid="{00000000-0005-0000-0000-0000E42E0000}"/>
    <cellStyle name="Normal 2 2 21 2" xfId="12019" xr:uid="{00000000-0005-0000-0000-0000E52E0000}"/>
    <cellStyle name="Normal 2 2 21 2 2" xfId="12020" xr:uid="{00000000-0005-0000-0000-0000E62E0000}"/>
    <cellStyle name="Normal 2 2 21 2 3" xfId="12021" xr:uid="{00000000-0005-0000-0000-0000E72E0000}"/>
    <cellStyle name="Normal 2 2 21 2 4" xfId="12022" xr:uid="{00000000-0005-0000-0000-0000E82E0000}"/>
    <cellStyle name="Normal 2 2 21 2 5" xfId="12023" xr:uid="{00000000-0005-0000-0000-0000E92E0000}"/>
    <cellStyle name="Normal 2 2 21 3" xfId="12024" xr:uid="{00000000-0005-0000-0000-0000EA2E0000}"/>
    <cellStyle name="Normal 2 2 21 3 2" xfId="12025" xr:uid="{00000000-0005-0000-0000-0000EB2E0000}"/>
    <cellStyle name="Normal 2 2 21 4" xfId="12026" xr:uid="{00000000-0005-0000-0000-0000EC2E0000}"/>
    <cellStyle name="Normal 2 2 21 5" xfId="12027" xr:uid="{00000000-0005-0000-0000-0000ED2E0000}"/>
    <cellStyle name="Normal 2 2 21 6" xfId="12028" xr:uid="{00000000-0005-0000-0000-0000EE2E0000}"/>
    <cellStyle name="Normal 2 2 22" xfId="12029" xr:uid="{00000000-0005-0000-0000-0000EF2E0000}"/>
    <cellStyle name="Normal 2 2 22 2" xfId="12030" xr:uid="{00000000-0005-0000-0000-0000F02E0000}"/>
    <cellStyle name="Normal 2 2 22 2 2" xfId="12031" xr:uid="{00000000-0005-0000-0000-0000F12E0000}"/>
    <cellStyle name="Normal 2 2 22 2 3" xfId="12032" xr:uid="{00000000-0005-0000-0000-0000F22E0000}"/>
    <cellStyle name="Normal 2 2 22 2 4" xfId="12033" xr:uid="{00000000-0005-0000-0000-0000F32E0000}"/>
    <cellStyle name="Normal 2 2 22 2 5" xfId="12034" xr:uid="{00000000-0005-0000-0000-0000F42E0000}"/>
    <cellStyle name="Normal 2 2 22 3" xfId="12035" xr:uid="{00000000-0005-0000-0000-0000F52E0000}"/>
    <cellStyle name="Normal 2 2 22 3 2" xfId="12036" xr:uid="{00000000-0005-0000-0000-0000F62E0000}"/>
    <cellStyle name="Normal 2 2 22 4" xfId="12037" xr:uid="{00000000-0005-0000-0000-0000F72E0000}"/>
    <cellStyle name="Normal 2 2 22 5" xfId="12038" xr:uid="{00000000-0005-0000-0000-0000F82E0000}"/>
    <cellStyle name="Normal 2 2 22 6" xfId="12039" xr:uid="{00000000-0005-0000-0000-0000F92E0000}"/>
    <cellStyle name="Normal 2 2 23" xfId="12040" xr:uid="{00000000-0005-0000-0000-0000FA2E0000}"/>
    <cellStyle name="Normal 2 2 23 2" xfId="12041" xr:uid="{00000000-0005-0000-0000-0000FB2E0000}"/>
    <cellStyle name="Normal 2 2 23 2 2" xfId="12042" xr:uid="{00000000-0005-0000-0000-0000FC2E0000}"/>
    <cellStyle name="Normal 2 2 23 2 3" xfId="12043" xr:uid="{00000000-0005-0000-0000-0000FD2E0000}"/>
    <cellStyle name="Normal 2 2 23 2 4" xfId="12044" xr:uid="{00000000-0005-0000-0000-0000FE2E0000}"/>
    <cellStyle name="Normal 2 2 23 2 5" xfId="12045" xr:uid="{00000000-0005-0000-0000-0000FF2E0000}"/>
    <cellStyle name="Normal 2 2 23 3" xfId="12046" xr:uid="{00000000-0005-0000-0000-0000002F0000}"/>
    <cellStyle name="Normal 2 2 23 3 2" xfId="12047" xr:uid="{00000000-0005-0000-0000-0000012F0000}"/>
    <cellStyle name="Normal 2 2 23 4" xfId="12048" xr:uid="{00000000-0005-0000-0000-0000022F0000}"/>
    <cellStyle name="Normal 2 2 23 5" xfId="12049" xr:uid="{00000000-0005-0000-0000-0000032F0000}"/>
    <cellStyle name="Normal 2 2 23 6" xfId="12050" xr:uid="{00000000-0005-0000-0000-0000042F0000}"/>
    <cellStyle name="Normal 2 2 24" xfId="12051" xr:uid="{00000000-0005-0000-0000-0000052F0000}"/>
    <cellStyle name="Normal 2 2 25" xfId="12052" xr:uid="{00000000-0005-0000-0000-0000062F0000}"/>
    <cellStyle name="Normal 2 2 26" xfId="12053" xr:uid="{00000000-0005-0000-0000-0000072F0000}"/>
    <cellStyle name="Normal 2 2 3" xfId="12054" xr:uid="{00000000-0005-0000-0000-0000082F0000}"/>
    <cellStyle name="Normal 2 2 4" xfId="12055" xr:uid="{00000000-0005-0000-0000-0000092F0000}"/>
    <cellStyle name="Normal 2 2 4 2" xfId="12056" xr:uid="{00000000-0005-0000-0000-00000A2F0000}"/>
    <cellStyle name="Normal 2 2 4 2 2" xfId="12057" xr:uid="{00000000-0005-0000-0000-00000B2F0000}"/>
    <cellStyle name="Normal 2 2 4 3" xfId="12058" xr:uid="{00000000-0005-0000-0000-00000C2F0000}"/>
    <cellStyle name="Normal 2 2 4 4" xfId="12059" xr:uid="{00000000-0005-0000-0000-00000D2F0000}"/>
    <cellStyle name="Normal 2 2 5" xfId="12060" xr:uid="{00000000-0005-0000-0000-00000E2F0000}"/>
    <cellStyle name="Normal 2 2 6" xfId="12061" xr:uid="{00000000-0005-0000-0000-00000F2F0000}"/>
    <cellStyle name="Normal 2 2 7" xfId="12062" xr:uid="{00000000-0005-0000-0000-0000102F0000}"/>
    <cellStyle name="Normal 2 2 8" xfId="12063" xr:uid="{00000000-0005-0000-0000-0000112F0000}"/>
    <cellStyle name="Normal 2 2 9" xfId="12064" xr:uid="{00000000-0005-0000-0000-0000122F0000}"/>
    <cellStyle name="Normal 2 20" xfId="12065" xr:uid="{00000000-0005-0000-0000-0000132F0000}"/>
    <cellStyle name="Normal 2 20 2" xfId="12066" xr:uid="{00000000-0005-0000-0000-0000142F0000}"/>
    <cellStyle name="Normal 2 20 3" xfId="12067" xr:uid="{00000000-0005-0000-0000-0000152F0000}"/>
    <cellStyle name="Normal 2 20 4" xfId="12068" xr:uid="{00000000-0005-0000-0000-0000162F0000}"/>
    <cellStyle name="Normal 2 20 5" xfId="12069" xr:uid="{00000000-0005-0000-0000-0000172F0000}"/>
    <cellStyle name="Normal 2 21" xfId="12070" xr:uid="{00000000-0005-0000-0000-0000182F0000}"/>
    <cellStyle name="Normal 2 21 2" xfId="12071" xr:uid="{00000000-0005-0000-0000-0000192F0000}"/>
    <cellStyle name="Normal 2 21 3" xfId="12072" xr:uid="{00000000-0005-0000-0000-00001A2F0000}"/>
    <cellStyle name="Normal 2 21 4" xfId="12073" xr:uid="{00000000-0005-0000-0000-00001B2F0000}"/>
    <cellStyle name="Normal 2 21 5" xfId="12074" xr:uid="{00000000-0005-0000-0000-00001C2F0000}"/>
    <cellStyle name="Normal 2 22" xfId="12075" xr:uid="{00000000-0005-0000-0000-00001D2F0000}"/>
    <cellStyle name="Normal 2 22 2" xfId="12076" xr:uid="{00000000-0005-0000-0000-00001E2F0000}"/>
    <cellStyle name="Normal 2 23" xfId="12077" xr:uid="{00000000-0005-0000-0000-00001F2F0000}"/>
    <cellStyle name="Normal 2 23 2" xfId="12078" xr:uid="{00000000-0005-0000-0000-0000202F0000}"/>
    <cellStyle name="Normal 2 24" xfId="12079" xr:uid="{00000000-0005-0000-0000-0000212F0000}"/>
    <cellStyle name="Normal 2 24 2" xfId="12080" xr:uid="{00000000-0005-0000-0000-0000222F0000}"/>
    <cellStyle name="Normal 2 25" xfId="12081" xr:uid="{00000000-0005-0000-0000-0000232F0000}"/>
    <cellStyle name="Normal 2 26" xfId="12082" xr:uid="{00000000-0005-0000-0000-0000242F0000}"/>
    <cellStyle name="Normal 2 26 2" xfId="12083" xr:uid="{00000000-0005-0000-0000-0000252F0000}"/>
    <cellStyle name="Normal 2 26 2 2" xfId="12084" xr:uid="{00000000-0005-0000-0000-0000262F0000}"/>
    <cellStyle name="Normal 2 26 2 3" xfId="12085" xr:uid="{00000000-0005-0000-0000-0000272F0000}"/>
    <cellStyle name="Normal 2 26 2 4" xfId="12086" xr:uid="{00000000-0005-0000-0000-0000282F0000}"/>
    <cellStyle name="Normal 2 26 2 5" xfId="12087" xr:uid="{00000000-0005-0000-0000-0000292F0000}"/>
    <cellStyle name="Normal 2 26 2 6" xfId="12088" xr:uid="{00000000-0005-0000-0000-00002A2F0000}"/>
    <cellStyle name="Normal 2 26 3" xfId="12089" xr:uid="{00000000-0005-0000-0000-00002B2F0000}"/>
    <cellStyle name="Normal 2 26 4" xfId="12090" xr:uid="{00000000-0005-0000-0000-00002C2F0000}"/>
    <cellStyle name="Normal 2 26 5" xfId="12091" xr:uid="{00000000-0005-0000-0000-00002D2F0000}"/>
    <cellStyle name="Normal 2 27" xfId="12092" xr:uid="{00000000-0005-0000-0000-00002E2F0000}"/>
    <cellStyle name="Normal 2 28" xfId="12093" xr:uid="{00000000-0005-0000-0000-00002F2F0000}"/>
    <cellStyle name="Normal 2 28 2" xfId="12094" xr:uid="{00000000-0005-0000-0000-0000302F0000}"/>
    <cellStyle name="Normal 2 29" xfId="12095" xr:uid="{00000000-0005-0000-0000-0000312F0000}"/>
    <cellStyle name="Normal 2 3" xfId="13" xr:uid="{00000000-0005-0000-0000-0000322F0000}"/>
    <cellStyle name="Normal 2 3 10" xfId="12096" xr:uid="{00000000-0005-0000-0000-0000332F0000}"/>
    <cellStyle name="Normal 2 3 11" xfId="12097" xr:uid="{00000000-0005-0000-0000-0000342F0000}"/>
    <cellStyle name="Normal 2 3 12" xfId="12098" xr:uid="{00000000-0005-0000-0000-0000352F0000}"/>
    <cellStyle name="Normal 2 3 13" xfId="12099" xr:uid="{00000000-0005-0000-0000-0000362F0000}"/>
    <cellStyle name="Normal 2 3 14" xfId="12100" xr:uid="{00000000-0005-0000-0000-0000372F0000}"/>
    <cellStyle name="Normal 2 3 15" xfId="12101" xr:uid="{00000000-0005-0000-0000-0000382F0000}"/>
    <cellStyle name="Normal 2 3 16" xfId="12102" xr:uid="{00000000-0005-0000-0000-0000392F0000}"/>
    <cellStyle name="Normal 2 3 17" xfId="12103" xr:uid="{00000000-0005-0000-0000-00003A2F0000}"/>
    <cellStyle name="Normal 2 3 2" xfId="17" xr:uid="{00000000-0005-0000-0000-00003B2F0000}"/>
    <cellStyle name="Normal 2 3 2 2" xfId="12105" xr:uid="{00000000-0005-0000-0000-00003C2F0000}"/>
    <cellStyle name="Normal 2 3 2 2 2" xfId="12106" xr:uid="{00000000-0005-0000-0000-00003D2F0000}"/>
    <cellStyle name="Normal 2 3 2 2 2 2" xfId="12107" xr:uid="{00000000-0005-0000-0000-00003E2F0000}"/>
    <cellStyle name="Normal 2 3 2 2 2 3" xfId="12108" xr:uid="{00000000-0005-0000-0000-00003F2F0000}"/>
    <cellStyle name="Normal 2 3 2 2 3" xfId="12109" xr:uid="{00000000-0005-0000-0000-0000402F0000}"/>
    <cellStyle name="Normal 2 3 2 2 4" xfId="12110" xr:uid="{00000000-0005-0000-0000-0000412F0000}"/>
    <cellStyle name="Normal 2 3 2 2 4 2" xfId="12111" xr:uid="{00000000-0005-0000-0000-0000422F0000}"/>
    <cellStyle name="Normal 2 3 2 2 5" xfId="12112" xr:uid="{00000000-0005-0000-0000-0000432F0000}"/>
    <cellStyle name="Normal 2 3 2 2 6" xfId="12113" xr:uid="{00000000-0005-0000-0000-0000442F0000}"/>
    <cellStyle name="Normal 2 3 2 3" xfId="12114" xr:uid="{00000000-0005-0000-0000-0000452F0000}"/>
    <cellStyle name="Normal 2 3 2 4" xfId="12104" xr:uid="{00000000-0005-0000-0000-0000462F0000}"/>
    <cellStyle name="Normal 2 3 3" xfId="56" xr:uid="{00000000-0005-0000-0000-0000472F0000}"/>
    <cellStyle name="Normal 2 3 3 2" xfId="12115" xr:uid="{00000000-0005-0000-0000-0000482F0000}"/>
    <cellStyle name="Normal 2 3 4" xfId="12116" xr:uid="{00000000-0005-0000-0000-0000492F0000}"/>
    <cellStyle name="Normal 2 3 4 2" xfId="12117" xr:uid="{00000000-0005-0000-0000-00004A2F0000}"/>
    <cellStyle name="Normal 2 3 4 2 2" xfId="12118" xr:uid="{00000000-0005-0000-0000-00004B2F0000}"/>
    <cellStyle name="Normal 2 3 4 3" xfId="12119" xr:uid="{00000000-0005-0000-0000-00004C2F0000}"/>
    <cellStyle name="Normal 2 3 4 4" xfId="12120" xr:uid="{00000000-0005-0000-0000-00004D2F0000}"/>
    <cellStyle name="Normal 2 3 5" xfId="12121" xr:uid="{00000000-0005-0000-0000-00004E2F0000}"/>
    <cellStyle name="Normal 2 3 6" xfId="12122" xr:uid="{00000000-0005-0000-0000-00004F2F0000}"/>
    <cellStyle name="Normal 2 3 7" xfId="12123" xr:uid="{00000000-0005-0000-0000-0000502F0000}"/>
    <cellStyle name="Normal 2 3 8" xfId="12124" xr:uid="{00000000-0005-0000-0000-0000512F0000}"/>
    <cellStyle name="Normal 2 3 9" xfId="12125" xr:uid="{00000000-0005-0000-0000-0000522F0000}"/>
    <cellStyle name="Normal 2 30" xfId="12126" xr:uid="{00000000-0005-0000-0000-0000532F0000}"/>
    <cellStyle name="Normal 2 31" xfId="12127" xr:uid="{00000000-0005-0000-0000-0000542F0000}"/>
    <cellStyle name="Normal 2 31 2" xfId="12128" xr:uid="{00000000-0005-0000-0000-0000552F0000}"/>
    <cellStyle name="Normal 2 32" xfId="12129" xr:uid="{00000000-0005-0000-0000-0000562F0000}"/>
    <cellStyle name="Normal 2 33" xfId="12130" xr:uid="{00000000-0005-0000-0000-0000572F0000}"/>
    <cellStyle name="Normal 2 34" xfId="12131" xr:uid="{00000000-0005-0000-0000-0000582F0000}"/>
    <cellStyle name="Normal 2 34 10" xfId="12132" xr:uid="{00000000-0005-0000-0000-0000592F0000}"/>
    <cellStyle name="Normal 2 34 11" xfId="12133" xr:uid="{00000000-0005-0000-0000-00005A2F0000}"/>
    <cellStyle name="Normal 2 34 12" xfId="12134" xr:uid="{00000000-0005-0000-0000-00005B2F0000}"/>
    <cellStyle name="Normal 2 34 13" xfId="12135" xr:uid="{00000000-0005-0000-0000-00005C2F0000}"/>
    <cellStyle name="Normal 2 34 14" xfId="12136" xr:uid="{00000000-0005-0000-0000-00005D2F0000}"/>
    <cellStyle name="Normal 2 34 15" xfId="12137" xr:uid="{00000000-0005-0000-0000-00005E2F0000}"/>
    <cellStyle name="Normal 2 34 16" xfId="12138" xr:uid="{00000000-0005-0000-0000-00005F2F0000}"/>
    <cellStyle name="Normal 2 34 17" xfId="12139" xr:uid="{00000000-0005-0000-0000-0000602F0000}"/>
    <cellStyle name="Normal 2 34 18" xfId="12140" xr:uid="{00000000-0005-0000-0000-0000612F0000}"/>
    <cellStyle name="Normal 2 34 18 2" xfId="12141" xr:uid="{00000000-0005-0000-0000-0000622F0000}"/>
    <cellStyle name="Normal 2 34 18 2 2" xfId="12142" xr:uid="{00000000-0005-0000-0000-0000632F0000}"/>
    <cellStyle name="Normal 2 34 18 2 2 2" xfId="12143" xr:uid="{00000000-0005-0000-0000-0000642F0000}"/>
    <cellStyle name="Normal 2 34 18 2 3" xfId="12144" xr:uid="{00000000-0005-0000-0000-0000652F0000}"/>
    <cellStyle name="Normal 2 34 18 2 4" xfId="12145" xr:uid="{00000000-0005-0000-0000-0000662F0000}"/>
    <cellStyle name="Normal 2 34 18 2 5" xfId="12146" xr:uid="{00000000-0005-0000-0000-0000672F0000}"/>
    <cellStyle name="Normal 2 34 18 3" xfId="12147" xr:uid="{00000000-0005-0000-0000-0000682F0000}"/>
    <cellStyle name="Normal 2 34 18 3 2" xfId="12148" xr:uid="{00000000-0005-0000-0000-0000692F0000}"/>
    <cellStyle name="Normal 2 34 18 3 3" xfId="12149" xr:uid="{00000000-0005-0000-0000-00006A2F0000}"/>
    <cellStyle name="Normal 2 34 18 4" xfId="12150" xr:uid="{00000000-0005-0000-0000-00006B2F0000}"/>
    <cellStyle name="Normal 2 34 18 5" xfId="12151" xr:uid="{00000000-0005-0000-0000-00006C2F0000}"/>
    <cellStyle name="Normal 2 34 18 6" xfId="12152" xr:uid="{00000000-0005-0000-0000-00006D2F0000}"/>
    <cellStyle name="Normal 2 34 19" xfId="12153" xr:uid="{00000000-0005-0000-0000-00006E2F0000}"/>
    <cellStyle name="Normal 2 34 19 2" xfId="12154" xr:uid="{00000000-0005-0000-0000-00006F2F0000}"/>
    <cellStyle name="Normal 2 34 19 2 2" xfId="12155" xr:uid="{00000000-0005-0000-0000-0000702F0000}"/>
    <cellStyle name="Normal 2 34 19 2 2 2" xfId="12156" xr:uid="{00000000-0005-0000-0000-0000712F0000}"/>
    <cellStyle name="Normal 2 34 19 2 3" xfId="12157" xr:uid="{00000000-0005-0000-0000-0000722F0000}"/>
    <cellStyle name="Normal 2 34 19 2 4" xfId="12158" xr:uid="{00000000-0005-0000-0000-0000732F0000}"/>
    <cellStyle name="Normal 2 34 19 2 5" xfId="12159" xr:uid="{00000000-0005-0000-0000-0000742F0000}"/>
    <cellStyle name="Normal 2 34 19 3" xfId="12160" xr:uid="{00000000-0005-0000-0000-0000752F0000}"/>
    <cellStyle name="Normal 2 34 19 3 2" xfId="12161" xr:uid="{00000000-0005-0000-0000-0000762F0000}"/>
    <cellStyle name="Normal 2 34 19 3 3" xfId="12162" xr:uid="{00000000-0005-0000-0000-0000772F0000}"/>
    <cellStyle name="Normal 2 34 19 4" xfId="12163" xr:uid="{00000000-0005-0000-0000-0000782F0000}"/>
    <cellStyle name="Normal 2 34 19 5" xfId="12164" xr:uid="{00000000-0005-0000-0000-0000792F0000}"/>
    <cellStyle name="Normal 2 34 19 6" xfId="12165" xr:uid="{00000000-0005-0000-0000-00007A2F0000}"/>
    <cellStyle name="Normal 2 34 2" xfId="12166" xr:uid="{00000000-0005-0000-0000-00007B2F0000}"/>
    <cellStyle name="Normal 2 34 2 10" xfId="12167" xr:uid="{00000000-0005-0000-0000-00007C2F0000}"/>
    <cellStyle name="Normal 2 34 2 10 2" xfId="12168" xr:uid="{00000000-0005-0000-0000-00007D2F0000}"/>
    <cellStyle name="Normal 2 34 2 10 2 2" xfId="12169" xr:uid="{00000000-0005-0000-0000-00007E2F0000}"/>
    <cellStyle name="Normal 2 34 2 10 2 2 2" xfId="12170" xr:uid="{00000000-0005-0000-0000-00007F2F0000}"/>
    <cellStyle name="Normal 2 34 2 10 2 3" xfId="12171" xr:uid="{00000000-0005-0000-0000-0000802F0000}"/>
    <cellStyle name="Normal 2 34 2 10 2 4" xfId="12172" xr:uid="{00000000-0005-0000-0000-0000812F0000}"/>
    <cellStyle name="Normal 2 34 2 10 2 5" xfId="12173" xr:uid="{00000000-0005-0000-0000-0000822F0000}"/>
    <cellStyle name="Normal 2 34 2 10 3" xfId="12174" xr:uid="{00000000-0005-0000-0000-0000832F0000}"/>
    <cellStyle name="Normal 2 34 2 10 3 2" xfId="12175" xr:uid="{00000000-0005-0000-0000-0000842F0000}"/>
    <cellStyle name="Normal 2 34 2 10 3 3" xfId="12176" xr:uid="{00000000-0005-0000-0000-0000852F0000}"/>
    <cellStyle name="Normal 2 34 2 10 4" xfId="12177" xr:uid="{00000000-0005-0000-0000-0000862F0000}"/>
    <cellStyle name="Normal 2 34 2 10 5" xfId="12178" xr:uid="{00000000-0005-0000-0000-0000872F0000}"/>
    <cellStyle name="Normal 2 34 2 10 6" xfId="12179" xr:uid="{00000000-0005-0000-0000-0000882F0000}"/>
    <cellStyle name="Normal 2 34 2 10 7" xfId="12180" xr:uid="{00000000-0005-0000-0000-0000892F0000}"/>
    <cellStyle name="Normal 2 34 2 10 8" xfId="12181" xr:uid="{00000000-0005-0000-0000-00008A2F0000}"/>
    <cellStyle name="Normal 2 34 2 2" xfId="12182" xr:uid="{00000000-0005-0000-0000-00008B2F0000}"/>
    <cellStyle name="Normal 2 34 2 2 10" xfId="12183" xr:uid="{00000000-0005-0000-0000-00008C2F0000}"/>
    <cellStyle name="Normal 2 34 2 2 11" xfId="12184" xr:uid="{00000000-0005-0000-0000-00008D2F0000}"/>
    <cellStyle name="Normal 2 34 2 2 11 2" xfId="12185" xr:uid="{00000000-0005-0000-0000-00008E2F0000}"/>
    <cellStyle name="Normal 2 34 2 2 11 2 2" xfId="12186" xr:uid="{00000000-0005-0000-0000-00008F2F0000}"/>
    <cellStyle name="Normal 2 34 2 2 11 3" xfId="12187" xr:uid="{00000000-0005-0000-0000-0000902F0000}"/>
    <cellStyle name="Normal 2 34 2 2 11 4" xfId="12188" xr:uid="{00000000-0005-0000-0000-0000912F0000}"/>
    <cellStyle name="Normal 2 34 2 2 11 5" xfId="12189" xr:uid="{00000000-0005-0000-0000-0000922F0000}"/>
    <cellStyle name="Normal 2 34 2 2 12" xfId="12190" xr:uid="{00000000-0005-0000-0000-0000932F0000}"/>
    <cellStyle name="Normal 2 34 2 2 12 2" xfId="12191" xr:uid="{00000000-0005-0000-0000-0000942F0000}"/>
    <cellStyle name="Normal 2 34 2 2 13" xfId="12192" xr:uid="{00000000-0005-0000-0000-0000952F0000}"/>
    <cellStyle name="Normal 2 34 2 2 14" xfId="12193" xr:uid="{00000000-0005-0000-0000-0000962F0000}"/>
    <cellStyle name="Normal 2 34 2 2 15" xfId="12194" xr:uid="{00000000-0005-0000-0000-0000972F0000}"/>
    <cellStyle name="Normal 2 34 2 2 16" xfId="12195" xr:uid="{00000000-0005-0000-0000-0000982F0000}"/>
    <cellStyle name="Normal 2 34 2 2 17" xfId="12196" xr:uid="{00000000-0005-0000-0000-0000992F0000}"/>
    <cellStyle name="Normal 2 34 2 2 2" xfId="12197" xr:uid="{00000000-0005-0000-0000-00009A2F0000}"/>
    <cellStyle name="Normal 2 34 2 2 3" xfId="12198" xr:uid="{00000000-0005-0000-0000-00009B2F0000}"/>
    <cellStyle name="Normal 2 34 2 2 4" xfId="12199" xr:uid="{00000000-0005-0000-0000-00009C2F0000}"/>
    <cellStyle name="Normal 2 34 2 2 5" xfId="12200" xr:uid="{00000000-0005-0000-0000-00009D2F0000}"/>
    <cellStyle name="Normal 2 34 2 2 6" xfId="12201" xr:uid="{00000000-0005-0000-0000-00009E2F0000}"/>
    <cellStyle name="Normal 2 34 2 2 7" xfId="12202" xr:uid="{00000000-0005-0000-0000-00009F2F0000}"/>
    <cellStyle name="Normal 2 34 2 2 8" xfId="12203" xr:uid="{00000000-0005-0000-0000-0000A02F0000}"/>
    <cellStyle name="Normal 2 34 2 2 9" xfId="12204" xr:uid="{00000000-0005-0000-0000-0000A12F0000}"/>
    <cellStyle name="Normal 2 34 2 3" xfId="12205" xr:uid="{00000000-0005-0000-0000-0000A22F0000}"/>
    <cellStyle name="Normal 2 34 2 3 2" xfId="12206" xr:uid="{00000000-0005-0000-0000-0000A32F0000}"/>
    <cellStyle name="Normal 2 34 2 3 2 2" xfId="12207" xr:uid="{00000000-0005-0000-0000-0000A42F0000}"/>
    <cellStyle name="Normal 2 34 2 3 2 2 2" xfId="12208" xr:uid="{00000000-0005-0000-0000-0000A52F0000}"/>
    <cellStyle name="Normal 2 34 2 3 2 3" xfId="12209" xr:uid="{00000000-0005-0000-0000-0000A62F0000}"/>
    <cellStyle name="Normal 2 34 2 3 2 4" xfId="12210" xr:uid="{00000000-0005-0000-0000-0000A72F0000}"/>
    <cellStyle name="Normal 2 34 2 3 2 5" xfId="12211" xr:uid="{00000000-0005-0000-0000-0000A82F0000}"/>
    <cellStyle name="Normal 2 34 2 3 3" xfId="12212" xr:uid="{00000000-0005-0000-0000-0000A92F0000}"/>
    <cellStyle name="Normal 2 34 2 3 3 2" xfId="12213" xr:uid="{00000000-0005-0000-0000-0000AA2F0000}"/>
    <cellStyle name="Normal 2 34 2 3 3 3" xfId="12214" xr:uid="{00000000-0005-0000-0000-0000AB2F0000}"/>
    <cellStyle name="Normal 2 34 2 3 4" xfId="12215" xr:uid="{00000000-0005-0000-0000-0000AC2F0000}"/>
    <cellStyle name="Normal 2 34 2 3 5" xfId="12216" xr:uid="{00000000-0005-0000-0000-0000AD2F0000}"/>
    <cellStyle name="Normal 2 34 2 3 6" xfId="12217" xr:uid="{00000000-0005-0000-0000-0000AE2F0000}"/>
    <cellStyle name="Normal 2 34 2 3 7" xfId="12218" xr:uid="{00000000-0005-0000-0000-0000AF2F0000}"/>
    <cellStyle name="Normal 2 34 2 3 8" xfId="12219" xr:uid="{00000000-0005-0000-0000-0000B02F0000}"/>
    <cellStyle name="Normal 2 34 2 4" xfId="12220" xr:uid="{00000000-0005-0000-0000-0000B12F0000}"/>
    <cellStyle name="Normal 2 34 2 4 2" xfId="12221" xr:uid="{00000000-0005-0000-0000-0000B22F0000}"/>
    <cellStyle name="Normal 2 34 2 4 2 2" xfId="12222" xr:uid="{00000000-0005-0000-0000-0000B32F0000}"/>
    <cellStyle name="Normal 2 34 2 4 2 2 2" xfId="12223" xr:uid="{00000000-0005-0000-0000-0000B42F0000}"/>
    <cellStyle name="Normal 2 34 2 4 2 3" xfId="12224" xr:uid="{00000000-0005-0000-0000-0000B52F0000}"/>
    <cellStyle name="Normal 2 34 2 4 2 4" xfId="12225" xr:uid="{00000000-0005-0000-0000-0000B62F0000}"/>
    <cellStyle name="Normal 2 34 2 4 2 5" xfId="12226" xr:uid="{00000000-0005-0000-0000-0000B72F0000}"/>
    <cellStyle name="Normal 2 34 2 4 3" xfId="12227" xr:uid="{00000000-0005-0000-0000-0000B82F0000}"/>
    <cellStyle name="Normal 2 34 2 4 3 2" xfId="12228" xr:uid="{00000000-0005-0000-0000-0000B92F0000}"/>
    <cellStyle name="Normal 2 34 2 4 3 3" xfId="12229" xr:uid="{00000000-0005-0000-0000-0000BA2F0000}"/>
    <cellStyle name="Normal 2 34 2 4 4" xfId="12230" xr:uid="{00000000-0005-0000-0000-0000BB2F0000}"/>
    <cellStyle name="Normal 2 34 2 4 5" xfId="12231" xr:uid="{00000000-0005-0000-0000-0000BC2F0000}"/>
    <cellStyle name="Normal 2 34 2 4 6" xfId="12232" xr:uid="{00000000-0005-0000-0000-0000BD2F0000}"/>
    <cellStyle name="Normal 2 34 2 4 7" xfId="12233" xr:uid="{00000000-0005-0000-0000-0000BE2F0000}"/>
    <cellStyle name="Normal 2 34 2 4 8" xfId="12234" xr:uid="{00000000-0005-0000-0000-0000BF2F0000}"/>
    <cellStyle name="Normal 2 34 2 5" xfId="12235" xr:uid="{00000000-0005-0000-0000-0000C02F0000}"/>
    <cellStyle name="Normal 2 34 2 5 2" xfId="12236" xr:uid="{00000000-0005-0000-0000-0000C12F0000}"/>
    <cellStyle name="Normal 2 34 2 5 2 2" xfId="12237" xr:uid="{00000000-0005-0000-0000-0000C22F0000}"/>
    <cellStyle name="Normal 2 34 2 5 2 2 2" xfId="12238" xr:uid="{00000000-0005-0000-0000-0000C32F0000}"/>
    <cellStyle name="Normal 2 34 2 5 2 3" xfId="12239" xr:uid="{00000000-0005-0000-0000-0000C42F0000}"/>
    <cellStyle name="Normal 2 34 2 5 2 4" xfId="12240" xr:uid="{00000000-0005-0000-0000-0000C52F0000}"/>
    <cellStyle name="Normal 2 34 2 5 2 5" xfId="12241" xr:uid="{00000000-0005-0000-0000-0000C62F0000}"/>
    <cellStyle name="Normal 2 34 2 5 3" xfId="12242" xr:uid="{00000000-0005-0000-0000-0000C72F0000}"/>
    <cellStyle name="Normal 2 34 2 5 3 2" xfId="12243" xr:uid="{00000000-0005-0000-0000-0000C82F0000}"/>
    <cellStyle name="Normal 2 34 2 5 3 3" xfId="12244" xr:uid="{00000000-0005-0000-0000-0000C92F0000}"/>
    <cellStyle name="Normal 2 34 2 5 4" xfId="12245" xr:uid="{00000000-0005-0000-0000-0000CA2F0000}"/>
    <cellStyle name="Normal 2 34 2 5 5" xfId="12246" xr:uid="{00000000-0005-0000-0000-0000CB2F0000}"/>
    <cellStyle name="Normal 2 34 2 5 6" xfId="12247" xr:uid="{00000000-0005-0000-0000-0000CC2F0000}"/>
    <cellStyle name="Normal 2 34 2 5 7" xfId="12248" xr:uid="{00000000-0005-0000-0000-0000CD2F0000}"/>
    <cellStyle name="Normal 2 34 2 5 8" xfId="12249" xr:uid="{00000000-0005-0000-0000-0000CE2F0000}"/>
    <cellStyle name="Normal 2 34 2 6" xfId="12250" xr:uid="{00000000-0005-0000-0000-0000CF2F0000}"/>
    <cellStyle name="Normal 2 34 2 6 2" xfId="12251" xr:uid="{00000000-0005-0000-0000-0000D02F0000}"/>
    <cellStyle name="Normal 2 34 2 6 2 2" xfId="12252" xr:uid="{00000000-0005-0000-0000-0000D12F0000}"/>
    <cellStyle name="Normal 2 34 2 6 2 2 2" xfId="12253" xr:uid="{00000000-0005-0000-0000-0000D22F0000}"/>
    <cellStyle name="Normal 2 34 2 6 2 3" xfId="12254" xr:uid="{00000000-0005-0000-0000-0000D32F0000}"/>
    <cellStyle name="Normal 2 34 2 6 2 4" xfId="12255" xr:uid="{00000000-0005-0000-0000-0000D42F0000}"/>
    <cellStyle name="Normal 2 34 2 6 2 5" xfId="12256" xr:uid="{00000000-0005-0000-0000-0000D52F0000}"/>
    <cellStyle name="Normal 2 34 2 6 3" xfId="12257" xr:uid="{00000000-0005-0000-0000-0000D62F0000}"/>
    <cellStyle name="Normal 2 34 2 6 3 2" xfId="12258" xr:uid="{00000000-0005-0000-0000-0000D72F0000}"/>
    <cellStyle name="Normal 2 34 2 6 3 3" xfId="12259" xr:uid="{00000000-0005-0000-0000-0000D82F0000}"/>
    <cellStyle name="Normal 2 34 2 6 4" xfId="12260" xr:uid="{00000000-0005-0000-0000-0000D92F0000}"/>
    <cellStyle name="Normal 2 34 2 6 5" xfId="12261" xr:uid="{00000000-0005-0000-0000-0000DA2F0000}"/>
    <cellStyle name="Normal 2 34 2 6 6" xfId="12262" xr:uid="{00000000-0005-0000-0000-0000DB2F0000}"/>
    <cellStyle name="Normal 2 34 2 6 7" xfId="12263" xr:uid="{00000000-0005-0000-0000-0000DC2F0000}"/>
    <cellStyle name="Normal 2 34 2 6 8" xfId="12264" xr:uid="{00000000-0005-0000-0000-0000DD2F0000}"/>
    <cellStyle name="Normal 2 34 2 7" xfId="12265" xr:uid="{00000000-0005-0000-0000-0000DE2F0000}"/>
    <cellStyle name="Normal 2 34 2 7 2" xfId="12266" xr:uid="{00000000-0005-0000-0000-0000DF2F0000}"/>
    <cellStyle name="Normal 2 34 2 7 2 2" xfId="12267" xr:uid="{00000000-0005-0000-0000-0000E02F0000}"/>
    <cellStyle name="Normal 2 34 2 7 2 2 2" xfId="12268" xr:uid="{00000000-0005-0000-0000-0000E12F0000}"/>
    <cellStyle name="Normal 2 34 2 7 2 3" xfId="12269" xr:uid="{00000000-0005-0000-0000-0000E22F0000}"/>
    <cellStyle name="Normal 2 34 2 7 2 4" xfId="12270" xr:uid="{00000000-0005-0000-0000-0000E32F0000}"/>
    <cellStyle name="Normal 2 34 2 7 2 5" xfId="12271" xr:uid="{00000000-0005-0000-0000-0000E42F0000}"/>
    <cellStyle name="Normal 2 34 2 7 3" xfId="12272" xr:uid="{00000000-0005-0000-0000-0000E52F0000}"/>
    <cellStyle name="Normal 2 34 2 7 3 2" xfId="12273" xr:uid="{00000000-0005-0000-0000-0000E62F0000}"/>
    <cellStyle name="Normal 2 34 2 7 3 3" xfId="12274" xr:uid="{00000000-0005-0000-0000-0000E72F0000}"/>
    <cellStyle name="Normal 2 34 2 7 4" xfId="12275" xr:uid="{00000000-0005-0000-0000-0000E82F0000}"/>
    <cellStyle name="Normal 2 34 2 7 5" xfId="12276" xr:uid="{00000000-0005-0000-0000-0000E92F0000}"/>
    <cellStyle name="Normal 2 34 2 7 6" xfId="12277" xr:uid="{00000000-0005-0000-0000-0000EA2F0000}"/>
    <cellStyle name="Normal 2 34 2 7 7" xfId="12278" xr:uid="{00000000-0005-0000-0000-0000EB2F0000}"/>
    <cellStyle name="Normal 2 34 2 7 8" xfId="12279" xr:uid="{00000000-0005-0000-0000-0000EC2F0000}"/>
    <cellStyle name="Normal 2 34 2 8" xfId="12280" xr:uid="{00000000-0005-0000-0000-0000ED2F0000}"/>
    <cellStyle name="Normal 2 34 2 8 2" xfId="12281" xr:uid="{00000000-0005-0000-0000-0000EE2F0000}"/>
    <cellStyle name="Normal 2 34 2 8 2 2" xfId="12282" xr:uid="{00000000-0005-0000-0000-0000EF2F0000}"/>
    <cellStyle name="Normal 2 34 2 8 2 2 2" xfId="12283" xr:uid="{00000000-0005-0000-0000-0000F02F0000}"/>
    <cellStyle name="Normal 2 34 2 8 2 3" xfId="12284" xr:uid="{00000000-0005-0000-0000-0000F12F0000}"/>
    <cellStyle name="Normal 2 34 2 8 2 4" xfId="12285" xr:uid="{00000000-0005-0000-0000-0000F22F0000}"/>
    <cellStyle name="Normal 2 34 2 8 2 5" xfId="12286" xr:uid="{00000000-0005-0000-0000-0000F32F0000}"/>
    <cellStyle name="Normal 2 34 2 8 3" xfId="12287" xr:uid="{00000000-0005-0000-0000-0000F42F0000}"/>
    <cellStyle name="Normal 2 34 2 8 3 2" xfId="12288" xr:uid="{00000000-0005-0000-0000-0000F52F0000}"/>
    <cellStyle name="Normal 2 34 2 8 3 3" xfId="12289" xr:uid="{00000000-0005-0000-0000-0000F62F0000}"/>
    <cellStyle name="Normal 2 34 2 8 4" xfId="12290" xr:uid="{00000000-0005-0000-0000-0000F72F0000}"/>
    <cellStyle name="Normal 2 34 2 8 5" xfId="12291" xr:uid="{00000000-0005-0000-0000-0000F82F0000}"/>
    <cellStyle name="Normal 2 34 2 8 6" xfId="12292" xr:uid="{00000000-0005-0000-0000-0000F92F0000}"/>
    <cellStyle name="Normal 2 34 2 8 7" xfId="12293" xr:uid="{00000000-0005-0000-0000-0000FA2F0000}"/>
    <cellStyle name="Normal 2 34 2 8 8" xfId="12294" xr:uid="{00000000-0005-0000-0000-0000FB2F0000}"/>
    <cellStyle name="Normal 2 34 2 9" xfId="12295" xr:uid="{00000000-0005-0000-0000-0000FC2F0000}"/>
    <cellStyle name="Normal 2 34 2 9 2" xfId="12296" xr:uid="{00000000-0005-0000-0000-0000FD2F0000}"/>
    <cellStyle name="Normal 2 34 2 9 2 2" xfId="12297" xr:uid="{00000000-0005-0000-0000-0000FE2F0000}"/>
    <cellStyle name="Normal 2 34 2 9 2 2 2" xfId="12298" xr:uid="{00000000-0005-0000-0000-0000FF2F0000}"/>
    <cellStyle name="Normal 2 34 2 9 2 3" xfId="12299" xr:uid="{00000000-0005-0000-0000-000000300000}"/>
    <cellStyle name="Normal 2 34 2 9 2 4" xfId="12300" xr:uid="{00000000-0005-0000-0000-000001300000}"/>
    <cellStyle name="Normal 2 34 2 9 2 5" xfId="12301" xr:uid="{00000000-0005-0000-0000-000002300000}"/>
    <cellStyle name="Normal 2 34 2 9 3" xfId="12302" xr:uid="{00000000-0005-0000-0000-000003300000}"/>
    <cellStyle name="Normal 2 34 2 9 3 2" xfId="12303" xr:uid="{00000000-0005-0000-0000-000004300000}"/>
    <cellStyle name="Normal 2 34 2 9 3 3" xfId="12304" xr:uid="{00000000-0005-0000-0000-000005300000}"/>
    <cellStyle name="Normal 2 34 2 9 4" xfId="12305" xr:uid="{00000000-0005-0000-0000-000006300000}"/>
    <cellStyle name="Normal 2 34 2 9 5" xfId="12306" xr:uid="{00000000-0005-0000-0000-000007300000}"/>
    <cellStyle name="Normal 2 34 2 9 6" xfId="12307" xr:uid="{00000000-0005-0000-0000-000008300000}"/>
    <cellStyle name="Normal 2 34 2 9 7" xfId="12308" xr:uid="{00000000-0005-0000-0000-000009300000}"/>
    <cellStyle name="Normal 2 34 2 9 8" xfId="12309" xr:uid="{00000000-0005-0000-0000-00000A300000}"/>
    <cellStyle name="Normal 2 34 20" xfId="12310" xr:uid="{00000000-0005-0000-0000-00000B300000}"/>
    <cellStyle name="Normal 2 34 21" xfId="12311" xr:uid="{00000000-0005-0000-0000-00000C300000}"/>
    <cellStyle name="Normal 2 34 3" xfId="12312" xr:uid="{00000000-0005-0000-0000-00000D300000}"/>
    <cellStyle name="Normal 2 34 4" xfId="12313" xr:uid="{00000000-0005-0000-0000-00000E300000}"/>
    <cellStyle name="Normal 2 34 5" xfId="12314" xr:uid="{00000000-0005-0000-0000-00000F300000}"/>
    <cellStyle name="Normal 2 34 5 2" xfId="12315" xr:uid="{00000000-0005-0000-0000-000010300000}"/>
    <cellStyle name="Normal 2 34 5 2 2" xfId="12316" xr:uid="{00000000-0005-0000-0000-000011300000}"/>
    <cellStyle name="Normal 2 34 5 2 2 2" xfId="12317" xr:uid="{00000000-0005-0000-0000-000012300000}"/>
    <cellStyle name="Normal 2 34 5 2 3" xfId="12318" xr:uid="{00000000-0005-0000-0000-000013300000}"/>
    <cellStyle name="Normal 2 34 5 2 4" xfId="12319" xr:uid="{00000000-0005-0000-0000-000014300000}"/>
    <cellStyle name="Normal 2 34 5 2 5" xfId="12320" xr:uid="{00000000-0005-0000-0000-000015300000}"/>
    <cellStyle name="Normal 2 34 5 3" xfId="12321" xr:uid="{00000000-0005-0000-0000-000016300000}"/>
    <cellStyle name="Normal 2 34 5 3 2" xfId="12322" xr:uid="{00000000-0005-0000-0000-000017300000}"/>
    <cellStyle name="Normal 2 34 5 3 3" xfId="12323" xr:uid="{00000000-0005-0000-0000-000018300000}"/>
    <cellStyle name="Normal 2 34 5 4" xfId="12324" xr:uid="{00000000-0005-0000-0000-000019300000}"/>
    <cellStyle name="Normal 2 34 5 5" xfId="12325" xr:uid="{00000000-0005-0000-0000-00001A300000}"/>
    <cellStyle name="Normal 2 34 5 6" xfId="12326" xr:uid="{00000000-0005-0000-0000-00001B300000}"/>
    <cellStyle name="Normal 2 34 5 7" xfId="12327" xr:uid="{00000000-0005-0000-0000-00001C300000}"/>
    <cellStyle name="Normal 2 34 6" xfId="12328" xr:uid="{00000000-0005-0000-0000-00001D300000}"/>
    <cellStyle name="Normal 2 34 6 2" xfId="12329" xr:uid="{00000000-0005-0000-0000-00001E300000}"/>
    <cellStyle name="Normal 2 34 6 2 2" xfId="12330" xr:uid="{00000000-0005-0000-0000-00001F300000}"/>
    <cellStyle name="Normal 2 34 6 2 2 2" xfId="12331" xr:uid="{00000000-0005-0000-0000-000020300000}"/>
    <cellStyle name="Normal 2 34 6 2 3" xfId="12332" xr:uid="{00000000-0005-0000-0000-000021300000}"/>
    <cellStyle name="Normal 2 34 6 2 4" xfId="12333" xr:uid="{00000000-0005-0000-0000-000022300000}"/>
    <cellStyle name="Normal 2 34 6 2 5" xfId="12334" xr:uid="{00000000-0005-0000-0000-000023300000}"/>
    <cellStyle name="Normal 2 34 6 3" xfId="12335" xr:uid="{00000000-0005-0000-0000-000024300000}"/>
    <cellStyle name="Normal 2 34 6 3 2" xfId="12336" xr:uid="{00000000-0005-0000-0000-000025300000}"/>
    <cellStyle name="Normal 2 34 6 3 3" xfId="12337" xr:uid="{00000000-0005-0000-0000-000026300000}"/>
    <cellStyle name="Normal 2 34 6 4" xfId="12338" xr:uid="{00000000-0005-0000-0000-000027300000}"/>
    <cellStyle name="Normal 2 34 6 5" xfId="12339" xr:uid="{00000000-0005-0000-0000-000028300000}"/>
    <cellStyle name="Normal 2 34 6 6" xfId="12340" xr:uid="{00000000-0005-0000-0000-000029300000}"/>
    <cellStyle name="Normal 2 34 6 7" xfId="12341" xr:uid="{00000000-0005-0000-0000-00002A300000}"/>
    <cellStyle name="Normal 2 34 7" xfId="12342" xr:uid="{00000000-0005-0000-0000-00002B300000}"/>
    <cellStyle name="Normal 2 34 8" xfId="12343" xr:uid="{00000000-0005-0000-0000-00002C300000}"/>
    <cellStyle name="Normal 2 34 9" xfId="12344" xr:uid="{00000000-0005-0000-0000-00002D300000}"/>
    <cellStyle name="Normal 2 34 9 2" xfId="12345" xr:uid="{00000000-0005-0000-0000-00002E300000}"/>
    <cellStyle name="Normal 2 34 9 2 2" xfId="12346" xr:uid="{00000000-0005-0000-0000-00002F300000}"/>
    <cellStyle name="Normal 2 34 9 2 2 2" xfId="12347" xr:uid="{00000000-0005-0000-0000-000030300000}"/>
    <cellStyle name="Normal 2 34 9 2 3" xfId="12348" xr:uid="{00000000-0005-0000-0000-000031300000}"/>
    <cellStyle name="Normal 2 34 9 2 4" xfId="12349" xr:uid="{00000000-0005-0000-0000-000032300000}"/>
    <cellStyle name="Normal 2 34 9 2 5" xfId="12350" xr:uid="{00000000-0005-0000-0000-000033300000}"/>
    <cellStyle name="Normal 2 34 9 3" xfId="12351" xr:uid="{00000000-0005-0000-0000-000034300000}"/>
    <cellStyle name="Normal 2 34 9 3 2" xfId="12352" xr:uid="{00000000-0005-0000-0000-000035300000}"/>
    <cellStyle name="Normal 2 34 9 3 3" xfId="12353" xr:uid="{00000000-0005-0000-0000-000036300000}"/>
    <cellStyle name="Normal 2 34 9 4" xfId="12354" xr:uid="{00000000-0005-0000-0000-000037300000}"/>
    <cellStyle name="Normal 2 34 9 5" xfId="12355" xr:uid="{00000000-0005-0000-0000-000038300000}"/>
    <cellStyle name="Normal 2 34 9 6" xfId="12356" xr:uid="{00000000-0005-0000-0000-000039300000}"/>
    <cellStyle name="Normal 2 34 9 7" xfId="12357" xr:uid="{00000000-0005-0000-0000-00003A300000}"/>
    <cellStyle name="Normal 2 35" xfId="12358" xr:uid="{00000000-0005-0000-0000-00003B300000}"/>
    <cellStyle name="Normal 2 35 10" xfId="12359" xr:uid="{00000000-0005-0000-0000-00003C300000}"/>
    <cellStyle name="Normal 2 35 11" xfId="12360" xr:uid="{00000000-0005-0000-0000-00003D300000}"/>
    <cellStyle name="Normal 2 35 12" xfId="12361" xr:uid="{00000000-0005-0000-0000-00003E300000}"/>
    <cellStyle name="Normal 2 35 13" xfId="12362" xr:uid="{00000000-0005-0000-0000-00003F300000}"/>
    <cellStyle name="Normal 2 35 14" xfId="12363" xr:uid="{00000000-0005-0000-0000-000040300000}"/>
    <cellStyle name="Normal 2 35 15" xfId="12364" xr:uid="{00000000-0005-0000-0000-000041300000}"/>
    <cellStyle name="Normal 2 35 16" xfId="12365" xr:uid="{00000000-0005-0000-0000-000042300000}"/>
    <cellStyle name="Normal 2 35 17" xfId="12366" xr:uid="{00000000-0005-0000-0000-000043300000}"/>
    <cellStyle name="Normal 2 35 18" xfId="12367" xr:uid="{00000000-0005-0000-0000-000044300000}"/>
    <cellStyle name="Normal 2 35 18 2" xfId="12368" xr:uid="{00000000-0005-0000-0000-000045300000}"/>
    <cellStyle name="Normal 2 35 18 2 2" xfId="12369" xr:uid="{00000000-0005-0000-0000-000046300000}"/>
    <cellStyle name="Normal 2 35 18 2 2 2" xfId="12370" xr:uid="{00000000-0005-0000-0000-000047300000}"/>
    <cellStyle name="Normal 2 35 18 2 3" xfId="12371" xr:uid="{00000000-0005-0000-0000-000048300000}"/>
    <cellStyle name="Normal 2 35 18 2 4" xfId="12372" xr:uid="{00000000-0005-0000-0000-000049300000}"/>
    <cellStyle name="Normal 2 35 18 2 5" xfId="12373" xr:uid="{00000000-0005-0000-0000-00004A300000}"/>
    <cellStyle name="Normal 2 35 18 3" xfId="12374" xr:uid="{00000000-0005-0000-0000-00004B300000}"/>
    <cellStyle name="Normal 2 35 18 3 2" xfId="12375" xr:uid="{00000000-0005-0000-0000-00004C300000}"/>
    <cellStyle name="Normal 2 35 18 3 3" xfId="12376" xr:uid="{00000000-0005-0000-0000-00004D300000}"/>
    <cellStyle name="Normal 2 35 18 4" xfId="12377" xr:uid="{00000000-0005-0000-0000-00004E300000}"/>
    <cellStyle name="Normal 2 35 18 5" xfId="12378" xr:uid="{00000000-0005-0000-0000-00004F300000}"/>
    <cellStyle name="Normal 2 35 18 6" xfId="12379" xr:uid="{00000000-0005-0000-0000-000050300000}"/>
    <cellStyle name="Normal 2 35 19" xfId="12380" xr:uid="{00000000-0005-0000-0000-000051300000}"/>
    <cellStyle name="Normal 2 35 19 2" xfId="12381" xr:uid="{00000000-0005-0000-0000-000052300000}"/>
    <cellStyle name="Normal 2 35 19 2 2" xfId="12382" xr:uid="{00000000-0005-0000-0000-000053300000}"/>
    <cellStyle name="Normal 2 35 19 2 2 2" xfId="12383" xr:uid="{00000000-0005-0000-0000-000054300000}"/>
    <cellStyle name="Normal 2 35 19 2 3" xfId="12384" xr:uid="{00000000-0005-0000-0000-000055300000}"/>
    <cellStyle name="Normal 2 35 19 2 4" xfId="12385" xr:uid="{00000000-0005-0000-0000-000056300000}"/>
    <cellStyle name="Normal 2 35 19 2 5" xfId="12386" xr:uid="{00000000-0005-0000-0000-000057300000}"/>
    <cellStyle name="Normal 2 35 19 3" xfId="12387" xr:uid="{00000000-0005-0000-0000-000058300000}"/>
    <cellStyle name="Normal 2 35 19 3 2" xfId="12388" xr:uid="{00000000-0005-0000-0000-000059300000}"/>
    <cellStyle name="Normal 2 35 19 3 3" xfId="12389" xr:uid="{00000000-0005-0000-0000-00005A300000}"/>
    <cellStyle name="Normal 2 35 19 4" xfId="12390" xr:uid="{00000000-0005-0000-0000-00005B300000}"/>
    <cellStyle name="Normal 2 35 19 5" xfId="12391" xr:uid="{00000000-0005-0000-0000-00005C300000}"/>
    <cellStyle name="Normal 2 35 19 6" xfId="12392" xr:uid="{00000000-0005-0000-0000-00005D300000}"/>
    <cellStyle name="Normal 2 35 2" xfId="12393" xr:uid="{00000000-0005-0000-0000-00005E300000}"/>
    <cellStyle name="Normal 2 35 2 10" xfId="12394" xr:uid="{00000000-0005-0000-0000-00005F300000}"/>
    <cellStyle name="Normal 2 35 2 10 2" xfId="12395" xr:uid="{00000000-0005-0000-0000-000060300000}"/>
    <cellStyle name="Normal 2 35 2 10 2 2" xfId="12396" xr:uid="{00000000-0005-0000-0000-000061300000}"/>
    <cellStyle name="Normal 2 35 2 10 2 2 2" xfId="12397" xr:uid="{00000000-0005-0000-0000-000062300000}"/>
    <cellStyle name="Normal 2 35 2 10 2 3" xfId="12398" xr:uid="{00000000-0005-0000-0000-000063300000}"/>
    <cellStyle name="Normal 2 35 2 10 2 4" xfId="12399" xr:uid="{00000000-0005-0000-0000-000064300000}"/>
    <cellStyle name="Normal 2 35 2 10 2 5" xfId="12400" xr:uid="{00000000-0005-0000-0000-000065300000}"/>
    <cellStyle name="Normal 2 35 2 10 3" xfId="12401" xr:uid="{00000000-0005-0000-0000-000066300000}"/>
    <cellStyle name="Normal 2 35 2 10 3 2" xfId="12402" xr:uid="{00000000-0005-0000-0000-000067300000}"/>
    <cellStyle name="Normal 2 35 2 10 3 3" xfId="12403" xr:uid="{00000000-0005-0000-0000-000068300000}"/>
    <cellStyle name="Normal 2 35 2 10 4" xfId="12404" xr:uid="{00000000-0005-0000-0000-000069300000}"/>
    <cellStyle name="Normal 2 35 2 10 5" xfId="12405" xr:uid="{00000000-0005-0000-0000-00006A300000}"/>
    <cellStyle name="Normal 2 35 2 10 6" xfId="12406" xr:uid="{00000000-0005-0000-0000-00006B300000}"/>
    <cellStyle name="Normal 2 35 2 10 7" xfId="12407" xr:uid="{00000000-0005-0000-0000-00006C300000}"/>
    <cellStyle name="Normal 2 35 2 10 8" xfId="12408" xr:uid="{00000000-0005-0000-0000-00006D300000}"/>
    <cellStyle name="Normal 2 35 2 2" xfId="12409" xr:uid="{00000000-0005-0000-0000-00006E300000}"/>
    <cellStyle name="Normal 2 35 2 2 10" xfId="12410" xr:uid="{00000000-0005-0000-0000-00006F300000}"/>
    <cellStyle name="Normal 2 35 2 2 11" xfId="12411" xr:uid="{00000000-0005-0000-0000-000070300000}"/>
    <cellStyle name="Normal 2 35 2 2 11 2" xfId="12412" xr:uid="{00000000-0005-0000-0000-000071300000}"/>
    <cellStyle name="Normal 2 35 2 2 11 2 2" xfId="12413" xr:uid="{00000000-0005-0000-0000-000072300000}"/>
    <cellStyle name="Normal 2 35 2 2 11 3" xfId="12414" xr:uid="{00000000-0005-0000-0000-000073300000}"/>
    <cellStyle name="Normal 2 35 2 2 11 4" xfId="12415" xr:uid="{00000000-0005-0000-0000-000074300000}"/>
    <cellStyle name="Normal 2 35 2 2 11 5" xfId="12416" xr:uid="{00000000-0005-0000-0000-000075300000}"/>
    <cellStyle name="Normal 2 35 2 2 12" xfId="12417" xr:uid="{00000000-0005-0000-0000-000076300000}"/>
    <cellStyle name="Normal 2 35 2 2 12 2" xfId="12418" xr:uid="{00000000-0005-0000-0000-000077300000}"/>
    <cellStyle name="Normal 2 35 2 2 13" xfId="12419" xr:uid="{00000000-0005-0000-0000-000078300000}"/>
    <cellStyle name="Normal 2 35 2 2 14" xfId="12420" xr:uid="{00000000-0005-0000-0000-000079300000}"/>
    <cellStyle name="Normal 2 35 2 2 15" xfId="12421" xr:uid="{00000000-0005-0000-0000-00007A300000}"/>
    <cellStyle name="Normal 2 35 2 2 16" xfId="12422" xr:uid="{00000000-0005-0000-0000-00007B300000}"/>
    <cellStyle name="Normal 2 35 2 2 17" xfId="12423" xr:uid="{00000000-0005-0000-0000-00007C300000}"/>
    <cellStyle name="Normal 2 35 2 2 2" xfId="12424" xr:uid="{00000000-0005-0000-0000-00007D300000}"/>
    <cellStyle name="Normal 2 35 2 2 3" xfId="12425" xr:uid="{00000000-0005-0000-0000-00007E300000}"/>
    <cellStyle name="Normal 2 35 2 2 4" xfId="12426" xr:uid="{00000000-0005-0000-0000-00007F300000}"/>
    <cellStyle name="Normal 2 35 2 2 5" xfId="12427" xr:uid="{00000000-0005-0000-0000-000080300000}"/>
    <cellStyle name="Normal 2 35 2 2 6" xfId="12428" xr:uid="{00000000-0005-0000-0000-000081300000}"/>
    <cellStyle name="Normal 2 35 2 2 7" xfId="12429" xr:uid="{00000000-0005-0000-0000-000082300000}"/>
    <cellStyle name="Normal 2 35 2 2 8" xfId="12430" xr:uid="{00000000-0005-0000-0000-000083300000}"/>
    <cellStyle name="Normal 2 35 2 2 9" xfId="12431" xr:uid="{00000000-0005-0000-0000-000084300000}"/>
    <cellStyle name="Normal 2 35 2 3" xfId="12432" xr:uid="{00000000-0005-0000-0000-000085300000}"/>
    <cellStyle name="Normal 2 35 2 3 2" xfId="12433" xr:uid="{00000000-0005-0000-0000-000086300000}"/>
    <cellStyle name="Normal 2 35 2 3 2 2" xfId="12434" xr:uid="{00000000-0005-0000-0000-000087300000}"/>
    <cellStyle name="Normal 2 35 2 3 2 2 2" xfId="12435" xr:uid="{00000000-0005-0000-0000-000088300000}"/>
    <cellStyle name="Normal 2 35 2 3 2 3" xfId="12436" xr:uid="{00000000-0005-0000-0000-000089300000}"/>
    <cellStyle name="Normal 2 35 2 3 2 4" xfId="12437" xr:uid="{00000000-0005-0000-0000-00008A300000}"/>
    <cellStyle name="Normal 2 35 2 3 2 5" xfId="12438" xr:uid="{00000000-0005-0000-0000-00008B300000}"/>
    <cellStyle name="Normal 2 35 2 3 3" xfId="12439" xr:uid="{00000000-0005-0000-0000-00008C300000}"/>
    <cellStyle name="Normal 2 35 2 3 3 2" xfId="12440" xr:uid="{00000000-0005-0000-0000-00008D300000}"/>
    <cellStyle name="Normal 2 35 2 3 3 3" xfId="12441" xr:uid="{00000000-0005-0000-0000-00008E300000}"/>
    <cellStyle name="Normal 2 35 2 3 4" xfId="12442" xr:uid="{00000000-0005-0000-0000-00008F300000}"/>
    <cellStyle name="Normal 2 35 2 3 5" xfId="12443" xr:uid="{00000000-0005-0000-0000-000090300000}"/>
    <cellStyle name="Normal 2 35 2 3 6" xfId="12444" xr:uid="{00000000-0005-0000-0000-000091300000}"/>
    <cellStyle name="Normal 2 35 2 3 7" xfId="12445" xr:uid="{00000000-0005-0000-0000-000092300000}"/>
    <cellStyle name="Normal 2 35 2 3 8" xfId="12446" xr:uid="{00000000-0005-0000-0000-000093300000}"/>
    <cellStyle name="Normal 2 35 2 4" xfId="12447" xr:uid="{00000000-0005-0000-0000-000094300000}"/>
    <cellStyle name="Normal 2 35 2 4 2" xfId="12448" xr:uid="{00000000-0005-0000-0000-000095300000}"/>
    <cellStyle name="Normal 2 35 2 4 2 2" xfId="12449" xr:uid="{00000000-0005-0000-0000-000096300000}"/>
    <cellStyle name="Normal 2 35 2 4 2 2 2" xfId="12450" xr:uid="{00000000-0005-0000-0000-000097300000}"/>
    <cellStyle name="Normal 2 35 2 4 2 3" xfId="12451" xr:uid="{00000000-0005-0000-0000-000098300000}"/>
    <cellStyle name="Normal 2 35 2 4 2 4" xfId="12452" xr:uid="{00000000-0005-0000-0000-000099300000}"/>
    <cellStyle name="Normal 2 35 2 4 2 5" xfId="12453" xr:uid="{00000000-0005-0000-0000-00009A300000}"/>
    <cellStyle name="Normal 2 35 2 4 3" xfId="12454" xr:uid="{00000000-0005-0000-0000-00009B300000}"/>
    <cellStyle name="Normal 2 35 2 4 3 2" xfId="12455" xr:uid="{00000000-0005-0000-0000-00009C300000}"/>
    <cellStyle name="Normal 2 35 2 4 3 3" xfId="12456" xr:uid="{00000000-0005-0000-0000-00009D300000}"/>
    <cellStyle name="Normal 2 35 2 4 4" xfId="12457" xr:uid="{00000000-0005-0000-0000-00009E300000}"/>
    <cellStyle name="Normal 2 35 2 4 5" xfId="12458" xr:uid="{00000000-0005-0000-0000-00009F300000}"/>
    <cellStyle name="Normal 2 35 2 4 6" xfId="12459" xr:uid="{00000000-0005-0000-0000-0000A0300000}"/>
    <cellStyle name="Normal 2 35 2 4 7" xfId="12460" xr:uid="{00000000-0005-0000-0000-0000A1300000}"/>
    <cellStyle name="Normal 2 35 2 4 8" xfId="12461" xr:uid="{00000000-0005-0000-0000-0000A2300000}"/>
    <cellStyle name="Normal 2 35 2 5" xfId="12462" xr:uid="{00000000-0005-0000-0000-0000A3300000}"/>
    <cellStyle name="Normal 2 35 2 5 2" xfId="12463" xr:uid="{00000000-0005-0000-0000-0000A4300000}"/>
    <cellStyle name="Normal 2 35 2 5 2 2" xfId="12464" xr:uid="{00000000-0005-0000-0000-0000A5300000}"/>
    <cellStyle name="Normal 2 35 2 5 2 2 2" xfId="12465" xr:uid="{00000000-0005-0000-0000-0000A6300000}"/>
    <cellStyle name="Normal 2 35 2 5 2 3" xfId="12466" xr:uid="{00000000-0005-0000-0000-0000A7300000}"/>
    <cellStyle name="Normal 2 35 2 5 2 4" xfId="12467" xr:uid="{00000000-0005-0000-0000-0000A8300000}"/>
    <cellStyle name="Normal 2 35 2 5 2 5" xfId="12468" xr:uid="{00000000-0005-0000-0000-0000A9300000}"/>
    <cellStyle name="Normal 2 35 2 5 3" xfId="12469" xr:uid="{00000000-0005-0000-0000-0000AA300000}"/>
    <cellStyle name="Normal 2 35 2 5 3 2" xfId="12470" xr:uid="{00000000-0005-0000-0000-0000AB300000}"/>
    <cellStyle name="Normal 2 35 2 5 3 3" xfId="12471" xr:uid="{00000000-0005-0000-0000-0000AC300000}"/>
    <cellStyle name="Normal 2 35 2 5 4" xfId="12472" xr:uid="{00000000-0005-0000-0000-0000AD300000}"/>
    <cellStyle name="Normal 2 35 2 5 5" xfId="12473" xr:uid="{00000000-0005-0000-0000-0000AE300000}"/>
    <cellStyle name="Normal 2 35 2 5 6" xfId="12474" xr:uid="{00000000-0005-0000-0000-0000AF300000}"/>
    <cellStyle name="Normal 2 35 2 5 7" xfId="12475" xr:uid="{00000000-0005-0000-0000-0000B0300000}"/>
    <cellStyle name="Normal 2 35 2 5 8" xfId="12476" xr:uid="{00000000-0005-0000-0000-0000B1300000}"/>
    <cellStyle name="Normal 2 35 2 6" xfId="12477" xr:uid="{00000000-0005-0000-0000-0000B2300000}"/>
    <cellStyle name="Normal 2 35 2 6 2" xfId="12478" xr:uid="{00000000-0005-0000-0000-0000B3300000}"/>
    <cellStyle name="Normal 2 35 2 6 2 2" xfId="12479" xr:uid="{00000000-0005-0000-0000-0000B4300000}"/>
    <cellStyle name="Normal 2 35 2 6 2 2 2" xfId="12480" xr:uid="{00000000-0005-0000-0000-0000B5300000}"/>
    <cellStyle name="Normal 2 35 2 6 2 3" xfId="12481" xr:uid="{00000000-0005-0000-0000-0000B6300000}"/>
    <cellStyle name="Normal 2 35 2 6 2 4" xfId="12482" xr:uid="{00000000-0005-0000-0000-0000B7300000}"/>
    <cellStyle name="Normal 2 35 2 6 2 5" xfId="12483" xr:uid="{00000000-0005-0000-0000-0000B8300000}"/>
    <cellStyle name="Normal 2 35 2 6 3" xfId="12484" xr:uid="{00000000-0005-0000-0000-0000B9300000}"/>
    <cellStyle name="Normal 2 35 2 6 3 2" xfId="12485" xr:uid="{00000000-0005-0000-0000-0000BA300000}"/>
    <cellStyle name="Normal 2 35 2 6 3 3" xfId="12486" xr:uid="{00000000-0005-0000-0000-0000BB300000}"/>
    <cellStyle name="Normal 2 35 2 6 4" xfId="12487" xr:uid="{00000000-0005-0000-0000-0000BC300000}"/>
    <cellStyle name="Normal 2 35 2 6 5" xfId="12488" xr:uid="{00000000-0005-0000-0000-0000BD300000}"/>
    <cellStyle name="Normal 2 35 2 6 6" xfId="12489" xr:uid="{00000000-0005-0000-0000-0000BE300000}"/>
    <cellStyle name="Normal 2 35 2 6 7" xfId="12490" xr:uid="{00000000-0005-0000-0000-0000BF300000}"/>
    <cellStyle name="Normal 2 35 2 6 8" xfId="12491" xr:uid="{00000000-0005-0000-0000-0000C0300000}"/>
    <cellStyle name="Normal 2 35 2 7" xfId="12492" xr:uid="{00000000-0005-0000-0000-0000C1300000}"/>
    <cellStyle name="Normal 2 35 2 7 2" xfId="12493" xr:uid="{00000000-0005-0000-0000-0000C2300000}"/>
    <cellStyle name="Normal 2 35 2 7 2 2" xfId="12494" xr:uid="{00000000-0005-0000-0000-0000C3300000}"/>
    <cellStyle name="Normal 2 35 2 7 2 2 2" xfId="12495" xr:uid="{00000000-0005-0000-0000-0000C4300000}"/>
    <cellStyle name="Normal 2 35 2 7 2 3" xfId="12496" xr:uid="{00000000-0005-0000-0000-0000C5300000}"/>
    <cellStyle name="Normal 2 35 2 7 2 4" xfId="12497" xr:uid="{00000000-0005-0000-0000-0000C6300000}"/>
    <cellStyle name="Normal 2 35 2 7 2 5" xfId="12498" xr:uid="{00000000-0005-0000-0000-0000C7300000}"/>
    <cellStyle name="Normal 2 35 2 7 3" xfId="12499" xr:uid="{00000000-0005-0000-0000-0000C8300000}"/>
    <cellStyle name="Normal 2 35 2 7 3 2" xfId="12500" xr:uid="{00000000-0005-0000-0000-0000C9300000}"/>
    <cellStyle name="Normal 2 35 2 7 3 3" xfId="12501" xr:uid="{00000000-0005-0000-0000-0000CA300000}"/>
    <cellStyle name="Normal 2 35 2 7 4" xfId="12502" xr:uid="{00000000-0005-0000-0000-0000CB300000}"/>
    <cellStyle name="Normal 2 35 2 7 5" xfId="12503" xr:uid="{00000000-0005-0000-0000-0000CC300000}"/>
    <cellStyle name="Normal 2 35 2 7 6" xfId="12504" xr:uid="{00000000-0005-0000-0000-0000CD300000}"/>
    <cellStyle name="Normal 2 35 2 7 7" xfId="12505" xr:uid="{00000000-0005-0000-0000-0000CE300000}"/>
    <cellStyle name="Normal 2 35 2 7 8" xfId="12506" xr:uid="{00000000-0005-0000-0000-0000CF300000}"/>
    <cellStyle name="Normal 2 35 2 8" xfId="12507" xr:uid="{00000000-0005-0000-0000-0000D0300000}"/>
    <cellStyle name="Normal 2 35 2 8 2" xfId="12508" xr:uid="{00000000-0005-0000-0000-0000D1300000}"/>
    <cellStyle name="Normal 2 35 2 8 2 2" xfId="12509" xr:uid="{00000000-0005-0000-0000-0000D2300000}"/>
    <cellStyle name="Normal 2 35 2 8 2 2 2" xfId="12510" xr:uid="{00000000-0005-0000-0000-0000D3300000}"/>
    <cellStyle name="Normal 2 35 2 8 2 3" xfId="12511" xr:uid="{00000000-0005-0000-0000-0000D4300000}"/>
    <cellStyle name="Normal 2 35 2 8 2 4" xfId="12512" xr:uid="{00000000-0005-0000-0000-0000D5300000}"/>
    <cellStyle name="Normal 2 35 2 8 2 5" xfId="12513" xr:uid="{00000000-0005-0000-0000-0000D6300000}"/>
    <cellStyle name="Normal 2 35 2 8 3" xfId="12514" xr:uid="{00000000-0005-0000-0000-0000D7300000}"/>
    <cellStyle name="Normal 2 35 2 8 3 2" xfId="12515" xr:uid="{00000000-0005-0000-0000-0000D8300000}"/>
    <cellStyle name="Normal 2 35 2 8 3 3" xfId="12516" xr:uid="{00000000-0005-0000-0000-0000D9300000}"/>
    <cellStyle name="Normal 2 35 2 8 4" xfId="12517" xr:uid="{00000000-0005-0000-0000-0000DA300000}"/>
    <cellStyle name="Normal 2 35 2 8 5" xfId="12518" xr:uid="{00000000-0005-0000-0000-0000DB300000}"/>
    <cellStyle name="Normal 2 35 2 8 6" xfId="12519" xr:uid="{00000000-0005-0000-0000-0000DC300000}"/>
    <cellStyle name="Normal 2 35 2 8 7" xfId="12520" xr:uid="{00000000-0005-0000-0000-0000DD300000}"/>
    <cellStyle name="Normal 2 35 2 8 8" xfId="12521" xr:uid="{00000000-0005-0000-0000-0000DE300000}"/>
    <cellStyle name="Normal 2 35 2 9" xfId="12522" xr:uid="{00000000-0005-0000-0000-0000DF300000}"/>
    <cellStyle name="Normal 2 35 2 9 2" xfId="12523" xr:uid="{00000000-0005-0000-0000-0000E0300000}"/>
    <cellStyle name="Normal 2 35 2 9 2 2" xfId="12524" xr:uid="{00000000-0005-0000-0000-0000E1300000}"/>
    <cellStyle name="Normal 2 35 2 9 2 2 2" xfId="12525" xr:uid="{00000000-0005-0000-0000-0000E2300000}"/>
    <cellStyle name="Normal 2 35 2 9 2 3" xfId="12526" xr:uid="{00000000-0005-0000-0000-0000E3300000}"/>
    <cellStyle name="Normal 2 35 2 9 2 4" xfId="12527" xr:uid="{00000000-0005-0000-0000-0000E4300000}"/>
    <cellStyle name="Normal 2 35 2 9 2 5" xfId="12528" xr:uid="{00000000-0005-0000-0000-0000E5300000}"/>
    <cellStyle name="Normal 2 35 2 9 3" xfId="12529" xr:uid="{00000000-0005-0000-0000-0000E6300000}"/>
    <cellStyle name="Normal 2 35 2 9 3 2" xfId="12530" xr:uid="{00000000-0005-0000-0000-0000E7300000}"/>
    <cellStyle name="Normal 2 35 2 9 3 3" xfId="12531" xr:uid="{00000000-0005-0000-0000-0000E8300000}"/>
    <cellStyle name="Normal 2 35 2 9 4" xfId="12532" xr:uid="{00000000-0005-0000-0000-0000E9300000}"/>
    <cellStyle name="Normal 2 35 2 9 5" xfId="12533" xr:uid="{00000000-0005-0000-0000-0000EA300000}"/>
    <cellStyle name="Normal 2 35 2 9 6" xfId="12534" xr:uid="{00000000-0005-0000-0000-0000EB300000}"/>
    <cellStyle name="Normal 2 35 2 9 7" xfId="12535" xr:uid="{00000000-0005-0000-0000-0000EC300000}"/>
    <cellStyle name="Normal 2 35 2 9 8" xfId="12536" xr:uid="{00000000-0005-0000-0000-0000ED300000}"/>
    <cellStyle name="Normal 2 35 20" xfId="12537" xr:uid="{00000000-0005-0000-0000-0000EE300000}"/>
    <cellStyle name="Normal 2 35 20 2" xfId="12538" xr:uid="{00000000-0005-0000-0000-0000EF300000}"/>
    <cellStyle name="Normal 2 35 20 2 2" xfId="12539" xr:uid="{00000000-0005-0000-0000-0000F0300000}"/>
    <cellStyle name="Normal 2 35 20 2 2 2" xfId="12540" xr:uid="{00000000-0005-0000-0000-0000F1300000}"/>
    <cellStyle name="Normal 2 35 20 2 3" xfId="12541" xr:uid="{00000000-0005-0000-0000-0000F2300000}"/>
    <cellStyle name="Normal 2 35 20 2 4" xfId="12542" xr:uid="{00000000-0005-0000-0000-0000F3300000}"/>
    <cellStyle name="Normal 2 35 20 2 5" xfId="12543" xr:uid="{00000000-0005-0000-0000-0000F4300000}"/>
    <cellStyle name="Normal 2 35 20 3" xfId="12544" xr:uid="{00000000-0005-0000-0000-0000F5300000}"/>
    <cellStyle name="Normal 2 35 20 3 2" xfId="12545" xr:uid="{00000000-0005-0000-0000-0000F6300000}"/>
    <cellStyle name="Normal 2 35 20 3 3" xfId="12546" xr:uid="{00000000-0005-0000-0000-0000F7300000}"/>
    <cellStyle name="Normal 2 35 20 4" xfId="12547" xr:uid="{00000000-0005-0000-0000-0000F8300000}"/>
    <cellStyle name="Normal 2 35 20 5" xfId="12548" xr:uid="{00000000-0005-0000-0000-0000F9300000}"/>
    <cellStyle name="Normal 2 35 20 6" xfId="12549" xr:uid="{00000000-0005-0000-0000-0000FA300000}"/>
    <cellStyle name="Normal 2 35 21" xfId="12550" xr:uid="{00000000-0005-0000-0000-0000FB300000}"/>
    <cellStyle name="Normal 2 35 21 2" xfId="12551" xr:uid="{00000000-0005-0000-0000-0000FC300000}"/>
    <cellStyle name="Normal 2 35 21 2 2" xfId="12552" xr:uid="{00000000-0005-0000-0000-0000FD300000}"/>
    <cellStyle name="Normal 2 35 21 2 2 2" xfId="12553" xr:uid="{00000000-0005-0000-0000-0000FE300000}"/>
    <cellStyle name="Normal 2 35 21 2 3" xfId="12554" xr:uid="{00000000-0005-0000-0000-0000FF300000}"/>
    <cellStyle name="Normal 2 35 21 2 4" xfId="12555" xr:uid="{00000000-0005-0000-0000-000000310000}"/>
    <cellStyle name="Normal 2 35 21 2 5" xfId="12556" xr:uid="{00000000-0005-0000-0000-000001310000}"/>
    <cellStyle name="Normal 2 35 21 3" xfId="12557" xr:uid="{00000000-0005-0000-0000-000002310000}"/>
    <cellStyle name="Normal 2 35 21 3 2" xfId="12558" xr:uid="{00000000-0005-0000-0000-000003310000}"/>
    <cellStyle name="Normal 2 35 21 3 3" xfId="12559" xr:uid="{00000000-0005-0000-0000-000004310000}"/>
    <cellStyle name="Normal 2 35 21 4" xfId="12560" xr:uid="{00000000-0005-0000-0000-000005310000}"/>
    <cellStyle name="Normal 2 35 21 5" xfId="12561" xr:uid="{00000000-0005-0000-0000-000006310000}"/>
    <cellStyle name="Normal 2 35 21 6" xfId="12562" xr:uid="{00000000-0005-0000-0000-000007310000}"/>
    <cellStyle name="Normal 2 35 22" xfId="12563" xr:uid="{00000000-0005-0000-0000-000008310000}"/>
    <cellStyle name="Normal 2 35 23" xfId="12564" xr:uid="{00000000-0005-0000-0000-000009310000}"/>
    <cellStyle name="Normal 2 35 3" xfId="12565" xr:uid="{00000000-0005-0000-0000-00000A310000}"/>
    <cellStyle name="Normal 2 35 4" xfId="12566" xr:uid="{00000000-0005-0000-0000-00000B310000}"/>
    <cellStyle name="Normal 2 35 5" xfId="12567" xr:uid="{00000000-0005-0000-0000-00000C310000}"/>
    <cellStyle name="Normal 2 35 5 2" xfId="12568" xr:uid="{00000000-0005-0000-0000-00000D310000}"/>
    <cellStyle name="Normal 2 35 5 2 2" xfId="12569" xr:uid="{00000000-0005-0000-0000-00000E310000}"/>
    <cellStyle name="Normal 2 35 5 2 2 2" xfId="12570" xr:uid="{00000000-0005-0000-0000-00000F310000}"/>
    <cellStyle name="Normal 2 35 5 2 3" xfId="12571" xr:uid="{00000000-0005-0000-0000-000010310000}"/>
    <cellStyle name="Normal 2 35 5 2 4" xfId="12572" xr:uid="{00000000-0005-0000-0000-000011310000}"/>
    <cellStyle name="Normal 2 35 5 2 5" xfId="12573" xr:uid="{00000000-0005-0000-0000-000012310000}"/>
    <cellStyle name="Normal 2 35 5 3" xfId="12574" xr:uid="{00000000-0005-0000-0000-000013310000}"/>
    <cellStyle name="Normal 2 35 5 3 2" xfId="12575" xr:uid="{00000000-0005-0000-0000-000014310000}"/>
    <cellStyle name="Normal 2 35 5 3 3" xfId="12576" xr:uid="{00000000-0005-0000-0000-000015310000}"/>
    <cellStyle name="Normal 2 35 5 4" xfId="12577" xr:uid="{00000000-0005-0000-0000-000016310000}"/>
    <cellStyle name="Normal 2 35 5 5" xfId="12578" xr:uid="{00000000-0005-0000-0000-000017310000}"/>
    <cellStyle name="Normal 2 35 5 6" xfId="12579" xr:uid="{00000000-0005-0000-0000-000018310000}"/>
    <cellStyle name="Normal 2 35 5 7" xfId="12580" xr:uid="{00000000-0005-0000-0000-000019310000}"/>
    <cellStyle name="Normal 2 35 6" xfId="12581" xr:uid="{00000000-0005-0000-0000-00001A310000}"/>
    <cellStyle name="Normal 2 35 6 2" xfId="12582" xr:uid="{00000000-0005-0000-0000-00001B310000}"/>
    <cellStyle name="Normal 2 35 6 2 2" xfId="12583" xr:uid="{00000000-0005-0000-0000-00001C310000}"/>
    <cellStyle name="Normal 2 35 6 2 2 2" xfId="12584" xr:uid="{00000000-0005-0000-0000-00001D310000}"/>
    <cellStyle name="Normal 2 35 6 2 3" xfId="12585" xr:uid="{00000000-0005-0000-0000-00001E310000}"/>
    <cellStyle name="Normal 2 35 6 2 4" xfId="12586" xr:uid="{00000000-0005-0000-0000-00001F310000}"/>
    <cellStyle name="Normal 2 35 6 2 5" xfId="12587" xr:uid="{00000000-0005-0000-0000-000020310000}"/>
    <cellStyle name="Normal 2 35 6 3" xfId="12588" xr:uid="{00000000-0005-0000-0000-000021310000}"/>
    <cellStyle name="Normal 2 35 6 3 2" xfId="12589" xr:uid="{00000000-0005-0000-0000-000022310000}"/>
    <cellStyle name="Normal 2 35 6 3 3" xfId="12590" xr:uid="{00000000-0005-0000-0000-000023310000}"/>
    <cellStyle name="Normal 2 35 6 4" xfId="12591" xr:uid="{00000000-0005-0000-0000-000024310000}"/>
    <cellStyle name="Normal 2 35 6 5" xfId="12592" xr:uid="{00000000-0005-0000-0000-000025310000}"/>
    <cellStyle name="Normal 2 35 6 6" xfId="12593" xr:uid="{00000000-0005-0000-0000-000026310000}"/>
    <cellStyle name="Normal 2 35 6 7" xfId="12594" xr:uid="{00000000-0005-0000-0000-000027310000}"/>
    <cellStyle name="Normal 2 35 7" xfId="12595" xr:uid="{00000000-0005-0000-0000-000028310000}"/>
    <cellStyle name="Normal 2 35 8" xfId="12596" xr:uid="{00000000-0005-0000-0000-000029310000}"/>
    <cellStyle name="Normal 2 35 9" xfId="12597" xr:uid="{00000000-0005-0000-0000-00002A310000}"/>
    <cellStyle name="Normal 2 35 9 2" xfId="12598" xr:uid="{00000000-0005-0000-0000-00002B310000}"/>
    <cellStyle name="Normal 2 35 9 2 2" xfId="12599" xr:uid="{00000000-0005-0000-0000-00002C310000}"/>
    <cellStyle name="Normal 2 35 9 2 2 2" xfId="12600" xr:uid="{00000000-0005-0000-0000-00002D310000}"/>
    <cellStyle name="Normal 2 35 9 2 3" xfId="12601" xr:uid="{00000000-0005-0000-0000-00002E310000}"/>
    <cellStyle name="Normal 2 35 9 2 4" xfId="12602" xr:uid="{00000000-0005-0000-0000-00002F310000}"/>
    <cellStyle name="Normal 2 35 9 2 5" xfId="12603" xr:uid="{00000000-0005-0000-0000-000030310000}"/>
    <cellStyle name="Normal 2 35 9 3" xfId="12604" xr:uid="{00000000-0005-0000-0000-000031310000}"/>
    <cellStyle name="Normal 2 35 9 3 2" xfId="12605" xr:uid="{00000000-0005-0000-0000-000032310000}"/>
    <cellStyle name="Normal 2 35 9 3 3" xfId="12606" xr:uid="{00000000-0005-0000-0000-000033310000}"/>
    <cellStyle name="Normal 2 35 9 4" xfId="12607" xr:uid="{00000000-0005-0000-0000-000034310000}"/>
    <cellStyle name="Normal 2 35 9 5" xfId="12608" xr:uid="{00000000-0005-0000-0000-000035310000}"/>
    <cellStyle name="Normal 2 35 9 6" xfId="12609" xr:uid="{00000000-0005-0000-0000-000036310000}"/>
    <cellStyle name="Normal 2 35 9 7" xfId="12610" xr:uid="{00000000-0005-0000-0000-000037310000}"/>
    <cellStyle name="Normal 2 36" xfId="12611" xr:uid="{00000000-0005-0000-0000-000038310000}"/>
    <cellStyle name="Normal 2 36 10" xfId="12612" xr:uid="{00000000-0005-0000-0000-000039310000}"/>
    <cellStyle name="Normal 2 36 11" xfId="12613" xr:uid="{00000000-0005-0000-0000-00003A310000}"/>
    <cellStyle name="Normal 2 36 12" xfId="12614" xr:uid="{00000000-0005-0000-0000-00003B310000}"/>
    <cellStyle name="Normal 2 36 13" xfId="12615" xr:uid="{00000000-0005-0000-0000-00003C310000}"/>
    <cellStyle name="Normal 2 36 14" xfId="12616" xr:uid="{00000000-0005-0000-0000-00003D310000}"/>
    <cellStyle name="Normal 2 36 15" xfId="12617" xr:uid="{00000000-0005-0000-0000-00003E310000}"/>
    <cellStyle name="Normal 2 36 16" xfId="12618" xr:uid="{00000000-0005-0000-0000-00003F310000}"/>
    <cellStyle name="Normal 2 36 17" xfId="12619" xr:uid="{00000000-0005-0000-0000-000040310000}"/>
    <cellStyle name="Normal 2 36 18" xfId="12620" xr:uid="{00000000-0005-0000-0000-000041310000}"/>
    <cellStyle name="Normal 2 36 19" xfId="12621" xr:uid="{00000000-0005-0000-0000-000042310000}"/>
    <cellStyle name="Normal 2 36 2" xfId="12622" xr:uid="{00000000-0005-0000-0000-000043310000}"/>
    <cellStyle name="Normal 2 36 2 10" xfId="12623" xr:uid="{00000000-0005-0000-0000-000044310000}"/>
    <cellStyle name="Normal 2 36 2 10 2" xfId="12624" xr:uid="{00000000-0005-0000-0000-000045310000}"/>
    <cellStyle name="Normal 2 36 2 10 2 2" xfId="12625" xr:uid="{00000000-0005-0000-0000-000046310000}"/>
    <cellStyle name="Normal 2 36 2 10 2 2 2" xfId="12626" xr:uid="{00000000-0005-0000-0000-000047310000}"/>
    <cellStyle name="Normal 2 36 2 10 2 3" xfId="12627" xr:uid="{00000000-0005-0000-0000-000048310000}"/>
    <cellStyle name="Normal 2 36 2 10 2 4" xfId="12628" xr:uid="{00000000-0005-0000-0000-000049310000}"/>
    <cellStyle name="Normal 2 36 2 10 2 5" xfId="12629" xr:uid="{00000000-0005-0000-0000-00004A310000}"/>
    <cellStyle name="Normal 2 36 2 10 3" xfId="12630" xr:uid="{00000000-0005-0000-0000-00004B310000}"/>
    <cellStyle name="Normal 2 36 2 10 3 2" xfId="12631" xr:uid="{00000000-0005-0000-0000-00004C310000}"/>
    <cellStyle name="Normal 2 36 2 10 3 3" xfId="12632" xr:uid="{00000000-0005-0000-0000-00004D310000}"/>
    <cellStyle name="Normal 2 36 2 10 4" xfId="12633" xr:uid="{00000000-0005-0000-0000-00004E310000}"/>
    <cellStyle name="Normal 2 36 2 10 5" xfId="12634" xr:uid="{00000000-0005-0000-0000-00004F310000}"/>
    <cellStyle name="Normal 2 36 2 10 6" xfId="12635" xr:uid="{00000000-0005-0000-0000-000050310000}"/>
    <cellStyle name="Normal 2 36 2 10 7" xfId="12636" xr:uid="{00000000-0005-0000-0000-000051310000}"/>
    <cellStyle name="Normal 2 36 2 10 8" xfId="12637" xr:uid="{00000000-0005-0000-0000-000052310000}"/>
    <cellStyle name="Normal 2 36 2 2" xfId="12638" xr:uid="{00000000-0005-0000-0000-000053310000}"/>
    <cellStyle name="Normal 2 36 2 2 10" xfId="12639" xr:uid="{00000000-0005-0000-0000-000054310000}"/>
    <cellStyle name="Normal 2 36 2 2 11" xfId="12640" xr:uid="{00000000-0005-0000-0000-000055310000}"/>
    <cellStyle name="Normal 2 36 2 2 11 2" xfId="12641" xr:uid="{00000000-0005-0000-0000-000056310000}"/>
    <cellStyle name="Normal 2 36 2 2 11 2 2" xfId="12642" xr:uid="{00000000-0005-0000-0000-000057310000}"/>
    <cellStyle name="Normal 2 36 2 2 11 3" xfId="12643" xr:uid="{00000000-0005-0000-0000-000058310000}"/>
    <cellStyle name="Normal 2 36 2 2 11 4" xfId="12644" xr:uid="{00000000-0005-0000-0000-000059310000}"/>
    <cellStyle name="Normal 2 36 2 2 11 5" xfId="12645" xr:uid="{00000000-0005-0000-0000-00005A310000}"/>
    <cellStyle name="Normal 2 36 2 2 12" xfId="12646" xr:uid="{00000000-0005-0000-0000-00005B310000}"/>
    <cellStyle name="Normal 2 36 2 2 12 2" xfId="12647" xr:uid="{00000000-0005-0000-0000-00005C310000}"/>
    <cellStyle name="Normal 2 36 2 2 13" xfId="12648" xr:uid="{00000000-0005-0000-0000-00005D310000}"/>
    <cellStyle name="Normal 2 36 2 2 14" xfId="12649" xr:uid="{00000000-0005-0000-0000-00005E310000}"/>
    <cellStyle name="Normal 2 36 2 2 15" xfId="12650" xr:uid="{00000000-0005-0000-0000-00005F310000}"/>
    <cellStyle name="Normal 2 36 2 2 16" xfId="12651" xr:uid="{00000000-0005-0000-0000-000060310000}"/>
    <cellStyle name="Normal 2 36 2 2 17" xfId="12652" xr:uid="{00000000-0005-0000-0000-000061310000}"/>
    <cellStyle name="Normal 2 36 2 2 2" xfId="12653" xr:uid="{00000000-0005-0000-0000-000062310000}"/>
    <cellStyle name="Normal 2 36 2 2 3" xfId="12654" xr:uid="{00000000-0005-0000-0000-000063310000}"/>
    <cellStyle name="Normal 2 36 2 2 4" xfId="12655" xr:uid="{00000000-0005-0000-0000-000064310000}"/>
    <cellStyle name="Normal 2 36 2 2 5" xfId="12656" xr:uid="{00000000-0005-0000-0000-000065310000}"/>
    <cellStyle name="Normal 2 36 2 2 6" xfId="12657" xr:uid="{00000000-0005-0000-0000-000066310000}"/>
    <cellStyle name="Normal 2 36 2 2 7" xfId="12658" xr:uid="{00000000-0005-0000-0000-000067310000}"/>
    <cellStyle name="Normal 2 36 2 2 8" xfId="12659" xr:uid="{00000000-0005-0000-0000-000068310000}"/>
    <cellStyle name="Normal 2 36 2 2 9" xfId="12660" xr:uid="{00000000-0005-0000-0000-000069310000}"/>
    <cellStyle name="Normal 2 36 2 3" xfId="12661" xr:uid="{00000000-0005-0000-0000-00006A310000}"/>
    <cellStyle name="Normal 2 36 2 3 2" xfId="12662" xr:uid="{00000000-0005-0000-0000-00006B310000}"/>
    <cellStyle name="Normal 2 36 2 3 2 2" xfId="12663" xr:uid="{00000000-0005-0000-0000-00006C310000}"/>
    <cellStyle name="Normal 2 36 2 3 2 2 2" xfId="12664" xr:uid="{00000000-0005-0000-0000-00006D310000}"/>
    <cellStyle name="Normal 2 36 2 3 2 3" xfId="12665" xr:uid="{00000000-0005-0000-0000-00006E310000}"/>
    <cellStyle name="Normal 2 36 2 3 2 4" xfId="12666" xr:uid="{00000000-0005-0000-0000-00006F310000}"/>
    <cellStyle name="Normal 2 36 2 3 2 5" xfId="12667" xr:uid="{00000000-0005-0000-0000-000070310000}"/>
    <cellStyle name="Normal 2 36 2 3 3" xfId="12668" xr:uid="{00000000-0005-0000-0000-000071310000}"/>
    <cellStyle name="Normal 2 36 2 3 3 2" xfId="12669" xr:uid="{00000000-0005-0000-0000-000072310000}"/>
    <cellStyle name="Normal 2 36 2 3 3 3" xfId="12670" xr:uid="{00000000-0005-0000-0000-000073310000}"/>
    <cellStyle name="Normal 2 36 2 3 4" xfId="12671" xr:uid="{00000000-0005-0000-0000-000074310000}"/>
    <cellStyle name="Normal 2 36 2 3 5" xfId="12672" xr:uid="{00000000-0005-0000-0000-000075310000}"/>
    <cellStyle name="Normal 2 36 2 3 6" xfId="12673" xr:uid="{00000000-0005-0000-0000-000076310000}"/>
    <cellStyle name="Normal 2 36 2 3 7" xfId="12674" xr:uid="{00000000-0005-0000-0000-000077310000}"/>
    <cellStyle name="Normal 2 36 2 3 8" xfId="12675" xr:uid="{00000000-0005-0000-0000-000078310000}"/>
    <cellStyle name="Normal 2 36 2 4" xfId="12676" xr:uid="{00000000-0005-0000-0000-000079310000}"/>
    <cellStyle name="Normal 2 36 2 4 2" xfId="12677" xr:uid="{00000000-0005-0000-0000-00007A310000}"/>
    <cellStyle name="Normal 2 36 2 4 2 2" xfId="12678" xr:uid="{00000000-0005-0000-0000-00007B310000}"/>
    <cellStyle name="Normal 2 36 2 4 2 2 2" xfId="12679" xr:uid="{00000000-0005-0000-0000-00007C310000}"/>
    <cellStyle name="Normal 2 36 2 4 2 3" xfId="12680" xr:uid="{00000000-0005-0000-0000-00007D310000}"/>
    <cellStyle name="Normal 2 36 2 4 2 4" xfId="12681" xr:uid="{00000000-0005-0000-0000-00007E310000}"/>
    <cellStyle name="Normal 2 36 2 4 2 5" xfId="12682" xr:uid="{00000000-0005-0000-0000-00007F310000}"/>
    <cellStyle name="Normal 2 36 2 4 3" xfId="12683" xr:uid="{00000000-0005-0000-0000-000080310000}"/>
    <cellStyle name="Normal 2 36 2 4 3 2" xfId="12684" xr:uid="{00000000-0005-0000-0000-000081310000}"/>
    <cellStyle name="Normal 2 36 2 4 3 3" xfId="12685" xr:uid="{00000000-0005-0000-0000-000082310000}"/>
    <cellStyle name="Normal 2 36 2 4 4" xfId="12686" xr:uid="{00000000-0005-0000-0000-000083310000}"/>
    <cellStyle name="Normal 2 36 2 4 5" xfId="12687" xr:uid="{00000000-0005-0000-0000-000084310000}"/>
    <cellStyle name="Normal 2 36 2 4 6" xfId="12688" xr:uid="{00000000-0005-0000-0000-000085310000}"/>
    <cellStyle name="Normal 2 36 2 4 7" xfId="12689" xr:uid="{00000000-0005-0000-0000-000086310000}"/>
    <cellStyle name="Normal 2 36 2 4 8" xfId="12690" xr:uid="{00000000-0005-0000-0000-000087310000}"/>
    <cellStyle name="Normal 2 36 2 5" xfId="12691" xr:uid="{00000000-0005-0000-0000-000088310000}"/>
    <cellStyle name="Normal 2 36 2 5 2" xfId="12692" xr:uid="{00000000-0005-0000-0000-000089310000}"/>
    <cellStyle name="Normal 2 36 2 5 2 2" xfId="12693" xr:uid="{00000000-0005-0000-0000-00008A310000}"/>
    <cellStyle name="Normal 2 36 2 5 2 2 2" xfId="12694" xr:uid="{00000000-0005-0000-0000-00008B310000}"/>
    <cellStyle name="Normal 2 36 2 5 2 3" xfId="12695" xr:uid="{00000000-0005-0000-0000-00008C310000}"/>
    <cellStyle name="Normal 2 36 2 5 2 4" xfId="12696" xr:uid="{00000000-0005-0000-0000-00008D310000}"/>
    <cellStyle name="Normal 2 36 2 5 2 5" xfId="12697" xr:uid="{00000000-0005-0000-0000-00008E310000}"/>
    <cellStyle name="Normal 2 36 2 5 3" xfId="12698" xr:uid="{00000000-0005-0000-0000-00008F310000}"/>
    <cellStyle name="Normal 2 36 2 5 3 2" xfId="12699" xr:uid="{00000000-0005-0000-0000-000090310000}"/>
    <cellStyle name="Normal 2 36 2 5 3 3" xfId="12700" xr:uid="{00000000-0005-0000-0000-000091310000}"/>
    <cellStyle name="Normal 2 36 2 5 4" xfId="12701" xr:uid="{00000000-0005-0000-0000-000092310000}"/>
    <cellStyle name="Normal 2 36 2 5 5" xfId="12702" xr:uid="{00000000-0005-0000-0000-000093310000}"/>
    <cellStyle name="Normal 2 36 2 5 6" xfId="12703" xr:uid="{00000000-0005-0000-0000-000094310000}"/>
    <cellStyle name="Normal 2 36 2 5 7" xfId="12704" xr:uid="{00000000-0005-0000-0000-000095310000}"/>
    <cellStyle name="Normal 2 36 2 5 8" xfId="12705" xr:uid="{00000000-0005-0000-0000-000096310000}"/>
    <cellStyle name="Normal 2 36 2 6" xfId="12706" xr:uid="{00000000-0005-0000-0000-000097310000}"/>
    <cellStyle name="Normal 2 36 2 6 2" xfId="12707" xr:uid="{00000000-0005-0000-0000-000098310000}"/>
    <cellStyle name="Normal 2 36 2 6 2 2" xfId="12708" xr:uid="{00000000-0005-0000-0000-000099310000}"/>
    <cellStyle name="Normal 2 36 2 6 2 2 2" xfId="12709" xr:uid="{00000000-0005-0000-0000-00009A310000}"/>
    <cellStyle name="Normal 2 36 2 6 2 3" xfId="12710" xr:uid="{00000000-0005-0000-0000-00009B310000}"/>
    <cellStyle name="Normal 2 36 2 6 2 4" xfId="12711" xr:uid="{00000000-0005-0000-0000-00009C310000}"/>
    <cellStyle name="Normal 2 36 2 6 2 5" xfId="12712" xr:uid="{00000000-0005-0000-0000-00009D310000}"/>
    <cellStyle name="Normal 2 36 2 6 3" xfId="12713" xr:uid="{00000000-0005-0000-0000-00009E310000}"/>
    <cellStyle name="Normal 2 36 2 6 3 2" xfId="12714" xr:uid="{00000000-0005-0000-0000-00009F310000}"/>
    <cellStyle name="Normal 2 36 2 6 3 3" xfId="12715" xr:uid="{00000000-0005-0000-0000-0000A0310000}"/>
    <cellStyle name="Normal 2 36 2 6 4" xfId="12716" xr:uid="{00000000-0005-0000-0000-0000A1310000}"/>
    <cellStyle name="Normal 2 36 2 6 5" xfId="12717" xr:uid="{00000000-0005-0000-0000-0000A2310000}"/>
    <cellStyle name="Normal 2 36 2 6 6" xfId="12718" xr:uid="{00000000-0005-0000-0000-0000A3310000}"/>
    <cellStyle name="Normal 2 36 2 6 7" xfId="12719" xr:uid="{00000000-0005-0000-0000-0000A4310000}"/>
    <cellStyle name="Normal 2 36 2 6 8" xfId="12720" xr:uid="{00000000-0005-0000-0000-0000A5310000}"/>
    <cellStyle name="Normal 2 36 2 7" xfId="12721" xr:uid="{00000000-0005-0000-0000-0000A6310000}"/>
    <cellStyle name="Normal 2 36 2 7 2" xfId="12722" xr:uid="{00000000-0005-0000-0000-0000A7310000}"/>
    <cellStyle name="Normal 2 36 2 7 2 2" xfId="12723" xr:uid="{00000000-0005-0000-0000-0000A8310000}"/>
    <cellStyle name="Normal 2 36 2 7 2 2 2" xfId="12724" xr:uid="{00000000-0005-0000-0000-0000A9310000}"/>
    <cellStyle name="Normal 2 36 2 7 2 3" xfId="12725" xr:uid="{00000000-0005-0000-0000-0000AA310000}"/>
    <cellStyle name="Normal 2 36 2 7 2 4" xfId="12726" xr:uid="{00000000-0005-0000-0000-0000AB310000}"/>
    <cellStyle name="Normal 2 36 2 7 2 5" xfId="12727" xr:uid="{00000000-0005-0000-0000-0000AC310000}"/>
    <cellStyle name="Normal 2 36 2 7 3" xfId="12728" xr:uid="{00000000-0005-0000-0000-0000AD310000}"/>
    <cellStyle name="Normal 2 36 2 7 3 2" xfId="12729" xr:uid="{00000000-0005-0000-0000-0000AE310000}"/>
    <cellStyle name="Normal 2 36 2 7 3 3" xfId="12730" xr:uid="{00000000-0005-0000-0000-0000AF310000}"/>
    <cellStyle name="Normal 2 36 2 7 4" xfId="12731" xr:uid="{00000000-0005-0000-0000-0000B0310000}"/>
    <cellStyle name="Normal 2 36 2 7 5" xfId="12732" xr:uid="{00000000-0005-0000-0000-0000B1310000}"/>
    <cellStyle name="Normal 2 36 2 7 6" xfId="12733" xr:uid="{00000000-0005-0000-0000-0000B2310000}"/>
    <cellStyle name="Normal 2 36 2 7 7" xfId="12734" xr:uid="{00000000-0005-0000-0000-0000B3310000}"/>
    <cellStyle name="Normal 2 36 2 7 8" xfId="12735" xr:uid="{00000000-0005-0000-0000-0000B4310000}"/>
    <cellStyle name="Normal 2 36 2 8" xfId="12736" xr:uid="{00000000-0005-0000-0000-0000B5310000}"/>
    <cellStyle name="Normal 2 36 2 8 2" xfId="12737" xr:uid="{00000000-0005-0000-0000-0000B6310000}"/>
    <cellStyle name="Normal 2 36 2 8 2 2" xfId="12738" xr:uid="{00000000-0005-0000-0000-0000B7310000}"/>
    <cellStyle name="Normal 2 36 2 8 2 2 2" xfId="12739" xr:uid="{00000000-0005-0000-0000-0000B8310000}"/>
    <cellStyle name="Normal 2 36 2 8 2 3" xfId="12740" xr:uid="{00000000-0005-0000-0000-0000B9310000}"/>
    <cellStyle name="Normal 2 36 2 8 2 4" xfId="12741" xr:uid="{00000000-0005-0000-0000-0000BA310000}"/>
    <cellStyle name="Normal 2 36 2 8 2 5" xfId="12742" xr:uid="{00000000-0005-0000-0000-0000BB310000}"/>
    <cellStyle name="Normal 2 36 2 8 3" xfId="12743" xr:uid="{00000000-0005-0000-0000-0000BC310000}"/>
    <cellStyle name="Normal 2 36 2 8 3 2" xfId="12744" xr:uid="{00000000-0005-0000-0000-0000BD310000}"/>
    <cellStyle name="Normal 2 36 2 8 3 3" xfId="12745" xr:uid="{00000000-0005-0000-0000-0000BE310000}"/>
    <cellStyle name="Normal 2 36 2 8 4" xfId="12746" xr:uid="{00000000-0005-0000-0000-0000BF310000}"/>
    <cellStyle name="Normal 2 36 2 8 5" xfId="12747" xr:uid="{00000000-0005-0000-0000-0000C0310000}"/>
    <cellStyle name="Normal 2 36 2 8 6" xfId="12748" xr:uid="{00000000-0005-0000-0000-0000C1310000}"/>
    <cellStyle name="Normal 2 36 2 8 7" xfId="12749" xr:uid="{00000000-0005-0000-0000-0000C2310000}"/>
    <cellStyle name="Normal 2 36 2 8 8" xfId="12750" xr:uid="{00000000-0005-0000-0000-0000C3310000}"/>
    <cellStyle name="Normal 2 36 2 9" xfId="12751" xr:uid="{00000000-0005-0000-0000-0000C4310000}"/>
    <cellStyle name="Normal 2 36 2 9 2" xfId="12752" xr:uid="{00000000-0005-0000-0000-0000C5310000}"/>
    <cellStyle name="Normal 2 36 2 9 2 2" xfId="12753" xr:uid="{00000000-0005-0000-0000-0000C6310000}"/>
    <cellStyle name="Normal 2 36 2 9 2 2 2" xfId="12754" xr:uid="{00000000-0005-0000-0000-0000C7310000}"/>
    <cellStyle name="Normal 2 36 2 9 2 3" xfId="12755" xr:uid="{00000000-0005-0000-0000-0000C8310000}"/>
    <cellStyle name="Normal 2 36 2 9 2 4" xfId="12756" xr:uid="{00000000-0005-0000-0000-0000C9310000}"/>
    <cellStyle name="Normal 2 36 2 9 2 5" xfId="12757" xr:uid="{00000000-0005-0000-0000-0000CA310000}"/>
    <cellStyle name="Normal 2 36 2 9 3" xfId="12758" xr:uid="{00000000-0005-0000-0000-0000CB310000}"/>
    <cellStyle name="Normal 2 36 2 9 3 2" xfId="12759" xr:uid="{00000000-0005-0000-0000-0000CC310000}"/>
    <cellStyle name="Normal 2 36 2 9 3 3" xfId="12760" xr:uid="{00000000-0005-0000-0000-0000CD310000}"/>
    <cellStyle name="Normal 2 36 2 9 4" xfId="12761" xr:uid="{00000000-0005-0000-0000-0000CE310000}"/>
    <cellStyle name="Normal 2 36 2 9 5" xfId="12762" xr:uid="{00000000-0005-0000-0000-0000CF310000}"/>
    <cellStyle name="Normal 2 36 2 9 6" xfId="12763" xr:uid="{00000000-0005-0000-0000-0000D0310000}"/>
    <cellStyle name="Normal 2 36 2 9 7" xfId="12764" xr:uid="{00000000-0005-0000-0000-0000D1310000}"/>
    <cellStyle name="Normal 2 36 2 9 8" xfId="12765" xr:uid="{00000000-0005-0000-0000-0000D2310000}"/>
    <cellStyle name="Normal 2 36 3" xfId="12766" xr:uid="{00000000-0005-0000-0000-0000D3310000}"/>
    <cellStyle name="Normal 2 36 4" xfId="12767" xr:uid="{00000000-0005-0000-0000-0000D4310000}"/>
    <cellStyle name="Normal 2 36 5" xfId="12768" xr:uid="{00000000-0005-0000-0000-0000D5310000}"/>
    <cellStyle name="Normal 2 36 6" xfId="12769" xr:uid="{00000000-0005-0000-0000-0000D6310000}"/>
    <cellStyle name="Normal 2 36 7" xfId="12770" xr:uid="{00000000-0005-0000-0000-0000D7310000}"/>
    <cellStyle name="Normal 2 36 8" xfId="12771" xr:uid="{00000000-0005-0000-0000-0000D8310000}"/>
    <cellStyle name="Normal 2 36 9" xfId="12772" xr:uid="{00000000-0005-0000-0000-0000D9310000}"/>
    <cellStyle name="Normal 2 37" xfId="12773" xr:uid="{00000000-0005-0000-0000-0000DA310000}"/>
    <cellStyle name="Normal 2 37 2" xfId="12774" xr:uid="{00000000-0005-0000-0000-0000DB310000}"/>
    <cellStyle name="Normal 2 38" xfId="12775" xr:uid="{00000000-0005-0000-0000-0000DC310000}"/>
    <cellStyle name="Normal 2 39" xfId="12776" xr:uid="{00000000-0005-0000-0000-0000DD310000}"/>
    <cellStyle name="Normal 2 4" xfId="5" xr:uid="{00000000-0005-0000-0000-0000DE310000}"/>
    <cellStyle name="Normal 2 4 10" xfId="12777" xr:uid="{00000000-0005-0000-0000-0000DF310000}"/>
    <cellStyle name="Normal 2 4 11" xfId="12778" xr:uid="{00000000-0005-0000-0000-0000E0310000}"/>
    <cellStyle name="Normal 2 4 12" xfId="12779" xr:uid="{00000000-0005-0000-0000-0000E1310000}"/>
    <cellStyle name="Normal 2 4 13" xfId="12780" xr:uid="{00000000-0005-0000-0000-0000E2310000}"/>
    <cellStyle name="Normal 2 4 14" xfId="12781" xr:uid="{00000000-0005-0000-0000-0000E3310000}"/>
    <cellStyle name="Normal 2 4 15" xfId="12782" xr:uid="{00000000-0005-0000-0000-0000E4310000}"/>
    <cellStyle name="Normal 2 4 16" xfId="12783" xr:uid="{00000000-0005-0000-0000-0000E5310000}"/>
    <cellStyle name="Normal 2 4 17" xfId="12784" xr:uid="{00000000-0005-0000-0000-0000E6310000}"/>
    <cellStyle name="Normal 2 4 18" xfId="12785" xr:uid="{00000000-0005-0000-0000-0000E7310000}"/>
    <cellStyle name="Normal 2 4 19" xfId="12786" xr:uid="{00000000-0005-0000-0000-0000E8310000}"/>
    <cellStyle name="Normal 2 4 2" xfId="21" xr:uid="{00000000-0005-0000-0000-0000E9310000}"/>
    <cellStyle name="Normal 2 4 2 2" xfId="12788" xr:uid="{00000000-0005-0000-0000-0000EA310000}"/>
    <cellStyle name="Normal 2 4 2 2 2" xfId="12789" xr:uid="{00000000-0005-0000-0000-0000EB310000}"/>
    <cellStyle name="Normal 2 4 2 2 2 2" xfId="12790" xr:uid="{00000000-0005-0000-0000-0000EC310000}"/>
    <cellStyle name="Normal 2 4 2 2 2 3" xfId="12791" xr:uid="{00000000-0005-0000-0000-0000ED310000}"/>
    <cellStyle name="Normal 2 4 2 2 3" xfId="12792" xr:uid="{00000000-0005-0000-0000-0000EE310000}"/>
    <cellStyle name="Normal 2 4 2 2 4" xfId="12793" xr:uid="{00000000-0005-0000-0000-0000EF310000}"/>
    <cellStyle name="Normal 2 4 2 2 4 2" xfId="12794" xr:uid="{00000000-0005-0000-0000-0000F0310000}"/>
    <cellStyle name="Normal 2 4 2 2 5" xfId="12795" xr:uid="{00000000-0005-0000-0000-0000F1310000}"/>
    <cellStyle name="Normal 2 4 2 2 6" xfId="12796" xr:uid="{00000000-0005-0000-0000-0000F2310000}"/>
    <cellStyle name="Normal 2 4 2 3" xfId="12797" xr:uid="{00000000-0005-0000-0000-0000F3310000}"/>
    <cellStyle name="Normal 2 4 2 3 2" xfId="12798" xr:uid="{00000000-0005-0000-0000-0000F4310000}"/>
    <cellStyle name="Normal 2 4 2 3 2 2" xfId="12799" xr:uid="{00000000-0005-0000-0000-0000F5310000}"/>
    <cellStyle name="Normal 2 4 2 3 3" xfId="12800" xr:uid="{00000000-0005-0000-0000-0000F6310000}"/>
    <cellStyle name="Normal 2 4 2 3 4" xfId="12801" xr:uid="{00000000-0005-0000-0000-0000F7310000}"/>
    <cellStyle name="Normal 2 4 2 4" xfId="12787" xr:uid="{00000000-0005-0000-0000-0000F8310000}"/>
    <cellStyle name="Normal 2 4 3" xfId="12802" xr:uid="{00000000-0005-0000-0000-0000F9310000}"/>
    <cellStyle name="Normal 2 4 3 2" xfId="12803" xr:uid="{00000000-0005-0000-0000-0000FA310000}"/>
    <cellStyle name="Normal 2 4 3 2 2" xfId="12804" xr:uid="{00000000-0005-0000-0000-0000FB310000}"/>
    <cellStyle name="Normal 2 4 3 3" xfId="12805" xr:uid="{00000000-0005-0000-0000-0000FC310000}"/>
    <cellStyle name="Normal 2 4 3 3 2" xfId="12806" xr:uid="{00000000-0005-0000-0000-0000FD310000}"/>
    <cellStyle name="Normal 2 4 3 4" xfId="12807" xr:uid="{00000000-0005-0000-0000-0000FE310000}"/>
    <cellStyle name="Normal 2 4 4" xfId="12808" xr:uid="{00000000-0005-0000-0000-0000FF310000}"/>
    <cellStyle name="Normal 2 4 5" xfId="12809" xr:uid="{00000000-0005-0000-0000-000000320000}"/>
    <cellStyle name="Normal 2 4 5 2" xfId="12810" xr:uid="{00000000-0005-0000-0000-000001320000}"/>
    <cellStyle name="Normal 2 4 6" xfId="12811" xr:uid="{00000000-0005-0000-0000-000002320000}"/>
    <cellStyle name="Normal 2 4 6 2" xfId="12812" xr:uid="{00000000-0005-0000-0000-000003320000}"/>
    <cellStyle name="Normal 2 4 7" xfId="12813" xr:uid="{00000000-0005-0000-0000-000004320000}"/>
    <cellStyle name="Normal 2 4 8" xfId="12814" xr:uid="{00000000-0005-0000-0000-000005320000}"/>
    <cellStyle name="Normal 2 4 9" xfId="12815" xr:uid="{00000000-0005-0000-0000-000006320000}"/>
    <cellStyle name="Normal 2 40" xfId="12816" xr:uid="{00000000-0005-0000-0000-000007320000}"/>
    <cellStyle name="Normal 2 40 2" xfId="12817" xr:uid="{00000000-0005-0000-0000-000008320000}"/>
    <cellStyle name="Normal 2 41" xfId="12818" xr:uid="{00000000-0005-0000-0000-000009320000}"/>
    <cellStyle name="Normal 2 42" xfId="12819" xr:uid="{00000000-0005-0000-0000-00000A320000}"/>
    <cellStyle name="Normal 2 43" xfId="12820" xr:uid="{00000000-0005-0000-0000-00000B320000}"/>
    <cellStyle name="Normal 2 44" xfId="12821" xr:uid="{00000000-0005-0000-0000-00000C320000}"/>
    <cellStyle name="Normal 2 45" xfId="12822" xr:uid="{00000000-0005-0000-0000-00000D320000}"/>
    <cellStyle name="Normal 2 46" xfId="12823" xr:uid="{00000000-0005-0000-0000-00000E320000}"/>
    <cellStyle name="Normal 2 46 2" xfId="12824" xr:uid="{00000000-0005-0000-0000-00000F320000}"/>
    <cellStyle name="Normal 2 47" xfId="12825" xr:uid="{00000000-0005-0000-0000-000010320000}"/>
    <cellStyle name="Normal 2 48" xfId="12826" xr:uid="{00000000-0005-0000-0000-000011320000}"/>
    <cellStyle name="Normal 2 49" xfId="12827" xr:uid="{00000000-0005-0000-0000-000012320000}"/>
    <cellStyle name="Normal 2 5" xfId="12828" xr:uid="{00000000-0005-0000-0000-000013320000}"/>
    <cellStyle name="Normal 2 5 10" xfId="12829" xr:uid="{00000000-0005-0000-0000-000014320000}"/>
    <cellStyle name="Normal 2 5 11" xfId="12830" xr:uid="{00000000-0005-0000-0000-000015320000}"/>
    <cellStyle name="Normal 2 5 12" xfId="12831" xr:uid="{00000000-0005-0000-0000-000016320000}"/>
    <cellStyle name="Normal 2 5 13" xfId="12832" xr:uid="{00000000-0005-0000-0000-000017320000}"/>
    <cellStyle name="Normal 2 5 14" xfId="12833" xr:uid="{00000000-0005-0000-0000-000018320000}"/>
    <cellStyle name="Normal 2 5 15" xfId="12834" xr:uid="{00000000-0005-0000-0000-000019320000}"/>
    <cellStyle name="Normal 2 5 16" xfId="12835" xr:uid="{00000000-0005-0000-0000-00001A320000}"/>
    <cellStyle name="Normal 2 5 17" xfId="12836" xr:uid="{00000000-0005-0000-0000-00001B320000}"/>
    <cellStyle name="Normal 2 5 18" xfId="12837" xr:uid="{00000000-0005-0000-0000-00001C320000}"/>
    <cellStyle name="Normal 2 5 18 2" xfId="12838" xr:uid="{00000000-0005-0000-0000-00001D320000}"/>
    <cellStyle name="Normal 2 5 19" xfId="12839" xr:uid="{00000000-0005-0000-0000-00001E320000}"/>
    <cellStyle name="Normal 2 5 2" xfId="12840" xr:uid="{00000000-0005-0000-0000-00001F320000}"/>
    <cellStyle name="Normal 2 5 2 2" xfId="12841" xr:uid="{00000000-0005-0000-0000-000020320000}"/>
    <cellStyle name="Normal 2 5 2 2 2" xfId="12842" xr:uid="{00000000-0005-0000-0000-000021320000}"/>
    <cellStyle name="Normal 2 5 2 2 2 2" xfId="12843" xr:uid="{00000000-0005-0000-0000-000022320000}"/>
    <cellStyle name="Normal 2 5 2 2 2 3" xfId="12844" xr:uid="{00000000-0005-0000-0000-000023320000}"/>
    <cellStyle name="Normal 2 5 2 2 3" xfId="12845" xr:uid="{00000000-0005-0000-0000-000024320000}"/>
    <cellStyle name="Normal 2 5 2 2 4" xfId="12846" xr:uid="{00000000-0005-0000-0000-000025320000}"/>
    <cellStyle name="Normal 2 5 2 2 4 2" xfId="12847" xr:uid="{00000000-0005-0000-0000-000026320000}"/>
    <cellStyle name="Normal 2 5 2 2 5" xfId="12848" xr:uid="{00000000-0005-0000-0000-000027320000}"/>
    <cellStyle name="Normal 2 5 2 2 6" xfId="12849" xr:uid="{00000000-0005-0000-0000-000028320000}"/>
    <cellStyle name="Normal 2 5 2 3" xfId="12850" xr:uid="{00000000-0005-0000-0000-000029320000}"/>
    <cellStyle name="Normal 2 5 2 3 2" xfId="12851" xr:uid="{00000000-0005-0000-0000-00002A320000}"/>
    <cellStyle name="Normal 2 5 2 3 2 2" xfId="12852" xr:uid="{00000000-0005-0000-0000-00002B320000}"/>
    <cellStyle name="Normal 2 5 2 3 3" xfId="12853" xr:uid="{00000000-0005-0000-0000-00002C320000}"/>
    <cellStyle name="Normal 2 5 2 3 4" xfId="12854" xr:uid="{00000000-0005-0000-0000-00002D320000}"/>
    <cellStyle name="Normal 2 5 2 4" xfId="12855" xr:uid="{00000000-0005-0000-0000-00002E320000}"/>
    <cellStyle name="Normal 2 5 2 4 2" xfId="12856" xr:uid="{00000000-0005-0000-0000-00002F320000}"/>
    <cellStyle name="Normal 2 5 2 4 3" xfId="12857" xr:uid="{00000000-0005-0000-0000-000030320000}"/>
    <cellStyle name="Normal 2 5 2 4 4" xfId="12858" xr:uid="{00000000-0005-0000-0000-000031320000}"/>
    <cellStyle name="Normal 2 5 20" xfId="12859" xr:uid="{00000000-0005-0000-0000-000032320000}"/>
    <cellStyle name="Normal 2 5 21" xfId="12860" xr:uid="{00000000-0005-0000-0000-000033320000}"/>
    <cellStyle name="Normal 2 5 22" xfId="12861" xr:uid="{00000000-0005-0000-0000-000034320000}"/>
    <cellStyle name="Normal 2 5 23" xfId="12862" xr:uid="{00000000-0005-0000-0000-000035320000}"/>
    <cellStyle name="Normal 2 5 24" xfId="12863" xr:uid="{00000000-0005-0000-0000-000036320000}"/>
    <cellStyle name="Normal 2 5 24 2" xfId="12864" xr:uid="{00000000-0005-0000-0000-000037320000}"/>
    <cellStyle name="Normal 2 5 3" xfId="12865" xr:uid="{00000000-0005-0000-0000-000038320000}"/>
    <cellStyle name="Normal 2 5 3 2" xfId="12866" xr:uid="{00000000-0005-0000-0000-000039320000}"/>
    <cellStyle name="Normal 2 5 3 2 2" xfId="12867" xr:uid="{00000000-0005-0000-0000-00003A320000}"/>
    <cellStyle name="Normal 2 5 3 2 3" xfId="12868" xr:uid="{00000000-0005-0000-0000-00003B320000}"/>
    <cellStyle name="Normal 2 5 3 3" xfId="12869" xr:uid="{00000000-0005-0000-0000-00003C320000}"/>
    <cellStyle name="Normal 2 5 3 4" xfId="12870" xr:uid="{00000000-0005-0000-0000-00003D320000}"/>
    <cellStyle name="Normal 2 5 3 4 2" xfId="12871" xr:uid="{00000000-0005-0000-0000-00003E320000}"/>
    <cellStyle name="Normal 2 5 3 5" xfId="12872" xr:uid="{00000000-0005-0000-0000-00003F320000}"/>
    <cellStyle name="Normal 2 5 3 6" xfId="12873" xr:uid="{00000000-0005-0000-0000-000040320000}"/>
    <cellStyle name="Normal 2 5 4" xfId="12874" xr:uid="{00000000-0005-0000-0000-000041320000}"/>
    <cellStyle name="Normal 2 5 4 2" xfId="12875" xr:uid="{00000000-0005-0000-0000-000042320000}"/>
    <cellStyle name="Normal 2 5 4 2 2" xfId="12876" xr:uid="{00000000-0005-0000-0000-000043320000}"/>
    <cellStyle name="Normal 2 5 4 3" xfId="12877" xr:uid="{00000000-0005-0000-0000-000044320000}"/>
    <cellStyle name="Normal 2 5 4 4" xfId="12878" xr:uid="{00000000-0005-0000-0000-000045320000}"/>
    <cellStyle name="Normal 2 5 5" xfId="12879" xr:uid="{00000000-0005-0000-0000-000046320000}"/>
    <cellStyle name="Normal 2 5 6" xfId="12880" xr:uid="{00000000-0005-0000-0000-000047320000}"/>
    <cellStyle name="Normal 2 5 7" xfId="12881" xr:uid="{00000000-0005-0000-0000-000048320000}"/>
    <cellStyle name="Normal 2 5 8" xfId="12882" xr:uid="{00000000-0005-0000-0000-000049320000}"/>
    <cellStyle name="Normal 2 5 9" xfId="12883" xr:uid="{00000000-0005-0000-0000-00004A320000}"/>
    <cellStyle name="Normal 2 50" xfId="12884" xr:uid="{00000000-0005-0000-0000-00004B320000}"/>
    <cellStyle name="Normal 2 51" xfId="12885" xr:uid="{00000000-0005-0000-0000-00004C320000}"/>
    <cellStyle name="Normal 2 52" xfId="12886" xr:uid="{00000000-0005-0000-0000-00004D320000}"/>
    <cellStyle name="Normal 2 53" xfId="12887" xr:uid="{00000000-0005-0000-0000-00004E320000}"/>
    <cellStyle name="Normal 2 54" xfId="12888" xr:uid="{00000000-0005-0000-0000-00004F320000}"/>
    <cellStyle name="Normal 2 55" xfId="12889" xr:uid="{00000000-0005-0000-0000-000050320000}"/>
    <cellStyle name="Normal 2 56" xfId="12890" xr:uid="{00000000-0005-0000-0000-000051320000}"/>
    <cellStyle name="Normal 2 57" xfId="12891" xr:uid="{00000000-0005-0000-0000-000052320000}"/>
    <cellStyle name="Normal 2 58" xfId="12892" xr:uid="{00000000-0005-0000-0000-000053320000}"/>
    <cellStyle name="Normal 2 59" xfId="12893" xr:uid="{00000000-0005-0000-0000-000054320000}"/>
    <cellStyle name="Normal 2 6" xfId="12894" xr:uid="{00000000-0005-0000-0000-000055320000}"/>
    <cellStyle name="Normal 2 6 10" xfId="12895" xr:uid="{00000000-0005-0000-0000-000056320000}"/>
    <cellStyle name="Normal 2 6 11" xfId="12896" xr:uid="{00000000-0005-0000-0000-000057320000}"/>
    <cellStyle name="Normal 2 6 12" xfId="12897" xr:uid="{00000000-0005-0000-0000-000058320000}"/>
    <cellStyle name="Normal 2 6 13" xfId="12898" xr:uid="{00000000-0005-0000-0000-000059320000}"/>
    <cellStyle name="Normal 2 6 14" xfId="12899" xr:uid="{00000000-0005-0000-0000-00005A320000}"/>
    <cellStyle name="Normal 2 6 15" xfId="12900" xr:uid="{00000000-0005-0000-0000-00005B320000}"/>
    <cellStyle name="Normal 2 6 16" xfId="12901" xr:uid="{00000000-0005-0000-0000-00005C320000}"/>
    <cellStyle name="Normal 2 6 17" xfId="12902" xr:uid="{00000000-0005-0000-0000-00005D320000}"/>
    <cellStyle name="Normal 2 6 18" xfId="12903" xr:uid="{00000000-0005-0000-0000-00005E320000}"/>
    <cellStyle name="Normal 2 6 2" xfId="12904" xr:uid="{00000000-0005-0000-0000-00005F320000}"/>
    <cellStyle name="Normal 2 6 3" xfId="12905" xr:uid="{00000000-0005-0000-0000-000060320000}"/>
    <cellStyle name="Normal 2 6 3 2" xfId="12906" xr:uid="{00000000-0005-0000-0000-000061320000}"/>
    <cellStyle name="Normal 2 6 4" xfId="12907" xr:uid="{00000000-0005-0000-0000-000062320000}"/>
    <cellStyle name="Normal 2 6 4 2" xfId="12908" xr:uid="{00000000-0005-0000-0000-000063320000}"/>
    <cellStyle name="Normal 2 6 5" xfId="12909" xr:uid="{00000000-0005-0000-0000-000064320000}"/>
    <cellStyle name="Normal 2 6 6" xfId="12910" xr:uid="{00000000-0005-0000-0000-000065320000}"/>
    <cellStyle name="Normal 2 6 7" xfId="12911" xr:uid="{00000000-0005-0000-0000-000066320000}"/>
    <cellStyle name="Normal 2 6 8" xfId="12912" xr:uid="{00000000-0005-0000-0000-000067320000}"/>
    <cellStyle name="Normal 2 6 9" xfId="12913" xr:uid="{00000000-0005-0000-0000-000068320000}"/>
    <cellStyle name="Normal 2 60" xfId="12914" xr:uid="{00000000-0005-0000-0000-000069320000}"/>
    <cellStyle name="Normal 2 61" xfId="12915" xr:uid="{00000000-0005-0000-0000-00006A320000}"/>
    <cellStyle name="Normal 2 62" xfId="12916" xr:uid="{00000000-0005-0000-0000-00006B320000}"/>
    <cellStyle name="Normal 2 63" xfId="12917" xr:uid="{00000000-0005-0000-0000-00006C320000}"/>
    <cellStyle name="Normal 2 64" xfId="12918" xr:uid="{00000000-0005-0000-0000-00006D320000}"/>
    <cellStyle name="Normal 2 65" xfId="12919" xr:uid="{00000000-0005-0000-0000-00006E320000}"/>
    <cellStyle name="Normal 2 66" xfId="12920" xr:uid="{00000000-0005-0000-0000-00006F320000}"/>
    <cellStyle name="Normal 2 67" xfId="12921" xr:uid="{00000000-0005-0000-0000-000070320000}"/>
    <cellStyle name="Normal 2 68" xfId="12922" xr:uid="{00000000-0005-0000-0000-000071320000}"/>
    <cellStyle name="Normal 2 69" xfId="12923" xr:uid="{00000000-0005-0000-0000-000072320000}"/>
    <cellStyle name="Normal 2 7" xfId="12924" xr:uid="{00000000-0005-0000-0000-000073320000}"/>
    <cellStyle name="Normal 2 7 2" xfId="12925" xr:uid="{00000000-0005-0000-0000-000074320000}"/>
    <cellStyle name="Normal 2 7 2 2" xfId="12926" xr:uid="{00000000-0005-0000-0000-000075320000}"/>
    <cellStyle name="Normal 2 7 3" xfId="12927" xr:uid="{00000000-0005-0000-0000-000076320000}"/>
    <cellStyle name="Normal 2 7 3 2" xfId="12928" xr:uid="{00000000-0005-0000-0000-000077320000}"/>
    <cellStyle name="Normal 2 7 4" xfId="12929" xr:uid="{00000000-0005-0000-0000-000078320000}"/>
    <cellStyle name="Normal 2 70" xfId="12930" xr:uid="{00000000-0005-0000-0000-000079320000}"/>
    <cellStyle name="Normal 2 71" xfId="12931" xr:uid="{00000000-0005-0000-0000-00007A320000}"/>
    <cellStyle name="Normal 2 72" xfId="12932" xr:uid="{00000000-0005-0000-0000-00007B320000}"/>
    <cellStyle name="Normal 2 73" xfId="12933" xr:uid="{00000000-0005-0000-0000-00007C320000}"/>
    <cellStyle name="Normal 2 74" xfId="12934" xr:uid="{00000000-0005-0000-0000-00007D320000}"/>
    <cellStyle name="Normal 2 75" xfId="12935" xr:uid="{00000000-0005-0000-0000-00007E320000}"/>
    <cellStyle name="Normal 2 76" xfId="12936" xr:uid="{00000000-0005-0000-0000-00007F320000}"/>
    <cellStyle name="Normal 2 77" xfId="12937" xr:uid="{00000000-0005-0000-0000-000080320000}"/>
    <cellStyle name="Normal 2 78" xfId="12938" xr:uid="{00000000-0005-0000-0000-000081320000}"/>
    <cellStyle name="Normal 2 79" xfId="12939" xr:uid="{00000000-0005-0000-0000-000082320000}"/>
    <cellStyle name="Normal 2 8" xfId="12940" xr:uid="{00000000-0005-0000-0000-000083320000}"/>
    <cellStyle name="Normal 2 8 2" xfId="12941" xr:uid="{00000000-0005-0000-0000-000084320000}"/>
    <cellStyle name="Normal 2 8 3" xfId="12942" xr:uid="{00000000-0005-0000-0000-000085320000}"/>
    <cellStyle name="Normal 2 80" xfId="12943" xr:uid="{00000000-0005-0000-0000-000086320000}"/>
    <cellStyle name="Normal 2 81" xfId="12944" xr:uid="{00000000-0005-0000-0000-000087320000}"/>
    <cellStyle name="Normal 2 82" xfId="12945" xr:uid="{00000000-0005-0000-0000-000088320000}"/>
    <cellStyle name="Normal 2 83" xfId="12946" xr:uid="{00000000-0005-0000-0000-000089320000}"/>
    <cellStyle name="Normal 2 84" xfId="12947" xr:uid="{00000000-0005-0000-0000-00008A320000}"/>
    <cellStyle name="Normal 2 85" xfId="12948" xr:uid="{00000000-0005-0000-0000-00008B320000}"/>
    <cellStyle name="Normal 2 86" xfId="12949" xr:uid="{00000000-0005-0000-0000-00008C320000}"/>
    <cellStyle name="Normal 2 87" xfId="12950" xr:uid="{00000000-0005-0000-0000-00008D320000}"/>
    <cellStyle name="Normal 2 88" xfId="12951" xr:uid="{00000000-0005-0000-0000-00008E320000}"/>
    <cellStyle name="Normal 2 89" xfId="12952" xr:uid="{00000000-0005-0000-0000-00008F320000}"/>
    <cellStyle name="Normal 2 9" xfId="12953" xr:uid="{00000000-0005-0000-0000-000090320000}"/>
    <cellStyle name="Normal 2 9 2" xfId="12954" xr:uid="{00000000-0005-0000-0000-000091320000}"/>
    <cellStyle name="Normal 2 90" xfId="12955" xr:uid="{00000000-0005-0000-0000-000092320000}"/>
    <cellStyle name="Normal 2 91" xfId="12956" xr:uid="{00000000-0005-0000-0000-000093320000}"/>
    <cellStyle name="Normal 2 92" xfId="12957" xr:uid="{00000000-0005-0000-0000-000094320000}"/>
    <cellStyle name="Normal 2 93" xfId="12958" xr:uid="{00000000-0005-0000-0000-000095320000}"/>
    <cellStyle name="Normal 2 93 2" xfId="12959" xr:uid="{00000000-0005-0000-0000-000096320000}"/>
    <cellStyle name="Normal 2 93 2 2" xfId="12960" xr:uid="{00000000-0005-0000-0000-000097320000}"/>
    <cellStyle name="Normal 2 93 3" xfId="12961" xr:uid="{00000000-0005-0000-0000-000098320000}"/>
    <cellStyle name="Normal 2 93 4" xfId="12962" xr:uid="{00000000-0005-0000-0000-000099320000}"/>
    <cellStyle name="Normal 2 93 5" xfId="12963" xr:uid="{00000000-0005-0000-0000-00009A320000}"/>
    <cellStyle name="Normal 2 94" xfId="12964" xr:uid="{00000000-0005-0000-0000-00009B320000}"/>
    <cellStyle name="Normal 2 95" xfId="12965" xr:uid="{00000000-0005-0000-0000-00009C320000}"/>
    <cellStyle name="Normal 2 96" xfId="12966" xr:uid="{00000000-0005-0000-0000-00009D320000}"/>
    <cellStyle name="Normal 2 97" xfId="12967" xr:uid="{00000000-0005-0000-0000-00009E320000}"/>
    <cellStyle name="Normal 2 98" xfId="12968" xr:uid="{00000000-0005-0000-0000-00009F320000}"/>
    <cellStyle name="Normal 2 99" xfId="11917" xr:uid="{00000000-0005-0000-0000-0000A0320000}"/>
    <cellStyle name="Normal 2_anexo 3 becas AL EXTRANJERO  cod 230 v 16 12 08" xfId="12969" xr:uid="{00000000-0005-0000-0000-0000A1320000}"/>
    <cellStyle name="Normal 20" xfId="12970" xr:uid="{00000000-0005-0000-0000-0000A2320000}"/>
    <cellStyle name="Normal 20 2" xfId="12971" xr:uid="{00000000-0005-0000-0000-0000A3320000}"/>
    <cellStyle name="Normal 20 2 2" xfId="12972" xr:uid="{00000000-0005-0000-0000-0000A4320000}"/>
    <cellStyle name="Normal 20 2 2 2" xfId="12973" xr:uid="{00000000-0005-0000-0000-0000A5320000}"/>
    <cellStyle name="Normal 20 2 2 2 2" xfId="12974" xr:uid="{00000000-0005-0000-0000-0000A6320000}"/>
    <cellStyle name="Normal 20 2 2 3" xfId="12975" xr:uid="{00000000-0005-0000-0000-0000A7320000}"/>
    <cellStyle name="Normal 20 2 2 4" xfId="12976" xr:uid="{00000000-0005-0000-0000-0000A8320000}"/>
    <cellStyle name="Normal 20 2 2 5" xfId="12977" xr:uid="{00000000-0005-0000-0000-0000A9320000}"/>
    <cellStyle name="Normal 20 2 3" xfId="12978" xr:uid="{00000000-0005-0000-0000-0000AA320000}"/>
    <cellStyle name="Normal 20 2 4" xfId="12979" xr:uid="{00000000-0005-0000-0000-0000AB320000}"/>
    <cellStyle name="Normal 20 2 5" xfId="12980" xr:uid="{00000000-0005-0000-0000-0000AC320000}"/>
    <cellStyle name="Normal 20 3" xfId="12981" xr:uid="{00000000-0005-0000-0000-0000AD320000}"/>
    <cellStyle name="Normal 20 3 2" xfId="12982" xr:uid="{00000000-0005-0000-0000-0000AE320000}"/>
    <cellStyle name="Normal 20 3 3" xfId="12983" xr:uid="{00000000-0005-0000-0000-0000AF320000}"/>
    <cellStyle name="Normal 20 3 4" xfId="12984" xr:uid="{00000000-0005-0000-0000-0000B0320000}"/>
    <cellStyle name="Normal 20 4" xfId="12985" xr:uid="{00000000-0005-0000-0000-0000B1320000}"/>
    <cellStyle name="Normal 20 4 2" xfId="12986" xr:uid="{00000000-0005-0000-0000-0000B2320000}"/>
    <cellStyle name="Normal 20 5" xfId="12987" xr:uid="{00000000-0005-0000-0000-0000B3320000}"/>
    <cellStyle name="Normal 20 6" xfId="12988" xr:uid="{00000000-0005-0000-0000-0000B4320000}"/>
    <cellStyle name="Normal 21" xfId="12989" xr:uid="{00000000-0005-0000-0000-0000B5320000}"/>
    <cellStyle name="Normal 21 10" xfId="12990" xr:uid="{00000000-0005-0000-0000-0000B6320000}"/>
    <cellStyle name="Normal 21 11" xfId="12991" xr:uid="{00000000-0005-0000-0000-0000B7320000}"/>
    <cellStyle name="Normal 21 12" xfId="12992" xr:uid="{00000000-0005-0000-0000-0000B8320000}"/>
    <cellStyle name="Normal 21 13" xfId="12993" xr:uid="{00000000-0005-0000-0000-0000B9320000}"/>
    <cellStyle name="Normal 21 14" xfId="12994" xr:uid="{00000000-0005-0000-0000-0000BA320000}"/>
    <cellStyle name="Normal 21 15" xfId="12995" xr:uid="{00000000-0005-0000-0000-0000BB320000}"/>
    <cellStyle name="Normal 21 15 2" xfId="12996" xr:uid="{00000000-0005-0000-0000-0000BC320000}"/>
    <cellStyle name="Normal 21 2" xfId="12997" xr:uid="{00000000-0005-0000-0000-0000BD320000}"/>
    <cellStyle name="Normal 21 2 2" xfId="12998" xr:uid="{00000000-0005-0000-0000-0000BE320000}"/>
    <cellStyle name="Normal 21 2 2 2" xfId="12999" xr:uid="{00000000-0005-0000-0000-0000BF320000}"/>
    <cellStyle name="Normal 21 2 2 3" xfId="13000" xr:uid="{00000000-0005-0000-0000-0000C0320000}"/>
    <cellStyle name="Normal 21 2 3" xfId="13001" xr:uid="{00000000-0005-0000-0000-0000C1320000}"/>
    <cellStyle name="Normal 21 2 4" xfId="13002" xr:uid="{00000000-0005-0000-0000-0000C2320000}"/>
    <cellStyle name="Normal 21 2 5" xfId="13003" xr:uid="{00000000-0005-0000-0000-0000C3320000}"/>
    <cellStyle name="Normal 21 3" xfId="13004" xr:uid="{00000000-0005-0000-0000-0000C4320000}"/>
    <cellStyle name="Normal 21 3 2" xfId="13005" xr:uid="{00000000-0005-0000-0000-0000C5320000}"/>
    <cellStyle name="Normal 21 3 3" xfId="13006" xr:uid="{00000000-0005-0000-0000-0000C6320000}"/>
    <cellStyle name="Normal 21 3 4" xfId="13007" xr:uid="{00000000-0005-0000-0000-0000C7320000}"/>
    <cellStyle name="Normal 21 4" xfId="13008" xr:uid="{00000000-0005-0000-0000-0000C8320000}"/>
    <cellStyle name="Normal 21 4 2" xfId="13009" xr:uid="{00000000-0005-0000-0000-0000C9320000}"/>
    <cellStyle name="Normal 21 5" xfId="13010" xr:uid="{00000000-0005-0000-0000-0000CA320000}"/>
    <cellStyle name="Normal 21 5 2" xfId="13011" xr:uid="{00000000-0005-0000-0000-0000CB320000}"/>
    <cellStyle name="Normal 21 6" xfId="13012" xr:uid="{00000000-0005-0000-0000-0000CC320000}"/>
    <cellStyle name="Normal 21 7" xfId="13013" xr:uid="{00000000-0005-0000-0000-0000CD320000}"/>
    <cellStyle name="Normal 21 8" xfId="13014" xr:uid="{00000000-0005-0000-0000-0000CE320000}"/>
    <cellStyle name="Normal 21 9" xfId="13015" xr:uid="{00000000-0005-0000-0000-0000CF320000}"/>
    <cellStyle name="Normal 22" xfId="13016" xr:uid="{00000000-0005-0000-0000-0000D0320000}"/>
    <cellStyle name="Normal 22 2" xfId="13017" xr:uid="{00000000-0005-0000-0000-0000D1320000}"/>
    <cellStyle name="Normal 23" xfId="13018" xr:uid="{00000000-0005-0000-0000-0000D2320000}"/>
    <cellStyle name="Normal 23 2" xfId="13019" xr:uid="{00000000-0005-0000-0000-0000D3320000}"/>
    <cellStyle name="Normal 24" xfId="13020" xr:uid="{00000000-0005-0000-0000-0000D4320000}"/>
    <cellStyle name="Normal 24 2" xfId="13021" xr:uid="{00000000-0005-0000-0000-0000D5320000}"/>
    <cellStyle name="Normal 25" xfId="13022" xr:uid="{00000000-0005-0000-0000-0000D6320000}"/>
    <cellStyle name="Normal 25 2" xfId="13023" xr:uid="{00000000-0005-0000-0000-0000D7320000}"/>
    <cellStyle name="Normal 25 3" xfId="13024" xr:uid="{00000000-0005-0000-0000-0000D8320000}"/>
    <cellStyle name="Normal 26" xfId="13025" xr:uid="{00000000-0005-0000-0000-0000D9320000}"/>
    <cellStyle name="Normal 26 2" xfId="13026" xr:uid="{00000000-0005-0000-0000-0000DA320000}"/>
    <cellStyle name="Normal 27" xfId="13027" xr:uid="{00000000-0005-0000-0000-0000DB320000}"/>
    <cellStyle name="Normal 27 2" xfId="13028" xr:uid="{00000000-0005-0000-0000-0000DC320000}"/>
    <cellStyle name="Normal 28" xfId="13029" xr:uid="{00000000-0005-0000-0000-0000DD320000}"/>
    <cellStyle name="Normal 28 2" xfId="13030" xr:uid="{00000000-0005-0000-0000-0000DE320000}"/>
    <cellStyle name="Normal 29" xfId="13031" xr:uid="{00000000-0005-0000-0000-0000DF320000}"/>
    <cellStyle name="Normal 29 2" xfId="13032" xr:uid="{00000000-0005-0000-0000-0000E0320000}"/>
    <cellStyle name="Normal 3" xfId="7" xr:uid="{00000000-0005-0000-0000-0000E1320000}"/>
    <cellStyle name="Normal 3 10" xfId="13033" xr:uid="{00000000-0005-0000-0000-0000E2320000}"/>
    <cellStyle name="Normal 3 10 2" xfId="13034" xr:uid="{00000000-0005-0000-0000-0000E3320000}"/>
    <cellStyle name="Normal 3 10 3" xfId="13035" xr:uid="{00000000-0005-0000-0000-0000E4320000}"/>
    <cellStyle name="Normal 3 10 4" xfId="13036" xr:uid="{00000000-0005-0000-0000-0000E5320000}"/>
    <cellStyle name="Normal 3 11" xfId="13037" xr:uid="{00000000-0005-0000-0000-0000E6320000}"/>
    <cellStyle name="Normal 3 11 2" xfId="13038" xr:uid="{00000000-0005-0000-0000-0000E7320000}"/>
    <cellStyle name="Normal 3 11 3" xfId="13039" xr:uid="{00000000-0005-0000-0000-0000E8320000}"/>
    <cellStyle name="Normal 3 11 4" xfId="13040" xr:uid="{00000000-0005-0000-0000-0000E9320000}"/>
    <cellStyle name="Normal 3 12" xfId="13041" xr:uid="{00000000-0005-0000-0000-0000EA320000}"/>
    <cellStyle name="Normal 3 12 2" xfId="13042" xr:uid="{00000000-0005-0000-0000-0000EB320000}"/>
    <cellStyle name="Normal 3 12 3" xfId="13043" xr:uid="{00000000-0005-0000-0000-0000EC320000}"/>
    <cellStyle name="Normal 3 12 4" xfId="13044" xr:uid="{00000000-0005-0000-0000-0000ED320000}"/>
    <cellStyle name="Normal 3 13" xfId="13045" xr:uid="{00000000-0005-0000-0000-0000EE320000}"/>
    <cellStyle name="Normal 3 13 2" xfId="13046" xr:uid="{00000000-0005-0000-0000-0000EF320000}"/>
    <cellStyle name="Normal 3 13 3" xfId="13047" xr:uid="{00000000-0005-0000-0000-0000F0320000}"/>
    <cellStyle name="Normal 3 14" xfId="13048" xr:uid="{00000000-0005-0000-0000-0000F1320000}"/>
    <cellStyle name="Normal 3 14 2" xfId="13049" xr:uid="{00000000-0005-0000-0000-0000F2320000}"/>
    <cellStyle name="Normal 3 15" xfId="13050" xr:uid="{00000000-0005-0000-0000-0000F3320000}"/>
    <cellStyle name="Normal 3 15 2" xfId="13051" xr:uid="{00000000-0005-0000-0000-0000F4320000}"/>
    <cellStyle name="Normal 3 16" xfId="13052" xr:uid="{00000000-0005-0000-0000-0000F5320000}"/>
    <cellStyle name="Normal 3 17" xfId="13053" xr:uid="{00000000-0005-0000-0000-0000F6320000}"/>
    <cellStyle name="Normal 3 18" xfId="13054" xr:uid="{00000000-0005-0000-0000-0000F7320000}"/>
    <cellStyle name="Normal 3 19" xfId="13055" xr:uid="{00000000-0005-0000-0000-0000F8320000}"/>
    <cellStyle name="Normal 3 2" xfId="57" xr:uid="{00000000-0005-0000-0000-0000F9320000}"/>
    <cellStyle name="Normal 3 2 2" xfId="58" xr:uid="{00000000-0005-0000-0000-0000FA320000}"/>
    <cellStyle name="Normal 3 2 2 2" xfId="13056" xr:uid="{00000000-0005-0000-0000-0000FB320000}"/>
    <cellStyle name="Normal 3 2 2 2 2" xfId="13057" xr:uid="{00000000-0005-0000-0000-0000FC320000}"/>
    <cellStyle name="Normal 3 2 2 3" xfId="13058" xr:uid="{00000000-0005-0000-0000-0000FD320000}"/>
    <cellStyle name="Normal 3 2 2 3 2" xfId="13059" xr:uid="{00000000-0005-0000-0000-0000FE320000}"/>
    <cellStyle name="Normal 3 2 2 4" xfId="13060" xr:uid="{00000000-0005-0000-0000-0000FF320000}"/>
    <cellStyle name="Normal 3 2 2 4 2" xfId="13061" xr:uid="{00000000-0005-0000-0000-000000330000}"/>
    <cellStyle name="Normal 3 2 2 5" xfId="13062" xr:uid="{00000000-0005-0000-0000-000001330000}"/>
    <cellStyle name="Normal 3 2 2 5 2" xfId="13063" xr:uid="{00000000-0005-0000-0000-000002330000}"/>
    <cellStyle name="Normal 3 2 2 6" xfId="13064" xr:uid="{00000000-0005-0000-0000-000003330000}"/>
    <cellStyle name="Normal 3 2 2 6 2" xfId="13065" xr:uid="{00000000-0005-0000-0000-000004330000}"/>
    <cellStyle name="Normal 3 2 2 7" xfId="13066" xr:uid="{00000000-0005-0000-0000-000005330000}"/>
    <cellStyle name="Normal 3 2 2 7 2" xfId="13067" xr:uid="{00000000-0005-0000-0000-000006330000}"/>
    <cellStyle name="Normal 3 2 2 8" xfId="13068" xr:uid="{00000000-0005-0000-0000-000007330000}"/>
    <cellStyle name="Normal 3 2 3" xfId="13069" xr:uid="{00000000-0005-0000-0000-000008330000}"/>
    <cellStyle name="Normal 3 2 3 2" xfId="13070" xr:uid="{00000000-0005-0000-0000-000009330000}"/>
    <cellStyle name="Normal 3 2 3 2 2" xfId="13071" xr:uid="{00000000-0005-0000-0000-00000A330000}"/>
    <cellStyle name="Normal 3 2 3 3" xfId="13072" xr:uid="{00000000-0005-0000-0000-00000B330000}"/>
    <cellStyle name="Normal 3 2 3 3 2" xfId="13073" xr:uid="{00000000-0005-0000-0000-00000C330000}"/>
    <cellStyle name="Normal 3 2 3 4" xfId="13074" xr:uid="{00000000-0005-0000-0000-00000D330000}"/>
    <cellStyle name="Normal 3 2 4" xfId="13075" xr:uid="{00000000-0005-0000-0000-00000E330000}"/>
    <cellStyle name="Normal 3 2 4 2" xfId="13076" xr:uid="{00000000-0005-0000-0000-00000F330000}"/>
    <cellStyle name="Normal 3 2 4 3" xfId="13077" xr:uid="{00000000-0005-0000-0000-000010330000}"/>
    <cellStyle name="Normal 3 2 5" xfId="13078" xr:uid="{00000000-0005-0000-0000-000011330000}"/>
    <cellStyle name="Normal 3 2 5 2" xfId="13079" xr:uid="{00000000-0005-0000-0000-000012330000}"/>
    <cellStyle name="Normal 3 2 6" xfId="13080" xr:uid="{00000000-0005-0000-0000-000013330000}"/>
    <cellStyle name="Normal 3 20" xfId="13081" xr:uid="{00000000-0005-0000-0000-000014330000}"/>
    <cellStyle name="Normal 3 21" xfId="13082" xr:uid="{00000000-0005-0000-0000-000015330000}"/>
    <cellStyle name="Normal 3 22" xfId="13083" xr:uid="{00000000-0005-0000-0000-000016330000}"/>
    <cellStyle name="Normal 3 23" xfId="13084" xr:uid="{00000000-0005-0000-0000-000017330000}"/>
    <cellStyle name="Normal 3 23 10" xfId="13085" xr:uid="{00000000-0005-0000-0000-000018330000}"/>
    <cellStyle name="Normal 3 23 11" xfId="13086" xr:uid="{00000000-0005-0000-0000-000019330000}"/>
    <cellStyle name="Normal 3 23 12" xfId="13087" xr:uid="{00000000-0005-0000-0000-00001A330000}"/>
    <cellStyle name="Normal 3 23 13" xfId="13088" xr:uid="{00000000-0005-0000-0000-00001B330000}"/>
    <cellStyle name="Normal 3 23 14" xfId="13089" xr:uid="{00000000-0005-0000-0000-00001C330000}"/>
    <cellStyle name="Normal 3 23 2" xfId="13090" xr:uid="{00000000-0005-0000-0000-00001D330000}"/>
    <cellStyle name="Normal 3 23 3" xfId="13091" xr:uid="{00000000-0005-0000-0000-00001E330000}"/>
    <cellStyle name="Normal 3 23 4" xfId="13092" xr:uid="{00000000-0005-0000-0000-00001F330000}"/>
    <cellStyle name="Normal 3 23 5" xfId="13093" xr:uid="{00000000-0005-0000-0000-000020330000}"/>
    <cellStyle name="Normal 3 23 6" xfId="13094" xr:uid="{00000000-0005-0000-0000-000021330000}"/>
    <cellStyle name="Normal 3 23 7" xfId="13095" xr:uid="{00000000-0005-0000-0000-000022330000}"/>
    <cellStyle name="Normal 3 23 8" xfId="13096" xr:uid="{00000000-0005-0000-0000-000023330000}"/>
    <cellStyle name="Normal 3 23 9" xfId="13097" xr:uid="{00000000-0005-0000-0000-000024330000}"/>
    <cellStyle name="Normal 3 24" xfId="13098" xr:uid="{00000000-0005-0000-0000-000025330000}"/>
    <cellStyle name="Normal 3 24 10" xfId="13099" xr:uid="{00000000-0005-0000-0000-000026330000}"/>
    <cellStyle name="Normal 3 24 11" xfId="13100" xr:uid="{00000000-0005-0000-0000-000027330000}"/>
    <cellStyle name="Normal 3 24 12" xfId="13101" xr:uid="{00000000-0005-0000-0000-000028330000}"/>
    <cellStyle name="Normal 3 24 13" xfId="13102" xr:uid="{00000000-0005-0000-0000-000029330000}"/>
    <cellStyle name="Normal 3 24 14" xfId="13103" xr:uid="{00000000-0005-0000-0000-00002A330000}"/>
    <cellStyle name="Normal 3 24 2" xfId="13104" xr:uid="{00000000-0005-0000-0000-00002B330000}"/>
    <cellStyle name="Normal 3 24 3" xfId="13105" xr:uid="{00000000-0005-0000-0000-00002C330000}"/>
    <cellStyle name="Normal 3 24 4" xfId="13106" xr:uid="{00000000-0005-0000-0000-00002D330000}"/>
    <cellStyle name="Normal 3 24 5" xfId="13107" xr:uid="{00000000-0005-0000-0000-00002E330000}"/>
    <cellStyle name="Normal 3 24 6" xfId="13108" xr:uid="{00000000-0005-0000-0000-00002F330000}"/>
    <cellStyle name="Normal 3 24 7" xfId="13109" xr:uid="{00000000-0005-0000-0000-000030330000}"/>
    <cellStyle name="Normal 3 24 8" xfId="13110" xr:uid="{00000000-0005-0000-0000-000031330000}"/>
    <cellStyle name="Normal 3 24 9" xfId="13111" xr:uid="{00000000-0005-0000-0000-000032330000}"/>
    <cellStyle name="Normal 3 25" xfId="13112" xr:uid="{00000000-0005-0000-0000-000033330000}"/>
    <cellStyle name="Normal 3 25 10" xfId="13113" xr:uid="{00000000-0005-0000-0000-000034330000}"/>
    <cellStyle name="Normal 3 25 11" xfId="13114" xr:uid="{00000000-0005-0000-0000-000035330000}"/>
    <cellStyle name="Normal 3 25 12" xfId="13115" xr:uid="{00000000-0005-0000-0000-000036330000}"/>
    <cellStyle name="Normal 3 25 13" xfId="13116" xr:uid="{00000000-0005-0000-0000-000037330000}"/>
    <cellStyle name="Normal 3 25 14" xfId="13117" xr:uid="{00000000-0005-0000-0000-000038330000}"/>
    <cellStyle name="Normal 3 25 2" xfId="13118" xr:uid="{00000000-0005-0000-0000-000039330000}"/>
    <cellStyle name="Normal 3 25 2 2" xfId="13119" xr:uid="{00000000-0005-0000-0000-00003A330000}"/>
    <cellStyle name="Normal 3 25 2 3" xfId="13120" xr:uid="{00000000-0005-0000-0000-00003B330000}"/>
    <cellStyle name="Normal 3 25 3" xfId="13121" xr:uid="{00000000-0005-0000-0000-00003C330000}"/>
    <cellStyle name="Normal 3 25 3 2" xfId="13122" xr:uid="{00000000-0005-0000-0000-00003D330000}"/>
    <cellStyle name="Normal 3 25 3 3" xfId="13123" xr:uid="{00000000-0005-0000-0000-00003E330000}"/>
    <cellStyle name="Normal 3 25 4" xfId="13124" xr:uid="{00000000-0005-0000-0000-00003F330000}"/>
    <cellStyle name="Normal 3 25 4 2" xfId="13125" xr:uid="{00000000-0005-0000-0000-000040330000}"/>
    <cellStyle name="Normal 3 25 4 3" xfId="13126" xr:uid="{00000000-0005-0000-0000-000041330000}"/>
    <cellStyle name="Normal 3 25 5" xfId="13127" xr:uid="{00000000-0005-0000-0000-000042330000}"/>
    <cellStyle name="Normal 3 25 5 2" xfId="13128" xr:uid="{00000000-0005-0000-0000-000043330000}"/>
    <cellStyle name="Normal 3 25 5 3" xfId="13129" xr:uid="{00000000-0005-0000-0000-000044330000}"/>
    <cellStyle name="Normal 3 25 6" xfId="13130" xr:uid="{00000000-0005-0000-0000-000045330000}"/>
    <cellStyle name="Normal 3 25 6 2" xfId="13131" xr:uid="{00000000-0005-0000-0000-000046330000}"/>
    <cellStyle name="Normal 3 25 6 3" xfId="13132" xr:uid="{00000000-0005-0000-0000-000047330000}"/>
    <cellStyle name="Normal 3 25 7" xfId="13133" xr:uid="{00000000-0005-0000-0000-000048330000}"/>
    <cellStyle name="Normal 3 25 7 2" xfId="13134" xr:uid="{00000000-0005-0000-0000-000049330000}"/>
    <cellStyle name="Normal 3 25 7 3" xfId="13135" xr:uid="{00000000-0005-0000-0000-00004A330000}"/>
    <cellStyle name="Normal 3 25 8" xfId="13136" xr:uid="{00000000-0005-0000-0000-00004B330000}"/>
    <cellStyle name="Normal 3 25 8 2" xfId="13137" xr:uid="{00000000-0005-0000-0000-00004C330000}"/>
    <cellStyle name="Normal 3 25 8 3" xfId="13138" xr:uid="{00000000-0005-0000-0000-00004D330000}"/>
    <cellStyle name="Normal 3 25 9" xfId="13139" xr:uid="{00000000-0005-0000-0000-00004E330000}"/>
    <cellStyle name="Normal 3 25 9 2" xfId="13140" xr:uid="{00000000-0005-0000-0000-00004F330000}"/>
    <cellStyle name="Normal 3 25 9 3" xfId="13141" xr:uid="{00000000-0005-0000-0000-000050330000}"/>
    <cellStyle name="Normal 3 26" xfId="13142" xr:uid="{00000000-0005-0000-0000-000051330000}"/>
    <cellStyle name="Normal 3 26 2" xfId="13143" xr:uid="{00000000-0005-0000-0000-000052330000}"/>
    <cellStyle name="Normal 3 26 3" xfId="13144" xr:uid="{00000000-0005-0000-0000-000053330000}"/>
    <cellStyle name="Normal 3 27" xfId="13145" xr:uid="{00000000-0005-0000-0000-000054330000}"/>
    <cellStyle name="Normal 3 27 2" xfId="13146" xr:uid="{00000000-0005-0000-0000-000055330000}"/>
    <cellStyle name="Normal 3 27 3" xfId="13147" xr:uid="{00000000-0005-0000-0000-000056330000}"/>
    <cellStyle name="Normal 3 28" xfId="13148" xr:uid="{00000000-0005-0000-0000-000057330000}"/>
    <cellStyle name="Normal 3 28 2" xfId="13149" xr:uid="{00000000-0005-0000-0000-000058330000}"/>
    <cellStyle name="Normal 3 28 3" xfId="13150" xr:uid="{00000000-0005-0000-0000-000059330000}"/>
    <cellStyle name="Normal 3 29" xfId="13151" xr:uid="{00000000-0005-0000-0000-00005A330000}"/>
    <cellStyle name="Normal 3 29 2" xfId="13152" xr:uid="{00000000-0005-0000-0000-00005B330000}"/>
    <cellStyle name="Normal 3 29 3" xfId="13153" xr:uid="{00000000-0005-0000-0000-00005C330000}"/>
    <cellStyle name="Normal 3 3" xfId="13154" xr:uid="{00000000-0005-0000-0000-00005D330000}"/>
    <cellStyle name="Normal 3 3 10" xfId="13155" xr:uid="{00000000-0005-0000-0000-00005E330000}"/>
    <cellStyle name="Normal 3 3 11" xfId="13156" xr:uid="{00000000-0005-0000-0000-00005F330000}"/>
    <cellStyle name="Normal 3 3 12" xfId="13157" xr:uid="{00000000-0005-0000-0000-000060330000}"/>
    <cellStyle name="Normal 3 3 2" xfId="13158" xr:uid="{00000000-0005-0000-0000-000061330000}"/>
    <cellStyle name="Normal 3 3 2 2" xfId="13159" xr:uid="{00000000-0005-0000-0000-000062330000}"/>
    <cellStyle name="Normal 3 3 2 3" xfId="13160" xr:uid="{00000000-0005-0000-0000-000063330000}"/>
    <cellStyle name="Normal 3 3 2 4" xfId="13161" xr:uid="{00000000-0005-0000-0000-000064330000}"/>
    <cellStyle name="Normal 3 3 2 5" xfId="13162" xr:uid="{00000000-0005-0000-0000-000065330000}"/>
    <cellStyle name="Normal 3 3 3" xfId="13163" xr:uid="{00000000-0005-0000-0000-000066330000}"/>
    <cellStyle name="Normal 3 3 3 2" xfId="13164" xr:uid="{00000000-0005-0000-0000-000067330000}"/>
    <cellStyle name="Normal 3 3 3 3" xfId="13165" xr:uid="{00000000-0005-0000-0000-000068330000}"/>
    <cellStyle name="Normal 3 3 3 4" xfId="13166" xr:uid="{00000000-0005-0000-0000-000069330000}"/>
    <cellStyle name="Normal 3 3 3 5" xfId="13167" xr:uid="{00000000-0005-0000-0000-00006A330000}"/>
    <cellStyle name="Normal 3 3 3 6" xfId="13168" xr:uid="{00000000-0005-0000-0000-00006B330000}"/>
    <cellStyle name="Normal 3 3 4" xfId="13169" xr:uid="{00000000-0005-0000-0000-00006C330000}"/>
    <cellStyle name="Normal 3 3 4 2" xfId="13170" xr:uid="{00000000-0005-0000-0000-00006D330000}"/>
    <cellStyle name="Normal 3 3 4 3" xfId="13171" xr:uid="{00000000-0005-0000-0000-00006E330000}"/>
    <cellStyle name="Normal 3 3 4 4" xfId="13172" xr:uid="{00000000-0005-0000-0000-00006F330000}"/>
    <cellStyle name="Normal 3 3 5" xfId="13173" xr:uid="{00000000-0005-0000-0000-000070330000}"/>
    <cellStyle name="Normal 3 3 5 2" xfId="13174" xr:uid="{00000000-0005-0000-0000-000071330000}"/>
    <cellStyle name="Normal 3 3 5 2 2" xfId="13175" xr:uid="{00000000-0005-0000-0000-000072330000}"/>
    <cellStyle name="Normal 3 3 5 3" xfId="13176" xr:uid="{00000000-0005-0000-0000-000073330000}"/>
    <cellStyle name="Normal 3 3 6" xfId="13177" xr:uid="{00000000-0005-0000-0000-000074330000}"/>
    <cellStyle name="Normal 3 3 6 2" xfId="13178" xr:uid="{00000000-0005-0000-0000-000075330000}"/>
    <cellStyle name="Normal 3 3 6 2 2" xfId="13179" xr:uid="{00000000-0005-0000-0000-000076330000}"/>
    <cellStyle name="Normal 3 3 6 3" xfId="13180" xr:uid="{00000000-0005-0000-0000-000077330000}"/>
    <cellStyle name="Normal 3 3 7" xfId="13181" xr:uid="{00000000-0005-0000-0000-000078330000}"/>
    <cellStyle name="Normal 3 3 7 2" xfId="13182" xr:uid="{00000000-0005-0000-0000-000079330000}"/>
    <cellStyle name="Normal 3 3 7 2 2" xfId="13183" xr:uid="{00000000-0005-0000-0000-00007A330000}"/>
    <cellStyle name="Normal 3 3 7 3" xfId="13184" xr:uid="{00000000-0005-0000-0000-00007B330000}"/>
    <cellStyle name="Normal 3 3 8" xfId="13185" xr:uid="{00000000-0005-0000-0000-00007C330000}"/>
    <cellStyle name="Normal 3 3 8 2" xfId="13186" xr:uid="{00000000-0005-0000-0000-00007D330000}"/>
    <cellStyle name="Normal 3 3 9" xfId="13187" xr:uid="{00000000-0005-0000-0000-00007E330000}"/>
    <cellStyle name="Normal 3 30" xfId="13188" xr:uid="{00000000-0005-0000-0000-00007F330000}"/>
    <cellStyle name="Normal 3 30 2" xfId="13189" xr:uid="{00000000-0005-0000-0000-000080330000}"/>
    <cellStyle name="Normal 3 30 3" xfId="13190" xr:uid="{00000000-0005-0000-0000-000081330000}"/>
    <cellStyle name="Normal 3 31" xfId="13191" xr:uid="{00000000-0005-0000-0000-000082330000}"/>
    <cellStyle name="Normal 3 31 2" xfId="13192" xr:uid="{00000000-0005-0000-0000-000083330000}"/>
    <cellStyle name="Normal 3 31 3" xfId="13193" xr:uid="{00000000-0005-0000-0000-000084330000}"/>
    <cellStyle name="Normal 3 32" xfId="13194" xr:uid="{00000000-0005-0000-0000-000085330000}"/>
    <cellStyle name="Normal 3 32 2" xfId="13195" xr:uid="{00000000-0005-0000-0000-000086330000}"/>
    <cellStyle name="Normal 3 32 3" xfId="13196" xr:uid="{00000000-0005-0000-0000-000087330000}"/>
    <cellStyle name="Normal 3 33" xfId="13197" xr:uid="{00000000-0005-0000-0000-000088330000}"/>
    <cellStyle name="Normal 3 33 2" xfId="13198" xr:uid="{00000000-0005-0000-0000-000089330000}"/>
    <cellStyle name="Normal 3 33 3" xfId="13199" xr:uid="{00000000-0005-0000-0000-00008A330000}"/>
    <cellStyle name="Normal 3 34" xfId="13200" xr:uid="{00000000-0005-0000-0000-00008B330000}"/>
    <cellStyle name="Normal 3 34 2" xfId="13201" xr:uid="{00000000-0005-0000-0000-00008C330000}"/>
    <cellStyle name="Normal 3 34 3" xfId="13202" xr:uid="{00000000-0005-0000-0000-00008D330000}"/>
    <cellStyle name="Normal 3 35" xfId="13203" xr:uid="{00000000-0005-0000-0000-00008E330000}"/>
    <cellStyle name="Normal 3 35 2" xfId="13204" xr:uid="{00000000-0005-0000-0000-00008F330000}"/>
    <cellStyle name="Normal 3 35 3" xfId="13205" xr:uid="{00000000-0005-0000-0000-000090330000}"/>
    <cellStyle name="Normal 3 36" xfId="13206" xr:uid="{00000000-0005-0000-0000-000091330000}"/>
    <cellStyle name="Normal 3 36 2" xfId="13207" xr:uid="{00000000-0005-0000-0000-000092330000}"/>
    <cellStyle name="Normal 3 36 3" xfId="13208" xr:uid="{00000000-0005-0000-0000-000093330000}"/>
    <cellStyle name="Normal 3 37" xfId="13209" xr:uid="{00000000-0005-0000-0000-000094330000}"/>
    <cellStyle name="Normal 3 37 2" xfId="13210" xr:uid="{00000000-0005-0000-0000-000095330000}"/>
    <cellStyle name="Normal 3 37 3" xfId="13211" xr:uid="{00000000-0005-0000-0000-000096330000}"/>
    <cellStyle name="Normal 3 38" xfId="13212" xr:uid="{00000000-0005-0000-0000-000097330000}"/>
    <cellStyle name="Normal 3 38 2" xfId="13213" xr:uid="{00000000-0005-0000-0000-000098330000}"/>
    <cellStyle name="Normal 3 38 3" xfId="13214" xr:uid="{00000000-0005-0000-0000-000099330000}"/>
    <cellStyle name="Normal 3 39" xfId="13215" xr:uid="{00000000-0005-0000-0000-00009A330000}"/>
    <cellStyle name="Normal 3 39 2" xfId="13216" xr:uid="{00000000-0005-0000-0000-00009B330000}"/>
    <cellStyle name="Normal 3 39 3" xfId="13217" xr:uid="{00000000-0005-0000-0000-00009C330000}"/>
    <cellStyle name="Normal 3 4" xfId="13218" xr:uid="{00000000-0005-0000-0000-00009D330000}"/>
    <cellStyle name="Normal 3 4 2" xfId="13219" xr:uid="{00000000-0005-0000-0000-00009E330000}"/>
    <cellStyle name="Normal 3 4 2 2" xfId="13220" xr:uid="{00000000-0005-0000-0000-00009F330000}"/>
    <cellStyle name="Normal 3 4 2 2 2" xfId="13221" xr:uid="{00000000-0005-0000-0000-0000A0330000}"/>
    <cellStyle name="Normal 3 4 2 3" xfId="13222" xr:uid="{00000000-0005-0000-0000-0000A1330000}"/>
    <cellStyle name="Normal 3 4 3" xfId="13223" xr:uid="{00000000-0005-0000-0000-0000A2330000}"/>
    <cellStyle name="Normal 3 4 3 2" xfId="13224" xr:uid="{00000000-0005-0000-0000-0000A3330000}"/>
    <cellStyle name="Normal 3 4 3 3" xfId="13225" xr:uid="{00000000-0005-0000-0000-0000A4330000}"/>
    <cellStyle name="Normal 3 4 4" xfId="13226" xr:uid="{00000000-0005-0000-0000-0000A5330000}"/>
    <cellStyle name="Normal 3 4 4 2" xfId="13227" xr:uid="{00000000-0005-0000-0000-0000A6330000}"/>
    <cellStyle name="Normal 3 4 5" xfId="13228" xr:uid="{00000000-0005-0000-0000-0000A7330000}"/>
    <cellStyle name="Normal 3 40" xfId="13229" xr:uid="{00000000-0005-0000-0000-0000A8330000}"/>
    <cellStyle name="Normal 3 40 2" xfId="13230" xr:uid="{00000000-0005-0000-0000-0000A9330000}"/>
    <cellStyle name="Normal 3 40 3" xfId="13231" xr:uid="{00000000-0005-0000-0000-0000AA330000}"/>
    <cellStyle name="Normal 3 41" xfId="13232" xr:uid="{00000000-0005-0000-0000-0000AB330000}"/>
    <cellStyle name="Normal 3 41 2" xfId="13233" xr:uid="{00000000-0005-0000-0000-0000AC330000}"/>
    <cellStyle name="Normal 3 41 3" xfId="13234" xr:uid="{00000000-0005-0000-0000-0000AD330000}"/>
    <cellStyle name="Normal 3 42" xfId="13235" xr:uid="{00000000-0005-0000-0000-0000AE330000}"/>
    <cellStyle name="Normal 3 42 2" xfId="13236" xr:uid="{00000000-0005-0000-0000-0000AF330000}"/>
    <cellStyle name="Normal 3 42 3" xfId="13237" xr:uid="{00000000-0005-0000-0000-0000B0330000}"/>
    <cellStyle name="Normal 3 43" xfId="13238" xr:uid="{00000000-0005-0000-0000-0000B1330000}"/>
    <cellStyle name="Normal 3 43 2" xfId="13239" xr:uid="{00000000-0005-0000-0000-0000B2330000}"/>
    <cellStyle name="Normal 3 43 3" xfId="13240" xr:uid="{00000000-0005-0000-0000-0000B3330000}"/>
    <cellStyle name="Normal 3 44" xfId="13241" xr:uid="{00000000-0005-0000-0000-0000B4330000}"/>
    <cellStyle name="Normal 3 44 2" xfId="13242" xr:uid="{00000000-0005-0000-0000-0000B5330000}"/>
    <cellStyle name="Normal 3 44 3" xfId="13243" xr:uid="{00000000-0005-0000-0000-0000B6330000}"/>
    <cellStyle name="Normal 3 45" xfId="13244" xr:uid="{00000000-0005-0000-0000-0000B7330000}"/>
    <cellStyle name="Normal 3 45 2" xfId="13245" xr:uid="{00000000-0005-0000-0000-0000B8330000}"/>
    <cellStyle name="Normal 3 45 3" xfId="13246" xr:uid="{00000000-0005-0000-0000-0000B9330000}"/>
    <cellStyle name="Normal 3 46" xfId="13247" xr:uid="{00000000-0005-0000-0000-0000BA330000}"/>
    <cellStyle name="Normal 3 46 2" xfId="13248" xr:uid="{00000000-0005-0000-0000-0000BB330000}"/>
    <cellStyle name="Normal 3 46 3" xfId="13249" xr:uid="{00000000-0005-0000-0000-0000BC330000}"/>
    <cellStyle name="Normal 3 47" xfId="13250" xr:uid="{00000000-0005-0000-0000-0000BD330000}"/>
    <cellStyle name="Normal 3 47 2" xfId="13251" xr:uid="{00000000-0005-0000-0000-0000BE330000}"/>
    <cellStyle name="Normal 3 47 3" xfId="13252" xr:uid="{00000000-0005-0000-0000-0000BF330000}"/>
    <cellStyle name="Normal 3 48" xfId="13253" xr:uid="{00000000-0005-0000-0000-0000C0330000}"/>
    <cellStyle name="Normal 3 48 2" xfId="13254" xr:uid="{00000000-0005-0000-0000-0000C1330000}"/>
    <cellStyle name="Normal 3 48 3" xfId="13255" xr:uid="{00000000-0005-0000-0000-0000C2330000}"/>
    <cellStyle name="Normal 3 49" xfId="13256" xr:uid="{00000000-0005-0000-0000-0000C3330000}"/>
    <cellStyle name="Normal 3 49 2" xfId="13257" xr:uid="{00000000-0005-0000-0000-0000C4330000}"/>
    <cellStyle name="Normal 3 49 3" xfId="13258" xr:uid="{00000000-0005-0000-0000-0000C5330000}"/>
    <cellStyle name="Normal 3 5" xfId="13259" xr:uid="{00000000-0005-0000-0000-0000C6330000}"/>
    <cellStyle name="Normal 3 5 2" xfId="13260" xr:uid="{00000000-0005-0000-0000-0000C7330000}"/>
    <cellStyle name="Normal 3 5 2 2" xfId="13261" xr:uid="{00000000-0005-0000-0000-0000C8330000}"/>
    <cellStyle name="Normal 3 5 2 3" xfId="13262" xr:uid="{00000000-0005-0000-0000-0000C9330000}"/>
    <cellStyle name="Normal 3 5 2 4" xfId="13263" xr:uid="{00000000-0005-0000-0000-0000CA330000}"/>
    <cellStyle name="Normal 3 5 3" xfId="13264" xr:uid="{00000000-0005-0000-0000-0000CB330000}"/>
    <cellStyle name="Normal 3 5 3 2" xfId="13265" xr:uid="{00000000-0005-0000-0000-0000CC330000}"/>
    <cellStyle name="Normal 3 5 3 3" xfId="13266" xr:uid="{00000000-0005-0000-0000-0000CD330000}"/>
    <cellStyle name="Normal 3 5 4" xfId="13267" xr:uid="{00000000-0005-0000-0000-0000CE330000}"/>
    <cellStyle name="Normal 3 5 4 2" xfId="13268" xr:uid="{00000000-0005-0000-0000-0000CF330000}"/>
    <cellStyle name="Normal 3 5 5" xfId="13269" xr:uid="{00000000-0005-0000-0000-0000D0330000}"/>
    <cellStyle name="Normal 3 5 6" xfId="13270" xr:uid="{00000000-0005-0000-0000-0000D1330000}"/>
    <cellStyle name="Normal 3 50" xfId="13271" xr:uid="{00000000-0005-0000-0000-0000D2330000}"/>
    <cellStyle name="Normal 3 50 2" xfId="13272" xr:uid="{00000000-0005-0000-0000-0000D3330000}"/>
    <cellStyle name="Normal 3 50 3" xfId="13273" xr:uid="{00000000-0005-0000-0000-0000D4330000}"/>
    <cellStyle name="Normal 3 51" xfId="13274" xr:uid="{00000000-0005-0000-0000-0000D5330000}"/>
    <cellStyle name="Normal 3 51 2" xfId="13275" xr:uid="{00000000-0005-0000-0000-0000D6330000}"/>
    <cellStyle name="Normal 3 51 3" xfId="13276" xr:uid="{00000000-0005-0000-0000-0000D7330000}"/>
    <cellStyle name="Normal 3 52" xfId="13277" xr:uid="{00000000-0005-0000-0000-0000D8330000}"/>
    <cellStyle name="Normal 3 52 2" xfId="13278" xr:uid="{00000000-0005-0000-0000-0000D9330000}"/>
    <cellStyle name="Normal 3 52 3" xfId="13279" xr:uid="{00000000-0005-0000-0000-0000DA330000}"/>
    <cellStyle name="Normal 3 53" xfId="13280" xr:uid="{00000000-0005-0000-0000-0000DB330000}"/>
    <cellStyle name="Normal 3 53 2" xfId="13281" xr:uid="{00000000-0005-0000-0000-0000DC330000}"/>
    <cellStyle name="Normal 3 53 3" xfId="13282" xr:uid="{00000000-0005-0000-0000-0000DD330000}"/>
    <cellStyle name="Normal 3 54" xfId="13283" xr:uid="{00000000-0005-0000-0000-0000DE330000}"/>
    <cellStyle name="Normal 3 54 2" xfId="13284" xr:uid="{00000000-0005-0000-0000-0000DF330000}"/>
    <cellStyle name="Normal 3 54 3" xfId="13285" xr:uid="{00000000-0005-0000-0000-0000E0330000}"/>
    <cellStyle name="Normal 3 55" xfId="13286" xr:uid="{00000000-0005-0000-0000-0000E1330000}"/>
    <cellStyle name="Normal 3 55 2" xfId="13287" xr:uid="{00000000-0005-0000-0000-0000E2330000}"/>
    <cellStyle name="Normal 3 55 3" xfId="13288" xr:uid="{00000000-0005-0000-0000-0000E3330000}"/>
    <cellStyle name="Normal 3 56" xfId="13289" xr:uid="{00000000-0005-0000-0000-0000E4330000}"/>
    <cellStyle name="Normal 3 56 2" xfId="13290" xr:uid="{00000000-0005-0000-0000-0000E5330000}"/>
    <cellStyle name="Normal 3 56 3" xfId="13291" xr:uid="{00000000-0005-0000-0000-0000E6330000}"/>
    <cellStyle name="Normal 3 57" xfId="13292" xr:uid="{00000000-0005-0000-0000-0000E7330000}"/>
    <cellStyle name="Normal 3 57 2" xfId="13293" xr:uid="{00000000-0005-0000-0000-0000E8330000}"/>
    <cellStyle name="Normal 3 57 3" xfId="13294" xr:uid="{00000000-0005-0000-0000-0000E9330000}"/>
    <cellStyle name="Normal 3 58" xfId="13295" xr:uid="{00000000-0005-0000-0000-0000EA330000}"/>
    <cellStyle name="Normal 3 58 2" xfId="13296" xr:uid="{00000000-0005-0000-0000-0000EB330000}"/>
    <cellStyle name="Normal 3 58 3" xfId="13297" xr:uid="{00000000-0005-0000-0000-0000EC330000}"/>
    <cellStyle name="Normal 3 59" xfId="13298" xr:uid="{00000000-0005-0000-0000-0000ED330000}"/>
    <cellStyle name="Normal 3 59 2" xfId="13299" xr:uid="{00000000-0005-0000-0000-0000EE330000}"/>
    <cellStyle name="Normal 3 59 3" xfId="13300" xr:uid="{00000000-0005-0000-0000-0000EF330000}"/>
    <cellStyle name="Normal 3 6" xfId="13301" xr:uid="{00000000-0005-0000-0000-0000F0330000}"/>
    <cellStyle name="Normal 3 6 2" xfId="13302" xr:uid="{00000000-0005-0000-0000-0000F1330000}"/>
    <cellStyle name="Normal 3 6 2 2" xfId="13303" xr:uid="{00000000-0005-0000-0000-0000F2330000}"/>
    <cellStyle name="Normal 3 6 2 2 2" xfId="13304" xr:uid="{00000000-0005-0000-0000-0000F3330000}"/>
    <cellStyle name="Normal 3 6 2 3" xfId="13305" xr:uid="{00000000-0005-0000-0000-0000F4330000}"/>
    <cellStyle name="Normal 3 6 2 4" xfId="13306" xr:uid="{00000000-0005-0000-0000-0000F5330000}"/>
    <cellStyle name="Normal 3 6 2 5" xfId="13307" xr:uid="{00000000-0005-0000-0000-0000F6330000}"/>
    <cellStyle name="Normal 3 6 2 6" xfId="13308" xr:uid="{00000000-0005-0000-0000-0000F7330000}"/>
    <cellStyle name="Normal 3 6 3" xfId="13309" xr:uid="{00000000-0005-0000-0000-0000F8330000}"/>
    <cellStyle name="Normal 3 6 3 2" xfId="13310" xr:uid="{00000000-0005-0000-0000-0000F9330000}"/>
    <cellStyle name="Normal 3 6 4" xfId="13311" xr:uid="{00000000-0005-0000-0000-0000FA330000}"/>
    <cellStyle name="Normal 3 6 5" xfId="13312" xr:uid="{00000000-0005-0000-0000-0000FB330000}"/>
    <cellStyle name="Normal 3 6 5 2" xfId="13313" xr:uid="{00000000-0005-0000-0000-0000FC330000}"/>
    <cellStyle name="Normal 3 6 6" xfId="13314" xr:uid="{00000000-0005-0000-0000-0000FD330000}"/>
    <cellStyle name="Normal 3 60" xfId="13315" xr:uid="{00000000-0005-0000-0000-0000FE330000}"/>
    <cellStyle name="Normal 3 60 2" xfId="13316" xr:uid="{00000000-0005-0000-0000-0000FF330000}"/>
    <cellStyle name="Normal 3 60 3" xfId="13317" xr:uid="{00000000-0005-0000-0000-000000340000}"/>
    <cellStyle name="Normal 3 61" xfId="13318" xr:uid="{00000000-0005-0000-0000-000001340000}"/>
    <cellStyle name="Normal 3 61 2" xfId="13319" xr:uid="{00000000-0005-0000-0000-000002340000}"/>
    <cellStyle name="Normal 3 61 3" xfId="13320" xr:uid="{00000000-0005-0000-0000-000003340000}"/>
    <cellStyle name="Normal 3 62" xfId="13321" xr:uid="{00000000-0005-0000-0000-000004340000}"/>
    <cellStyle name="Normal 3 62 2" xfId="13322" xr:uid="{00000000-0005-0000-0000-000005340000}"/>
    <cellStyle name="Normal 3 62 3" xfId="13323" xr:uid="{00000000-0005-0000-0000-000006340000}"/>
    <cellStyle name="Normal 3 63" xfId="13324" xr:uid="{00000000-0005-0000-0000-000007340000}"/>
    <cellStyle name="Normal 3 63 2" xfId="13325" xr:uid="{00000000-0005-0000-0000-000008340000}"/>
    <cellStyle name="Normal 3 63 2 2" xfId="13326" xr:uid="{00000000-0005-0000-0000-000009340000}"/>
    <cellStyle name="Normal 3 64" xfId="13327" xr:uid="{00000000-0005-0000-0000-00000A340000}"/>
    <cellStyle name="Normal 3 64 2" xfId="13328" xr:uid="{00000000-0005-0000-0000-00000B340000}"/>
    <cellStyle name="Normal 3 64 3" xfId="13329" xr:uid="{00000000-0005-0000-0000-00000C340000}"/>
    <cellStyle name="Normal 3 65" xfId="13330" xr:uid="{00000000-0005-0000-0000-00000D340000}"/>
    <cellStyle name="Normal 3 66" xfId="13331" xr:uid="{00000000-0005-0000-0000-00000E340000}"/>
    <cellStyle name="Normal 3 67" xfId="13332" xr:uid="{00000000-0005-0000-0000-00000F340000}"/>
    <cellStyle name="Normal 3 68" xfId="13333" xr:uid="{00000000-0005-0000-0000-000010340000}"/>
    <cellStyle name="Normal 3 69" xfId="13334" xr:uid="{00000000-0005-0000-0000-000011340000}"/>
    <cellStyle name="Normal 3 7" xfId="13335" xr:uid="{00000000-0005-0000-0000-000012340000}"/>
    <cellStyle name="Normal 3 7 2" xfId="13336" xr:uid="{00000000-0005-0000-0000-000013340000}"/>
    <cellStyle name="Normal 3 7 2 2" xfId="13337" xr:uid="{00000000-0005-0000-0000-000014340000}"/>
    <cellStyle name="Normal 3 7 2 2 2" xfId="13338" xr:uid="{00000000-0005-0000-0000-000015340000}"/>
    <cellStyle name="Normal 3 7 2 3" xfId="13339" xr:uid="{00000000-0005-0000-0000-000016340000}"/>
    <cellStyle name="Normal 3 7 2 3 2" xfId="13340" xr:uid="{00000000-0005-0000-0000-000017340000}"/>
    <cellStyle name="Normal 3 7 2 4" xfId="13341" xr:uid="{00000000-0005-0000-0000-000018340000}"/>
    <cellStyle name="Normal 3 7 2 4 2" xfId="13342" xr:uid="{00000000-0005-0000-0000-000019340000}"/>
    <cellStyle name="Normal 3 7 2 5" xfId="13343" xr:uid="{00000000-0005-0000-0000-00001A340000}"/>
    <cellStyle name="Normal 3 7 3" xfId="13344" xr:uid="{00000000-0005-0000-0000-00001B340000}"/>
    <cellStyle name="Normal 3 7 4" xfId="13345" xr:uid="{00000000-0005-0000-0000-00001C340000}"/>
    <cellStyle name="Normal 3 7 5" xfId="13346" xr:uid="{00000000-0005-0000-0000-00001D340000}"/>
    <cellStyle name="Normal 3 7 5 2" xfId="13347" xr:uid="{00000000-0005-0000-0000-00001E340000}"/>
    <cellStyle name="Normal 3 8" xfId="13348" xr:uid="{00000000-0005-0000-0000-00001F340000}"/>
    <cellStyle name="Normal 3 8 2" xfId="13349" xr:uid="{00000000-0005-0000-0000-000020340000}"/>
    <cellStyle name="Normal 3 8 3" xfId="13350" xr:uid="{00000000-0005-0000-0000-000021340000}"/>
    <cellStyle name="Normal 3 8 4" xfId="13351" xr:uid="{00000000-0005-0000-0000-000022340000}"/>
    <cellStyle name="Normal 3 9" xfId="13352" xr:uid="{00000000-0005-0000-0000-000023340000}"/>
    <cellStyle name="Normal 3 9 2" xfId="13353" xr:uid="{00000000-0005-0000-0000-000024340000}"/>
    <cellStyle name="Normal 3 9 2 2" xfId="13354" xr:uid="{00000000-0005-0000-0000-000025340000}"/>
    <cellStyle name="Normal 3 9 2 3" xfId="13355" xr:uid="{00000000-0005-0000-0000-000026340000}"/>
    <cellStyle name="Normal 3 9 2 4" xfId="13356" xr:uid="{00000000-0005-0000-0000-000027340000}"/>
    <cellStyle name="Normal 3 9 3" xfId="13357" xr:uid="{00000000-0005-0000-0000-000028340000}"/>
    <cellStyle name="Normal 3 9 4" xfId="13358" xr:uid="{00000000-0005-0000-0000-000029340000}"/>
    <cellStyle name="Normal 3 9 5" xfId="13359" xr:uid="{00000000-0005-0000-0000-00002A340000}"/>
    <cellStyle name="Normal 3 9 6" xfId="13360" xr:uid="{00000000-0005-0000-0000-00002B340000}"/>
    <cellStyle name="Normal 30" xfId="13361" xr:uid="{00000000-0005-0000-0000-00002C340000}"/>
    <cellStyle name="Normal 30 2" xfId="13362" xr:uid="{00000000-0005-0000-0000-00002D340000}"/>
    <cellStyle name="Normal 30 2 2" xfId="13363" xr:uid="{00000000-0005-0000-0000-00002E340000}"/>
    <cellStyle name="Normal 30 2 3" xfId="13364" xr:uid="{00000000-0005-0000-0000-00002F340000}"/>
    <cellStyle name="Normal 30 3" xfId="13365" xr:uid="{00000000-0005-0000-0000-000030340000}"/>
    <cellStyle name="Normal 30 4" xfId="13366" xr:uid="{00000000-0005-0000-0000-000031340000}"/>
    <cellStyle name="Normal 31" xfId="13367" xr:uid="{00000000-0005-0000-0000-000032340000}"/>
    <cellStyle name="Normal 31 2" xfId="13368" xr:uid="{00000000-0005-0000-0000-000033340000}"/>
    <cellStyle name="Normal 31 2 2" xfId="13369" xr:uid="{00000000-0005-0000-0000-000034340000}"/>
    <cellStyle name="Normal 31 2 3" xfId="13370" xr:uid="{00000000-0005-0000-0000-000035340000}"/>
    <cellStyle name="Normal 31 3" xfId="13371" xr:uid="{00000000-0005-0000-0000-000036340000}"/>
    <cellStyle name="Normal 31 4" xfId="13372" xr:uid="{00000000-0005-0000-0000-000037340000}"/>
    <cellStyle name="Normal 32" xfId="13373" xr:uid="{00000000-0005-0000-0000-000038340000}"/>
    <cellStyle name="Normal 32 2" xfId="13374" xr:uid="{00000000-0005-0000-0000-000039340000}"/>
    <cellStyle name="Normal 32 2 2" xfId="13375" xr:uid="{00000000-0005-0000-0000-00003A340000}"/>
    <cellStyle name="Normal 32 2 3" xfId="13376" xr:uid="{00000000-0005-0000-0000-00003B340000}"/>
    <cellStyle name="Normal 32 3" xfId="13377" xr:uid="{00000000-0005-0000-0000-00003C340000}"/>
    <cellStyle name="Normal 32 4" xfId="13378" xr:uid="{00000000-0005-0000-0000-00003D340000}"/>
    <cellStyle name="Normal 33" xfId="13379" xr:uid="{00000000-0005-0000-0000-00003E340000}"/>
    <cellStyle name="Normal 33 2" xfId="13380" xr:uid="{00000000-0005-0000-0000-00003F340000}"/>
    <cellStyle name="Normal 33 2 2" xfId="13381" xr:uid="{00000000-0005-0000-0000-000040340000}"/>
    <cellStyle name="Normal 33 2 3" xfId="13382" xr:uid="{00000000-0005-0000-0000-000041340000}"/>
    <cellStyle name="Normal 33 3" xfId="13383" xr:uid="{00000000-0005-0000-0000-000042340000}"/>
    <cellStyle name="Normal 33 4" xfId="13384" xr:uid="{00000000-0005-0000-0000-000043340000}"/>
    <cellStyle name="Normal 34" xfId="13385" xr:uid="{00000000-0005-0000-0000-000044340000}"/>
    <cellStyle name="Normal 34 2" xfId="13386" xr:uid="{00000000-0005-0000-0000-000045340000}"/>
    <cellStyle name="Normal 34 2 2" xfId="13387" xr:uid="{00000000-0005-0000-0000-000046340000}"/>
    <cellStyle name="Normal 34 2 3" xfId="13388" xr:uid="{00000000-0005-0000-0000-000047340000}"/>
    <cellStyle name="Normal 34 3" xfId="13389" xr:uid="{00000000-0005-0000-0000-000048340000}"/>
    <cellStyle name="Normal 34 4" xfId="13390" xr:uid="{00000000-0005-0000-0000-000049340000}"/>
    <cellStyle name="Normal 35" xfId="13391" xr:uid="{00000000-0005-0000-0000-00004A340000}"/>
    <cellStyle name="Normal 35 2" xfId="13392" xr:uid="{00000000-0005-0000-0000-00004B340000}"/>
    <cellStyle name="Normal 35 2 2" xfId="13393" xr:uid="{00000000-0005-0000-0000-00004C340000}"/>
    <cellStyle name="Normal 35 2 2 2" xfId="13394" xr:uid="{00000000-0005-0000-0000-00004D340000}"/>
    <cellStyle name="Normal 35 2 2 3" xfId="13395" xr:uid="{00000000-0005-0000-0000-00004E340000}"/>
    <cellStyle name="Normal 35 2 3" xfId="13396" xr:uid="{00000000-0005-0000-0000-00004F340000}"/>
    <cellStyle name="Normal 35 2 4" xfId="13397" xr:uid="{00000000-0005-0000-0000-000050340000}"/>
    <cellStyle name="Normal 35 2 5" xfId="13398" xr:uid="{00000000-0005-0000-0000-000051340000}"/>
    <cellStyle name="Normal 35 2 6" xfId="13399" xr:uid="{00000000-0005-0000-0000-000052340000}"/>
    <cellStyle name="Normal 35 3" xfId="13400" xr:uid="{00000000-0005-0000-0000-000053340000}"/>
    <cellStyle name="Normal 35 3 2" xfId="13401" xr:uid="{00000000-0005-0000-0000-000054340000}"/>
    <cellStyle name="Normal 35 3 3" xfId="13402" xr:uid="{00000000-0005-0000-0000-000055340000}"/>
    <cellStyle name="Normal 35 4" xfId="13403" xr:uid="{00000000-0005-0000-0000-000056340000}"/>
    <cellStyle name="Normal 35 5" xfId="13404" xr:uid="{00000000-0005-0000-0000-000057340000}"/>
    <cellStyle name="Normal 35 6" xfId="13405" xr:uid="{00000000-0005-0000-0000-000058340000}"/>
    <cellStyle name="Normal 35 7" xfId="13406" xr:uid="{00000000-0005-0000-0000-000059340000}"/>
    <cellStyle name="Normal 36" xfId="13407" xr:uid="{00000000-0005-0000-0000-00005A340000}"/>
    <cellStyle name="Normal 36 2" xfId="13408" xr:uid="{00000000-0005-0000-0000-00005B340000}"/>
    <cellStyle name="Normal 36 2 2" xfId="13409" xr:uid="{00000000-0005-0000-0000-00005C340000}"/>
    <cellStyle name="Normal 36 2 3" xfId="13410" xr:uid="{00000000-0005-0000-0000-00005D340000}"/>
    <cellStyle name="Normal 36 2 4" xfId="13411" xr:uid="{00000000-0005-0000-0000-00005E340000}"/>
    <cellStyle name="Normal 36 3" xfId="13412" xr:uid="{00000000-0005-0000-0000-00005F340000}"/>
    <cellStyle name="Normal 36 4" xfId="13413" xr:uid="{00000000-0005-0000-0000-000060340000}"/>
    <cellStyle name="Normal 36 5" xfId="13414" xr:uid="{00000000-0005-0000-0000-000061340000}"/>
    <cellStyle name="Normal 37" xfId="13415" xr:uid="{00000000-0005-0000-0000-000062340000}"/>
    <cellStyle name="Normal 37 2" xfId="13416" xr:uid="{00000000-0005-0000-0000-000063340000}"/>
    <cellStyle name="Normal 37 2 2" xfId="13417" xr:uid="{00000000-0005-0000-0000-000064340000}"/>
    <cellStyle name="Normal 37 2 3" xfId="13418" xr:uid="{00000000-0005-0000-0000-000065340000}"/>
    <cellStyle name="Normal 37 2 4" xfId="13419" xr:uid="{00000000-0005-0000-0000-000066340000}"/>
    <cellStyle name="Normal 37 2 5" xfId="13420" xr:uid="{00000000-0005-0000-0000-000067340000}"/>
    <cellStyle name="Normal 37 3" xfId="13421" xr:uid="{00000000-0005-0000-0000-000068340000}"/>
    <cellStyle name="Normal 37 4" xfId="13422" xr:uid="{00000000-0005-0000-0000-000069340000}"/>
    <cellStyle name="Normal 37 5" xfId="13423" xr:uid="{00000000-0005-0000-0000-00006A340000}"/>
    <cellStyle name="Normal 37 6" xfId="13424" xr:uid="{00000000-0005-0000-0000-00006B340000}"/>
    <cellStyle name="Normal 38" xfId="13425" xr:uid="{00000000-0005-0000-0000-00006C340000}"/>
    <cellStyle name="Normal 38 2" xfId="13426" xr:uid="{00000000-0005-0000-0000-00006D340000}"/>
    <cellStyle name="Normal 38 2 2" xfId="13427" xr:uid="{00000000-0005-0000-0000-00006E340000}"/>
    <cellStyle name="Normal 38 2 2 2" xfId="13428" xr:uid="{00000000-0005-0000-0000-00006F340000}"/>
    <cellStyle name="Normal 38 2 3" xfId="13429" xr:uid="{00000000-0005-0000-0000-000070340000}"/>
    <cellStyle name="Normal 38 2 4" xfId="13430" xr:uid="{00000000-0005-0000-0000-000071340000}"/>
    <cellStyle name="Normal 38 2 5" xfId="13431" xr:uid="{00000000-0005-0000-0000-000072340000}"/>
    <cellStyle name="Normal 38 3" xfId="13432" xr:uid="{00000000-0005-0000-0000-000073340000}"/>
    <cellStyle name="Normal 38 3 2" xfId="13433" xr:uid="{00000000-0005-0000-0000-000074340000}"/>
    <cellStyle name="Normal 38 3 2 2" xfId="13434" xr:uid="{00000000-0005-0000-0000-000075340000}"/>
    <cellStyle name="Normal 38 3 3" xfId="13435" xr:uid="{00000000-0005-0000-0000-000076340000}"/>
    <cellStyle name="Normal 38 3 4" xfId="13436" xr:uid="{00000000-0005-0000-0000-000077340000}"/>
    <cellStyle name="Normal 38 3 5" xfId="13437" xr:uid="{00000000-0005-0000-0000-000078340000}"/>
    <cellStyle name="Normal 38 4" xfId="13438" xr:uid="{00000000-0005-0000-0000-000079340000}"/>
    <cellStyle name="Normal 38 4 2" xfId="13439" xr:uid="{00000000-0005-0000-0000-00007A340000}"/>
    <cellStyle name="Normal 38 5" xfId="13440" xr:uid="{00000000-0005-0000-0000-00007B340000}"/>
    <cellStyle name="Normal 38 6" xfId="13441" xr:uid="{00000000-0005-0000-0000-00007C340000}"/>
    <cellStyle name="Normal 38 7" xfId="13442" xr:uid="{00000000-0005-0000-0000-00007D340000}"/>
    <cellStyle name="Normal 39" xfId="13443" xr:uid="{00000000-0005-0000-0000-00007E340000}"/>
    <cellStyle name="Normal 39 2" xfId="13444" xr:uid="{00000000-0005-0000-0000-00007F340000}"/>
    <cellStyle name="Normal 39 2 2" xfId="13445" xr:uid="{00000000-0005-0000-0000-000080340000}"/>
    <cellStyle name="Normal 39 2 3" xfId="13446" xr:uid="{00000000-0005-0000-0000-000081340000}"/>
    <cellStyle name="Normal 39 3" xfId="13447" xr:uid="{00000000-0005-0000-0000-000082340000}"/>
    <cellStyle name="Normal 39 3 2" xfId="13448" xr:uid="{00000000-0005-0000-0000-000083340000}"/>
    <cellStyle name="Normal 39 3 2 2" xfId="13449" xr:uid="{00000000-0005-0000-0000-000084340000}"/>
    <cellStyle name="Normal 39 3 3" xfId="13450" xr:uid="{00000000-0005-0000-0000-000085340000}"/>
    <cellStyle name="Normal 39 3 4" xfId="13451" xr:uid="{00000000-0005-0000-0000-000086340000}"/>
    <cellStyle name="Normal 39 3 5" xfId="13452" xr:uid="{00000000-0005-0000-0000-000087340000}"/>
    <cellStyle name="Normal 39 4" xfId="13453" xr:uid="{00000000-0005-0000-0000-000088340000}"/>
    <cellStyle name="Normal 39 4 2" xfId="13454" xr:uid="{00000000-0005-0000-0000-000089340000}"/>
    <cellStyle name="Normal 39 5" xfId="13455" xr:uid="{00000000-0005-0000-0000-00008A340000}"/>
    <cellStyle name="Normal 39 6" xfId="13456" xr:uid="{00000000-0005-0000-0000-00008B340000}"/>
    <cellStyle name="Normal 39 7" xfId="13457" xr:uid="{00000000-0005-0000-0000-00008C340000}"/>
    <cellStyle name="Normal 39 8" xfId="13458" xr:uid="{00000000-0005-0000-0000-00008D340000}"/>
    <cellStyle name="Normal 4" xfId="8" xr:uid="{00000000-0005-0000-0000-00008E340000}"/>
    <cellStyle name="Normal 4 10" xfId="13459" xr:uid="{00000000-0005-0000-0000-00008F340000}"/>
    <cellStyle name="Normal 4 10 2" xfId="13460" xr:uid="{00000000-0005-0000-0000-000090340000}"/>
    <cellStyle name="Normal 4 10 3" xfId="13461" xr:uid="{00000000-0005-0000-0000-000091340000}"/>
    <cellStyle name="Normal 4 11" xfId="13462" xr:uid="{00000000-0005-0000-0000-000092340000}"/>
    <cellStyle name="Normal 4 11 2" xfId="13463" xr:uid="{00000000-0005-0000-0000-000093340000}"/>
    <cellStyle name="Normal 4 11 3" xfId="13464" xr:uid="{00000000-0005-0000-0000-000094340000}"/>
    <cellStyle name="Normal 4 12" xfId="13465" xr:uid="{00000000-0005-0000-0000-000095340000}"/>
    <cellStyle name="Normal 4 12 2" xfId="13466" xr:uid="{00000000-0005-0000-0000-000096340000}"/>
    <cellStyle name="Normal 4 12 3" xfId="13467" xr:uid="{00000000-0005-0000-0000-000097340000}"/>
    <cellStyle name="Normal 4 13" xfId="13468" xr:uid="{00000000-0005-0000-0000-000098340000}"/>
    <cellStyle name="Normal 4 13 2" xfId="13469" xr:uid="{00000000-0005-0000-0000-000099340000}"/>
    <cellStyle name="Normal 4 13 3" xfId="13470" xr:uid="{00000000-0005-0000-0000-00009A340000}"/>
    <cellStyle name="Normal 4 14" xfId="13471" xr:uid="{00000000-0005-0000-0000-00009B340000}"/>
    <cellStyle name="Normal 4 14 2" xfId="13472" xr:uid="{00000000-0005-0000-0000-00009C340000}"/>
    <cellStyle name="Normal 4 14 3" xfId="13473" xr:uid="{00000000-0005-0000-0000-00009D340000}"/>
    <cellStyle name="Normal 4 14 4" xfId="13474" xr:uid="{00000000-0005-0000-0000-00009E340000}"/>
    <cellStyle name="Normal 4 15" xfId="13475" xr:uid="{00000000-0005-0000-0000-00009F340000}"/>
    <cellStyle name="Normal 4 15 2" xfId="13476" xr:uid="{00000000-0005-0000-0000-0000A0340000}"/>
    <cellStyle name="Normal 4 15 3" xfId="13477" xr:uid="{00000000-0005-0000-0000-0000A1340000}"/>
    <cellStyle name="Normal 4 16" xfId="13478" xr:uid="{00000000-0005-0000-0000-0000A2340000}"/>
    <cellStyle name="Normal 4 16 2" xfId="13479" xr:uid="{00000000-0005-0000-0000-0000A3340000}"/>
    <cellStyle name="Normal 4 16 3" xfId="13480" xr:uid="{00000000-0005-0000-0000-0000A4340000}"/>
    <cellStyle name="Normal 4 17" xfId="13481" xr:uid="{00000000-0005-0000-0000-0000A5340000}"/>
    <cellStyle name="Normal 4 17 2" xfId="13482" xr:uid="{00000000-0005-0000-0000-0000A6340000}"/>
    <cellStyle name="Normal 4 17 3" xfId="13483" xr:uid="{00000000-0005-0000-0000-0000A7340000}"/>
    <cellStyle name="Normal 4 18" xfId="13484" xr:uid="{00000000-0005-0000-0000-0000A8340000}"/>
    <cellStyle name="Normal 4 18 2" xfId="13485" xr:uid="{00000000-0005-0000-0000-0000A9340000}"/>
    <cellStyle name="Normal 4 18 3" xfId="13486" xr:uid="{00000000-0005-0000-0000-0000AA340000}"/>
    <cellStyle name="Normal 4 19" xfId="13487" xr:uid="{00000000-0005-0000-0000-0000AB340000}"/>
    <cellStyle name="Normal 4 19 2" xfId="13488" xr:uid="{00000000-0005-0000-0000-0000AC340000}"/>
    <cellStyle name="Normal 4 19 2 2" xfId="13489" xr:uid="{00000000-0005-0000-0000-0000AD340000}"/>
    <cellStyle name="Normal 4 19 2 2 2" xfId="13490" xr:uid="{00000000-0005-0000-0000-0000AE340000}"/>
    <cellStyle name="Normal 4 19 2 3" xfId="13491" xr:uid="{00000000-0005-0000-0000-0000AF340000}"/>
    <cellStyle name="Normal 4 19 2 4" xfId="13492" xr:uid="{00000000-0005-0000-0000-0000B0340000}"/>
    <cellStyle name="Normal 4 19 2 5" xfId="13493" xr:uid="{00000000-0005-0000-0000-0000B1340000}"/>
    <cellStyle name="Normal 4 19 3" xfId="13494" xr:uid="{00000000-0005-0000-0000-0000B2340000}"/>
    <cellStyle name="Normal 4 19 3 2" xfId="13495" xr:uid="{00000000-0005-0000-0000-0000B3340000}"/>
    <cellStyle name="Normal 4 19 3 3" xfId="13496" xr:uid="{00000000-0005-0000-0000-0000B4340000}"/>
    <cellStyle name="Normal 4 19 4" xfId="13497" xr:uid="{00000000-0005-0000-0000-0000B5340000}"/>
    <cellStyle name="Normal 4 19 5" xfId="13498" xr:uid="{00000000-0005-0000-0000-0000B6340000}"/>
    <cellStyle name="Normal 4 19 6" xfId="13499" xr:uid="{00000000-0005-0000-0000-0000B7340000}"/>
    <cellStyle name="Normal 4 19 7" xfId="13500" xr:uid="{00000000-0005-0000-0000-0000B8340000}"/>
    <cellStyle name="Normal 4 19 8" xfId="13501" xr:uid="{00000000-0005-0000-0000-0000B9340000}"/>
    <cellStyle name="Normal 4 19 9" xfId="13502" xr:uid="{00000000-0005-0000-0000-0000BA340000}"/>
    <cellStyle name="Normal 4 2" xfId="13503" xr:uid="{00000000-0005-0000-0000-0000BB340000}"/>
    <cellStyle name="Normal 4 2 10" xfId="13504" xr:uid="{00000000-0005-0000-0000-0000BC340000}"/>
    <cellStyle name="Normal 4 2 10 2" xfId="13505" xr:uid="{00000000-0005-0000-0000-0000BD340000}"/>
    <cellStyle name="Normal 4 2 11" xfId="13506" xr:uid="{00000000-0005-0000-0000-0000BE340000}"/>
    <cellStyle name="Normal 4 2 11 2" xfId="13507" xr:uid="{00000000-0005-0000-0000-0000BF340000}"/>
    <cellStyle name="Normal 4 2 12" xfId="13508" xr:uid="{00000000-0005-0000-0000-0000C0340000}"/>
    <cellStyle name="Normal 4 2 12 2" xfId="13509" xr:uid="{00000000-0005-0000-0000-0000C1340000}"/>
    <cellStyle name="Normal 4 2 13" xfId="13510" xr:uid="{00000000-0005-0000-0000-0000C2340000}"/>
    <cellStyle name="Normal 4 2 13 2" xfId="13511" xr:uid="{00000000-0005-0000-0000-0000C3340000}"/>
    <cellStyle name="Normal 4 2 14" xfId="13512" xr:uid="{00000000-0005-0000-0000-0000C4340000}"/>
    <cellStyle name="Normal 4 2 15" xfId="13513" xr:uid="{00000000-0005-0000-0000-0000C5340000}"/>
    <cellStyle name="Normal 4 2 15 2" xfId="13514" xr:uid="{00000000-0005-0000-0000-0000C6340000}"/>
    <cellStyle name="Normal 4 2 2" xfId="13515" xr:uid="{00000000-0005-0000-0000-0000C7340000}"/>
    <cellStyle name="Normal 4 2 2 2" xfId="13516" xr:uid="{00000000-0005-0000-0000-0000C8340000}"/>
    <cellStyle name="Normal 4 2 2 2 2" xfId="13517" xr:uid="{00000000-0005-0000-0000-0000C9340000}"/>
    <cellStyle name="Normal 4 2 2 2 2 2" xfId="13518" xr:uid="{00000000-0005-0000-0000-0000CA340000}"/>
    <cellStyle name="Normal 4 2 2 2 3" xfId="13519" xr:uid="{00000000-0005-0000-0000-0000CB340000}"/>
    <cellStyle name="Normal 4 2 2 2 4" xfId="13520" xr:uid="{00000000-0005-0000-0000-0000CC340000}"/>
    <cellStyle name="Normal 4 2 2 2 5" xfId="13521" xr:uid="{00000000-0005-0000-0000-0000CD340000}"/>
    <cellStyle name="Normal 4 2 2 2 6" xfId="13522" xr:uid="{00000000-0005-0000-0000-0000CE340000}"/>
    <cellStyle name="Normal 4 2 2 3" xfId="13523" xr:uid="{00000000-0005-0000-0000-0000CF340000}"/>
    <cellStyle name="Normal 4 2 2 3 2" xfId="13524" xr:uid="{00000000-0005-0000-0000-0000D0340000}"/>
    <cellStyle name="Normal 4 2 2 4" xfId="13525" xr:uid="{00000000-0005-0000-0000-0000D1340000}"/>
    <cellStyle name="Normal 4 2 2 5" xfId="13526" xr:uid="{00000000-0005-0000-0000-0000D2340000}"/>
    <cellStyle name="Normal 4 2 2 6" xfId="13527" xr:uid="{00000000-0005-0000-0000-0000D3340000}"/>
    <cellStyle name="Normal 4 2 3" xfId="13528" xr:uid="{00000000-0005-0000-0000-0000D4340000}"/>
    <cellStyle name="Normal 4 2 3 2" xfId="13529" xr:uid="{00000000-0005-0000-0000-0000D5340000}"/>
    <cellStyle name="Normal 4 2 3 2 2" xfId="13530" xr:uid="{00000000-0005-0000-0000-0000D6340000}"/>
    <cellStyle name="Normal 4 2 3 2 3" xfId="13531" xr:uid="{00000000-0005-0000-0000-0000D7340000}"/>
    <cellStyle name="Normal 4 2 3 2 4" xfId="13532" xr:uid="{00000000-0005-0000-0000-0000D8340000}"/>
    <cellStyle name="Normal 4 2 3 3" xfId="13533" xr:uid="{00000000-0005-0000-0000-0000D9340000}"/>
    <cellStyle name="Normal 4 2 3 3 2" xfId="13534" xr:uid="{00000000-0005-0000-0000-0000DA340000}"/>
    <cellStyle name="Normal 4 2 3 4" xfId="13535" xr:uid="{00000000-0005-0000-0000-0000DB340000}"/>
    <cellStyle name="Normal 4 2 3 5" xfId="13536" xr:uid="{00000000-0005-0000-0000-0000DC340000}"/>
    <cellStyle name="Normal 4 2 3 6" xfId="13537" xr:uid="{00000000-0005-0000-0000-0000DD340000}"/>
    <cellStyle name="Normal 4 2 3 7" xfId="13538" xr:uid="{00000000-0005-0000-0000-0000DE340000}"/>
    <cellStyle name="Normal 4 2 3 8" xfId="13539" xr:uid="{00000000-0005-0000-0000-0000DF340000}"/>
    <cellStyle name="Normal 4 2 4" xfId="13540" xr:uid="{00000000-0005-0000-0000-0000E0340000}"/>
    <cellStyle name="Normal 4 2 4 2" xfId="13541" xr:uid="{00000000-0005-0000-0000-0000E1340000}"/>
    <cellStyle name="Normal 4 2 4 3" xfId="13542" xr:uid="{00000000-0005-0000-0000-0000E2340000}"/>
    <cellStyle name="Normal 4 2 4 4" xfId="13543" xr:uid="{00000000-0005-0000-0000-0000E3340000}"/>
    <cellStyle name="Normal 4 2 4 5" xfId="13544" xr:uid="{00000000-0005-0000-0000-0000E4340000}"/>
    <cellStyle name="Normal 4 2 5" xfId="13545" xr:uid="{00000000-0005-0000-0000-0000E5340000}"/>
    <cellStyle name="Normal 4 2 5 2" xfId="13546" xr:uid="{00000000-0005-0000-0000-0000E6340000}"/>
    <cellStyle name="Normal 4 2 5 2 2" xfId="13547" xr:uid="{00000000-0005-0000-0000-0000E7340000}"/>
    <cellStyle name="Normal 4 2 5 3" xfId="13548" xr:uid="{00000000-0005-0000-0000-0000E8340000}"/>
    <cellStyle name="Normal 4 2 5 3 2" xfId="13549" xr:uid="{00000000-0005-0000-0000-0000E9340000}"/>
    <cellStyle name="Normal 4 2 5 4" xfId="13550" xr:uid="{00000000-0005-0000-0000-0000EA340000}"/>
    <cellStyle name="Normal 4 2 5 5" xfId="13551" xr:uid="{00000000-0005-0000-0000-0000EB340000}"/>
    <cellStyle name="Normal 4 2 5 6" xfId="13552" xr:uid="{00000000-0005-0000-0000-0000EC340000}"/>
    <cellStyle name="Normal 4 2 5 7" xfId="13553" xr:uid="{00000000-0005-0000-0000-0000ED340000}"/>
    <cellStyle name="Normal 4 2 6" xfId="13554" xr:uid="{00000000-0005-0000-0000-0000EE340000}"/>
    <cellStyle name="Normal 4 2 6 2" xfId="13555" xr:uid="{00000000-0005-0000-0000-0000EF340000}"/>
    <cellStyle name="Normal 4 2 6 3" xfId="13556" xr:uid="{00000000-0005-0000-0000-0000F0340000}"/>
    <cellStyle name="Normal 4 2 7" xfId="13557" xr:uid="{00000000-0005-0000-0000-0000F1340000}"/>
    <cellStyle name="Normal 4 2 7 2" xfId="13558" xr:uid="{00000000-0005-0000-0000-0000F2340000}"/>
    <cellStyle name="Normal 4 2 8" xfId="13559" xr:uid="{00000000-0005-0000-0000-0000F3340000}"/>
    <cellStyle name="Normal 4 2 8 2" xfId="13560" xr:uid="{00000000-0005-0000-0000-0000F4340000}"/>
    <cellStyle name="Normal 4 2 9" xfId="13561" xr:uid="{00000000-0005-0000-0000-0000F5340000}"/>
    <cellStyle name="Normal 4 2 9 2" xfId="13562" xr:uid="{00000000-0005-0000-0000-0000F6340000}"/>
    <cellStyle name="Normal 4 20" xfId="13563" xr:uid="{00000000-0005-0000-0000-0000F7340000}"/>
    <cellStyle name="Normal 4 20 2" xfId="13564" xr:uid="{00000000-0005-0000-0000-0000F8340000}"/>
    <cellStyle name="Normal 4 20 2 2" xfId="13565" xr:uid="{00000000-0005-0000-0000-0000F9340000}"/>
    <cellStyle name="Normal 4 20 2 2 2" xfId="13566" xr:uid="{00000000-0005-0000-0000-0000FA340000}"/>
    <cellStyle name="Normal 4 20 2 3" xfId="13567" xr:uid="{00000000-0005-0000-0000-0000FB340000}"/>
    <cellStyle name="Normal 4 20 2 4" xfId="13568" xr:uid="{00000000-0005-0000-0000-0000FC340000}"/>
    <cellStyle name="Normal 4 20 2 5" xfId="13569" xr:uid="{00000000-0005-0000-0000-0000FD340000}"/>
    <cellStyle name="Normal 4 20 3" xfId="13570" xr:uid="{00000000-0005-0000-0000-0000FE340000}"/>
    <cellStyle name="Normal 4 20 3 2" xfId="13571" xr:uid="{00000000-0005-0000-0000-0000FF340000}"/>
    <cellStyle name="Normal 4 20 3 3" xfId="13572" xr:uid="{00000000-0005-0000-0000-000000350000}"/>
    <cellStyle name="Normal 4 20 4" xfId="13573" xr:uid="{00000000-0005-0000-0000-000001350000}"/>
    <cellStyle name="Normal 4 20 5" xfId="13574" xr:uid="{00000000-0005-0000-0000-000002350000}"/>
    <cellStyle name="Normal 4 20 6" xfId="13575" xr:uid="{00000000-0005-0000-0000-000003350000}"/>
    <cellStyle name="Normal 4 20 7" xfId="13576" xr:uid="{00000000-0005-0000-0000-000004350000}"/>
    <cellStyle name="Normal 4 20 8" xfId="13577" xr:uid="{00000000-0005-0000-0000-000005350000}"/>
    <cellStyle name="Normal 4 20 9" xfId="13578" xr:uid="{00000000-0005-0000-0000-000006350000}"/>
    <cellStyle name="Normal 4 21" xfId="13579" xr:uid="{00000000-0005-0000-0000-000007350000}"/>
    <cellStyle name="Normal 4 21 2" xfId="13580" xr:uid="{00000000-0005-0000-0000-000008350000}"/>
    <cellStyle name="Normal 4 21 3" xfId="13581" xr:uid="{00000000-0005-0000-0000-000009350000}"/>
    <cellStyle name="Normal 4 22" xfId="13582" xr:uid="{00000000-0005-0000-0000-00000A350000}"/>
    <cellStyle name="Normal 4 22 2" xfId="13583" xr:uid="{00000000-0005-0000-0000-00000B350000}"/>
    <cellStyle name="Normal 4 22 3" xfId="13584" xr:uid="{00000000-0005-0000-0000-00000C350000}"/>
    <cellStyle name="Normal 4 23" xfId="13585" xr:uid="{00000000-0005-0000-0000-00000D350000}"/>
    <cellStyle name="Normal 4 23 2" xfId="13586" xr:uid="{00000000-0005-0000-0000-00000E350000}"/>
    <cellStyle name="Normal 4 23 3" xfId="13587" xr:uid="{00000000-0005-0000-0000-00000F350000}"/>
    <cellStyle name="Normal 4 24" xfId="13588" xr:uid="{00000000-0005-0000-0000-000010350000}"/>
    <cellStyle name="Normal 4 24 2" xfId="13589" xr:uid="{00000000-0005-0000-0000-000011350000}"/>
    <cellStyle name="Normal 4 24 3" xfId="13590" xr:uid="{00000000-0005-0000-0000-000012350000}"/>
    <cellStyle name="Normal 4 25" xfId="13591" xr:uid="{00000000-0005-0000-0000-000013350000}"/>
    <cellStyle name="Normal 4 25 2" xfId="13592" xr:uid="{00000000-0005-0000-0000-000014350000}"/>
    <cellStyle name="Normal 4 25 3" xfId="13593" xr:uid="{00000000-0005-0000-0000-000015350000}"/>
    <cellStyle name="Normal 4 26" xfId="13594" xr:uid="{00000000-0005-0000-0000-000016350000}"/>
    <cellStyle name="Normal 4 26 2" xfId="13595" xr:uid="{00000000-0005-0000-0000-000017350000}"/>
    <cellStyle name="Normal 4 26 3" xfId="13596" xr:uid="{00000000-0005-0000-0000-000018350000}"/>
    <cellStyle name="Normal 4 27" xfId="13597" xr:uid="{00000000-0005-0000-0000-000019350000}"/>
    <cellStyle name="Normal 4 27 2" xfId="13598" xr:uid="{00000000-0005-0000-0000-00001A350000}"/>
    <cellStyle name="Normal 4 27 3" xfId="13599" xr:uid="{00000000-0005-0000-0000-00001B350000}"/>
    <cellStyle name="Normal 4 28" xfId="13600" xr:uid="{00000000-0005-0000-0000-00001C350000}"/>
    <cellStyle name="Normal 4 28 2" xfId="13601" xr:uid="{00000000-0005-0000-0000-00001D350000}"/>
    <cellStyle name="Normal 4 28 3" xfId="13602" xr:uid="{00000000-0005-0000-0000-00001E350000}"/>
    <cellStyle name="Normal 4 29" xfId="13603" xr:uid="{00000000-0005-0000-0000-00001F350000}"/>
    <cellStyle name="Normal 4 29 2" xfId="13604" xr:uid="{00000000-0005-0000-0000-000020350000}"/>
    <cellStyle name="Normal 4 29 3" xfId="13605" xr:uid="{00000000-0005-0000-0000-000021350000}"/>
    <cellStyle name="Normal 4 3" xfId="13606" xr:uid="{00000000-0005-0000-0000-000022350000}"/>
    <cellStyle name="Normal 4 3 2" xfId="13607" xr:uid="{00000000-0005-0000-0000-000023350000}"/>
    <cellStyle name="Normal 4 3 2 2" xfId="13608" xr:uid="{00000000-0005-0000-0000-000024350000}"/>
    <cellStyle name="Normal 4 3 2 3" xfId="13609" xr:uid="{00000000-0005-0000-0000-000025350000}"/>
    <cellStyle name="Normal 4 3 3" xfId="13610" xr:uid="{00000000-0005-0000-0000-000026350000}"/>
    <cellStyle name="Normal 4 3 3 2" xfId="13611" xr:uid="{00000000-0005-0000-0000-000027350000}"/>
    <cellStyle name="Normal 4 3 4" xfId="13612" xr:uid="{00000000-0005-0000-0000-000028350000}"/>
    <cellStyle name="Normal 4 3 5" xfId="13613" xr:uid="{00000000-0005-0000-0000-000029350000}"/>
    <cellStyle name="Normal 4 30" xfId="13614" xr:uid="{00000000-0005-0000-0000-00002A350000}"/>
    <cellStyle name="Normal 4 30 2" xfId="13615" xr:uid="{00000000-0005-0000-0000-00002B350000}"/>
    <cellStyle name="Normal 4 30 2 2" xfId="13616" xr:uid="{00000000-0005-0000-0000-00002C350000}"/>
    <cellStyle name="Normal 4 30 2 2 2" xfId="13617" xr:uid="{00000000-0005-0000-0000-00002D350000}"/>
    <cellStyle name="Normal 4 30 2 3" xfId="13618" xr:uid="{00000000-0005-0000-0000-00002E350000}"/>
    <cellStyle name="Normal 4 30 2 4" xfId="13619" xr:uid="{00000000-0005-0000-0000-00002F350000}"/>
    <cellStyle name="Normal 4 30 2 5" xfId="13620" xr:uid="{00000000-0005-0000-0000-000030350000}"/>
    <cellStyle name="Normal 4 30 3" xfId="13621" xr:uid="{00000000-0005-0000-0000-000031350000}"/>
    <cellStyle name="Normal 4 30 3 2" xfId="13622" xr:uid="{00000000-0005-0000-0000-000032350000}"/>
    <cellStyle name="Normal 4 30 3 3" xfId="13623" xr:uid="{00000000-0005-0000-0000-000033350000}"/>
    <cellStyle name="Normal 4 30 4" xfId="13624" xr:uid="{00000000-0005-0000-0000-000034350000}"/>
    <cellStyle name="Normal 4 30 5" xfId="13625" xr:uid="{00000000-0005-0000-0000-000035350000}"/>
    <cellStyle name="Normal 4 30 6" xfId="13626" xr:uid="{00000000-0005-0000-0000-000036350000}"/>
    <cellStyle name="Normal 4 30 7" xfId="13627" xr:uid="{00000000-0005-0000-0000-000037350000}"/>
    <cellStyle name="Normal 4 31" xfId="13628" xr:uid="{00000000-0005-0000-0000-000038350000}"/>
    <cellStyle name="Normal 4 31 2" xfId="13629" xr:uid="{00000000-0005-0000-0000-000039350000}"/>
    <cellStyle name="Normal 4 31 2 2" xfId="13630" xr:uid="{00000000-0005-0000-0000-00003A350000}"/>
    <cellStyle name="Normal 4 31 2 2 2" xfId="13631" xr:uid="{00000000-0005-0000-0000-00003B350000}"/>
    <cellStyle name="Normal 4 31 2 3" xfId="13632" xr:uid="{00000000-0005-0000-0000-00003C350000}"/>
    <cellStyle name="Normal 4 31 2 4" xfId="13633" xr:uid="{00000000-0005-0000-0000-00003D350000}"/>
    <cellStyle name="Normal 4 31 2 5" xfId="13634" xr:uid="{00000000-0005-0000-0000-00003E350000}"/>
    <cellStyle name="Normal 4 31 3" xfId="13635" xr:uid="{00000000-0005-0000-0000-00003F350000}"/>
    <cellStyle name="Normal 4 31 3 2" xfId="13636" xr:uid="{00000000-0005-0000-0000-000040350000}"/>
    <cellStyle name="Normal 4 31 3 3" xfId="13637" xr:uid="{00000000-0005-0000-0000-000041350000}"/>
    <cellStyle name="Normal 4 31 4" xfId="13638" xr:uid="{00000000-0005-0000-0000-000042350000}"/>
    <cellStyle name="Normal 4 31 5" xfId="13639" xr:uid="{00000000-0005-0000-0000-000043350000}"/>
    <cellStyle name="Normal 4 31 6" xfId="13640" xr:uid="{00000000-0005-0000-0000-000044350000}"/>
    <cellStyle name="Normal 4 31 7" xfId="13641" xr:uid="{00000000-0005-0000-0000-000045350000}"/>
    <cellStyle name="Normal 4 32" xfId="13642" xr:uid="{00000000-0005-0000-0000-000046350000}"/>
    <cellStyle name="Normal 4 32 2" xfId="13643" xr:uid="{00000000-0005-0000-0000-000047350000}"/>
    <cellStyle name="Normal 4 32 3" xfId="13644" xr:uid="{00000000-0005-0000-0000-000048350000}"/>
    <cellStyle name="Normal 4 33" xfId="13645" xr:uid="{00000000-0005-0000-0000-000049350000}"/>
    <cellStyle name="Normal 4 33 2" xfId="13646" xr:uid="{00000000-0005-0000-0000-00004A350000}"/>
    <cellStyle name="Normal 4 33 3" xfId="13647" xr:uid="{00000000-0005-0000-0000-00004B350000}"/>
    <cellStyle name="Normal 4 34" xfId="13648" xr:uid="{00000000-0005-0000-0000-00004C350000}"/>
    <cellStyle name="Normal 4 34 2" xfId="13649" xr:uid="{00000000-0005-0000-0000-00004D350000}"/>
    <cellStyle name="Normal 4 34 3" xfId="13650" xr:uid="{00000000-0005-0000-0000-00004E350000}"/>
    <cellStyle name="Normal 4 35" xfId="13651" xr:uid="{00000000-0005-0000-0000-00004F350000}"/>
    <cellStyle name="Normal 4 35 2" xfId="13652" xr:uid="{00000000-0005-0000-0000-000050350000}"/>
    <cellStyle name="Normal 4 35 3" xfId="13653" xr:uid="{00000000-0005-0000-0000-000051350000}"/>
    <cellStyle name="Normal 4 36" xfId="13654" xr:uid="{00000000-0005-0000-0000-000052350000}"/>
    <cellStyle name="Normal 4 36 2" xfId="13655" xr:uid="{00000000-0005-0000-0000-000053350000}"/>
    <cellStyle name="Normal 4 36 3" xfId="13656" xr:uid="{00000000-0005-0000-0000-000054350000}"/>
    <cellStyle name="Normal 4 37" xfId="13657" xr:uid="{00000000-0005-0000-0000-000055350000}"/>
    <cellStyle name="Normal 4 37 2" xfId="13658" xr:uid="{00000000-0005-0000-0000-000056350000}"/>
    <cellStyle name="Normal 4 37 3" xfId="13659" xr:uid="{00000000-0005-0000-0000-000057350000}"/>
    <cellStyle name="Normal 4 38" xfId="13660" xr:uid="{00000000-0005-0000-0000-000058350000}"/>
    <cellStyle name="Normal 4 38 2" xfId="13661" xr:uid="{00000000-0005-0000-0000-000059350000}"/>
    <cellStyle name="Normal 4 38 3" xfId="13662" xr:uid="{00000000-0005-0000-0000-00005A350000}"/>
    <cellStyle name="Normal 4 39" xfId="13663" xr:uid="{00000000-0005-0000-0000-00005B350000}"/>
    <cellStyle name="Normal 4 39 2" xfId="13664" xr:uid="{00000000-0005-0000-0000-00005C350000}"/>
    <cellStyle name="Normal 4 39 3" xfId="13665" xr:uid="{00000000-0005-0000-0000-00005D350000}"/>
    <cellStyle name="Normal 4 4" xfId="13666" xr:uid="{00000000-0005-0000-0000-00005E350000}"/>
    <cellStyle name="Normal 4 4 2" xfId="13667" xr:uid="{00000000-0005-0000-0000-00005F350000}"/>
    <cellStyle name="Normal 4 4 2 2" xfId="13668" xr:uid="{00000000-0005-0000-0000-000060350000}"/>
    <cellStyle name="Normal 4 4 2 2 2" xfId="13669" xr:uid="{00000000-0005-0000-0000-000061350000}"/>
    <cellStyle name="Normal 4 4 2 3" xfId="13670" xr:uid="{00000000-0005-0000-0000-000062350000}"/>
    <cellStyle name="Normal 4 4 2 4" xfId="13671" xr:uid="{00000000-0005-0000-0000-000063350000}"/>
    <cellStyle name="Normal 4 4 3" xfId="13672" xr:uid="{00000000-0005-0000-0000-000064350000}"/>
    <cellStyle name="Normal 4 4 3 2" xfId="13673" xr:uid="{00000000-0005-0000-0000-000065350000}"/>
    <cellStyle name="Normal 4 4 4" xfId="13674" xr:uid="{00000000-0005-0000-0000-000066350000}"/>
    <cellStyle name="Normal 4 4 5" xfId="13675" xr:uid="{00000000-0005-0000-0000-000067350000}"/>
    <cellStyle name="Normal 4 4 6" xfId="13676" xr:uid="{00000000-0005-0000-0000-000068350000}"/>
    <cellStyle name="Normal 4 40" xfId="13677" xr:uid="{00000000-0005-0000-0000-000069350000}"/>
    <cellStyle name="Normal 4 40 2" xfId="13678" xr:uid="{00000000-0005-0000-0000-00006A350000}"/>
    <cellStyle name="Normal 4 40 3" xfId="13679" xr:uid="{00000000-0005-0000-0000-00006B350000}"/>
    <cellStyle name="Normal 4 41" xfId="13680" xr:uid="{00000000-0005-0000-0000-00006C350000}"/>
    <cellStyle name="Normal 4 41 2" xfId="13681" xr:uid="{00000000-0005-0000-0000-00006D350000}"/>
    <cellStyle name="Normal 4 41 2 2" xfId="13682" xr:uid="{00000000-0005-0000-0000-00006E350000}"/>
    <cellStyle name="Normal 4 41 2 2 2" xfId="13683" xr:uid="{00000000-0005-0000-0000-00006F350000}"/>
    <cellStyle name="Normal 4 41 2 3" xfId="13684" xr:uid="{00000000-0005-0000-0000-000070350000}"/>
    <cellStyle name="Normal 4 41 2 4" xfId="13685" xr:uid="{00000000-0005-0000-0000-000071350000}"/>
    <cellStyle name="Normal 4 41 2 5" xfId="13686" xr:uid="{00000000-0005-0000-0000-000072350000}"/>
    <cellStyle name="Normal 4 41 3" xfId="13687" xr:uid="{00000000-0005-0000-0000-000073350000}"/>
    <cellStyle name="Normal 4 41 3 2" xfId="13688" xr:uid="{00000000-0005-0000-0000-000074350000}"/>
    <cellStyle name="Normal 4 41 3 3" xfId="13689" xr:uid="{00000000-0005-0000-0000-000075350000}"/>
    <cellStyle name="Normal 4 41 4" xfId="13690" xr:uid="{00000000-0005-0000-0000-000076350000}"/>
    <cellStyle name="Normal 4 41 5" xfId="13691" xr:uid="{00000000-0005-0000-0000-000077350000}"/>
    <cellStyle name="Normal 4 41 6" xfId="13692" xr:uid="{00000000-0005-0000-0000-000078350000}"/>
    <cellStyle name="Normal 4 41 7" xfId="13693" xr:uid="{00000000-0005-0000-0000-000079350000}"/>
    <cellStyle name="Normal 4 42" xfId="13694" xr:uid="{00000000-0005-0000-0000-00007A350000}"/>
    <cellStyle name="Normal 4 42 2" xfId="13695" xr:uid="{00000000-0005-0000-0000-00007B350000}"/>
    <cellStyle name="Normal 4 42 3" xfId="13696" xr:uid="{00000000-0005-0000-0000-00007C350000}"/>
    <cellStyle name="Normal 4 43" xfId="13697" xr:uid="{00000000-0005-0000-0000-00007D350000}"/>
    <cellStyle name="Normal 4 43 2" xfId="13698" xr:uid="{00000000-0005-0000-0000-00007E350000}"/>
    <cellStyle name="Normal 4 43 3" xfId="13699" xr:uid="{00000000-0005-0000-0000-00007F350000}"/>
    <cellStyle name="Normal 4 44" xfId="13700" xr:uid="{00000000-0005-0000-0000-000080350000}"/>
    <cellStyle name="Normal 4 44 2" xfId="13701" xr:uid="{00000000-0005-0000-0000-000081350000}"/>
    <cellStyle name="Normal 4 44 3" xfId="13702" xr:uid="{00000000-0005-0000-0000-000082350000}"/>
    <cellStyle name="Normal 4 45" xfId="13703" xr:uid="{00000000-0005-0000-0000-000083350000}"/>
    <cellStyle name="Normal 4 45 2" xfId="13704" xr:uid="{00000000-0005-0000-0000-000084350000}"/>
    <cellStyle name="Normal 4 45 3" xfId="13705" xr:uid="{00000000-0005-0000-0000-000085350000}"/>
    <cellStyle name="Normal 4 46" xfId="13706" xr:uid="{00000000-0005-0000-0000-000086350000}"/>
    <cellStyle name="Normal 4 46 2" xfId="13707" xr:uid="{00000000-0005-0000-0000-000087350000}"/>
    <cellStyle name="Normal 4 46 3" xfId="13708" xr:uid="{00000000-0005-0000-0000-000088350000}"/>
    <cellStyle name="Normal 4 47" xfId="13709" xr:uid="{00000000-0005-0000-0000-000089350000}"/>
    <cellStyle name="Normal 4 47 2" xfId="13710" xr:uid="{00000000-0005-0000-0000-00008A350000}"/>
    <cellStyle name="Normal 4 47 3" xfId="13711" xr:uid="{00000000-0005-0000-0000-00008B350000}"/>
    <cellStyle name="Normal 4 48" xfId="13712" xr:uid="{00000000-0005-0000-0000-00008C350000}"/>
    <cellStyle name="Normal 4 48 2" xfId="13713" xr:uid="{00000000-0005-0000-0000-00008D350000}"/>
    <cellStyle name="Normal 4 48 3" xfId="13714" xr:uid="{00000000-0005-0000-0000-00008E350000}"/>
    <cellStyle name="Normal 4 49" xfId="13715" xr:uid="{00000000-0005-0000-0000-00008F350000}"/>
    <cellStyle name="Normal 4 49 2" xfId="13716" xr:uid="{00000000-0005-0000-0000-000090350000}"/>
    <cellStyle name="Normal 4 49 3" xfId="13717" xr:uid="{00000000-0005-0000-0000-000091350000}"/>
    <cellStyle name="Normal 4 5" xfId="13718" xr:uid="{00000000-0005-0000-0000-000092350000}"/>
    <cellStyle name="Normal 4 5 2" xfId="13719" xr:uid="{00000000-0005-0000-0000-000093350000}"/>
    <cellStyle name="Normal 4 5 2 2" xfId="13720" xr:uid="{00000000-0005-0000-0000-000094350000}"/>
    <cellStyle name="Normal 4 5 2 2 2" xfId="13721" xr:uid="{00000000-0005-0000-0000-000095350000}"/>
    <cellStyle name="Normal 4 5 2 3" xfId="13722" xr:uid="{00000000-0005-0000-0000-000096350000}"/>
    <cellStyle name="Normal 4 5 2 4" xfId="13723" xr:uid="{00000000-0005-0000-0000-000097350000}"/>
    <cellStyle name="Normal 4 5 2 5" xfId="13724" xr:uid="{00000000-0005-0000-0000-000098350000}"/>
    <cellStyle name="Normal 4 5 2 6" xfId="13725" xr:uid="{00000000-0005-0000-0000-000099350000}"/>
    <cellStyle name="Normal 4 5 3" xfId="13726" xr:uid="{00000000-0005-0000-0000-00009A350000}"/>
    <cellStyle name="Normal 4 5 3 2" xfId="13727" xr:uid="{00000000-0005-0000-0000-00009B350000}"/>
    <cellStyle name="Normal 4 5 4" xfId="13728" xr:uid="{00000000-0005-0000-0000-00009C350000}"/>
    <cellStyle name="Normal 4 5 4 2" xfId="13729" xr:uid="{00000000-0005-0000-0000-00009D350000}"/>
    <cellStyle name="Normal 4 5 5" xfId="13730" xr:uid="{00000000-0005-0000-0000-00009E350000}"/>
    <cellStyle name="Normal 4 5 5 2" xfId="13731" xr:uid="{00000000-0005-0000-0000-00009F350000}"/>
    <cellStyle name="Normal 4 5 6" xfId="13732" xr:uid="{00000000-0005-0000-0000-0000A0350000}"/>
    <cellStyle name="Normal 4 5 7" xfId="13733" xr:uid="{00000000-0005-0000-0000-0000A1350000}"/>
    <cellStyle name="Normal 4 50" xfId="13734" xr:uid="{00000000-0005-0000-0000-0000A2350000}"/>
    <cellStyle name="Normal 4 50 2" xfId="13735" xr:uid="{00000000-0005-0000-0000-0000A3350000}"/>
    <cellStyle name="Normal 4 50 3" xfId="13736" xr:uid="{00000000-0005-0000-0000-0000A4350000}"/>
    <cellStyle name="Normal 4 51" xfId="13737" xr:uid="{00000000-0005-0000-0000-0000A5350000}"/>
    <cellStyle name="Normal 4 51 2" xfId="13738" xr:uid="{00000000-0005-0000-0000-0000A6350000}"/>
    <cellStyle name="Normal 4 51 3" xfId="13739" xr:uid="{00000000-0005-0000-0000-0000A7350000}"/>
    <cellStyle name="Normal 4 52" xfId="13740" xr:uid="{00000000-0005-0000-0000-0000A8350000}"/>
    <cellStyle name="Normal 4 52 2" xfId="13741" xr:uid="{00000000-0005-0000-0000-0000A9350000}"/>
    <cellStyle name="Normal 4 52 3" xfId="13742" xr:uid="{00000000-0005-0000-0000-0000AA350000}"/>
    <cellStyle name="Normal 4 53" xfId="13743" xr:uid="{00000000-0005-0000-0000-0000AB350000}"/>
    <cellStyle name="Normal 4 53 2" xfId="13744" xr:uid="{00000000-0005-0000-0000-0000AC350000}"/>
    <cellStyle name="Normal 4 53 3" xfId="13745" xr:uid="{00000000-0005-0000-0000-0000AD350000}"/>
    <cellStyle name="Normal 4 54" xfId="13746" xr:uid="{00000000-0005-0000-0000-0000AE350000}"/>
    <cellStyle name="Normal 4 54 2" xfId="13747" xr:uid="{00000000-0005-0000-0000-0000AF350000}"/>
    <cellStyle name="Normal 4 54 3" xfId="13748" xr:uid="{00000000-0005-0000-0000-0000B0350000}"/>
    <cellStyle name="Normal 4 55" xfId="13749" xr:uid="{00000000-0005-0000-0000-0000B1350000}"/>
    <cellStyle name="Normal 4 55 2" xfId="13750" xr:uid="{00000000-0005-0000-0000-0000B2350000}"/>
    <cellStyle name="Normal 4 55 3" xfId="13751" xr:uid="{00000000-0005-0000-0000-0000B3350000}"/>
    <cellStyle name="Normal 4 56" xfId="13752" xr:uid="{00000000-0005-0000-0000-0000B4350000}"/>
    <cellStyle name="Normal 4 56 2" xfId="13753" xr:uid="{00000000-0005-0000-0000-0000B5350000}"/>
    <cellStyle name="Normal 4 56 3" xfId="13754" xr:uid="{00000000-0005-0000-0000-0000B6350000}"/>
    <cellStyle name="Normal 4 57" xfId="13755" xr:uid="{00000000-0005-0000-0000-0000B7350000}"/>
    <cellStyle name="Normal 4 57 2" xfId="13756" xr:uid="{00000000-0005-0000-0000-0000B8350000}"/>
    <cellStyle name="Normal 4 57 3" xfId="13757" xr:uid="{00000000-0005-0000-0000-0000B9350000}"/>
    <cellStyle name="Normal 4 58" xfId="13758" xr:uid="{00000000-0005-0000-0000-0000BA350000}"/>
    <cellStyle name="Normal 4 58 2" xfId="13759" xr:uid="{00000000-0005-0000-0000-0000BB350000}"/>
    <cellStyle name="Normal 4 58 2 2" xfId="13760" xr:uid="{00000000-0005-0000-0000-0000BC350000}"/>
    <cellStyle name="Normal 4 58 2 3" xfId="13761" xr:uid="{00000000-0005-0000-0000-0000BD350000}"/>
    <cellStyle name="Normal 4 58 2 4" xfId="13762" xr:uid="{00000000-0005-0000-0000-0000BE350000}"/>
    <cellStyle name="Normal 4 58 2 5" xfId="13763" xr:uid="{00000000-0005-0000-0000-0000BF350000}"/>
    <cellStyle name="Normal 4 58 2 6" xfId="13764" xr:uid="{00000000-0005-0000-0000-0000C0350000}"/>
    <cellStyle name="Normal 4 58 3" xfId="13765" xr:uid="{00000000-0005-0000-0000-0000C1350000}"/>
    <cellStyle name="Normal 4 58 3 2" xfId="13766" xr:uid="{00000000-0005-0000-0000-0000C2350000}"/>
    <cellStyle name="Normal 4 58 4" xfId="13767" xr:uid="{00000000-0005-0000-0000-0000C3350000}"/>
    <cellStyle name="Normal 4 58 5" xfId="13768" xr:uid="{00000000-0005-0000-0000-0000C4350000}"/>
    <cellStyle name="Normal 4 59" xfId="13769" xr:uid="{00000000-0005-0000-0000-0000C5350000}"/>
    <cellStyle name="Normal 4 59 2" xfId="13770" xr:uid="{00000000-0005-0000-0000-0000C6350000}"/>
    <cellStyle name="Normal 4 59 2 2" xfId="13771" xr:uid="{00000000-0005-0000-0000-0000C7350000}"/>
    <cellStyle name="Normal 4 59 2 3" xfId="13772" xr:uid="{00000000-0005-0000-0000-0000C8350000}"/>
    <cellStyle name="Normal 4 59 2 4" xfId="13773" xr:uid="{00000000-0005-0000-0000-0000C9350000}"/>
    <cellStyle name="Normal 4 59 2 5" xfId="13774" xr:uid="{00000000-0005-0000-0000-0000CA350000}"/>
    <cellStyle name="Normal 4 59 2 6" xfId="13775" xr:uid="{00000000-0005-0000-0000-0000CB350000}"/>
    <cellStyle name="Normal 4 59 3" xfId="13776" xr:uid="{00000000-0005-0000-0000-0000CC350000}"/>
    <cellStyle name="Normal 4 59 3 2" xfId="13777" xr:uid="{00000000-0005-0000-0000-0000CD350000}"/>
    <cellStyle name="Normal 4 59 4" xfId="13778" xr:uid="{00000000-0005-0000-0000-0000CE350000}"/>
    <cellStyle name="Normal 4 59 5" xfId="13779" xr:uid="{00000000-0005-0000-0000-0000CF350000}"/>
    <cellStyle name="Normal 4 6" xfId="13780" xr:uid="{00000000-0005-0000-0000-0000D0350000}"/>
    <cellStyle name="Normal 4 6 2" xfId="13781" xr:uid="{00000000-0005-0000-0000-0000D1350000}"/>
    <cellStyle name="Normal 4 6 2 2" xfId="13782" xr:uid="{00000000-0005-0000-0000-0000D2350000}"/>
    <cellStyle name="Normal 4 6 2 2 2" xfId="13783" xr:uid="{00000000-0005-0000-0000-0000D3350000}"/>
    <cellStyle name="Normal 4 6 2 3" xfId="13784" xr:uid="{00000000-0005-0000-0000-0000D4350000}"/>
    <cellStyle name="Normal 4 6 2 4" xfId="13785" xr:uid="{00000000-0005-0000-0000-0000D5350000}"/>
    <cellStyle name="Normal 4 6 2 5" xfId="13786" xr:uid="{00000000-0005-0000-0000-0000D6350000}"/>
    <cellStyle name="Normal 4 6 2 6" xfId="13787" xr:uid="{00000000-0005-0000-0000-0000D7350000}"/>
    <cellStyle name="Normal 4 6 2 7" xfId="13788" xr:uid="{00000000-0005-0000-0000-0000D8350000}"/>
    <cellStyle name="Normal 4 6 3" xfId="13789" xr:uid="{00000000-0005-0000-0000-0000D9350000}"/>
    <cellStyle name="Normal 4 6 3 2" xfId="13790" xr:uid="{00000000-0005-0000-0000-0000DA350000}"/>
    <cellStyle name="Normal 4 6 3 3" xfId="13791" xr:uid="{00000000-0005-0000-0000-0000DB350000}"/>
    <cellStyle name="Normal 4 6 4" xfId="13792" xr:uid="{00000000-0005-0000-0000-0000DC350000}"/>
    <cellStyle name="Normal 4 6 4 2" xfId="13793" xr:uid="{00000000-0005-0000-0000-0000DD350000}"/>
    <cellStyle name="Normal 4 6 5" xfId="13794" xr:uid="{00000000-0005-0000-0000-0000DE350000}"/>
    <cellStyle name="Normal 4 6 5 2" xfId="13795" xr:uid="{00000000-0005-0000-0000-0000DF350000}"/>
    <cellStyle name="Normal 4 6 6" xfId="13796" xr:uid="{00000000-0005-0000-0000-0000E0350000}"/>
    <cellStyle name="Normal 4 6 7" xfId="13797" xr:uid="{00000000-0005-0000-0000-0000E1350000}"/>
    <cellStyle name="Normal 4 60" xfId="13798" xr:uid="{00000000-0005-0000-0000-0000E2350000}"/>
    <cellStyle name="Normal 4 60 2" xfId="13799" xr:uid="{00000000-0005-0000-0000-0000E3350000}"/>
    <cellStyle name="Normal 4 60 2 2" xfId="13800" xr:uid="{00000000-0005-0000-0000-0000E4350000}"/>
    <cellStyle name="Normal 4 60 2 2 2" xfId="13801" xr:uid="{00000000-0005-0000-0000-0000E5350000}"/>
    <cellStyle name="Normal 4 60 2 3" xfId="13802" xr:uid="{00000000-0005-0000-0000-0000E6350000}"/>
    <cellStyle name="Normal 4 60 2 4" xfId="13803" xr:uid="{00000000-0005-0000-0000-0000E7350000}"/>
    <cellStyle name="Normal 4 60 2 5" xfId="13804" xr:uid="{00000000-0005-0000-0000-0000E8350000}"/>
    <cellStyle name="Normal 4 60 3" xfId="13805" xr:uid="{00000000-0005-0000-0000-0000E9350000}"/>
    <cellStyle name="Normal 4 60 3 2" xfId="13806" xr:uid="{00000000-0005-0000-0000-0000EA350000}"/>
    <cellStyle name="Normal 4 60 3 2 2" xfId="13807" xr:uid="{00000000-0005-0000-0000-0000EB350000}"/>
    <cellStyle name="Normal 4 60 3 3" xfId="13808" xr:uid="{00000000-0005-0000-0000-0000EC350000}"/>
    <cellStyle name="Normal 4 60 3 4" xfId="13809" xr:uid="{00000000-0005-0000-0000-0000ED350000}"/>
    <cellStyle name="Normal 4 60 3 5" xfId="13810" xr:uid="{00000000-0005-0000-0000-0000EE350000}"/>
    <cellStyle name="Normal 4 60 3 6" xfId="13811" xr:uid="{00000000-0005-0000-0000-0000EF350000}"/>
    <cellStyle name="Normal 4 60 4" xfId="13812" xr:uid="{00000000-0005-0000-0000-0000F0350000}"/>
    <cellStyle name="Normal 4 60 4 2" xfId="13813" xr:uid="{00000000-0005-0000-0000-0000F1350000}"/>
    <cellStyle name="Normal 4 60 4 3" xfId="13814" xr:uid="{00000000-0005-0000-0000-0000F2350000}"/>
    <cellStyle name="Normal 4 60 5" xfId="13815" xr:uid="{00000000-0005-0000-0000-0000F3350000}"/>
    <cellStyle name="Normal 4 60 5 2" xfId="13816" xr:uid="{00000000-0005-0000-0000-0000F4350000}"/>
    <cellStyle name="Normal 4 60 6" xfId="13817" xr:uid="{00000000-0005-0000-0000-0000F5350000}"/>
    <cellStyle name="Normal 4 60 6 2" xfId="13818" xr:uid="{00000000-0005-0000-0000-0000F6350000}"/>
    <cellStyle name="Normal 4 60 7" xfId="13819" xr:uid="{00000000-0005-0000-0000-0000F7350000}"/>
    <cellStyle name="Normal 4 61" xfId="13820" xr:uid="{00000000-0005-0000-0000-0000F8350000}"/>
    <cellStyle name="Normal 4 61 2" xfId="13821" xr:uid="{00000000-0005-0000-0000-0000F9350000}"/>
    <cellStyle name="Normal 4 61 2 2" xfId="13822" xr:uid="{00000000-0005-0000-0000-0000FA350000}"/>
    <cellStyle name="Normal 4 61 2 2 2" xfId="13823" xr:uid="{00000000-0005-0000-0000-0000FB350000}"/>
    <cellStyle name="Normal 4 61 2 3" xfId="13824" xr:uid="{00000000-0005-0000-0000-0000FC350000}"/>
    <cellStyle name="Normal 4 61 2 4" xfId="13825" xr:uid="{00000000-0005-0000-0000-0000FD350000}"/>
    <cellStyle name="Normal 4 61 2 5" xfId="13826" xr:uid="{00000000-0005-0000-0000-0000FE350000}"/>
    <cellStyle name="Normal 4 61 3" xfId="13827" xr:uid="{00000000-0005-0000-0000-0000FF350000}"/>
    <cellStyle name="Normal 4 61 3 2" xfId="13828" xr:uid="{00000000-0005-0000-0000-000000360000}"/>
    <cellStyle name="Normal 4 61 3 2 2" xfId="13829" xr:uid="{00000000-0005-0000-0000-000001360000}"/>
    <cellStyle name="Normal 4 61 3 3" xfId="13830" xr:uid="{00000000-0005-0000-0000-000002360000}"/>
    <cellStyle name="Normal 4 61 3 4" xfId="13831" xr:uid="{00000000-0005-0000-0000-000003360000}"/>
    <cellStyle name="Normal 4 61 3 5" xfId="13832" xr:uid="{00000000-0005-0000-0000-000004360000}"/>
    <cellStyle name="Normal 4 61 3 6" xfId="13833" xr:uid="{00000000-0005-0000-0000-000005360000}"/>
    <cellStyle name="Normal 4 61 4" xfId="13834" xr:uid="{00000000-0005-0000-0000-000006360000}"/>
    <cellStyle name="Normal 4 61 4 2" xfId="13835" xr:uid="{00000000-0005-0000-0000-000007360000}"/>
    <cellStyle name="Normal 4 61 4 3" xfId="13836" xr:uid="{00000000-0005-0000-0000-000008360000}"/>
    <cellStyle name="Normal 4 61 5" xfId="13837" xr:uid="{00000000-0005-0000-0000-000009360000}"/>
    <cellStyle name="Normal 4 61 5 2" xfId="13838" xr:uid="{00000000-0005-0000-0000-00000A360000}"/>
    <cellStyle name="Normal 4 61 6" xfId="13839" xr:uid="{00000000-0005-0000-0000-00000B360000}"/>
    <cellStyle name="Normal 4 61 6 2" xfId="13840" xr:uid="{00000000-0005-0000-0000-00000C360000}"/>
    <cellStyle name="Normal 4 61 7" xfId="13841" xr:uid="{00000000-0005-0000-0000-00000D360000}"/>
    <cellStyle name="Normal 4 62" xfId="13842" xr:uid="{00000000-0005-0000-0000-00000E360000}"/>
    <cellStyle name="Normal 4 62 2" xfId="13843" xr:uid="{00000000-0005-0000-0000-00000F360000}"/>
    <cellStyle name="Normal 4 62 2 2" xfId="13844" xr:uid="{00000000-0005-0000-0000-000010360000}"/>
    <cellStyle name="Normal 4 62 2 2 2" xfId="13845" xr:uid="{00000000-0005-0000-0000-000011360000}"/>
    <cellStyle name="Normal 4 62 2 3" xfId="13846" xr:uid="{00000000-0005-0000-0000-000012360000}"/>
    <cellStyle name="Normal 4 62 2 4" xfId="13847" xr:uid="{00000000-0005-0000-0000-000013360000}"/>
    <cellStyle name="Normal 4 62 2 5" xfId="13848" xr:uid="{00000000-0005-0000-0000-000014360000}"/>
    <cellStyle name="Normal 4 62 3" xfId="13849" xr:uid="{00000000-0005-0000-0000-000015360000}"/>
    <cellStyle name="Normal 4 62 3 2" xfId="13850" xr:uid="{00000000-0005-0000-0000-000016360000}"/>
    <cellStyle name="Normal 4 62 3 2 2" xfId="13851" xr:uid="{00000000-0005-0000-0000-000017360000}"/>
    <cellStyle name="Normal 4 62 3 3" xfId="13852" xr:uid="{00000000-0005-0000-0000-000018360000}"/>
    <cellStyle name="Normal 4 62 3 4" xfId="13853" xr:uid="{00000000-0005-0000-0000-000019360000}"/>
    <cellStyle name="Normal 4 62 3 5" xfId="13854" xr:uid="{00000000-0005-0000-0000-00001A360000}"/>
    <cellStyle name="Normal 4 62 3 6" xfId="13855" xr:uid="{00000000-0005-0000-0000-00001B360000}"/>
    <cellStyle name="Normal 4 62 4" xfId="13856" xr:uid="{00000000-0005-0000-0000-00001C360000}"/>
    <cellStyle name="Normal 4 62 4 2" xfId="13857" xr:uid="{00000000-0005-0000-0000-00001D360000}"/>
    <cellStyle name="Normal 4 62 4 3" xfId="13858" xr:uid="{00000000-0005-0000-0000-00001E360000}"/>
    <cellStyle name="Normal 4 62 5" xfId="13859" xr:uid="{00000000-0005-0000-0000-00001F360000}"/>
    <cellStyle name="Normal 4 62 5 2" xfId="13860" xr:uid="{00000000-0005-0000-0000-000020360000}"/>
    <cellStyle name="Normal 4 62 6" xfId="13861" xr:uid="{00000000-0005-0000-0000-000021360000}"/>
    <cellStyle name="Normal 4 62 6 2" xfId="13862" xr:uid="{00000000-0005-0000-0000-000022360000}"/>
    <cellStyle name="Normal 4 62 7" xfId="13863" xr:uid="{00000000-0005-0000-0000-000023360000}"/>
    <cellStyle name="Normal 4 63" xfId="13864" xr:uid="{00000000-0005-0000-0000-000024360000}"/>
    <cellStyle name="Normal 4 63 2" xfId="13865" xr:uid="{00000000-0005-0000-0000-000025360000}"/>
    <cellStyle name="Normal 4 63 2 2" xfId="13866" xr:uid="{00000000-0005-0000-0000-000026360000}"/>
    <cellStyle name="Normal 4 63 2 2 2" xfId="13867" xr:uid="{00000000-0005-0000-0000-000027360000}"/>
    <cellStyle name="Normal 4 63 2 3" xfId="13868" xr:uid="{00000000-0005-0000-0000-000028360000}"/>
    <cellStyle name="Normal 4 63 2 4" xfId="13869" xr:uid="{00000000-0005-0000-0000-000029360000}"/>
    <cellStyle name="Normal 4 63 2 5" xfId="13870" xr:uid="{00000000-0005-0000-0000-00002A360000}"/>
    <cellStyle name="Normal 4 63 3" xfId="13871" xr:uid="{00000000-0005-0000-0000-00002B360000}"/>
    <cellStyle name="Normal 4 63 3 2" xfId="13872" xr:uid="{00000000-0005-0000-0000-00002C360000}"/>
    <cellStyle name="Normal 4 63 3 2 2" xfId="13873" xr:uid="{00000000-0005-0000-0000-00002D360000}"/>
    <cellStyle name="Normal 4 63 3 3" xfId="13874" xr:uid="{00000000-0005-0000-0000-00002E360000}"/>
    <cellStyle name="Normal 4 63 3 4" xfId="13875" xr:uid="{00000000-0005-0000-0000-00002F360000}"/>
    <cellStyle name="Normal 4 63 3 5" xfId="13876" xr:uid="{00000000-0005-0000-0000-000030360000}"/>
    <cellStyle name="Normal 4 63 3 6" xfId="13877" xr:uid="{00000000-0005-0000-0000-000031360000}"/>
    <cellStyle name="Normal 4 63 4" xfId="13878" xr:uid="{00000000-0005-0000-0000-000032360000}"/>
    <cellStyle name="Normal 4 63 4 2" xfId="13879" xr:uid="{00000000-0005-0000-0000-000033360000}"/>
    <cellStyle name="Normal 4 63 4 3" xfId="13880" xr:uid="{00000000-0005-0000-0000-000034360000}"/>
    <cellStyle name="Normal 4 63 5" xfId="13881" xr:uid="{00000000-0005-0000-0000-000035360000}"/>
    <cellStyle name="Normal 4 63 5 2" xfId="13882" xr:uid="{00000000-0005-0000-0000-000036360000}"/>
    <cellStyle name="Normal 4 63 6" xfId="13883" xr:uid="{00000000-0005-0000-0000-000037360000}"/>
    <cellStyle name="Normal 4 63 6 2" xfId="13884" xr:uid="{00000000-0005-0000-0000-000038360000}"/>
    <cellStyle name="Normal 4 64" xfId="13885" xr:uid="{00000000-0005-0000-0000-000039360000}"/>
    <cellStyle name="Normal 4 64 2" xfId="13886" xr:uid="{00000000-0005-0000-0000-00003A360000}"/>
    <cellStyle name="Normal 4 64 2 2" xfId="13887" xr:uid="{00000000-0005-0000-0000-00003B360000}"/>
    <cellStyle name="Normal 4 64 2 2 2" xfId="13888" xr:uid="{00000000-0005-0000-0000-00003C360000}"/>
    <cellStyle name="Normal 4 64 2 3" xfId="13889" xr:uid="{00000000-0005-0000-0000-00003D360000}"/>
    <cellStyle name="Normal 4 64 2 4" xfId="13890" xr:uid="{00000000-0005-0000-0000-00003E360000}"/>
    <cellStyle name="Normal 4 64 2 5" xfId="13891" xr:uid="{00000000-0005-0000-0000-00003F360000}"/>
    <cellStyle name="Normal 4 64 3" xfId="13892" xr:uid="{00000000-0005-0000-0000-000040360000}"/>
    <cellStyle name="Normal 4 64 3 2" xfId="13893" xr:uid="{00000000-0005-0000-0000-000041360000}"/>
    <cellStyle name="Normal 4 64 3 2 2" xfId="13894" xr:uid="{00000000-0005-0000-0000-000042360000}"/>
    <cellStyle name="Normal 4 64 3 3" xfId="13895" xr:uid="{00000000-0005-0000-0000-000043360000}"/>
    <cellStyle name="Normal 4 64 3 4" xfId="13896" xr:uid="{00000000-0005-0000-0000-000044360000}"/>
    <cellStyle name="Normal 4 64 3 5" xfId="13897" xr:uid="{00000000-0005-0000-0000-000045360000}"/>
    <cellStyle name="Normal 4 64 3 6" xfId="13898" xr:uid="{00000000-0005-0000-0000-000046360000}"/>
    <cellStyle name="Normal 4 64 4" xfId="13899" xr:uid="{00000000-0005-0000-0000-000047360000}"/>
    <cellStyle name="Normal 4 64 4 2" xfId="13900" xr:uid="{00000000-0005-0000-0000-000048360000}"/>
    <cellStyle name="Normal 4 64 4 3" xfId="13901" xr:uid="{00000000-0005-0000-0000-000049360000}"/>
    <cellStyle name="Normal 4 64 5" xfId="13902" xr:uid="{00000000-0005-0000-0000-00004A360000}"/>
    <cellStyle name="Normal 4 64 5 2" xfId="13903" xr:uid="{00000000-0005-0000-0000-00004B360000}"/>
    <cellStyle name="Normal 4 64 6" xfId="13904" xr:uid="{00000000-0005-0000-0000-00004C360000}"/>
    <cellStyle name="Normal 4 64 6 2" xfId="13905" xr:uid="{00000000-0005-0000-0000-00004D360000}"/>
    <cellStyle name="Normal 4 65" xfId="13906" xr:uid="{00000000-0005-0000-0000-00004E360000}"/>
    <cellStyle name="Normal 4 65 2" xfId="13907" xr:uid="{00000000-0005-0000-0000-00004F360000}"/>
    <cellStyle name="Normal 4 65 2 2" xfId="13908" xr:uid="{00000000-0005-0000-0000-000050360000}"/>
    <cellStyle name="Normal 4 65 2 2 2" xfId="13909" xr:uid="{00000000-0005-0000-0000-000051360000}"/>
    <cellStyle name="Normal 4 65 2 3" xfId="13910" xr:uid="{00000000-0005-0000-0000-000052360000}"/>
    <cellStyle name="Normal 4 65 2 4" xfId="13911" xr:uid="{00000000-0005-0000-0000-000053360000}"/>
    <cellStyle name="Normal 4 65 2 5" xfId="13912" xr:uid="{00000000-0005-0000-0000-000054360000}"/>
    <cellStyle name="Normal 4 65 3" xfId="13913" xr:uid="{00000000-0005-0000-0000-000055360000}"/>
    <cellStyle name="Normal 4 65 3 2" xfId="13914" xr:uid="{00000000-0005-0000-0000-000056360000}"/>
    <cellStyle name="Normal 4 65 3 2 2" xfId="13915" xr:uid="{00000000-0005-0000-0000-000057360000}"/>
    <cellStyle name="Normal 4 65 3 3" xfId="13916" xr:uid="{00000000-0005-0000-0000-000058360000}"/>
    <cellStyle name="Normal 4 65 3 4" xfId="13917" xr:uid="{00000000-0005-0000-0000-000059360000}"/>
    <cellStyle name="Normal 4 65 3 5" xfId="13918" xr:uid="{00000000-0005-0000-0000-00005A360000}"/>
    <cellStyle name="Normal 4 65 3 6" xfId="13919" xr:uid="{00000000-0005-0000-0000-00005B360000}"/>
    <cellStyle name="Normal 4 65 4" xfId="13920" xr:uid="{00000000-0005-0000-0000-00005C360000}"/>
    <cellStyle name="Normal 4 65 4 2" xfId="13921" xr:uid="{00000000-0005-0000-0000-00005D360000}"/>
    <cellStyle name="Normal 4 65 4 3" xfId="13922" xr:uid="{00000000-0005-0000-0000-00005E360000}"/>
    <cellStyle name="Normal 4 65 5" xfId="13923" xr:uid="{00000000-0005-0000-0000-00005F360000}"/>
    <cellStyle name="Normal 4 65 5 2" xfId="13924" xr:uid="{00000000-0005-0000-0000-000060360000}"/>
    <cellStyle name="Normal 4 65 6" xfId="13925" xr:uid="{00000000-0005-0000-0000-000061360000}"/>
    <cellStyle name="Normal 4 65 6 2" xfId="13926" xr:uid="{00000000-0005-0000-0000-000062360000}"/>
    <cellStyle name="Normal 4 66" xfId="13927" xr:uid="{00000000-0005-0000-0000-000063360000}"/>
    <cellStyle name="Normal 4 66 2" xfId="13928" xr:uid="{00000000-0005-0000-0000-000064360000}"/>
    <cellStyle name="Normal 4 66 2 2" xfId="13929" xr:uid="{00000000-0005-0000-0000-000065360000}"/>
    <cellStyle name="Normal 4 66 2 2 2" xfId="13930" xr:uid="{00000000-0005-0000-0000-000066360000}"/>
    <cellStyle name="Normal 4 66 2 3" xfId="13931" xr:uid="{00000000-0005-0000-0000-000067360000}"/>
    <cellStyle name="Normal 4 66 2 4" xfId="13932" xr:uid="{00000000-0005-0000-0000-000068360000}"/>
    <cellStyle name="Normal 4 66 2 5" xfId="13933" xr:uid="{00000000-0005-0000-0000-000069360000}"/>
    <cellStyle name="Normal 4 66 3" xfId="13934" xr:uid="{00000000-0005-0000-0000-00006A360000}"/>
    <cellStyle name="Normal 4 66 3 2" xfId="13935" xr:uid="{00000000-0005-0000-0000-00006B360000}"/>
    <cellStyle name="Normal 4 66 3 3" xfId="13936" xr:uid="{00000000-0005-0000-0000-00006C360000}"/>
    <cellStyle name="Normal 4 66 4" xfId="13937" xr:uid="{00000000-0005-0000-0000-00006D360000}"/>
    <cellStyle name="Normal 4 66 5" xfId="13938" xr:uid="{00000000-0005-0000-0000-00006E360000}"/>
    <cellStyle name="Normal 4 66 6" xfId="13939" xr:uid="{00000000-0005-0000-0000-00006F360000}"/>
    <cellStyle name="Normal 4 67" xfId="13940" xr:uid="{00000000-0005-0000-0000-000070360000}"/>
    <cellStyle name="Normal 4 67 2" xfId="13941" xr:uid="{00000000-0005-0000-0000-000071360000}"/>
    <cellStyle name="Normal 4 67 2 2" xfId="13942" xr:uid="{00000000-0005-0000-0000-000072360000}"/>
    <cellStyle name="Normal 4 67 2 2 2" xfId="13943" xr:uid="{00000000-0005-0000-0000-000073360000}"/>
    <cellStyle name="Normal 4 67 2 3" xfId="13944" xr:uid="{00000000-0005-0000-0000-000074360000}"/>
    <cellStyle name="Normal 4 67 2 4" xfId="13945" xr:uid="{00000000-0005-0000-0000-000075360000}"/>
    <cellStyle name="Normal 4 67 2 5" xfId="13946" xr:uid="{00000000-0005-0000-0000-000076360000}"/>
    <cellStyle name="Normal 4 67 3" xfId="13947" xr:uid="{00000000-0005-0000-0000-000077360000}"/>
    <cellStyle name="Normal 4 67 3 2" xfId="13948" xr:uid="{00000000-0005-0000-0000-000078360000}"/>
    <cellStyle name="Normal 4 67 3 3" xfId="13949" xr:uid="{00000000-0005-0000-0000-000079360000}"/>
    <cellStyle name="Normal 4 67 4" xfId="13950" xr:uid="{00000000-0005-0000-0000-00007A360000}"/>
    <cellStyle name="Normal 4 67 5" xfId="13951" xr:uid="{00000000-0005-0000-0000-00007B360000}"/>
    <cellStyle name="Normal 4 67 6" xfId="13952" xr:uid="{00000000-0005-0000-0000-00007C360000}"/>
    <cellStyle name="Normal 4 68" xfId="13953" xr:uid="{00000000-0005-0000-0000-00007D360000}"/>
    <cellStyle name="Normal 4 68 2" xfId="13954" xr:uid="{00000000-0005-0000-0000-00007E360000}"/>
    <cellStyle name="Normal 4 68 2 2" xfId="13955" xr:uid="{00000000-0005-0000-0000-00007F360000}"/>
    <cellStyle name="Normal 4 68 2 2 2" xfId="13956" xr:uid="{00000000-0005-0000-0000-000080360000}"/>
    <cellStyle name="Normal 4 68 2 3" xfId="13957" xr:uid="{00000000-0005-0000-0000-000081360000}"/>
    <cellStyle name="Normal 4 68 2 4" xfId="13958" xr:uid="{00000000-0005-0000-0000-000082360000}"/>
    <cellStyle name="Normal 4 68 2 5" xfId="13959" xr:uid="{00000000-0005-0000-0000-000083360000}"/>
    <cellStyle name="Normal 4 68 3" xfId="13960" xr:uid="{00000000-0005-0000-0000-000084360000}"/>
    <cellStyle name="Normal 4 68 3 2" xfId="13961" xr:uid="{00000000-0005-0000-0000-000085360000}"/>
    <cellStyle name="Normal 4 68 3 3" xfId="13962" xr:uid="{00000000-0005-0000-0000-000086360000}"/>
    <cellStyle name="Normal 4 68 4" xfId="13963" xr:uid="{00000000-0005-0000-0000-000087360000}"/>
    <cellStyle name="Normal 4 68 5" xfId="13964" xr:uid="{00000000-0005-0000-0000-000088360000}"/>
    <cellStyle name="Normal 4 68 6" xfId="13965" xr:uid="{00000000-0005-0000-0000-000089360000}"/>
    <cellStyle name="Normal 4 68 7" xfId="13966" xr:uid="{00000000-0005-0000-0000-00008A360000}"/>
    <cellStyle name="Normal 4 68 8" xfId="13967" xr:uid="{00000000-0005-0000-0000-00008B360000}"/>
    <cellStyle name="Normal 4 69" xfId="13968" xr:uid="{00000000-0005-0000-0000-00008C360000}"/>
    <cellStyle name="Normal 4 69 2" xfId="13969" xr:uid="{00000000-0005-0000-0000-00008D360000}"/>
    <cellStyle name="Normal 4 69 2 2" xfId="13970" xr:uid="{00000000-0005-0000-0000-00008E360000}"/>
    <cellStyle name="Normal 4 69 2 2 2" xfId="13971" xr:uid="{00000000-0005-0000-0000-00008F360000}"/>
    <cellStyle name="Normal 4 69 2 3" xfId="13972" xr:uid="{00000000-0005-0000-0000-000090360000}"/>
    <cellStyle name="Normal 4 69 2 4" xfId="13973" xr:uid="{00000000-0005-0000-0000-000091360000}"/>
    <cellStyle name="Normal 4 69 2 5" xfId="13974" xr:uid="{00000000-0005-0000-0000-000092360000}"/>
    <cellStyle name="Normal 4 69 3" xfId="13975" xr:uid="{00000000-0005-0000-0000-000093360000}"/>
    <cellStyle name="Normal 4 69 3 2" xfId="13976" xr:uid="{00000000-0005-0000-0000-000094360000}"/>
    <cellStyle name="Normal 4 69 3 3" xfId="13977" xr:uid="{00000000-0005-0000-0000-000095360000}"/>
    <cellStyle name="Normal 4 69 4" xfId="13978" xr:uid="{00000000-0005-0000-0000-000096360000}"/>
    <cellStyle name="Normal 4 69 5" xfId="13979" xr:uid="{00000000-0005-0000-0000-000097360000}"/>
    <cellStyle name="Normal 4 69 6" xfId="13980" xr:uid="{00000000-0005-0000-0000-000098360000}"/>
    <cellStyle name="Normal 4 7" xfId="13981" xr:uid="{00000000-0005-0000-0000-000099360000}"/>
    <cellStyle name="Normal 4 7 2" xfId="13982" xr:uid="{00000000-0005-0000-0000-00009A360000}"/>
    <cellStyle name="Normal 4 7 2 2" xfId="13983" xr:uid="{00000000-0005-0000-0000-00009B360000}"/>
    <cellStyle name="Normal 4 7 2 2 2" xfId="13984" xr:uid="{00000000-0005-0000-0000-00009C360000}"/>
    <cellStyle name="Normal 4 7 2 3" xfId="13985" xr:uid="{00000000-0005-0000-0000-00009D360000}"/>
    <cellStyle name="Normal 4 7 2 4" xfId="13986" xr:uid="{00000000-0005-0000-0000-00009E360000}"/>
    <cellStyle name="Normal 4 7 2 5" xfId="13987" xr:uid="{00000000-0005-0000-0000-00009F360000}"/>
    <cellStyle name="Normal 4 7 2 6" xfId="13988" xr:uid="{00000000-0005-0000-0000-0000A0360000}"/>
    <cellStyle name="Normal 4 7 3" xfId="13989" xr:uid="{00000000-0005-0000-0000-0000A1360000}"/>
    <cellStyle name="Normal 4 7 3 2" xfId="13990" xr:uid="{00000000-0005-0000-0000-0000A2360000}"/>
    <cellStyle name="Normal 4 7 4" xfId="13991" xr:uid="{00000000-0005-0000-0000-0000A3360000}"/>
    <cellStyle name="Normal 4 7 4 2" xfId="13992" xr:uid="{00000000-0005-0000-0000-0000A4360000}"/>
    <cellStyle name="Normal 4 7 5" xfId="13993" xr:uid="{00000000-0005-0000-0000-0000A5360000}"/>
    <cellStyle name="Normal 4 70" xfId="13994" xr:uid="{00000000-0005-0000-0000-0000A6360000}"/>
    <cellStyle name="Normal 4 70 2" xfId="13995" xr:uid="{00000000-0005-0000-0000-0000A7360000}"/>
    <cellStyle name="Normal 4 70 2 2" xfId="13996" xr:uid="{00000000-0005-0000-0000-0000A8360000}"/>
    <cellStyle name="Normal 4 70 2 2 2" xfId="13997" xr:uid="{00000000-0005-0000-0000-0000A9360000}"/>
    <cellStyle name="Normal 4 70 2 3" xfId="13998" xr:uid="{00000000-0005-0000-0000-0000AA360000}"/>
    <cellStyle name="Normal 4 70 2 4" xfId="13999" xr:uid="{00000000-0005-0000-0000-0000AB360000}"/>
    <cellStyle name="Normal 4 70 2 5" xfId="14000" xr:uid="{00000000-0005-0000-0000-0000AC360000}"/>
    <cellStyle name="Normal 4 70 3" xfId="14001" xr:uid="{00000000-0005-0000-0000-0000AD360000}"/>
    <cellStyle name="Normal 4 70 3 2" xfId="14002" xr:uid="{00000000-0005-0000-0000-0000AE360000}"/>
    <cellStyle name="Normal 4 70 3 3" xfId="14003" xr:uid="{00000000-0005-0000-0000-0000AF360000}"/>
    <cellStyle name="Normal 4 70 4" xfId="14004" xr:uid="{00000000-0005-0000-0000-0000B0360000}"/>
    <cellStyle name="Normal 4 70 5" xfId="14005" xr:uid="{00000000-0005-0000-0000-0000B1360000}"/>
    <cellStyle name="Normal 4 70 6" xfId="14006" xr:uid="{00000000-0005-0000-0000-0000B2360000}"/>
    <cellStyle name="Normal 4 71" xfId="14007" xr:uid="{00000000-0005-0000-0000-0000B3360000}"/>
    <cellStyle name="Normal 4 71 2" xfId="14008" xr:uid="{00000000-0005-0000-0000-0000B4360000}"/>
    <cellStyle name="Normal 4 71 2 2" xfId="14009" xr:uid="{00000000-0005-0000-0000-0000B5360000}"/>
    <cellStyle name="Normal 4 71 2 2 2" xfId="14010" xr:uid="{00000000-0005-0000-0000-0000B6360000}"/>
    <cellStyle name="Normal 4 71 2 3" xfId="14011" xr:uid="{00000000-0005-0000-0000-0000B7360000}"/>
    <cellStyle name="Normal 4 71 2 4" xfId="14012" xr:uid="{00000000-0005-0000-0000-0000B8360000}"/>
    <cellStyle name="Normal 4 71 2 5" xfId="14013" xr:uid="{00000000-0005-0000-0000-0000B9360000}"/>
    <cellStyle name="Normal 4 71 3" xfId="14014" xr:uid="{00000000-0005-0000-0000-0000BA360000}"/>
    <cellStyle name="Normal 4 71 3 2" xfId="14015" xr:uid="{00000000-0005-0000-0000-0000BB360000}"/>
    <cellStyle name="Normal 4 71 3 3" xfId="14016" xr:uid="{00000000-0005-0000-0000-0000BC360000}"/>
    <cellStyle name="Normal 4 71 4" xfId="14017" xr:uid="{00000000-0005-0000-0000-0000BD360000}"/>
    <cellStyle name="Normal 4 71 5" xfId="14018" xr:uid="{00000000-0005-0000-0000-0000BE360000}"/>
    <cellStyle name="Normal 4 71 6" xfId="14019" xr:uid="{00000000-0005-0000-0000-0000BF360000}"/>
    <cellStyle name="Normal 4 72" xfId="14020" xr:uid="{00000000-0005-0000-0000-0000C0360000}"/>
    <cellStyle name="Normal 4 72 2" xfId="14021" xr:uid="{00000000-0005-0000-0000-0000C1360000}"/>
    <cellStyle name="Normal 4 72 2 2" xfId="14022" xr:uid="{00000000-0005-0000-0000-0000C2360000}"/>
    <cellStyle name="Normal 4 72 2 2 2" xfId="14023" xr:uid="{00000000-0005-0000-0000-0000C3360000}"/>
    <cellStyle name="Normal 4 72 2 3" xfId="14024" xr:uid="{00000000-0005-0000-0000-0000C4360000}"/>
    <cellStyle name="Normal 4 72 2 4" xfId="14025" xr:uid="{00000000-0005-0000-0000-0000C5360000}"/>
    <cellStyle name="Normal 4 72 2 5" xfId="14026" xr:uid="{00000000-0005-0000-0000-0000C6360000}"/>
    <cellStyle name="Normal 4 72 3" xfId="14027" xr:uid="{00000000-0005-0000-0000-0000C7360000}"/>
    <cellStyle name="Normal 4 72 3 2" xfId="14028" xr:uid="{00000000-0005-0000-0000-0000C8360000}"/>
    <cellStyle name="Normal 4 72 3 3" xfId="14029" xr:uid="{00000000-0005-0000-0000-0000C9360000}"/>
    <cellStyle name="Normal 4 72 4" xfId="14030" xr:uid="{00000000-0005-0000-0000-0000CA360000}"/>
    <cellStyle name="Normal 4 72 5" xfId="14031" xr:uid="{00000000-0005-0000-0000-0000CB360000}"/>
    <cellStyle name="Normal 4 72 6" xfId="14032" xr:uid="{00000000-0005-0000-0000-0000CC360000}"/>
    <cellStyle name="Normal 4 73" xfId="14033" xr:uid="{00000000-0005-0000-0000-0000CD360000}"/>
    <cellStyle name="Normal 4 73 2" xfId="14034" xr:uid="{00000000-0005-0000-0000-0000CE360000}"/>
    <cellStyle name="Normal 4 73 2 2" xfId="14035" xr:uid="{00000000-0005-0000-0000-0000CF360000}"/>
    <cellStyle name="Normal 4 73 3" xfId="14036" xr:uid="{00000000-0005-0000-0000-0000D0360000}"/>
    <cellStyle name="Normal 4 73 3 2" xfId="14037" xr:uid="{00000000-0005-0000-0000-0000D1360000}"/>
    <cellStyle name="Normal 4 73 4" xfId="14038" xr:uid="{00000000-0005-0000-0000-0000D2360000}"/>
    <cellStyle name="Normal 4 73 5" xfId="14039" xr:uid="{00000000-0005-0000-0000-0000D3360000}"/>
    <cellStyle name="Normal 4 74" xfId="14040" xr:uid="{00000000-0005-0000-0000-0000D4360000}"/>
    <cellStyle name="Normal 4 74 2" xfId="14041" xr:uid="{00000000-0005-0000-0000-0000D5360000}"/>
    <cellStyle name="Normal 4 74 2 2" xfId="14042" xr:uid="{00000000-0005-0000-0000-0000D6360000}"/>
    <cellStyle name="Normal 4 74 3" xfId="14043" xr:uid="{00000000-0005-0000-0000-0000D7360000}"/>
    <cellStyle name="Normal 4 74 3 2" xfId="14044" xr:uid="{00000000-0005-0000-0000-0000D8360000}"/>
    <cellStyle name="Normal 4 74 4" xfId="14045" xr:uid="{00000000-0005-0000-0000-0000D9360000}"/>
    <cellStyle name="Normal 4 74 5" xfId="14046" xr:uid="{00000000-0005-0000-0000-0000DA360000}"/>
    <cellStyle name="Normal 4 74 6" xfId="14047" xr:uid="{00000000-0005-0000-0000-0000DB360000}"/>
    <cellStyle name="Normal 4 74 7" xfId="14048" xr:uid="{00000000-0005-0000-0000-0000DC360000}"/>
    <cellStyle name="Normal 4 75" xfId="14049" xr:uid="{00000000-0005-0000-0000-0000DD360000}"/>
    <cellStyle name="Normal 4 76" xfId="14050" xr:uid="{00000000-0005-0000-0000-0000DE360000}"/>
    <cellStyle name="Normal 4 77" xfId="14051" xr:uid="{00000000-0005-0000-0000-0000DF360000}"/>
    <cellStyle name="Normal 4 78" xfId="14052" xr:uid="{00000000-0005-0000-0000-0000E0360000}"/>
    <cellStyle name="Normal 4 79" xfId="14053" xr:uid="{00000000-0005-0000-0000-0000E1360000}"/>
    <cellStyle name="Normal 4 8" xfId="14054" xr:uid="{00000000-0005-0000-0000-0000E2360000}"/>
    <cellStyle name="Normal 4 8 2" xfId="14055" xr:uid="{00000000-0005-0000-0000-0000E3360000}"/>
    <cellStyle name="Normal 4 8 2 2" xfId="14056" xr:uid="{00000000-0005-0000-0000-0000E4360000}"/>
    <cellStyle name="Normal 4 8 2 3" xfId="14057" xr:uid="{00000000-0005-0000-0000-0000E5360000}"/>
    <cellStyle name="Normal 4 8 2 4" xfId="14058" xr:uid="{00000000-0005-0000-0000-0000E6360000}"/>
    <cellStyle name="Normal 4 8 2 5" xfId="14059" xr:uid="{00000000-0005-0000-0000-0000E7360000}"/>
    <cellStyle name="Normal 4 8 2 6" xfId="14060" xr:uid="{00000000-0005-0000-0000-0000E8360000}"/>
    <cellStyle name="Normal 4 8 3" xfId="14061" xr:uid="{00000000-0005-0000-0000-0000E9360000}"/>
    <cellStyle name="Normal 4 8 3 2" xfId="14062" xr:uid="{00000000-0005-0000-0000-0000EA360000}"/>
    <cellStyle name="Normal 4 8 4" xfId="14063" xr:uid="{00000000-0005-0000-0000-0000EB360000}"/>
    <cellStyle name="Normal 4 8 5" xfId="14064" xr:uid="{00000000-0005-0000-0000-0000EC360000}"/>
    <cellStyle name="Normal 4 80" xfId="14065" xr:uid="{00000000-0005-0000-0000-0000ED360000}"/>
    <cellStyle name="Normal 4 81" xfId="14066" xr:uid="{00000000-0005-0000-0000-0000EE360000}"/>
    <cellStyle name="Normal 4 82" xfId="14067" xr:uid="{00000000-0005-0000-0000-0000EF360000}"/>
    <cellStyle name="Normal 4 9" xfId="14068" xr:uid="{00000000-0005-0000-0000-0000F0360000}"/>
    <cellStyle name="Normal 4 9 2" xfId="14069" xr:uid="{00000000-0005-0000-0000-0000F1360000}"/>
    <cellStyle name="Normal 4 9 2 2" xfId="14070" xr:uid="{00000000-0005-0000-0000-0000F2360000}"/>
    <cellStyle name="Normal 4 9 2 3" xfId="14071" xr:uid="{00000000-0005-0000-0000-0000F3360000}"/>
    <cellStyle name="Normal 4 9 2 4" xfId="14072" xr:uid="{00000000-0005-0000-0000-0000F4360000}"/>
    <cellStyle name="Normal 4 9 2 5" xfId="14073" xr:uid="{00000000-0005-0000-0000-0000F5360000}"/>
    <cellStyle name="Normal 4 9 2 6" xfId="14074" xr:uid="{00000000-0005-0000-0000-0000F6360000}"/>
    <cellStyle name="Normal 4 9 3" xfId="14075" xr:uid="{00000000-0005-0000-0000-0000F7360000}"/>
    <cellStyle name="Normal 4 9 3 2" xfId="14076" xr:uid="{00000000-0005-0000-0000-0000F8360000}"/>
    <cellStyle name="Normal 4 9 4" xfId="14077" xr:uid="{00000000-0005-0000-0000-0000F9360000}"/>
    <cellStyle name="Normal 4 9 5" xfId="14078" xr:uid="{00000000-0005-0000-0000-0000FA360000}"/>
    <cellStyle name="Normal 40" xfId="14079" xr:uid="{00000000-0005-0000-0000-0000FB360000}"/>
    <cellStyle name="Normal 40 2" xfId="14080" xr:uid="{00000000-0005-0000-0000-0000FC360000}"/>
    <cellStyle name="Normal 40 2 2" xfId="14081" xr:uid="{00000000-0005-0000-0000-0000FD360000}"/>
    <cellStyle name="Normal 40 2 2 2" xfId="14082" xr:uid="{00000000-0005-0000-0000-0000FE360000}"/>
    <cellStyle name="Normal 40 2 3" xfId="14083" xr:uid="{00000000-0005-0000-0000-0000FF360000}"/>
    <cellStyle name="Normal 40 2 4" xfId="14084" xr:uid="{00000000-0005-0000-0000-000000370000}"/>
    <cellStyle name="Normal 40 2 5" xfId="14085" xr:uid="{00000000-0005-0000-0000-000001370000}"/>
    <cellStyle name="Normal 40 3" xfId="14086" xr:uid="{00000000-0005-0000-0000-000002370000}"/>
    <cellStyle name="Normal 40 3 2" xfId="14087" xr:uid="{00000000-0005-0000-0000-000003370000}"/>
    <cellStyle name="Normal 40 3 2 2" xfId="14088" xr:uid="{00000000-0005-0000-0000-000004370000}"/>
    <cellStyle name="Normal 40 3 3" xfId="14089" xr:uid="{00000000-0005-0000-0000-000005370000}"/>
    <cellStyle name="Normal 40 3 4" xfId="14090" xr:uid="{00000000-0005-0000-0000-000006370000}"/>
    <cellStyle name="Normal 40 3 5" xfId="14091" xr:uid="{00000000-0005-0000-0000-000007370000}"/>
    <cellStyle name="Normal 40 3 6" xfId="14092" xr:uid="{00000000-0005-0000-0000-000008370000}"/>
    <cellStyle name="Normal 40 4" xfId="14093" xr:uid="{00000000-0005-0000-0000-000009370000}"/>
    <cellStyle name="Normal 40 4 2" xfId="14094" xr:uid="{00000000-0005-0000-0000-00000A370000}"/>
    <cellStyle name="Normal 40 4 3" xfId="14095" xr:uid="{00000000-0005-0000-0000-00000B370000}"/>
    <cellStyle name="Normal 40 5" xfId="14096" xr:uid="{00000000-0005-0000-0000-00000C370000}"/>
    <cellStyle name="Normal 40 5 2" xfId="14097" xr:uid="{00000000-0005-0000-0000-00000D370000}"/>
    <cellStyle name="Normal 40 6" xfId="14098" xr:uid="{00000000-0005-0000-0000-00000E370000}"/>
    <cellStyle name="Normal 40 6 2" xfId="14099" xr:uid="{00000000-0005-0000-0000-00000F370000}"/>
    <cellStyle name="Normal 41" xfId="14100" xr:uid="{00000000-0005-0000-0000-000010370000}"/>
    <cellStyle name="Normal 41 10" xfId="14101" xr:uid="{00000000-0005-0000-0000-000011370000}"/>
    <cellStyle name="Normal 41 10 2" xfId="14102" xr:uid="{00000000-0005-0000-0000-000012370000}"/>
    <cellStyle name="Normal 41 11" xfId="14103" xr:uid="{00000000-0005-0000-0000-000013370000}"/>
    <cellStyle name="Normal 41 2" xfId="14104" xr:uid="{00000000-0005-0000-0000-000014370000}"/>
    <cellStyle name="Normal 41 2 2" xfId="14105" xr:uid="{00000000-0005-0000-0000-000015370000}"/>
    <cellStyle name="Normal 41 2 2 2" xfId="14106" xr:uid="{00000000-0005-0000-0000-000016370000}"/>
    <cellStyle name="Normal 41 2 2 2 2" xfId="14107" xr:uid="{00000000-0005-0000-0000-000017370000}"/>
    <cellStyle name="Normal 41 2 2 3" xfId="14108" xr:uid="{00000000-0005-0000-0000-000018370000}"/>
    <cellStyle name="Normal 41 2 2 4" xfId="14109" xr:uid="{00000000-0005-0000-0000-000019370000}"/>
    <cellStyle name="Normal 41 2 2 5" xfId="14110" xr:uid="{00000000-0005-0000-0000-00001A370000}"/>
    <cellStyle name="Normal 41 2 3" xfId="14111" xr:uid="{00000000-0005-0000-0000-00001B370000}"/>
    <cellStyle name="Normal 41 2 3 2" xfId="14112" xr:uid="{00000000-0005-0000-0000-00001C370000}"/>
    <cellStyle name="Normal 41 2 3 2 2" xfId="14113" xr:uid="{00000000-0005-0000-0000-00001D370000}"/>
    <cellStyle name="Normal 41 2 3 3" xfId="14114" xr:uid="{00000000-0005-0000-0000-00001E370000}"/>
    <cellStyle name="Normal 41 2 3 4" xfId="14115" xr:uid="{00000000-0005-0000-0000-00001F370000}"/>
    <cellStyle name="Normal 41 2 3 5" xfId="14116" xr:uid="{00000000-0005-0000-0000-000020370000}"/>
    <cellStyle name="Normal 41 2 3 6" xfId="14117" xr:uid="{00000000-0005-0000-0000-000021370000}"/>
    <cellStyle name="Normal 41 2 4" xfId="14118" xr:uid="{00000000-0005-0000-0000-000022370000}"/>
    <cellStyle name="Normal 41 2 4 2" xfId="14119" xr:uid="{00000000-0005-0000-0000-000023370000}"/>
    <cellStyle name="Normal 41 2 4 3" xfId="14120" xr:uid="{00000000-0005-0000-0000-000024370000}"/>
    <cellStyle name="Normal 41 2 5" xfId="14121" xr:uid="{00000000-0005-0000-0000-000025370000}"/>
    <cellStyle name="Normal 41 2 5 2" xfId="14122" xr:uid="{00000000-0005-0000-0000-000026370000}"/>
    <cellStyle name="Normal 41 2 6" xfId="14123" xr:uid="{00000000-0005-0000-0000-000027370000}"/>
    <cellStyle name="Normal 41 2 6 2" xfId="14124" xr:uid="{00000000-0005-0000-0000-000028370000}"/>
    <cellStyle name="Normal 41 3" xfId="14125" xr:uid="{00000000-0005-0000-0000-000029370000}"/>
    <cellStyle name="Normal 41 3 2" xfId="14126" xr:uid="{00000000-0005-0000-0000-00002A370000}"/>
    <cellStyle name="Normal 41 3 2 2" xfId="14127" xr:uid="{00000000-0005-0000-0000-00002B370000}"/>
    <cellStyle name="Normal 41 3 2 2 2" xfId="14128" xr:uid="{00000000-0005-0000-0000-00002C370000}"/>
    <cellStyle name="Normal 41 3 2 3" xfId="14129" xr:uid="{00000000-0005-0000-0000-00002D370000}"/>
    <cellStyle name="Normal 41 3 2 4" xfId="14130" xr:uid="{00000000-0005-0000-0000-00002E370000}"/>
    <cellStyle name="Normal 41 3 2 5" xfId="14131" xr:uid="{00000000-0005-0000-0000-00002F370000}"/>
    <cellStyle name="Normal 41 3 3" xfId="14132" xr:uid="{00000000-0005-0000-0000-000030370000}"/>
    <cellStyle name="Normal 41 3 3 2" xfId="14133" xr:uid="{00000000-0005-0000-0000-000031370000}"/>
    <cellStyle name="Normal 41 3 3 3" xfId="14134" xr:uid="{00000000-0005-0000-0000-000032370000}"/>
    <cellStyle name="Normal 41 3 4" xfId="14135" xr:uid="{00000000-0005-0000-0000-000033370000}"/>
    <cellStyle name="Normal 41 3 5" xfId="14136" xr:uid="{00000000-0005-0000-0000-000034370000}"/>
    <cellStyle name="Normal 41 3 6" xfId="14137" xr:uid="{00000000-0005-0000-0000-000035370000}"/>
    <cellStyle name="Normal 41 4" xfId="14138" xr:uid="{00000000-0005-0000-0000-000036370000}"/>
    <cellStyle name="Normal 41 4 2" xfId="14139" xr:uid="{00000000-0005-0000-0000-000037370000}"/>
    <cellStyle name="Normal 41 4 2 2" xfId="14140" xr:uid="{00000000-0005-0000-0000-000038370000}"/>
    <cellStyle name="Normal 41 4 2 2 2" xfId="14141" xr:uid="{00000000-0005-0000-0000-000039370000}"/>
    <cellStyle name="Normal 41 4 2 3" xfId="14142" xr:uid="{00000000-0005-0000-0000-00003A370000}"/>
    <cellStyle name="Normal 41 4 2 4" xfId="14143" xr:uid="{00000000-0005-0000-0000-00003B370000}"/>
    <cellStyle name="Normal 41 4 2 5" xfId="14144" xr:uid="{00000000-0005-0000-0000-00003C370000}"/>
    <cellStyle name="Normal 41 4 3" xfId="14145" xr:uid="{00000000-0005-0000-0000-00003D370000}"/>
    <cellStyle name="Normal 41 4 3 2" xfId="14146" xr:uid="{00000000-0005-0000-0000-00003E370000}"/>
    <cellStyle name="Normal 41 4 3 3" xfId="14147" xr:uid="{00000000-0005-0000-0000-00003F370000}"/>
    <cellStyle name="Normal 41 4 4" xfId="14148" xr:uid="{00000000-0005-0000-0000-000040370000}"/>
    <cellStyle name="Normal 41 4 5" xfId="14149" xr:uid="{00000000-0005-0000-0000-000041370000}"/>
    <cellStyle name="Normal 41 4 6" xfId="14150" xr:uid="{00000000-0005-0000-0000-000042370000}"/>
    <cellStyle name="Normal 41 5" xfId="14151" xr:uid="{00000000-0005-0000-0000-000043370000}"/>
    <cellStyle name="Normal 41 5 2" xfId="14152" xr:uid="{00000000-0005-0000-0000-000044370000}"/>
    <cellStyle name="Normal 41 5 2 2" xfId="14153" xr:uid="{00000000-0005-0000-0000-000045370000}"/>
    <cellStyle name="Normal 41 5 2 2 2" xfId="14154" xr:uid="{00000000-0005-0000-0000-000046370000}"/>
    <cellStyle name="Normal 41 5 2 3" xfId="14155" xr:uid="{00000000-0005-0000-0000-000047370000}"/>
    <cellStyle name="Normal 41 5 2 4" xfId="14156" xr:uid="{00000000-0005-0000-0000-000048370000}"/>
    <cellStyle name="Normal 41 5 2 5" xfId="14157" xr:uid="{00000000-0005-0000-0000-000049370000}"/>
    <cellStyle name="Normal 41 5 3" xfId="14158" xr:uid="{00000000-0005-0000-0000-00004A370000}"/>
    <cellStyle name="Normal 41 5 3 2" xfId="14159" xr:uid="{00000000-0005-0000-0000-00004B370000}"/>
    <cellStyle name="Normal 41 5 3 3" xfId="14160" xr:uid="{00000000-0005-0000-0000-00004C370000}"/>
    <cellStyle name="Normal 41 5 4" xfId="14161" xr:uid="{00000000-0005-0000-0000-00004D370000}"/>
    <cellStyle name="Normal 41 5 5" xfId="14162" xr:uid="{00000000-0005-0000-0000-00004E370000}"/>
    <cellStyle name="Normal 41 5 6" xfId="14163" xr:uid="{00000000-0005-0000-0000-00004F370000}"/>
    <cellStyle name="Normal 41 6" xfId="14164" xr:uid="{00000000-0005-0000-0000-000050370000}"/>
    <cellStyle name="Normal 41 6 2" xfId="14165" xr:uid="{00000000-0005-0000-0000-000051370000}"/>
    <cellStyle name="Normal 41 6 2 2" xfId="14166" xr:uid="{00000000-0005-0000-0000-000052370000}"/>
    <cellStyle name="Normal 41 6 3" xfId="14167" xr:uid="{00000000-0005-0000-0000-000053370000}"/>
    <cellStyle name="Normal 41 6 4" xfId="14168" xr:uid="{00000000-0005-0000-0000-000054370000}"/>
    <cellStyle name="Normal 41 6 5" xfId="14169" xr:uid="{00000000-0005-0000-0000-000055370000}"/>
    <cellStyle name="Normal 41 7" xfId="14170" xr:uid="{00000000-0005-0000-0000-000056370000}"/>
    <cellStyle name="Normal 41 7 2" xfId="14171" xr:uid="{00000000-0005-0000-0000-000057370000}"/>
    <cellStyle name="Normal 41 7 2 2" xfId="14172" xr:uid="{00000000-0005-0000-0000-000058370000}"/>
    <cellStyle name="Normal 41 7 3" xfId="14173" xr:uid="{00000000-0005-0000-0000-000059370000}"/>
    <cellStyle name="Normal 41 7 4" xfId="14174" xr:uid="{00000000-0005-0000-0000-00005A370000}"/>
    <cellStyle name="Normal 41 7 5" xfId="14175" xr:uid="{00000000-0005-0000-0000-00005B370000}"/>
    <cellStyle name="Normal 41 7 6" xfId="14176" xr:uid="{00000000-0005-0000-0000-00005C370000}"/>
    <cellStyle name="Normal 41 8" xfId="14177" xr:uid="{00000000-0005-0000-0000-00005D370000}"/>
    <cellStyle name="Normal 41 8 2" xfId="14178" xr:uid="{00000000-0005-0000-0000-00005E370000}"/>
    <cellStyle name="Normal 41 8 3" xfId="14179" xr:uid="{00000000-0005-0000-0000-00005F370000}"/>
    <cellStyle name="Normal 41 9" xfId="14180" xr:uid="{00000000-0005-0000-0000-000060370000}"/>
    <cellStyle name="Normal 41 9 2" xfId="14181" xr:uid="{00000000-0005-0000-0000-000061370000}"/>
    <cellStyle name="Normal 42" xfId="14182" xr:uid="{00000000-0005-0000-0000-000062370000}"/>
    <cellStyle name="Normal 42 2" xfId="14183" xr:uid="{00000000-0005-0000-0000-000063370000}"/>
    <cellStyle name="Normal 42 2 2" xfId="14184" xr:uid="{00000000-0005-0000-0000-000064370000}"/>
    <cellStyle name="Normal 42 2 2 2" xfId="14185" xr:uid="{00000000-0005-0000-0000-000065370000}"/>
    <cellStyle name="Normal 42 2 3" xfId="14186" xr:uid="{00000000-0005-0000-0000-000066370000}"/>
    <cellStyle name="Normal 42 2 4" xfId="14187" xr:uid="{00000000-0005-0000-0000-000067370000}"/>
    <cellStyle name="Normal 42 2 5" xfId="14188" xr:uid="{00000000-0005-0000-0000-000068370000}"/>
    <cellStyle name="Normal 42 3" xfId="14189" xr:uid="{00000000-0005-0000-0000-000069370000}"/>
    <cellStyle name="Normal 42 3 2" xfId="14190" xr:uid="{00000000-0005-0000-0000-00006A370000}"/>
    <cellStyle name="Normal 42 3 2 2" xfId="14191" xr:uid="{00000000-0005-0000-0000-00006B370000}"/>
    <cellStyle name="Normal 42 3 3" xfId="14192" xr:uid="{00000000-0005-0000-0000-00006C370000}"/>
    <cellStyle name="Normal 42 3 4" xfId="14193" xr:uid="{00000000-0005-0000-0000-00006D370000}"/>
    <cellStyle name="Normal 42 3 5" xfId="14194" xr:uid="{00000000-0005-0000-0000-00006E370000}"/>
    <cellStyle name="Normal 42 3 6" xfId="14195" xr:uid="{00000000-0005-0000-0000-00006F370000}"/>
    <cellStyle name="Normal 42 4" xfId="14196" xr:uid="{00000000-0005-0000-0000-000070370000}"/>
    <cellStyle name="Normal 42 4 2" xfId="14197" xr:uid="{00000000-0005-0000-0000-000071370000}"/>
    <cellStyle name="Normal 42 4 3" xfId="14198" xr:uid="{00000000-0005-0000-0000-000072370000}"/>
    <cellStyle name="Normal 42 5" xfId="14199" xr:uid="{00000000-0005-0000-0000-000073370000}"/>
    <cellStyle name="Normal 42 5 2" xfId="14200" xr:uid="{00000000-0005-0000-0000-000074370000}"/>
    <cellStyle name="Normal 42 6" xfId="14201" xr:uid="{00000000-0005-0000-0000-000075370000}"/>
    <cellStyle name="Normal 42 6 2" xfId="14202" xr:uid="{00000000-0005-0000-0000-000076370000}"/>
    <cellStyle name="Normal 43" xfId="14203" xr:uid="{00000000-0005-0000-0000-000077370000}"/>
    <cellStyle name="Normal 43 2" xfId="14204" xr:uid="{00000000-0005-0000-0000-000078370000}"/>
    <cellStyle name="Normal 43 2 2" xfId="14205" xr:uid="{00000000-0005-0000-0000-000079370000}"/>
    <cellStyle name="Normal 43 2 2 2" xfId="14206" xr:uid="{00000000-0005-0000-0000-00007A370000}"/>
    <cellStyle name="Normal 43 2 2 3" xfId="14207" xr:uid="{00000000-0005-0000-0000-00007B370000}"/>
    <cellStyle name="Normal 43 2 2 4" xfId="14208" xr:uid="{00000000-0005-0000-0000-00007C370000}"/>
    <cellStyle name="Normal 43 2 2 5" xfId="14209" xr:uid="{00000000-0005-0000-0000-00007D370000}"/>
    <cellStyle name="Normal 43 2 2 6" xfId="14210" xr:uid="{00000000-0005-0000-0000-00007E370000}"/>
    <cellStyle name="Normal 43 2 3" xfId="14211" xr:uid="{00000000-0005-0000-0000-00007F370000}"/>
    <cellStyle name="Normal 43 2 3 2" xfId="14212" xr:uid="{00000000-0005-0000-0000-000080370000}"/>
    <cellStyle name="Normal 43 2 4" xfId="14213" xr:uid="{00000000-0005-0000-0000-000081370000}"/>
    <cellStyle name="Normal 43 2 5" xfId="14214" xr:uid="{00000000-0005-0000-0000-000082370000}"/>
    <cellStyle name="Normal 43 3" xfId="14215" xr:uid="{00000000-0005-0000-0000-000083370000}"/>
    <cellStyle name="Normal 43 3 2" xfId="14216" xr:uid="{00000000-0005-0000-0000-000084370000}"/>
    <cellStyle name="Normal 43 3 2 2" xfId="14217" xr:uid="{00000000-0005-0000-0000-000085370000}"/>
    <cellStyle name="Normal 43 3 3" xfId="14218" xr:uid="{00000000-0005-0000-0000-000086370000}"/>
    <cellStyle name="Normal 43 3 4" xfId="14219" xr:uid="{00000000-0005-0000-0000-000087370000}"/>
    <cellStyle name="Normal 43 3 5" xfId="14220" xr:uid="{00000000-0005-0000-0000-000088370000}"/>
    <cellStyle name="Normal 43 3 6" xfId="14221" xr:uid="{00000000-0005-0000-0000-000089370000}"/>
    <cellStyle name="Normal 43 4" xfId="14222" xr:uid="{00000000-0005-0000-0000-00008A370000}"/>
    <cellStyle name="Normal 43 4 2" xfId="14223" xr:uid="{00000000-0005-0000-0000-00008B370000}"/>
    <cellStyle name="Normal 43 5" xfId="14224" xr:uid="{00000000-0005-0000-0000-00008C370000}"/>
    <cellStyle name="Normal 43 5 2" xfId="14225" xr:uid="{00000000-0005-0000-0000-00008D370000}"/>
    <cellStyle name="Normal 43 6" xfId="14226" xr:uid="{00000000-0005-0000-0000-00008E370000}"/>
    <cellStyle name="Normal 44" xfId="14227" xr:uid="{00000000-0005-0000-0000-00008F370000}"/>
    <cellStyle name="Normal 44 2" xfId="14228" xr:uid="{00000000-0005-0000-0000-000090370000}"/>
    <cellStyle name="Normal 44 2 2" xfId="14229" xr:uid="{00000000-0005-0000-0000-000091370000}"/>
    <cellStyle name="Normal 44 2 2 2" xfId="14230" xr:uid="{00000000-0005-0000-0000-000092370000}"/>
    <cellStyle name="Normal 44 2 2 3" xfId="14231" xr:uid="{00000000-0005-0000-0000-000093370000}"/>
    <cellStyle name="Normal 44 2 2 4" xfId="14232" xr:uid="{00000000-0005-0000-0000-000094370000}"/>
    <cellStyle name="Normal 44 2 2 5" xfId="14233" xr:uid="{00000000-0005-0000-0000-000095370000}"/>
    <cellStyle name="Normal 44 2 2 6" xfId="14234" xr:uid="{00000000-0005-0000-0000-000096370000}"/>
    <cellStyle name="Normal 44 2 3" xfId="14235" xr:uid="{00000000-0005-0000-0000-000097370000}"/>
    <cellStyle name="Normal 44 2 3 2" xfId="14236" xr:uid="{00000000-0005-0000-0000-000098370000}"/>
    <cellStyle name="Normal 44 2 4" xfId="14237" xr:uid="{00000000-0005-0000-0000-000099370000}"/>
    <cellStyle name="Normal 44 2 5" xfId="14238" xr:uid="{00000000-0005-0000-0000-00009A370000}"/>
    <cellStyle name="Normal 44 3" xfId="14239" xr:uid="{00000000-0005-0000-0000-00009B370000}"/>
    <cellStyle name="Normal 44 3 2" xfId="14240" xr:uid="{00000000-0005-0000-0000-00009C370000}"/>
    <cellStyle name="Normal 44 3 3" xfId="14241" xr:uid="{00000000-0005-0000-0000-00009D370000}"/>
    <cellStyle name="Normal 44 3 4" xfId="14242" xr:uid="{00000000-0005-0000-0000-00009E370000}"/>
    <cellStyle name="Normal 44 3 5" xfId="14243" xr:uid="{00000000-0005-0000-0000-00009F370000}"/>
    <cellStyle name="Normal 44 3 6" xfId="14244" xr:uid="{00000000-0005-0000-0000-0000A0370000}"/>
    <cellStyle name="Normal 44 4" xfId="14245" xr:uid="{00000000-0005-0000-0000-0000A1370000}"/>
    <cellStyle name="Normal 44 4 2" xfId="14246" xr:uid="{00000000-0005-0000-0000-0000A2370000}"/>
    <cellStyle name="Normal 44 5" xfId="14247" xr:uid="{00000000-0005-0000-0000-0000A3370000}"/>
    <cellStyle name="Normal 44 6" xfId="14248" xr:uid="{00000000-0005-0000-0000-0000A4370000}"/>
    <cellStyle name="Normal 45" xfId="14249" xr:uid="{00000000-0005-0000-0000-0000A5370000}"/>
    <cellStyle name="Normal 45 2" xfId="14250" xr:uid="{00000000-0005-0000-0000-0000A6370000}"/>
    <cellStyle name="Normal 45 2 2" xfId="14251" xr:uid="{00000000-0005-0000-0000-0000A7370000}"/>
    <cellStyle name="Normal 45 2 2 2" xfId="14252" xr:uid="{00000000-0005-0000-0000-0000A8370000}"/>
    <cellStyle name="Normal 45 2 2 3" xfId="14253" xr:uid="{00000000-0005-0000-0000-0000A9370000}"/>
    <cellStyle name="Normal 45 2 2 4" xfId="14254" xr:uid="{00000000-0005-0000-0000-0000AA370000}"/>
    <cellStyle name="Normal 45 2 2 5" xfId="14255" xr:uid="{00000000-0005-0000-0000-0000AB370000}"/>
    <cellStyle name="Normal 45 2 2 6" xfId="14256" xr:uid="{00000000-0005-0000-0000-0000AC370000}"/>
    <cellStyle name="Normal 45 2 3" xfId="14257" xr:uid="{00000000-0005-0000-0000-0000AD370000}"/>
    <cellStyle name="Normal 45 2 3 2" xfId="14258" xr:uid="{00000000-0005-0000-0000-0000AE370000}"/>
    <cellStyle name="Normal 45 2 4" xfId="14259" xr:uid="{00000000-0005-0000-0000-0000AF370000}"/>
    <cellStyle name="Normal 45 2 5" xfId="14260" xr:uid="{00000000-0005-0000-0000-0000B0370000}"/>
    <cellStyle name="Normal 45 3" xfId="14261" xr:uid="{00000000-0005-0000-0000-0000B1370000}"/>
    <cellStyle name="Normal 45 3 2" xfId="14262" xr:uid="{00000000-0005-0000-0000-0000B2370000}"/>
    <cellStyle name="Normal 45 3 3" xfId="14263" xr:uid="{00000000-0005-0000-0000-0000B3370000}"/>
    <cellStyle name="Normal 45 3 4" xfId="14264" xr:uid="{00000000-0005-0000-0000-0000B4370000}"/>
    <cellStyle name="Normal 45 3 5" xfId="14265" xr:uid="{00000000-0005-0000-0000-0000B5370000}"/>
    <cellStyle name="Normal 45 3 6" xfId="14266" xr:uid="{00000000-0005-0000-0000-0000B6370000}"/>
    <cellStyle name="Normal 45 4" xfId="14267" xr:uid="{00000000-0005-0000-0000-0000B7370000}"/>
    <cellStyle name="Normal 45 4 2" xfId="14268" xr:uid="{00000000-0005-0000-0000-0000B8370000}"/>
    <cellStyle name="Normal 45 5" xfId="14269" xr:uid="{00000000-0005-0000-0000-0000B9370000}"/>
    <cellStyle name="Normal 45 6" xfId="14270" xr:uid="{00000000-0005-0000-0000-0000BA370000}"/>
    <cellStyle name="Normal 46" xfId="14271" xr:uid="{00000000-0005-0000-0000-0000BB370000}"/>
    <cellStyle name="Normal 46 2" xfId="14272" xr:uid="{00000000-0005-0000-0000-0000BC370000}"/>
    <cellStyle name="Normal 46 2 2" xfId="14273" xr:uid="{00000000-0005-0000-0000-0000BD370000}"/>
    <cellStyle name="Normal 46 2 2 2" xfId="14274" xr:uid="{00000000-0005-0000-0000-0000BE370000}"/>
    <cellStyle name="Normal 46 2 2 3" xfId="14275" xr:uid="{00000000-0005-0000-0000-0000BF370000}"/>
    <cellStyle name="Normal 46 2 2 4" xfId="14276" xr:uid="{00000000-0005-0000-0000-0000C0370000}"/>
    <cellStyle name="Normal 46 2 2 5" xfId="14277" xr:uid="{00000000-0005-0000-0000-0000C1370000}"/>
    <cellStyle name="Normal 46 2 2 6" xfId="14278" xr:uid="{00000000-0005-0000-0000-0000C2370000}"/>
    <cellStyle name="Normal 46 2 3" xfId="14279" xr:uid="{00000000-0005-0000-0000-0000C3370000}"/>
    <cellStyle name="Normal 46 2 3 2" xfId="14280" xr:uid="{00000000-0005-0000-0000-0000C4370000}"/>
    <cellStyle name="Normal 46 2 4" xfId="14281" xr:uid="{00000000-0005-0000-0000-0000C5370000}"/>
    <cellStyle name="Normal 46 2 5" xfId="14282" xr:uid="{00000000-0005-0000-0000-0000C6370000}"/>
    <cellStyle name="Normal 46 3" xfId="14283" xr:uid="{00000000-0005-0000-0000-0000C7370000}"/>
    <cellStyle name="Normal 46 3 2" xfId="14284" xr:uid="{00000000-0005-0000-0000-0000C8370000}"/>
    <cellStyle name="Normal 46 3 3" xfId="14285" xr:uid="{00000000-0005-0000-0000-0000C9370000}"/>
    <cellStyle name="Normal 46 3 4" xfId="14286" xr:uid="{00000000-0005-0000-0000-0000CA370000}"/>
    <cellStyle name="Normal 46 3 5" xfId="14287" xr:uid="{00000000-0005-0000-0000-0000CB370000}"/>
    <cellStyle name="Normal 46 3 6" xfId="14288" xr:uid="{00000000-0005-0000-0000-0000CC370000}"/>
    <cellStyle name="Normal 46 4" xfId="14289" xr:uid="{00000000-0005-0000-0000-0000CD370000}"/>
    <cellStyle name="Normal 46 4 2" xfId="14290" xr:uid="{00000000-0005-0000-0000-0000CE370000}"/>
    <cellStyle name="Normal 46 5" xfId="14291" xr:uid="{00000000-0005-0000-0000-0000CF370000}"/>
    <cellStyle name="Normal 46 6" xfId="14292" xr:uid="{00000000-0005-0000-0000-0000D0370000}"/>
    <cellStyle name="Normal 47" xfId="14293" xr:uid="{00000000-0005-0000-0000-0000D1370000}"/>
    <cellStyle name="Normal 47 2" xfId="14294" xr:uid="{00000000-0005-0000-0000-0000D2370000}"/>
    <cellStyle name="Normal 47 2 2" xfId="14295" xr:uid="{00000000-0005-0000-0000-0000D3370000}"/>
    <cellStyle name="Normal 47 2 2 2" xfId="14296" xr:uid="{00000000-0005-0000-0000-0000D4370000}"/>
    <cellStyle name="Normal 47 2 3" xfId="14297" xr:uid="{00000000-0005-0000-0000-0000D5370000}"/>
    <cellStyle name="Normal 47 2 4" xfId="14298" xr:uid="{00000000-0005-0000-0000-0000D6370000}"/>
    <cellStyle name="Normal 47 2 5" xfId="14299" xr:uid="{00000000-0005-0000-0000-0000D7370000}"/>
    <cellStyle name="Normal 47 3" xfId="14300" xr:uid="{00000000-0005-0000-0000-0000D8370000}"/>
    <cellStyle name="Normal 47 3 2" xfId="14301" xr:uid="{00000000-0005-0000-0000-0000D9370000}"/>
    <cellStyle name="Normal 47 3 2 2" xfId="14302" xr:uid="{00000000-0005-0000-0000-0000DA370000}"/>
    <cellStyle name="Normal 47 3 3" xfId="14303" xr:uid="{00000000-0005-0000-0000-0000DB370000}"/>
    <cellStyle name="Normal 47 3 4" xfId="14304" xr:uid="{00000000-0005-0000-0000-0000DC370000}"/>
    <cellStyle name="Normal 47 3 5" xfId="14305" xr:uid="{00000000-0005-0000-0000-0000DD370000}"/>
    <cellStyle name="Normal 47 3 6" xfId="14306" xr:uid="{00000000-0005-0000-0000-0000DE370000}"/>
    <cellStyle name="Normal 47 4" xfId="14307" xr:uid="{00000000-0005-0000-0000-0000DF370000}"/>
    <cellStyle name="Normal 47 4 2" xfId="14308" xr:uid="{00000000-0005-0000-0000-0000E0370000}"/>
    <cellStyle name="Normal 47 4 3" xfId="14309" xr:uid="{00000000-0005-0000-0000-0000E1370000}"/>
    <cellStyle name="Normal 47 5" xfId="14310" xr:uid="{00000000-0005-0000-0000-0000E2370000}"/>
    <cellStyle name="Normal 47 5 2" xfId="14311" xr:uid="{00000000-0005-0000-0000-0000E3370000}"/>
    <cellStyle name="Normal 47 6" xfId="14312" xr:uid="{00000000-0005-0000-0000-0000E4370000}"/>
    <cellStyle name="Normal 47 6 2" xfId="14313" xr:uid="{00000000-0005-0000-0000-0000E5370000}"/>
    <cellStyle name="Normal 48" xfId="14314" xr:uid="{00000000-0005-0000-0000-0000E6370000}"/>
    <cellStyle name="Normal 48 2" xfId="14315" xr:uid="{00000000-0005-0000-0000-0000E7370000}"/>
    <cellStyle name="Normal 48 2 2" xfId="14316" xr:uid="{00000000-0005-0000-0000-0000E8370000}"/>
    <cellStyle name="Normal 48 2 2 2" xfId="14317" xr:uid="{00000000-0005-0000-0000-0000E9370000}"/>
    <cellStyle name="Normal 48 2 3" xfId="14318" xr:uid="{00000000-0005-0000-0000-0000EA370000}"/>
    <cellStyle name="Normal 48 2 4" xfId="14319" xr:uid="{00000000-0005-0000-0000-0000EB370000}"/>
    <cellStyle name="Normal 48 2 5" xfId="14320" xr:uid="{00000000-0005-0000-0000-0000EC370000}"/>
    <cellStyle name="Normal 48 3" xfId="14321" xr:uid="{00000000-0005-0000-0000-0000ED370000}"/>
    <cellStyle name="Normal 48 3 2" xfId="14322" xr:uid="{00000000-0005-0000-0000-0000EE370000}"/>
    <cellStyle name="Normal 48 3 3" xfId="14323" xr:uid="{00000000-0005-0000-0000-0000EF370000}"/>
    <cellStyle name="Normal 48 4" xfId="14324" xr:uid="{00000000-0005-0000-0000-0000F0370000}"/>
    <cellStyle name="Normal 48 5" xfId="14325" xr:uid="{00000000-0005-0000-0000-0000F1370000}"/>
    <cellStyle name="Normal 48 6" xfId="14326" xr:uid="{00000000-0005-0000-0000-0000F2370000}"/>
    <cellStyle name="Normal 49" xfId="14327" xr:uid="{00000000-0005-0000-0000-0000F3370000}"/>
    <cellStyle name="Normal 49 2" xfId="14328" xr:uid="{00000000-0005-0000-0000-0000F4370000}"/>
    <cellStyle name="Normal 49 2 2" xfId="14329" xr:uid="{00000000-0005-0000-0000-0000F5370000}"/>
    <cellStyle name="Normal 49 2 2 2" xfId="14330" xr:uid="{00000000-0005-0000-0000-0000F6370000}"/>
    <cellStyle name="Normal 49 2 3" xfId="14331" xr:uid="{00000000-0005-0000-0000-0000F7370000}"/>
    <cellStyle name="Normal 49 2 4" xfId="14332" xr:uid="{00000000-0005-0000-0000-0000F8370000}"/>
    <cellStyle name="Normal 49 2 5" xfId="14333" xr:uid="{00000000-0005-0000-0000-0000F9370000}"/>
    <cellStyle name="Normal 49 3" xfId="14334" xr:uid="{00000000-0005-0000-0000-0000FA370000}"/>
    <cellStyle name="Normal 49 3 2" xfId="14335" xr:uid="{00000000-0005-0000-0000-0000FB370000}"/>
    <cellStyle name="Normal 49 4" xfId="14336" xr:uid="{00000000-0005-0000-0000-0000FC370000}"/>
    <cellStyle name="Normal 49 5" xfId="14337" xr:uid="{00000000-0005-0000-0000-0000FD370000}"/>
    <cellStyle name="Normal 49 6" xfId="14338" xr:uid="{00000000-0005-0000-0000-0000FE370000}"/>
    <cellStyle name="Normal 5" xfId="9" xr:uid="{00000000-0005-0000-0000-0000FF370000}"/>
    <cellStyle name="Normal 5 10" xfId="14339" xr:uid="{00000000-0005-0000-0000-000000380000}"/>
    <cellStyle name="Normal 5 10 2" xfId="14340" xr:uid="{00000000-0005-0000-0000-000001380000}"/>
    <cellStyle name="Normal 5 10 3" xfId="14341" xr:uid="{00000000-0005-0000-0000-000002380000}"/>
    <cellStyle name="Normal 5 11" xfId="14342" xr:uid="{00000000-0005-0000-0000-000003380000}"/>
    <cellStyle name="Normal 5 11 2" xfId="14343" xr:uid="{00000000-0005-0000-0000-000004380000}"/>
    <cellStyle name="Normal 5 11 3" xfId="14344" xr:uid="{00000000-0005-0000-0000-000005380000}"/>
    <cellStyle name="Normal 5 12" xfId="14345" xr:uid="{00000000-0005-0000-0000-000006380000}"/>
    <cellStyle name="Normal 5 12 2" xfId="14346" xr:uid="{00000000-0005-0000-0000-000007380000}"/>
    <cellStyle name="Normal 5 12 3" xfId="14347" xr:uid="{00000000-0005-0000-0000-000008380000}"/>
    <cellStyle name="Normal 5 13" xfId="14348" xr:uid="{00000000-0005-0000-0000-000009380000}"/>
    <cellStyle name="Normal 5 13 2" xfId="14349" xr:uid="{00000000-0005-0000-0000-00000A380000}"/>
    <cellStyle name="Normal 5 14" xfId="14350" xr:uid="{00000000-0005-0000-0000-00000B380000}"/>
    <cellStyle name="Normal 5 14 2" xfId="14351" xr:uid="{00000000-0005-0000-0000-00000C380000}"/>
    <cellStyle name="Normal 5 15" xfId="14352" xr:uid="{00000000-0005-0000-0000-00000D380000}"/>
    <cellStyle name="Normal 5 15 2" xfId="14353" xr:uid="{00000000-0005-0000-0000-00000E380000}"/>
    <cellStyle name="Normal 5 16" xfId="14354" xr:uid="{00000000-0005-0000-0000-00000F380000}"/>
    <cellStyle name="Normal 5 17" xfId="14355" xr:uid="{00000000-0005-0000-0000-000010380000}"/>
    <cellStyle name="Normal 5 18" xfId="14356" xr:uid="{00000000-0005-0000-0000-000011380000}"/>
    <cellStyle name="Normal 5 19" xfId="14357" xr:uid="{00000000-0005-0000-0000-000012380000}"/>
    <cellStyle name="Normal 5 2" xfId="14" xr:uid="{00000000-0005-0000-0000-000013380000}"/>
    <cellStyle name="Normal 5 2 2" xfId="14358" xr:uid="{00000000-0005-0000-0000-000014380000}"/>
    <cellStyle name="Normal 5 2 2 2" xfId="14359" xr:uid="{00000000-0005-0000-0000-000015380000}"/>
    <cellStyle name="Normal 5 2 2 2 2" xfId="14360" xr:uid="{00000000-0005-0000-0000-000016380000}"/>
    <cellStyle name="Normal 5 2 2 2 3" xfId="14361" xr:uid="{00000000-0005-0000-0000-000017380000}"/>
    <cellStyle name="Normal 5 2 2 3" xfId="14362" xr:uid="{00000000-0005-0000-0000-000018380000}"/>
    <cellStyle name="Normal 5 2 2 3 2" xfId="14363" xr:uid="{00000000-0005-0000-0000-000019380000}"/>
    <cellStyle name="Normal 5 2 2 3 3" xfId="14364" xr:uid="{00000000-0005-0000-0000-00001A380000}"/>
    <cellStyle name="Normal 5 2 2 4" xfId="14365" xr:uid="{00000000-0005-0000-0000-00001B380000}"/>
    <cellStyle name="Normal 5 2 2 5" xfId="14366" xr:uid="{00000000-0005-0000-0000-00001C380000}"/>
    <cellStyle name="Normal 5 2 2 6" xfId="14367" xr:uid="{00000000-0005-0000-0000-00001D380000}"/>
    <cellStyle name="Normal 5 2 2 7" xfId="14368" xr:uid="{00000000-0005-0000-0000-00001E380000}"/>
    <cellStyle name="Normal 5 2 3" xfId="14369" xr:uid="{00000000-0005-0000-0000-00001F380000}"/>
    <cellStyle name="Normal 5 2 3 2" xfId="14370" xr:uid="{00000000-0005-0000-0000-000020380000}"/>
    <cellStyle name="Normal 5 2 4" xfId="14371" xr:uid="{00000000-0005-0000-0000-000021380000}"/>
    <cellStyle name="Normal 5 2 4 2" xfId="14372" xr:uid="{00000000-0005-0000-0000-000022380000}"/>
    <cellStyle name="Normal 5 2 5" xfId="14373" xr:uid="{00000000-0005-0000-0000-000023380000}"/>
    <cellStyle name="Normal 5 2 5 2" xfId="14374" xr:uid="{00000000-0005-0000-0000-000024380000}"/>
    <cellStyle name="Normal 5 2 6" xfId="14375" xr:uid="{00000000-0005-0000-0000-000025380000}"/>
    <cellStyle name="Normal 5 2 7" xfId="14376" xr:uid="{00000000-0005-0000-0000-000026380000}"/>
    <cellStyle name="Normal 5 20" xfId="14377" xr:uid="{00000000-0005-0000-0000-000027380000}"/>
    <cellStyle name="Normal 5 3" xfId="19" xr:uid="{00000000-0005-0000-0000-000028380000}"/>
    <cellStyle name="Normal 5 3 2" xfId="14378" xr:uid="{00000000-0005-0000-0000-000029380000}"/>
    <cellStyle name="Normal 5 3 2 2" xfId="14379" xr:uid="{00000000-0005-0000-0000-00002A380000}"/>
    <cellStyle name="Normal 5 3 2 2 2" xfId="14380" xr:uid="{00000000-0005-0000-0000-00002B380000}"/>
    <cellStyle name="Normal 5 3 2 3" xfId="14381" xr:uid="{00000000-0005-0000-0000-00002C380000}"/>
    <cellStyle name="Normal 5 3 2 3 2" xfId="14382" xr:uid="{00000000-0005-0000-0000-00002D380000}"/>
    <cellStyle name="Normal 5 3 2 4" xfId="14383" xr:uid="{00000000-0005-0000-0000-00002E380000}"/>
    <cellStyle name="Normal 5 3 2 4 2" xfId="14384" xr:uid="{00000000-0005-0000-0000-00002F380000}"/>
    <cellStyle name="Normal 5 3 2 5" xfId="14385" xr:uid="{00000000-0005-0000-0000-000030380000}"/>
    <cellStyle name="Normal 5 3 2 6" xfId="14386" xr:uid="{00000000-0005-0000-0000-000031380000}"/>
    <cellStyle name="Normal 5 3 2 7" xfId="14387" xr:uid="{00000000-0005-0000-0000-000032380000}"/>
    <cellStyle name="Normal 5 3 3" xfId="14388" xr:uid="{00000000-0005-0000-0000-000033380000}"/>
    <cellStyle name="Normal 5 3 3 2" xfId="14389" xr:uid="{00000000-0005-0000-0000-000034380000}"/>
    <cellStyle name="Normal 5 3 3 3" xfId="14390" xr:uid="{00000000-0005-0000-0000-000035380000}"/>
    <cellStyle name="Normal 5 3 3 4" xfId="14391" xr:uid="{00000000-0005-0000-0000-000036380000}"/>
    <cellStyle name="Normal 5 3 4" xfId="14392" xr:uid="{00000000-0005-0000-0000-000037380000}"/>
    <cellStyle name="Normal 5 3 4 2" xfId="14393" xr:uid="{00000000-0005-0000-0000-000038380000}"/>
    <cellStyle name="Normal 5 3 4 2 2" xfId="14394" xr:uid="{00000000-0005-0000-0000-000039380000}"/>
    <cellStyle name="Normal 5 3 4 3" xfId="14395" xr:uid="{00000000-0005-0000-0000-00003A380000}"/>
    <cellStyle name="Normal 5 3 4 4" xfId="14396" xr:uid="{00000000-0005-0000-0000-00003B380000}"/>
    <cellStyle name="Normal 5 3 4 5" xfId="14397" xr:uid="{00000000-0005-0000-0000-00003C380000}"/>
    <cellStyle name="Normal 5 3 5" xfId="14398" xr:uid="{00000000-0005-0000-0000-00003D380000}"/>
    <cellStyle name="Normal 5 3 5 2" xfId="14399" xr:uid="{00000000-0005-0000-0000-00003E380000}"/>
    <cellStyle name="Normal 5 3 5 2 2" xfId="14400" xr:uid="{00000000-0005-0000-0000-00003F380000}"/>
    <cellStyle name="Normal 5 3 5 3" xfId="14401" xr:uid="{00000000-0005-0000-0000-000040380000}"/>
    <cellStyle name="Normal 5 3 6" xfId="14402" xr:uid="{00000000-0005-0000-0000-000041380000}"/>
    <cellStyle name="Normal 5 3 6 2" xfId="14403" xr:uid="{00000000-0005-0000-0000-000042380000}"/>
    <cellStyle name="Normal 5 3 7" xfId="14404" xr:uid="{00000000-0005-0000-0000-000043380000}"/>
    <cellStyle name="Normal 5 3 7 2" xfId="14405" xr:uid="{00000000-0005-0000-0000-000044380000}"/>
    <cellStyle name="Normal 5 3 8" xfId="14406" xr:uid="{00000000-0005-0000-0000-000045380000}"/>
    <cellStyle name="Normal 5 4" xfId="14407" xr:uid="{00000000-0005-0000-0000-000046380000}"/>
    <cellStyle name="Normal 5 4 2" xfId="14408" xr:uid="{00000000-0005-0000-0000-000047380000}"/>
    <cellStyle name="Normal 5 4 2 2" xfId="14409" xr:uid="{00000000-0005-0000-0000-000048380000}"/>
    <cellStyle name="Normal 5 4 2 2 2" xfId="14410" xr:uid="{00000000-0005-0000-0000-000049380000}"/>
    <cellStyle name="Normal 5 4 2 3" xfId="14411" xr:uid="{00000000-0005-0000-0000-00004A380000}"/>
    <cellStyle name="Normal 5 4 2 3 2" xfId="14412" xr:uid="{00000000-0005-0000-0000-00004B380000}"/>
    <cellStyle name="Normal 5 4 2 4" xfId="14413" xr:uid="{00000000-0005-0000-0000-00004C380000}"/>
    <cellStyle name="Normal 5 4 2 4 2" xfId="14414" xr:uid="{00000000-0005-0000-0000-00004D380000}"/>
    <cellStyle name="Normal 5 4 2 5" xfId="14415" xr:uid="{00000000-0005-0000-0000-00004E380000}"/>
    <cellStyle name="Normal 5 4 2 6" xfId="14416" xr:uid="{00000000-0005-0000-0000-00004F380000}"/>
    <cellStyle name="Normal 5 4 3" xfId="14417" xr:uid="{00000000-0005-0000-0000-000050380000}"/>
    <cellStyle name="Normal 5 4 3 2" xfId="14418" xr:uid="{00000000-0005-0000-0000-000051380000}"/>
    <cellStyle name="Normal 5 4 4" xfId="14419" xr:uid="{00000000-0005-0000-0000-000052380000}"/>
    <cellStyle name="Normal 5 4 4 2" xfId="14420" xr:uid="{00000000-0005-0000-0000-000053380000}"/>
    <cellStyle name="Normal 5 4 5" xfId="14421" xr:uid="{00000000-0005-0000-0000-000054380000}"/>
    <cellStyle name="Normal 5 4 5 2" xfId="14422" xr:uid="{00000000-0005-0000-0000-000055380000}"/>
    <cellStyle name="Normal 5 4 6" xfId="14423" xr:uid="{00000000-0005-0000-0000-000056380000}"/>
    <cellStyle name="Normal 5 5" xfId="14424" xr:uid="{00000000-0005-0000-0000-000057380000}"/>
    <cellStyle name="Normal 5 5 2" xfId="14425" xr:uid="{00000000-0005-0000-0000-000058380000}"/>
    <cellStyle name="Normal 5 5 2 2" xfId="14426" xr:uid="{00000000-0005-0000-0000-000059380000}"/>
    <cellStyle name="Normal 5 5 2 2 2" xfId="14427" xr:uid="{00000000-0005-0000-0000-00005A380000}"/>
    <cellStyle name="Normal 5 5 2 3" xfId="14428" xr:uid="{00000000-0005-0000-0000-00005B380000}"/>
    <cellStyle name="Normal 5 5 2 4" xfId="14429" xr:uid="{00000000-0005-0000-0000-00005C380000}"/>
    <cellStyle name="Normal 5 5 2 5" xfId="14430" xr:uid="{00000000-0005-0000-0000-00005D380000}"/>
    <cellStyle name="Normal 5 5 2 6" xfId="14431" xr:uid="{00000000-0005-0000-0000-00005E380000}"/>
    <cellStyle name="Normal 5 5 3" xfId="14432" xr:uid="{00000000-0005-0000-0000-00005F380000}"/>
    <cellStyle name="Normal 5 5 3 2" xfId="14433" xr:uid="{00000000-0005-0000-0000-000060380000}"/>
    <cellStyle name="Normal 5 5 4" xfId="14434" xr:uid="{00000000-0005-0000-0000-000061380000}"/>
    <cellStyle name="Normal 5 5 4 2" xfId="14435" xr:uid="{00000000-0005-0000-0000-000062380000}"/>
    <cellStyle name="Normal 5 5 5" xfId="14436" xr:uid="{00000000-0005-0000-0000-000063380000}"/>
    <cellStyle name="Normal 5 5 5 2" xfId="14437" xr:uid="{00000000-0005-0000-0000-000064380000}"/>
    <cellStyle name="Normal 5 6" xfId="14438" xr:uid="{00000000-0005-0000-0000-000065380000}"/>
    <cellStyle name="Normal 5 6 2" xfId="14439" xr:uid="{00000000-0005-0000-0000-000066380000}"/>
    <cellStyle name="Normal 5 6 2 2" xfId="14440" xr:uid="{00000000-0005-0000-0000-000067380000}"/>
    <cellStyle name="Normal 5 6 2 2 2" xfId="14441" xr:uid="{00000000-0005-0000-0000-000068380000}"/>
    <cellStyle name="Normal 5 6 2 3" xfId="14442" xr:uid="{00000000-0005-0000-0000-000069380000}"/>
    <cellStyle name="Normal 5 6 2 4" xfId="14443" xr:uid="{00000000-0005-0000-0000-00006A380000}"/>
    <cellStyle name="Normal 5 6 2 5" xfId="14444" xr:uid="{00000000-0005-0000-0000-00006B380000}"/>
    <cellStyle name="Normal 5 6 2 6" xfId="14445" xr:uid="{00000000-0005-0000-0000-00006C380000}"/>
    <cellStyle name="Normal 5 6 3" xfId="14446" xr:uid="{00000000-0005-0000-0000-00006D380000}"/>
    <cellStyle name="Normal 5 6 3 2" xfId="14447" xr:uid="{00000000-0005-0000-0000-00006E380000}"/>
    <cellStyle name="Normal 5 6 4" xfId="14448" xr:uid="{00000000-0005-0000-0000-00006F380000}"/>
    <cellStyle name="Normal 5 6 4 2" xfId="14449" xr:uid="{00000000-0005-0000-0000-000070380000}"/>
    <cellStyle name="Normal 5 6 5" xfId="14450" xr:uid="{00000000-0005-0000-0000-000071380000}"/>
    <cellStyle name="Normal 5 6 5 2" xfId="14451" xr:uid="{00000000-0005-0000-0000-000072380000}"/>
    <cellStyle name="Normal 5 7" xfId="14452" xr:uid="{00000000-0005-0000-0000-000073380000}"/>
    <cellStyle name="Normal 5 7 2" xfId="14453" xr:uid="{00000000-0005-0000-0000-000074380000}"/>
    <cellStyle name="Normal 5 7 2 2" xfId="14454" xr:uid="{00000000-0005-0000-0000-000075380000}"/>
    <cellStyle name="Normal 5 7 2 2 2" xfId="14455" xr:uid="{00000000-0005-0000-0000-000076380000}"/>
    <cellStyle name="Normal 5 7 2 3" xfId="14456" xr:uid="{00000000-0005-0000-0000-000077380000}"/>
    <cellStyle name="Normal 5 7 2 4" xfId="14457" xr:uid="{00000000-0005-0000-0000-000078380000}"/>
    <cellStyle name="Normal 5 7 2 5" xfId="14458" xr:uid="{00000000-0005-0000-0000-000079380000}"/>
    <cellStyle name="Normal 5 7 2 6" xfId="14459" xr:uid="{00000000-0005-0000-0000-00007A380000}"/>
    <cellStyle name="Normal 5 7 3" xfId="14460" xr:uid="{00000000-0005-0000-0000-00007B380000}"/>
    <cellStyle name="Normal 5 7 3 2" xfId="14461" xr:uid="{00000000-0005-0000-0000-00007C380000}"/>
    <cellStyle name="Normal 5 7 4" xfId="14462" xr:uid="{00000000-0005-0000-0000-00007D380000}"/>
    <cellStyle name="Normal 5 7 4 2" xfId="14463" xr:uid="{00000000-0005-0000-0000-00007E380000}"/>
    <cellStyle name="Normal 5 7 5" xfId="14464" xr:uid="{00000000-0005-0000-0000-00007F380000}"/>
    <cellStyle name="Normal 5 8" xfId="14465" xr:uid="{00000000-0005-0000-0000-000080380000}"/>
    <cellStyle name="Normal 5 8 2" xfId="14466" xr:uid="{00000000-0005-0000-0000-000081380000}"/>
    <cellStyle name="Normal 5 8 2 2" xfId="14467" xr:uid="{00000000-0005-0000-0000-000082380000}"/>
    <cellStyle name="Normal 5 8 2 3" xfId="14468" xr:uid="{00000000-0005-0000-0000-000083380000}"/>
    <cellStyle name="Normal 5 8 2 4" xfId="14469" xr:uid="{00000000-0005-0000-0000-000084380000}"/>
    <cellStyle name="Normal 5 8 2 5" xfId="14470" xr:uid="{00000000-0005-0000-0000-000085380000}"/>
    <cellStyle name="Normal 5 8 2 6" xfId="14471" xr:uid="{00000000-0005-0000-0000-000086380000}"/>
    <cellStyle name="Normal 5 8 3" xfId="14472" xr:uid="{00000000-0005-0000-0000-000087380000}"/>
    <cellStyle name="Normal 5 8 3 2" xfId="14473" xr:uid="{00000000-0005-0000-0000-000088380000}"/>
    <cellStyle name="Normal 5 8 4" xfId="14474" xr:uid="{00000000-0005-0000-0000-000089380000}"/>
    <cellStyle name="Normal 5 8 5" xfId="14475" xr:uid="{00000000-0005-0000-0000-00008A380000}"/>
    <cellStyle name="Normal 5 9" xfId="14476" xr:uid="{00000000-0005-0000-0000-00008B380000}"/>
    <cellStyle name="Normal 5 9 2" xfId="14477" xr:uid="{00000000-0005-0000-0000-00008C380000}"/>
    <cellStyle name="Normal 5 9 2 2" xfId="14478" xr:uid="{00000000-0005-0000-0000-00008D380000}"/>
    <cellStyle name="Normal 5 9 3" xfId="14479" xr:uid="{00000000-0005-0000-0000-00008E380000}"/>
    <cellStyle name="Normal 5 9 3 2" xfId="14480" xr:uid="{00000000-0005-0000-0000-00008F380000}"/>
    <cellStyle name="Normal 5 9 4" xfId="14481" xr:uid="{00000000-0005-0000-0000-000090380000}"/>
    <cellStyle name="Normal 5 9 5" xfId="14482" xr:uid="{00000000-0005-0000-0000-000091380000}"/>
    <cellStyle name="Normal 50" xfId="14483" xr:uid="{00000000-0005-0000-0000-000092380000}"/>
    <cellStyle name="Normal 50 2" xfId="14484" xr:uid="{00000000-0005-0000-0000-000093380000}"/>
    <cellStyle name="Normal 50 2 2" xfId="14485" xr:uid="{00000000-0005-0000-0000-000094380000}"/>
    <cellStyle name="Normal 50 2 2 2" xfId="14486" xr:uid="{00000000-0005-0000-0000-000095380000}"/>
    <cellStyle name="Normal 50 2 3" xfId="14487" xr:uid="{00000000-0005-0000-0000-000096380000}"/>
    <cellStyle name="Normal 50 2 3 2" xfId="14488" xr:uid="{00000000-0005-0000-0000-000097380000}"/>
    <cellStyle name="Normal 50 2 4" xfId="14489" xr:uid="{00000000-0005-0000-0000-000098380000}"/>
    <cellStyle name="Normal 50 2 5" xfId="14490" xr:uid="{00000000-0005-0000-0000-000099380000}"/>
    <cellStyle name="Normal 50 3" xfId="14491" xr:uid="{00000000-0005-0000-0000-00009A380000}"/>
    <cellStyle name="Normal 50 3 2" xfId="14492" xr:uid="{00000000-0005-0000-0000-00009B380000}"/>
    <cellStyle name="Normal 50 3 2 2" xfId="14493" xr:uid="{00000000-0005-0000-0000-00009C380000}"/>
    <cellStyle name="Normal 50 3 3" xfId="14494" xr:uid="{00000000-0005-0000-0000-00009D380000}"/>
    <cellStyle name="Normal 50 3 4" xfId="14495" xr:uid="{00000000-0005-0000-0000-00009E380000}"/>
    <cellStyle name="Normal 50 3 5" xfId="14496" xr:uid="{00000000-0005-0000-0000-00009F380000}"/>
    <cellStyle name="Normal 50 4" xfId="14497" xr:uid="{00000000-0005-0000-0000-0000A0380000}"/>
    <cellStyle name="Normal 50 5" xfId="14498" xr:uid="{00000000-0005-0000-0000-0000A1380000}"/>
    <cellStyle name="Normal 50 6" xfId="14499" xr:uid="{00000000-0005-0000-0000-0000A2380000}"/>
    <cellStyle name="Normal 51" xfId="14500" xr:uid="{00000000-0005-0000-0000-0000A3380000}"/>
    <cellStyle name="Normal 51 2" xfId="14501" xr:uid="{00000000-0005-0000-0000-0000A4380000}"/>
    <cellStyle name="Normal 51 2 2" xfId="14502" xr:uid="{00000000-0005-0000-0000-0000A5380000}"/>
    <cellStyle name="Normal 51 2 2 2" xfId="14503" xr:uid="{00000000-0005-0000-0000-0000A6380000}"/>
    <cellStyle name="Normal 51 2 3" xfId="14504" xr:uid="{00000000-0005-0000-0000-0000A7380000}"/>
    <cellStyle name="Normal 51 2 4" xfId="14505" xr:uid="{00000000-0005-0000-0000-0000A8380000}"/>
    <cellStyle name="Normal 51 2 5" xfId="14506" xr:uid="{00000000-0005-0000-0000-0000A9380000}"/>
    <cellStyle name="Normal 51 3" xfId="14507" xr:uid="{00000000-0005-0000-0000-0000AA380000}"/>
    <cellStyle name="Normal 51 3 2" xfId="14508" xr:uid="{00000000-0005-0000-0000-0000AB380000}"/>
    <cellStyle name="Normal 51 3 2 2" xfId="14509" xr:uid="{00000000-0005-0000-0000-0000AC380000}"/>
    <cellStyle name="Normal 51 3 3" xfId="14510" xr:uid="{00000000-0005-0000-0000-0000AD380000}"/>
    <cellStyle name="Normal 51 3 4" xfId="14511" xr:uid="{00000000-0005-0000-0000-0000AE380000}"/>
    <cellStyle name="Normal 51 3 5" xfId="14512" xr:uid="{00000000-0005-0000-0000-0000AF380000}"/>
    <cellStyle name="Normal 51 4" xfId="14513" xr:uid="{00000000-0005-0000-0000-0000B0380000}"/>
    <cellStyle name="Normal 51 5" xfId="14514" xr:uid="{00000000-0005-0000-0000-0000B1380000}"/>
    <cellStyle name="Normal 51 5 2" xfId="14515" xr:uid="{00000000-0005-0000-0000-0000B2380000}"/>
    <cellStyle name="Normal 51 6" xfId="14516" xr:uid="{00000000-0005-0000-0000-0000B3380000}"/>
    <cellStyle name="Normal 52" xfId="14517" xr:uid="{00000000-0005-0000-0000-0000B4380000}"/>
    <cellStyle name="Normal 52 10" xfId="14518" xr:uid="{00000000-0005-0000-0000-0000B5380000}"/>
    <cellStyle name="Normal 52 10 2" xfId="14519" xr:uid="{00000000-0005-0000-0000-0000B6380000}"/>
    <cellStyle name="Normal 52 10 2 2" xfId="14520" xr:uid="{00000000-0005-0000-0000-0000B7380000}"/>
    <cellStyle name="Normal 52 10 2 3" xfId="14521" xr:uid="{00000000-0005-0000-0000-0000B8380000}"/>
    <cellStyle name="Normal 52 10 2 4" xfId="14522" xr:uid="{00000000-0005-0000-0000-0000B9380000}"/>
    <cellStyle name="Normal 52 10 2 5" xfId="14523" xr:uid="{00000000-0005-0000-0000-0000BA380000}"/>
    <cellStyle name="Normal 52 10 2 6" xfId="14524" xr:uid="{00000000-0005-0000-0000-0000BB380000}"/>
    <cellStyle name="Normal 52 10 3" xfId="14525" xr:uid="{00000000-0005-0000-0000-0000BC380000}"/>
    <cellStyle name="Normal 52 10 3 2" xfId="14526" xr:uid="{00000000-0005-0000-0000-0000BD380000}"/>
    <cellStyle name="Normal 52 10 4" xfId="14527" xr:uid="{00000000-0005-0000-0000-0000BE380000}"/>
    <cellStyle name="Normal 52 10 5" xfId="14528" xr:uid="{00000000-0005-0000-0000-0000BF380000}"/>
    <cellStyle name="Normal 52 11" xfId="14529" xr:uid="{00000000-0005-0000-0000-0000C0380000}"/>
    <cellStyle name="Normal 52 11 2" xfId="14530" xr:uid="{00000000-0005-0000-0000-0000C1380000}"/>
    <cellStyle name="Normal 52 11 3" xfId="14531" xr:uid="{00000000-0005-0000-0000-0000C2380000}"/>
    <cellStyle name="Normal 52 11 4" xfId="14532" xr:uid="{00000000-0005-0000-0000-0000C3380000}"/>
    <cellStyle name="Normal 52 11 5" xfId="14533" xr:uid="{00000000-0005-0000-0000-0000C4380000}"/>
    <cellStyle name="Normal 52 11 6" xfId="14534" xr:uid="{00000000-0005-0000-0000-0000C5380000}"/>
    <cellStyle name="Normal 52 12" xfId="14535" xr:uid="{00000000-0005-0000-0000-0000C6380000}"/>
    <cellStyle name="Normal 52 12 2" xfId="14536" xr:uid="{00000000-0005-0000-0000-0000C7380000}"/>
    <cellStyle name="Normal 52 13" xfId="14537" xr:uid="{00000000-0005-0000-0000-0000C8380000}"/>
    <cellStyle name="Normal 52 14" xfId="14538" xr:uid="{00000000-0005-0000-0000-0000C9380000}"/>
    <cellStyle name="Normal 52 2" xfId="14539" xr:uid="{00000000-0005-0000-0000-0000CA380000}"/>
    <cellStyle name="Normal 52 2 2" xfId="14540" xr:uid="{00000000-0005-0000-0000-0000CB380000}"/>
    <cellStyle name="Normal 52 2 2 2" xfId="14541" xr:uid="{00000000-0005-0000-0000-0000CC380000}"/>
    <cellStyle name="Normal 52 2 2 3" xfId="14542" xr:uid="{00000000-0005-0000-0000-0000CD380000}"/>
    <cellStyle name="Normal 52 2 2 4" xfId="14543" xr:uid="{00000000-0005-0000-0000-0000CE380000}"/>
    <cellStyle name="Normal 52 2 2 5" xfId="14544" xr:uid="{00000000-0005-0000-0000-0000CF380000}"/>
    <cellStyle name="Normal 52 2 2 6" xfId="14545" xr:uid="{00000000-0005-0000-0000-0000D0380000}"/>
    <cellStyle name="Normal 52 2 3" xfId="14546" xr:uid="{00000000-0005-0000-0000-0000D1380000}"/>
    <cellStyle name="Normal 52 2 3 2" xfId="14547" xr:uid="{00000000-0005-0000-0000-0000D2380000}"/>
    <cellStyle name="Normal 52 2 4" xfId="14548" xr:uid="{00000000-0005-0000-0000-0000D3380000}"/>
    <cellStyle name="Normal 52 2 5" xfId="14549" xr:uid="{00000000-0005-0000-0000-0000D4380000}"/>
    <cellStyle name="Normal 52 3" xfId="14550" xr:uid="{00000000-0005-0000-0000-0000D5380000}"/>
    <cellStyle name="Normal 52 3 2" xfId="14551" xr:uid="{00000000-0005-0000-0000-0000D6380000}"/>
    <cellStyle name="Normal 52 3 2 2" xfId="14552" xr:uid="{00000000-0005-0000-0000-0000D7380000}"/>
    <cellStyle name="Normal 52 3 2 3" xfId="14553" xr:uid="{00000000-0005-0000-0000-0000D8380000}"/>
    <cellStyle name="Normal 52 3 2 4" xfId="14554" xr:uid="{00000000-0005-0000-0000-0000D9380000}"/>
    <cellStyle name="Normal 52 3 2 5" xfId="14555" xr:uid="{00000000-0005-0000-0000-0000DA380000}"/>
    <cellStyle name="Normal 52 3 2 6" xfId="14556" xr:uid="{00000000-0005-0000-0000-0000DB380000}"/>
    <cellStyle name="Normal 52 3 3" xfId="14557" xr:uid="{00000000-0005-0000-0000-0000DC380000}"/>
    <cellStyle name="Normal 52 3 3 2" xfId="14558" xr:uid="{00000000-0005-0000-0000-0000DD380000}"/>
    <cellStyle name="Normal 52 3 4" xfId="14559" xr:uid="{00000000-0005-0000-0000-0000DE380000}"/>
    <cellStyle name="Normal 52 3 5" xfId="14560" xr:uid="{00000000-0005-0000-0000-0000DF380000}"/>
    <cellStyle name="Normal 52 4" xfId="14561" xr:uid="{00000000-0005-0000-0000-0000E0380000}"/>
    <cellStyle name="Normal 52 4 2" xfId="14562" xr:uid="{00000000-0005-0000-0000-0000E1380000}"/>
    <cellStyle name="Normal 52 4 2 2" xfId="14563" xr:uid="{00000000-0005-0000-0000-0000E2380000}"/>
    <cellStyle name="Normal 52 4 2 3" xfId="14564" xr:uid="{00000000-0005-0000-0000-0000E3380000}"/>
    <cellStyle name="Normal 52 4 2 4" xfId="14565" xr:uid="{00000000-0005-0000-0000-0000E4380000}"/>
    <cellStyle name="Normal 52 4 2 5" xfId="14566" xr:uid="{00000000-0005-0000-0000-0000E5380000}"/>
    <cellStyle name="Normal 52 4 2 6" xfId="14567" xr:uid="{00000000-0005-0000-0000-0000E6380000}"/>
    <cellStyle name="Normal 52 4 3" xfId="14568" xr:uid="{00000000-0005-0000-0000-0000E7380000}"/>
    <cellStyle name="Normal 52 4 3 2" xfId="14569" xr:uid="{00000000-0005-0000-0000-0000E8380000}"/>
    <cellStyle name="Normal 52 4 4" xfId="14570" xr:uid="{00000000-0005-0000-0000-0000E9380000}"/>
    <cellStyle name="Normal 52 4 5" xfId="14571" xr:uid="{00000000-0005-0000-0000-0000EA380000}"/>
    <cellStyle name="Normal 52 5" xfId="14572" xr:uid="{00000000-0005-0000-0000-0000EB380000}"/>
    <cellStyle name="Normal 52 5 2" xfId="14573" xr:uid="{00000000-0005-0000-0000-0000EC380000}"/>
    <cellStyle name="Normal 52 5 2 2" xfId="14574" xr:uid="{00000000-0005-0000-0000-0000ED380000}"/>
    <cellStyle name="Normal 52 5 2 3" xfId="14575" xr:uid="{00000000-0005-0000-0000-0000EE380000}"/>
    <cellStyle name="Normal 52 5 2 4" xfId="14576" xr:uid="{00000000-0005-0000-0000-0000EF380000}"/>
    <cellStyle name="Normal 52 5 2 5" xfId="14577" xr:uid="{00000000-0005-0000-0000-0000F0380000}"/>
    <cellStyle name="Normal 52 5 2 6" xfId="14578" xr:uid="{00000000-0005-0000-0000-0000F1380000}"/>
    <cellStyle name="Normal 52 5 3" xfId="14579" xr:uid="{00000000-0005-0000-0000-0000F2380000}"/>
    <cellStyle name="Normal 52 5 3 2" xfId="14580" xr:uid="{00000000-0005-0000-0000-0000F3380000}"/>
    <cellStyle name="Normal 52 5 4" xfId="14581" xr:uid="{00000000-0005-0000-0000-0000F4380000}"/>
    <cellStyle name="Normal 52 5 5" xfId="14582" xr:uid="{00000000-0005-0000-0000-0000F5380000}"/>
    <cellStyle name="Normal 52 6" xfId="14583" xr:uid="{00000000-0005-0000-0000-0000F6380000}"/>
    <cellStyle name="Normal 52 6 2" xfId="14584" xr:uid="{00000000-0005-0000-0000-0000F7380000}"/>
    <cellStyle name="Normal 52 6 2 2" xfId="14585" xr:uid="{00000000-0005-0000-0000-0000F8380000}"/>
    <cellStyle name="Normal 52 6 2 3" xfId="14586" xr:uid="{00000000-0005-0000-0000-0000F9380000}"/>
    <cellStyle name="Normal 52 6 2 4" xfId="14587" xr:uid="{00000000-0005-0000-0000-0000FA380000}"/>
    <cellStyle name="Normal 52 6 2 5" xfId="14588" xr:uid="{00000000-0005-0000-0000-0000FB380000}"/>
    <cellStyle name="Normal 52 6 2 6" xfId="14589" xr:uid="{00000000-0005-0000-0000-0000FC380000}"/>
    <cellStyle name="Normal 52 6 3" xfId="14590" xr:uid="{00000000-0005-0000-0000-0000FD380000}"/>
    <cellStyle name="Normal 52 6 3 2" xfId="14591" xr:uid="{00000000-0005-0000-0000-0000FE380000}"/>
    <cellStyle name="Normal 52 6 4" xfId="14592" xr:uid="{00000000-0005-0000-0000-0000FF380000}"/>
    <cellStyle name="Normal 52 6 5" xfId="14593" xr:uid="{00000000-0005-0000-0000-000000390000}"/>
    <cellStyle name="Normal 52 7" xfId="14594" xr:uid="{00000000-0005-0000-0000-000001390000}"/>
    <cellStyle name="Normal 52 7 2" xfId="14595" xr:uid="{00000000-0005-0000-0000-000002390000}"/>
    <cellStyle name="Normal 52 7 2 2" xfId="14596" xr:uid="{00000000-0005-0000-0000-000003390000}"/>
    <cellStyle name="Normal 52 7 2 3" xfId="14597" xr:uid="{00000000-0005-0000-0000-000004390000}"/>
    <cellStyle name="Normal 52 7 2 4" xfId="14598" xr:uid="{00000000-0005-0000-0000-000005390000}"/>
    <cellStyle name="Normal 52 7 2 5" xfId="14599" xr:uid="{00000000-0005-0000-0000-000006390000}"/>
    <cellStyle name="Normal 52 7 2 6" xfId="14600" xr:uid="{00000000-0005-0000-0000-000007390000}"/>
    <cellStyle name="Normal 52 7 3" xfId="14601" xr:uid="{00000000-0005-0000-0000-000008390000}"/>
    <cellStyle name="Normal 52 7 3 2" xfId="14602" xr:uid="{00000000-0005-0000-0000-000009390000}"/>
    <cellStyle name="Normal 52 7 4" xfId="14603" xr:uid="{00000000-0005-0000-0000-00000A390000}"/>
    <cellStyle name="Normal 52 7 5" xfId="14604" xr:uid="{00000000-0005-0000-0000-00000B390000}"/>
    <cellStyle name="Normal 52 8" xfId="14605" xr:uid="{00000000-0005-0000-0000-00000C390000}"/>
    <cellStyle name="Normal 52 8 2" xfId="14606" xr:uid="{00000000-0005-0000-0000-00000D390000}"/>
    <cellStyle name="Normal 52 8 2 2" xfId="14607" xr:uid="{00000000-0005-0000-0000-00000E390000}"/>
    <cellStyle name="Normal 52 8 2 3" xfId="14608" xr:uid="{00000000-0005-0000-0000-00000F390000}"/>
    <cellStyle name="Normal 52 8 2 4" xfId="14609" xr:uid="{00000000-0005-0000-0000-000010390000}"/>
    <cellStyle name="Normal 52 8 2 5" xfId="14610" xr:uid="{00000000-0005-0000-0000-000011390000}"/>
    <cellStyle name="Normal 52 8 2 6" xfId="14611" xr:uid="{00000000-0005-0000-0000-000012390000}"/>
    <cellStyle name="Normal 52 8 3" xfId="14612" xr:uid="{00000000-0005-0000-0000-000013390000}"/>
    <cellStyle name="Normal 52 8 3 2" xfId="14613" xr:uid="{00000000-0005-0000-0000-000014390000}"/>
    <cellStyle name="Normal 52 8 4" xfId="14614" xr:uid="{00000000-0005-0000-0000-000015390000}"/>
    <cellStyle name="Normal 52 8 5" xfId="14615" xr:uid="{00000000-0005-0000-0000-000016390000}"/>
    <cellStyle name="Normal 52 9" xfId="14616" xr:uid="{00000000-0005-0000-0000-000017390000}"/>
    <cellStyle name="Normal 52 9 2" xfId="14617" xr:uid="{00000000-0005-0000-0000-000018390000}"/>
    <cellStyle name="Normal 52 9 2 2" xfId="14618" xr:uid="{00000000-0005-0000-0000-000019390000}"/>
    <cellStyle name="Normal 52 9 2 3" xfId="14619" xr:uid="{00000000-0005-0000-0000-00001A390000}"/>
    <cellStyle name="Normal 52 9 2 4" xfId="14620" xr:uid="{00000000-0005-0000-0000-00001B390000}"/>
    <cellStyle name="Normal 52 9 2 5" xfId="14621" xr:uid="{00000000-0005-0000-0000-00001C390000}"/>
    <cellStyle name="Normal 52 9 2 6" xfId="14622" xr:uid="{00000000-0005-0000-0000-00001D390000}"/>
    <cellStyle name="Normal 52 9 3" xfId="14623" xr:uid="{00000000-0005-0000-0000-00001E390000}"/>
    <cellStyle name="Normal 52 9 3 2" xfId="14624" xr:uid="{00000000-0005-0000-0000-00001F390000}"/>
    <cellStyle name="Normal 52 9 4" xfId="14625" xr:uid="{00000000-0005-0000-0000-000020390000}"/>
    <cellStyle name="Normal 52 9 5" xfId="14626" xr:uid="{00000000-0005-0000-0000-000021390000}"/>
    <cellStyle name="Normal 53" xfId="14627" xr:uid="{00000000-0005-0000-0000-000022390000}"/>
    <cellStyle name="Normal 53 10" xfId="14628" xr:uid="{00000000-0005-0000-0000-000023390000}"/>
    <cellStyle name="Normal 53 10 2" xfId="14629" xr:uid="{00000000-0005-0000-0000-000024390000}"/>
    <cellStyle name="Normal 53 10 2 2" xfId="14630" xr:uid="{00000000-0005-0000-0000-000025390000}"/>
    <cellStyle name="Normal 53 10 2 3" xfId="14631" xr:uid="{00000000-0005-0000-0000-000026390000}"/>
    <cellStyle name="Normal 53 10 2 4" xfId="14632" xr:uid="{00000000-0005-0000-0000-000027390000}"/>
    <cellStyle name="Normal 53 10 2 5" xfId="14633" xr:uid="{00000000-0005-0000-0000-000028390000}"/>
    <cellStyle name="Normal 53 10 2 6" xfId="14634" xr:uid="{00000000-0005-0000-0000-000029390000}"/>
    <cellStyle name="Normal 53 10 3" xfId="14635" xr:uid="{00000000-0005-0000-0000-00002A390000}"/>
    <cellStyle name="Normal 53 10 3 2" xfId="14636" xr:uid="{00000000-0005-0000-0000-00002B390000}"/>
    <cellStyle name="Normal 53 10 4" xfId="14637" xr:uid="{00000000-0005-0000-0000-00002C390000}"/>
    <cellStyle name="Normal 53 10 5" xfId="14638" xr:uid="{00000000-0005-0000-0000-00002D390000}"/>
    <cellStyle name="Normal 53 11" xfId="14639" xr:uid="{00000000-0005-0000-0000-00002E390000}"/>
    <cellStyle name="Normal 53 11 2" xfId="14640" xr:uid="{00000000-0005-0000-0000-00002F390000}"/>
    <cellStyle name="Normal 53 11 3" xfId="14641" xr:uid="{00000000-0005-0000-0000-000030390000}"/>
    <cellStyle name="Normal 53 11 4" xfId="14642" xr:uid="{00000000-0005-0000-0000-000031390000}"/>
    <cellStyle name="Normal 53 11 5" xfId="14643" xr:uid="{00000000-0005-0000-0000-000032390000}"/>
    <cellStyle name="Normal 53 11 6" xfId="14644" xr:uid="{00000000-0005-0000-0000-000033390000}"/>
    <cellStyle name="Normal 53 12" xfId="14645" xr:uid="{00000000-0005-0000-0000-000034390000}"/>
    <cellStyle name="Normal 53 12 2" xfId="14646" xr:uid="{00000000-0005-0000-0000-000035390000}"/>
    <cellStyle name="Normal 53 13" xfId="14647" xr:uid="{00000000-0005-0000-0000-000036390000}"/>
    <cellStyle name="Normal 53 14" xfId="14648" xr:uid="{00000000-0005-0000-0000-000037390000}"/>
    <cellStyle name="Normal 53 2" xfId="14649" xr:uid="{00000000-0005-0000-0000-000038390000}"/>
    <cellStyle name="Normal 53 2 2" xfId="14650" xr:uid="{00000000-0005-0000-0000-000039390000}"/>
    <cellStyle name="Normal 53 2 2 2" xfId="14651" xr:uid="{00000000-0005-0000-0000-00003A390000}"/>
    <cellStyle name="Normal 53 2 2 3" xfId="14652" xr:uid="{00000000-0005-0000-0000-00003B390000}"/>
    <cellStyle name="Normal 53 2 2 4" xfId="14653" xr:uid="{00000000-0005-0000-0000-00003C390000}"/>
    <cellStyle name="Normal 53 2 2 5" xfId="14654" xr:uid="{00000000-0005-0000-0000-00003D390000}"/>
    <cellStyle name="Normal 53 2 2 6" xfId="14655" xr:uid="{00000000-0005-0000-0000-00003E390000}"/>
    <cellStyle name="Normal 53 2 3" xfId="14656" xr:uid="{00000000-0005-0000-0000-00003F390000}"/>
    <cellStyle name="Normal 53 2 3 2" xfId="14657" xr:uid="{00000000-0005-0000-0000-000040390000}"/>
    <cellStyle name="Normal 53 2 4" xfId="14658" xr:uid="{00000000-0005-0000-0000-000041390000}"/>
    <cellStyle name="Normal 53 2 5" xfId="14659" xr:uid="{00000000-0005-0000-0000-000042390000}"/>
    <cellStyle name="Normal 53 3" xfId="14660" xr:uid="{00000000-0005-0000-0000-000043390000}"/>
    <cellStyle name="Normal 53 3 2" xfId="14661" xr:uid="{00000000-0005-0000-0000-000044390000}"/>
    <cellStyle name="Normal 53 3 2 2" xfId="14662" xr:uid="{00000000-0005-0000-0000-000045390000}"/>
    <cellStyle name="Normal 53 3 2 3" xfId="14663" xr:uid="{00000000-0005-0000-0000-000046390000}"/>
    <cellStyle name="Normal 53 3 2 4" xfId="14664" xr:uid="{00000000-0005-0000-0000-000047390000}"/>
    <cellStyle name="Normal 53 3 2 5" xfId="14665" xr:uid="{00000000-0005-0000-0000-000048390000}"/>
    <cellStyle name="Normal 53 3 2 6" xfId="14666" xr:uid="{00000000-0005-0000-0000-000049390000}"/>
    <cellStyle name="Normal 53 3 3" xfId="14667" xr:uid="{00000000-0005-0000-0000-00004A390000}"/>
    <cellStyle name="Normal 53 3 3 2" xfId="14668" xr:uid="{00000000-0005-0000-0000-00004B390000}"/>
    <cellStyle name="Normal 53 3 4" xfId="14669" xr:uid="{00000000-0005-0000-0000-00004C390000}"/>
    <cellStyle name="Normal 53 3 5" xfId="14670" xr:uid="{00000000-0005-0000-0000-00004D390000}"/>
    <cellStyle name="Normal 53 4" xfId="14671" xr:uid="{00000000-0005-0000-0000-00004E390000}"/>
    <cellStyle name="Normal 53 4 2" xfId="14672" xr:uid="{00000000-0005-0000-0000-00004F390000}"/>
    <cellStyle name="Normal 53 4 2 2" xfId="14673" xr:uid="{00000000-0005-0000-0000-000050390000}"/>
    <cellStyle name="Normal 53 4 2 3" xfId="14674" xr:uid="{00000000-0005-0000-0000-000051390000}"/>
    <cellStyle name="Normal 53 4 2 4" xfId="14675" xr:uid="{00000000-0005-0000-0000-000052390000}"/>
    <cellStyle name="Normal 53 4 2 5" xfId="14676" xr:uid="{00000000-0005-0000-0000-000053390000}"/>
    <cellStyle name="Normal 53 4 2 6" xfId="14677" xr:uid="{00000000-0005-0000-0000-000054390000}"/>
    <cellStyle name="Normal 53 4 3" xfId="14678" xr:uid="{00000000-0005-0000-0000-000055390000}"/>
    <cellStyle name="Normal 53 4 3 2" xfId="14679" xr:uid="{00000000-0005-0000-0000-000056390000}"/>
    <cellStyle name="Normal 53 4 4" xfId="14680" xr:uid="{00000000-0005-0000-0000-000057390000}"/>
    <cellStyle name="Normal 53 4 5" xfId="14681" xr:uid="{00000000-0005-0000-0000-000058390000}"/>
    <cellStyle name="Normal 53 5" xfId="14682" xr:uid="{00000000-0005-0000-0000-000059390000}"/>
    <cellStyle name="Normal 53 5 2" xfId="14683" xr:uid="{00000000-0005-0000-0000-00005A390000}"/>
    <cellStyle name="Normal 53 5 2 2" xfId="14684" xr:uid="{00000000-0005-0000-0000-00005B390000}"/>
    <cellStyle name="Normal 53 5 2 3" xfId="14685" xr:uid="{00000000-0005-0000-0000-00005C390000}"/>
    <cellStyle name="Normal 53 5 2 4" xfId="14686" xr:uid="{00000000-0005-0000-0000-00005D390000}"/>
    <cellStyle name="Normal 53 5 2 5" xfId="14687" xr:uid="{00000000-0005-0000-0000-00005E390000}"/>
    <cellStyle name="Normal 53 5 2 6" xfId="14688" xr:uid="{00000000-0005-0000-0000-00005F390000}"/>
    <cellStyle name="Normal 53 5 3" xfId="14689" xr:uid="{00000000-0005-0000-0000-000060390000}"/>
    <cellStyle name="Normal 53 5 3 2" xfId="14690" xr:uid="{00000000-0005-0000-0000-000061390000}"/>
    <cellStyle name="Normal 53 5 4" xfId="14691" xr:uid="{00000000-0005-0000-0000-000062390000}"/>
    <cellStyle name="Normal 53 5 5" xfId="14692" xr:uid="{00000000-0005-0000-0000-000063390000}"/>
    <cellStyle name="Normal 53 6" xfId="14693" xr:uid="{00000000-0005-0000-0000-000064390000}"/>
    <cellStyle name="Normal 53 6 2" xfId="14694" xr:uid="{00000000-0005-0000-0000-000065390000}"/>
    <cellStyle name="Normal 53 6 2 2" xfId="14695" xr:uid="{00000000-0005-0000-0000-000066390000}"/>
    <cellStyle name="Normal 53 6 2 3" xfId="14696" xr:uid="{00000000-0005-0000-0000-000067390000}"/>
    <cellStyle name="Normal 53 6 2 4" xfId="14697" xr:uid="{00000000-0005-0000-0000-000068390000}"/>
    <cellStyle name="Normal 53 6 2 5" xfId="14698" xr:uid="{00000000-0005-0000-0000-000069390000}"/>
    <cellStyle name="Normal 53 6 2 6" xfId="14699" xr:uid="{00000000-0005-0000-0000-00006A390000}"/>
    <cellStyle name="Normal 53 6 3" xfId="14700" xr:uid="{00000000-0005-0000-0000-00006B390000}"/>
    <cellStyle name="Normal 53 6 3 2" xfId="14701" xr:uid="{00000000-0005-0000-0000-00006C390000}"/>
    <cellStyle name="Normal 53 6 4" xfId="14702" xr:uid="{00000000-0005-0000-0000-00006D390000}"/>
    <cellStyle name="Normal 53 6 5" xfId="14703" xr:uid="{00000000-0005-0000-0000-00006E390000}"/>
    <cellStyle name="Normal 53 7" xfId="14704" xr:uid="{00000000-0005-0000-0000-00006F390000}"/>
    <cellStyle name="Normal 53 7 2" xfId="14705" xr:uid="{00000000-0005-0000-0000-000070390000}"/>
    <cellStyle name="Normal 53 7 2 2" xfId="14706" xr:uid="{00000000-0005-0000-0000-000071390000}"/>
    <cellStyle name="Normal 53 7 2 3" xfId="14707" xr:uid="{00000000-0005-0000-0000-000072390000}"/>
    <cellStyle name="Normal 53 7 2 4" xfId="14708" xr:uid="{00000000-0005-0000-0000-000073390000}"/>
    <cellStyle name="Normal 53 7 2 5" xfId="14709" xr:uid="{00000000-0005-0000-0000-000074390000}"/>
    <cellStyle name="Normal 53 7 2 6" xfId="14710" xr:uid="{00000000-0005-0000-0000-000075390000}"/>
    <cellStyle name="Normal 53 7 3" xfId="14711" xr:uid="{00000000-0005-0000-0000-000076390000}"/>
    <cellStyle name="Normal 53 7 3 2" xfId="14712" xr:uid="{00000000-0005-0000-0000-000077390000}"/>
    <cellStyle name="Normal 53 7 4" xfId="14713" xr:uid="{00000000-0005-0000-0000-000078390000}"/>
    <cellStyle name="Normal 53 7 5" xfId="14714" xr:uid="{00000000-0005-0000-0000-000079390000}"/>
    <cellStyle name="Normal 53 8" xfId="14715" xr:uid="{00000000-0005-0000-0000-00007A390000}"/>
    <cellStyle name="Normal 53 8 2" xfId="14716" xr:uid="{00000000-0005-0000-0000-00007B390000}"/>
    <cellStyle name="Normal 53 8 2 2" xfId="14717" xr:uid="{00000000-0005-0000-0000-00007C390000}"/>
    <cellStyle name="Normal 53 8 2 3" xfId="14718" xr:uid="{00000000-0005-0000-0000-00007D390000}"/>
    <cellStyle name="Normal 53 8 2 4" xfId="14719" xr:uid="{00000000-0005-0000-0000-00007E390000}"/>
    <cellStyle name="Normal 53 8 2 5" xfId="14720" xr:uid="{00000000-0005-0000-0000-00007F390000}"/>
    <cellStyle name="Normal 53 8 2 6" xfId="14721" xr:uid="{00000000-0005-0000-0000-000080390000}"/>
    <cellStyle name="Normal 53 8 3" xfId="14722" xr:uid="{00000000-0005-0000-0000-000081390000}"/>
    <cellStyle name="Normal 53 8 3 2" xfId="14723" xr:uid="{00000000-0005-0000-0000-000082390000}"/>
    <cellStyle name="Normal 53 8 4" xfId="14724" xr:uid="{00000000-0005-0000-0000-000083390000}"/>
    <cellStyle name="Normal 53 8 5" xfId="14725" xr:uid="{00000000-0005-0000-0000-000084390000}"/>
    <cellStyle name="Normal 53 9" xfId="14726" xr:uid="{00000000-0005-0000-0000-000085390000}"/>
    <cellStyle name="Normal 53 9 2" xfId="14727" xr:uid="{00000000-0005-0000-0000-000086390000}"/>
    <cellStyle name="Normal 53 9 2 2" xfId="14728" xr:uid="{00000000-0005-0000-0000-000087390000}"/>
    <cellStyle name="Normal 53 9 2 3" xfId="14729" xr:uid="{00000000-0005-0000-0000-000088390000}"/>
    <cellStyle name="Normal 53 9 2 4" xfId="14730" xr:uid="{00000000-0005-0000-0000-000089390000}"/>
    <cellStyle name="Normal 53 9 2 5" xfId="14731" xr:uid="{00000000-0005-0000-0000-00008A390000}"/>
    <cellStyle name="Normal 53 9 2 6" xfId="14732" xr:uid="{00000000-0005-0000-0000-00008B390000}"/>
    <cellStyle name="Normal 53 9 3" xfId="14733" xr:uid="{00000000-0005-0000-0000-00008C390000}"/>
    <cellStyle name="Normal 53 9 3 2" xfId="14734" xr:uid="{00000000-0005-0000-0000-00008D390000}"/>
    <cellStyle name="Normal 53 9 4" xfId="14735" xr:uid="{00000000-0005-0000-0000-00008E390000}"/>
    <cellStyle name="Normal 53 9 5" xfId="14736" xr:uid="{00000000-0005-0000-0000-00008F390000}"/>
    <cellStyle name="Normal 54" xfId="14737" xr:uid="{00000000-0005-0000-0000-000090390000}"/>
    <cellStyle name="Normal 54 10" xfId="14738" xr:uid="{00000000-0005-0000-0000-000091390000}"/>
    <cellStyle name="Normal 54 10 2" xfId="14739" xr:uid="{00000000-0005-0000-0000-000092390000}"/>
    <cellStyle name="Normal 54 10 2 2" xfId="14740" xr:uid="{00000000-0005-0000-0000-000093390000}"/>
    <cellStyle name="Normal 54 10 2 3" xfId="14741" xr:uid="{00000000-0005-0000-0000-000094390000}"/>
    <cellStyle name="Normal 54 10 2 4" xfId="14742" xr:uid="{00000000-0005-0000-0000-000095390000}"/>
    <cellStyle name="Normal 54 10 2 5" xfId="14743" xr:uid="{00000000-0005-0000-0000-000096390000}"/>
    <cellStyle name="Normal 54 10 2 6" xfId="14744" xr:uid="{00000000-0005-0000-0000-000097390000}"/>
    <cellStyle name="Normal 54 10 3" xfId="14745" xr:uid="{00000000-0005-0000-0000-000098390000}"/>
    <cellStyle name="Normal 54 10 3 2" xfId="14746" xr:uid="{00000000-0005-0000-0000-000099390000}"/>
    <cellStyle name="Normal 54 10 4" xfId="14747" xr:uid="{00000000-0005-0000-0000-00009A390000}"/>
    <cellStyle name="Normal 54 10 5" xfId="14748" xr:uid="{00000000-0005-0000-0000-00009B390000}"/>
    <cellStyle name="Normal 54 11" xfId="14749" xr:uid="{00000000-0005-0000-0000-00009C390000}"/>
    <cellStyle name="Normal 54 11 2" xfId="14750" xr:uid="{00000000-0005-0000-0000-00009D390000}"/>
    <cellStyle name="Normal 54 11 3" xfId="14751" xr:uid="{00000000-0005-0000-0000-00009E390000}"/>
    <cellStyle name="Normal 54 11 4" xfId="14752" xr:uid="{00000000-0005-0000-0000-00009F390000}"/>
    <cellStyle name="Normal 54 11 5" xfId="14753" xr:uid="{00000000-0005-0000-0000-0000A0390000}"/>
    <cellStyle name="Normal 54 11 6" xfId="14754" xr:uid="{00000000-0005-0000-0000-0000A1390000}"/>
    <cellStyle name="Normal 54 12" xfId="14755" xr:uid="{00000000-0005-0000-0000-0000A2390000}"/>
    <cellStyle name="Normal 54 12 2" xfId="14756" xr:uid="{00000000-0005-0000-0000-0000A3390000}"/>
    <cellStyle name="Normal 54 13" xfId="14757" xr:uid="{00000000-0005-0000-0000-0000A4390000}"/>
    <cellStyle name="Normal 54 14" xfId="14758" xr:uid="{00000000-0005-0000-0000-0000A5390000}"/>
    <cellStyle name="Normal 54 2" xfId="14759" xr:uid="{00000000-0005-0000-0000-0000A6390000}"/>
    <cellStyle name="Normal 54 2 2" xfId="14760" xr:uid="{00000000-0005-0000-0000-0000A7390000}"/>
    <cellStyle name="Normal 54 2 2 2" xfId="14761" xr:uid="{00000000-0005-0000-0000-0000A8390000}"/>
    <cellStyle name="Normal 54 2 2 3" xfId="14762" xr:uid="{00000000-0005-0000-0000-0000A9390000}"/>
    <cellStyle name="Normal 54 2 2 4" xfId="14763" xr:uid="{00000000-0005-0000-0000-0000AA390000}"/>
    <cellStyle name="Normal 54 2 2 5" xfId="14764" xr:uid="{00000000-0005-0000-0000-0000AB390000}"/>
    <cellStyle name="Normal 54 2 2 6" xfId="14765" xr:uid="{00000000-0005-0000-0000-0000AC390000}"/>
    <cellStyle name="Normal 54 2 3" xfId="14766" xr:uid="{00000000-0005-0000-0000-0000AD390000}"/>
    <cellStyle name="Normal 54 2 3 2" xfId="14767" xr:uid="{00000000-0005-0000-0000-0000AE390000}"/>
    <cellStyle name="Normal 54 2 4" xfId="14768" xr:uid="{00000000-0005-0000-0000-0000AF390000}"/>
    <cellStyle name="Normal 54 2 5" xfId="14769" xr:uid="{00000000-0005-0000-0000-0000B0390000}"/>
    <cellStyle name="Normal 54 3" xfId="14770" xr:uid="{00000000-0005-0000-0000-0000B1390000}"/>
    <cellStyle name="Normal 54 3 2" xfId="14771" xr:uid="{00000000-0005-0000-0000-0000B2390000}"/>
    <cellStyle name="Normal 54 3 2 2" xfId="14772" xr:uid="{00000000-0005-0000-0000-0000B3390000}"/>
    <cellStyle name="Normal 54 3 2 3" xfId="14773" xr:uid="{00000000-0005-0000-0000-0000B4390000}"/>
    <cellStyle name="Normal 54 3 2 4" xfId="14774" xr:uid="{00000000-0005-0000-0000-0000B5390000}"/>
    <cellStyle name="Normal 54 3 2 5" xfId="14775" xr:uid="{00000000-0005-0000-0000-0000B6390000}"/>
    <cellStyle name="Normal 54 3 2 6" xfId="14776" xr:uid="{00000000-0005-0000-0000-0000B7390000}"/>
    <cellStyle name="Normal 54 3 3" xfId="14777" xr:uid="{00000000-0005-0000-0000-0000B8390000}"/>
    <cellStyle name="Normal 54 3 3 2" xfId="14778" xr:uid="{00000000-0005-0000-0000-0000B9390000}"/>
    <cellStyle name="Normal 54 3 4" xfId="14779" xr:uid="{00000000-0005-0000-0000-0000BA390000}"/>
    <cellStyle name="Normal 54 3 5" xfId="14780" xr:uid="{00000000-0005-0000-0000-0000BB390000}"/>
    <cellStyle name="Normal 54 4" xfId="14781" xr:uid="{00000000-0005-0000-0000-0000BC390000}"/>
    <cellStyle name="Normal 54 4 2" xfId="14782" xr:uid="{00000000-0005-0000-0000-0000BD390000}"/>
    <cellStyle name="Normal 54 4 2 2" xfId="14783" xr:uid="{00000000-0005-0000-0000-0000BE390000}"/>
    <cellStyle name="Normal 54 4 2 3" xfId="14784" xr:uid="{00000000-0005-0000-0000-0000BF390000}"/>
    <cellStyle name="Normal 54 4 2 4" xfId="14785" xr:uid="{00000000-0005-0000-0000-0000C0390000}"/>
    <cellStyle name="Normal 54 4 2 5" xfId="14786" xr:uid="{00000000-0005-0000-0000-0000C1390000}"/>
    <cellStyle name="Normal 54 4 2 6" xfId="14787" xr:uid="{00000000-0005-0000-0000-0000C2390000}"/>
    <cellStyle name="Normal 54 4 3" xfId="14788" xr:uid="{00000000-0005-0000-0000-0000C3390000}"/>
    <cellStyle name="Normal 54 4 3 2" xfId="14789" xr:uid="{00000000-0005-0000-0000-0000C4390000}"/>
    <cellStyle name="Normal 54 4 4" xfId="14790" xr:uid="{00000000-0005-0000-0000-0000C5390000}"/>
    <cellStyle name="Normal 54 4 5" xfId="14791" xr:uid="{00000000-0005-0000-0000-0000C6390000}"/>
    <cellStyle name="Normal 54 5" xfId="14792" xr:uid="{00000000-0005-0000-0000-0000C7390000}"/>
    <cellStyle name="Normal 54 5 2" xfId="14793" xr:uid="{00000000-0005-0000-0000-0000C8390000}"/>
    <cellStyle name="Normal 54 5 2 2" xfId="14794" xr:uid="{00000000-0005-0000-0000-0000C9390000}"/>
    <cellStyle name="Normal 54 5 2 3" xfId="14795" xr:uid="{00000000-0005-0000-0000-0000CA390000}"/>
    <cellStyle name="Normal 54 5 2 4" xfId="14796" xr:uid="{00000000-0005-0000-0000-0000CB390000}"/>
    <cellStyle name="Normal 54 5 2 5" xfId="14797" xr:uid="{00000000-0005-0000-0000-0000CC390000}"/>
    <cellStyle name="Normal 54 5 2 6" xfId="14798" xr:uid="{00000000-0005-0000-0000-0000CD390000}"/>
    <cellStyle name="Normal 54 5 3" xfId="14799" xr:uid="{00000000-0005-0000-0000-0000CE390000}"/>
    <cellStyle name="Normal 54 5 3 2" xfId="14800" xr:uid="{00000000-0005-0000-0000-0000CF390000}"/>
    <cellStyle name="Normal 54 5 4" xfId="14801" xr:uid="{00000000-0005-0000-0000-0000D0390000}"/>
    <cellStyle name="Normal 54 5 5" xfId="14802" xr:uid="{00000000-0005-0000-0000-0000D1390000}"/>
    <cellStyle name="Normal 54 6" xfId="14803" xr:uid="{00000000-0005-0000-0000-0000D2390000}"/>
    <cellStyle name="Normal 54 6 2" xfId="14804" xr:uid="{00000000-0005-0000-0000-0000D3390000}"/>
    <cellStyle name="Normal 54 6 2 2" xfId="14805" xr:uid="{00000000-0005-0000-0000-0000D4390000}"/>
    <cellStyle name="Normal 54 6 2 3" xfId="14806" xr:uid="{00000000-0005-0000-0000-0000D5390000}"/>
    <cellStyle name="Normal 54 6 2 4" xfId="14807" xr:uid="{00000000-0005-0000-0000-0000D6390000}"/>
    <cellStyle name="Normal 54 6 2 5" xfId="14808" xr:uid="{00000000-0005-0000-0000-0000D7390000}"/>
    <cellStyle name="Normal 54 6 2 6" xfId="14809" xr:uid="{00000000-0005-0000-0000-0000D8390000}"/>
    <cellStyle name="Normal 54 6 3" xfId="14810" xr:uid="{00000000-0005-0000-0000-0000D9390000}"/>
    <cellStyle name="Normal 54 6 3 2" xfId="14811" xr:uid="{00000000-0005-0000-0000-0000DA390000}"/>
    <cellStyle name="Normal 54 6 4" xfId="14812" xr:uid="{00000000-0005-0000-0000-0000DB390000}"/>
    <cellStyle name="Normal 54 6 5" xfId="14813" xr:uid="{00000000-0005-0000-0000-0000DC390000}"/>
    <cellStyle name="Normal 54 7" xfId="14814" xr:uid="{00000000-0005-0000-0000-0000DD390000}"/>
    <cellStyle name="Normal 54 7 2" xfId="14815" xr:uid="{00000000-0005-0000-0000-0000DE390000}"/>
    <cellStyle name="Normal 54 7 2 2" xfId="14816" xr:uid="{00000000-0005-0000-0000-0000DF390000}"/>
    <cellStyle name="Normal 54 7 2 3" xfId="14817" xr:uid="{00000000-0005-0000-0000-0000E0390000}"/>
    <cellStyle name="Normal 54 7 2 4" xfId="14818" xr:uid="{00000000-0005-0000-0000-0000E1390000}"/>
    <cellStyle name="Normal 54 7 2 5" xfId="14819" xr:uid="{00000000-0005-0000-0000-0000E2390000}"/>
    <cellStyle name="Normal 54 7 2 6" xfId="14820" xr:uid="{00000000-0005-0000-0000-0000E3390000}"/>
    <cellStyle name="Normal 54 7 3" xfId="14821" xr:uid="{00000000-0005-0000-0000-0000E4390000}"/>
    <cellStyle name="Normal 54 7 3 2" xfId="14822" xr:uid="{00000000-0005-0000-0000-0000E5390000}"/>
    <cellStyle name="Normal 54 7 4" xfId="14823" xr:uid="{00000000-0005-0000-0000-0000E6390000}"/>
    <cellStyle name="Normal 54 7 5" xfId="14824" xr:uid="{00000000-0005-0000-0000-0000E7390000}"/>
    <cellStyle name="Normal 54 8" xfId="14825" xr:uid="{00000000-0005-0000-0000-0000E8390000}"/>
    <cellStyle name="Normal 54 8 2" xfId="14826" xr:uid="{00000000-0005-0000-0000-0000E9390000}"/>
    <cellStyle name="Normal 54 8 2 2" xfId="14827" xr:uid="{00000000-0005-0000-0000-0000EA390000}"/>
    <cellStyle name="Normal 54 8 2 3" xfId="14828" xr:uid="{00000000-0005-0000-0000-0000EB390000}"/>
    <cellStyle name="Normal 54 8 2 4" xfId="14829" xr:uid="{00000000-0005-0000-0000-0000EC390000}"/>
    <cellStyle name="Normal 54 8 2 5" xfId="14830" xr:uid="{00000000-0005-0000-0000-0000ED390000}"/>
    <cellStyle name="Normal 54 8 2 6" xfId="14831" xr:uid="{00000000-0005-0000-0000-0000EE390000}"/>
    <cellStyle name="Normal 54 8 3" xfId="14832" xr:uid="{00000000-0005-0000-0000-0000EF390000}"/>
    <cellStyle name="Normal 54 8 3 2" xfId="14833" xr:uid="{00000000-0005-0000-0000-0000F0390000}"/>
    <cellStyle name="Normal 54 8 4" xfId="14834" xr:uid="{00000000-0005-0000-0000-0000F1390000}"/>
    <cellStyle name="Normal 54 8 5" xfId="14835" xr:uid="{00000000-0005-0000-0000-0000F2390000}"/>
    <cellStyle name="Normal 54 9" xfId="14836" xr:uid="{00000000-0005-0000-0000-0000F3390000}"/>
    <cellStyle name="Normal 54 9 2" xfId="14837" xr:uid="{00000000-0005-0000-0000-0000F4390000}"/>
    <cellStyle name="Normal 54 9 2 2" xfId="14838" xr:uid="{00000000-0005-0000-0000-0000F5390000}"/>
    <cellStyle name="Normal 54 9 2 3" xfId="14839" xr:uid="{00000000-0005-0000-0000-0000F6390000}"/>
    <cellStyle name="Normal 54 9 2 4" xfId="14840" xr:uid="{00000000-0005-0000-0000-0000F7390000}"/>
    <cellStyle name="Normal 54 9 2 5" xfId="14841" xr:uid="{00000000-0005-0000-0000-0000F8390000}"/>
    <cellStyle name="Normal 54 9 2 6" xfId="14842" xr:uid="{00000000-0005-0000-0000-0000F9390000}"/>
    <cellStyle name="Normal 54 9 3" xfId="14843" xr:uid="{00000000-0005-0000-0000-0000FA390000}"/>
    <cellStyle name="Normal 54 9 3 2" xfId="14844" xr:uid="{00000000-0005-0000-0000-0000FB390000}"/>
    <cellStyle name="Normal 54 9 4" xfId="14845" xr:uid="{00000000-0005-0000-0000-0000FC390000}"/>
    <cellStyle name="Normal 54 9 5" xfId="14846" xr:uid="{00000000-0005-0000-0000-0000FD390000}"/>
    <cellStyle name="Normal 55" xfId="14847" xr:uid="{00000000-0005-0000-0000-0000FE390000}"/>
    <cellStyle name="Normal 55 10" xfId="14848" xr:uid="{00000000-0005-0000-0000-0000FF390000}"/>
    <cellStyle name="Normal 55 10 2" xfId="14849" xr:uid="{00000000-0005-0000-0000-0000003A0000}"/>
    <cellStyle name="Normal 55 10 2 2" xfId="14850" xr:uid="{00000000-0005-0000-0000-0000013A0000}"/>
    <cellStyle name="Normal 55 10 2 3" xfId="14851" xr:uid="{00000000-0005-0000-0000-0000023A0000}"/>
    <cellStyle name="Normal 55 10 2 4" xfId="14852" xr:uid="{00000000-0005-0000-0000-0000033A0000}"/>
    <cellStyle name="Normal 55 10 2 5" xfId="14853" xr:uid="{00000000-0005-0000-0000-0000043A0000}"/>
    <cellStyle name="Normal 55 10 2 6" xfId="14854" xr:uid="{00000000-0005-0000-0000-0000053A0000}"/>
    <cellStyle name="Normal 55 10 3" xfId="14855" xr:uid="{00000000-0005-0000-0000-0000063A0000}"/>
    <cellStyle name="Normal 55 10 3 2" xfId="14856" xr:uid="{00000000-0005-0000-0000-0000073A0000}"/>
    <cellStyle name="Normal 55 10 4" xfId="14857" xr:uid="{00000000-0005-0000-0000-0000083A0000}"/>
    <cellStyle name="Normal 55 10 5" xfId="14858" xr:uid="{00000000-0005-0000-0000-0000093A0000}"/>
    <cellStyle name="Normal 55 11" xfId="14859" xr:uid="{00000000-0005-0000-0000-00000A3A0000}"/>
    <cellStyle name="Normal 55 11 2" xfId="14860" xr:uid="{00000000-0005-0000-0000-00000B3A0000}"/>
    <cellStyle name="Normal 55 11 3" xfId="14861" xr:uid="{00000000-0005-0000-0000-00000C3A0000}"/>
    <cellStyle name="Normal 55 11 4" xfId="14862" xr:uid="{00000000-0005-0000-0000-00000D3A0000}"/>
    <cellStyle name="Normal 55 11 5" xfId="14863" xr:uid="{00000000-0005-0000-0000-00000E3A0000}"/>
    <cellStyle name="Normal 55 11 6" xfId="14864" xr:uid="{00000000-0005-0000-0000-00000F3A0000}"/>
    <cellStyle name="Normal 55 12" xfId="14865" xr:uid="{00000000-0005-0000-0000-0000103A0000}"/>
    <cellStyle name="Normal 55 12 2" xfId="14866" xr:uid="{00000000-0005-0000-0000-0000113A0000}"/>
    <cellStyle name="Normal 55 13" xfId="14867" xr:uid="{00000000-0005-0000-0000-0000123A0000}"/>
    <cellStyle name="Normal 55 14" xfId="14868" xr:uid="{00000000-0005-0000-0000-0000133A0000}"/>
    <cellStyle name="Normal 55 2" xfId="14869" xr:uid="{00000000-0005-0000-0000-0000143A0000}"/>
    <cellStyle name="Normal 55 2 2" xfId="14870" xr:uid="{00000000-0005-0000-0000-0000153A0000}"/>
    <cellStyle name="Normal 55 2 2 2" xfId="14871" xr:uid="{00000000-0005-0000-0000-0000163A0000}"/>
    <cellStyle name="Normal 55 2 2 3" xfId="14872" xr:uid="{00000000-0005-0000-0000-0000173A0000}"/>
    <cellStyle name="Normal 55 2 2 4" xfId="14873" xr:uid="{00000000-0005-0000-0000-0000183A0000}"/>
    <cellStyle name="Normal 55 2 2 5" xfId="14874" xr:uid="{00000000-0005-0000-0000-0000193A0000}"/>
    <cellStyle name="Normal 55 2 2 6" xfId="14875" xr:uid="{00000000-0005-0000-0000-00001A3A0000}"/>
    <cellStyle name="Normal 55 2 3" xfId="14876" xr:uid="{00000000-0005-0000-0000-00001B3A0000}"/>
    <cellStyle name="Normal 55 2 3 2" xfId="14877" xr:uid="{00000000-0005-0000-0000-00001C3A0000}"/>
    <cellStyle name="Normal 55 2 4" xfId="14878" xr:uid="{00000000-0005-0000-0000-00001D3A0000}"/>
    <cellStyle name="Normal 55 2 5" xfId="14879" xr:uid="{00000000-0005-0000-0000-00001E3A0000}"/>
    <cellStyle name="Normal 55 3" xfId="14880" xr:uid="{00000000-0005-0000-0000-00001F3A0000}"/>
    <cellStyle name="Normal 55 3 2" xfId="14881" xr:uid="{00000000-0005-0000-0000-0000203A0000}"/>
    <cellStyle name="Normal 55 3 2 2" xfId="14882" xr:uid="{00000000-0005-0000-0000-0000213A0000}"/>
    <cellStyle name="Normal 55 3 2 3" xfId="14883" xr:uid="{00000000-0005-0000-0000-0000223A0000}"/>
    <cellStyle name="Normal 55 3 2 4" xfId="14884" xr:uid="{00000000-0005-0000-0000-0000233A0000}"/>
    <cellStyle name="Normal 55 3 2 5" xfId="14885" xr:uid="{00000000-0005-0000-0000-0000243A0000}"/>
    <cellStyle name="Normal 55 3 2 6" xfId="14886" xr:uid="{00000000-0005-0000-0000-0000253A0000}"/>
    <cellStyle name="Normal 55 3 3" xfId="14887" xr:uid="{00000000-0005-0000-0000-0000263A0000}"/>
    <cellStyle name="Normal 55 3 3 2" xfId="14888" xr:uid="{00000000-0005-0000-0000-0000273A0000}"/>
    <cellStyle name="Normal 55 3 4" xfId="14889" xr:uid="{00000000-0005-0000-0000-0000283A0000}"/>
    <cellStyle name="Normal 55 3 5" xfId="14890" xr:uid="{00000000-0005-0000-0000-0000293A0000}"/>
    <cellStyle name="Normal 55 4" xfId="14891" xr:uid="{00000000-0005-0000-0000-00002A3A0000}"/>
    <cellStyle name="Normal 55 4 2" xfId="14892" xr:uid="{00000000-0005-0000-0000-00002B3A0000}"/>
    <cellStyle name="Normal 55 4 2 2" xfId="14893" xr:uid="{00000000-0005-0000-0000-00002C3A0000}"/>
    <cellStyle name="Normal 55 4 2 3" xfId="14894" xr:uid="{00000000-0005-0000-0000-00002D3A0000}"/>
    <cellStyle name="Normal 55 4 2 4" xfId="14895" xr:uid="{00000000-0005-0000-0000-00002E3A0000}"/>
    <cellStyle name="Normal 55 4 2 5" xfId="14896" xr:uid="{00000000-0005-0000-0000-00002F3A0000}"/>
    <cellStyle name="Normal 55 4 2 6" xfId="14897" xr:uid="{00000000-0005-0000-0000-0000303A0000}"/>
    <cellStyle name="Normal 55 4 3" xfId="14898" xr:uid="{00000000-0005-0000-0000-0000313A0000}"/>
    <cellStyle name="Normal 55 4 3 2" xfId="14899" xr:uid="{00000000-0005-0000-0000-0000323A0000}"/>
    <cellStyle name="Normal 55 4 4" xfId="14900" xr:uid="{00000000-0005-0000-0000-0000333A0000}"/>
    <cellStyle name="Normal 55 4 5" xfId="14901" xr:uid="{00000000-0005-0000-0000-0000343A0000}"/>
    <cellStyle name="Normal 55 5" xfId="14902" xr:uid="{00000000-0005-0000-0000-0000353A0000}"/>
    <cellStyle name="Normal 55 5 2" xfId="14903" xr:uid="{00000000-0005-0000-0000-0000363A0000}"/>
    <cellStyle name="Normal 55 5 2 2" xfId="14904" xr:uid="{00000000-0005-0000-0000-0000373A0000}"/>
    <cellStyle name="Normal 55 5 2 3" xfId="14905" xr:uid="{00000000-0005-0000-0000-0000383A0000}"/>
    <cellStyle name="Normal 55 5 2 4" xfId="14906" xr:uid="{00000000-0005-0000-0000-0000393A0000}"/>
    <cellStyle name="Normal 55 5 2 5" xfId="14907" xr:uid="{00000000-0005-0000-0000-00003A3A0000}"/>
    <cellStyle name="Normal 55 5 2 6" xfId="14908" xr:uid="{00000000-0005-0000-0000-00003B3A0000}"/>
    <cellStyle name="Normal 55 5 3" xfId="14909" xr:uid="{00000000-0005-0000-0000-00003C3A0000}"/>
    <cellStyle name="Normal 55 5 3 2" xfId="14910" xr:uid="{00000000-0005-0000-0000-00003D3A0000}"/>
    <cellStyle name="Normal 55 5 4" xfId="14911" xr:uid="{00000000-0005-0000-0000-00003E3A0000}"/>
    <cellStyle name="Normal 55 5 5" xfId="14912" xr:uid="{00000000-0005-0000-0000-00003F3A0000}"/>
    <cellStyle name="Normal 55 6" xfId="14913" xr:uid="{00000000-0005-0000-0000-0000403A0000}"/>
    <cellStyle name="Normal 55 6 2" xfId="14914" xr:uid="{00000000-0005-0000-0000-0000413A0000}"/>
    <cellStyle name="Normal 55 6 2 2" xfId="14915" xr:uid="{00000000-0005-0000-0000-0000423A0000}"/>
    <cellStyle name="Normal 55 6 2 3" xfId="14916" xr:uid="{00000000-0005-0000-0000-0000433A0000}"/>
    <cellStyle name="Normal 55 6 2 4" xfId="14917" xr:uid="{00000000-0005-0000-0000-0000443A0000}"/>
    <cellStyle name="Normal 55 6 2 5" xfId="14918" xr:uid="{00000000-0005-0000-0000-0000453A0000}"/>
    <cellStyle name="Normal 55 6 2 6" xfId="14919" xr:uid="{00000000-0005-0000-0000-0000463A0000}"/>
    <cellStyle name="Normal 55 6 3" xfId="14920" xr:uid="{00000000-0005-0000-0000-0000473A0000}"/>
    <cellStyle name="Normal 55 6 3 2" xfId="14921" xr:uid="{00000000-0005-0000-0000-0000483A0000}"/>
    <cellStyle name="Normal 55 6 4" xfId="14922" xr:uid="{00000000-0005-0000-0000-0000493A0000}"/>
    <cellStyle name="Normal 55 6 5" xfId="14923" xr:uid="{00000000-0005-0000-0000-00004A3A0000}"/>
    <cellStyle name="Normal 55 7" xfId="14924" xr:uid="{00000000-0005-0000-0000-00004B3A0000}"/>
    <cellStyle name="Normal 55 7 2" xfId="14925" xr:uid="{00000000-0005-0000-0000-00004C3A0000}"/>
    <cellStyle name="Normal 55 7 2 2" xfId="14926" xr:uid="{00000000-0005-0000-0000-00004D3A0000}"/>
    <cellStyle name="Normal 55 7 2 3" xfId="14927" xr:uid="{00000000-0005-0000-0000-00004E3A0000}"/>
    <cellStyle name="Normal 55 7 2 4" xfId="14928" xr:uid="{00000000-0005-0000-0000-00004F3A0000}"/>
    <cellStyle name="Normal 55 7 2 5" xfId="14929" xr:uid="{00000000-0005-0000-0000-0000503A0000}"/>
    <cellStyle name="Normal 55 7 2 6" xfId="14930" xr:uid="{00000000-0005-0000-0000-0000513A0000}"/>
    <cellStyle name="Normal 55 7 3" xfId="14931" xr:uid="{00000000-0005-0000-0000-0000523A0000}"/>
    <cellStyle name="Normal 55 7 3 2" xfId="14932" xr:uid="{00000000-0005-0000-0000-0000533A0000}"/>
    <cellStyle name="Normal 55 7 4" xfId="14933" xr:uid="{00000000-0005-0000-0000-0000543A0000}"/>
    <cellStyle name="Normal 55 7 5" xfId="14934" xr:uid="{00000000-0005-0000-0000-0000553A0000}"/>
    <cellStyle name="Normal 55 8" xfId="14935" xr:uid="{00000000-0005-0000-0000-0000563A0000}"/>
    <cellStyle name="Normal 55 8 2" xfId="14936" xr:uid="{00000000-0005-0000-0000-0000573A0000}"/>
    <cellStyle name="Normal 55 8 2 2" xfId="14937" xr:uid="{00000000-0005-0000-0000-0000583A0000}"/>
    <cellStyle name="Normal 55 8 2 3" xfId="14938" xr:uid="{00000000-0005-0000-0000-0000593A0000}"/>
    <cellStyle name="Normal 55 8 2 4" xfId="14939" xr:uid="{00000000-0005-0000-0000-00005A3A0000}"/>
    <cellStyle name="Normal 55 8 2 5" xfId="14940" xr:uid="{00000000-0005-0000-0000-00005B3A0000}"/>
    <cellStyle name="Normal 55 8 2 6" xfId="14941" xr:uid="{00000000-0005-0000-0000-00005C3A0000}"/>
    <cellStyle name="Normal 55 8 3" xfId="14942" xr:uid="{00000000-0005-0000-0000-00005D3A0000}"/>
    <cellStyle name="Normal 55 8 3 2" xfId="14943" xr:uid="{00000000-0005-0000-0000-00005E3A0000}"/>
    <cellStyle name="Normal 55 8 4" xfId="14944" xr:uid="{00000000-0005-0000-0000-00005F3A0000}"/>
    <cellStyle name="Normal 55 8 5" xfId="14945" xr:uid="{00000000-0005-0000-0000-0000603A0000}"/>
    <cellStyle name="Normal 55 9" xfId="14946" xr:uid="{00000000-0005-0000-0000-0000613A0000}"/>
    <cellStyle name="Normal 55 9 2" xfId="14947" xr:uid="{00000000-0005-0000-0000-0000623A0000}"/>
    <cellStyle name="Normal 55 9 2 2" xfId="14948" xr:uid="{00000000-0005-0000-0000-0000633A0000}"/>
    <cellStyle name="Normal 55 9 2 3" xfId="14949" xr:uid="{00000000-0005-0000-0000-0000643A0000}"/>
    <cellStyle name="Normal 55 9 2 4" xfId="14950" xr:uid="{00000000-0005-0000-0000-0000653A0000}"/>
    <cellStyle name="Normal 55 9 2 5" xfId="14951" xr:uid="{00000000-0005-0000-0000-0000663A0000}"/>
    <cellStyle name="Normal 55 9 2 6" xfId="14952" xr:uid="{00000000-0005-0000-0000-0000673A0000}"/>
    <cellStyle name="Normal 55 9 3" xfId="14953" xr:uid="{00000000-0005-0000-0000-0000683A0000}"/>
    <cellStyle name="Normal 55 9 3 2" xfId="14954" xr:uid="{00000000-0005-0000-0000-0000693A0000}"/>
    <cellStyle name="Normal 55 9 4" xfId="14955" xr:uid="{00000000-0005-0000-0000-00006A3A0000}"/>
    <cellStyle name="Normal 55 9 5" xfId="14956" xr:uid="{00000000-0005-0000-0000-00006B3A0000}"/>
    <cellStyle name="Normal 56" xfId="14957" xr:uid="{00000000-0005-0000-0000-00006C3A0000}"/>
    <cellStyle name="Normal 56 10" xfId="14958" xr:uid="{00000000-0005-0000-0000-00006D3A0000}"/>
    <cellStyle name="Normal 56 10 2" xfId="14959" xr:uid="{00000000-0005-0000-0000-00006E3A0000}"/>
    <cellStyle name="Normal 56 10 2 2" xfId="14960" xr:uid="{00000000-0005-0000-0000-00006F3A0000}"/>
    <cellStyle name="Normal 56 10 2 3" xfId="14961" xr:uid="{00000000-0005-0000-0000-0000703A0000}"/>
    <cellStyle name="Normal 56 10 2 4" xfId="14962" xr:uid="{00000000-0005-0000-0000-0000713A0000}"/>
    <cellStyle name="Normal 56 10 2 5" xfId="14963" xr:uid="{00000000-0005-0000-0000-0000723A0000}"/>
    <cellStyle name="Normal 56 10 2 6" xfId="14964" xr:uid="{00000000-0005-0000-0000-0000733A0000}"/>
    <cellStyle name="Normal 56 10 3" xfId="14965" xr:uid="{00000000-0005-0000-0000-0000743A0000}"/>
    <cellStyle name="Normal 56 10 3 2" xfId="14966" xr:uid="{00000000-0005-0000-0000-0000753A0000}"/>
    <cellStyle name="Normal 56 10 4" xfId="14967" xr:uid="{00000000-0005-0000-0000-0000763A0000}"/>
    <cellStyle name="Normal 56 10 5" xfId="14968" xr:uid="{00000000-0005-0000-0000-0000773A0000}"/>
    <cellStyle name="Normal 56 11" xfId="14969" xr:uid="{00000000-0005-0000-0000-0000783A0000}"/>
    <cellStyle name="Normal 56 11 2" xfId="14970" xr:uid="{00000000-0005-0000-0000-0000793A0000}"/>
    <cellStyle name="Normal 56 11 3" xfId="14971" xr:uid="{00000000-0005-0000-0000-00007A3A0000}"/>
    <cellStyle name="Normal 56 11 4" xfId="14972" xr:uid="{00000000-0005-0000-0000-00007B3A0000}"/>
    <cellStyle name="Normal 56 11 5" xfId="14973" xr:uid="{00000000-0005-0000-0000-00007C3A0000}"/>
    <cellStyle name="Normal 56 11 6" xfId="14974" xr:uid="{00000000-0005-0000-0000-00007D3A0000}"/>
    <cellStyle name="Normal 56 12" xfId="14975" xr:uid="{00000000-0005-0000-0000-00007E3A0000}"/>
    <cellStyle name="Normal 56 12 2" xfId="14976" xr:uid="{00000000-0005-0000-0000-00007F3A0000}"/>
    <cellStyle name="Normal 56 13" xfId="14977" xr:uid="{00000000-0005-0000-0000-0000803A0000}"/>
    <cellStyle name="Normal 56 14" xfId="14978" xr:uid="{00000000-0005-0000-0000-0000813A0000}"/>
    <cellStyle name="Normal 56 2" xfId="14979" xr:uid="{00000000-0005-0000-0000-0000823A0000}"/>
    <cellStyle name="Normal 56 2 2" xfId="14980" xr:uid="{00000000-0005-0000-0000-0000833A0000}"/>
    <cellStyle name="Normal 56 2 2 2" xfId="14981" xr:uid="{00000000-0005-0000-0000-0000843A0000}"/>
    <cellStyle name="Normal 56 2 2 3" xfId="14982" xr:uid="{00000000-0005-0000-0000-0000853A0000}"/>
    <cellStyle name="Normal 56 2 2 4" xfId="14983" xr:uid="{00000000-0005-0000-0000-0000863A0000}"/>
    <cellStyle name="Normal 56 2 2 5" xfId="14984" xr:uid="{00000000-0005-0000-0000-0000873A0000}"/>
    <cellStyle name="Normal 56 2 2 6" xfId="14985" xr:uid="{00000000-0005-0000-0000-0000883A0000}"/>
    <cellStyle name="Normal 56 2 3" xfId="14986" xr:uid="{00000000-0005-0000-0000-0000893A0000}"/>
    <cellStyle name="Normal 56 2 3 2" xfId="14987" xr:uid="{00000000-0005-0000-0000-00008A3A0000}"/>
    <cellStyle name="Normal 56 2 4" xfId="14988" xr:uid="{00000000-0005-0000-0000-00008B3A0000}"/>
    <cellStyle name="Normal 56 2 5" xfId="14989" xr:uid="{00000000-0005-0000-0000-00008C3A0000}"/>
    <cellStyle name="Normal 56 3" xfId="14990" xr:uid="{00000000-0005-0000-0000-00008D3A0000}"/>
    <cellStyle name="Normal 56 3 2" xfId="14991" xr:uid="{00000000-0005-0000-0000-00008E3A0000}"/>
    <cellStyle name="Normal 56 3 2 2" xfId="14992" xr:uid="{00000000-0005-0000-0000-00008F3A0000}"/>
    <cellStyle name="Normal 56 3 2 3" xfId="14993" xr:uid="{00000000-0005-0000-0000-0000903A0000}"/>
    <cellStyle name="Normal 56 3 2 4" xfId="14994" xr:uid="{00000000-0005-0000-0000-0000913A0000}"/>
    <cellStyle name="Normal 56 3 2 5" xfId="14995" xr:uid="{00000000-0005-0000-0000-0000923A0000}"/>
    <cellStyle name="Normal 56 3 2 6" xfId="14996" xr:uid="{00000000-0005-0000-0000-0000933A0000}"/>
    <cellStyle name="Normal 56 3 3" xfId="14997" xr:uid="{00000000-0005-0000-0000-0000943A0000}"/>
    <cellStyle name="Normal 56 3 3 2" xfId="14998" xr:uid="{00000000-0005-0000-0000-0000953A0000}"/>
    <cellStyle name="Normal 56 3 4" xfId="14999" xr:uid="{00000000-0005-0000-0000-0000963A0000}"/>
    <cellStyle name="Normal 56 3 5" xfId="15000" xr:uid="{00000000-0005-0000-0000-0000973A0000}"/>
    <cellStyle name="Normal 56 4" xfId="15001" xr:uid="{00000000-0005-0000-0000-0000983A0000}"/>
    <cellStyle name="Normal 56 4 2" xfId="15002" xr:uid="{00000000-0005-0000-0000-0000993A0000}"/>
    <cellStyle name="Normal 56 4 2 2" xfId="15003" xr:uid="{00000000-0005-0000-0000-00009A3A0000}"/>
    <cellStyle name="Normal 56 4 2 3" xfId="15004" xr:uid="{00000000-0005-0000-0000-00009B3A0000}"/>
    <cellStyle name="Normal 56 4 2 4" xfId="15005" xr:uid="{00000000-0005-0000-0000-00009C3A0000}"/>
    <cellStyle name="Normal 56 4 2 5" xfId="15006" xr:uid="{00000000-0005-0000-0000-00009D3A0000}"/>
    <cellStyle name="Normal 56 4 2 6" xfId="15007" xr:uid="{00000000-0005-0000-0000-00009E3A0000}"/>
    <cellStyle name="Normal 56 4 3" xfId="15008" xr:uid="{00000000-0005-0000-0000-00009F3A0000}"/>
    <cellStyle name="Normal 56 4 3 2" xfId="15009" xr:uid="{00000000-0005-0000-0000-0000A03A0000}"/>
    <cellStyle name="Normal 56 4 4" xfId="15010" xr:uid="{00000000-0005-0000-0000-0000A13A0000}"/>
    <cellStyle name="Normal 56 4 5" xfId="15011" xr:uid="{00000000-0005-0000-0000-0000A23A0000}"/>
    <cellStyle name="Normal 56 5" xfId="15012" xr:uid="{00000000-0005-0000-0000-0000A33A0000}"/>
    <cellStyle name="Normal 56 5 2" xfId="15013" xr:uid="{00000000-0005-0000-0000-0000A43A0000}"/>
    <cellStyle name="Normal 56 5 2 2" xfId="15014" xr:uid="{00000000-0005-0000-0000-0000A53A0000}"/>
    <cellStyle name="Normal 56 5 2 3" xfId="15015" xr:uid="{00000000-0005-0000-0000-0000A63A0000}"/>
    <cellStyle name="Normal 56 5 2 4" xfId="15016" xr:uid="{00000000-0005-0000-0000-0000A73A0000}"/>
    <cellStyle name="Normal 56 5 2 5" xfId="15017" xr:uid="{00000000-0005-0000-0000-0000A83A0000}"/>
    <cellStyle name="Normal 56 5 2 6" xfId="15018" xr:uid="{00000000-0005-0000-0000-0000A93A0000}"/>
    <cellStyle name="Normal 56 5 3" xfId="15019" xr:uid="{00000000-0005-0000-0000-0000AA3A0000}"/>
    <cellStyle name="Normal 56 5 3 2" xfId="15020" xr:uid="{00000000-0005-0000-0000-0000AB3A0000}"/>
    <cellStyle name="Normal 56 5 4" xfId="15021" xr:uid="{00000000-0005-0000-0000-0000AC3A0000}"/>
    <cellStyle name="Normal 56 5 5" xfId="15022" xr:uid="{00000000-0005-0000-0000-0000AD3A0000}"/>
    <cellStyle name="Normal 56 6" xfId="15023" xr:uid="{00000000-0005-0000-0000-0000AE3A0000}"/>
    <cellStyle name="Normal 56 6 2" xfId="15024" xr:uid="{00000000-0005-0000-0000-0000AF3A0000}"/>
    <cellStyle name="Normal 56 6 2 2" xfId="15025" xr:uid="{00000000-0005-0000-0000-0000B03A0000}"/>
    <cellStyle name="Normal 56 6 2 3" xfId="15026" xr:uid="{00000000-0005-0000-0000-0000B13A0000}"/>
    <cellStyle name="Normal 56 6 2 4" xfId="15027" xr:uid="{00000000-0005-0000-0000-0000B23A0000}"/>
    <cellStyle name="Normal 56 6 2 5" xfId="15028" xr:uid="{00000000-0005-0000-0000-0000B33A0000}"/>
    <cellStyle name="Normal 56 6 2 6" xfId="15029" xr:uid="{00000000-0005-0000-0000-0000B43A0000}"/>
    <cellStyle name="Normal 56 6 3" xfId="15030" xr:uid="{00000000-0005-0000-0000-0000B53A0000}"/>
    <cellStyle name="Normal 56 6 3 2" xfId="15031" xr:uid="{00000000-0005-0000-0000-0000B63A0000}"/>
    <cellStyle name="Normal 56 6 4" xfId="15032" xr:uid="{00000000-0005-0000-0000-0000B73A0000}"/>
    <cellStyle name="Normal 56 6 5" xfId="15033" xr:uid="{00000000-0005-0000-0000-0000B83A0000}"/>
    <cellStyle name="Normal 56 7" xfId="15034" xr:uid="{00000000-0005-0000-0000-0000B93A0000}"/>
    <cellStyle name="Normal 56 7 2" xfId="15035" xr:uid="{00000000-0005-0000-0000-0000BA3A0000}"/>
    <cellStyle name="Normal 56 7 2 2" xfId="15036" xr:uid="{00000000-0005-0000-0000-0000BB3A0000}"/>
    <cellStyle name="Normal 56 7 2 3" xfId="15037" xr:uid="{00000000-0005-0000-0000-0000BC3A0000}"/>
    <cellStyle name="Normal 56 7 2 4" xfId="15038" xr:uid="{00000000-0005-0000-0000-0000BD3A0000}"/>
    <cellStyle name="Normal 56 7 2 5" xfId="15039" xr:uid="{00000000-0005-0000-0000-0000BE3A0000}"/>
    <cellStyle name="Normal 56 7 2 6" xfId="15040" xr:uid="{00000000-0005-0000-0000-0000BF3A0000}"/>
    <cellStyle name="Normal 56 7 3" xfId="15041" xr:uid="{00000000-0005-0000-0000-0000C03A0000}"/>
    <cellStyle name="Normal 56 7 3 2" xfId="15042" xr:uid="{00000000-0005-0000-0000-0000C13A0000}"/>
    <cellStyle name="Normal 56 7 4" xfId="15043" xr:uid="{00000000-0005-0000-0000-0000C23A0000}"/>
    <cellStyle name="Normal 56 7 5" xfId="15044" xr:uid="{00000000-0005-0000-0000-0000C33A0000}"/>
    <cellStyle name="Normal 56 8" xfId="15045" xr:uid="{00000000-0005-0000-0000-0000C43A0000}"/>
    <cellStyle name="Normal 56 8 2" xfId="15046" xr:uid="{00000000-0005-0000-0000-0000C53A0000}"/>
    <cellStyle name="Normal 56 8 2 2" xfId="15047" xr:uid="{00000000-0005-0000-0000-0000C63A0000}"/>
    <cellStyle name="Normal 56 8 2 3" xfId="15048" xr:uid="{00000000-0005-0000-0000-0000C73A0000}"/>
    <cellStyle name="Normal 56 8 2 4" xfId="15049" xr:uid="{00000000-0005-0000-0000-0000C83A0000}"/>
    <cellStyle name="Normal 56 8 2 5" xfId="15050" xr:uid="{00000000-0005-0000-0000-0000C93A0000}"/>
    <cellStyle name="Normal 56 8 2 6" xfId="15051" xr:uid="{00000000-0005-0000-0000-0000CA3A0000}"/>
    <cellStyle name="Normal 56 8 3" xfId="15052" xr:uid="{00000000-0005-0000-0000-0000CB3A0000}"/>
    <cellStyle name="Normal 56 8 3 2" xfId="15053" xr:uid="{00000000-0005-0000-0000-0000CC3A0000}"/>
    <cellStyle name="Normal 56 8 4" xfId="15054" xr:uid="{00000000-0005-0000-0000-0000CD3A0000}"/>
    <cellStyle name="Normal 56 8 5" xfId="15055" xr:uid="{00000000-0005-0000-0000-0000CE3A0000}"/>
    <cellStyle name="Normal 56 9" xfId="15056" xr:uid="{00000000-0005-0000-0000-0000CF3A0000}"/>
    <cellStyle name="Normal 56 9 2" xfId="15057" xr:uid="{00000000-0005-0000-0000-0000D03A0000}"/>
    <cellStyle name="Normal 56 9 2 2" xfId="15058" xr:uid="{00000000-0005-0000-0000-0000D13A0000}"/>
    <cellStyle name="Normal 56 9 2 3" xfId="15059" xr:uid="{00000000-0005-0000-0000-0000D23A0000}"/>
    <cellStyle name="Normal 56 9 2 4" xfId="15060" xr:uid="{00000000-0005-0000-0000-0000D33A0000}"/>
    <cellStyle name="Normal 56 9 2 5" xfId="15061" xr:uid="{00000000-0005-0000-0000-0000D43A0000}"/>
    <cellStyle name="Normal 56 9 2 6" xfId="15062" xr:uid="{00000000-0005-0000-0000-0000D53A0000}"/>
    <cellStyle name="Normal 56 9 3" xfId="15063" xr:uid="{00000000-0005-0000-0000-0000D63A0000}"/>
    <cellStyle name="Normal 56 9 3 2" xfId="15064" xr:uid="{00000000-0005-0000-0000-0000D73A0000}"/>
    <cellStyle name="Normal 56 9 4" xfId="15065" xr:uid="{00000000-0005-0000-0000-0000D83A0000}"/>
    <cellStyle name="Normal 56 9 5" xfId="15066" xr:uid="{00000000-0005-0000-0000-0000D93A0000}"/>
    <cellStyle name="Normal 57" xfId="15067" xr:uid="{00000000-0005-0000-0000-0000DA3A0000}"/>
    <cellStyle name="Normal 57 10" xfId="15068" xr:uid="{00000000-0005-0000-0000-0000DB3A0000}"/>
    <cellStyle name="Normal 57 10 2" xfId="15069" xr:uid="{00000000-0005-0000-0000-0000DC3A0000}"/>
    <cellStyle name="Normal 57 10 2 2" xfId="15070" xr:uid="{00000000-0005-0000-0000-0000DD3A0000}"/>
    <cellStyle name="Normal 57 10 2 3" xfId="15071" xr:uid="{00000000-0005-0000-0000-0000DE3A0000}"/>
    <cellStyle name="Normal 57 10 2 4" xfId="15072" xr:uid="{00000000-0005-0000-0000-0000DF3A0000}"/>
    <cellStyle name="Normal 57 10 2 5" xfId="15073" xr:uid="{00000000-0005-0000-0000-0000E03A0000}"/>
    <cellStyle name="Normal 57 10 2 6" xfId="15074" xr:uid="{00000000-0005-0000-0000-0000E13A0000}"/>
    <cellStyle name="Normal 57 10 3" xfId="15075" xr:uid="{00000000-0005-0000-0000-0000E23A0000}"/>
    <cellStyle name="Normal 57 10 3 2" xfId="15076" xr:uid="{00000000-0005-0000-0000-0000E33A0000}"/>
    <cellStyle name="Normal 57 10 4" xfId="15077" xr:uid="{00000000-0005-0000-0000-0000E43A0000}"/>
    <cellStyle name="Normal 57 10 5" xfId="15078" xr:uid="{00000000-0005-0000-0000-0000E53A0000}"/>
    <cellStyle name="Normal 57 11" xfId="15079" xr:uid="{00000000-0005-0000-0000-0000E63A0000}"/>
    <cellStyle name="Normal 57 11 2" xfId="15080" xr:uid="{00000000-0005-0000-0000-0000E73A0000}"/>
    <cellStyle name="Normal 57 11 3" xfId="15081" xr:uid="{00000000-0005-0000-0000-0000E83A0000}"/>
    <cellStyle name="Normal 57 11 4" xfId="15082" xr:uid="{00000000-0005-0000-0000-0000E93A0000}"/>
    <cellStyle name="Normal 57 11 5" xfId="15083" xr:uid="{00000000-0005-0000-0000-0000EA3A0000}"/>
    <cellStyle name="Normal 57 11 6" xfId="15084" xr:uid="{00000000-0005-0000-0000-0000EB3A0000}"/>
    <cellStyle name="Normal 57 12" xfId="15085" xr:uid="{00000000-0005-0000-0000-0000EC3A0000}"/>
    <cellStyle name="Normal 57 12 2" xfId="15086" xr:uid="{00000000-0005-0000-0000-0000ED3A0000}"/>
    <cellStyle name="Normal 57 13" xfId="15087" xr:uid="{00000000-0005-0000-0000-0000EE3A0000}"/>
    <cellStyle name="Normal 57 14" xfId="15088" xr:uid="{00000000-0005-0000-0000-0000EF3A0000}"/>
    <cellStyle name="Normal 57 2" xfId="15089" xr:uid="{00000000-0005-0000-0000-0000F03A0000}"/>
    <cellStyle name="Normal 57 2 2" xfId="15090" xr:uid="{00000000-0005-0000-0000-0000F13A0000}"/>
    <cellStyle name="Normal 57 2 2 2" xfId="15091" xr:uid="{00000000-0005-0000-0000-0000F23A0000}"/>
    <cellStyle name="Normal 57 2 2 3" xfId="15092" xr:uid="{00000000-0005-0000-0000-0000F33A0000}"/>
    <cellStyle name="Normal 57 2 2 4" xfId="15093" xr:uid="{00000000-0005-0000-0000-0000F43A0000}"/>
    <cellStyle name="Normal 57 2 2 5" xfId="15094" xr:uid="{00000000-0005-0000-0000-0000F53A0000}"/>
    <cellStyle name="Normal 57 2 2 6" xfId="15095" xr:uid="{00000000-0005-0000-0000-0000F63A0000}"/>
    <cellStyle name="Normal 57 2 3" xfId="15096" xr:uid="{00000000-0005-0000-0000-0000F73A0000}"/>
    <cellStyle name="Normal 57 2 3 2" xfId="15097" xr:uid="{00000000-0005-0000-0000-0000F83A0000}"/>
    <cellStyle name="Normal 57 2 4" xfId="15098" xr:uid="{00000000-0005-0000-0000-0000F93A0000}"/>
    <cellStyle name="Normal 57 2 5" xfId="15099" xr:uid="{00000000-0005-0000-0000-0000FA3A0000}"/>
    <cellStyle name="Normal 57 3" xfId="15100" xr:uid="{00000000-0005-0000-0000-0000FB3A0000}"/>
    <cellStyle name="Normal 57 3 2" xfId="15101" xr:uid="{00000000-0005-0000-0000-0000FC3A0000}"/>
    <cellStyle name="Normal 57 3 2 2" xfId="15102" xr:uid="{00000000-0005-0000-0000-0000FD3A0000}"/>
    <cellStyle name="Normal 57 3 2 3" xfId="15103" xr:uid="{00000000-0005-0000-0000-0000FE3A0000}"/>
    <cellStyle name="Normal 57 3 2 4" xfId="15104" xr:uid="{00000000-0005-0000-0000-0000FF3A0000}"/>
    <cellStyle name="Normal 57 3 2 5" xfId="15105" xr:uid="{00000000-0005-0000-0000-0000003B0000}"/>
    <cellStyle name="Normal 57 3 2 6" xfId="15106" xr:uid="{00000000-0005-0000-0000-0000013B0000}"/>
    <cellStyle name="Normal 57 3 3" xfId="15107" xr:uid="{00000000-0005-0000-0000-0000023B0000}"/>
    <cellStyle name="Normal 57 3 3 2" xfId="15108" xr:uid="{00000000-0005-0000-0000-0000033B0000}"/>
    <cellStyle name="Normal 57 3 4" xfId="15109" xr:uid="{00000000-0005-0000-0000-0000043B0000}"/>
    <cellStyle name="Normal 57 3 5" xfId="15110" xr:uid="{00000000-0005-0000-0000-0000053B0000}"/>
    <cellStyle name="Normal 57 4" xfId="15111" xr:uid="{00000000-0005-0000-0000-0000063B0000}"/>
    <cellStyle name="Normal 57 4 2" xfId="15112" xr:uid="{00000000-0005-0000-0000-0000073B0000}"/>
    <cellStyle name="Normal 57 4 2 2" xfId="15113" xr:uid="{00000000-0005-0000-0000-0000083B0000}"/>
    <cellStyle name="Normal 57 4 2 3" xfId="15114" xr:uid="{00000000-0005-0000-0000-0000093B0000}"/>
    <cellStyle name="Normal 57 4 2 4" xfId="15115" xr:uid="{00000000-0005-0000-0000-00000A3B0000}"/>
    <cellStyle name="Normal 57 4 2 5" xfId="15116" xr:uid="{00000000-0005-0000-0000-00000B3B0000}"/>
    <cellStyle name="Normal 57 4 2 6" xfId="15117" xr:uid="{00000000-0005-0000-0000-00000C3B0000}"/>
    <cellStyle name="Normal 57 4 3" xfId="15118" xr:uid="{00000000-0005-0000-0000-00000D3B0000}"/>
    <cellStyle name="Normal 57 4 3 2" xfId="15119" xr:uid="{00000000-0005-0000-0000-00000E3B0000}"/>
    <cellStyle name="Normal 57 4 4" xfId="15120" xr:uid="{00000000-0005-0000-0000-00000F3B0000}"/>
    <cellStyle name="Normal 57 4 5" xfId="15121" xr:uid="{00000000-0005-0000-0000-0000103B0000}"/>
    <cellStyle name="Normal 57 5" xfId="15122" xr:uid="{00000000-0005-0000-0000-0000113B0000}"/>
    <cellStyle name="Normal 57 5 2" xfId="15123" xr:uid="{00000000-0005-0000-0000-0000123B0000}"/>
    <cellStyle name="Normal 57 5 2 2" xfId="15124" xr:uid="{00000000-0005-0000-0000-0000133B0000}"/>
    <cellStyle name="Normal 57 5 2 3" xfId="15125" xr:uid="{00000000-0005-0000-0000-0000143B0000}"/>
    <cellStyle name="Normal 57 5 2 4" xfId="15126" xr:uid="{00000000-0005-0000-0000-0000153B0000}"/>
    <cellStyle name="Normal 57 5 2 5" xfId="15127" xr:uid="{00000000-0005-0000-0000-0000163B0000}"/>
    <cellStyle name="Normal 57 5 2 6" xfId="15128" xr:uid="{00000000-0005-0000-0000-0000173B0000}"/>
    <cellStyle name="Normal 57 5 3" xfId="15129" xr:uid="{00000000-0005-0000-0000-0000183B0000}"/>
    <cellStyle name="Normal 57 5 3 2" xfId="15130" xr:uid="{00000000-0005-0000-0000-0000193B0000}"/>
    <cellStyle name="Normal 57 5 4" xfId="15131" xr:uid="{00000000-0005-0000-0000-00001A3B0000}"/>
    <cellStyle name="Normal 57 5 5" xfId="15132" xr:uid="{00000000-0005-0000-0000-00001B3B0000}"/>
    <cellStyle name="Normal 57 6" xfId="15133" xr:uid="{00000000-0005-0000-0000-00001C3B0000}"/>
    <cellStyle name="Normal 57 6 2" xfId="15134" xr:uid="{00000000-0005-0000-0000-00001D3B0000}"/>
    <cellStyle name="Normal 57 6 2 2" xfId="15135" xr:uid="{00000000-0005-0000-0000-00001E3B0000}"/>
    <cellStyle name="Normal 57 6 2 3" xfId="15136" xr:uid="{00000000-0005-0000-0000-00001F3B0000}"/>
    <cellStyle name="Normal 57 6 2 4" xfId="15137" xr:uid="{00000000-0005-0000-0000-0000203B0000}"/>
    <cellStyle name="Normal 57 6 2 5" xfId="15138" xr:uid="{00000000-0005-0000-0000-0000213B0000}"/>
    <cellStyle name="Normal 57 6 2 6" xfId="15139" xr:uid="{00000000-0005-0000-0000-0000223B0000}"/>
    <cellStyle name="Normal 57 6 3" xfId="15140" xr:uid="{00000000-0005-0000-0000-0000233B0000}"/>
    <cellStyle name="Normal 57 6 3 2" xfId="15141" xr:uid="{00000000-0005-0000-0000-0000243B0000}"/>
    <cellStyle name="Normal 57 6 4" xfId="15142" xr:uid="{00000000-0005-0000-0000-0000253B0000}"/>
    <cellStyle name="Normal 57 6 5" xfId="15143" xr:uid="{00000000-0005-0000-0000-0000263B0000}"/>
    <cellStyle name="Normal 57 7" xfId="15144" xr:uid="{00000000-0005-0000-0000-0000273B0000}"/>
    <cellStyle name="Normal 57 7 2" xfId="15145" xr:uid="{00000000-0005-0000-0000-0000283B0000}"/>
    <cellStyle name="Normal 57 7 2 2" xfId="15146" xr:uid="{00000000-0005-0000-0000-0000293B0000}"/>
    <cellStyle name="Normal 57 7 2 3" xfId="15147" xr:uid="{00000000-0005-0000-0000-00002A3B0000}"/>
    <cellStyle name="Normal 57 7 2 4" xfId="15148" xr:uid="{00000000-0005-0000-0000-00002B3B0000}"/>
    <cellStyle name="Normal 57 7 2 5" xfId="15149" xr:uid="{00000000-0005-0000-0000-00002C3B0000}"/>
    <cellStyle name="Normal 57 7 2 6" xfId="15150" xr:uid="{00000000-0005-0000-0000-00002D3B0000}"/>
    <cellStyle name="Normal 57 7 3" xfId="15151" xr:uid="{00000000-0005-0000-0000-00002E3B0000}"/>
    <cellStyle name="Normal 57 7 3 2" xfId="15152" xr:uid="{00000000-0005-0000-0000-00002F3B0000}"/>
    <cellStyle name="Normal 57 7 4" xfId="15153" xr:uid="{00000000-0005-0000-0000-0000303B0000}"/>
    <cellStyle name="Normal 57 7 5" xfId="15154" xr:uid="{00000000-0005-0000-0000-0000313B0000}"/>
    <cellStyle name="Normal 57 8" xfId="15155" xr:uid="{00000000-0005-0000-0000-0000323B0000}"/>
    <cellStyle name="Normal 57 8 2" xfId="15156" xr:uid="{00000000-0005-0000-0000-0000333B0000}"/>
    <cellStyle name="Normal 57 8 2 2" xfId="15157" xr:uid="{00000000-0005-0000-0000-0000343B0000}"/>
    <cellStyle name="Normal 57 8 2 3" xfId="15158" xr:uid="{00000000-0005-0000-0000-0000353B0000}"/>
    <cellStyle name="Normal 57 8 2 4" xfId="15159" xr:uid="{00000000-0005-0000-0000-0000363B0000}"/>
    <cellStyle name="Normal 57 8 2 5" xfId="15160" xr:uid="{00000000-0005-0000-0000-0000373B0000}"/>
    <cellStyle name="Normal 57 8 2 6" xfId="15161" xr:uid="{00000000-0005-0000-0000-0000383B0000}"/>
    <cellStyle name="Normal 57 8 3" xfId="15162" xr:uid="{00000000-0005-0000-0000-0000393B0000}"/>
    <cellStyle name="Normal 57 8 3 2" xfId="15163" xr:uid="{00000000-0005-0000-0000-00003A3B0000}"/>
    <cellStyle name="Normal 57 8 4" xfId="15164" xr:uid="{00000000-0005-0000-0000-00003B3B0000}"/>
    <cellStyle name="Normal 57 8 5" xfId="15165" xr:uid="{00000000-0005-0000-0000-00003C3B0000}"/>
    <cellStyle name="Normal 57 9" xfId="15166" xr:uid="{00000000-0005-0000-0000-00003D3B0000}"/>
    <cellStyle name="Normal 57 9 2" xfId="15167" xr:uid="{00000000-0005-0000-0000-00003E3B0000}"/>
    <cellStyle name="Normal 57 9 2 2" xfId="15168" xr:uid="{00000000-0005-0000-0000-00003F3B0000}"/>
    <cellStyle name="Normal 57 9 2 3" xfId="15169" xr:uid="{00000000-0005-0000-0000-0000403B0000}"/>
    <cellStyle name="Normal 57 9 2 4" xfId="15170" xr:uid="{00000000-0005-0000-0000-0000413B0000}"/>
    <cellStyle name="Normal 57 9 2 5" xfId="15171" xr:uid="{00000000-0005-0000-0000-0000423B0000}"/>
    <cellStyle name="Normal 57 9 2 6" xfId="15172" xr:uid="{00000000-0005-0000-0000-0000433B0000}"/>
    <cellStyle name="Normal 57 9 3" xfId="15173" xr:uid="{00000000-0005-0000-0000-0000443B0000}"/>
    <cellStyle name="Normal 57 9 3 2" xfId="15174" xr:uid="{00000000-0005-0000-0000-0000453B0000}"/>
    <cellStyle name="Normal 57 9 4" xfId="15175" xr:uid="{00000000-0005-0000-0000-0000463B0000}"/>
    <cellStyle name="Normal 57 9 5" xfId="15176" xr:uid="{00000000-0005-0000-0000-0000473B0000}"/>
    <cellStyle name="Normal 58" xfId="15177" xr:uid="{00000000-0005-0000-0000-0000483B0000}"/>
    <cellStyle name="Normal 58 10" xfId="15178" xr:uid="{00000000-0005-0000-0000-0000493B0000}"/>
    <cellStyle name="Normal 58 10 2" xfId="15179" xr:uid="{00000000-0005-0000-0000-00004A3B0000}"/>
    <cellStyle name="Normal 58 10 2 2" xfId="15180" xr:uid="{00000000-0005-0000-0000-00004B3B0000}"/>
    <cellStyle name="Normal 58 10 2 3" xfId="15181" xr:uid="{00000000-0005-0000-0000-00004C3B0000}"/>
    <cellStyle name="Normal 58 10 2 4" xfId="15182" xr:uid="{00000000-0005-0000-0000-00004D3B0000}"/>
    <cellStyle name="Normal 58 10 2 5" xfId="15183" xr:uid="{00000000-0005-0000-0000-00004E3B0000}"/>
    <cellStyle name="Normal 58 10 2 6" xfId="15184" xr:uid="{00000000-0005-0000-0000-00004F3B0000}"/>
    <cellStyle name="Normal 58 10 3" xfId="15185" xr:uid="{00000000-0005-0000-0000-0000503B0000}"/>
    <cellStyle name="Normal 58 10 3 2" xfId="15186" xr:uid="{00000000-0005-0000-0000-0000513B0000}"/>
    <cellStyle name="Normal 58 10 4" xfId="15187" xr:uid="{00000000-0005-0000-0000-0000523B0000}"/>
    <cellStyle name="Normal 58 10 5" xfId="15188" xr:uid="{00000000-0005-0000-0000-0000533B0000}"/>
    <cellStyle name="Normal 58 11" xfId="15189" xr:uid="{00000000-0005-0000-0000-0000543B0000}"/>
    <cellStyle name="Normal 58 11 2" xfId="15190" xr:uid="{00000000-0005-0000-0000-0000553B0000}"/>
    <cellStyle name="Normal 58 11 3" xfId="15191" xr:uid="{00000000-0005-0000-0000-0000563B0000}"/>
    <cellStyle name="Normal 58 11 4" xfId="15192" xr:uid="{00000000-0005-0000-0000-0000573B0000}"/>
    <cellStyle name="Normal 58 11 5" xfId="15193" xr:uid="{00000000-0005-0000-0000-0000583B0000}"/>
    <cellStyle name="Normal 58 11 6" xfId="15194" xr:uid="{00000000-0005-0000-0000-0000593B0000}"/>
    <cellStyle name="Normal 58 12" xfId="15195" xr:uid="{00000000-0005-0000-0000-00005A3B0000}"/>
    <cellStyle name="Normal 58 12 2" xfId="15196" xr:uid="{00000000-0005-0000-0000-00005B3B0000}"/>
    <cellStyle name="Normal 58 13" xfId="15197" xr:uid="{00000000-0005-0000-0000-00005C3B0000}"/>
    <cellStyle name="Normal 58 14" xfId="15198" xr:uid="{00000000-0005-0000-0000-00005D3B0000}"/>
    <cellStyle name="Normal 58 2" xfId="15199" xr:uid="{00000000-0005-0000-0000-00005E3B0000}"/>
    <cellStyle name="Normal 58 2 2" xfId="15200" xr:uid="{00000000-0005-0000-0000-00005F3B0000}"/>
    <cellStyle name="Normal 58 2 2 2" xfId="15201" xr:uid="{00000000-0005-0000-0000-0000603B0000}"/>
    <cellStyle name="Normal 58 2 2 3" xfId="15202" xr:uid="{00000000-0005-0000-0000-0000613B0000}"/>
    <cellStyle name="Normal 58 2 2 4" xfId="15203" xr:uid="{00000000-0005-0000-0000-0000623B0000}"/>
    <cellStyle name="Normal 58 2 2 5" xfId="15204" xr:uid="{00000000-0005-0000-0000-0000633B0000}"/>
    <cellStyle name="Normal 58 2 2 6" xfId="15205" xr:uid="{00000000-0005-0000-0000-0000643B0000}"/>
    <cellStyle name="Normal 58 2 3" xfId="15206" xr:uid="{00000000-0005-0000-0000-0000653B0000}"/>
    <cellStyle name="Normal 58 2 3 2" xfId="15207" xr:uid="{00000000-0005-0000-0000-0000663B0000}"/>
    <cellStyle name="Normal 58 2 4" xfId="15208" xr:uid="{00000000-0005-0000-0000-0000673B0000}"/>
    <cellStyle name="Normal 58 2 5" xfId="15209" xr:uid="{00000000-0005-0000-0000-0000683B0000}"/>
    <cellStyle name="Normal 58 3" xfId="15210" xr:uid="{00000000-0005-0000-0000-0000693B0000}"/>
    <cellStyle name="Normal 58 3 2" xfId="15211" xr:uid="{00000000-0005-0000-0000-00006A3B0000}"/>
    <cellStyle name="Normal 58 3 2 2" xfId="15212" xr:uid="{00000000-0005-0000-0000-00006B3B0000}"/>
    <cellStyle name="Normal 58 3 2 3" xfId="15213" xr:uid="{00000000-0005-0000-0000-00006C3B0000}"/>
    <cellStyle name="Normal 58 3 2 4" xfId="15214" xr:uid="{00000000-0005-0000-0000-00006D3B0000}"/>
    <cellStyle name="Normal 58 3 2 5" xfId="15215" xr:uid="{00000000-0005-0000-0000-00006E3B0000}"/>
    <cellStyle name="Normal 58 3 2 6" xfId="15216" xr:uid="{00000000-0005-0000-0000-00006F3B0000}"/>
    <cellStyle name="Normal 58 3 3" xfId="15217" xr:uid="{00000000-0005-0000-0000-0000703B0000}"/>
    <cellStyle name="Normal 58 3 3 2" xfId="15218" xr:uid="{00000000-0005-0000-0000-0000713B0000}"/>
    <cellStyle name="Normal 58 3 4" xfId="15219" xr:uid="{00000000-0005-0000-0000-0000723B0000}"/>
    <cellStyle name="Normal 58 3 5" xfId="15220" xr:uid="{00000000-0005-0000-0000-0000733B0000}"/>
    <cellStyle name="Normal 58 4" xfId="15221" xr:uid="{00000000-0005-0000-0000-0000743B0000}"/>
    <cellStyle name="Normal 58 4 2" xfId="15222" xr:uid="{00000000-0005-0000-0000-0000753B0000}"/>
    <cellStyle name="Normal 58 4 2 2" xfId="15223" xr:uid="{00000000-0005-0000-0000-0000763B0000}"/>
    <cellStyle name="Normal 58 4 2 3" xfId="15224" xr:uid="{00000000-0005-0000-0000-0000773B0000}"/>
    <cellStyle name="Normal 58 4 2 4" xfId="15225" xr:uid="{00000000-0005-0000-0000-0000783B0000}"/>
    <cellStyle name="Normal 58 4 2 5" xfId="15226" xr:uid="{00000000-0005-0000-0000-0000793B0000}"/>
    <cellStyle name="Normal 58 4 2 6" xfId="15227" xr:uid="{00000000-0005-0000-0000-00007A3B0000}"/>
    <cellStyle name="Normal 58 4 3" xfId="15228" xr:uid="{00000000-0005-0000-0000-00007B3B0000}"/>
    <cellStyle name="Normal 58 4 3 2" xfId="15229" xr:uid="{00000000-0005-0000-0000-00007C3B0000}"/>
    <cellStyle name="Normal 58 4 4" xfId="15230" xr:uid="{00000000-0005-0000-0000-00007D3B0000}"/>
    <cellStyle name="Normal 58 4 5" xfId="15231" xr:uid="{00000000-0005-0000-0000-00007E3B0000}"/>
    <cellStyle name="Normal 58 5" xfId="15232" xr:uid="{00000000-0005-0000-0000-00007F3B0000}"/>
    <cellStyle name="Normal 58 5 2" xfId="15233" xr:uid="{00000000-0005-0000-0000-0000803B0000}"/>
    <cellStyle name="Normal 58 5 2 2" xfId="15234" xr:uid="{00000000-0005-0000-0000-0000813B0000}"/>
    <cellStyle name="Normal 58 5 2 3" xfId="15235" xr:uid="{00000000-0005-0000-0000-0000823B0000}"/>
    <cellStyle name="Normal 58 5 2 4" xfId="15236" xr:uid="{00000000-0005-0000-0000-0000833B0000}"/>
    <cellStyle name="Normal 58 5 2 5" xfId="15237" xr:uid="{00000000-0005-0000-0000-0000843B0000}"/>
    <cellStyle name="Normal 58 5 2 6" xfId="15238" xr:uid="{00000000-0005-0000-0000-0000853B0000}"/>
    <cellStyle name="Normal 58 5 3" xfId="15239" xr:uid="{00000000-0005-0000-0000-0000863B0000}"/>
    <cellStyle name="Normal 58 5 3 2" xfId="15240" xr:uid="{00000000-0005-0000-0000-0000873B0000}"/>
    <cellStyle name="Normal 58 5 4" xfId="15241" xr:uid="{00000000-0005-0000-0000-0000883B0000}"/>
    <cellStyle name="Normal 58 5 5" xfId="15242" xr:uid="{00000000-0005-0000-0000-0000893B0000}"/>
    <cellStyle name="Normal 58 6" xfId="15243" xr:uid="{00000000-0005-0000-0000-00008A3B0000}"/>
    <cellStyle name="Normal 58 6 2" xfId="15244" xr:uid="{00000000-0005-0000-0000-00008B3B0000}"/>
    <cellStyle name="Normal 58 6 2 2" xfId="15245" xr:uid="{00000000-0005-0000-0000-00008C3B0000}"/>
    <cellStyle name="Normal 58 6 2 3" xfId="15246" xr:uid="{00000000-0005-0000-0000-00008D3B0000}"/>
    <cellStyle name="Normal 58 6 2 4" xfId="15247" xr:uid="{00000000-0005-0000-0000-00008E3B0000}"/>
    <cellStyle name="Normal 58 6 2 5" xfId="15248" xr:uid="{00000000-0005-0000-0000-00008F3B0000}"/>
    <cellStyle name="Normal 58 6 2 6" xfId="15249" xr:uid="{00000000-0005-0000-0000-0000903B0000}"/>
    <cellStyle name="Normal 58 6 3" xfId="15250" xr:uid="{00000000-0005-0000-0000-0000913B0000}"/>
    <cellStyle name="Normal 58 6 3 2" xfId="15251" xr:uid="{00000000-0005-0000-0000-0000923B0000}"/>
    <cellStyle name="Normal 58 6 4" xfId="15252" xr:uid="{00000000-0005-0000-0000-0000933B0000}"/>
    <cellStyle name="Normal 58 6 5" xfId="15253" xr:uid="{00000000-0005-0000-0000-0000943B0000}"/>
    <cellStyle name="Normal 58 7" xfId="15254" xr:uid="{00000000-0005-0000-0000-0000953B0000}"/>
    <cellStyle name="Normal 58 7 2" xfId="15255" xr:uid="{00000000-0005-0000-0000-0000963B0000}"/>
    <cellStyle name="Normal 58 7 2 2" xfId="15256" xr:uid="{00000000-0005-0000-0000-0000973B0000}"/>
    <cellStyle name="Normal 58 7 2 3" xfId="15257" xr:uid="{00000000-0005-0000-0000-0000983B0000}"/>
    <cellStyle name="Normal 58 7 2 4" xfId="15258" xr:uid="{00000000-0005-0000-0000-0000993B0000}"/>
    <cellStyle name="Normal 58 7 2 5" xfId="15259" xr:uid="{00000000-0005-0000-0000-00009A3B0000}"/>
    <cellStyle name="Normal 58 7 2 6" xfId="15260" xr:uid="{00000000-0005-0000-0000-00009B3B0000}"/>
    <cellStyle name="Normal 58 7 3" xfId="15261" xr:uid="{00000000-0005-0000-0000-00009C3B0000}"/>
    <cellStyle name="Normal 58 7 3 2" xfId="15262" xr:uid="{00000000-0005-0000-0000-00009D3B0000}"/>
    <cellStyle name="Normal 58 7 4" xfId="15263" xr:uid="{00000000-0005-0000-0000-00009E3B0000}"/>
    <cellStyle name="Normal 58 7 5" xfId="15264" xr:uid="{00000000-0005-0000-0000-00009F3B0000}"/>
    <cellStyle name="Normal 58 8" xfId="15265" xr:uid="{00000000-0005-0000-0000-0000A03B0000}"/>
    <cellStyle name="Normal 58 8 2" xfId="15266" xr:uid="{00000000-0005-0000-0000-0000A13B0000}"/>
    <cellStyle name="Normal 58 8 2 2" xfId="15267" xr:uid="{00000000-0005-0000-0000-0000A23B0000}"/>
    <cellStyle name="Normal 58 8 2 3" xfId="15268" xr:uid="{00000000-0005-0000-0000-0000A33B0000}"/>
    <cellStyle name="Normal 58 8 2 4" xfId="15269" xr:uid="{00000000-0005-0000-0000-0000A43B0000}"/>
    <cellStyle name="Normal 58 8 2 5" xfId="15270" xr:uid="{00000000-0005-0000-0000-0000A53B0000}"/>
    <cellStyle name="Normal 58 8 2 6" xfId="15271" xr:uid="{00000000-0005-0000-0000-0000A63B0000}"/>
    <cellStyle name="Normal 58 8 3" xfId="15272" xr:uid="{00000000-0005-0000-0000-0000A73B0000}"/>
    <cellStyle name="Normal 58 8 3 2" xfId="15273" xr:uid="{00000000-0005-0000-0000-0000A83B0000}"/>
    <cellStyle name="Normal 58 8 4" xfId="15274" xr:uid="{00000000-0005-0000-0000-0000A93B0000}"/>
    <cellStyle name="Normal 58 8 5" xfId="15275" xr:uid="{00000000-0005-0000-0000-0000AA3B0000}"/>
    <cellStyle name="Normal 58 9" xfId="15276" xr:uid="{00000000-0005-0000-0000-0000AB3B0000}"/>
    <cellStyle name="Normal 58 9 2" xfId="15277" xr:uid="{00000000-0005-0000-0000-0000AC3B0000}"/>
    <cellStyle name="Normal 58 9 2 2" xfId="15278" xr:uid="{00000000-0005-0000-0000-0000AD3B0000}"/>
    <cellStyle name="Normal 58 9 2 3" xfId="15279" xr:uid="{00000000-0005-0000-0000-0000AE3B0000}"/>
    <cellStyle name="Normal 58 9 2 4" xfId="15280" xr:uid="{00000000-0005-0000-0000-0000AF3B0000}"/>
    <cellStyle name="Normal 58 9 2 5" xfId="15281" xr:uid="{00000000-0005-0000-0000-0000B03B0000}"/>
    <cellStyle name="Normal 58 9 2 6" xfId="15282" xr:uid="{00000000-0005-0000-0000-0000B13B0000}"/>
    <cellStyle name="Normal 58 9 3" xfId="15283" xr:uid="{00000000-0005-0000-0000-0000B23B0000}"/>
    <cellStyle name="Normal 58 9 3 2" xfId="15284" xr:uid="{00000000-0005-0000-0000-0000B33B0000}"/>
    <cellStyle name="Normal 58 9 4" xfId="15285" xr:uid="{00000000-0005-0000-0000-0000B43B0000}"/>
    <cellStyle name="Normal 58 9 5" xfId="15286" xr:uid="{00000000-0005-0000-0000-0000B53B0000}"/>
    <cellStyle name="Normal 59" xfId="15287" xr:uid="{00000000-0005-0000-0000-0000B63B0000}"/>
    <cellStyle name="Normal 59 10" xfId="15288" xr:uid="{00000000-0005-0000-0000-0000B73B0000}"/>
    <cellStyle name="Normal 59 10 2" xfId="15289" xr:uid="{00000000-0005-0000-0000-0000B83B0000}"/>
    <cellStyle name="Normal 59 10 2 2" xfId="15290" xr:uid="{00000000-0005-0000-0000-0000B93B0000}"/>
    <cellStyle name="Normal 59 10 2 3" xfId="15291" xr:uid="{00000000-0005-0000-0000-0000BA3B0000}"/>
    <cellStyle name="Normal 59 10 2 4" xfId="15292" xr:uid="{00000000-0005-0000-0000-0000BB3B0000}"/>
    <cellStyle name="Normal 59 10 2 5" xfId="15293" xr:uid="{00000000-0005-0000-0000-0000BC3B0000}"/>
    <cellStyle name="Normal 59 10 2 6" xfId="15294" xr:uid="{00000000-0005-0000-0000-0000BD3B0000}"/>
    <cellStyle name="Normal 59 10 3" xfId="15295" xr:uid="{00000000-0005-0000-0000-0000BE3B0000}"/>
    <cellStyle name="Normal 59 10 3 2" xfId="15296" xr:uid="{00000000-0005-0000-0000-0000BF3B0000}"/>
    <cellStyle name="Normal 59 10 4" xfId="15297" xr:uid="{00000000-0005-0000-0000-0000C03B0000}"/>
    <cellStyle name="Normal 59 10 5" xfId="15298" xr:uid="{00000000-0005-0000-0000-0000C13B0000}"/>
    <cellStyle name="Normal 59 11" xfId="15299" xr:uid="{00000000-0005-0000-0000-0000C23B0000}"/>
    <cellStyle name="Normal 59 11 2" xfId="15300" xr:uid="{00000000-0005-0000-0000-0000C33B0000}"/>
    <cellStyle name="Normal 59 11 3" xfId="15301" xr:uid="{00000000-0005-0000-0000-0000C43B0000}"/>
    <cellStyle name="Normal 59 11 4" xfId="15302" xr:uid="{00000000-0005-0000-0000-0000C53B0000}"/>
    <cellStyle name="Normal 59 11 5" xfId="15303" xr:uid="{00000000-0005-0000-0000-0000C63B0000}"/>
    <cellStyle name="Normal 59 11 6" xfId="15304" xr:uid="{00000000-0005-0000-0000-0000C73B0000}"/>
    <cellStyle name="Normal 59 12" xfId="15305" xr:uid="{00000000-0005-0000-0000-0000C83B0000}"/>
    <cellStyle name="Normal 59 12 2" xfId="15306" xr:uid="{00000000-0005-0000-0000-0000C93B0000}"/>
    <cellStyle name="Normal 59 13" xfId="15307" xr:uid="{00000000-0005-0000-0000-0000CA3B0000}"/>
    <cellStyle name="Normal 59 14" xfId="15308" xr:uid="{00000000-0005-0000-0000-0000CB3B0000}"/>
    <cellStyle name="Normal 59 2" xfId="15309" xr:uid="{00000000-0005-0000-0000-0000CC3B0000}"/>
    <cellStyle name="Normal 59 2 2" xfId="15310" xr:uid="{00000000-0005-0000-0000-0000CD3B0000}"/>
    <cellStyle name="Normal 59 2 2 2" xfId="15311" xr:uid="{00000000-0005-0000-0000-0000CE3B0000}"/>
    <cellStyle name="Normal 59 2 2 3" xfId="15312" xr:uid="{00000000-0005-0000-0000-0000CF3B0000}"/>
    <cellStyle name="Normal 59 2 2 4" xfId="15313" xr:uid="{00000000-0005-0000-0000-0000D03B0000}"/>
    <cellStyle name="Normal 59 2 2 5" xfId="15314" xr:uid="{00000000-0005-0000-0000-0000D13B0000}"/>
    <cellStyle name="Normal 59 2 2 6" xfId="15315" xr:uid="{00000000-0005-0000-0000-0000D23B0000}"/>
    <cellStyle name="Normal 59 2 3" xfId="15316" xr:uid="{00000000-0005-0000-0000-0000D33B0000}"/>
    <cellStyle name="Normal 59 2 3 2" xfId="15317" xr:uid="{00000000-0005-0000-0000-0000D43B0000}"/>
    <cellStyle name="Normal 59 2 4" xfId="15318" xr:uid="{00000000-0005-0000-0000-0000D53B0000}"/>
    <cellStyle name="Normal 59 2 5" xfId="15319" xr:uid="{00000000-0005-0000-0000-0000D63B0000}"/>
    <cellStyle name="Normal 59 3" xfId="15320" xr:uid="{00000000-0005-0000-0000-0000D73B0000}"/>
    <cellStyle name="Normal 59 3 2" xfId="15321" xr:uid="{00000000-0005-0000-0000-0000D83B0000}"/>
    <cellStyle name="Normal 59 3 2 2" xfId="15322" xr:uid="{00000000-0005-0000-0000-0000D93B0000}"/>
    <cellStyle name="Normal 59 3 2 3" xfId="15323" xr:uid="{00000000-0005-0000-0000-0000DA3B0000}"/>
    <cellStyle name="Normal 59 3 2 4" xfId="15324" xr:uid="{00000000-0005-0000-0000-0000DB3B0000}"/>
    <cellStyle name="Normal 59 3 2 5" xfId="15325" xr:uid="{00000000-0005-0000-0000-0000DC3B0000}"/>
    <cellStyle name="Normal 59 3 2 6" xfId="15326" xr:uid="{00000000-0005-0000-0000-0000DD3B0000}"/>
    <cellStyle name="Normal 59 3 3" xfId="15327" xr:uid="{00000000-0005-0000-0000-0000DE3B0000}"/>
    <cellStyle name="Normal 59 3 3 2" xfId="15328" xr:uid="{00000000-0005-0000-0000-0000DF3B0000}"/>
    <cellStyle name="Normal 59 3 4" xfId="15329" xr:uid="{00000000-0005-0000-0000-0000E03B0000}"/>
    <cellStyle name="Normal 59 3 5" xfId="15330" xr:uid="{00000000-0005-0000-0000-0000E13B0000}"/>
    <cellStyle name="Normal 59 4" xfId="15331" xr:uid="{00000000-0005-0000-0000-0000E23B0000}"/>
    <cellStyle name="Normal 59 4 2" xfId="15332" xr:uid="{00000000-0005-0000-0000-0000E33B0000}"/>
    <cellStyle name="Normal 59 4 2 2" xfId="15333" xr:uid="{00000000-0005-0000-0000-0000E43B0000}"/>
    <cellStyle name="Normal 59 4 2 3" xfId="15334" xr:uid="{00000000-0005-0000-0000-0000E53B0000}"/>
    <cellStyle name="Normal 59 4 2 4" xfId="15335" xr:uid="{00000000-0005-0000-0000-0000E63B0000}"/>
    <cellStyle name="Normal 59 4 2 5" xfId="15336" xr:uid="{00000000-0005-0000-0000-0000E73B0000}"/>
    <cellStyle name="Normal 59 4 2 6" xfId="15337" xr:uid="{00000000-0005-0000-0000-0000E83B0000}"/>
    <cellStyle name="Normal 59 4 3" xfId="15338" xr:uid="{00000000-0005-0000-0000-0000E93B0000}"/>
    <cellStyle name="Normal 59 4 3 2" xfId="15339" xr:uid="{00000000-0005-0000-0000-0000EA3B0000}"/>
    <cellStyle name="Normal 59 4 4" xfId="15340" xr:uid="{00000000-0005-0000-0000-0000EB3B0000}"/>
    <cellStyle name="Normal 59 4 5" xfId="15341" xr:uid="{00000000-0005-0000-0000-0000EC3B0000}"/>
    <cellStyle name="Normal 59 5" xfId="15342" xr:uid="{00000000-0005-0000-0000-0000ED3B0000}"/>
    <cellStyle name="Normal 59 5 2" xfId="15343" xr:uid="{00000000-0005-0000-0000-0000EE3B0000}"/>
    <cellStyle name="Normal 59 5 2 2" xfId="15344" xr:uid="{00000000-0005-0000-0000-0000EF3B0000}"/>
    <cellStyle name="Normal 59 5 2 3" xfId="15345" xr:uid="{00000000-0005-0000-0000-0000F03B0000}"/>
    <cellStyle name="Normal 59 5 2 4" xfId="15346" xr:uid="{00000000-0005-0000-0000-0000F13B0000}"/>
    <cellStyle name="Normal 59 5 2 5" xfId="15347" xr:uid="{00000000-0005-0000-0000-0000F23B0000}"/>
    <cellStyle name="Normal 59 5 2 6" xfId="15348" xr:uid="{00000000-0005-0000-0000-0000F33B0000}"/>
    <cellStyle name="Normal 59 5 3" xfId="15349" xr:uid="{00000000-0005-0000-0000-0000F43B0000}"/>
    <cellStyle name="Normal 59 5 3 2" xfId="15350" xr:uid="{00000000-0005-0000-0000-0000F53B0000}"/>
    <cellStyle name="Normal 59 5 4" xfId="15351" xr:uid="{00000000-0005-0000-0000-0000F63B0000}"/>
    <cellStyle name="Normal 59 5 5" xfId="15352" xr:uid="{00000000-0005-0000-0000-0000F73B0000}"/>
    <cellStyle name="Normal 59 6" xfId="15353" xr:uid="{00000000-0005-0000-0000-0000F83B0000}"/>
    <cellStyle name="Normal 59 6 2" xfId="15354" xr:uid="{00000000-0005-0000-0000-0000F93B0000}"/>
    <cellStyle name="Normal 59 6 2 2" xfId="15355" xr:uid="{00000000-0005-0000-0000-0000FA3B0000}"/>
    <cellStyle name="Normal 59 6 2 3" xfId="15356" xr:uid="{00000000-0005-0000-0000-0000FB3B0000}"/>
    <cellStyle name="Normal 59 6 2 4" xfId="15357" xr:uid="{00000000-0005-0000-0000-0000FC3B0000}"/>
    <cellStyle name="Normal 59 6 2 5" xfId="15358" xr:uid="{00000000-0005-0000-0000-0000FD3B0000}"/>
    <cellStyle name="Normal 59 6 2 6" xfId="15359" xr:uid="{00000000-0005-0000-0000-0000FE3B0000}"/>
    <cellStyle name="Normal 59 6 3" xfId="15360" xr:uid="{00000000-0005-0000-0000-0000FF3B0000}"/>
    <cellStyle name="Normal 59 6 3 2" xfId="15361" xr:uid="{00000000-0005-0000-0000-0000003C0000}"/>
    <cellStyle name="Normal 59 6 4" xfId="15362" xr:uid="{00000000-0005-0000-0000-0000013C0000}"/>
    <cellStyle name="Normal 59 6 5" xfId="15363" xr:uid="{00000000-0005-0000-0000-0000023C0000}"/>
    <cellStyle name="Normal 59 7" xfId="15364" xr:uid="{00000000-0005-0000-0000-0000033C0000}"/>
    <cellStyle name="Normal 59 7 2" xfId="15365" xr:uid="{00000000-0005-0000-0000-0000043C0000}"/>
    <cellStyle name="Normal 59 7 2 2" xfId="15366" xr:uid="{00000000-0005-0000-0000-0000053C0000}"/>
    <cellStyle name="Normal 59 7 2 3" xfId="15367" xr:uid="{00000000-0005-0000-0000-0000063C0000}"/>
    <cellStyle name="Normal 59 7 2 4" xfId="15368" xr:uid="{00000000-0005-0000-0000-0000073C0000}"/>
    <cellStyle name="Normal 59 7 2 5" xfId="15369" xr:uid="{00000000-0005-0000-0000-0000083C0000}"/>
    <cellStyle name="Normal 59 7 2 6" xfId="15370" xr:uid="{00000000-0005-0000-0000-0000093C0000}"/>
    <cellStyle name="Normal 59 7 3" xfId="15371" xr:uid="{00000000-0005-0000-0000-00000A3C0000}"/>
    <cellStyle name="Normal 59 7 3 2" xfId="15372" xr:uid="{00000000-0005-0000-0000-00000B3C0000}"/>
    <cellStyle name="Normal 59 7 4" xfId="15373" xr:uid="{00000000-0005-0000-0000-00000C3C0000}"/>
    <cellStyle name="Normal 59 7 5" xfId="15374" xr:uid="{00000000-0005-0000-0000-00000D3C0000}"/>
    <cellStyle name="Normal 59 8" xfId="15375" xr:uid="{00000000-0005-0000-0000-00000E3C0000}"/>
    <cellStyle name="Normal 59 8 2" xfId="15376" xr:uid="{00000000-0005-0000-0000-00000F3C0000}"/>
    <cellStyle name="Normal 59 8 2 2" xfId="15377" xr:uid="{00000000-0005-0000-0000-0000103C0000}"/>
    <cellStyle name="Normal 59 8 2 3" xfId="15378" xr:uid="{00000000-0005-0000-0000-0000113C0000}"/>
    <cellStyle name="Normal 59 8 2 4" xfId="15379" xr:uid="{00000000-0005-0000-0000-0000123C0000}"/>
    <cellStyle name="Normal 59 8 2 5" xfId="15380" xr:uid="{00000000-0005-0000-0000-0000133C0000}"/>
    <cellStyle name="Normal 59 8 2 6" xfId="15381" xr:uid="{00000000-0005-0000-0000-0000143C0000}"/>
    <cellStyle name="Normal 59 8 3" xfId="15382" xr:uid="{00000000-0005-0000-0000-0000153C0000}"/>
    <cellStyle name="Normal 59 8 3 2" xfId="15383" xr:uid="{00000000-0005-0000-0000-0000163C0000}"/>
    <cellStyle name="Normal 59 8 4" xfId="15384" xr:uid="{00000000-0005-0000-0000-0000173C0000}"/>
    <cellStyle name="Normal 59 8 5" xfId="15385" xr:uid="{00000000-0005-0000-0000-0000183C0000}"/>
    <cellStyle name="Normal 59 9" xfId="15386" xr:uid="{00000000-0005-0000-0000-0000193C0000}"/>
    <cellStyle name="Normal 59 9 2" xfId="15387" xr:uid="{00000000-0005-0000-0000-00001A3C0000}"/>
    <cellStyle name="Normal 59 9 2 2" xfId="15388" xr:uid="{00000000-0005-0000-0000-00001B3C0000}"/>
    <cellStyle name="Normal 59 9 2 3" xfId="15389" xr:uid="{00000000-0005-0000-0000-00001C3C0000}"/>
    <cellStyle name="Normal 59 9 2 4" xfId="15390" xr:uid="{00000000-0005-0000-0000-00001D3C0000}"/>
    <cellStyle name="Normal 59 9 2 5" xfId="15391" xr:uid="{00000000-0005-0000-0000-00001E3C0000}"/>
    <cellStyle name="Normal 59 9 2 6" xfId="15392" xr:uid="{00000000-0005-0000-0000-00001F3C0000}"/>
    <cellStyle name="Normal 59 9 3" xfId="15393" xr:uid="{00000000-0005-0000-0000-0000203C0000}"/>
    <cellStyle name="Normal 59 9 3 2" xfId="15394" xr:uid="{00000000-0005-0000-0000-0000213C0000}"/>
    <cellStyle name="Normal 59 9 4" xfId="15395" xr:uid="{00000000-0005-0000-0000-0000223C0000}"/>
    <cellStyle name="Normal 59 9 5" xfId="15396" xr:uid="{00000000-0005-0000-0000-0000233C0000}"/>
    <cellStyle name="Normal 6" xfId="12" xr:uid="{00000000-0005-0000-0000-0000243C0000}"/>
    <cellStyle name="Normal 6 10" xfId="15397" xr:uid="{00000000-0005-0000-0000-0000253C0000}"/>
    <cellStyle name="Normal 6 10 2" xfId="15398" xr:uid="{00000000-0005-0000-0000-0000263C0000}"/>
    <cellStyle name="Normal 6 10 2 2" xfId="15399" xr:uid="{00000000-0005-0000-0000-0000273C0000}"/>
    <cellStyle name="Normal 6 10 2 2 2" xfId="15400" xr:uid="{00000000-0005-0000-0000-0000283C0000}"/>
    <cellStyle name="Normal 6 10 2 2 3" xfId="15401" xr:uid="{00000000-0005-0000-0000-0000293C0000}"/>
    <cellStyle name="Normal 6 10 2 2 4" xfId="15402" xr:uid="{00000000-0005-0000-0000-00002A3C0000}"/>
    <cellStyle name="Normal 6 10 2 3" xfId="15403" xr:uid="{00000000-0005-0000-0000-00002B3C0000}"/>
    <cellStyle name="Normal 6 10 2 4" xfId="15404" xr:uid="{00000000-0005-0000-0000-00002C3C0000}"/>
    <cellStyle name="Normal 6 10 3" xfId="15405" xr:uid="{00000000-0005-0000-0000-00002D3C0000}"/>
    <cellStyle name="Normal 6 10 3 2" xfId="15406" xr:uid="{00000000-0005-0000-0000-00002E3C0000}"/>
    <cellStyle name="Normal 6 10 3 3" xfId="15407" xr:uid="{00000000-0005-0000-0000-00002F3C0000}"/>
    <cellStyle name="Normal 6 10 3 4" xfId="15408" xr:uid="{00000000-0005-0000-0000-0000303C0000}"/>
    <cellStyle name="Normal 6 10 4" xfId="15409" xr:uid="{00000000-0005-0000-0000-0000313C0000}"/>
    <cellStyle name="Normal 6 10 5" xfId="15410" xr:uid="{00000000-0005-0000-0000-0000323C0000}"/>
    <cellStyle name="Normal 6 11" xfId="15411" xr:uid="{00000000-0005-0000-0000-0000333C0000}"/>
    <cellStyle name="Normal 6 11 2" xfId="15412" xr:uid="{00000000-0005-0000-0000-0000343C0000}"/>
    <cellStyle name="Normal 6 11 2 2" xfId="15413" xr:uid="{00000000-0005-0000-0000-0000353C0000}"/>
    <cellStyle name="Normal 6 11 2 2 2" xfId="15414" xr:uid="{00000000-0005-0000-0000-0000363C0000}"/>
    <cellStyle name="Normal 6 11 2 2 3" xfId="15415" xr:uid="{00000000-0005-0000-0000-0000373C0000}"/>
    <cellStyle name="Normal 6 11 2 2 4" xfId="15416" xr:uid="{00000000-0005-0000-0000-0000383C0000}"/>
    <cellStyle name="Normal 6 11 2 3" xfId="15417" xr:uid="{00000000-0005-0000-0000-0000393C0000}"/>
    <cellStyle name="Normal 6 11 2 4" xfId="15418" xr:uid="{00000000-0005-0000-0000-00003A3C0000}"/>
    <cellStyle name="Normal 6 11 3" xfId="15419" xr:uid="{00000000-0005-0000-0000-00003B3C0000}"/>
    <cellStyle name="Normal 6 11 3 2" xfId="15420" xr:uid="{00000000-0005-0000-0000-00003C3C0000}"/>
    <cellStyle name="Normal 6 11 3 3" xfId="15421" xr:uid="{00000000-0005-0000-0000-00003D3C0000}"/>
    <cellStyle name="Normal 6 11 3 4" xfId="15422" xr:uid="{00000000-0005-0000-0000-00003E3C0000}"/>
    <cellStyle name="Normal 6 11 4" xfId="15423" xr:uid="{00000000-0005-0000-0000-00003F3C0000}"/>
    <cellStyle name="Normal 6 11 5" xfId="15424" xr:uid="{00000000-0005-0000-0000-0000403C0000}"/>
    <cellStyle name="Normal 6 12" xfId="15425" xr:uid="{00000000-0005-0000-0000-0000413C0000}"/>
    <cellStyle name="Normal 6 12 2" xfId="15426" xr:uid="{00000000-0005-0000-0000-0000423C0000}"/>
    <cellStyle name="Normal 6 12 3" xfId="15427" xr:uid="{00000000-0005-0000-0000-0000433C0000}"/>
    <cellStyle name="Normal 6 12 4" xfId="15428" xr:uid="{00000000-0005-0000-0000-0000443C0000}"/>
    <cellStyle name="Normal 6 13" xfId="15429" xr:uid="{00000000-0005-0000-0000-0000453C0000}"/>
    <cellStyle name="Normal 6 13 2" xfId="15430" xr:uid="{00000000-0005-0000-0000-0000463C0000}"/>
    <cellStyle name="Normal 6 13 2 2" xfId="15431" xr:uid="{00000000-0005-0000-0000-0000473C0000}"/>
    <cellStyle name="Normal 6 13 2 3" xfId="15432" xr:uid="{00000000-0005-0000-0000-0000483C0000}"/>
    <cellStyle name="Normal 6 13 2 4" xfId="15433" xr:uid="{00000000-0005-0000-0000-0000493C0000}"/>
    <cellStyle name="Normal 6 13 3" xfId="15434" xr:uid="{00000000-0005-0000-0000-00004A3C0000}"/>
    <cellStyle name="Normal 6 13 4" xfId="15435" xr:uid="{00000000-0005-0000-0000-00004B3C0000}"/>
    <cellStyle name="Normal 6 13 5" xfId="15436" xr:uid="{00000000-0005-0000-0000-00004C3C0000}"/>
    <cellStyle name="Normal 6 14" xfId="15437" xr:uid="{00000000-0005-0000-0000-00004D3C0000}"/>
    <cellStyle name="Normal 6 14 2" xfId="15438" xr:uid="{00000000-0005-0000-0000-00004E3C0000}"/>
    <cellStyle name="Normal 6 14 2 2" xfId="15439" xr:uid="{00000000-0005-0000-0000-00004F3C0000}"/>
    <cellStyle name="Normal 6 14 3" xfId="15440" xr:uid="{00000000-0005-0000-0000-0000503C0000}"/>
    <cellStyle name="Normal 6 14 4" xfId="15441" xr:uid="{00000000-0005-0000-0000-0000513C0000}"/>
    <cellStyle name="Normal 6 15" xfId="15442" xr:uid="{00000000-0005-0000-0000-0000523C0000}"/>
    <cellStyle name="Normal 6 15 2" xfId="15443" xr:uid="{00000000-0005-0000-0000-0000533C0000}"/>
    <cellStyle name="Normal 6 15 2 2" xfId="15444" xr:uid="{00000000-0005-0000-0000-0000543C0000}"/>
    <cellStyle name="Normal 6 15 3" xfId="15445" xr:uid="{00000000-0005-0000-0000-0000553C0000}"/>
    <cellStyle name="Normal 6 16" xfId="15446" xr:uid="{00000000-0005-0000-0000-0000563C0000}"/>
    <cellStyle name="Normal 6 16 2" xfId="15447" xr:uid="{00000000-0005-0000-0000-0000573C0000}"/>
    <cellStyle name="Normal 6 16 3" xfId="15448" xr:uid="{00000000-0005-0000-0000-0000583C0000}"/>
    <cellStyle name="Normal 6 17" xfId="15449" xr:uid="{00000000-0005-0000-0000-0000593C0000}"/>
    <cellStyle name="Normal 6 17 2" xfId="15450" xr:uid="{00000000-0005-0000-0000-00005A3C0000}"/>
    <cellStyle name="Normal 6 17 3" xfId="15451" xr:uid="{00000000-0005-0000-0000-00005B3C0000}"/>
    <cellStyle name="Normal 6 18" xfId="15452" xr:uid="{00000000-0005-0000-0000-00005C3C0000}"/>
    <cellStyle name="Normal 6 18 2" xfId="15453" xr:uid="{00000000-0005-0000-0000-00005D3C0000}"/>
    <cellStyle name="Normal 6 19" xfId="15454" xr:uid="{00000000-0005-0000-0000-00005E3C0000}"/>
    <cellStyle name="Normal 6 2" xfId="16" xr:uid="{00000000-0005-0000-0000-00005F3C0000}"/>
    <cellStyle name="Normal 6 2 2" xfId="15456" xr:uid="{00000000-0005-0000-0000-0000603C0000}"/>
    <cellStyle name="Normal 6 2 2 2" xfId="15457" xr:uid="{00000000-0005-0000-0000-0000613C0000}"/>
    <cellStyle name="Normal 6 2 2 2 2" xfId="15458" xr:uid="{00000000-0005-0000-0000-0000623C0000}"/>
    <cellStyle name="Normal 6 2 2 2 3" xfId="15459" xr:uid="{00000000-0005-0000-0000-0000633C0000}"/>
    <cellStyle name="Normal 6 2 2 2 4" xfId="15460" xr:uid="{00000000-0005-0000-0000-0000643C0000}"/>
    <cellStyle name="Normal 6 2 2 3" xfId="15461" xr:uid="{00000000-0005-0000-0000-0000653C0000}"/>
    <cellStyle name="Normal 6 2 2 3 2" xfId="15462" xr:uid="{00000000-0005-0000-0000-0000663C0000}"/>
    <cellStyle name="Normal 6 2 2 4" xfId="15463" xr:uid="{00000000-0005-0000-0000-0000673C0000}"/>
    <cellStyle name="Normal 6 2 2 5" xfId="15464" xr:uid="{00000000-0005-0000-0000-0000683C0000}"/>
    <cellStyle name="Normal 6 2 2 6" xfId="15465" xr:uid="{00000000-0005-0000-0000-0000693C0000}"/>
    <cellStyle name="Normal 6 2 2 7" xfId="15466" xr:uid="{00000000-0005-0000-0000-00006A3C0000}"/>
    <cellStyle name="Normal 6 2 3" xfId="15467" xr:uid="{00000000-0005-0000-0000-00006B3C0000}"/>
    <cellStyle name="Normal 6 2 3 2" xfId="15468" xr:uid="{00000000-0005-0000-0000-00006C3C0000}"/>
    <cellStyle name="Normal 6 2 3 3" xfId="15469" xr:uid="{00000000-0005-0000-0000-00006D3C0000}"/>
    <cellStyle name="Normal 6 2 3 4" xfId="15470" xr:uid="{00000000-0005-0000-0000-00006E3C0000}"/>
    <cellStyle name="Normal 6 2 3 5" xfId="15471" xr:uid="{00000000-0005-0000-0000-00006F3C0000}"/>
    <cellStyle name="Normal 6 2 4" xfId="15472" xr:uid="{00000000-0005-0000-0000-0000703C0000}"/>
    <cellStyle name="Normal 6 2 5" xfId="15473" xr:uid="{00000000-0005-0000-0000-0000713C0000}"/>
    <cellStyle name="Normal 6 2 6" xfId="15474" xr:uid="{00000000-0005-0000-0000-0000723C0000}"/>
    <cellStyle name="Normal 6 2 7" xfId="15475" xr:uid="{00000000-0005-0000-0000-0000733C0000}"/>
    <cellStyle name="Normal 6 2 8" xfId="15455" xr:uid="{00000000-0005-0000-0000-0000743C0000}"/>
    <cellStyle name="Normal 6 3" xfId="15476" xr:uid="{00000000-0005-0000-0000-0000753C0000}"/>
    <cellStyle name="Normal 6 3 2" xfId="15477" xr:uid="{00000000-0005-0000-0000-0000763C0000}"/>
    <cellStyle name="Normal 6 3 2 2" xfId="15478" xr:uid="{00000000-0005-0000-0000-0000773C0000}"/>
    <cellStyle name="Normal 6 3 2 2 2" xfId="15479" xr:uid="{00000000-0005-0000-0000-0000783C0000}"/>
    <cellStyle name="Normal 6 3 2 2 3" xfId="15480" xr:uid="{00000000-0005-0000-0000-0000793C0000}"/>
    <cellStyle name="Normal 6 3 2 2 4" xfId="15481" xr:uid="{00000000-0005-0000-0000-00007A3C0000}"/>
    <cellStyle name="Normal 6 3 2 3" xfId="15482" xr:uid="{00000000-0005-0000-0000-00007B3C0000}"/>
    <cellStyle name="Normal 6 3 2 3 2" xfId="15483" xr:uid="{00000000-0005-0000-0000-00007C3C0000}"/>
    <cellStyle name="Normal 6 3 2 4" xfId="15484" xr:uid="{00000000-0005-0000-0000-00007D3C0000}"/>
    <cellStyle name="Normal 6 3 2 5" xfId="15485" xr:uid="{00000000-0005-0000-0000-00007E3C0000}"/>
    <cellStyle name="Normal 6 3 2 6" xfId="15486" xr:uid="{00000000-0005-0000-0000-00007F3C0000}"/>
    <cellStyle name="Normal 6 3 2 7" xfId="15487" xr:uid="{00000000-0005-0000-0000-0000803C0000}"/>
    <cellStyle name="Normal 6 3 3" xfId="15488" xr:uid="{00000000-0005-0000-0000-0000813C0000}"/>
    <cellStyle name="Normal 6 3 3 2" xfId="15489" xr:uid="{00000000-0005-0000-0000-0000823C0000}"/>
    <cellStyle name="Normal 6 3 3 3" xfId="15490" xr:uid="{00000000-0005-0000-0000-0000833C0000}"/>
    <cellStyle name="Normal 6 3 4" xfId="15491" xr:uid="{00000000-0005-0000-0000-0000843C0000}"/>
    <cellStyle name="Normal 6 3 4 2" xfId="15492" xr:uid="{00000000-0005-0000-0000-0000853C0000}"/>
    <cellStyle name="Normal 6 3 4 3" xfId="15493" xr:uid="{00000000-0005-0000-0000-0000863C0000}"/>
    <cellStyle name="Normal 6 3 5" xfId="15494" xr:uid="{00000000-0005-0000-0000-0000873C0000}"/>
    <cellStyle name="Normal 6 3 6" xfId="15495" xr:uid="{00000000-0005-0000-0000-0000883C0000}"/>
    <cellStyle name="Normal 6 3 7" xfId="15496" xr:uid="{00000000-0005-0000-0000-0000893C0000}"/>
    <cellStyle name="Normal 6 3 8" xfId="15497" xr:uid="{00000000-0005-0000-0000-00008A3C0000}"/>
    <cellStyle name="Normal 6 4" xfId="15498" xr:uid="{00000000-0005-0000-0000-00008B3C0000}"/>
    <cellStyle name="Normal 6 4 2" xfId="15499" xr:uid="{00000000-0005-0000-0000-00008C3C0000}"/>
    <cellStyle name="Normal 6 4 2 2" xfId="15500" xr:uid="{00000000-0005-0000-0000-00008D3C0000}"/>
    <cellStyle name="Normal 6 4 2 2 2" xfId="15501" xr:uid="{00000000-0005-0000-0000-00008E3C0000}"/>
    <cellStyle name="Normal 6 4 2 2 3" xfId="15502" xr:uid="{00000000-0005-0000-0000-00008F3C0000}"/>
    <cellStyle name="Normal 6 4 2 2 4" xfId="15503" xr:uid="{00000000-0005-0000-0000-0000903C0000}"/>
    <cellStyle name="Normal 6 4 2 3" xfId="15504" xr:uid="{00000000-0005-0000-0000-0000913C0000}"/>
    <cellStyle name="Normal 6 4 2 4" xfId="15505" xr:uid="{00000000-0005-0000-0000-0000923C0000}"/>
    <cellStyle name="Normal 6 4 3" xfId="15506" xr:uid="{00000000-0005-0000-0000-0000933C0000}"/>
    <cellStyle name="Normal 6 4 3 2" xfId="15507" xr:uid="{00000000-0005-0000-0000-0000943C0000}"/>
    <cellStyle name="Normal 6 4 3 3" xfId="15508" xr:uid="{00000000-0005-0000-0000-0000953C0000}"/>
    <cellStyle name="Normal 6 4 3 4" xfId="15509" xr:uid="{00000000-0005-0000-0000-0000963C0000}"/>
    <cellStyle name="Normal 6 4 4" xfId="15510" xr:uid="{00000000-0005-0000-0000-0000973C0000}"/>
    <cellStyle name="Normal 6 4 5" xfId="15511" xr:uid="{00000000-0005-0000-0000-0000983C0000}"/>
    <cellStyle name="Normal 6 4 6" xfId="15512" xr:uid="{00000000-0005-0000-0000-0000993C0000}"/>
    <cellStyle name="Normal 6 5" xfId="15513" xr:uid="{00000000-0005-0000-0000-00009A3C0000}"/>
    <cellStyle name="Normal 6 5 2" xfId="15514" xr:uid="{00000000-0005-0000-0000-00009B3C0000}"/>
    <cellStyle name="Normal 6 5 2 2" xfId="15515" xr:uid="{00000000-0005-0000-0000-00009C3C0000}"/>
    <cellStyle name="Normal 6 5 2 2 2" xfId="15516" xr:uid="{00000000-0005-0000-0000-00009D3C0000}"/>
    <cellStyle name="Normal 6 5 2 2 3" xfId="15517" xr:uid="{00000000-0005-0000-0000-00009E3C0000}"/>
    <cellStyle name="Normal 6 5 2 2 4" xfId="15518" xr:uid="{00000000-0005-0000-0000-00009F3C0000}"/>
    <cellStyle name="Normal 6 5 2 3" xfId="15519" xr:uid="{00000000-0005-0000-0000-0000A03C0000}"/>
    <cellStyle name="Normal 6 5 2 4" xfId="15520" xr:uid="{00000000-0005-0000-0000-0000A13C0000}"/>
    <cellStyle name="Normal 6 5 3" xfId="15521" xr:uid="{00000000-0005-0000-0000-0000A23C0000}"/>
    <cellStyle name="Normal 6 5 3 2" xfId="15522" xr:uid="{00000000-0005-0000-0000-0000A33C0000}"/>
    <cellStyle name="Normal 6 5 3 3" xfId="15523" xr:uid="{00000000-0005-0000-0000-0000A43C0000}"/>
    <cellStyle name="Normal 6 5 3 4" xfId="15524" xr:uid="{00000000-0005-0000-0000-0000A53C0000}"/>
    <cellStyle name="Normal 6 5 4" xfId="15525" xr:uid="{00000000-0005-0000-0000-0000A63C0000}"/>
    <cellStyle name="Normal 6 5 5" xfId="15526" xr:uid="{00000000-0005-0000-0000-0000A73C0000}"/>
    <cellStyle name="Normal 6 5 6" xfId="15527" xr:uid="{00000000-0005-0000-0000-0000A83C0000}"/>
    <cellStyle name="Normal 6 6" xfId="15528" xr:uid="{00000000-0005-0000-0000-0000A93C0000}"/>
    <cellStyle name="Normal 6 6 2" xfId="15529" xr:uid="{00000000-0005-0000-0000-0000AA3C0000}"/>
    <cellStyle name="Normal 6 6 2 2" xfId="15530" xr:uid="{00000000-0005-0000-0000-0000AB3C0000}"/>
    <cellStyle name="Normal 6 6 2 2 2" xfId="15531" xr:uid="{00000000-0005-0000-0000-0000AC3C0000}"/>
    <cellStyle name="Normal 6 6 2 2 3" xfId="15532" xr:uid="{00000000-0005-0000-0000-0000AD3C0000}"/>
    <cellStyle name="Normal 6 6 2 2 4" xfId="15533" xr:uid="{00000000-0005-0000-0000-0000AE3C0000}"/>
    <cellStyle name="Normal 6 6 2 3" xfId="15534" xr:uid="{00000000-0005-0000-0000-0000AF3C0000}"/>
    <cellStyle name="Normal 6 6 2 4" xfId="15535" xr:uid="{00000000-0005-0000-0000-0000B03C0000}"/>
    <cellStyle name="Normal 6 6 3" xfId="15536" xr:uid="{00000000-0005-0000-0000-0000B13C0000}"/>
    <cellStyle name="Normal 6 6 3 2" xfId="15537" xr:uid="{00000000-0005-0000-0000-0000B23C0000}"/>
    <cellStyle name="Normal 6 6 3 3" xfId="15538" xr:uid="{00000000-0005-0000-0000-0000B33C0000}"/>
    <cellStyle name="Normal 6 6 3 4" xfId="15539" xr:uid="{00000000-0005-0000-0000-0000B43C0000}"/>
    <cellStyle name="Normal 6 6 4" xfId="15540" xr:uid="{00000000-0005-0000-0000-0000B53C0000}"/>
    <cellStyle name="Normal 6 6 5" xfId="15541" xr:uid="{00000000-0005-0000-0000-0000B63C0000}"/>
    <cellStyle name="Normal 6 7" xfId="15542" xr:uid="{00000000-0005-0000-0000-0000B73C0000}"/>
    <cellStyle name="Normal 6 7 2" xfId="15543" xr:uid="{00000000-0005-0000-0000-0000B83C0000}"/>
    <cellStyle name="Normal 6 7 2 2" xfId="15544" xr:uid="{00000000-0005-0000-0000-0000B93C0000}"/>
    <cellStyle name="Normal 6 7 2 2 2" xfId="15545" xr:uid="{00000000-0005-0000-0000-0000BA3C0000}"/>
    <cellStyle name="Normal 6 7 2 2 3" xfId="15546" xr:uid="{00000000-0005-0000-0000-0000BB3C0000}"/>
    <cellStyle name="Normal 6 7 2 2 4" xfId="15547" xr:uid="{00000000-0005-0000-0000-0000BC3C0000}"/>
    <cellStyle name="Normal 6 7 2 3" xfId="15548" xr:uid="{00000000-0005-0000-0000-0000BD3C0000}"/>
    <cellStyle name="Normal 6 7 2 4" xfId="15549" xr:uid="{00000000-0005-0000-0000-0000BE3C0000}"/>
    <cellStyle name="Normal 6 7 3" xfId="15550" xr:uid="{00000000-0005-0000-0000-0000BF3C0000}"/>
    <cellStyle name="Normal 6 7 3 2" xfId="15551" xr:uid="{00000000-0005-0000-0000-0000C03C0000}"/>
    <cellStyle name="Normal 6 7 3 3" xfId="15552" xr:uid="{00000000-0005-0000-0000-0000C13C0000}"/>
    <cellStyle name="Normal 6 7 3 4" xfId="15553" xr:uid="{00000000-0005-0000-0000-0000C23C0000}"/>
    <cellStyle name="Normal 6 7 4" xfId="15554" xr:uid="{00000000-0005-0000-0000-0000C33C0000}"/>
    <cellStyle name="Normal 6 7 5" xfId="15555" xr:uid="{00000000-0005-0000-0000-0000C43C0000}"/>
    <cellStyle name="Normal 6 8" xfId="15556" xr:uid="{00000000-0005-0000-0000-0000C53C0000}"/>
    <cellStyle name="Normal 6 8 2" xfId="15557" xr:uid="{00000000-0005-0000-0000-0000C63C0000}"/>
    <cellStyle name="Normal 6 8 2 2" xfId="15558" xr:uid="{00000000-0005-0000-0000-0000C73C0000}"/>
    <cellStyle name="Normal 6 8 2 2 2" xfId="15559" xr:uid="{00000000-0005-0000-0000-0000C83C0000}"/>
    <cellStyle name="Normal 6 8 2 2 3" xfId="15560" xr:uid="{00000000-0005-0000-0000-0000C93C0000}"/>
    <cellStyle name="Normal 6 8 2 2 4" xfId="15561" xr:uid="{00000000-0005-0000-0000-0000CA3C0000}"/>
    <cellStyle name="Normal 6 8 2 3" xfId="15562" xr:uid="{00000000-0005-0000-0000-0000CB3C0000}"/>
    <cellStyle name="Normal 6 8 2 4" xfId="15563" xr:uid="{00000000-0005-0000-0000-0000CC3C0000}"/>
    <cellStyle name="Normal 6 8 3" xfId="15564" xr:uid="{00000000-0005-0000-0000-0000CD3C0000}"/>
    <cellStyle name="Normal 6 8 3 2" xfId="15565" xr:uid="{00000000-0005-0000-0000-0000CE3C0000}"/>
    <cellStyle name="Normal 6 8 3 3" xfId="15566" xr:uid="{00000000-0005-0000-0000-0000CF3C0000}"/>
    <cellStyle name="Normal 6 8 3 4" xfId="15567" xr:uid="{00000000-0005-0000-0000-0000D03C0000}"/>
    <cellStyle name="Normal 6 8 4" xfId="15568" xr:uid="{00000000-0005-0000-0000-0000D13C0000}"/>
    <cellStyle name="Normal 6 8 5" xfId="15569" xr:uid="{00000000-0005-0000-0000-0000D23C0000}"/>
    <cellStyle name="Normal 6 9" xfId="15570" xr:uid="{00000000-0005-0000-0000-0000D33C0000}"/>
    <cellStyle name="Normal 6 9 2" xfId="15571" xr:uid="{00000000-0005-0000-0000-0000D43C0000}"/>
    <cellStyle name="Normal 6 9 2 2" xfId="15572" xr:uid="{00000000-0005-0000-0000-0000D53C0000}"/>
    <cellStyle name="Normal 6 9 2 2 2" xfId="15573" xr:uid="{00000000-0005-0000-0000-0000D63C0000}"/>
    <cellStyle name="Normal 6 9 2 2 3" xfId="15574" xr:uid="{00000000-0005-0000-0000-0000D73C0000}"/>
    <cellStyle name="Normal 6 9 2 2 4" xfId="15575" xr:uid="{00000000-0005-0000-0000-0000D83C0000}"/>
    <cellStyle name="Normal 6 9 2 3" xfId="15576" xr:uid="{00000000-0005-0000-0000-0000D93C0000}"/>
    <cellStyle name="Normal 6 9 2 4" xfId="15577" xr:uid="{00000000-0005-0000-0000-0000DA3C0000}"/>
    <cellStyle name="Normal 6 9 3" xfId="15578" xr:uid="{00000000-0005-0000-0000-0000DB3C0000}"/>
    <cellStyle name="Normal 6 9 3 2" xfId="15579" xr:uid="{00000000-0005-0000-0000-0000DC3C0000}"/>
    <cellStyle name="Normal 6 9 3 3" xfId="15580" xr:uid="{00000000-0005-0000-0000-0000DD3C0000}"/>
    <cellStyle name="Normal 6 9 3 4" xfId="15581" xr:uid="{00000000-0005-0000-0000-0000DE3C0000}"/>
    <cellStyle name="Normal 6 9 4" xfId="15582" xr:uid="{00000000-0005-0000-0000-0000DF3C0000}"/>
    <cellStyle name="Normal 6 9 5" xfId="15583" xr:uid="{00000000-0005-0000-0000-0000E03C0000}"/>
    <cellStyle name="Normal 60" xfId="15584" xr:uid="{00000000-0005-0000-0000-0000E13C0000}"/>
    <cellStyle name="Normal 60 10" xfId="15585" xr:uid="{00000000-0005-0000-0000-0000E23C0000}"/>
    <cellStyle name="Normal 60 10 2" xfId="15586" xr:uid="{00000000-0005-0000-0000-0000E33C0000}"/>
    <cellStyle name="Normal 60 10 2 2" xfId="15587" xr:uid="{00000000-0005-0000-0000-0000E43C0000}"/>
    <cellStyle name="Normal 60 10 2 3" xfId="15588" xr:uid="{00000000-0005-0000-0000-0000E53C0000}"/>
    <cellStyle name="Normal 60 10 2 4" xfId="15589" xr:uid="{00000000-0005-0000-0000-0000E63C0000}"/>
    <cellStyle name="Normal 60 10 2 5" xfId="15590" xr:uid="{00000000-0005-0000-0000-0000E73C0000}"/>
    <cellStyle name="Normal 60 10 2 6" xfId="15591" xr:uid="{00000000-0005-0000-0000-0000E83C0000}"/>
    <cellStyle name="Normal 60 10 3" xfId="15592" xr:uid="{00000000-0005-0000-0000-0000E93C0000}"/>
    <cellStyle name="Normal 60 10 3 2" xfId="15593" xr:uid="{00000000-0005-0000-0000-0000EA3C0000}"/>
    <cellStyle name="Normal 60 10 4" xfId="15594" xr:uid="{00000000-0005-0000-0000-0000EB3C0000}"/>
    <cellStyle name="Normal 60 10 5" xfId="15595" xr:uid="{00000000-0005-0000-0000-0000EC3C0000}"/>
    <cellStyle name="Normal 60 11" xfId="15596" xr:uid="{00000000-0005-0000-0000-0000ED3C0000}"/>
    <cellStyle name="Normal 60 11 2" xfId="15597" xr:uid="{00000000-0005-0000-0000-0000EE3C0000}"/>
    <cellStyle name="Normal 60 11 3" xfId="15598" xr:uid="{00000000-0005-0000-0000-0000EF3C0000}"/>
    <cellStyle name="Normal 60 11 4" xfId="15599" xr:uid="{00000000-0005-0000-0000-0000F03C0000}"/>
    <cellStyle name="Normal 60 11 5" xfId="15600" xr:uid="{00000000-0005-0000-0000-0000F13C0000}"/>
    <cellStyle name="Normal 60 11 6" xfId="15601" xr:uid="{00000000-0005-0000-0000-0000F23C0000}"/>
    <cellStyle name="Normal 60 12" xfId="15602" xr:uid="{00000000-0005-0000-0000-0000F33C0000}"/>
    <cellStyle name="Normal 60 12 2" xfId="15603" xr:uid="{00000000-0005-0000-0000-0000F43C0000}"/>
    <cellStyle name="Normal 60 13" xfId="15604" xr:uid="{00000000-0005-0000-0000-0000F53C0000}"/>
    <cellStyle name="Normal 60 14" xfId="15605" xr:uid="{00000000-0005-0000-0000-0000F63C0000}"/>
    <cellStyle name="Normal 60 2" xfId="15606" xr:uid="{00000000-0005-0000-0000-0000F73C0000}"/>
    <cellStyle name="Normal 60 2 2" xfId="15607" xr:uid="{00000000-0005-0000-0000-0000F83C0000}"/>
    <cellStyle name="Normal 60 2 2 2" xfId="15608" xr:uid="{00000000-0005-0000-0000-0000F93C0000}"/>
    <cellStyle name="Normal 60 2 2 3" xfId="15609" xr:uid="{00000000-0005-0000-0000-0000FA3C0000}"/>
    <cellStyle name="Normal 60 2 2 4" xfId="15610" xr:uid="{00000000-0005-0000-0000-0000FB3C0000}"/>
    <cellStyle name="Normal 60 2 2 5" xfId="15611" xr:uid="{00000000-0005-0000-0000-0000FC3C0000}"/>
    <cellStyle name="Normal 60 2 2 6" xfId="15612" xr:uid="{00000000-0005-0000-0000-0000FD3C0000}"/>
    <cellStyle name="Normal 60 2 3" xfId="15613" xr:uid="{00000000-0005-0000-0000-0000FE3C0000}"/>
    <cellStyle name="Normal 60 2 3 2" xfId="15614" xr:uid="{00000000-0005-0000-0000-0000FF3C0000}"/>
    <cellStyle name="Normal 60 2 4" xfId="15615" xr:uid="{00000000-0005-0000-0000-0000003D0000}"/>
    <cellStyle name="Normal 60 2 5" xfId="15616" xr:uid="{00000000-0005-0000-0000-0000013D0000}"/>
    <cellStyle name="Normal 60 3" xfId="15617" xr:uid="{00000000-0005-0000-0000-0000023D0000}"/>
    <cellStyle name="Normal 60 3 2" xfId="15618" xr:uid="{00000000-0005-0000-0000-0000033D0000}"/>
    <cellStyle name="Normal 60 3 2 2" xfId="15619" xr:uid="{00000000-0005-0000-0000-0000043D0000}"/>
    <cellStyle name="Normal 60 3 2 3" xfId="15620" xr:uid="{00000000-0005-0000-0000-0000053D0000}"/>
    <cellStyle name="Normal 60 3 2 4" xfId="15621" xr:uid="{00000000-0005-0000-0000-0000063D0000}"/>
    <cellStyle name="Normal 60 3 2 5" xfId="15622" xr:uid="{00000000-0005-0000-0000-0000073D0000}"/>
    <cellStyle name="Normal 60 3 2 6" xfId="15623" xr:uid="{00000000-0005-0000-0000-0000083D0000}"/>
    <cellStyle name="Normal 60 3 3" xfId="15624" xr:uid="{00000000-0005-0000-0000-0000093D0000}"/>
    <cellStyle name="Normal 60 3 3 2" xfId="15625" xr:uid="{00000000-0005-0000-0000-00000A3D0000}"/>
    <cellStyle name="Normal 60 3 4" xfId="15626" xr:uid="{00000000-0005-0000-0000-00000B3D0000}"/>
    <cellStyle name="Normal 60 3 5" xfId="15627" xr:uid="{00000000-0005-0000-0000-00000C3D0000}"/>
    <cellStyle name="Normal 60 4" xfId="15628" xr:uid="{00000000-0005-0000-0000-00000D3D0000}"/>
    <cellStyle name="Normal 60 4 2" xfId="15629" xr:uid="{00000000-0005-0000-0000-00000E3D0000}"/>
    <cellStyle name="Normal 60 4 2 2" xfId="15630" xr:uid="{00000000-0005-0000-0000-00000F3D0000}"/>
    <cellStyle name="Normal 60 4 2 3" xfId="15631" xr:uid="{00000000-0005-0000-0000-0000103D0000}"/>
    <cellStyle name="Normal 60 4 2 4" xfId="15632" xr:uid="{00000000-0005-0000-0000-0000113D0000}"/>
    <cellStyle name="Normal 60 4 2 5" xfId="15633" xr:uid="{00000000-0005-0000-0000-0000123D0000}"/>
    <cellStyle name="Normal 60 4 2 6" xfId="15634" xr:uid="{00000000-0005-0000-0000-0000133D0000}"/>
    <cellStyle name="Normal 60 4 3" xfId="15635" xr:uid="{00000000-0005-0000-0000-0000143D0000}"/>
    <cellStyle name="Normal 60 4 3 2" xfId="15636" xr:uid="{00000000-0005-0000-0000-0000153D0000}"/>
    <cellStyle name="Normal 60 4 4" xfId="15637" xr:uid="{00000000-0005-0000-0000-0000163D0000}"/>
    <cellStyle name="Normal 60 4 5" xfId="15638" xr:uid="{00000000-0005-0000-0000-0000173D0000}"/>
    <cellStyle name="Normal 60 5" xfId="15639" xr:uid="{00000000-0005-0000-0000-0000183D0000}"/>
    <cellStyle name="Normal 60 5 2" xfId="15640" xr:uid="{00000000-0005-0000-0000-0000193D0000}"/>
    <cellStyle name="Normal 60 5 2 2" xfId="15641" xr:uid="{00000000-0005-0000-0000-00001A3D0000}"/>
    <cellStyle name="Normal 60 5 2 3" xfId="15642" xr:uid="{00000000-0005-0000-0000-00001B3D0000}"/>
    <cellStyle name="Normal 60 5 2 4" xfId="15643" xr:uid="{00000000-0005-0000-0000-00001C3D0000}"/>
    <cellStyle name="Normal 60 5 2 5" xfId="15644" xr:uid="{00000000-0005-0000-0000-00001D3D0000}"/>
    <cellStyle name="Normal 60 5 2 6" xfId="15645" xr:uid="{00000000-0005-0000-0000-00001E3D0000}"/>
    <cellStyle name="Normal 60 5 3" xfId="15646" xr:uid="{00000000-0005-0000-0000-00001F3D0000}"/>
    <cellStyle name="Normal 60 5 3 2" xfId="15647" xr:uid="{00000000-0005-0000-0000-0000203D0000}"/>
    <cellStyle name="Normal 60 5 4" xfId="15648" xr:uid="{00000000-0005-0000-0000-0000213D0000}"/>
    <cellStyle name="Normal 60 5 5" xfId="15649" xr:uid="{00000000-0005-0000-0000-0000223D0000}"/>
    <cellStyle name="Normal 60 6" xfId="15650" xr:uid="{00000000-0005-0000-0000-0000233D0000}"/>
    <cellStyle name="Normal 60 6 2" xfId="15651" xr:uid="{00000000-0005-0000-0000-0000243D0000}"/>
    <cellStyle name="Normal 60 6 2 2" xfId="15652" xr:uid="{00000000-0005-0000-0000-0000253D0000}"/>
    <cellStyle name="Normal 60 6 2 3" xfId="15653" xr:uid="{00000000-0005-0000-0000-0000263D0000}"/>
    <cellStyle name="Normal 60 6 2 4" xfId="15654" xr:uid="{00000000-0005-0000-0000-0000273D0000}"/>
    <cellStyle name="Normal 60 6 2 5" xfId="15655" xr:uid="{00000000-0005-0000-0000-0000283D0000}"/>
    <cellStyle name="Normal 60 6 2 6" xfId="15656" xr:uid="{00000000-0005-0000-0000-0000293D0000}"/>
    <cellStyle name="Normal 60 6 3" xfId="15657" xr:uid="{00000000-0005-0000-0000-00002A3D0000}"/>
    <cellStyle name="Normal 60 6 3 2" xfId="15658" xr:uid="{00000000-0005-0000-0000-00002B3D0000}"/>
    <cellStyle name="Normal 60 6 4" xfId="15659" xr:uid="{00000000-0005-0000-0000-00002C3D0000}"/>
    <cellStyle name="Normal 60 6 5" xfId="15660" xr:uid="{00000000-0005-0000-0000-00002D3D0000}"/>
    <cellStyle name="Normal 60 7" xfId="15661" xr:uid="{00000000-0005-0000-0000-00002E3D0000}"/>
    <cellStyle name="Normal 60 7 2" xfId="15662" xr:uid="{00000000-0005-0000-0000-00002F3D0000}"/>
    <cellStyle name="Normal 60 7 2 2" xfId="15663" xr:uid="{00000000-0005-0000-0000-0000303D0000}"/>
    <cellStyle name="Normal 60 7 2 3" xfId="15664" xr:uid="{00000000-0005-0000-0000-0000313D0000}"/>
    <cellStyle name="Normal 60 7 2 4" xfId="15665" xr:uid="{00000000-0005-0000-0000-0000323D0000}"/>
    <cellStyle name="Normal 60 7 2 5" xfId="15666" xr:uid="{00000000-0005-0000-0000-0000333D0000}"/>
    <cellStyle name="Normal 60 7 2 6" xfId="15667" xr:uid="{00000000-0005-0000-0000-0000343D0000}"/>
    <cellStyle name="Normal 60 7 3" xfId="15668" xr:uid="{00000000-0005-0000-0000-0000353D0000}"/>
    <cellStyle name="Normal 60 7 3 2" xfId="15669" xr:uid="{00000000-0005-0000-0000-0000363D0000}"/>
    <cellStyle name="Normal 60 7 4" xfId="15670" xr:uid="{00000000-0005-0000-0000-0000373D0000}"/>
    <cellStyle name="Normal 60 7 5" xfId="15671" xr:uid="{00000000-0005-0000-0000-0000383D0000}"/>
    <cellStyle name="Normal 60 8" xfId="15672" xr:uid="{00000000-0005-0000-0000-0000393D0000}"/>
    <cellStyle name="Normal 60 8 2" xfId="15673" xr:uid="{00000000-0005-0000-0000-00003A3D0000}"/>
    <cellStyle name="Normal 60 8 2 2" xfId="15674" xr:uid="{00000000-0005-0000-0000-00003B3D0000}"/>
    <cellStyle name="Normal 60 8 2 3" xfId="15675" xr:uid="{00000000-0005-0000-0000-00003C3D0000}"/>
    <cellStyle name="Normal 60 8 2 4" xfId="15676" xr:uid="{00000000-0005-0000-0000-00003D3D0000}"/>
    <cellStyle name="Normal 60 8 2 5" xfId="15677" xr:uid="{00000000-0005-0000-0000-00003E3D0000}"/>
    <cellStyle name="Normal 60 8 2 6" xfId="15678" xr:uid="{00000000-0005-0000-0000-00003F3D0000}"/>
    <cellStyle name="Normal 60 8 3" xfId="15679" xr:uid="{00000000-0005-0000-0000-0000403D0000}"/>
    <cellStyle name="Normal 60 8 3 2" xfId="15680" xr:uid="{00000000-0005-0000-0000-0000413D0000}"/>
    <cellStyle name="Normal 60 8 4" xfId="15681" xr:uid="{00000000-0005-0000-0000-0000423D0000}"/>
    <cellStyle name="Normal 60 8 5" xfId="15682" xr:uid="{00000000-0005-0000-0000-0000433D0000}"/>
    <cellStyle name="Normal 60 9" xfId="15683" xr:uid="{00000000-0005-0000-0000-0000443D0000}"/>
    <cellStyle name="Normal 60 9 2" xfId="15684" xr:uid="{00000000-0005-0000-0000-0000453D0000}"/>
    <cellStyle name="Normal 60 9 2 2" xfId="15685" xr:uid="{00000000-0005-0000-0000-0000463D0000}"/>
    <cellStyle name="Normal 60 9 2 3" xfId="15686" xr:uid="{00000000-0005-0000-0000-0000473D0000}"/>
    <cellStyle name="Normal 60 9 2 4" xfId="15687" xr:uid="{00000000-0005-0000-0000-0000483D0000}"/>
    <cellStyle name="Normal 60 9 2 5" xfId="15688" xr:uid="{00000000-0005-0000-0000-0000493D0000}"/>
    <cellStyle name="Normal 60 9 2 6" xfId="15689" xr:uid="{00000000-0005-0000-0000-00004A3D0000}"/>
    <cellStyle name="Normal 60 9 3" xfId="15690" xr:uid="{00000000-0005-0000-0000-00004B3D0000}"/>
    <cellStyle name="Normal 60 9 3 2" xfId="15691" xr:uid="{00000000-0005-0000-0000-00004C3D0000}"/>
    <cellStyle name="Normal 60 9 4" xfId="15692" xr:uid="{00000000-0005-0000-0000-00004D3D0000}"/>
    <cellStyle name="Normal 60 9 5" xfId="15693" xr:uid="{00000000-0005-0000-0000-00004E3D0000}"/>
    <cellStyle name="Normal 61" xfId="15694" xr:uid="{00000000-0005-0000-0000-00004F3D0000}"/>
    <cellStyle name="Normal 61 10" xfId="15695" xr:uid="{00000000-0005-0000-0000-0000503D0000}"/>
    <cellStyle name="Normal 61 10 2" xfId="15696" xr:uid="{00000000-0005-0000-0000-0000513D0000}"/>
    <cellStyle name="Normal 61 10 2 2" xfId="15697" xr:uid="{00000000-0005-0000-0000-0000523D0000}"/>
    <cellStyle name="Normal 61 10 2 3" xfId="15698" xr:uid="{00000000-0005-0000-0000-0000533D0000}"/>
    <cellStyle name="Normal 61 10 2 4" xfId="15699" xr:uid="{00000000-0005-0000-0000-0000543D0000}"/>
    <cellStyle name="Normal 61 10 2 5" xfId="15700" xr:uid="{00000000-0005-0000-0000-0000553D0000}"/>
    <cellStyle name="Normal 61 10 2 6" xfId="15701" xr:uid="{00000000-0005-0000-0000-0000563D0000}"/>
    <cellStyle name="Normal 61 10 3" xfId="15702" xr:uid="{00000000-0005-0000-0000-0000573D0000}"/>
    <cellStyle name="Normal 61 10 3 2" xfId="15703" xr:uid="{00000000-0005-0000-0000-0000583D0000}"/>
    <cellStyle name="Normal 61 10 4" xfId="15704" xr:uid="{00000000-0005-0000-0000-0000593D0000}"/>
    <cellStyle name="Normal 61 10 5" xfId="15705" xr:uid="{00000000-0005-0000-0000-00005A3D0000}"/>
    <cellStyle name="Normal 61 11" xfId="15706" xr:uid="{00000000-0005-0000-0000-00005B3D0000}"/>
    <cellStyle name="Normal 61 11 2" xfId="15707" xr:uid="{00000000-0005-0000-0000-00005C3D0000}"/>
    <cellStyle name="Normal 61 11 3" xfId="15708" xr:uid="{00000000-0005-0000-0000-00005D3D0000}"/>
    <cellStyle name="Normal 61 11 4" xfId="15709" xr:uid="{00000000-0005-0000-0000-00005E3D0000}"/>
    <cellStyle name="Normal 61 11 5" xfId="15710" xr:uid="{00000000-0005-0000-0000-00005F3D0000}"/>
    <cellStyle name="Normal 61 11 6" xfId="15711" xr:uid="{00000000-0005-0000-0000-0000603D0000}"/>
    <cellStyle name="Normal 61 12" xfId="15712" xr:uid="{00000000-0005-0000-0000-0000613D0000}"/>
    <cellStyle name="Normal 61 12 2" xfId="15713" xr:uid="{00000000-0005-0000-0000-0000623D0000}"/>
    <cellStyle name="Normal 61 13" xfId="15714" xr:uid="{00000000-0005-0000-0000-0000633D0000}"/>
    <cellStyle name="Normal 61 14" xfId="15715" xr:uid="{00000000-0005-0000-0000-0000643D0000}"/>
    <cellStyle name="Normal 61 2" xfId="15716" xr:uid="{00000000-0005-0000-0000-0000653D0000}"/>
    <cellStyle name="Normal 61 2 2" xfId="15717" xr:uid="{00000000-0005-0000-0000-0000663D0000}"/>
    <cellStyle name="Normal 61 2 2 2" xfId="15718" xr:uid="{00000000-0005-0000-0000-0000673D0000}"/>
    <cellStyle name="Normal 61 2 2 3" xfId="15719" xr:uid="{00000000-0005-0000-0000-0000683D0000}"/>
    <cellStyle name="Normal 61 2 2 4" xfId="15720" xr:uid="{00000000-0005-0000-0000-0000693D0000}"/>
    <cellStyle name="Normal 61 2 2 5" xfId="15721" xr:uid="{00000000-0005-0000-0000-00006A3D0000}"/>
    <cellStyle name="Normal 61 2 2 6" xfId="15722" xr:uid="{00000000-0005-0000-0000-00006B3D0000}"/>
    <cellStyle name="Normal 61 2 3" xfId="15723" xr:uid="{00000000-0005-0000-0000-00006C3D0000}"/>
    <cellStyle name="Normal 61 2 3 2" xfId="15724" xr:uid="{00000000-0005-0000-0000-00006D3D0000}"/>
    <cellStyle name="Normal 61 2 4" xfId="15725" xr:uid="{00000000-0005-0000-0000-00006E3D0000}"/>
    <cellStyle name="Normal 61 2 5" xfId="15726" xr:uid="{00000000-0005-0000-0000-00006F3D0000}"/>
    <cellStyle name="Normal 61 3" xfId="15727" xr:uid="{00000000-0005-0000-0000-0000703D0000}"/>
    <cellStyle name="Normal 61 3 2" xfId="15728" xr:uid="{00000000-0005-0000-0000-0000713D0000}"/>
    <cellStyle name="Normal 61 3 2 2" xfId="15729" xr:uid="{00000000-0005-0000-0000-0000723D0000}"/>
    <cellStyle name="Normal 61 3 2 3" xfId="15730" xr:uid="{00000000-0005-0000-0000-0000733D0000}"/>
    <cellStyle name="Normal 61 3 2 4" xfId="15731" xr:uid="{00000000-0005-0000-0000-0000743D0000}"/>
    <cellStyle name="Normal 61 3 2 5" xfId="15732" xr:uid="{00000000-0005-0000-0000-0000753D0000}"/>
    <cellStyle name="Normal 61 3 2 6" xfId="15733" xr:uid="{00000000-0005-0000-0000-0000763D0000}"/>
    <cellStyle name="Normal 61 3 3" xfId="15734" xr:uid="{00000000-0005-0000-0000-0000773D0000}"/>
    <cellStyle name="Normal 61 3 3 2" xfId="15735" xr:uid="{00000000-0005-0000-0000-0000783D0000}"/>
    <cellStyle name="Normal 61 3 4" xfId="15736" xr:uid="{00000000-0005-0000-0000-0000793D0000}"/>
    <cellStyle name="Normal 61 3 5" xfId="15737" xr:uid="{00000000-0005-0000-0000-00007A3D0000}"/>
    <cellStyle name="Normal 61 4" xfId="15738" xr:uid="{00000000-0005-0000-0000-00007B3D0000}"/>
    <cellStyle name="Normal 61 4 2" xfId="15739" xr:uid="{00000000-0005-0000-0000-00007C3D0000}"/>
    <cellStyle name="Normal 61 4 2 2" xfId="15740" xr:uid="{00000000-0005-0000-0000-00007D3D0000}"/>
    <cellStyle name="Normal 61 4 2 3" xfId="15741" xr:uid="{00000000-0005-0000-0000-00007E3D0000}"/>
    <cellStyle name="Normal 61 4 2 4" xfId="15742" xr:uid="{00000000-0005-0000-0000-00007F3D0000}"/>
    <cellStyle name="Normal 61 4 2 5" xfId="15743" xr:uid="{00000000-0005-0000-0000-0000803D0000}"/>
    <cellStyle name="Normal 61 4 2 6" xfId="15744" xr:uid="{00000000-0005-0000-0000-0000813D0000}"/>
    <cellStyle name="Normal 61 4 3" xfId="15745" xr:uid="{00000000-0005-0000-0000-0000823D0000}"/>
    <cellStyle name="Normal 61 4 3 2" xfId="15746" xr:uid="{00000000-0005-0000-0000-0000833D0000}"/>
    <cellStyle name="Normal 61 4 4" xfId="15747" xr:uid="{00000000-0005-0000-0000-0000843D0000}"/>
    <cellStyle name="Normal 61 4 5" xfId="15748" xr:uid="{00000000-0005-0000-0000-0000853D0000}"/>
    <cellStyle name="Normal 61 5" xfId="15749" xr:uid="{00000000-0005-0000-0000-0000863D0000}"/>
    <cellStyle name="Normal 61 5 2" xfId="15750" xr:uid="{00000000-0005-0000-0000-0000873D0000}"/>
    <cellStyle name="Normal 61 5 2 2" xfId="15751" xr:uid="{00000000-0005-0000-0000-0000883D0000}"/>
    <cellStyle name="Normal 61 5 2 3" xfId="15752" xr:uid="{00000000-0005-0000-0000-0000893D0000}"/>
    <cellStyle name="Normal 61 5 2 4" xfId="15753" xr:uid="{00000000-0005-0000-0000-00008A3D0000}"/>
    <cellStyle name="Normal 61 5 2 5" xfId="15754" xr:uid="{00000000-0005-0000-0000-00008B3D0000}"/>
    <cellStyle name="Normal 61 5 2 6" xfId="15755" xr:uid="{00000000-0005-0000-0000-00008C3D0000}"/>
    <cellStyle name="Normal 61 5 3" xfId="15756" xr:uid="{00000000-0005-0000-0000-00008D3D0000}"/>
    <cellStyle name="Normal 61 5 3 2" xfId="15757" xr:uid="{00000000-0005-0000-0000-00008E3D0000}"/>
    <cellStyle name="Normal 61 5 4" xfId="15758" xr:uid="{00000000-0005-0000-0000-00008F3D0000}"/>
    <cellStyle name="Normal 61 5 5" xfId="15759" xr:uid="{00000000-0005-0000-0000-0000903D0000}"/>
    <cellStyle name="Normal 61 6" xfId="15760" xr:uid="{00000000-0005-0000-0000-0000913D0000}"/>
    <cellStyle name="Normal 61 6 2" xfId="15761" xr:uid="{00000000-0005-0000-0000-0000923D0000}"/>
    <cellStyle name="Normal 61 6 2 2" xfId="15762" xr:uid="{00000000-0005-0000-0000-0000933D0000}"/>
    <cellStyle name="Normal 61 6 2 3" xfId="15763" xr:uid="{00000000-0005-0000-0000-0000943D0000}"/>
    <cellStyle name="Normal 61 6 2 4" xfId="15764" xr:uid="{00000000-0005-0000-0000-0000953D0000}"/>
    <cellStyle name="Normal 61 6 2 5" xfId="15765" xr:uid="{00000000-0005-0000-0000-0000963D0000}"/>
    <cellStyle name="Normal 61 6 2 6" xfId="15766" xr:uid="{00000000-0005-0000-0000-0000973D0000}"/>
    <cellStyle name="Normal 61 6 3" xfId="15767" xr:uid="{00000000-0005-0000-0000-0000983D0000}"/>
    <cellStyle name="Normal 61 6 3 2" xfId="15768" xr:uid="{00000000-0005-0000-0000-0000993D0000}"/>
    <cellStyle name="Normal 61 6 4" xfId="15769" xr:uid="{00000000-0005-0000-0000-00009A3D0000}"/>
    <cellStyle name="Normal 61 6 5" xfId="15770" xr:uid="{00000000-0005-0000-0000-00009B3D0000}"/>
    <cellStyle name="Normal 61 7" xfId="15771" xr:uid="{00000000-0005-0000-0000-00009C3D0000}"/>
    <cellStyle name="Normal 61 7 2" xfId="15772" xr:uid="{00000000-0005-0000-0000-00009D3D0000}"/>
    <cellStyle name="Normal 61 7 2 2" xfId="15773" xr:uid="{00000000-0005-0000-0000-00009E3D0000}"/>
    <cellStyle name="Normal 61 7 2 3" xfId="15774" xr:uid="{00000000-0005-0000-0000-00009F3D0000}"/>
    <cellStyle name="Normal 61 7 2 4" xfId="15775" xr:uid="{00000000-0005-0000-0000-0000A03D0000}"/>
    <cellStyle name="Normal 61 7 2 5" xfId="15776" xr:uid="{00000000-0005-0000-0000-0000A13D0000}"/>
    <cellStyle name="Normal 61 7 2 6" xfId="15777" xr:uid="{00000000-0005-0000-0000-0000A23D0000}"/>
    <cellStyle name="Normal 61 7 3" xfId="15778" xr:uid="{00000000-0005-0000-0000-0000A33D0000}"/>
    <cellStyle name="Normal 61 7 3 2" xfId="15779" xr:uid="{00000000-0005-0000-0000-0000A43D0000}"/>
    <cellStyle name="Normal 61 7 4" xfId="15780" xr:uid="{00000000-0005-0000-0000-0000A53D0000}"/>
    <cellStyle name="Normal 61 7 5" xfId="15781" xr:uid="{00000000-0005-0000-0000-0000A63D0000}"/>
    <cellStyle name="Normal 61 8" xfId="15782" xr:uid="{00000000-0005-0000-0000-0000A73D0000}"/>
    <cellStyle name="Normal 61 8 2" xfId="15783" xr:uid="{00000000-0005-0000-0000-0000A83D0000}"/>
    <cellStyle name="Normal 61 8 2 2" xfId="15784" xr:uid="{00000000-0005-0000-0000-0000A93D0000}"/>
    <cellStyle name="Normal 61 8 2 3" xfId="15785" xr:uid="{00000000-0005-0000-0000-0000AA3D0000}"/>
    <cellStyle name="Normal 61 8 2 4" xfId="15786" xr:uid="{00000000-0005-0000-0000-0000AB3D0000}"/>
    <cellStyle name="Normal 61 8 2 5" xfId="15787" xr:uid="{00000000-0005-0000-0000-0000AC3D0000}"/>
    <cellStyle name="Normal 61 8 2 6" xfId="15788" xr:uid="{00000000-0005-0000-0000-0000AD3D0000}"/>
    <cellStyle name="Normal 61 8 3" xfId="15789" xr:uid="{00000000-0005-0000-0000-0000AE3D0000}"/>
    <cellStyle name="Normal 61 8 3 2" xfId="15790" xr:uid="{00000000-0005-0000-0000-0000AF3D0000}"/>
    <cellStyle name="Normal 61 8 4" xfId="15791" xr:uid="{00000000-0005-0000-0000-0000B03D0000}"/>
    <cellStyle name="Normal 61 8 5" xfId="15792" xr:uid="{00000000-0005-0000-0000-0000B13D0000}"/>
    <cellStyle name="Normal 61 9" xfId="15793" xr:uid="{00000000-0005-0000-0000-0000B23D0000}"/>
    <cellStyle name="Normal 61 9 2" xfId="15794" xr:uid="{00000000-0005-0000-0000-0000B33D0000}"/>
    <cellStyle name="Normal 61 9 2 2" xfId="15795" xr:uid="{00000000-0005-0000-0000-0000B43D0000}"/>
    <cellStyle name="Normal 61 9 2 3" xfId="15796" xr:uid="{00000000-0005-0000-0000-0000B53D0000}"/>
    <cellStyle name="Normal 61 9 2 4" xfId="15797" xr:uid="{00000000-0005-0000-0000-0000B63D0000}"/>
    <cellStyle name="Normal 61 9 2 5" xfId="15798" xr:uid="{00000000-0005-0000-0000-0000B73D0000}"/>
    <cellStyle name="Normal 61 9 2 6" xfId="15799" xr:uid="{00000000-0005-0000-0000-0000B83D0000}"/>
    <cellStyle name="Normal 61 9 3" xfId="15800" xr:uid="{00000000-0005-0000-0000-0000B93D0000}"/>
    <cellStyle name="Normal 61 9 3 2" xfId="15801" xr:uid="{00000000-0005-0000-0000-0000BA3D0000}"/>
    <cellStyle name="Normal 61 9 4" xfId="15802" xr:uid="{00000000-0005-0000-0000-0000BB3D0000}"/>
    <cellStyle name="Normal 61 9 5" xfId="15803" xr:uid="{00000000-0005-0000-0000-0000BC3D0000}"/>
    <cellStyle name="Normal 62" xfId="15804" xr:uid="{00000000-0005-0000-0000-0000BD3D0000}"/>
    <cellStyle name="Normal 62 10" xfId="15805" xr:uid="{00000000-0005-0000-0000-0000BE3D0000}"/>
    <cellStyle name="Normal 62 10 2" xfId="15806" xr:uid="{00000000-0005-0000-0000-0000BF3D0000}"/>
    <cellStyle name="Normal 62 10 2 2" xfId="15807" xr:uid="{00000000-0005-0000-0000-0000C03D0000}"/>
    <cellStyle name="Normal 62 10 2 3" xfId="15808" xr:uid="{00000000-0005-0000-0000-0000C13D0000}"/>
    <cellStyle name="Normal 62 10 2 4" xfId="15809" xr:uid="{00000000-0005-0000-0000-0000C23D0000}"/>
    <cellStyle name="Normal 62 10 2 5" xfId="15810" xr:uid="{00000000-0005-0000-0000-0000C33D0000}"/>
    <cellStyle name="Normal 62 10 2 6" xfId="15811" xr:uid="{00000000-0005-0000-0000-0000C43D0000}"/>
    <cellStyle name="Normal 62 10 3" xfId="15812" xr:uid="{00000000-0005-0000-0000-0000C53D0000}"/>
    <cellStyle name="Normal 62 10 3 2" xfId="15813" xr:uid="{00000000-0005-0000-0000-0000C63D0000}"/>
    <cellStyle name="Normal 62 10 4" xfId="15814" xr:uid="{00000000-0005-0000-0000-0000C73D0000}"/>
    <cellStyle name="Normal 62 10 5" xfId="15815" xr:uid="{00000000-0005-0000-0000-0000C83D0000}"/>
    <cellStyle name="Normal 62 11" xfId="15816" xr:uid="{00000000-0005-0000-0000-0000C93D0000}"/>
    <cellStyle name="Normal 62 11 2" xfId="15817" xr:uid="{00000000-0005-0000-0000-0000CA3D0000}"/>
    <cellStyle name="Normal 62 11 3" xfId="15818" xr:uid="{00000000-0005-0000-0000-0000CB3D0000}"/>
    <cellStyle name="Normal 62 11 4" xfId="15819" xr:uid="{00000000-0005-0000-0000-0000CC3D0000}"/>
    <cellStyle name="Normal 62 11 5" xfId="15820" xr:uid="{00000000-0005-0000-0000-0000CD3D0000}"/>
    <cellStyle name="Normal 62 11 6" xfId="15821" xr:uid="{00000000-0005-0000-0000-0000CE3D0000}"/>
    <cellStyle name="Normal 62 12" xfId="15822" xr:uid="{00000000-0005-0000-0000-0000CF3D0000}"/>
    <cellStyle name="Normal 62 12 2" xfId="15823" xr:uid="{00000000-0005-0000-0000-0000D03D0000}"/>
    <cellStyle name="Normal 62 13" xfId="15824" xr:uid="{00000000-0005-0000-0000-0000D13D0000}"/>
    <cellStyle name="Normal 62 14" xfId="15825" xr:uid="{00000000-0005-0000-0000-0000D23D0000}"/>
    <cellStyle name="Normal 62 2" xfId="15826" xr:uid="{00000000-0005-0000-0000-0000D33D0000}"/>
    <cellStyle name="Normal 62 2 2" xfId="15827" xr:uid="{00000000-0005-0000-0000-0000D43D0000}"/>
    <cellStyle name="Normal 62 2 2 2" xfId="15828" xr:uid="{00000000-0005-0000-0000-0000D53D0000}"/>
    <cellStyle name="Normal 62 2 2 3" xfId="15829" xr:uid="{00000000-0005-0000-0000-0000D63D0000}"/>
    <cellStyle name="Normal 62 2 2 4" xfId="15830" xr:uid="{00000000-0005-0000-0000-0000D73D0000}"/>
    <cellStyle name="Normal 62 2 2 5" xfId="15831" xr:uid="{00000000-0005-0000-0000-0000D83D0000}"/>
    <cellStyle name="Normal 62 2 2 6" xfId="15832" xr:uid="{00000000-0005-0000-0000-0000D93D0000}"/>
    <cellStyle name="Normal 62 2 3" xfId="15833" xr:uid="{00000000-0005-0000-0000-0000DA3D0000}"/>
    <cellStyle name="Normal 62 2 3 2" xfId="15834" xr:uid="{00000000-0005-0000-0000-0000DB3D0000}"/>
    <cellStyle name="Normal 62 2 4" xfId="15835" xr:uid="{00000000-0005-0000-0000-0000DC3D0000}"/>
    <cellStyle name="Normal 62 2 5" xfId="15836" xr:uid="{00000000-0005-0000-0000-0000DD3D0000}"/>
    <cellStyle name="Normal 62 3" xfId="15837" xr:uid="{00000000-0005-0000-0000-0000DE3D0000}"/>
    <cellStyle name="Normal 62 3 2" xfId="15838" xr:uid="{00000000-0005-0000-0000-0000DF3D0000}"/>
    <cellStyle name="Normal 62 3 2 2" xfId="15839" xr:uid="{00000000-0005-0000-0000-0000E03D0000}"/>
    <cellStyle name="Normal 62 3 2 3" xfId="15840" xr:uid="{00000000-0005-0000-0000-0000E13D0000}"/>
    <cellStyle name="Normal 62 3 2 4" xfId="15841" xr:uid="{00000000-0005-0000-0000-0000E23D0000}"/>
    <cellStyle name="Normal 62 3 2 5" xfId="15842" xr:uid="{00000000-0005-0000-0000-0000E33D0000}"/>
    <cellStyle name="Normal 62 3 2 6" xfId="15843" xr:uid="{00000000-0005-0000-0000-0000E43D0000}"/>
    <cellStyle name="Normal 62 3 3" xfId="15844" xr:uid="{00000000-0005-0000-0000-0000E53D0000}"/>
    <cellStyle name="Normal 62 3 3 2" xfId="15845" xr:uid="{00000000-0005-0000-0000-0000E63D0000}"/>
    <cellStyle name="Normal 62 3 4" xfId="15846" xr:uid="{00000000-0005-0000-0000-0000E73D0000}"/>
    <cellStyle name="Normal 62 3 5" xfId="15847" xr:uid="{00000000-0005-0000-0000-0000E83D0000}"/>
    <cellStyle name="Normal 62 4" xfId="15848" xr:uid="{00000000-0005-0000-0000-0000E93D0000}"/>
    <cellStyle name="Normal 62 4 2" xfId="15849" xr:uid="{00000000-0005-0000-0000-0000EA3D0000}"/>
    <cellStyle name="Normal 62 4 2 2" xfId="15850" xr:uid="{00000000-0005-0000-0000-0000EB3D0000}"/>
    <cellStyle name="Normal 62 4 2 3" xfId="15851" xr:uid="{00000000-0005-0000-0000-0000EC3D0000}"/>
    <cellStyle name="Normal 62 4 2 4" xfId="15852" xr:uid="{00000000-0005-0000-0000-0000ED3D0000}"/>
    <cellStyle name="Normal 62 4 2 5" xfId="15853" xr:uid="{00000000-0005-0000-0000-0000EE3D0000}"/>
    <cellStyle name="Normal 62 4 2 6" xfId="15854" xr:uid="{00000000-0005-0000-0000-0000EF3D0000}"/>
    <cellStyle name="Normal 62 4 3" xfId="15855" xr:uid="{00000000-0005-0000-0000-0000F03D0000}"/>
    <cellStyle name="Normal 62 4 3 2" xfId="15856" xr:uid="{00000000-0005-0000-0000-0000F13D0000}"/>
    <cellStyle name="Normal 62 4 4" xfId="15857" xr:uid="{00000000-0005-0000-0000-0000F23D0000}"/>
    <cellStyle name="Normal 62 4 5" xfId="15858" xr:uid="{00000000-0005-0000-0000-0000F33D0000}"/>
    <cellStyle name="Normal 62 5" xfId="15859" xr:uid="{00000000-0005-0000-0000-0000F43D0000}"/>
    <cellStyle name="Normal 62 5 2" xfId="15860" xr:uid="{00000000-0005-0000-0000-0000F53D0000}"/>
    <cellStyle name="Normal 62 5 2 2" xfId="15861" xr:uid="{00000000-0005-0000-0000-0000F63D0000}"/>
    <cellStyle name="Normal 62 5 2 3" xfId="15862" xr:uid="{00000000-0005-0000-0000-0000F73D0000}"/>
    <cellStyle name="Normal 62 5 2 4" xfId="15863" xr:uid="{00000000-0005-0000-0000-0000F83D0000}"/>
    <cellStyle name="Normal 62 5 2 5" xfId="15864" xr:uid="{00000000-0005-0000-0000-0000F93D0000}"/>
    <cellStyle name="Normal 62 5 2 6" xfId="15865" xr:uid="{00000000-0005-0000-0000-0000FA3D0000}"/>
    <cellStyle name="Normal 62 5 3" xfId="15866" xr:uid="{00000000-0005-0000-0000-0000FB3D0000}"/>
    <cellStyle name="Normal 62 5 3 2" xfId="15867" xr:uid="{00000000-0005-0000-0000-0000FC3D0000}"/>
    <cellStyle name="Normal 62 5 4" xfId="15868" xr:uid="{00000000-0005-0000-0000-0000FD3D0000}"/>
    <cellStyle name="Normal 62 5 5" xfId="15869" xr:uid="{00000000-0005-0000-0000-0000FE3D0000}"/>
    <cellStyle name="Normal 62 6" xfId="15870" xr:uid="{00000000-0005-0000-0000-0000FF3D0000}"/>
    <cellStyle name="Normal 62 6 2" xfId="15871" xr:uid="{00000000-0005-0000-0000-0000003E0000}"/>
    <cellStyle name="Normal 62 6 2 2" xfId="15872" xr:uid="{00000000-0005-0000-0000-0000013E0000}"/>
    <cellStyle name="Normal 62 6 2 3" xfId="15873" xr:uid="{00000000-0005-0000-0000-0000023E0000}"/>
    <cellStyle name="Normal 62 6 2 4" xfId="15874" xr:uid="{00000000-0005-0000-0000-0000033E0000}"/>
    <cellStyle name="Normal 62 6 2 5" xfId="15875" xr:uid="{00000000-0005-0000-0000-0000043E0000}"/>
    <cellStyle name="Normal 62 6 2 6" xfId="15876" xr:uid="{00000000-0005-0000-0000-0000053E0000}"/>
    <cellStyle name="Normal 62 6 3" xfId="15877" xr:uid="{00000000-0005-0000-0000-0000063E0000}"/>
    <cellStyle name="Normal 62 6 3 2" xfId="15878" xr:uid="{00000000-0005-0000-0000-0000073E0000}"/>
    <cellStyle name="Normal 62 6 4" xfId="15879" xr:uid="{00000000-0005-0000-0000-0000083E0000}"/>
    <cellStyle name="Normal 62 6 5" xfId="15880" xr:uid="{00000000-0005-0000-0000-0000093E0000}"/>
    <cellStyle name="Normal 62 7" xfId="15881" xr:uid="{00000000-0005-0000-0000-00000A3E0000}"/>
    <cellStyle name="Normal 62 7 2" xfId="15882" xr:uid="{00000000-0005-0000-0000-00000B3E0000}"/>
    <cellStyle name="Normal 62 7 2 2" xfId="15883" xr:uid="{00000000-0005-0000-0000-00000C3E0000}"/>
    <cellStyle name="Normal 62 7 2 3" xfId="15884" xr:uid="{00000000-0005-0000-0000-00000D3E0000}"/>
    <cellStyle name="Normal 62 7 2 4" xfId="15885" xr:uid="{00000000-0005-0000-0000-00000E3E0000}"/>
    <cellStyle name="Normal 62 7 2 5" xfId="15886" xr:uid="{00000000-0005-0000-0000-00000F3E0000}"/>
    <cellStyle name="Normal 62 7 2 6" xfId="15887" xr:uid="{00000000-0005-0000-0000-0000103E0000}"/>
    <cellStyle name="Normal 62 7 3" xfId="15888" xr:uid="{00000000-0005-0000-0000-0000113E0000}"/>
    <cellStyle name="Normal 62 7 3 2" xfId="15889" xr:uid="{00000000-0005-0000-0000-0000123E0000}"/>
    <cellStyle name="Normal 62 7 4" xfId="15890" xr:uid="{00000000-0005-0000-0000-0000133E0000}"/>
    <cellStyle name="Normal 62 7 5" xfId="15891" xr:uid="{00000000-0005-0000-0000-0000143E0000}"/>
    <cellStyle name="Normal 62 8" xfId="15892" xr:uid="{00000000-0005-0000-0000-0000153E0000}"/>
    <cellStyle name="Normal 62 8 2" xfId="15893" xr:uid="{00000000-0005-0000-0000-0000163E0000}"/>
    <cellStyle name="Normal 62 8 2 2" xfId="15894" xr:uid="{00000000-0005-0000-0000-0000173E0000}"/>
    <cellStyle name="Normal 62 8 2 3" xfId="15895" xr:uid="{00000000-0005-0000-0000-0000183E0000}"/>
    <cellStyle name="Normal 62 8 2 4" xfId="15896" xr:uid="{00000000-0005-0000-0000-0000193E0000}"/>
    <cellStyle name="Normal 62 8 2 5" xfId="15897" xr:uid="{00000000-0005-0000-0000-00001A3E0000}"/>
    <cellStyle name="Normal 62 8 2 6" xfId="15898" xr:uid="{00000000-0005-0000-0000-00001B3E0000}"/>
    <cellStyle name="Normal 62 8 3" xfId="15899" xr:uid="{00000000-0005-0000-0000-00001C3E0000}"/>
    <cellStyle name="Normal 62 8 3 2" xfId="15900" xr:uid="{00000000-0005-0000-0000-00001D3E0000}"/>
    <cellStyle name="Normal 62 8 4" xfId="15901" xr:uid="{00000000-0005-0000-0000-00001E3E0000}"/>
    <cellStyle name="Normal 62 8 5" xfId="15902" xr:uid="{00000000-0005-0000-0000-00001F3E0000}"/>
    <cellStyle name="Normal 62 9" xfId="15903" xr:uid="{00000000-0005-0000-0000-0000203E0000}"/>
    <cellStyle name="Normal 62 9 2" xfId="15904" xr:uid="{00000000-0005-0000-0000-0000213E0000}"/>
    <cellStyle name="Normal 62 9 2 2" xfId="15905" xr:uid="{00000000-0005-0000-0000-0000223E0000}"/>
    <cellStyle name="Normal 62 9 2 3" xfId="15906" xr:uid="{00000000-0005-0000-0000-0000233E0000}"/>
    <cellStyle name="Normal 62 9 2 4" xfId="15907" xr:uid="{00000000-0005-0000-0000-0000243E0000}"/>
    <cellStyle name="Normal 62 9 2 5" xfId="15908" xr:uid="{00000000-0005-0000-0000-0000253E0000}"/>
    <cellStyle name="Normal 62 9 2 6" xfId="15909" xr:uid="{00000000-0005-0000-0000-0000263E0000}"/>
    <cellStyle name="Normal 62 9 3" xfId="15910" xr:uid="{00000000-0005-0000-0000-0000273E0000}"/>
    <cellStyle name="Normal 62 9 3 2" xfId="15911" xr:uid="{00000000-0005-0000-0000-0000283E0000}"/>
    <cellStyle name="Normal 62 9 4" xfId="15912" xr:uid="{00000000-0005-0000-0000-0000293E0000}"/>
    <cellStyle name="Normal 62 9 5" xfId="15913" xr:uid="{00000000-0005-0000-0000-00002A3E0000}"/>
    <cellStyle name="Normal 63" xfId="15914" xr:uid="{00000000-0005-0000-0000-00002B3E0000}"/>
    <cellStyle name="Normal 63 10" xfId="15915" xr:uid="{00000000-0005-0000-0000-00002C3E0000}"/>
    <cellStyle name="Normal 63 10 2" xfId="15916" xr:uid="{00000000-0005-0000-0000-00002D3E0000}"/>
    <cellStyle name="Normal 63 10 2 2" xfId="15917" xr:uid="{00000000-0005-0000-0000-00002E3E0000}"/>
    <cellStyle name="Normal 63 10 2 3" xfId="15918" xr:uid="{00000000-0005-0000-0000-00002F3E0000}"/>
    <cellStyle name="Normal 63 10 2 4" xfId="15919" xr:uid="{00000000-0005-0000-0000-0000303E0000}"/>
    <cellStyle name="Normal 63 10 2 5" xfId="15920" xr:uid="{00000000-0005-0000-0000-0000313E0000}"/>
    <cellStyle name="Normal 63 10 2 6" xfId="15921" xr:uid="{00000000-0005-0000-0000-0000323E0000}"/>
    <cellStyle name="Normal 63 10 3" xfId="15922" xr:uid="{00000000-0005-0000-0000-0000333E0000}"/>
    <cellStyle name="Normal 63 10 3 2" xfId="15923" xr:uid="{00000000-0005-0000-0000-0000343E0000}"/>
    <cellStyle name="Normal 63 10 4" xfId="15924" xr:uid="{00000000-0005-0000-0000-0000353E0000}"/>
    <cellStyle name="Normal 63 10 5" xfId="15925" xr:uid="{00000000-0005-0000-0000-0000363E0000}"/>
    <cellStyle name="Normal 63 11" xfId="15926" xr:uid="{00000000-0005-0000-0000-0000373E0000}"/>
    <cellStyle name="Normal 63 11 2" xfId="15927" xr:uid="{00000000-0005-0000-0000-0000383E0000}"/>
    <cellStyle name="Normal 63 11 3" xfId="15928" xr:uid="{00000000-0005-0000-0000-0000393E0000}"/>
    <cellStyle name="Normal 63 11 4" xfId="15929" xr:uid="{00000000-0005-0000-0000-00003A3E0000}"/>
    <cellStyle name="Normal 63 11 5" xfId="15930" xr:uid="{00000000-0005-0000-0000-00003B3E0000}"/>
    <cellStyle name="Normal 63 11 6" xfId="15931" xr:uid="{00000000-0005-0000-0000-00003C3E0000}"/>
    <cellStyle name="Normal 63 12" xfId="15932" xr:uid="{00000000-0005-0000-0000-00003D3E0000}"/>
    <cellStyle name="Normal 63 12 2" xfId="15933" xr:uid="{00000000-0005-0000-0000-00003E3E0000}"/>
    <cellStyle name="Normal 63 13" xfId="15934" xr:uid="{00000000-0005-0000-0000-00003F3E0000}"/>
    <cellStyle name="Normal 63 14" xfId="15935" xr:uid="{00000000-0005-0000-0000-0000403E0000}"/>
    <cellStyle name="Normal 63 2" xfId="15936" xr:uid="{00000000-0005-0000-0000-0000413E0000}"/>
    <cellStyle name="Normal 63 2 2" xfId="15937" xr:uid="{00000000-0005-0000-0000-0000423E0000}"/>
    <cellStyle name="Normal 63 2 2 2" xfId="15938" xr:uid="{00000000-0005-0000-0000-0000433E0000}"/>
    <cellStyle name="Normal 63 2 2 3" xfId="15939" xr:uid="{00000000-0005-0000-0000-0000443E0000}"/>
    <cellStyle name="Normal 63 2 2 4" xfId="15940" xr:uid="{00000000-0005-0000-0000-0000453E0000}"/>
    <cellStyle name="Normal 63 2 2 5" xfId="15941" xr:uid="{00000000-0005-0000-0000-0000463E0000}"/>
    <cellStyle name="Normal 63 2 2 6" xfId="15942" xr:uid="{00000000-0005-0000-0000-0000473E0000}"/>
    <cellStyle name="Normal 63 2 3" xfId="15943" xr:uid="{00000000-0005-0000-0000-0000483E0000}"/>
    <cellStyle name="Normal 63 2 3 2" xfId="15944" xr:uid="{00000000-0005-0000-0000-0000493E0000}"/>
    <cellStyle name="Normal 63 2 4" xfId="15945" xr:uid="{00000000-0005-0000-0000-00004A3E0000}"/>
    <cellStyle name="Normal 63 2 5" xfId="15946" xr:uid="{00000000-0005-0000-0000-00004B3E0000}"/>
    <cellStyle name="Normal 63 3" xfId="15947" xr:uid="{00000000-0005-0000-0000-00004C3E0000}"/>
    <cellStyle name="Normal 63 3 2" xfId="15948" xr:uid="{00000000-0005-0000-0000-00004D3E0000}"/>
    <cellStyle name="Normal 63 3 2 2" xfId="15949" xr:uid="{00000000-0005-0000-0000-00004E3E0000}"/>
    <cellStyle name="Normal 63 3 2 3" xfId="15950" xr:uid="{00000000-0005-0000-0000-00004F3E0000}"/>
    <cellStyle name="Normal 63 3 2 4" xfId="15951" xr:uid="{00000000-0005-0000-0000-0000503E0000}"/>
    <cellStyle name="Normal 63 3 2 5" xfId="15952" xr:uid="{00000000-0005-0000-0000-0000513E0000}"/>
    <cellStyle name="Normal 63 3 2 6" xfId="15953" xr:uid="{00000000-0005-0000-0000-0000523E0000}"/>
    <cellStyle name="Normal 63 3 3" xfId="15954" xr:uid="{00000000-0005-0000-0000-0000533E0000}"/>
    <cellStyle name="Normal 63 3 3 2" xfId="15955" xr:uid="{00000000-0005-0000-0000-0000543E0000}"/>
    <cellStyle name="Normal 63 3 4" xfId="15956" xr:uid="{00000000-0005-0000-0000-0000553E0000}"/>
    <cellStyle name="Normal 63 3 5" xfId="15957" xr:uid="{00000000-0005-0000-0000-0000563E0000}"/>
    <cellStyle name="Normal 63 4" xfId="15958" xr:uid="{00000000-0005-0000-0000-0000573E0000}"/>
    <cellStyle name="Normal 63 4 2" xfId="15959" xr:uid="{00000000-0005-0000-0000-0000583E0000}"/>
    <cellStyle name="Normal 63 4 2 2" xfId="15960" xr:uid="{00000000-0005-0000-0000-0000593E0000}"/>
    <cellStyle name="Normal 63 4 2 3" xfId="15961" xr:uid="{00000000-0005-0000-0000-00005A3E0000}"/>
    <cellStyle name="Normal 63 4 2 4" xfId="15962" xr:uid="{00000000-0005-0000-0000-00005B3E0000}"/>
    <cellStyle name="Normal 63 4 2 5" xfId="15963" xr:uid="{00000000-0005-0000-0000-00005C3E0000}"/>
    <cellStyle name="Normal 63 4 2 6" xfId="15964" xr:uid="{00000000-0005-0000-0000-00005D3E0000}"/>
    <cellStyle name="Normal 63 4 3" xfId="15965" xr:uid="{00000000-0005-0000-0000-00005E3E0000}"/>
    <cellStyle name="Normal 63 4 3 2" xfId="15966" xr:uid="{00000000-0005-0000-0000-00005F3E0000}"/>
    <cellStyle name="Normal 63 4 4" xfId="15967" xr:uid="{00000000-0005-0000-0000-0000603E0000}"/>
    <cellStyle name="Normal 63 4 5" xfId="15968" xr:uid="{00000000-0005-0000-0000-0000613E0000}"/>
    <cellStyle name="Normal 63 5" xfId="15969" xr:uid="{00000000-0005-0000-0000-0000623E0000}"/>
    <cellStyle name="Normal 63 5 2" xfId="15970" xr:uid="{00000000-0005-0000-0000-0000633E0000}"/>
    <cellStyle name="Normal 63 5 2 2" xfId="15971" xr:uid="{00000000-0005-0000-0000-0000643E0000}"/>
    <cellStyle name="Normal 63 5 2 3" xfId="15972" xr:uid="{00000000-0005-0000-0000-0000653E0000}"/>
    <cellStyle name="Normal 63 5 2 4" xfId="15973" xr:uid="{00000000-0005-0000-0000-0000663E0000}"/>
    <cellStyle name="Normal 63 5 2 5" xfId="15974" xr:uid="{00000000-0005-0000-0000-0000673E0000}"/>
    <cellStyle name="Normal 63 5 2 6" xfId="15975" xr:uid="{00000000-0005-0000-0000-0000683E0000}"/>
    <cellStyle name="Normal 63 5 3" xfId="15976" xr:uid="{00000000-0005-0000-0000-0000693E0000}"/>
    <cellStyle name="Normal 63 5 3 2" xfId="15977" xr:uid="{00000000-0005-0000-0000-00006A3E0000}"/>
    <cellStyle name="Normal 63 5 4" xfId="15978" xr:uid="{00000000-0005-0000-0000-00006B3E0000}"/>
    <cellStyle name="Normal 63 5 5" xfId="15979" xr:uid="{00000000-0005-0000-0000-00006C3E0000}"/>
    <cellStyle name="Normal 63 6" xfId="15980" xr:uid="{00000000-0005-0000-0000-00006D3E0000}"/>
    <cellStyle name="Normal 63 6 2" xfId="15981" xr:uid="{00000000-0005-0000-0000-00006E3E0000}"/>
    <cellStyle name="Normal 63 6 2 2" xfId="15982" xr:uid="{00000000-0005-0000-0000-00006F3E0000}"/>
    <cellStyle name="Normal 63 6 2 3" xfId="15983" xr:uid="{00000000-0005-0000-0000-0000703E0000}"/>
    <cellStyle name="Normal 63 6 2 4" xfId="15984" xr:uid="{00000000-0005-0000-0000-0000713E0000}"/>
    <cellStyle name="Normal 63 6 2 5" xfId="15985" xr:uid="{00000000-0005-0000-0000-0000723E0000}"/>
    <cellStyle name="Normal 63 6 2 6" xfId="15986" xr:uid="{00000000-0005-0000-0000-0000733E0000}"/>
    <cellStyle name="Normal 63 6 3" xfId="15987" xr:uid="{00000000-0005-0000-0000-0000743E0000}"/>
    <cellStyle name="Normal 63 6 3 2" xfId="15988" xr:uid="{00000000-0005-0000-0000-0000753E0000}"/>
    <cellStyle name="Normal 63 6 4" xfId="15989" xr:uid="{00000000-0005-0000-0000-0000763E0000}"/>
    <cellStyle name="Normal 63 6 5" xfId="15990" xr:uid="{00000000-0005-0000-0000-0000773E0000}"/>
    <cellStyle name="Normal 63 7" xfId="15991" xr:uid="{00000000-0005-0000-0000-0000783E0000}"/>
    <cellStyle name="Normal 63 7 2" xfId="15992" xr:uid="{00000000-0005-0000-0000-0000793E0000}"/>
    <cellStyle name="Normal 63 7 2 2" xfId="15993" xr:uid="{00000000-0005-0000-0000-00007A3E0000}"/>
    <cellStyle name="Normal 63 7 2 3" xfId="15994" xr:uid="{00000000-0005-0000-0000-00007B3E0000}"/>
    <cellStyle name="Normal 63 7 2 4" xfId="15995" xr:uid="{00000000-0005-0000-0000-00007C3E0000}"/>
    <cellStyle name="Normal 63 7 2 5" xfId="15996" xr:uid="{00000000-0005-0000-0000-00007D3E0000}"/>
    <cellStyle name="Normal 63 7 2 6" xfId="15997" xr:uid="{00000000-0005-0000-0000-00007E3E0000}"/>
    <cellStyle name="Normal 63 7 3" xfId="15998" xr:uid="{00000000-0005-0000-0000-00007F3E0000}"/>
    <cellStyle name="Normal 63 7 3 2" xfId="15999" xr:uid="{00000000-0005-0000-0000-0000803E0000}"/>
    <cellStyle name="Normal 63 7 4" xfId="16000" xr:uid="{00000000-0005-0000-0000-0000813E0000}"/>
    <cellStyle name="Normal 63 7 5" xfId="16001" xr:uid="{00000000-0005-0000-0000-0000823E0000}"/>
    <cellStyle name="Normal 63 8" xfId="16002" xr:uid="{00000000-0005-0000-0000-0000833E0000}"/>
    <cellStyle name="Normal 63 8 2" xfId="16003" xr:uid="{00000000-0005-0000-0000-0000843E0000}"/>
    <cellStyle name="Normal 63 8 2 2" xfId="16004" xr:uid="{00000000-0005-0000-0000-0000853E0000}"/>
    <cellStyle name="Normal 63 8 2 3" xfId="16005" xr:uid="{00000000-0005-0000-0000-0000863E0000}"/>
    <cellStyle name="Normal 63 8 2 4" xfId="16006" xr:uid="{00000000-0005-0000-0000-0000873E0000}"/>
    <cellStyle name="Normal 63 8 2 5" xfId="16007" xr:uid="{00000000-0005-0000-0000-0000883E0000}"/>
    <cellStyle name="Normal 63 8 2 6" xfId="16008" xr:uid="{00000000-0005-0000-0000-0000893E0000}"/>
    <cellStyle name="Normal 63 8 3" xfId="16009" xr:uid="{00000000-0005-0000-0000-00008A3E0000}"/>
    <cellStyle name="Normal 63 8 3 2" xfId="16010" xr:uid="{00000000-0005-0000-0000-00008B3E0000}"/>
    <cellStyle name="Normal 63 8 4" xfId="16011" xr:uid="{00000000-0005-0000-0000-00008C3E0000}"/>
    <cellStyle name="Normal 63 8 5" xfId="16012" xr:uid="{00000000-0005-0000-0000-00008D3E0000}"/>
    <cellStyle name="Normal 63 9" xfId="16013" xr:uid="{00000000-0005-0000-0000-00008E3E0000}"/>
    <cellStyle name="Normal 63 9 2" xfId="16014" xr:uid="{00000000-0005-0000-0000-00008F3E0000}"/>
    <cellStyle name="Normal 63 9 2 2" xfId="16015" xr:uid="{00000000-0005-0000-0000-0000903E0000}"/>
    <cellStyle name="Normal 63 9 2 3" xfId="16016" xr:uid="{00000000-0005-0000-0000-0000913E0000}"/>
    <cellStyle name="Normal 63 9 2 4" xfId="16017" xr:uid="{00000000-0005-0000-0000-0000923E0000}"/>
    <cellStyle name="Normal 63 9 2 5" xfId="16018" xr:uid="{00000000-0005-0000-0000-0000933E0000}"/>
    <cellStyle name="Normal 63 9 2 6" xfId="16019" xr:uid="{00000000-0005-0000-0000-0000943E0000}"/>
    <cellStyle name="Normal 63 9 3" xfId="16020" xr:uid="{00000000-0005-0000-0000-0000953E0000}"/>
    <cellStyle name="Normal 63 9 3 2" xfId="16021" xr:uid="{00000000-0005-0000-0000-0000963E0000}"/>
    <cellStyle name="Normal 63 9 4" xfId="16022" xr:uid="{00000000-0005-0000-0000-0000973E0000}"/>
    <cellStyle name="Normal 63 9 5" xfId="16023" xr:uid="{00000000-0005-0000-0000-0000983E0000}"/>
    <cellStyle name="Normal 64" xfId="16024" xr:uid="{00000000-0005-0000-0000-0000993E0000}"/>
    <cellStyle name="Normal 64 10" xfId="16025" xr:uid="{00000000-0005-0000-0000-00009A3E0000}"/>
    <cellStyle name="Normal 64 10 2" xfId="16026" xr:uid="{00000000-0005-0000-0000-00009B3E0000}"/>
    <cellStyle name="Normal 64 10 2 2" xfId="16027" xr:uid="{00000000-0005-0000-0000-00009C3E0000}"/>
    <cellStyle name="Normal 64 10 2 3" xfId="16028" xr:uid="{00000000-0005-0000-0000-00009D3E0000}"/>
    <cellStyle name="Normal 64 10 2 4" xfId="16029" xr:uid="{00000000-0005-0000-0000-00009E3E0000}"/>
    <cellStyle name="Normal 64 10 2 5" xfId="16030" xr:uid="{00000000-0005-0000-0000-00009F3E0000}"/>
    <cellStyle name="Normal 64 10 2 6" xfId="16031" xr:uid="{00000000-0005-0000-0000-0000A03E0000}"/>
    <cellStyle name="Normal 64 10 3" xfId="16032" xr:uid="{00000000-0005-0000-0000-0000A13E0000}"/>
    <cellStyle name="Normal 64 10 3 2" xfId="16033" xr:uid="{00000000-0005-0000-0000-0000A23E0000}"/>
    <cellStyle name="Normal 64 10 4" xfId="16034" xr:uid="{00000000-0005-0000-0000-0000A33E0000}"/>
    <cellStyle name="Normal 64 10 5" xfId="16035" xr:uid="{00000000-0005-0000-0000-0000A43E0000}"/>
    <cellStyle name="Normal 64 11" xfId="16036" xr:uid="{00000000-0005-0000-0000-0000A53E0000}"/>
    <cellStyle name="Normal 64 11 2" xfId="16037" xr:uid="{00000000-0005-0000-0000-0000A63E0000}"/>
    <cellStyle name="Normal 64 11 3" xfId="16038" xr:uid="{00000000-0005-0000-0000-0000A73E0000}"/>
    <cellStyle name="Normal 64 11 4" xfId="16039" xr:uid="{00000000-0005-0000-0000-0000A83E0000}"/>
    <cellStyle name="Normal 64 11 5" xfId="16040" xr:uid="{00000000-0005-0000-0000-0000A93E0000}"/>
    <cellStyle name="Normal 64 11 6" xfId="16041" xr:uid="{00000000-0005-0000-0000-0000AA3E0000}"/>
    <cellStyle name="Normal 64 12" xfId="16042" xr:uid="{00000000-0005-0000-0000-0000AB3E0000}"/>
    <cellStyle name="Normal 64 12 2" xfId="16043" xr:uid="{00000000-0005-0000-0000-0000AC3E0000}"/>
    <cellStyle name="Normal 64 13" xfId="16044" xr:uid="{00000000-0005-0000-0000-0000AD3E0000}"/>
    <cellStyle name="Normal 64 14" xfId="16045" xr:uid="{00000000-0005-0000-0000-0000AE3E0000}"/>
    <cellStyle name="Normal 64 2" xfId="16046" xr:uid="{00000000-0005-0000-0000-0000AF3E0000}"/>
    <cellStyle name="Normal 64 2 2" xfId="16047" xr:uid="{00000000-0005-0000-0000-0000B03E0000}"/>
    <cellStyle name="Normal 64 2 2 2" xfId="16048" xr:uid="{00000000-0005-0000-0000-0000B13E0000}"/>
    <cellStyle name="Normal 64 2 2 3" xfId="16049" xr:uid="{00000000-0005-0000-0000-0000B23E0000}"/>
    <cellStyle name="Normal 64 2 2 4" xfId="16050" xr:uid="{00000000-0005-0000-0000-0000B33E0000}"/>
    <cellStyle name="Normal 64 2 2 5" xfId="16051" xr:uid="{00000000-0005-0000-0000-0000B43E0000}"/>
    <cellStyle name="Normal 64 2 2 6" xfId="16052" xr:uid="{00000000-0005-0000-0000-0000B53E0000}"/>
    <cellStyle name="Normal 64 2 3" xfId="16053" xr:uid="{00000000-0005-0000-0000-0000B63E0000}"/>
    <cellStyle name="Normal 64 2 3 2" xfId="16054" xr:uid="{00000000-0005-0000-0000-0000B73E0000}"/>
    <cellStyle name="Normal 64 2 4" xfId="16055" xr:uid="{00000000-0005-0000-0000-0000B83E0000}"/>
    <cellStyle name="Normal 64 2 5" xfId="16056" xr:uid="{00000000-0005-0000-0000-0000B93E0000}"/>
    <cellStyle name="Normal 64 3" xfId="16057" xr:uid="{00000000-0005-0000-0000-0000BA3E0000}"/>
    <cellStyle name="Normal 64 3 2" xfId="16058" xr:uid="{00000000-0005-0000-0000-0000BB3E0000}"/>
    <cellStyle name="Normal 64 3 2 2" xfId="16059" xr:uid="{00000000-0005-0000-0000-0000BC3E0000}"/>
    <cellStyle name="Normal 64 3 2 3" xfId="16060" xr:uid="{00000000-0005-0000-0000-0000BD3E0000}"/>
    <cellStyle name="Normal 64 3 2 4" xfId="16061" xr:uid="{00000000-0005-0000-0000-0000BE3E0000}"/>
    <cellStyle name="Normal 64 3 2 5" xfId="16062" xr:uid="{00000000-0005-0000-0000-0000BF3E0000}"/>
    <cellStyle name="Normal 64 3 2 6" xfId="16063" xr:uid="{00000000-0005-0000-0000-0000C03E0000}"/>
    <cellStyle name="Normal 64 3 3" xfId="16064" xr:uid="{00000000-0005-0000-0000-0000C13E0000}"/>
    <cellStyle name="Normal 64 3 3 2" xfId="16065" xr:uid="{00000000-0005-0000-0000-0000C23E0000}"/>
    <cellStyle name="Normal 64 3 4" xfId="16066" xr:uid="{00000000-0005-0000-0000-0000C33E0000}"/>
    <cellStyle name="Normal 64 3 5" xfId="16067" xr:uid="{00000000-0005-0000-0000-0000C43E0000}"/>
    <cellStyle name="Normal 64 4" xfId="16068" xr:uid="{00000000-0005-0000-0000-0000C53E0000}"/>
    <cellStyle name="Normal 64 4 2" xfId="16069" xr:uid="{00000000-0005-0000-0000-0000C63E0000}"/>
    <cellStyle name="Normal 64 4 2 2" xfId="16070" xr:uid="{00000000-0005-0000-0000-0000C73E0000}"/>
    <cellStyle name="Normal 64 4 2 3" xfId="16071" xr:uid="{00000000-0005-0000-0000-0000C83E0000}"/>
    <cellStyle name="Normal 64 4 2 4" xfId="16072" xr:uid="{00000000-0005-0000-0000-0000C93E0000}"/>
    <cellStyle name="Normal 64 4 2 5" xfId="16073" xr:uid="{00000000-0005-0000-0000-0000CA3E0000}"/>
    <cellStyle name="Normal 64 4 2 6" xfId="16074" xr:uid="{00000000-0005-0000-0000-0000CB3E0000}"/>
    <cellStyle name="Normal 64 4 3" xfId="16075" xr:uid="{00000000-0005-0000-0000-0000CC3E0000}"/>
    <cellStyle name="Normal 64 4 3 2" xfId="16076" xr:uid="{00000000-0005-0000-0000-0000CD3E0000}"/>
    <cellStyle name="Normal 64 4 4" xfId="16077" xr:uid="{00000000-0005-0000-0000-0000CE3E0000}"/>
    <cellStyle name="Normal 64 4 5" xfId="16078" xr:uid="{00000000-0005-0000-0000-0000CF3E0000}"/>
    <cellStyle name="Normal 64 5" xfId="16079" xr:uid="{00000000-0005-0000-0000-0000D03E0000}"/>
    <cellStyle name="Normal 64 5 2" xfId="16080" xr:uid="{00000000-0005-0000-0000-0000D13E0000}"/>
    <cellStyle name="Normal 64 5 2 2" xfId="16081" xr:uid="{00000000-0005-0000-0000-0000D23E0000}"/>
    <cellStyle name="Normal 64 5 2 3" xfId="16082" xr:uid="{00000000-0005-0000-0000-0000D33E0000}"/>
    <cellStyle name="Normal 64 5 2 4" xfId="16083" xr:uid="{00000000-0005-0000-0000-0000D43E0000}"/>
    <cellStyle name="Normal 64 5 2 5" xfId="16084" xr:uid="{00000000-0005-0000-0000-0000D53E0000}"/>
    <cellStyle name="Normal 64 5 2 6" xfId="16085" xr:uid="{00000000-0005-0000-0000-0000D63E0000}"/>
    <cellStyle name="Normal 64 5 3" xfId="16086" xr:uid="{00000000-0005-0000-0000-0000D73E0000}"/>
    <cellStyle name="Normal 64 5 3 2" xfId="16087" xr:uid="{00000000-0005-0000-0000-0000D83E0000}"/>
    <cellStyle name="Normal 64 5 4" xfId="16088" xr:uid="{00000000-0005-0000-0000-0000D93E0000}"/>
    <cellStyle name="Normal 64 5 5" xfId="16089" xr:uid="{00000000-0005-0000-0000-0000DA3E0000}"/>
    <cellStyle name="Normal 64 6" xfId="16090" xr:uid="{00000000-0005-0000-0000-0000DB3E0000}"/>
    <cellStyle name="Normal 64 6 2" xfId="16091" xr:uid="{00000000-0005-0000-0000-0000DC3E0000}"/>
    <cellStyle name="Normal 64 6 2 2" xfId="16092" xr:uid="{00000000-0005-0000-0000-0000DD3E0000}"/>
    <cellStyle name="Normal 64 6 2 3" xfId="16093" xr:uid="{00000000-0005-0000-0000-0000DE3E0000}"/>
    <cellStyle name="Normal 64 6 2 4" xfId="16094" xr:uid="{00000000-0005-0000-0000-0000DF3E0000}"/>
    <cellStyle name="Normal 64 6 2 5" xfId="16095" xr:uid="{00000000-0005-0000-0000-0000E03E0000}"/>
    <cellStyle name="Normal 64 6 2 6" xfId="16096" xr:uid="{00000000-0005-0000-0000-0000E13E0000}"/>
    <cellStyle name="Normal 64 6 3" xfId="16097" xr:uid="{00000000-0005-0000-0000-0000E23E0000}"/>
    <cellStyle name="Normal 64 6 3 2" xfId="16098" xr:uid="{00000000-0005-0000-0000-0000E33E0000}"/>
    <cellStyle name="Normal 64 6 4" xfId="16099" xr:uid="{00000000-0005-0000-0000-0000E43E0000}"/>
    <cellStyle name="Normal 64 6 5" xfId="16100" xr:uid="{00000000-0005-0000-0000-0000E53E0000}"/>
    <cellStyle name="Normal 64 7" xfId="16101" xr:uid="{00000000-0005-0000-0000-0000E63E0000}"/>
    <cellStyle name="Normal 64 7 2" xfId="16102" xr:uid="{00000000-0005-0000-0000-0000E73E0000}"/>
    <cellStyle name="Normal 64 7 2 2" xfId="16103" xr:uid="{00000000-0005-0000-0000-0000E83E0000}"/>
    <cellStyle name="Normal 64 7 2 3" xfId="16104" xr:uid="{00000000-0005-0000-0000-0000E93E0000}"/>
    <cellStyle name="Normal 64 7 2 4" xfId="16105" xr:uid="{00000000-0005-0000-0000-0000EA3E0000}"/>
    <cellStyle name="Normal 64 7 2 5" xfId="16106" xr:uid="{00000000-0005-0000-0000-0000EB3E0000}"/>
    <cellStyle name="Normal 64 7 2 6" xfId="16107" xr:uid="{00000000-0005-0000-0000-0000EC3E0000}"/>
    <cellStyle name="Normal 64 7 3" xfId="16108" xr:uid="{00000000-0005-0000-0000-0000ED3E0000}"/>
    <cellStyle name="Normal 64 7 3 2" xfId="16109" xr:uid="{00000000-0005-0000-0000-0000EE3E0000}"/>
    <cellStyle name="Normal 64 7 4" xfId="16110" xr:uid="{00000000-0005-0000-0000-0000EF3E0000}"/>
    <cellStyle name="Normal 64 7 5" xfId="16111" xr:uid="{00000000-0005-0000-0000-0000F03E0000}"/>
    <cellStyle name="Normal 64 8" xfId="16112" xr:uid="{00000000-0005-0000-0000-0000F13E0000}"/>
    <cellStyle name="Normal 64 8 2" xfId="16113" xr:uid="{00000000-0005-0000-0000-0000F23E0000}"/>
    <cellStyle name="Normal 64 8 2 2" xfId="16114" xr:uid="{00000000-0005-0000-0000-0000F33E0000}"/>
    <cellStyle name="Normal 64 8 2 3" xfId="16115" xr:uid="{00000000-0005-0000-0000-0000F43E0000}"/>
    <cellStyle name="Normal 64 8 2 4" xfId="16116" xr:uid="{00000000-0005-0000-0000-0000F53E0000}"/>
    <cellStyle name="Normal 64 8 2 5" xfId="16117" xr:uid="{00000000-0005-0000-0000-0000F63E0000}"/>
    <cellStyle name="Normal 64 8 2 6" xfId="16118" xr:uid="{00000000-0005-0000-0000-0000F73E0000}"/>
    <cellStyle name="Normal 64 8 3" xfId="16119" xr:uid="{00000000-0005-0000-0000-0000F83E0000}"/>
    <cellStyle name="Normal 64 8 3 2" xfId="16120" xr:uid="{00000000-0005-0000-0000-0000F93E0000}"/>
    <cellStyle name="Normal 64 8 4" xfId="16121" xr:uid="{00000000-0005-0000-0000-0000FA3E0000}"/>
    <cellStyle name="Normal 64 8 5" xfId="16122" xr:uid="{00000000-0005-0000-0000-0000FB3E0000}"/>
    <cellStyle name="Normal 64 9" xfId="16123" xr:uid="{00000000-0005-0000-0000-0000FC3E0000}"/>
    <cellStyle name="Normal 64 9 2" xfId="16124" xr:uid="{00000000-0005-0000-0000-0000FD3E0000}"/>
    <cellStyle name="Normal 64 9 2 2" xfId="16125" xr:uid="{00000000-0005-0000-0000-0000FE3E0000}"/>
    <cellStyle name="Normal 64 9 2 3" xfId="16126" xr:uid="{00000000-0005-0000-0000-0000FF3E0000}"/>
    <cellStyle name="Normal 64 9 2 4" xfId="16127" xr:uid="{00000000-0005-0000-0000-0000003F0000}"/>
    <cellStyle name="Normal 64 9 2 5" xfId="16128" xr:uid="{00000000-0005-0000-0000-0000013F0000}"/>
    <cellStyle name="Normal 64 9 2 6" xfId="16129" xr:uid="{00000000-0005-0000-0000-0000023F0000}"/>
    <cellStyle name="Normal 64 9 3" xfId="16130" xr:uid="{00000000-0005-0000-0000-0000033F0000}"/>
    <cellStyle name="Normal 64 9 3 2" xfId="16131" xr:uid="{00000000-0005-0000-0000-0000043F0000}"/>
    <cellStyle name="Normal 64 9 4" xfId="16132" xr:uid="{00000000-0005-0000-0000-0000053F0000}"/>
    <cellStyle name="Normal 64 9 5" xfId="16133" xr:uid="{00000000-0005-0000-0000-0000063F0000}"/>
    <cellStyle name="Normal 65" xfId="16134" xr:uid="{00000000-0005-0000-0000-0000073F0000}"/>
    <cellStyle name="Normal 65 10" xfId="16135" xr:uid="{00000000-0005-0000-0000-0000083F0000}"/>
    <cellStyle name="Normal 65 10 2" xfId="16136" xr:uid="{00000000-0005-0000-0000-0000093F0000}"/>
    <cellStyle name="Normal 65 10 2 2" xfId="16137" xr:uid="{00000000-0005-0000-0000-00000A3F0000}"/>
    <cellStyle name="Normal 65 10 2 3" xfId="16138" xr:uid="{00000000-0005-0000-0000-00000B3F0000}"/>
    <cellStyle name="Normal 65 10 2 4" xfId="16139" xr:uid="{00000000-0005-0000-0000-00000C3F0000}"/>
    <cellStyle name="Normal 65 10 2 5" xfId="16140" xr:uid="{00000000-0005-0000-0000-00000D3F0000}"/>
    <cellStyle name="Normal 65 10 2 6" xfId="16141" xr:uid="{00000000-0005-0000-0000-00000E3F0000}"/>
    <cellStyle name="Normal 65 10 3" xfId="16142" xr:uid="{00000000-0005-0000-0000-00000F3F0000}"/>
    <cellStyle name="Normal 65 10 3 2" xfId="16143" xr:uid="{00000000-0005-0000-0000-0000103F0000}"/>
    <cellStyle name="Normal 65 10 4" xfId="16144" xr:uid="{00000000-0005-0000-0000-0000113F0000}"/>
    <cellStyle name="Normal 65 10 5" xfId="16145" xr:uid="{00000000-0005-0000-0000-0000123F0000}"/>
    <cellStyle name="Normal 65 11" xfId="16146" xr:uid="{00000000-0005-0000-0000-0000133F0000}"/>
    <cellStyle name="Normal 65 11 2" xfId="16147" xr:uid="{00000000-0005-0000-0000-0000143F0000}"/>
    <cellStyle name="Normal 65 11 3" xfId="16148" xr:uid="{00000000-0005-0000-0000-0000153F0000}"/>
    <cellStyle name="Normal 65 11 4" xfId="16149" xr:uid="{00000000-0005-0000-0000-0000163F0000}"/>
    <cellStyle name="Normal 65 11 5" xfId="16150" xr:uid="{00000000-0005-0000-0000-0000173F0000}"/>
    <cellStyle name="Normal 65 11 6" xfId="16151" xr:uid="{00000000-0005-0000-0000-0000183F0000}"/>
    <cellStyle name="Normal 65 12" xfId="16152" xr:uid="{00000000-0005-0000-0000-0000193F0000}"/>
    <cellStyle name="Normal 65 12 2" xfId="16153" xr:uid="{00000000-0005-0000-0000-00001A3F0000}"/>
    <cellStyle name="Normal 65 13" xfId="16154" xr:uid="{00000000-0005-0000-0000-00001B3F0000}"/>
    <cellStyle name="Normal 65 14" xfId="16155" xr:uid="{00000000-0005-0000-0000-00001C3F0000}"/>
    <cellStyle name="Normal 65 2" xfId="16156" xr:uid="{00000000-0005-0000-0000-00001D3F0000}"/>
    <cellStyle name="Normal 65 2 2" xfId="16157" xr:uid="{00000000-0005-0000-0000-00001E3F0000}"/>
    <cellStyle name="Normal 65 2 2 2" xfId="16158" xr:uid="{00000000-0005-0000-0000-00001F3F0000}"/>
    <cellStyle name="Normal 65 2 2 3" xfId="16159" xr:uid="{00000000-0005-0000-0000-0000203F0000}"/>
    <cellStyle name="Normal 65 2 2 4" xfId="16160" xr:uid="{00000000-0005-0000-0000-0000213F0000}"/>
    <cellStyle name="Normal 65 2 2 5" xfId="16161" xr:uid="{00000000-0005-0000-0000-0000223F0000}"/>
    <cellStyle name="Normal 65 2 2 6" xfId="16162" xr:uid="{00000000-0005-0000-0000-0000233F0000}"/>
    <cellStyle name="Normal 65 2 3" xfId="16163" xr:uid="{00000000-0005-0000-0000-0000243F0000}"/>
    <cellStyle name="Normal 65 2 3 2" xfId="16164" xr:uid="{00000000-0005-0000-0000-0000253F0000}"/>
    <cellStyle name="Normal 65 2 4" xfId="16165" xr:uid="{00000000-0005-0000-0000-0000263F0000}"/>
    <cellStyle name="Normal 65 2 5" xfId="16166" xr:uid="{00000000-0005-0000-0000-0000273F0000}"/>
    <cellStyle name="Normal 65 3" xfId="16167" xr:uid="{00000000-0005-0000-0000-0000283F0000}"/>
    <cellStyle name="Normal 65 3 2" xfId="16168" xr:uid="{00000000-0005-0000-0000-0000293F0000}"/>
    <cellStyle name="Normal 65 3 2 2" xfId="16169" xr:uid="{00000000-0005-0000-0000-00002A3F0000}"/>
    <cellStyle name="Normal 65 3 2 3" xfId="16170" xr:uid="{00000000-0005-0000-0000-00002B3F0000}"/>
    <cellStyle name="Normal 65 3 2 4" xfId="16171" xr:uid="{00000000-0005-0000-0000-00002C3F0000}"/>
    <cellStyle name="Normal 65 3 2 5" xfId="16172" xr:uid="{00000000-0005-0000-0000-00002D3F0000}"/>
    <cellStyle name="Normal 65 3 2 6" xfId="16173" xr:uid="{00000000-0005-0000-0000-00002E3F0000}"/>
    <cellStyle name="Normal 65 3 3" xfId="16174" xr:uid="{00000000-0005-0000-0000-00002F3F0000}"/>
    <cellStyle name="Normal 65 3 3 2" xfId="16175" xr:uid="{00000000-0005-0000-0000-0000303F0000}"/>
    <cellStyle name="Normal 65 3 4" xfId="16176" xr:uid="{00000000-0005-0000-0000-0000313F0000}"/>
    <cellStyle name="Normal 65 3 5" xfId="16177" xr:uid="{00000000-0005-0000-0000-0000323F0000}"/>
    <cellStyle name="Normal 65 4" xfId="16178" xr:uid="{00000000-0005-0000-0000-0000333F0000}"/>
    <cellStyle name="Normal 65 4 2" xfId="16179" xr:uid="{00000000-0005-0000-0000-0000343F0000}"/>
    <cellStyle name="Normal 65 4 2 2" xfId="16180" xr:uid="{00000000-0005-0000-0000-0000353F0000}"/>
    <cellStyle name="Normal 65 4 2 3" xfId="16181" xr:uid="{00000000-0005-0000-0000-0000363F0000}"/>
    <cellStyle name="Normal 65 4 2 4" xfId="16182" xr:uid="{00000000-0005-0000-0000-0000373F0000}"/>
    <cellStyle name="Normal 65 4 2 5" xfId="16183" xr:uid="{00000000-0005-0000-0000-0000383F0000}"/>
    <cellStyle name="Normal 65 4 2 6" xfId="16184" xr:uid="{00000000-0005-0000-0000-0000393F0000}"/>
    <cellStyle name="Normal 65 4 3" xfId="16185" xr:uid="{00000000-0005-0000-0000-00003A3F0000}"/>
    <cellStyle name="Normal 65 4 3 2" xfId="16186" xr:uid="{00000000-0005-0000-0000-00003B3F0000}"/>
    <cellStyle name="Normal 65 4 4" xfId="16187" xr:uid="{00000000-0005-0000-0000-00003C3F0000}"/>
    <cellStyle name="Normal 65 4 5" xfId="16188" xr:uid="{00000000-0005-0000-0000-00003D3F0000}"/>
    <cellStyle name="Normal 65 5" xfId="16189" xr:uid="{00000000-0005-0000-0000-00003E3F0000}"/>
    <cellStyle name="Normal 65 5 2" xfId="16190" xr:uid="{00000000-0005-0000-0000-00003F3F0000}"/>
    <cellStyle name="Normal 65 5 2 2" xfId="16191" xr:uid="{00000000-0005-0000-0000-0000403F0000}"/>
    <cellStyle name="Normal 65 5 2 3" xfId="16192" xr:uid="{00000000-0005-0000-0000-0000413F0000}"/>
    <cellStyle name="Normal 65 5 2 4" xfId="16193" xr:uid="{00000000-0005-0000-0000-0000423F0000}"/>
    <cellStyle name="Normal 65 5 2 5" xfId="16194" xr:uid="{00000000-0005-0000-0000-0000433F0000}"/>
    <cellStyle name="Normal 65 5 2 6" xfId="16195" xr:uid="{00000000-0005-0000-0000-0000443F0000}"/>
    <cellStyle name="Normal 65 5 3" xfId="16196" xr:uid="{00000000-0005-0000-0000-0000453F0000}"/>
    <cellStyle name="Normal 65 5 3 2" xfId="16197" xr:uid="{00000000-0005-0000-0000-0000463F0000}"/>
    <cellStyle name="Normal 65 5 4" xfId="16198" xr:uid="{00000000-0005-0000-0000-0000473F0000}"/>
    <cellStyle name="Normal 65 5 5" xfId="16199" xr:uid="{00000000-0005-0000-0000-0000483F0000}"/>
    <cellStyle name="Normal 65 6" xfId="16200" xr:uid="{00000000-0005-0000-0000-0000493F0000}"/>
    <cellStyle name="Normal 65 6 2" xfId="16201" xr:uid="{00000000-0005-0000-0000-00004A3F0000}"/>
    <cellStyle name="Normal 65 6 2 2" xfId="16202" xr:uid="{00000000-0005-0000-0000-00004B3F0000}"/>
    <cellStyle name="Normal 65 6 2 3" xfId="16203" xr:uid="{00000000-0005-0000-0000-00004C3F0000}"/>
    <cellStyle name="Normal 65 6 2 4" xfId="16204" xr:uid="{00000000-0005-0000-0000-00004D3F0000}"/>
    <cellStyle name="Normal 65 6 2 5" xfId="16205" xr:uid="{00000000-0005-0000-0000-00004E3F0000}"/>
    <cellStyle name="Normal 65 6 2 6" xfId="16206" xr:uid="{00000000-0005-0000-0000-00004F3F0000}"/>
    <cellStyle name="Normal 65 6 3" xfId="16207" xr:uid="{00000000-0005-0000-0000-0000503F0000}"/>
    <cellStyle name="Normal 65 6 3 2" xfId="16208" xr:uid="{00000000-0005-0000-0000-0000513F0000}"/>
    <cellStyle name="Normal 65 6 4" xfId="16209" xr:uid="{00000000-0005-0000-0000-0000523F0000}"/>
    <cellStyle name="Normal 65 6 5" xfId="16210" xr:uid="{00000000-0005-0000-0000-0000533F0000}"/>
    <cellStyle name="Normal 65 7" xfId="16211" xr:uid="{00000000-0005-0000-0000-0000543F0000}"/>
    <cellStyle name="Normal 65 7 2" xfId="16212" xr:uid="{00000000-0005-0000-0000-0000553F0000}"/>
    <cellStyle name="Normal 65 7 2 2" xfId="16213" xr:uid="{00000000-0005-0000-0000-0000563F0000}"/>
    <cellStyle name="Normal 65 7 2 3" xfId="16214" xr:uid="{00000000-0005-0000-0000-0000573F0000}"/>
    <cellStyle name="Normal 65 7 2 4" xfId="16215" xr:uid="{00000000-0005-0000-0000-0000583F0000}"/>
    <cellStyle name="Normal 65 7 2 5" xfId="16216" xr:uid="{00000000-0005-0000-0000-0000593F0000}"/>
    <cellStyle name="Normal 65 7 2 6" xfId="16217" xr:uid="{00000000-0005-0000-0000-00005A3F0000}"/>
    <cellStyle name="Normal 65 7 3" xfId="16218" xr:uid="{00000000-0005-0000-0000-00005B3F0000}"/>
    <cellStyle name="Normal 65 7 3 2" xfId="16219" xr:uid="{00000000-0005-0000-0000-00005C3F0000}"/>
    <cellStyle name="Normal 65 7 4" xfId="16220" xr:uid="{00000000-0005-0000-0000-00005D3F0000}"/>
    <cellStyle name="Normal 65 7 5" xfId="16221" xr:uid="{00000000-0005-0000-0000-00005E3F0000}"/>
    <cellStyle name="Normal 65 8" xfId="16222" xr:uid="{00000000-0005-0000-0000-00005F3F0000}"/>
    <cellStyle name="Normal 65 8 2" xfId="16223" xr:uid="{00000000-0005-0000-0000-0000603F0000}"/>
    <cellStyle name="Normal 65 8 2 2" xfId="16224" xr:uid="{00000000-0005-0000-0000-0000613F0000}"/>
    <cellStyle name="Normal 65 8 2 3" xfId="16225" xr:uid="{00000000-0005-0000-0000-0000623F0000}"/>
    <cellStyle name="Normal 65 8 2 4" xfId="16226" xr:uid="{00000000-0005-0000-0000-0000633F0000}"/>
    <cellStyle name="Normal 65 8 2 5" xfId="16227" xr:uid="{00000000-0005-0000-0000-0000643F0000}"/>
    <cellStyle name="Normal 65 8 2 6" xfId="16228" xr:uid="{00000000-0005-0000-0000-0000653F0000}"/>
    <cellStyle name="Normal 65 8 3" xfId="16229" xr:uid="{00000000-0005-0000-0000-0000663F0000}"/>
    <cellStyle name="Normal 65 8 3 2" xfId="16230" xr:uid="{00000000-0005-0000-0000-0000673F0000}"/>
    <cellStyle name="Normal 65 8 4" xfId="16231" xr:uid="{00000000-0005-0000-0000-0000683F0000}"/>
    <cellStyle name="Normal 65 8 5" xfId="16232" xr:uid="{00000000-0005-0000-0000-0000693F0000}"/>
    <cellStyle name="Normal 65 9" xfId="16233" xr:uid="{00000000-0005-0000-0000-00006A3F0000}"/>
    <cellStyle name="Normal 65 9 2" xfId="16234" xr:uid="{00000000-0005-0000-0000-00006B3F0000}"/>
    <cellStyle name="Normal 65 9 2 2" xfId="16235" xr:uid="{00000000-0005-0000-0000-00006C3F0000}"/>
    <cellStyle name="Normal 65 9 2 3" xfId="16236" xr:uid="{00000000-0005-0000-0000-00006D3F0000}"/>
    <cellStyle name="Normal 65 9 2 4" xfId="16237" xr:uid="{00000000-0005-0000-0000-00006E3F0000}"/>
    <cellStyle name="Normal 65 9 2 5" xfId="16238" xr:uid="{00000000-0005-0000-0000-00006F3F0000}"/>
    <cellStyle name="Normal 65 9 2 6" xfId="16239" xr:uid="{00000000-0005-0000-0000-0000703F0000}"/>
    <cellStyle name="Normal 65 9 3" xfId="16240" xr:uid="{00000000-0005-0000-0000-0000713F0000}"/>
    <cellStyle name="Normal 65 9 3 2" xfId="16241" xr:uid="{00000000-0005-0000-0000-0000723F0000}"/>
    <cellStyle name="Normal 65 9 4" xfId="16242" xr:uid="{00000000-0005-0000-0000-0000733F0000}"/>
    <cellStyle name="Normal 65 9 5" xfId="16243" xr:uid="{00000000-0005-0000-0000-0000743F0000}"/>
    <cellStyle name="Normal 66" xfId="16244" xr:uid="{00000000-0005-0000-0000-0000753F0000}"/>
    <cellStyle name="Normal 66 10" xfId="16245" xr:uid="{00000000-0005-0000-0000-0000763F0000}"/>
    <cellStyle name="Normal 66 10 2" xfId="16246" xr:uid="{00000000-0005-0000-0000-0000773F0000}"/>
    <cellStyle name="Normal 66 10 2 2" xfId="16247" xr:uid="{00000000-0005-0000-0000-0000783F0000}"/>
    <cellStyle name="Normal 66 10 2 3" xfId="16248" xr:uid="{00000000-0005-0000-0000-0000793F0000}"/>
    <cellStyle name="Normal 66 10 2 4" xfId="16249" xr:uid="{00000000-0005-0000-0000-00007A3F0000}"/>
    <cellStyle name="Normal 66 10 2 5" xfId="16250" xr:uid="{00000000-0005-0000-0000-00007B3F0000}"/>
    <cellStyle name="Normal 66 10 2 6" xfId="16251" xr:uid="{00000000-0005-0000-0000-00007C3F0000}"/>
    <cellStyle name="Normal 66 10 3" xfId="16252" xr:uid="{00000000-0005-0000-0000-00007D3F0000}"/>
    <cellStyle name="Normal 66 10 3 2" xfId="16253" xr:uid="{00000000-0005-0000-0000-00007E3F0000}"/>
    <cellStyle name="Normal 66 10 4" xfId="16254" xr:uid="{00000000-0005-0000-0000-00007F3F0000}"/>
    <cellStyle name="Normal 66 10 5" xfId="16255" xr:uid="{00000000-0005-0000-0000-0000803F0000}"/>
    <cellStyle name="Normal 66 11" xfId="16256" xr:uid="{00000000-0005-0000-0000-0000813F0000}"/>
    <cellStyle name="Normal 66 11 2" xfId="16257" xr:uid="{00000000-0005-0000-0000-0000823F0000}"/>
    <cellStyle name="Normal 66 11 3" xfId="16258" xr:uid="{00000000-0005-0000-0000-0000833F0000}"/>
    <cellStyle name="Normal 66 11 4" xfId="16259" xr:uid="{00000000-0005-0000-0000-0000843F0000}"/>
    <cellStyle name="Normal 66 11 5" xfId="16260" xr:uid="{00000000-0005-0000-0000-0000853F0000}"/>
    <cellStyle name="Normal 66 11 6" xfId="16261" xr:uid="{00000000-0005-0000-0000-0000863F0000}"/>
    <cellStyle name="Normal 66 12" xfId="16262" xr:uid="{00000000-0005-0000-0000-0000873F0000}"/>
    <cellStyle name="Normal 66 12 2" xfId="16263" xr:uid="{00000000-0005-0000-0000-0000883F0000}"/>
    <cellStyle name="Normal 66 13" xfId="16264" xr:uid="{00000000-0005-0000-0000-0000893F0000}"/>
    <cellStyle name="Normal 66 14" xfId="16265" xr:uid="{00000000-0005-0000-0000-00008A3F0000}"/>
    <cellStyle name="Normal 66 2" xfId="16266" xr:uid="{00000000-0005-0000-0000-00008B3F0000}"/>
    <cellStyle name="Normal 66 2 2" xfId="16267" xr:uid="{00000000-0005-0000-0000-00008C3F0000}"/>
    <cellStyle name="Normal 66 2 2 2" xfId="16268" xr:uid="{00000000-0005-0000-0000-00008D3F0000}"/>
    <cellStyle name="Normal 66 2 2 3" xfId="16269" xr:uid="{00000000-0005-0000-0000-00008E3F0000}"/>
    <cellStyle name="Normal 66 2 2 4" xfId="16270" xr:uid="{00000000-0005-0000-0000-00008F3F0000}"/>
    <cellStyle name="Normal 66 2 2 5" xfId="16271" xr:uid="{00000000-0005-0000-0000-0000903F0000}"/>
    <cellStyle name="Normal 66 2 2 6" xfId="16272" xr:uid="{00000000-0005-0000-0000-0000913F0000}"/>
    <cellStyle name="Normal 66 2 3" xfId="16273" xr:uid="{00000000-0005-0000-0000-0000923F0000}"/>
    <cellStyle name="Normal 66 2 3 2" xfId="16274" xr:uid="{00000000-0005-0000-0000-0000933F0000}"/>
    <cellStyle name="Normal 66 2 4" xfId="16275" xr:uid="{00000000-0005-0000-0000-0000943F0000}"/>
    <cellStyle name="Normal 66 2 5" xfId="16276" xr:uid="{00000000-0005-0000-0000-0000953F0000}"/>
    <cellStyle name="Normal 66 3" xfId="16277" xr:uid="{00000000-0005-0000-0000-0000963F0000}"/>
    <cellStyle name="Normal 66 3 2" xfId="16278" xr:uid="{00000000-0005-0000-0000-0000973F0000}"/>
    <cellStyle name="Normal 66 3 2 2" xfId="16279" xr:uid="{00000000-0005-0000-0000-0000983F0000}"/>
    <cellStyle name="Normal 66 3 2 3" xfId="16280" xr:uid="{00000000-0005-0000-0000-0000993F0000}"/>
    <cellStyle name="Normal 66 3 2 4" xfId="16281" xr:uid="{00000000-0005-0000-0000-00009A3F0000}"/>
    <cellStyle name="Normal 66 3 2 5" xfId="16282" xr:uid="{00000000-0005-0000-0000-00009B3F0000}"/>
    <cellStyle name="Normal 66 3 2 6" xfId="16283" xr:uid="{00000000-0005-0000-0000-00009C3F0000}"/>
    <cellStyle name="Normal 66 3 3" xfId="16284" xr:uid="{00000000-0005-0000-0000-00009D3F0000}"/>
    <cellStyle name="Normal 66 3 3 2" xfId="16285" xr:uid="{00000000-0005-0000-0000-00009E3F0000}"/>
    <cellStyle name="Normal 66 3 4" xfId="16286" xr:uid="{00000000-0005-0000-0000-00009F3F0000}"/>
    <cellStyle name="Normal 66 3 5" xfId="16287" xr:uid="{00000000-0005-0000-0000-0000A03F0000}"/>
    <cellStyle name="Normal 66 4" xfId="16288" xr:uid="{00000000-0005-0000-0000-0000A13F0000}"/>
    <cellStyle name="Normal 66 4 2" xfId="16289" xr:uid="{00000000-0005-0000-0000-0000A23F0000}"/>
    <cellStyle name="Normal 66 4 2 2" xfId="16290" xr:uid="{00000000-0005-0000-0000-0000A33F0000}"/>
    <cellStyle name="Normal 66 4 2 3" xfId="16291" xr:uid="{00000000-0005-0000-0000-0000A43F0000}"/>
    <cellStyle name="Normal 66 4 2 4" xfId="16292" xr:uid="{00000000-0005-0000-0000-0000A53F0000}"/>
    <cellStyle name="Normal 66 4 2 5" xfId="16293" xr:uid="{00000000-0005-0000-0000-0000A63F0000}"/>
    <cellStyle name="Normal 66 4 2 6" xfId="16294" xr:uid="{00000000-0005-0000-0000-0000A73F0000}"/>
    <cellStyle name="Normal 66 4 3" xfId="16295" xr:uid="{00000000-0005-0000-0000-0000A83F0000}"/>
    <cellStyle name="Normal 66 4 3 2" xfId="16296" xr:uid="{00000000-0005-0000-0000-0000A93F0000}"/>
    <cellStyle name="Normal 66 4 4" xfId="16297" xr:uid="{00000000-0005-0000-0000-0000AA3F0000}"/>
    <cellStyle name="Normal 66 4 5" xfId="16298" xr:uid="{00000000-0005-0000-0000-0000AB3F0000}"/>
    <cellStyle name="Normal 66 5" xfId="16299" xr:uid="{00000000-0005-0000-0000-0000AC3F0000}"/>
    <cellStyle name="Normal 66 5 2" xfId="16300" xr:uid="{00000000-0005-0000-0000-0000AD3F0000}"/>
    <cellStyle name="Normal 66 5 2 2" xfId="16301" xr:uid="{00000000-0005-0000-0000-0000AE3F0000}"/>
    <cellStyle name="Normal 66 5 2 3" xfId="16302" xr:uid="{00000000-0005-0000-0000-0000AF3F0000}"/>
    <cellStyle name="Normal 66 5 2 4" xfId="16303" xr:uid="{00000000-0005-0000-0000-0000B03F0000}"/>
    <cellStyle name="Normal 66 5 2 5" xfId="16304" xr:uid="{00000000-0005-0000-0000-0000B13F0000}"/>
    <cellStyle name="Normal 66 5 2 6" xfId="16305" xr:uid="{00000000-0005-0000-0000-0000B23F0000}"/>
    <cellStyle name="Normal 66 5 3" xfId="16306" xr:uid="{00000000-0005-0000-0000-0000B33F0000}"/>
    <cellStyle name="Normal 66 5 3 2" xfId="16307" xr:uid="{00000000-0005-0000-0000-0000B43F0000}"/>
    <cellStyle name="Normal 66 5 4" xfId="16308" xr:uid="{00000000-0005-0000-0000-0000B53F0000}"/>
    <cellStyle name="Normal 66 5 5" xfId="16309" xr:uid="{00000000-0005-0000-0000-0000B63F0000}"/>
    <cellStyle name="Normal 66 6" xfId="16310" xr:uid="{00000000-0005-0000-0000-0000B73F0000}"/>
    <cellStyle name="Normal 66 6 2" xfId="16311" xr:uid="{00000000-0005-0000-0000-0000B83F0000}"/>
    <cellStyle name="Normal 66 6 2 2" xfId="16312" xr:uid="{00000000-0005-0000-0000-0000B93F0000}"/>
    <cellStyle name="Normal 66 6 2 3" xfId="16313" xr:uid="{00000000-0005-0000-0000-0000BA3F0000}"/>
    <cellStyle name="Normal 66 6 2 4" xfId="16314" xr:uid="{00000000-0005-0000-0000-0000BB3F0000}"/>
    <cellStyle name="Normal 66 6 2 5" xfId="16315" xr:uid="{00000000-0005-0000-0000-0000BC3F0000}"/>
    <cellStyle name="Normal 66 6 2 6" xfId="16316" xr:uid="{00000000-0005-0000-0000-0000BD3F0000}"/>
    <cellStyle name="Normal 66 6 3" xfId="16317" xr:uid="{00000000-0005-0000-0000-0000BE3F0000}"/>
    <cellStyle name="Normal 66 6 3 2" xfId="16318" xr:uid="{00000000-0005-0000-0000-0000BF3F0000}"/>
    <cellStyle name="Normal 66 6 4" xfId="16319" xr:uid="{00000000-0005-0000-0000-0000C03F0000}"/>
    <cellStyle name="Normal 66 6 5" xfId="16320" xr:uid="{00000000-0005-0000-0000-0000C13F0000}"/>
    <cellStyle name="Normal 66 7" xfId="16321" xr:uid="{00000000-0005-0000-0000-0000C23F0000}"/>
    <cellStyle name="Normal 66 7 2" xfId="16322" xr:uid="{00000000-0005-0000-0000-0000C33F0000}"/>
    <cellStyle name="Normal 66 7 2 2" xfId="16323" xr:uid="{00000000-0005-0000-0000-0000C43F0000}"/>
    <cellStyle name="Normal 66 7 2 3" xfId="16324" xr:uid="{00000000-0005-0000-0000-0000C53F0000}"/>
    <cellStyle name="Normal 66 7 2 4" xfId="16325" xr:uid="{00000000-0005-0000-0000-0000C63F0000}"/>
    <cellStyle name="Normal 66 7 2 5" xfId="16326" xr:uid="{00000000-0005-0000-0000-0000C73F0000}"/>
    <cellStyle name="Normal 66 7 2 6" xfId="16327" xr:uid="{00000000-0005-0000-0000-0000C83F0000}"/>
    <cellStyle name="Normal 66 7 3" xfId="16328" xr:uid="{00000000-0005-0000-0000-0000C93F0000}"/>
    <cellStyle name="Normal 66 7 3 2" xfId="16329" xr:uid="{00000000-0005-0000-0000-0000CA3F0000}"/>
    <cellStyle name="Normal 66 7 4" xfId="16330" xr:uid="{00000000-0005-0000-0000-0000CB3F0000}"/>
    <cellStyle name="Normal 66 7 5" xfId="16331" xr:uid="{00000000-0005-0000-0000-0000CC3F0000}"/>
    <cellStyle name="Normal 66 8" xfId="16332" xr:uid="{00000000-0005-0000-0000-0000CD3F0000}"/>
    <cellStyle name="Normal 66 8 2" xfId="16333" xr:uid="{00000000-0005-0000-0000-0000CE3F0000}"/>
    <cellStyle name="Normal 66 8 2 2" xfId="16334" xr:uid="{00000000-0005-0000-0000-0000CF3F0000}"/>
    <cellStyle name="Normal 66 8 2 3" xfId="16335" xr:uid="{00000000-0005-0000-0000-0000D03F0000}"/>
    <cellStyle name="Normal 66 8 2 4" xfId="16336" xr:uid="{00000000-0005-0000-0000-0000D13F0000}"/>
    <cellStyle name="Normal 66 8 2 5" xfId="16337" xr:uid="{00000000-0005-0000-0000-0000D23F0000}"/>
    <cellStyle name="Normal 66 8 2 6" xfId="16338" xr:uid="{00000000-0005-0000-0000-0000D33F0000}"/>
    <cellStyle name="Normal 66 8 3" xfId="16339" xr:uid="{00000000-0005-0000-0000-0000D43F0000}"/>
    <cellStyle name="Normal 66 8 3 2" xfId="16340" xr:uid="{00000000-0005-0000-0000-0000D53F0000}"/>
    <cellStyle name="Normal 66 8 4" xfId="16341" xr:uid="{00000000-0005-0000-0000-0000D63F0000}"/>
    <cellStyle name="Normal 66 8 5" xfId="16342" xr:uid="{00000000-0005-0000-0000-0000D73F0000}"/>
    <cellStyle name="Normal 66 9" xfId="16343" xr:uid="{00000000-0005-0000-0000-0000D83F0000}"/>
    <cellStyle name="Normal 66 9 2" xfId="16344" xr:uid="{00000000-0005-0000-0000-0000D93F0000}"/>
    <cellStyle name="Normal 66 9 2 2" xfId="16345" xr:uid="{00000000-0005-0000-0000-0000DA3F0000}"/>
    <cellStyle name="Normal 66 9 2 3" xfId="16346" xr:uid="{00000000-0005-0000-0000-0000DB3F0000}"/>
    <cellStyle name="Normal 66 9 2 4" xfId="16347" xr:uid="{00000000-0005-0000-0000-0000DC3F0000}"/>
    <cellStyle name="Normal 66 9 2 5" xfId="16348" xr:uid="{00000000-0005-0000-0000-0000DD3F0000}"/>
    <cellStyle name="Normal 66 9 2 6" xfId="16349" xr:uid="{00000000-0005-0000-0000-0000DE3F0000}"/>
    <cellStyle name="Normal 66 9 3" xfId="16350" xr:uid="{00000000-0005-0000-0000-0000DF3F0000}"/>
    <cellStyle name="Normal 66 9 3 2" xfId="16351" xr:uid="{00000000-0005-0000-0000-0000E03F0000}"/>
    <cellStyle name="Normal 66 9 4" xfId="16352" xr:uid="{00000000-0005-0000-0000-0000E13F0000}"/>
    <cellStyle name="Normal 66 9 5" xfId="16353" xr:uid="{00000000-0005-0000-0000-0000E23F0000}"/>
    <cellStyle name="Normal 67" xfId="16354" xr:uid="{00000000-0005-0000-0000-0000E33F0000}"/>
    <cellStyle name="Normal 67 10" xfId="16355" xr:uid="{00000000-0005-0000-0000-0000E43F0000}"/>
    <cellStyle name="Normal 67 10 2" xfId="16356" xr:uid="{00000000-0005-0000-0000-0000E53F0000}"/>
    <cellStyle name="Normal 67 10 2 2" xfId="16357" xr:uid="{00000000-0005-0000-0000-0000E63F0000}"/>
    <cellStyle name="Normal 67 10 2 3" xfId="16358" xr:uid="{00000000-0005-0000-0000-0000E73F0000}"/>
    <cellStyle name="Normal 67 10 2 4" xfId="16359" xr:uid="{00000000-0005-0000-0000-0000E83F0000}"/>
    <cellStyle name="Normal 67 10 2 5" xfId="16360" xr:uid="{00000000-0005-0000-0000-0000E93F0000}"/>
    <cellStyle name="Normal 67 10 2 6" xfId="16361" xr:uid="{00000000-0005-0000-0000-0000EA3F0000}"/>
    <cellStyle name="Normal 67 10 3" xfId="16362" xr:uid="{00000000-0005-0000-0000-0000EB3F0000}"/>
    <cellStyle name="Normal 67 10 3 2" xfId="16363" xr:uid="{00000000-0005-0000-0000-0000EC3F0000}"/>
    <cellStyle name="Normal 67 10 4" xfId="16364" xr:uid="{00000000-0005-0000-0000-0000ED3F0000}"/>
    <cellStyle name="Normal 67 10 5" xfId="16365" xr:uid="{00000000-0005-0000-0000-0000EE3F0000}"/>
    <cellStyle name="Normal 67 11" xfId="16366" xr:uid="{00000000-0005-0000-0000-0000EF3F0000}"/>
    <cellStyle name="Normal 67 11 2" xfId="16367" xr:uid="{00000000-0005-0000-0000-0000F03F0000}"/>
    <cellStyle name="Normal 67 11 3" xfId="16368" xr:uid="{00000000-0005-0000-0000-0000F13F0000}"/>
    <cellStyle name="Normal 67 11 4" xfId="16369" xr:uid="{00000000-0005-0000-0000-0000F23F0000}"/>
    <cellStyle name="Normal 67 11 5" xfId="16370" xr:uid="{00000000-0005-0000-0000-0000F33F0000}"/>
    <cellStyle name="Normal 67 11 6" xfId="16371" xr:uid="{00000000-0005-0000-0000-0000F43F0000}"/>
    <cellStyle name="Normal 67 12" xfId="16372" xr:uid="{00000000-0005-0000-0000-0000F53F0000}"/>
    <cellStyle name="Normal 67 12 2" xfId="16373" xr:uid="{00000000-0005-0000-0000-0000F63F0000}"/>
    <cellStyle name="Normal 67 13" xfId="16374" xr:uid="{00000000-0005-0000-0000-0000F73F0000}"/>
    <cellStyle name="Normal 67 14" xfId="16375" xr:uid="{00000000-0005-0000-0000-0000F83F0000}"/>
    <cellStyle name="Normal 67 2" xfId="16376" xr:uid="{00000000-0005-0000-0000-0000F93F0000}"/>
    <cellStyle name="Normal 67 2 2" xfId="16377" xr:uid="{00000000-0005-0000-0000-0000FA3F0000}"/>
    <cellStyle name="Normal 67 2 2 2" xfId="16378" xr:uid="{00000000-0005-0000-0000-0000FB3F0000}"/>
    <cellStyle name="Normal 67 2 2 3" xfId="16379" xr:uid="{00000000-0005-0000-0000-0000FC3F0000}"/>
    <cellStyle name="Normal 67 2 2 4" xfId="16380" xr:uid="{00000000-0005-0000-0000-0000FD3F0000}"/>
    <cellStyle name="Normal 67 2 2 5" xfId="16381" xr:uid="{00000000-0005-0000-0000-0000FE3F0000}"/>
    <cellStyle name="Normal 67 2 2 6" xfId="16382" xr:uid="{00000000-0005-0000-0000-0000FF3F0000}"/>
    <cellStyle name="Normal 67 2 3" xfId="16383" xr:uid="{00000000-0005-0000-0000-000000400000}"/>
    <cellStyle name="Normal 67 2 3 2" xfId="16384" xr:uid="{00000000-0005-0000-0000-000001400000}"/>
    <cellStyle name="Normal 67 2 4" xfId="16385" xr:uid="{00000000-0005-0000-0000-000002400000}"/>
    <cellStyle name="Normal 67 2 5" xfId="16386" xr:uid="{00000000-0005-0000-0000-000003400000}"/>
    <cellStyle name="Normal 67 3" xfId="16387" xr:uid="{00000000-0005-0000-0000-000004400000}"/>
    <cellStyle name="Normal 67 3 2" xfId="16388" xr:uid="{00000000-0005-0000-0000-000005400000}"/>
    <cellStyle name="Normal 67 3 2 2" xfId="16389" xr:uid="{00000000-0005-0000-0000-000006400000}"/>
    <cellStyle name="Normal 67 3 2 3" xfId="16390" xr:uid="{00000000-0005-0000-0000-000007400000}"/>
    <cellStyle name="Normal 67 3 2 4" xfId="16391" xr:uid="{00000000-0005-0000-0000-000008400000}"/>
    <cellStyle name="Normal 67 3 2 5" xfId="16392" xr:uid="{00000000-0005-0000-0000-000009400000}"/>
    <cellStyle name="Normal 67 3 2 6" xfId="16393" xr:uid="{00000000-0005-0000-0000-00000A400000}"/>
    <cellStyle name="Normal 67 3 3" xfId="16394" xr:uid="{00000000-0005-0000-0000-00000B400000}"/>
    <cellStyle name="Normal 67 3 3 2" xfId="16395" xr:uid="{00000000-0005-0000-0000-00000C400000}"/>
    <cellStyle name="Normal 67 3 4" xfId="16396" xr:uid="{00000000-0005-0000-0000-00000D400000}"/>
    <cellStyle name="Normal 67 3 5" xfId="16397" xr:uid="{00000000-0005-0000-0000-00000E400000}"/>
    <cellStyle name="Normal 67 4" xfId="16398" xr:uid="{00000000-0005-0000-0000-00000F400000}"/>
    <cellStyle name="Normal 67 4 2" xfId="16399" xr:uid="{00000000-0005-0000-0000-000010400000}"/>
    <cellStyle name="Normal 67 4 2 2" xfId="16400" xr:uid="{00000000-0005-0000-0000-000011400000}"/>
    <cellStyle name="Normal 67 4 2 3" xfId="16401" xr:uid="{00000000-0005-0000-0000-000012400000}"/>
    <cellStyle name="Normal 67 4 2 4" xfId="16402" xr:uid="{00000000-0005-0000-0000-000013400000}"/>
    <cellStyle name="Normal 67 4 2 5" xfId="16403" xr:uid="{00000000-0005-0000-0000-000014400000}"/>
    <cellStyle name="Normal 67 4 2 6" xfId="16404" xr:uid="{00000000-0005-0000-0000-000015400000}"/>
    <cellStyle name="Normal 67 4 3" xfId="16405" xr:uid="{00000000-0005-0000-0000-000016400000}"/>
    <cellStyle name="Normal 67 4 3 2" xfId="16406" xr:uid="{00000000-0005-0000-0000-000017400000}"/>
    <cellStyle name="Normal 67 4 4" xfId="16407" xr:uid="{00000000-0005-0000-0000-000018400000}"/>
    <cellStyle name="Normal 67 4 5" xfId="16408" xr:uid="{00000000-0005-0000-0000-000019400000}"/>
    <cellStyle name="Normal 67 5" xfId="16409" xr:uid="{00000000-0005-0000-0000-00001A400000}"/>
    <cellStyle name="Normal 67 5 2" xfId="16410" xr:uid="{00000000-0005-0000-0000-00001B400000}"/>
    <cellStyle name="Normal 67 5 2 2" xfId="16411" xr:uid="{00000000-0005-0000-0000-00001C400000}"/>
    <cellStyle name="Normal 67 5 2 3" xfId="16412" xr:uid="{00000000-0005-0000-0000-00001D400000}"/>
    <cellStyle name="Normal 67 5 2 4" xfId="16413" xr:uid="{00000000-0005-0000-0000-00001E400000}"/>
    <cellStyle name="Normal 67 5 2 5" xfId="16414" xr:uid="{00000000-0005-0000-0000-00001F400000}"/>
    <cellStyle name="Normal 67 5 2 6" xfId="16415" xr:uid="{00000000-0005-0000-0000-000020400000}"/>
    <cellStyle name="Normal 67 5 3" xfId="16416" xr:uid="{00000000-0005-0000-0000-000021400000}"/>
    <cellStyle name="Normal 67 5 3 2" xfId="16417" xr:uid="{00000000-0005-0000-0000-000022400000}"/>
    <cellStyle name="Normal 67 5 4" xfId="16418" xr:uid="{00000000-0005-0000-0000-000023400000}"/>
    <cellStyle name="Normal 67 5 5" xfId="16419" xr:uid="{00000000-0005-0000-0000-000024400000}"/>
    <cellStyle name="Normal 67 6" xfId="16420" xr:uid="{00000000-0005-0000-0000-000025400000}"/>
    <cellStyle name="Normal 67 6 2" xfId="16421" xr:uid="{00000000-0005-0000-0000-000026400000}"/>
    <cellStyle name="Normal 67 6 2 2" xfId="16422" xr:uid="{00000000-0005-0000-0000-000027400000}"/>
    <cellStyle name="Normal 67 6 2 3" xfId="16423" xr:uid="{00000000-0005-0000-0000-000028400000}"/>
    <cellStyle name="Normal 67 6 2 4" xfId="16424" xr:uid="{00000000-0005-0000-0000-000029400000}"/>
    <cellStyle name="Normal 67 6 2 5" xfId="16425" xr:uid="{00000000-0005-0000-0000-00002A400000}"/>
    <cellStyle name="Normal 67 6 2 6" xfId="16426" xr:uid="{00000000-0005-0000-0000-00002B400000}"/>
    <cellStyle name="Normal 67 6 3" xfId="16427" xr:uid="{00000000-0005-0000-0000-00002C400000}"/>
    <cellStyle name="Normal 67 6 3 2" xfId="16428" xr:uid="{00000000-0005-0000-0000-00002D400000}"/>
    <cellStyle name="Normal 67 6 4" xfId="16429" xr:uid="{00000000-0005-0000-0000-00002E400000}"/>
    <cellStyle name="Normal 67 6 5" xfId="16430" xr:uid="{00000000-0005-0000-0000-00002F400000}"/>
    <cellStyle name="Normal 67 7" xfId="16431" xr:uid="{00000000-0005-0000-0000-000030400000}"/>
    <cellStyle name="Normal 67 7 2" xfId="16432" xr:uid="{00000000-0005-0000-0000-000031400000}"/>
    <cellStyle name="Normal 67 7 2 2" xfId="16433" xr:uid="{00000000-0005-0000-0000-000032400000}"/>
    <cellStyle name="Normal 67 7 2 3" xfId="16434" xr:uid="{00000000-0005-0000-0000-000033400000}"/>
    <cellStyle name="Normal 67 7 2 4" xfId="16435" xr:uid="{00000000-0005-0000-0000-000034400000}"/>
    <cellStyle name="Normal 67 7 2 5" xfId="16436" xr:uid="{00000000-0005-0000-0000-000035400000}"/>
    <cellStyle name="Normal 67 7 2 6" xfId="16437" xr:uid="{00000000-0005-0000-0000-000036400000}"/>
    <cellStyle name="Normal 67 7 3" xfId="16438" xr:uid="{00000000-0005-0000-0000-000037400000}"/>
    <cellStyle name="Normal 67 7 3 2" xfId="16439" xr:uid="{00000000-0005-0000-0000-000038400000}"/>
    <cellStyle name="Normal 67 7 4" xfId="16440" xr:uid="{00000000-0005-0000-0000-000039400000}"/>
    <cellStyle name="Normal 67 7 5" xfId="16441" xr:uid="{00000000-0005-0000-0000-00003A400000}"/>
    <cellStyle name="Normal 67 8" xfId="16442" xr:uid="{00000000-0005-0000-0000-00003B400000}"/>
    <cellStyle name="Normal 67 8 2" xfId="16443" xr:uid="{00000000-0005-0000-0000-00003C400000}"/>
    <cellStyle name="Normal 67 8 2 2" xfId="16444" xr:uid="{00000000-0005-0000-0000-00003D400000}"/>
    <cellStyle name="Normal 67 8 2 3" xfId="16445" xr:uid="{00000000-0005-0000-0000-00003E400000}"/>
    <cellStyle name="Normal 67 8 2 4" xfId="16446" xr:uid="{00000000-0005-0000-0000-00003F400000}"/>
    <cellStyle name="Normal 67 8 2 5" xfId="16447" xr:uid="{00000000-0005-0000-0000-000040400000}"/>
    <cellStyle name="Normal 67 8 2 6" xfId="16448" xr:uid="{00000000-0005-0000-0000-000041400000}"/>
    <cellStyle name="Normal 67 8 3" xfId="16449" xr:uid="{00000000-0005-0000-0000-000042400000}"/>
    <cellStyle name="Normal 67 8 3 2" xfId="16450" xr:uid="{00000000-0005-0000-0000-000043400000}"/>
    <cellStyle name="Normal 67 8 4" xfId="16451" xr:uid="{00000000-0005-0000-0000-000044400000}"/>
    <cellStyle name="Normal 67 8 5" xfId="16452" xr:uid="{00000000-0005-0000-0000-000045400000}"/>
    <cellStyle name="Normal 67 9" xfId="16453" xr:uid="{00000000-0005-0000-0000-000046400000}"/>
    <cellStyle name="Normal 67 9 2" xfId="16454" xr:uid="{00000000-0005-0000-0000-000047400000}"/>
    <cellStyle name="Normal 67 9 2 2" xfId="16455" xr:uid="{00000000-0005-0000-0000-000048400000}"/>
    <cellStyle name="Normal 67 9 2 3" xfId="16456" xr:uid="{00000000-0005-0000-0000-000049400000}"/>
    <cellStyle name="Normal 67 9 2 4" xfId="16457" xr:uid="{00000000-0005-0000-0000-00004A400000}"/>
    <cellStyle name="Normal 67 9 2 5" xfId="16458" xr:uid="{00000000-0005-0000-0000-00004B400000}"/>
    <cellStyle name="Normal 67 9 2 6" xfId="16459" xr:uid="{00000000-0005-0000-0000-00004C400000}"/>
    <cellStyle name="Normal 67 9 3" xfId="16460" xr:uid="{00000000-0005-0000-0000-00004D400000}"/>
    <cellStyle name="Normal 67 9 3 2" xfId="16461" xr:uid="{00000000-0005-0000-0000-00004E400000}"/>
    <cellStyle name="Normal 67 9 4" xfId="16462" xr:uid="{00000000-0005-0000-0000-00004F400000}"/>
    <cellStyle name="Normal 67 9 5" xfId="16463" xr:uid="{00000000-0005-0000-0000-000050400000}"/>
    <cellStyle name="Normal 68" xfId="16464" xr:uid="{00000000-0005-0000-0000-000051400000}"/>
    <cellStyle name="Normal 68 10" xfId="16465" xr:uid="{00000000-0005-0000-0000-000052400000}"/>
    <cellStyle name="Normal 68 10 2" xfId="16466" xr:uid="{00000000-0005-0000-0000-000053400000}"/>
    <cellStyle name="Normal 68 10 2 2" xfId="16467" xr:uid="{00000000-0005-0000-0000-000054400000}"/>
    <cellStyle name="Normal 68 10 2 3" xfId="16468" xr:uid="{00000000-0005-0000-0000-000055400000}"/>
    <cellStyle name="Normal 68 10 2 4" xfId="16469" xr:uid="{00000000-0005-0000-0000-000056400000}"/>
    <cellStyle name="Normal 68 10 2 5" xfId="16470" xr:uid="{00000000-0005-0000-0000-000057400000}"/>
    <cellStyle name="Normal 68 10 2 6" xfId="16471" xr:uid="{00000000-0005-0000-0000-000058400000}"/>
    <cellStyle name="Normal 68 10 3" xfId="16472" xr:uid="{00000000-0005-0000-0000-000059400000}"/>
    <cellStyle name="Normal 68 10 3 2" xfId="16473" xr:uid="{00000000-0005-0000-0000-00005A400000}"/>
    <cellStyle name="Normal 68 10 4" xfId="16474" xr:uid="{00000000-0005-0000-0000-00005B400000}"/>
    <cellStyle name="Normal 68 10 5" xfId="16475" xr:uid="{00000000-0005-0000-0000-00005C400000}"/>
    <cellStyle name="Normal 68 11" xfId="16476" xr:uid="{00000000-0005-0000-0000-00005D400000}"/>
    <cellStyle name="Normal 68 11 2" xfId="16477" xr:uid="{00000000-0005-0000-0000-00005E400000}"/>
    <cellStyle name="Normal 68 11 3" xfId="16478" xr:uid="{00000000-0005-0000-0000-00005F400000}"/>
    <cellStyle name="Normal 68 11 4" xfId="16479" xr:uid="{00000000-0005-0000-0000-000060400000}"/>
    <cellStyle name="Normal 68 11 5" xfId="16480" xr:uid="{00000000-0005-0000-0000-000061400000}"/>
    <cellStyle name="Normal 68 11 6" xfId="16481" xr:uid="{00000000-0005-0000-0000-000062400000}"/>
    <cellStyle name="Normal 68 12" xfId="16482" xr:uid="{00000000-0005-0000-0000-000063400000}"/>
    <cellStyle name="Normal 68 12 2" xfId="16483" xr:uid="{00000000-0005-0000-0000-000064400000}"/>
    <cellStyle name="Normal 68 13" xfId="16484" xr:uid="{00000000-0005-0000-0000-000065400000}"/>
    <cellStyle name="Normal 68 14" xfId="16485" xr:uid="{00000000-0005-0000-0000-000066400000}"/>
    <cellStyle name="Normal 68 2" xfId="16486" xr:uid="{00000000-0005-0000-0000-000067400000}"/>
    <cellStyle name="Normal 68 2 2" xfId="16487" xr:uid="{00000000-0005-0000-0000-000068400000}"/>
    <cellStyle name="Normal 68 2 2 2" xfId="16488" xr:uid="{00000000-0005-0000-0000-000069400000}"/>
    <cellStyle name="Normal 68 2 2 3" xfId="16489" xr:uid="{00000000-0005-0000-0000-00006A400000}"/>
    <cellStyle name="Normal 68 2 2 4" xfId="16490" xr:uid="{00000000-0005-0000-0000-00006B400000}"/>
    <cellStyle name="Normal 68 2 2 5" xfId="16491" xr:uid="{00000000-0005-0000-0000-00006C400000}"/>
    <cellStyle name="Normal 68 2 2 6" xfId="16492" xr:uid="{00000000-0005-0000-0000-00006D400000}"/>
    <cellStyle name="Normal 68 2 3" xfId="16493" xr:uid="{00000000-0005-0000-0000-00006E400000}"/>
    <cellStyle name="Normal 68 2 3 2" xfId="16494" xr:uid="{00000000-0005-0000-0000-00006F400000}"/>
    <cellStyle name="Normal 68 2 4" xfId="16495" xr:uid="{00000000-0005-0000-0000-000070400000}"/>
    <cellStyle name="Normal 68 2 5" xfId="16496" xr:uid="{00000000-0005-0000-0000-000071400000}"/>
    <cellStyle name="Normal 68 3" xfId="16497" xr:uid="{00000000-0005-0000-0000-000072400000}"/>
    <cellStyle name="Normal 68 3 2" xfId="16498" xr:uid="{00000000-0005-0000-0000-000073400000}"/>
    <cellStyle name="Normal 68 3 2 2" xfId="16499" xr:uid="{00000000-0005-0000-0000-000074400000}"/>
    <cellStyle name="Normal 68 3 2 3" xfId="16500" xr:uid="{00000000-0005-0000-0000-000075400000}"/>
    <cellStyle name="Normal 68 3 2 4" xfId="16501" xr:uid="{00000000-0005-0000-0000-000076400000}"/>
    <cellStyle name="Normal 68 3 2 5" xfId="16502" xr:uid="{00000000-0005-0000-0000-000077400000}"/>
    <cellStyle name="Normal 68 3 2 6" xfId="16503" xr:uid="{00000000-0005-0000-0000-000078400000}"/>
    <cellStyle name="Normal 68 3 3" xfId="16504" xr:uid="{00000000-0005-0000-0000-000079400000}"/>
    <cellStyle name="Normal 68 3 3 2" xfId="16505" xr:uid="{00000000-0005-0000-0000-00007A400000}"/>
    <cellStyle name="Normal 68 3 4" xfId="16506" xr:uid="{00000000-0005-0000-0000-00007B400000}"/>
    <cellStyle name="Normal 68 3 5" xfId="16507" xr:uid="{00000000-0005-0000-0000-00007C400000}"/>
    <cellStyle name="Normal 68 4" xfId="16508" xr:uid="{00000000-0005-0000-0000-00007D400000}"/>
    <cellStyle name="Normal 68 4 2" xfId="16509" xr:uid="{00000000-0005-0000-0000-00007E400000}"/>
    <cellStyle name="Normal 68 4 2 2" xfId="16510" xr:uid="{00000000-0005-0000-0000-00007F400000}"/>
    <cellStyle name="Normal 68 4 2 3" xfId="16511" xr:uid="{00000000-0005-0000-0000-000080400000}"/>
    <cellStyle name="Normal 68 4 2 4" xfId="16512" xr:uid="{00000000-0005-0000-0000-000081400000}"/>
    <cellStyle name="Normal 68 4 2 5" xfId="16513" xr:uid="{00000000-0005-0000-0000-000082400000}"/>
    <cellStyle name="Normal 68 4 2 6" xfId="16514" xr:uid="{00000000-0005-0000-0000-000083400000}"/>
    <cellStyle name="Normal 68 4 3" xfId="16515" xr:uid="{00000000-0005-0000-0000-000084400000}"/>
    <cellStyle name="Normal 68 4 3 2" xfId="16516" xr:uid="{00000000-0005-0000-0000-000085400000}"/>
    <cellStyle name="Normal 68 4 4" xfId="16517" xr:uid="{00000000-0005-0000-0000-000086400000}"/>
    <cellStyle name="Normal 68 4 5" xfId="16518" xr:uid="{00000000-0005-0000-0000-000087400000}"/>
    <cellStyle name="Normal 68 5" xfId="16519" xr:uid="{00000000-0005-0000-0000-000088400000}"/>
    <cellStyle name="Normal 68 5 2" xfId="16520" xr:uid="{00000000-0005-0000-0000-000089400000}"/>
    <cellStyle name="Normal 68 5 2 2" xfId="16521" xr:uid="{00000000-0005-0000-0000-00008A400000}"/>
    <cellStyle name="Normal 68 5 2 3" xfId="16522" xr:uid="{00000000-0005-0000-0000-00008B400000}"/>
    <cellStyle name="Normal 68 5 2 4" xfId="16523" xr:uid="{00000000-0005-0000-0000-00008C400000}"/>
    <cellStyle name="Normal 68 5 2 5" xfId="16524" xr:uid="{00000000-0005-0000-0000-00008D400000}"/>
    <cellStyle name="Normal 68 5 2 6" xfId="16525" xr:uid="{00000000-0005-0000-0000-00008E400000}"/>
    <cellStyle name="Normal 68 5 3" xfId="16526" xr:uid="{00000000-0005-0000-0000-00008F400000}"/>
    <cellStyle name="Normal 68 5 3 2" xfId="16527" xr:uid="{00000000-0005-0000-0000-000090400000}"/>
    <cellStyle name="Normal 68 5 4" xfId="16528" xr:uid="{00000000-0005-0000-0000-000091400000}"/>
    <cellStyle name="Normal 68 5 5" xfId="16529" xr:uid="{00000000-0005-0000-0000-000092400000}"/>
    <cellStyle name="Normal 68 6" xfId="16530" xr:uid="{00000000-0005-0000-0000-000093400000}"/>
    <cellStyle name="Normal 68 6 2" xfId="16531" xr:uid="{00000000-0005-0000-0000-000094400000}"/>
    <cellStyle name="Normal 68 6 2 2" xfId="16532" xr:uid="{00000000-0005-0000-0000-000095400000}"/>
    <cellStyle name="Normal 68 6 2 3" xfId="16533" xr:uid="{00000000-0005-0000-0000-000096400000}"/>
    <cellStyle name="Normal 68 6 2 4" xfId="16534" xr:uid="{00000000-0005-0000-0000-000097400000}"/>
    <cellStyle name="Normal 68 6 2 5" xfId="16535" xr:uid="{00000000-0005-0000-0000-000098400000}"/>
    <cellStyle name="Normal 68 6 2 6" xfId="16536" xr:uid="{00000000-0005-0000-0000-000099400000}"/>
    <cellStyle name="Normal 68 6 3" xfId="16537" xr:uid="{00000000-0005-0000-0000-00009A400000}"/>
    <cellStyle name="Normal 68 6 3 2" xfId="16538" xr:uid="{00000000-0005-0000-0000-00009B400000}"/>
    <cellStyle name="Normal 68 6 4" xfId="16539" xr:uid="{00000000-0005-0000-0000-00009C400000}"/>
    <cellStyle name="Normal 68 6 5" xfId="16540" xr:uid="{00000000-0005-0000-0000-00009D400000}"/>
    <cellStyle name="Normal 68 7" xfId="16541" xr:uid="{00000000-0005-0000-0000-00009E400000}"/>
    <cellStyle name="Normal 68 7 2" xfId="16542" xr:uid="{00000000-0005-0000-0000-00009F400000}"/>
    <cellStyle name="Normal 68 7 2 2" xfId="16543" xr:uid="{00000000-0005-0000-0000-0000A0400000}"/>
    <cellStyle name="Normal 68 7 2 3" xfId="16544" xr:uid="{00000000-0005-0000-0000-0000A1400000}"/>
    <cellStyle name="Normal 68 7 2 4" xfId="16545" xr:uid="{00000000-0005-0000-0000-0000A2400000}"/>
    <cellStyle name="Normal 68 7 2 5" xfId="16546" xr:uid="{00000000-0005-0000-0000-0000A3400000}"/>
    <cellStyle name="Normal 68 7 2 6" xfId="16547" xr:uid="{00000000-0005-0000-0000-0000A4400000}"/>
    <cellStyle name="Normal 68 7 3" xfId="16548" xr:uid="{00000000-0005-0000-0000-0000A5400000}"/>
    <cellStyle name="Normal 68 7 3 2" xfId="16549" xr:uid="{00000000-0005-0000-0000-0000A6400000}"/>
    <cellStyle name="Normal 68 7 4" xfId="16550" xr:uid="{00000000-0005-0000-0000-0000A7400000}"/>
    <cellStyle name="Normal 68 7 5" xfId="16551" xr:uid="{00000000-0005-0000-0000-0000A8400000}"/>
    <cellStyle name="Normal 68 8" xfId="16552" xr:uid="{00000000-0005-0000-0000-0000A9400000}"/>
    <cellStyle name="Normal 68 8 2" xfId="16553" xr:uid="{00000000-0005-0000-0000-0000AA400000}"/>
    <cellStyle name="Normal 68 8 2 2" xfId="16554" xr:uid="{00000000-0005-0000-0000-0000AB400000}"/>
    <cellStyle name="Normal 68 8 2 3" xfId="16555" xr:uid="{00000000-0005-0000-0000-0000AC400000}"/>
    <cellStyle name="Normal 68 8 2 4" xfId="16556" xr:uid="{00000000-0005-0000-0000-0000AD400000}"/>
    <cellStyle name="Normal 68 8 2 5" xfId="16557" xr:uid="{00000000-0005-0000-0000-0000AE400000}"/>
    <cellStyle name="Normal 68 8 2 6" xfId="16558" xr:uid="{00000000-0005-0000-0000-0000AF400000}"/>
    <cellStyle name="Normal 68 8 3" xfId="16559" xr:uid="{00000000-0005-0000-0000-0000B0400000}"/>
    <cellStyle name="Normal 68 8 3 2" xfId="16560" xr:uid="{00000000-0005-0000-0000-0000B1400000}"/>
    <cellStyle name="Normal 68 8 4" xfId="16561" xr:uid="{00000000-0005-0000-0000-0000B2400000}"/>
    <cellStyle name="Normal 68 8 5" xfId="16562" xr:uid="{00000000-0005-0000-0000-0000B3400000}"/>
    <cellStyle name="Normal 68 9" xfId="16563" xr:uid="{00000000-0005-0000-0000-0000B4400000}"/>
    <cellStyle name="Normal 68 9 2" xfId="16564" xr:uid="{00000000-0005-0000-0000-0000B5400000}"/>
    <cellStyle name="Normal 68 9 2 2" xfId="16565" xr:uid="{00000000-0005-0000-0000-0000B6400000}"/>
    <cellStyle name="Normal 68 9 2 3" xfId="16566" xr:uid="{00000000-0005-0000-0000-0000B7400000}"/>
    <cellStyle name="Normal 68 9 2 4" xfId="16567" xr:uid="{00000000-0005-0000-0000-0000B8400000}"/>
    <cellStyle name="Normal 68 9 2 5" xfId="16568" xr:uid="{00000000-0005-0000-0000-0000B9400000}"/>
    <cellStyle name="Normal 68 9 2 6" xfId="16569" xr:uid="{00000000-0005-0000-0000-0000BA400000}"/>
    <cellStyle name="Normal 68 9 3" xfId="16570" xr:uid="{00000000-0005-0000-0000-0000BB400000}"/>
    <cellStyle name="Normal 68 9 3 2" xfId="16571" xr:uid="{00000000-0005-0000-0000-0000BC400000}"/>
    <cellStyle name="Normal 68 9 4" xfId="16572" xr:uid="{00000000-0005-0000-0000-0000BD400000}"/>
    <cellStyle name="Normal 68 9 5" xfId="16573" xr:uid="{00000000-0005-0000-0000-0000BE400000}"/>
    <cellStyle name="Normal 69" xfId="16574" xr:uid="{00000000-0005-0000-0000-0000BF400000}"/>
    <cellStyle name="Normal 69 10" xfId="16575" xr:uid="{00000000-0005-0000-0000-0000C0400000}"/>
    <cellStyle name="Normal 69 10 2" xfId="16576" xr:uid="{00000000-0005-0000-0000-0000C1400000}"/>
    <cellStyle name="Normal 69 10 2 2" xfId="16577" xr:uid="{00000000-0005-0000-0000-0000C2400000}"/>
    <cellStyle name="Normal 69 10 2 3" xfId="16578" xr:uid="{00000000-0005-0000-0000-0000C3400000}"/>
    <cellStyle name="Normal 69 10 2 4" xfId="16579" xr:uid="{00000000-0005-0000-0000-0000C4400000}"/>
    <cellStyle name="Normal 69 10 2 5" xfId="16580" xr:uid="{00000000-0005-0000-0000-0000C5400000}"/>
    <cellStyle name="Normal 69 10 2 6" xfId="16581" xr:uid="{00000000-0005-0000-0000-0000C6400000}"/>
    <cellStyle name="Normal 69 10 3" xfId="16582" xr:uid="{00000000-0005-0000-0000-0000C7400000}"/>
    <cellStyle name="Normal 69 10 3 2" xfId="16583" xr:uid="{00000000-0005-0000-0000-0000C8400000}"/>
    <cellStyle name="Normal 69 10 4" xfId="16584" xr:uid="{00000000-0005-0000-0000-0000C9400000}"/>
    <cellStyle name="Normal 69 10 5" xfId="16585" xr:uid="{00000000-0005-0000-0000-0000CA400000}"/>
    <cellStyle name="Normal 69 11" xfId="16586" xr:uid="{00000000-0005-0000-0000-0000CB400000}"/>
    <cellStyle name="Normal 69 11 2" xfId="16587" xr:uid="{00000000-0005-0000-0000-0000CC400000}"/>
    <cellStyle name="Normal 69 11 3" xfId="16588" xr:uid="{00000000-0005-0000-0000-0000CD400000}"/>
    <cellStyle name="Normal 69 11 4" xfId="16589" xr:uid="{00000000-0005-0000-0000-0000CE400000}"/>
    <cellStyle name="Normal 69 11 5" xfId="16590" xr:uid="{00000000-0005-0000-0000-0000CF400000}"/>
    <cellStyle name="Normal 69 11 6" xfId="16591" xr:uid="{00000000-0005-0000-0000-0000D0400000}"/>
    <cellStyle name="Normal 69 12" xfId="16592" xr:uid="{00000000-0005-0000-0000-0000D1400000}"/>
    <cellStyle name="Normal 69 12 2" xfId="16593" xr:uid="{00000000-0005-0000-0000-0000D2400000}"/>
    <cellStyle name="Normal 69 13" xfId="16594" xr:uid="{00000000-0005-0000-0000-0000D3400000}"/>
    <cellStyle name="Normal 69 14" xfId="16595" xr:uid="{00000000-0005-0000-0000-0000D4400000}"/>
    <cellStyle name="Normal 69 2" xfId="16596" xr:uid="{00000000-0005-0000-0000-0000D5400000}"/>
    <cellStyle name="Normal 69 2 2" xfId="16597" xr:uid="{00000000-0005-0000-0000-0000D6400000}"/>
    <cellStyle name="Normal 69 2 2 2" xfId="16598" xr:uid="{00000000-0005-0000-0000-0000D7400000}"/>
    <cellStyle name="Normal 69 2 2 3" xfId="16599" xr:uid="{00000000-0005-0000-0000-0000D8400000}"/>
    <cellStyle name="Normal 69 2 2 4" xfId="16600" xr:uid="{00000000-0005-0000-0000-0000D9400000}"/>
    <cellStyle name="Normal 69 2 2 5" xfId="16601" xr:uid="{00000000-0005-0000-0000-0000DA400000}"/>
    <cellStyle name="Normal 69 2 2 6" xfId="16602" xr:uid="{00000000-0005-0000-0000-0000DB400000}"/>
    <cellStyle name="Normal 69 2 3" xfId="16603" xr:uid="{00000000-0005-0000-0000-0000DC400000}"/>
    <cellStyle name="Normal 69 2 3 2" xfId="16604" xr:uid="{00000000-0005-0000-0000-0000DD400000}"/>
    <cellStyle name="Normal 69 2 4" xfId="16605" xr:uid="{00000000-0005-0000-0000-0000DE400000}"/>
    <cellStyle name="Normal 69 2 5" xfId="16606" xr:uid="{00000000-0005-0000-0000-0000DF400000}"/>
    <cellStyle name="Normal 69 3" xfId="16607" xr:uid="{00000000-0005-0000-0000-0000E0400000}"/>
    <cellStyle name="Normal 69 3 2" xfId="16608" xr:uid="{00000000-0005-0000-0000-0000E1400000}"/>
    <cellStyle name="Normal 69 3 2 2" xfId="16609" xr:uid="{00000000-0005-0000-0000-0000E2400000}"/>
    <cellStyle name="Normal 69 3 2 3" xfId="16610" xr:uid="{00000000-0005-0000-0000-0000E3400000}"/>
    <cellStyle name="Normal 69 3 2 4" xfId="16611" xr:uid="{00000000-0005-0000-0000-0000E4400000}"/>
    <cellStyle name="Normal 69 3 2 5" xfId="16612" xr:uid="{00000000-0005-0000-0000-0000E5400000}"/>
    <cellStyle name="Normal 69 3 2 6" xfId="16613" xr:uid="{00000000-0005-0000-0000-0000E6400000}"/>
    <cellStyle name="Normal 69 3 3" xfId="16614" xr:uid="{00000000-0005-0000-0000-0000E7400000}"/>
    <cellStyle name="Normal 69 3 3 2" xfId="16615" xr:uid="{00000000-0005-0000-0000-0000E8400000}"/>
    <cellStyle name="Normal 69 3 4" xfId="16616" xr:uid="{00000000-0005-0000-0000-0000E9400000}"/>
    <cellStyle name="Normal 69 3 5" xfId="16617" xr:uid="{00000000-0005-0000-0000-0000EA400000}"/>
    <cellStyle name="Normal 69 4" xfId="16618" xr:uid="{00000000-0005-0000-0000-0000EB400000}"/>
    <cellStyle name="Normal 69 4 2" xfId="16619" xr:uid="{00000000-0005-0000-0000-0000EC400000}"/>
    <cellStyle name="Normal 69 4 2 2" xfId="16620" xr:uid="{00000000-0005-0000-0000-0000ED400000}"/>
    <cellStyle name="Normal 69 4 2 3" xfId="16621" xr:uid="{00000000-0005-0000-0000-0000EE400000}"/>
    <cellStyle name="Normal 69 4 2 4" xfId="16622" xr:uid="{00000000-0005-0000-0000-0000EF400000}"/>
    <cellStyle name="Normal 69 4 2 5" xfId="16623" xr:uid="{00000000-0005-0000-0000-0000F0400000}"/>
    <cellStyle name="Normal 69 4 2 6" xfId="16624" xr:uid="{00000000-0005-0000-0000-0000F1400000}"/>
    <cellStyle name="Normal 69 4 3" xfId="16625" xr:uid="{00000000-0005-0000-0000-0000F2400000}"/>
    <cellStyle name="Normal 69 4 3 2" xfId="16626" xr:uid="{00000000-0005-0000-0000-0000F3400000}"/>
    <cellStyle name="Normal 69 4 4" xfId="16627" xr:uid="{00000000-0005-0000-0000-0000F4400000}"/>
    <cellStyle name="Normal 69 4 5" xfId="16628" xr:uid="{00000000-0005-0000-0000-0000F5400000}"/>
    <cellStyle name="Normal 69 5" xfId="16629" xr:uid="{00000000-0005-0000-0000-0000F6400000}"/>
    <cellStyle name="Normal 69 5 2" xfId="16630" xr:uid="{00000000-0005-0000-0000-0000F7400000}"/>
    <cellStyle name="Normal 69 5 2 2" xfId="16631" xr:uid="{00000000-0005-0000-0000-0000F8400000}"/>
    <cellStyle name="Normal 69 5 2 3" xfId="16632" xr:uid="{00000000-0005-0000-0000-0000F9400000}"/>
    <cellStyle name="Normal 69 5 2 4" xfId="16633" xr:uid="{00000000-0005-0000-0000-0000FA400000}"/>
    <cellStyle name="Normal 69 5 2 5" xfId="16634" xr:uid="{00000000-0005-0000-0000-0000FB400000}"/>
    <cellStyle name="Normal 69 5 2 6" xfId="16635" xr:uid="{00000000-0005-0000-0000-0000FC400000}"/>
    <cellStyle name="Normal 69 5 3" xfId="16636" xr:uid="{00000000-0005-0000-0000-0000FD400000}"/>
    <cellStyle name="Normal 69 5 3 2" xfId="16637" xr:uid="{00000000-0005-0000-0000-0000FE400000}"/>
    <cellStyle name="Normal 69 5 4" xfId="16638" xr:uid="{00000000-0005-0000-0000-0000FF400000}"/>
    <cellStyle name="Normal 69 5 5" xfId="16639" xr:uid="{00000000-0005-0000-0000-000000410000}"/>
    <cellStyle name="Normal 69 6" xfId="16640" xr:uid="{00000000-0005-0000-0000-000001410000}"/>
    <cellStyle name="Normal 69 6 2" xfId="16641" xr:uid="{00000000-0005-0000-0000-000002410000}"/>
    <cellStyle name="Normal 69 6 2 2" xfId="16642" xr:uid="{00000000-0005-0000-0000-000003410000}"/>
    <cellStyle name="Normal 69 6 2 3" xfId="16643" xr:uid="{00000000-0005-0000-0000-000004410000}"/>
    <cellStyle name="Normal 69 6 2 4" xfId="16644" xr:uid="{00000000-0005-0000-0000-000005410000}"/>
    <cellStyle name="Normal 69 6 2 5" xfId="16645" xr:uid="{00000000-0005-0000-0000-000006410000}"/>
    <cellStyle name="Normal 69 6 2 6" xfId="16646" xr:uid="{00000000-0005-0000-0000-000007410000}"/>
    <cellStyle name="Normal 69 6 3" xfId="16647" xr:uid="{00000000-0005-0000-0000-000008410000}"/>
    <cellStyle name="Normal 69 6 3 2" xfId="16648" xr:uid="{00000000-0005-0000-0000-000009410000}"/>
    <cellStyle name="Normal 69 6 4" xfId="16649" xr:uid="{00000000-0005-0000-0000-00000A410000}"/>
    <cellStyle name="Normal 69 6 5" xfId="16650" xr:uid="{00000000-0005-0000-0000-00000B410000}"/>
    <cellStyle name="Normal 69 7" xfId="16651" xr:uid="{00000000-0005-0000-0000-00000C410000}"/>
    <cellStyle name="Normal 69 7 2" xfId="16652" xr:uid="{00000000-0005-0000-0000-00000D410000}"/>
    <cellStyle name="Normal 69 7 2 2" xfId="16653" xr:uid="{00000000-0005-0000-0000-00000E410000}"/>
    <cellStyle name="Normal 69 7 2 3" xfId="16654" xr:uid="{00000000-0005-0000-0000-00000F410000}"/>
    <cellStyle name="Normal 69 7 2 4" xfId="16655" xr:uid="{00000000-0005-0000-0000-000010410000}"/>
    <cellStyle name="Normal 69 7 2 5" xfId="16656" xr:uid="{00000000-0005-0000-0000-000011410000}"/>
    <cellStyle name="Normal 69 7 2 6" xfId="16657" xr:uid="{00000000-0005-0000-0000-000012410000}"/>
    <cellStyle name="Normal 69 7 3" xfId="16658" xr:uid="{00000000-0005-0000-0000-000013410000}"/>
    <cellStyle name="Normal 69 7 3 2" xfId="16659" xr:uid="{00000000-0005-0000-0000-000014410000}"/>
    <cellStyle name="Normal 69 7 4" xfId="16660" xr:uid="{00000000-0005-0000-0000-000015410000}"/>
    <cellStyle name="Normal 69 7 5" xfId="16661" xr:uid="{00000000-0005-0000-0000-000016410000}"/>
    <cellStyle name="Normal 69 8" xfId="16662" xr:uid="{00000000-0005-0000-0000-000017410000}"/>
    <cellStyle name="Normal 69 8 2" xfId="16663" xr:uid="{00000000-0005-0000-0000-000018410000}"/>
    <cellStyle name="Normal 69 8 2 2" xfId="16664" xr:uid="{00000000-0005-0000-0000-000019410000}"/>
    <cellStyle name="Normal 69 8 2 3" xfId="16665" xr:uid="{00000000-0005-0000-0000-00001A410000}"/>
    <cellStyle name="Normal 69 8 2 4" xfId="16666" xr:uid="{00000000-0005-0000-0000-00001B410000}"/>
    <cellStyle name="Normal 69 8 2 5" xfId="16667" xr:uid="{00000000-0005-0000-0000-00001C410000}"/>
    <cellStyle name="Normal 69 8 2 6" xfId="16668" xr:uid="{00000000-0005-0000-0000-00001D410000}"/>
    <cellStyle name="Normal 69 8 3" xfId="16669" xr:uid="{00000000-0005-0000-0000-00001E410000}"/>
    <cellStyle name="Normal 69 8 3 2" xfId="16670" xr:uid="{00000000-0005-0000-0000-00001F410000}"/>
    <cellStyle name="Normal 69 8 4" xfId="16671" xr:uid="{00000000-0005-0000-0000-000020410000}"/>
    <cellStyle name="Normal 69 8 5" xfId="16672" xr:uid="{00000000-0005-0000-0000-000021410000}"/>
    <cellStyle name="Normal 69 9" xfId="16673" xr:uid="{00000000-0005-0000-0000-000022410000}"/>
    <cellStyle name="Normal 69 9 2" xfId="16674" xr:uid="{00000000-0005-0000-0000-000023410000}"/>
    <cellStyle name="Normal 69 9 2 2" xfId="16675" xr:uid="{00000000-0005-0000-0000-000024410000}"/>
    <cellStyle name="Normal 69 9 2 3" xfId="16676" xr:uid="{00000000-0005-0000-0000-000025410000}"/>
    <cellStyle name="Normal 69 9 2 4" xfId="16677" xr:uid="{00000000-0005-0000-0000-000026410000}"/>
    <cellStyle name="Normal 69 9 2 5" xfId="16678" xr:uid="{00000000-0005-0000-0000-000027410000}"/>
    <cellStyle name="Normal 69 9 2 6" xfId="16679" xr:uid="{00000000-0005-0000-0000-000028410000}"/>
    <cellStyle name="Normal 69 9 3" xfId="16680" xr:uid="{00000000-0005-0000-0000-000029410000}"/>
    <cellStyle name="Normal 69 9 3 2" xfId="16681" xr:uid="{00000000-0005-0000-0000-00002A410000}"/>
    <cellStyle name="Normal 69 9 4" xfId="16682" xr:uid="{00000000-0005-0000-0000-00002B410000}"/>
    <cellStyle name="Normal 69 9 5" xfId="16683" xr:uid="{00000000-0005-0000-0000-00002C410000}"/>
    <cellStyle name="Normal 7" xfId="3" xr:uid="{00000000-0005-0000-0000-00002D410000}"/>
    <cellStyle name="Normal 7 10" xfId="16685" xr:uid="{00000000-0005-0000-0000-00002E410000}"/>
    <cellStyle name="Normal 7 10 2" xfId="16686" xr:uid="{00000000-0005-0000-0000-00002F410000}"/>
    <cellStyle name="Normal 7 10 3" xfId="16687" xr:uid="{00000000-0005-0000-0000-000030410000}"/>
    <cellStyle name="Normal 7 11" xfId="16688" xr:uid="{00000000-0005-0000-0000-000031410000}"/>
    <cellStyle name="Normal 7 11 2" xfId="16689" xr:uid="{00000000-0005-0000-0000-000032410000}"/>
    <cellStyle name="Normal 7 11 3" xfId="16690" xr:uid="{00000000-0005-0000-0000-000033410000}"/>
    <cellStyle name="Normal 7 12" xfId="16691" xr:uid="{00000000-0005-0000-0000-000034410000}"/>
    <cellStyle name="Normal 7 12 2" xfId="16692" xr:uid="{00000000-0005-0000-0000-000035410000}"/>
    <cellStyle name="Normal 7 12 3" xfId="16693" xr:uid="{00000000-0005-0000-0000-000036410000}"/>
    <cellStyle name="Normal 7 13" xfId="16694" xr:uid="{00000000-0005-0000-0000-000037410000}"/>
    <cellStyle name="Normal 7 13 2" xfId="16695" xr:uid="{00000000-0005-0000-0000-000038410000}"/>
    <cellStyle name="Normal 7 13 3" xfId="16696" xr:uid="{00000000-0005-0000-0000-000039410000}"/>
    <cellStyle name="Normal 7 14" xfId="16697" xr:uid="{00000000-0005-0000-0000-00003A410000}"/>
    <cellStyle name="Normal 7 14 2" xfId="16698" xr:uid="{00000000-0005-0000-0000-00003B410000}"/>
    <cellStyle name="Normal 7 14 3" xfId="16699" xr:uid="{00000000-0005-0000-0000-00003C410000}"/>
    <cellStyle name="Normal 7 15" xfId="16700" xr:uid="{00000000-0005-0000-0000-00003D410000}"/>
    <cellStyle name="Normal 7 15 2" xfId="16701" xr:uid="{00000000-0005-0000-0000-00003E410000}"/>
    <cellStyle name="Normal 7 15 3" xfId="16702" xr:uid="{00000000-0005-0000-0000-00003F410000}"/>
    <cellStyle name="Normal 7 16" xfId="16703" xr:uid="{00000000-0005-0000-0000-000040410000}"/>
    <cellStyle name="Normal 7 17" xfId="16704" xr:uid="{00000000-0005-0000-0000-000041410000}"/>
    <cellStyle name="Normal 7 18" xfId="16705" xr:uid="{00000000-0005-0000-0000-000042410000}"/>
    <cellStyle name="Normal 7 19" xfId="16706" xr:uid="{00000000-0005-0000-0000-000043410000}"/>
    <cellStyle name="Normal 7 2" xfId="16707" xr:uid="{00000000-0005-0000-0000-000044410000}"/>
    <cellStyle name="Normal 7 2 2" xfId="16708" xr:uid="{00000000-0005-0000-0000-000045410000}"/>
    <cellStyle name="Normal 7 2 2 2" xfId="16709" xr:uid="{00000000-0005-0000-0000-000046410000}"/>
    <cellStyle name="Normal 7 2 2 2 2" xfId="16710" xr:uid="{00000000-0005-0000-0000-000047410000}"/>
    <cellStyle name="Normal 7 2 2 2 3" xfId="16711" xr:uid="{00000000-0005-0000-0000-000048410000}"/>
    <cellStyle name="Normal 7 2 2 3" xfId="16712" xr:uid="{00000000-0005-0000-0000-000049410000}"/>
    <cellStyle name="Normal 7 2 2 3 2" xfId="16713" xr:uid="{00000000-0005-0000-0000-00004A410000}"/>
    <cellStyle name="Normal 7 2 2 3 3" xfId="16714" xr:uid="{00000000-0005-0000-0000-00004B410000}"/>
    <cellStyle name="Normal 7 2 2 4" xfId="16715" xr:uid="{00000000-0005-0000-0000-00004C410000}"/>
    <cellStyle name="Normal 7 2 2 5" xfId="16716" xr:uid="{00000000-0005-0000-0000-00004D410000}"/>
    <cellStyle name="Normal 7 2 2 6" xfId="16717" xr:uid="{00000000-0005-0000-0000-00004E410000}"/>
    <cellStyle name="Normal 7 2 2 7" xfId="16718" xr:uid="{00000000-0005-0000-0000-00004F410000}"/>
    <cellStyle name="Normal 7 2 3" xfId="16719" xr:uid="{00000000-0005-0000-0000-000050410000}"/>
    <cellStyle name="Normal 7 2 3 2" xfId="16720" xr:uid="{00000000-0005-0000-0000-000051410000}"/>
    <cellStyle name="Normal 7 2 4" xfId="16721" xr:uid="{00000000-0005-0000-0000-000052410000}"/>
    <cellStyle name="Normal 7 2 5" xfId="16722" xr:uid="{00000000-0005-0000-0000-000053410000}"/>
    <cellStyle name="Normal 7 2 6" xfId="16723" xr:uid="{00000000-0005-0000-0000-000054410000}"/>
    <cellStyle name="Normal 7 2 7" xfId="16724" xr:uid="{00000000-0005-0000-0000-000055410000}"/>
    <cellStyle name="Normal 7 20" xfId="16725" xr:uid="{00000000-0005-0000-0000-000056410000}"/>
    <cellStyle name="Normal 7 21" xfId="16684" xr:uid="{00000000-0005-0000-0000-000057410000}"/>
    <cellStyle name="Normal 7 3" xfId="16726" xr:uid="{00000000-0005-0000-0000-000058410000}"/>
    <cellStyle name="Normal 7 3 2" xfId="16727" xr:uid="{00000000-0005-0000-0000-000059410000}"/>
    <cellStyle name="Normal 7 3 2 2" xfId="16728" xr:uid="{00000000-0005-0000-0000-00005A410000}"/>
    <cellStyle name="Normal 7 3 2 2 2" xfId="16729" xr:uid="{00000000-0005-0000-0000-00005B410000}"/>
    <cellStyle name="Normal 7 3 2 3" xfId="16730" xr:uid="{00000000-0005-0000-0000-00005C410000}"/>
    <cellStyle name="Normal 7 3 2 4" xfId="16731" xr:uid="{00000000-0005-0000-0000-00005D410000}"/>
    <cellStyle name="Normal 7 3 2 5" xfId="16732" xr:uid="{00000000-0005-0000-0000-00005E410000}"/>
    <cellStyle name="Normal 7 3 2 6" xfId="16733" xr:uid="{00000000-0005-0000-0000-00005F410000}"/>
    <cellStyle name="Normal 7 3 3" xfId="16734" xr:uid="{00000000-0005-0000-0000-000060410000}"/>
    <cellStyle name="Normal 7 3 3 2" xfId="16735" xr:uid="{00000000-0005-0000-0000-000061410000}"/>
    <cellStyle name="Normal 7 3 3 3" xfId="16736" xr:uid="{00000000-0005-0000-0000-000062410000}"/>
    <cellStyle name="Normal 7 3 3 4" xfId="16737" xr:uid="{00000000-0005-0000-0000-000063410000}"/>
    <cellStyle name="Normal 7 3 4" xfId="16738" xr:uid="{00000000-0005-0000-0000-000064410000}"/>
    <cellStyle name="Normal 7 3 4 2" xfId="16739" xr:uid="{00000000-0005-0000-0000-000065410000}"/>
    <cellStyle name="Normal 7 3 4 3" xfId="16740" xr:uid="{00000000-0005-0000-0000-000066410000}"/>
    <cellStyle name="Normal 7 3 5" xfId="16741" xr:uid="{00000000-0005-0000-0000-000067410000}"/>
    <cellStyle name="Normal 7 3 5 2" xfId="16742" xr:uid="{00000000-0005-0000-0000-000068410000}"/>
    <cellStyle name="Normal 7 3 6" xfId="16743" xr:uid="{00000000-0005-0000-0000-000069410000}"/>
    <cellStyle name="Normal 7 3 7" xfId="16744" xr:uid="{00000000-0005-0000-0000-00006A410000}"/>
    <cellStyle name="Normal 7 3 8" xfId="16745" xr:uid="{00000000-0005-0000-0000-00006B410000}"/>
    <cellStyle name="Normal 7 3 9" xfId="16746" xr:uid="{00000000-0005-0000-0000-00006C410000}"/>
    <cellStyle name="Normal 7 4" xfId="16747" xr:uid="{00000000-0005-0000-0000-00006D410000}"/>
    <cellStyle name="Normal 7 4 2" xfId="16748" xr:uid="{00000000-0005-0000-0000-00006E410000}"/>
    <cellStyle name="Normal 7 4 2 2" xfId="16749" xr:uid="{00000000-0005-0000-0000-00006F410000}"/>
    <cellStyle name="Normal 7 4 2 3" xfId="16750" xr:uid="{00000000-0005-0000-0000-000070410000}"/>
    <cellStyle name="Normal 7 4 3" xfId="16751" xr:uid="{00000000-0005-0000-0000-000071410000}"/>
    <cellStyle name="Normal 7 4 3 2" xfId="16752" xr:uid="{00000000-0005-0000-0000-000072410000}"/>
    <cellStyle name="Normal 7 4 4" xfId="16753" xr:uid="{00000000-0005-0000-0000-000073410000}"/>
    <cellStyle name="Normal 7 4 5" xfId="16754" xr:uid="{00000000-0005-0000-0000-000074410000}"/>
    <cellStyle name="Normal 7 5" xfId="16755" xr:uid="{00000000-0005-0000-0000-000075410000}"/>
    <cellStyle name="Normal 7 5 2" xfId="16756" xr:uid="{00000000-0005-0000-0000-000076410000}"/>
    <cellStyle name="Normal 7 5 3" xfId="16757" xr:uid="{00000000-0005-0000-0000-000077410000}"/>
    <cellStyle name="Normal 7 5 4" xfId="16758" xr:uid="{00000000-0005-0000-0000-000078410000}"/>
    <cellStyle name="Normal 7 6" xfId="16759" xr:uid="{00000000-0005-0000-0000-000079410000}"/>
    <cellStyle name="Normal 7 6 2" xfId="16760" xr:uid="{00000000-0005-0000-0000-00007A410000}"/>
    <cellStyle name="Normal 7 6 3" xfId="16761" xr:uid="{00000000-0005-0000-0000-00007B410000}"/>
    <cellStyle name="Normal 7 7" xfId="16762" xr:uid="{00000000-0005-0000-0000-00007C410000}"/>
    <cellStyle name="Normal 7 7 2" xfId="16763" xr:uid="{00000000-0005-0000-0000-00007D410000}"/>
    <cellStyle name="Normal 7 7 3" xfId="16764" xr:uid="{00000000-0005-0000-0000-00007E410000}"/>
    <cellStyle name="Normal 7 8" xfId="16765" xr:uid="{00000000-0005-0000-0000-00007F410000}"/>
    <cellStyle name="Normal 7 8 2" xfId="16766" xr:uid="{00000000-0005-0000-0000-000080410000}"/>
    <cellStyle name="Normal 7 8 3" xfId="16767" xr:uid="{00000000-0005-0000-0000-000081410000}"/>
    <cellStyle name="Normal 7 9" xfId="16768" xr:uid="{00000000-0005-0000-0000-000082410000}"/>
    <cellStyle name="Normal 7 9 2" xfId="16769" xr:uid="{00000000-0005-0000-0000-000083410000}"/>
    <cellStyle name="Normal 7 9 3" xfId="16770" xr:uid="{00000000-0005-0000-0000-000084410000}"/>
    <cellStyle name="Normal 70" xfId="16771" xr:uid="{00000000-0005-0000-0000-000085410000}"/>
    <cellStyle name="Normal 70 10" xfId="16772" xr:uid="{00000000-0005-0000-0000-000086410000}"/>
    <cellStyle name="Normal 70 10 2" xfId="16773" xr:uid="{00000000-0005-0000-0000-000087410000}"/>
    <cellStyle name="Normal 70 10 2 2" xfId="16774" xr:uid="{00000000-0005-0000-0000-000088410000}"/>
    <cellStyle name="Normal 70 10 2 3" xfId="16775" xr:uid="{00000000-0005-0000-0000-000089410000}"/>
    <cellStyle name="Normal 70 10 2 4" xfId="16776" xr:uid="{00000000-0005-0000-0000-00008A410000}"/>
    <cellStyle name="Normal 70 10 2 5" xfId="16777" xr:uid="{00000000-0005-0000-0000-00008B410000}"/>
    <cellStyle name="Normal 70 10 2 6" xfId="16778" xr:uid="{00000000-0005-0000-0000-00008C410000}"/>
    <cellStyle name="Normal 70 10 3" xfId="16779" xr:uid="{00000000-0005-0000-0000-00008D410000}"/>
    <cellStyle name="Normal 70 10 3 2" xfId="16780" xr:uid="{00000000-0005-0000-0000-00008E410000}"/>
    <cellStyle name="Normal 70 10 4" xfId="16781" xr:uid="{00000000-0005-0000-0000-00008F410000}"/>
    <cellStyle name="Normal 70 10 5" xfId="16782" xr:uid="{00000000-0005-0000-0000-000090410000}"/>
    <cellStyle name="Normal 70 11" xfId="16783" xr:uid="{00000000-0005-0000-0000-000091410000}"/>
    <cellStyle name="Normal 70 11 2" xfId="16784" xr:uid="{00000000-0005-0000-0000-000092410000}"/>
    <cellStyle name="Normal 70 11 3" xfId="16785" xr:uid="{00000000-0005-0000-0000-000093410000}"/>
    <cellStyle name="Normal 70 11 4" xfId="16786" xr:uid="{00000000-0005-0000-0000-000094410000}"/>
    <cellStyle name="Normal 70 11 5" xfId="16787" xr:uid="{00000000-0005-0000-0000-000095410000}"/>
    <cellStyle name="Normal 70 11 6" xfId="16788" xr:uid="{00000000-0005-0000-0000-000096410000}"/>
    <cellStyle name="Normal 70 12" xfId="16789" xr:uid="{00000000-0005-0000-0000-000097410000}"/>
    <cellStyle name="Normal 70 12 2" xfId="16790" xr:uid="{00000000-0005-0000-0000-000098410000}"/>
    <cellStyle name="Normal 70 13" xfId="16791" xr:uid="{00000000-0005-0000-0000-000099410000}"/>
    <cellStyle name="Normal 70 14" xfId="16792" xr:uid="{00000000-0005-0000-0000-00009A410000}"/>
    <cellStyle name="Normal 70 2" xfId="16793" xr:uid="{00000000-0005-0000-0000-00009B410000}"/>
    <cellStyle name="Normal 70 2 2" xfId="16794" xr:uid="{00000000-0005-0000-0000-00009C410000}"/>
    <cellStyle name="Normal 70 2 2 2" xfId="16795" xr:uid="{00000000-0005-0000-0000-00009D410000}"/>
    <cellStyle name="Normal 70 2 2 3" xfId="16796" xr:uid="{00000000-0005-0000-0000-00009E410000}"/>
    <cellStyle name="Normal 70 2 2 4" xfId="16797" xr:uid="{00000000-0005-0000-0000-00009F410000}"/>
    <cellStyle name="Normal 70 2 2 5" xfId="16798" xr:uid="{00000000-0005-0000-0000-0000A0410000}"/>
    <cellStyle name="Normal 70 2 2 6" xfId="16799" xr:uid="{00000000-0005-0000-0000-0000A1410000}"/>
    <cellStyle name="Normal 70 2 3" xfId="16800" xr:uid="{00000000-0005-0000-0000-0000A2410000}"/>
    <cellStyle name="Normal 70 2 3 2" xfId="16801" xr:uid="{00000000-0005-0000-0000-0000A3410000}"/>
    <cellStyle name="Normal 70 2 4" xfId="16802" xr:uid="{00000000-0005-0000-0000-0000A4410000}"/>
    <cellStyle name="Normal 70 2 5" xfId="16803" xr:uid="{00000000-0005-0000-0000-0000A5410000}"/>
    <cellStyle name="Normal 70 3" xfId="16804" xr:uid="{00000000-0005-0000-0000-0000A6410000}"/>
    <cellStyle name="Normal 70 3 2" xfId="16805" xr:uid="{00000000-0005-0000-0000-0000A7410000}"/>
    <cellStyle name="Normal 70 3 2 2" xfId="16806" xr:uid="{00000000-0005-0000-0000-0000A8410000}"/>
    <cellStyle name="Normal 70 3 2 3" xfId="16807" xr:uid="{00000000-0005-0000-0000-0000A9410000}"/>
    <cellStyle name="Normal 70 3 2 4" xfId="16808" xr:uid="{00000000-0005-0000-0000-0000AA410000}"/>
    <cellStyle name="Normal 70 3 2 5" xfId="16809" xr:uid="{00000000-0005-0000-0000-0000AB410000}"/>
    <cellStyle name="Normal 70 3 2 6" xfId="16810" xr:uid="{00000000-0005-0000-0000-0000AC410000}"/>
    <cellStyle name="Normal 70 3 3" xfId="16811" xr:uid="{00000000-0005-0000-0000-0000AD410000}"/>
    <cellStyle name="Normal 70 3 3 2" xfId="16812" xr:uid="{00000000-0005-0000-0000-0000AE410000}"/>
    <cellStyle name="Normal 70 3 4" xfId="16813" xr:uid="{00000000-0005-0000-0000-0000AF410000}"/>
    <cellStyle name="Normal 70 3 5" xfId="16814" xr:uid="{00000000-0005-0000-0000-0000B0410000}"/>
    <cellStyle name="Normal 70 4" xfId="16815" xr:uid="{00000000-0005-0000-0000-0000B1410000}"/>
    <cellStyle name="Normal 70 4 2" xfId="16816" xr:uid="{00000000-0005-0000-0000-0000B2410000}"/>
    <cellStyle name="Normal 70 4 2 2" xfId="16817" xr:uid="{00000000-0005-0000-0000-0000B3410000}"/>
    <cellStyle name="Normal 70 4 2 3" xfId="16818" xr:uid="{00000000-0005-0000-0000-0000B4410000}"/>
    <cellStyle name="Normal 70 4 2 4" xfId="16819" xr:uid="{00000000-0005-0000-0000-0000B5410000}"/>
    <cellStyle name="Normal 70 4 2 5" xfId="16820" xr:uid="{00000000-0005-0000-0000-0000B6410000}"/>
    <cellStyle name="Normal 70 4 2 6" xfId="16821" xr:uid="{00000000-0005-0000-0000-0000B7410000}"/>
    <cellStyle name="Normal 70 4 3" xfId="16822" xr:uid="{00000000-0005-0000-0000-0000B8410000}"/>
    <cellStyle name="Normal 70 4 3 2" xfId="16823" xr:uid="{00000000-0005-0000-0000-0000B9410000}"/>
    <cellStyle name="Normal 70 4 4" xfId="16824" xr:uid="{00000000-0005-0000-0000-0000BA410000}"/>
    <cellStyle name="Normal 70 4 5" xfId="16825" xr:uid="{00000000-0005-0000-0000-0000BB410000}"/>
    <cellStyle name="Normal 70 5" xfId="16826" xr:uid="{00000000-0005-0000-0000-0000BC410000}"/>
    <cellStyle name="Normal 70 5 2" xfId="16827" xr:uid="{00000000-0005-0000-0000-0000BD410000}"/>
    <cellStyle name="Normal 70 5 2 2" xfId="16828" xr:uid="{00000000-0005-0000-0000-0000BE410000}"/>
    <cellStyle name="Normal 70 5 2 3" xfId="16829" xr:uid="{00000000-0005-0000-0000-0000BF410000}"/>
    <cellStyle name="Normal 70 5 2 4" xfId="16830" xr:uid="{00000000-0005-0000-0000-0000C0410000}"/>
    <cellStyle name="Normal 70 5 2 5" xfId="16831" xr:uid="{00000000-0005-0000-0000-0000C1410000}"/>
    <cellStyle name="Normal 70 5 2 6" xfId="16832" xr:uid="{00000000-0005-0000-0000-0000C2410000}"/>
    <cellStyle name="Normal 70 5 3" xfId="16833" xr:uid="{00000000-0005-0000-0000-0000C3410000}"/>
    <cellStyle name="Normal 70 5 3 2" xfId="16834" xr:uid="{00000000-0005-0000-0000-0000C4410000}"/>
    <cellStyle name="Normal 70 5 4" xfId="16835" xr:uid="{00000000-0005-0000-0000-0000C5410000}"/>
    <cellStyle name="Normal 70 5 5" xfId="16836" xr:uid="{00000000-0005-0000-0000-0000C6410000}"/>
    <cellStyle name="Normal 70 6" xfId="16837" xr:uid="{00000000-0005-0000-0000-0000C7410000}"/>
    <cellStyle name="Normal 70 6 2" xfId="16838" xr:uid="{00000000-0005-0000-0000-0000C8410000}"/>
    <cellStyle name="Normal 70 6 2 2" xfId="16839" xr:uid="{00000000-0005-0000-0000-0000C9410000}"/>
    <cellStyle name="Normal 70 6 2 3" xfId="16840" xr:uid="{00000000-0005-0000-0000-0000CA410000}"/>
    <cellStyle name="Normal 70 6 2 4" xfId="16841" xr:uid="{00000000-0005-0000-0000-0000CB410000}"/>
    <cellStyle name="Normal 70 6 2 5" xfId="16842" xr:uid="{00000000-0005-0000-0000-0000CC410000}"/>
    <cellStyle name="Normal 70 6 2 6" xfId="16843" xr:uid="{00000000-0005-0000-0000-0000CD410000}"/>
    <cellStyle name="Normal 70 6 3" xfId="16844" xr:uid="{00000000-0005-0000-0000-0000CE410000}"/>
    <cellStyle name="Normal 70 6 3 2" xfId="16845" xr:uid="{00000000-0005-0000-0000-0000CF410000}"/>
    <cellStyle name="Normal 70 6 4" xfId="16846" xr:uid="{00000000-0005-0000-0000-0000D0410000}"/>
    <cellStyle name="Normal 70 6 5" xfId="16847" xr:uid="{00000000-0005-0000-0000-0000D1410000}"/>
    <cellStyle name="Normal 70 7" xfId="16848" xr:uid="{00000000-0005-0000-0000-0000D2410000}"/>
    <cellStyle name="Normal 70 7 2" xfId="16849" xr:uid="{00000000-0005-0000-0000-0000D3410000}"/>
    <cellStyle name="Normal 70 7 2 2" xfId="16850" xr:uid="{00000000-0005-0000-0000-0000D4410000}"/>
    <cellStyle name="Normal 70 7 2 3" xfId="16851" xr:uid="{00000000-0005-0000-0000-0000D5410000}"/>
    <cellStyle name="Normal 70 7 2 4" xfId="16852" xr:uid="{00000000-0005-0000-0000-0000D6410000}"/>
    <cellStyle name="Normal 70 7 2 5" xfId="16853" xr:uid="{00000000-0005-0000-0000-0000D7410000}"/>
    <cellStyle name="Normal 70 7 2 6" xfId="16854" xr:uid="{00000000-0005-0000-0000-0000D8410000}"/>
    <cellStyle name="Normal 70 7 3" xfId="16855" xr:uid="{00000000-0005-0000-0000-0000D9410000}"/>
    <cellStyle name="Normal 70 7 3 2" xfId="16856" xr:uid="{00000000-0005-0000-0000-0000DA410000}"/>
    <cellStyle name="Normal 70 7 4" xfId="16857" xr:uid="{00000000-0005-0000-0000-0000DB410000}"/>
    <cellStyle name="Normal 70 7 5" xfId="16858" xr:uid="{00000000-0005-0000-0000-0000DC410000}"/>
    <cellStyle name="Normal 70 8" xfId="16859" xr:uid="{00000000-0005-0000-0000-0000DD410000}"/>
    <cellStyle name="Normal 70 8 2" xfId="16860" xr:uid="{00000000-0005-0000-0000-0000DE410000}"/>
    <cellStyle name="Normal 70 8 2 2" xfId="16861" xr:uid="{00000000-0005-0000-0000-0000DF410000}"/>
    <cellStyle name="Normal 70 8 2 3" xfId="16862" xr:uid="{00000000-0005-0000-0000-0000E0410000}"/>
    <cellStyle name="Normal 70 8 2 4" xfId="16863" xr:uid="{00000000-0005-0000-0000-0000E1410000}"/>
    <cellStyle name="Normal 70 8 2 5" xfId="16864" xr:uid="{00000000-0005-0000-0000-0000E2410000}"/>
    <cellStyle name="Normal 70 8 2 6" xfId="16865" xr:uid="{00000000-0005-0000-0000-0000E3410000}"/>
    <cellStyle name="Normal 70 8 3" xfId="16866" xr:uid="{00000000-0005-0000-0000-0000E4410000}"/>
    <cellStyle name="Normal 70 8 3 2" xfId="16867" xr:uid="{00000000-0005-0000-0000-0000E5410000}"/>
    <cellStyle name="Normal 70 8 4" xfId="16868" xr:uid="{00000000-0005-0000-0000-0000E6410000}"/>
    <cellStyle name="Normal 70 8 5" xfId="16869" xr:uid="{00000000-0005-0000-0000-0000E7410000}"/>
    <cellStyle name="Normal 70 9" xfId="16870" xr:uid="{00000000-0005-0000-0000-0000E8410000}"/>
    <cellStyle name="Normal 70 9 2" xfId="16871" xr:uid="{00000000-0005-0000-0000-0000E9410000}"/>
    <cellStyle name="Normal 70 9 2 2" xfId="16872" xr:uid="{00000000-0005-0000-0000-0000EA410000}"/>
    <cellStyle name="Normal 70 9 2 3" xfId="16873" xr:uid="{00000000-0005-0000-0000-0000EB410000}"/>
    <cellStyle name="Normal 70 9 2 4" xfId="16874" xr:uid="{00000000-0005-0000-0000-0000EC410000}"/>
    <cellStyle name="Normal 70 9 2 5" xfId="16875" xr:uid="{00000000-0005-0000-0000-0000ED410000}"/>
    <cellStyle name="Normal 70 9 2 6" xfId="16876" xr:uid="{00000000-0005-0000-0000-0000EE410000}"/>
    <cellStyle name="Normal 70 9 3" xfId="16877" xr:uid="{00000000-0005-0000-0000-0000EF410000}"/>
    <cellStyle name="Normal 70 9 3 2" xfId="16878" xr:uid="{00000000-0005-0000-0000-0000F0410000}"/>
    <cellStyle name="Normal 70 9 4" xfId="16879" xr:uid="{00000000-0005-0000-0000-0000F1410000}"/>
    <cellStyle name="Normal 70 9 5" xfId="16880" xr:uid="{00000000-0005-0000-0000-0000F2410000}"/>
    <cellStyle name="Normal 71" xfId="16881" xr:uid="{00000000-0005-0000-0000-0000F3410000}"/>
    <cellStyle name="Normal 71 10" xfId="16882" xr:uid="{00000000-0005-0000-0000-0000F4410000}"/>
    <cellStyle name="Normal 71 10 2" xfId="16883" xr:uid="{00000000-0005-0000-0000-0000F5410000}"/>
    <cellStyle name="Normal 71 10 2 2" xfId="16884" xr:uid="{00000000-0005-0000-0000-0000F6410000}"/>
    <cellStyle name="Normal 71 10 2 3" xfId="16885" xr:uid="{00000000-0005-0000-0000-0000F7410000}"/>
    <cellStyle name="Normal 71 10 2 4" xfId="16886" xr:uid="{00000000-0005-0000-0000-0000F8410000}"/>
    <cellStyle name="Normal 71 10 2 5" xfId="16887" xr:uid="{00000000-0005-0000-0000-0000F9410000}"/>
    <cellStyle name="Normal 71 10 2 6" xfId="16888" xr:uid="{00000000-0005-0000-0000-0000FA410000}"/>
    <cellStyle name="Normal 71 10 3" xfId="16889" xr:uid="{00000000-0005-0000-0000-0000FB410000}"/>
    <cellStyle name="Normal 71 10 3 2" xfId="16890" xr:uid="{00000000-0005-0000-0000-0000FC410000}"/>
    <cellStyle name="Normal 71 10 4" xfId="16891" xr:uid="{00000000-0005-0000-0000-0000FD410000}"/>
    <cellStyle name="Normal 71 10 5" xfId="16892" xr:uid="{00000000-0005-0000-0000-0000FE410000}"/>
    <cellStyle name="Normal 71 11" xfId="16893" xr:uid="{00000000-0005-0000-0000-0000FF410000}"/>
    <cellStyle name="Normal 71 11 2" xfId="16894" xr:uid="{00000000-0005-0000-0000-000000420000}"/>
    <cellStyle name="Normal 71 11 3" xfId="16895" xr:uid="{00000000-0005-0000-0000-000001420000}"/>
    <cellStyle name="Normal 71 11 4" xfId="16896" xr:uid="{00000000-0005-0000-0000-000002420000}"/>
    <cellStyle name="Normal 71 11 5" xfId="16897" xr:uid="{00000000-0005-0000-0000-000003420000}"/>
    <cellStyle name="Normal 71 11 6" xfId="16898" xr:uid="{00000000-0005-0000-0000-000004420000}"/>
    <cellStyle name="Normal 71 12" xfId="16899" xr:uid="{00000000-0005-0000-0000-000005420000}"/>
    <cellStyle name="Normal 71 12 2" xfId="16900" xr:uid="{00000000-0005-0000-0000-000006420000}"/>
    <cellStyle name="Normal 71 13" xfId="16901" xr:uid="{00000000-0005-0000-0000-000007420000}"/>
    <cellStyle name="Normal 71 14" xfId="16902" xr:uid="{00000000-0005-0000-0000-000008420000}"/>
    <cellStyle name="Normal 71 2" xfId="16903" xr:uid="{00000000-0005-0000-0000-000009420000}"/>
    <cellStyle name="Normal 71 2 2" xfId="16904" xr:uid="{00000000-0005-0000-0000-00000A420000}"/>
    <cellStyle name="Normal 71 2 2 2" xfId="16905" xr:uid="{00000000-0005-0000-0000-00000B420000}"/>
    <cellStyle name="Normal 71 2 2 3" xfId="16906" xr:uid="{00000000-0005-0000-0000-00000C420000}"/>
    <cellStyle name="Normal 71 2 2 4" xfId="16907" xr:uid="{00000000-0005-0000-0000-00000D420000}"/>
    <cellStyle name="Normal 71 2 2 5" xfId="16908" xr:uid="{00000000-0005-0000-0000-00000E420000}"/>
    <cellStyle name="Normal 71 2 2 6" xfId="16909" xr:uid="{00000000-0005-0000-0000-00000F420000}"/>
    <cellStyle name="Normal 71 2 3" xfId="16910" xr:uid="{00000000-0005-0000-0000-000010420000}"/>
    <cellStyle name="Normal 71 2 3 2" xfId="16911" xr:uid="{00000000-0005-0000-0000-000011420000}"/>
    <cellStyle name="Normal 71 2 4" xfId="16912" xr:uid="{00000000-0005-0000-0000-000012420000}"/>
    <cellStyle name="Normal 71 2 5" xfId="16913" xr:uid="{00000000-0005-0000-0000-000013420000}"/>
    <cellStyle name="Normal 71 3" xfId="16914" xr:uid="{00000000-0005-0000-0000-000014420000}"/>
    <cellStyle name="Normal 71 3 2" xfId="16915" xr:uid="{00000000-0005-0000-0000-000015420000}"/>
    <cellStyle name="Normal 71 3 2 2" xfId="16916" xr:uid="{00000000-0005-0000-0000-000016420000}"/>
    <cellStyle name="Normal 71 3 2 3" xfId="16917" xr:uid="{00000000-0005-0000-0000-000017420000}"/>
    <cellStyle name="Normal 71 3 2 4" xfId="16918" xr:uid="{00000000-0005-0000-0000-000018420000}"/>
    <cellStyle name="Normal 71 3 2 5" xfId="16919" xr:uid="{00000000-0005-0000-0000-000019420000}"/>
    <cellStyle name="Normal 71 3 2 6" xfId="16920" xr:uid="{00000000-0005-0000-0000-00001A420000}"/>
    <cellStyle name="Normal 71 3 3" xfId="16921" xr:uid="{00000000-0005-0000-0000-00001B420000}"/>
    <cellStyle name="Normal 71 3 3 2" xfId="16922" xr:uid="{00000000-0005-0000-0000-00001C420000}"/>
    <cellStyle name="Normal 71 3 4" xfId="16923" xr:uid="{00000000-0005-0000-0000-00001D420000}"/>
    <cellStyle name="Normal 71 3 5" xfId="16924" xr:uid="{00000000-0005-0000-0000-00001E420000}"/>
    <cellStyle name="Normal 71 4" xfId="16925" xr:uid="{00000000-0005-0000-0000-00001F420000}"/>
    <cellStyle name="Normal 71 4 2" xfId="16926" xr:uid="{00000000-0005-0000-0000-000020420000}"/>
    <cellStyle name="Normal 71 4 2 2" xfId="16927" xr:uid="{00000000-0005-0000-0000-000021420000}"/>
    <cellStyle name="Normal 71 4 2 3" xfId="16928" xr:uid="{00000000-0005-0000-0000-000022420000}"/>
    <cellStyle name="Normal 71 4 2 4" xfId="16929" xr:uid="{00000000-0005-0000-0000-000023420000}"/>
    <cellStyle name="Normal 71 4 2 5" xfId="16930" xr:uid="{00000000-0005-0000-0000-000024420000}"/>
    <cellStyle name="Normal 71 4 2 6" xfId="16931" xr:uid="{00000000-0005-0000-0000-000025420000}"/>
    <cellStyle name="Normal 71 4 3" xfId="16932" xr:uid="{00000000-0005-0000-0000-000026420000}"/>
    <cellStyle name="Normal 71 4 3 2" xfId="16933" xr:uid="{00000000-0005-0000-0000-000027420000}"/>
    <cellStyle name="Normal 71 4 4" xfId="16934" xr:uid="{00000000-0005-0000-0000-000028420000}"/>
    <cellStyle name="Normal 71 4 5" xfId="16935" xr:uid="{00000000-0005-0000-0000-000029420000}"/>
    <cellStyle name="Normal 71 5" xfId="16936" xr:uid="{00000000-0005-0000-0000-00002A420000}"/>
    <cellStyle name="Normal 71 5 2" xfId="16937" xr:uid="{00000000-0005-0000-0000-00002B420000}"/>
    <cellStyle name="Normal 71 5 2 2" xfId="16938" xr:uid="{00000000-0005-0000-0000-00002C420000}"/>
    <cellStyle name="Normal 71 5 2 3" xfId="16939" xr:uid="{00000000-0005-0000-0000-00002D420000}"/>
    <cellStyle name="Normal 71 5 2 4" xfId="16940" xr:uid="{00000000-0005-0000-0000-00002E420000}"/>
    <cellStyle name="Normal 71 5 2 5" xfId="16941" xr:uid="{00000000-0005-0000-0000-00002F420000}"/>
    <cellStyle name="Normal 71 5 2 6" xfId="16942" xr:uid="{00000000-0005-0000-0000-000030420000}"/>
    <cellStyle name="Normal 71 5 3" xfId="16943" xr:uid="{00000000-0005-0000-0000-000031420000}"/>
    <cellStyle name="Normal 71 5 3 2" xfId="16944" xr:uid="{00000000-0005-0000-0000-000032420000}"/>
    <cellStyle name="Normal 71 5 4" xfId="16945" xr:uid="{00000000-0005-0000-0000-000033420000}"/>
    <cellStyle name="Normal 71 5 5" xfId="16946" xr:uid="{00000000-0005-0000-0000-000034420000}"/>
    <cellStyle name="Normal 71 6" xfId="16947" xr:uid="{00000000-0005-0000-0000-000035420000}"/>
    <cellStyle name="Normal 71 6 2" xfId="16948" xr:uid="{00000000-0005-0000-0000-000036420000}"/>
    <cellStyle name="Normal 71 6 2 2" xfId="16949" xr:uid="{00000000-0005-0000-0000-000037420000}"/>
    <cellStyle name="Normal 71 6 2 3" xfId="16950" xr:uid="{00000000-0005-0000-0000-000038420000}"/>
    <cellStyle name="Normal 71 6 2 4" xfId="16951" xr:uid="{00000000-0005-0000-0000-000039420000}"/>
    <cellStyle name="Normal 71 6 2 5" xfId="16952" xr:uid="{00000000-0005-0000-0000-00003A420000}"/>
    <cellStyle name="Normal 71 6 2 6" xfId="16953" xr:uid="{00000000-0005-0000-0000-00003B420000}"/>
    <cellStyle name="Normal 71 6 3" xfId="16954" xr:uid="{00000000-0005-0000-0000-00003C420000}"/>
    <cellStyle name="Normal 71 6 3 2" xfId="16955" xr:uid="{00000000-0005-0000-0000-00003D420000}"/>
    <cellStyle name="Normal 71 6 4" xfId="16956" xr:uid="{00000000-0005-0000-0000-00003E420000}"/>
    <cellStyle name="Normal 71 6 5" xfId="16957" xr:uid="{00000000-0005-0000-0000-00003F420000}"/>
    <cellStyle name="Normal 71 7" xfId="16958" xr:uid="{00000000-0005-0000-0000-000040420000}"/>
    <cellStyle name="Normal 71 7 2" xfId="16959" xr:uid="{00000000-0005-0000-0000-000041420000}"/>
    <cellStyle name="Normal 71 7 2 2" xfId="16960" xr:uid="{00000000-0005-0000-0000-000042420000}"/>
    <cellStyle name="Normal 71 7 2 3" xfId="16961" xr:uid="{00000000-0005-0000-0000-000043420000}"/>
    <cellStyle name="Normal 71 7 2 4" xfId="16962" xr:uid="{00000000-0005-0000-0000-000044420000}"/>
    <cellStyle name="Normal 71 7 2 5" xfId="16963" xr:uid="{00000000-0005-0000-0000-000045420000}"/>
    <cellStyle name="Normal 71 7 2 6" xfId="16964" xr:uid="{00000000-0005-0000-0000-000046420000}"/>
    <cellStyle name="Normal 71 7 3" xfId="16965" xr:uid="{00000000-0005-0000-0000-000047420000}"/>
    <cellStyle name="Normal 71 7 3 2" xfId="16966" xr:uid="{00000000-0005-0000-0000-000048420000}"/>
    <cellStyle name="Normal 71 7 4" xfId="16967" xr:uid="{00000000-0005-0000-0000-000049420000}"/>
    <cellStyle name="Normal 71 7 5" xfId="16968" xr:uid="{00000000-0005-0000-0000-00004A420000}"/>
    <cellStyle name="Normal 71 8" xfId="16969" xr:uid="{00000000-0005-0000-0000-00004B420000}"/>
    <cellStyle name="Normal 71 8 2" xfId="16970" xr:uid="{00000000-0005-0000-0000-00004C420000}"/>
    <cellStyle name="Normal 71 8 2 2" xfId="16971" xr:uid="{00000000-0005-0000-0000-00004D420000}"/>
    <cellStyle name="Normal 71 8 2 3" xfId="16972" xr:uid="{00000000-0005-0000-0000-00004E420000}"/>
    <cellStyle name="Normal 71 8 2 4" xfId="16973" xr:uid="{00000000-0005-0000-0000-00004F420000}"/>
    <cellStyle name="Normal 71 8 2 5" xfId="16974" xr:uid="{00000000-0005-0000-0000-000050420000}"/>
    <cellStyle name="Normal 71 8 2 6" xfId="16975" xr:uid="{00000000-0005-0000-0000-000051420000}"/>
    <cellStyle name="Normal 71 8 3" xfId="16976" xr:uid="{00000000-0005-0000-0000-000052420000}"/>
    <cellStyle name="Normal 71 8 3 2" xfId="16977" xr:uid="{00000000-0005-0000-0000-000053420000}"/>
    <cellStyle name="Normal 71 8 4" xfId="16978" xr:uid="{00000000-0005-0000-0000-000054420000}"/>
    <cellStyle name="Normal 71 8 5" xfId="16979" xr:uid="{00000000-0005-0000-0000-000055420000}"/>
    <cellStyle name="Normal 71 9" xfId="16980" xr:uid="{00000000-0005-0000-0000-000056420000}"/>
    <cellStyle name="Normal 71 9 2" xfId="16981" xr:uid="{00000000-0005-0000-0000-000057420000}"/>
    <cellStyle name="Normal 71 9 2 2" xfId="16982" xr:uid="{00000000-0005-0000-0000-000058420000}"/>
    <cellStyle name="Normal 71 9 2 3" xfId="16983" xr:uid="{00000000-0005-0000-0000-000059420000}"/>
    <cellStyle name="Normal 71 9 2 4" xfId="16984" xr:uid="{00000000-0005-0000-0000-00005A420000}"/>
    <cellStyle name="Normal 71 9 2 5" xfId="16985" xr:uid="{00000000-0005-0000-0000-00005B420000}"/>
    <cellStyle name="Normal 71 9 2 6" xfId="16986" xr:uid="{00000000-0005-0000-0000-00005C420000}"/>
    <cellStyle name="Normal 71 9 3" xfId="16987" xr:uid="{00000000-0005-0000-0000-00005D420000}"/>
    <cellStyle name="Normal 71 9 3 2" xfId="16988" xr:uid="{00000000-0005-0000-0000-00005E420000}"/>
    <cellStyle name="Normal 71 9 4" xfId="16989" xr:uid="{00000000-0005-0000-0000-00005F420000}"/>
    <cellStyle name="Normal 71 9 5" xfId="16990" xr:uid="{00000000-0005-0000-0000-000060420000}"/>
    <cellStyle name="Normal 72" xfId="16991" xr:uid="{00000000-0005-0000-0000-000061420000}"/>
    <cellStyle name="Normal 72 10" xfId="16992" xr:uid="{00000000-0005-0000-0000-000062420000}"/>
    <cellStyle name="Normal 72 10 2" xfId="16993" xr:uid="{00000000-0005-0000-0000-000063420000}"/>
    <cellStyle name="Normal 72 10 2 2" xfId="16994" xr:uid="{00000000-0005-0000-0000-000064420000}"/>
    <cellStyle name="Normal 72 10 2 3" xfId="16995" xr:uid="{00000000-0005-0000-0000-000065420000}"/>
    <cellStyle name="Normal 72 10 2 4" xfId="16996" xr:uid="{00000000-0005-0000-0000-000066420000}"/>
    <cellStyle name="Normal 72 10 2 5" xfId="16997" xr:uid="{00000000-0005-0000-0000-000067420000}"/>
    <cellStyle name="Normal 72 10 2 6" xfId="16998" xr:uid="{00000000-0005-0000-0000-000068420000}"/>
    <cellStyle name="Normal 72 10 3" xfId="16999" xr:uid="{00000000-0005-0000-0000-000069420000}"/>
    <cellStyle name="Normal 72 10 3 2" xfId="17000" xr:uid="{00000000-0005-0000-0000-00006A420000}"/>
    <cellStyle name="Normal 72 10 4" xfId="17001" xr:uid="{00000000-0005-0000-0000-00006B420000}"/>
    <cellStyle name="Normal 72 10 5" xfId="17002" xr:uid="{00000000-0005-0000-0000-00006C420000}"/>
    <cellStyle name="Normal 72 11" xfId="17003" xr:uid="{00000000-0005-0000-0000-00006D420000}"/>
    <cellStyle name="Normal 72 11 2" xfId="17004" xr:uid="{00000000-0005-0000-0000-00006E420000}"/>
    <cellStyle name="Normal 72 11 3" xfId="17005" xr:uid="{00000000-0005-0000-0000-00006F420000}"/>
    <cellStyle name="Normal 72 11 4" xfId="17006" xr:uid="{00000000-0005-0000-0000-000070420000}"/>
    <cellStyle name="Normal 72 11 5" xfId="17007" xr:uid="{00000000-0005-0000-0000-000071420000}"/>
    <cellStyle name="Normal 72 11 6" xfId="17008" xr:uid="{00000000-0005-0000-0000-000072420000}"/>
    <cellStyle name="Normal 72 12" xfId="17009" xr:uid="{00000000-0005-0000-0000-000073420000}"/>
    <cellStyle name="Normal 72 12 2" xfId="17010" xr:uid="{00000000-0005-0000-0000-000074420000}"/>
    <cellStyle name="Normal 72 13" xfId="17011" xr:uid="{00000000-0005-0000-0000-000075420000}"/>
    <cellStyle name="Normal 72 14" xfId="17012" xr:uid="{00000000-0005-0000-0000-000076420000}"/>
    <cellStyle name="Normal 72 2" xfId="17013" xr:uid="{00000000-0005-0000-0000-000077420000}"/>
    <cellStyle name="Normal 72 2 2" xfId="17014" xr:uid="{00000000-0005-0000-0000-000078420000}"/>
    <cellStyle name="Normal 72 2 2 2" xfId="17015" xr:uid="{00000000-0005-0000-0000-000079420000}"/>
    <cellStyle name="Normal 72 2 2 3" xfId="17016" xr:uid="{00000000-0005-0000-0000-00007A420000}"/>
    <cellStyle name="Normal 72 2 2 4" xfId="17017" xr:uid="{00000000-0005-0000-0000-00007B420000}"/>
    <cellStyle name="Normal 72 2 2 5" xfId="17018" xr:uid="{00000000-0005-0000-0000-00007C420000}"/>
    <cellStyle name="Normal 72 2 2 6" xfId="17019" xr:uid="{00000000-0005-0000-0000-00007D420000}"/>
    <cellStyle name="Normal 72 2 3" xfId="17020" xr:uid="{00000000-0005-0000-0000-00007E420000}"/>
    <cellStyle name="Normal 72 2 3 2" xfId="17021" xr:uid="{00000000-0005-0000-0000-00007F420000}"/>
    <cellStyle name="Normal 72 2 4" xfId="17022" xr:uid="{00000000-0005-0000-0000-000080420000}"/>
    <cellStyle name="Normal 72 2 5" xfId="17023" xr:uid="{00000000-0005-0000-0000-000081420000}"/>
    <cellStyle name="Normal 72 3" xfId="17024" xr:uid="{00000000-0005-0000-0000-000082420000}"/>
    <cellStyle name="Normal 72 3 2" xfId="17025" xr:uid="{00000000-0005-0000-0000-000083420000}"/>
    <cellStyle name="Normal 72 3 2 2" xfId="17026" xr:uid="{00000000-0005-0000-0000-000084420000}"/>
    <cellStyle name="Normal 72 3 2 3" xfId="17027" xr:uid="{00000000-0005-0000-0000-000085420000}"/>
    <cellStyle name="Normal 72 3 2 4" xfId="17028" xr:uid="{00000000-0005-0000-0000-000086420000}"/>
    <cellStyle name="Normal 72 3 2 5" xfId="17029" xr:uid="{00000000-0005-0000-0000-000087420000}"/>
    <cellStyle name="Normal 72 3 2 6" xfId="17030" xr:uid="{00000000-0005-0000-0000-000088420000}"/>
    <cellStyle name="Normal 72 3 3" xfId="17031" xr:uid="{00000000-0005-0000-0000-000089420000}"/>
    <cellStyle name="Normal 72 3 3 2" xfId="17032" xr:uid="{00000000-0005-0000-0000-00008A420000}"/>
    <cellStyle name="Normal 72 3 4" xfId="17033" xr:uid="{00000000-0005-0000-0000-00008B420000}"/>
    <cellStyle name="Normal 72 3 5" xfId="17034" xr:uid="{00000000-0005-0000-0000-00008C420000}"/>
    <cellStyle name="Normal 72 4" xfId="17035" xr:uid="{00000000-0005-0000-0000-00008D420000}"/>
    <cellStyle name="Normal 72 4 2" xfId="17036" xr:uid="{00000000-0005-0000-0000-00008E420000}"/>
    <cellStyle name="Normal 72 4 2 2" xfId="17037" xr:uid="{00000000-0005-0000-0000-00008F420000}"/>
    <cellStyle name="Normal 72 4 2 3" xfId="17038" xr:uid="{00000000-0005-0000-0000-000090420000}"/>
    <cellStyle name="Normal 72 4 2 4" xfId="17039" xr:uid="{00000000-0005-0000-0000-000091420000}"/>
    <cellStyle name="Normal 72 4 2 5" xfId="17040" xr:uid="{00000000-0005-0000-0000-000092420000}"/>
    <cellStyle name="Normal 72 4 2 6" xfId="17041" xr:uid="{00000000-0005-0000-0000-000093420000}"/>
    <cellStyle name="Normal 72 4 3" xfId="17042" xr:uid="{00000000-0005-0000-0000-000094420000}"/>
    <cellStyle name="Normal 72 4 3 2" xfId="17043" xr:uid="{00000000-0005-0000-0000-000095420000}"/>
    <cellStyle name="Normal 72 4 4" xfId="17044" xr:uid="{00000000-0005-0000-0000-000096420000}"/>
    <cellStyle name="Normal 72 4 5" xfId="17045" xr:uid="{00000000-0005-0000-0000-000097420000}"/>
    <cellStyle name="Normal 72 5" xfId="17046" xr:uid="{00000000-0005-0000-0000-000098420000}"/>
    <cellStyle name="Normal 72 5 2" xfId="17047" xr:uid="{00000000-0005-0000-0000-000099420000}"/>
    <cellStyle name="Normal 72 5 2 2" xfId="17048" xr:uid="{00000000-0005-0000-0000-00009A420000}"/>
    <cellStyle name="Normal 72 5 2 3" xfId="17049" xr:uid="{00000000-0005-0000-0000-00009B420000}"/>
    <cellStyle name="Normal 72 5 2 4" xfId="17050" xr:uid="{00000000-0005-0000-0000-00009C420000}"/>
    <cellStyle name="Normal 72 5 2 5" xfId="17051" xr:uid="{00000000-0005-0000-0000-00009D420000}"/>
    <cellStyle name="Normal 72 5 2 6" xfId="17052" xr:uid="{00000000-0005-0000-0000-00009E420000}"/>
    <cellStyle name="Normal 72 5 3" xfId="17053" xr:uid="{00000000-0005-0000-0000-00009F420000}"/>
    <cellStyle name="Normal 72 5 3 2" xfId="17054" xr:uid="{00000000-0005-0000-0000-0000A0420000}"/>
    <cellStyle name="Normal 72 5 4" xfId="17055" xr:uid="{00000000-0005-0000-0000-0000A1420000}"/>
    <cellStyle name="Normal 72 5 5" xfId="17056" xr:uid="{00000000-0005-0000-0000-0000A2420000}"/>
    <cellStyle name="Normal 72 6" xfId="17057" xr:uid="{00000000-0005-0000-0000-0000A3420000}"/>
    <cellStyle name="Normal 72 6 2" xfId="17058" xr:uid="{00000000-0005-0000-0000-0000A4420000}"/>
    <cellStyle name="Normal 72 6 2 2" xfId="17059" xr:uid="{00000000-0005-0000-0000-0000A5420000}"/>
    <cellStyle name="Normal 72 6 2 3" xfId="17060" xr:uid="{00000000-0005-0000-0000-0000A6420000}"/>
    <cellStyle name="Normal 72 6 2 4" xfId="17061" xr:uid="{00000000-0005-0000-0000-0000A7420000}"/>
    <cellStyle name="Normal 72 6 2 5" xfId="17062" xr:uid="{00000000-0005-0000-0000-0000A8420000}"/>
    <cellStyle name="Normal 72 6 2 6" xfId="17063" xr:uid="{00000000-0005-0000-0000-0000A9420000}"/>
    <cellStyle name="Normal 72 6 3" xfId="17064" xr:uid="{00000000-0005-0000-0000-0000AA420000}"/>
    <cellStyle name="Normal 72 6 3 2" xfId="17065" xr:uid="{00000000-0005-0000-0000-0000AB420000}"/>
    <cellStyle name="Normal 72 6 4" xfId="17066" xr:uid="{00000000-0005-0000-0000-0000AC420000}"/>
    <cellStyle name="Normal 72 6 5" xfId="17067" xr:uid="{00000000-0005-0000-0000-0000AD420000}"/>
    <cellStyle name="Normal 72 7" xfId="17068" xr:uid="{00000000-0005-0000-0000-0000AE420000}"/>
    <cellStyle name="Normal 72 7 2" xfId="17069" xr:uid="{00000000-0005-0000-0000-0000AF420000}"/>
    <cellStyle name="Normal 72 7 2 2" xfId="17070" xr:uid="{00000000-0005-0000-0000-0000B0420000}"/>
    <cellStyle name="Normal 72 7 2 3" xfId="17071" xr:uid="{00000000-0005-0000-0000-0000B1420000}"/>
    <cellStyle name="Normal 72 7 2 4" xfId="17072" xr:uid="{00000000-0005-0000-0000-0000B2420000}"/>
    <cellStyle name="Normal 72 7 2 5" xfId="17073" xr:uid="{00000000-0005-0000-0000-0000B3420000}"/>
    <cellStyle name="Normal 72 7 2 6" xfId="17074" xr:uid="{00000000-0005-0000-0000-0000B4420000}"/>
    <cellStyle name="Normal 72 7 3" xfId="17075" xr:uid="{00000000-0005-0000-0000-0000B5420000}"/>
    <cellStyle name="Normal 72 7 3 2" xfId="17076" xr:uid="{00000000-0005-0000-0000-0000B6420000}"/>
    <cellStyle name="Normal 72 7 4" xfId="17077" xr:uid="{00000000-0005-0000-0000-0000B7420000}"/>
    <cellStyle name="Normal 72 7 5" xfId="17078" xr:uid="{00000000-0005-0000-0000-0000B8420000}"/>
    <cellStyle name="Normal 72 8" xfId="17079" xr:uid="{00000000-0005-0000-0000-0000B9420000}"/>
    <cellStyle name="Normal 72 8 2" xfId="17080" xr:uid="{00000000-0005-0000-0000-0000BA420000}"/>
    <cellStyle name="Normal 72 8 2 2" xfId="17081" xr:uid="{00000000-0005-0000-0000-0000BB420000}"/>
    <cellStyle name="Normal 72 8 2 3" xfId="17082" xr:uid="{00000000-0005-0000-0000-0000BC420000}"/>
    <cellStyle name="Normal 72 8 2 4" xfId="17083" xr:uid="{00000000-0005-0000-0000-0000BD420000}"/>
    <cellStyle name="Normal 72 8 2 5" xfId="17084" xr:uid="{00000000-0005-0000-0000-0000BE420000}"/>
    <cellStyle name="Normal 72 8 2 6" xfId="17085" xr:uid="{00000000-0005-0000-0000-0000BF420000}"/>
    <cellStyle name="Normal 72 8 3" xfId="17086" xr:uid="{00000000-0005-0000-0000-0000C0420000}"/>
    <cellStyle name="Normal 72 8 3 2" xfId="17087" xr:uid="{00000000-0005-0000-0000-0000C1420000}"/>
    <cellStyle name="Normal 72 8 4" xfId="17088" xr:uid="{00000000-0005-0000-0000-0000C2420000}"/>
    <cellStyle name="Normal 72 8 5" xfId="17089" xr:uid="{00000000-0005-0000-0000-0000C3420000}"/>
    <cellStyle name="Normal 72 9" xfId="17090" xr:uid="{00000000-0005-0000-0000-0000C4420000}"/>
    <cellStyle name="Normal 72 9 2" xfId="17091" xr:uid="{00000000-0005-0000-0000-0000C5420000}"/>
    <cellStyle name="Normal 72 9 2 2" xfId="17092" xr:uid="{00000000-0005-0000-0000-0000C6420000}"/>
    <cellStyle name="Normal 72 9 2 3" xfId="17093" xr:uid="{00000000-0005-0000-0000-0000C7420000}"/>
    <cellStyle name="Normal 72 9 2 4" xfId="17094" xr:uid="{00000000-0005-0000-0000-0000C8420000}"/>
    <cellStyle name="Normal 72 9 2 5" xfId="17095" xr:uid="{00000000-0005-0000-0000-0000C9420000}"/>
    <cellStyle name="Normal 72 9 2 6" xfId="17096" xr:uid="{00000000-0005-0000-0000-0000CA420000}"/>
    <cellStyle name="Normal 72 9 3" xfId="17097" xr:uid="{00000000-0005-0000-0000-0000CB420000}"/>
    <cellStyle name="Normal 72 9 3 2" xfId="17098" xr:uid="{00000000-0005-0000-0000-0000CC420000}"/>
    <cellStyle name="Normal 72 9 4" xfId="17099" xr:uid="{00000000-0005-0000-0000-0000CD420000}"/>
    <cellStyle name="Normal 72 9 5" xfId="17100" xr:uid="{00000000-0005-0000-0000-0000CE420000}"/>
    <cellStyle name="Normal 73" xfId="17101" xr:uid="{00000000-0005-0000-0000-0000CF420000}"/>
    <cellStyle name="Normal 73 10" xfId="17102" xr:uid="{00000000-0005-0000-0000-0000D0420000}"/>
    <cellStyle name="Normal 73 10 2" xfId="17103" xr:uid="{00000000-0005-0000-0000-0000D1420000}"/>
    <cellStyle name="Normal 73 10 2 2" xfId="17104" xr:uid="{00000000-0005-0000-0000-0000D2420000}"/>
    <cellStyle name="Normal 73 10 2 3" xfId="17105" xr:uid="{00000000-0005-0000-0000-0000D3420000}"/>
    <cellStyle name="Normal 73 10 2 4" xfId="17106" xr:uid="{00000000-0005-0000-0000-0000D4420000}"/>
    <cellStyle name="Normal 73 10 2 5" xfId="17107" xr:uid="{00000000-0005-0000-0000-0000D5420000}"/>
    <cellStyle name="Normal 73 10 2 6" xfId="17108" xr:uid="{00000000-0005-0000-0000-0000D6420000}"/>
    <cellStyle name="Normal 73 10 3" xfId="17109" xr:uid="{00000000-0005-0000-0000-0000D7420000}"/>
    <cellStyle name="Normal 73 10 3 2" xfId="17110" xr:uid="{00000000-0005-0000-0000-0000D8420000}"/>
    <cellStyle name="Normal 73 10 4" xfId="17111" xr:uid="{00000000-0005-0000-0000-0000D9420000}"/>
    <cellStyle name="Normal 73 10 5" xfId="17112" xr:uid="{00000000-0005-0000-0000-0000DA420000}"/>
    <cellStyle name="Normal 73 11" xfId="17113" xr:uid="{00000000-0005-0000-0000-0000DB420000}"/>
    <cellStyle name="Normal 73 11 2" xfId="17114" xr:uid="{00000000-0005-0000-0000-0000DC420000}"/>
    <cellStyle name="Normal 73 11 3" xfId="17115" xr:uid="{00000000-0005-0000-0000-0000DD420000}"/>
    <cellStyle name="Normal 73 11 4" xfId="17116" xr:uid="{00000000-0005-0000-0000-0000DE420000}"/>
    <cellStyle name="Normal 73 11 5" xfId="17117" xr:uid="{00000000-0005-0000-0000-0000DF420000}"/>
    <cellStyle name="Normal 73 11 6" xfId="17118" xr:uid="{00000000-0005-0000-0000-0000E0420000}"/>
    <cellStyle name="Normal 73 12" xfId="17119" xr:uid="{00000000-0005-0000-0000-0000E1420000}"/>
    <cellStyle name="Normal 73 12 2" xfId="17120" xr:uid="{00000000-0005-0000-0000-0000E2420000}"/>
    <cellStyle name="Normal 73 13" xfId="17121" xr:uid="{00000000-0005-0000-0000-0000E3420000}"/>
    <cellStyle name="Normal 73 14" xfId="17122" xr:uid="{00000000-0005-0000-0000-0000E4420000}"/>
    <cellStyle name="Normal 73 2" xfId="17123" xr:uid="{00000000-0005-0000-0000-0000E5420000}"/>
    <cellStyle name="Normal 73 2 2" xfId="17124" xr:uid="{00000000-0005-0000-0000-0000E6420000}"/>
    <cellStyle name="Normal 73 2 2 2" xfId="17125" xr:uid="{00000000-0005-0000-0000-0000E7420000}"/>
    <cellStyle name="Normal 73 2 2 3" xfId="17126" xr:uid="{00000000-0005-0000-0000-0000E8420000}"/>
    <cellStyle name="Normal 73 2 2 4" xfId="17127" xr:uid="{00000000-0005-0000-0000-0000E9420000}"/>
    <cellStyle name="Normal 73 2 2 5" xfId="17128" xr:uid="{00000000-0005-0000-0000-0000EA420000}"/>
    <cellStyle name="Normal 73 2 2 6" xfId="17129" xr:uid="{00000000-0005-0000-0000-0000EB420000}"/>
    <cellStyle name="Normal 73 2 3" xfId="17130" xr:uid="{00000000-0005-0000-0000-0000EC420000}"/>
    <cellStyle name="Normal 73 2 3 2" xfId="17131" xr:uid="{00000000-0005-0000-0000-0000ED420000}"/>
    <cellStyle name="Normal 73 2 4" xfId="17132" xr:uid="{00000000-0005-0000-0000-0000EE420000}"/>
    <cellStyle name="Normal 73 2 5" xfId="17133" xr:uid="{00000000-0005-0000-0000-0000EF420000}"/>
    <cellStyle name="Normal 73 3" xfId="17134" xr:uid="{00000000-0005-0000-0000-0000F0420000}"/>
    <cellStyle name="Normal 73 3 2" xfId="17135" xr:uid="{00000000-0005-0000-0000-0000F1420000}"/>
    <cellStyle name="Normal 73 3 2 2" xfId="17136" xr:uid="{00000000-0005-0000-0000-0000F2420000}"/>
    <cellStyle name="Normal 73 3 2 3" xfId="17137" xr:uid="{00000000-0005-0000-0000-0000F3420000}"/>
    <cellStyle name="Normal 73 3 2 4" xfId="17138" xr:uid="{00000000-0005-0000-0000-0000F4420000}"/>
    <cellStyle name="Normal 73 3 2 5" xfId="17139" xr:uid="{00000000-0005-0000-0000-0000F5420000}"/>
    <cellStyle name="Normal 73 3 2 6" xfId="17140" xr:uid="{00000000-0005-0000-0000-0000F6420000}"/>
    <cellStyle name="Normal 73 3 3" xfId="17141" xr:uid="{00000000-0005-0000-0000-0000F7420000}"/>
    <cellStyle name="Normal 73 3 3 2" xfId="17142" xr:uid="{00000000-0005-0000-0000-0000F8420000}"/>
    <cellStyle name="Normal 73 3 4" xfId="17143" xr:uid="{00000000-0005-0000-0000-0000F9420000}"/>
    <cellStyle name="Normal 73 3 5" xfId="17144" xr:uid="{00000000-0005-0000-0000-0000FA420000}"/>
    <cellStyle name="Normal 73 4" xfId="17145" xr:uid="{00000000-0005-0000-0000-0000FB420000}"/>
    <cellStyle name="Normal 73 4 2" xfId="17146" xr:uid="{00000000-0005-0000-0000-0000FC420000}"/>
    <cellStyle name="Normal 73 4 2 2" xfId="17147" xr:uid="{00000000-0005-0000-0000-0000FD420000}"/>
    <cellStyle name="Normal 73 4 2 3" xfId="17148" xr:uid="{00000000-0005-0000-0000-0000FE420000}"/>
    <cellStyle name="Normal 73 4 2 4" xfId="17149" xr:uid="{00000000-0005-0000-0000-0000FF420000}"/>
    <cellStyle name="Normal 73 4 2 5" xfId="17150" xr:uid="{00000000-0005-0000-0000-000000430000}"/>
    <cellStyle name="Normal 73 4 2 6" xfId="17151" xr:uid="{00000000-0005-0000-0000-000001430000}"/>
    <cellStyle name="Normal 73 4 3" xfId="17152" xr:uid="{00000000-0005-0000-0000-000002430000}"/>
    <cellStyle name="Normal 73 4 3 2" xfId="17153" xr:uid="{00000000-0005-0000-0000-000003430000}"/>
    <cellStyle name="Normal 73 4 4" xfId="17154" xr:uid="{00000000-0005-0000-0000-000004430000}"/>
    <cellStyle name="Normal 73 4 5" xfId="17155" xr:uid="{00000000-0005-0000-0000-000005430000}"/>
    <cellStyle name="Normal 73 5" xfId="17156" xr:uid="{00000000-0005-0000-0000-000006430000}"/>
    <cellStyle name="Normal 73 5 2" xfId="17157" xr:uid="{00000000-0005-0000-0000-000007430000}"/>
    <cellStyle name="Normal 73 5 2 2" xfId="17158" xr:uid="{00000000-0005-0000-0000-000008430000}"/>
    <cellStyle name="Normal 73 5 2 3" xfId="17159" xr:uid="{00000000-0005-0000-0000-000009430000}"/>
    <cellStyle name="Normal 73 5 2 4" xfId="17160" xr:uid="{00000000-0005-0000-0000-00000A430000}"/>
    <cellStyle name="Normal 73 5 2 5" xfId="17161" xr:uid="{00000000-0005-0000-0000-00000B430000}"/>
    <cellStyle name="Normal 73 5 2 6" xfId="17162" xr:uid="{00000000-0005-0000-0000-00000C430000}"/>
    <cellStyle name="Normal 73 5 3" xfId="17163" xr:uid="{00000000-0005-0000-0000-00000D430000}"/>
    <cellStyle name="Normal 73 5 3 2" xfId="17164" xr:uid="{00000000-0005-0000-0000-00000E430000}"/>
    <cellStyle name="Normal 73 5 4" xfId="17165" xr:uid="{00000000-0005-0000-0000-00000F430000}"/>
    <cellStyle name="Normal 73 5 5" xfId="17166" xr:uid="{00000000-0005-0000-0000-000010430000}"/>
    <cellStyle name="Normal 73 6" xfId="17167" xr:uid="{00000000-0005-0000-0000-000011430000}"/>
    <cellStyle name="Normal 73 6 2" xfId="17168" xr:uid="{00000000-0005-0000-0000-000012430000}"/>
    <cellStyle name="Normal 73 6 2 2" xfId="17169" xr:uid="{00000000-0005-0000-0000-000013430000}"/>
    <cellStyle name="Normal 73 6 2 3" xfId="17170" xr:uid="{00000000-0005-0000-0000-000014430000}"/>
    <cellStyle name="Normal 73 6 2 4" xfId="17171" xr:uid="{00000000-0005-0000-0000-000015430000}"/>
    <cellStyle name="Normal 73 6 2 5" xfId="17172" xr:uid="{00000000-0005-0000-0000-000016430000}"/>
    <cellStyle name="Normal 73 6 2 6" xfId="17173" xr:uid="{00000000-0005-0000-0000-000017430000}"/>
    <cellStyle name="Normal 73 6 3" xfId="17174" xr:uid="{00000000-0005-0000-0000-000018430000}"/>
    <cellStyle name="Normal 73 6 3 2" xfId="17175" xr:uid="{00000000-0005-0000-0000-000019430000}"/>
    <cellStyle name="Normal 73 6 4" xfId="17176" xr:uid="{00000000-0005-0000-0000-00001A430000}"/>
    <cellStyle name="Normal 73 6 5" xfId="17177" xr:uid="{00000000-0005-0000-0000-00001B430000}"/>
    <cellStyle name="Normal 73 7" xfId="17178" xr:uid="{00000000-0005-0000-0000-00001C430000}"/>
    <cellStyle name="Normal 73 7 2" xfId="17179" xr:uid="{00000000-0005-0000-0000-00001D430000}"/>
    <cellStyle name="Normal 73 7 2 2" xfId="17180" xr:uid="{00000000-0005-0000-0000-00001E430000}"/>
    <cellStyle name="Normal 73 7 2 3" xfId="17181" xr:uid="{00000000-0005-0000-0000-00001F430000}"/>
    <cellStyle name="Normal 73 7 2 4" xfId="17182" xr:uid="{00000000-0005-0000-0000-000020430000}"/>
    <cellStyle name="Normal 73 7 2 5" xfId="17183" xr:uid="{00000000-0005-0000-0000-000021430000}"/>
    <cellStyle name="Normal 73 7 2 6" xfId="17184" xr:uid="{00000000-0005-0000-0000-000022430000}"/>
    <cellStyle name="Normal 73 7 3" xfId="17185" xr:uid="{00000000-0005-0000-0000-000023430000}"/>
    <cellStyle name="Normal 73 7 3 2" xfId="17186" xr:uid="{00000000-0005-0000-0000-000024430000}"/>
    <cellStyle name="Normal 73 7 4" xfId="17187" xr:uid="{00000000-0005-0000-0000-000025430000}"/>
    <cellStyle name="Normal 73 7 5" xfId="17188" xr:uid="{00000000-0005-0000-0000-000026430000}"/>
    <cellStyle name="Normal 73 8" xfId="17189" xr:uid="{00000000-0005-0000-0000-000027430000}"/>
    <cellStyle name="Normal 73 8 2" xfId="17190" xr:uid="{00000000-0005-0000-0000-000028430000}"/>
    <cellStyle name="Normal 73 8 2 2" xfId="17191" xr:uid="{00000000-0005-0000-0000-000029430000}"/>
    <cellStyle name="Normal 73 8 2 3" xfId="17192" xr:uid="{00000000-0005-0000-0000-00002A430000}"/>
    <cellStyle name="Normal 73 8 2 4" xfId="17193" xr:uid="{00000000-0005-0000-0000-00002B430000}"/>
    <cellStyle name="Normal 73 8 2 5" xfId="17194" xr:uid="{00000000-0005-0000-0000-00002C430000}"/>
    <cellStyle name="Normal 73 8 2 6" xfId="17195" xr:uid="{00000000-0005-0000-0000-00002D430000}"/>
    <cellStyle name="Normal 73 8 3" xfId="17196" xr:uid="{00000000-0005-0000-0000-00002E430000}"/>
    <cellStyle name="Normal 73 8 3 2" xfId="17197" xr:uid="{00000000-0005-0000-0000-00002F430000}"/>
    <cellStyle name="Normal 73 8 4" xfId="17198" xr:uid="{00000000-0005-0000-0000-000030430000}"/>
    <cellStyle name="Normal 73 8 5" xfId="17199" xr:uid="{00000000-0005-0000-0000-000031430000}"/>
    <cellStyle name="Normal 73 9" xfId="17200" xr:uid="{00000000-0005-0000-0000-000032430000}"/>
    <cellStyle name="Normal 73 9 2" xfId="17201" xr:uid="{00000000-0005-0000-0000-000033430000}"/>
    <cellStyle name="Normal 73 9 2 2" xfId="17202" xr:uid="{00000000-0005-0000-0000-000034430000}"/>
    <cellStyle name="Normal 73 9 2 3" xfId="17203" xr:uid="{00000000-0005-0000-0000-000035430000}"/>
    <cellStyle name="Normal 73 9 2 4" xfId="17204" xr:uid="{00000000-0005-0000-0000-000036430000}"/>
    <cellStyle name="Normal 73 9 2 5" xfId="17205" xr:uid="{00000000-0005-0000-0000-000037430000}"/>
    <cellStyle name="Normal 73 9 2 6" xfId="17206" xr:uid="{00000000-0005-0000-0000-000038430000}"/>
    <cellStyle name="Normal 73 9 3" xfId="17207" xr:uid="{00000000-0005-0000-0000-000039430000}"/>
    <cellStyle name="Normal 73 9 3 2" xfId="17208" xr:uid="{00000000-0005-0000-0000-00003A430000}"/>
    <cellStyle name="Normal 73 9 4" xfId="17209" xr:uid="{00000000-0005-0000-0000-00003B430000}"/>
    <cellStyle name="Normal 73 9 5" xfId="17210" xr:uid="{00000000-0005-0000-0000-00003C430000}"/>
    <cellStyle name="Normal 74" xfId="17211" xr:uid="{00000000-0005-0000-0000-00003D430000}"/>
    <cellStyle name="Normal 74 10" xfId="17212" xr:uid="{00000000-0005-0000-0000-00003E430000}"/>
    <cellStyle name="Normal 74 10 2" xfId="17213" xr:uid="{00000000-0005-0000-0000-00003F430000}"/>
    <cellStyle name="Normal 74 10 2 2" xfId="17214" xr:uid="{00000000-0005-0000-0000-000040430000}"/>
    <cellStyle name="Normal 74 10 2 3" xfId="17215" xr:uid="{00000000-0005-0000-0000-000041430000}"/>
    <cellStyle name="Normal 74 10 2 4" xfId="17216" xr:uid="{00000000-0005-0000-0000-000042430000}"/>
    <cellStyle name="Normal 74 10 2 5" xfId="17217" xr:uid="{00000000-0005-0000-0000-000043430000}"/>
    <cellStyle name="Normal 74 10 2 6" xfId="17218" xr:uid="{00000000-0005-0000-0000-000044430000}"/>
    <cellStyle name="Normal 74 10 3" xfId="17219" xr:uid="{00000000-0005-0000-0000-000045430000}"/>
    <cellStyle name="Normal 74 10 3 2" xfId="17220" xr:uid="{00000000-0005-0000-0000-000046430000}"/>
    <cellStyle name="Normal 74 10 4" xfId="17221" xr:uid="{00000000-0005-0000-0000-000047430000}"/>
    <cellStyle name="Normal 74 10 5" xfId="17222" xr:uid="{00000000-0005-0000-0000-000048430000}"/>
    <cellStyle name="Normal 74 11" xfId="17223" xr:uid="{00000000-0005-0000-0000-000049430000}"/>
    <cellStyle name="Normal 74 11 2" xfId="17224" xr:uid="{00000000-0005-0000-0000-00004A430000}"/>
    <cellStyle name="Normal 74 11 3" xfId="17225" xr:uid="{00000000-0005-0000-0000-00004B430000}"/>
    <cellStyle name="Normal 74 11 4" xfId="17226" xr:uid="{00000000-0005-0000-0000-00004C430000}"/>
    <cellStyle name="Normal 74 11 5" xfId="17227" xr:uid="{00000000-0005-0000-0000-00004D430000}"/>
    <cellStyle name="Normal 74 11 6" xfId="17228" xr:uid="{00000000-0005-0000-0000-00004E430000}"/>
    <cellStyle name="Normal 74 12" xfId="17229" xr:uid="{00000000-0005-0000-0000-00004F430000}"/>
    <cellStyle name="Normal 74 12 2" xfId="17230" xr:uid="{00000000-0005-0000-0000-000050430000}"/>
    <cellStyle name="Normal 74 13" xfId="17231" xr:uid="{00000000-0005-0000-0000-000051430000}"/>
    <cellStyle name="Normal 74 14" xfId="17232" xr:uid="{00000000-0005-0000-0000-000052430000}"/>
    <cellStyle name="Normal 74 2" xfId="17233" xr:uid="{00000000-0005-0000-0000-000053430000}"/>
    <cellStyle name="Normal 74 2 2" xfId="17234" xr:uid="{00000000-0005-0000-0000-000054430000}"/>
    <cellStyle name="Normal 74 2 2 2" xfId="17235" xr:uid="{00000000-0005-0000-0000-000055430000}"/>
    <cellStyle name="Normal 74 2 2 3" xfId="17236" xr:uid="{00000000-0005-0000-0000-000056430000}"/>
    <cellStyle name="Normal 74 2 2 4" xfId="17237" xr:uid="{00000000-0005-0000-0000-000057430000}"/>
    <cellStyle name="Normal 74 2 2 5" xfId="17238" xr:uid="{00000000-0005-0000-0000-000058430000}"/>
    <cellStyle name="Normal 74 2 2 6" xfId="17239" xr:uid="{00000000-0005-0000-0000-000059430000}"/>
    <cellStyle name="Normal 74 2 3" xfId="17240" xr:uid="{00000000-0005-0000-0000-00005A430000}"/>
    <cellStyle name="Normal 74 2 3 2" xfId="17241" xr:uid="{00000000-0005-0000-0000-00005B430000}"/>
    <cellStyle name="Normal 74 2 4" xfId="17242" xr:uid="{00000000-0005-0000-0000-00005C430000}"/>
    <cellStyle name="Normal 74 2 5" xfId="17243" xr:uid="{00000000-0005-0000-0000-00005D430000}"/>
    <cellStyle name="Normal 74 3" xfId="17244" xr:uid="{00000000-0005-0000-0000-00005E430000}"/>
    <cellStyle name="Normal 74 3 2" xfId="17245" xr:uid="{00000000-0005-0000-0000-00005F430000}"/>
    <cellStyle name="Normal 74 3 2 2" xfId="17246" xr:uid="{00000000-0005-0000-0000-000060430000}"/>
    <cellStyle name="Normal 74 3 2 3" xfId="17247" xr:uid="{00000000-0005-0000-0000-000061430000}"/>
    <cellStyle name="Normal 74 3 2 4" xfId="17248" xr:uid="{00000000-0005-0000-0000-000062430000}"/>
    <cellStyle name="Normal 74 3 2 5" xfId="17249" xr:uid="{00000000-0005-0000-0000-000063430000}"/>
    <cellStyle name="Normal 74 3 2 6" xfId="17250" xr:uid="{00000000-0005-0000-0000-000064430000}"/>
    <cellStyle name="Normal 74 3 3" xfId="17251" xr:uid="{00000000-0005-0000-0000-000065430000}"/>
    <cellStyle name="Normal 74 3 3 2" xfId="17252" xr:uid="{00000000-0005-0000-0000-000066430000}"/>
    <cellStyle name="Normal 74 3 4" xfId="17253" xr:uid="{00000000-0005-0000-0000-000067430000}"/>
    <cellStyle name="Normal 74 3 5" xfId="17254" xr:uid="{00000000-0005-0000-0000-000068430000}"/>
    <cellStyle name="Normal 74 4" xfId="17255" xr:uid="{00000000-0005-0000-0000-000069430000}"/>
    <cellStyle name="Normal 74 4 2" xfId="17256" xr:uid="{00000000-0005-0000-0000-00006A430000}"/>
    <cellStyle name="Normal 74 4 2 2" xfId="17257" xr:uid="{00000000-0005-0000-0000-00006B430000}"/>
    <cellStyle name="Normal 74 4 2 3" xfId="17258" xr:uid="{00000000-0005-0000-0000-00006C430000}"/>
    <cellStyle name="Normal 74 4 2 4" xfId="17259" xr:uid="{00000000-0005-0000-0000-00006D430000}"/>
    <cellStyle name="Normal 74 4 2 5" xfId="17260" xr:uid="{00000000-0005-0000-0000-00006E430000}"/>
    <cellStyle name="Normal 74 4 2 6" xfId="17261" xr:uid="{00000000-0005-0000-0000-00006F430000}"/>
    <cellStyle name="Normal 74 4 3" xfId="17262" xr:uid="{00000000-0005-0000-0000-000070430000}"/>
    <cellStyle name="Normal 74 4 3 2" xfId="17263" xr:uid="{00000000-0005-0000-0000-000071430000}"/>
    <cellStyle name="Normal 74 4 4" xfId="17264" xr:uid="{00000000-0005-0000-0000-000072430000}"/>
    <cellStyle name="Normal 74 4 5" xfId="17265" xr:uid="{00000000-0005-0000-0000-000073430000}"/>
    <cellStyle name="Normal 74 5" xfId="17266" xr:uid="{00000000-0005-0000-0000-000074430000}"/>
    <cellStyle name="Normal 74 5 2" xfId="17267" xr:uid="{00000000-0005-0000-0000-000075430000}"/>
    <cellStyle name="Normal 74 5 2 2" xfId="17268" xr:uid="{00000000-0005-0000-0000-000076430000}"/>
    <cellStyle name="Normal 74 5 2 3" xfId="17269" xr:uid="{00000000-0005-0000-0000-000077430000}"/>
    <cellStyle name="Normal 74 5 2 4" xfId="17270" xr:uid="{00000000-0005-0000-0000-000078430000}"/>
    <cellStyle name="Normal 74 5 2 5" xfId="17271" xr:uid="{00000000-0005-0000-0000-000079430000}"/>
    <cellStyle name="Normal 74 5 2 6" xfId="17272" xr:uid="{00000000-0005-0000-0000-00007A430000}"/>
    <cellStyle name="Normal 74 5 3" xfId="17273" xr:uid="{00000000-0005-0000-0000-00007B430000}"/>
    <cellStyle name="Normal 74 5 3 2" xfId="17274" xr:uid="{00000000-0005-0000-0000-00007C430000}"/>
    <cellStyle name="Normal 74 5 4" xfId="17275" xr:uid="{00000000-0005-0000-0000-00007D430000}"/>
    <cellStyle name="Normal 74 5 5" xfId="17276" xr:uid="{00000000-0005-0000-0000-00007E430000}"/>
    <cellStyle name="Normal 74 6" xfId="17277" xr:uid="{00000000-0005-0000-0000-00007F430000}"/>
    <cellStyle name="Normal 74 6 2" xfId="17278" xr:uid="{00000000-0005-0000-0000-000080430000}"/>
    <cellStyle name="Normal 74 6 2 2" xfId="17279" xr:uid="{00000000-0005-0000-0000-000081430000}"/>
    <cellStyle name="Normal 74 6 2 3" xfId="17280" xr:uid="{00000000-0005-0000-0000-000082430000}"/>
    <cellStyle name="Normal 74 6 2 4" xfId="17281" xr:uid="{00000000-0005-0000-0000-000083430000}"/>
    <cellStyle name="Normal 74 6 2 5" xfId="17282" xr:uid="{00000000-0005-0000-0000-000084430000}"/>
    <cellStyle name="Normal 74 6 2 6" xfId="17283" xr:uid="{00000000-0005-0000-0000-000085430000}"/>
    <cellStyle name="Normal 74 6 3" xfId="17284" xr:uid="{00000000-0005-0000-0000-000086430000}"/>
    <cellStyle name="Normal 74 6 3 2" xfId="17285" xr:uid="{00000000-0005-0000-0000-000087430000}"/>
    <cellStyle name="Normal 74 6 4" xfId="17286" xr:uid="{00000000-0005-0000-0000-000088430000}"/>
    <cellStyle name="Normal 74 6 5" xfId="17287" xr:uid="{00000000-0005-0000-0000-000089430000}"/>
    <cellStyle name="Normal 74 7" xfId="17288" xr:uid="{00000000-0005-0000-0000-00008A430000}"/>
    <cellStyle name="Normal 74 7 2" xfId="17289" xr:uid="{00000000-0005-0000-0000-00008B430000}"/>
    <cellStyle name="Normal 74 7 2 2" xfId="17290" xr:uid="{00000000-0005-0000-0000-00008C430000}"/>
    <cellStyle name="Normal 74 7 2 3" xfId="17291" xr:uid="{00000000-0005-0000-0000-00008D430000}"/>
    <cellStyle name="Normal 74 7 2 4" xfId="17292" xr:uid="{00000000-0005-0000-0000-00008E430000}"/>
    <cellStyle name="Normal 74 7 2 5" xfId="17293" xr:uid="{00000000-0005-0000-0000-00008F430000}"/>
    <cellStyle name="Normal 74 7 2 6" xfId="17294" xr:uid="{00000000-0005-0000-0000-000090430000}"/>
    <cellStyle name="Normal 74 7 3" xfId="17295" xr:uid="{00000000-0005-0000-0000-000091430000}"/>
    <cellStyle name="Normal 74 7 3 2" xfId="17296" xr:uid="{00000000-0005-0000-0000-000092430000}"/>
    <cellStyle name="Normal 74 7 4" xfId="17297" xr:uid="{00000000-0005-0000-0000-000093430000}"/>
    <cellStyle name="Normal 74 7 5" xfId="17298" xr:uid="{00000000-0005-0000-0000-000094430000}"/>
    <cellStyle name="Normal 74 8" xfId="17299" xr:uid="{00000000-0005-0000-0000-000095430000}"/>
    <cellStyle name="Normal 74 8 2" xfId="17300" xr:uid="{00000000-0005-0000-0000-000096430000}"/>
    <cellStyle name="Normal 74 8 2 2" xfId="17301" xr:uid="{00000000-0005-0000-0000-000097430000}"/>
    <cellStyle name="Normal 74 8 2 3" xfId="17302" xr:uid="{00000000-0005-0000-0000-000098430000}"/>
    <cellStyle name="Normal 74 8 2 4" xfId="17303" xr:uid="{00000000-0005-0000-0000-000099430000}"/>
    <cellStyle name="Normal 74 8 2 5" xfId="17304" xr:uid="{00000000-0005-0000-0000-00009A430000}"/>
    <cellStyle name="Normal 74 8 2 6" xfId="17305" xr:uid="{00000000-0005-0000-0000-00009B430000}"/>
    <cellStyle name="Normal 74 8 3" xfId="17306" xr:uid="{00000000-0005-0000-0000-00009C430000}"/>
    <cellStyle name="Normal 74 8 3 2" xfId="17307" xr:uid="{00000000-0005-0000-0000-00009D430000}"/>
    <cellStyle name="Normal 74 8 4" xfId="17308" xr:uid="{00000000-0005-0000-0000-00009E430000}"/>
    <cellStyle name="Normal 74 8 5" xfId="17309" xr:uid="{00000000-0005-0000-0000-00009F430000}"/>
    <cellStyle name="Normal 74 9" xfId="17310" xr:uid="{00000000-0005-0000-0000-0000A0430000}"/>
    <cellStyle name="Normal 74 9 2" xfId="17311" xr:uid="{00000000-0005-0000-0000-0000A1430000}"/>
    <cellStyle name="Normal 74 9 2 2" xfId="17312" xr:uid="{00000000-0005-0000-0000-0000A2430000}"/>
    <cellStyle name="Normal 74 9 2 3" xfId="17313" xr:uid="{00000000-0005-0000-0000-0000A3430000}"/>
    <cellStyle name="Normal 74 9 2 4" xfId="17314" xr:uid="{00000000-0005-0000-0000-0000A4430000}"/>
    <cellStyle name="Normal 74 9 2 5" xfId="17315" xr:uid="{00000000-0005-0000-0000-0000A5430000}"/>
    <cellStyle name="Normal 74 9 2 6" xfId="17316" xr:uid="{00000000-0005-0000-0000-0000A6430000}"/>
    <cellStyle name="Normal 74 9 3" xfId="17317" xr:uid="{00000000-0005-0000-0000-0000A7430000}"/>
    <cellStyle name="Normal 74 9 3 2" xfId="17318" xr:uid="{00000000-0005-0000-0000-0000A8430000}"/>
    <cellStyle name="Normal 74 9 4" xfId="17319" xr:uid="{00000000-0005-0000-0000-0000A9430000}"/>
    <cellStyle name="Normal 74 9 5" xfId="17320" xr:uid="{00000000-0005-0000-0000-0000AA430000}"/>
    <cellStyle name="Normal 75" xfId="17321" xr:uid="{00000000-0005-0000-0000-0000AB430000}"/>
    <cellStyle name="Normal 75 10" xfId="17322" xr:uid="{00000000-0005-0000-0000-0000AC430000}"/>
    <cellStyle name="Normal 75 10 2" xfId="17323" xr:uid="{00000000-0005-0000-0000-0000AD430000}"/>
    <cellStyle name="Normal 75 10 2 2" xfId="17324" xr:uid="{00000000-0005-0000-0000-0000AE430000}"/>
    <cellStyle name="Normal 75 10 2 3" xfId="17325" xr:uid="{00000000-0005-0000-0000-0000AF430000}"/>
    <cellStyle name="Normal 75 10 2 4" xfId="17326" xr:uid="{00000000-0005-0000-0000-0000B0430000}"/>
    <cellStyle name="Normal 75 10 2 5" xfId="17327" xr:uid="{00000000-0005-0000-0000-0000B1430000}"/>
    <cellStyle name="Normal 75 10 2 6" xfId="17328" xr:uid="{00000000-0005-0000-0000-0000B2430000}"/>
    <cellStyle name="Normal 75 10 3" xfId="17329" xr:uid="{00000000-0005-0000-0000-0000B3430000}"/>
    <cellStyle name="Normal 75 10 3 2" xfId="17330" xr:uid="{00000000-0005-0000-0000-0000B4430000}"/>
    <cellStyle name="Normal 75 10 4" xfId="17331" xr:uid="{00000000-0005-0000-0000-0000B5430000}"/>
    <cellStyle name="Normal 75 10 5" xfId="17332" xr:uid="{00000000-0005-0000-0000-0000B6430000}"/>
    <cellStyle name="Normal 75 11" xfId="17333" xr:uid="{00000000-0005-0000-0000-0000B7430000}"/>
    <cellStyle name="Normal 75 11 2" xfId="17334" xr:uid="{00000000-0005-0000-0000-0000B8430000}"/>
    <cellStyle name="Normal 75 11 3" xfId="17335" xr:uid="{00000000-0005-0000-0000-0000B9430000}"/>
    <cellStyle name="Normal 75 11 4" xfId="17336" xr:uid="{00000000-0005-0000-0000-0000BA430000}"/>
    <cellStyle name="Normal 75 11 5" xfId="17337" xr:uid="{00000000-0005-0000-0000-0000BB430000}"/>
    <cellStyle name="Normal 75 11 6" xfId="17338" xr:uid="{00000000-0005-0000-0000-0000BC430000}"/>
    <cellStyle name="Normal 75 12" xfId="17339" xr:uid="{00000000-0005-0000-0000-0000BD430000}"/>
    <cellStyle name="Normal 75 12 2" xfId="17340" xr:uid="{00000000-0005-0000-0000-0000BE430000}"/>
    <cellStyle name="Normal 75 13" xfId="17341" xr:uid="{00000000-0005-0000-0000-0000BF430000}"/>
    <cellStyle name="Normal 75 14" xfId="17342" xr:uid="{00000000-0005-0000-0000-0000C0430000}"/>
    <cellStyle name="Normal 75 2" xfId="17343" xr:uid="{00000000-0005-0000-0000-0000C1430000}"/>
    <cellStyle name="Normal 75 2 2" xfId="17344" xr:uid="{00000000-0005-0000-0000-0000C2430000}"/>
    <cellStyle name="Normal 75 2 2 2" xfId="17345" xr:uid="{00000000-0005-0000-0000-0000C3430000}"/>
    <cellStyle name="Normal 75 2 2 3" xfId="17346" xr:uid="{00000000-0005-0000-0000-0000C4430000}"/>
    <cellStyle name="Normal 75 2 2 4" xfId="17347" xr:uid="{00000000-0005-0000-0000-0000C5430000}"/>
    <cellStyle name="Normal 75 2 2 5" xfId="17348" xr:uid="{00000000-0005-0000-0000-0000C6430000}"/>
    <cellStyle name="Normal 75 2 2 6" xfId="17349" xr:uid="{00000000-0005-0000-0000-0000C7430000}"/>
    <cellStyle name="Normal 75 2 3" xfId="17350" xr:uid="{00000000-0005-0000-0000-0000C8430000}"/>
    <cellStyle name="Normal 75 2 3 2" xfId="17351" xr:uid="{00000000-0005-0000-0000-0000C9430000}"/>
    <cellStyle name="Normal 75 2 4" xfId="17352" xr:uid="{00000000-0005-0000-0000-0000CA430000}"/>
    <cellStyle name="Normal 75 2 5" xfId="17353" xr:uid="{00000000-0005-0000-0000-0000CB430000}"/>
    <cellStyle name="Normal 75 3" xfId="17354" xr:uid="{00000000-0005-0000-0000-0000CC430000}"/>
    <cellStyle name="Normal 75 3 2" xfId="17355" xr:uid="{00000000-0005-0000-0000-0000CD430000}"/>
    <cellStyle name="Normal 75 3 2 2" xfId="17356" xr:uid="{00000000-0005-0000-0000-0000CE430000}"/>
    <cellStyle name="Normal 75 3 2 3" xfId="17357" xr:uid="{00000000-0005-0000-0000-0000CF430000}"/>
    <cellStyle name="Normal 75 3 2 4" xfId="17358" xr:uid="{00000000-0005-0000-0000-0000D0430000}"/>
    <cellStyle name="Normal 75 3 2 5" xfId="17359" xr:uid="{00000000-0005-0000-0000-0000D1430000}"/>
    <cellStyle name="Normal 75 3 2 6" xfId="17360" xr:uid="{00000000-0005-0000-0000-0000D2430000}"/>
    <cellStyle name="Normal 75 3 3" xfId="17361" xr:uid="{00000000-0005-0000-0000-0000D3430000}"/>
    <cellStyle name="Normal 75 3 3 2" xfId="17362" xr:uid="{00000000-0005-0000-0000-0000D4430000}"/>
    <cellStyle name="Normal 75 3 4" xfId="17363" xr:uid="{00000000-0005-0000-0000-0000D5430000}"/>
    <cellStyle name="Normal 75 3 5" xfId="17364" xr:uid="{00000000-0005-0000-0000-0000D6430000}"/>
    <cellStyle name="Normal 75 4" xfId="17365" xr:uid="{00000000-0005-0000-0000-0000D7430000}"/>
    <cellStyle name="Normal 75 4 2" xfId="17366" xr:uid="{00000000-0005-0000-0000-0000D8430000}"/>
    <cellStyle name="Normal 75 4 2 2" xfId="17367" xr:uid="{00000000-0005-0000-0000-0000D9430000}"/>
    <cellStyle name="Normal 75 4 2 3" xfId="17368" xr:uid="{00000000-0005-0000-0000-0000DA430000}"/>
    <cellStyle name="Normal 75 4 2 4" xfId="17369" xr:uid="{00000000-0005-0000-0000-0000DB430000}"/>
    <cellStyle name="Normal 75 4 2 5" xfId="17370" xr:uid="{00000000-0005-0000-0000-0000DC430000}"/>
    <cellStyle name="Normal 75 4 2 6" xfId="17371" xr:uid="{00000000-0005-0000-0000-0000DD430000}"/>
    <cellStyle name="Normal 75 4 3" xfId="17372" xr:uid="{00000000-0005-0000-0000-0000DE430000}"/>
    <cellStyle name="Normal 75 4 3 2" xfId="17373" xr:uid="{00000000-0005-0000-0000-0000DF430000}"/>
    <cellStyle name="Normal 75 4 4" xfId="17374" xr:uid="{00000000-0005-0000-0000-0000E0430000}"/>
    <cellStyle name="Normal 75 4 5" xfId="17375" xr:uid="{00000000-0005-0000-0000-0000E1430000}"/>
    <cellStyle name="Normal 75 5" xfId="17376" xr:uid="{00000000-0005-0000-0000-0000E2430000}"/>
    <cellStyle name="Normal 75 5 2" xfId="17377" xr:uid="{00000000-0005-0000-0000-0000E3430000}"/>
    <cellStyle name="Normal 75 5 2 2" xfId="17378" xr:uid="{00000000-0005-0000-0000-0000E4430000}"/>
    <cellStyle name="Normal 75 5 2 3" xfId="17379" xr:uid="{00000000-0005-0000-0000-0000E5430000}"/>
    <cellStyle name="Normal 75 5 2 4" xfId="17380" xr:uid="{00000000-0005-0000-0000-0000E6430000}"/>
    <cellStyle name="Normal 75 5 2 5" xfId="17381" xr:uid="{00000000-0005-0000-0000-0000E7430000}"/>
    <cellStyle name="Normal 75 5 2 6" xfId="17382" xr:uid="{00000000-0005-0000-0000-0000E8430000}"/>
    <cellStyle name="Normal 75 5 3" xfId="17383" xr:uid="{00000000-0005-0000-0000-0000E9430000}"/>
    <cellStyle name="Normal 75 5 3 2" xfId="17384" xr:uid="{00000000-0005-0000-0000-0000EA430000}"/>
    <cellStyle name="Normal 75 5 4" xfId="17385" xr:uid="{00000000-0005-0000-0000-0000EB430000}"/>
    <cellStyle name="Normal 75 5 5" xfId="17386" xr:uid="{00000000-0005-0000-0000-0000EC430000}"/>
    <cellStyle name="Normal 75 6" xfId="17387" xr:uid="{00000000-0005-0000-0000-0000ED430000}"/>
    <cellStyle name="Normal 75 6 2" xfId="17388" xr:uid="{00000000-0005-0000-0000-0000EE430000}"/>
    <cellStyle name="Normal 75 6 2 2" xfId="17389" xr:uid="{00000000-0005-0000-0000-0000EF430000}"/>
    <cellStyle name="Normal 75 6 2 3" xfId="17390" xr:uid="{00000000-0005-0000-0000-0000F0430000}"/>
    <cellStyle name="Normal 75 6 2 4" xfId="17391" xr:uid="{00000000-0005-0000-0000-0000F1430000}"/>
    <cellStyle name="Normal 75 6 2 5" xfId="17392" xr:uid="{00000000-0005-0000-0000-0000F2430000}"/>
    <cellStyle name="Normal 75 6 2 6" xfId="17393" xr:uid="{00000000-0005-0000-0000-0000F3430000}"/>
    <cellStyle name="Normal 75 6 3" xfId="17394" xr:uid="{00000000-0005-0000-0000-0000F4430000}"/>
    <cellStyle name="Normal 75 6 3 2" xfId="17395" xr:uid="{00000000-0005-0000-0000-0000F5430000}"/>
    <cellStyle name="Normal 75 6 4" xfId="17396" xr:uid="{00000000-0005-0000-0000-0000F6430000}"/>
    <cellStyle name="Normal 75 6 5" xfId="17397" xr:uid="{00000000-0005-0000-0000-0000F7430000}"/>
    <cellStyle name="Normal 75 7" xfId="17398" xr:uid="{00000000-0005-0000-0000-0000F8430000}"/>
    <cellStyle name="Normal 75 7 2" xfId="17399" xr:uid="{00000000-0005-0000-0000-0000F9430000}"/>
    <cellStyle name="Normal 75 7 2 2" xfId="17400" xr:uid="{00000000-0005-0000-0000-0000FA430000}"/>
    <cellStyle name="Normal 75 7 2 3" xfId="17401" xr:uid="{00000000-0005-0000-0000-0000FB430000}"/>
    <cellStyle name="Normal 75 7 2 4" xfId="17402" xr:uid="{00000000-0005-0000-0000-0000FC430000}"/>
    <cellStyle name="Normal 75 7 2 5" xfId="17403" xr:uid="{00000000-0005-0000-0000-0000FD430000}"/>
    <cellStyle name="Normal 75 7 2 6" xfId="17404" xr:uid="{00000000-0005-0000-0000-0000FE430000}"/>
    <cellStyle name="Normal 75 7 3" xfId="17405" xr:uid="{00000000-0005-0000-0000-0000FF430000}"/>
    <cellStyle name="Normal 75 7 3 2" xfId="17406" xr:uid="{00000000-0005-0000-0000-000000440000}"/>
    <cellStyle name="Normal 75 7 4" xfId="17407" xr:uid="{00000000-0005-0000-0000-000001440000}"/>
    <cellStyle name="Normal 75 7 5" xfId="17408" xr:uid="{00000000-0005-0000-0000-000002440000}"/>
    <cellStyle name="Normal 75 8" xfId="17409" xr:uid="{00000000-0005-0000-0000-000003440000}"/>
    <cellStyle name="Normal 75 8 2" xfId="17410" xr:uid="{00000000-0005-0000-0000-000004440000}"/>
    <cellStyle name="Normal 75 8 2 2" xfId="17411" xr:uid="{00000000-0005-0000-0000-000005440000}"/>
    <cellStyle name="Normal 75 8 2 3" xfId="17412" xr:uid="{00000000-0005-0000-0000-000006440000}"/>
    <cellStyle name="Normal 75 8 2 4" xfId="17413" xr:uid="{00000000-0005-0000-0000-000007440000}"/>
    <cellStyle name="Normal 75 8 2 5" xfId="17414" xr:uid="{00000000-0005-0000-0000-000008440000}"/>
    <cellStyle name="Normal 75 8 2 6" xfId="17415" xr:uid="{00000000-0005-0000-0000-000009440000}"/>
    <cellStyle name="Normal 75 8 3" xfId="17416" xr:uid="{00000000-0005-0000-0000-00000A440000}"/>
    <cellStyle name="Normal 75 8 3 2" xfId="17417" xr:uid="{00000000-0005-0000-0000-00000B440000}"/>
    <cellStyle name="Normal 75 8 4" xfId="17418" xr:uid="{00000000-0005-0000-0000-00000C440000}"/>
    <cellStyle name="Normal 75 8 5" xfId="17419" xr:uid="{00000000-0005-0000-0000-00000D440000}"/>
    <cellStyle name="Normal 75 9" xfId="17420" xr:uid="{00000000-0005-0000-0000-00000E440000}"/>
    <cellStyle name="Normal 75 9 2" xfId="17421" xr:uid="{00000000-0005-0000-0000-00000F440000}"/>
    <cellStyle name="Normal 75 9 2 2" xfId="17422" xr:uid="{00000000-0005-0000-0000-000010440000}"/>
    <cellStyle name="Normal 75 9 2 3" xfId="17423" xr:uid="{00000000-0005-0000-0000-000011440000}"/>
    <cellStyle name="Normal 75 9 2 4" xfId="17424" xr:uid="{00000000-0005-0000-0000-000012440000}"/>
    <cellStyle name="Normal 75 9 2 5" xfId="17425" xr:uid="{00000000-0005-0000-0000-000013440000}"/>
    <cellStyle name="Normal 75 9 2 6" xfId="17426" xr:uid="{00000000-0005-0000-0000-000014440000}"/>
    <cellStyle name="Normal 75 9 3" xfId="17427" xr:uid="{00000000-0005-0000-0000-000015440000}"/>
    <cellStyle name="Normal 75 9 3 2" xfId="17428" xr:uid="{00000000-0005-0000-0000-000016440000}"/>
    <cellStyle name="Normal 75 9 4" xfId="17429" xr:uid="{00000000-0005-0000-0000-000017440000}"/>
    <cellStyle name="Normal 75 9 5" xfId="17430" xr:uid="{00000000-0005-0000-0000-000018440000}"/>
    <cellStyle name="Normal 76" xfId="17431" xr:uid="{00000000-0005-0000-0000-000019440000}"/>
    <cellStyle name="Normal 76 2" xfId="17432" xr:uid="{00000000-0005-0000-0000-00001A440000}"/>
    <cellStyle name="Normal 76 2 2" xfId="17433" xr:uid="{00000000-0005-0000-0000-00001B440000}"/>
    <cellStyle name="Normal 76 2 2 2" xfId="17434" xr:uid="{00000000-0005-0000-0000-00001C440000}"/>
    <cellStyle name="Normal 76 2 3" xfId="17435" xr:uid="{00000000-0005-0000-0000-00001D440000}"/>
    <cellStyle name="Normal 76 2 4" xfId="17436" xr:uid="{00000000-0005-0000-0000-00001E440000}"/>
    <cellStyle name="Normal 76 2 5" xfId="17437" xr:uid="{00000000-0005-0000-0000-00001F440000}"/>
    <cellStyle name="Normal 76 3" xfId="17438" xr:uid="{00000000-0005-0000-0000-000020440000}"/>
    <cellStyle name="Normal 76 3 2" xfId="17439" xr:uid="{00000000-0005-0000-0000-000021440000}"/>
    <cellStyle name="Normal 76 3 2 2" xfId="17440" xr:uid="{00000000-0005-0000-0000-000022440000}"/>
    <cellStyle name="Normal 76 3 3" xfId="17441" xr:uid="{00000000-0005-0000-0000-000023440000}"/>
    <cellStyle name="Normal 76 3 4" xfId="17442" xr:uid="{00000000-0005-0000-0000-000024440000}"/>
    <cellStyle name="Normal 76 3 5" xfId="17443" xr:uid="{00000000-0005-0000-0000-000025440000}"/>
    <cellStyle name="Normal 76 4" xfId="17444" xr:uid="{00000000-0005-0000-0000-000026440000}"/>
    <cellStyle name="Normal 76 4 2" xfId="17445" xr:uid="{00000000-0005-0000-0000-000027440000}"/>
    <cellStyle name="Normal 76 5" xfId="17446" xr:uid="{00000000-0005-0000-0000-000028440000}"/>
    <cellStyle name="Normal 76 5 2" xfId="17447" xr:uid="{00000000-0005-0000-0000-000029440000}"/>
    <cellStyle name="Normal 76 6" xfId="17448" xr:uid="{00000000-0005-0000-0000-00002A440000}"/>
    <cellStyle name="Normal 76 6 2" xfId="17449" xr:uid="{00000000-0005-0000-0000-00002B440000}"/>
    <cellStyle name="Normal 77" xfId="17450" xr:uid="{00000000-0005-0000-0000-00002C440000}"/>
    <cellStyle name="Normal 77 2" xfId="17451" xr:uid="{00000000-0005-0000-0000-00002D440000}"/>
    <cellStyle name="Normal 78" xfId="17452" xr:uid="{00000000-0005-0000-0000-00002E440000}"/>
    <cellStyle name="Normal 79" xfId="17453" xr:uid="{00000000-0005-0000-0000-00002F440000}"/>
    <cellStyle name="Normal 79 2" xfId="17454" xr:uid="{00000000-0005-0000-0000-000030440000}"/>
    <cellStyle name="Normal 79 2 2" xfId="17455" xr:uid="{00000000-0005-0000-0000-000031440000}"/>
    <cellStyle name="Normal 79 2 2 2" xfId="17456" xr:uid="{00000000-0005-0000-0000-000032440000}"/>
    <cellStyle name="Normal 79 2 3" xfId="17457" xr:uid="{00000000-0005-0000-0000-000033440000}"/>
    <cellStyle name="Normal 79 2 4" xfId="17458" xr:uid="{00000000-0005-0000-0000-000034440000}"/>
    <cellStyle name="Normal 79 2 5" xfId="17459" xr:uid="{00000000-0005-0000-0000-000035440000}"/>
    <cellStyle name="Normal 79 3" xfId="17460" xr:uid="{00000000-0005-0000-0000-000036440000}"/>
    <cellStyle name="Normal 79 3 2" xfId="17461" xr:uid="{00000000-0005-0000-0000-000037440000}"/>
    <cellStyle name="Normal 79 4" xfId="17462" xr:uid="{00000000-0005-0000-0000-000038440000}"/>
    <cellStyle name="Normal 79 4 2" xfId="17463" xr:uid="{00000000-0005-0000-0000-000039440000}"/>
    <cellStyle name="Normal 79 5" xfId="17464" xr:uid="{00000000-0005-0000-0000-00003A440000}"/>
    <cellStyle name="Normal 79 6" xfId="17465" xr:uid="{00000000-0005-0000-0000-00003B440000}"/>
    <cellStyle name="Normal 8" xfId="17466" xr:uid="{00000000-0005-0000-0000-00003C440000}"/>
    <cellStyle name="Normal 8 10" xfId="17467" xr:uid="{00000000-0005-0000-0000-00003D440000}"/>
    <cellStyle name="Normal 8 10 2" xfId="17468" xr:uid="{00000000-0005-0000-0000-00003E440000}"/>
    <cellStyle name="Normal 8 10 2 2" xfId="17469" xr:uid="{00000000-0005-0000-0000-00003F440000}"/>
    <cellStyle name="Normal 8 10 2 3" xfId="17470" xr:uid="{00000000-0005-0000-0000-000040440000}"/>
    <cellStyle name="Normal 8 10 2 4" xfId="17471" xr:uid="{00000000-0005-0000-0000-000041440000}"/>
    <cellStyle name="Normal 8 10 2 5" xfId="17472" xr:uid="{00000000-0005-0000-0000-000042440000}"/>
    <cellStyle name="Normal 8 10 2 6" xfId="17473" xr:uid="{00000000-0005-0000-0000-000043440000}"/>
    <cellStyle name="Normal 8 10 3" xfId="17474" xr:uid="{00000000-0005-0000-0000-000044440000}"/>
    <cellStyle name="Normal 8 10 3 2" xfId="17475" xr:uid="{00000000-0005-0000-0000-000045440000}"/>
    <cellStyle name="Normal 8 10 4" xfId="17476" xr:uid="{00000000-0005-0000-0000-000046440000}"/>
    <cellStyle name="Normal 8 10 5" xfId="17477" xr:uid="{00000000-0005-0000-0000-000047440000}"/>
    <cellStyle name="Normal 8 11" xfId="17478" xr:uid="{00000000-0005-0000-0000-000048440000}"/>
    <cellStyle name="Normal 8 11 2" xfId="17479" xr:uid="{00000000-0005-0000-0000-000049440000}"/>
    <cellStyle name="Normal 8 11 2 2" xfId="17480" xr:uid="{00000000-0005-0000-0000-00004A440000}"/>
    <cellStyle name="Normal 8 11 2 3" xfId="17481" xr:uid="{00000000-0005-0000-0000-00004B440000}"/>
    <cellStyle name="Normal 8 11 2 4" xfId="17482" xr:uid="{00000000-0005-0000-0000-00004C440000}"/>
    <cellStyle name="Normal 8 11 2 5" xfId="17483" xr:uid="{00000000-0005-0000-0000-00004D440000}"/>
    <cellStyle name="Normal 8 11 2 6" xfId="17484" xr:uid="{00000000-0005-0000-0000-00004E440000}"/>
    <cellStyle name="Normal 8 11 3" xfId="17485" xr:uid="{00000000-0005-0000-0000-00004F440000}"/>
    <cellStyle name="Normal 8 11 3 2" xfId="17486" xr:uid="{00000000-0005-0000-0000-000050440000}"/>
    <cellStyle name="Normal 8 11 4" xfId="17487" xr:uid="{00000000-0005-0000-0000-000051440000}"/>
    <cellStyle name="Normal 8 11 5" xfId="17488" xr:uid="{00000000-0005-0000-0000-000052440000}"/>
    <cellStyle name="Normal 8 12" xfId="17489" xr:uid="{00000000-0005-0000-0000-000053440000}"/>
    <cellStyle name="Normal 8 12 2" xfId="17490" xr:uid="{00000000-0005-0000-0000-000054440000}"/>
    <cellStyle name="Normal 8 12 2 2" xfId="17491" xr:uid="{00000000-0005-0000-0000-000055440000}"/>
    <cellStyle name="Normal 8 12 2 3" xfId="17492" xr:uid="{00000000-0005-0000-0000-000056440000}"/>
    <cellStyle name="Normal 8 12 2 4" xfId="17493" xr:uid="{00000000-0005-0000-0000-000057440000}"/>
    <cellStyle name="Normal 8 12 2 5" xfId="17494" xr:uid="{00000000-0005-0000-0000-000058440000}"/>
    <cellStyle name="Normal 8 12 2 6" xfId="17495" xr:uid="{00000000-0005-0000-0000-000059440000}"/>
    <cellStyle name="Normal 8 12 3" xfId="17496" xr:uid="{00000000-0005-0000-0000-00005A440000}"/>
    <cellStyle name="Normal 8 12 3 2" xfId="17497" xr:uid="{00000000-0005-0000-0000-00005B440000}"/>
    <cellStyle name="Normal 8 12 4" xfId="17498" xr:uid="{00000000-0005-0000-0000-00005C440000}"/>
    <cellStyle name="Normal 8 12 5" xfId="17499" xr:uid="{00000000-0005-0000-0000-00005D440000}"/>
    <cellStyle name="Normal 8 13" xfId="17500" xr:uid="{00000000-0005-0000-0000-00005E440000}"/>
    <cellStyle name="Normal 8 13 2" xfId="17501" xr:uid="{00000000-0005-0000-0000-00005F440000}"/>
    <cellStyle name="Normal 8 13 2 2" xfId="17502" xr:uid="{00000000-0005-0000-0000-000060440000}"/>
    <cellStyle name="Normal 8 13 2 3" xfId="17503" xr:uid="{00000000-0005-0000-0000-000061440000}"/>
    <cellStyle name="Normal 8 13 2 4" xfId="17504" xr:uid="{00000000-0005-0000-0000-000062440000}"/>
    <cellStyle name="Normal 8 13 2 5" xfId="17505" xr:uid="{00000000-0005-0000-0000-000063440000}"/>
    <cellStyle name="Normal 8 13 2 6" xfId="17506" xr:uid="{00000000-0005-0000-0000-000064440000}"/>
    <cellStyle name="Normal 8 13 3" xfId="17507" xr:uid="{00000000-0005-0000-0000-000065440000}"/>
    <cellStyle name="Normal 8 13 3 2" xfId="17508" xr:uid="{00000000-0005-0000-0000-000066440000}"/>
    <cellStyle name="Normal 8 13 4" xfId="17509" xr:uid="{00000000-0005-0000-0000-000067440000}"/>
    <cellStyle name="Normal 8 13 5" xfId="17510" xr:uid="{00000000-0005-0000-0000-000068440000}"/>
    <cellStyle name="Normal 8 14" xfId="17511" xr:uid="{00000000-0005-0000-0000-000069440000}"/>
    <cellStyle name="Normal 8 14 2" xfId="17512" xr:uid="{00000000-0005-0000-0000-00006A440000}"/>
    <cellStyle name="Normal 8 14 2 2" xfId="17513" xr:uid="{00000000-0005-0000-0000-00006B440000}"/>
    <cellStyle name="Normal 8 14 2 3" xfId="17514" xr:uid="{00000000-0005-0000-0000-00006C440000}"/>
    <cellStyle name="Normal 8 14 2 4" xfId="17515" xr:uid="{00000000-0005-0000-0000-00006D440000}"/>
    <cellStyle name="Normal 8 14 2 5" xfId="17516" xr:uid="{00000000-0005-0000-0000-00006E440000}"/>
    <cellStyle name="Normal 8 14 2 6" xfId="17517" xr:uid="{00000000-0005-0000-0000-00006F440000}"/>
    <cellStyle name="Normal 8 14 3" xfId="17518" xr:uid="{00000000-0005-0000-0000-000070440000}"/>
    <cellStyle name="Normal 8 14 3 2" xfId="17519" xr:uid="{00000000-0005-0000-0000-000071440000}"/>
    <cellStyle name="Normal 8 14 4" xfId="17520" xr:uid="{00000000-0005-0000-0000-000072440000}"/>
    <cellStyle name="Normal 8 14 5" xfId="17521" xr:uid="{00000000-0005-0000-0000-000073440000}"/>
    <cellStyle name="Normal 8 15" xfId="17522" xr:uid="{00000000-0005-0000-0000-000074440000}"/>
    <cellStyle name="Normal 8 15 2" xfId="17523" xr:uid="{00000000-0005-0000-0000-000075440000}"/>
    <cellStyle name="Normal 8 15 2 2" xfId="17524" xr:uid="{00000000-0005-0000-0000-000076440000}"/>
    <cellStyle name="Normal 8 15 2 3" xfId="17525" xr:uid="{00000000-0005-0000-0000-000077440000}"/>
    <cellStyle name="Normal 8 15 2 4" xfId="17526" xr:uid="{00000000-0005-0000-0000-000078440000}"/>
    <cellStyle name="Normal 8 15 2 5" xfId="17527" xr:uid="{00000000-0005-0000-0000-000079440000}"/>
    <cellStyle name="Normal 8 15 2 6" xfId="17528" xr:uid="{00000000-0005-0000-0000-00007A440000}"/>
    <cellStyle name="Normal 8 15 3" xfId="17529" xr:uid="{00000000-0005-0000-0000-00007B440000}"/>
    <cellStyle name="Normal 8 15 3 2" xfId="17530" xr:uid="{00000000-0005-0000-0000-00007C440000}"/>
    <cellStyle name="Normal 8 15 4" xfId="17531" xr:uid="{00000000-0005-0000-0000-00007D440000}"/>
    <cellStyle name="Normal 8 15 5" xfId="17532" xr:uid="{00000000-0005-0000-0000-00007E440000}"/>
    <cellStyle name="Normal 8 16" xfId="17533" xr:uid="{00000000-0005-0000-0000-00007F440000}"/>
    <cellStyle name="Normal 8 16 2" xfId="17534" xr:uid="{00000000-0005-0000-0000-000080440000}"/>
    <cellStyle name="Normal 8 16 2 2" xfId="17535" xr:uid="{00000000-0005-0000-0000-000081440000}"/>
    <cellStyle name="Normal 8 16 2 3" xfId="17536" xr:uid="{00000000-0005-0000-0000-000082440000}"/>
    <cellStyle name="Normal 8 16 2 4" xfId="17537" xr:uid="{00000000-0005-0000-0000-000083440000}"/>
    <cellStyle name="Normal 8 16 2 5" xfId="17538" xr:uid="{00000000-0005-0000-0000-000084440000}"/>
    <cellStyle name="Normal 8 16 2 6" xfId="17539" xr:uid="{00000000-0005-0000-0000-000085440000}"/>
    <cellStyle name="Normal 8 16 3" xfId="17540" xr:uid="{00000000-0005-0000-0000-000086440000}"/>
    <cellStyle name="Normal 8 16 3 2" xfId="17541" xr:uid="{00000000-0005-0000-0000-000087440000}"/>
    <cellStyle name="Normal 8 16 4" xfId="17542" xr:uid="{00000000-0005-0000-0000-000088440000}"/>
    <cellStyle name="Normal 8 16 5" xfId="17543" xr:uid="{00000000-0005-0000-0000-000089440000}"/>
    <cellStyle name="Normal 8 17" xfId="17544" xr:uid="{00000000-0005-0000-0000-00008A440000}"/>
    <cellStyle name="Normal 8 17 2" xfId="17545" xr:uid="{00000000-0005-0000-0000-00008B440000}"/>
    <cellStyle name="Normal 8 17 2 2" xfId="17546" xr:uid="{00000000-0005-0000-0000-00008C440000}"/>
    <cellStyle name="Normal 8 17 2 3" xfId="17547" xr:uid="{00000000-0005-0000-0000-00008D440000}"/>
    <cellStyle name="Normal 8 17 2 4" xfId="17548" xr:uid="{00000000-0005-0000-0000-00008E440000}"/>
    <cellStyle name="Normal 8 17 2 5" xfId="17549" xr:uid="{00000000-0005-0000-0000-00008F440000}"/>
    <cellStyle name="Normal 8 17 2 6" xfId="17550" xr:uid="{00000000-0005-0000-0000-000090440000}"/>
    <cellStyle name="Normal 8 17 3" xfId="17551" xr:uid="{00000000-0005-0000-0000-000091440000}"/>
    <cellStyle name="Normal 8 17 3 2" xfId="17552" xr:uid="{00000000-0005-0000-0000-000092440000}"/>
    <cellStyle name="Normal 8 17 4" xfId="17553" xr:uid="{00000000-0005-0000-0000-000093440000}"/>
    <cellStyle name="Normal 8 17 5" xfId="17554" xr:uid="{00000000-0005-0000-0000-000094440000}"/>
    <cellStyle name="Normal 8 18" xfId="17555" xr:uid="{00000000-0005-0000-0000-000095440000}"/>
    <cellStyle name="Normal 8 18 2" xfId="17556" xr:uid="{00000000-0005-0000-0000-000096440000}"/>
    <cellStyle name="Normal 8 18 2 2" xfId="17557" xr:uid="{00000000-0005-0000-0000-000097440000}"/>
    <cellStyle name="Normal 8 18 2 3" xfId="17558" xr:uid="{00000000-0005-0000-0000-000098440000}"/>
    <cellStyle name="Normal 8 18 2 4" xfId="17559" xr:uid="{00000000-0005-0000-0000-000099440000}"/>
    <cellStyle name="Normal 8 18 2 5" xfId="17560" xr:uid="{00000000-0005-0000-0000-00009A440000}"/>
    <cellStyle name="Normal 8 18 2 6" xfId="17561" xr:uid="{00000000-0005-0000-0000-00009B440000}"/>
    <cellStyle name="Normal 8 18 3" xfId="17562" xr:uid="{00000000-0005-0000-0000-00009C440000}"/>
    <cellStyle name="Normal 8 18 3 2" xfId="17563" xr:uid="{00000000-0005-0000-0000-00009D440000}"/>
    <cellStyle name="Normal 8 18 4" xfId="17564" xr:uid="{00000000-0005-0000-0000-00009E440000}"/>
    <cellStyle name="Normal 8 18 5" xfId="17565" xr:uid="{00000000-0005-0000-0000-00009F440000}"/>
    <cellStyle name="Normal 8 19" xfId="17566" xr:uid="{00000000-0005-0000-0000-0000A0440000}"/>
    <cellStyle name="Normal 8 19 2" xfId="17567" xr:uid="{00000000-0005-0000-0000-0000A1440000}"/>
    <cellStyle name="Normal 8 19 2 2" xfId="17568" xr:uid="{00000000-0005-0000-0000-0000A2440000}"/>
    <cellStyle name="Normal 8 19 2 3" xfId="17569" xr:uid="{00000000-0005-0000-0000-0000A3440000}"/>
    <cellStyle name="Normal 8 19 2 4" xfId="17570" xr:uid="{00000000-0005-0000-0000-0000A4440000}"/>
    <cellStyle name="Normal 8 19 2 5" xfId="17571" xr:uid="{00000000-0005-0000-0000-0000A5440000}"/>
    <cellStyle name="Normal 8 19 2 6" xfId="17572" xr:uid="{00000000-0005-0000-0000-0000A6440000}"/>
    <cellStyle name="Normal 8 19 3" xfId="17573" xr:uid="{00000000-0005-0000-0000-0000A7440000}"/>
    <cellStyle name="Normal 8 19 3 2" xfId="17574" xr:uid="{00000000-0005-0000-0000-0000A8440000}"/>
    <cellStyle name="Normal 8 19 4" xfId="17575" xr:uid="{00000000-0005-0000-0000-0000A9440000}"/>
    <cellStyle name="Normal 8 19 5" xfId="17576" xr:uid="{00000000-0005-0000-0000-0000AA440000}"/>
    <cellStyle name="Normal 8 2" xfId="17577" xr:uid="{00000000-0005-0000-0000-0000AB440000}"/>
    <cellStyle name="Normal 8 2 2" xfId="17578" xr:uid="{00000000-0005-0000-0000-0000AC440000}"/>
    <cellStyle name="Normal 8 2 2 2" xfId="17579" xr:uid="{00000000-0005-0000-0000-0000AD440000}"/>
    <cellStyle name="Normal 8 2 2 2 2" xfId="17580" xr:uid="{00000000-0005-0000-0000-0000AE440000}"/>
    <cellStyle name="Normal 8 2 2 2 3" xfId="17581" xr:uid="{00000000-0005-0000-0000-0000AF440000}"/>
    <cellStyle name="Normal 8 2 2 2 4" xfId="17582" xr:uid="{00000000-0005-0000-0000-0000B0440000}"/>
    <cellStyle name="Normal 8 2 2 3" xfId="17583" xr:uid="{00000000-0005-0000-0000-0000B1440000}"/>
    <cellStyle name="Normal 8 2 2 3 2" xfId="17584" xr:uid="{00000000-0005-0000-0000-0000B2440000}"/>
    <cellStyle name="Normal 8 2 2 3 3" xfId="17585" xr:uid="{00000000-0005-0000-0000-0000B3440000}"/>
    <cellStyle name="Normal 8 2 2 3 4" xfId="17586" xr:uid="{00000000-0005-0000-0000-0000B4440000}"/>
    <cellStyle name="Normal 8 2 2 4" xfId="17587" xr:uid="{00000000-0005-0000-0000-0000B5440000}"/>
    <cellStyle name="Normal 8 2 2 4 2" xfId="17588" xr:uid="{00000000-0005-0000-0000-0000B6440000}"/>
    <cellStyle name="Normal 8 2 2 5" xfId="17589" xr:uid="{00000000-0005-0000-0000-0000B7440000}"/>
    <cellStyle name="Normal 8 2 2 5 2" xfId="17590" xr:uid="{00000000-0005-0000-0000-0000B8440000}"/>
    <cellStyle name="Normal 8 2 2 6" xfId="17591" xr:uid="{00000000-0005-0000-0000-0000B9440000}"/>
    <cellStyle name="Normal 8 2 2 7" xfId="17592" xr:uid="{00000000-0005-0000-0000-0000BA440000}"/>
    <cellStyle name="Normal 8 2 2 8" xfId="17593" xr:uid="{00000000-0005-0000-0000-0000BB440000}"/>
    <cellStyle name="Normal 8 2 3" xfId="17594" xr:uid="{00000000-0005-0000-0000-0000BC440000}"/>
    <cellStyle name="Normal 8 2 3 2" xfId="17595" xr:uid="{00000000-0005-0000-0000-0000BD440000}"/>
    <cellStyle name="Normal 8 2 3 3" xfId="17596" xr:uid="{00000000-0005-0000-0000-0000BE440000}"/>
    <cellStyle name="Normal 8 2 3 4" xfId="17597" xr:uid="{00000000-0005-0000-0000-0000BF440000}"/>
    <cellStyle name="Normal 8 2 3 5" xfId="17598" xr:uid="{00000000-0005-0000-0000-0000C0440000}"/>
    <cellStyle name="Normal 8 2 4" xfId="17599" xr:uid="{00000000-0005-0000-0000-0000C1440000}"/>
    <cellStyle name="Normal 8 2 4 2" xfId="17600" xr:uid="{00000000-0005-0000-0000-0000C2440000}"/>
    <cellStyle name="Normal 8 2 5" xfId="17601" xr:uid="{00000000-0005-0000-0000-0000C3440000}"/>
    <cellStyle name="Normal 8 2 6" xfId="17602" xr:uid="{00000000-0005-0000-0000-0000C4440000}"/>
    <cellStyle name="Normal 8 2 7" xfId="17603" xr:uid="{00000000-0005-0000-0000-0000C5440000}"/>
    <cellStyle name="Normal 8 20" xfId="17604" xr:uid="{00000000-0005-0000-0000-0000C6440000}"/>
    <cellStyle name="Normal 8 20 2" xfId="17605" xr:uid="{00000000-0005-0000-0000-0000C7440000}"/>
    <cellStyle name="Normal 8 20 2 2" xfId="17606" xr:uid="{00000000-0005-0000-0000-0000C8440000}"/>
    <cellStyle name="Normal 8 20 2 3" xfId="17607" xr:uid="{00000000-0005-0000-0000-0000C9440000}"/>
    <cellStyle name="Normal 8 20 2 4" xfId="17608" xr:uid="{00000000-0005-0000-0000-0000CA440000}"/>
    <cellStyle name="Normal 8 20 2 5" xfId="17609" xr:uid="{00000000-0005-0000-0000-0000CB440000}"/>
    <cellStyle name="Normal 8 20 2 6" xfId="17610" xr:uid="{00000000-0005-0000-0000-0000CC440000}"/>
    <cellStyle name="Normal 8 20 3" xfId="17611" xr:uid="{00000000-0005-0000-0000-0000CD440000}"/>
    <cellStyle name="Normal 8 20 3 2" xfId="17612" xr:uid="{00000000-0005-0000-0000-0000CE440000}"/>
    <cellStyle name="Normal 8 20 4" xfId="17613" xr:uid="{00000000-0005-0000-0000-0000CF440000}"/>
    <cellStyle name="Normal 8 20 5" xfId="17614" xr:uid="{00000000-0005-0000-0000-0000D0440000}"/>
    <cellStyle name="Normal 8 21" xfId="17615" xr:uid="{00000000-0005-0000-0000-0000D1440000}"/>
    <cellStyle name="Normal 8 21 2" xfId="17616" xr:uid="{00000000-0005-0000-0000-0000D2440000}"/>
    <cellStyle name="Normal 8 21 2 2" xfId="17617" xr:uid="{00000000-0005-0000-0000-0000D3440000}"/>
    <cellStyle name="Normal 8 21 2 3" xfId="17618" xr:uid="{00000000-0005-0000-0000-0000D4440000}"/>
    <cellStyle name="Normal 8 21 2 4" xfId="17619" xr:uid="{00000000-0005-0000-0000-0000D5440000}"/>
    <cellStyle name="Normal 8 21 2 5" xfId="17620" xr:uid="{00000000-0005-0000-0000-0000D6440000}"/>
    <cellStyle name="Normal 8 21 2 6" xfId="17621" xr:uid="{00000000-0005-0000-0000-0000D7440000}"/>
    <cellStyle name="Normal 8 21 3" xfId="17622" xr:uid="{00000000-0005-0000-0000-0000D8440000}"/>
    <cellStyle name="Normal 8 21 3 2" xfId="17623" xr:uid="{00000000-0005-0000-0000-0000D9440000}"/>
    <cellStyle name="Normal 8 21 4" xfId="17624" xr:uid="{00000000-0005-0000-0000-0000DA440000}"/>
    <cellStyle name="Normal 8 21 5" xfId="17625" xr:uid="{00000000-0005-0000-0000-0000DB440000}"/>
    <cellStyle name="Normal 8 22" xfId="17626" xr:uid="{00000000-0005-0000-0000-0000DC440000}"/>
    <cellStyle name="Normal 8 22 2" xfId="17627" xr:uid="{00000000-0005-0000-0000-0000DD440000}"/>
    <cellStyle name="Normal 8 22 2 2" xfId="17628" xr:uid="{00000000-0005-0000-0000-0000DE440000}"/>
    <cellStyle name="Normal 8 22 2 3" xfId="17629" xr:uid="{00000000-0005-0000-0000-0000DF440000}"/>
    <cellStyle name="Normal 8 22 2 4" xfId="17630" xr:uid="{00000000-0005-0000-0000-0000E0440000}"/>
    <cellStyle name="Normal 8 22 2 5" xfId="17631" xr:uid="{00000000-0005-0000-0000-0000E1440000}"/>
    <cellStyle name="Normal 8 22 2 6" xfId="17632" xr:uid="{00000000-0005-0000-0000-0000E2440000}"/>
    <cellStyle name="Normal 8 22 3" xfId="17633" xr:uid="{00000000-0005-0000-0000-0000E3440000}"/>
    <cellStyle name="Normal 8 22 3 2" xfId="17634" xr:uid="{00000000-0005-0000-0000-0000E4440000}"/>
    <cellStyle name="Normal 8 22 4" xfId="17635" xr:uid="{00000000-0005-0000-0000-0000E5440000}"/>
    <cellStyle name="Normal 8 22 5" xfId="17636" xr:uid="{00000000-0005-0000-0000-0000E6440000}"/>
    <cellStyle name="Normal 8 23" xfId="17637" xr:uid="{00000000-0005-0000-0000-0000E7440000}"/>
    <cellStyle name="Normal 8 23 2" xfId="17638" xr:uid="{00000000-0005-0000-0000-0000E8440000}"/>
    <cellStyle name="Normal 8 23 2 2" xfId="17639" xr:uid="{00000000-0005-0000-0000-0000E9440000}"/>
    <cellStyle name="Normal 8 23 2 3" xfId="17640" xr:uid="{00000000-0005-0000-0000-0000EA440000}"/>
    <cellStyle name="Normal 8 23 2 4" xfId="17641" xr:uid="{00000000-0005-0000-0000-0000EB440000}"/>
    <cellStyle name="Normal 8 23 2 5" xfId="17642" xr:uid="{00000000-0005-0000-0000-0000EC440000}"/>
    <cellStyle name="Normal 8 23 2 6" xfId="17643" xr:uid="{00000000-0005-0000-0000-0000ED440000}"/>
    <cellStyle name="Normal 8 23 3" xfId="17644" xr:uid="{00000000-0005-0000-0000-0000EE440000}"/>
    <cellStyle name="Normal 8 23 3 2" xfId="17645" xr:uid="{00000000-0005-0000-0000-0000EF440000}"/>
    <cellStyle name="Normal 8 23 4" xfId="17646" xr:uid="{00000000-0005-0000-0000-0000F0440000}"/>
    <cellStyle name="Normal 8 23 5" xfId="17647" xr:uid="{00000000-0005-0000-0000-0000F1440000}"/>
    <cellStyle name="Normal 8 24" xfId="17648" xr:uid="{00000000-0005-0000-0000-0000F2440000}"/>
    <cellStyle name="Normal 8 24 2" xfId="17649" xr:uid="{00000000-0005-0000-0000-0000F3440000}"/>
    <cellStyle name="Normal 8 24 2 2" xfId="17650" xr:uid="{00000000-0005-0000-0000-0000F4440000}"/>
    <cellStyle name="Normal 8 24 2 3" xfId="17651" xr:uid="{00000000-0005-0000-0000-0000F5440000}"/>
    <cellStyle name="Normal 8 24 2 4" xfId="17652" xr:uid="{00000000-0005-0000-0000-0000F6440000}"/>
    <cellStyle name="Normal 8 24 2 5" xfId="17653" xr:uid="{00000000-0005-0000-0000-0000F7440000}"/>
    <cellStyle name="Normal 8 24 2 6" xfId="17654" xr:uid="{00000000-0005-0000-0000-0000F8440000}"/>
    <cellStyle name="Normal 8 24 3" xfId="17655" xr:uid="{00000000-0005-0000-0000-0000F9440000}"/>
    <cellStyle name="Normal 8 24 3 2" xfId="17656" xr:uid="{00000000-0005-0000-0000-0000FA440000}"/>
    <cellStyle name="Normal 8 24 4" xfId="17657" xr:uid="{00000000-0005-0000-0000-0000FB440000}"/>
    <cellStyle name="Normal 8 24 5" xfId="17658" xr:uid="{00000000-0005-0000-0000-0000FC440000}"/>
    <cellStyle name="Normal 8 25" xfId="17659" xr:uid="{00000000-0005-0000-0000-0000FD440000}"/>
    <cellStyle name="Normal 8 25 2" xfId="17660" xr:uid="{00000000-0005-0000-0000-0000FE440000}"/>
    <cellStyle name="Normal 8 25 2 2" xfId="17661" xr:uid="{00000000-0005-0000-0000-0000FF440000}"/>
    <cellStyle name="Normal 8 25 2 3" xfId="17662" xr:uid="{00000000-0005-0000-0000-000000450000}"/>
    <cellStyle name="Normal 8 25 2 4" xfId="17663" xr:uid="{00000000-0005-0000-0000-000001450000}"/>
    <cellStyle name="Normal 8 25 2 5" xfId="17664" xr:uid="{00000000-0005-0000-0000-000002450000}"/>
    <cellStyle name="Normal 8 25 2 6" xfId="17665" xr:uid="{00000000-0005-0000-0000-000003450000}"/>
    <cellStyle name="Normal 8 25 3" xfId="17666" xr:uid="{00000000-0005-0000-0000-000004450000}"/>
    <cellStyle name="Normal 8 25 3 2" xfId="17667" xr:uid="{00000000-0005-0000-0000-000005450000}"/>
    <cellStyle name="Normal 8 25 4" xfId="17668" xr:uid="{00000000-0005-0000-0000-000006450000}"/>
    <cellStyle name="Normal 8 25 5" xfId="17669" xr:uid="{00000000-0005-0000-0000-000007450000}"/>
    <cellStyle name="Normal 8 26" xfId="17670" xr:uid="{00000000-0005-0000-0000-000008450000}"/>
    <cellStyle name="Normal 8 26 2" xfId="17671" xr:uid="{00000000-0005-0000-0000-000009450000}"/>
    <cellStyle name="Normal 8 26 2 2" xfId="17672" xr:uid="{00000000-0005-0000-0000-00000A450000}"/>
    <cellStyle name="Normal 8 26 2 3" xfId="17673" xr:uid="{00000000-0005-0000-0000-00000B450000}"/>
    <cellStyle name="Normal 8 26 2 4" xfId="17674" xr:uid="{00000000-0005-0000-0000-00000C450000}"/>
    <cellStyle name="Normal 8 26 2 5" xfId="17675" xr:uid="{00000000-0005-0000-0000-00000D450000}"/>
    <cellStyle name="Normal 8 26 2 6" xfId="17676" xr:uid="{00000000-0005-0000-0000-00000E450000}"/>
    <cellStyle name="Normal 8 26 3" xfId="17677" xr:uid="{00000000-0005-0000-0000-00000F450000}"/>
    <cellStyle name="Normal 8 26 3 2" xfId="17678" xr:uid="{00000000-0005-0000-0000-000010450000}"/>
    <cellStyle name="Normal 8 26 4" xfId="17679" xr:uid="{00000000-0005-0000-0000-000011450000}"/>
    <cellStyle name="Normal 8 26 5" xfId="17680" xr:uid="{00000000-0005-0000-0000-000012450000}"/>
    <cellStyle name="Normal 8 27" xfId="17681" xr:uid="{00000000-0005-0000-0000-000013450000}"/>
    <cellStyle name="Normal 8 27 2" xfId="17682" xr:uid="{00000000-0005-0000-0000-000014450000}"/>
    <cellStyle name="Normal 8 27 2 2" xfId="17683" xr:uid="{00000000-0005-0000-0000-000015450000}"/>
    <cellStyle name="Normal 8 27 2 3" xfId="17684" xr:uid="{00000000-0005-0000-0000-000016450000}"/>
    <cellStyle name="Normal 8 27 2 4" xfId="17685" xr:uid="{00000000-0005-0000-0000-000017450000}"/>
    <cellStyle name="Normal 8 27 2 5" xfId="17686" xr:uid="{00000000-0005-0000-0000-000018450000}"/>
    <cellStyle name="Normal 8 27 2 6" xfId="17687" xr:uid="{00000000-0005-0000-0000-000019450000}"/>
    <cellStyle name="Normal 8 27 3" xfId="17688" xr:uid="{00000000-0005-0000-0000-00001A450000}"/>
    <cellStyle name="Normal 8 27 3 2" xfId="17689" xr:uid="{00000000-0005-0000-0000-00001B450000}"/>
    <cellStyle name="Normal 8 27 4" xfId="17690" xr:uid="{00000000-0005-0000-0000-00001C450000}"/>
    <cellStyle name="Normal 8 27 5" xfId="17691" xr:uid="{00000000-0005-0000-0000-00001D450000}"/>
    <cellStyle name="Normal 8 28" xfId="17692" xr:uid="{00000000-0005-0000-0000-00001E450000}"/>
    <cellStyle name="Normal 8 28 2" xfId="17693" xr:uid="{00000000-0005-0000-0000-00001F450000}"/>
    <cellStyle name="Normal 8 28 2 2" xfId="17694" xr:uid="{00000000-0005-0000-0000-000020450000}"/>
    <cellStyle name="Normal 8 28 2 3" xfId="17695" xr:uid="{00000000-0005-0000-0000-000021450000}"/>
    <cellStyle name="Normal 8 28 2 4" xfId="17696" xr:uid="{00000000-0005-0000-0000-000022450000}"/>
    <cellStyle name="Normal 8 28 2 5" xfId="17697" xr:uid="{00000000-0005-0000-0000-000023450000}"/>
    <cellStyle name="Normal 8 28 2 6" xfId="17698" xr:uid="{00000000-0005-0000-0000-000024450000}"/>
    <cellStyle name="Normal 8 28 3" xfId="17699" xr:uid="{00000000-0005-0000-0000-000025450000}"/>
    <cellStyle name="Normal 8 28 3 2" xfId="17700" xr:uid="{00000000-0005-0000-0000-000026450000}"/>
    <cellStyle name="Normal 8 28 4" xfId="17701" xr:uid="{00000000-0005-0000-0000-000027450000}"/>
    <cellStyle name="Normal 8 28 5" xfId="17702" xr:uid="{00000000-0005-0000-0000-000028450000}"/>
    <cellStyle name="Normal 8 29" xfId="17703" xr:uid="{00000000-0005-0000-0000-000029450000}"/>
    <cellStyle name="Normal 8 29 2" xfId="17704" xr:uid="{00000000-0005-0000-0000-00002A450000}"/>
    <cellStyle name="Normal 8 29 2 2" xfId="17705" xr:uid="{00000000-0005-0000-0000-00002B450000}"/>
    <cellStyle name="Normal 8 29 2 3" xfId="17706" xr:uid="{00000000-0005-0000-0000-00002C450000}"/>
    <cellStyle name="Normal 8 29 2 4" xfId="17707" xr:uid="{00000000-0005-0000-0000-00002D450000}"/>
    <cellStyle name="Normal 8 29 2 5" xfId="17708" xr:uid="{00000000-0005-0000-0000-00002E450000}"/>
    <cellStyle name="Normal 8 29 2 6" xfId="17709" xr:uid="{00000000-0005-0000-0000-00002F450000}"/>
    <cellStyle name="Normal 8 29 3" xfId="17710" xr:uid="{00000000-0005-0000-0000-000030450000}"/>
    <cellStyle name="Normal 8 29 3 2" xfId="17711" xr:uid="{00000000-0005-0000-0000-000031450000}"/>
    <cellStyle name="Normal 8 29 4" xfId="17712" xr:uid="{00000000-0005-0000-0000-000032450000}"/>
    <cellStyle name="Normal 8 29 5" xfId="17713" xr:uid="{00000000-0005-0000-0000-000033450000}"/>
    <cellStyle name="Normal 8 3" xfId="17714" xr:uid="{00000000-0005-0000-0000-000034450000}"/>
    <cellStyle name="Normal 8 3 2" xfId="17715" xr:uid="{00000000-0005-0000-0000-000035450000}"/>
    <cellStyle name="Normal 8 3 2 2" xfId="17716" xr:uid="{00000000-0005-0000-0000-000036450000}"/>
    <cellStyle name="Normal 8 3 2 2 2" xfId="17717" xr:uid="{00000000-0005-0000-0000-000037450000}"/>
    <cellStyle name="Normal 8 3 2 3" xfId="17718" xr:uid="{00000000-0005-0000-0000-000038450000}"/>
    <cellStyle name="Normal 8 3 2 3 2" xfId="17719" xr:uid="{00000000-0005-0000-0000-000039450000}"/>
    <cellStyle name="Normal 8 3 2 4" xfId="17720" xr:uid="{00000000-0005-0000-0000-00003A450000}"/>
    <cellStyle name="Normal 8 3 2 4 2" xfId="17721" xr:uid="{00000000-0005-0000-0000-00003B450000}"/>
    <cellStyle name="Normal 8 3 2 5" xfId="17722" xr:uid="{00000000-0005-0000-0000-00003C450000}"/>
    <cellStyle name="Normal 8 3 2 6" xfId="17723" xr:uid="{00000000-0005-0000-0000-00003D450000}"/>
    <cellStyle name="Normal 8 3 3" xfId="17724" xr:uid="{00000000-0005-0000-0000-00003E450000}"/>
    <cellStyle name="Normal 8 3 3 2" xfId="17725" xr:uid="{00000000-0005-0000-0000-00003F450000}"/>
    <cellStyle name="Normal 8 3 4" xfId="17726" xr:uid="{00000000-0005-0000-0000-000040450000}"/>
    <cellStyle name="Normal 8 3 4 2" xfId="17727" xr:uid="{00000000-0005-0000-0000-000041450000}"/>
    <cellStyle name="Normal 8 3 5" xfId="17728" xr:uid="{00000000-0005-0000-0000-000042450000}"/>
    <cellStyle name="Normal 8 3 5 2" xfId="17729" xr:uid="{00000000-0005-0000-0000-000043450000}"/>
    <cellStyle name="Normal 8 3 6" xfId="17730" xr:uid="{00000000-0005-0000-0000-000044450000}"/>
    <cellStyle name="Normal 8 30" xfId="17731" xr:uid="{00000000-0005-0000-0000-000045450000}"/>
    <cellStyle name="Normal 8 30 2" xfId="17732" xr:uid="{00000000-0005-0000-0000-000046450000}"/>
    <cellStyle name="Normal 8 30 2 2" xfId="17733" xr:uid="{00000000-0005-0000-0000-000047450000}"/>
    <cellStyle name="Normal 8 30 2 3" xfId="17734" xr:uid="{00000000-0005-0000-0000-000048450000}"/>
    <cellStyle name="Normal 8 30 2 4" xfId="17735" xr:uid="{00000000-0005-0000-0000-000049450000}"/>
    <cellStyle name="Normal 8 30 2 5" xfId="17736" xr:uid="{00000000-0005-0000-0000-00004A450000}"/>
    <cellStyle name="Normal 8 30 2 6" xfId="17737" xr:uid="{00000000-0005-0000-0000-00004B450000}"/>
    <cellStyle name="Normal 8 30 3" xfId="17738" xr:uid="{00000000-0005-0000-0000-00004C450000}"/>
    <cellStyle name="Normal 8 30 3 2" xfId="17739" xr:uid="{00000000-0005-0000-0000-00004D450000}"/>
    <cellStyle name="Normal 8 30 4" xfId="17740" xr:uid="{00000000-0005-0000-0000-00004E450000}"/>
    <cellStyle name="Normal 8 30 5" xfId="17741" xr:uid="{00000000-0005-0000-0000-00004F450000}"/>
    <cellStyle name="Normal 8 31" xfId="17742" xr:uid="{00000000-0005-0000-0000-000050450000}"/>
    <cellStyle name="Normal 8 31 2" xfId="17743" xr:uid="{00000000-0005-0000-0000-000051450000}"/>
    <cellStyle name="Normal 8 31 2 2" xfId="17744" xr:uid="{00000000-0005-0000-0000-000052450000}"/>
    <cellStyle name="Normal 8 31 2 3" xfId="17745" xr:uid="{00000000-0005-0000-0000-000053450000}"/>
    <cellStyle name="Normal 8 31 2 4" xfId="17746" xr:uid="{00000000-0005-0000-0000-000054450000}"/>
    <cellStyle name="Normal 8 31 2 5" xfId="17747" xr:uid="{00000000-0005-0000-0000-000055450000}"/>
    <cellStyle name="Normal 8 31 2 6" xfId="17748" xr:uid="{00000000-0005-0000-0000-000056450000}"/>
    <cellStyle name="Normal 8 31 3" xfId="17749" xr:uid="{00000000-0005-0000-0000-000057450000}"/>
    <cellStyle name="Normal 8 31 3 2" xfId="17750" xr:uid="{00000000-0005-0000-0000-000058450000}"/>
    <cellStyle name="Normal 8 31 4" xfId="17751" xr:uid="{00000000-0005-0000-0000-000059450000}"/>
    <cellStyle name="Normal 8 31 5" xfId="17752" xr:uid="{00000000-0005-0000-0000-00005A450000}"/>
    <cellStyle name="Normal 8 32" xfId="17753" xr:uid="{00000000-0005-0000-0000-00005B450000}"/>
    <cellStyle name="Normal 8 32 2" xfId="17754" xr:uid="{00000000-0005-0000-0000-00005C450000}"/>
    <cellStyle name="Normal 8 32 2 2" xfId="17755" xr:uid="{00000000-0005-0000-0000-00005D450000}"/>
    <cellStyle name="Normal 8 32 2 3" xfId="17756" xr:uid="{00000000-0005-0000-0000-00005E450000}"/>
    <cellStyle name="Normal 8 32 2 4" xfId="17757" xr:uid="{00000000-0005-0000-0000-00005F450000}"/>
    <cellStyle name="Normal 8 32 2 5" xfId="17758" xr:uid="{00000000-0005-0000-0000-000060450000}"/>
    <cellStyle name="Normal 8 32 2 6" xfId="17759" xr:uid="{00000000-0005-0000-0000-000061450000}"/>
    <cellStyle name="Normal 8 32 3" xfId="17760" xr:uid="{00000000-0005-0000-0000-000062450000}"/>
    <cellStyle name="Normal 8 32 3 2" xfId="17761" xr:uid="{00000000-0005-0000-0000-000063450000}"/>
    <cellStyle name="Normal 8 32 4" xfId="17762" xr:uid="{00000000-0005-0000-0000-000064450000}"/>
    <cellStyle name="Normal 8 32 5" xfId="17763" xr:uid="{00000000-0005-0000-0000-000065450000}"/>
    <cellStyle name="Normal 8 33" xfId="17764" xr:uid="{00000000-0005-0000-0000-000066450000}"/>
    <cellStyle name="Normal 8 33 2" xfId="17765" xr:uid="{00000000-0005-0000-0000-000067450000}"/>
    <cellStyle name="Normal 8 33 2 2" xfId="17766" xr:uid="{00000000-0005-0000-0000-000068450000}"/>
    <cellStyle name="Normal 8 33 2 3" xfId="17767" xr:uid="{00000000-0005-0000-0000-000069450000}"/>
    <cellStyle name="Normal 8 33 2 4" xfId="17768" xr:uid="{00000000-0005-0000-0000-00006A450000}"/>
    <cellStyle name="Normal 8 33 2 5" xfId="17769" xr:uid="{00000000-0005-0000-0000-00006B450000}"/>
    <cellStyle name="Normal 8 33 2 6" xfId="17770" xr:uid="{00000000-0005-0000-0000-00006C450000}"/>
    <cellStyle name="Normal 8 33 3" xfId="17771" xr:uid="{00000000-0005-0000-0000-00006D450000}"/>
    <cellStyle name="Normal 8 33 3 2" xfId="17772" xr:uid="{00000000-0005-0000-0000-00006E450000}"/>
    <cellStyle name="Normal 8 33 4" xfId="17773" xr:uid="{00000000-0005-0000-0000-00006F450000}"/>
    <cellStyle name="Normal 8 33 5" xfId="17774" xr:uid="{00000000-0005-0000-0000-000070450000}"/>
    <cellStyle name="Normal 8 34" xfId="17775" xr:uid="{00000000-0005-0000-0000-000071450000}"/>
    <cellStyle name="Normal 8 34 2" xfId="17776" xr:uid="{00000000-0005-0000-0000-000072450000}"/>
    <cellStyle name="Normal 8 34 2 2" xfId="17777" xr:uid="{00000000-0005-0000-0000-000073450000}"/>
    <cellStyle name="Normal 8 34 2 3" xfId="17778" xr:uid="{00000000-0005-0000-0000-000074450000}"/>
    <cellStyle name="Normal 8 34 2 4" xfId="17779" xr:uid="{00000000-0005-0000-0000-000075450000}"/>
    <cellStyle name="Normal 8 34 2 5" xfId="17780" xr:uid="{00000000-0005-0000-0000-000076450000}"/>
    <cellStyle name="Normal 8 34 2 6" xfId="17781" xr:uid="{00000000-0005-0000-0000-000077450000}"/>
    <cellStyle name="Normal 8 34 3" xfId="17782" xr:uid="{00000000-0005-0000-0000-000078450000}"/>
    <cellStyle name="Normal 8 34 3 2" xfId="17783" xr:uid="{00000000-0005-0000-0000-000079450000}"/>
    <cellStyle name="Normal 8 34 4" xfId="17784" xr:uid="{00000000-0005-0000-0000-00007A450000}"/>
    <cellStyle name="Normal 8 34 5" xfId="17785" xr:uid="{00000000-0005-0000-0000-00007B450000}"/>
    <cellStyle name="Normal 8 35" xfId="17786" xr:uid="{00000000-0005-0000-0000-00007C450000}"/>
    <cellStyle name="Normal 8 35 2" xfId="17787" xr:uid="{00000000-0005-0000-0000-00007D450000}"/>
    <cellStyle name="Normal 8 35 2 2" xfId="17788" xr:uid="{00000000-0005-0000-0000-00007E450000}"/>
    <cellStyle name="Normal 8 35 2 3" xfId="17789" xr:uid="{00000000-0005-0000-0000-00007F450000}"/>
    <cellStyle name="Normal 8 35 2 4" xfId="17790" xr:uid="{00000000-0005-0000-0000-000080450000}"/>
    <cellStyle name="Normal 8 35 2 5" xfId="17791" xr:uid="{00000000-0005-0000-0000-000081450000}"/>
    <cellStyle name="Normal 8 35 2 6" xfId="17792" xr:uid="{00000000-0005-0000-0000-000082450000}"/>
    <cellStyle name="Normal 8 35 3" xfId="17793" xr:uid="{00000000-0005-0000-0000-000083450000}"/>
    <cellStyle name="Normal 8 35 3 2" xfId="17794" xr:uid="{00000000-0005-0000-0000-000084450000}"/>
    <cellStyle name="Normal 8 35 4" xfId="17795" xr:uid="{00000000-0005-0000-0000-000085450000}"/>
    <cellStyle name="Normal 8 35 5" xfId="17796" xr:uid="{00000000-0005-0000-0000-000086450000}"/>
    <cellStyle name="Normal 8 36" xfId="17797" xr:uid="{00000000-0005-0000-0000-000087450000}"/>
    <cellStyle name="Normal 8 36 2" xfId="17798" xr:uid="{00000000-0005-0000-0000-000088450000}"/>
    <cellStyle name="Normal 8 36 2 2" xfId="17799" xr:uid="{00000000-0005-0000-0000-000089450000}"/>
    <cellStyle name="Normal 8 36 2 3" xfId="17800" xr:uid="{00000000-0005-0000-0000-00008A450000}"/>
    <cellStyle name="Normal 8 36 2 4" xfId="17801" xr:uid="{00000000-0005-0000-0000-00008B450000}"/>
    <cellStyle name="Normal 8 36 2 5" xfId="17802" xr:uid="{00000000-0005-0000-0000-00008C450000}"/>
    <cellStyle name="Normal 8 36 2 6" xfId="17803" xr:uid="{00000000-0005-0000-0000-00008D450000}"/>
    <cellStyle name="Normal 8 36 3" xfId="17804" xr:uid="{00000000-0005-0000-0000-00008E450000}"/>
    <cellStyle name="Normal 8 36 3 2" xfId="17805" xr:uid="{00000000-0005-0000-0000-00008F450000}"/>
    <cellStyle name="Normal 8 36 4" xfId="17806" xr:uid="{00000000-0005-0000-0000-000090450000}"/>
    <cellStyle name="Normal 8 36 5" xfId="17807" xr:uid="{00000000-0005-0000-0000-000091450000}"/>
    <cellStyle name="Normal 8 37" xfId="17808" xr:uid="{00000000-0005-0000-0000-000092450000}"/>
    <cellStyle name="Normal 8 37 2" xfId="17809" xr:uid="{00000000-0005-0000-0000-000093450000}"/>
    <cellStyle name="Normal 8 37 2 2" xfId="17810" xr:uid="{00000000-0005-0000-0000-000094450000}"/>
    <cellStyle name="Normal 8 37 2 3" xfId="17811" xr:uid="{00000000-0005-0000-0000-000095450000}"/>
    <cellStyle name="Normal 8 37 2 4" xfId="17812" xr:uid="{00000000-0005-0000-0000-000096450000}"/>
    <cellStyle name="Normal 8 37 2 5" xfId="17813" xr:uid="{00000000-0005-0000-0000-000097450000}"/>
    <cellStyle name="Normal 8 37 2 6" xfId="17814" xr:uid="{00000000-0005-0000-0000-000098450000}"/>
    <cellStyle name="Normal 8 37 3" xfId="17815" xr:uid="{00000000-0005-0000-0000-000099450000}"/>
    <cellStyle name="Normal 8 37 3 2" xfId="17816" xr:uid="{00000000-0005-0000-0000-00009A450000}"/>
    <cellStyle name="Normal 8 37 4" xfId="17817" xr:uid="{00000000-0005-0000-0000-00009B450000}"/>
    <cellStyle name="Normal 8 37 5" xfId="17818" xr:uid="{00000000-0005-0000-0000-00009C450000}"/>
    <cellStyle name="Normal 8 38" xfId="17819" xr:uid="{00000000-0005-0000-0000-00009D450000}"/>
    <cellStyle name="Normal 8 38 2" xfId="17820" xr:uid="{00000000-0005-0000-0000-00009E450000}"/>
    <cellStyle name="Normal 8 38 2 2" xfId="17821" xr:uid="{00000000-0005-0000-0000-00009F450000}"/>
    <cellStyle name="Normal 8 38 2 3" xfId="17822" xr:uid="{00000000-0005-0000-0000-0000A0450000}"/>
    <cellStyle name="Normal 8 38 2 4" xfId="17823" xr:uid="{00000000-0005-0000-0000-0000A1450000}"/>
    <cellStyle name="Normal 8 38 2 5" xfId="17824" xr:uid="{00000000-0005-0000-0000-0000A2450000}"/>
    <cellStyle name="Normal 8 38 2 6" xfId="17825" xr:uid="{00000000-0005-0000-0000-0000A3450000}"/>
    <cellStyle name="Normal 8 38 3" xfId="17826" xr:uid="{00000000-0005-0000-0000-0000A4450000}"/>
    <cellStyle name="Normal 8 38 3 2" xfId="17827" xr:uid="{00000000-0005-0000-0000-0000A5450000}"/>
    <cellStyle name="Normal 8 38 4" xfId="17828" xr:uid="{00000000-0005-0000-0000-0000A6450000}"/>
    <cellStyle name="Normal 8 38 5" xfId="17829" xr:uid="{00000000-0005-0000-0000-0000A7450000}"/>
    <cellStyle name="Normal 8 39" xfId="17830" xr:uid="{00000000-0005-0000-0000-0000A8450000}"/>
    <cellStyle name="Normal 8 39 2" xfId="17831" xr:uid="{00000000-0005-0000-0000-0000A9450000}"/>
    <cellStyle name="Normal 8 39 2 2" xfId="17832" xr:uid="{00000000-0005-0000-0000-0000AA450000}"/>
    <cellStyle name="Normal 8 39 2 3" xfId="17833" xr:uid="{00000000-0005-0000-0000-0000AB450000}"/>
    <cellStyle name="Normal 8 39 2 4" xfId="17834" xr:uid="{00000000-0005-0000-0000-0000AC450000}"/>
    <cellStyle name="Normal 8 39 2 5" xfId="17835" xr:uid="{00000000-0005-0000-0000-0000AD450000}"/>
    <cellStyle name="Normal 8 39 2 6" xfId="17836" xr:uid="{00000000-0005-0000-0000-0000AE450000}"/>
    <cellStyle name="Normal 8 39 3" xfId="17837" xr:uid="{00000000-0005-0000-0000-0000AF450000}"/>
    <cellStyle name="Normal 8 39 3 2" xfId="17838" xr:uid="{00000000-0005-0000-0000-0000B0450000}"/>
    <cellStyle name="Normal 8 39 4" xfId="17839" xr:uid="{00000000-0005-0000-0000-0000B1450000}"/>
    <cellStyle name="Normal 8 39 5" xfId="17840" xr:uid="{00000000-0005-0000-0000-0000B2450000}"/>
    <cellStyle name="Normal 8 4" xfId="17841" xr:uid="{00000000-0005-0000-0000-0000B3450000}"/>
    <cellStyle name="Normal 8 4 2" xfId="17842" xr:uid="{00000000-0005-0000-0000-0000B4450000}"/>
    <cellStyle name="Normal 8 4 2 2" xfId="17843" xr:uid="{00000000-0005-0000-0000-0000B5450000}"/>
    <cellStyle name="Normal 8 4 2 2 2" xfId="17844" xr:uid="{00000000-0005-0000-0000-0000B6450000}"/>
    <cellStyle name="Normal 8 4 2 3" xfId="17845" xr:uid="{00000000-0005-0000-0000-0000B7450000}"/>
    <cellStyle name="Normal 8 4 2 3 2" xfId="17846" xr:uid="{00000000-0005-0000-0000-0000B8450000}"/>
    <cellStyle name="Normal 8 4 2 4" xfId="17847" xr:uid="{00000000-0005-0000-0000-0000B9450000}"/>
    <cellStyle name="Normal 8 4 2 4 2" xfId="17848" xr:uid="{00000000-0005-0000-0000-0000BA450000}"/>
    <cellStyle name="Normal 8 4 2 5" xfId="17849" xr:uid="{00000000-0005-0000-0000-0000BB450000}"/>
    <cellStyle name="Normal 8 4 2 6" xfId="17850" xr:uid="{00000000-0005-0000-0000-0000BC450000}"/>
    <cellStyle name="Normal 8 4 3" xfId="17851" xr:uid="{00000000-0005-0000-0000-0000BD450000}"/>
    <cellStyle name="Normal 8 4 3 2" xfId="17852" xr:uid="{00000000-0005-0000-0000-0000BE450000}"/>
    <cellStyle name="Normal 8 4 4" xfId="17853" xr:uid="{00000000-0005-0000-0000-0000BF450000}"/>
    <cellStyle name="Normal 8 4 4 2" xfId="17854" xr:uid="{00000000-0005-0000-0000-0000C0450000}"/>
    <cellStyle name="Normal 8 4 5" xfId="17855" xr:uid="{00000000-0005-0000-0000-0000C1450000}"/>
    <cellStyle name="Normal 8 4 5 2" xfId="17856" xr:uid="{00000000-0005-0000-0000-0000C2450000}"/>
    <cellStyle name="Normal 8 4 6" xfId="17857" xr:uid="{00000000-0005-0000-0000-0000C3450000}"/>
    <cellStyle name="Normal 8 40" xfId="17858" xr:uid="{00000000-0005-0000-0000-0000C4450000}"/>
    <cellStyle name="Normal 8 40 2" xfId="17859" xr:uid="{00000000-0005-0000-0000-0000C5450000}"/>
    <cellStyle name="Normal 8 40 2 2" xfId="17860" xr:uid="{00000000-0005-0000-0000-0000C6450000}"/>
    <cellStyle name="Normal 8 40 2 3" xfId="17861" xr:uid="{00000000-0005-0000-0000-0000C7450000}"/>
    <cellStyle name="Normal 8 40 2 4" xfId="17862" xr:uid="{00000000-0005-0000-0000-0000C8450000}"/>
    <cellStyle name="Normal 8 40 2 5" xfId="17863" xr:uid="{00000000-0005-0000-0000-0000C9450000}"/>
    <cellStyle name="Normal 8 40 2 6" xfId="17864" xr:uid="{00000000-0005-0000-0000-0000CA450000}"/>
    <cellStyle name="Normal 8 40 3" xfId="17865" xr:uid="{00000000-0005-0000-0000-0000CB450000}"/>
    <cellStyle name="Normal 8 40 3 2" xfId="17866" xr:uid="{00000000-0005-0000-0000-0000CC450000}"/>
    <cellStyle name="Normal 8 40 4" xfId="17867" xr:uid="{00000000-0005-0000-0000-0000CD450000}"/>
    <cellStyle name="Normal 8 40 5" xfId="17868" xr:uid="{00000000-0005-0000-0000-0000CE450000}"/>
    <cellStyle name="Normal 8 41" xfId="17869" xr:uid="{00000000-0005-0000-0000-0000CF450000}"/>
    <cellStyle name="Normal 8 41 2" xfId="17870" xr:uid="{00000000-0005-0000-0000-0000D0450000}"/>
    <cellStyle name="Normal 8 41 2 2" xfId="17871" xr:uid="{00000000-0005-0000-0000-0000D1450000}"/>
    <cellStyle name="Normal 8 41 2 3" xfId="17872" xr:uid="{00000000-0005-0000-0000-0000D2450000}"/>
    <cellStyle name="Normal 8 41 2 4" xfId="17873" xr:uid="{00000000-0005-0000-0000-0000D3450000}"/>
    <cellStyle name="Normal 8 41 2 5" xfId="17874" xr:uid="{00000000-0005-0000-0000-0000D4450000}"/>
    <cellStyle name="Normal 8 41 2 6" xfId="17875" xr:uid="{00000000-0005-0000-0000-0000D5450000}"/>
    <cellStyle name="Normal 8 41 3" xfId="17876" xr:uid="{00000000-0005-0000-0000-0000D6450000}"/>
    <cellStyle name="Normal 8 41 3 2" xfId="17877" xr:uid="{00000000-0005-0000-0000-0000D7450000}"/>
    <cellStyle name="Normal 8 41 4" xfId="17878" xr:uid="{00000000-0005-0000-0000-0000D8450000}"/>
    <cellStyle name="Normal 8 41 5" xfId="17879" xr:uid="{00000000-0005-0000-0000-0000D9450000}"/>
    <cellStyle name="Normal 8 42" xfId="17880" xr:uid="{00000000-0005-0000-0000-0000DA450000}"/>
    <cellStyle name="Normal 8 42 2" xfId="17881" xr:uid="{00000000-0005-0000-0000-0000DB450000}"/>
    <cellStyle name="Normal 8 42 2 2" xfId="17882" xr:uid="{00000000-0005-0000-0000-0000DC450000}"/>
    <cellStyle name="Normal 8 42 2 3" xfId="17883" xr:uid="{00000000-0005-0000-0000-0000DD450000}"/>
    <cellStyle name="Normal 8 42 2 4" xfId="17884" xr:uid="{00000000-0005-0000-0000-0000DE450000}"/>
    <cellStyle name="Normal 8 42 2 5" xfId="17885" xr:uid="{00000000-0005-0000-0000-0000DF450000}"/>
    <cellStyle name="Normal 8 42 2 6" xfId="17886" xr:uid="{00000000-0005-0000-0000-0000E0450000}"/>
    <cellStyle name="Normal 8 42 3" xfId="17887" xr:uid="{00000000-0005-0000-0000-0000E1450000}"/>
    <cellStyle name="Normal 8 42 3 2" xfId="17888" xr:uid="{00000000-0005-0000-0000-0000E2450000}"/>
    <cellStyle name="Normal 8 42 4" xfId="17889" xr:uid="{00000000-0005-0000-0000-0000E3450000}"/>
    <cellStyle name="Normal 8 42 5" xfId="17890" xr:uid="{00000000-0005-0000-0000-0000E4450000}"/>
    <cellStyle name="Normal 8 43" xfId="17891" xr:uid="{00000000-0005-0000-0000-0000E5450000}"/>
    <cellStyle name="Normal 8 43 2" xfId="17892" xr:uid="{00000000-0005-0000-0000-0000E6450000}"/>
    <cellStyle name="Normal 8 43 2 2" xfId="17893" xr:uid="{00000000-0005-0000-0000-0000E7450000}"/>
    <cellStyle name="Normal 8 43 2 3" xfId="17894" xr:uid="{00000000-0005-0000-0000-0000E8450000}"/>
    <cellStyle name="Normal 8 43 2 4" xfId="17895" xr:uid="{00000000-0005-0000-0000-0000E9450000}"/>
    <cellStyle name="Normal 8 43 2 5" xfId="17896" xr:uid="{00000000-0005-0000-0000-0000EA450000}"/>
    <cellStyle name="Normal 8 43 2 6" xfId="17897" xr:uid="{00000000-0005-0000-0000-0000EB450000}"/>
    <cellStyle name="Normal 8 43 3" xfId="17898" xr:uid="{00000000-0005-0000-0000-0000EC450000}"/>
    <cellStyle name="Normal 8 43 3 2" xfId="17899" xr:uid="{00000000-0005-0000-0000-0000ED450000}"/>
    <cellStyle name="Normal 8 43 4" xfId="17900" xr:uid="{00000000-0005-0000-0000-0000EE450000}"/>
    <cellStyle name="Normal 8 43 5" xfId="17901" xr:uid="{00000000-0005-0000-0000-0000EF450000}"/>
    <cellStyle name="Normal 8 44" xfId="17902" xr:uid="{00000000-0005-0000-0000-0000F0450000}"/>
    <cellStyle name="Normal 8 44 2" xfId="17903" xr:uid="{00000000-0005-0000-0000-0000F1450000}"/>
    <cellStyle name="Normal 8 44 2 2" xfId="17904" xr:uid="{00000000-0005-0000-0000-0000F2450000}"/>
    <cellStyle name="Normal 8 44 2 3" xfId="17905" xr:uid="{00000000-0005-0000-0000-0000F3450000}"/>
    <cellStyle name="Normal 8 44 2 4" xfId="17906" xr:uid="{00000000-0005-0000-0000-0000F4450000}"/>
    <cellStyle name="Normal 8 44 2 5" xfId="17907" xr:uid="{00000000-0005-0000-0000-0000F5450000}"/>
    <cellStyle name="Normal 8 44 2 6" xfId="17908" xr:uid="{00000000-0005-0000-0000-0000F6450000}"/>
    <cellStyle name="Normal 8 44 3" xfId="17909" xr:uid="{00000000-0005-0000-0000-0000F7450000}"/>
    <cellStyle name="Normal 8 44 3 2" xfId="17910" xr:uid="{00000000-0005-0000-0000-0000F8450000}"/>
    <cellStyle name="Normal 8 44 4" xfId="17911" xr:uid="{00000000-0005-0000-0000-0000F9450000}"/>
    <cellStyle name="Normal 8 44 5" xfId="17912" xr:uid="{00000000-0005-0000-0000-0000FA450000}"/>
    <cellStyle name="Normal 8 45" xfId="17913" xr:uid="{00000000-0005-0000-0000-0000FB450000}"/>
    <cellStyle name="Normal 8 45 2" xfId="17914" xr:uid="{00000000-0005-0000-0000-0000FC450000}"/>
    <cellStyle name="Normal 8 45 2 2" xfId="17915" xr:uid="{00000000-0005-0000-0000-0000FD450000}"/>
    <cellStyle name="Normal 8 45 2 3" xfId="17916" xr:uid="{00000000-0005-0000-0000-0000FE450000}"/>
    <cellStyle name="Normal 8 45 2 4" xfId="17917" xr:uid="{00000000-0005-0000-0000-0000FF450000}"/>
    <cellStyle name="Normal 8 45 2 5" xfId="17918" xr:uid="{00000000-0005-0000-0000-000000460000}"/>
    <cellStyle name="Normal 8 45 2 6" xfId="17919" xr:uid="{00000000-0005-0000-0000-000001460000}"/>
    <cellStyle name="Normal 8 45 3" xfId="17920" xr:uid="{00000000-0005-0000-0000-000002460000}"/>
    <cellStyle name="Normal 8 45 3 2" xfId="17921" xr:uid="{00000000-0005-0000-0000-000003460000}"/>
    <cellStyle name="Normal 8 45 4" xfId="17922" xr:uid="{00000000-0005-0000-0000-000004460000}"/>
    <cellStyle name="Normal 8 45 5" xfId="17923" xr:uid="{00000000-0005-0000-0000-000005460000}"/>
    <cellStyle name="Normal 8 46" xfId="17924" xr:uid="{00000000-0005-0000-0000-000006460000}"/>
    <cellStyle name="Normal 8 46 2" xfId="17925" xr:uid="{00000000-0005-0000-0000-000007460000}"/>
    <cellStyle name="Normal 8 46 2 2" xfId="17926" xr:uid="{00000000-0005-0000-0000-000008460000}"/>
    <cellStyle name="Normal 8 46 2 3" xfId="17927" xr:uid="{00000000-0005-0000-0000-000009460000}"/>
    <cellStyle name="Normal 8 46 2 4" xfId="17928" xr:uid="{00000000-0005-0000-0000-00000A460000}"/>
    <cellStyle name="Normal 8 46 2 5" xfId="17929" xr:uid="{00000000-0005-0000-0000-00000B460000}"/>
    <cellStyle name="Normal 8 46 2 6" xfId="17930" xr:uid="{00000000-0005-0000-0000-00000C460000}"/>
    <cellStyle name="Normal 8 46 3" xfId="17931" xr:uid="{00000000-0005-0000-0000-00000D460000}"/>
    <cellStyle name="Normal 8 46 3 2" xfId="17932" xr:uid="{00000000-0005-0000-0000-00000E460000}"/>
    <cellStyle name="Normal 8 46 4" xfId="17933" xr:uid="{00000000-0005-0000-0000-00000F460000}"/>
    <cellStyle name="Normal 8 46 5" xfId="17934" xr:uid="{00000000-0005-0000-0000-000010460000}"/>
    <cellStyle name="Normal 8 47" xfId="17935" xr:uid="{00000000-0005-0000-0000-000011460000}"/>
    <cellStyle name="Normal 8 47 2" xfId="17936" xr:uid="{00000000-0005-0000-0000-000012460000}"/>
    <cellStyle name="Normal 8 47 2 2" xfId="17937" xr:uid="{00000000-0005-0000-0000-000013460000}"/>
    <cellStyle name="Normal 8 47 2 3" xfId="17938" xr:uid="{00000000-0005-0000-0000-000014460000}"/>
    <cellStyle name="Normal 8 47 2 4" xfId="17939" xr:uid="{00000000-0005-0000-0000-000015460000}"/>
    <cellStyle name="Normal 8 47 2 5" xfId="17940" xr:uid="{00000000-0005-0000-0000-000016460000}"/>
    <cellStyle name="Normal 8 47 2 6" xfId="17941" xr:uid="{00000000-0005-0000-0000-000017460000}"/>
    <cellStyle name="Normal 8 47 3" xfId="17942" xr:uid="{00000000-0005-0000-0000-000018460000}"/>
    <cellStyle name="Normal 8 47 3 2" xfId="17943" xr:uid="{00000000-0005-0000-0000-000019460000}"/>
    <cellStyle name="Normal 8 47 4" xfId="17944" xr:uid="{00000000-0005-0000-0000-00001A460000}"/>
    <cellStyle name="Normal 8 47 5" xfId="17945" xr:uid="{00000000-0005-0000-0000-00001B460000}"/>
    <cellStyle name="Normal 8 48" xfId="17946" xr:uid="{00000000-0005-0000-0000-00001C460000}"/>
    <cellStyle name="Normal 8 48 2" xfId="17947" xr:uid="{00000000-0005-0000-0000-00001D460000}"/>
    <cellStyle name="Normal 8 48 3" xfId="17948" xr:uid="{00000000-0005-0000-0000-00001E460000}"/>
    <cellStyle name="Normal 8 49" xfId="17949" xr:uid="{00000000-0005-0000-0000-00001F460000}"/>
    <cellStyle name="Normal 8 49 2" xfId="17950" xr:uid="{00000000-0005-0000-0000-000020460000}"/>
    <cellStyle name="Normal 8 5" xfId="17951" xr:uid="{00000000-0005-0000-0000-000021460000}"/>
    <cellStyle name="Normal 8 5 2" xfId="17952" xr:uid="{00000000-0005-0000-0000-000022460000}"/>
    <cellStyle name="Normal 8 5 2 2" xfId="17953" xr:uid="{00000000-0005-0000-0000-000023460000}"/>
    <cellStyle name="Normal 8 5 2 2 2" xfId="17954" xr:uid="{00000000-0005-0000-0000-000024460000}"/>
    <cellStyle name="Normal 8 5 2 3" xfId="17955" xr:uid="{00000000-0005-0000-0000-000025460000}"/>
    <cellStyle name="Normal 8 5 2 4" xfId="17956" xr:uid="{00000000-0005-0000-0000-000026460000}"/>
    <cellStyle name="Normal 8 5 2 5" xfId="17957" xr:uid="{00000000-0005-0000-0000-000027460000}"/>
    <cellStyle name="Normal 8 5 2 6" xfId="17958" xr:uid="{00000000-0005-0000-0000-000028460000}"/>
    <cellStyle name="Normal 8 5 3" xfId="17959" xr:uid="{00000000-0005-0000-0000-000029460000}"/>
    <cellStyle name="Normal 8 5 3 2" xfId="17960" xr:uid="{00000000-0005-0000-0000-00002A460000}"/>
    <cellStyle name="Normal 8 5 4" xfId="17961" xr:uid="{00000000-0005-0000-0000-00002B460000}"/>
    <cellStyle name="Normal 8 5 4 2" xfId="17962" xr:uid="{00000000-0005-0000-0000-00002C460000}"/>
    <cellStyle name="Normal 8 5 5" xfId="17963" xr:uid="{00000000-0005-0000-0000-00002D460000}"/>
    <cellStyle name="Normal 8 5 5 2" xfId="17964" xr:uid="{00000000-0005-0000-0000-00002E460000}"/>
    <cellStyle name="Normal 8 50" xfId="17965" xr:uid="{00000000-0005-0000-0000-00002F460000}"/>
    <cellStyle name="Normal 8 50 2" xfId="17966" xr:uid="{00000000-0005-0000-0000-000030460000}"/>
    <cellStyle name="Normal 8 51" xfId="17967" xr:uid="{00000000-0005-0000-0000-000031460000}"/>
    <cellStyle name="Normal 8 6" xfId="17968" xr:uid="{00000000-0005-0000-0000-000032460000}"/>
    <cellStyle name="Normal 8 6 2" xfId="17969" xr:uid="{00000000-0005-0000-0000-000033460000}"/>
    <cellStyle name="Normal 8 6 2 2" xfId="17970" xr:uid="{00000000-0005-0000-0000-000034460000}"/>
    <cellStyle name="Normal 8 6 2 3" xfId="17971" xr:uid="{00000000-0005-0000-0000-000035460000}"/>
    <cellStyle name="Normal 8 6 2 4" xfId="17972" xr:uid="{00000000-0005-0000-0000-000036460000}"/>
    <cellStyle name="Normal 8 6 2 5" xfId="17973" xr:uid="{00000000-0005-0000-0000-000037460000}"/>
    <cellStyle name="Normal 8 6 2 6" xfId="17974" xr:uid="{00000000-0005-0000-0000-000038460000}"/>
    <cellStyle name="Normal 8 6 3" xfId="17975" xr:uid="{00000000-0005-0000-0000-000039460000}"/>
    <cellStyle name="Normal 8 6 3 2" xfId="17976" xr:uid="{00000000-0005-0000-0000-00003A460000}"/>
    <cellStyle name="Normal 8 6 4" xfId="17977" xr:uid="{00000000-0005-0000-0000-00003B460000}"/>
    <cellStyle name="Normal 8 6 4 2" xfId="17978" xr:uid="{00000000-0005-0000-0000-00003C460000}"/>
    <cellStyle name="Normal 8 6 5" xfId="17979" xr:uid="{00000000-0005-0000-0000-00003D460000}"/>
    <cellStyle name="Normal 8 7" xfId="17980" xr:uid="{00000000-0005-0000-0000-00003E460000}"/>
    <cellStyle name="Normal 8 7 2" xfId="17981" xr:uid="{00000000-0005-0000-0000-00003F460000}"/>
    <cellStyle name="Normal 8 7 2 2" xfId="17982" xr:uid="{00000000-0005-0000-0000-000040460000}"/>
    <cellStyle name="Normal 8 7 2 2 2" xfId="17983" xr:uid="{00000000-0005-0000-0000-000041460000}"/>
    <cellStyle name="Normal 8 7 2 3" xfId="17984" xr:uid="{00000000-0005-0000-0000-000042460000}"/>
    <cellStyle name="Normal 8 7 2 4" xfId="17985" xr:uid="{00000000-0005-0000-0000-000043460000}"/>
    <cellStyle name="Normal 8 7 2 5" xfId="17986" xr:uid="{00000000-0005-0000-0000-000044460000}"/>
    <cellStyle name="Normal 8 7 2 6" xfId="17987" xr:uid="{00000000-0005-0000-0000-000045460000}"/>
    <cellStyle name="Normal 8 7 3" xfId="17988" xr:uid="{00000000-0005-0000-0000-000046460000}"/>
    <cellStyle name="Normal 8 7 3 2" xfId="17989" xr:uid="{00000000-0005-0000-0000-000047460000}"/>
    <cellStyle name="Normal 8 7 4" xfId="17990" xr:uid="{00000000-0005-0000-0000-000048460000}"/>
    <cellStyle name="Normal 8 7 4 2" xfId="17991" xr:uid="{00000000-0005-0000-0000-000049460000}"/>
    <cellStyle name="Normal 8 7 5" xfId="17992" xr:uid="{00000000-0005-0000-0000-00004A460000}"/>
    <cellStyle name="Normal 8 7 5 2" xfId="17993" xr:uid="{00000000-0005-0000-0000-00004B460000}"/>
    <cellStyle name="Normal 8 8" xfId="17994" xr:uid="{00000000-0005-0000-0000-00004C460000}"/>
    <cellStyle name="Normal 8 8 2" xfId="17995" xr:uid="{00000000-0005-0000-0000-00004D460000}"/>
    <cellStyle name="Normal 8 8 2 2" xfId="17996" xr:uid="{00000000-0005-0000-0000-00004E460000}"/>
    <cellStyle name="Normal 8 8 2 2 2" xfId="17997" xr:uid="{00000000-0005-0000-0000-00004F460000}"/>
    <cellStyle name="Normal 8 8 2 3" xfId="17998" xr:uid="{00000000-0005-0000-0000-000050460000}"/>
    <cellStyle name="Normal 8 8 2 4" xfId="17999" xr:uid="{00000000-0005-0000-0000-000051460000}"/>
    <cellStyle name="Normal 8 8 2 5" xfId="18000" xr:uid="{00000000-0005-0000-0000-000052460000}"/>
    <cellStyle name="Normal 8 8 2 6" xfId="18001" xr:uid="{00000000-0005-0000-0000-000053460000}"/>
    <cellStyle name="Normal 8 8 3" xfId="18002" xr:uid="{00000000-0005-0000-0000-000054460000}"/>
    <cellStyle name="Normal 8 8 3 2" xfId="18003" xr:uid="{00000000-0005-0000-0000-000055460000}"/>
    <cellStyle name="Normal 8 8 4" xfId="18004" xr:uid="{00000000-0005-0000-0000-000056460000}"/>
    <cellStyle name="Normal 8 8 4 2" xfId="18005" xr:uid="{00000000-0005-0000-0000-000057460000}"/>
    <cellStyle name="Normal 8 8 5" xfId="18006" xr:uid="{00000000-0005-0000-0000-000058460000}"/>
    <cellStyle name="Normal 8 9" xfId="18007" xr:uid="{00000000-0005-0000-0000-000059460000}"/>
    <cellStyle name="Normal 8 9 2" xfId="18008" xr:uid="{00000000-0005-0000-0000-00005A460000}"/>
    <cellStyle name="Normal 8 9 2 2" xfId="18009" xr:uid="{00000000-0005-0000-0000-00005B460000}"/>
    <cellStyle name="Normal 8 9 2 3" xfId="18010" xr:uid="{00000000-0005-0000-0000-00005C460000}"/>
    <cellStyle name="Normal 8 9 2 4" xfId="18011" xr:uid="{00000000-0005-0000-0000-00005D460000}"/>
    <cellStyle name="Normal 8 9 2 5" xfId="18012" xr:uid="{00000000-0005-0000-0000-00005E460000}"/>
    <cellStyle name="Normal 8 9 2 6" xfId="18013" xr:uid="{00000000-0005-0000-0000-00005F460000}"/>
    <cellStyle name="Normal 8 9 3" xfId="18014" xr:uid="{00000000-0005-0000-0000-000060460000}"/>
    <cellStyle name="Normal 8 9 3 2" xfId="18015" xr:uid="{00000000-0005-0000-0000-000061460000}"/>
    <cellStyle name="Normal 8 9 4" xfId="18016" xr:uid="{00000000-0005-0000-0000-000062460000}"/>
    <cellStyle name="Normal 8 9 5" xfId="18017" xr:uid="{00000000-0005-0000-0000-000063460000}"/>
    <cellStyle name="Normal 80" xfId="18018" xr:uid="{00000000-0005-0000-0000-000064460000}"/>
    <cellStyle name="Normal 80 2" xfId="18019" xr:uid="{00000000-0005-0000-0000-000065460000}"/>
    <cellStyle name="Normal 80 2 2" xfId="18020" xr:uid="{00000000-0005-0000-0000-000066460000}"/>
    <cellStyle name="Normal 80 2 2 2" xfId="18021" xr:uid="{00000000-0005-0000-0000-000067460000}"/>
    <cellStyle name="Normal 80 2 3" xfId="18022" xr:uid="{00000000-0005-0000-0000-000068460000}"/>
    <cellStyle name="Normal 80 2 4" xfId="18023" xr:uid="{00000000-0005-0000-0000-000069460000}"/>
    <cellStyle name="Normal 80 2 5" xfId="18024" xr:uid="{00000000-0005-0000-0000-00006A460000}"/>
    <cellStyle name="Normal 80 3" xfId="18025" xr:uid="{00000000-0005-0000-0000-00006B460000}"/>
    <cellStyle name="Normal 80 3 2" xfId="18026" xr:uid="{00000000-0005-0000-0000-00006C460000}"/>
    <cellStyle name="Normal 80 4" xfId="18027" xr:uid="{00000000-0005-0000-0000-00006D460000}"/>
    <cellStyle name="Normal 80 5" xfId="18028" xr:uid="{00000000-0005-0000-0000-00006E460000}"/>
    <cellStyle name="Normal 80 6" xfId="18029" xr:uid="{00000000-0005-0000-0000-00006F460000}"/>
    <cellStyle name="Normal 81" xfId="18030" xr:uid="{00000000-0005-0000-0000-000070460000}"/>
    <cellStyle name="Normal 81 2" xfId="18031" xr:uid="{00000000-0005-0000-0000-000071460000}"/>
    <cellStyle name="Normal 81 2 2" xfId="18032" xr:uid="{00000000-0005-0000-0000-000072460000}"/>
    <cellStyle name="Normal 81 2 2 2" xfId="18033" xr:uid="{00000000-0005-0000-0000-000073460000}"/>
    <cellStyle name="Normal 81 2 3" xfId="18034" xr:uid="{00000000-0005-0000-0000-000074460000}"/>
    <cellStyle name="Normal 81 2 4" xfId="18035" xr:uid="{00000000-0005-0000-0000-000075460000}"/>
    <cellStyle name="Normal 81 2 5" xfId="18036" xr:uid="{00000000-0005-0000-0000-000076460000}"/>
    <cellStyle name="Normal 81 3" xfId="18037" xr:uid="{00000000-0005-0000-0000-000077460000}"/>
    <cellStyle name="Normal 81 3 2" xfId="18038" xr:uid="{00000000-0005-0000-0000-000078460000}"/>
    <cellStyle name="Normal 81 4" xfId="18039" xr:uid="{00000000-0005-0000-0000-000079460000}"/>
    <cellStyle name="Normal 81 5" xfId="18040" xr:uid="{00000000-0005-0000-0000-00007A460000}"/>
    <cellStyle name="Normal 81 6" xfId="18041" xr:uid="{00000000-0005-0000-0000-00007B460000}"/>
    <cellStyle name="Normal 82" xfId="18042" xr:uid="{00000000-0005-0000-0000-00007C460000}"/>
    <cellStyle name="Normal 82 2" xfId="18043" xr:uid="{00000000-0005-0000-0000-00007D460000}"/>
    <cellStyle name="Normal 82 2 2" xfId="18044" xr:uid="{00000000-0005-0000-0000-00007E460000}"/>
    <cellStyle name="Normal 82 2 2 2" xfId="18045" xr:uid="{00000000-0005-0000-0000-00007F460000}"/>
    <cellStyle name="Normal 82 2 3" xfId="18046" xr:uid="{00000000-0005-0000-0000-000080460000}"/>
    <cellStyle name="Normal 82 2 4" xfId="18047" xr:uid="{00000000-0005-0000-0000-000081460000}"/>
    <cellStyle name="Normal 82 2 5" xfId="18048" xr:uid="{00000000-0005-0000-0000-000082460000}"/>
    <cellStyle name="Normal 82 3" xfId="18049" xr:uid="{00000000-0005-0000-0000-000083460000}"/>
    <cellStyle name="Normal 82 3 2" xfId="18050" xr:uid="{00000000-0005-0000-0000-000084460000}"/>
    <cellStyle name="Normal 82 4" xfId="18051" xr:uid="{00000000-0005-0000-0000-000085460000}"/>
    <cellStyle name="Normal 82 5" xfId="18052" xr:uid="{00000000-0005-0000-0000-000086460000}"/>
    <cellStyle name="Normal 82 6" xfId="18053" xr:uid="{00000000-0005-0000-0000-000087460000}"/>
    <cellStyle name="Normal 83" xfId="18054" xr:uid="{00000000-0005-0000-0000-000088460000}"/>
    <cellStyle name="Normal 83 2" xfId="18055" xr:uid="{00000000-0005-0000-0000-000089460000}"/>
    <cellStyle name="Normal 83 2 2" xfId="18056" xr:uid="{00000000-0005-0000-0000-00008A460000}"/>
    <cellStyle name="Normal 83 2 2 2" xfId="18057" xr:uid="{00000000-0005-0000-0000-00008B460000}"/>
    <cellStyle name="Normal 83 2 3" xfId="18058" xr:uid="{00000000-0005-0000-0000-00008C460000}"/>
    <cellStyle name="Normal 83 2 4" xfId="18059" xr:uid="{00000000-0005-0000-0000-00008D460000}"/>
    <cellStyle name="Normal 83 2 5" xfId="18060" xr:uid="{00000000-0005-0000-0000-00008E460000}"/>
    <cellStyle name="Normal 83 3" xfId="18061" xr:uid="{00000000-0005-0000-0000-00008F460000}"/>
    <cellStyle name="Normal 83 3 2" xfId="18062" xr:uid="{00000000-0005-0000-0000-000090460000}"/>
    <cellStyle name="Normal 83 4" xfId="18063" xr:uid="{00000000-0005-0000-0000-000091460000}"/>
    <cellStyle name="Normal 83 5" xfId="18064" xr:uid="{00000000-0005-0000-0000-000092460000}"/>
    <cellStyle name="Normal 83 6" xfId="18065" xr:uid="{00000000-0005-0000-0000-000093460000}"/>
    <cellStyle name="Normal 84" xfId="18066" xr:uid="{00000000-0005-0000-0000-000094460000}"/>
    <cellStyle name="Normal 84 2" xfId="18067" xr:uid="{00000000-0005-0000-0000-000095460000}"/>
    <cellStyle name="Normal 84 2 2" xfId="18068" xr:uid="{00000000-0005-0000-0000-000096460000}"/>
    <cellStyle name="Normal 84 2 2 2" xfId="18069" xr:uid="{00000000-0005-0000-0000-000097460000}"/>
    <cellStyle name="Normal 84 2 3" xfId="18070" xr:uid="{00000000-0005-0000-0000-000098460000}"/>
    <cellStyle name="Normal 84 2 4" xfId="18071" xr:uid="{00000000-0005-0000-0000-000099460000}"/>
    <cellStyle name="Normal 84 2 5" xfId="18072" xr:uid="{00000000-0005-0000-0000-00009A460000}"/>
    <cellStyle name="Normal 84 3" xfId="18073" xr:uid="{00000000-0005-0000-0000-00009B460000}"/>
    <cellStyle name="Normal 84 3 2" xfId="18074" xr:uid="{00000000-0005-0000-0000-00009C460000}"/>
    <cellStyle name="Normal 84 4" xfId="18075" xr:uid="{00000000-0005-0000-0000-00009D460000}"/>
    <cellStyle name="Normal 84 5" xfId="18076" xr:uid="{00000000-0005-0000-0000-00009E460000}"/>
    <cellStyle name="Normal 84 6" xfId="18077" xr:uid="{00000000-0005-0000-0000-00009F460000}"/>
    <cellStyle name="Normal 85" xfId="18078" xr:uid="{00000000-0005-0000-0000-0000A0460000}"/>
    <cellStyle name="Normal 85 2" xfId="18079" xr:uid="{00000000-0005-0000-0000-0000A1460000}"/>
    <cellStyle name="Normal 85 2 2" xfId="18080" xr:uid="{00000000-0005-0000-0000-0000A2460000}"/>
    <cellStyle name="Normal 85 2 2 2" xfId="18081" xr:uid="{00000000-0005-0000-0000-0000A3460000}"/>
    <cellStyle name="Normal 85 2 3" xfId="18082" xr:uid="{00000000-0005-0000-0000-0000A4460000}"/>
    <cellStyle name="Normal 85 2 4" xfId="18083" xr:uid="{00000000-0005-0000-0000-0000A5460000}"/>
    <cellStyle name="Normal 85 2 5" xfId="18084" xr:uid="{00000000-0005-0000-0000-0000A6460000}"/>
    <cellStyle name="Normal 85 3" xfId="18085" xr:uid="{00000000-0005-0000-0000-0000A7460000}"/>
    <cellStyle name="Normal 85 3 2" xfId="18086" xr:uid="{00000000-0005-0000-0000-0000A8460000}"/>
    <cellStyle name="Normal 85 4" xfId="18087" xr:uid="{00000000-0005-0000-0000-0000A9460000}"/>
    <cellStyle name="Normal 85 5" xfId="18088" xr:uid="{00000000-0005-0000-0000-0000AA460000}"/>
    <cellStyle name="Normal 85 6" xfId="18089" xr:uid="{00000000-0005-0000-0000-0000AB460000}"/>
    <cellStyle name="Normal 86" xfId="18090" xr:uid="{00000000-0005-0000-0000-0000AC460000}"/>
    <cellStyle name="Normal 86 2" xfId="18091" xr:uid="{00000000-0005-0000-0000-0000AD460000}"/>
    <cellStyle name="Normal 87" xfId="18092" xr:uid="{00000000-0005-0000-0000-0000AE460000}"/>
    <cellStyle name="Normal 87 2" xfId="18093" xr:uid="{00000000-0005-0000-0000-0000AF460000}"/>
    <cellStyle name="Normal 87 2 2" xfId="18094" xr:uid="{00000000-0005-0000-0000-0000B0460000}"/>
    <cellStyle name="Normal 87 2 2 2" xfId="18095" xr:uid="{00000000-0005-0000-0000-0000B1460000}"/>
    <cellStyle name="Normal 87 2 3" xfId="18096" xr:uid="{00000000-0005-0000-0000-0000B2460000}"/>
    <cellStyle name="Normal 87 2 4" xfId="18097" xr:uid="{00000000-0005-0000-0000-0000B3460000}"/>
    <cellStyle name="Normal 87 2 5" xfId="18098" xr:uid="{00000000-0005-0000-0000-0000B4460000}"/>
    <cellStyle name="Normal 87 3" xfId="18099" xr:uid="{00000000-0005-0000-0000-0000B5460000}"/>
    <cellStyle name="Normal 87 3 2" xfId="18100" xr:uid="{00000000-0005-0000-0000-0000B6460000}"/>
    <cellStyle name="Normal 87 4" xfId="18101" xr:uid="{00000000-0005-0000-0000-0000B7460000}"/>
    <cellStyle name="Normal 87 5" xfId="18102" xr:uid="{00000000-0005-0000-0000-0000B8460000}"/>
    <cellStyle name="Normal 87 6" xfId="18103" xr:uid="{00000000-0005-0000-0000-0000B9460000}"/>
    <cellStyle name="Normal 88" xfId="18104" xr:uid="{00000000-0005-0000-0000-0000BA460000}"/>
    <cellStyle name="Normal 88 2" xfId="18105" xr:uid="{00000000-0005-0000-0000-0000BB460000}"/>
    <cellStyle name="Normal 88 2 2" xfId="18106" xr:uid="{00000000-0005-0000-0000-0000BC460000}"/>
    <cellStyle name="Normal 88 2 2 2" xfId="18107" xr:uid="{00000000-0005-0000-0000-0000BD460000}"/>
    <cellStyle name="Normal 88 2 3" xfId="18108" xr:uid="{00000000-0005-0000-0000-0000BE460000}"/>
    <cellStyle name="Normal 88 2 4" xfId="18109" xr:uid="{00000000-0005-0000-0000-0000BF460000}"/>
    <cellStyle name="Normal 88 2 5" xfId="18110" xr:uid="{00000000-0005-0000-0000-0000C0460000}"/>
    <cellStyle name="Normal 88 3" xfId="18111" xr:uid="{00000000-0005-0000-0000-0000C1460000}"/>
    <cellStyle name="Normal 88 3 2" xfId="18112" xr:uid="{00000000-0005-0000-0000-0000C2460000}"/>
    <cellStyle name="Normal 88 4" xfId="18113" xr:uid="{00000000-0005-0000-0000-0000C3460000}"/>
    <cellStyle name="Normal 88 5" xfId="18114" xr:uid="{00000000-0005-0000-0000-0000C4460000}"/>
    <cellStyle name="Normal 88 6" xfId="18115" xr:uid="{00000000-0005-0000-0000-0000C5460000}"/>
    <cellStyle name="Normal 89" xfId="18116" xr:uid="{00000000-0005-0000-0000-0000C6460000}"/>
    <cellStyle name="Normal 89 2" xfId="18117" xr:uid="{00000000-0005-0000-0000-0000C7460000}"/>
    <cellStyle name="Normal 89 2 2" xfId="18118" xr:uid="{00000000-0005-0000-0000-0000C8460000}"/>
    <cellStyle name="Normal 89 3" xfId="18119" xr:uid="{00000000-0005-0000-0000-0000C9460000}"/>
    <cellStyle name="Normal 89 4" xfId="18120" xr:uid="{00000000-0005-0000-0000-0000CA460000}"/>
    <cellStyle name="Normal 89 5" xfId="18121" xr:uid="{00000000-0005-0000-0000-0000CB460000}"/>
    <cellStyle name="Normal 9" xfId="18122" xr:uid="{00000000-0005-0000-0000-0000CC460000}"/>
    <cellStyle name="Normal 9 10" xfId="18123" xr:uid="{00000000-0005-0000-0000-0000CD460000}"/>
    <cellStyle name="Normal 9 10 2" xfId="18124" xr:uid="{00000000-0005-0000-0000-0000CE460000}"/>
    <cellStyle name="Normal 9 10 2 2" xfId="18125" xr:uid="{00000000-0005-0000-0000-0000CF460000}"/>
    <cellStyle name="Normal 9 10 2 3" xfId="18126" xr:uid="{00000000-0005-0000-0000-0000D0460000}"/>
    <cellStyle name="Normal 9 10 2 4" xfId="18127" xr:uid="{00000000-0005-0000-0000-0000D1460000}"/>
    <cellStyle name="Normal 9 10 2 5" xfId="18128" xr:uid="{00000000-0005-0000-0000-0000D2460000}"/>
    <cellStyle name="Normal 9 10 2 6" xfId="18129" xr:uid="{00000000-0005-0000-0000-0000D3460000}"/>
    <cellStyle name="Normal 9 10 3" xfId="18130" xr:uid="{00000000-0005-0000-0000-0000D4460000}"/>
    <cellStyle name="Normal 9 10 3 2" xfId="18131" xr:uid="{00000000-0005-0000-0000-0000D5460000}"/>
    <cellStyle name="Normal 9 10 4" xfId="18132" xr:uid="{00000000-0005-0000-0000-0000D6460000}"/>
    <cellStyle name="Normal 9 10 4 2" xfId="18133" xr:uid="{00000000-0005-0000-0000-0000D7460000}"/>
    <cellStyle name="Normal 9 10 5" xfId="18134" xr:uid="{00000000-0005-0000-0000-0000D8460000}"/>
    <cellStyle name="Normal 9 11" xfId="18135" xr:uid="{00000000-0005-0000-0000-0000D9460000}"/>
    <cellStyle name="Normal 9 11 2" xfId="18136" xr:uid="{00000000-0005-0000-0000-0000DA460000}"/>
    <cellStyle name="Normal 9 11 2 2" xfId="18137" xr:uid="{00000000-0005-0000-0000-0000DB460000}"/>
    <cellStyle name="Normal 9 11 2 3" xfId="18138" xr:uid="{00000000-0005-0000-0000-0000DC460000}"/>
    <cellStyle name="Normal 9 11 2 4" xfId="18139" xr:uid="{00000000-0005-0000-0000-0000DD460000}"/>
    <cellStyle name="Normal 9 11 2 5" xfId="18140" xr:uid="{00000000-0005-0000-0000-0000DE460000}"/>
    <cellStyle name="Normal 9 11 2 6" xfId="18141" xr:uid="{00000000-0005-0000-0000-0000DF460000}"/>
    <cellStyle name="Normal 9 11 3" xfId="18142" xr:uid="{00000000-0005-0000-0000-0000E0460000}"/>
    <cellStyle name="Normal 9 11 3 2" xfId="18143" xr:uid="{00000000-0005-0000-0000-0000E1460000}"/>
    <cellStyle name="Normal 9 11 4" xfId="18144" xr:uid="{00000000-0005-0000-0000-0000E2460000}"/>
    <cellStyle name="Normal 9 11 5" xfId="18145" xr:uid="{00000000-0005-0000-0000-0000E3460000}"/>
    <cellStyle name="Normal 9 12" xfId="18146" xr:uid="{00000000-0005-0000-0000-0000E4460000}"/>
    <cellStyle name="Normal 9 12 2" xfId="18147" xr:uid="{00000000-0005-0000-0000-0000E5460000}"/>
    <cellStyle name="Normal 9 12 2 2" xfId="18148" xr:uid="{00000000-0005-0000-0000-0000E6460000}"/>
    <cellStyle name="Normal 9 12 2 3" xfId="18149" xr:uid="{00000000-0005-0000-0000-0000E7460000}"/>
    <cellStyle name="Normal 9 12 2 4" xfId="18150" xr:uid="{00000000-0005-0000-0000-0000E8460000}"/>
    <cellStyle name="Normal 9 12 2 5" xfId="18151" xr:uid="{00000000-0005-0000-0000-0000E9460000}"/>
    <cellStyle name="Normal 9 12 2 6" xfId="18152" xr:uid="{00000000-0005-0000-0000-0000EA460000}"/>
    <cellStyle name="Normal 9 12 3" xfId="18153" xr:uid="{00000000-0005-0000-0000-0000EB460000}"/>
    <cellStyle name="Normal 9 12 3 2" xfId="18154" xr:uid="{00000000-0005-0000-0000-0000EC460000}"/>
    <cellStyle name="Normal 9 12 4" xfId="18155" xr:uid="{00000000-0005-0000-0000-0000ED460000}"/>
    <cellStyle name="Normal 9 12 5" xfId="18156" xr:uid="{00000000-0005-0000-0000-0000EE460000}"/>
    <cellStyle name="Normal 9 13" xfId="18157" xr:uid="{00000000-0005-0000-0000-0000EF460000}"/>
    <cellStyle name="Normal 9 13 2" xfId="18158" xr:uid="{00000000-0005-0000-0000-0000F0460000}"/>
    <cellStyle name="Normal 9 13 2 2" xfId="18159" xr:uid="{00000000-0005-0000-0000-0000F1460000}"/>
    <cellStyle name="Normal 9 13 2 3" xfId="18160" xr:uid="{00000000-0005-0000-0000-0000F2460000}"/>
    <cellStyle name="Normal 9 13 2 4" xfId="18161" xr:uid="{00000000-0005-0000-0000-0000F3460000}"/>
    <cellStyle name="Normal 9 13 2 5" xfId="18162" xr:uid="{00000000-0005-0000-0000-0000F4460000}"/>
    <cellStyle name="Normal 9 13 2 6" xfId="18163" xr:uid="{00000000-0005-0000-0000-0000F5460000}"/>
    <cellStyle name="Normal 9 13 3" xfId="18164" xr:uid="{00000000-0005-0000-0000-0000F6460000}"/>
    <cellStyle name="Normal 9 13 3 2" xfId="18165" xr:uid="{00000000-0005-0000-0000-0000F7460000}"/>
    <cellStyle name="Normal 9 13 4" xfId="18166" xr:uid="{00000000-0005-0000-0000-0000F8460000}"/>
    <cellStyle name="Normal 9 13 5" xfId="18167" xr:uid="{00000000-0005-0000-0000-0000F9460000}"/>
    <cellStyle name="Normal 9 14" xfId="18168" xr:uid="{00000000-0005-0000-0000-0000FA460000}"/>
    <cellStyle name="Normal 9 14 2" xfId="18169" xr:uid="{00000000-0005-0000-0000-0000FB460000}"/>
    <cellStyle name="Normal 9 14 2 2" xfId="18170" xr:uid="{00000000-0005-0000-0000-0000FC460000}"/>
    <cellStyle name="Normal 9 14 2 3" xfId="18171" xr:uid="{00000000-0005-0000-0000-0000FD460000}"/>
    <cellStyle name="Normal 9 14 2 4" xfId="18172" xr:uid="{00000000-0005-0000-0000-0000FE460000}"/>
    <cellStyle name="Normal 9 14 2 5" xfId="18173" xr:uid="{00000000-0005-0000-0000-0000FF460000}"/>
    <cellStyle name="Normal 9 14 2 6" xfId="18174" xr:uid="{00000000-0005-0000-0000-000000470000}"/>
    <cellStyle name="Normal 9 14 3" xfId="18175" xr:uid="{00000000-0005-0000-0000-000001470000}"/>
    <cellStyle name="Normal 9 14 3 2" xfId="18176" xr:uid="{00000000-0005-0000-0000-000002470000}"/>
    <cellStyle name="Normal 9 14 4" xfId="18177" xr:uid="{00000000-0005-0000-0000-000003470000}"/>
    <cellStyle name="Normal 9 14 5" xfId="18178" xr:uid="{00000000-0005-0000-0000-000004470000}"/>
    <cellStyle name="Normal 9 15" xfId="18179" xr:uid="{00000000-0005-0000-0000-000005470000}"/>
    <cellStyle name="Normal 9 15 2" xfId="18180" xr:uid="{00000000-0005-0000-0000-000006470000}"/>
    <cellStyle name="Normal 9 15 2 2" xfId="18181" xr:uid="{00000000-0005-0000-0000-000007470000}"/>
    <cellStyle name="Normal 9 15 2 3" xfId="18182" xr:uid="{00000000-0005-0000-0000-000008470000}"/>
    <cellStyle name="Normal 9 15 2 4" xfId="18183" xr:uid="{00000000-0005-0000-0000-000009470000}"/>
    <cellStyle name="Normal 9 15 2 5" xfId="18184" xr:uid="{00000000-0005-0000-0000-00000A470000}"/>
    <cellStyle name="Normal 9 15 2 6" xfId="18185" xr:uid="{00000000-0005-0000-0000-00000B470000}"/>
    <cellStyle name="Normal 9 15 3" xfId="18186" xr:uid="{00000000-0005-0000-0000-00000C470000}"/>
    <cellStyle name="Normal 9 15 3 2" xfId="18187" xr:uid="{00000000-0005-0000-0000-00000D470000}"/>
    <cellStyle name="Normal 9 15 4" xfId="18188" xr:uid="{00000000-0005-0000-0000-00000E470000}"/>
    <cellStyle name="Normal 9 15 5" xfId="18189" xr:uid="{00000000-0005-0000-0000-00000F470000}"/>
    <cellStyle name="Normal 9 16" xfId="18190" xr:uid="{00000000-0005-0000-0000-000010470000}"/>
    <cellStyle name="Normal 9 16 2" xfId="18191" xr:uid="{00000000-0005-0000-0000-000011470000}"/>
    <cellStyle name="Normal 9 16 2 2" xfId="18192" xr:uid="{00000000-0005-0000-0000-000012470000}"/>
    <cellStyle name="Normal 9 16 2 3" xfId="18193" xr:uid="{00000000-0005-0000-0000-000013470000}"/>
    <cellStyle name="Normal 9 16 2 4" xfId="18194" xr:uid="{00000000-0005-0000-0000-000014470000}"/>
    <cellStyle name="Normal 9 16 2 5" xfId="18195" xr:uid="{00000000-0005-0000-0000-000015470000}"/>
    <cellStyle name="Normal 9 16 2 6" xfId="18196" xr:uid="{00000000-0005-0000-0000-000016470000}"/>
    <cellStyle name="Normal 9 16 3" xfId="18197" xr:uid="{00000000-0005-0000-0000-000017470000}"/>
    <cellStyle name="Normal 9 16 3 2" xfId="18198" xr:uid="{00000000-0005-0000-0000-000018470000}"/>
    <cellStyle name="Normal 9 16 4" xfId="18199" xr:uid="{00000000-0005-0000-0000-000019470000}"/>
    <cellStyle name="Normal 9 16 5" xfId="18200" xr:uid="{00000000-0005-0000-0000-00001A470000}"/>
    <cellStyle name="Normal 9 17" xfId="18201" xr:uid="{00000000-0005-0000-0000-00001B470000}"/>
    <cellStyle name="Normal 9 17 2" xfId="18202" xr:uid="{00000000-0005-0000-0000-00001C470000}"/>
    <cellStyle name="Normal 9 17 2 2" xfId="18203" xr:uid="{00000000-0005-0000-0000-00001D470000}"/>
    <cellStyle name="Normal 9 17 2 3" xfId="18204" xr:uid="{00000000-0005-0000-0000-00001E470000}"/>
    <cellStyle name="Normal 9 17 2 4" xfId="18205" xr:uid="{00000000-0005-0000-0000-00001F470000}"/>
    <cellStyle name="Normal 9 17 2 5" xfId="18206" xr:uid="{00000000-0005-0000-0000-000020470000}"/>
    <cellStyle name="Normal 9 17 2 6" xfId="18207" xr:uid="{00000000-0005-0000-0000-000021470000}"/>
    <cellStyle name="Normal 9 17 3" xfId="18208" xr:uid="{00000000-0005-0000-0000-000022470000}"/>
    <cellStyle name="Normal 9 17 3 2" xfId="18209" xr:uid="{00000000-0005-0000-0000-000023470000}"/>
    <cellStyle name="Normal 9 17 4" xfId="18210" xr:uid="{00000000-0005-0000-0000-000024470000}"/>
    <cellStyle name="Normal 9 17 5" xfId="18211" xr:uid="{00000000-0005-0000-0000-000025470000}"/>
    <cellStyle name="Normal 9 18" xfId="18212" xr:uid="{00000000-0005-0000-0000-000026470000}"/>
    <cellStyle name="Normal 9 18 2" xfId="18213" xr:uid="{00000000-0005-0000-0000-000027470000}"/>
    <cellStyle name="Normal 9 18 2 2" xfId="18214" xr:uid="{00000000-0005-0000-0000-000028470000}"/>
    <cellStyle name="Normal 9 18 2 3" xfId="18215" xr:uid="{00000000-0005-0000-0000-000029470000}"/>
    <cellStyle name="Normal 9 18 2 4" xfId="18216" xr:uid="{00000000-0005-0000-0000-00002A470000}"/>
    <cellStyle name="Normal 9 18 2 5" xfId="18217" xr:uid="{00000000-0005-0000-0000-00002B470000}"/>
    <cellStyle name="Normal 9 18 2 6" xfId="18218" xr:uid="{00000000-0005-0000-0000-00002C470000}"/>
    <cellStyle name="Normal 9 18 3" xfId="18219" xr:uid="{00000000-0005-0000-0000-00002D470000}"/>
    <cellStyle name="Normal 9 18 3 2" xfId="18220" xr:uid="{00000000-0005-0000-0000-00002E470000}"/>
    <cellStyle name="Normal 9 18 4" xfId="18221" xr:uid="{00000000-0005-0000-0000-00002F470000}"/>
    <cellStyle name="Normal 9 18 5" xfId="18222" xr:uid="{00000000-0005-0000-0000-000030470000}"/>
    <cellStyle name="Normal 9 19" xfId="18223" xr:uid="{00000000-0005-0000-0000-000031470000}"/>
    <cellStyle name="Normal 9 19 2" xfId="18224" xr:uid="{00000000-0005-0000-0000-000032470000}"/>
    <cellStyle name="Normal 9 19 2 2" xfId="18225" xr:uid="{00000000-0005-0000-0000-000033470000}"/>
    <cellStyle name="Normal 9 19 2 3" xfId="18226" xr:uid="{00000000-0005-0000-0000-000034470000}"/>
    <cellStyle name="Normal 9 19 2 4" xfId="18227" xr:uid="{00000000-0005-0000-0000-000035470000}"/>
    <cellStyle name="Normal 9 19 2 5" xfId="18228" xr:uid="{00000000-0005-0000-0000-000036470000}"/>
    <cellStyle name="Normal 9 19 2 6" xfId="18229" xr:uid="{00000000-0005-0000-0000-000037470000}"/>
    <cellStyle name="Normal 9 19 3" xfId="18230" xr:uid="{00000000-0005-0000-0000-000038470000}"/>
    <cellStyle name="Normal 9 19 3 2" xfId="18231" xr:uid="{00000000-0005-0000-0000-000039470000}"/>
    <cellStyle name="Normal 9 19 4" xfId="18232" xr:uid="{00000000-0005-0000-0000-00003A470000}"/>
    <cellStyle name="Normal 9 19 5" xfId="18233" xr:uid="{00000000-0005-0000-0000-00003B470000}"/>
    <cellStyle name="Normal 9 2" xfId="18234" xr:uid="{00000000-0005-0000-0000-00003C470000}"/>
    <cellStyle name="Normal 9 2 10" xfId="18235" xr:uid="{00000000-0005-0000-0000-00003D470000}"/>
    <cellStyle name="Normal 9 2 2" xfId="18236" xr:uid="{00000000-0005-0000-0000-00003E470000}"/>
    <cellStyle name="Normal 9 2 2 2" xfId="18237" xr:uid="{00000000-0005-0000-0000-00003F470000}"/>
    <cellStyle name="Normal 9 2 2 2 2" xfId="18238" xr:uid="{00000000-0005-0000-0000-000040470000}"/>
    <cellStyle name="Normal 9 2 2 2 3" xfId="18239" xr:uid="{00000000-0005-0000-0000-000041470000}"/>
    <cellStyle name="Normal 9 2 2 3" xfId="18240" xr:uid="{00000000-0005-0000-0000-000042470000}"/>
    <cellStyle name="Normal 9 2 2 3 2" xfId="18241" xr:uid="{00000000-0005-0000-0000-000043470000}"/>
    <cellStyle name="Normal 9 2 2 4" xfId="18242" xr:uid="{00000000-0005-0000-0000-000044470000}"/>
    <cellStyle name="Normal 9 2 2 4 2" xfId="18243" xr:uid="{00000000-0005-0000-0000-000045470000}"/>
    <cellStyle name="Normal 9 2 2 5" xfId="18244" xr:uid="{00000000-0005-0000-0000-000046470000}"/>
    <cellStyle name="Normal 9 2 2 5 2" xfId="18245" xr:uid="{00000000-0005-0000-0000-000047470000}"/>
    <cellStyle name="Normal 9 2 2 6" xfId="18246" xr:uid="{00000000-0005-0000-0000-000048470000}"/>
    <cellStyle name="Normal 9 2 3" xfId="18247" xr:uid="{00000000-0005-0000-0000-000049470000}"/>
    <cellStyle name="Normal 9 2 3 2" xfId="18248" xr:uid="{00000000-0005-0000-0000-00004A470000}"/>
    <cellStyle name="Normal 9 2 3 2 2" xfId="18249" xr:uid="{00000000-0005-0000-0000-00004B470000}"/>
    <cellStyle name="Normal 9 2 3 3" xfId="18250" xr:uid="{00000000-0005-0000-0000-00004C470000}"/>
    <cellStyle name="Normal 9 2 3 3 2" xfId="18251" xr:uid="{00000000-0005-0000-0000-00004D470000}"/>
    <cellStyle name="Normal 9 2 3 4" xfId="18252" xr:uid="{00000000-0005-0000-0000-00004E470000}"/>
    <cellStyle name="Normal 9 2 3 5" xfId="18253" xr:uid="{00000000-0005-0000-0000-00004F470000}"/>
    <cellStyle name="Normal 9 2 3 6" xfId="18254" xr:uid="{00000000-0005-0000-0000-000050470000}"/>
    <cellStyle name="Normal 9 2 3 7" xfId="18255" xr:uid="{00000000-0005-0000-0000-000051470000}"/>
    <cellStyle name="Normal 9 2 4" xfId="18256" xr:uid="{00000000-0005-0000-0000-000052470000}"/>
    <cellStyle name="Normal 9 2 4 2" xfId="18257" xr:uid="{00000000-0005-0000-0000-000053470000}"/>
    <cellStyle name="Normal 9 2 5" xfId="18258" xr:uid="{00000000-0005-0000-0000-000054470000}"/>
    <cellStyle name="Normal 9 2 5 2" xfId="18259" xr:uid="{00000000-0005-0000-0000-000055470000}"/>
    <cellStyle name="Normal 9 2 6" xfId="18260" xr:uid="{00000000-0005-0000-0000-000056470000}"/>
    <cellStyle name="Normal 9 2 7" xfId="18261" xr:uid="{00000000-0005-0000-0000-000057470000}"/>
    <cellStyle name="Normal 9 2 8" xfId="18262" xr:uid="{00000000-0005-0000-0000-000058470000}"/>
    <cellStyle name="Normal 9 2 9" xfId="18263" xr:uid="{00000000-0005-0000-0000-000059470000}"/>
    <cellStyle name="Normal 9 20" xfId="18264" xr:uid="{00000000-0005-0000-0000-00005A470000}"/>
    <cellStyle name="Normal 9 20 2" xfId="18265" xr:uid="{00000000-0005-0000-0000-00005B470000}"/>
    <cellStyle name="Normal 9 20 2 2" xfId="18266" xr:uid="{00000000-0005-0000-0000-00005C470000}"/>
    <cellStyle name="Normal 9 20 2 3" xfId="18267" xr:uid="{00000000-0005-0000-0000-00005D470000}"/>
    <cellStyle name="Normal 9 20 2 4" xfId="18268" xr:uid="{00000000-0005-0000-0000-00005E470000}"/>
    <cellStyle name="Normal 9 20 2 5" xfId="18269" xr:uid="{00000000-0005-0000-0000-00005F470000}"/>
    <cellStyle name="Normal 9 20 2 6" xfId="18270" xr:uid="{00000000-0005-0000-0000-000060470000}"/>
    <cellStyle name="Normal 9 20 3" xfId="18271" xr:uid="{00000000-0005-0000-0000-000061470000}"/>
    <cellStyle name="Normal 9 20 3 2" xfId="18272" xr:uid="{00000000-0005-0000-0000-000062470000}"/>
    <cellStyle name="Normal 9 20 4" xfId="18273" xr:uid="{00000000-0005-0000-0000-000063470000}"/>
    <cellStyle name="Normal 9 20 5" xfId="18274" xr:uid="{00000000-0005-0000-0000-000064470000}"/>
    <cellStyle name="Normal 9 21" xfId="18275" xr:uid="{00000000-0005-0000-0000-000065470000}"/>
    <cellStyle name="Normal 9 21 2" xfId="18276" xr:uid="{00000000-0005-0000-0000-000066470000}"/>
    <cellStyle name="Normal 9 21 2 2" xfId="18277" xr:uid="{00000000-0005-0000-0000-000067470000}"/>
    <cellStyle name="Normal 9 21 2 3" xfId="18278" xr:uid="{00000000-0005-0000-0000-000068470000}"/>
    <cellStyle name="Normal 9 21 2 4" xfId="18279" xr:uid="{00000000-0005-0000-0000-000069470000}"/>
    <cellStyle name="Normal 9 21 2 5" xfId="18280" xr:uid="{00000000-0005-0000-0000-00006A470000}"/>
    <cellStyle name="Normal 9 21 2 6" xfId="18281" xr:uid="{00000000-0005-0000-0000-00006B470000}"/>
    <cellStyle name="Normal 9 21 3" xfId="18282" xr:uid="{00000000-0005-0000-0000-00006C470000}"/>
    <cellStyle name="Normal 9 21 3 2" xfId="18283" xr:uid="{00000000-0005-0000-0000-00006D470000}"/>
    <cellStyle name="Normal 9 21 4" xfId="18284" xr:uid="{00000000-0005-0000-0000-00006E470000}"/>
    <cellStyle name="Normal 9 21 5" xfId="18285" xr:uid="{00000000-0005-0000-0000-00006F470000}"/>
    <cellStyle name="Normal 9 22" xfId="18286" xr:uid="{00000000-0005-0000-0000-000070470000}"/>
    <cellStyle name="Normal 9 22 2" xfId="18287" xr:uid="{00000000-0005-0000-0000-000071470000}"/>
    <cellStyle name="Normal 9 22 2 2" xfId="18288" xr:uid="{00000000-0005-0000-0000-000072470000}"/>
    <cellStyle name="Normal 9 22 2 3" xfId="18289" xr:uid="{00000000-0005-0000-0000-000073470000}"/>
    <cellStyle name="Normal 9 22 2 4" xfId="18290" xr:uid="{00000000-0005-0000-0000-000074470000}"/>
    <cellStyle name="Normal 9 22 2 5" xfId="18291" xr:uid="{00000000-0005-0000-0000-000075470000}"/>
    <cellStyle name="Normal 9 22 2 6" xfId="18292" xr:uid="{00000000-0005-0000-0000-000076470000}"/>
    <cellStyle name="Normal 9 22 3" xfId="18293" xr:uid="{00000000-0005-0000-0000-000077470000}"/>
    <cellStyle name="Normal 9 22 3 2" xfId="18294" xr:uid="{00000000-0005-0000-0000-000078470000}"/>
    <cellStyle name="Normal 9 22 4" xfId="18295" xr:uid="{00000000-0005-0000-0000-000079470000}"/>
    <cellStyle name="Normal 9 22 5" xfId="18296" xr:uid="{00000000-0005-0000-0000-00007A470000}"/>
    <cellStyle name="Normal 9 23" xfId="18297" xr:uid="{00000000-0005-0000-0000-00007B470000}"/>
    <cellStyle name="Normal 9 23 2" xfId="18298" xr:uid="{00000000-0005-0000-0000-00007C470000}"/>
    <cellStyle name="Normal 9 23 2 2" xfId="18299" xr:uid="{00000000-0005-0000-0000-00007D470000}"/>
    <cellStyle name="Normal 9 23 2 3" xfId="18300" xr:uid="{00000000-0005-0000-0000-00007E470000}"/>
    <cellStyle name="Normal 9 23 2 4" xfId="18301" xr:uid="{00000000-0005-0000-0000-00007F470000}"/>
    <cellStyle name="Normal 9 23 2 5" xfId="18302" xr:uid="{00000000-0005-0000-0000-000080470000}"/>
    <cellStyle name="Normal 9 23 2 6" xfId="18303" xr:uid="{00000000-0005-0000-0000-000081470000}"/>
    <cellStyle name="Normal 9 23 3" xfId="18304" xr:uid="{00000000-0005-0000-0000-000082470000}"/>
    <cellStyle name="Normal 9 23 3 2" xfId="18305" xr:uid="{00000000-0005-0000-0000-000083470000}"/>
    <cellStyle name="Normal 9 23 4" xfId="18306" xr:uid="{00000000-0005-0000-0000-000084470000}"/>
    <cellStyle name="Normal 9 23 5" xfId="18307" xr:uid="{00000000-0005-0000-0000-000085470000}"/>
    <cellStyle name="Normal 9 24" xfId="18308" xr:uid="{00000000-0005-0000-0000-000086470000}"/>
    <cellStyle name="Normal 9 24 2" xfId="18309" xr:uid="{00000000-0005-0000-0000-000087470000}"/>
    <cellStyle name="Normal 9 24 2 2" xfId="18310" xr:uid="{00000000-0005-0000-0000-000088470000}"/>
    <cellStyle name="Normal 9 24 2 3" xfId="18311" xr:uid="{00000000-0005-0000-0000-000089470000}"/>
    <cellStyle name="Normal 9 24 2 4" xfId="18312" xr:uid="{00000000-0005-0000-0000-00008A470000}"/>
    <cellStyle name="Normal 9 24 2 5" xfId="18313" xr:uid="{00000000-0005-0000-0000-00008B470000}"/>
    <cellStyle name="Normal 9 24 2 6" xfId="18314" xr:uid="{00000000-0005-0000-0000-00008C470000}"/>
    <cellStyle name="Normal 9 24 3" xfId="18315" xr:uid="{00000000-0005-0000-0000-00008D470000}"/>
    <cellStyle name="Normal 9 24 3 2" xfId="18316" xr:uid="{00000000-0005-0000-0000-00008E470000}"/>
    <cellStyle name="Normal 9 24 4" xfId="18317" xr:uid="{00000000-0005-0000-0000-00008F470000}"/>
    <cellStyle name="Normal 9 24 5" xfId="18318" xr:uid="{00000000-0005-0000-0000-000090470000}"/>
    <cellStyle name="Normal 9 25" xfId="18319" xr:uid="{00000000-0005-0000-0000-000091470000}"/>
    <cellStyle name="Normal 9 25 2" xfId="18320" xr:uid="{00000000-0005-0000-0000-000092470000}"/>
    <cellStyle name="Normal 9 25 2 2" xfId="18321" xr:uid="{00000000-0005-0000-0000-000093470000}"/>
    <cellStyle name="Normal 9 25 2 3" xfId="18322" xr:uid="{00000000-0005-0000-0000-000094470000}"/>
    <cellStyle name="Normal 9 25 2 4" xfId="18323" xr:uid="{00000000-0005-0000-0000-000095470000}"/>
    <cellStyle name="Normal 9 25 2 5" xfId="18324" xr:uid="{00000000-0005-0000-0000-000096470000}"/>
    <cellStyle name="Normal 9 25 2 6" xfId="18325" xr:uid="{00000000-0005-0000-0000-000097470000}"/>
    <cellStyle name="Normal 9 25 3" xfId="18326" xr:uid="{00000000-0005-0000-0000-000098470000}"/>
    <cellStyle name="Normal 9 25 3 2" xfId="18327" xr:uid="{00000000-0005-0000-0000-000099470000}"/>
    <cellStyle name="Normal 9 25 4" xfId="18328" xr:uid="{00000000-0005-0000-0000-00009A470000}"/>
    <cellStyle name="Normal 9 25 5" xfId="18329" xr:uid="{00000000-0005-0000-0000-00009B470000}"/>
    <cellStyle name="Normal 9 26" xfId="18330" xr:uid="{00000000-0005-0000-0000-00009C470000}"/>
    <cellStyle name="Normal 9 26 2" xfId="18331" xr:uid="{00000000-0005-0000-0000-00009D470000}"/>
    <cellStyle name="Normal 9 26 2 2" xfId="18332" xr:uid="{00000000-0005-0000-0000-00009E470000}"/>
    <cellStyle name="Normal 9 26 2 3" xfId="18333" xr:uid="{00000000-0005-0000-0000-00009F470000}"/>
    <cellStyle name="Normal 9 26 2 4" xfId="18334" xr:uid="{00000000-0005-0000-0000-0000A0470000}"/>
    <cellStyle name="Normal 9 26 2 5" xfId="18335" xr:uid="{00000000-0005-0000-0000-0000A1470000}"/>
    <cellStyle name="Normal 9 26 2 6" xfId="18336" xr:uid="{00000000-0005-0000-0000-0000A2470000}"/>
    <cellStyle name="Normal 9 26 3" xfId="18337" xr:uid="{00000000-0005-0000-0000-0000A3470000}"/>
    <cellStyle name="Normal 9 26 3 2" xfId="18338" xr:uid="{00000000-0005-0000-0000-0000A4470000}"/>
    <cellStyle name="Normal 9 26 4" xfId="18339" xr:uid="{00000000-0005-0000-0000-0000A5470000}"/>
    <cellStyle name="Normal 9 26 5" xfId="18340" xr:uid="{00000000-0005-0000-0000-0000A6470000}"/>
    <cellStyle name="Normal 9 27" xfId="18341" xr:uid="{00000000-0005-0000-0000-0000A7470000}"/>
    <cellStyle name="Normal 9 27 2" xfId="18342" xr:uid="{00000000-0005-0000-0000-0000A8470000}"/>
    <cellStyle name="Normal 9 27 2 2" xfId="18343" xr:uid="{00000000-0005-0000-0000-0000A9470000}"/>
    <cellStyle name="Normal 9 27 2 3" xfId="18344" xr:uid="{00000000-0005-0000-0000-0000AA470000}"/>
    <cellStyle name="Normal 9 27 2 4" xfId="18345" xr:uid="{00000000-0005-0000-0000-0000AB470000}"/>
    <cellStyle name="Normal 9 27 2 5" xfId="18346" xr:uid="{00000000-0005-0000-0000-0000AC470000}"/>
    <cellStyle name="Normal 9 27 2 6" xfId="18347" xr:uid="{00000000-0005-0000-0000-0000AD470000}"/>
    <cellStyle name="Normal 9 27 3" xfId="18348" xr:uid="{00000000-0005-0000-0000-0000AE470000}"/>
    <cellStyle name="Normal 9 27 3 2" xfId="18349" xr:uid="{00000000-0005-0000-0000-0000AF470000}"/>
    <cellStyle name="Normal 9 27 4" xfId="18350" xr:uid="{00000000-0005-0000-0000-0000B0470000}"/>
    <cellStyle name="Normal 9 27 5" xfId="18351" xr:uid="{00000000-0005-0000-0000-0000B1470000}"/>
    <cellStyle name="Normal 9 28" xfId="18352" xr:uid="{00000000-0005-0000-0000-0000B2470000}"/>
    <cellStyle name="Normal 9 28 2" xfId="18353" xr:uid="{00000000-0005-0000-0000-0000B3470000}"/>
    <cellStyle name="Normal 9 28 2 2" xfId="18354" xr:uid="{00000000-0005-0000-0000-0000B4470000}"/>
    <cellStyle name="Normal 9 28 2 3" xfId="18355" xr:uid="{00000000-0005-0000-0000-0000B5470000}"/>
    <cellStyle name="Normal 9 28 2 4" xfId="18356" xr:uid="{00000000-0005-0000-0000-0000B6470000}"/>
    <cellStyle name="Normal 9 28 2 5" xfId="18357" xr:uid="{00000000-0005-0000-0000-0000B7470000}"/>
    <cellStyle name="Normal 9 28 2 6" xfId="18358" xr:uid="{00000000-0005-0000-0000-0000B8470000}"/>
    <cellStyle name="Normal 9 28 3" xfId="18359" xr:uid="{00000000-0005-0000-0000-0000B9470000}"/>
    <cellStyle name="Normal 9 28 3 2" xfId="18360" xr:uid="{00000000-0005-0000-0000-0000BA470000}"/>
    <cellStyle name="Normal 9 28 4" xfId="18361" xr:uid="{00000000-0005-0000-0000-0000BB470000}"/>
    <cellStyle name="Normal 9 28 5" xfId="18362" xr:uid="{00000000-0005-0000-0000-0000BC470000}"/>
    <cellStyle name="Normal 9 29" xfId="18363" xr:uid="{00000000-0005-0000-0000-0000BD470000}"/>
    <cellStyle name="Normal 9 29 2" xfId="18364" xr:uid="{00000000-0005-0000-0000-0000BE470000}"/>
    <cellStyle name="Normal 9 29 2 2" xfId="18365" xr:uid="{00000000-0005-0000-0000-0000BF470000}"/>
    <cellStyle name="Normal 9 29 2 3" xfId="18366" xr:uid="{00000000-0005-0000-0000-0000C0470000}"/>
    <cellStyle name="Normal 9 29 2 4" xfId="18367" xr:uid="{00000000-0005-0000-0000-0000C1470000}"/>
    <cellStyle name="Normal 9 29 2 5" xfId="18368" xr:uid="{00000000-0005-0000-0000-0000C2470000}"/>
    <cellStyle name="Normal 9 29 2 6" xfId="18369" xr:uid="{00000000-0005-0000-0000-0000C3470000}"/>
    <cellStyle name="Normal 9 29 3" xfId="18370" xr:uid="{00000000-0005-0000-0000-0000C4470000}"/>
    <cellStyle name="Normal 9 29 3 2" xfId="18371" xr:uid="{00000000-0005-0000-0000-0000C5470000}"/>
    <cellStyle name="Normal 9 29 4" xfId="18372" xr:uid="{00000000-0005-0000-0000-0000C6470000}"/>
    <cellStyle name="Normal 9 29 5" xfId="18373" xr:uid="{00000000-0005-0000-0000-0000C7470000}"/>
    <cellStyle name="Normal 9 3" xfId="18374" xr:uid="{00000000-0005-0000-0000-0000C8470000}"/>
    <cellStyle name="Normal 9 3 2" xfId="18375" xr:uid="{00000000-0005-0000-0000-0000C9470000}"/>
    <cellStyle name="Normal 9 3 2 2" xfId="18376" xr:uid="{00000000-0005-0000-0000-0000CA470000}"/>
    <cellStyle name="Normal 9 3 2 2 2" xfId="18377" xr:uid="{00000000-0005-0000-0000-0000CB470000}"/>
    <cellStyle name="Normal 9 3 2 2 3" xfId="18378" xr:uid="{00000000-0005-0000-0000-0000CC470000}"/>
    <cellStyle name="Normal 9 3 2 3" xfId="18379" xr:uid="{00000000-0005-0000-0000-0000CD470000}"/>
    <cellStyle name="Normal 9 3 2 3 2" xfId="18380" xr:uid="{00000000-0005-0000-0000-0000CE470000}"/>
    <cellStyle name="Normal 9 3 2 4" xfId="18381" xr:uid="{00000000-0005-0000-0000-0000CF470000}"/>
    <cellStyle name="Normal 9 3 2 4 2" xfId="18382" xr:uid="{00000000-0005-0000-0000-0000D0470000}"/>
    <cellStyle name="Normal 9 3 2 5" xfId="18383" xr:uid="{00000000-0005-0000-0000-0000D1470000}"/>
    <cellStyle name="Normal 9 3 2 5 2" xfId="18384" xr:uid="{00000000-0005-0000-0000-0000D2470000}"/>
    <cellStyle name="Normal 9 3 3" xfId="18385" xr:uid="{00000000-0005-0000-0000-0000D3470000}"/>
    <cellStyle name="Normal 9 3 3 2" xfId="18386" xr:uid="{00000000-0005-0000-0000-0000D4470000}"/>
    <cellStyle name="Normal 9 3 3 2 2" xfId="18387" xr:uid="{00000000-0005-0000-0000-0000D5470000}"/>
    <cellStyle name="Normal 9 3 3 3" xfId="18388" xr:uid="{00000000-0005-0000-0000-0000D6470000}"/>
    <cellStyle name="Normal 9 3 3 3 2" xfId="18389" xr:uid="{00000000-0005-0000-0000-0000D7470000}"/>
    <cellStyle name="Normal 9 3 3 4" xfId="18390" xr:uid="{00000000-0005-0000-0000-0000D8470000}"/>
    <cellStyle name="Normal 9 3 3 5" xfId="18391" xr:uid="{00000000-0005-0000-0000-0000D9470000}"/>
    <cellStyle name="Normal 9 3 3 6" xfId="18392" xr:uid="{00000000-0005-0000-0000-0000DA470000}"/>
    <cellStyle name="Normal 9 3 3 7" xfId="18393" xr:uid="{00000000-0005-0000-0000-0000DB470000}"/>
    <cellStyle name="Normal 9 3 4" xfId="18394" xr:uid="{00000000-0005-0000-0000-0000DC470000}"/>
    <cellStyle name="Normal 9 3 4 2" xfId="18395" xr:uid="{00000000-0005-0000-0000-0000DD470000}"/>
    <cellStyle name="Normal 9 3 5" xfId="18396" xr:uid="{00000000-0005-0000-0000-0000DE470000}"/>
    <cellStyle name="Normal 9 3 5 2" xfId="18397" xr:uid="{00000000-0005-0000-0000-0000DF470000}"/>
    <cellStyle name="Normal 9 3 6" xfId="18398" xr:uid="{00000000-0005-0000-0000-0000E0470000}"/>
    <cellStyle name="Normal 9 3 7" xfId="18399" xr:uid="{00000000-0005-0000-0000-0000E1470000}"/>
    <cellStyle name="Normal 9 3 8" xfId="18400" xr:uid="{00000000-0005-0000-0000-0000E2470000}"/>
    <cellStyle name="Normal 9 3 9" xfId="18401" xr:uid="{00000000-0005-0000-0000-0000E3470000}"/>
    <cellStyle name="Normal 9 30" xfId="18402" xr:uid="{00000000-0005-0000-0000-0000E4470000}"/>
    <cellStyle name="Normal 9 30 2" xfId="18403" xr:uid="{00000000-0005-0000-0000-0000E5470000}"/>
    <cellStyle name="Normal 9 30 2 2" xfId="18404" xr:uid="{00000000-0005-0000-0000-0000E6470000}"/>
    <cellStyle name="Normal 9 30 2 3" xfId="18405" xr:uid="{00000000-0005-0000-0000-0000E7470000}"/>
    <cellStyle name="Normal 9 30 2 4" xfId="18406" xr:uid="{00000000-0005-0000-0000-0000E8470000}"/>
    <cellStyle name="Normal 9 30 2 5" xfId="18407" xr:uid="{00000000-0005-0000-0000-0000E9470000}"/>
    <cellStyle name="Normal 9 30 2 6" xfId="18408" xr:uid="{00000000-0005-0000-0000-0000EA470000}"/>
    <cellStyle name="Normal 9 30 3" xfId="18409" xr:uid="{00000000-0005-0000-0000-0000EB470000}"/>
    <cellStyle name="Normal 9 30 3 2" xfId="18410" xr:uid="{00000000-0005-0000-0000-0000EC470000}"/>
    <cellStyle name="Normal 9 30 4" xfId="18411" xr:uid="{00000000-0005-0000-0000-0000ED470000}"/>
    <cellStyle name="Normal 9 30 5" xfId="18412" xr:uid="{00000000-0005-0000-0000-0000EE470000}"/>
    <cellStyle name="Normal 9 31" xfId="18413" xr:uid="{00000000-0005-0000-0000-0000EF470000}"/>
    <cellStyle name="Normal 9 31 2" xfId="18414" xr:uid="{00000000-0005-0000-0000-0000F0470000}"/>
    <cellStyle name="Normal 9 31 2 2" xfId="18415" xr:uid="{00000000-0005-0000-0000-0000F1470000}"/>
    <cellStyle name="Normal 9 31 2 3" xfId="18416" xr:uid="{00000000-0005-0000-0000-0000F2470000}"/>
    <cellStyle name="Normal 9 31 2 4" xfId="18417" xr:uid="{00000000-0005-0000-0000-0000F3470000}"/>
    <cellStyle name="Normal 9 31 2 5" xfId="18418" xr:uid="{00000000-0005-0000-0000-0000F4470000}"/>
    <cellStyle name="Normal 9 31 2 6" xfId="18419" xr:uid="{00000000-0005-0000-0000-0000F5470000}"/>
    <cellStyle name="Normal 9 31 3" xfId="18420" xr:uid="{00000000-0005-0000-0000-0000F6470000}"/>
    <cellStyle name="Normal 9 31 3 2" xfId="18421" xr:uid="{00000000-0005-0000-0000-0000F7470000}"/>
    <cellStyle name="Normal 9 31 4" xfId="18422" xr:uid="{00000000-0005-0000-0000-0000F8470000}"/>
    <cellStyle name="Normal 9 31 5" xfId="18423" xr:uid="{00000000-0005-0000-0000-0000F9470000}"/>
    <cellStyle name="Normal 9 32" xfId="18424" xr:uid="{00000000-0005-0000-0000-0000FA470000}"/>
    <cellStyle name="Normal 9 32 2" xfId="18425" xr:uid="{00000000-0005-0000-0000-0000FB470000}"/>
    <cellStyle name="Normal 9 32 2 2" xfId="18426" xr:uid="{00000000-0005-0000-0000-0000FC470000}"/>
    <cellStyle name="Normal 9 32 2 3" xfId="18427" xr:uid="{00000000-0005-0000-0000-0000FD470000}"/>
    <cellStyle name="Normal 9 32 2 4" xfId="18428" xr:uid="{00000000-0005-0000-0000-0000FE470000}"/>
    <cellStyle name="Normal 9 32 2 5" xfId="18429" xr:uid="{00000000-0005-0000-0000-0000FF470000}"/>
    <cellStyle name="Normal 9 32 2 6" xfId="18430" xr:uid="{00000000-0005-0000-0000-000000480000}"/>
    <cellStyle name="Normal 9 32 3" xfId="18431" xr:uid="{00000000-0005-0000-0000-000001480000}"/>
    <cellStyle name="Normal 9 32 3 2" xfId="18432" xr:uid="{00000000-0005-0000-0000-000002480000}"/>
    <cellStyle name="Normal 9 32 4" xfId="18433" xr:uid="{00000000-0005-0000-0000-000003480000}"/>
    <cellStyle name="Normal 9 32 5" xfId="18434" xr:uid="{00000000-0005-0000-0000-000004480000}"/>
    <cellStyle name="Normal 9 33" xfId="18435" xr:uid="{00000000-0005-0000-0000-000005480000}"/>
    <cellStyle name="Normal 9 33 2" xfId="18436" xr:uid="{00000000-0005-0000-0000-000006480000}"/>
    <cellStyle name="Normal 9 33 2 2" xfId="18437" xr:uid="{00000000-0005-0000-0000-000007480000}"/>
    <cellStyle name="Normal 9 33 2 3" xfId="18438" xr:uid="{00000000-0005-0000-0000-000008480000}"/>
    <cellStyle name="Normal 9 33 2 4" xfId="18439" xr:uid="{00000000-0005-0000-0000-000009480000}"/>
    <cellStyle name="Normal 9 33 2 5" xfId="18440" xr:uid="{00000000-0005-0000-0000-00000A480000}"/>
    <cellStyle name="Normal 9 33 2 6" xfId="18441" xr:uid="{00000000-0005-0000-0000-00000B480000}"/>
    <cellStyle name="Normal 9 33 3" xfId="18442" xr:uid="{00000000-0005-0000-0000-00000C480000}"/>
    <cellStyle name="Normal 9 33 3 2" xfId="18443" xr:uid="{00000000-0005-0000-0000-00000D480000}"/>
    <cellStyle name="Normal 9 33 4" xfId="18444" xr:uid="{00000000-0005-0000-0000-00000E480000}"/>
    <cellStyle name="Normal 9 33 5" xfId="18445" xr:uid="{00000000-0005-0000-0000-00000F480000}"/>
    <cellStyle name="Normal 9 34" xfId="18446" xr:uid="{00000000-0005-0000-0000-000010480000}"/>
    <cellStyle name="Normal 9 34 2" xfId="18447" xr:uid="{00000000-0005-0000-0000-000011480000}"/>
    <cellStyle name="Normal 9 34 2 2" xfId="18448" xr:uid="{00000000-0005-0000-0000-000012480000}"/>
    <cellStyle name="Normal 9 34 2 3" xfId="18449" xr:uid="{00000000-0005-0000-0000-000013480000}"/>
    <cellStyle name="Normal 9 34 2 4" xfId="18450" xr:uid="{00000000-0005-0000-0000-000014480000}"/>
    <cellStyle name="Normal 9 34 2 5" xfId="18451" xr:uid="{00000000-0005-0000-0000-000015480000}"/>
    <cellStyle name="Normal 9 34 2 6" xfId="18452" xr:uid="{00000000-0005-0000-0000-000016480000}"/>
    <cellStyle name="Normal 9 34 3" xfId="18453" xr:uid="{00000000-0005-0000-0000-000017480000}"/>
    <cellStyle name="Normal 9 34 3 2" xfId="18454" xr:uid="{00000000-0005-0000-0000-000018480000}"/>
    <cellStyle name="Normal 9 34 4" xfId="18455" xr:uid="{00000000-0005-0000-0000-000019480000}"/>
    <cellStyle name="Normal 9 34 5" xfId="18456" xr:uid="{00000000-0005-0000-0000-00001A480000}"/>
    <cellStyle name="Normal 9 35" xfId="18457" xr:uid="{00000000-0005-0000-0000-00001B480000}"/>
    <cellStyle name="Normal 9 35 2" xfId="18458" xr:uid="{00000000-0005-0000-0000-00001C480000}"/>
    <cellStyle name="Normal 9 35 2 2" xfId="18459" xr:uid="{00000000-0005-0000-0000-00001D480000}"/>
    <cellStyle name="Normal 9 35 2 3" xfId="18460" xr:uid="{00000000-0005-0000-0000-00001E480000}"/>
    <cellStyle name="Normal 9 35 2 4" xfId="18461" xr:uid="{00000000-0005-0000-0000-00001F480000}"/>
    <cellStyle name="Normal 9 35 2 5" xfId="18462" xr:uid="{00000000-0005-0000-0000-000020480000}"/>
    <cellStyle name="Normal 9 35 2 6" xfId="18463" xr:uid="{00000000-0005-0000-0000-000021480000}"/>
    <cellStyle name="Normal 9 35 3" xfId="18464" xr:uid="{00000000-0005-0000-0000-000022480000}"/>
    <cellStyle name="Normal 9 35 3 2" xfId="18465" xr:uid="{00000000-0005-0000-0000-000023480000}"/>
    <cellStyle name="Normal 9 35 4" xfId="18466" xr:uid="{00000000-0005-0000-0000-000024480000}"/>
    <cellStyle name="Normal 9 35 5" xfId="18467" xr:uid="{00000000-0005-0000-0000-000025480000}"/>
    <cellStyle name="Normal 9 36" xfId="18468" xr:uid="{00000000-0005-0000-0000-000026480000}"/>
    <cellStyle name="Normal 9 36 2" xfId="18469" xr:uid="{00000000-0005-0000-0000-000027480000}"/>
    <cellStyle name="Normal 9 36 2 2" xfId="18470" xr:uid="{00000000-0005-0000-0000-000028480000}"/>
    <cellStyle name="Normal 9 36 2 3" xfId="18471" xr:uid="{00000000-0005-0000-0000-000029480000}"/>
    <cellStyle name="Normal 9 36 2 4" xfId="18472" xr:uid="{00000000-0005-0000-0000-00002A480000}"/>
    <cellStyle name="Normal 9 36 2 5" xfId="18473" xr:uid="{00000000-0005-0000-0000-00002B480000}"/>
    <cellStyle name="Normal 9 36 2 6" xfId="18474" xr:uid="{00000000-0005-0000-0000-00002C480000}"/>
    <cellStyle name="Normal 9 36 3" xfId="18475" xr:uid="{00000000-0005-0000-0000-00002D480000}"/>
    <cellStyle name="Normal 9 36 3 2" xfId="18476" xr:uid="{00000000-0005-0000-0000-00002E480000}"/>
    <cellStyle name="Normal 9 36 4" xfId="18477" xr:uid="{00000000-0005-0000-0000-00002F480000}"/>
    <cellStyle name="Normal 9 36 5" xfId="18478" xr:uid="{00000000-0005-0000-0000-000030480000}"/>
    <cellStyle name="Normal 9 37" xfId="18479" xr:uid="{00000000-0005-0000-0000-000031480000}"/>
    <cellStyle name="Normal 9 37 2" xfId="18480" xr:uid="{00000000-0005-0000-0000-000032480000}"/>
    <cellStyle name="Normal 9 37 2 2" xfId="18481" xr:uid="{00000000-0005-0000-0000-000033480000}"/>
    <cellStyle name="Normal 9 37 2 3" xfId="18482" xr:uid="{00000000-0005-0000-0000-000034480000}"/>
    <cellStyle name="Normal 9 37 2 4" xfId="18483" xr:uid="{00000000-0005-0000-0000-000035480000}"/>
    <cellStyle name="Normal 9 37 2 5" xfId="18484" xr:uid="{00000000-0005-0000-0000-000036480000}"/>
    <cellStyle name="Normal 9 37 2 6" xfId="18485" xr:uid="{00000000-0005-0000-0000-000037480000}"/>
    <cellStyle name="Normal 9 37 3" xfId="18486" xr:uid="{00000000-0005-0000-0000-000038480000}"/>
    <cellStyle name="Normal 9 37 3 2" xfId="18487" xr:uid="{00000000-0005-0000-0000-000039480000}"/>
    <cellStyle name="Normal 9 37 4" xfId="18488" xr:uid="{00000000-0005-0000-0000-00003A480000}"/>
    <cellStyle name="Normal 9 37 5" xfId="18489" xr:uid="{00000000-0005-0000-0000-00003B480000}"/>
    <cellStyle name="Normal 9 38" xfId="18490" xr:uid="{00000000-0005-0000-0000-00003C480000}"/>
    <cellStyle name="Normal 9 38 2" xfId="18491" xr:uid="{00000000-0005-0000-0000-00003D480000}"/>
    <cellStyle name="Normal 9 38 2 2" xfId="18492" xr:uid="{00000000-0005-0000-0000-00003E480000}"/>
    <cellStyle name="Normal 9 38 2 3" xfId="18493" xr:uid="{00000000-0005-0000-0000-00003F480000}"/>
    <cellStyle name="Normal 9 38 2 4" xfId="18494" xr:uid="{00000000-0005-0000-0000-000040480000}"/>
    <cellStyle name="Normal 9 38 2 5" xfId="18495" xr:uid="{00000000-0005-0000-0000-000041480000}"/>
    <cellStyle name="Normal 9 38 2 6" xfId="18496" xr:uid="{00000000-0005-0000-0000-000042480000}"/>
    <cellStyle name="Normal 9 38 3" xfId="18497" xr:uid="{00000000-0005-0000-0000-000043480000}"/>
    <cellStyle name="Normal 9 38 3 2" xfId="18498" xr:uid="{00000000-0005-0000-0000-000044480000}"/>
    <cellStyle name="Normal 9 38 4" xfId="18499" xr:uid="{00000000-0005-0000-0000-000045480000}"/>
    <cellStyle name="Normal 9 38 5" xfId="18500" xr:uid="{00000000-0005-0000-0000-000046480000}"/>
    <cellStyle name="Normal 9 39" xfId="18501" xr:uid="{00000000-0005-0000-0000-000047480000}"/>
    <cellStyle name="Normal 9 39 2" xfId="18502" xr:uid="{00000000-0005-0000-0000-000048480000}"/>
    <cellStyle name="Normal 9 39 2 2" xfId="18503" xr:uid="{00000000-0005-0000-0000-000049480000}"/>
    <cellStyle name="Normal 9 39 2 3" xfId="18504" xr:uid="{00000000-0005-0000-0000-00004A480000}"/>
    <cellStyle name="Normal 9 39 2 4" xfId="18505" xr:uid="{00000000-0005-0000-0000-00004B480000}"/>
    <cellStyle name="Normal 9 39 2 5" xfId="18506" xr:uid="{00000000-0005-0000-0000-00004C480000}"/>
    <cellStyle name="Normal 9 39 2 6" xfId="18507" xr:uid="{00000000-0005-0000-0000-00004D480000}"/>
    <cellStyle name="Normal 9 39 3" xfId="18508" xr:uid="{00000000-0005-0000-0000-00004E480000}"/>
    <cellStyle name="Normal 9 39 3 2" xfId="18509" xr:uid="{00000000-0005-0000-0000-00004F480000}"/>
    <cellStyle name="Normal 9 39 4" xfId="18510" xr:uid="{00000000-0005-0000-0000-000050480000}"/>
    <cellStyle name="Normal 9 39 5" xfId="18511" xr:uid="{00000000-0005-0000-0000-000051480000}"/>
    <cellStyle name="Normal 9 4" xfId="18512" xr:uid="{00000000-0005-0000-0000-000052480000}"/>
    <cellStyle name="Normal 9 4 2" xfId="18513" xr:uid="{00000000-0005-0000-0000-000053480000}"/>
    <cellStyle name="Normal 9 4 2 2" xfId="18514" xr:uid="{00000000-0005-0000-0000-000054480000}"/>
    <cellStyle name="Normal 9 4 2 2 2" xfId="18515" xr:uid="{00000000-0005-0000-0000-000055480000}"/>
    <cellStyle name="Normal 9 4 2 3" xfId="18516" xr:uid="{00000000-0005-0000-0000-000056480000}"/>
    <cellStyle name="Normal 9 4 2 3 2" xfId="18517" xr:uid="{00000000-0005-0000-0000-000057480000}"/>
    <cellStyle name="Normal 9 4 2 4" xfId="18518" xr:uid="{00000000-0005-0000-0000-000058480000}"/>
    <cellStyle name="Normal 9 4 2 5" xfId="18519" xr:uid="{00000000-0005-0000-0000-000059480000}"/>
    <cellStyle name="Normal 9 4 2 6" xfId="18520" xr:uid="{00000000-0005-0000-0000-00005A480000}"/>
    <cellStyle name="Normal 9 4 3" xfId="18521" xr:uid="{00000000-0005-0000-0000-00005B480000}"/>
    <cellStyle name="Normal 9 4 3 2" xfId="18522" xr:uid="{00000000-0005-0000-0000-00005C480000}"/>
    <cellStyle name="Normal 9 4 4" xfId="18523" xr:uid="{00000000-0005-0000-0000-00005D480000}"/>
    <cellStyle name="Normal 9 4 4 2" xfId="18524" xr:uid="{00000000-0005-0000-0000-00005E480000}"/>
    <cellStyle name="Normal 9 4 5" xfId="18525" xr:uid="{00000000-0005-0000-0000-00005F480000}"/>
    <cellStyle name="Normal 9 4 5 2" xfId="18526" xr:uid="{00000000-0005-0000-0000-000060480000}"/>
    <cellStyle name="Normal 9 4 6" xfId="18527" xr:uid="{00000000-0005-0000-0000-000061480000}"/>
    <cellStyle name="Normal 9 4 6 2" xfId="18528" xr:uid="{00000000-0005-0000-0000-000062480000}"/>
    <cellStyle name="Normal 9 40" xfId="18529" xr:uid="{00000000-0005-0000-0000-000063480000}"/>
    <cellStyle name="Normal 9 40 2" xfId="18530" xr:uid="{00000000-0005-0000-0000-000064480000}"/>
    <cellStyle name="Normal 9 40 2 2" xfId="18531" xr:uid="{00000000-0005-0000-0000-000065480000}"/>
    <cellStyle name="Normal 9 40 2 3" xfId="18532" xr:uid="{00000000-0005-0000-0000-000066480000}"/>
    <cellStyle name="Normal 9 40 2 4" xfId="18533" xr:uid="{00000000-0005-0000-0000-000067480000}"/>
    <cellStyle name="Normal 9 40 2 5" xfId="18534" xr:uid="{00000000-0005-0000-0000-000068480000}"/>
    <cellStyle name="Normal 9 40 2 6" xfId="18535" xr:uid="{00000000-0005-0000-0000-000069480000}"/>
    <cellStyle name="Normal 9 40 3" xfId="18536" xr:uid="{00000000-0005-0000-0000-00006A480000}"/>
    <cellStyle name="Normal 9 40 3 2" xfId="18537" xr:uid="{00000000-0005-0000-0000-00006B480000}"/>
    <cellStyle name="Normal 9 40 4" xfId="18538" xr:uid="{00000000-0005-0000-0000-00006C480000}"/>
    <cellStyle name="Normal 9 40 5" xfId="18539" xr:uid="{00000000-0005-0000-0000-00006D480000}"/>
    <cellStyle name="Normal 9 41" xfId="18540" xr:uid="{00000000-0005-0000-0000-00006E480000}"/>
    <cellStyle name="Normal 9 41 2" xfId="18541" xr:uid="{00000000-0005-0000-0000-00006F480000}"/>
    <cellStyle name="Normal 9 41 2 2" xfId="18542" xr:uid="{00000000-0005-0000-0000-000070480000}"/>
    <cellStyle name="Normal 9 41 2 3" xfId="18543" xr:uid="{00000000-0005-0000-0000-000071480000}"/>
    <cellStyle name="Normal 9 41 2 4" xfId="18544" xr:uid="{00000000-0005-0000-0000-000072480000}"/>
    <cellStyle name="Normal 9 41 2 5" xfId="18545" xr:uid="{00000000-0005-0000-0000-000073480000}"/>
    <cellStyle name="Normal 9 41 2 6" xfId="18546" xr:uid="{00000000-0005-0000-0000-000074480000}"/>
    <cellStyle name="Normal 9 41 3" xfId="18547" xr:uid="{00000000-0005-0000-0000-000075480000}"/>
    <cellStyle name="Normal 9 41 3 2" xfId="18548" xr:uid="{00000000-0005-0000-0000-000076480000}"/>
    <cellStyle name="Normal 9 41 4" xfId="18549" xr:uid="{00000000-0005-0000-0000-000077480000}"/>
    <cellStyle name="Normal 9 41 5" xfId="18550" xr:uid="{00000000-0005-0000-0000-000078480000}"/>
    <cellStyle name="Normal 9 42" xfId="18551" xr:uid="{00000000-0005-0000-0000-000079480000}"/>
    <cellStyle name="Normal 9 42 2" xfId="18552" xr:uid="{00000000-0005-0000-0000-00007A480000}"/>
    <cellStyle name="Normal 9 42 2 2" xfId="18553" xr:uid="{00000000-0005-0000-0000-00007B480000}"/>
    <cellStyle name="Normal 9 42 2 3" xfId="18554" xr:uid="{00000000-0005-0000-0000-00007C480000}"/>
    <cellStyle name="Normal 9 42 2 4" xfId="18555" xr:uid="{00000000-0005-0000-0000-00007D480000}"/>
    <cellStyle name="Normal 9 42 2 5" xfId="18556" xr:uid="{00000000-0005-0000-0000-00007E480000}"/>
    <cellStyle name="Normal 9 42 2 6" xfId="18557" xr:uid="{00000000-0005-0000-0000-00007F480000}"/>
    <cellStyle name="Normal 9 42 3" xfId="18558" xr:uid="{00000000-0005-0000-0000-000080480000}"/>
    <cellStyle name="Normal 9 42 3 2" xfId="18559" xr:uid="{00000000-0005-0000-0000-000081480000}"/>
    <cellStyle name="Normal 9 42 4" xfId="18560" xr:uid="{00000000-0005-0000-0000-000082480000}"/>
    <cellStyle name="Normal 9 42 5" xfId="18561" xr:uid="{00000000-0005-0000-0000-000083480000}"/>
    <cellStyle name="Normal 9 43" xfId="18562" xr:uid="{00000000-0005-0000-0000-000084480000}"/>
    <cellStyle name="Normal 9 43 2" xfId="18563" xr:uid="{00000000-0005-0000-0000-000085480000}"/>
    <cellStyle name="Normal 9 43 2 2" xfId="18564" xr:uid="{00000000-0005-0000-0000-000086480000}"/>
    <cellStyle name="Normal 9 43 2 3" xfId="18565" xr:uid="{00000000-0005-0000-0000-000087480000}"/>
    <cellStyle name="Normal 9 43 2 4" xfId="18566" xr:uid="{00000000-0005-0000-0000-000088480000}"/>
    <cellStyle name="Normal 9 43 2 5" xfId="18567" xr:uid="{00000000-0005-0000-0000-000089480000}"/>
    <cellStyle name="Normal 9 43 2 6" xfId="18568" xr:uid="{00000000-0005-0000-0000-00008A480000}"/>
    <cellStyle name="Normal 9 43 3" xfId="18569" xr:uid="{00000000-0005-0000-0000-00008B480000}"/>
    <cellStyle name="Normal 9 43 3 2" xfId="18570" xr:uid="{00000000-0005-0000-0000-00008C480000}"/>
    <cellStyle name="Normal 9 43 4" xfId="18571" xr:uid="{00000000-0005-0000-0000-00008D480000}"/>
    <cellStyle name="Normal 9 43 5" xfId="18572" xr:uid="{00000000-0005-0000-0000-00008E480000}"/>
    <cellStyle name="Normal 9 44" xfId="18573" xr:uid="{00000000-0005-0000-0000-00008F480000}"/>
    <cellStyle name="Normal 9 44 2" xfId="18574" xr:uid="{00000000-0005-0000-0000-000090480000}"/>
    <cellStyle name="Normal 9 44 2 2" xfId="18575" xr:uid="{00000000-0005-0000-0000-000091480000}"/>
    <cellStyle name="Normal 9 44 2 3" xfId="18576" xr:uid="{00000000-0005-0000-0000-000092480000}"/>
    <cellStyle name="Normal 9 44 2 4" xfId="18577" xr:uid="{00000000-0005-0000-0000-000093480000}"/>
    <cellStyle name="Normal 9 44 2 5" xfId="18578" xr:uid="{00000000-0005-0000-0000-000094480000}"/>
    <cellStyle name="Normal 9 44 2 6" xfId="18579" xr:uid="{00000000-0005-0000-0000-000095480000}"/>
    <cellStyle name="Normal 9 44 3" xfId="18580" xr:uid="{00000000-0005-0000-0000-000096480000}"/>
    <cellStyle name="Normal 9 44 3 2" xfId="18581" xr:uid="{00000000-0005-0000-0000-000097480000}"/>
    <cellStyle name="Normal 9 44 4" xfId="18582" xr:uid="{00000000-0005-0000-0000-000098480000}"/>
    <cellStyle name="Normal 9 44 5" xfId="18583" xr:uid="{00000000-0005-0000-0000-000099480000}"/>
    <cellStyle name="Normal 9 45" xfId="18584" xr:uid="{00000000-0005-0000-0000-00009A480000}"/>
    <cellStyle name="Normal 9 45 2" xfId="18585" xr:uid="{00000000-0005-0000-0000-00009B480000}"/>
    <cellStyle name="Normal 9 45 2 2" xfId="18586" xr:uid="{00000000-0005-0000-0000-00009C480000}"/>
    <cellStyle name="Normal 9 45 2 3" xfId="18587" xr:uid="{00000000-0005-0000-0000-00009D480000}"/>
    <cellStyle name="Normal 9 45 2 4" xfId="18588" xr:uid="{00000000-0005-0000-0000-00009E480000}"/>
    <cellStyle name="Normal 9 45 2 5" xfId="18589" xr:uid="{00000000-0005-0000-0000-00009F480000}"/>
    <cellStyle name="Normal 9 45 2 6" xfId="18590" xr:uid="{00000000-0005-0000-0000-0000A0480000}"/>
    <cellStyle name="Normal 9 45 3" xfId="18591" xr:uid="{00000000-0005-0000-0000-0000A1480000}"/>
    <cellStyle name="Normal 9 45 3 2" xfId="18592" xr:uid="{00000000-0005-0000-0000-0000A2480000}"/>
    <cellStyle name="Normal 9 45 4" xfId="18593" xr:uid="{00000000-0005-0000-0000-0000A3480000}"/>
    <cellStyle name="Normal 9 45 5" xfId="18594" xr:uid="{00000000-0005-0000-0000-0000A4480000}"/>
    <cellStyle name="Normal 9 46" xfId="18595" xr:uid="{00000000-0005-0000-0000-0000A5480000}"/>
    <cellStyle name="Normal 9 46 2" xfId="18596" xr:uid="{00000000-0005-0000-0000-0000A6480000}"/>
    <cellStyle name="Normal 9 46 2 2" xfId="18597" xr:uid="{00000000-0005-0000-0000-0000A7480000}"/>
    <cellStyle name="Normal 9 46 2 3" xfId="18598" xr:uid="{00000000-0005-0000-0000-0000A8480000}"/>
    <cellStyle name="Normal 9 46 2 4" xfId="18599" xr:uid="{00000000-0005-0000-0000-0000A9480000}"/>
    <cellStyle name="Normal 9 46 2 5" xfId="18600" xr:uid="{00000000-0005-0000-0000-0000AA480000}"/>
    <cellStyle name="Normal 9 46 2 6" xfId="18601" xr:uid="{00000000-0005-0000-0000-0000AB480000}"/>
    <cellStyle name="Normal 9 46 3" xfId="18602" xr:uid="{00000000-0005-0000-0000-0000AC480000}"/>
    <cellStyle name="Normal 9 46 3 2" xfId="18603" xr:uid="{00000000-0005-0000-0000-0000AD480000}"/>
    <cellStyle name="Normal 9 46 4" xfId="18604" xr:uid="{00000000-0005-0000-0000-0000AE480000}"/>
    <cellStyle name="Normal 9 46 5" xfId="18605" xr:uid="{00000000-0005-0000-0000-0000AF480000}"/>
    <cellStyle name="Normal 9 47" xfId="18606" xr:uid="{00000000-0005-0000-0000-0000B0480000}"/>
    <cellStyle name="Normal 9 47 2" xfId="18607" xr:uid="{00000000-0005-0000-0000-0000B1480000}"/>
    <cellStyle name="Normal 9 47 2 2" xfId="18608" xr:uid="{00000000-0005-0000-0000-0000B2480000}"/>
    <cellStyle name="Normal 9 47 2 3" xfId="18609" xr:uid="{00000000-0005-0000-0000-0000B3480000}"/>
    <cellStyle name="Normal 9 47 2 4" xfId="18610" xr:uid="{00000000-0005-0000-0000-0000B4480000}"/>
    <cellStyle name="Normal 9 47 2 5" xfId="18611" xr:uid="{00000000-0005-0000-0000-0000B5480000}"/>
    <cellStyle name="Normal 9 47 2 6" xfId="18612" xr:uid="{00000000-0005-0000-0000-0000B6480000}"/>
    <cellStyle name="Normal 9 47 3" xfId="18613" xr:uid="{00000000-0005-0000-0000-0000B7480000}"/>
    <cellStyle name="Normal 9 47 3 2" xfId="18614" xr:uid="{00000000-0005-0000-0000-0000B8480000}"/>
    <cellStyle name="Normal 9 47 4" xfId="18615" xr:uid="{00000000-0005-0000-0000-0000B9480000}"/>
    <cellStyle name="Normal 9 47 5" xfId="18616" xr:uid="{00000000-0005-0000-0000-0000BA480000}"/>
    <cellStyle name="Normal 9 48" xfId="18617" xr:uid="{00000000-0005-0000-0000-0000BB480000}"/>
    <cellStyle name="Normal 9 48 2" xfId="18618" xr:uid="{00000000-0005-0000-0000-0000BC480000}"/>
    <cellStyle name="Normal 9 48 3" xfId="18619" xr:uid="{00000000-0005-0000-0000-0000BD480000}"/>
    <cellStyle name="Normal 9 48 3 2" xfId="18620" xr:uid="{00000000-0005-0000-0000-0000BE480000}"/>
    <cellStyle name="Normal 9 48 4" xfId="18621" xr:uid="{00000000-0005-0000-0000-0000BF480000}"/>
    <cellStyle name="Normal 9 48 5" xfId="18622" xr:uid="{00000000-0005-0000-0000-0000C0480000}"/>
    <cellStyle name="Normal 9 49" xfId="18623" xr:uid="{00000000-0005-0000-0000-0000C1480000}"/>
    <cellStyle name="Normal 9 49 2" xfId="18624" xr:uid="{00000000-0005-0000-0000-0000C2480000}"/>
    <cellStyle name="Normal 9 49 2 2" xfId="18625" xr:uid="{00000000-0005-0000-0000-0000C3480000}"/>
    <cellStyle name="Normal 9 49 3" xfId="18626" xr:uid="{00000000-0005-0000-0000-0000C4480000}"/>
    <cellStyle name="Normal 9 49 3 2" xfId="18627" xr:uid="{00000000-0005-0000-0000-0000C5480000}"/>
    <cellStyle name="Normal 9 49 4" xfId="18628" xr:uid="{00000000-0005-0000-0000-0000C6480000}"/>
    <cellStyle name="Normal 9 49 5" xfId="18629" xr:uid="{00000000-0005-0000-0000-0000C7480000}"/>
    <cellStyle name="Normal 9 49 6" xfId="18630" xr:uid="{00000000-0005-0000-0000-0000C8480000}"/>
    <cellStyle name="Normal 9 5" xfId="18631" xr:uid="{00000000-0005-0000-0000-0000C9480000}"/>
    <cellStyle name="Normal 9 5 10" xfId="18632" xr:uid="{00000000-0005-0000-0000-0000CA480000}"/>
    <cellStyle name="Normal 9 5 10 2" xfId="18633" xr:uid="{00000000-0005-0000-0000-0000CB480000}"/>
    <cellStyle name="Normal 9 5 10 2 2" xfId="18634" xr:uid="{00000000-0005-0000-0000-0000CC480000}"/>
    <cellStyle name="Normal 9 5 10 2 3" xfId="18635" xr:uid="{00000000-0005-0000-0000-0000CD480000}"/>
    <cellStyle name="Normal 9 5 10 2 4" xfId="18636" xr:uid="{00000000-0005-0000-0000-0000CE480000}"/>
    <cellStyle name="Normal 9 5 10 2 5" xfId="18637" xr:uid="{00000000-0005-0000-0000-0000CF480000}"/>
    <cellStyle name="Normal 9 5 10 2 6" xfId="18638" xr:uid="{00000000-0005-0000-0000-0000D0480000}"/>
    <cellStyle name="Normal 9 5 10 3" xfId="18639" xr:uid="{00000000-0005-0000-0000-0000D1480000}"/>
    <cellStyle name="Normal 9 5 10 3 2" xfId="18640" xr:uid="{00000000-0005-0000-0000-0000D2480000}"/>
    <cellStyle name="Normal 9 5 10 4" xfId="18641" xr:uid="{00000000-0005-0000-0000-0000D3480000}"/>
    <cellStyle name="Normal 9 5 10 5" xfId="18642" xr:uid="{00000000-0005-0000-0000-0000D4480000}"/>
    <cellStyle name="Normal 9 5 11" xfId="18643" xr:uid="{00000000-0005-0000-0000-0000D5480000}"/>
    <cellStyle name="Normal 9 5 11 2" xfId="18644" xr:uid="{00000000-0005-0000-0000-0000D6480000}"/>
    <cellStyle name="Normal 9 5 11 2 2" xfId="18645" xr:uid="{00000000-0005-0000-0000-0000D7480000}"/>
    <cellStyle name="Normal 9 5 11 2 3" xfId="18646" xr:uid="{00000000-0005-0000-0000-0000D8480000}"/>
    <cellStyle name="Normal 9 5 11 2 4" xfId="18647" xr:uid="{00000000-0005-0000-0000-0000D9480000}"/>
    <cellStyle name="Normal 9 5 11 2 5" xfId="18648" xr:uid="{00000000-0005-0000-0000-0000DA480000}"/>
    <cellStyle name="Normal 9 5 11 2 6" xfId="18649" xr:uid="{00000000-0005-0000-0000-0000DB480000}"/>
    <cellStyle name="Normal 9 5 11 3" xfId="18650" xr:uid="{00000000-0005-0000-0000-0000DC480000}"/>
    <cellStyle name="Normal 9 5 11 3 2" xfId="18651" xr:uid="{00000000-0005-0000-0000-0000DD480000}"/>
    <cellStyle name="Normal 9 5 11 4" xfId="18652" xr:uid="{00000000-0005-0000-0000-0000DE480000}"/>
    <cellStyle name="Normal 9 5 11 5" xfId="18653" xr:uid="{00000000-0005-0000-0000-0000DF480000}"/>
    <cellStyle name="Normal 9 5 12" xfId="18654" xr:uid="{00000000-0005-0000-0000-0000E0480000}"/>
    <cellStyle name="Normal 9 5 12 2" xfId="18655" xr:uid="{00000000-0005-0000-0000-0000E1480000}"/>
    <cellStyle name="Normal 9 5 12 2 2" xfId="18656" xr:uid="{00000000-0005-0000-0000-0000E2480000}"/>
    <cellStyle name="Normal 9 5 12 2 3" xfId="18657" xr:uid="{00000000-0005-0000-0000-0000E3480000}"/>
    <cellStyle name="Normal 9 5 12 2 4" xfId="18658" xr:uid="{00000000-0005-0000-0000-0000E4480000}"/>
    <cellStyle name="Normal 9 5 12 2 5" xfId="18659" xr:uid="{00000000-0005-0000-0000-0000E5480000}"/>
    <cellStyle name="Normal 9 5 12 2 6" xfId="18660" xr:uid="{00000000-0005-0000-0000-0000E6480000}"/>
    <cellStyle name="Normal 9 5 12 3" xfId="18661" xr:uid="{00000000-0005-0000-0000-0000E7480000}"/>
    <cellStyle name="Normal 9 5 12 3 2" xfId="18662" xr:uid="{00000000-0005-0000-0000-0000E8480000}"/>
    <cellStyle name="Normal 9 5 12 4" xfId="18663" xr:uid="{00000000-0005-0000-0000-0000E9480000}"/>
    <cellStyle name="Normal 9 5 12 5" xfId="18664" xr:uid="{00000000-0005-0000-0000-0000EA480000}"/>
    <cellStyle name="Normal 9 5 13" xfId="18665" xr:uid="{00000000-0005-0000-0000-0000EB480000}"/>
    <cellStyle name="Normal 9 5 13 2" xfId="18666" xr:uid="{00000000-0005-0000-0000-0000EC480000}"/>
    <cellStyle name="Normal 9 5 13 2 2" xfId="18667" xr:uid="{00000000-0005-0000-0000-0000ED480000}"/>
    <cellStyle name="Normal 9 5 13 2 3" xfId="18668" xr:uid="{00000000-0005-0000-0000-0000EE480000}"/>
    <cellStyle name="Normal 9 5 13 2 4" xfId="18669" xr:uid="{00000000-0005-0000-0000-0000EF480000}"/>
    <cellStyle name="Normal 9 5 13 2 5" xfId="18670" xr:uid="{00000000-0005-0000-0000-0000F0480000}"/>
    <cellStyle name="Normal 9 5 13 2 6" xfId="18671" xr:uid="{00000000-0005-0000-0000-0000F1480000}"/>
    <cellStyle name="Normal 9 5 13 3" xfId="18672" xr:uid="{00000000-0005-0000-0000-0000F2480000}"/>
    <cellStyle name="Normal 9 5 13 3 2" xfId="18673" xr:uid="{00000000-0005-0000-0000-0000F3480000}"/>
    <cellStyle name="Normal 9 5 13 4" xfId="18674" xr:uid="{00000000-0005-0000-0000-0000F4480000}"/>
    <cellStyle name="Normal 9 5 13 5" xfId="18675" xr:uid="{00000000-0005-0000-0000-0000F5480000}"/>
    <cellStyle name="Normal 9 5 14" xfId="18676" xr:uid="{00000000-0005-0000-0000-0000F6480000}"/>
    <cellStyle name="Normal 9 5 14 2" xfId="18677" xr:uid="{00000000-0005-0000-0000-0000F7480000}"/>
    <cellStyle name="Normal 9 5 14 2 2" xfId="18678" xr:uid="{00000000-0005-0000-0000-0000F8480000}"/>
    <cellStyle name="Normal 9 5 14 2 3" xfId="18679" xr:uid="{00000000-0005-0000-0000-0000F9480000}"/>
    <cellStyle name="Normal 9 5 14 2 4" xfId="18680" xr:uid="{00000000-0005-0000-0000-0000FA480000}"/>
    <cellStyle name="Normal 9 5 14 2 5" xfId="18681" xr:uid="{00000000-0005-0000-0000-0000FB480000}"/>
    <cellStyle name="Normal 9 5 14 2 6" xfId="18682" xr:uid="{00000000-0005-0000-0000-0000FC480000}"/>
    <cellStyle name="Normal 9 5 14 3" xfId="18683" xr:uid="{00000000-0005-0000-0000-0000FD480000}"/>
    <cellStyle name="Normal 9 5 14 3 2" xfId="18684" xr:uid="{00000000-0005-0000-0000-0000FE480000}"/>
    <cellStyle name="Normal 9 5 14 4" xfId="18685" xr:uid="{00000000-0005-0000-0000-0000FF480000}"/>
    <cellStyle name="Normal 9 5 14 5" xfId="18686" xr:uid="{00000000-0005-0000-0000-000000490000}"/>
    <cellStyle name="Normal 9 5 15" xfId="18687" xr:uid="{00000000-0005-0000-0000-000001490000}"/>
    <cellStyle name="Normal 9 5 15 2" xfId="18688" xr:uid="{00000000-0005-0000-0000-000002490000}"/>
    <cellStyle name="Normal 9 5 15 3" xfId="18689" xr:uid="{00000000-0005-0000-0000-000003490000}"/>
    <cellStyle name="Normal 9 5 15 4" xfId="18690" xr:uid="{00000000-0005-0000-0000-000004490000}"/>
    <cellStyle name="Normal 9 5 15 5" xfId="18691" xr:uid="{00000000-0005-0000-0000-000005490000}"/>
    <cellStyle name="Normal 9 5 15 6" xfId="18692" xr:uid="{00000000-0005-0000-0000-000006490000}"/>
    <cellStyle name="Normal 9 5 16" xfId="18693" xr:uid="{00000000-0005-0000-0000-000007490000}"/>
    <cellStyle name="Normal 9 5 16 2" xfId="18694" xr:uid="{00000000-0005-0000-0000-000008490000}"/>
    <cellStyle name="Normal 9 5 17" xfId="18695" xr:uid="{00000000-0005-0000-0000-000009490000}"/>
    <cellStyle name="Normal 9 5 18" xfId="18696" xr:uid="{00000000-0005-0000-0000-00000A490000}"/>
    <cellStyle name="Normal 9 5 2" xfId="18697" xr:uid="{00000000-0005-0000-0000-00000B490000}"/>
    <cellStyle name="Normal 9 5 2 2" xfId="18698" xr:uid="{00000000-0005-0000-0000-00000C490000}"/>
    <cellStyle name="Normal 9 5 2 2 2" xfId="18699" xr:uid="{00000000-0005-0000-0000-00000D490000}"/>
    <cellStyle name="Normal 9 5 2 2 3" xfId="18700" xr:uid="{00000000-0005-0000-0000-00000E490000}"/>
    <cellStyle name="Normal 9 5 2 2 4" xfId="18701" xr:uid="{00000000-0005-0000-0000-00000F490000}"/>
    <cellStyle name="Normal 9 5 2 2 5" xfId="18702" xr:uid="{00000000-0005-0000-0000-000010490000}"/>
    <cellStyle name="Normal 9 5 2 2 6" xfId="18703" xr:uid="{00000000-0005-0000-0000-000011490000}"/>
    <cellStyle name="Normal 9 5 2 3" xfId="18704" xr:uid="{00000000-0005-0000-0000-000012490000}"/>
    <cellStyle name="Normal 9 5 2 3 2" xfId="18705" xr:uid="{00000000-0005-0000-0000-000013490000}"/>
    <cellStyle name="Normal 9 5 2 4" xfId="18706" xr:uid="{00000000-0005-0000-0000-000014490000}"/>
    <cellStyle name="Normal 9 5 2 5" xfId="18707" xr:uid="{00000000-0005-0000-0000-000015490000}"/>
    <cellStyle name="Normal 9 5 3" xfId="18708" xr:uid="{00000000-0005-0000-0000-000016490000}"/>
    <cellStyle name="Normal 9 5 3 2" xfId="18709" xr:uid="{00000000-0005-0000-0000-000017490000}"/>
    <cellStyle name="Normal 9 5 3 2 2" xfId="18710" xr:uid="{00000000-0005-0000-0000-000018490000}"/>
    <cellStyle name="Normal 9 5 3 2 3" xfId="18711" xr:uid="{00000000-0005-0000-0000-000019490000}"/>
    <cellStyle name="Normal 9 5 3 2 4" xfId="18712" xr:uid="{00000000-0005-0000-0000-00001A490000}"/>
    <cellStyle name="Normal 9 5 3 2 5" xfId="18713" xr:uid="{00000000-0005-0000-0000-00001B490000}"/>
    <cellStyle name="Normal 9 5 3 2 6" xfId="18714" xr:uid="{00000000-0005-0000-0000-00001C490000}"/>
    <cellStyle name="Normal 9 5 3 3" xfId="18715" xr:uid="{00000000-0005-0000-0000-00001D490000}"/>
    <cellStyle name="Normal 9 5 3 3 2" xfId="18716" xr:uid="{00000000-0005-0000-0000-00001E490000}"/>
    <cellStyle name="Normal 9 5 3 4" xfId="18717" xr:uid="{00000000-0005-0000-0000-00001F490000}"/>
    <cellStyle name="Normal 9 5 3 5" xfId="18718" xr:uid="{00000000-0005-0000-0000-000020490000}"/>
    <cellStyle name="Normal 9 5 4" xfId="18719" xr:uid="{00000000-0005-0000-0000-000021490000}"/>
    <cellStyle name="Normal 9 5 4 2" xfId="18720" xr:uid="{00000000-0005-0000-0000-000022490000}"/>
    <cellStyle name="Normal 9 5 4 2 2" xfId="18721" xr:uid="{00000000-0005-0000-0000-000023490000}"/>
    <cellStyle name="Normal 9 5 4 2 3" xfId="18722" xr:uid="{00000000-0005-0000-0000-000024490000}"/>
    <cellStyle name="Normal 9 5 4 2 4" xfId="18723" xr:uid="{00000000-0005-0000-0000-000025490000}"/>
    <cellStyle name="Normal 9 5 4 2 5" xfId="18724" xr:uid="{00000000-0005-0000-0000-000026490000}"/>
    <cellStyle name="Normal 9 5 4 2 6" xfId="18725" xr:uid="{00000000-0005-0000-0000-000027490000}"/>
    <cellStyle name="Normal 9 5 4 3" xfId="18726" xr:uid="{00000000-0005-0000-0000-000028490000}"/>
    <cellStyle name="Normal 9 5 4 3 2" xfId="18727" xr:uid="{00000000-0005-0000-0000-000029490000}"/>
    <cellStyle name="Normal 9 5 4 4" xfId="18728" xr:uid="{00000000-0005-0000-0000-00002A490000}"/>
    <cellStyle name="Normal 9 5 4 5" xfId="18729" xr:uid="{00000000-0005-0000-0000-00002B490000}"/>
    <cellStyle name="Normal 9 5 5" xfId="18730" xr:uid="{00000000-0005-0000-0000-00002C490000}"/>
    <cellStyle name="Normal 9 5 5 2" xfId="18731" xr:uid="{00000000-0005-0000-0000-00002D490000}"/>
    <cellStyle name="Normal 9 5 5 2 2" xfId="18732" xr:uid="{00000000-0005-0000-0000-00002E490000}"/>
    <cellStyle name="Normal 9 5 5 2 3" xfId="18733" xr:uid="{00000000-0005-0000-0000-00002F490000}"/>
    <cellStyle name="Normal 9 5 5 2 4" xfId="18734" xr:uid="{00000000-0005-0000-0000-000030490000}"/>
    <cellStyle name="Normal 9 5 5 2 5" xfId="18735" xr:uid="{00000000-0005-0000-0000-000031490000}"/>
    <cellStyle name="Normal 9 5 5 2 6" xfId="18736" xr:uid="{00000000-0005-0000-0000-000032490000}"/>
    <cellStyle name="Normal 9 5 5 3" xfId="18737" xr:uid="{00000000-0005-0000-0000-000033490000}"/>
    <cellStyle name="Normal 9 5 5 3 2" xfId="18738" xr:uid="{00000000-0005-0000-0000-000034490000}"/>
    <cellStyle name="Normal 9 5 5 4" xfId="18739" xr:uid="{00000000-0005-0000-0000-000035490000}"/>
    <cellStyle name="Normal 9 5 5 5" xfId="18740" xr:uid="{00000000-0005-0000-0000-000036490000}"/>
    <cellStyle name="Normal 9 5 6" xfId="18741" xr:uid="{00000000-0005-0000-0000-000037490000}"/>
    <cellStyle name="Normal 9 5 6 2" xfId="18742" xr:uid="{00000000-0005-0000-0000-000038490000}"/>
    <cellStyle name="Normal 9 5 6 2 2" xfId="18743" xr:uid="{00000000-0005-0000-0000-000039490000}"/>
    <cellStyle name="Normal 9 5 6 2 3" xfId="18744" xr:uid="{00000000-0005-0000-0000-00003A490000}"/>
    <cellStyle name="Normal 9 5 6 2 4" xfId="18745" xr:uid="{00000000-0005-0000-0000-00003B490000}"/>
    <cellStyle name="Normal 9 5 6 2 5" xfId="18746" xr:uid="{00000000-0005-0000-0000-00003C490000}"/>
    <cellStyle name="Normal 9 5 6 2 6" xfId="18747" xr:uid="{00000000-0005-0000-0000-00003D490000}"/>
    <cellStyle name="Normal 9 5 6 3" xfId="18748" xr:uid="{00000000-0005-0000-0000-00003E490000}"/>
    <cellStyle name="Normal 9 5 6 3 2" xfId="18749" xr:uid="{00000000-0005-0000-0000-00003F490000}"/>
    <cellStyle name="Normal 9 5 6 4" xfId="18750" xr:uid="{00000000-0005-0000-0000-000040490000}"/>
    <cellStyle name="Normal 9 5 6 5" xfId="18751" xr:uid="{00000000-0005-0000-0000-000041490000}"/>
    <cellStyle name="Normal 9 5 7" xfId="18752" xr:uid="{00000000-0005-0000-0000-000042490000}"/>
    <cellStyle name="Normal 9 5 7 2" xfId="18753" xr:uid="{00000000-0005-0000-0000-000043490000}"/>
    <cellStyle name="Normal 9 5 7 2 2" xfId="18754" xr:uid="{00000000-0005-0000-0000-000044490000}"/>
    <cellStyle name="Normal 9 5 7 2 3" xfId="18755" xr:uid="{00000000-0005-0000-0000-000045490000}"/>
    <cellStyle name="Normal 9 5 7 2 4" xfId="18756" xr:uid="{00000000-0005-0000-0000-000046490000}"/>
    <cellStyle name="Normal 9 5 7 2 5" xfId="18757" xr:uid="{00000000-0005-0000-0000-000047490000}"/>
    <cellStyle name="Normal 9 5 7 2 6" xfId="18758" xr:uid="{00000000-0005-0000-0000-000048490000}"/>
    <cellStyle name="Normal 9 5 7 3" xfId="18759" xr:uid="{00000000-0005-0000-0000-000049490000}"/>
    <cellStyle name="Normal 9 5 7 3 2" xfId="18760" xr:uid="{00000000-0005-0000-0000-00004A490000}"/>
    <cellStyle name="Normal 9 5 7 4" xfId="18761" xr:uid="{00000000-0005-0000-0000-00004B490000}"/>
    <cellStyle name="Normal 9 5 7 5" xfId="18762" xr:uid="{00000000-0005-0000-0000-00004C490000}"/>
    <cellStyle name="Normal 9 5 8" xfId="18763" xr:uid="{00000000-0005-0000-0000-00004D490000}"/>
    <cellStyle name="Normal 9 5 8 2" xfId="18764" xr:uid="{00000000-0005-0000-0000-00004E490000}"/>
    <cellStyle name="Normal 9 5 8 2 2" xfId="18765" xr:uid="{00000000-0005-0000-0000-00004F490000}"/>
    <cellStyle name="Normal 9 5 8 2 3" xfId="18766" xr:uid="{00000000-0005-0000-0000-000050490000}"/>
    <cellStyle name="Normal 9 5 8 2 4" xfId="18767" xr:uid="{00000000-0005-0000-0000-000051490000}"/>
    <cellStyle name="Normal 9 5 8 2 5" xfId="18768" xr:uid="{00000000-0005-0000-0000-000052490000}"/>
    <cellStyle name="Normal 9 5 8 2 6" xfId="18769" xr:uid="{00000000-0005-0000-0000-000053490000}"/>
    <cellStyle name="Normal 9 5 8 3" xfId="18770" xr:uid="{00000000-0005-0000-0000-000054490000}"/>
    <cellStyle name="Normal 9 5 8 3 2" xfId="18771" xr:uid="{00000000-0005-0000-0000-000055490000}"/>
    <cellStyle name="Normal 9 5 8 4" xfId="18772" xr:uid="{00000000-0005-0000-0000-000056490000}"/>
    <cellStyle name="Normal 9 5 8 5" xfId="18773" xr:uid="{00000000-0005-0000-0000-000057490000}"/>
    <cellStyle name="Normal 9 5 9" xfId="18774" xr:uid="{00000000-0005-0000-0000-000058490000}"/>
    <cellStyle name="Normal 9 5 9 2" xfId="18775" xr:uid="{00000000-0005-0000-0000-000059490000}"/>
    <cellStyle name="Normal 9 5 9 2 2" xfId="18776" xr:uid="{00000000-0005-0000-0000-00005A490000}"/>
    <cellStyle name="Normal 9 5 9 2 3" xfId="18777" xr:uid="{00000000-0005-0000-0000-00005B490000}"/>
    <cellStyle name="Normal 9 5 9 2 4" xfId="18778" xr:uid="{00000000-0005-0000-0000-00005C490000}"/>
    <cellStyle name="Normal 9 5 9 2 5" xfId="18779" xr:uid="{00000000-0005-0000-0000-00005D490000}"/>
    <cellStyle name="Normal 9 5 9 2 6" xfId="18780" xr:uid="{00000000-0005-0000-0000-00005E490000}"/>
    <cellStyle name="Normal 9 5 9 3" xfId="18781" xr:uid="{00000000-0005-0000-0000-00005F490000}"/>
    <cellStyle name="Normal 9 5 9 3 2" xfId="18782" xr:uid="{00000000-0005-0000-0000-000060490000}"/>
    <cellStyle name="Normal 9 5 9 4" xfId="18783" xr:uid="{00000000-0005-0000-0000-000061490000}"/>
    <cellStyle name="Normal 9 5 9 5" xfId="18784" xr:uid="{00000000-0005-0000-0000-000062490000}"/>
    <cellStyle name="Normal 9 50" xfId="18785" xr:uid="{00000000-0005-0000-0000-000063490000}"/>
    <cellStyle name="Normal 9 50 2" xfId="18786" xr:uid="{00000000-0005-0000-0000-000064490000}"/>
    <cellStyle name="Normal 9 50 2 2" xfId="18787" xr:uid="{00000000-0005-0000-0000-000065490000}"/>
    <cellStyle name="Normal 9 50 3" xfId="18788" xr:uid="{00000000-0005-0000-0000-000066490000}"/>
    <cellStyle name="Normal 9 50 4" xfId="18789" xr:uid="{00000000-0005-0000-0000-000067490000}"/>
    <cellStyle name="Normal 9 51" xfId="18790" xr:uid="{00000000-0005-0000-0000-000068490000}"/>
    <cellStyle name="Normal 9 51 2" xfId="18791" xr:uid="{00000000-0005-0000-0000-000069490000}"/>
    <cellStyle name="Normal 9 52" xfId="18792" xr:uid="{00000000-0005-0000-0000-00006A490000}"/>
    <cellStyle name="Normal 9 53" xfId="18793" xr:uid="{00000000-0005-0000-0000-00006B490000}"/>
    <cellStyle name="Normal 9 54" xfId="18794" xr:uid="{00000000-0005-0000-0000-00006C490000}"/>
    <cellStyle name="Normal 9 55" xfId="18795" xr:uid="{00000000-0005-0000-0000-00006D490000}"/>
    <cellStyle name="Normal 9 6" xfId="18796" xr:uid="{00000000-0005-0000-0000-00006E490000}"/>
    <cellStyle name="Normal 9 6 10" xfId="18797" xr:uid="{00000000-0005-0000-0000-00006F490000}"/>
    <cellStyle name="Normal 9 6 10 2" xfId="18798" xr:uid="{00000000-0005-0000-0000-000070490000}"/>
    <cellStyle name="Normal 9 6 10 2 2" xfId="18799" xr:uid="{00000000-0005-0000-0000-000071490000}"/>
    <cellStyle name="Normal 9 6 10 2 3" xfId="18800" xr:uid="{00000000-0005-0000-0000-000072490000}"/>
    <cellStyle name="Normal 9 6 10 2 4" xfId="18801" xr:uid="{00000000-0005-0000-0000-000073490000}"/>
    <cellStyle name="Normal 9 6 10 2 5" xfId="18802" xr:uid="{00000000-0005-0000-0000-000074490000}"/>
    <cellStyle name="Normal 9 6 10 2 6" xfId="18803" xr:uid="{00000000-0005-0000-0000-000075490000}"/>
    <cellStyle name="Normal 9 6 10 3" xfId="18804" xr:uid="{00000000-0005-0000-0000-000076490000}"/>
    <cellStyle name="Normal 9 6 10 3 2" xfId="18805" xr:uid="{00000000-0005-0000-0000-000077490000}"/>
    <cellStyle name="Normal 9 6 10 4" xfId="18806" xr:uid="{00000000-0005-0000-0000-000078490000}"/>
    <cellStyle name="Normal 9 6 10 5" xfId="18807" xr:uid="{00000000-0005-0000-0000-000079490000}"/>
    <cellStyle name="Normal 9 6 11" xfId="18808" xr:uid="{00000000-0005-0000-0000-00007A490000}"/>
    <cellStyle name="Normal 9 6 11 2" xfId="18809" xr:uid="{00000000-0005-0000-0000-00007B490000}"/>
    <cellStyle name="Normal 9 6 11 2 2" xfId="18810" xr:uid="{00000000-0005-0000-0000-00007C490000}"/>
    <cellStyle name="Normal 9 6 11 2 3" xfId="18811" xr:uid="{00000000-0005-0000-0000-00007D490000}"/>
    <cellStyle name="Normal 9 6 11 2 4" xfId="18812" xr:uid="{00000000-0005-0000-0000-00007E490000}"/>
    <cellStyle name="Normal 9 6 11 2 5" xfId="18813" xr:uid="{00000000-0005-0000-0000-00007F490000}"/>
    <cellStyle name="Normal 9 6 11 2 6" xfId="18814" xr:uid="{00000000-0005-0000-0000-000080490000}"/>
    <cellStyle name="Normal 9 6 11 3" xfId="18815" xr:uid="{00000000-0005-0000-0000-000081490000}"/>
    <cellStyle name="Normal 9 6 11 3 2" xfId="18816" xr:uid="{00000000-0005-0000-0000-000082490000}"/>
    <cellStyle name="Normal 9 6 11 4" xfId="18817" xr:uid="{00000000-0005-0000-0000-000083490000}"/>
    <cellStyle name="Normal 9 6 11 5" xfId="18818" xr:uid="{00000000-0005-0000-0000-000084490000}"/>
    <cellStyle name="Normal 9 6 12" xfId="18819" xr:uid="{00000000-0005-0000-0000-000085490000}"/>
    <cellStyle name="Normal 9 6 12 2" xfId="18820" xr:uid="{00000000-0005-0000-0000-000086490000}"/>
    <cellStyle name="Normal 9 6 12 2 2" xfId="18821" xr:uid="{00000000-0005-0000-0000-000087490000}"/>
    <cellStyle name="Normal 9 6 12 2 3" xfId="18822" xr:uid="{00000000-0005-0000-0000-000088490000}"/>
    <cellStyle name="Normal 9 6 12 2 4" xfId="18823" xr:uid="{00000000-0005-0000-0000-000089490000}"/>
    <cellStyle name="Normal 9 6 12 2 5" xfId="18824" xr:uid="{00000000-0005-0000-0000-00008A490000}"/>
    <cellStyle name="Normal 9 6 12 2 6" xfId="18825" xr:uid="{00000000-0005-0000-0000-00008B490000}"/>
    <cellStyle name="Normal 9 6 12 3" xfId="18826" xr:uid="{00000000-0005-0000-0000-00008C490000}"/>
    <cellStyle name="Normal 9 6 12 3 2" xfId="18827" xr:uid="{00000000-0005-0000-0000-00008D490000}"/>
    <cellStyle name="Normal 9 6 12 4" xfId="18828" xr:uid="{00000000-0005-0000-0000-00008E490000}"/>
    <cellStyle name="Normal 9 6 12 5" xfId="18829" xr:uid="{00000000-0005-0000-0000-00008F490000}"/>
    <cellStyle name="Normal 9 6 13" xfId="18830" xr:uid="{00000000-0005-0000-0000-000090490000}"/>
    <cellStyle name="Normal 9 6 13 2" xfId="18831" xr:uid="{00000000-0005-0000-0000-000091490000}"/>
    <cellStyle name="Normal 9 6 13 2 2" xfId="18832" xr:uid="{00000000-0005-0000-0000-000092490000}"/>
    <cellStyle name="Normal 9 6 13 2 3" xfId="18833" xr:uid="{00000000-0005-0000-0000-000093490000}"/>
    <cellStyle name="Normal 9 6 13 2 4" xfId="18834" xr:uid="{00000000-0005-0000-0000-000094490000}"/>
    <cellStyle name="Normal 9 6 13 2 5" xfId="18835" xr:uid="{00000000-0005-0000-0000-000095490000}"/>
    <cellStyle name="Normal 9 6 13 2 6" xfId="18836" xr:uid="{00000000-0005-0000-0000-000096490000}"/>
    <cellStyle name="Normal 9 6 13 3" xfId="18837" xr:uid="{00000000-0005-0000-0000-000097490000}"/>
    <cellStyle name="Normal 9 6 13 3 2" xfId="18838" xr:uid="{00000000-0005-0000-0000-000098490000}"/>
    <cellStyle name="Normal 9 6 13 4" xfId="18839" xr:uid="{00000000-0005-0000-0000-000099490000}"/>
    <cellStyle name="Normal 9 6 13 5" xfId="18840" xr:uid="{00000000-0005-0000-0000-00009A490000}"/>
    <cellStyle name="Normal 9 6 14" xfId="18841" xr:uid="{00000000-0005-0000-0000-00009B490000}"/>
    <cellStyle name="Normal 9 6 14 2" xfId="18842" xr:uid="{00000000-0005-0000-0000-00009C490000}"/>
    <cellStyle name="Normal 9 6 14 2 2" xfId="18843" xr:uid="{00000000-0005-0000-0000-00009D490000}"/>
    <cellStyle name="Normal 9 6 14 2 3" xfId="18844" xr:uid="{00000000-0005-0000-0000-00009E490000}"/>
    <cellStyle name="Normal 9 6 14 2 4" xfId="18845" xr:uid="{00000000-0005-0000-0000-00009F490000}"/>
    <cellStyle name="Normal 9 6 14 2 5" xfId="18846" xr:uid="{00000000-0005-0000-0000-0000A0490000}"/>
    <cellStyle name="Normal 9 6 14 2 6" xfId="18847" xr:uid="{00000000-0005-0000-0000-0000A1490000}"/>
    <cellStyle name="Normal 9 6 14 3" xfId="18848" xr:uid="{00000000-0005-0000-0000-0000A2490000}"/>
    <cellStyle name="Normal 9 6 14 3 2" xfId="18849" xr:uid="{00000000-0005-0000-0000-0000A3490000}"/>
    <cellStyle name="Normal 9 6 14 4" xfId="18850" xr:uid="{00000000-0005-0000-0000-0000A4490000}"/>
    <cellStyle name="Normal 9 6 14 5" xfId="18851" xr:uid="{00000000-0005-0000-0000-0000A5490000}"/>
    <cellStyle name="Normal 9 6 15" xfId="18852" xr:uid="{00000000-0005-0000-0000-0000A6490000}"/>
    <cellStyle name="Normal 9 6 15 2" xfId="18853" xr:uid="{00000000-0005-0000-0000-0000A7490000}"/>
    <cellStyle name="Normal 9 6 15 3" xfId="18854" xr:uid="{00000000-0005-0000-0000-0000A8490000}"/>
    <cellStyle name="Normal 9 6 15 4" xfId="18855" xr:uid="{00000000-0005-0000-0000-0000A9490000}"/>
    <cellStyle name="Normal 9 6 15 5" xfId="18856" xr:uid="{00000000-0005-0000-0000-0000AA490000}"/>
    <cellStyle name="Normal 9 6 15 6" xfId="18857" xr:uid="{00000000-0005-0000-0000-0000AB490000}"/>
    <cellStyle name="Normal 9 6 16" xfId="18858" xr:uid="{00000000-0005-0000-0000-0000AC490000}"/>
    <cellStyle name="Normal 9 6 16 2" xfId="18859" xr:uid="{00000000-0005-0000-0000-0000AD490000}"/>
    <cellStyle name="Normal 9 6 17" xfId="18860" xr:uid="{00000000-0005-0000-0000-0000AE490000}"/>
    <cellStyle name="Normal 9 6 18" xfId="18861" xr:uid="{00000000-0005-0000-0000-0000AF490000}"/>
    <cellStyle name="Normal 9 6 2" xfId="18862" xr:uid="{00000000-0005-0000-0000-0000B0490000}"/>
    <cellStyle name="Normal 9 6 2 2" xfId="18863" xr:uid="{00000000-0005-0000-0000-0000B1490000}"/>
    <cellStyle name="Normal 9 6 2 2 2" xfId="18864" xr:uid="{00000000-0005-0000-0000-0000B2490000}"/>
    <cellStyle name="Normal 9 6 2 2 3" xfId="18865" xr:uid="{00000000-0005-0000-0000-0000B3490000}"/>
    <cellStyle name="Normal 9 6 2 2 4" xfId="18866" xr:uid="{00000000-0005-0000-0000-0000B4490000}"/>
    <cellStyle name="Normal 9 6 2 2 5" xfId="18867" xr:uid="{00000000-0005-0000-0000-0000B5490000}"/>
    <cellStyle name="Normal 9 6 2 2 6" xfId="18868" xr:uid="{00000000-0005-0000-0000-0000B6490000}"/>
    <cellStyle name="Normal 9 6 2 3" xfId="18869" xr:uid="{00000000-0005-0000-0000-0000B7490000}"/>
    <cellStyle name="Normal 9 6 2 3 2" xfId="18870" xr:uid="{00000000-0005-0000-0000-0000B8490000}"/>
    <cellStyle name="Normal 9 6 2 4" xfId="18871" xr:uid="{00000000-0005-0000-0000-0000B9490000}"/>
    <cellStyle name="Normal 9 6 2 5" xfId="18872" xr:uid="{00000000-0005-0000-0000-0000BA490000}"/>
    <cellStyle name="Normal 9 6 3" xfId="18873" xr:uid="{00000000-0005-0000-0000-0000BB490000}"/>
    <cellStyle name="Normal 9 6 3 2" xfId="18874" xr:uid="{00000000-0005-0000-0000-0000BC490000}"/>
    <cellStyle name="Normal 9 6 3 2 2" xfId="18875" xr:uid="{00000000-0005-0000-0000-0000BD490000}"/>
    <cellStyle name="Normal 9 6 3 2 3" xfId="18876" xr:uid="{00000000-0005-0000-0000-0000BE490000}"/>
    <cellStyle name="Normal 9 6 3 2 4" xfId="18877" xr:uid="{00000000-0005-0000-0000-0000BF490000}"/>
    <cellStyle name="Normal 9 6 3 2 5" xfId="18878" xr:uid="{00000000-0005-0000-0000-0000C0490000}"/>
    <cellStyle name="Normal 9 6 3 2 6" xfId="18879" xr:uid="{00000000-0005-0000-0000-0000C1490000}"/>
    <cellStyle name="Normal 9 6 3 3" xfId="18880" xr:uid="{00000000-0005-0000-0000-0000C2490000}"/>
    <cellStyle name="Normal 9 6 3 3 2" xfId="18881" xr:uid="{00000000-0005-0000-0000-0000C3490000}"/>
    <cellStyle name="Normal 9 6 3 4" xfId="18882" xr:uid="{00000000-0005-0000-0000-0000C4490000}"/>
    <cellStyle name="Normal 9 6 3 5" xfId="18883" xr:uid="{00000000-0005-0000-0000-0000C5490000}"/>
    <cellStyle name="Normal 9 6 4" xfId="18884" xr:uid="{00000000-0005-0000-0000-0000C6490000}"/>
    <cellStyle name="Normal 9 6 4 2" xfId="18885" xr:uid="{00000000-0005-0000-0000-0000C7490000}"/>
    <cellStyle name="Normal 9 6 4 2 2" xfId="18886" xr:uid="{00000000-0005-0000-0000-0000C8490000}"/>
    <cellStyle name="Normal 9 6 4 2 3" xfId="18887" xr:uid="{00000000-0005-0000-0000-0000C9490000}"/>
    <cellStyle name="Normal 9 6 4 2 4" xfId="18888" xr:uid="{00000000-0005-0000-0000-0000CA490000}"/>
    <cellStyle name="Normal 9 6 4 2 5" xfId="18889" xr:uid="{00000000-0005-0000-0000-0000CB490000}"/>
    <cellStyle name="Normal 9 6 4 2 6" xfId="18890" xr:uid="{00000000-0005-0000-0000-0000CC490000}"/>
    <cellStyle name="Normal 9 6 4 3" xfId="18891" xr:uid="{00000000-0005-0000-0000-0000CD490000}"/>
    <cellStyle name="Normal 9 6 4 3 2" xfId="18892" xr:uid="{00000000-0005-0000-0000-0000CE490000}"/>
    <cellStyle name="Normal 9 6 4 4" xfId="18893" xr:uid="{00000000-0005-0000-0000-0000CF490000}"/>
    <cellStyle name="Normal 9 6 4 5" xfId="18894" xr:uid="{00000000-0005-0000-0000-0000D0490000}"/>
    <cellStyle name="Normal 9 6 5" xfId="18895" xr:uid="{00000000-0005-0000-0000-0000D1490000}"/>
    <cellStyle name="Normal 9 6 5 2" xfId="18896" xr:uid="{00000000-0005-0000-0000-0000D2490000}"/>
    <cellStyle name="Normal 9 6 5 2 2" xfId="18897" xr:uid="{00000000-0005-0000-0000-0000D3490000}"/>
    <cellStyle name="Normal 9 6 5 2 3" xfId="18898" xr:uid="{00000000-0005-0000-0000-0000D4490000}"/>
    <cellStyle name="Normal 9 6 5 2 4" xfId="18899" xr:uid="{00000000-0005-0000-0000-0000D5490000}"/>
    <cellStyle name="Normal 9 6 5 2 5" xfId="18900" xr:uid="{00000000-0005-0000-0000-0000D6490000}"/>
    <cellStyle name="Normal 9 6 5 2 6" xfId="18901" xr:uid="{00000000-0005-0000-0000-0000D7490000}"/>
    <cellStyle name="Normal 9 6 5 3" xfId="18902" xr:uid="{00000000-0005-0000-0000-0000D8490000}"/>
    <cellStyle name="Normal 9 6 5 3 2" xfId="18903" xr:uid="{00000000-0005-0000-0000-0000D9490000}"/>
    <cellStyle name="Normal 9 6 5 4" xfId="18904" xr:uid="{00000000-0005-0000-0000-0000DA490000}"/>
    <cellStyle name="Normal 9 6 5 5" xfId="18905" xr:uid="{00000000-0005-0000-0000-0000DB490000}"/>
    <cellStyle name="Normal 9 6 6" xfId="18906" xr:uid="{00000000-0005-0000-0000-0000DC490000}"/>
    <cellStyle name="Normal 9 6 6 2" xfId="18907" xr:uid="{00000000-0005-0000-0000-0000DD490000}"/>
    <cellStyle name="Normal 9 6 6 2 2" xfId="18908" xr:uid="{00000000-0005-0000-0000-0000DE490000}"/>
    <cellStyle name="Normal 9 6 6 2 3" xfId="18909" xr:uid="{00000000-0005-0000-0000-0000DF490000}"/>
    <cellStyle name="Normal 9 6 6 2 4" xfId="18910" xr:uid="{00000000-0005-0000-0000-0000E0490000}"/>
    <cellStyle name="Normal 9 6 6 2 5" xfId="18911" xr:uid="{00000000-0005-0000-0000-0000E1490000}"/>
    <cellStyle name="Normal 9 6 6 2 6" xfId="18912" xr:uid="{00000000-0005-0000-0000-0000E2490000}"/>
    <cellStyle name="Normal 9 6 6 3" xfId="18913" xr:uid="{00000000-0005-0000-0000-0000E3490000}"/>
    <cellStyle name="Normal 9 6 6 3 2" xfId="18914" xr:uid="{00000000-0005-0000-0000-0000E4490000}"/>
    <cellStyle name="Normal 9 6 6 4" xfId="18915" xr:uid="{00000000-0005-0000-0000-0000E5490000}"/>
    <cellStyle name="Normal 9 6 6 5" xfId="18916" xr:uid="{00000000-0005-0000-0000-0000E6490000}"/>
    <cellStyle name="Normal 9 6 7" xfId="18917" xr:uid="{00000000-0005-0000-0000-0000E7490000}"/>
    <cellStyle name="Normal 9 6 7 2" xfId="18918" xr:uid="{00000000-0005-0000-0000-0000E8490000}"/>
    <cellStyle name="Normal 9 6 7 2 2" xfId="18919" xr:uid="{00000000-0005-0000-0000-0000E9490000}"/>
    <cellStyle name="Normal 9 6 7 2 3" xfId="18920" xr:uid="{00000000-0005-0000-0000-0000EA490000}"/>
    <cellStyle name="Normal 9 6 7 2 4" xfId="18921" xr:uid="{00000000-0005-0000-0000-0000EB490000}"/>
    <cellStyle name="Normal 9 6 7 2 5" xfId="18922" xr:uid="{00000000-0005-0000-0000-0000EC490000}"/>
    <cellStyle name="Normal 9 6 7 2 6" xfId="18923" xr:uid="{00000000-0005-0000-0000-0000ED490000}"/>
    <cellStyle name="Normal 9 6 7 3" xfId="18924" xr:uid="{00000000-0005-0000-0000-0000EE490000}"/>
    <cellStyle name="Normal 9 6 7 3 2" xfId="18925" xr:uid="{00000000-0005-0000-0000-0000EF490000}"/>
    <cellStyle name="Normal 9 6 7 4" xfId="18926" xr:uid="{00000000-0005-0000-0000-0000F0490000}"/>
    <cellStyle name="Normal 9 6 7 5" xfId="18927" xr:uid="{00000000-0005-0000-0000-0000F1490000}"/>
    <cellStyle name="Normal 9 6 8" xfId="18928" xr:uid="{00000000-0005-0000-0000-0000F2490000}"/>
    <cellStyle name="Normal 9 6 8 2" xfId="18929" xr:uid="{00000000-0005-0000-0000-0000F3490000}"/>
    <cellStyle name="Normal 9 6 8 2 2" xfId="18930" xr:uid="{00000000-0005-0000-0000-0000F4490000}"/>
    <cellStyle name="Normal 9 6 8 2 3" xfId="18931" xr:uid="{00000000-0005-0000-0000-0000F5490000}"/>
    <cellStyle name="Normal 9 6 8 2 4" xfId="18932" xr:uid="{00000000-0005-0000-0000-0000F6490000}"/>
    <cellStyle name="Normal 9 6 8 2 5" xfId="18933" xr:uid="{00000000-0005-0000-0000-0000F7490000}"/>
    <cellStyle name="Normal 9 6 8 2 6" xfId="18934" xr:uid="{00000000-0005-0000-0000-0000F8490000}"/>
    <cellStyle name="Normal 9 6 8 3" xfId="18935" xr:uid="{00000000-0005-0000-0000-0000F9490000}"/>
    <cellStyle name="Normal 9 6 8 3 2" xfId="18936" xr:uid="{00000000-0005-0000-0000-0000FA490000}"/>
    <cellStyle name="Normal 9 6 8 4" xfId="18937" xr:uid="{00000000-0005-0000-0000-0000FB490000}"/>
    <cellStyle name="Normal 9 6 8 5" xfId="18938" xr:uid="{00000000-0005-0000-0000-0000FC490000}"/>
    <cellStyle name="Normal 9 6 9" xfId="18939" xr:uid="{00000000-0005-0000-0000-0000FD490000}"/>
    <cellStyle name="Normal 9 6 9 2" xfId="18940" xr:uid="{00000000-0005-0000-0000-0000FE490000}"/>
    <cellStyle name="Normal 9 6 9 2 2" xfId="18941" xr:uid="{00000000-0005-0000-0000-0000FF490000}"/>
    <cellStyle name="Normal 9 6 9 2 3" xfId="18942" xr:uid="{00000000-0005-0000-0000-0000004A0000}"/>
    <cellStyle name="Normal 9 6 9 2 4" xfId="18943" xr:uid="{00000000-0005-0000-0000-0000014A0000}"/>
    <cellStyle name="Normal 9 6 9 2 5" xfId="18944" xr:uid="{00000000-0005-0000-0000-0000024A0000}"/>
    <cellStyle name="Normal 9 6 9 2 6" xfId="18945" xr:uid="{00000000-0005-0000-0000-0000034A0000}"/>
    <cellStyle name="Normal 9 6 9 3" xfId="18946" xr:uid="{00000000-0005-0000-0000-0000044A0000}"/>
    <cellStyle name="Normal 9 6 9 3 2" xfId="18947" xr:uid="{00000000-0005-0000-0000-0000054A0000}"/>
    <cellStyle name="Normal 9 6 9 4" xfId="18948" xr:uid="{00000000-0005-0000-0000-0000064A0000}"/>
    <cellStyle name="Normal 9 6 9 5" xfId="18949" xr:uid="{00000000-0005-0000-0000-0000074A0000}"/>
    <cellStyle name="Normal 9 7" xfId="18950" xr:uid="{00000000-0005-0000-0000-0000084A0000}"/>
    <cellStyle name="Normal 9 7 10" xfId="18951" xr:uid="{00000000-0005-0000-0000-0000094A0000}"/>
    <cellStyle name="Normal 9 7 10 2" xfId="18952" xr:uid="{00000000-0005-0000-0000-00000A4A0000}"/>
    <cellStyle name="Normal 9 7 10 2 2" xfId="18953" xr:uid="{00000000-0005-0000-0000-00000B4A0000}"/>
    <cellStyle name="Normal 9 7 10 2 3" xfId="18954" xr:uid="{00000000-0005-0000-0000-00000C4A0000}"/>
    <cellStyle name="Normal 9 7 10 2 4" xfId="18955" xr:uid="{00000000-0005-0000-0000-00000D4A0000}"/>
    <cellStyle name="Normal 9 7 10 2 5" xfId="18956" xr:uid="{00000000-0005-0000-0000-00000E4A0000}"/>
    <cellStyle name="Normal 9 7 10 2 6" xfId="18957" xr:uid="{00000000-0005-0000-0000-00000F4A0000}"/>
    <cellStyle name="Normal 9 7 10 3" xfId="18958" xr:uid="{00000000-0005-0000-0000-0000104A0000}"/>
    <cellStyle name="Normal 9 7 10 3 2" xfId="18959" xr:uid="{00000000-0005-0000-0000-0000114A0000}"/>
    <cellStyle name="Normal 9 7 10 4" xfId="18960" xr:uid="{00000000-0005-0000-0000-0000124A0000}"/>
    <cellStyle name="Normal 9 7 10 5" xfId="18961" xr:uid="{00000000-0005-0000-0000-0000134A0000}"/>
    <cellStyle name="Normal 9 7 11" xfId="18962" xr:uid="{00000000-0005-0000-0000-0000144A0000}"/>
    <cellStyle name="Normal 9 7 11 2" xfId="18963" xr:uid="{00000000-0005-0000-0000-0000154A0000}"/>
    <cellStyle name="Normal 9 7 11 2 2" xfId="18964" xr:uid="{00000000-0005-0000-0000-0000164A0000}"/>
    <cellStyle name="Normal 9 7 11 2 3" xfId="18965" xr:uid="{00000000-0005-0000-0000-0000174A0000}"/>
    <cellStyle name="Normal 9 7 11 2 4" xfId="18966" xr:uid="{00000000-0005-0000-0000-0000184A0000}"/>
    <cellStyle name="Normal 9 7 11 2 5" xfId="18967" xr:uid="{00000000-0005-0000-0000-0000194A0000}"/>
    <cellStyle name="Normal 9 7 11 2 6" xfId="18968" xr:uid="{00000000-0005-0000-0000-00001A4A0000}"/>
    <cellStyle name="Normal 9 7 11 3" xfId="18969" xr:uid="{00000000-0005-0000-0000-00001B4A0000}"/>
    <cellStyle name="Normal 9 7 11 3 2" xfId="18970" xr:uid="{00000000-0005-0000-0000-00001C4A0000}"/>
    <cellStyle name="Normal 9 7 11 4" xfId="18971" xr:uid="{00000000-0005-0000-0000-00001D4A0000}"/>
    <cellStyle name="Normal 9 7 11 5" xfId="18972" xr:uid="{00000000-0005-0000-0000-00001E4A0000}"/>
    <cellStyle name="Normal 9 7 12" xfId="18973" xr:uid="{00000000-0005-0000-0000-00001F4A0000}"/>
    <cellStyle name="Normal 9 7 12 2" xfId="18974" xr:uid="{00000000-0005-0000-0000-0000204A0000}"/>
    <cellStyle name="Normal 9 7 12 2 2" xfId="18975" xr:uid="{00000000-0005-0000-0000-0000214A0000}"/>
    <cellStyle name="Normal 9 7 12 2 3" xfId="18976" xr:uid="{00000000-0005-0000-0000-0000224A0000}"/>
    <cellStyle name="Normal 9 7 12 2 4" xfId="18977" xr:uid="{00000000-0005-0000-0000-0000234A0000}"/>
    <cellStyle name="Normal 9 7 12 2 5" xfId="18978" xr:uid="{00000000-0005-0000-0000-0000244A0000}"/>
    <cellStyle name="Normal 9 7 12 2 6" xfId="18979" xr:uid="{00000000-0005-0000-0000-0000254A0000}"/>
    <cellStyle name="Normal 9 7 12 3" xfId="18980" xr:uid="{00000000-0005-0000-0000-0000264A0000}"/>
    <cellStyle name="Normal 9 7 12 3 2" xfId="18981" xr:uid="{00000000-0005-0000-0000-0000274A0000}"/>
    <cellStyle name="Normal 9 7 12 4" xfId="18982" xr:uid="{00000000-0005-0000-0000-0000284A0000}"/>
    <cellStyle name="Normal 9 7 12 5" xfId="18983" xr:uid="{00000000-0005-0000-0000-0000294A0000}"/>
    <cellStyle name="Normal 9 7 13" xfId="18984" xr:uid="{00000000-0005-0000-0000-00002A4A0000}"/>
    <cellStyle name="Normal 9 7 13 2" xfId="18985" xr:uid="{00000000-0005-0000-0000-00002B4A0000}"/>
    <cellStyle name="Normal 9 7 13 2 2" xfId="18986" xr:uid="{00000000-0005-0000-0000-00002C4A0000}"/>
    <cellStyle name="Normal 9 7 13 2 3" xfId="18987" xr:uid="{00000000-0005-0000-0000-00002D4A0000}"/>
    <cellStyle name="Normal 9 7 13 2 4" xfId="18988" xr:uid="{00000000-0005-0000-0000-00002E4A0000}"/>
    <cellStyle name="Normal 9 7 13 2 5" xfId="18989" xr:uid="{00000000-0005-0000-0000-00002F4A0000}"/>
    <cellStyle name="Normal 9 7 13 2 6" xfId="18990" xr:uid="{00000000-0005-0000-0000-0000304A0000}"/>
    <cellStyle name="Normal 9 7 13 3" xfId="18991" xr:uid="{00000000-0005-0000-0000-0000314A0000}"/>
    <cellStyle name="Normal 9 7 13 3 2" xfId="18992" xr:uid="{00000000-0005-0000-0000-0000324A0000}"/>
    <cellStyle name="Normal 9 7 13 4" xfId="18993" xr:uid="{00000000-0005-0000-0000-0000334A0000}"/>
    <cellStyle name="Normal 9 7 13 5" xfId="18994" xr:uid="{00000000-0005-0000-0000-0000344A0000}"/>
    <cellStyle name="Normal 9 7 14" xfId="18995" xr:uid="{00000000-0005-0000-0000-0000354A0000}"/>
    <cellStyle name="Normal 9 7 14 2" xfId="18996" xr:uid="{00000000-0005-0000-0000-0000364A0000}"/>
    <cellStyle name="Normal 9 7 14 2 2" xfId="18997" xr:uid="{00000000-0005-0000-0000-0000374A0000}"/>
    <cellStyle name="Normal 9 7 14 2 3" xfId="18998" xr:uid="{00000000-0005-0000-0000-0000384A0000}"/>
    <cellStyle name="Normal 9 7 14 2 4" xfId="18999" xr:uid="{00000000-0005-0000-0000-0000394A0000}"/>
    <cellStyle name="Normal 9 7 14 2 5" xfId="19000" xr:uid="{00000000-0005-0000-0000-00003A4A0000}"/>
    <cellStyle name="Normal 9 7 14 2 6" xfId="19001" xr:uid="{00000000-0005-0000-0000-00003B4A0000}"/>
    <cellStyle name="Normal 9 7 14 3" xfId="19002" xr:uid="{00000000-0005-0000-0000-00003C4A0000}"/>
    <cellStyle name="Normal 9 7 14 3 2" xfId="19003" xr:uid="{00000000-0005-0000-0000-00003D4A0000}"/>
    <cellStyle name="Normal 9 7 14 4" xfId="19004" xr:uid="{00000000-0005-0000-0000-00003E4A0000}"/>
    <cellStyle name="Normal 9 7 14 5" xfId="19005" xr:uid="{00000000-0005-0000-0000-00003F4A0000}"/>
    <cellStyle name="Normal 9 7 15" xfId="19006" xr:uid="{00000000-0005-0000-0000-0000404A0000}"/>
    <cellStyle name="Normal 9 7 15 2" xfId="19007" xr:uid="{00000000-0005-0000-0000-0000414A0000}"/>
    <cellStyle name="Normal 9 7 15 3" xfId="19008" xr:uid="{00000000-0005-0000-0000-0000424A0000}"/>
    <cellStyle name="Normal 9 7 15 4" xfId="19009" xr:uid="{00000000-0005-0000-0000-0000434A0000}"/>
    <cellStyle name="Normal 9 7 15 5" xfId="19010" xr:uid="{00000000-0005-0000-0000-0000444A0000}"/>
    <cellStyle name="Normal 9 7 15 6" xfId="19011" xr:uid="{00000000-0005-0000-0000-0000454A0000}"/>
    <cellStyle name="Normal 9 7 16" xfId="19012" xr:uid="{00000000-0005-0000-0000-0000464A0000}"/>
    <cellStyle name="Normal 9 7 16 2" xfId="19013" xr:uid="{00000000-0005-0000-0000-0000474A0000}"/>
    <cellStyle name="Normal 9 7 17" xfId="19014" xr:uid="{00000000-0005-0000-0000-0000484A0000}"/>
    <cellStyle name="Normal 9 7 18" xfId="19015" xr:uid="{00000000-0005-0000-0000-0000494A0000}"/>
    <cellStyle name="Normal 9 7 2" xfId="19016" xr:uid="{00000000-0005-0000-0000-00004A4A0000}"/>
    <cellStyle name="Normal 9 7 2 2" xfId="19017" xr:uid="{00000000-0005-0000-0000-00004B4A0000}"/>
    <cellStyle name="Normal 9 7 2 2 2" xfId="19018" xr:uid="{00000000-0005-0000-0000-00004C4A0000}"/>
    <cellStyle name="Normal 9 7 2 2 3" xfId="19019" xr:uid="{00000000-0005-0000-0000-00004D4A0000}"/>
    <cellStyle name="Normal 9 7 2 2 4" xfId="19020" xr:uid="{00000000-0005-0000-0000-00004E4A0000}"/>
    <cellStyle name="Normal 9 7 2 2 5" xfId="19021" xr:uid="{00000000-0005-0000-0000-00004F4A0000}"/>
    <cellStyle name="Normal 9 7 2 2 6" xfId="19022" xr:uid="{00000000-0005-0000-0000-0000504A0000}"/>
    <cellStyle name="Normal 9 7 2 3" xfId="19023" xr:uid="{00000000-0005-0000-0000-0000514A0000}"/>
    <cellStyle name="Normal 9 7 2 3 2" xfId="19024" xr:uid="{00000000-0005-0000-0000-0000524A0000}"/>
    <cellStyle name="Normal 9 7 2 4" xfId="19025" xr:uid="{00000000-0005-0000-0000-0000534A0000}"/>
    <cellStyle name="Normal 9 7 2 5" xfId="19026" xr:uid="{00000000-0005-0000-0000-0000544A0000}"/>
    <cellStyle name="Normal 9 7 3" xfId="19027" xr:uid="{00000000-0005-0000-0000-0000554A0000}"/>
    <cellStyle name="Normal 9 7 3 2" xfId="19028" xr:uid="{00000000-0005-0000-0000-0000564A0000}"/>
    <cellStyle name="Normal 9 7 3 2 2" xfId="19029" xr:uid="{00000000-0005-0000-0000-0000574A0000}"/>
    <cellStyle name="Normal 9 7 3 2 3" xfId="19030" xr:uid="{00000000-0005-0000-0000-0000584A0000}"/>
    <cellStyle name="Normal 9 7 3 2 4" xfId="19031" xr:uid="{00000000-0005-0000-0000-0000594A0000}"/>
    <cellStyle name="Normal 9 7 3 2 5" xfId="19032" xr:uid="{00000000-0005-0000-0000-00005A4A0000}"/>
    <cellStyle name="Normal 9 7 3 2 6" xfId="19033" xr:uid="{00000000-0005-0000-0000-00005B4A0000}"/>
    <cellStyle name="Normal 9 7 3 3" xfId="19034" xr:uid="{00000000-0005-0000-0000-00005C4A0000}"/>
    <cellStyle name="Normal 9 7 3 3 2" xfId="19035" xr:uid="{00000000-0005-0000-0000-00005D4A0000}"/>
    <cellStyle name="Normal 9 7 3 4" xfId="19036" xr:uid="{00000000-0005-0000-0000-00005E4A0000}"/>
    <cellStyle name="Normal 9 7 3 5" xfId="19037" xr:uid="{00000000-0005-0000-0000-00005F4A0000}"/>
    <cellStyle name="Normal 9 7 4" xfId="19038" xr:uid="{00000000-0005-0000-0000-0000604A0000}"/>
    <cellStyle name="Normal 9 7 4 2" xfId="19039" xr:uid="{00000000-0005-0000-0000-0000614A0000}"/>
    <cellStyle name="Normal 9 7 4 2 2" xfId="19040" xr:uid="{00000000-0005-0000-0000-0000624A0000}"/>
    <cellStyle name="Normal 9 7 4 2 3" xfId="19041" xr:uid="{00000000-0005-0000-0000-0000634A0000}"/>
    <cellStyle name="Normal 9 7 4 2 4" xfId="19042" xr:uid="{00000000-0005-0000-0000-0000644A0000}"/>
    <cellStyle name="Normal 9 7 4 2 5" xfId="19043" xr:uid="{00000000-0005-0000-0000-0000654A0000}"/>
    <cellStyle name="Normal 9 7 4 2 6" xfId="19044" xr:uid="{00000000-0005-0000-0000-0000664A0000}"/>
    <cellStyle name="Normal 9 7 4 3" xfId="19045" xr:uid="{00000000-0005-0000-0000-0000674A0000}"/>
    <cellStyle name="Normal 9 7 4 3 2" xfId="19046" xr:uid="{00000000-0005-0000-0000-0000684A0000}"/>
    <cellStyle name="Normal 9 7 4 4" xfId="19047" xr:uid="{00000000-0005-0000-0000-0000694A0000}"/>
    <cellStyle name="Normal 9 7 4 5" xfId="19048" xr:uid="{00000000-0005-0000-0000-00006A4A0000}"/>
    <cellStyle name="Normal 9 7 5" xfId="19049" xr:uid="{00000000-0005-0000-0000-00006B4A0000}"/>
    <cellStyle name="Normal 9 7 5 2" xfId="19050" xr:uid="{00000000-0005-0000-0000-00006C4A0000}"/>
    <cellStyle name="Normal 9 7 5 2 2" xfId="19051" xr:uid="{00000000-0005-0000-0000-00006D4A0000}"/>
    <cellStyle name="Normal 9 7 5 2 3" xfId="19052" xr:uid="{00000000-0005-0000-0000-00006E4A0000}"/>
    <cellStyle name="Normal 9 7 5 2 4" xfId="19053" xr:uid="{00000000-0005-0000-0000-00006F4A0000}"/>
    <cellStyle name="Normal 9 7 5 2 5" xfId="19054" xr:uid="{00000000-0005-0000-0000-0000704A0000}"/>
    <cellStyle name="Normal 9 7 5 2 6" xfId="19055" xr:uid="{00000000-0005-0000-0000-0000714A0000}"/>
    <cellStyle name="Normal 9 7 5 3" xfId="19056" xr:uid="{00000000-0005-0000-0000-0000724A0000}"/>
    <cellStyle name="Normal 9 7 5 3 2" xfId="19057" xr:uid="{00000000-0005-0000-0000-0000734A0000}"/>
    <cellStyle name="Normal 9 7 5 4" xfId="19058" xr:uid="{00000000-0005-0000-0000-0000744A0000}"/>
    <cellStyle name="Normal 9 7 5 5" xfId="19059" xr:uid="{00000000-0005-0000-0000-0000754A0000}"/>
    <cellStyle name="Normal 9 7 6" xfId="19060" xr:uid="{00000000-0005-0000-0000-0000764A0000}"/>
    <cellStyle name="Normal 9 7 6 2" xfId="19061" xr:uid="{00000000-0005-0000-0000-0000774A0000}"/>
    <cellStyle name="Normal 9 7 6 2 2" xfId="19062" xr:uid="{00000000-0005-0000-0000-0000784A0000}"/>
    <cellStyle name="Normal 9 7 6 2 3" xfId="19063" xr:uid="{00000000-0005-0000-0000-0000794A0000}"/>
    <cellStyle name="Normal 9 7 6 2 4" xfId="19064" xr:uid="{00000000-0005-0000-0000-00007A4A0000}"/>
    <cellStyle name="Normal 9 7 6 2 5" xfId="19065" xr:uid="{00000000-0005-0000-0000-00007B4A0000}"/>
    <cellStyle name="Normal 9 7 6 2 6" xfId="19066" xr:uid="{00000000-0005-0000-0000-00007C4A0000}"/>
    <cellStyle name="Normal 9 7 6 3" xfId="19067" xr:uid="{00000000-0005-0000-0000-00007D4A0000}"/>
    <cellStyle name="Normal 9 7 6 3 2" xfId="19068" xr:uid="{00000000-0005-0000-0000-00007E4A0000}"/>
    <cellStyle name="Normal 9 7 6 4" xfId="19069" xr:uid="{00000000-0005-0000-0000-00007F4A0000}"/>
    <cellStyle name="Normal 9 7 6 5" xfId="19070" xr:uid="{00000000-0005-0000-0000-0000804A0000}"/>
    <cellStyle name="Normal 9 7 7" xfId="19071" xr:uid="{00000000-0005-0000-0000-0000814A0000}"/>
    <cellStyle name="Normal 9 7 7 2" xfId="19072" xr:uid="{00000000-0005-0000-0000-0000824A0000}"/>
    <cellStyle name="Normal 9 7 7 2 2" xfId="19073" xr:uid="{00000000-0005-0000-0000-0000834A0000}"/>
    <cellStyle name="Normal 9 7 7 2 3" xfId="19074" xr:uid="{00000000-0005-0000-0000-0000844A0000}"/>
    <cellStyle name="Normal 9 7 7 2 4" xfId="19075" xr:uid="{00000000-0005-0000-0000-0000854A0000}"/>
    <cellStyle name="Normal 9 7 7 2 5" xfId="19076" xr:uid="{00000000-0005-0000-0000-0000864A0000}"/>
    <cellStyle name="Normal 9 7 7 2 6" xfId="19077" xr:uid="{00000000-0005-0000-0000-0000874A0000}"/>
    <cellStyle name="Normal 9 7 7 3" xfId="19078" xr:uid="{00000000-0005-0000-0000-0000884A0000}"/>
    <cellStyle name="Normal 9 7 7 3 2" xfId="19079" xr:uid="{00000000-0005-0000-0000-0000894A0000}"/>
    <cellStyle name="Normal 9 7 7 4" xfId="19080" xr:uid="{00000000-0005-0000-0000-00008A4A0000}"/>
    <cellStyle name="Normal 9 7 7 5" xfId="19081" xr:uid="{00000000-0005-0000-0000-00008B4A0000}"/>
    <cellStyle name="Normal 9 7 8" xfId="19082" xr:uid="{00000000-0005-0000-0000-00008C4A0000}"/>
    <cellStyle name="Normal 9 7 8 2" xfId="19083" xr:uid="{00000000-0005-0000-0000-00008D4A0000}"/>
    <cellStyle name="Normal 9 7 8 2 2" xfId="19084" xr:uid="{00000000-0005-0000-0000-00008E4A0000}"/>
    <cellStyle name="Normal 9 7 8 2 3" xfId="19085" xr:uid="{00000000-0005-0000-0000-00008F4A0000}"/>
    <cellStyle name="Normal 9 7 8 2 4" xfId="19086" xr:uid="{00000000-0005-0000-0000-0000904A0000}"/>
    <cellStyle name="Normal 9 7 8 2 5" xfId="19087" xr:uid="{00000000-0005-0000-0000-0000914A0000}"/>
    <cellStyle name="Normal 9 7 8 2 6" xfId="19088" xr:uid="{00000000-0005-0000-0000-0000924A0000}"/>
    <cellStyle name="Normal 9 7 8 3" xfId="19089" xr:uid="{00000000-0005-0000-0000-0000934A0000}"/>
    <cellStyle name="Normal 9 7 8 3 2" xfId="19090" xr:uid="{00000000-0005-0000-0000-0000944A0000}"/>
    <cellStyle name="Normal 9 7 8 4" xfId="19091" xr:uid="{00000000-0005-0000-0000-0000954A0000}"/>
    <cellStyle name="Normal 9 7 8 5" xfId="19092" xr:uid="{00000000-0005-0000-0000-0000964A0000}"/>
    <cellStyle name="Normal 9 7 9" xfId="19093" xr:uid="{00000000-0005-0000-0000-0000974A0000}"/>
    <cellStyle name="Normal 9 7 9 2" xfId="19094" xr:uid="{00000000-0005-0000-0000-0000984A0000}"/>
    <cellStyle name="Normal 9 7 9 2 2" xfId="19095" xr:uid="{00000000-0005-0000-0000-0000994A0000}"/>
    <cellStyle name="Normal 9 7 9 2 3" xfId="19096" xr:uid="{00000000-0005-0000-0000-00009A4A0000}"/>
    <cellStyle name="Normal 9 7 9 2 4" xfId="19097" xr:uid="{00000000-0005-0000-0000-00009B4A0000}"/>
    <cellStyle name="Normal 9 7 9 2 5" xfId="19098" xr:uid="{00000000-0005-0000-0000-00009C4A0000}"/>
    <cellStyle name="Normal 9 7 9 2 6" xfId="19099" xr:uid="{00000000-0005-0000-0000-00009D4A0000}"/>
    <cellStyle name="Normal 9 7 9 3" xfId="19100" xr:uid="{00000000-0005-0000-0000-00009E4A0000}"/>
    <cellStyle name="Normal 9 7 9 3 2" xfId="19101" xr:uid="{00000000-0005-0000-0000-00009F4A0000}"/>
    <cellStyle name="Normal 9 7 9 4" xfId="19102" xr:uid="{00000000-0005-0000-0000-0000A04A0000}"/>
    <cellStyle name="Normal 9 7 9 5" xfId="19103" xr:uid="{00000000-0005-0000-0000-0000A14A0000}"/>
    <cellStyle name="Normal 9 8" xfId="19104" xr:uid="{00000000-0005-0000-0000-0000A24A0000}"/>
    <cellStyle name="Normal 9 8 2" xfId="19105" xr:uid="{00000000-0005-0000-0000-0000A34A0000}"/>
    <cellStyle name="Normal 9 8 2 2" xfId="19106" xr:uid="{00000000-0005-0000-0000-0000A44A0000}"/>
    <cellStyle name="Normal 9 8 2 3" xfId="19107" xr:uid="{00000000-0005-0000-0000-0000A54A0000}"/>
    <cellStyle name="Normal 9 8 2 4" xfId="19108" xr:uid="{00000000-0005-0000-0000-0000A64A0000}"/>
    <cellStyle name="Normal 9 8 2 5" xfId="19109" xr:uid="{00000000-0005-0000-0000-0000A74A0000}"/>
    <cellStyle name="Normal 9 8 2 6" xfId="19110" xr:uid="{00000000-0005-0000-0000-0000A84A0000}"/>
    <cellStyle name="Normal 9 8 3" xfId="19111" xr:uid="{00000000-0005-0000-0000-0000A94A0000}"/>
    <cellStyle name="Normal 9 8 3 2" xfId="19112" xr:uid="{00000000-0005-0000-0000-0000AA4A0000}"/>
    <cellStyle name="Normal 9 8 4" xfId="19113" xr:uid="{00000000-0005-0000-0000-0000AB4A0000}"/>
    <cellStyle name="Normal 9 8 5" xfId="19114" xr:uid="{00000000-0005-0000-0000-0000AC4A0000}"/>
    <cellStyle name="Normal 9 9" xfId="19115" xr:uid="{00000000-0005-0000-0000-0000AD4A0000}"/>
    <cellStyle name="Normal 9 9 2" xfId="19116" xr:uid="{00000000-0005-0000-0000-0000AE4A0000}"/>
    <cellStyle name="Normal 9 9 2 2" xfId="19117" xr:uid="{00000000-0005-0000-0000-0000AF4A0000}"/>
    <cellStyle name="Normal 9 9 2 3" xfId="19118" xr:uid="{00000000-0005-0000-0000-0000B04A0000}"/>
    <cellStyle name="Normal 9 9 2 4" xfId="19119" xr:uid="{00000000-0005-0000-0000-0000B14A0000}"/>
    <cellStyle name="Normal 9 9 2 5" xfId="19120" xr:uid="{00000000-0005-0000-0000-0000B24A0000}"/>
    <cellStyle name="Normal 9 9 2 6" xfId="19121" xr:uid="{00000000-0005-0000-0000-0000B34A0000}"/>
    <cellStyle name="Normal 9 9 3" xfId="19122" xr:uid="{00000000-0005-0000-0000-0000B44A0000}"/>
    <cellStyle name="Normal 9 9 3 2" xfId="19123" xr:uid="{00000000-0005-0000-0000-0000B54A0000}"/>
    <cellStyle name="Normal 9 9 4" xfId="19124" xr:uid="{00000000-0005-0000-0000-0000B64A0000}"/>
    <cellStyle name="Normal 9 9 5" xfId="19125" xr:uid="{00000000-0005-0000-0000-0000B74A0000}"/>
    <cellStyle name="Normal 9_Anexo 3 Atracción" xfId="19126" xr:uid="{00000000-0005-0000-0000-0000B84A0000}"/>
    <cellStyle name="Normal 90" xfId="19127" xr:uid="{00000000-0005-0000-0000-0000B94A0000}"/>
    <cellStyle name="Normal 90 2" xfId="19128" xr:uid="{00000000-0005-0000-0000-0000BA4A0000}"/>
    <cellStyle name="Normal 91" xfId="19129" xr:uid="{00000000-0005-0000-0000-0000BB4A0000}"/>
    <cellStyle name="Normal 91 2" xfId="19130" xr:uid="{00000000-0005-0000-0000-0000BC4A0000}"/>
    <cellStyle name="Normal 91 3" xfId="19131" xr:uid="{00000000-0005-0000-0000-0000BD4A0000}"/>
    <cellStyle name="Normal 91 4" xfId="19132" xr:uid="{00000000-0005-0000-0000-0000BE4A0000}"/>
    <cellStyle name="Normal 92" xfId="19133" xr:uid="{00000000-0005-0000-0000-0000BF4A0000}"/>
    <cellStyle name="Normal 92 2" xfId="19134" xr:uid="{00000000-0005-0000-0000-0000C04A0000}"/>
    <cellStyle name="Normal 92 3" xfId="19135" xr:uid="{00000000-0005-0000-0000-0000C14A0000}"/>
    <cellStyle name="Normal 92 4" xfId="19136" xr:uid="{00000000-0005-0000-0000-0000C24A0000}"/>
    <cellStyle name="Normal 93" xfId="19137" xr:uid="{00000000-0005-0000-0000-0000C34A0000}"/>
    <cellStyle name="Normal 93 2" xfId="19138" xr:uid="{00000000-0005-0000-0000-0000C44A0000}"/>
    <cellStyle name="Normal 93 3" xfId="19139" xr:uid="{00000000-0005-0000-0000-0000C54A0000}"/>
    <cellStyle name="Normal 93 4" xfId="19140" xr:uid="{00000000-0005-0000-0000-0000C64A0000}"/>
    <cellStyle name="Normal 94" xfId="19141" xr:uid="{00000000-0005-0000-0000-0000C74A0000}"/>
    <cellStyle name="Normal 94 2" xfId="19142" xr:uid="{00000000-0005-0000-0000-0000C84A0000}"/>
    <cellStyle name="Normal 94 3" xfId="19143" xr:uid="{00000000-0005-0000-0000-0000C94A0000}"/>
    <cellStyle name="Normal 94 4" xfId="19144" xr:uid="{00000000-0005-0000-0000-0000CA4A0000}"/>
    <cellStyle name="Normal 95" xfId="19145" xr:uid="{00000000-0005-0000-0000-0000CB4A0000}"/>
    <cellStyle name="Normal 95 2" xfId="19146" xr:uid="{00000000-0005-0000-0000-0000CC4A0000}"/>
    <cellStyle name="Normal 95 3" xfId="19147" xr:uid="{00000000-0005-0000-0000-0000CD4A0000}"/>
    <cellStyle name="Normal 95 4" xfId="19148" xr:uid="{00000000-0005-0000-0000-0000CE4A0000}"/>
    <cellStyle name="Normal 96" xfId="19149" xr:uid="{00000000-0005-0000-0000-0000CF4A0000}"/>
    <cellStyle name="Normal 96 2" xfId="19150" xr:uid="{00000000-0005-0000-0000-0000D04A0000}"/>
    <cellStyle name="Normal 96 3" xfId="19151" xr:uid="{00000000-0005-0000-0000-0000D14A0000}"/>
    <cellStyle name="Normal 96 4" xfId="19152" xr:uid="{00000000-0005-0000-0000-0000D24A0000}"/>
    <cellStyle name="Normal 97" xfId="19153" xr:uid="{00000000-0005-0000-0000-0000D34A0000}"/>
    <cellStyle name="Normal 97 2" xfId="19154" xr:uid="{00000000-0005-0000-0000-0000D44A0000}"/>
    <cellStyle name="Normal 97 3" xfId="19155" xr:uid="{00000000-0005-0000-0000-0000D54A0000}"/>
    <cellStyle name="Normal 97 4" xfId="19156" xr:uid="{00000000-0005-0000-0000-0000D64A0000}"/>
    <cellStyle name="Normal 98" xfId="19157" xr:uid="{00000000-0005-0000-0000-0000D74A0000}"/>
    <cellStyle name="Normal 98 2" xfId="19158" xr:uid="{00000000-0005-0000-0000-0000D84A0000}"/>
    <cellStyle name="Normal 98 3" xfId="19159" xr:uid="{00000000-0005-0000-0000-0000D94A0000}"/>
    <cellStyle name="Normal 98 4" xfId="19160" xr:uid="{00000000-0005-0000-0000-0000DA4A0000}"/>
    <cellStyle name="Normal 99" xfId="19161" xr:uid="{00000000-0005-0000-0000-0000DB4A0000}"/>
    <cellStyle name="Normal 99 2" xfId="19162" xr:uid="{00000000-0005-0000-0000-0000DC4A0000}"/>
    <cellStyle name="Normal 99 3" xfId="19163" xr:uid="{00000000-0005-0000-0000-0000DD4A0000}"/>
    <cellStyle name="Normal 99 4" xfId="19164" xr:uid="{00000000-0005-0000-0000-0000DE4A0000}"/>
    <cellStyle name="Nota" xfId="19165" xr:uid="{00000000-0005-0000-0000-0000DF4A0000}"/>
    <cellStyle name="Nota 2" xfId="19166" xr:uid="{00000000-0005-0000-0000-0000E04A0000}"/>
    <cellStyle name="Nota 2 2" xfId="19167" xr:uid="{00000000-0005-0000-0000-0000E14A0000}"/>
    <cellStyle name="Nota 2 2 2" xfId="19168" xr:uid="{00000000-0005-0000-0000-0000E24A0000}"/>
    <cellStyle name="Nota 2 2 3" xfId="19169" xr:uid="{00000000-0005-0000-0000-0000E34A0000}"/>
    <cellStyle name="Nota 2 3" xfId="19170" xr:uid="{00000000-0005-0000-0000-0000E44A0000}"/>
    <cellStyle name="Nota 2 3 2" xfId="19171" xr:uid="{00000000-0005-0000-0000-0000E54A0000}"/>
    <cellStyle name="Nota 2 4" xfId="19172" xr:uid="{00000000-0005-0000-0000-0000E64A0000}"/>
    <cellStyle name="Nota 2 5" xfId="19173" xr:uid="{00000000-0005-0000-0000-0000E74A0000}"/>
    <cellStyle name="Nota 3" xfId="19174" xr:uid="{00000000-0005-0000-0000-0000E84A0000}"/>
    <cellStyle name="Nota 3 2" xfId="19175" xr:uid="{00000000-0005-0000-0000-0000E94A0000}"/>
    <cellStyle name="Nota 4" xfId="19176" xr:uid="{00000000-0005-0000-0000-0000EA4A0000}"/>
    <cellStyle name="Nota 4 2" xfId="19177" xr:uid="{00000000-0005-0000-0000-0000EB4A0000}"/>
    <cellStyle name="Nota 5" xfId="19178" xr:uid="{00000000-0005-0000-0000-0000EC4A0000}"/>
    <cellStyle name="Nota 6" xfId="19179" xr:uid="{00000000-0005-0000-0000-0000ED4A0000}"/>
    <cellStyle name="Nota 7" xfId="19180" xr:uid="{00000000-0005-0000-0000-0000EE4A0000}"/>
    <cellStyle name="Notas 10" xfId="19181" xr:uid="{00000000-0005-0000-0000-0000EF4A0000}"/>
    <cellStyle name="Notas 10 2" xfId="19182" xr:uid="{00000000-0005-0000-0000-0000F04A0000}"/>
    <cellStyle name="Notas 10 2 2" xfId="19183" xr:uid="{00000000-0005-0000-0000-0000F14A0000}"/>
    <cellStyle name="Notas 10 2 2 2" xfId="19184" xr:uid="{00000000-0005-0000-0000-0000F24A0000}"/>
    <cellStyle name="Notas 10 2 2 3" xfId="19185" xr:uid="{00000000-0005-0000-0000-0000F34A0000}"/>
    <cellStyle name="Notas 10 2 3" xfId="19186" xr:uid="{00000000-0005-0000-0000-0000F44A0000}"/>
    <cellStyle name="Notas 10 2 3 2" xfId="19187" xr:uid="{00000000-0005-0000-0000-0000F54A0000}"/>
    <cellStyle name="Notas 10 2 4" xfId="19188" xr:uid="{00000000-0005-0000-0000-0000F64A0000}"/>
    <cellStyle name="Notas 10 2 5" xfId="19189" xr:uid="{00000000-0005-0000-0000-0000F74A0000}"/>
    <cellStyle name="Notas 10 3" xfId="19190" xr:uid="{00000000-0005-0000-0000-0000F84A0000}"/>
    <cellStyle name="Notas 10 3 2" xfId="19191" xr:uid="{00000000-0005-0000-0000-0000F94A0000}"/>
    <cellStyle name="Notas 10 3 3" xfId="19192" xr:uid="{00000000-0005-0000-0000-0000FA4A0000}"/>
    <cellStyle name="Notas 10 4" xfId="19193" xr:uid="{00000000-0005-0000-0000-0000FB4A0000}"/>
    <cellStyle name="Notas 10 4 2" xfId="19194" xr:uid="{00000000-0005-0000-0000-0000FC4A0000}"/>
    <cellStyle name="Notas 10 5" xfId="19195" xr:uid="{00000000-0005-0000-0000-0000FD4A0000}"/>
    <cellStyle name="Notas 10 5 2" xfId="19196" xr:uid="{00000000-0005-0000-0000-0000FE4A0000}"/>
    <cellStyle name="Notas 10 6" xfId="19197" xr:uid="{00000000-0005-0000-0000-0000FF4A0000}"/>
    <cellStyle name="Notas 10 7" xfId="19198" xr:uid="{00000000-0005-0000-0000-0000004B0000}"/>
    <cellStyle name="Notas 10 8" xfId="19199" xr:uid="{00000000-0005-0000-0000-0000014B0000}"/>
    <cellStyle name="Notas 11" xfId="19200" xr:uid="{00000000-0005-0000-0000-0000024B0000}"/>
    <cellStyle name="Notas 11 2" xfId="19201" xr:uid="{00000000-0005-0000-0000-0000034B0000}"/>
    <cellStyle name="Notas 11 2 2" xfId="19202" xr:uid="{00000000-0005-0000-0000-0000044B0000}"/>
    <cellStyle name="Notas 11 2 2 2" xfId="19203" xr:uid="{00000000-0005-0000-0000-0000054B0000}"/>
    <cellStyle name="Notas 11 2 2 2 2" xfId="19204" xr:uid="{00000000-0005-0000-0000-0000064B0000}"/>
    <cellStyle name="Notas 11 2 2 3" xfId="19205" xr:uid="{00000000-0005-0000-0000-0000074B0000}"/>
    <cellStyle name="Notas 11 2 2 3 2" xfId="19206" xr:uid="{00000000-0005-0000-0000-0000084B0000}"/>
    <cellStyle name="Notas 11 2 2 4" xfId="19207" xr:uid="{00000000-0005-0000-0000-0000094B0000}"/>
    <cellStyle name="Notas 11 2 2 5" xfId="19208" xr:uid="{00000000-0005-0000-0000-00000A4B0000}"/>
    <cellStyle name="Notas 11 2 2 6" xfId="19209" xr:uid="{00000000-0005-0000-0000-00000B4B0000}"/>
    <cellStyle name="Notas 11 2 3" xfId="19210" xr:uid="{00000000-0005-0000-0000-00000C4B0000}"/>
    <cellStyle name="Notas 11 2 3 2" xfId="19211" xr:uid="{00000000-0005-0000-0000-00000D4B0000}"/>
    <cellStyle name="Notas 11 2 4" xfId="19212" xr:uid="{00000000-0005-0000-0000-00000E4B0000}"/>
    <cellStyle name="Notas 11 2 4 2" xfId="19213" xr:uid="{00000000-0005-0000-0000-00000F4B0000}"/>
    <cellStyle name="Notas 11 2 5" xfId="19214" xr:uid="{00000000-0005-0000-0000-0000104B0000}"/>
    <cellStyle name="Notas 11 2 5 2" xfId="19215" xr:uid="{00000000-0005-0000-0000-0000114B0000}"/>
    <cellStyle name="Notas 11 2 6" xfId="19216" xr:uid="{00000000-0005-0000-0000-0000124B0000}"/>
    <cellStyle name="Notas 11 2 7" xfId="19217" xr:uid="{00000000-0005-0000-0000-0000134B0000}"/>
    <cellStyle name="Notas 11 3" xfId="19218" xr:uid="{00000000-0005-0000-0000-0000144B0000}"/>
    <cellStyle name="Notas 11 3 2" xfId="19219" xr:uid="{00000000-0005-0000-0000-0000154B0000}"/>
    <cellStyle name="Notas 11 3 2 2" xfId="19220" xr:uid="{00000000-0005-0000-0000-0000164B0000}"/>
    <cellStyle name="Notas 11 3 2 2 2" xfId="19221" xr:uid="{00000000-0005-0000-0000-0000174B0000}"/>
    <cellStyle name="Notas 11 3 2 3" xfId="19222" xr:uid="{00000000-0005-0000-0000-0000184B0000}"/>
    <cellStyle name="Notas 11 3 2 4" xfId="19223" xr:uid="{00000000-0005-0000-0000-0000194B0000}"/>
    <cellStyle name="Notas 11 3 2 5" xfId="19224" xr:uid="{00000000-0005-0000-0000-00001A4B0000}"/>
    <cellStyle name="Notas 11 3 2 6" xfId="19225" xr:uid="{00000000-0005-0000-0000-00001B4B0000}"/>
    <cellStyle name="Notas 11 3 3" xfId="19226" xr:uid="{00000000-0005-0000-0000-00001C4B0000}"/>
    <cellStyle name="Notas 11 3 3 2" xfId="19227" xr:uid="{00000000-0005-0000-0000-00001D4B0000}"/>
    <cellStyle name="Notas 11 3 4" xfId="19228" xr:uid="{00000000-0005-0000-0000-00001E4B0000}"/>
    <cellStyle name="Notas 11 3 4 2" xfId="19229" xr:uid="{00000000-0005-0000-0000-00001F4B0000}"/>
    <cellStyle name="Notas 11 3 5" xfId="19230" xr:uid="{00000000-0005-0000-0000-0000204B0000}"/>
    <cellStyle name="Notas 11 3 6" xfId="19231" xr:uid="{00000000-0005-0000-0000-0000214B0000}"/>
    <cellStyle name="Notas 11 4" xfId="19232" xr:uid="{00000000-0005-0000-0000-0000224B0000}"/>
    <cellStyle name="Notas 11 4 2" xfId="19233" xr:uid="{00000000-0005-0000-0000-0000234B0000}"/>
    <cellStyle name="Notas 11 4 2 2" xfId="19234" xr:uid="{00000000-0005-0000-0000-0000244B0000}"/>
    <cellStyle name="Notas 11 4 3" xfId="19235" xr:uid="{00000000-0005-0000-0000-0000254B0000}"/>
    <cellStyle name="Notas 11 4 3 2" xfId="19236" xr:uid="{00000000-0005-0000-0000-0000264B0000}"/>
    <cellStyle name="Notas 11 4 4" xfId="19237" xr:uid="{00000000-0005-0000-0000-0000274B0000}"/>
    <cellStyle name="Notas 11 4 5" xfId="19238" xr:uid="{00000000-0005-0000-0000-0000284B0000}"/>
    <cellStyle name="Notas 11 5" xfId="19239" xr:uid="{00000000-0005-0000-0000-0000294B0000}"/>
    <cellStyle name="Notas 11 5 2" xfId="19240" xr:uid="{00000000-0005-0000-0000-00002A4B0000}"/>
    <cellStyle name="Notas 11 6" xfId="19241" xr:uid="{00000000-0005-0000-0000-00002B4B0000}"/>
    <cellStyle name="Notas 11 6 2" xfId="19242" xr:uid="{00000000-0005-0000-0000-00002C4B0000}"/>
    <cellStyle name="Notas 11 7" xfId="19243" xr:uid="{00000000-0005-0000-0000-00002D4B0000}"/>
    <cellStyle name="Notas 11 8" xfId="19244" xr:uid="{00000000-0005-0000-0000-00002E4B0000}"/>
    <cellStyle name="Notas 11 9" xfId="19245" xr:uid="{00000000-0005-0000-0000-00002F4B0000}"/>
    <cellStyle name="Notas 12" xfId="19246" xr:uid="{00000000-0005-0000-0000-0000304B0000}"/>
    <cellStyle name="Notas 12 10" xfId="19247" xr:uid="{00000000-0005-0000-0000-0000314B0000}"/>
    <cellStyle name="Notas 12 2" xfId="19248" xr:uid="{00000000-0005-0000-0000-0000324B0000}"/>
    <cellStyle name="Notas 12 2 2" xfId="19249" xr:uid="{00000000-0005-0000-0000-0000334B0000}"/>
    <cellStyle name="Notas 12 2 2 2" xfId="19250" xr:uid="{00000000-0005-0000-0000-0000344B0000}"/>
    <cellStyle name="Notas 12 2 2 2 2" xfId="19251" xr:uid="{00000000-0005-0000-0000-0000354B0000}"/>
    <cellStyle name="Notas 12 2 2 3" xfId="19252" xr:uid="{00000000-0005-0000-0000-0000364B0000}"/>
    <cellStyle name="Notas 12 2 2 4" xfId="19253" xr:uid="{00000000-0005-0000-0000-0000374B0000}"/>
    <cellStyle name="Notas 12 2 2 5" xfId="19254" xr:uid="{00000000-0005-0000-0000-0000384B0000}"/>
    <cellStyle name="Notas 12 2 2 6" xfId="19255" xr:uid="{00000000-0005-0000-0000-0000394B0000}"/>
    <cellStyle name="Notas 12 2 3" xfId="19256" xr:uid="{00000000-0005-0000-0000-00003A4B0000}"/>
    <cellStyle name="Notas 12 2 3 2" xfId="19257" xr:uid="{00000000-0005-0000-0000-00003B4B0000}"/>
    <cellStyle name="Notas 12 2 4" xfId="19258" xr:uid="{00000000-0005-0000-0000-00003C4B0000}"/>
    <cellStyle name="Notas 12 2 4 2" xfId="19259" xr:uid="{00000000-0005-0000-0000-00003D4B0000}"/>
    <cellStyle name="Notas 12 2 5" xfId="19260" xr:uid="{00000000-0005-0000-0000-00003E4B0000}"/>
    <cellStyle name="Notas 12 2 6" xfId="19261" xr:uid="{00000000-0005-0000-0000-00003F4B0000}"/>
    <cellStyle name="Notas 12 3" xfId="19262" xr:uid="{00000000-0005-0000-0000-0000404B0000}"/>
    <cellStyle name="Notas 12 3 2" xfId="19263" xr:uid="{00000000-0005-0000-0000-0000414B0000}"/>
    <cellStyle name="Notas 12 3 2 2" xfId="19264" xr:uid="{00000000-0005-0000-0000-0000424B0000}"/>
    <cellStyle name="Notas 12 3 2 2 2" xfId="19265" xr:uid="{00000000-0005-0000-0000-0000434B0000}"/>
    <cellStyle name="Notas 12 3 2 3" xfId="19266" xr:uid="{00000000-0005-0000-0000-0000444B0000}"/>
    <cellStyle name="Notas 12 3 2 4" xfId="19267" xr:uid="{00000000-0005-0000-0000-0000454B0000}"/>
    <cellStyle name="Notas 12 3 2 5" xfId="19268" xr:uid="{00000000-0005-0000-0000-0000464B0000}"/>
    <cellStyle name="Notas 12 3 2 6" xfId="19269" xr:uid="{00000000-0005-0000-0000-0000474B0000}"/>
    <cellStyle name="Notas 12 3 3" xfId="19270" xr:uid="{00000000-0005-0000-0000-0000484B0000}"/>
    <cellStyle name="Notas 12 3 3 2" xfId="19271" xr:uid="{00000000-0005-0000-0000-0000494B0000}"/>
    <cellStyle name="Notas 12 3 4" xfId="19272" xr:uid="{00000000-0005-0000-0000-00004A4B0000}"/>
    <cellStyle name="Notas 12 3 4 2" xfId="19273" xr:uid="{00000000-0005-0000-0000-00004B4B0000}"/>
    <cellStyle name="Notas 12 3 5" xfId="19274" xr:uid="{00000000-0005-0000-0000-00004C4B0000}"/>
    <cellStyle name="Notas 12 3 6" xfId="19275" xr:uid="{00000000-0005-0000-0000-00004D4B0000}"/>
    <cellStyle name="Notas 12 4" xfId="19276" xr:uid="{00000000-0005-0000-0000-00004E4B0000}"/>
    <cellStyle name="Notas 12 4 2" xfId="19277" xr:uid="{00000000-0005-0000-0000-00004F4B0000}"/>
    <cellStyle name="Notas 12 4 2 2" xfId="19278" xr:uid="{00000000-0005-0000-0000-0000504B0000}"/>
    <cellStyle name="Notas 12 4 3" xfId="19279" xr:uid="{00000000-0005-0000-0000-0000514B0000}"/>
    <cellStyle name="Notas 12 4 3 2" xfId="19280" xr:uid="{00000000-0005-0000-0000-0000524B0000}"/>
    <cellStyle name="Notas 12 4 4" xfId="19281" xr:uid="{00000000-0005-0000-0000-0000534B0000}"/>
    <cellStyle name="Notas 12 4 5" xfId="19282" xr:uid="{00000000-0005-0000-0000-0000544B0000}"/>
    <cellStyle name="Notas 12 4 6" xfId="19283" xr:uid="{00000000-0005-0000-0000-0000554B0000}"/>
    <cellStyle name="Notas 12 5" xfId="19284" xr:uid="{00000000-0005-0000-0000-0000564B0000}"/>
    <cellStyle name="Notas 12 5 2" xfId="19285" xr:uid="{00000000-0005-0000-0000-0000574B0000}"/>
    <cellStyle name="Notas 12 6" xfId="19286" xr:uid="{00000000-0005-0000-0000-0000584B0000}"/>
    <cellStyle name="Notas 12 6 2" xfId="19287" xr:uid="{00000000-0005-0000-0000-0000594B0000}"/>
    <cellStyle name="Notas 12 7" xfId="19288" xr:uid="{00000000-0005-0000-0000-00005A4B0000}"/>
    <cellStyle name="Notas 12 7 2" xfId="19289" xr:uid="{00000000-0005-0000-0000-00005B4B0000}"/>
    <cellStyle name="Notas 12 8" xfId="19290" xr:uid="{00000000-0005-0000-0000-00005C4B0000}"/>
    <cellStyle name="Notas 12 9" xfId="19291" xr:uid="{00000000-0005-0000-0000-00005D4B0000}"/>
    <cellStyle name="Notas 13" xfId="19292" xr:uid="{00000000-0005-0000-0000-00005E4B0000}"/>
    <cellStyle name="Notas 13 2" xfId="19293" xr:uid="{00000000-0005-0000-0000-00005F4B0000}"/>
    <cellStyle name="Notas 13 2 2" xfId="19294" xr:uid="{00000000-0005-0000-0000-0000604B0000}"/>
    <cellStyle name="Notas 13 2 2 2" xfId="19295" xr:uid="{00000000-0005-0000-0000-0000614B0000}"/>
    <cellStyle name="Notas 13 2 2 2 2" xfId="19296" xr:uid="{00000000-0005-0000-0000-0000624B0000}"/>
    <cellStyle name="Notas 13 2 2 3" xfId="19297" xr:uid="{00000000-0005-0000-0000-0000634B0000}"/>
    <cellStyle name="Notas 13 2 2 4" xfId="19298" xr:uid="{00000000-0005-0000-0000-0000644B0000}"/>
    <cellStyle name="Notas 13 2 2 5" xfId="19299" xr:uid="{00000000-0005-0000-0000-0000654B0000}"/>
    <cellStyle name="Notas 13 2 2 6" xfId="19300" xr:uid="{00000000-0005-0000-0000-0000664B0000}"/>
    <cellStyle name="Notas 13 2 3" xfId="19301" xr:uid="{00000000-0005-0000-0000-0000674B0000}"/>
    <cellStyle name="Notas 13 2 3 2" xfId="19302" xr:uid="{00000000-0005-0000-0000-0000684B0000}"/>
    <cellStyle name="Notas 13 2 4" xfId="19303" xr:uid="{00000000-0005-0000-0000-0000694B0000}"/>
    <cellStyle name="Notas 13 2 4 2" xfId="19304" xr:uid="{00000000-0005-0000-0000-00006A4B0000}"/>
    <cellStyle name="Notas 13 2 5" xfId="19305" xr:uid="{00000000-0005-0000-0000-00006B4B0000}"/>
    <cellStyle name="Notas 13 2 6" xfId="19306" xr:uid="{00000000-0005-0000-0000-00006C4B0000}"/>
    <cellStyle name="Notas 13 3" xfId="19307" xr:uid="{00000000-0005-0000-0000-00006D4B0000}"/>
    <cellStyle name="Notas 13 3 2" xfId="19308" xr:uid="{00000000-0005-0000-0000-00006E4B0000}"/>
    <cellStyle name="Notas 13 3 2 2" xfId="19309" xr:uid="{00000000-0005-0000-0000-00006F4B0000}"/>
    <cellStyle name="Notas 13 3 2 2 2" xfId="19310" xr:uid="{00000000-0005-0000-0000-0000704B0000}"/>
    <cellStyle name="Notas 13 3 2 3" xfId="19311" xr:uid="{00000000-0005-0000-0000-0000714B0000}"/>
    <cellStyle name="Notas 13 3 2 4" xfId="19312" xr:uid="{00000000-0005-0000-0000-0000724B0000}"/>
    <cellStyle name="Notas 13 3 2 5" xfId="19313" xr:uid="{00000000-0005-0000-0000-0000734B0000}"/>
    <cellStyle name="Notas 13 3 2 6" xfId="19314" xr:uid="{00000000-0005-0000-0000-0000744B0000}"/>
    <cellStyle name="Notas 13 3 3" xfId="19315" xr:uid="{00000000-0005-0000-0000-0000754B0000}"/>
    <cellStyle name="Notas 13 3 3 2" xfId="19316" xr:uid="{00000000-0005-0000-0000-0000764B0000}"/>
    <cellStyle name="Notas 13 3 4" xfId="19317" xr:uid="{00000000-0005-0000-0000-0000774B0000}"/>
    <cellStyle name="Notas 13 3 4 2" xfId="19318" xr:uid="{00000000-0005-0000-0000-0000784B0000}"/>
    <cellStyle name="Notas 13 3 5" xfId="19319" xr:uid="{00000000-0005-0000-0000-0000794B0000}"/>
    <cellStyle name="Notas 13 3 6" xfId="19320" xr:uid="{00000000-0005-0000-0000-00007A4B0000}"/>
    <cellStyle name="Notas 13 4" xfId="19321" xr:uid="{00000000-0005-0000-0000-00007B4B0000}"/>
    <cellStyle name="Notas 13 4 2" xfId="19322" xr:uid="{00000000-0005-0000-0000-00007C4B0000}"/>
    <cellStyle name="Notas 13 4 2 2" xfId="19323" xr:uid="{00000000-0005-0000-0000-00007D4B0000}"/>
    <cellStyle name="Notas 13 4 3" xfId="19324" xr:uid="{00000000-0005-0000-0000-00007E4B0000}"/>
    <cellStyle name="Notas 13 4 3 2" xfId="19325" xr:uid="{00000000-0005-0000-0000-00007F4B0000}"/>
    <cellStyle name="Notas 13 4 4" xfId="19326" xr:uid="{00000000-0005-0000-0000-0000804B0000}"/>
    <cellStyle name="Notas 13 4 5" xfId="19327" xr:uid="{00000000-0005-0000-0000-0000814B0000}"/>
    <cellStyle name="Notas 13 4 6" xfId="19328" xr:uid="{00000000-0005-0000-0000-0000824B0000}"/>
    <cellStyle name="Notas 13 5" xfId="19329" xr:uid="{00000000-0005-0000-0000-0000834B0000}"/>
    <cellStyle name="Notas 13 5 2" xfId="19330" xr:uid="{00000000-0005-0000-0000-0000844B0000}"/>
    <cellStyle name="Notas 13 6" xfId="19331" xr:uid="{00000000-0005-0000-0000-0000854B0000}"/>
    <cellStyle name="Notas 13 6 2" xfId="19332" xr:uid="{00000000-0005-0000-0000-0000864B0000}"/>
    <cellStyle name="Notas 13 7" xfId="19333" xr:uid="{00000000-0005-0000-0000-0000874B0000}"/>
    <cellStyle name="Notas 13 7 2" xfId="19334" xr:uid="{00000000-0005-0000-0000-0000884B0000}"/>
    <cellStyle name="Notas 13 8" xfId="19335" xr:uid="{00000000-0005-0000-0000-0000894B0000}"/>
    <cellStyle name="Notas 13 9" xfId="19336" xr:uid="{00000000-0005-0000-0000-00008A4B0000}"/>
    <cellStyle name="Notas 14" xfId="19337" xr:uid="{00000000-0005-0000-0000-00008B4B0000}"/>
    <cellStyle name="Notas 14 2" xfId="19338" xr:uid="{00000000-0005-0000-0000-00008C4B0000}"/>
    <cellStyle name="Notas 14 2 2" xfId="19339" xr:uid="{00000000-0005-0000-0000-00008D4B0000}"/>
    <cellStyle name="Notas 14 2 2 2" xfId="19340" xr:uid="{00000000-0005-0000-0000-00008E4B0000}"/>
    <cellStyle name="Notas 14 2 3" xfId="19341" xr:uid="{00000000-0005-0000-0000-00008F4B0000}"/>
    <cellStyle name="Notas 14 2 4" xfId="19342" xr:uid="{00000000-0005-0000-0000-0000904B0000}"/>
    <cellStyle name="Notas 14 2 5" xfId="19343" xr:uid="{00000000-0005-0000-0000-0000914B0000}"/>
    <cellStyle name="Notas 14 2 6" xfId="19344" xr:uid="{00000000-0005-0000-0000-0000924B0000}"/>
    <cellStyle name="Notas 14 3" xfId="19345" xr:uid="{00000000-0005-0000-0000-0000934B0000}"/>
    <cellStyle name="Notas 14 3 2" xfId="19346" xr:uid="{00000000-0005-0000-0000-0000944B0000}"/>
    <cellStyle name="Notas 14 4" xfId="19347" xr:uid="{00000000-0005-0000-0000-0000954B0000}"/>
    <cellStyle name="Notas 14 4 2" xfId="19348" xr:uid="{00000000-0005-0000-0000-0000964B0000}"/>
    <cellStyle name="Notas 14 5" xfId="19349" xr:uid="{00000000-0005-0000-0000-0000974B0000}"/>
    <cellStyle name="Notas 15" xfId="19350" xr:uid="{00000000-0005-0000-0000-0000984B0000}"/>
    <cellStyle name="Notas 15 2" xfId="19351" xr:uid="{00000000-0005-0000-0000-0000994B0000}"/>
    <cellStyle name="Notas 15 2 2" xfId="19352" xr:uid="{00000000-0005-0000-0000-00009A4B0000}"/>
    <cellStyle name="Notas 15 2 2 2" xfId="19353" xr:uid="{00000000-0005-0000-0000-00009B4B0000}"/>
    <cellStyle name="Notas 15 2 3" xfId="19354" xr:uid="{00000000-0005-0000-0000-00009C4B0000}"/>
    <cellStyle name="Notas 15 2 4" xfId="19355" xr:uid="{00000000-0005-0000-0000-00009D4B0000}"/>
    <cellStyle name="Notas 15 2 5" xfId="19356" xr:uid="{00000000-0005-0000-0000-00009E4B0000}"/>
    <cellStyle name="Notas 15 2 6" xfId="19357" xr:uid="{00000000-0005-0000-0000-00009F4B0000}"/>
    <cellStyle name="Notas 15 3" xfId="19358" xr:uid="{00000000-0005-0000-0000-0000A04B0000}"/>
    <cellStyle name="Notas 15 3 2" xfId="19359" xr:uid="{00000000-0005-0000-0000-0000A14B0000}"/>
    <cellStyle name="Notas 15 4" xfId="19360" xr:uid="{00000000-0005-0000-0000-0000A24B0000}"/>
    <cellStyle name="Notas 15 4 2" xfId="19361" xr:uid="{00000000-0005-0000-0000-0000A34B0000}"/>
    <cellStyle name="Notas 15 5" xfId="19362" xr:uid="{00000000-0005-0000-0000-0000A44B0000}"/>
    <cellStyle name="Notas 16" xfId="19363" xr:uid="{00000000-0005-0000-0000-0000A54B0000}"/>
    <cellStyle name="Notas 16 2" xfId="19364" xr:uid="{00000000-0005-0000-0000-0000A64B0000}"/>
    <cellStyle name="Notas 16 2 2" xfId="19365" xr:uid="{00000000-0005-0000-0000-0000A74B0000}"/>
    <cellStyle name="Notas 16 2 2 2" xfId="19366" xr:uid="{00000000-0005-0000-0000-0000A84B0000}"/>
    <cellStyle name="Notas 16 2 3" xfId="19367" xr:uid="{00000000-0005-0000-0000-0000A94B0000}"/>
    <cellStyle name="Notas 16 2 4" xfId="19368" xr:uid="{00000000-0005-0000-0000-0000AA4B0000}"/>
    <cellStyle name="Notas 16 2 5" xfId="19369" xr:uid="{00000000-0005-0000-0000-0000AB4B0000}"/>
    <cellStyle name="Notas 16 2 6" xfId="19370" xr:uid="{00000000-0005-0000-0000-0000AC4B0000}"/>
    <cellStyle name="Notas 16 3" xfId="19371" xr:uid="{00000000-0005-0000-0000-0000AD4B0000}"/>
    <cellStyle name="Notas 16 3 2" xfId="19372" xr:uid="{00000000-0005-0000-0000-0000AE4B0000}"/>
    <cellStyle name="Notas 16 4" xfId="19373" xr:uid="{00000000-0005-0000-0000-0000AF4B0000}"/>
    <cellStyle name="Notas 16 4 2" xfId="19374" xr:uid="{00000000-0005-0000-0000-0000B04B0000}"/>
    <cellStyle name="Notas 16 5" xfId="19375" xr:uid="{00000000-0005-0000-0000-0000B14B0000}"/>
    <cellStyle name="Notas 17" xfId="19376" xr:uid="{00000000-0005-0000-0000-0000B24B0000}"/>
    <cellStyle name="Notas 17 2" xfId="19377" xr:uid="{00000000-0005-0000-0000-0000B34B0000}"/>
    <cellStyle name="Notas 17 2 2" xfId="19378" xr:uid="{00000000-0005-0000-0000-0000B44B0000}"/>
    <cellStyle name="Notas 17 2 2 2" xfId="19379" xr:uid="{00000000-0005-0000-0000-0000B54B0000}"/>
    <cellStyle name="Notas 17 2 3" xfId="19380" xr:uid="{00000000-0005-0000-0000-0000B64B0000}"/>
    <cellStyle name="Notas 17 2 4" xfId="19381" xr:uid="{00000000-0005-0000-0000-0000B74B0000}"/>
    <cellStyle name="Notas 17 2 5" xfId="19382" xr:uid="{00000000-0005-0000-0000-0000B84B0000}"/>
    <cellStyle name="Notas 17 2 6" xfId="19383" xr:uid="{00000000-0005-0000-0000-0000B94B0000}"/>
    <cellStyle name="Notas 17 3" xfId="19384" xr:uid="{00000000-0005-0000-0000-0000BA4B0000}"/>
    <cellStyle name="Notas 17 3 2" xfId="19385" xr:uid="{00000000-0005-0000-0000-0000BB4B0000}"/>
    <cellStyle name="Notas 17 4" xfId="19386" xr:uid="{00000000-0005-0000-0000-0000BC4B0000}"/>
    <cellStyle name="Notas 17 4 2" xfId="19387" xr:uid="{00000000-0005-0000-0000-0000BD4B0000}"/>
    <cellStyle name="Notas 17 5" xfId="19388" xr:uid="{00000000-0005-0000-0000-0000BE4B0000}"/>
    <cellStyle name="Notas 18" xfId="19389" xr:uid="{00000000-0005-0000-0000-0000BF4B0000}"/>
    <cellStyle name="Notas 18 2" xfId="19390" xr:uid="{00000000-0005-0000-0000-0000C04B0000}"/>
    <cellStyle name="Notas 18 2 2" xfId="19391" xr:uid="{00000000-0005-0000-0000-0000C14B0000}"/>
    <cellStyle name="Notas 18 2 2 2" xfId="19392" xr:uid="{00000000-0005-0000-0000-0000C24B0000}"/>
    <cellStyle name="Notas 18 2 3" xfId="19393" xr:uid="{00000000-0005-0000-0000-0000C34B0000}"/>
    <cellStyle name="Notas 18 2 4" xfId="19394" xr:uid="{00000000-0005-0000-0000-0000C44B0000}"/>
    <cellStyle name="Notas 18 2 5" xfId="19395" xr:uid="{00000000-0005-0000-0000-0000C54B0000}"/>
    <cellStyle name="Notas 18 2 6" xfId="19396" xr:uid="{00000000-0005-0000-0000-0000C64B0000}"/>
    <cellStyle name="Notas 18 3" xfId="19397" xr:uid="{00000000-0005-0000-0000-0000C74B0000}"/>
    <cellStyle name="Notas 18 3 2" xfId="19398" xr:uid="{00000000-0005-0000-0000-0000C84B0000}"/>
    <cellStyle name="Notas 18 4" xfId="19399" xr:uid="{00000000-0005-0000-0000-0000C94B0000}"/>
    <cellStyle name="Notas 18 4 2" xfId="19400" xr:uid="{00000000-0005-0000-0000-0000CA4B0000}"/>
    <cellStyle name="Notas 18 5" xfId="19401" xr:uid="{00000000-0005-0000-0000-0000CB4B0000}"/>
    <cellStyle name="Notas 19" xfId="19402" xr:uid="{00000000-0005-0000-0000-0000CC4B0000}"/>
    <cellStyle name="Notas 19 2" xfId="19403" xr:uid="{00000000-0005-0000-0000-0000CD4B0000}"/>
    <cellStyle name="Notas 19 2 2" xfId="19404" xr:uid="{00000000-0005-0000-0000-0000CE4B0000}"/>
    <cellStyle name="Notas 19 2 2 2" xfId="19405" xr:uid="{00000000-0005-0000-0000-0000CF4B0000}"/>
    <cellStyle name="Notas 19 2 3" xfId="19406" xr:uid="{00000000-0005-0000-0000-0000D04B0000}"/>
    <cellStyle name="Notas 19 2 4" xfId="19407" xr:uid="{00000000-0005-0000-0000-0000D14B0000}"/>
    <cellStyle name="Notas 19 2 5" xfId="19408" xr:uid="{00000000-0005-0000-0000-0000D24B0000}"/>
    <cellStyle name="Notas 19 2 6" xfId="19409" xr:uid="{00000000-0005-0000-0000-0000D34B0000}"/>
    <cellStyle name="Notas 19 3" xfId="19410" xr:uid="{00000000-0005-0000-0000-0000D44B0000}"/>
    <cellStyle name="Notas 19 3 2" xfId="19411" xr:uid="{00000000-0005-0000-0000-0000D54B0000}"/>
    <cellStyle name="Notas 19 4" xfId="19412" xr:uid="{00000000-0005-0000-0000-0000D64B0000}"/>
    <cellStyle name="Notas 19 4 2" xfId="19413" xr:uid="{00000000-0005-0000-0000-0000D74B0000}"/>
    <cellStyle name="Notas 19 5" xfId="19414" xr:uid="{00000000-0005-0000-0000-0000D84B0000}"/>
    <cellStyle name="Notas 2" xfId="59" xr:uid="{00000000-0005-0000-0000-0000D94B0000}"/>
    <cellStyle name="Notas 2 10" xfId="19416" xr:uid="{00000000-0005-0000-0000-0000DA4B0000}"/>
    <cellStyle name="Notas 2 10 2" xfId="19417" xr:uid="{00000000-0005-0000-0000-0000DB4B0000}"/>
    <cellStyle name="Notas 2 10 2 2" xfId="19418" xr:uid="{00000000-0005-0000-0000-0000DC4B0000}"/>
    <cellStyle name="Notas 2 10 2 2 2" xfId="19419" xr:uid="{00000000-0005-0000-0000-0000DD4B0000}"/>
    <cellStyle name="Notas 2 10 2 3" xfId="19420" xr:uid="{00000000-0005-0000-0000-0000DE4B0000}"/>
    <cellStyle name="Notas 2 10 2 4" xfId="19421" xr:uid="{00000000-0005-0000-0000-0000DF4B0000}"/>
    <cellStyle name="Notas 2 10 2 5" xfId="19422" xr:uid="{00000000-0005-0000-0000-0000E04B0000}"/>
    <cellStyle name="Notas 2 10 2 6" xfId="19423" xr:uid="{00000000-0005-0000-0000-0000E14B0000}"/>
    <cellStyle name="Notas 2 10 3" xfId="19424" xr:uid="{00000000-0005-0000-0000-0000E24B0000}"/>
    <cellStyle name="Notas 2 10 3 2" xfId="19425" xr:uid="{00000000-0005-0000-0000-0000E34B0000}"/>
    <cellStyle name="Notas 2 10 4" xfId="19426" xr:uid="{00000000-0005-0000-0000-0000E44B0000}"/>
    <cellStyle name="Notas 2 10 4 2" xfId="19427" xr:uid="{00000000-0005-0000-0000-0000E54B0000}"/>
    <cellStyle name="Notas 2 10 5" xfId="19428" xr:uid="{00000000-0005-0000-0000-0000E64B0000}"/>
    <cellStyle name="Notas 2 11" xfId="19429" xr:uid="{00000000-0005-0000-0000-0000E74B0000}"/>
    <cellStyle name="Notas 2 11 2" xfId="19430" xr:uid="{00000000-0005-0000-0000-0000E84B0000}"/>
    <cellStyle name="Notas 2 11 2 2" xfId="19431" xr:uid="{00000000-0005-0000-0000-0000E94B0000}"/>
    <cellStyle name="Notas 2 11 2 2 2" xfId="19432" xr:uid="{00000000-0005-0000-0000-0000EA4B0000}"/>
    <cellStyle name="Notas 2 11 2 3" xfId="19433" xr:uid="{00000000-0005-0000-0000-0000EB4B0000}"/>
    <cellStyle name="Notas 2 11 2 4" xfId="19434" xr:uid="{00000000-0005-0000-0000-0000EC4B0000}"/>
    <cellStyle name="Notas 2 11 2 5" xfId="19435" xr:uid="{00000000-0005-0000-0000-0000ED4B0000}"/>
    <cellStyle name="Notas 2 11 2 6" xfId="19436" xr:uid="{00000000-0005-0000-0000-0000EE4B0000}"/>
    <cellStyle name="Notas 2 11 3" xfId="19437" xr:uid="{00000000-0005-0000-0000-0000EF4B0000}"/>
    <cellStyle name="Notas 2 11 3 2" xfId="19438" xr:uid="{00000000-0005-0000-0000-0000F04B0000}"/>
    <cellStyle name="Notas 2 11 4" xfId="19439" xr:uid="{00000000-0005-0000-0000-0000F14B0000}"/>
    <cellStyle name="Notas 2 11 4 2" xfId="19440" xr:uid="{00000000-0005-0000-0000-0000F24B0000}"/>
    <cellStyle name="Notas 2 11 5" xfId="19441" xr:uid="{00000000-0005-0000-0000-0000F34B0000}"/>
    <cellStyle name="Notas 2 12" xfId="19442" xr:uid="{00000000-0005-0000-0000-0000F44B0000}"/>
    <cellStyle name="Notas 2 12 2" xfId="19443" xr:uid="{00000000-0005-0000-0000-0000F54B0000}"/>
    <cellStyle name="Notas 2 12 2 2" xfId="19444" xr:uid="{00000000-0005-0000-0000-0000F64B0000}"/>
    <cellStyle name="Notas 2 12 2 2 2" xfId="19445" xr:uid="{00000000-0005-0000-0000-0000F74B0000}"/>
    <cellStyle name="Notas 2 12 2 3" xfId="19446" xr:uid="{00000000-0005-0000-0000-0000F84B0000}"/>
    <cellStyle name="Notas 2 12 2 4" xfId="19447" xr:uid="{00000000-0005-0000-0000-0000F94B0000}"/>
    <cellStyle name="Notas 2 12 2 5" xfId="19448" xr:uid="{00000000-0005-0000-0000-0000FA4B0000}"/>
    <cellStyle name="Notas 2 12 2 6" xfId="19449" xr:uid="{00000000-0005-0000-0000-0000FB4B0000}"/>
    <cellStyle name="Notas 2 12 3" xfId="19450" xr:uid="{00000000-0005-0000-0000-0000FC4B0000}"/>
    <cellStyle name="Notas 2 12 3 2" xfId="19451" xr:uid="{00000000-0005-0000-0000-0000FD4B0000}"/>
    <cellStyle name="Notas 2 12 4" xfId="19452" xr:uid="{00000000-0005-0000-0000-0000FE4B0000}"/>
    <cellStyle name="Notas 2 12 4 2" xfId="19453" xr:uid="{00000000-0005-0000-0000-0000FF4B0000}"/>
    <cellStyle name="Notas 2 12 5" xfId="19454" xr:uid="{00000000-0005-0000-0000-0000004C0000}"/>
    <cellStyle name="Notas 2 13" xfId="19455" xr:uid="{00000000-0005-0000-0000-0000014C0000}"/>
    <cellStyle name="Notas 2 13 2" xfId="19456" xr:uid="{00000000-0005-0000-0000-0000024C0000}"/>
    <cellStyle name="Notas 2 13 2 2" xfId="19457" xr:uid="{00000000-0005-0000-0000-0000034C0000}"/>
    <cellStyle name="Notas 2 13 2 2 2" xfId="19458" xr:uid="{00000000-0005-0000-0000-0000044C0000}"/>
    <cellStyle name="Notas 2 13 2 3" xfId="19459" xr:uid="{00000000-0005-0000-0000-0000054C0000}"/>
    <cellStyle name="Notas 2 13 2 4" xfId="19460" xr:uid="{00000000-0005-0000-0000-0000064C0000}"/>
    <cellStyle name="Notas 2 13 2 5" xfId="19461" xr:uid="{00000000-0005-0000-0000-0000074C0000}"/>
    <cellStyle name="Notas 2 13 2 6" xfId="19462" xr:uid="{00000000-0005-0000-0000-0000084C0000}"/>
    <cellStyle name="Notas 2 13 3" xfId="19463" xr:uid="{00000000-0005-0000-0000-0000094C0000}"/>
    <cellStyle name="Notas 2 13 3 2" xfId="19464" xr:uid="{00000000-0005-0000-0000-00000A4C0000}"/>
    <cellStyle name="Notas 2 13 4" xfId="19465" xr:uid="{00000000-0005-0000-0000-00000B4C0000}"/>
    <cellStyle name="Notas 2 13 4 2" xfId="19466" xr:uid="{00000000-0005-0000-0000-00000C4C0000}"/>
    <cellStyle name="Notas 2 13 5" xfId="19467" xr:uid="{00000000-0005-0000-0000-00000D4C0000}"/>
    <cellStyle name="Notas 2 14" xfId="19468" xr:uid="{00000000-0005-0000-0000-00000E4C0000}"/>
    <cellStyle name="Notas 2 14 2" xfId="19469" xr:uid="{00000000-0005-0000-0000-00000F4C0000}"/>
    <cellStyle name="Notas 2 14 2 2" xfId="19470" xr:uid="{00000000-0005-0000-0000-0000104C0000}"/>
    <cellStyle name="Notas 2 14 2 2 2" xfId="19471" xr:uid="{00000000-0005-0000-0000-0000114C0000}"/>
    <cellStyle name="Notas 2 14 2 3" xfId="19472" xr:uid="{00000000-0005-0000-0000-0000124C0000}"/>
    <cellStyle name="Notas 2 14 2 4" xfId="19473" xr:uid="{00000000-0005-0000-0000-0000134C0000}"/>
    <cellStyle name="Notas 2 14 2 5" xfId="19474" xr:uid="{00000000-0005-0000-0000-0000144C0000}"/>
    <cellStyle name="Notas 2 14 2 6" xfId="19475" xr:uid="{00000000-0005-0000-0000-0000154C0000}"/>
    <cellStyle name="Notas 2 14 3" xfId="19476" xr:uid="{00000000-0005-0000-0000-0000164C0000}"/>
    <cellStyle name="Notas 2 14 3 2" xfId="19477" xr:uid="{00000000-0005-0000-0000-0000174C0000}"/>
    <cellStyle name="Notas 2 14 4" xfId="19478" xr:uid="{00000000-0005-0000-0000-0000184C0000}"/>
    <cellStyle name="Notas 2 14 4 2" xfId="19479" xr:uid="{00000000-0005-0000-0000-0000194C0000}"/>
    <cellStyle name="Notas 2 14 5" xfId="19480" xr:uid="{00000000-0005-0000-0000-00001A4C0000}"/>
    <cellStyle name="Notas 2 15" xfId="19481" xr:uid="{00000000-0005-0000-0000-00001B4C0000}"/>
    <cellStyle name="Notas 2 15 2" xfId="19482" xr:uid="{00000000-0005-0000-0000-00001C4C0000}"/>
    <cellStyle name="Notas 2 15 2 2" xfId="19483" xr:uid="{00000000-0005-0000-0000-00001D4C0000}"/>
    <cellStyle name="Notas 2 15 2 2 2" xfId="19484" xr:uid="{00000000-0005-0000-0000-00001E4C0000}"/>
    <cellStyle name="Notas 2 15 2 3" xfId="19485" xr:uid="{00000000-0005-0000-0000-00001F4C0000}"/>
    <cellStyle name="Notas 2 15 2 4" xfId="19486" xr:uid="{00000000-0005-0000-0000-0000204C0000}"/>
    <cellStyle name="Notas 2 15 2 5" xfId="19487" xr:uid="{00000000-0005-0000-0000-0000214C0000}"/>
    <cellStyle name="Notas 2 15 2 6" xfId="19488" xr:uid="{00000000-0005-0000-0000-0000224C0000}"/>
    <cellStyle name="Notas 2 15 3" xfId="19489" xr:uid="{00000000-0005-0000-0000-0000234C0000}"/>
    <cellStyle name="Notas 2 15 3 2" xfId="19490" xr:uid="{00000000-0005-0000-0000-0000244C0000}"/>
    <cellStyle name="Notas 2 15 4" xfId="19491" xr:uid="{00000000-0005-0000-0000-0000254C0000}"/>
    <cellStyle name="Notas 2 15 4 2" xfId="19492" xr:uid="{00000000-0005-0000-0000-0000264C0000}"/>
    <cellStyle name="Notas 2 15 5" xfId="19493" xr:uid="{00000000-0005-0000-0000-0000274C0000}"/>
    <cellStyle name="Notas 2 16" xfId="19494" xr:uid="{00000000-0005-0000-0000-0000284C0000}"/>
    <cellStyle name="Notas 2 16 2" xfId="19495" xr:uid="{00000000-0005-0000-0000-0000294C0000}"/>
    <cellStyle name="Notas 2 16 2 2" xfId="19496" xr:uid="{00000000-0005-0000-0000-00002A4C0000}"/>
    <cellStyle name="Notas 2 16 2 2 2" xfId="19497" xr:uid="{00000000-0005-0000-0000-00002B4C0000}"/>
    <cellStyle name="Notas 2 16 2 3" xfId="19498" xr:uid="{00000000-0005-0000-0000-00002C4C0000}"/>
    <cellStyle name="Notas 2 16 2 4" xfId="19499" xr:uid="{00000000-0005-0000-0000-00002D4C0000}"/>
    <cellStyle name="Notas 2 16 2 5" xfId="19500" xr:uid="{00000000-0005-0000-0000-00002E4C0000}"/>
    <cellStyle name="Notas 2 16 2 6" xfId="19501" xr:uid="{00000000-0005-0000-0000-00002F4C0000}"/>
    <cellStyle name="Notas 2 16 3" xfId="19502" xr:uid="{00000000-0005-0000-0000-0000304C0000}"/>
    <cellStyle name="Notas 2 16 3 2" xfId="19503" xr:uid="{00000000-0005-0000-0000-0000314C0000}"/>
    <cellStyle name="Notas 2 16 4" xfId="19504" xr:uid="{00000000-0005-0000-0000-0000324C0000}"/>
    <cellStyle name="Notas 2 16 4 2" xfId="19505" xr:uid="{00000000-0005-0000-0000-0000334C0000}"/>
    <cellStyle name="Notas 2 16 5" xfId="19506" xr:uid="{00000000-0005-0000-0000-0000344C0000}"/>
    <cellStyle name="Notas 2 17" xfId="19507" xr:uid="{00000000-0005-0000-0000-0000354C0000}"/>
    <cellStyle name="Notas 2 17 2" xfId="19508" xr:uid="{00000000-0005-0000-0000-0000364C0000}"/>
    <cellStyle name="Notas 2 17 2 2" xfId="19509" xr:uid="{00000000-0005-0000-0000-0000374C0000}"/>
    <cellStyle name="Notas 2 17 2 2 2" xfId="19510" xr:uid="{00000000-0005-0000-0000-0000384C0000}"/>
    <cellStyle name="Notas 2 17 2 3" xfId="19511" xr:uid="{00000000-0005-0000-0000-0000394C0000}"/>
    <cellStyle name="Notas 2 17 2 4" xfId="19512" xr:uid="{00000000-0005-0000-0000-00003A4C0000}"/>
    <cellStyle name="Notas 2 17 2 5" xfId="19513" xr:uid="{00000000-0005-0000-0000-00003B4C0000}"/>
    <cellStyle name="Notas 2 17 2 6" xfId="19514" xr:uid="{00000000-0005-0000-0000-00003C4C0000}"/>
    <cellStyle name="Notas 2 17 3" xfId="19515" xr:uid="{00000000-0005-0000-0000-00003D4C0000}"/>
    <cellStyle name="Notas 2 17 3 2" xfId="19516" xr:uid="{00000000-0005-0000-0000-00003E4C0000}"/>
    <cellStyle name="Notas 2 17 4" xfId="19517" xr:uid="{00000000-0005-0000-0000-00003F4C0000}"/>
    <cellStyle name="Notas 2 17 4 2" xfId="19518" xr:uid="{00000000-0005-0000-0000-0000404C0000}"/>
    <cellStyle name="Notas 2 17 5" xfId="19519" xr:uid="{00000000-0005-0000-0000-0000414C0000}"/>
    <cellStyle name="Notas 2 18" xfId="19520" xr:uid="{00000000-0005-0000-0000-0000424C0000}"/>
    <cellStyle name="Notas 2 18 2" xfId="19521" xr:uid="{00000000-0005-0000-0000-0000434C0000}"/>
    <cellStyle name="Notas 2 18 2 2" xfId="19522" xr:uid="{00000000-0005-0000-0000-0000444C0000}"/>
    <cellStyle name="Notas 2 18 2 2 2" xfId="19523" xr:uid="{00000000-0005-0000-0000-0000454C0000}"/>
    <cellStyle name="Notas 2 18 2 3" xfId="19524" xr:uid="{00000000-0005-0000-0000-0000464C0000}"/>
    <cellStyle name="Notas 2 18 2 4" xfId="19525" xr:uid="{00000000-0005-0000-0000-0000474C0000}"/>
    <cellStyle name="Notas 2 18 2 5" xfId="19526" xr:uid="{00000000-0005-0000-0000-0000484C0000}"/>
    <cellStyle name="Notas 2 18 2 6" xfId="19527" xr:uid="{00000000-0005-0000-0000-0000494C0000}"/>
    <cellStyle name="Notas 2 18 3" xfId="19528" xr:uid="{00000000-0005-0000-0000-00004A4C0000}"/>
    <cellStyle name="Notas 2 18 3 2" xfId="19529" xr:uid="{00000000-0005-0000-0000-00004B4C0000}"/>
    <cellStyle name="Notas 2 18 4" xfId="19530" xr:uid="{00000000-0005-0000-0000-00004C4C0000}"/>
    <cellStyle name="Notas 2 18 4 2" xfId="19531" xr:uid="{00000000-0005-0000-0000-00004D4C0000}"/>
    <cellStyle name="Notas 2 18 5" xfId="19532" xr:uid="{00000000-0005-0000-0000-00004E4C0000}"/>
    <cellStyle name="Notas 2 19" xfId="19533" xr:uid="{00000000-0005-0000-0000-00004F4C0000}"/>
    <cellStyle name="Notas 2 19 2" xfId="19534" xr:uid="{00000000-0005-0000-0000-0000504C0000}"/>
    <cellStyle name="Notas 2 19 2 2" xfId="19535" xr:uid="{00000000-0005-0000-0000-0000514C0000}"/>
    <cellStyle name="Notas 2 19 2 2 2" xfId="19536" xr:uid="{00000000-0005-0000-0000-0000524C0000}"/>
    <cellStyle name="Notas 2 19 2 3" xfId="19537" xr:uid="{00000000-0005-0000-0000-0000534C0000}"/>
    <cellStyle name="Notas 2 19 2 4" xfId="19538" xr:uid="{00000000-0005-0000-0000-0000544C0000}"/>
    <cellStyle name="Notas 2 19 2 5" xfId="19539" xr:uid="{00000000-0005-0000-0000-0000554C0000}"/>
    <cellStyle name="Notas 2 19 2 6" xfId="19540" xr:uid="{00000000-0005-0000-0000-0000564C0000}"/>
    <cellStyle name="Notas 2 19 3" xfId="19541" xr:uid="{00000000-0005-0000-0000-0000574C0000}"/>
    <cellStyle name="Notas 2 19 3 2" xfId="19542" xr:uid="{00000000-0005-0000-0000-0000584C0000}"/>
    <cellStyle name="Notas 2 19 4" xfId="19543" xr:uid="{00000000-0005-0000-0000-0000594C0000}"/>
    <cellStyle name="Notas 2 19 4 2" xfId="19544" xr:uid="{00000000-0005-0000-0000-00005A4C0000}"/>
    <cellStyle name="Notas 2 19 5" xfId="19545" xr:uid="{00000000-0005-0000-0000-00005B4C0000}"/>
    <cellStyle name="Notas 2 2" xfId="19546" xr:uid="{00000000-0005-0000-0000-00005C4C0000}"/>
    <cellStyle name="Notas 2 2 10" xfId="19547" xr:uid="{00000000-0005-0000-0000-00005D4C0000}"/>
    <cellStyle name="Notas 2 2 10 10" xfId="19548" xr:uid="{00000000-0005-0000-0000-00005E4C0000}"/>
    <cellStyle name="Notas 2 2 10 11" xfId="19549" xr:uid="{00000000-0005-0000-0000-00005F4C0000}"/>
    <cellStyle name="Notas 2 2 10 12" xfId="19550" xr:uid="{00000000-0005-0000-0000-0000604C0000}"/>
    <cellStyle name="Notas 2 2 10 13" xfId="19551" xr:uid="{00000000-0005-0000-0000-0000614C0000}"/>
    <cellStyle name="Notas 2 2 10 14" xfId="19552" xr:uid="{00000000-0005-0000-0000-0000624C0000}"/>
    <cellStyle name="Notas 2 2 10 2" xfId="19553" xr:uid="{00000000-0005-0000-0000-0000634C0000}"/>
    <cellStyle name="Notas 2 2 10 2 2" xfId="19554" xr:uid="{00000000-0005-0000-0000-0000644C0000}"/>
    <cellStyle name="Notas 2 2 10 2 2 2" xfId="19555" xr:uid="{00000000-0005-0000-0000-0000654C0000}"/>
    <cellStyle name="Notas 2 2 10 2 2 3" xfId="19556" xr:uid="{00000000-0005-0000-0000-0000664C0000}"/>
    <cellStyle name="Notas 2 2 10 2 3" xfId="19557" xr:uid="{00000000-0005-0000-0000-0000674C0000}"/>
    <cellStyle name="Notas 2 2 10 2 4" xfId="19558" xr:uid="{00000000-0005-0000-0000-0000684C0000}"/>
    <cellStyle name="Notas 2 2 10 2 5" xfId="19559" xr:uid="{00000000-0005-0000-0000-0000694C0000}"/>
    <cellStyle name="Notas 2 2 10 2 6" xfId="19560" xr:uid="{00000000-0005-0000-0000-00006A4C0000}"/>
    <cellStyle name="Notas 2 2 10 2 6 2" xfId="19561" xr:uid="{00000000-0005-0000-0000-00006B4C0000}"/>
    <cellStyle name="Notas 2 2 10 3" xfId="19562" xr:uid="{00000000-0005-0000-0000-00006C4C0000}"/>
    <cellStyle name="Notas 2 2 10 3 2" xfId="19563" xr:uid="{00000000-0005-0000-0000-00006D4C0000}"/>
    <cellStyle name="Notas 2 2 10 3 2 2" xfId="19564" xr:uid="{00000000-0005-0000-0000-00006E4C0000}"/>
    <cellStyle name="Notas 2 2 10 3 3" xfId="19565" xr:uid="{00000000-0005-0000-0000-00006F4C0000}"/>
    <cellStyle name="Notas 2 2 10 3 4" xfId="19566" xr:uid="{00000000-0005-0000-0000-0000704C0000}"/>
    <cellStyle name="Notas 2 2 10 3 5" xfId="19567" xr:uid="{00000000-0005-0000-0000-0000714C0000}"/>
    <cellStyle name="Notas 2 2 10 3 6" xfId="19568" xr:uid="{00000000-0005-0000-0000-0000724C0000}"/>
    <cellStyle name="Notas 2 2 10 3 7" xfId="19569" xr:uid="{00000000-0005-0000-0000-0000734C0000}"/>
    <cellStyle name="Notas 2 2 10 4" xfId="19570" xr:uid="{00000000-0005-0000-0000-0000744C0000}"/>
    <cellStyle name="Notas 2 2 10 4 2" xfId="19571" xr:uid="{00000000-0005-0000-0000-0000754C0000}"/>
    <cellStyle name="Notas 2 2 10 4 3" xfId="19572" xr:uid="{00000000-0005-0000-0000-0000764C0000}"/>
    <cellStyle name="Notas 2 2 10 4 4" xfId="19573" xr:uid="{00000000-0005-0000-0000-0000774C0000}"/>
    <cellStyle name="Notas 2 2 10 4 4 2" xfId="19574" xr:uid="{00000000-0005-0000-0000-0000784C0000}"/>
    <cellStyle name="Notas 2 2 10 4 5" xfId="19575" xr:uid="{00000000-0005-0000-0000-0000794C0000}"/>
    <cellStyle name="Notas 2 2 10 4 6" xfId="19576" xr:uid="{00000000-0005-0000-0000-00007A4C0000}"/>
    <cellStyle name="Notas 2 2 10 5" xfId="19577" xr:uid="{00000000-0005-0000-0000-00007B4C0000}"/>
    <cellStyle name="Notas 2 2 10 5 2" xfId="19578" xr:uid="{00000000-0005-0000-0000-00007C4C0000}"/>
    <cellStyle name="Notas 2 2 10 5 2 2" xfId="19579" xr:uid="{00000000-0005-0000-0000-00007D4C0000}"/>
    <cellStyle name="Notas 2 2 10 5 3" xfId="19580" xr:uid="{00000000-0005-0000-0000-00007E4C0000}"/>
    <cellStyle name="Notas 2 2 10 5 4" xfId="19581" xr:uid="{00000000-0005-0000-0000-00007F4C0000}"/>
    <cellStyle name="Notas 2 2 10 5 5" xfId="19582" xr:uid="{00000000-0005-0000-0000-0000804C0000}"/>
    <cellStyle name="Notas 2 2 10 5 6" xfId="19583" xr:uid="{00000000-0005-0000-0000-0000814C0000}"/>
    <cellStyle name="Notas 2 2 10 5 7" xfId="19584" xr:uid="{00000000-0005-0000-0000-0000824C0000}"/>
    <cellStyle name="Notas 2 2 10 6" xfId="19585" xr:uid="{00000000-0005-0000-0000-0000834C0000}"/>
    <cellStyle name="Notas 2 2 10 6 2" xfId="19586" xr:uid="{00000000-0005-0000-0000-0000844C0000}"/>
    <cellStyle name="Notas 2 2 10 6 3" xfId="19587" xr:uid="{00000000-0005-0000-0000-0000854C0000}"/>
    <cellStyle name="Notas 2 2 10 6 4" xfId="19588" xr:uid="{00000000-0005-0000-0000-0000864C0000}"/>
    <cellStyle name="Notas 2 2 10 6 5" xfId="19589" xr:uid="{00000000-0005-0000-0000-0000874C0000}"/>
    <cellStyle name="Notas 2 2 10 6 6" xfId="19590" xr:uid="{00000000-0005-0000-0000-0000884C0000}"/>
    <cellStyle name="Notas 2 2 10 7" xfId="19591" xr:uid="{00000000-0005-0000-0000-0000894C0000}"/>
    <cellStyle name="Notas 2 2 10 7 2" xfId="19592" xr:uid="{00000000-0005-0000-0000-00008A4C0000}"/>
    <cellStyle name="Notas 2 2 10 7 3" xfId="19593" xr:uid="{00000000-0005-0000-0000-00008B4C0000}"/>
    <cellStyle name="Notas 2 2 10 7 4" xfId="19594" xr:uid="{00000000-0005-0000-0000-00008C4C0000}"/>
    <cellStyle name="Notas 2 2 10 7 5" xfId="19595" xr:uid="{00000000-0005-0000-0000-00008D4C0000}"/>
    <cellStyle name="Notas 2 2 10 7 6" xfId="19596" xr:uid="{00000000-0005-0000-0000-00008E4C0000}"/>
    <cellStyle name="Notas 2 2 10 8" xfId="19597" xr:uid="{00000000-0005-0000-0000-00008F4C0000}"/>
    <cellStyle name="Notas 2 2 10 8 2" xfId="19598" xr:uid="{00000000-0005-0000-0000-0000904C0000}"/>
    <cellStyle name="Notas 2 2 10 8 3" xfId="19599" xr:uid="{00000000-0005-0000-0000-0000914C0000}"/>
    <cellStyle name="Notas 2 2 10 8 4" xfId="19600" xr:uid="{00000000-0005-0000-0000-0000924C0000}"/>
    <cellStyle name="Notas 2 2 10 8 5" xfId="19601" xr:uid="{00000000-0005-0000-0000-0000934C0000}"/>
    <cellStyle name="Notas 2 2 10 8 6" xfId="19602" xr:uid="{00000000-0005-0000-0000-0000944C0000}"/>
    <cellStyle name="Notas 2 2 10 9" xfId="19603" xr:uid="{00000000-0005-0000-0000-0000954C0000}"/>
    <cellStyle name="Notas 2 2 11" xfId="19604" xr:uid="{00000000-0005-0000-0000-0000964C0000}"/>
    <cellStyle name="Notas 2 2 11 10" xfId="19605" xr:uid="{00000000-0005-0000-0000-0000974C0000}"/>
    <cellStyle name="Notas 2 2 11 11" xfId="19606" xr:uid="{00000000-0005-0000-0000-0000984C0000}"/>
    <cellStyle name="Notas 2 2 11 12" xfId="19607" xr:uid="{00000000-0005-0000-0000-0000994C0000}"/>
    <cellStyle name="Notas 2 2 11 13" xfId="19608" xr:uid="{00000000-0005-0000-0000-00009A4C0000}"/>
    <cellStyle name="Notas 2 2 11 14" xfId="19609" xr:uid="{00000000-0005-0000-0000-00009B4C0000}"/>
    <cellStyle name="Notas 2 2 11 2" xfId="19610" xr:uid="{00000000-0005-0000-0000-00009C4C0000}"/>
    <cellStyle name="Notas 2 2 11 2 2" xfId="19611" xr:uid="{00000000-0005-0000-0000-00009D4C0000}"/>
    <cellStyle name="Notas 2 2 11 2 2 2" xfId="19612" xr:uid="{00000000-0005-0000-0000-00009E4C0000}"/>
    <cellStyle name="Notas 2 2 11 2 2 3" xfId="19613" xr:uid="{00000000-0005-0000-0000-00009F4C0000}"/>
    <cellStyle name="Notas 2 2 11 2 3" xfId="19614" xr:uid="{00000000-0005-0000-0000-0000A04C0000}"/>
    <cellStyle name="Notas 2 2 11 2 4" xfId="19615" xr:uid="{00000000-0005-0000-0000-0000A14C0000}"/>
    <cellStyle name="Notas 2 2 11 2 5" xfId="19616" xr:uid="{00000000-0005-0000-0000-0000A24C0000}"/>
    <cellStyle name="Notas 2 2 11 2 6" xfId="19617" xr:uid="{00000000-0005-0000-0000-0000A34C0000}"/>
    <cellStyle name="Notas 2 2 11 2 6 2" xfId="19618" xr:uid="{00000000-0005-0000-0000-0000A44C0000}"/>
    <cellStyle name="Notas 2 2 11 3" xfId="19619" xr:uid="{00000000-0005-0000-0000-0000A54C0000}"/>
    <cellStyle name="Notas 2 2 11 3 2" xfId="19620" xr:uid="{00000000-0005-0000-0000-0000A64C0000}"/>
    <cellStyle name="Notas 2 2 11 3 2 2" xfId="19621" xr:uid="{00000000-0005-0000-0000-0000A74C0000}"/>
    <cellStyle name="Notas 2 2 11 3 3" xfId="19622" xr:uid="{00000000-0005-0000-0000-0000A84C0000}"/>
    <cellStyle name="Notas 2 2 11 3 4" xfId="19623" xr:uid="{00000000-0005-0000-0000-0000A94C0000}"/>
    <cellStyle name="Notas 2 2 11 3 5" xfId="19624" xr:uid="{00000000-0005-0000-0000-0000AA4C0000}"/>
    <cellStyle name="Notas 2 2 11 3 6" xfId="19625" xr:uid="{00000000-0005-0000-0000-0000AB4C0000}"/>
    <cellStyle name="Notas 2 2 11 3 7" xfId="19626" xr:uid="{00000000-0005-0000-0000-0000AC4C0000}"/>
    <cellStyle name="Notas 2 2 11 4" xfId="19627" xr:uid="{00000000-0005-0000-0000-0000AD4C0000}"/>
    <cellStyle name="Notas 2 2 11 4 2" xfId="19628" xr:uid="{00000000-0005-0000-0000-0000AE4C0000}"/>
    <cellStyle name="Notas 2 2 11 4 2 2" xfId="19629" xr:uid="{00000000-0005-0000-0000-0000AF4C0000}"/>
    <cellStyle name="Notas 2 2 11 4 3" xfId="19630" xr:uid="{00000000-0005-0000-0000-0000B04C0000}"/>
    <cellStyle name="Notas 2 2 11 4 4" xfId="19631" xr:uid="{00000000-0005-0000-0000-0000B14C0000}"/>
    <cellStyle name="Notas 2 2 11 4 5" xfId="19632" xr:uid="{00000000-0005-0000-0000-0000B24C0000}"/>
    <cellStyle name="Notas 2 2 11 4 6" xfId="19633" xr:uid="{00000000-0005-0000-0000-0000B34C0000}"/>
    <cellStyle name="Notas 2 2 11 4 7" xfId="19634" xr:uid="{00000000-0005-0000-0000-0000B44C0000}"/>
    <cellStyle name="Notas 2 2 11 5" xfId="19635" xr:uid="{00000000-0005-0000-0000-0000B54C0000}"/>
    <cellStyle name="Notas 2 2 11 5 2" xfId="19636" xr:uid="{00000000-0005-0000-0000-0000B64C0000}"/>
    <cellStyle name="Notas 2 2 11 5 3" xfId="19637" xr:uid="{00000000-0005-0000-0000-0000B74C0000}"/>
    <cellStyle name="Notas 2 2 11 5 4" xfId="19638" xr:uid="{00000000-0005-0000-0000-0000B84C0000}"/>
    <cellStyle name="Notas 2 2 11 5 5" xfId="19639" xr:uid="{00000000-0005-0000-0000-0000B94C0000}"/>
    <cellStyle name="Notas 2 2 11 5 6" xfId="19640" xr:uid="{00000000-0005-0000-0000-0000BA4C0000}"/>
    <cellStyle name="Notas 2 2 11 5 7" xfId="19641" xr:uid="{00000000-0005-0000-0000-0000BB4C0000}"/>
    <cellStyle name="Notas 2 2 11 6" xfId="19642" xr:uid="{00000000-0005-0000-0000-0000BC4C0000}"/>
    <cellStyle name="Notas 2 2 11 6 2" xfId="19643" xr:uid="{00000000-0005-0000-0000-0000BD4C0000}"/>
    <cellStyle name="Notas 2 2 11 6 3" xfId="19644" xr:uid="{00000000-0005-0000-0000-0000BE4C0000}"/>
    <cellStyle name="Notas 2 2 11 6 4" xfId="19645" xr:uid="{00000000-0005-0000-0000-0000BF4C0000}"/>
    <cellStyle name="Notas 2 2 11 6 5" xfId="19646" xr:uid="{00000000-0005-0000-0000-0000C04C0000}"/>
    <cellStyle name="Notas 2 2 11 6 6" xfId="19647" xr:uid="{00000000-0005-0000-0000-0000C14C0000}"/>
    <cellStyle name="Notas 2 2 11 7" xfId="19648" xr:uid="{00000000-0005-0000-0000-0000C24C0000}"/>
    <cellStyle name="Notas 2 2 11 7 2" xfId="19649" xr:uid="{00000000-0005-0000-0000-0000C34C0000}"/>
    <cellStyle name="Notas 2 2 11 7 3" xfId="19650" xr:uid="{00000000-0005-0000-0000-0000C44C0000}"/>
    <cellStyle name="Notas 2 2 11 7 4" xfId="19651" xr:uid="{00000000-0005-0000-0000-0000C54C0000}"/>
    <cellStyle name="Notas 2 2 11 7 5" xfId="19652" xr:uid="{00000000-0005-0000-0000-0000C64C0000}"/>
    <cellStyle name="Notas 2 2 11 7 6" xfId="19653" xr:uid="{00000000-0005-0000-0000-0000C74C0000}"/>
    <cellStyle name="Notas 2 2 11 8" xfId="19654" xr:uid="{00000000-0005-0000-0000-0000C84C0000}"/>
    <cellStyle name="Notas 2 2 11 8 2" xfId="19655" xr:uid="{00000000-0005-0000-0000-0000C94C0000}"/>
    <cellStyle name="Notas 2 2 11 8 3" xfId="19656" xr:uid="{00000000-0005-0000-0000-0000CA4C0000}"/>
    <cellStyle name="Notas 2 2 11 8 4" xfId="19657" xr:uid="{00000000-0005-0000-0000-0000CB4C0000}"/>
    <cellStyle name="Notas 2 2 11 8 5" xfId="19658" xr:uid="{00000000-0005-0000-0000-0000CC4C0000}"/>
    <cellStyle name="Notas 2 2 11 8 6" xfId="19659" xr:uid="{00000000-0005-0000-0000-0000CD4C0000}"/>
    <cellStyle name="Notas 2 2 11 9" xfId="19660" xr:uid="{00000000-0005-0000-0000-0000CE4C0000}"/>
    <cellStyle name="Notas 2 2 12" xfId="19661" xr:uid="{00000000-0005-0000-0000-0000CF4C0000}"/>
    <cellStyle name="Notas 2 2 12 10" xfId="19662" xr:uid="{00000000-0005-0000-0000-0000D04C0000}"/>
    <cellStyle name="Notas 2 2 12 11" xfId="19663" xr:uid="{00000000-0005-0000-0000-0000D14C0000}"/>
    <cellStyle name="Notas 2 2 12 12" xfId="19664" xr:uid="{00000000-0005-0000-0000-0000D24C0000}"/>
    <cellStyle name="Notas 2 2 12 13" xfId="19665" xr:uid="{00000000-0005-0000-0000-0000D34C0000}"/>
    <cellStyle name="Notas 2 2 12 14" xfId="19666" xr:uid="{00000000-0005-0000-0000-0000D44C0000}"/>
    <cellStyle name="Notas 2 2 12 2" xfId="19667" xr:uid="{00000000-0005-0000-0000-0000D54C0000}"/>
    <cellStyle name="Notas 2 2 12 2 2" xfId="19668" xr:uid="{00000000-0005-0000-0000-0000D64C0000}"/>
    <cellStyle name="Notas 2 2 12 2 2 2" xfId="19669" xr:uid="{00000000-0005-0000-0000-0000D74C0000}"/>
    <cellStyle name="Notas 2 2 12 2 2 3" xfId="19670" xr:uid="{00000000-0005-0000-0000-0000D84C0000}"/>
    <cellStyle name="Notas 2 2 12 2 3" xfId="19671" xr:uid="{00000000-0005-0000-0000-0000D94C0000}"/>
    <cellStyle name="Notas 2 2 12 2 4" xfId="19672" xr:uid="{00000000-0005-0000-0000-0000DA4C0000}"/>
    <cellStyle name="Notas 2 2 12 2 5" xfId="19673" xr:uid="{00000000-0005-0000-0000-0000DB4C0000}"/>
    <cellStyle name="Notas 2 2 12 2 6" xfId="19674" xr:uid="{00000000-0005-0000-0000-0000DC4C0000}"/>
    <cellStyle name="Notas 2 2 12 2 6 2" xfId="19675" xr:uid="{00000000-0005-0000-0000-0000DD4C0000}"/>
    <cellStyle name="Notas 2 2 12 3" xfId="19676" xr:uid="{00000000-0005-0000-0000-0000DE4C0000}"/>
    <cellStyle name="Notas 2 2 12 3 2" xfId="19677" xr:uid="{00000000-0005-0000-0000-0000DF4C0000}"/>
    <cellStyle name="Notas 2 2 12 3 2 2" xfId="19678" xr:uid="{00000000-0005-0000-0000-0000E04C0000}"/>
    <cellStyle name="Notas 2 2 12 3 3" xfId="19679" xr:uid="{00000000-0005-0000-0000-0000E14C0000}"/>
    <cellStyle name="Notas 2 2 12 3 4" xfId="19680" xr:uid="{00000000-0005-0000-0000-0000E24C0000}"/>
    <cellStyle name="Notas 2 2 12 3 5" xfId="19681" xr:uid="{00000000-0005-0000-0000-0000E34C0000}"/>
    <cellStyle name="Notas 2 2 12 3 6" xfId="19682" xr:uid="{00000000-0005-0000-0000-0000E44C0000}"/>
    <cellStyle name="Notas 2 2 12 3 7" xfId="19683" xr:uid="{00000000-0005-0000-0000-0000E54C0000}"/>
    <cellStyle name="Notas 2 2 12 4" xfId="19684" xr:uid="{00000000-0005-0000-0000-0000E64C0000}"/>
    <cellStyle name="Notas 2 2 12 4 2" xfId="19685" xr:uid="{00000000-0005-0000-0000-0000E74C0000}"/>
    <cellStyle name="Notas 2 2 12 4 2 2" xfId="19686" xr:uid="{00000000-0005-0000-0000-0000E84C0000}"/>
    <cellStyle name="Notas 2 2 12 4 3" xfId="19687" xr:uid="{00000000-0005-0000-0000-0000E94C0000}"/>
    <cellStyle name="Notas 2 2 12 4 4" xfId="19688" xr:uid="{00000000-0005-0000-0000-0000EA4C0000}"/>
    <cellStyle name="Notas 2 2 12 4 5" xfId="19689" xr:uid="{00000000-0005-0000-0000-0000EB4C0000}"/>
    <cellStyle name="Notas 2 2 12 4 6" xfId="19690" xr:uid="{00000000-0005-0000-0000-0000EC4C0000}"/>
    <cellStyle name="Notas 2 2 12 4 7" xfId="19691" xr:uid="{00000000-0005-0000-0000-0000ED4C0000}"/>
    <cellStyle name="Notas 2 2 12 5" xfId="19692" xr:uid="{00000000-0005-0000-0000-0000EE4C0000}"/>
    <cellStyle name="Notas 2 2 12 5 2" xfId="19693" xr:uid="{00000000-0005-0000-0000-0000EF4C0000}"/>
    <cellStyle name="Notas 2 2 12 5 3" xfId="19694" xr:uid="{00000000-0005-0000-0000-0000F04C0000}"/>
    <cellStyle name="Notas 2 2 12 5 4" xfId="19695" xr:uid="{00000000-0005-0000-0000-0000F14C0000}"/>
    <cellStyle name="Notas 2 2 12 5 5" xfId="19696" xr:uid="{00000000-0005-0000-0000-0000F24C0000}"/>
    <cellStyle name="Notas 2 2 12 5 6" xfId="19697" xr:uid="{00000000-0005-0000-0000-0000F34C0000}"/>
    <cellStyle name="Notas 2 2 12 5 7" xfId="19698" xr:uid="{00000000-0005-0000-0000-0000F44C0000}"/>
    <cellStyle name="Notas 2 2 12 6" xfId="19699" xr:uid="{00000000-0005-0000-0000-0000F54C0000}"/>
    <cellStyle name="Notas 2 2 12 6 2" xfId="19700" xr:uid="{00000000-0005-0000-0000-0000F64C0000}"/>
    <cellStyle name="Notas 2 2 12 6 3" xfId="19701" xr:uid="{00000000-0005-0000-0000-0000F74C0000}"/>
    <cellStyle name="Notas 2 2 12 6 4" xfId="19702" xr:uid="{00000000-0005-0000-0000-0000F84C0000}"/>
    <cellStyle name="Notas 2 2 12 6 5" xfId="19703" xr:uid="{00000000-0005-0000-0000-0000F94C0000}"/>
    <cellStyle name="Notas 2 2 12 6 6" xfId="19704" xr:uid="{00000000-0005-0000-0000-0000FA4C0000}"/>
    <cellStyle name="Notas 2 2 12 7" xfId="19705" xr:uid="{00000000-0005-0000-0000-0000FB4C0000}"/>
    <cellStyle name="Notas 2 2 12 7 2" xfId="19706" xr:uid="{00000000-0005-0000-0000-0000FC4C0000}"/>
    <cellStyle name="Notas 2 2 12 7 3" xfId="19707" xr:uid="{00000000-0005-0000-0000-0000FD4C0000}"/>
    <cellStyle name="Notas 2 2 12 7 4" xfId="19708" xr:uid="{00000000-0005-0000-0000-0000FE4C0000}"/>
    <cellStyle name="Notas 2 2 12 7 5" xfId="19709" xr:uid="{00000000-0005-0000-0000-0000FF4C0000}"/>
    <cellStyle name="Notas 2 2 12 7 6" xfId="19710" xr:uid="{00000000-0005-0000-0000-0000004D0000}"/>
    <cellStyle name="Notas 2 2 12 8" xfId="19711" xr:uid="{00000000-0005-0000-0000-0000014D0000}"/>
    <cellStyle name="Notas 2 2 12 8 2" xfId="19712" xr:uid="{00000000-0005-0000-0000-0000024D0000}"/>
    <cellStyle name="Notas 2 2 12 8 3" xfId="19713" xr:uid="{00000000-0005-0000-0000-0000034D0000}"/>
    <cellStyle name="Notas 2 2 12 8 4" xfId="19714" xr:uid="{00000000-0005-0000-0000-0000044D0000}"/>
    <cellStyle name="Notas 2 2 12 8 5" xfId="19715" xr:uid="{00000000-0005-0000-0000-0000054D0000}"/>
    <cellStyle name="Notas 2 2 12 8 6" xfId="19716" xr:uid="{00000000-0005-0000-0000-0000064D0000}"/>
    <cellStyle name="Notas 2 2 12 9" xfId="19717" xr:uid="{00000000-0005-0000-0000-0000074D0000}"/>
    <cellStyle name="Notas 2 2 13" xfId="19718" xr:uid="{00000000-0005-0000-0000-0000084D0000}"/>
    <cellStyle name="Notas 2 2 13 10" xfId="19719" xr:uid="{00000000-0005-0000-0000-0000094D0000}"/>
    <cellStyle name="Notas 2 2 13 11" xfId="19720" xr:uid="{00000000-0005-0000-0000-00000A4D0000}"/>
    <cellStyle name="Notas 2 2 13 12" xfId="19721" xr:uid="{00000000-0005-0000-0000-00000B4D0000}"/>
    <cellStyle name="Notas 2 2 13 13" xfId="19722" xr:uid="{00000000-0005-0000-0000-00000C4D0000}"/>
    <cellStyle name="Notas 2 2 13 14" xfId="19723" xr:uid="{00000000-0005-0000-0000-00000D4D0000}"/>
    <cellStyle name="Notas 2 2 13 2" xfId="19724" xr:uid="{00000000-0005-0000-0000-00000E4D0000}"/>
    <cellStyle name="Notas 2 2 13 2 2" xfId="19725" xr:uid="{00000000-0005-0000-0000-00000F4D0000}"/>
    <cellStyle name="Notas 2 2 13 2 2 2" xfId="19726" xr:uid="{00000000-0005-0000-0000-0000104D0000}"/>
    <cellStyle name="Notas 2 2 13 2 2 3" xfId="19727" xr:uid="{00000000-0005-0000-0000-0000114D0000}"/>
    <cellStyle name="Notas 2 2 13 2 3" xfId="19728" xr:uid="{00000000-0005-0000-0000-0000124D0000}"/>
    <cellStyle name="Notas 2 2 13 2 4" xfId="19729" xr:uid="{00000000-0005-0000-0000-0000134D0000}"/>
    <cellStyle name="Notas 2 2 13 2 5" xfId="19730" xr:uid="{00000000-0005-0000-0000-0000144D0000}"/>
    <cellStyle name="Notas 2 2 13 2 6" xfId="19731" xr:uid="{00000000-0005-0000-0000-0000154D0000}"/>
    <cellStyle name="Notas 2 2 13 2 6 2" xfId="19732" xr:uid="{00000000-0005-0000-0000-0000164D0000}"/>
    <cellStyle name="Notas 2 2 13 3" xfId="19733" xr:uid="{00000000-0005-0000-0000-0000174D0000}"/>
    <cellStyle name="Notas 2 2 13 3 2" xfId="19734" xr:uid="{00000000-0005-0000-0000-0000184D0000}"/>
    <cellStyle name="Notas 2 2 13 3 2 2" xfId="19735" xr:uid="{00000000-0005-0000-0000-0000194D0000}"/>
    <cellStyle name="Notas 2 2 13 3 3" xfId="19736" xr:uid="{00000000-0005-0000-0000-00001A4D0000}"/>
    <cellStyle name="Notas 2 2 13 3 4" xfId="19737" xr:uid="{00000000-0005-0000-0000-00001B4D0000}"/>
    <cellStyle name="Notas 2 2 13 3 5" xfId="19738" xr:uid="{00000000-0005-0000-0000-00001C4D0000}"/>
    <cellStyle name="Notas 2 2 13 3 6" xfId="19739" xr:uid="{00000000-0005-0000-0000-00001D4D0000}"/>
    <cellStyle name="Notas 2 2 13 3 7" xfId="19740" xr:uid="{00000000-0005-0000-0000-00001E4D0000}"/>
    <cellStyle name="Notas 2 2 13 4" xfId="19741" xr:uid="{00000000-0005-0000-0000-00001F4D0000}"/>
    <cellStyle name="Notas 2 2 13 4 2" xfId="19742" xr:uid="{00000000-0005-0000-0000-0000204D0000}"/>
    <cellStyle name="Notas 2 2 13 4 2 2" xfId="19743" xr:uid="{00000000-0005-0000-0000-0000214D0000}"/>
    <cellStyle name="Notas 2 2 13 4 3" xfId="19744" xr:uid="{00000000-0005-0000-0000-0000224D0000}"/>
    <cellStyle name="Notas 2 2 13 4 4" xfId="19745" xr:uid="{00000000-0005-0000-0000-0000234D0000}"/>
    <cellStyle name="Notas 2 2 13 4 5" xfId="19746" xr:uid="{00000000-0005-0000-0000-0000244D0000}"/>
    <cellStyle name="Notas 2 2 13 4 6" xfId="19747" xr:uid="{00000000-0005-0000-0000-0000254D0000}"/>
    <cellStyle name="Notas 2 2 13 4 7" xfId="19748" xr:uid="{00000000-0005-0000-0000-0000264D0000}"/>
    <cellStyle name="Notas 2 2 13 5" xfId="19749" xr:uid="{00000000-0005-0000-0000-0000274D0000}"/>
    <cellStyle name="Notas 2 2 13 5 2" xfId="19750" xr:uid="{00000000-0005-0000-0000-0000284D0000}"/>
    <cellStyle name="Notas 2 2 13 5 3" xfId="19751" xr:uid="{00000000-0005-0000-0000-0000294D0000}"/>
    <cellStyle name="Notas 2 2 13 5 4" xfId="19752" xr:uid="{00000000-0005-0000-0000-00002A4D0000}"/>
    <cellStyle name="Notas 2 2 13 5 5" xfId="19753" xr:uid="{00000000-0005-0000-0000-00002B4D0000}"/>
    <cellStyle name="Notas 2 2 13 5 6" xfId="19754" xr:uid="{00000000-0005-0000-0000-00002C4D0000}"/>
    <cellStyle name="Notas 2 2 13 5 7" xfId="19755" xr:uid="{00000000-0005-0000-0000-00002D4D0000}"/>
    <cellStyle name="Notas 2 2 13 6" xfId="19756" xr:uid="{00000000-0005-0000-0000-00002E4D0000}"/>
    <cellStyle name="Notas 2 2 13 6 2" xfId="19757" xr:uid="{00000000-0005-0000-0000-00002F4D0000}"/>
    <cellStyle name="Notas 2 2 13 6 3" xfId="19758" xr:uid="{00000000-0005-0000-0000-0000304D0000}"/>
    <cellStyle name="Notas 2 2 13 6 4" xfId="19759" xr:uid="{00000000-0005-0000-0000-0000314D0000}"/>
    <cellStyle name="Notas 2 2 13 6 5" xfId="19760" xr:uid="{00000000-0005-0000-0000-0000324D0000}"/>
    <cellStyle name="Notas 2 2 13 6 6" xfId="19761" xr:uid="{00000000-0005-0000-0000-0000334D0000}"/>
    <cellStyle name="Notas 2 2 13 7" xfId="19762" xr:uid="{00000000-0005-0000-0000-0000344D0000}"/>
    <cellStyle name="Notas 2 2 13 7 2" xfId="19763" xr:uid="{00000000-0005-0000-0000-0000354D0000}"/>
    <cellStyle name="Notas 2 2 13 7 3" xfId="19764" xr:uid="{00000000-0005-0000-0000-0000364D0000}"/>
    <cellStyle name="Notas 2 2 13 7 4" xfId="19765" xr:uid="{00000000-0005-0000-0000-0000374D0000}"/>
    <cellStyle name="Notas 2 2 13 7 5" xfId="19766" xr:uid="{00000000-0005-0000-0000-0000384D0000}"/>
    <cellStyle name="Notas 2 2 13 7 6" xfId="19767" xr:uid="{00000000-0005-0000-0000-0000394D0000}"/>
    <cellStyle name="Notas 2 2 13 8" xfId="19768" xr:uid="{00000000-0005-0000-0000-00003A4D0000}"/>
    <cellStyle name="Notas 2 2 13 8 2" xfId="19769" xr:uid="{00000000-0005-0000-0000-00003B4D0000}"/>
    <cellStyle name="Notas 2 2 13 8 3" xfId="19770" xr:uid="{00000000-0005-0000-0000-00003C4D0000}"/>
    <cellStyle name="Notas 2 2 13 8 4" xfId="19771" xr:uid="{00000000-0005-0000-0000-00003D4D0000}"/>
    <cellStyle name="Notas 2 2 13 8 5" xfId="19772" xr:uid="{00000000-0005-0000-0000-00003E4D0000}"/>
    <cellStyle name="Notas 2 2 13 8 6" xfId="19773" xr:uid="{00000000-0005-0000-0000-00003F4D0000}"/>
    <cellStyle name="Notas 2 2 13 9" xfId="19774" xr:uid="{00000000-0005-0000-0000-0000404D0000}"/>
    <cellStyle name="Notas 2 2 14" xfId="19775" xr:uid="{00000000-0005-0000-0000-0000414D0000}"/>
    <cellStyle name="Notas 2 2 14 2" xfId="19776" xr:uid="{00000000-0005-0000-0000-0000424D0000}"/>
    <cellStyle name="Notas 2 2 14 2 2" xfId="19777" xr:uid="{00000000-0005-0000-0000-0000434D0000}"/>
    <cellStyle name="Notas 2 2 14 2 2 2" xfId="19778" xr:uid="{00000000-0005-0000-0000-0000444D0000}"/>
    <cellStyle name="Notas 2 2 14 2 3" xfId="19779" xr:uid="{00000000-0005-0000-0000-0000454D0000}"/>
    <cellStyle name="Notas 2 2 14 2 4" xfId="19780" xr:uid="{00000000-0005-0000-0000-0000464D0000}"/>
    <cellStyle name="Notas 2 2 14 2 5" xfId="19781" xr:uid="{00000000-0005-0000-0000-0000474D0000}"/>
    <cellStyle name="Notas 2 2 14 2 6" xfId="19782" xr:uid="{00000000-0005-0000-0000-0000484D0000}"/>
    <cellStyle name="Notas 2 2 14 3" xfId="19783" xr:uid="{00000000-0005-0000-0000-0000494D0000}"/>
    <cellStyle name="Notas 2 2 14 3 2" xfId="19784" xr:uid="{00000000-0005-0000-0000-00004A4D0000}"/>
    <cellStyle name="Notas 2 2 14 3 3" xfId="19785" xr:uid="{00000000-0005-0000-0000-00004B4D0000}"/>
    <cellStyle name="Notas 2 2 14 4" xfId="19786" xr:uid="{00000000-0005-0000-0000-00004C4D0000}"/>
    <cellStyle name="Notas 2 2 14 4 2" xfId="19787" xr:uid="{00000000-0005-0000-0000-00004D4D0000}"/>
    <cellStyle name="Notas 2 2 14 4 3" xfId="19788" xr:uid="{00000000-0005-0000-0000-00004E4D0000}"/>
    <cellStyle name="Notas 2 2 14 5" xfId="19789" xr:uid="{00000000-0005-0000-0000-00004F4D0000}"/>
    <cellStyle name="Notas 2 2 14 5 2" xfId="19790" xr:uid="{00000000-0005-0000-0000-0000504D0000}"/>
    <cellStyle name="Notas 2 2 14 6" xfId="19791" xr:uid="{00000000-0005-0000-0000-0000514D0000}"/>
    <cellStyle name="Notas 2 2 14 7" xfId="19792" xr:uid="{00000000-0005-0000-0000-0000524D0000}"/>
    <cellStyle name="Notas 2 2 15" xfId="19793" xr:uid="{00000000-0005-0000-0000-0000534D0000}"/>
    <cellStyle name="Notas 2 2 15 2" xfId="19794" xr:uid="{00000000-0005-0000-0000-0000544D0000}"/>
    <cellStyle name="Notas 2 2 15 2 2" xfId="19795" xr:uid="{00000000-0005-0000-0000-0000554D0000}"/>
    <cellStyle name="Notas 2 2 15 2 2 2" xfId="19796" xr:uid="{00000000-0005-0000-0000-0000564D0000}"/>
    <cellStyle name="Notas 2 2 15 2 3" xfId="19797" xr:uid="{00000000-0005-0000-0000-0000574D0000}"/>
    <cellStyle name="Notas 2 2 15 2 4" xfId="19798" xr:uid="{00000000-0005-0000-0000-0000584D0000}"/>
    <cellStyle name="Notas 2 2 15 2 5" xfId="19799" xr:uid="{00000000-0005-0000-0000-0000594D0000}"/>
    <cellStyle name="Notas 2 2 15 2 6" xfId="19800" xr:uid="{00000000-0005-0000-0000-00005A4D0000}"/>
    <cellStyle name="Notas 2 2 15 3" xfId="19801" xr:uid="{00000000-0005-0000-0000-00005B4D0000}"/>
    <cellStyle name="Notas 2 2 15 3 2" xfId="19802" xr:uid="{00000000-0005-0000-0000-00005C4D0000}"/>
    <cellStyle name="Notas 2 2 15 3 3" xfId="19803" xr:uid="{00000000-0005-0000-0000-00005D4D0000}"/>
    <cellStyle name="Notas 2 2 15 4" xfId="19804" xr:uid="{00000000-0005-0000-0000-00005E4D0000}"/>
    <cellStyle name="Notas 2 2 15 4 2" xfId="19805" xr:uid="{00000000-0005-0000-0000-00005F4D0000}"/>
    <cellStyle name="Notas 2 2 15 4 3" xfId="19806" xr:uid="{00000000-0005-0000-0000-0000604D0000}"/>
    <cellStyle name="Notas 2 2 15 5" xfId="19807" xr:uid="{00000000-0005-0000-0000-0000614D0000}"/>
    <cellStyle name="Notas 2 2 15 5 2" xfId="19808" xr:uid="{00000000-0005-0000-0000-0000624D0000}"/>
    <cellStyle name="Notas 2 2 15 6" xfId="19809" xr:uid="{00000000-0005-0000-0000-0000634D0000}"/>
    <cellStyle name="Notas 2 2 15 7" xfId="19810" xr:uid="{00000000-0005-0000-0000-0000644D0000}"/>
    <cellStyle name="Notas 2 2 16" xfId="19811" xr:uid="{00000000-0005-0000-0000-0000654D0000}"/>
    <cellStyle name="Notas 2 2 16 2" xfId="19812" xr:uid="{00000000-0005-0000-0000-0000664D0000}"/>
    <cellStyle name="Notas 2 2 16 2 2" xfId="19813" xr:uid="{00000000-0005-0000-0000-0000674D0000}"/>
    <cellStyle name="Notas 2 2 16 2 2 2" xfId="19814" xr:uid="{00000000-0005-0000-0000-0000684D0000}"/>
    <cellStyle name="Notas 2 2 16 2 3" xfId="19815" xr:uid="{00000000-0005-0000-0000-0000694D0000}"/>
    <cellStyle name="Notas 2 2 16 2 4" xfId="19816" xr:uid="{00000000-0005-0000-0000-00006A4D0000}"/>
    <cellStyle name="Notas 2 2 16 2 5" xfId="19817" xr:uid="{00000000-0005-0000-0000-00006B4D0000}"/>
    <cellStyle name="Notas 2 2 16 2 6" xfId="19818" xr:uid="{00000000-0005-0000-0000-00006C4D0000}"/>
    <cellStyle name="Notas 2 2 16 3" xfId="19819" xr:uid="{00000000-0005-0000-0000-00006D4D0000}"/>
    <cellStyle name="Notas 2 2 16 3 2" xfId="19820" xr:uid="{00000000-0005-0000-0000-00006E4D0000}"/>
    <cellStyle name="Notas 2 2 16 3 3" xfId="19821" xr:uid="{00000000-0005-0000-0000-00006F4D0000}"/>
    <cellStyle name="Notas 2 2 16 4" xfId="19822" xr:uid="{00000000-0005-0000-0000-0000704D0000}"/>
    <cellStyle name="Notas 2 2 16 4 2" xfId="19823" xr:uid="{00000000-0005-0000-0000-0000714D0000}"/>
    <cellStyle name="Notas 2 2 16 4 3" xfId="19824" xr:uid="{00000000-0005-0000-0000-0000724D0000}"/>
    <cellStyle name="Notas 2 2 16 5" xfId="19825" xr:uid="{00000000-0005-0000-0000-0000734D0000}"/>
    <cellStyle name="Notas 2 2 16 5 2" xfId="19826" xr:uid="{00000000-0005-0000-0000-0000744D0000}"/>
    <cellStyle name="Notas 2 2 16 6" xfId="19827" xr:uid="{00000000-0005-0000-0000-0000754D0000}"/>
    <cellStyle name="Notas 2 2 16 7" xfId="19828" xr:uid="{00000000-0005-0000-0000-0000764D0000}"/>
    <cellStyle name="Notas 2 2 17" xfId="19829" xr:uid="{00000000-0005-0000-0000-0000774D0000}"/>
    <cellStyle name="Notas 2 2 17 2" xfId="19830" xr:uid="{00000000-0005-0000-0000-0000784D0000}"/>
    <cellStyle name="Notas 2 2 17 2 2" xfId="19831" xr:uid="{00000000-0005-0000-0000-0000794D0000}"/>
    <cellStyle name="Notas 2 2 17 2 2 2" xfId="19832" xr:uid="{00000000-0005-0000-0000-00007A4D0000}"/>
    <cellStyle name="Notas 2 2 17 2 3" xfId="19833" xr:uid="{00000000-0005-0000-0000-00007B4D0000}"/>
    <cellStyle name="Notas 2 2 17 2 4" xfId="19834" xr:uid="{00000000-0005-0000-0000-00007C4D0000}"/>
    <cellStyle name="Notas 2 2 17 2 5" xfId="19835" xr:uid="{00000000-0005-0000-0000-00007D4D0000}"/>
    <cellStyle name="Notas 2 2 17 2 6" xfId="19836" xr:uid="{00000000-0005-0000-0000-00007E4D0000}"/>
    <cellStyle name="Notas 2 2 17 3" xfId="19837" xr:uid="{00000000-0005-0000-0000-00007F4D0000}"/>
    <cellStyle name="Notas 2 2 17 3 2" xfId="19838" xr:uid="{00000000-0005-0000-0000-0000804D0000}"/>
    <cellStyle name="Notas 2 2 17 3 3" xfId="19839" xr:uid="{00000000-0005-0000-0000-0000814D0000}"/>
    <cellStyle name="Notas 2 2 17 4" xfId="19840" xr:uid="{00000000-0005-0000-0000-0000824D0000}"/>
    <cellStyle name="Notas 2 2 17 4 2" xfId="19841" xr:uid="{00000000-0005-0000-0000-0000834D0000}"/>
    <cellStyle name="Notas 2 2 17 4 3" xfId="19842" xr:uid="{00000000-0005-0000-0000-0000844D0000}"/>
    <cellStyle name="Notas 2 2 17 5" xfId="19843" xr:uid="{00000000-0005-0000-0000-0000854D0000}"/>
    <cellStyle name="Notas 2 2 17 5 2" xfId="19844" xr:uid="{00000000-0005-0000-0000-0000864D0000}"/>
    <cellStyle name="Notas 2 2 17 6" xfId="19845" xr:uid="{00000000-0005-0000-0000-0000874D0000}"/>
    <cellStyle name="Notas 2 2 17 7" xfId="19846" xr:uid="{00000000-0005-0000-0000-0000884D0000}"/>
    <cellStyle name="Notas 2 2 18" xfId="19847" xr:uid="{00000000-0005-0000-0000-0000894D0000}"/>
    <cellStyle name="Notas 2 2 18 2" xfId="19848" xr:uid="{00000000-0005-0000-0000-00008A4D0000}"/>
    <cellStyle name="Notas 2 2 18 2 2" xfId="19849" xr:uid="{00000000-0005-0000-0000-00008B4D0000}"/>
    <cellStyle name="Notas 2 2 18 2 2 2" xfId="19850" xr:uid="{00000000-0005-0000-0000-00008C4D0000}"/>
    <cellStyle name="Notas 2 2 18 2 3" xfId="19851" xr:uid="{00000000-0005-0000-0000-00008D4D0000}"/>
    <cellStyle name="Notas 2 2 18 2 4" xfId="19852" xr:uid="{00000000-0005-0000-0000-00008E4D0000}"/>
    <cellStyle name="Notas 2 2 18 2 5" xfId="19853" xr:uid="{00000000-0005-0000-0000-00008F4D0000}"/>
    <cellStyle name="Notas 2 2 18 2 6" xfId="19854" xr:uid="{00000000-0005-0000-0000-0000904D0000}"/>
    <cellStyle name="Notas 2 2 18 3" xfId="19855" xr:uid="{00000000-0005-0000-0000-0000914D0000}"/>
    <cellStyle name="Notas 2 2 18 3 2" xfId="19856" xr:uid="{00000000-0005-0000-0000-0000924D0000}"/>
    <cellStyle name="Notas 2 2 18 3 3" xfId="19857" xr:uid="{00000000-0005-0000-0000-0000934D0000}"/>
    <cellStyle name="Notas 2 2 18 4" xfId="19858" xr:uid="{00000000-0005-0000-0000-0000944D0000}"/>
    <cellStyle name="Notas 2 2 18 4 2" xfId="19859" xr:uid="{00000000-0005-0000-0000-0000954D0000}"/>
    <cellStyle name="Notas 2 2 18 4 3" xfId="19860" xr:uid="{00000000-0005-0000-0000-0000964D0000}"/>
    <cellStyle name="Notas 2 2 18 5" xfId="19861" xr:uid="{00000000-0005-0000-0000-0000974D0000}"/>
    <cellStyle name="Notas 2 2 18 5 2" xfId="19862" xr:uid="{00000000-0005-0000-0000-0000984D0000}"/>
    <cellStyle name="Notas 2 2 18 6" xfId="19863" xr:uid="{00000000-0005-0000-0000-0000994D0000}"/>
    <cellStyle name="Notas 2 2 18 7" xfId="19864" xr:uid="{00000000-0005-0000-0000-00009A4D0000}"/>
    <cellStyle name="Notas 2 2 19" xfId="19865" xr:uid="{00000000-0005-0000-0000-00009B4D0000}"/>
    <cellStyle name="Notas 2 2 19 2" xfId="19866" xr:uid="{00000000-0005-0000-0000-00009C4D0000}"/>
    <cellStyle name="Notas 2 2 19 2 2" xfId="19867" xr:uid="{00000000-0005-0000-0000-00009D4D0000}"/>
    <cellStyle name="Notas 2 2 19 2 2 2" xfId="19868" xr:uid="{00000000-0005-0000-0000-00009E4D0000}"/>
    <cellStyle name="Notas 2 2 19 2 3" xfId="19869" xr:uid="{00000000-0005-0000-0000-00009F4D0000}"/>
    <cellStyle name="Notas 2 2 19 2 4" xfId="19870" xr:uid="{00000000-0005-0000-0000-0000A04D0000}"/>
    <cellStyle name="Notas 2 2 19 2 5" xfId="19871" xr:uid="{00000000-0005-0000-0000-0000A14D0000}"/>
    <cellStyle name="Notas 2 2 19 2 6" xfId="19872" xr:uid="{00000000-0005-0000-0000-0000A24D0000}"/>
    <cellStyle name="Notas 2 2 19 3" xfId="19873" xr:uid="{00000000-0005-0000-0000-0000A34D0000}"/>
    <cellStyle name="Notas 2 2 19 3 2" xfId="19874" xr:uid="{00000000-0005-0000-0000-0000A44D0000}"/>
    <cellStyle name="Notas 2 2 19 3 3" xfId="19875" xr:uid="{00000000-0005-0000-0000-0000A54D0000}"/>
    <cellStyle name="Notas 2 2 19 4" xfId="19876" xr:uid="{00000000-0005-0000-0000-0000A64D0000}"/>
    <cellStyle name="Notas 2 2 19 4 2" xfId="19877" xr:uid="{00000000-0005-0000-0000-0000A74D0000}"/>
    <cellStyle name="Notas 2 2 19 4 3" xfId="19878" xr:uid="{00000000-0005-0000-0000-0000A84D0000}"/>
    <cellStyle name="Notas 2 2 19 5" xfId="19879" xr:uid="{00000000-0005-0000-0000-0000A94D0000}"/>
    <cellStyle name="Notas 2 2 19 5 2" xfId="19880" xr:uid="{00000000-0005-0000-0000-0000AA4D0000}"/>
    <cellStyle name="Notas 2 2 19 6" xfId="19881" xr:uid="{00000000-0005-0000-0000-0000AB4D0000}"/>
    <cellStyle name="Notas 2 2 19 7" xfId="19882" xr:uid="{00000000-0005-0000-0000-0000AC4D0000}"/>
    <cellStyle name="Notas 2 2 2" xfId="19883" xr:uid="{00000000-0005-0000-0000-0000AD4D0000}"/>
    <cellStyle name="Notas 2 2 2 10" xfId="19884" xr:uid="{00000000-0005-0000-0000-0000AE4D0000}"/>
    <cellStyle name="Notas 2 2 2 10 10" xfId="19885" xr:uid="{00000000-0005-0000-0000-0000AF4D0000}"/>
    <cellStyle name="Notas 2 2 2 10 11" xfId="19886" xr:uid="{00000000-0005-0000-0000-0000B04D0000}"/>
    <cellStyle name="Notas 2 2 2 10 12" xfId="19887" xr:uid="{00000000-0005-0000-0000-0000B14D0000}"/>
    <cellStyle name="Notas 2 2 2 10 13" xfId="19888" xr:uid="{00000000-0005-0000-0000-0000B24D0000}"/>
    <cellStyle name="Notas 2 2 2 10 14" xfId="19889" xr:uid="{00000000-0005-0000-0000-0000B34D0000}"/>
    <cellStyle name="Notas 2 2 2 10 2" xfId="19890" xr:uid="{00000000-0005-0000-0000-0000B44D0000}"/>
    <cellStyle name="Notas 2 2 2 10 2 2" xfId="19891" xr:uid="{00000000-0005-0000-0000-0000B54D0000}"/>
    <cellStyle name="Notas 2 2 2 10 2 2 2" xfId="19892" xr:uid="{00000000-0005-0000-0000-0000B64D0000}"/>
    <cellStyle name="Notas 2 2 2 10 2 2 3" xfId="19893" xr:uid="{00000000-0005-0000-0000-0000B74D0000}"/>
    <cellStyle name="Notas 2 2 2 10 2 3" xfId="19894" xr:uid="{00000000-0005-0000-0000-0000B84D0000}"/>
    <cellStyle name="Notas 2 2 2 10 2 4" xfId="19895" xr:uid="{00000000-0005-0000-0000-0000B94D0000}"/>
    <cellStyle name="Notas 2 2 2 10 2 5" xfId="19896" xr:uid="{00000000-0005-0000-0000-0000BA4D0000}"/>
    <cellStyle name="Notas 2 2 2 10 2 6" xfId="19897" xr:uid="{00000000-0005-0000-0000-0000BB4D0000}"/>
    <cellStyle name="Notas 2 2 2 10 2 6 2" xfId="19898" xr:uid="{00000000-0005-0000-0000-0000BC4D0000}"/>
    <cellStyle name="Notas 2 2 2 10 3" xfId="19899" xr:uid="{00000000-0005-0000-0000-0000BD4D0000}"/>
    <cellStyle name="Notas 2 2 2 10 3 2" xfId="19900" xr:uid="{00000000-0005-0000-0000-0000BE4D0000}"/>
    <cellStyle name="Notas 2 2 2 10 3 2 2" xfId="19901" xr:uid="{00000000-0005-0000-0000-0000BF4D0000}"/>
    <cellStyle name="Notas 2 2 2 10 3 3" xfId="19902" xr:uid="{00000000-0005-0000-0000-0000C04D0000}"/>
    <cellStyle name="Notas 2 2 2 10 3 4" xfId="19903" xr:uid="{00000000-0005-0000-0000-0000C14D0000}"/>
    <cellStyle name="Notas 2 2 2 10 3 5" xfId="19904" xr:uid="{00000000-0005-0000-0000-0000C24D0000}"/>
    <cellStyle name="Notas 2 2 2 10 3 6" xfId="19905" xr:uid="{00000000-0005-0000-0000-0000C34D0000}"/>
    <cellStyle name="Notas 2 2 2 10 3 7" xfId="19906" xr:uid="{00000000-0005-0000-0000-0000C44D0000}"/>
    <cellStyle name="Notas 2 2 2 10 4" xfId="19907" xr:uid="{00000000-0005-0000-0000-0000C54D0000}"/>
    <cellStyle name="Notas 2 2 2 10 4 2" xfId="19908" xr:uid="{00000000-0005-0000-0000-0000C64D0000}"/>
    <cellStyle name="Notas 2 2 2 10 4 2 2" xfId="19909" xr:uid="{00000000-0005-0000-0000-0000C74D0000}"/>
    <cellStyle name="Notas 2 2 2 10 4 3" xfId="19910" xr:uid="{00000000-0005-0000-0000-0000C84D0000}"/>
    <cellStyle name="Notas 2 2 2 10 4 4" xfId="19911" xr:uid="{00000000-0005-0000-0000-0000C94D0000}"/>
    <cellStyle name="Notas 2 2 2 10 4 5" xfId="19912" xr:uid="{00000000-0005-0000-0000-0000CA4D0000}"/>
    <cellStyle name="Notas 2 2 2 10 4 6" xfId="19913" xr:uid="{00000000-0005-0000-0000-0000CB4D0000}"/>
    <cellStyle name="Notas 2 2 2 10 4 7" xfId="19914" xr:uid="{00000000-0005-0000-0000-0000CC4D0000}"/>
    <cellStyle name="Notas 2 2 2 10 5" xfId="19915" xr:uid="{00000000-0005-0000-0000-0000CD4D0000}"/>
    <cellStyle name="Notas 2 2 2 10 5 2" xfId="19916" xr:uid="{00000000-0005-0000-0000-0000CE4D0000}"/>
    <cellStyle name="Notas 2 2 2 10 5 3" xfId="19917" xr:uid="{00000000-0005-0000-0000-0000CF4D0000}"/>
    <cellStyle name="Notas 2 2 2 10 5 4" xfId="19918" xr:uid="{00000000-0005-0000-0000-0000D04D0000}"/>
    <cellStyle name="Notas 2 2 2 10 5 5" xfId="19919" xr:uid="{00000000-0005-0000-0000-0000D14D0000}"/>
    <cellStyle name="Notas 2 2 2 10 5 6" xfId="19920" xr:uid="{00000000-0005-0000-0000-0000D24D0000}"/>
    <cellStyle name="Notas 2 2 2 10 5 7" xfId="19921" xr:uid="{00000000-0005-0000-0000-0000D34D0000}"/>
    <cellStyle name="Notas 2 2 2 10 6" xfId="19922" xr:uid="{00000000-0005-0000-0000-0000D44D0000}"/>
    <cellStyle name="Notas 2 2 2 10 6 2" xfId="19923" xr:uid="{00000000-0005-0000-0000-0000D54D0000}"/>
    <cellStyle name="Notas 2 2 2 10 6 3" xfId="19924" xr:uid="{00000000-0005-0000-0000-0000D64D0000}"/>
    <cellStyle name="Notas 2 2 2 10 6 4" xfId="19925" xr:uid="{00000000-0005-0000-0000-0000D74D0000}"/>
    <cellStyle name="Notas 2 2 2 10 6 5" xfId="19926" xr:uid="{00000000-0005-0000-0000-0000D84D0000}"/>
    <cellStyle name="Notas 2 2 2 10 6 6" xfId="19927" xr:uid="{00000000-0005-0000-0000-0000D94D0000}"/>
    <cellStyle name="Notas 2 2 2 10 7" xfId="19928" xr:uid="{00000000-0005-0000-0000-0000DA4D0000}"/>
    <cellStyle name="Notas 2 2 2 10 7 2" xfId="19929" xr:uid="{00000000-0005-0000-0000-0000DB4D0000}"/>
    <cellStyle name="Notas 2 2 2 10 7 3" xfId="19930" xr:uid="{00000000-0005-0000-0000-0000DC4D0000}"/>
    <cellStyle name="Notas 2 2 2 10 7 4" xfId="19931" xr:uid="{00000000-0005-0000-0000-0000DD4D0000}"/>
    <cellStyle name="Notas 2 2 2 10 7 5" xfId="19932" xr:uid="{00000000-0005-0000-0000-0000DE4D0000}"/>
    <cellStyle name="Notas 2 2 2 10 7 6" xfId="19933" xr:uid="{00000000-0005-0000-0000-0000DF4D0000}"/>
    <cellStyle name="Notas 2 2 2 10 8" xfId="19934" xr:uid="{00000000-0005-0000-0000-0000E04D0000}"/>
    <cellStyle name="Notas 2 2 2 10 8 2" xfId="19935" xr:uid="{00000000-0005-0000-0000-0000E14D0000}"/>
    <cellStyle name="Notas 2 2 2 10 8 3" xfId="19936" xr:uid="{00000000-0005-0000-0000-0000E24D0000}"/>
    <cellStyle name="Notas 2 2 2 10 8 4" xfId="19937" xr:uid="{00000000-0005-0000-0000-0000E34D0000}"/>
    <cellStyle name="Notas 2 2 2 10 8 5" xfId="19938" xr:uid="{00000000-0005-0000-0000-0000E44D0000}"/>
    <cellStyle name="Notas 2 2 2 10 8 6" xfId="19939" xr:uid="{00000000-0005-0000-0000-0000E54D0000}"/>
    <cellStyle name="Notas 2 2 2 10 9" xfId="19940" xr:uid="{00000000-0005-0000-0000-0000E64D0000}"/>
    <cellStyle name="Notas 2 2 2 11" xfId="19941" xr:uid="{00000000-0005-0000-0000-0000E74D0000}"/>
    <cellStyle name="Notas 2 2 2 11 10" xfId="19942" xr:uid="{00000000-0005-0000-0000-0000E84D0000}"/>
    <cellStyle name="Notas 2 2 2 11 11" xfId="19943" xr:uid="{00000000-0005-0000-0000-0000E94D0000}"/>
    <cellStyle name="Notas 2 2 2 11 12" xfId="19944" xr:uid="{00000000-0005-0000-0000-0000EA4D0000}"/>
    <cellStyle name="Notas 2 2 2 11 13" xfId="19945" xr:uid="{00000000-0005-0000-0000-0000EB4D0000}"/>
    <cellStyle name="Notas 2 2 2 11 14" xfId="19946" xr:uid="{00000000-0005-0000-0000-0000EC4D0000}"/>
    <cellStyle name="Notas 2 2 2 11 2" xfId="19947" xr:uid="{00000000-0005-0000-0000-0000ED4D0000}"/>
    <cellStyle name="Notas 2 2 2 11 2 2" xfId="19948" xr:uid="{00000000-0005-0000-0000-0000EE4D0000}"/>
    <cellStyle name="Notas 2 2 2 11 2 2 2" xfId="19949" xr:uid="{00000000-0005-0000-0000-0000EF4D0000}"/>
    <cellStyle name="Notas 2 2 2 11 2 2 3" xfId="19950" xr:uid="{00000000-0005-0000-0000-0000F04D0000}"/>
    <cellStyle name="Notas 2 2 2 11 2 3" xfId="19951" xr:uid="{00000000-0005-0000-0000-0000F14D0000}"/>
    <cellStyle name="Notas 2 2 2 11 2 4" xfId="19952" xr:uid="{00000000-0005-0000-0000-0000F24D0000}"/>
    <cellStyle name="Notas 2 2 2 11 2 5" xfId="19953" xr:uid="{00000000-0005-0000-0000-0000F34D0000}"/>
    <cellStyle name="Notas 2 2 2 11 2 6" xfId="19954" xr:uid="{00000000-0005-0000-0000-0000F44D0000}"/>
    <cellStyle name="Notas 2 2 2 11 2 6 2" xfId="19955" xr:uid="{00000000-0005-0000-0000-0000F54D0000}"/>
    <cellStyle name="Notas 2 2 2 11 3" xfId="19956" xr:uid="{00000000-0005-0000-0000-0000F64D0000}"/>
    <cellStyle name="Notas 2 2 2 11 3 2" xfId="19957" xr:uid="{00000000-0005-0000-0000-0000F74D0000}"/>
    <cellStyle name="Notas 2 2 2 11 3 2 2" xfId="19958" xr:uid="{00000000-0005-0000-0000-0000F84D0000}"/>
    <cellStyle name="Notas 2 2 2 11 3 3" xfId="19959" xr:uid="{00000000-0005-0000-0000-0000F94D0000}"/>
    <cellStyle name="Notas 2 2 2 11 3 4" xfId="19960" xr:uid="{00000000-0005-0000-0000-0000FA4D0000}"/>
    <cellStyle name="Notas 2 2 2 11 3 5" xfId="19961" xr:uid="{00000000-0005-0000-0000-0000FB4D0000}"/>
    <cellStyle name="Notas 2 2 2 11 3 6" xfId="19962" xr:uid="{00000000-0005-0000-0000-0000FC4D0000}"/>
    <cellStyle name="Notas 2 2 2 11 3 7" xfId="19963" xr:uid="{00000000-0005-0000-0000-0000FD4D0000}"/>
    <cellStyle name="Notas 2 2 2 11 4" xfId="19964" xr:uid="{00000000-0005-0000-0000-0000FE4D0000}"/>
    <cellStyle name="Notas 2 2 2 11 4 2" xfId="19965" xr:uid="{00000000-0005-0000-0000-0000FF4D0000}"/>
    <cellStyle name="Notas 2 2 2 11 4 2 2" xfId="19966" xr:uid="{00000000-0005-0000-0000-0000004E0000}"/>
    <cellStyle name="Notas 2 2 2 11 4 3" xfId="19967" xr:uid="{00000000-0005-0000-0000-0000014E0000}"/>
    <cellStyle name="Notas 2 2 2 11 4 4" xfId="19968" xr:uid="{00000000-0005-0000-0000-0000024E0000}"/>
    <cellStyle name="Notas 2 2 2 11 4 5" xfId="19969" xr:uid="{00000000-0005-0000-0000-0000034E0000}"/>
    <cellStyle name="Notas 2 2 2 11 4 6" xfId="19970" xr:uid="{00000000-0005-0000-0000-0000044E0000}"/>
    <cellStyle name="Notas 2 2 2 11 4 7" xfId="19971" xr:uid="{00000000-0005-0000-0000-0000054E0000}"/>
    <cellStyle name="Notas 2 2 2 11 5" xfId="19972" xr:uid="{00000000-0005-0000-0000-0000064E0000}"/>
    <cellStyle name="Notas 2 2 2 11 5 2" xfId="19973" xr:uid="{00000000-0005-0000-0000-0000074E0000}"/>
    <cellStyle name="Notas 2 2 2 11 5 3" xfId="19974" xr:uid="{00000000-0005-0000-0000-0000084E0000}"/>
    <cellStyle name="Notas 2 2 2 11 5 4" xfId="19975" xr:uid="{00000000-0005-0000-0000-0000094E0000}"/>
    <cellStyle name="Notas 2 2 2 11 5 5" xfId="19976" xr:uid="{00000000-0005-0000-0000-00000A4E0000}"/>
    <cellStyle name="Notas 2 2 2 11 5 6" xfId="19977" xr:uid="{00000000-0005-0000-0000-00000B4E0000}"/>
    <cellStyle name="Notas 2 2 2 11 5 7" xfId="19978" xr:uid="{00000000-0005-0000-0000-00000C4E0000}"/>
    <cellStyle name="Notas 2 2 2 11 6" xfId="19979" xr:uid="{00000000-0005-0000-0000-00000D4E0000}"/>
    <cellStyle name="Notas 2 2 2 11 6 2" xfId="19980" xr:uid="{00000000-0005-0000-0000-00000E4E0000}"/>
    <cellStyle name="Notas 2 2 2 11 6 3" xfId="19981" xr:uid="{00000000-0005-0000-0000-00000F4E0000}"/>
    <cellStyle name="Notas 2 2 2 11 6 4" xfId="19982" xr:uid="{00000000-0005-0000-0000-0000104E0000}"/>
    <cellStyle name="Notas 2 2 2 11 6 5" xfId="19983" xr:uid="{00000000-0005-0000-0000-0000114E0000}"/>
    <cellStyle name="Notas 2 2 2 11 6 6" xfId="19984" xr:uid="{00000000-0005-0000-0000-0000124E0000}"/>
    <cellStyle name="Notas 2 2 2 11 7" xfId="19985" xr:uid="{00000000-0005-0000-0000-0000134E0000}"/>
    <cellStyle name="Notas 2 2 2 11 7 2" xfId="19986" xr:uid="{00000000-0005-0000-0000-0000144E0000}"/>
    <cellStyle name="Notas 2 2 2 11 7 3" xfId="19987" xr:uid="{00000000-0005-0000-0000-0000154E0000}"/>
    <cellStyle name="Notas 2 2 2 11 7 4" xfId="19988" xr:uid="{00000000-0005-0000-0000-0000164E0000}"/>
    <cellStyle name="Notas 2 2 2 11 7 5" xfId="19989" xr:uid="{00000000-0005-0000-0000-0000174E0000}"/>
    <cellStyle name="Notas 2 2 2 11 7 6" xfId="19990" xr:uid="{00000000-0005-0000-0000-0000184E0000}"/>
    <cellStyle name="Notas 2 2 2 11 8" xfId="19991" xr:uid="{00000000-0005-0000-0000-0000194E0000}"/>
    <cellStyle name="Notas 2 2 2 11 8 2" xfId="19992" xr:uid="{00000000-0005-0000-0000-00001A4E0000}"/>
    <cellStyle name="Notas 2 2 2 11 8 3" xfId="19993" xr:uid="{00000000-0005-0000-0000-00001B4E0000}"/>
    <cellStyle name="Notas 2 2 2 11 8 4" xfId="19994" xr:uid="{00000000-0005-0000-0000-00001C4E0000}"/>
    <cellStyle name="Notas 2 2 2 11 8 5" xfId="19995" xr:uid="{00000000-0005-0000-0000-00001D4E0000}"/>
    <cellStyle name="Notas 2 2 2 11 8 6" xfId="19996" xr:uid="{00000000-0005-0000-0000-00001E4E0000}"/>
    <cellStyle name="Notas 2 2 2 11 9" xfId="19997" xr:uid="{00000000-0005-0000-0000-00001F4E0000}"/>
    <cellStyle name="Notas 2 2 2 12" xfId="19998" xr:uid="{00000000-0005-0000-0000-0000204E0000}"/>
    <cellStyle name="Notas 2 2 2 12 2" xfId="19999" xr:uid="{00000000-0005-0000-0000-0000214E0000}"/>
    <cellStyle name="Notas 2 2 2 12 2 2" xfId="20000" xr:uid="{00000000-0005-0000-0000-0000224E0000}"/>
    <cellStyle name="Notas 2 2 2 12 2 2 2" xfId="20001" xr:uid="{00000000-0005-0000-0000-0000234E0000}"/>
    <cellStyle name="Notas 2 2 2 12 2 3" xfId="20002" xr:uid="{00000000-0005-0000-0000-0000244E0000}"/>
    <cellStyle name="Notas 2 2 2 12 2 4" xfId="20003" xr:uid="{00000000-0005-0000-0000-0000254E0000}"/>
    <cellStyle name="Notas 2 2 2 12 2 5" xfId="20004" xr:uid="{00000000-0005-0000-0000-0000264E0000}"/>
    <cellStyle name="Notas 2 2 2 12 2 6" xfId="20005" xr:uid="{00000000-0005-0000-0000-0000274E0000}"/>
    <cellStyle name="Notas 2 2 2 12 3" xfId="20006" xr:uid="{00000000-0005-0000-0000-0000284E0000}"/>
    <cellStyle name="Notas 2 2 2 12 3 2" xfId="20007" xr:uid="{00000000-0005-0000-0000-0000294E0000}"/>
    <cellStyle name="Notas 2 2 2 12 3 3" xfId="20008" xr:uid="{00000000-0005-0000-0000-00002A4E0000}"/>
    <cellStyle name="Notas 2 2 2 12 4" xfId="20009" xr:uid="{00000000-0005-0000-0000-00002B4E0000}"/>
    <cellStyle name="Notas 2 2 2 12 4 2" xfId="20010" xr:uid="{00000000-0005-0000-0000-00002C4E0000}"/>
    <cellStyle name="Notas 2 2 2 12 4 3" xfId="20011" xr:uid="{00000000-0005-0000-0000-00002D4E0000}"/>
    <cellStyle name="Notas 2 2 2 12 5" xfId="20012" xr:uid="{00000000-0005-0000-0000-00002E4E0000}"/>
    <cellStyle name="Notas 2 2 2 12 5 2" xfId="20013" xr:uid="{00000000-0005-0000-0000-00002F4E0000}"/>
    <cellStyle name="Notas 2 2 2 12 6" xfId="20014" xr:uid="{00000000-0005-0000-0000-0000304E0000}"/>
    <cellStyle name="Notas 2 2 2 12 7" xfId="20015" xr:uid="{00000000-0005-0000-0000-0000314E0000}"/>
    <cellStyle name="Notas 2 2 2 13" xfId="20016" xr:uid="{00000000-0005-0000-0000-0000324E0000}"/>
    <cellStyle name="Notas 2 2 2 13 2" xfId="20017" xr:uid="{00000000-0005-0000-0000-0000334E0000}"/>
    <cellStyle name="Notas 2 2 2 13 2 2" xfId="20018" xr:uid="{00000000-0005-0000-0000-0000344E0000}"/>
    <cellStyle name="Notas 2 2 2 13 2 2 2" xfId="20019" xr:uid="{00000000-0005-0000-0000-0000354E0000}"/>
    <cellStyle name="Notas 2 2 2 13 2 3" xfId="20020" xr:uid="{00000000-0005-0000-0000-0000364E0000}"/>
    <cellStyle name="Notas 2 2 2 13 2 4" xfId="20021" xr:uid="{00000000-0005-0000-0000-0000374E0000}"/>
    <cellStyle name="Notas 2 2 2 13 2 5" xfId="20022" xr:uid="{00000000-0005-0000-0000-0000384E0000}"/>
    <cellStyle name="Notas 2 2 2 13 2 6" xfId="20023" xr:uid="{00000000-0005-0000-0000-0000394E0000}"/>
    <cellStyle name="Notas 2 2 2 13 3" xfId="20024" xr:uid="{00000000-0005-0000-0000-00003A4E0000}"/>
    <cellStyle name="Notas 2 2 2 13 3 2" xfId="20025" xr:uid="{00000000-0005-0000-0000-00003B4E0000}"/>
    <cellStyle name="Notas 2 2 2 13 3 3" xfId="20026" xr:uid="{00000000-0005-0000-0000-00003C4E0000}"/>
    <cellStyle name="Notas 2 2 2 13 4" xfId="20027" xr:uid="{00000000-0005-0000-0000-00003D4E0000}"/>
    <cellStyle name="Notas 2 2 2 13 4 2" xfId="20028" xr:uid="{00000000-0005-0000-0000-00003E4E0000}"/>
    <cellStyle name="Notas 2 2 2 13 4 3" xfId="20029" xr:uid="{00000000-0005-0000-0000-00003F4E0000}"/>
    <cellStyle name="Notas 2 2 2 13 5" xfId="20030" xr:uid="{00000000-0005-0000-0000-0000404E0000}"/>
    <cellStyle name="Notas 2 2 2 13 5 2" xfId="20031" xr:uid="{00000000-0005-0000-0000-0000414E0000}"/>
    <cellStyle name="Notas 2 2 2 13 6" xfId="20032" xr:uid="{00000000-0005-0000-0000-0000424E0000}"/>
    <cellStyle name="Notas 2 2 2 13 7" xfId="20033" xr:uid="{00000000-0005-0000-0000-0000434E0000}"/>
    <cellStyle name="Notas 2 2 2 14" xfId="20034" xr:uid="{00000000-0005-0000-0000-0000444E0000}"/>
    <cellStyle name="Notas 2 2 2 14 2" xfId="20035" xr:uid="{00000000-0005-0000-0000-0000454E0000}"/>
    <cellStyle name="Notas 2 2 2 14 2 2" xfId="20036" xr:uid="{00000000-0005-0000-0000-0000464E0000}"/>
    <cellStyle name="Notas 2 2 2 14 2 2 2" xfId="20037" xr:uid="{00000000-0005-0000-0000-0000474E0000}"/>
    <cellStyle name="Notas 2 2 2 14 2 3" xfId="20038" xr:uid="{00000000-0005-0000-0000-0000484E0000}"/>
    <cellStyle name="Notas 2 2 2 14 2 4" xfId="20039" xr:uid="{00000000-0005-0000-0000-0000494E0000}"/>
    <cellStyle name="Notas 2 2 2 14 2 5" xfId="20040" xr:uid="{00000000-0005-0000-0000-00004A4E0000}"/>
    <cellStyle name="Notas 2 2 2 14 2 6" xfId="20041" xr:uid="{00000000-0005-0000-0000-00004B4E0000}"/>
    <cellStyle name="Notas 2 2 2 14 3" xfId="20042" xr:uid="{00000000-0005-0000-0000-00004C4E0000}"/>
    <cellStyle name="Notas 2 2 2 14 3 2" xfId="20043" xr:uid="{00000000-0005-0000-0000-00004D4E0000}"/>
    <cellStyle name="Notas 2 2 2 14 3 3" xfId="20044" xr:uid="{00000000-0005-0000-0000-00004E4E0000}"/>
    <cellStyle name="Notas 2 2 2 14 4" xfId="20045" xr:uid="{00000000-0005-0000-0000-00004F4E0000}"/>
    <cellStyle name="Notas 2 2 2 14 4 2" xfId="20046" xr:uid="{00000000-0005-0000-0000-0000504E0000}"/>
    <cellStyle name="Notas 2 2 2 14 4 3" xfId="20047" xr:uid="{00000000-0005-0000-0000-0000514E0000}"/>
    <cellStyle name="Notas 2 2 2 14 5" xfId="20048" xr:uid="{00000000-0005-0000-0000-0000524E0000}"/>
    <cellStyle name="Notas 2 2 2 14 5 2" xfId="20049" xr:uid="{00000000-0005-0000-0000-0000534E0000}"/>
    <cellStyle name="Notas 2 2 2 14 6" xfId="20050" xr:uid="{00000000-0005-0000-0000-0000544E0000}"/>
    <cellStyle name="Notas 2 2 2 14 7" xfId="20051" xr:uid="{00000000-0005-0000-0000-0000554E0000}"/>
    <cellStyle name="Notas 2 2 2 15" xfId="20052" xr:uid="{00000000-0005-0000-0000-0000564E0000}"/>
    <cellStyle name="Notas 2 2 2 15 2" xfId="20053" xr:uid="{00000000-0005-0000-0000-0000574E0000}"/>
    <cellStyle name="Notas 2 2 2 15 2 2" xfId="20054" xr:uid="{00000000-0005-0000-0000-0000584E0000}"/>
    <cellStyle name="Notas 2 2 2 15 2 2 2" xfId="20055" xr:uid="{00000000-0005-0000-0000-0000594E0000}"/>
    <cellStyle name="Notas 2 2 2 15 2 3" xfId="20056" xr:uid="{00000000-0005-0000-0000-00005A4E0000}"/>
    <cellStyle name="Notas 2 2 2 15 2 4" xfId="20057" xr:uid="{00000000-0005-0000-0000-00005B4E0000}"/>
    <cellStyle name="Notas 2 2 2 15 2 5" xfId="20058" xr:uid="{00000000-0005-0000-0000-00005C4E0000}"/>
    <cellStyle name="Notas 2 2 2 15 2 6" xfId="20059" xr:uid="{00000000-0005-0000-0000-00005D4E0000}"/>
    <cellStyle name="Notas 2 2 2 15 3" xfId="20060" xr:uid="{00000000-0005-0000-0000-00005E4E0000}"/>
    <cellStyle name="Notas 2 2 2 15 3 2" xfId="20061" xr:uid="{00000000-0005-0000-0000-00005F4E0000}"/>
    <cellStyle name="Notas 2 2 2 15 3 3" xfId="20062" xr:uid="{00000000-0005-0000-0000-0000604E0000}"/>
    <cellStyle name="Notas 2 2 2 15 4" xfId="20063" xr:uid="{00000000-0005-0000-0000-0000614E0000}"/>
    <cellStyle name="Notas 2 2 2 15 4 2" xfId="20064" xr:uid="{00000000-0005-0000-0000-0000624E0000}"/>
    <cellStyle name="Notas 2 2 2 15 4 3" xfId="20065" xr:uid="{00000000-0005-0000-0000-0000634E0000}"/>
    <cellStyle name="Notas 2 2 2 15 5" xfId="20066" xr:uid="{00000000-0005-0000-0000-0000644E0000}"/>
    <cellStyle name="Notas 2 2 2 15 5 2" xfId="20067" xr:uid="{00000000-0005-0000-0000-0000654E0000}"/>
    <cellStyle name="Notas 2 2 2 15 6" xfId="20068" xr:uid="{00000000-0005-0000-0000-0000664E0000}"/>
    <cellStyle name="Notas 2 2 2 15 7" xfId="20069" xr:uid="{00000000-0005-0000-0000-0000674E0000}"/>
    <cellStyle name="Notas 2 2 2 16" xfId="20070" xr:uid="{00000000-0005-0000-0000-0000684E0000}"/>
    <cellStyle name="Notas 2 2 2 16 2" xfId="20071" xr:uid="{00000000-0005-0000-0000-0000694E0000}"/>
    <cellStyle name="Notas 2 2 2 16 2 2" xfId="20072" xr:uid="{00000000-0005-0000-0000-00006A4E0000}"/>
    <cellStyle name="Notas 2 2 2 16 2 2 2" xfId="20073" xr:uid="{00000000-0005-0000-0000-00006B4E0000}"/>
    <cellStyle name="Notas 2 2 2 16 2 3" xfId="20074" xr:uid="{00000000-0005-0000-0000-00006C4E0000}"/>
    <cellStyle name="Notas 2 2 2 16 2 4" xfId="20075" xr:uid="{00000000-0005-0000-0000-00006D4E0000}"/>
    <cellStyle name="Notas 2 2 2 16 2 5" xfId="20076" xr:uid="{00000000-0005-0000-0000-00006E4E0000}"/>
    <cellStyle name="Notas 2 2 2 16 2 6" xfId="20077" xr:uid="{00000000-0005-0000-0000-00006F4E0000}"/>
    <cellStyle name="Notas 2 2 2 16 3" xfId="20078" xr:uid="{00000000-0005-0000-0000-0000704E0000}"/>
    <cellStyle name="Notas 2 2 2 16 3 2" xfId="20079" xr:uid="{00000000-0005-0000-0000-0000714E0000}"/>
    <cellStyle name="Notas 2 2 2 16 3 3" xfId="20080" xr:uid="{00000000-0005-0000-0000-0000724E0000}"/>
    <cellStyle name="Notas 2 2 2 16 4" xfId="20081" xr:uid="{00000000-0005-0000-0000-0000734E0000}"/>
    <cellStyle name="Notas 2 2 2 16 4 2" xfId="20082" xr:uid="{00000000-0005-0000-0000-0000744E0000}"/>
    <cellStyle name="Notas 2 2 2 16 4 3" xfId="20083" xr:uid="{00000000-0005-0000-0000-0000754E0000}"/>
    <cellStyle name="Notas 2 2 2 16 5" xfId="20084" xr:uid="{00000000-0005-0000-0000-0000764E0000}"/>
    <cellStyle name="Notas 2 2 2 16 5 2" xfId="20085" xr:uid="{00000000-0005-0000-0000-0000774E0000}"/>
    <cellStyle name="Notas 2 2 2 16 6" xfId="20086" xr:uid="{00000000-0005-0000-0000-0000784E0000}"/>
    <cellStyle name="Notas 2 2 2 16 7" xfId="20087" xr:uid="{00000000-0005-0000-0000-0000794E0000}"/>
    <cellStyle name="Notas 2 2 2 17" xfId="20088" xr:uid="{00000000-0005-0000-0000-00007A4E0000}"/>
    <cellStyle name="Notas 2 2 2 17 2" xfId="20089" xr:uid="{00000000-0005-0000-0000-00007B4E0000}"/>
    <cellStyle name="Notas 2 2 2 17 2 2" xfId="20090" xr:uid="{00000000-0005-0000-0000-00007C4E0000}"/>
    <cellStyle name="Notas 2 2 2 17 2 2 2" xfId="20091" xr:uid="{00000000-0005-0000-0000-00007D4E0000}"/>
    <cellStyle name="Notas 2 2 2 17 2 3" xfId="20092" xr:uid="{00000000-0005-0000-0000-00007E4E0000}"/>
    <cellStyle name="Notas 2 2 2 17 2 4" xfId="20093" xr:uid="{00000000-0005-0000-0000-00007F4E0000}"/>
    <cellStyle name="Notas 2 2 2 17 2 5" xfId="20094" xr:uid="{00000000-0005-0000-0000-0000804E0000}"/>
    <cellStyle name="Notas 2 2 2 17 2 6" xfId="20095" xr:uid="{00000000-0005-0000-0000-0000814E0000}"/>
    <cellStyle name="Notas 2 2 2 17 3" xfId="20096" xr:uid="{00000000-0005-0000-0000-0000824E0000}"/>
    <cellStyle name="Notas 2 2 2 17 3 2" xfId="20097" xr:uid="{00000000-0005-0000-0000-0000834E0000}"/>
    <cellStyle name="Notas 2 2 2 17 3 3" xfId="20098" xr:uid="{00000000-0005-0000-0000-0000844E0000}"/>
    <cellStyle name="Notas 2 2 2 17 4" xfId="20099" xr:uid="{00000000-0005-0000-0000-0000854E0000}"/>
    <cellStyle name="Notas 2 2 2 17 4 2" xfId="20100" xr:uid="{00000000-0005-0000-0000-0000864E0000}"/>
    <cellStyle name="Notas 2 2 2 17 4 3" xfId="20101" xr:uid="{00000000-0005-0000-0000-0000874E0000}"/>
    <cellStyle name="Notas 2 2 2 17 5" xfId="20102" xr:uid="{00000000-0005-0000-0000-0000884E0000}"/>
    <cellStyle name="Notas 2 2 2 17 5 2" xfId="20103" xr:uid="{00000000-0005-0000-0000-0000894E0000}"/>
    <cellStyle name="Notas 2 2 2 17 6" xfId="20104" xr:uid="{00000000-0005-0000-0000-00008A4E0000}"/>
    <cellStyle name="Notas 2 2 2 17 7" xfId="20105" xr:uid="{00000000-0005-0000-0000-00008B4E0000}"/>
    <cellStyle name="Notas 2 2 2 18" xfId="20106" xr:uid="{00000000-0005-0000-0000-00008C4E0000}"/>
    <cellStyle name="Notas 2 2 2 18 2" xfId="20107" xr:uid="{00000000-0005-0000-0000-00008D4E0000}"/>
    <cellStyle name="Notas 2 2 2 18 2 2" xfId="20108" xr:uid="{00000000-0005-0000-0000-00008E4E0000}"/>
    <cellStyle name="Notas 2 2 2 18 2 2 2" xfId="20109" xr:uid="{00000000-0005-0000-0000-00008F4E0000}"/>
    <cellStyle name="Notas 2 2 2 18 2 3" xfId="20110" xr:uid="{00000000-0005-0000-0000-0000904E0000}"/>
    <cellStyle name="Notas 2 2 2 18 2 4" xfId="20111" xr:uid="{00000000-0005-0000-0000-0000914E0000}"/>
    <cellStyle name="Notas 2 2 2 18 2 5" xfId="20112" xr:uid="{00000000-0005-0000-0000-0000924E0000}"/>
    <cellStyle name="Notas 2 2 2 18 2 6" xfId="20113" xr:uid="{00000000-0005-0000-0000-0000934E0000}"/>
    <cellStyle name="Notas 2 2 2 18 3" xfId="20114" xr:uid="{00000000-0005-0000-0000-0000944E0000}"/>
    <cellStyle name="Notas 2 2 2 18 3 2" xfId="20115" xr:uid="{00000000-0005-0000-0000-0000954E0000}"/>
    <cellStyle name="Notas 2 2 2 18 4" xfId="20116" xr:uid="{00000000-0005-0000-0000-0000964E0000}"/>
    <cellStyle name="Notas 2 2 2 18 4 2" xfId="20117" xr:uid="{00000000-0005-0000-0000-0000974E0000}"/>
    <cellStyle name="Notas 2 2 2 18 5" xfId="20118" xr:uid="{00000000-0005-0000-0000-0000984E0000}"/>
    <cellStyle name="Notas 2 2 2 18 6" xfId="20119" xr:uid="{00000000-0005-0000-0000-0000994E0000}"/>
    <cellStyle name="Notas 2 2 2 19" xfId="20120" xr:uid="{00000000-0005-0000-0000-00009A4E0000}"/>
    <cellStyle name="Notas 2 2 2 19 2" xfId="20121" xr:uid="{00000000-0005-0000-0000-00009B4E0000}"/>
    <cellStyle name="Notas 2 2 2 19 2 2" xfId="20122" xr:uid="{00000000-0005-0000-0000-00009C4E0000}"/>
    <cellStyle name="Notas 2 2 2 19 2 3" xfId="20123" xr:uid="{00000000-0005-0000-0000-00009D4E0000}"/>
    <cellStyle name="Notas 2 2 2 19 3" xfId="20124" xr:uid="{00000000-0005-0000-0000-00009E4E0000}"/>
    <cellStyle name="Notas 2 2 2 19 3 2" xfId="20125" xr:uid="{00000000-0005-0000-0000-00009F4E0000}"/>
    <cellStyle name="Notas 2 2 2 19 4" xfId="20126" xr:uid="{00000000-0005-0000-0000-0000A04E0000}"/>
    <cellStyle name="Notas 2 2 2 19 5" xfId="20127" xr:uid="{00000000-0005-0000-0000-0000A14E0000}"/>
    <cellStyle name="Notas 2 2 2 19 6" xfId="20128" xr:uid="{00000000-0005-0000-0000-0000A24E0000}"/>
    <cellStyle name="Notas 2 2 2 2" xfId="20129" xr:uid="{00000000-0005-0000-0000-0000A34E0000}"/>
    <cellStyle name="Notas 2 2 2 2 10" xfId="20130" xr:uid="{00000000-0005-0000-0000-0000A44E0000}"/>
    <cellStyle name="Notas 2 2 2 2 10 2" xfId="20131" xr:uid="{00000000-0005-0000-0000-0000A54E0000}"/>
    <cellStyle name="Notas 2 2 2 2 10 3" xfId="20132" xr:uid="{00000000-0005-0000-0000-0000A64E0000}"/>
    <cellStyle name="Notas 2 2 2 2 10 4" xfId="20133" xr:uid="{00000000-0005-0000-0000-0000A74E0000}"/>
    <cellStyle name="Notas 2 2 2 2 10 5" xfId="20134" xr:uid="{00000000-0005-0000-0000-0000A84E0000}"/>
    <cellStyle name="Notas 2 2 2 2 10 6" xfId="20135" xr:uid="{00000000-0005-0000-0000-0000A94E0000}"/>
    <cellStyle name="Notas 2 2 2 2 11" xfId="20136" xr:uid="{00000000-0005-0000-0000-0000AA4E0000}"/>
    <cellStyle name="Notas 2 2 2 2 11 2" xfId="20137" xr:uid="{00000000-0005-0000-0000-0000AB4E0000}"/>
    <cellStyle name="Notas 2 2 2 2 11 3" xfId="20138" xr:uid="{00000000-0005-0000-0000-0000AC4E0000}"/>
    <cellStyle name="Notas 2 2 2 2 11 4" xfId="20139" xr:uid="{00000000-0005-0000-0000-0000AD4E0000}"/>
    <cellStyle name="Notas 2 2 2 2 11 5" xfId="20140" xr:uid="{00000000-0005-0000-0000-0000AE4E0000}"/>
    <cellStyle name="Notas 2 2 2 2 11 6" xfId="20141" xr:uid="{00000000-0005-0000-0000-0000AF4E0000}"/>
    <cellStyle name="Notas 2 2 2 2 12" xfId="20142" xr:uid="{00000000-0005-0000-0000-0000B04E0000}"/>
    <cellStyle name="Notas 2 2 2 2 12 2" xfId="20143" xr:uid="{00000000-0005-0000-0000-0000B14E0000}"/>
    <cellStyle name="Notas 2 2 2 2 12 3" xfId="20144" xr:uid="{00000000-0005-0000-0000-0000B24E0000}"/>
    <cellStyle name="Notas 2 2 2 2 12 4" xfId="20145" xr:uid="{00000000-0005-0000-0000-0000B34E0000}"/>
    <cellStyle name="Notas 2 2 2 2 12 5" xfId="20146" xr:uid="{00000000-0005-0000-0000-0000B44E0000}"/>
    <cellStyle name="Notas 2 2 2 2 12 6" xfId="20147" xr:uid="{00000000-0005-0000-0000-0000B54E0000}"/>
    <cellStyle name="Notas 2 2 2 2 13" xfId="20148" xr:uid="{00000000-0005-0000-0000-0000B64E0000}"/>
    <cellStyle name="Notas 2 2 2 2 13 2" xfId="20149" xr:uid="{00000000-0005-0000-0000-0000B74E0000}"/>
    <cellStyle name="Notas 2 2 2 2 13 3" xfId="20150" xr:uid="{00000000-0005-0000-0000-0000B84E0000}"/>
    <cellStyle name="Notas 2 2 2 2 13 4" xfId="20151" xr:uid="{00000000-0005-0000-0000-0000B94E0000}"/>
    <cellStyle name="Notas 2 2 2 2 13 5" xfId="20152" xr:uid="{00000000-0005-0000-0000-0000BA4E0000}"/>
    <cellStyle name="Notas 2 2 2 2 13 6" xfId="20153" xr:uid="{00000000-0005-0000-0000-0000BB4E0000}"/>
    <cellStyle name="Notas 2 2 2 2 14" xfId="20154" xr:uid="{00000000-0005-0000-0000-0000BC4E0000}"/>
    <cellStyle name="Notas 2 2 2 2 14 2" xfId="20155" xr:uid="{00000000-0005-0000-0000-0000BD4E0000}"/>
    <cellStyle name="Notas 2 2 2 2 14 3" xfId="20156" xr:uid="{00000000-0005-0000-0000-0000BE4E0000}"/>
    <cellStyle name="Notas 2 2 2 2 14 4" xfId="20157" xr:uid="{00000000-0005-0000-0000-0000BF4E0000}"/>
    <cellStyle name="Notas 2 2 2 2 14 5" xfId="20158" xr:uid="{00000000-0005-0000-0000-0000C04E0000}"/>
    <cellStyle name="Notas 2 2 2 2 14 6" xfId="20159" xr:uid="{00000000-0005-0000-0000-0000C14E0000}"/>
    <cellStyle name="Notas 2 2 2 2 15" xfId="20160" xr:uid="{00000000-0005-0000-0000-0000C24E0000}"/>
    <cellStyle name="Notas 2 2 2 2 15 2" xfId="20161" xr:uid="{00000000-0005-0000-0000-0000C34E0000}"/>
    <cellStyle name="Notas 2 2 2 2 15 3" xfId="20162" xr:uid="{00000000-0005-0000-0000-0000C44E0000}"/>
    <cellStyle name="Notas 2 2 2 2 15 4" xfId="20163" xr:uid="{00000000-0005-0000-0000-0000C54E0000}"/>
    <cellStyle name="Notas 2 2 2 2 15 5" xfId="20164" xr:uid="{00000000-0005-0000-0000-0000C64E0000}"/>
    <cellStyle name="Notas 2 2 2 2 15 6" xfId="20165" xr:uid="{00000000-0005-0000-0000-0000C74E0000}"/>
    <cellStyle name="Notas 2 2 2 2 16" xfId="20166" xr:uid="{00000000-0005-0000-0000-0000C84E0000}"/>
    <cellStyle name="Notas 2 2 2 2 17" xfId="20167" xr:uid="{00000000-0005-0000-0000-0000C94E0000}"/>
    <cellStyle name="Notas 2 2 2 2 18" xfId="20168" xr:uid="{00000000-0005-0000-0000-0000CA4E0000}"/>
    <cellStyle name="Notas 2 2 2 2 19" xfId="20169" xr:uid="{00000000-0005-0000-0000-0000CB4E0000}"/>
    <cellStyle name="Notas 2 2 2 2 2" xfId="20170" xr:uid="{00000000-0005-0000-0000-0000CC4E0000}"/>
    <cellStyle name="Notas 2 2 2 2 2 10" xfId="20171" xr:uid="{00000000-0005-0000-0000-0000CD4E0000}"/>
    <cellStyle name="Notas 2 2 2 2 2 10 2" xfId="20172" xr:uid="{00000000-0005-0000-0000-0000CE4E0000}"/>
    <cellStyle name="Notas 2 2 2 2 2 10 3" xfId="20173" xr:uid="{00000000-0005-0000-0000-0000CF4E0000}"/>
    <cellStyle name="Notas 2 2 2 2 2 10 4" xfId="20174" xr:uid="{00000000-0005-0000-0000-0000D04E0000}"/>
    <cellStyle name="Notas 2 2 2 2 2 10 5" xfId="20175" xr:uid="{00000000-0005-0000-0000-0000D14E0000}"/>
    <cellStyle name="Notas 2 2 2 2 2 10 6" xfId="20176" xr:uid="{00000000-0005-0000-0000-0000D24E0000}"/>
    <cellStyle name="Notas 2 2 2 2 2 11" xfId="20177" xr:uid="{00000000-0005-0000-0000-0000D34E0000}"/>
    <cellStyle name="Notas 2 2 2 2 2 11 2" xfId="20178" xr:uid="{00000000-0005-0000-0000-0000D44E0000}"/>
    <cellStyle name="Notas 2 2 2 2 2 11 3" xfId="20179" xr:uid="{00000000-0005-0000-0000-0000D54E0000}"/>
    <cellStyle name="Notas 2 2 2 2 2 11 4" xfId="20180" xr:uid="{00000000-0005-0000-0000-0000D64E0000}"/>
    <cellStyle name="Notas 2 2 2 2 2 11 5" xfId="20181" xr:uid="{00000000-0005-0000-0000-0000D74E0000}"/>
    <cellStyle name="Notas 2 2 2 2 2 11 6" xfId="20182" xr:uid="{00000000-0005-0000-0000-0000D84E0000}"/>
    <cellStyle name="Notas 2 2 2 2 2 12" xfId="20183" xr:uid="{00000000-0005-0000-0000-0000D94E0000}"/>
    <cellStyle name="Notas 2 2 2 2 2 12 2" xfId="20184" xr:uid="{00000000-0005-0000-0000-0000DA4E0000}"/>
    <cellStyle name="Notas 2 2 2 2 2 12 3" xfId="20185" xr:uid="{00000000-0005-0000-0000-0000DB4E0000}"/>
    <cellStyle name="Notas 2 2 2 2 2 12 4" xfId="20186" xr:uid="{00000000-0005-0000-0000-0000DC4E0000}"/>
    <cellStyle name="Notas 2 2 2 2 2 12 5" xfId="20187" xr:uid="{00000000-0005-0000-0000-0000DD4E0000}"/>
    <cellStyle name="Notas 2 2 2 2 2 12 6" xfId="20188" xr:uid="{00000000-0005-0000-0000-0000DE4E0000}"/>
    <cellStyle name="Notas 2 2 2 2 2 13" xfId="20189" xr:uid="{00000000-0005-0000-0000-0000DF4E0000}"/>
    <cellStyle name="Notas 2 2 2 2 2 13 2" xfId="20190" xr:uid="{00000000-0005-0000-0000-0000E04E0000}"/>
    <cellStyle name="Notas 2 2 2 2 2 13 3" xfId="20191" xr:uid="{00000000-0005-0000-0000-0000E14E0000}"/>
    <cellStyle name="Notas 2 2 2 2 2 13 4" xfId="20192" xr:uid="{00000000-0005-0000-0000-0000E24E0000}"/>
    <cellStyle name="Notas 2 2 2 2 2 13 5" xfId="20193" xr:uid="{00000000-0005-0000-0000-0000E34E0000}"/>
    <cellStyle name="Notas 2 2 2 2 2 13 6" xfId="20194" xr:uid="{00000000-0005-0000-0000-0000E44E0000}"/>
    <cellStyle name="Notas 2 2 2 2 2 14" xfId="20195" xr:uid="{00000000-0005-0000-0000-0000E54E0000}"/>
    <cellStyle name="Notas 2 2 2 2 2 14 2" xfId="20196" xr:uid="{00000000-0005-0000-0000-0000E64E0000}"/>
    <cellStyle name="Notas 2 2 2 2 2 14 3" xfId="20197" xr:uid="{00000000-0005-0000-0000-0000E74E0000}"/>
    <cellStyle name="Notas 2 2 2 2 2 14 4" xfId="20198" xr:uid="{00000000-0005-0000-0000-0000E84E0000}"/>
    <cellStyle name="Notas 2 2 2 2 2 14 5" xfId="20199" xr:uid="{00000000-0005-0000-0000-0000E94E0000}"/>
    <cellStyle name="Notas 2 2 2 2 2 14 6" xfId="20200" xr:uid="{00000000-0005-0000-0000-0000EA4E0000}"/>
    <cellStyle name="Notas 2 2 2 2 2 15" xfId="20201" xr:uid="{00000000-0005-0000-0000-0000EB4E0000}"/>
    <cellStyle name="Notas 2 2 2 2 2 16" xfId="20202" xr:uid="{00000000-0005-0000-0000-0000EC4E0000}"/>
    <cellStyle name="Notas 2 2 2 2 2 17" xfId="20203" xr:uid="{00000000-0005-0000-0000-0000ED4E0000}"/>
    <cellStyle name="Notas 2 2 2 2 2 18" xfId="20204" xr:uid="{00000000-0005-0000-0000-0000EE4E0000}"/>
    <cellStyle name="Notas 2 2 2 2 2 19" xfId="20205" xr:uid="{00000000-0005-0000-0000-0000EF4E0000}"/>
    <cellStyle name="Notas 2 2 2 2 2 2" xfId="20206" xr:uid="{00000000-0005-0000-0000-0000F04E0000}"/>
    <cellStyle name="Notas 2 2 2 2 2 2 10" xfId="20207" xr:uid="{00000000-0005-0000-0000-0000F14E0000}"/>
    <cellStyle name="Notas 2 2 2 2 2 2 10 2" xfId="20208" xr:uid="{00000000-0005-0000-0000-0000F24E0000}"/>
    <cellStyle name="Notas 2 2 2 2 2 2 10 3" xfId="20209" xr:uid="{00000000-0005-0000-0000-0000F34E0000}"/>
    <cellStyle name="Notas 2 2 2 2 2 2 10 4" xfId="20210" xr:uid="{00000000-0005-0000-0000-0000F44E0000}"/>
    <cellStyle name="Notas 2 2 2 2 2 2 10 5" xfId="20211" xr:uid="{00000000-0005-0000-0000-0000F54E0000}"/>
    <cellStyle name="Notas 2 2 2 2 2 2 10 6" xfId="20212" xr:uid="{00000000-0005-0000-0000-0000F64E0000}"/>
    <cellStyle name="Notas 2 2 2 2 2 2 11" xfId="20213" xr:uid="{00000000-0005-0000-0000-0000F74E0000}"/>
    <cellStyle name="Notas 2 2 2 2 2 2 11 2" xfId="20214" xr:uid="{00000000-0005-0000-0000-0000F84E0000}"/>
    <cellStyle name="Notas 2 2 2 2 2 2 11 3" xfId="20215" xr:uid="{00000000-0005-0000-0000-0000F94E0000}"/>
    <cellStyle name="Notas 2 2 2 2 2 2 11 4" xfId="20216" xr:uid="{00000000-0005-0000-0000-0000FA4E0000}"/>
    <cellStyle name="Notas 2 2 2 2 2 2 11 5" xfId="20217" xr:uid="{00000000-0005-0000-0000-0000FB4E0000}"/>
    <cellStyle name="Notas 2 2 2 2 2 2 11 6" xfId="20218" xr:uid="{00000000-0005-0000-0000-0000FC4E0000}"/>
    <cellStyle name="Notas 2 2 2 2 2 2 12" xfId="20219" xr:uid="{00000000-0005-0000-0000-0000FD4E0000}"/>
    <cellStyle name="Notas 2 2 2 2 2 2 12 2" xfId="20220" xr:uid="{00000000-0005-0000-0000-0000FE4E0000}"/>
    <cellStyle name="Notas 2 2 2 2 2 2 12 3" xfId="20221" xr:uid="{00000000-0005-0000-0000-0000FF4E0000}"/>
    <cellStyle name="Notas 2 2 2 2 2 2 12 4" xfId="20222" xr:uid="{00000000-0005-0000-0000-0000004F0000}"/>
    <cellStyle name="Notas 2 2 2 2 2 2 12 5" xfId="20223" xr:uid="{00000000-0005-0000-0000-0000014F0000}"/>
    <cellStyle name="Notas 2 2 2 2 2 2 12 6" xfId="20224" xr:uid="{00000000-0005-0000-0000-0000024F0000}"/>
    <cellStyle name="Notas 2 2 2 2 2 2 13" xfId="20225" xr:uid="{00000000-0005-0000-0000-0000034F0000}"/>
    <cellStyle name="Notas 2 2 2 2 2 2 13 2" xfId="20226" xr:uid="{00000000-0005-0000-0000-0000044F0000}"/>
    <cellStyle name="Notas 2 2 2 2 2 2 13 3" xfId="20227" xr:uid="{00000000-0005-0000-0000-0000054F0000}"/>
    <cellStyle name="Notas 2 2 2 2 2 2 13 4" xfId="20228" xr:uid="{00000000-0005-0000-0000-0000064F0000}"/>
    <cellStyle name="Notas 2 2 2 2 2 2 13 5" xfId="20229" xr:uid="{00000000-0005-0000-0000-0000074F0000}"/>
    <cellStyle name="Notas 2 2 2 2 2 2 13 6" xfId="20230" xr:uid="{00000000-0005-0000-0000-0000084F0000}"/>
    <cellStyle name="Notas 2 2 2 2 2 2 14" xfId="20231" xr:uid="{00000000-0005-0000-0000-0000094F0000}"/>
    <cellStyle name="Notas 2 2 2 2 2 2 14 2" xfId="20232" xr:uid="{00000000-0005-0000-0000-00000A4F0000}"/>
    <cellStyle name="Notas 2 2 2 2 2 2 14 3" xfId="20233" xr:uid="{00000000-0005-0000-0000-00000B4F0000}"/>
    <cellStyle name="Notas 2 2 2 2 2 2 14 4" xfId="20234" xr:uid="{00000000-0005-0000-0000-00000C4F0000}"/>
    <cellStyle name="Notas 2 2 2 2 2 2 14 5" xfId="20235" xr:uid="{00000000-0005-0000-0000-00000D4F0000}"/>
    <cellStyle name="Notas 2 2 2 2 2 2 14 6" xfId="20236" xr:uid="{00000000-0005-0000-0000-00000E4F0000}"/>
    <cellStyle name="Notas 2 2 2 2 2 2 15" xfId="20237" xr:uid="{00000000-0005-0000-0000-00000F4F0000}"/>
    <cellStyle name="Notas 2 2 2 2 2 2 16" xfId="20238" xr:uid="{00000000-0005-0000-0000-0000104F0000}"/>
    <cellStyle name="Notas 2 2 2 2 2 2 17" xfId="20239" xr:uid="{00000000-0005-0000-0000-0000114F0000}"/>
    <cellStyle name="Notas 2 2 2 2 2 2 18" xfId="20240" xr:uid="{00000000-0005-0000-0000-0000124F0000}"/>
    <cellStyle name="Notas 2 2 2 2 2 2 19" xfId="20241" xr:uid="{00000000-0005-0000-0000-0000134F0000}"/>
    <cellStyle name="Notas 2 2 2 2 2 2 2" xfId="20242" xr:uid="{00000000-0005-0000-0000-0000144F0000}"/>
    <cellStyle name="Notas 2 2 2 2 2 2 2 10" xfId="20243" xr:uid="{00000000-0005-0000-0000-0000154F0000}"/>
    <cellStyle name="Notas 2 2 2 2 2 2 2 11" xfId="20244" xr:uid="{00000000-0005-0000-0000-0000164F0000}"/>
    <cellStyle name="Notas 2 2 2 2 2 2 2 12" xfId="20245" xr:uid="{00000000-0005-0000-0000-0000174F0000}"/>
    <cellStyle name="Notas 2 2 2 2 2 2 2 13" xfId="20246" xr:uid="{00000000-0005-0000-0000-0000184F0000}"/>
    <cellStyle name="Notas 2 2 2 2 2 2 2 14" xfId="20247" xr:uid="{00000000-0005-0000-0000-0000194F0000}"/>
    <cellStyle name="Notas 2 2 2 2 2 2 2 2" xfId="20248" xr:uid="{00000000-0005-0000-0000-00001A4F0000}"/>
    <cellStyle name="Notas 2 2 2 2 2 2 2 2 10" xfId="20249" xr:uid="{00000000-0005-0000-0000-00001B4F0000}"/>
    <cellStyle name="Notas 2 2 2 2 2 2 2 2 11" xfId="20250" xr:uid="{00000000-0005-0000-0000-00001C4F0000}"/>
    <cellStyle name="Notas 2 2 2 2 2 2 2 2 12" xfId="20251" xr:uid="{00000000-0005-0000-0000-00001D4F0000}"/>
    <cellStyle name="Notas 2 2 2 2 2 2 2 2 13" xfId="20252" xr:uid="{00000000-0005-0000-0000-00001E4F0000}"/>
    <cellStyle name="Notas 2 2 2 2 2 2 2 2 2" xfId="20253" xr:uid="{00000000-0005-0000-0000-00001F4F0000}"/>
    <cellStyle name="Notas 2 2 2 2 2 2 2 2 2 2" xfId="20254" xr:uid="{00000000-0005-0000-0000-0000204F0000}"/>
    <cellStyle name="Notas 2 2 2 2 2 2 2 2 2 3" xfId="20255" xr:uid="{00000000-0005-0000-0000-0000214F0000}"/>
    <cellStyle name="Notas 2 2 2 2 2 2 2 2 2 4" xfId="20256" xr:uid="{00000000-0005-0000-0000-0000224F0000}"/>
    <cellStyle name="Notas 2 2 2 2 2 2 2 2 2 5" xfId="20257" xr:uid="{00000000-0005-0000-0000-0000234F0000}"/>
    <cellStyle name="Notas 2 2 2 2 2 2 2 2 2 6" xfId="20258" xr:uid="{00000000-0005-0000-0000-0000244F0000}"/>
    <cellStyle name="Notas 2 2 2 2 2 2 2 2 3" xfId="20259" xr:uid="{00000000-0005-0000-0000-0000254F0000}"/>
    <cellStyle name="Notas 2 2 2 2 2 2 2 2 3 2" xfId="20260" xr:uid="{00000000-0005-0000-0000-0000264F0000}"/>
    <cellStyle name="Notas 2 2 2 2 2 2 2 2 3 3" xfId="20261" xr:uid="{00000000-0005-0000-0000-0000274F0000}"/>
    <cellStyle name="Notas 2 2 2 2 2 2 2 2 3 4" xfId="20262" xr:uid="{00000000-0005-0000-0000-0000284F0000}"/>
    <cellStyle name="Notas 2 2 2 2 2 2 2 2 3 5" xfId="20263" xr:uid="{00000000-0005-0000-0000-0000294F0000}"/>
    <cellStyle name="Notas 2 2 2 2 2 2 2 2 3 6" xfId="20264" xr:uid="{00000000-0005-0000-0000-00002A4F0000}"/>
    <cellStyle name="Notas 2 2 2 2 2 2 2 2 4" xfId="20265" xr:uid="{00000000-0005-0000-0000-00002B4F0000}"/>
    <cellStyle name="Notas 2 2 2 2 2 2 2 2 4 2" xfId="20266" xr:uid="{00000000-0005-0000-0000-00002C4F0000}"/>
    <cellStyle name="Notas 2 2 2 2 2 2 2 2 4 3" xfId="20267" xr:uid="{00000000-0005-0000-0000-00002D4F0000}"/>
    <cellStyle name="Notas 2 2 2 2 2 2 2 2 4 4" xfId="20268" xr:uid="{00000000-0005-0000-0000-00002E4F0000}"/>
    <cellStyle name="Notas 2 2 2 2 2 2 2 2 4 5" xfId="20269" xr:uid="{00000000-0005-0000-0000-00002F4F0000}"/>
    <cellStyle name="Notas 2 2 2 2 2 2 2 2 4 6" xfId="20270" xr:uid="{00000000-0005-0000-0000-0000304F0000}"/>
    <cellStyle name="Notas 2 2 2 2 2 2 2 2 5" xfId="20271" xr:uid="{00000000-0005-0000-0000-0000314F0000}"/>
    <cellStyle name="Notas 2 2 2 2 2 2 2 2 5 2" xfId="20272" xr:uid="{00000000-0005-0000-0000-0000324F0000}"/>
    <cellStyle name="Notas 2 2 2 2 2 2 2 2 5 3" xfId="20273" xr:uid="{00000000-0005-0000-0000-0000334F0000}"/>
    <cellStyle name="Notas 2 2 2 2 2 2 2 2 5 4" xfId="20274" xr:uid="{00000000-0005-0000-0000-0000344F0000}"/>
    <cellStyle name="Notas 2 2 2 2 2 2 2 2 5 5" xfId="20275" xr:uid="{00000000-0005-0000-0000-0000354F0000}"/>
    <cellStyle name="Notas 2 2 2 2 2 2 2 2 5 6" xfId="20276" xr:uid="{00000000-0005-0000-0000-0000364F0000}"/>
    <cellStyle name="Notas 2 2 2 2 2 2 2 2 6" xfId="20277" xr:uid="{00000000-0005-0000-0000-0000374F0000}"/>
    <cellStyle name="Notas 2 2 2 2 2 2 2 2 6 2" xfId="20278" xr:uid="{00000000-0005-0000-0000-0000384F0000}"/>
    <cellStyle name="Notas 2 2 2 2 2 2 2 2 6 3" xfId="20279" xr:uid="{00000000-0005-0000-0000-0000394F0000}"/>
    <cellStyle name="Notas 2 2 2 2 2 2 2 2 6 4" xfId="20280" xr:uid="{00000000-0005-0000-0000-00003A4F0000}"/>
    <cellStyle name="Notas 2 2 2 2 2 2 2 2 6 5" xfId="20281" xr:uid="{00000000-0005-0000-0000-00003B4F0000}"/>
    <cellStyle name="Notas 2 2 2 2 2 2 2 2 6 6" xfId="20282" xr:uid="{00000000-0005-0000-0000-00003C4F0000}"/>
    <cellStyle name="Notas 2 2 2 2 2 2 2 2 7" xfId="20283" xr:uid="{00000000-0005-0000-0000-00003D4F0000}"/>
    <cellStyle name="Notas 2 2 2 2 2 2 2 2 7 2" xfId="20284" xr:uid="{00000000-0005-0000-0000-00003E4F0000}"/>
    <cellStyle name="Notas 2 2 2 2 2 2 2 2 7 3" xfId="20285" xr:uid="{00000000-0005-0000-0000-00003F4F0000}"/>
    <cellStyle name="Notas 2 2 2 2 2 2 2 2 7 4" xfId="20286" xr:uid="{00000000-0005-0000-0000-0000404F0000}"/>
    <cellStyle name="Notas 2 2 2 2 2 2 2 2 7 5" xfId="20287" xr:uid="{00000000-0005-0000-0000-0000414F0000}"/>
    <cellStyle name="Notas 2 2 2 2 2 2 2 2 7 6" xfId="20288" xr:uid="{00000000-0005-0000-0000-0000424F0000}"/>
    <cellStyle name="Notas 2 2 2 2 2 2 2 2 8" xfId="20289" xr:uid="{00000000-0005-0000-0000-0000434F0000}"/>
    <cellStyle name="Notas 2 2 2 2 2 2 2 2 8 2" xfId="20290" xr:uid="{00000000-0005-0000-0000-0000444F0000}"/>
    <cellStyle name="Notas 2 2 2 2 2 2 2 2 8 3" xfId="20291" xr:uid="{00000000-0005-0000-0000-0000454F0000}"/>
    <cellStyle name="Notas 2 2 2 2 2 2 2 2 8 4" xfId="20292" xr:uid="{00000000-0005-0000-0000-0000464F0000}"/>
    <cellStyle name="Notas 2 2 2 2 2 2 2 2 8 5" xfId="20293" xr:uid="{00000000-0005-0000-0000-0000474F0000}"/>
    <cellStyle name="Notas 2 2 2 2 2 2 2 2 8 6" xfId="20294" xr:uid="{00000000-0005-0000-0000-0000484F0000}"/>
    <cellStyle name="Notas 2 2 2 2 2 2 2 2 9" xfId="20295" xr:uid="{00000000-0005-0000-0000-0000494F0000}"/>
    <cellStyle name="Notas 2 2 2 2 2 2 2 3" xfId="20296" xr:uid="{00000000-0005-0000-0000-00004A4F0000}"/>
    <cellStyle name="Notas 2 2 2 2 2 2 2 3 2" xfId="20297" xr:uid="{00000000-0005-0000-0000-00004B4F0000}"/>
    <cellStyle name="Notas 2 2 2 2 2 2 2 3 3" xfId="20298" xr:uid="{00000000-0005-0000-0000-00004C4F0000}"/>
    <cellStyle name="Notas 2 2 2 2 2 2 2 3 4" xfId="20299" xr:uid="{00000000-0005-0000-0000-00004D4F0000}"/>
    <cellStyle name="Notas 2 2 2 2 2 2 2 3 5" xfId="20300" xr:uid="{00000000-0005-0000-0000-00004E4F0000}"/>
    <cellStyle name="Notas 2 2 2 2 2 2 2 3 6" xfId="20301" xr:uid="{00000000-0005-0000-0000-00004F4F0000}"/>
    <cellStyle name="Notas 2 2 2 2 2 2 2 4" xfId="20302" xr:uid="{00000000-0005-0000-0000-0000504F0000}"/>
    <cellStyle name="Notas 2 2 2 2 2 2 2 4 2" xfId="20303" xr:uid="{00000000-0005-0000-0000-0000514F0000}"/>
    <cellStyle name="Notas 2 2 2 2 2 2 2 4 3" xfId="20304" xr:uid="{00000000-0005-0000-0000-0000524F0000}"/>
    <cellStyle name="Notas 2 2 2 2 2 2 2 4 4" xfId="20305" xr:uid="{00000000-0005-0000-0000-0000534F0000}"/>
    <cellStyle name="Notas 2 2 2 2 2 2 2 4 5" xfId="20306" xr:uid="{00000000-0005-0000-0000-0000544F0000}"/>
    <cellStyle name="Notas 2 2 2 2 2 2 2 4 6" xfId="20307" xr:uid="{00000000-0005-0000-0000-0000554F0000}"/>
    <cellStyle name="Notas 2 2 2 2 2 2 2 5" xfId="20308" xr:uid="{00000000-0005-0000-0000-0000564F0000}"/>
    <cellStyle name="Notas 2 2 2 2 2 2 2 5 2" xfId="20309" xr:uid="{00000000-0005-0000-0000-0000574F0000}"/>
    <cellStyle name="Notas 2 2 2 2 2 2 2 5 3" xfId="20310" xr:uid="{00000000-0005-0000-0000-0000584F0000}"/>
    <cellStyle name="Notas 2 2 2 2 2 2 2 5 4" xfId="20311" xr:uid="{00000000-0005-0000-0000-0000594F0000}"/>
    <cellStyle name="Notas 2 2 2 2 2 2 2 5 5" xfId="20312" xr:uid="{00000000-0005-0000-0000-00005A4F0000}"/>
    <cellStyle name="Notas 2 2 2 2 2 2 2 5 6" xfId="20313" xr:uid="{00000000-0005-0000-0000-00005B4F0000}"/>
    <cellStyle name="Notas 2 2 2 2 2 2 2 6" xfId="20314" xr:uid="{00000000-0005-0000-0000-00005C4F0000}"/>
    <cellStyle name="Notas 2 2 2 2 2 2 2 6 2" xfId="20315" xr:uid="{00000000-0005-0000-0000-00005D4F0000}"/>
    <cellStyle name="Notas 2 2 2 2 2 2 2 6 3" xfId="20316" xr:uid="{00000000-0005-0000-0000-00005E4F0000}"/>
    <cellStyle name="Notas 2 2 2 2 2 2 2 6 4" xfId="20317" xr:uid="{00000000-0005-0000-0000-00005F4F0000}"/>
    <cellStyle name="Notas 2 2 2 2 2 2 2 6 5" xfId="20318" xr:uid="{00000000-0005-0000-0000-0000604F0000}"/>
    <cellStyle name="Notas 2 2 2 2 2 2 2 6 6" xfId="20319" xr:uid="{00000000-0005-0000-0000-0000614F0000}"/>
    <cellStyle name="Notas 2 2 2 2 2 2 2 7" xfId="20320" xr:uid="{00000000-0005-0000-0000-0000624F0000}"/>
    <cellStyle name="Notas 2 2 2 2 2 2 2 7 2" xfId="20321" xr:uid="{00000000-0005-0000-0000-0000634F0000}"/>
    <cellStyle name="Notas 2 2 2 2 2 2 2 7 3" xfId="20322" xr:uid="{00000000-0005-0000-0000-0000644F0000}"/>
    <cellStyle name="Notas 2 2 2 2 2 2 2 7 4" xfId="20323" xr:uid="{00000000-0005-0000-0000-0000654F0000}"/>
    <cellStyle name="Notas 2 2 2 2 2 2 2 7 5" xfId="20324" xr:uid="{00000000-0005-0000-0000-0000664F0000}"/>
    <cellStyle name="Notas 2 2 2 2 2 2 2 7 6" xfId="20325" xr:uid="{00000000-0005-0000-0000-0000674F0000}"/>
    <cellStyle name="Notas 2 2 2 2 2 2 2 8" xfId="20326" xr:uid="{00000000-0005-0000-0000-0000684F0000}"/>
    <cellStyle name="Notas 2 2 2 2 2 2 2 8 2" xfId="20327" xr:uid="{00000000-0005-0000-0000-0000694F0000}"/>
    <cellStyle name="Notas 2 2 2 2 2 2 2 8 3" xfId="20328" xr:uid="{00000000-0005-0000-0000-00006A4F0000}"/>
    <cellStyle name="Notas 2 2 2 2 2 2 2 8 4" xfId="20329" xr:uid="{00000000-0005-0000-0000-00006B4F0000}"/>
    <cellStyle name="Notas 2 2 2 2 2 2 2 8 5" xfId="20330" xr:uid="{00000000-0005-0000-0000-00006C4F0000}"/>
    <cellStyle name="Notas 2 2 2 2 2 2 2 8 6" xfId="20331" xr:uid="{00000000-0005-0000-0000-00006D4F0000}"/>
    <cellStyle name="Notas 2 2 2 2 2 2 2 9" xfId="20332" xr:uid="{00000000-0005-0000-0000-00006E4F0000}"/>
    <cellStyle name="Notas 2 2 2 2 2 2 2 9 2" xfId="20333" xr:uid="{00000000-0005-0000-0000-00006F4F0000}"/>
    <cellStyle name="Notas 2 2 2 2 2 2 2 9 3" xfId="20334" xr:uid="{00000000-0005-0000-0000-0000704F0000}"/>
    <cellStyle name="Notas 2 2 2 2 2 2 2 9 4" xfId="20335" xr:uid="{00000000-0005-0000-0000-0000714F0000}"/>
    <cellStyle name="Notas 2 2 2 2 2 2 2 9 5" xfId="20336" xr:uid="{00000000-0005-0000-0000-0000724F0000}"/>
    <cellStyle name="Notas 2 2 2 2 2 2 2 9 6" xfId="20337" xr:uid="{00000000-0005-0000-0000-0000734F0000}"/>
    <cellStyle name="Notas 2 2 2 2 2 2 20" xfId="20338" xr:uid="{00000000-0005-0000-0000-0000744F0000}"/>
    <cellStyle name="Notas 2 2 2 2 2 2 3" xfId="20339" xr:uid="{00000000-0005-0000-0000-0000754F0000}"/>
    <cellStyle name="Notas 2 2 2 2 2 2 3 10" xfId="20340" xr:uid="{00000000-0005-0000-0000-0000764F0000}"/>
    <cellStyle name="Notas 2 2 2 2 2 2 3 11" xfId="20341" xr:uid="{00000000-0005-0000-0000-0000774F0000}"/>
    <cellStyle name="Notas 2 2 2 2 2 2 3 12" xfId="20342" xr:uid="{00000000-0005-0000-0000-0000784F0000}"/>
    <cellStyle name="Notas 2 2 2 2 2 2 3 13" xfId="20343" xr:uid="{00000000-0005-0000-0000-0000794F0000}"/>
    <cellStyle name="Notas 2 2 2 2 2 2 3 2" xfId="20344" xr:uid="{00000000-0005-0000-0000-00007A4F0000}"/>
    <cellStyle name="Notas 2 2 2 2 2 2 3 2 2" xfId="20345" xr:uid="{00000000-0005-0000-0000-00007B4F0000}"/>
    <cellStyle name="Notas 2 2 2 2 2 2 3 2 3" xfId="20346" xr:uid="{00000000-0005-0000-0000-00007C4F0000}"/>
    <cellStyle name="Notas 2 2 2 2 2 2 3 2 4" xfId="20347" xr:uid="{00000000-0005-0000-0000-00007D4F0000}"/>
    <cellStyle name="Notas 2 2 2 2 2 2 3 2 5" xfId="20348" xr:uid="{00000000-0005-0000-0000-00007E4F0000}"/>
    <cellStyle name="Notas 2 2 2 2 2 2 3 2 6" xfId="20349" xr:uid="{00000000-0005-0000-0000-00007F4F0000}"/>
    <cellStyle name="Notas 2 2 2 2 2 2 3 3" xfId="20350" xr:uid="{00000000-0005-0000-0000-0000804F0000}"/>
    <cellStyle name="Notas 2 2 2 2 2 2 3 3 2" xfId="20351" xr:uid="{00000000-0005-0000-0000-0000814F0000}"/>
    <cellStyle name="Notas 2 2 2 2 2 2 3 3 3" xfId="20352" xr:uid="{00000000-0005-0000-0000-0000824F0000}"/>
    <cellStyle name="Notas 2 2 2 2 2 2 3 3 4" xfId="20353" xr:uid="{00000000-0005-0000-0000-0000834F0000}"/>
    <cellStyle name="Notas 2 2 2 2 2 2 3 3 5" xfId="20354" xr:uid="{00000000-0005-0000-0000-0000844F0000}"/>
    <cellStyle name="Notas 2 2 2 2 2 2 3 3 6" xfId="20355" xr:uid="{00000000-0005-0000-0000-0000854F0000}"/>
    <cellStyle name="Notas 2 2 2 2 2 2 3 4" xfId="20356" xr:uid="{00000000-0005-0000-0000-0000864F0000}"/>
    <cellStyle name="Notas 2 2 2 2 2 2 3 4 2" xfId="20357" xr:uid="{00000000-0005-0000-0000-0000874F0000}"/>
    <cellStyle name="Notas 2 2 2 2 2 2 3 4 3" xfId="20358" xr:uid="{00000000-0005-0000-0000-0000884F0000}"/>
    <cellStyle name="Notas 2 2 2 2 2 2 3 4 4" xfId="20359" xr:uid="{00000000-0005-0000-0000-0000894F0000}"/>
    <cellStyle name="Notas 2 2 2 2 2 2 3 4 5" xfId="20360" xr:uid="{00000000-0005-0000-0000-00008A4F0000}"/>
    <cellStyle name="Notas 2 2 2 2 2 2 3 4 6" xfId="20361" xr:uid="{00000000-0005-0000-0000-00008B4F0000}"/>
    <cellStyle name="Notas 2 2 2 2 2 2 3 5" xfId="20362" xr:uid="{00000000-0005-0000-0000-00008C4F0000}"/>
    <cellStyle name="Notas 2 2 2 2 2 2 3 5 2" xfId="20363" xr:uid="{00000000-0005-0000-0000-00008D4F0000}"/>
    <cellStyle name="Notas 2 2 2 2 2 2 3 5 3" xfId="20364" xr:uid="{00000000-0005-0000-0000-00008E4F0000}"/>
    <cellStyle name="Notas 2 2 2 2 2 2 3 5 4" xfId="20365" xr:uid="{00000000-0005-0000-0000-00008F4F0000}"/>
    <cellStyle name="Notas 2 2 2 2 2 2 3 5 5" xfId="20366" xr:uid="{00000000-0005-0000-0000-0000904F0000}"/>
    <cellStyle name="Notas 2 2 2 2 2 2 3 5 6" xfId="20367" xr:uid="{00000000-0005-0000-0000-0000914F0000}"/>
    <cellStyle name="Notas 2 2 2 2 2 2 3 6" xfId="20368" xr:uid="{00000000-0005-0000-0000-0000924F0000}"/>
    <cellStyle name="Notas 2 2 2 2 2 2 3 6 2" xfId="20369" xr:uid="{00000000-0005-0000-0000-0000934F0000}"/>
    <cellStyle name="Notas 2 2 2 2 2 2 3 6 3" xfId="20370" xr:uid="{00000000-0005-0000-0000-0000944F0000}"/>
    <cellStyle name="Notas 2 2 2 2 2 2 3 6 4" xfId="20371" xr:uid="{00000000-0005-0000-0000-0000954F0000}"/>
    <cellStyle name="Notas 2 2 2 2 2 2 3 6 5" xfId="20372" xr:uid="{00000000-0005-0000-0000-0000964F0000}"/>
    <cellStyle name="Notas 2 2 2 2 2 2 3 6 6" xfId="20373" xr:uid="{00000000-0005-0000-0000-0000974F0000}"/>
    <cellStyle name="Notas 2 2 2 2 2 2 3 7" xfId="20374" xr:uid="{00000000-0005-0000-0000-0000984F0000}"/>
    <cellStyle name="Notas 2 2 2 2 2 2 3 7 2" xfId="20375" xr:uid="{00000000-0005-0000-0000-0000994F0000}"/>
    <cellStyle name="Notas 2 2 2 2 2 2 3 7 3" xfId="20376" xr:uid="{00000000-0005-0000-0000-00009A4F0000}"/>
    <cellStyle name="Notas 2 2 2 2 2 2 3 7 4" xfId="20377" xr:uid="{00000000-0005-0000-0000-00009B4F0000}"/>
    <cellStyle name="Notas 2 2 2 2 2 2 3 7 5" xfId="20378" xr:uid="{00000000-0005-0000-0000-00009C4F0000}"/>
    <cellStyle name="Notas 2 2 2 2 2 2 3 7 6" xfId="20379" xr:uid="{00000000-0005-0000-0000-00009D4F0000}"/>
    <cellStyle name="Notas 2 2 2 2 2 2 3 8" xfId="20380" xr:uid="{00000000-0005-0000-0000-00009E4F0000}"/>
    <cellStyle name="Notas 2 2 2 2 2 2 3 8 2" xfId="20381" xr:uid="{00000000-0005-0000-0000-00009F4F0000}"/>
    <cellStyle name="Notas 2 2 2 2 2 2 3 8 3" xfId="20382" xr:uid="{00000000-0005-0000-0000-0000A04F0000}"/>
    <cellStyle name="Notas 2 2 2 2 2 2 3 8 4" xfId="20383" xr:uid="{00000000-0005-0000-0000-0000A14F0000}"/>
    <cellStyle name="Notas 2 2 2 2 2 2 3 8 5" xfId="20384" xr:uid="{00000000-0005-0000-0000-0000A24F0000}"/>
    <cellStyle name="Notas 2 2 2 2 2 2 3 8 6" xfId="20385" xr:uid="{00000000-0005-0000-0000-0000A34F0000}"/>
    <cellStyle name="Notas 2 2 2 2 2 2 3 9" xfId="20386" xr:uid="{00000000-0005-0000-0000-0000A44F0000}"/>
    <cellStyle name="Notas 2 2 2 2 2 2 4" xfId="20387" xr:uid="{00000000-0005-0000-0000-0000A54F0000}"/>
    <cellStyle name="Notas 2 2 2 2 2 2 4 10" xfId="20388" xr:uid="{00000000-0005-0000-0000-0000A64F0000}"/>
    <cellStyle name="Notas 2 2 2 2 2 2 4 11" xfId="20389" xr:uid="{00000000-0005-0000-0000-0000A74F0000}"/>
    <cellStyle name="Notas 2 2 2 2 2 2 4 12" xfId="20390" xr:uid="{00000000-0005-0000-0000-0000A84F0000}"/>
    <cellStyle name="Notas 2 2 2 2 2 2 4 13" xfId="20391" xr:uid="{00000000-0005-0000-0000-0000A94F0000}"/>
    <cellStyle name="Notas 2 2 2 2 2 2 4 2" xfId="20392" xr:uid="{00000000-0005-0000-0000-0000AA4F0000}"/>
    <cellStyle name="Notas 2 2 2 2 2 2 4 2 2" xfId="20393" xr:uid="{00000000-0005-0000-0000-0000AB4F0000}"/>
    <cellStyle name="Notas 2 2 2 2 2 2 4 2 3" xfId="20394" xr:uid="{00000000-0005-0000-0000-0000AC4F0000}"/>
    <cellStyle name="Notas 2 2 2 2 2 2 4 2 4" xfId="20395" xr:uid="{00000000-0005-0000-0000-0000AD4F0000}"/>
    <cellStyle name="Notas 2 2 2 2 2 2 4 2 5" xfId="20396" xr:uid="{00000000-0005-0000-0000-0000AE4F0000}"/>
    <cellStyle name="Notas 2 2 2 2 2 2 4 2 6" xfId="20397" xr:uid="{00000000-0005-0000-0000-0000AF4F0000}"/>
    <cellStyle name="Notas 2 2 2 2 2 2 4 3" xfId="20398" xr:uid="{00000000-0005-0000-0000-0000B04F0000}"/>
    <cellStyle name="Notas 2 2 2 2 2 2 4 3 2" xfId="20399" xr:uid="{00000000-0005-0000-0000-0000B14F0000}"/>
    <cellStyle name="Notas 2 2 2 2 2 2 4 3 3" xfId="20400" xr:uid="{00000000-0005-0000-0000-0000B24F0000}"/>
    <cellStyle name="Notas 2 2 2 2 2 2 4 3 4" xfId="20401" xr:uid="{00000000-0005-0000-0000-0000B34F0000}"/>
    <cellStyle name="Notas 2 2 2 2 2 2 4 3 5" xfId="20402" xr:uid="{00000000-0005-0000-0000-0000B44F0000}"/>
    <cellStyle name="Notas 2 2 2 2 2 2 4 3 6" xfId="20403" xr:uid="{00000000-0005-0000-0000-0000B54F0000}"/>
    <cellStyle name="Notas 2 2 2 2 2 2 4 4" xfId="20404" xr:uid="{00000000-0005-0000-0000-0000B64F0000}"/>
    <cellStyle name="Notas 2 2 2 2 2 2 4 4 2" xfId="20405" xr:uid="{00000000-0005-0000-0000-0000B74F0000}"/>
    <cellStyle name="Notas 2 2 2 2 2 2 4 4 3" xfId="20406" xr:uid="{00000000-0005-0000-0000-0000B84F0000}"/>
    <cellStyle name="Notas 2 2 2 2 2 2 4 4 4" xfId="20407" xr:uid="{00000000-0005-0000-0000-0000B94F0000}"/>
    <cellStyle name="Notas 2 2 2 2 2 2 4 4 5" xfId="20408" xr:uid="{00000000-0005-0000-0000-0000BA4F0000}"/>
    <cellStyle name="Notas 2 2 2 2 2 2 4 4 6" xfId="20409" xr:uid="{00000000-0005-0000-0000-0000BB4F0000}"/>
    <cellStyle name="Notas 2 2 2 2 2 2 4 5" xfId="20410" xr:uid="{00000000-0005-0000-0000-0000BC4F0000}"/>
    <cellStyle name="Notas 2 2 2 2 2 2 4 5 2" xfId="20411" xr:uid="{00000000-0005-0000-0000-0000BD4F0000}"/>
    <cellStyle name="Notas 2 2 2 2 2 2 4 5 3" xfId="20412" xr:uid="{00000000-0005-0000-0000-0000BE4F0000}"/>
    <cellStyle name="Notas 2 2 2 2 2 2 4 5 4" xfId="20413" xr:uid="{00000000-0005-0000-0000-0000BF4F0000}"/>
    <cellStyle name="Notas 2 2 2 2 2 2 4 5 5" xfId="20414" xr:uid="{00000000-0005-0000-0000-0000C04F0000}"/>
    <cellStyle name="Notas 2 2 2 2 2 2 4 5 6" xfId="20415" xr:uid="{00000000-0005-0000-0000-0000C14F0000}"/>
    <cellStyle name="Notas 2 2 2 2 2 2 4 6" xfId="20416" xr:uid="{00000000-0005-0000-0000-0000C24F0000}"/>
    <cellStyle name="Notas 2 2 2 2 2 2 4 6 2" xfId="20417" xr:uid="{00000000-0005-0000-0000-0000C34F0000}"/>
    <cellStyle name="Notas 2 2 2 2 2 2 4 6 3" xfId="20418" xr:uid="{00000000-0005-0000-0000-0000C44F0000}"/>
    <cellStyle name="Notas 2 2 2 2 2 2 4 6 4" xfId="20419" xr:uid="{00000000-0005-0000-0000-0000C54F0000}"/>
    <cellStyle name="Notas 2 2 2 2 2 2 4 6 5" xfId="20420" xr:uid="{00000000-0005-0000-0000-0000C64F0000}"/>
    <cellStyle name="Notas 2 2 2 2 2 2 4 6 6" xfId="20421" xr:uid="{00000000-0005-0000-0000-0000C74F0000}"/>
    <cellStyle name="Notas 2 2 2 2 2 2 4 7" xfId="20422" xr:uid="{00000000-0005-0000-0000-0000C84F0000}"/>
    <cellStyle name="Notas 2 2 2 2 2 2 4 7 2" xfId="20423" xr:uid="{00000000-0005-0000-0000-0000C94F0000}"/>
    <cellStyle name="Notas 2 2 2 2 2 2 4 7 3" xfId="20424" xr:uid="{00000000-0005-0000-0000-0000CA4F0000}"/>
    <cellStyle name="Notas 2 2 2 2 2 2 4 7 4" xfId="20425" xr:uid="{00000000-0005-0000-0000-0000CB4F0000}"/>
    <cellStyle name="Notas 2 2 2 2 2 2 4 7 5" xfId="20426" xr:uid="{00000000-0005-0000-0000-0000CC4F0000}"/>
    <cellStyle name="Notas 2 2 2 2 2 2 4 7 6" xfId="20427" xr:uid="{00000000-0005-0000-0000-0000CD4F0000}"/>
    <cellStyle name="Notas 2 2 2 2 2 2 4 8" xfId="20428" xr:uid="{00000000-0005-0000-0000-0000CE4F0000}"/>
    <cellStyle name="Notas 2 2 2 2 2 2 4 8 2" xfId="20429" xr:uid="{00000000-0005-0000-0000-0000CF4F0000}"/>
    <cellStyle name="Notas 2 2 2 2 2 2 4 8 3" xfId="20430" xr:uid="{00000000-0005-0000-0000-0000D04F0000}"/>
    <cellStyle name="Notas 2 2 2 2 2 2 4 8 4" xfId="20431" xr:uid="{00000000-0005-0000-0000-0000D14F0000}"/>
    <cellStyle name="Notas 2 2 2 2 2 2 4 8 5" xfId="20432" xr:uid="{00000000-0005-0000-0000-0000D24F0000}"/>
    <cellStyle name="Notas 2 2 2 2 2 2 4 8 6" xfId="20433" xr:uid="{00000000-0005-0000-0000-0000D34F0000}"/>
    <cellStyle name="Notas 2 2 2 2 2 2 4 9" xfId="20434" xr:uid="{00000000-0005-0000-0000-0000D44F0000}"/>
    <cellStyle name="Notas 2 2 2 2 2 2 5" xfId="20435" xr:uid="{00000000-0005-0000-0000-0000D54F0000}"/>
    <cellStyle name="Notas 2 2 2 2 2 2 5 10" xfId="20436" xr:uid="{00000000-0005-0000-0000-0000D64F0000}"/>
    <cellStyle name="Notas 2 2 2 2 2 2 5 11" xfId="20437" xr:uid="{00000000-0005-0000-0000-0000D74F0000}"/>
    <cellStyle name="Notas 2 2 2 2 2 2 5 12" xfId="20438" xr:uid="{00000000-0005-0000-0000-0000D84F0000}"/>
    <cellStyle name="Notas 2 2 2 2 2 2 5 13" xfId="20439" xr:uid="{00000000-0005-0000-0000-0000D94F0000}"/>
    <cellStyle name="Notas 2 2 2 2 2 2 5 2" xfId="20440" xr:uid="{00000000-0005-0000-0000-0000DA4F0000}"/>
    <cellStyle name="Notas 2 2 2 2 2 2 5 2 2" xfId="20441" xr:uid="{00000000-0005-0000-0000-0000DB4F0000}"/>
    <cellStyle name="Notas 2 2 2 2 2 2 5 2 3" xfId="20442" xr:uid="{00000000-0005-0000-0000-0000DC4F0000}"/>
    <cellStyle name="Notas 2 2 2 2 2 2 5 2 4" xfId="20443" xr:uid="{00000000-0005-0000-0000-0000DD4F0000}"/>
    <cellStyle name="Notas 2 2 2 2 2 2 5 2 5" xfId="20444" xr:uid="{00000000-0005-0000-0000-0000DE4F0000}"/>
    <cellStyle name="Notas 2 2 2 2 2 2 5 2 6" xfId="20445" xr:uid="{00000000-0005-0000-0000-0000DF4F0000}"/>
    <cellStyle name="Notas 2 2 2 2 2 2 5 3" xfId="20446" xr:uid="{00000000-0005-0000-0000-0000E04F0000}"/>
    <cellStyle name="Notas 2 2 2 2 2 2 5 3 2" xfId="20447" xr:uid="{00000000-0005-0000-0000-0000E14F0000}"/>
    <cellStyle name="Notas 2 2 2 2 2 2 5 3 3" xfId="20448" xr:uid="{00000000-0005-0000-0000-0000E24F0000}"/>
    <cellStyle name="Notas 2 2 2 2 2 2 5 3 4" xfId="20449" xr:uid="{00000000-0005-0000-0000-0000E34F0000}"/>
    <cellStyle name="Notas 2 2 2 2 2 2 5 3 5" xfId="20450" xr:uid="{00000000-0005-0000-0000-0000E44F0000}"/>
    <cellStyle name="Notas 2 2 2 2 2 2 5 3 6" xfId="20451" xr:uid="{00000000-0005-0000-0000-0000E54F0000}"/>
    <cellStyle name="Notas 2 2 2 2 2 2 5 4" xfId="20452" xr:uid="{00000000-0005-0000-0000-0000E64F0000}"/>
    <cellStyle name="Notas 2 2 2 2 2 2 5 4 2" xfId="20453" xr:uid="{00000000-0005-0000-0000-0000E74F0000}"/>
    <cellStyle name="Notas 2 2 2 2 2 2 5 4 3" xfId="20454" xr:uid="{00000000-0005-0000-0000-0000E84F0000}"/>
    <cellStyle name="Notas 2 2 2 2 2 2 5 4 4" xfId="20455" xr:uid="{00000000-0005-0000-0000-0000E94F0000}"/>
    <cellStyle name="Notas 2 2 2 2 2 2 5 4 5" xfId="20456" xr:uid="{00000000-0005-0000-0000-0000EA4F0000}"/>
    <cellStyle name="Notas 2 2 2 2 2 2 5 4 6" xfId="20457" xr:uid="{00000000-0005-0000-0000-0000EB4F0000}"/>
    <cellStyle name="Notas 2 2 2 2 2 2 5 5" xfId="20458" xr:uid="{00000000-0005-0000-0000-0000EC4F0000}"/>
    <cellStyle name="Notas 2 2 2 2 2 2 5 5 2" xfId="20459" xr:uid="{00000000-0005-0000-0000-0000ED4F0000}"/>
    <cellStyle name="Notas 2 2 2 2 2 2 5 5 3" xfId="20460" xr:uid="{00000000-0005-0000-0000-0000EE4F0000}"/>
    <cellStyle name="Notas 2 2 2 2 2 2 5 5 4" xfId="20461" xr:uid="{00000000-0005-0000-0000-0000EF4F0000}"/>
    <cellStyle name="Notas 2 2 2 2 2 2 5 5 5" xfId="20462" xr:uid="{00000000-0005-0000-0000-0000F04F0000}"/>
    <cellStyle name="Notas 2 2 2 2 2 2 5 5 6" xfId="20463" xr:uid="{00000000-0005-0000-0000-0000F14F0000}"/>
    <cellStyle name="Notas 2 2 2 2 2 2 5 6" xfId="20464" xr:uid="{00000000-0005-0000-0000-0000F24F0000}"/>
    <cellStyle name="Notas 2 2 2 2 2 2 5 6 2" xfId="20465" xr:uid="{00000000-0005-0000-0000-0000F34F0000}"/>
    <cellStyle name="Notas 2 2 2 2 2 2 5 6 3" xfId="20466" xr:uid="{00000000-0005-0000-0000-0000F44F0000}"/>
    <cellStyle name="Notas 2 2 2 2 2 2 5 6 4" xfId="20467" xr:uid="{00000000-0005-0000-0000-0000F54F0000}"/>
    <cellStyle name="Notas 2 2 2 2 2 2 5 6 5" xfId="20468" xr:uid="{00000000-0005-0000-0000-0000F64F0000}"/>
    <cellStyle name="Notas 2 2 2 2 2 2 5 6 6" xfId="20469" xr:uid="{00000000-0005-0000-0000-0000F74F0000}"/>
    <cellStyle name="Notas 2 2 2 2 2 2 5 7" xfId="20470" xr:uid="{00000000-0005-0000-0000-0000F84F0000}"/>
    <cellStyle name="Notas 2 2 2 2 2 2 5 7 2" xfId="20471" xr:uid="{00000000-0005-0000-0000-0000F94F0000}"/>
    <cellStyle name="Notas 2 2 2 2 2 2 5 7 3" xfId="20472" xr:uid="{00000000-0005-0000-0000-0000FA4F0000}"/>
    <cellStyle name="Notas 2 2 2 2 2 2 5 7 4" xfId="20473" xr:uid="{00000000-0005-0000-0000-0000FB4F0000}"/>
    <cellStyle name="Notas 2 2 2 2 2 2 5 7 5" xfId="20474" xr:uid="{00000000-0005-0000-0000-0000FC4F0000}"/>
    <cellStyle name="Notas 2 2 2 2 2 2 5 7 6" xfId="20475" xr:uid="{00000000-0005-0000-0000-0000FD4F0000}"/>
    <cellStyle name="Notas 2 2 2 2 2 2 5 8" xfId="20476" xr:uid="{00000000-0005-0000-0000-0000FE4F0000}"/>
    <cellStyle name="Notas 2 2 2 2 2 2 5 8 2" xfId="20477" xr:uid="{00000000-0005-0000-0000-0000FF4F0000}"/>
    <cellStyle name="Notas 2 2 2 2 2 2 5 8 3" xfId="20478" xr:uid="{00000000-0005-0000-0000-000000500000}"/>
    <cellStyle name="Notas 2 2 2 2 2 2 5 8 4" xfId="20479" xr:uid="{00000000-0005-0000-0000-000001500000}"/>
    <cellStyle name="Notas 2 2 2 2 2 2 5 8 5" xfId="20480" xr:uid="{00000000-0005-0000-0000-000002500000}"/>
    <cellStyle name="Notas 2 2 2 2 2 2 5 8 6" xfId="20481" xr:uid="{00000000-0005-0000-0000-000003500000}"/>
    <cellStyle name="Notas 2 2 2 2 2 2 5 9" xfId="20482" xr:uid="{00000000-0005-0000-0000-000004500000}"/>
    <cellStyle name="Notas 2 2 2 2 2 2 6" xfId="20483" xr:uid="{00000000-0005-0000-0000-000005500000}"/>
    <cellStyle name="Notas 2 2 2 2 2 2 6 10" xfId="20484" xr:uid="{00000000-0005-0000-0000-000006500000}"/>
    <cellStyle name="Notas 2 2 2 2 2 2 6 11" xfId="20485" xr:uid="{00000000-0005-0000-0000-000007500000}"/>
    <cellStyle name="Notas 2 2 2 2 2 2 6 12" xfId="20486" xr:uid="{00000000-0005-0000-0000-000008500000}"/>
    <cellStyle name="Notas 2 2 2 2 2 2 6 13" xfId="20487" xr:uid="{00000000-0005-0000-0000-000009500000}"/>
    <cellStyle name="Notas 2 2 2 2 2 2 6 2" xfId="20488" xr:uid="{00000000-0005-0000-0000-00000A500000}"/>
    <cellStyle name="Notas 2 2 2 2 2 2 6 2 2" xfId="20489" xr:uid="{00000000-0005-0000-0000-00000B500000}"/>
    <cellStyle name="Notas 2 2 2 2 2 2 6 2 3" xfId="20490" xr:uid="{00000000-0005-0000-0000-00000C500000}"/>
    <cellStyle name="Notas 2 2 2 2 2 2 6 2 4" xfId="20491" xr:uid="{00000000-0005-0000-0000-00000D500000}"/>
    <cellStyle name="Notas 2 2 2 2 2 2 6 2 5" xfId="20492" xr:uid="{00000000-0005-0000-0000-00000E500000}"/>
    <cellStyle name="Notas 2 2 2 2 2 2 6 2 6" xfId="20493" xr:uid="{00000000-0005-0000-0000-00000F500000}"/>
    <cellStyle name="Notas 2 2 2 2 2 2 6 3" xfId="20494" xr:uid="{00000000-0005-0000-0000-000010500000}"/>
    <cellStyle name="Notas 2 2 2 2 2 2 6 3 2" xfId="20495" xr:uid="{00000000-0005-0000-0000-000011500000}"/>
    <cellStyle name="Notas 2 2 2 2 2 2 6 3 3" xfId="20496" xr:uid="{00000000-0005-0000-0000-000012500000}"/>
    <cellStyle name="Notas 2 2 2 2 2 2 6 3 4" xfId="20497" xr:uid="{00000000-0005-0000-0000-000013500000}"/>
    <cellStyle name="Notas 2 2 2 2 2 2 6 3 5" xfId="20498" xr:uid="{00000000-0005-0000-0000-000014500000}"/>
    <cellStyle name="Notas 2 2 2 2 2 2 6 3 6" xfId="20499" xr:uid="{00000000-0005-0000-0000-000015500000}"/>
    <cellStyle name="Notas 2 2 2 2 2 2 6 4" xfId="20500" xr:uid="{00000000-0005-0000-0000-000016500000}"/>
    <cellStyle name="Notas 2 2 2 2 2 2 6 4 2" xfId="20501" xr:uid="{00000000-0005-0000-0000-000017500000}"/>
    <cellStyle name="Notas 2 2 2 2 2 2 6 4 3" xfId="20502" xr:uid="{00000000-0005-0000-0000-000018500000}"/>
    <cellStyle name="Notas 2 2 2 2 2 2 6 4 4" xfId="20503" xr:uid="{00000000-0005-0000-0000-000019500000}"/>
    <cellStyle name="Notas 2 2 2 2 2 2 6 4 5" xfId="20504" xr:uid="{00000000-0005-0000-0000-00001A500000}"/>
    <cellStyle name="Notas 2 2 2 2 2 2 6 4 6" xfId="20505" xr:uid="{00000000-0005-0000-0000-00001B500000}"/>
    <cellStyle name="Notas 2 2 2 2 2 2 6 5" xfId="20506" xr:uid="{00000000-0005-0000-0000-00001C500000}"/>
    <cellStyle name="Notas 2 2 2 2 2 2 6 5 2" xfId="20507" xr:uid="{00000000-0005-0000-0000-00001D500000}"/>
    <cellStyle name="Notas 2 2 2 2 2 2 6 5 3" xfId="20508" xr:uid="{00000000-0005-0000-0000-00001E500000}"/>
    <cellStyle name="Notas 2 2 2 2 2 2 6 5 4" xfId="20509" xr:uid="{00000000-0005-0000-0000-00001F500000}"/>
    <cellStyle name="Notas 2 2 2 2 2 2 6 5 5" xfId="20510" xr:uid="{00000000-0005-0000-0000-000020500000}"/>
    <cellStyle name="Notas 2 2 2 2 2 2 6 5 6" xfId="20511" xr:uid="{00000000-0005-0000-0000-000021500000}"/>
    <cellStyle name="Notas 2 2 2 2 2 2 6 6" xfId="20512" xr:uid="{00000000-0005-0000-0000-000022500000}"/>
    <cellStyle name="Notas 2 2 2 2 2 2 6 6 2" xfId="20513" xr:uid="{00000000-0005-0000-0000-000023500000}"/>
    <cellStyle name="Notas 2 2 2 2 2 2 6 6 3" xfId="20514" xr:uid="{00000000-0005-0000-0000-000024500000}"/>
    <cellStyle name="Notas 2 2 2 2 2 2 6 6 4" xfId="20515" xr:uid="{00000000-0005-0000-0000-000025500000}"/>
    <cellStyle name="Notas 2 2 2 2 2 2 6 6 5" xfId="20516" xr:uid="{00000000-0005-0000-0000-000026500000}"/>
    <cellStyle name="Notas 2 2 2 2 2 2 6 6 6" xfId="20517" xr:uid="{00000000-0005-0000-0000-000027500000}"/>
    <cellStyle name="Notas 2 2 2 2 2 2 6 7" xfId="20518" xr:uid="{00000000-0005-0000-0000-000028500000}"/>
    <cellStyle name="Notas 2 2 2 2 2 2 6 7 2" xfId="20519" xr:uid="{00000000-0005-0000-0000-000029500000}"/>
    <cellStyle name="Notas 2 2 2 2 2 2 6 7 3" xfId="20520" xr:uid="{00000000-0005-0000-0000-00002A500000}"/>
    <cellStyle name="Notas 2 2 2 2 2 2 6 7 4" xfId="20521" xr:uid="{00000000-0005-0000-0000-00002B500000}"/>
    <cellStyle name="Notas 2 2 2 2 2 2 6 7 5" xfId="20522" xr:uid="{00000000-0005-0000-0000-00002C500000}"/>
    <cellStyle name="Notas 2 2 2 2 2 2 6 7 6" xfId="20523" xr:uid="{00000000-0005-0000-0000-00002D500000}"/>
    <cellStyle name="Notas 2 2 2 2 2 2 6 8" xfId="20524" xr:uid="{00000000-0005-0000-0000-00002E500000}"/>
    <cellStyle name="Notas 2 2 2 2 2 2 6 8 2" xfId="20525" xr:uid="{00000000-0005-0000-0000-00002F500000}"/>
    <cellStyle name="Notas 2 2 2 2 2 2 6 8 3" xfId="20526" xr:uid="{00000000-0005-0000-0000-000030500000}"/>
    <cellStyle name="Notas 2 2 2 2 2 2 6 8 4" xfId="20527" xr:uid="{00000000-0005-0000-0000-000031500000}"/>
    <cellStyle name="Notas 2 2 2 2 2 2 6 8 5" xfId="20528" xr:uid="{00000000-0005-0000-0000-000032500000}"/>
    <cellStyle name="Notas 2 2 2 2 2 2 6 8 6" xfId="20529" xr:uid="{00000000-0005-0000-0000-000033500000}"/>
    <cellStyle name="Notas 2 2 2 2 2 2 6 9" xfId="20530" xr:uid="{00000000-0005-0000-0000-000034500000}"/>
    <cellStyle name="Notas 2 2 2 2 2 2 7" xfId="20531" xr:uid="{00000000-0005-0000-0000-000035500000}"/>
    <cellStyle name="Notas 2 2 2 2 2 2 7 10" xfId="20532" xr:uid="{00000000-0005-0000-0000-000036500000}"/>
    <cellStyle name="Notas 2 2 2 2 2 2 7 11" xfId="20533" xr:uid="{00000000-0005-0000-0000-000037500000}"/>
    <cellStyle name="Notas 2 2 2 2 2 2 7 12" xfId="20534" xr:uid="{00000000-0005-0000-0000-000038500000}"/>
    <cellStyle name="Notas 2 2 2 2 2 2 7 13" xfId="20535" xr:uid="{00000000-0005-0000-0000-000039500000}"/>
    <cellStyle name="Notas 2 2 2 2 2 2 7 2" xfId="20536" xr:uid="{00000000-0005-0000-0000-00003A500000}"/>
    <cellStyle name="Notas 2 2 2 2 2 2 7 2 2" xfId="20537" xr:uid="{00000000-0005-0000-0000-00003B500000}"/>
    <cellStyle name="Notas 2 2 2 2 2 2 7 2 3" xfId="20538" xr:uid="{00000000-0005-0000-0000-00003C500000}"/>
    <cellStyle name="Notas 2 2 2 2 2 2 7 2 4" xfId="20539" xr:uid="{00000000-0005-0000-0000-00003D500000}"/>
    <cellStyle name="Notas 2 2 2 2 2 2 7 2 5" xfId="20540" xr:uid="{00000000-0005-0000-0000-00003E500000}"/>
    <cellStyle name="Notas 2 2 2 2 2 2 7 2 6" xfId="20541" xr:uid="{00000000-0005-0000-0000-00003F500000}"/>
    <cellStyle name="Notas 2 2 2 2 2 2 7 3" xfId="20542" xr:uid="{00000000-0005-0000-0000-000040500000}"/>
    <cellStyle name="Notas 2 2 2 2 2 2 7 3 2" xfId="20543" xr:uid="{00000000-0005-0000-0000-000041500000}"/>
    <cellStyle name="Notas 2 2 2 2 2 2 7 3 3" xfId="20544" xr:uid="{00000000-0005-0000-0000-000042500000}"/>
    <cellStyle name="Notas 2 2 2 2 2 2 7 3 4" xfId="20545" xr:uid="{00000000-0005-0000-0000-000043500000}"/>
    <cellStyle name="Notas 2 2 2 2 2 2 7 3 5" xfId="20546" xr:uid="{00000000-0005-0000-0000-000044500000}"/>
    <cellStyle name="Notas 2 2 2 2 2 2 7 3 6" xfId="20547" xr:uid="{00000000-0005-0000-0000-000045500000}"/>
    <cellStyle name="Notas 2 2 2 2 2 2 7 4" xfId="20548" xr:uid="{00000000-0005-0000-0000-000046500000}"/>
    <cellStyle name="Notas 2 2 2 2 2 2 7 4 2" xfId="20549" xr:uid="{00000000-0005-0000-0000-000047500000}"/>
    <cellStyle name="Notas 2 2 2 2 2 2 7 4 3" xfId="20550" xr:uid="{00000000-0005-0000-0000-000048500000}"/>
    <cellStyle name="Notas 2 2 2 2 2 2 7 4 4" xfId="20551" xr:uid="{00000000-0005-0000-0000-000049500000}"/>
    <cellStyle name="Notas 2 2 2 2 2 2 7 4 5" xfId="20552" xr:uid="{00000000-0005-0000-0000-00004A500000}"/>
    <cellStyle name="Notas 2 2 2 2 2 2 7 4 6" xfId="20553" xr:uid="{00000000-0005-0000-0000-00004B500000}"/>
    <cellStyle name="Notas 2 2 2 2 2 2 7 5" xfId="20554" xr:uid="{00000000-0005-0000-0000-00004C500000}"/>
    <cellStyle name="Notas 2 2 2 2 2 2 7 5 2" xfId="20555" xr:uid="{00000000-0005-0000-0000-00004D500000}"/>
    <cellStyle name="Notas 2 2 2 2 2 2 7 5 3" xfId="20556" xr:uid="{00000000-0005-0000-0000-00004E500000}"/>
    <cellStyle name="Notas 2 2 2 2 2 2 7 5 4" xfId="20557" xr:uid="{00000000-0005-0000-0000-00004F500000}"/>
    <cellStyle name="Notas 2 2 2 2 2 2 7 5 5" xfId="20558" xr:uid="{00000000-0005-0000-0000-000050500000}"/>
    <cellStyle name="Notas 2 2 2 2 2 2 7 5 6" xfId="20559" xr:uid="{00000000-0005-0000-0000-000051500000}"/>
    <cellStyle name="Notas 2 2 2 2 2 2 7 6" xfId="20560" xr:uid="{00000000-0005-0000-0000-000052500000}"/>
    <cellStyle name="Notas 2 2 2 2 2 2 7 6 2" xfId="20561" xr:uid="{00000000-0005-0000-0000-000053500000}"/>
    <cellStyle name="Notas 2 2 2 2 2 2 7 6 3" xfId="20562" xr:uid="{00000000-0005-0000-0000-000054500000}"/>
    <cellStyle name="Notas 2 2 2 2 2 2 7 6 4" xfId="20563" xr:uid="{00000000-0005-0000-0000-000055500000}"/>
    <cellStyle name="Notas 2 2 2 2 2 2 7 6 5" xfId="20564" xr:uid="{00000000-0005-0000-0000-000056500000}"/>
    <cellStyle name="Notas 2 2 2 2 2 2 7 6 6" xfId="20565" xr:uid="{00000000-0005-0000-0000-000057500000}"/>
    <cellStyle name="Notas 2 2 2 2 2 2 7 7" xfId="20566" xr:uid="{00000000-0005-0000-0000-000058500000}"/>
    <cellStyle name="Notas 2 2 2 2 2 2 7 7 2" xfId="20567" xr:uid="{00000000-0005-0000-0000-000059500000}"/>
    <cellStyle name="Notas 2 2 2 2 2 2 7 7 3" xfId="20568" xr:uid="{00000000-0005-0000-0000-00005A500000}"/>
    <cellStyle name="Notas 2 2 2 2 2 2 7 7 4" xfId="20569" xr:uid="{00000000-0005-0000-0000-00005B500000}"/>
    <cellStyle name="Notas 2 2 2 2 2 2 7 7 5" xfId="20570" xr:uid="{00000000-0005-0000-0000-00005C500000}"/>
    <cellStyle name="Notas 2 2 2 2 2 2 7 7 6" xfId="20571" xr:uid="{00000000-0005-0000-0000-00005D500000}"/>
    <cellStyle name="Notas 2 2 2 2 2 2 7 8" xfId="20572" xr:uid="{00000000-0005-0000-0000-00005E500000}"/>
    <cellStyle name="Notas 2 2 2 2 2 2 7 8 2" xfId="20573" xr:uid="{00000000-0005-0000-0000-00005F500000}"/>
    <cellStyle name="Notas 2 2 2 2 2 2 7 8 3" xfId="20574" xr:uid="{00000000-0005-0000-0000-000060500000}"/>
    <cellStyle name="Notas 2 2 2 2 2 2 7 8 4" xfId="20575" xr:uid="{00000000-0005-0000-0000-000061500000}"/>
    <cellStyle name="Notas 2 2 2 2 2 2 7 8 5" xfId="20576" xr:uid="{00000000-0005-0000-0000-000062500000}"/>
    <cellStyle name="Notas 2 2 2 2 2 2 7 8 6" xfId="20577" xr:uid="{00000000-0005-0000-0000-000063500000}"/>
    <cellStyle name="Notas 2 2 2 2 2 2 7 9" xfId="20578" xr:uid="{00000000-0005-0000-0000-000064500000}"/>
    <cellStyle name="Notas 2 2 2 2 2 2 8" xfId="20579" xr:uid="{00000000-0005-0000-0000-000065500000}"/>
    <cellStyle name="Notas 2 2 2 2 2 2 8 2" xfId="20580" xr:uid="{00000000-0005-0000-0000-000066500000}"/>
    <cellStyle name="Notas 2 2 2 2 2 2 8 3" xfId="20581" xr:uid="{00000000-0005-0000-0000-000067500000}"/>
    <cellStyle name="Notas 2 2 2 2 2 2 8 4" xfId="20582" xr:uid="{00000000-0005-0000-0000-000068500000}"/>
    <cellStyle name="Notas 2 2 2 2 2 2 8 5" xfId="20583" xr:uid="{00000000-0005-0000-0000-000069500000}"/>
    <cellStyle name="Notas 2 2 2 2 2 2 8 6" xfId="20584" xr:uid="{00000000-0005-0000-0000-00006A500000}"/>
    <cellStyle name="Notas 2 2 2 2 2 2 9" xfId="20585" xr:uid="{00000000-0005-0000-0000-00006B500000}"/>
    <cellStyle name="Notas 2 2 2 2 2 2 9 2" xfId="20586" xr:uid="{00000000-0005-0000-0000-00006C500000}"/>
    <cellStyle name="Notas 2 2 2 2 2 2 9 3" xfId="20587" xr:uid="{00000000-0005-0000-0000-00006D500000}"/>
    <cellStyle name="Notas 2 2 2 2 2 2 9 4" xfId="20588" xr:uid="{00000000-0005-0000-0000-00006E500000}"/>
    <cellStyle name="Notas 2 2 2 2 2 2 9 5" xfId="20589" xr:uid="{00000000-0005-0000-0000-00006F500000}"/>
    <cellStyle name="Notas 2 2 2 2 2 2 9 6" xfId="20590" xr:uid="{00000000-0005-0000-0000-000070500000}"/>
    <cellStyle name="Notas 2 2 2 2 2 20" xfId="20591" xr:uid="{00000000-0005-0000-0000-000071500000}"/>
    <cellStyle name="Notas 2 2 2 2 2 3" xfId="20592" xr:uid="{00000000-0005-0000-0000-000072500000}"/>
    <cellStyle name="Notas 2 2 2 2 2 3 10" xfId="20593" xr:uid="{00000000-0005-0000-0000-000073500000}"/>
    <cellStyle name="Notas 2 2 2 2 2 3 11" xfId="20594" xr:uid="{00000000-0005-0000-0000-000074500000}"/>
    <cellStyle name="Notas 2 2 2 2 2 3 12" xfId="20595" xr:uid="{00000000-0005-0000-0000-000075500000}"/>
    <cellStyle name="Notas 2 2 2 2 2 3 13" xfId="20596" xr:uid="{00000000-0005-0000-0000-000076500000}"/>
    <cellStyle name="Notas 2 2 2 2 2 3 14" xfId="20597" xr:uid="{00000000-0005-0000-0000-000077500000}"/>
    <cellStyle name="Notas 2 2 2 2 2 3 2" xfId="20598" xr:uid="{00000000-0005-0000-0000-000078500000}"/>
    <cellStyle name="Notas 2 2 2 2 2 3 2 10" xfId="20599" xr:uid="{00000000-0005-0000-0000-000079500000}"/>
    <cellStyle name="Notas 2 2 2 2 2 3 2 11" xfId="20600" xr:uid="{00000000-0005-0000-0000-00007A500000}"/>
    <cellStyle name="Notas 2 2 2 2 2 3 2 12" xfId="20601" xr:uid="{00000000-0005-0000-0000-00007B500000}"/>
    <cellStyle name="Notas 2 2 2 2 2 3 2 13" xfId="20602" xr:uid="{00000000-0005-0000-0000-00007C500000}"/>
    <cellStyle name="Notas 2 2 2 2 2 3 2 2" xfId="20603" xr:uid="{00000000-0005-0000-0000-00007D500000}"/>
    <cellStyle name="Notas 2 2 2 2 2 3 2 2 2" xfId="20604" xr:uid="{00000000-0005-0000-0000-00007E500000}"/>
    <cellStyle name="Notas 2 2 2 2 2 3 2 2 3" xfId="20605" xr:uid="{00000000-0005-0000-0000-00007F500000}"/>
    <cellStyle name="Notas 2 2 2 2 2 3 2 2 4" xfId="20606" xr:uid="{00000000-0005-0000-0000-000080500000}"/>
    <cellStyle name="Notas 2 2 2 2 2 3 2 2 5" xfId="20607" xr:uid="{00000000-0005-0000-0000-000081500000}"/>
    <cellStyle name="Notas 2 2 2 2 2 3 2 2 6" xfId="20608" xr:uid="{00000000-0005-0000-0000-000082500000}"/>
    <cellStyle name="Notas 2 2 2 2 2 3 2 3" xfId="20609" xr:uid="{00000000-0005-0000-0000-000083500000}"/>
    <cellStyle name="Notas 2 2 2 2 2 3 2 3 2" xfId="20610" xr:uid="{00000000-0005-0000-0000-000084500000}"/>
    <cellStyle name="Notas 2 2 2 2 2 3 2 3 3" xfId="20611" xr:uid="{00000000-0005-0000-0000-000085500000}"/>
    <cellStyle name="Notas 2 2 2 2 2 3 2 3 4" xfId="20612" xr:uid="{00000000-0005-0000-0000-000086500000}"/>
    <cellStyle name="Notas 2 2 2 2 2 3 2 3 5" xfId="20613" xr:uid="{00000000-0005-0000-0000-000087500000}"/>
    <cellStyle name="Notas 2 2 2 2 2 3 2 3 6" xfId="20614" xr:uid="{00000000-0005-0000-0000-000088500000}"/>
    <cellStyle name="Notas 2 2 2 2 2 3 2 4" xfId="20615" xr:uid="{00000000-0005-0000-0000-000089500000}"/>
    <cellStyle name="Notas 2 2 2 2 2 3 2 4 2" xfId="20616" xr:uid="{00000000-0005-0000-0000-00008A500000}"/>
    <cellStyle name="Notas 2 2 2 2 2 3 2 4 3" xfId="20617" xr:uid="{00000000-0005-0000-0000-00008B500000}"/>
    <cellStyle name="Notas 2 2 2 2 2 3 2 4 4" xfId="20618" xr:uid="{00000000-0005-0000-0000-00008C500000}"/>
    <cellStyle name="Notas 2 2 2 2 2 3 2 4 5" xfId="20619" xr:uid="{00000000-0005-0000-0000-00008D500000}"/>
    <cellStyle name="Notas 2 2 2 2 2 3 2 4 6" xfId="20620" xr:uid="{00000000-0005-0000-0000-00008E500000}"/>
    <cellStyle name="Notas 2 2 2 2 2 3 2 5" xfId="20621" xr:uid="{00000000-0005-0000-0000-00008F500000}"/>
    <cellStyle name="Notas 2 2 2 2 2 3 2 5 2" xfId="20622" xr:uid="{00000000-0005-0000-0000-000090500000}"/>
    <cellStyle name="Notas 2 2 2 2 2 3 2 5 3" xfId="20623" xr:uid="{00000000-0005-0000-0000-000091500000}"/>
    <cellStyle name="Notas 2 2 2 2 2 3 2 5 4" xfId="20624" xr:uid="{00000000-0005-0000-0000-000092500000}"/>
    <cellStyle name="Notas 2 2 2 2 2 3 2 5 5" xfId="20625" xr:uid="{00000000-0005-0000-0000-000093500000}"/>
    <cellStyle name="Notas 2 2 2 2 2 3 2 5 6" xfId="20626" xr:uid="{00000000-0005-0000-0000-000094500000}"/>
    <cellStyle name="Notas 2 2 2 2 2 3 2 6" xfId="20627" xr:uid="{00000000-0005-0000-0000-000095500000}"/>
    <cellStyle name="Notas 2 2 2 2 2 3 2 6 2" xfId="20628" xr:uid="{00000000-0005-0000-0000-000096500000}"/>
    <cellStyle name="Notas 2 2 2 2 2 3 2 6 3" xfId="20629" xr:uid="{00000000-0005-0000-0000-000097500000}"/>
    <cellStyle name="Notas 2 2 2 2 2 3 2 6 4" xfId="20630" xr:uid="{00000000-0005-0000-0000-000098500000}"/>
    <cellStyle name="Notas 2 2 2 2 2 3 2 6 5" xfId="20631" xr:uid="{00000000-0005-0000-0000-000099500000}"/>
    <cellStyle name="Notas 2 2 2 2 2 3 2 6 6" xfId="20632" xr:uid="{00000000-0005-0000-0000-00009A500000}"/>
    <cellStyle name="Notas 2 2 2 2 2 3 2 7" xfId="20633" xr:uid="{00000000-0005-0000-0000-00009B500000}"/>
    <cellStyle name="Notas 2 2 2 2 2 3 2 7 2" xfId="20634" xr:uid="{00000000-0005-0000-0000-00009C500000}"/>
    <cellStyle name="Notas 2 2 2 2 2 3 2 7 3" xfId="20635" xr:uid="{00000000-0005-0000-0000-00009D500000}"/>
    <cellStyle name="Notas 2 2 2 2 2 3 2 7 4" xfId="20636" xr:uid="{00000000-0005-0000-0000-00009E500000}"/>
    <cellStyle name="Notas 2 2 2 2 2 3 2 7 5" xfId="20637" xr:uid="{00000000-0005-0000-0000-00009F500000}"/>
    <cellStyle name="Notas 2 2 2 2 2 3 2 7 6" xfId="20638" xr:uid="{00000000-0005-0000-0000-0000A0500000}"/>
    <cellStyle name="Notas 2 2 2 2 2 3 2 8" xfId="20639" xr:uid="{00000000-0005-0000-0000-0000A1500000}"/>
    <cellStyle name="Notas 2 2 2 2 2 3 2 8 2" xfId="20640" xr:uid="{00000000-0005-0000-0000-0000A2500000}"/>
    <cellStyle name="Notas 2 2 2 2 2 3 2 8 3" xfId="20641" xr:uid="{00000000-0005-0000-0000-0000A3500000}"/>
    <cellStyle name="Notas 2 2 2 2 2 3 2 8 4" xfId="20642" xr:uid="{00000000-0005-0000-0000-0000A4500000}"/>
    <cellStyle name="Notas 2 2 2 2 2 3 2 8 5" xfId="20643" xr:uid="{00000000-0005-0000-0000-0000A5500000}"/>
    <cellStyle name="Notas 2 2 2 2 2 3 2 8 6" xfId="20644" xr:uid="{00000000-0005-0000-0000-0000A6500000}"/>
    <cellStyle name="Notas 2 2 2 2 2 3 2 9" xfId="20645" xr:uid="{00000000-0005-0000-0000-0000A7500000}"/>
    <cellStyle name="Notas 2 2 2 2 2 3 3" xfId="20646" xr:uid="{00000000-0005-0000-0000-0000A8500000}"/>
    <cellStyle name="Notas 2 2 2 2 2 3 3 2" xfId="20647" xr:uid="{00000000-0005-0000-0000-0000A9500000}"/>
    <cellStyle name="Notas 2 2 2 2 2 3 3 3" xfId="20648" xr:uid="{00000000-0005-0000-0000-0000AA500000}"/>
    <cellStyle name="Notas 2 2 2 2 2 3 3 4" xfId="20649" xr:uid="{00000000-0005-0000-0000-0000AB500000}"/>
    <cellStyle name="Notas 2 2 2 2 2 3 3 5" xfId="20650" xr:uid="{00000000-0005-0000-0000-0000AC500000}"/>
    <cellStyle name="Notas 2 2 2 2 2 3 3 6" xfId="20651" xr:uid="{00000000-0005-0000-0000-0000AD500000}"/>
    <cellStyle name="Notas 2 2 2 2 2 3 4" xfId="20652" xr:uid="{00000000-0005-0000-0000-0000AE500000}"/>
    <cellStyle name="Notas 2 2 2 2 2 3 4 2" xfId="20653" xr:uid="{00000000-0005-0000-0000-0000AF500000}"/>
    <cellStyle name="Notas 2 2 2 2 2 3 4 3" xfId="20654" xr:uid="{00000000-0005-0000-0000-0000B0500000}"/>
    <cellStyle name="Notas 2 2 2 2 2 3 4 4" xfId="20655" xr:uid="{00000000-0005-0000-0000-0000B1500000}"/>
    <cellStyle name="Notas 2 2 2 2 2 3 4 5" xfId="20656" xr:uid="{00000000-0005-0000-0000-0000B2500000}"/>
    <cellStyle name="Notas 2 2 2 2 2 3 4 6" xfId="20657" xr:uid="{00000000-0005-0000-0000-0000B3500000}"/>
    <cellStyle name="Notas 2 2 2 2 2 3 5" xfId="20658" xr:uid="{00000000-0005-0000-0000-0000B4500000}"/>
    <cellStyle name="Notas 2 2 2 2 2 3 5 2" xfId="20659" xr:uid="{00000000-0005-0000-0000-0000B5500000}"/>
    <cellStyle name="Notas 2 2 2 2 2 3 5 3" xfId="20660" xr:uid="{00000000-0005-0000-0000-0000B6500000}"/>
    <cellStyle name="Notas 2 2 2 2 2 3 5 4" xfId="20661" xr:uid="{00000000-0005-0000-0000-0000B7500000}"/>
    <cellStyle name="Notas 2 2 2 2 2 3 5 5" xfId="20662" xr:uid="{00000000-0005-0000-0000-0000B8500000}"/>
    <cellStyle name="Notas 2 2 2 2 2 3 5 6" xfId="20663" xr:uid="{00000000-0005-0000-0000-0000B9500000}"/>
    <cellStyle name="Notas 2 2 2 2 2 3 6" xfId="20664" xr:uid="{00000000-0005-0000-0000-0000BA500000}"/>
    <cellStyle name="Notas 2 2 2 2 2 3 6 2" xfId="20665" xr:uid="{00000000-0005-0000-0000-0000BB500000}"/>
    <cellStyle name="Notas 2 2 2 2 2 3 6 3" xfId="20666" xr:uid="{00000000-0005-0000-0000-0000BC500000}"/>
    <cellStyle name="Notas 2 2 2 2 2 3 6 4" xfId="20667" xr:uid="{00000000-0005-0000-0000-0000BD500000}"/>
    <cellStyle name="Notas 2 2 2 2 2 3 6 5" xfId="20668" xr:uid="{00000000-0005-0000-0000-0000BE500000}"/>
    <cellStyle name="Notas 2 2 2 2 2 3 6 6" xfId="20669" xr:uid="{00000000-0005-0000-0000-0000BF500000}"/>
    <cellStyle name="Notas 2 2 2 2 2 3 7" xfId="20670" xr:uid="{00000000-0005-0000-0000-0000C0500000}"/>
    <cellStyle name="Notas 2 2 2 2 2 3 7 2" xfId="20671" xr:uid="{00000000-0005-0000-0000-0000C1500000}"/>
    <cellStyle name="Notas 2 2 2 2 2 3 7 3" xfId="20672" xr:uid="{00000000-0005-0000-0000-0000C2500000}"/>
    <cellStyle name="Notas 2 2 2 2 2 3 7 4" xfId="20673" xr:uid="{00000000-0005-0000-0000-0000C3500000}"/>
    <cellStyle name="Notas 2 2 2 2 2 3 7 5" xfId="20674" xr:uid="{00000000-0005-0000-0000-0000C4500000}"/>
    <cellStyle name="Notas 2 2 2 2 2 3 7 6" xfId="20675" xr:uid="{00000000-0005-0000-0000-0000C5500000}"/>
    <cellStyle name="Notas 2 2 2 2 2 3 8" xfId="20676" xr:uid="{00000000-0005-0000-0000-0000C6500000}"/>
    <cellStyle name="Notas 2 2 2 2 2 3 8 2" xfId="20677" xr:uid="{00000000-0005-0000-0000-0000C7500000}"/>
    <cellStyle name="Notas 2 2 2 2 2 3 8 3" xfId="20678" xr:uid="{00000000-0005-0000-0000-0000C8500000}"/>
    <cellStyle name="Notas 2 2 2 2 2 3 8 4" xfId="20679" xr:uid="{00000000-0005-0000-0000-0000C9500000}"/>
    <cellStyle name="Notas 2 2 2 2 2 3 8 5" xfId="20680" xr:uid="{00000000-0005-0000-0000-0000CA500000}"/>
    <cellStyle name="Notas 2 2 2 2 2 3 8 6" xfId="20681" xr:uid="{00000000-0005-0000-0000-0000CB500000}"/>
    <cellStyle name="Notas 2 2 2 2 2 3 9" xfId="20682" xr:uid="{00000000-0005-0000-0000-0000CC500000}"/>
    <cellStyle name="Notas 2 2 2 2 2 3 9 2" xfId="20683" xr:uid="{00000000-0005-0000-0000-0000CD500000}"/>
    <cellStyle name="Notas 2 2 2 2 2 3 9 3" xfId="20684" xr:uid="{00000000-0005-0000-0000-0000CE500000}"/>
    <cellStyle name="Notas 2 2 2 2 2 3 9 4" xfId="20685" xr:uid="{00000000-0005-0000-0000-0000CF500000}"/>
    <cellStyle name="Notas 2 2 2 2 2 3 9 5" xfId="20686" xr:uid="{00000000-0005-0000-0000-0000D0500000}"/>
    <cellStyle name="Notas 2 2 2 2 2 3 9 6" xfId="20687" xr:uid="{00000000-0005-0000-0000-0000D1500000}"/>
    <cellStyle name="Notas 2 2 2 2 2 4" xfId="20688" xr:uid="{00000000-0005-0000-0000-0000D2500000}"/>
    <cellStyle name="Notas 2 2 2 2 2 4 10" xfId="20689" xr:uid="{00000000-0005-0000-0000-0000D3500000}"/>
    <cellStyle name="Notas 2 2 2 2 2 4 11" xfId="20690" xr:uid="{00000000-0005-0000-0000-0000D4500000}"/>
    <cellStyle name="Notas 2 2 2 2 2 4 12" xfId="20691" xr:uid="{00000000-0005-0000-0000-0000D5500000}"/>
    <cellStyle name="Notas 2 2 2 2 2 4 13" xfId="20692" xr:uid="{00000000-0005-0000-0000-0000D6500000}"/>
    <cellStyle name="Notas 2 2 2 2 2 4 2" xfId="20693" xr:uid="{00000000-0005-0000-0000-0000D7500000}"/>
    <cellStyle name="Notas 2 2 2 2 2 4 2 2" xfId="20694" xr:uid="{00000000-0005-0000-0000-0000D8500000}"/>
    <cellStyle name="Notas 2 2 2 2 2 4 2 3" xfId="20695" xr:uid="{00000000-0005-0000-0000-0000D9500000}"/>
    <cellStyle name="Notas 2 2 2 2 2 4 2 4" xfId="20696" xr:uid="{00000000-0005-0000-0000-0000DA500000}"/>
    <cellStyle name="Notas 2 2 2 2 2 4 2 5" xfId="20697" xr:uid="{00000000-0005-0000-0000-0000DB500000}"/>
    <cellStyle name="Notas 2 2 2 2 2 4 2 6" xfId="20698" xr:uid="{00000000-0005-0000-0000-0000DC500000}"/>
    <cellStyle name="Notas 2 2 2 2 2 4 3" xfId="20699" xr:uid="{00000000-0005-0000-0000-0000DD500000}"/>
    <cellStyle name="Notas 2 2 2 2 2 4 3 2" xfId="20700" xr:uid="{00000000-0005-0000-0000-0000DE500000}"/>
    <cellStyle name="Notas 2 2 2 2 2 4 3 3" xfId="20701" xr:uid="{00000000-0005-0000-0000-0000DF500000}"/>
    <cellStyle name="Notas 2 2 2 2 2 4 3 4" xfId="20702" xr:uid="{00000000-0005-0000-0000-0000E0500000}"/>
    <cellStyle name="Notas 2 2 2 2 2 4 3 5" xfId="20703" xr:uid="{00000000-0005-0000-0000-0000E1500000}"/>
    <cellStyle name="Notas 2 2 2 2 2 4 3 6" xfId="20704" xr:uid="{00000000-0005-0000-0000-0000E2500000}"/>
    <cellStyle name="Notas 2 2 2 2 2 4 4" xfId="20705" xr:uid="{00000000-0005-0000-0000-0000E3500000}"/>
    <cellStyle name="Notas 2 2 2 2 2 4 4 2" xfId="20706" xr:uid="{00000000-0005-0000-0000-0000E4500000}"/>
    <cellStyle name="Notas 2 2 2 2 2 4 4 3" xfId="20707" xr:uid="{00000000-0005-0000-0000-0000E5500000}"/>
    <cellStyle name="Notas 2 2 2 2 2 4 4 4" xfId="20708" xr:uid="{00000000-0005-0000-0000-0000E6500000}"/>
    <cellStyle name="Notas 2 2 2 2 2 4 4 5" xfId="20709" xr:uid="{00000000-0005-0000-0000-0000E7500000}"/>
    <cellStyle name="Notas 2 2 2 2 2 4 4 6" xfId="20710" xr:uid="{00000000-0005-0000-0000-0000E8500000}"/>
    <cellStyle name="Notas 2 2 2 2 2 4 5" xfId="20711" xr:uid="{00000000-0005-0000-0000-0000E9500000}"/>
    <cellStyle name="Notas 2 2 2 2 2 4 5 2" xfId="20712" xr:uid="{00000000-0005-0000-0000-0000EA500000}"/>
    <cellStyle name="Notas 2 2 2 2 2 4 5 3" xfId="20713" xr:uid="{00000000-0005-0000-0000-0000EB500000}"/>
    <cellStyle name="Notas 2 2 2 2 2 4 5 4" xfId="20714" xr:uid="{00000000-0005-0000-0000-0000EC500000}"/>
    <cellStyle name="Notas 2 2 2 2 2 4 5 5" xfId="20715" xr:uid="{00000000-0005-0000-0000-0000ED500000}"/>
    <cellStyle name="Notas 2 2 2 2 2 4 5 6" xfId="20716" xr:uid="{00000000-0005-0000-0000-0000EE500000}"/>
    <cellStyle name="Notas 2 2 2 2 2 4 6" xfId="20717" xr:uid="{00000000-0005-0000-0000-0000EF500000}"/>
    <cellStyle name="Notas 2 2 2 2 2 4 6 2" xfId="20718" xr:uid="{00000000-0005-0000-0000-0000F0500000}"/>
    <cellStyle name="Notas 2 2 2 2 2 4 6 3" xfId="20719" xr:uid="{00000000-0005-0000-0000-0000F1500000}"/>
    <cellStyle name="Notas 2 2 2 2 2 4 6 4" xfId="20720" xr:uid="{00000000-0005-0000-0000-0000F2500000}"/>
    <cellStyle name="Notas 2 2 2 2 2 4 6 5" xfId="20721" xr:uid="{00000000-0005-0000-0000-0000F3500000}"/>
    <cellStyle name="Notas 2 2 2 2 2 4 6 6" xfId="20722" xr:uid="{00000000-0005-0000-0000-0000F4500000}"/>
    <cellStyle name="Notas 2 2 2 2 2 4 7" xfId="20723" xr:uid="{00000000-0005-0000-0000-0000F5500000}"/>
    <cellStyle name="Notas 2 2 2 2 2 4 7 2" xfId="20724" xr:uid="{00000000-0005-0000-0000-0000F6500000}"/>
    <cellStyle name="Notas 2 2 2 2 2 4 7 3" xfId="20725" xr:uid="{00000000-0005-0000-0000-0000F7500000}"/>
    <cellStyle name="Notas 2 2 2 2 2 4 7 4" xfId="20726" xr:uid="{00000000-0005-0000-0000-0000F8500000}"/>
    <cellStyle name="Notas 2 2 2 2 2 4 7 5" xfId="20727" xr:uid="{00000000-0005-0000-0000-0000F9500000}"/>
    <cellStyle name="Notas 2 2 2 2 2 4 7 6" xfId="20728" xr:uid="{00000000-0005-0000-0000-0000FA500000}"/>
    <cellStyle name="Notas 2 2 2 2 2 4 8" xfId="20729" xr:uid="{00000000-0005-0000-0000-0000FB500000}"/>
    <cellStyle name="Notas 2 2 2 2 2 4 8 2" xfId="20730" xr:uid="{00000000-0005-0000-0000-0000FC500000}"/>
    <cellStyle name="Notas 2 2 2 2 2 4 8 3" xfId="20731" xr:uid="{00000000-0005-0000-0000-0000FD500000}"/>
    <cellStyle name="Notas 2 2 2 2 2 4 8 4" xfId="20732" xr:uid="{00000000-0005-0000-0000-0000FE500000}"/>
    <cellStyle name="Notas 2 2 2 2 2 4 8 5" xfId="20733" xr:uid="{00000000-0005-0000-0000-0000FF500000}"/>
    <cellStyle name="Notas 2 2 2 2 2 4 8 6" xfId="20734" xr:uid="{00000000-0005-0000-0000-000000510000}"/>
    <cellStyle name="Notas 2 2 2 2 2 4 9" xfId="20735" xr:uid="{00000000-0005-0000-0000-000001510000}"/>
    <cellStyle name="Notas 2 2 2 2 2 5" xfId="20736" xr:uid="{00000000-0005-0000-0000-000002510000}"/>
    <cellStyle name="Notas 2 2 2 2 2 5 10" xfId="20737" xr:uid="{00000000-0005-0000-0000-000003510000}"/>
    <cellStyle name="Notas 2 2 2 2 2 5 11" xfId="20738" xr:uid="{00000000-0005-0000-0000-000004510000}"/>
    <cellStyle name="Notas 2 2 2 2 2 5 12" xfId="20739" xr:uid="{00000000-0005-0000-0000-000005510000}"/>
    <cellStyle name="Notas 2 2 2 2 2 5 13" xfId="20740" xr:uid="{00000000-0005-0000-0000-000006510000}"/>
    <cellStyle name="Notas 2 2 2 2 2 5 2" xfId="20741" xr:uid="{00000000-0005-0000-0000-000007510000}"/>
    <cellStyle name="Notas 2 2 2 2 2 5 2 2" xfId="20742" xr:uid="{00000000-0005-0000-0000-000008510000}"/>
    <cellStyle name="Notas 2 2 2 2 2 5 2 3" xfId="20743" xr:uid="{00000000-0005-0000-0000-000009510000}"/>
    <cellStyle name="Notas 2 2 2 2 2 5 2 4" xfId="20744" xr:uid="{00000000-0005-0000-0000-00000A510000}"/>
    <cellStyle name="Notas 2 2 2 2 2 5 2 5" xfId="20745" xr:uid="{00000000-0005-0000-0000-00000B510000}"/>
    <cellStyle name="Notas 2 2 2 2 2 5 2 6" xfId="20746" xr:uid="{00000000-0005-0000-0000-00000C510000}"/>
    <cellStyle name="Notas 2 2 2 2 2 5 3" xfId="20747" xr:uid="{00000000-0005-0000-0000-00000D510000}"/>
    <cellStyle name="Notas 2 2 2 2 2 5 3 2" xfId="20748" xr:uid="{00000000-0005-0000-0000-00000E510000}"/>
    <cellStyle name="Notas 2 2 2 2 2 5 3 3" xfId="20749" xr:uid="{00000000-0005-0000-0000-00000F510000}"/>
    <cellStyle name="Notas 2 2 2 2 2 5 3 4" xfId="20750" xr:uid="{00000000-0005-0000-0000-000010510000}"/>
    <cellStyle name="Notas 2 2 2 2 2 5 3 5" xfId="20751" xr:uid="{00000000-0005-0000-0000-000011510000}"/>
    <cellStyle name="Notas 2 2 2 2 2 5 3 6" xfId="20752" xr:uid="{00000000-0005-0000-0000-000012510000}"/>
    <cellStyle name="Notas 2 2 2 2 2 5 4" xfId="20753" xr:uid="{00000000-0005-0000-0000-000013510000}"/>
    <cellStyle name="Notas 2 2 2 2 2 5 4 2" xfId="20754" xr:uid="{00000000-0005-0000-0000-000014510000}"/>
    <cellStyle name="Notas 2 2 2 2 2 5 4 3" xfId="20755" xr:uid="{00000000-0005-0000-0000-000015510000}"/>
    <cellStyle name="Notas 2 2 2 2 2 5 4 4" xfId="20756" xr:uid="{00000000-0005-0000-0000-000016510000}"/>
    <cellStyle name="Notas 2 2 2 2 2 5 4 5" xfId="20757" xr:uid="{00000000-0005-0000-0000-000017510000}"/>
    <cellStyle name="Notas 2 2 2 2 2 5 4 6" xfId="20758" xr:uid="{00000000-0005-0000-0000-000018510000}"/>
    <cellStyle name="Notas 2 2 2 2 2 5 5" xfId="20759" xr:uid="{00000000-0005-0000-0000-000019510000}"/>
    <cellStyle name="Notas 2 2 2 2 2 5 5 2" xfId="20760" xr:uid="{00000000-0005-0000-0000-00001A510000}"/>
    <cellStyle name="Notas 2 2 2 2 2 5 5 3" xfId="20761" xr:uid="{00000000-0005-0000-0000-00001B510000}"/>
    <cellStyle name="Notas 2 2 2 2 2 5 5 4" xfId="20762" xr:uid="{00000000-0005-0000-0000-00001C510000}"/>
    <cellStyle name="Notas 2 2 2 2 2 5 5 5" xfId="20763" xr:uid="{00000000-0005-0000-0000-00001D510000}"/>
    <cellStyle name="Notas 2 2 2 2 2 5 5 6" xfId="20764" xr:uid="{00000000-0005-0000-0000-00001E510000}"/>
    <cellStyle name="Notas 2 2 2 2 2 5 6" xfId="20765" xr:uid="{00000000-0005-0000-0000-00001F510000}"/>
    <cellStyle name="Notas 2 2 2 2 2 5 6 2" xfId="20766" xr:uid="{00000000-0005-0000-0000-000020510000}"/>
    <cellStyle name="Notas 2 2 2 2 2 5 6 3" xfId="20767" xr:uid="{00000000-0005-0000-0000-000021510000}"/>
    <cellStyle name="Notas 2 2 2 2 2 5 6 4" xfId="20768" xr:uid="{00000000-0005-0000-0000-000022510000}"/>
    <cellStyle name="Notas 2 2 2 2 2 5 6 5" xfId="20769" xr:uid="{00000000-0005-0000-0000-000023510000}"/>
    <cellStyle name="Notas 2 2 2 2 2 5 6 6" xfId="20770" xr:uid="{00000000-0005-0000-0000-000024510000}"/>
    <cellStyle name="Notas 2 2 2 2 2 5 7" xfId="20771" xr:uid="{00000000-0005-0000-0000-000025510000}"/>
    <cellStyle name="Notas 2 2 2 2 2 5 7 2" xfId="20772" xr:uid="{00000000-0005-0000-0000-000026510000}"/>
    <cellStyle name="Notas 2 2 2 2 2 5 7 3" xfId="20773" xr:uid="{00000000-0005-0000-0000-000027510000}"/>
    <cellStyle name="Notas 2 2 2 2 2 5 7 4" xfId="20774" xr:uid="{00000000-0005-0000-0000-000028510000}"/>
    <cellStyle name="Notas 2 2 2 2 2 5 7 5" xfId="20775" xr:uid="{00000000-0005-0000-0000-000029510000}"/>
    <cellStyle name="Notas 2 2 2 2 2 5 7 6" xfId="20776" xr:uid="{00000000-0005-0000-0000-00002A510000}"/>
    <cellStyle name="Notas 2 2 2 2 2 5 8" xfId="20777" xr:uid="{00000000-0005-0000-0000-00002B510000}"/>
    <cellStyle name="Notas 2 2 2 2 2 5 8 2" xfId="20778" xr:uid="{00000000-0005-0000-0000-00002C510000}"/>
    <cellStyle name="Notas 2 2 2 2 2 5 8 3" xfId="20779" xr:uid="{00000000-0005-0000-0000-00002D510000}"/>
    <cellStyle name="Notas 2 2 2 2 2 5 8 4" xfId="20780" xr:uid="{00000000-0005-0000-0000-00002E510000}"/>
    <cellStyle name="Notas 2 2 2 2 2 5 8 5" xfId="20781" xr:uid="{00000000-0005-0000-0000-00002F510000}"/>
    <cellStyle name="Notas 2 2 2 2 2 5 8 6" xfId="20782" xr:uid="{00000000-0005-0000-0000-000030510000}"/>
    <cellStyle name="Notas 2 2 2 2 2 5 9" xfId="20783" xr:uid="{00000000-0005-0000-0000-000031510000}"/>
    <cellStyle name="Notas 2 2 2 2 2 6" xfId="20784" xr:uid="{00000000-0005-0000-0000-000032510000}"/>
    <cellStyle name="Notas 2 2 2 2 2 6 10" xfId="20785" xr:uid="{00000000-0005-0000-0000-000033510000}"/>
    <cellStyle name="Notas 2 2 2 2 2 6 11" xfId="20786" xr:uid="{00000000-0005-0000-0000-000034510000}"/>
    <cellStyle name="Notas 2 2 2 2 2 6 12" xfId="20787" xr:uid="{00000000-0005-0000-0000-000035510000}"/>
    <cellStyle name="Notas 2 2 2 2 2 6 13" xfId="20788" xr:uid="{00000000-0005-0000-0000-000036510000}"/>
    <cellStyle name="Notas 2 2 2 2 2 6 2" xfId="20789" xr:uid="{00000000-0005-0000-0000-000037510000}"/>
    <cellStyle name="Notas 2 2 2 2 2 6 2 2" xfId="20790" xr:uid="{00000000-0005-0000-0000-000038510000}"/>
    <cellStyle name="Notas 2 2 2 2 2 6 2 3" xfId="20791" xr:uid="{00000000-0005-0000-0000-000039510000}"/>
    <cellStyle name="Notas 2 2 2 2 2 6 2 4" xfId="20792" xr:uid="{00000000-0005-0000-0000-00003A510000}"/>
    <cellStyle name="Notas 2 2 2 2 2 6 2 5" xfId="20793" xr:uid="{00000000-0005-0000-0000-00003B510000}"/>
    <cellStyle name="Notas 2 2 2 2 2 6 2 6" xfId="20794" xr:uid="{00000000-0005-0000-0000-00003C510000}"/>
    <cellStyle name="Notas 2 2 2 2 2 6 3" xfId="20795" xr:uid="{00000000-0005-0000-0000-00003D510000}"/>
    <cellStyle name="Notas 2 2 2 2 2 6 3 2" xfId="20796" xr:uid="{00000000-0005-0000-0000-00003E510000}"/>
    <cellStyle name="Notas 2 2 2 2 2 6 3 3" xfId="20797" xr:uid="{00000000-0005-0000-0000-00003F510000}"/>
    <cellStyle name="Notas 2 2 2 2 2 6 3 4" xfId="20798" xr:uid="{00000000-0005-0000-0000-000040510000}"/>
    <cellStyle name="Notas 2 2 2 2 2 6 3 5" xfId="20799" xr:uid="{00000000-0005-0000-0000-000041510000}"/>
    <cellStyle name="Notas 2 2 2 2 2 6 3 6" xfId="20800" xr:uid="{00000000-0005-0000-0000-000042510000}"/>
    <cellStyle name="Notas 2 2 2 2 2 6 4" xfId="20801" xr:uid="{00000000-0005-0000-0000-000043510000}"/>
    <cellStyle name="Notas 2 2 2 2 2 6 4 2" xfId="20802" xr:uid="{00000000-0005-0000-0000-000044510000}"/>
    <cellStyle name="Notas 2 2 2 2 2 6 4 3" xfId="20803" xr:uid="{00000000-0005-0000-0000-000045510000}"/>
    <cellStyle name="Notas 2 2 2 2 2 6 4 4" xfId="20804" xr:uid="{00000000-0005-0000-0000-000046510000}"/>
    <cellStyle name="Notas 2 2 2 2 2 6 4 5" xfId="20805" xr:uid="{00000000-0005-0000-0000-000047510000}"/>
    <cellStyle name="Notas 2 2 2 2 2 6 4 6" xfId="20806" xr:uid="{00000000-0005-0000-0000-000048510000}"/>
    <cellStyle name="Notas 2 2 2 2 2 6 5" xfId="20807" xr:uid="{00000000-0005-0000-0000-000049510000}"/>
    <cellStyle name="Notas 2 2 2 2 2 6 5 2" xfId="20808" xr:uid="{00000000-0005-0000-0000-00004A510000}"/>
    <cellStyle name="Notas 2 2 2 2 2 6 5 3" xfId="20809" xr:uid="{00000000-0005-0000-0000-00004B510000}"/>
    <cellStyle name="Notas 2 2 2 2 2 6 5 4" xfId="20810" xr:uid="{00000000-0005-0000-0000-00004C510000}"/>
    <cellStyle name="Notas 2 2 2 2 2 6 5 5" xfId="20811" xr:uid="{00000000-0005-0000-0000-00004D510000}"/>
    <cellStyle name="Notas 2 2 2 2 2 6 5 6" xfId="20812" xr:uid="{00000000-0005-0000-0000-00004E510000}"/>
    <cellStyle name="Notas 2 2 2 2 2 6 6" xfId="20813" xr:uid="{00000000-0005-0000-0000-00004F510000}"/>
    <cellStyle name="Notas 2 2 2 2 2 6 6 2" xfId="20814" xr:uid="{00000000-0005-0000-0000-000050510000}"/>
    <cellStyle name="Notas 2 2 2 2 2 6 6 3" xfId="20815" xr:uid="{00000000-0005-0000-0000-000051510000}"/>
    <cellStyle name="Notas 2 2 2 2 2 6 6 4" xfId="20816" xr:uid="{00000000-0005-0000-0000-000052510000}"/>
    <cellStyle name="Notas 2 2 2 2 2 6 6 5" xfId="20817" xr:uid="{00000000-0005-0000-0000-000053510000}"/>
    <cellStyle name="Notas 2 2 2 2 2 6 6 6" xfId="20818" xr:uid="{00000000-0005-0000-0000-000054510000}"/>
    <cellStyle name="Notas 2 2 2 2 2 6 7" xfId="20819" xr:uid="{00000000-0005-0000-0000-000055510000}"/>
    <cellStyle name="Notas 2 2 2 2 2 6 7 2" xfId="20820" xr:uid="{00000000-0005-0000-0000-000056510000}"/>
    <cellStyle name="Notas 2 2 2 2 2 6 7 3" xfId="20821" xr:uid="{00000000-0005-0000-0000-000057510000}"/>
    <cellStyle name="Notas 2 2 2 2 2 6 7 4" xfId="20822" xr:uid="{00000000-0005-0000-0000-000058510000}"/>
    <cellStyle name="Notas 2 2 2 2 2 6 7 5" xfId="20823" xr:uid="{00000000-0005-0000-0000-000059510000}"/>
    <cellStyle name="Notas 2 2 2 2 2 6 7 6" xfId="20824" xr:uid="{00000000-0005-0000-0000-00005A510000}"/>
    <cellStyle name="Notas 2 2 2 2 2 6 8" xfId="20825" xr:uid="{00000000-0005-0000-0000-00005B510000}"/>
    <cellStyle name="Notas 2 2 2 2 2 6 8 2" xfId="20826" xr:uid="{00000000-0005-0000-0000-00005C510000}"/>
    <cellStyle name="Notas 2 2 2 2 2 6 8 3" xfId="20827" xr:uid="{00000000-0005-0000-0000-00005D510000}"/>
    <cellStyle name="Notas 2 2 2 2 2 6 8 4" xfId="20828" xr:uid="{00000000-0005-0000-0000-00005E510000}"/>
    <cellStyle name="Notas 2 2 2 2 2 6 8 5" xfId="20829" xr:uid="{00000000-0005-0000-0000-00005F510000}"/>
    <cellStyle name="Notas 2 2 2 2 2 6 8 6" xfId="20830" xr:uid="{00000000-0005-0000-0000-000060510000}"/>
    <cellStyle name="Notas 2 2 2 2 2 6 9" xfId="20831" xr:uid="{00000000-0005-0000-0000-000061510000}"/>
    <cellStyle name="Notas 2 2 2 2 2 7" xfId="20832" xr:uid="{00000000-0005-0000-0000-000062510000}"/>
    <cellStyle name="Notas 2 2 2 2 2 7 10" xfId="20833" xr:uid="{00000000-0005-0000-0000-000063510000}"/>
    <cellStyle name="Notas 2 2 2 2 2 7 11" xfId="20834" xr:uid="{00000000-0005-0000-0000-000064510000}"/>
    <cellStyle name="Notas 2 2 2 2 2 7 12" xfId="20835" xr:uid="{00000000-0005-0000-0000-000065510000}"/>
    <cellStyle name="Notas 2 2 2 2 2 7 13" xfId="20836" xr:uid="{00000000-0005-0000-0000-000066510000}"/>
    <cellStyle name="Notas 2 2 2 2 2 7 2" xfId="20837" xr:uid="{00000000-0005-0000-0000-000067510000}"/>
    <cellStyle name="Notas 2 2 2 2 2 7 2 2" xfId="20838" xr:uid="{00000000-0005-0000-0000-000068510000}"/>
    <cellStyle name="Notas 2 2 2 2 2 7 2 3" xfId="20839" xr:uid="{00000000-0005-0000-0000-000069510000}"/>
    <cellStyle name="Notas 2 2 2 2 2 7 2 4" xfId="20840" xr:uid="{00000000-0005-0000-0000-00006A510000}"/>
    <cellStyle name="Notas 2 2 2 2 2 7 2 5" xfId="20841" xr:uid="{00000000-0005-0000-0000-00006B510000}"/>
    <cellStyle name="Notas 2 2 2 2 2 7 2 6" xfId="20842" xr:uid="{00000000-0005-0000-0000-00006C510000}"/>
    <cellStyle name="Notas 2 2 2 2 2 7 3" xfId="20843" xr:uid="{00000000-0005-0000-0000-00006D510000}"/>
    <cellStyle name="Notas 2 2 2 2 2 7 3 2" xfId="20844" xr:uid="{00000000-0005-0000-0000-00006E510000}"/>
    <cellStyle name="Notas 2 2 2 2 2 7 3 3" xfId="20845" xr:uid="{00000000-0005-0000-0000-00006F510000}"/>
    <cellStyle name="Notas 2 2 2 2 2 7 3 4" xfId="20846" xr:uid="{00000000-0005-0000-0000-000070510000}"/>
    <cellStyle name="Notas 2 2 2 2 2 7 3 5" xfId="20847" xr:uid="{00000000-0005-0000-0000-000071510000}"/>
    <cellStyle name="Notas 2 2 2 2 2 7 3 6" xfId="20848" xr:uid="{00000000-0005-0000-0000-000072510000}"/>
    <cellStyle name="Notas 2 2 2 2 2 7 4" xfId="20849" xr:uid="{00000000-0005-0000-0000-000073510000}"/>
    <cellStyle name="Notas 2 2 2 2 2 7 4 2" xfId="20850" xr:uid="{00000000-0005-0000-0000-000074510000}"/>
    <cellStyle name="Notas 2 2 2 2 2 7 4 3" xfId="20851" xr:uid="{00000000-0005-0000-0000-000075510000}"/>
    <cellStyle name="Notas 2 2 2 2 2 7 4 4" xfId="20852" xr:uid="{00000000-0005-0000-0000-000076510000}"/>
    <cellStyle name="Notas 2 2 2 2 2 7 4 5" xfId="20853" xr:uid="{00000000-0005-0000-0000-000077510000}"/>
    <cellStyle name="Notas 2 2 2 2 2 7 4 6" xfId="20854" xr:uid="{00000000-0005-0000-0000-000078510000}"/>
    <cellStyle name="Notas 2 2 2 2 2 7 5" xfId="20855" xr:uid="{00000000-0005-0000-0000-000079510000}"/>
    <cellStyle name="Notas 2 2 2 2 2 7 5 2" xfId="20856" xr:uid="{00000000-0005-0000-0000-00007A510000}"/>
    <cellStyle name="Notas 2 2 2 2 2 7 5 3" xfId="20857" xr:uid="{00000000-0005-0000-0000-00007B510000}"/>
    <cellStyle name="Notas 2 2 2 2 2 7 5 4" xfId="20858" xr:uid="{00000000-0005-0000-0000-00007C510000}"/>
    <cellStyle name="Notas 2 2 2 2 2 7 5 5" xfId="20859" xr:uid="{00000000-0005-0000-0000-00007D510000}"/>
    <cellStyle name="Notas 2 2 2 2 2 7 5 6" xfId="20860" xr:uid="{00000000-0005-0000-0000-00007E510000}"/>
    <cellStyle name="Notas 2 2 2 2 2 7 6" xfId="20861" xr:uid="{00000000-0005-0000-0000-00007F510000}"/>
    <cellStyle name="Notas 2 2 2 2 2 7 6 2" xfId="20862" xr:uid="{00000000-0005-0000-0000-000080510000}"/>
    <cellStyle name="Notas 2 2 2 2 2 7 6 3" xfId="20863" xr:uid="{00000000-0005-0000-0000-000081510000}"/>
    <cellStyle name="Notas 2 2 2 2 2 7 6 4" xfId="20864" xr:uid="{00000000-0005-0000-0000-000082510000}"/>
    <cellStyle name="Notas 2 2 2 2 2 7 6 5" xfId="20865" xr:uid="{00000000-0005-0000-0000-000083510000}"/>
    <cellStyle name="Notas 2 2 2 2 2 7 6 6" xfId="20866" xr:uid="{00000000-0005-0000-0000-000084510000}"/>
    <cellStyle name="Notas 2 2 2 2 2 7 7" xfId="20867" xr:uid="{00000000-0005-0000-0000-000085510000}"/>
    <cellStyle name="Notas 2 2 2 2 2 7 7 2" xfId="20868" xr:uid="{00000000-0005-0000-0000-000086510000}"/>
    <cellStyle name="Notas 2 2 2 2 2 7 7 3" xfId="20869" xr:uid="{00000000-0005-0000-0000-000087510000}"/>
    <cellStyle name="Notas 2 2 2 2 2 7 7 4" xfId="20870" xr:uid="{00000000-0005-0000-0000-000088510000}"/>
    <cellStyle name="Notas 2 2 2 2 2 7 7 5" xfId="20871" xr:uid="{00000000-0005-0000-0000-000089510000}"/>
    <cellStyle name="Notas 2 2 2 2 2 7 7 6" xfId="20872" xr:uid="{00000000-0005-0000-0000-00008A510000}"/>
    <cellStyle name="Notas 2 2 2 2 2 7 8" xfId="20873" xr:uid="{00000000-0005-0000-0000-00008B510000}"/>
    <cellStyle name="Notas 2 2 2 2 2 7 8 2" xfId="20874" xr:uid="{00000000-0005-0000-0000-00008C510000}"/>
    <cellStyle name="Notas 2 2 2 2 2 7 8 3" xfId="20875" xr:uid="{00000000-0005-0000-0000-00008D510000}"/>
    <cellStyle name="Notas 2 2 2 2 2 7 8 4" xfId="20876" xr:uid="{00000000-0005-0000-0000-00008E510000}"/>
    <cellStyle name="Notas 2 2 2 2 2 7 8 5" xfId="20877" xr:uid="{00000000-0005-0000-0000-00008F510000}"/>
    <cellStyle name="Notas 2 2 2 2 2 7 8 6" xfId="20878" xr:uid="{00000000-0005-0000-0000-000090510000}"/>
    <cellStyle name="Notas 2 2 2 2 2 7 9" xfId="20879" xr:uid="{00000000-0005-0000-0000-000091510000}"/>
    <cellStyle name="Notas 2 2 2 2 2 8" xfId="20880" xr:uid="{00000000-0005-0000-0000-000092510000}"/>
    <cellStyle name="Notas 2 2 2 2 2 8 10" xfId="20881" xr:uid="{00000000-0005-0000-0000-000093510000}"/>
    <cellStyle name="Notas 2 2 2 2 2 8 11" xfId="20882" xr:uid="{00000000-0005-0000-0000-000094510000}"/>
    <cellStyle name="Notas 2 2 2 2 2 8 12" xfId="20883" xr:uid="{00000000-0005-0000-0000-000095510000}"/>
    <cellStyle name="Notas 2 2 2 2 2 8 13" xfId="20884" xr:uid="{00000000-0005-0000-0000-000096510000}"/>
    <cellStyle name="Notas 2 2 2 2 2 8 2" xfId="20885" xr:uid="{00000000-0005-0000-0000-000097510000}"/>
    <cellStyle name="Notas 2 2 2 2 2 8 2 2" xfId="20886" xr:uid="{00000000-0005-0000-0000-000098510000}"/>
    <cellStyle name="Notas 2 2 2 2 2 8 2 3" xfId="20887" xr:uid="{00000000-0005-0000-0000-000099510000}"/>
    <cellStyle name="Notas 2 2 2 2 2 8 2 4" xfId="20888" xr:uid="{00000000-0005-0000-0000-00009A510000}"/>
    <cellStyle name="Notas 2 2 2 2 2 8 2 5" xfId="20889" xr:uid="{00000000-0005-0000-0000-00009B510000}"/>
    <cellStyle name="Notas 2 2 2 2 2 8 2 6" xfId="20890" xr:uid="{00000000-0005-0000-0000-00009C510000}"/>
    <cellStyle name="Notas 2 2 2 2 2 8 3" xfId="20891" xr:uid="{00000000-0005-0000-0000-00009D510000}"/>
    <cellStyle name="Notas 2 2 2 2 2 8 3 2" xfId="20892" xr:uid="{00000000-0005-0000-0000-00009E510000}"/>
    <cellStyle name="Notas 2 2 2 2 2 8 3 3" xfId="20893" xr:uid="{00000000-0005-0000-0000-00009F510000}"/>
    <cellStyle name="Notas 2 2 2 2 2 8 3 4" xfId="20894" xr:uid="{00000000-0005-0000-0000-0000A0510000}"/>
    <cellStyle name="Notas 2 2 2 2 2 8 3 5" xfId="20895" xr:uid="{00000000-0005-0000-0000-0000A1510000}"/>
    <cellStyle name="Notas 2 2 2 2 2 8 3 6" xfId="20896" xr:uid="{00000000-0005-0000-0000-0000A2510000}"/>
    <cellStyle name="Notas 2 2 2 2 2 8 4" xfId="20897" xr:uid="{00000000-0005-0000-0000-0000A3510000}"/>
    <cellStyle name="Notas 2 2 2 2 2 8 4 2" xfId="20898" xr:uid="{00000000-0005-0000-0000-0000A4510000}"/>
    <cellStyle name="Notas 2 2 2 2 2 8 4 3" xfId="20899" xr:uid="{00000000-0005-0000-0000-0000A5510000}"/>
    <cellStyle name="Notas 2 2 2 2 2 8 4 4" xfId="20900" xr:uid="{00000000-0005-0000-0000-0000A6510000}"/>
    <cellStyle name="Notas 2 2 2 2 2 8 4 5" xfId="20901" xr:uid="{00000000-0005-0000-0000-0000A7510000}"/>
    <cellStyle name="Notas 2 2 2 2 2 8 4 6" xfId="20902" xr:uid="{00000000-0005-0000-0000-0000A8510000}"/>
    <cellStyle name="Notas 2 2 2 2 2 8 5" xfId="20903" xr:uid="{00000000-0005-0000-0000-0000A9510000}"/>
    <cellStyle name="Notas 2 2 2 2 2 8 5 2" xfId="20904" xr:uid="{00000000-0005-0000-0000-0000AA510000}"/>
    <cellStyle name="Notas 2 2 2 2 2 8 5 3" xfId="20905" xr:uid="{00000000-0005-0000-0000-0000AB510000}"/>
    <cellStyle name="Notas 2 2 2 2 2 8 5 4" xfId="20906" xr:uid="{00000000-0005-0000-0000-0000AC510000}"/>
    <cellStyle name="Notas 2 2 2 2 2 8 5 5" xfId="20907" xr:uid="{00000000-0005-0000-0000-0000AD510000}"/>
    <cellStyle name="Notas 2 2 2 2 2 8 5 6" xfId="20908" xr:uid="{00000000-0005-0000-0000-0000AE510000}"/>
    <cellStyle name="Notas 2 2 2 2 2 8 6" xfId="20909" xr:uid="{00000000-0005-0000-0000-0000AF510000}"/>
    <cellStyle name="Notas 2 2 2 2 2 8 6 2" xfId="20910" xr:uid="{00000000-0005-0000-0000-0000B0510000}"/>
    <cellStyle name="Notas 2 2 2 2 2 8 6 3" xfId="20911" xr:uid="{00000000-0005-0000-0000-0000B1510000}"/>
    <cellStyle name="Notas 2 2 2 2 2 8 6 4" xfId="20912" xr:uid="{00000000-0005-0000-0000-0000B2510000}"/>
    <cellStyle name="Notas 2 2 2 2 2 8 6 5" xfId="20913" xr:uid="{00000000-0005-0000-0000-0000B3510000}"/>
    <cellStyle name="Notas 2 2 2 2 2 8 6 6" xfId="20914" xr:uid="{00000000-0005-0000-0000-0000B4510000}"/>
    <cellStyle name="Notas 2 2 2 2 2 8 7" xfId="20915" xr:uid="{00000000-0005-0000-0000-0000B5510000}"/>
    <cellStyle name="Notas 2 2 2 2 2 8 7 2" xfId="20916" xr:uid="{00000000-0005-0000-0000-0000B6510000}"/>
    <cellStyle name="Notas 2 2 2 2 2 8 7 3" xfId="20917" xr:uid="{00000000-0005-0000-0000-0000B7510000}"/>
    <cellStyle name="Notas 2 2 2 2 2 8 7 4" xfId="20918" xr:uid="{00000000-0005-0000-0000-0000B8510000}"/>
    <cellStyle name="Notas 2 2 2 2 2 8 7 5" xfId="20919" xr:uid="{00000000-0005-0000-0000-0000B9510000}"/>
    <cellStyle name="Notas 2 2 2 2 2 8 7 6" xfId="20920" xr:uid="{00000000-0005-0000-0000-0000BA510000}"/>
    <cellStyle name="Notas 2 2 2 2 2 8 8" xfId="20921" xr:uid="{00000000-0005-0000-0000-0000BB510000}"/>
    <cellStyle name="Notas 2 2 2 2 2 8 8 2" xfId="20922" xr:uid="{00000000-0005-0000-0000-0000BC510000}"/>
    <cellStyle name="Notas 2 2 2 2 2 8 8 3" xfId="20923" xr:uid="{00000000-0005-0000-0000-0000BD510000}"/>
    <cellStyle name="Notas 2 2 2 2 2 8 8 4" xfId="20924" xr:uid="{00000000-0005-0000-0000-0000BE510000}"/>
    <cellStyle name="Notas 2 2 2 2 2 8 8 5" xfId="20925" xr:uid="{00000000-0005-0000-0000-0000BF510000}"/>
    <cellStyle name="Notas 2 2 2 2 2 8 8 6" xfId="20926" xr:uid="{00000000-0005-0000-0000-0000C0510000}"/>
    <cellStyle name="Notas 2 2 2 2 2 8 9" xfId="20927" xr:uid="{00000000-0005-0000-0000-0000C1510000}"/>
    <cellStyle name="Notas 2 2 2 2 2 9" xfId="20928" xr:uid="{00000000-0005-0000-0000-0000C2510000}"/>
    <cellStyle name="Notas 2 2 2 2 2 9 2" xfId="20929" xr:uid="{00000000-0005-0000-0000-0000C3510000}"/>
    <cellStyle name="Notas 2 2 2 2 2 9 3" xfId="20930" xr:uid="{00000000-0005-0000-0000-0000C4510000}"/>
    <cellStyle name="Notas 2 2 2 2 2 9 4" xfId="20931" xr:uid="{00000000-0005-0000-0000-0000C5510000}"/>
    <cellStyle name="Notas 2 2 2 2 2 9 5" xfId="20932" xr:uid="{00000000-0005-0000-0000-0000C6510000}"/>
    <cellStyle name="Notas 2 2 2 2 2 9 6" xfId="20933" xr:uid="{00000000-0005-0000-0000-0000C7510000}"/>
    <cellStyle name="Notas 2 2 2 2 20" xfId="20934" xr:uid="{00000000-0005-0000-0000-0000C8510000}"/>
    <cellStyle name="Notas 2 2 2 2 21" xfId="20935" xr:uid="{00000000-0005-0000-0000-0000C9510000}"/>
    <cellStyle name="Notas 2 2 2 2 3" xfId="20936" xr:uid="{00000000-0005-0000-0000-0000CA510000}"/>
    <cellStyle name="Notas 2 2 2 2 3 10" xfId="20937" xr:uid="{00000000-0005-0000-0000-0000CB510000}"/>
    <cellStyle name="Notas 2 2 2 2 3 10 2" xfId="20938" xr:uid="{00000000-0005-0000-0000-0000CC510000}"/>
    <cellStyle name="Notas 2 2 2 2 3 10 3" xfId="20939" xr:uid="{00000000-0005-0000-0000-0000CD510000}"/>
    <cellStyle name="Notas 2 2 2 2 3 10 4" xfId="20940" xr:uid="{00000000-0005-0000-0000-0000CE510000}"/>
    <cellStyle name="Notas 2 2 2 2 3 10 5" xfId="20941" xr:uid="{00000000-0005-0000-0000-0000CF510000}"/>
    <cellStyle name="Notas 2 2 2 2 3 10 6" xfId="20942" xr:uid="{00000000-0005-0000-0000-0000D0510000}"/>
    <cellStyle name="Notas 2 2 2 2 3 11" xfId="20943" xr:uid="{00000000-0005-0000-0000-0000D1510000}"/>
    <cellStyle name="Notas 2 2 2 2 3 11 2" xfId="20944" xr:uid="{00000000-0005-0000-0000-0000D2510000}"/>
    <cellStyle name="Notas 2 2 2 2 3 11 3" xfId="20945" xr:uid="{00000000-0005-0000-0000-0000D3510000}"/>
    <cellStyle name="Notas 2 2 2 2 3 11 4" xfId="20946" xr:uid="{00000000-0005-0000-0000-0000D4510000}"/>
    <cellStyle name="Notas 2 2 2 2 3 11 5" xfId="20947" xr:uid="{00000000-0005-0000-0000-0000D5510000}"/>
    <cellStyle name="Notas 2 2 2 2 3 11 6" xfId="20948" xr:uid="{00000000-0005-0000-0000-0000D6510000}"/>
    <cellStyle name="Notas 2 2 2 2 3 12" xfId="20949" xr:uid="{00000000-0005-0000-0000-0000D7510000}"/>
    <cellStyle name="Notas 2 2 2 2 3 12 2" xfId="20950" xr:uid="{00000000-0005-0000-0000-0000D8510000}"/>
    <cellStyle name="Notas 2 2 2 2 3 12 3" xfId="20951" xr:uid="{00000000-0005-0000-0000-0000D9510000}"/>
    <cellStyle name="Notas 2 2 2 2 3 12 4" xfId="20952" xr:uid="{00000000-0005-0000-0000-0000DA510000}"/>
    <cellStyle name="Notas 2 2 2 2 3 12 5" xfId="20953" xr:uid="{00000000-0005-0000-0000-0000DB510000}"/>
    <cellStyle name="Notas 2 2 2 2 3 12 6" xfId="20954" xr:uid="{00000000-0005-0000-0000-0000DC510000}"/>
    <cellStyle name="Notas 2 2 2 2 3 13" xfId="20955" xr:uid="{00000000-0005-0000-0000-0000DD510000}"/>
    <cellStyle name="Notas 2 2 2 2 3 13 2" xfId="20956" xr:uid="{00000000-0005-0000-0000-0000DE510000}"/>
    <cellStyle name="Notas 2 2 2 2 3 13 3" xfId="20957" xr:uid="{00000000-0005-0000-0000-0000DF510000}"/>
    <cellStyle name="Notas 2 2 2 2 3 13 4" xfId="20958" xr:uid="{00000000-0005-0000-0000-0000E0510000}"/>
    <cellStyle name="Notas 2 2 2 2 3 13 5" xfId="20959" xr:uid="{00000000-0005-0000-0000-0000E1510000}"/>
    <cellStyle name="Notas 2 2 2 2 3 13 6" xfId="20960" xr:uid="{00000000-0005-0000-0000-0000E2510000}"/>
    <cellStyle name="Notas 2 2 2 2 3 14" xfId="20961" xr:uid="{00000000-0005-0000-0000-0000E3510000}"/>
    <cellStyle name="Notas 2 2 2 2 3 14 2" xfId="20962" xr:uid="{00000000-0005-0000-0000-0000E4510000}"/>
    <cellStyle name="Notas 2 2 2 2 3 14 3" xfId="20963" xr:uid="{00000000-0005-0000-0000-0000E5510000}"/>
    <cellStyle name="Notas 2 2 2 2 3 14 4" xfId="20964" xr:uid="{00000000-0005-0000-0000-0000E6510000}"/>
    <cellStyle name="Notas 2 2 2 2 3 14 5" xfId="20965" xr:uid="{00000000-0005-0000-0000-0000E7510000}"/>
    <cellStyle name="Notas 2 2 2 2 3 14 6" xfId="20966" xr:uid="{00000000-0005-0000-0000-0000E8510000}"/>
    <cellStyle name="Notas 2 2 2 2 3 15" xfId="20967" xr:uid="{00000000-0005-0000-0000-0000E9510000}"/>
    <cellStyle name="Notas 2 2 2 2 3 16" xfId="20968" xr:uid="{00000000-0005-0000-0000-0000EA510000}"/>
    <cellStyle name="Notas 2 2 2 2 3 17" xfId="20969" xr:uid="{00000000-0005-0000-0000-0000EB510000}"/>
    <cellStyle name="Notas 2 2 2 2 3 18" xfId="20970" xr:uid="{00000000-0005-0000-0000-0000EC510000}"/>
    <cellStyle name="Notas 2 2 2 2 3 19" xfId="20971" xr:uid="{00000000-0005-0000-0000-0000ED510000}"/>
    <cellStyle name="Notas 2 2 2 2 3 2" xfId="20972" xr:uid="{00000000-0005-0000-0000-0000EE510000}"/>
    <cellStyle name="Notas 2 2 2 2 3 2 10" xfId="20973" xr:uid="{00000000-0005-0000-0000-0000EF510000}"/>
    <cellStyle name="Notas 2 2 2 2 3 2 11" xfId="20974" xr:uid="{00000000-0005-0000-0000-0000F0510000}"/>
    <cellStyle name="Notas 2 2 2 2 3 2 12" xfId="20975" xr:uid="{00000000-0005-0000-0000-0000F1510000}"/>
    <cellStyle name="Notas 2 2 2 2 3 2 13" xfId="20976" xr:uid="{00000000-0005-0000-0000-0000F2510000}"/>
    <cellStyle name="Notas 2 2 2 2 3 2 14" xfId="20977" xr:uid="{00000000-0005-0000-0000-0000F3510000}"/>
    <cellStyle name="Notas 2 2 2 2 3 2 15" xfId="20978" xr:uid="{00000000-0005-0000-0000-0000F4510000}"/>
    <cellStyle name="Notas 2 2 2 2 3 2 2" xfId="20979" xr:uid="{00000000-0005-0000-0000-0000F5510000}"/>
    <cellStyle name="Notas 2 2 2 2 3 2 2 10" xfId="20980" xr:uid="{00000000-0005-0000-0000-0000F6510000}"/>
    <cellStyle name="Notas 2 2 2 2 3 2 2 11" xfId="20981" xr:uid="{00000000-0005-0000-0000-0000F7510000}"/>
    <cellStyle name="Notas 2 2 2 2 3 2 2 12" xfId="20982" xr:uid="{00000000-0005-0000-0000-0000F8510000}"/>
    <cellStyle name="Notas 2 2 2 2 3 2 2 13" xfId="20983" xr:uid="{00000000-0005-0000-0000-0000F9510000}"/>
    <cellStyle name="Notas 2 2 2 2 3 2 2 14" xfId="20984" xr:uid="{00000000-0005-0000-0000-0000FA510000}"/>
    <cellStyle name="Notas 2 2 2 2 3 2 2 2" xfId="20985" xr:uid="{00000000-0005-0000-0000-0000FB510000}"/>
    <cellStyle name="Notas 2 2 2 2 3 2 2 2 2" xfId="20986" xr:uid="{00000000-0005-0000-0000-0000FC510000}"/>
    <cellStyle name="Notas 2 2 2 2 3 2 2 2 3" xfId="20987" xr:uid="{00000000-0005-0000-0000-0000FD510000}"/>
    <cellStyle name="Notas 2 2 2 2 3 2 2 2 4" xfId="20988" xr:uid="{00000000-0005-0000-0000-0000FE510000}"/>
    <cellStyle name="Notas 2 2 2 2 3 2 2 2 5" xfId="20989" xr:uid="{00000000-0005-0000-0000-0000FF510000}"/>
    <cellStyle name="Notas 2 2 2 2 3 2 2 2 6" xfId="20990" xr:uid="{00000000-0005-0000-0000-000000520000}"/>
    <cellStyle name="Notas 2 2 2 2 3 2 2 3" xfId="20991" xr:uid="{00000000-0005-0000-0000-000001520000}"/>
    <cellStyle name="Notas 2 2 2 2 3 2 2 3 2" xfId="20992" xr:uid="{00000000-0005-0000-0000-000002520000}"/>
    <cellStyle name="Notas 2 2 2 2 3 2 2 3 3" xfId="20993" xr:uid="{00000000-0005-0000-0000-000003520000}"/>
    <cellStyle name="Notas 2 2 2 2 3 2 2 3 4" xfId="20994" xr:uid="{00000000-0005-0000-0000-000004520000}"/>
    <cellStyle name="Notas 2 2 2 2 3 2 2 3 5" xfId="20995" xr:uid="{00000000-0005-0000-0000-000005520000}"/>
    <cellStyle name="Notas 2 2 2 2 3 2 2 3 6" xfId="20996" xr:uid="{00000000-0005-0000-0000-000006520000}"/>
    <cellStyle name="Notas 2 2 2 2 3 2 2 4" xfId="20997" xr:uid="{00000000-0005-0000-0000-000007520000}"/>
    <cellStyle name="Notas 2 2 2 2 3 2 2 4 2" xfId="20998" xr:uid="{00000000-0005-0000-0000-000008520000}"/>
    <cellStyle name="Notas 2 2 2 2 3 2 2 4 3" xfId="20999" xr:uid="{00000000-0005-0000-0000-000009520000}"/>
    <cellStyle name="Notas 2 2 2 2 3 2 2 4 4" xfId="21000" xr:uid="{00000000-0005-0000-0000-00000A520000}"/>
    <cellStyle name="Notas 2 2 2 2 3 2 2 4 5" xfId="21001" xr:uid="{00000000-0005-0000-0000-00000B520000}"/>
    <cellStyle name="Notas 2 2 2 2 3 2 2 4 6" xfId="21002" xr:uid="{00000000-0005-0000-0000-00000C520000}"/>
    <cellStyle name="Notas 2 2 2 2 3 2 2 5" xfId="21003" xr:uid="{00000000-0005-0000-0000-00000D520000}"/>
    <cellStyle name="Notas 2 2 2 2 3 2 2 5 2" xfId="21004" xr:uid="{00000000-0005-0000-0000-00000E520000}"/>
    <cellStyle name="Notas 2 2 2 2 3 2 2 5 3" xfId="21005" xr:uid="{00000000-0005-0000-0000-00000F520000}"/>
    <cellStyle name="Notas 2 2 2 2 3 2 2 5 4" xfId="21006" xr:uid="{00000000-0005-0000-0000-000010520000}"/>
    <cellStyle name="Notas 2 2 2 2 3 2 2 5 5" xfId="21007" xr:uid="{00000000-0005-0000-0000-000011520000}"/>
    <cellStyle name="Notas 2 2 2 2 3 2 2 5 6" xfId="21008" xr:uid="{00000000-0005-0000-0000-000012520000}"/>
    <cellStyle name="Notas 2 2 2 2 3 2 2 6" xfId="21009" xr:uid="{00000000-0005-0000-0000-000013520000}"/>
    <cellStyle name="Notas 2 2 2 2 3 2 2 6 2" xfId="21010" xr:uid="{00000000-0005-0000-0000-000014520000}"/>
    <cellStyle name="Notas 2 2 2 2 3 2 2 6 3" xfId="21011" xr:uid="{00000000-0005-0000-0000-000015520000}"/>
    <cellStyle name="Notas 2 2 2 2 3 2 2 6 4" xfId="21012" xr:uid="{00000000-0005-0000-0000-000016520000}"/>
    <cellStyle name="Notas 2 2 2 2 3 2 2 6 5" xfId="21013" xr:uid="{00000000-0005-0000-0000-000017520000}"/>
    <cellStyle name="Notas 2 2 2 2 3 2 2 6 6" xfId="21014" xr:uid="{00000000-0005-0000-0000-000018520000}"/>
    <cellStyle name="Notas 2 2 2 2 3 2 2 7" xfId="21015" xr:uid="{00000000-0005-0000-0000-000019520000}"/>
    <cellStyle name="Notas 2 2 2 2 3 2 2 7 2" xfId="21016" xr:uid="{00000000-0005-0000-0000-00001A520000}"/>
    <cellStyle name="Notas 2 2 2 2 3 2 2 7 3" xfId="21017" xr:uid="{00000000-0005-0000-0000-00001B520000}"/>
    <cellStyle name="Notas 2 2 2 2 3 2 2 7 4" xfId="21018" xr:uid="{00000000-0005-0000-0000-00001C520000}"/>
    <cellStyle name="Notas 2 2 2 2 3 2 2 7 5" xfId="21019" xr:uid="{00000000-0005-0000-0000-00001D520000}"/>
    <cellStyle name="Notas 2 2 2 2 3 2 2 7 6" xfId="21020" xr:uid="{00000000-0005-0000-0000-00001E520000}"/>
    <cellStyle name="Notas 2 2 2 2 3 2 2 8" xfId="21021" xr:uid="{00000000-0005-0000-0000-00001F520000}"/>
    <cellStyle name="Notas 2 2 2 2 3 2 2 8 2" xfId="21022" xr:uid="{00000000-0005-0000-0000-000020520000}"/>
    <cellStyle name="Notas 2 2 2 2 3 2 2 8 3" xfId="21023" xr:uid="{00000000-0005-0000-0000-000021520000}"/>
    <cellStyle name="Notas 2 2 2 2 3 2 2 8 4" xfId="21024" xr:uid="{00000000-0005-0000-0000-000022520000}"/>
    <cellStyle name="Notas 2 2 2 2 3 2 2 8 5" xfId="21025" xr:uid="{00000000-0005-0000-0000-000023520000}"/>
    <cellStyle name="Notas 2 2 2 2 3 2 2 8 6" xfId="21026" xr:uid="{00000000-0005-0000-0000-000024520000}"/>
    <cellStyle name="Notas 2 2 2 2 3 2 2 9" xfId="21027" xr:uid="{00000000-0005-0000-0000-000025520000}"/>
    <cellStyle name="Notas 2 2 2 2 3 2 3" xfId="21028" xr:uid="{00000000-0005-0000-0000-000026520000}"/>
    <cellStyle name="Notas 2 2 2 2 3 2 3 2" xfId="21029" xr:uid="{00000000-0005-0000-0000-000027520000}"/>
    <cellStyle name="Notas 2 2 2 2 3 2 3 3" xfId="21030" xr:uid="{00000000-0005-0000-0000-000028520000}"/>
    <cellStyle name="Notas 2 2 2 2 3 2 3 4" xfId="21031" xr:uid="{00000000-0005-0000-0000-000029520000}"/>
    <cellStyle name="Notas 2 2 2 2 3 2 3 5" xfId="21032" xr:uid="{00000000-0005-0000-0000-00002A520000}"/>
    <cellStyle name="Notas 2 2 2 2 3 2 3 6" xfId="21033" xr:uid="{00000000-0005-0000-0000-00002B520000}"/>
    <cellStyle name="Notas 2 2 2 2 3 2 4" xfId="21034" xr:uid="{00000000-0005-0000-0000-00002C520000}"/>
    <cellStyle name="Notas 2 2 2 2 3 2 4 2" xfId="21035" xr:uid="{00000000-0005-0000-0000-00002D520000}"/>
    <cellStyle name="Notas 2 2 2 2 3 2 4 3" xfId="21036" xr:uid="{00000000-0005-0000-0000-00002E520000}"/>
    <cellStyle name="Notas 2 2 2 2 3 2 4 4" xfId="21037" xr:uid="{00000000-0005-0000-0000-00002F520000}"/>
    <cellStyle name="Notas 2 2 2 2 3 2 4 5" xfId="21038" xr:uid="{00000000-0005-0000-0000-000030520000}"/>
    <cellStyle name="Notas 2 2 2 2 3 2 4 6" xfId="21039" xr:uid="{00000000-0005-0000-0000-000031520000}"/>
    <cellStyle name="Notas 2 2 2 2 3 2 5" xfId="21040" xr:uid="{00000000-0005-0000-0000-000032520000}"/>
    <cellStyle name="Notas 2 2 2 2 3 2 5 2" xfId="21041" xr:uid="{00000000-0005-0000-0000-000033520000}"/>
    <cellStyle name="Notas 2 2 2 2 3 2 5 3" xfId="21042" xr:uid="{00000000-0005-0000-0000-000034520000}"/>
    <cellStyle name="Notas 2 2 2 2 3 2 5 4" xfId="21043" xr:uid="{00000000-0005-0000-0000-000035520000}"/>
    <cellStyle name="Notas 2 2 2 2 3 2 5 5" xfId="21044" xr:uid="{00000000-0005-0000-0000-000036520000}"/>
    <cellStyle name="Notas 2 2 2 2 3 2 5 6" xfId="21045" xr:uid="{00000000-0005-0000-0000-000037520000}"/>
    <cellStyle name="Notas 2 2 2 2 3 2 6" xfId="21046" xr:uid="{00000000-0005-0000-0000-000038520000}"/>
    <cellStyle name="Notas 2 2 2 2 3 2 6 2" xfId="21047" xr:uid="{00000000-0005-0000-0000-000039520000}"/>
    <cellStyle name="Notas 2 2 2 2 3 2 6 3" xfId="21048" xr:uid="{00000000-0005-0000-0000-00003A520000}"/>
    <cellStyle name="Notas 2 2 2 2 3 2 6 4" xfId="21049" xr:uid="{00000000-0005-0000-0000-00003B520000}"/>
    <cellStyle name="Notas 2 2 2 2 3 2 6 5" xfId="21050" xr:uid="{00000000-0005-0000-0000-00003C520000}"/>
    <cellStyle name="Notas 2 2 2 2 3 2 6 6" xfId="21051" xr:uid="{00000000-0005-0000-0000-00003D520000}"/>
    <cellStyle name="Notas 2 2 2 2 3 2 7" xfId="21052" xr:uid="{00000000-0005-0000-0000-00003E520000}"/>
    <cellStyle name="Notas 2 2 2 2 3 2 7 2" xfId="21053" xr:uid="{00000000-0005-0000-0000-00003F520000}"/>
    <cellStyle name="Notas 2 2 2 2 3 2 7 3" xfId="21054" xr:uid="{00000000-0005-0000-0000-000040520000}"/>
    <cellStyle name="Notas 2 2 2 2 3 2 7 4" xfId="21055" xr:uid="{00000000-0005-0000-0000-000041520000}"/>
    <cellStyle name="Notas 2 2 2 2 3 2 7 5" xfId="21056" xr:uid="{00000000-0005-0000-0000-000042520000}"/>
    <cellStyle name="Notas 2 2 2 2 3 2 7 6" xfId="21057" xr:uid="{00000000-0005-0000-0000-000043520000}"/>
    <cellStyle name="Notas 2 2 2 2 3 2 8" xfId="21058" xr:uid="{00000000-0005-0000-0000-000044520000}"/>
    <cellStyle name="Notas 2 2 2 2 3 2 8 2" xfId="21059" xr:uid="{00000000-0005-0000-0000-000045520000}"/>
    <cellStyle name="Notas 2 2 2 2 3 2 8 3" xfId="21060" xr:uid="{00000000-0005-0000-0000-000046520000}"/>
    <cellStyle name="Notas 2 2 2 2 3 2 8 4" xfId="21061" xr:uid="{00000000-0005-0000-0000-000047520000}"/>
    <cellStyle name="Notas 2 2 2 2 3 2 8 5" xfId="21062" xr:uid="{00000000-0005-0000-0000-000048520000}"/>
    <cellStyle name="Notas 2 2 2 2 3 2 8 6" xfId="21063" xr:uid="{00000000-0005-0000-0000-000049520000}"/>
    <cellStyle name="Notas 2 2 2 2 3 2 9" xfId="21064" xr:uid="{00000000-0005-0000-0000-00004A520000}"/>
    <cellStyle name="Notas 2 2 2 2 3 2 9 2" xfId="21065" xr:uid="{00000000-0005-0000-0000-00004B520000}"/>
    <cellStyle name="Notas 2 2 2 2 3 2 9 3" xfId="21066" xr:uid="{00000000-0005-0000-0000-00004C520000}"/>
    <cellStyle name="Notas 2 2 2 2 3 2 9 4" xfId="21067" xr:uid="{00000000-0005-0000-0000-00004D520000}"/>
    <cellStyle name="Notas 2 2 2 2 3 2 9 5" xfId="21068" xr:uid="{00000000-0005-0000-0000-00004E520000}"/>
    <cellStyle name="Notas 2 2 2 2 3 2 9 6" xfId="21069" xr:uid="{00000000-0005-0000-0000-00004F520000}"/>
    <cellStyle name="Notas 2 2 2 2 3 20" xfId="21070" xr:uid="{00000000-0005-0000-0000-000050520000}"/>
    <cellStyle name="Notas 2 2 2 2 3 3" xfId="21071" xr:uid="{00000000-0005-0000-0000-000051520000}"/>
    <cellStyle name="Notas 2 2 2 2 3 3 10" xfId="21072" xr:uid="{00000000-0005-0000-0000-000052520000}"/>
    <cellStyle name="Notas 2 2 2 2 3 3 11" xfId="21073" xr:uid="{00000000-0005-0000-0000-000053520000}"/>
    <cellStyle name="Notas 2 2 2 2 3 3 12" xfId="21074" xr:uid="{00000000-0005-0000-0000-000054520000}"/>
    <cellStyle name="Notas 2 2 2 2 3 3 13" xfId="21075" xr:uid="{00000000-0005-0000-0000-000055520000}"/>
    <cellStyle name="Notas 2 2 2 2 3 3 14" xfId="21076" xr:uid="{00000000-0005-0000-0000-000056520000}"/>
    <cellStyle name="Notas 2 2 2 2 3 3 2" xfId="21077" xr:uid="{00000000-0005-0000-0000-000057520000}"/>
    <cellStyle name="Notas 2 2 2 2 3 3 2 2" xfId="21078" xr:uid="{00000000-0005-0000-0000-000058520000}"/>
    <cellStyle name="Notas 2 2 2 2 3 3 2 3" xfId="21079" xr:uid="{00000000-0005-0000-0000-000059520000}"/>
    <cellStyle name="Notas 2 2 2 2 3 3 2 4" xfId="21080" xr:uid="{00000000-0005-0000-0000-00005A520000}"/>
    <cellStyle name="Notas 2 2 2 2 3 3 2 5" xfId="21081" xr:uid="{00000000-0005-0000-0000-00005B520000}"/>
    <cellStyle name="Notas 2 2 2 2 3 3 2 6" xfId="21082" xr:uid="{00000000-0005-0000-0000-00005C520000}"/>
    <cellStyle name="Notas 2 2 2 2 3 3 3" xfId="21083" xr:uid="{00000000-0005-0000-0000-00005D520000}"/>
    <cellStyle name="Notas 2 2 2 2 3 3 3 2" xfId="21084" xr:uid="{00000000-0005-0000-0000-00005E520000}"/>
    <cellStyle name="Notas 2 2 2 2 3 3 3 3" xfId="21085" xr:uid="{00000000-0005-0000-0000-00005F520000}"/>
    <cellStyle name="Notas 2 2 2 2 3 3 3 4" xfId="21086" xr:uid="{00000000-0005-0000-0000-000060520000}"/>
    <cellStyle name="Notas 2 2 2 2 3 3 3 5" xfId="21087" xr:uid="{00000000-0005-0000-0000-000061520000}"/>
    <cellStyle name="Notas 2 2 2 2 3 3 3 6" xfId="21088" xr:uid="{00000000-0005-0000-0000-000062520000}"/>
    <cellStyle name="Notas 2 2 2 2 3 3 4" xfId="21089" xr:uid="{00000000-0005-0000-0000-000063520000}"/>
    <cellStyle name="Notas 2 2 2 2 3 3 4 2" xfId="21090" xr:uid="{00000000-0005-0000-0000-000064520000}"/>
    <cellStyle name="Notas 2 2 2 2 3 3 4 3" xfId="21091" xr:uid="{00000000-0005-0000-0000-000065520000}"/>
    <cellStyle name="Notas 2 2 2 2 3 3 4 4" xfId="21092" xr:uid="{00000000-0005-0000-0000-000066520000}"/>
    <cellStyle name="Notas 2 2 2 2 3 3 4 5" xfId="21093" xr:uid="{00000000-0005-0000-0000-000067520000}"/>
    <cellStyle name="Notas 2 2 2 2 3 3 4 6" xfId="21094" xr:uid="{00000000-0005-0000-0000-000068520000}"/>
    <cellStyle name="Notas 2 2 2 2 3 3 5" xfId="21095" xr:uid="{00000000-0005-0000-0000-000069520000}"/>
    <cellStyle name="Notas 2 2 2 2 3 3 5 2" xfId="21096" xr:uid="{00000000-0005-0000-0000-00006A520000}"/>
    <cellStyle name="Notas 2 2 2 2 3 3 5 3" xfId="21097" xr:uid="{00000000-0005-0000-0000-00006B520000}"/>
    <cellStyle name="Notas 2 2 2 2 3 3 5 4" xfId="21098" xr:uid="{00000000-0005-0000-0000-00006C520000}"/>
    <cellStyle name="Notas 2 2 2 2 3 3 5 5" xfId="21099" xr:uid="{00000000-0005-0000-0000-00006D520000}"/>
    <cellStyle name="Notas 2 2 2 2 3 3 5 6" xfId="21100" xr:uid="{00000000-0005-0000-0000-00006E520000}"/>
    <cellStyle name="Notas 2 2 2 2 3 3 6" xfId="21101" xr:uid="{00000000-0005-0000-0000-00006F520000}"/>
    <cellStyle name="Notas 2 2 2 2 3 3 6 2" xfId="21102" xr:uid="{00000000-0005-0000-0000-000070520000}"/>
    <cellStyle name="Notas 2 2 2 2 3 3 6 3" xfId="21103" xr:uid="{00000000-0005-0000-0000-000071520000}"/>
    <cellStyle name="Notas 2 2 2 2 3 3 6 4" xfId="21104" xr:uid="{00000000-0005-0000-0000-000072520000}"/>
    <cellStyle name="Notas 2 2 2 2 3 3 6 5" xfId="21105" xr:uid="{00000000-0005-0000-0000-000073520000}"/>
    <cellStyle name="Notas 2 2 2 2 3 3 6 6" xfId="21106" xr:uid="{00000000-0005-0000-0000-000074520000}"/>
    <cellStyle name="Notas 2 2 2 2 3 3 7" xfId="21107" xr:uid="{00000000-0005-0000-0000-000075520000}"/>
    <cellStyle name="Notas 2 2 2 2 3 3 7 2" xfId="21108" xr:uid="{00000000-0005-0000-0000-000076520000}"/>
    <cellStyle name="Notas 2 2 2 2 3 3 7 3" xfId="21109" xr:uid="{00000000-0005-0000-0000-000077520000}"/>
    <cellStyle name="Notas 2 2 2 2 3 3 7 4" xfId="21110" xr:uid="{00000000-0005-0000-0000-000078520000}"/>
    <cellStyle name="Notas 2 2 2 2 3 3 7 5" xfId="21111" xr:uid="{00000000-0005-0000-0000-000079520000}"/>
    <cellStyle name="Notas 2 2 2 2 3 3 7 6" xfId="21112" xr:uid="{00000000-0005-0000-0000-00007A520000}"/>
    <cellStyle name="Notas 2 2 2 2 3 3 8" xfId="21113" xr:uid="{00000000-0005-0000-0000-00007B520000}"/>
    <cellStyle name="Notas 2 2 2 2 3 3 8 2" xfId="21114" xr:uid="{00000000-0005-0000-0000-00007C520000}"/>
    <cellStyle name="Notas 2 2 2 2 3 3 8 3" xfId="21115" xr:uid="{00000000-0005-0000-0000-00007D520000}"/>
    <cellStyle name="Notas 2 2 2 2 3 3 8 4" xfId="21116" xr:uid="{00000000-0005-0000-0000-00007E520000}"/>
    <cellStyle name="Notas 2 2 2 2 3 3 8 5" xfId="21117" xr:uid="{00000000-0005-0000-0000-00007F520000}"/>
    <cellStyle name="Notas 2 2 2 2 3 3 8 6" xfId="21118" xr:uid="{00000000-0005-0000-0000-000080520000}"/>
    <cellStyle name="Notas 2 2 2 2 3 3 9" xfId="21119" xr:uid="{00000000-0005-0000-0000-000081520000}"/>
    <cellStyle name="Notas 2 2 2 2 3 4" xfId="21120" xr:uid="{00000000-0005-0000-0000-000082520000}"/>
    <cellStyle name="Notas 2 2 2 2 3 4 10" xfId="21121" xr:uid="{00000000-0005-0000-0000-000083520000}"/>
    <cellStyle name="Notas 2 2 2 2 3 4 11" xfId="21122" xr:uid="{00000000-0005-0000-0000-000084520000}"/>
    <cellStyle name="Notas 2 2 2 2 3 4 12" xfId="21123" xr:uid="{00000000-0005-0000-0000-000085520000}"/>
    <cellStyle name="Notas 2 2 2 2 3 4 13" xfId="21124" xr:uid="{00000000-0005-0000-0000-000086520000}"/>
    <cellStyle name="Notas 2 2 2 2 3 4 2" xfId="21125" xr:uid="{00000000-0005-0000-0000-000087520000}"/>
    <cellStyle name="Notas 2 2 2 2 3 4 2 2" xfId="21126" xr:uid="{00000000-0005-0000-0000-000088520000}"/>
    <cellStyle name="Notas 2 2 2 2 3 4 2 3" xfId="21127" xr:uid="{00000000-0005-0000-0000-000089520000}"/>
    <cellStyle name="Notas 2 2 2 2 3 4 2 4" xfId="21128" xr:uid="{00000000-0005-0000-0000-00008A520000}"/>
    <cellStyle name="Notas 2 2 2 2 3 4 2 5" xfId="21129" xr:uid="{00000000-0005-0000-0000-00008B520000}"/>
    <cellStyle name="Notas 2 2 2 2 3 4 2 6" xfId="21130" xr:uid="{00000000-0005-0000-0000-00008C520000}"/>
    <cellStyle name="Notas 2 2 2 2 3 4 3" xfId="21131" xr:uid="{00000000-0005-0000-0000-00008D520000}"/>
    <cellStyle name="Notas 2 2 2 2 3 4 3 2" xfId="21132" xr:uid="{00000000-0005-0000-0000-00008E520000}"/>
    <cellStyle name="Notas 2 2 2 2 3 4 3 3" xfId="21133" xr:uid="{00000000-0005-0000-0000-00008F520000}"/>
    <cellStyle name="Notas 2 2 2 2 3 4 3 4" xfId="21134" xr:uid="{00000000-0005-0000-0000-000090520000}"/>
    <cellStyle name="Notas 2 2 2 2 3 4 3 5" xfId="21135" xr:uid="{00000000-0005-0000-0000-000091520000}"/>
    <cellStyle name="Notas 2 2 2 2 3 4 3 6" xfId="21136" xr:uid="{00000000-0005-0000-0000-000092520000}"/>
    <cellStyle name="Notas 2 2 2 2 3 4 4" xfId="21137" xr:uid="{00000000-0005-0000-0000-000093520000}"/>
    <cellStyle name="Notas 2 2 2 2 3 4 4 2" xfId="21138" xr:uid="{00000000-0005-0000-0000-000094520000}"/>
    <cellStyle name="Notas 2 2 2 2 3 4 4 3" xfId="21139" xr:uid="{00000000-0005-0000-0000-000095520000}"/>
    <cellStyle name="Notas 2 2 2 2 3 4 4 4" xfId="21140" xr:uid="{00000000-0005-0000-0000-000096520000}"/>
    <cellStyle name="Notas 2 2 2 2 3 4 4 5" xfId="21141" xr:uid="{00000000-0005-0000-0000-000097520000}"/>
    <cellStyle name="Notas 2 2 2 2 3 4 4 6" xfId="21142" xr:uid="{00000000-0005-0000-0000-000098520000}"/>
    <cellStyle name="Notas 2 2 2 2 3 4 5" xfId="21143" xr:uid="{00000000-0005-0000-0000-000099520000}"/>
    <cellStyle name="Notas 2 2 2 2 3 4 5 2" xfId="21144" xr:uid="{00000000-0005-0000-0000-00009A520000}"/>
    <cellStyle name="Notas 2 2 2 2 3 4 5 3" xfId="21145" xr:uid="{00000000-0005-0000-0000-00009B520000}"/>
    <cellStyle name="Notas 2 2 2 2 3 4 5 4" xfId="21146" xr:uid="{00000000-0005-0000-0000-00009C520000}"/>
    <cellStyle name="Notas 2 2 2 2 3 4 5 5" xfId="21147" xr:uid="{00000000-0005-0000-0000-00009D520000}"/>
    <cellStyle name="Notas 2 2 2 2 3 4 5 6" xfId="21148" xr:uid="{00000000-0005-0000-0000-00009E520000}"/>
    <cellStyle name="Notas 2 2 2 2 3 4 6" xfId="21149" xr:uid="{00000000-0005-0000-0000-00009F520000}"/>
    <cellStyle name="Notas 2 2 2 2 3 4 6 2" xfId="21150" xr:uid="{00000000-0005-0000-0000-0000A0520000}"/>
    <cellStyle name="Notas 2 2 2 2 3 4 6 3" xfId="21151" xr:uid="{00000000-0005-0000-0000-0000A1520000}"/>
    <cellStyle name="Notas 2 2 2 2 3 4 6 4" xfId="21152" xr:uid="{00000000-0005-0000-0000-0000A2520000}"/>
    <cellStyle name="Notas 2 2 2 2 3 4 6 5" xfId="21153" xr:uid="{00000000-0005-0000-0000-0000A3520000}"/>
    <cellStyle name="Notas 2 2 2 2 3 4 6 6" xfId="21154" xr:uid="{00000000-0005-0000-0000-0000A4520000}"/>
    <cellStyle name="Notas 2 2 2 2 3 4 7" xfId="21155" xr:uid="{00000000-0005-0000-0000-0000A5520000}"/>
    <cellStyle name="Notas 2 2 2 2 3 4 7 2" xfId="21156" xr:uid="{00000000-0005-0000-0000-0000A6520000}"/>
    <cellStyle name="Notas 2 2 2 2 3 4 7 3" xfId="21157" xr:uid="{00000000-0005-0000-0000-0000A7520000}"/>
    <cellStyle name="Notas 2 2 2 2 3 4 7 4" xfId="21158" xr:uid="{00000000-0005-0000-0000-0000A8520000}"/>
    <cellStyle name="Notas 2 2 2 2 3 4 7 5" xfId="21159" xr:uid="{00000000-0005-0000-0000-0000A9520000}"/>
    <cellStyle name="Notas 2 2 2 2 3 4 7 6" xfId="21160" xr:uid="{00000000-0005-0000-0000-0000AA520000}"/>
    <cellStyle name="Notas 2 2 2 2 3 4 8" xfId="21161" xr:uid="{00000000-0005-0000-0000-0000AB520000}"/>
    <cellStyle name="Notas 2 2 2 2 3 4 8 2" xfId="21162" xr:uid="{00000000-0005-0000-0000-0000AC520000}"/>
    <cellStyle name="Notas 2 2 2 2 3 4 8 3" xfId="21163" xr:uid="{00000000-0005-0000-0000-0000AD520000}"/>
    <cellStyle name="Notas 2 2 2 2 3 4 8 4" xfId="21164" xr:uid="{00000000-0005-0000-0000-0000AE520000}"/>
    <cellStyle name="Notas 2 2 2 2 3 4 8 5" xfId="21165" xr:uid="{00000000-0005-0000-0000-0000AF520000}"/>
    <cellStyle name="Notas 2 2 2 2 3 4 8 6" xfId="21166" xr:uid="{00000000-0005-0000-0000-0000B0520000}"/>
    <cellStyle name="Notas 2 2 2 2 3 4 9" xfId="21167" xr:uid="{00000000-0005-0000-0000-0000B1520000}"/>
    <cellStyle name="Notas 2 2 2 2 3 5" xfId="21168" xr:uid="{00000000-0005-0000-0000-0000B2520000}"/>
    <cellStyle name="Notas 2 2 2 2 3 5 10" xfId="21169" xr:uid="{00000000-0005-0000-0000-0000B3520000}"/>
    <cellStyle name="Notas 2 2 2 2 3 5 11" xfId="21170" xr:uid="{00000000-0005-0000-0000-0000B4520000}"/>
    <cellStyle name="Notas 2 2 2 2 3 5 12" xfId="21171" xr:uid="{00000000-0005-0000-0000-0000B5520000}"/>
    <cellStyle name="Notas 2 2 2 2 3 5 13" xfId="21172" xr:uid="{00000000-0005-0000-0000-0000B6520000}"/>
    <cellStyle name="Notas 2 2 2 2 3 5 2" xfId="21173" xr:uid="{00000000-0005-0000-0000-0000B7520000}"/>
    <cellStyle name="Notas 2 2 2 2 3 5 2 2" xfId="21174" xr:uid="{00000000-0005-0000-0000-0000B8520000}"/>
    <cellStyle name="Notas 2 2 2 2 3 5 2 3" xfId="21175" xr:uid="{00000000-0005-0000-0000-0000B9520000}"/>
    <cellStyle name="Notas 2 2 2 2 3 5 2 4" xfId="21176" xr:uid="{00000000-0005-0000-0000-0000BA520000}"/>
    <cellStyle name="Notas 2 2 2 2 3 5 2 5" xfId="21177" xr:uid="{00000000-0005-0000-0000-0000BB520000}"/>
    <cellStyle name="Notas 2 2 2 2 3 5 2 6" xfId="21178" xr:uid="{00000000-0005-0000-0000-0000BC520000}"/>
    <cellStyle name="Notas 2 2 2 2 3 5 3" xfId="21179" xr:uid="{00000000-0005-0000-0000-0000BD520000}"/>
    <cellStyle name="Notas 2 2 2 2 3 5 3 2" xfId="21180" xr:uid="{00000000-0005-0000-0000-0000BE520000}"/>
    <cellStyle name="Notas 2 2 2 2 3 5 3 3" xfId="21181" xr:uid="{00000000-0005-0000-0000-0000BF520000}"/>
    <cellStyle name="Notas 2 2 2 2 3 5 3 4" xfId="21182" xr:uid="{00000000-0005-0000-0000-0000C0520000}"/>
    <cellStyle name="Notas 2 2 2 2 3 5 3 5" xfId="21183" xr:uid="{00000000-0005-0000-0000-0000C1520000}"/>
    <cellStyle name="Notas 2 2 2 2 3 5 3 6" xfId="21184" xr:uid="{00000000-0005-0000-0000-0000C2520000}"/>
    <cellStyle name="Notas 2 2 2 2 3 5 4" xfId="21185" xr:uid="{00000000-0005-0000-0000-0000C3520000}"/>
    <cellStyle name="Notas 2 2 2 2 3 5 4 2" xfId="21186" xr:uid="{00000000-0005-0000-0000-0000C4520000}"/>
    <cellStyle name="Notas 2 2 2 2 3 5 4 3" xfId="21187" xr:uid="{00000000-0005-0000-0000-0000C5520000}"/>
    <cellStyle name="Notas 2 2 2 2 3 5 4 4" xfId="21188" xr:uid="{00000000-0005-0000-0000-0000C6520000}"/>
    <cellStyle name="Notas 2 2 2 2 3 5 4 5" xfId="21189" xr:uid="{00000000-0005-0000-0000-0000C7520000}"/>
    <cellStyle name="Notas 2 2 2 2 3 5 4 6" xfId="21190" xr:uid="{00000000-0005-0000-0000-0000C8520000}"/>
    <cellStyle name="Notas 2 2 2 2 3 5 5" xfId="21191" xr:uid="{00000000-0005-0000-0000-0000C9520000}"/>
    <cellStyle name="Notas 2 2 2 2 3 5 5 2" xfId="21192" xr:uid="{00000000-0005-0000-0000-0000CA520000}"/>
    <cellStyle name="Notas 2 2 2 2 3 5 5 3" xfId="21193" xr:uid="{00000000-0005-0000-0000-0000CB520000}"/>
    <cellStyle name="Notas 2 2 2 2 3 5 5 4" xfId="21194" xr:uid="{00000000-0005-0000-0000-0000CC520000}"/>
    <cellStyle name="Notas 2 2 2 2 3 5 5 5" xfId="21195" xr:uid="{00000000-0005-0000-0000-0000CD520000}"/>
    <cellStyle name="Notas 2 2 2 2 3 5 5 6" xfId="21196" xr:uid="{00000000-0005-0000-0000-0000CE520000}"/>
    <cellStyle name="Notas 2 2 2 2 3 5 6" xfId="21197" xr:uid="{00000000-0005-0000-0000-0000CF520000}"/>
    <cellStyle name="Notas 2 2 2 2 3 5 6 2" xfId="21198" xr:uid="{00000000-0005-0000-0000-0000D0520000}"/>
    <cellStyle name="Notas 2 2 2 2 3 5 6 3" xfId="21199" xr:uid="{00000000-0005-0000-0000-0000D1520000}"/>
    <cellStyle name="Notas 2 2 2 2 3 5 6 4" xfId="21200" xr:uid="{00000000-0005-0000-0000-0000D2520000}"/>
    <cellStyle name="Notas 2 2 2 2 3 5 6 5" xfId="21201" xr:uid="{00000000-0005-0000-0000-0000D3520000}"/>
    <cellStyle name="Notas 2 2 2 2 3 5 6 6" xfId="21202" xr:uid="{00000000-0005-0000-0000-0000D4520000}"/>
    <cellStyle name="Notas 2 2 2 2 3 5 7" xfId="21203" xr:uid="{00000000-0005-0000-0000-0000D5520000}"/>
    <cellStyle name="Notas 2 2 2 2 3 5 7 2" xfId="21204" xr:uid="{00000000-0005-0000-0000-0000D6520000}"/>
    <cellStyle name="Notas 2 2 2 2 3 5 7 3" xfId="21205" xr:uid="{00000000-0005-0000-0000-0000D7520000}"/>
    <cellStyle name="Notas 2 2 2 2 3 5 7 4" xfId="21206" xr:uid="{00000000-0005-0000-0000-0000D8520000}"/>
    <cellStyle name="Notas 2 2 2 2 3 5 7 5" xfId="21207" xr:uid="{00000000-0005-0000-0000-0000D9520000}"/>
    <cellStyle name="Notas 2 2 2 2 3 5 7 6" xfId="21208" xr:uid="{00000000-0005-0000-0000-0000DA520000}"/>
    <cellStyle name="Notas 2 2 2 2 3 5 8" xfId="21209" xr:uid="{00000000-0005-0000-0000-0000DB520000}"/>
    <cellStyle name="Notas 2 2 2 2 3 5 8 2" xfId="21210" xr:uid="{00000000-0005-0000-0000-0000DC520000}"/>
    <cellStyle name="Notas 2 2 2 2 3 5 8 3" xfId="21211" xr:uid="{00000000-0005-0000-0000-0000DD520000}"/>
    <cellStyle name="Notas 2 2 2 2 3 5 8 4" xfId="21212" xr:uid="{00000000-0005-0000-0000-0000DE520000}"/>
    <cellStyle name="Notas 2 2 2 2 3 5 8 5" xfId="21213" xr:uid="{00000000-0005-0000-0000-0000DF520000}"/>
    <cellStyle name="Notas 2 2 2 2 3 5 8 6" xfId="21214" xr:uid="{00000000-0005-0000-0000-0000E0520000}"/>
    <cellStyle name="Notas 2 2 2 2 3 5 9" xfId="21215" xr:uid="{00000000-0005-0000-0000-0000E1520000}"/>
    <cellStyle name="Notas 2 2 2 2 3 6" xfId="21216" xr:uid="{00000000-0005-0000-0000-0000E2520000}"/>
    <cellStyle name="Notas 2 2 2 2 3 6 10" xfId="21217" xr:uid="{00000000-0005-0000-0000-0000E3520000}"/>
    <cellStyle name="Notas 2 2 2 2 3 6 11" xfId="21218" xr:uid="{00000000-0005-0000-0000-0000E4520000}"/>
    <cellStyle name="Notas 2 2 2 2 3 6 12" xfId="21219" xr:uid="{00000000-0005-0000-0000-0000E5520000}"/>
    <cellStyle name="Notas 2 2 2 2 3 6 13" xfId="21220" xr:uid="{00000000-0005-0000-0000-0000E6520000}"/>
    <cellStyle name="Notas 2 2 2 2 3 6 2" xfId="21221" xr:uid="{00000000-0005-0000-0000-0000E7520000}"/>
    <cellStyle name="Notas 2 2 2 2 3 6 2 2" xfId="21222" xr:uid="{00000000-0005-0000-0000-0000E8520000}"/>
    <cellStyle name="Notas 2 2 2 2 3 6 2 3" xfId="21223" xr:uid="{00000000-0005-0000-0000-0000E9520000}"/>
    <cellStyle name="Notas 2 2 2 2 3 6 2 4" xfId="21224" xr:uid="{00000000-0005-0000-0000-0000EA520000}"/>
    <cellStyle name="Notas 2 2 2 2 3 6 2 5" xfId="21225" xr:uid="{00000000-0005-0000-0000-0000EB520000}"/>
    <cellStyle name="Notas 2 2 2 2 3 6 2 6" xfId="21226" xr:uid="{00000000-0005-0000-0000-0000EC520000}"/>
    <cellStyle name="Notas 2 2 2 2 3 6 3" xfId="21227" xr:uid="{00000000-0005-0000-0000-0000ED520000}"/>
    <cellStyle name="Notas 2 2 2 2 3 6 3 2" xfId="21228" xr:uid="{00000000-0005-0000-0000-0000EE520000}"/>
    <cellStyle name="Notas 2 2 2 2 3 6 3 3" xfId="21229" xr:uid="{00000000-0005-0000-0000-0000EF520000}"/>
    <cellStyle name="Notas 2 2 2 2 3 6 3 4" xfId="21230" xr:uid="{00000000-0005-0000-0000-0000F0520000}"/>
    <cellStyle name="Notas 2 2 2 2 3 6 3 5" xfId="21231" xr:uid="{00000000-0005-0000-0000-0000F1520000}"/>
    <cellStyle name="Notas 2 2 2 2 3 6 3 6" xfId="21232" xr:uid="{00000000-0005-0000-0000-0000F2520000}"/>
    <cellStyle name="Notas 2 2 2 2 3 6 4" xfId="21233" xr:uid="{00000000-0005-0000-0000-0000F3520000}"/>
    <cellStyle name="Notas 2 2 2 2 3 6 4 2" xfId="21234" xr:uid="{00000000-0005-0000-0000-0000F4520000}"/>
    <cellStyle name="Notas 2 2 2 2 3 6 4 3" xfId="21235" xr:uid="{00000000-0005-0000-0000-0000F5520000}"/>
    <cellStyle name="Notas 2 2 2 2 3 6 4 4" xfId="21236" xr:uid="{00000000-0005-0000-0000-0000F6520000}"/>
    <cellStyle name="Notas 2 2 2 2 3 6 4 5" xfId="21237" xr:uid="{00000000-0005-0000-0000-0000F7520000}"/>
    <cellStyle name="Notas 2 2 2 2 3 6 4 6" xfId="21238" xr:uid="{00000000-0005-0000-0000-0000F8520000}"/>
    <cellStyle name="Notas 2 2 2 2 3 6 5" xfId="21239" xr:uid="{00000000-0005-0000-0000-0000F9520000}"/>
    <cellStyle name="Notas 2 2 2 2 3 6 5 2" xfId="21240" xr:uid="{00000000-0005-0000-0000-0000FA520000}"/>
    <cellStyle name="Notas 2 2 2 2 3 6 5 3" xfId="21241" xr:uid="{00000000-0005-0000-0000-0000FB520000}"/>
    <cellStyle name="Notas 2 2 2 2 3 6 5 4" xfId="21242" xr:uid="{00000000-0005-0000-0000-0000FC520000}"/>
    <cellStyle name="Notas 2 2 2 2 3 6 5 5" xfId="21243" xr:uid="{00000000-0005-0000-0000-0000FD520000}"/>
    <cellStyle name="Notas 2 2 2 2 3 6 5 6" xfId="21244" xr:uid="{00000000-0005-0000-0000-0000FE520000}"/>
    <cellStyle name="Notas 2 2 2 2 3 6 6" xfId="21245" xr:uid="{00000000-0005-0000-0000-0000FF520000}"/>
    <cellStyle name="Notas 2 2 2 2 3 6 6 2" xfId="21246" xr:uid="{00000000-0005-0000-0000-000000530000}"/>
    <cellStyle name="Notas 2 2 2 2 3 6 6 3" xfId="21247" xr:uid="{00000000-0005-0000-0000-000001530000}"/>
    <cellStyle name="Notas 2 2 2 2 3 6 6 4" xfId="21248" xr:uid="{00000000-0005-0000-0000-000002530000}"/>
    <cellStyle name="Notas 2 2 2 2 3 6 6 5" xfId="21249" xr:uid="{00000000-0005-0000-0000-000003530000}"/>
    <cellStyle name="Notas 2 2 2 2 3 6 6 6" xfId="21250" xr:uid="{00000000-0005-0000-0000-000004530000}"/>
    <cellStyle name="Notas 2 2 2 2 3 6 7" xfId="21251" xr:uid="{00000000-0005-0000-0000-000005530000}"/>
    <cellStyle name="Notas 2 2 2 2 3 6 7 2" xfId="21252" xr:uid="{00000000-0005-0000-0000-000006530000}"/>
    <cellStyle name="Notas 2 2 2 2 3 6 7 3" xfId="21253" xr:uid="{00000000-0005-0000-0000-000007530000}"/>
    <cellStyle name="Notas 2 2 2 2 3 6 7 4" xfId="21254" xr:uid="{00000000-0005-0000-0000-000008530000}"/>
    <cellStyle name="Notas 2 2 2 2 3 6 7 5" xfId="21255" xr:uid="{00000000-0005-0000-0000-000009530000}"/>
    <cellStyle name="Notas 2 2 2 2 3 6 7 6" xfId="21256" xr:uid="{00000000-0005-0000-0000-00000A530000}"/>
    <cellStyle name="Notas 2 2 2 2 3 6 8" xfId="21257" xr:uid="{00000000-0005-0000-0000-00000B530000}"/>
    <cellStyle name="Notas 2 2 2 2 3 6 8 2" xfId="21258" xr:uid="{00000000-0005-0000-0000-00000C530000}"/>
    <cellStyle name="Notas 2 2 2 2 3 6 8 3" xfId="21259" xr:uid="{00000000-0005-0000-0000-00000D530000}"/>
    <cellStyle name="Notas 2 2 2 2 3 6 8 4" xfId="21260" xr:uid="{00000000-0005-0000-0000-00000E530000}"/>
    <cellStyle name="Notas 2 2 2 2 3 6 8 5" xfId="21261" xr:uid="{00000000-0005-0000-0000-00000F530000}"/>
    <cellStyle name="Notas 2 2 2 2 3 6 8 6" xfId="21262" xr:uid="{00000000-0005-0000-0000-000010530000}"/>
    <cellStyle name="Notas 2 2 2 2 3 6 9" xfId="21263" xr:uid="{00000000-0005-0000-0000-000011530000}"/>
    <cellStyle name="Notas 2 2 2 2 3 7" xfId="21264" xr:uid="{00000000-0005-0000-0000-000012530000}"/>
    <cellStyle name="Notas 2 2 2 2 3 7 10" xfId="21265" xr:uid="{00000000-0005-0000-0000-000013530000}"/>
    <cellStyle name="Notas 2 2 2 2 3 7 11" xfId="21266" xr:uid="{00000000-0005-0000-0000-000014530000}"/>
    <cellStyle name="Notas 2 2 2 2 3 7 12" xfId="21267" xr:uid="{00000000-0005-0000-0000-000015530000}"/>
    <cellStyle name="Notas 2 2 2 2 3 7 13" xfId="21268" xr:uid="{00000000-0005-0000-0000-000016530000}"/>
    <cellStyle name="Notas 2 2 2 2 3 7 2" xfId="21269" xr:uid="{00000000-0005-0000-0000-000017530000}"/>
    <cellStyle name="Notas 2 2 2 2 3 7 2 2" xfId="21270" xr:uid="{00000000-0005-0000-0000-000018530000}"/>
    <cellStyle name="Notas 2 2 2 2 3 7 2 3" xfId="21271" xr:uid="{00000000-0005-0000-0000-000019530000}"/>
    <cellStyle name="Notas 2 2 2 2 3 7 2 4" xfId="21272" xr:uid="{00000000-0005-0000-0000-00001A530000}"/>
    <cellStyle name="Notas 2 2 2 2 3 7 2 5" xfId="21273" xr:uid="{00000000-0005-0000-0000-00001B530000}"/>
    <cellStyle name="Notas 2 2 2 2 3 7 2 6" xfId="21274" xr:uid="{00000000-0005-0000-0000-00001C530000}"/>
    <cellStyle name="Notas 2 2 2 2 3 7 3" xfId="21275" xr:uid="{00000000-0005-0000-0000-00001D530000}"/>
    <cellStyle name="Notas 2 2 2 2 3 7 3 2" xfId="21276" xr:uid="{00000000-0005-0000-0000-00001E530000}"/>
    <cellStyle name="Notas 2 2 2 2 3 7 3 3" xfId="21277" xr:uid="{00000000-0005-0000-0000-00001F530000}"/>
    <cellStyle name="Notas 2 2 2 2 3 7 3 4" xfId="21278" xr:uid="{00000000-0005-0000-0000-000020530000}"/>
    <cellStyle name="Notas 2 2 2 2 3 7 3 5" xfId="21279" xr:uid="{00000000-0005-0000-0000-000021530000}"/>
    <cellStyle name="Notas 2 2 2 2 3 7 3 6" xfId="21280" xr:uid="{00000000-0005-0000-0000-000022530000}"/>
    <cellStyle name="Notas 2 2 2 2 3 7 4" xfId="21281" xr:uid="{00000000-0005-0000-0000-000023530000}"/>
    <cellStyle name="Notas 2 2 2 2 3 7 4 2" xfId="21282" xr:uid="{00000000-0005-0000-0000-000024530000}"/>
    <cellStyle name="Notas 2 2 2 2 3 7 4 3" xfId="21283" xr:uid="{00000000-0005-0000-0000-000025530000}"/>
    <cellStyle name="Notas 2 2 2 2 3 7 4 4" xfId="21284" xr:uid="{00000000-0005-0000-0000-000026530000}"/>
    <cellStyle name="Notas 2 2 2 2 3 7 4 5" xfId="21285" xr:uid="{00000000-0005-0000-0000-000027530000}"/>
    <cellStyle name="Notas 2 2 2 2 3 7 4 6" xfId="21286" xr:uid="{00000000-0005-0000-0000-000028530000}"/>
    <cellStyle name="Notas 2 2 2 2 3 7 5" xfId="21287" xr:uid="{00000000-0005-0000-0000-000029530000}"/>
    <cellStyle name="Notas 2 2 2 2 3 7 5 2" xfId="21288" xr:uid="{00000000-0005-0000-0000-00002A530000}"/>
    <cellStyle name="Notas 2 2 2 2 3 7 5 3" xfId="21289" xr:uid="{00000000-0005-0000-0000-00002B530000}"/>
    <cellStyle name="Notas 2 2 2 2 3 7 5 4" xfId="21290" xr:uid="{00000000-0005-0000-0000-00002C530000}"/>
    <cellStyle name="Notas 2 2 2 2 3 7 5 5" xfId="21291" xr:uid="{00000000-0005-0000-0000-00002D530000}"/>
    <cellStyle name="Notas 2 2 2 2 3 7 5 6" xfId="21292" xr:uid="{00000000-0005-0000-0000-00002E530000}"/>
    <cellStyle name="Notas 2 2 2 2 3 7 6" xfId="21293" xr:uid="{00000000-0005-0000-0000-00002F530000}"/>
    <cellStyle name="Notas 2 2 2 2 3 7 6 2" xfId="21294" xr:uid="{00000000-0005-0000-0000-000030530000}"/>
    <cellStyle name="Notas 2 2 2 2 3 7 6 3" xfId="21295" xr:uid="{00000000-0005-0000-0000-000031530000}"/>
    <cellStyle name="Notas 2 2 2 2 3 7 6 4" xfId="21296" xr:uid="{00000000-0005-0000-0000-000032530000}"/>
    <cellStyle name="Notas 2 2 2 2 3 7 6 5" xfId="21297" xr:uid="{00000000-0005-0000-0000-000033530000}"/>
    <cellStyle name="Notas 2 2 2 2 3 7 6 6" xfId="21298" xr:uid="{00000000-0005-0000-0000-000034530000}"/>
    <cellStyle name="Notas 2 2 2 2 3 7 7" xfId="21299" xr:uid="{00000000-0005-0000-0000-000035530000}"/>
    <cellStyle name="Notas 2 2 2 2 3 7 7 2" xfId="21300" xr:uid="{00000000-0005-0000-0000-000036530000}"/>
    <cellStyle name="Notas 2 2 2 2 3 7 7 3" xfId="21301" xr:uid="{00000000-0005-0000-0000-000037530000}"/>
    <cellStyle name="Notas 2 2 2 2 3 7 7 4" xfId="21302" xr:uid="{00000000-0005-0000-0000-000038530000}"/>
    <cellStyle name="Notas 2 2 2 2 3 7 7 5" xfId="21303" xr:uid="{00000000-0005-0000-0000-000039530000}"/>
    <cellStyle name="Notas 2 2 2 2 3 7 7 6" xfId="21304" xr:uid="{00000000-0005-0000-0000-00003A530000}"/>
    <cellStyle name="Notas 2 2 2 2 3 7 8" xfId="21305" xr:uid="{00000000-0005-0000-0000-00003B530000}"/>
    <cellStyle name="Notas 2 2 2 2 3 7 8 2" xfId="21306" xr:uid="{00000000-0005-0000-0000-00003C530000}"/>
    <cellStyle name="Notas 2 2 2 2 3 7 8 3" xfId="21307" xr:uid="{00000000-0005-0000-0000-00003D530000}"/>
    <cellStyle name="Notas 2 2 2 2 3 7 8 4" xfId="21308" xr:uid="{00000000-0005-0000-0000-00003E530000}"/>
    <cellStyle name="Notas 2 2 2 2 3 7 8 5" xfId="21309" xr:uid="{00000000-0005-0000-0000-00003F530000}"/>
    <cellStyle name="Notas 2 2 2 2 3 7 8 6" xfId="21310" xr:uid="{00000000-0005-0000-0000-000040530000}"/>
    <cellStyle name="Notas 2 2 2 2 3 7 9" xfId="21311" xr:uid="{00000000-0005-0000-0000-000041530000}"/>
    <cellStyle name="Notas 2 2 2 2 3 8" xfId="21312" xr:uid="{00000000-0005-0000-0000-000042530000}"/>
    <cellStyle name="Notas 2 2 2 2 3 8 2" xfId="21313" xr:uid="{00000000-0005-0000-0000-000043530000}"/>
    <cellStyle name="Notas 2 2 2 2 3 8 3" xfId="21314" xr:uid="{00000000-0005-0000-0000-000044530000}"/>
    <cellStyle name="Notas 2 2 2 2 3 8 4" xfId="21315" xr:uid="{00000000-0005-0000-0000-000045530000}"/>
    <cellStyle name="Notas 2 2 2 2 3 8 5" xfId="21316" xr:uid="{00000000-0005-0000-0000-000046530000}"/>
    <cellStyle name="Notas 2 2 2 2 3 8 6" xfId="21317" xr:uid="{00000000-0005-0000-0000-000047530000}"/>
    <cellStyle name="Notas 2 2 2 2 3 9" xfId="21318" xr:uid="{00000000-0005-0000-0000-000048530000}"/>
    <cellStyle name="Notas 2 2 2 2 3 9 2" xfId="21319" xr:uid="{00000000-0005-0000-0000-000049530000}"/>
    <cellStyle name="Notas 2 2 2 2 3 9 3" xfId="21320" xr:uid="{00000000-0005-0000-0000-00004A530000}"/>
    <cellStyle name="Notas 2 2 2 2 3 9 4" xfId="21321" xr:uid="{00000000-0005-0000-0000-00004B530000}"/>
    <cellStyle name="Notas 2 2 2 2 3 9 5" xfId="21322" xr:uid="{00000000-0005-0000-0000-00004C530000}"/>
    <cellStyle name="Notas 2 2 2 2 3 9 6" xfId="21323" xr:uid="{00000000-0005-0000-0000-00004D530000}"/>
    <cellStyle name="Notas 2 2 2 2 4" xfId="21324" xr:uid="{00000000-0005-0000-0000-00004E530000}"/>
    <cellStyle name="Notas 2 2 2 2 4 10" xfId="21325" xr:uid="{00000000-0005-0000-0000-00004F530000}"/>
    <cellStyle name="Notas 2 2 2 2 4 11" xfId="21326" xr:uid="{00000000-0005-0000-0000-000050530000}"/>
    <cellStyle name="Notas 2 2 2 2 4 12" xfId="21327" xr:uid="{00000000-0005-0000-0000-000051530000}"/>
    <cellStyle name="Notas 2 2 2 2 4 13" xfId="21328" xr:uid="{00000000-0005-0000-0000-000052530000}"/>
    <cellStyle name="Notas 2 2 2 2 4 14" xfId="21329" xr:uid="{00000000-0005-0000-0000-000053530000}"/>
    <cellStyle name="Notas 2 2 2 2 4 15" xfId="21330" xr:uid="{00000000-0005-0000-0000-000054530000}"/>
    <cellStyle name="Notas 2 2 2 2 4 2" xfId="21331" xr:uid="{00000000-0005-0000-0000-000055530000}"/>
    <cellStyle name="Notas 2 2 2 2 4 2 10" xfId="21332" xr:uid="{00000000-0005-0000-0000-000056530000}"/>
    <cellStyle name="Notas 2 2 2 2 4 2 11" xfId="21333" xr:uid="{00000000-0005-0000-0000-000057530000}"/>
    <cellStyle name="Notas 2 2 2 2 4 2 12" xfId="21334" xr:uid="{00000000-0005-0000-0000-000058530000}"/>
    <cellStyle name="Notas 2 2 2 2 4 2 13" xfId="21335" xr:uid="{00000000-0005-0000-0000-000059530000}"/>
    <cellStyle name="Notas 2 2 2 2 4 2 14" xfId="21336" xr:uid="{00000000-0005-0000-0000-00005A530000}"/>
    <cellStyle name="Notas 2 2 2 2 4 2 2" xfId="21337" xr:uid="{00000000-0005-0000-0000-00005B530000}"/>
    <cellStyle name="Notas 2 2 2 2 4 2 2 2" xfId="21338" xr:uid="{00000000-0005-0000-0000-00005C530000}"/>
    <cellStyle name="Notas 2 2 2 2 4 2 2 3" xfId="21339" xr:uid="{00000000-0005-0000-0000-00005D530000}"/>
    <cellStyle name="Notas 2 2 2 2 4 2 2 4" xfId="21340" xr:uid="{00000000-0005-0000-0000-00005E530000}"/>
    <cellStyle name="Notas 2 2 2 2 4 2 2 5" xfId="21341" xr:uid="{00000000-0005-0000-0000-00005F530000}"/>
    <cellStyle name="Notas 2 2 2 2 4 2 2 6" xfId="21342" xr:uid="{00000000-0005-0000-0000-000060530000}"/>
    <cellStyle name="Notas 2 2 2 2 4 2 3" xfId="21343" xr:uid="{00000000-0005-0000-0000-000061530000}"/>
    <cellStyle name="Notas 2 2 2 2 4 2 3 2" xfId="21344" xr:uid="{00000000-0005-0000-0000-000062530000}"/>
    <cellStyle name="Notas 2 2 2 2 4 2 3 3" xfId="21345" xr:uid="{00000000-0005-0000-0000-000063530000}"/>
    <cellStyle name="Notas 2 2 2 2 4 2 3 4" xfId="21346" xr:uid="{00000000-0005-0000-0000-000064530000}"/>
    <cellStyle name="Notas 2 2 2 2 4 2 3 5" xfId="21347" xr:uid="{00000000-0005-0000-0000-000065530000}"/>
    <cellStyle name="Notas 2 2 2 2 4 2 3 6" xfId="21348" xr:uid="{00000000-0005-0000-0000-000066530000}"/>
    <cellStyle name="Notas 2 2 2 2 4 2 4" xfId="21349" xr:uid="{00000000-0005-0000-0000-000067530000}"/>
    <cellStyle name="Notas 2 2 2 2 4 2 4 2" xfId="21350" xr:uid="{00000000-0005-0000-0000-000068530000}"/>
    <cellStyle name="Notas 2 2 2 2 4 2 4 3" xfId="21351" xr:uid="{00000000-0005-0000-0000-000069530000}"/>
    <cellStyle name="Notas 2 2 2 2 4 2 4 4" xfId="21352" xr:uid="{00000000-0005-0000-0000-00006A530000}"/>
    <cellStyle name="Notas 2 2 2 2 4 2 4 5" xfId="21353" xr:uid="{00000000-0005-0000-0000-00006B530000}"/>
    <cellStyle name="Notas 2 2 2 2 4 2 4 6" xfId="21354" xr:uid="{00000000-0005-0000-0000-00006C530000}"/>
    <cellStyle name="Notas 2 2 2 2 4 2 5" xfId="21355" xr:uid="{00000000-0005-0000-0000-00006D530000}"/>
    <cellStyle name="Notas 2 2 2 2 4 2 5 2" xfId="21356" xr:uid="{00000000-0005-0000-0000-00006E530000}"/>
    <cellStyle name="Notas 2 2 2 2 4 2 5 3" xfId="21357" xr:uid="{00000000-0005-0000-0000-00006F530000}"/>
    <cellStyle name="Notas 2 2 2 2 4 2 5 4" xfId="21358" xr:uid="{00000000-0005-0000-0000-000070530000}"/>
    <cellStyle name="Notas 2 2 2 2 4 2 5 5" xfId="21359" xr:uid="{00000000-0005-0000-0000-000071530000}"/>
    <cellStyle name="Notas 2 2 2 2 4 2 5 6" xfId="21360" xr:uid="{00000000-0005-0000-0000-000072530000}"/>
    <cellStyle name="Notas 2 2 2 2 4 2 6" xfId="21361" xr:uid="{00000000-0005-0000-0000-000073530000}"/>
    <cellStyle name="Notas 2 2 2 2 4 2 6 2" xfId="21362" xr:uid="{00000000-0005-0000-0000-000074530000}"/>
    <cellStyle name="Notas 2 2 2 2 4 2 6 3" xfId="21363" xr:uid="{00000000-0005-0000-0000-000075530000}"/>
    <cellStyle name="Notas 2 2 2 2 4 2 6 4" xfId="21364" xr:uid="{00000000-0005-0000-0000-000076530000}"/>
    <cellStyle name="Notas 2 2 2 2 4 2 6 5" xfId="21365" xr:uid="{00000000-0005-0000-0000-000077530000}"/>
    <cellStyle name="Notas 2 2 2 2 4 2 6 6" xfId="21366" xr:uid="{00000000-0005-0000-0000-000078530000}"/>
    <cellStyle name="Notas 2 2 2 2 4 2 7" xfId="21367" xr:uid="{00000000-0005-0000-0000-000079530000}"/>
    <cellStyle name="Notas 2 2 2 2 4 2 7 2" xfId="21368" xr:uid="{00000000-0005-0000-0000-00007A530000}"/>
    <cellStyle name="Notas 2 2 2 2 4 2 7 3" xfId="21369" xr:uid="{00000000-0005-0000-0000-00007B530000}"/>
    <cellStyle name="Notas 2 2 2 2 4 2 7 4" xfId="21370" xr:uid="{00000000-0005-0000-0000-00007C530000}"/>
    <cellStyle name="Notas 2 2 2 2 4 2 7 5" xfId="21371" xr:uid="{00000000-0005-0000-0000-00007D530000}"/>
    <cellStyle name="Notas 2 2 2 2 4 2 7 6" xfId="21372" xr:uid="{00000000-0005-0000-0000-00007E530000}"/>
    <cellStyle name="Notas 2 2 2 2 4 2 8" xfId="21373" xr:uid="{00000000-0005-0000-0000-00007F530000}"/>
    <cellStyle name="Notas 2 2 2 2 4 2 8 2" xfId="21374" xr:uid="{00000000-0005-0000-0000-000080530000}"/>
    <cellStyle name="Notas 2 2 2 2 4 2 8 3" xfId="21375" xr:uid="{00000000-0005-0000-0000-000081530000}"/>
    <cellStyle name="Notas 2 2 2 2 4 2 8 4" xfId="21376" xr:uid="{00000000-0005-0000-0000-000082530000}"/>
    <cellStyle name="Notas 2 2 2 2 4 2 8 5" xfId="21377" xr:uid="{00000000-0005-0000-0000-000083530000}"/>
    <cellStyle name="Notas 2 2 2 2 4 2 8 6" xfId="21378" xr:uid="{00000000-0005-0000-0000-000084530000}"/>
    <cellStyle name="Notas 2 2 2 2 4 2 9" xfId="21379" xr:uid="{00000000-0005-0000-0000-000085530000}"/>
    <cellStyle name="Notas 2 2 2 2 4 3" xfId="21380" xr:uid="{00000000-0005-0000-0000-000086530000}"/>
    <cellStyle name="Notas 2 2 2 2 4 3 2" xfId="21381" xr:uid="{00000000-0005-0000-0000-000087530000}"/>
    <cellStyle name="Notas 2 2 2 2 4 3 3" xfId="21382" xr:uid="{00000000-0005-0000-0000-000088530000}"/>
    <cellStyle name="Notas 2 2 2 2 4 3 4" xfId="21383" xr:uid="{00000000-0005-0000-0000-000089530000}"/>
    <cellStyle name="Notas 2 2 2 2 4 3 5" xfId="21384" xr:uid="{00000000-0005-0000-0000-00008A530000}"/>
    <cellStyle name="Notas 2 2 2 2 4 3 6" xfId="21385" xr:uid="{00000000-0005-0000-0000-00008B530000}"/>
    <cellStyle name="Notas 2 2 2 2 4 4" xfId="21386" xr:uid="{00000000-0005-0000-0000-00008C530000}"/>
    <cellStyle name="Notas 2 2 2 2 4 4 2" xfId="21387" xr:uid="{00000000-0005-0000-0000-00008D530000}"/>
    <cellStyle name="Notas 2 2 2 2 4 4 3" xfId="21388" xr:uid="{00000000-0005-0000-0000-00008E530000}"/>
    <cellStyle name="Notas 2 2 2 2 4 4 4" xfId="21389" xr:uid="{00000000-0005-0000-0000-00008F530000}"/>
    <cellStyle name="Notas 2 2 2 2 4 4 5" xfId="21390" xr:uid="{00000000-0005-0000-0000-000090530000}"/>
    <cellStyle name="Notas 2 2 2 2 4 4 6" xfId="21391" xr:uid="{00000000-0005-0000-0000-000091530000}"/>
    <cellStyle name="Notas 2 2 2 2 4 5" xfId="21392" xr:uid="{00000000-0005-0000-0000-000092530000}"/>
    <cellStyle name="Notas 2 2 2 2 4 5 2" xfId="21393" xr:uid="{00000000-0005-0000-0000-000093530000}"/>
    <cellStyle name="Notas 2 2 2 2 4 5 3" xfId="21394" xr:uid="{00000000-0005-0000-0000-000094530000}"/>
    <cellStyle name="Notas 2 2 2 2 4 5 4" xfId="21395" xr:uid="{00000000-0005-0000-0000-000095530000}"/>
    <cellStyle name="Notas 2 2 2 2 4 5 5" xfId="21396" xr:uid="{00000000-0005-0000-0000-000096530000}"/>
    <cellStyle name="Notas 2 2 2 2 4 5 6" xfId="21397" xr:uid="{00000000-0005-0000-0000-000097530000}"/>
    <cellStyle name="Notas 2 2 2 2 4 6" xfId="21398" xr:uid="{00000000-0005-0000-0000-000098530000}"/>
    <cellStyle name="Notas 2 2 2 2 4 6 2" xfId="21399" xr:uid="{00000000-0005-0000-0000-000099530000}"/>
    <cellStyle name="Notas 2 2 2 2 4 6 3" xfId="21400" xr:uid="{00000000-0005-0000-0000-00009A530000}"/>
    <cellStyle name="Notas 2 2 2 2 4 6 4" xfId="21401" xr:uid="{00000000-0005-0000-0000-00009B530000}"/>
    <cellStyle name="Notas 2 2 2 2 4 6 5" xfId="21402" xr:uid="{00000000-0005-0000-0000-00009C530000}"/>
    <cellStyle name="Notas 2 2 2 2 4 6 6" xfId="21403" xr:uid="{00000000-0005-0000-0000-00009D530000}"/>
    <cellStyle name="Notas 2 2 2 2 4 7" xfId="21404" xr:uid="{00000000-0005-0000-0000-00009E530000}"/>
    <cellStyle name="Notas 2 2 2 2 4 7 2" xfId="21405" xr:uid="{00000000-0005-0000-0000-00009F530000}"/>
    <cellStyle name="Notas 2 2 2 2 4 7 3" xfId="21406" xr:uid="{00000000-0005-0000-0000-0000A0530000}"/>
    <cellStyle name="Notas 2 2 2 2 4 7 4" xfId="21407" xr:uid="{00000000-0005-0000-0000-0000A1530000}"/>
    <cellStyle name="Notas 2 2 2 2 4 7 5" xfId="21408" xr:uid="{00000000-0005-0000-0000-0000A2530000}"/>
    <cellStyle name="Notas 2 2 2 2 4 7 6" xfId="21409" xr:uid="{00000000-0005-0000-0000-0000A3530000}"/>
    <cellStyle name="Notas 2 2 2 2 4 8" xfId="21410" xr:uid="{00000000-0005-0000-0000-0000A4530000}"/>
    <cellStyle name="Notas 2 2 2 2 4 8 2" xfId="21411" xr:uid="{00000000-0005-0000-0000-0000A5530000}"/>
    <cellStyle name="Notas 2 2 2 2 4 8 3" xfId="21412" xr:uid="{00000000-0005-0000-0000-0000A6530000}"/>
    <cellStyle name="Notas 2 2 2 2 4 8 4" xfId="21413" xr:uid="{00000000-0005-0000-0000-0000A7530000}"/>
    <cellStyle name="Notas 2 2 2 2 4 8 5" xfId="21414" xr:uid="{00000000-0005-0000-0000-0000A8530000}"/>
    <cellStyle name="Notas 2 2 2 2 4 8 6" xfId="21415" xr:uid="{00000000-0005-0000-0000-0000A9530000}"/>
    <cellStyle name="Notas 2 2 2 2 4 9" xfId="21416" xr:uid="{00000000-0005-0000-0000-0000AA530000}"/>
    <cellStyle name="Notas 2 2 2 2 4 9 2" xfId="21417" xr:uid="{00000000-0005-0000-0000-0000AB530000}"/>
    <cellStyle name="Notas 2 2 2 2 4 9 3" xfId="21418" xr:uid="{00000000-0005-0000-0000-0000AC530000}"/>
    <cellStyle name="Notas 2 2 2 2 4 9 4" xfId="21419" xr:uid="{00000000-0005-0000-0000-0000AD530000}"/>
    <cellStyle name="Notas 2 2 2 2 4 9 5" xfId="21420" xr:uid="{00000000-0005-0000-0000-0000AE530000}"/>
    <cellStyle name="Notas 2 2 2 2 4 9 6" xfId="21421" xr:uid="{00000000-0005-0000-0000-0000AF530000}"/>
    <cellStyle name="Notas 2 2 2 2 5" xfId="21422" xr:uid="{00000000-0005-0000-0000-0000B0530000}"/>
    <cellStyle name="Notas 2 2 2 2 5 10" xfId="21423" xr:uid="{00000000-0005-0000-0000-0000B1530000}"/>
    <cellStyle name="Notas 2 2 2 2 5 11" xfId="21424" xr:uid="{00000000-0005-0000-0000-0000B2530000}"/>
    <cellStyle name="Notas 2 2 2 2 5 12" xfId="21425" xr:uid="{00000000-0005-0000-0000-0000B3530000}"/>
    <cellStyle name="Notas 2 2 2 2 5 13" xfId="21426" xr:uid="{00000000-0005-0000-0000-0000B4530000}"/>
    <cellStyle name="Notas 2 2 2 2 5 14" xfId="21427" xr:uid="{00000000-0005-0000-0000-0000B5530000}"/>
    <cellStyle name="Notas 2 2 2 2 5 2" xfId="21428" xr:uid="{00000000-0005-0000-0000-0000B6530000}"/>
    <cellStyle name="Notas 2 2 2 2 5 2 2" xfId="21429" xr:uid="{00000000-0005-0000-0000-0000B7530000}"/>
    <cellStyle name="Notas 2 2 2 2 5 2 3" xfId="21430" xr:uid="{00000000-0005-0000-0000-0000B8530000}"/>
    <cellStyle name="Notas 2 2 2 2 5 2 4" xfId="21431" xr:uid="{00000000-0005-0000-0000-0000B9530000}"/>
    <cellStyle name="Notas 2 2 2 2 5 2 5" xfId="21432" xr:uid="{00000000-0005-0000-0000-0000BA530000}"/>
    <cellStyle name="Notas 2 2 2 2 5 2 6" xfId="21433" xr:uid="{00000000-0005-0000-0000-0000BB530000}"/>
    <cellStyle name="Notas 2 2 2 2 5 2 7" xfId="21434" xr:uid="{00000000-0005-0000-0000-0000BC530000}"/>
    <cellStyle name="Notas 2 2 2 2 5 3" xfId="21435" xr:uid="{00000000-0005-0000-0000-0000BD530000}"/>
    <cellStyle name="Notas 2 2 2 2 5 3 2" xfId="21436" xr:uid="{00000000-0005-0000-0000-0000BE530000}"/>
    <cellStyle name="Notas 2 2 2 2 5 3 3" xfId="21437" xr:uid="{00000000-0005-0000-0000-0000BF530000}"/>
    <cellStyle name="Notas 2 2 2 2 5 3 4" xfId="21438" xr:uid="{00000000-0005-0000-0000-0000C0530000}"/>
    <cellStyle name="Notas 2 2 2 2 5 3 5" xfId="21439" xr:uid="{00000000-0005-0000-0000-0000C1530000}"/>
    <cellStyle name="Notas 2 2 2 2 5 3 6" xfId="21440" xr:uid="{00000000-0005-0000-0000-0000C2530000}"/>
    <cellStyle name="Notas 2 2 2 2 5 4" xfId="21441" xr:uid="{00000000-0005-0000-0000-0000C3530000}"/>
    <cellStyle name="Notas 2 2 2 2 5 4 2" xfId="21442" xr:uid="{00000000-0005-0000-0000-0000C4530000}"/>
    <cellStyle name="Notas 2 2 2 2 5 4 3" xfId="21443" xr:uid="{00000000-0005-0000-0000-0000C5530000}"/>
    <cellStyle name="Notas 2 2 2 2 5 4 4" xfId="21444" xr:uid="{00000000-0005-0000-0000-0000C6530000}"/>
    <cellStyle name="Notas 2 2 2 2 5 4 5" xfId="21445" xr:uid="{00000000-0005-0000-0000-0000C7530000}"/>
    <cellStyle name="Notas 2 2 2 2 5 4 6" xfId="21446" xr:uid="{00000000-0005-0000-0000-0000C8530000}"/>
    <cellStyle name="Notas 2 2 2 2 5 5" xfId="21447" xr:uid="{00000000-0005-0000-0000-0000C9530000}"/>
    <cellStyle name="Notas 2 2 2 2 5 5 2" xfId="21448" xr:uid="{00000000-0005-0000-0000-0000CA530000}"/>
    <cellStyle name="Notas 2 2 2 2 5 5 3" xfId="21449" xr:uid="{00000000-0005-0000-0000-0000CB530000}"/>
    <cellStyle name="Notas 2 2 2 2 5 5 4" xfId="21450" xr:uid="{00000000-0005-0000-0000-0000CC530000}"/>
    <cellStyle name="Notas 2 2 2 2 5 5 5" xfId="21451" xr:uid="{00000000-0005-0000-0000-0000CD530000}"/>
    <cellStyle name="Notas 2 2 2 2 5 5 6" xfId="21452" xr:uid="{00000000-0005-0000-0000-0000CE530000}"/>
    <cellStyle name="Notas 2 2 2 2 5 6" xfId="21453" xr:uid="{00000000-0005-0000-0000-0000CF530000}"/>
    <cellStyle name="Notas 2 2 2 2 5 6 2" xfId="21454" xr:uid="{00000000-0005-0000-0000-0000D0530000}"/>
    <cellStyle name="Notas 2 2 2 2 5 6 3" xfId="21455" xr:uid="{00000000-0005-0000-0000-0000D1530000}"/>
    <cellStyle name="Notas 2 2 2 2 5 6 4" xfId="21456" xr:uid="{00000000-0005-0000-0000-0000D2530000}"/>
    <cellStyle name="Notas 2 2 2 2 5 6 5" xfId="21457" xr:uid="{00000000-0005-0000-0000-0000D3530000}"/>
    <cellStyle name="Notas 2 2 2 2 5 6 6" xfId="21458" xr:uid="{00000000-0005-0000-0000-0000D4530000}"/>
    <cellStyle name="Notas 2 2 2 2 5 7" xfId="21459" xr:uid="{00000000-0005-0000-0000-0000D5530000}"/>
    <cellStyle name="Notas 2 2 2 2 5 7 2" xfId="21460" xr:uid="{00000000-0005-0000-0000-0000D6530000}"/>
    <cellStyle name="Notas 2 2 2 2 5 7 3" xfId="21461" xr:uid="{00000000-0005-0000-0000-0000D7530000}"/>
    <cellStyle name="Notas 2 2 2 2 5 7 4" xfId="21462" xr:uid="{00000000-0005-0000-0000-0000D8530000}"/>
    <cellStyle name="Notas 2 2 2 2 5 7 5" xfId="21463" xr:uid="{00000000-0005-0000-0000-0000D9530000}"/>
    <cellStyle name="Notas 2 2 2 2 5 7 6" xfId="21464" xr:uid="{00000000-0005-0000-0000-0000DA530000}"/>
    <cellStyle name="Notas 2 2 2 2 5 8" xfId="21465" xr:uid="{00000000-0005-0000-0000-0000DB530000}"/>
    <cellStyle name="Notas 2 2 2 2 5 8 2" xfId="21466" xr:uid="{00000000-0005-0000-0000-0000DC530000}"/>
    <cellStyle name="Notas 2 2 2 2 5 8 3" xfId="21467" xr:uid="{00000000-0005-0000-0000-0000DD530000}"/>
    <cellStyle name="Notas 2 2 2 2 5 8 4" xfId="21468" xr:uid="{00000000-0005-0000-0000-0000DE530000}"/>
    <cellStyle name="Notas 2 2 2 2 5 8 5" xfId="21469" xr:uid="{00000000-0005-0000-0000-0000DF530000}"/>
    <cellStyle name="Notas 2 2 2 2 5 8 6" xfId="21470" xr:uid="{00000000-0005-0000-0000-0000E0530000}"/>
    <cellStyle name="Notas 2 2 2 2 5 9" xfId="21471" xr:uid="{00000000-0005-0000-0000-0000E1530000}"/>
    <cellStyle name="Notas 2 2 2 2 6" xfId="21472" xr:uid="{00000000-0005-0000-0000-0000E2530000}"/>
    <cellStyle name="Notas 2 2 2 2 6 10" xfId="21473" xr:uid="{00000000-0005-0000-0000-0000E3530000}"/>
    <cellStyle name="Notas 2 2 2 2 6 11" xfId="21474" xr:uid="{00000000-0005-0000-0000-0000E4530000}"/>
    <cellStyle name="Notas 2 2 2 2 6 12" xfId="21475" xr:uid="{00000000-0005-0000-0000-0000E5530000}"/>
    <cellStyle name="Notas 2 2 2 2 6 13" xfId="21476" xr:uid="{00000000-0005-0000-0000-0000E6530000}"/>
    <cellStyle name="Notas 2 2 2 2 6 14" xfId="21477" xr:uid="{00000000-0005-0000-0000-0000E7530000}"/>
    <cellStyle name="Notas 2 2 2 2 6 2" xfId="21478" xr:uid="{00000000-0005-0000-0000-0000E8530000}"/>
    <cellStyle name="Notas 2 2 2 2 6 2 2" xfId="21479" xr:uid="{00000000-0005-0000-0000-0000E9530000}"/>
    <cellStyle name="Notas 2 2 2 2 6 2 3" xfId="21480" xr:uid="{00000000-0005-0000-0000-0000EA530000}"/>
    <cellStyle name="Notas 2 2 2 2 6 2 4" xfId="21481" xr:uid="{00000000-0005-0000-0000-0000EB530000}"/>
    <cellStyle name="Notas 2 2 2 2 6 2 5" xfId="21482" xr:uid="{00000000-0005-0000-0000-0000EC530000}"/>
    <cellStyle name="Notas 2 2 2 2 6 2 6" xfId="21483" xr:uid="{00000000-0005-0000-0000-0000ED530000}"/>
    <cellStyle name="Notas 2 2 2 2 6 3" xfId="21484" xr:uid="{00000000-0005-0000-0000-0000EE530000}"/>
    <cellStyle name="Notas 2 2 2 2 6 3 2" xfId="21485" xr:uid="{00000000-0005-0000-0000-0000EF530000}"/>
    <cellStyle name="Notas 2 2 2 2 6 3 3" xfId="21486" xr:uid="{00000000-0005-0000-0000-0000F0530000}"/>
    <cellStyle name="Notas 2 2 2 2 6 3 4" xfId="21487" xr:uid="{00000000-0005-0000-0000-0000F1530000}"/>
    <cellStyle name="Notas 2 2 2 2 6 3 5" xfId="21488" xr:uid="{00000000-0005-0000-0000-0000F2530000}"/>
    <cellStyle name="Notas 2 2 2 2 6 3 6" xfId="21489" xr:uid="{00000000-0005-0000-0000-0000F3530000}"/>
    <cellStyle name="Notas 2 2 2 2 6 4" xfId="21490" xr:uid="{00000000-0005-0000-0000-0000F4530000}"/>
    <cellStyle name="Notas 2 2 2 2 6 4 2" xfId="21491" xr:uid="{00000000-0005-0000-0000-0000F5530000}"/>
    <cellStyle name="Notas 2 2 2 2 6 4 3" xfId="21492" xr:uid="{00000000-0005-0000-0000-0000F6530000}"/>
    <cellStyle name="Notas 2 2 2 2 6 4 4" xfId="21493" xr:uid="{00000000-0005-0000-0000-0000F7530000}"/>
    <cellStyle name="Notas 2 2 2 2 6 4 5" xfId="21494" xr:uid="{00000000-0005-0000-0000-0000F8530000}"/>
    <cellStyle name="Notas 2 2 2 2 6 4 6" xfId="21495" xr:uid="{00000000-0005-0000-0000-0000F9530000}"/>
    <cellStyle name="Notas 2 2 2 2 6 5" xfId="21496" xr:uid="{00000000-0005-0000-0000-0000FA530000}"/>
    <cellStyle name="Notas 2 2 2 2 6 5 2" xfId="21497" xr:uid="{00000000-0005-0000-0000-0000FB530000}"/>
    <cellStyle name="Notas 2 2 2 2 6 5 3" xfId="21498" xr:uid="{00000000-0005-0000-0000-0000FC530000}"/>
    <cellStyle name="Notas 2 2 2 2 6 5 4" xfId="21499" xr:uid="{00000000-0005-0000-0000-0000FD530000}"/>
    <cellStyle name="Notas 2 2 2 2 6 5 5" xfId="21500" xr:uid="{00000000-0005-0000-0000-0000FE530000}"/>
    <cellStyle name="Notas 2 2 2 2 6 5 6" xfId="21501" xr:uid="{00000000-0005-0000-0000-0000FF530000}"/>
    <cellStyle name="Notas 2 2 2 2 6 6" xfId="21502" xr:uid="{00000000-0005-0000-0000-000000540000}"/>
    <cellStyle name="Notas 2 2 2 2 6 6 2" xfId="21503" xr:uid="{00000000-0005-0000-0000-000001540000}"/>
    <cellStyle name="Notas 2 2 2 2 6 6 3" xfId="21504" xr:uid="{00000000-0005-0000-0000-000002540000}"/>
    <cellStyle name="Notas 2 2 2 2 6 6 4" xfId="21505" xr:uid="{00000000-0005-0000-0000-000003540000}"/>
    <cellStyle name="Notas 2 2 2 2 6 6 5" xfId="21506" xr:uid="{00000000-0005-0000-0000-000004540000}"/>
    <cellStyle name="Notas 2 2 2 2 6 6 6" xfId="21507" xr:uid="{00000000-0005-0000-0000-000005540000}"/>
    <cellStyle name="Notas 2 2 2 2 6 7" xfId="21508" xr:uid="{00000000-0005-0000-0000-000006540000}"/>
    <cellStyle name="Notas 2 2 2 2 6 7 2" xfId="21509" xr:uid="{00000000-0005-0000-0000-000007540000}"/>
    <cellStyle name="Notas 2 2 2 2 6 7 3" xfId="21510" xr:uid="{00000000-0005-0000-0000-000008540000}"/>
    <cellStyle name="Notas 2 2 2 2 6 7 4" xfId="21511" xr:uid="{00000000-0005-0000-0000-000009540000}"/>
    <cellStyle name="Notas 2 2 2 2 6 7 5" xfId="21512" xr:uid="{00000000-0005-0000-0000-00000A540000}"/>
    <cellStyle name="Notas 2 2 2 2 6 7 6" xfId="21513" xr:uid="{00000000-0005-0000-0000-00000B540000}"/>
    <cellStyle name="Notas 2 2 2 2 6 8" xfId="21514" xr:uid="{00000000-0005-0000-0000-00000C540000}"/>
    <cellStyle name="Notas 2 2 2 2 6 8 2" xfId="21515" xr:uid="{00000000-0005-0000-0000-00000D540000}"/>
    <cellStyle name="Notas 2 2 2 2 6 8 3" xfId="21516" xr:uid="{00000000-0005-0000-0000-00000E540000}"/>
    <cellStyle name="Notas 2 2 2 2 6 8 4" xfId="21517" xr:uid="{00000000-0005-0000-0000-00000F540000}"/>
    <cellStyle name="Notas 2 2 2 2 6 8 5" xfId="21518" xr:uid="{00000000-0005-0000-0000-000010540000}"/>
    <cellStyle name="Notas 2 2 2 2 6 8 6" xfId="21519" xr:uid="{00000000-0005-0000-0000-000011540000}"/>
    <cellStyle name="Notas 2 2 2 2 6 9" xfId="21520" xr:uid="{00000000-0005-0000-0000-000012540000}"/>
    <cellStyle name="Notas 2 2 2 2 7" xfId="21521" xr:uid="{00000000-0005-0000-0000-000013540000}"/>
    <cellStyle name="Notas 2 2 2 2 7 10" xfId="21522" xr:uid="{00000000-0005-0000-0000-000014540000}"/>
    <cellStyle name="Notas 2 2 2 2 7 11" xfId="21523" xr:uid="{00000000-0005-0000-0000-000015540000}"/>
    <cellStyle name="Notas 2 2 2 2 7 12" xfId="21524" xr:uid="{00000000-0005-0000-0000-000016540000}"/>
    <cellStyle name="Notas 2 2 2 2 7 13" xfId="21525" xr:uid="{00000000-0005-0000-0000-000017540000}"/>
    <cellStyle name="Notas 2 2 2 2 7 2" xfId="21526" xr:uid="{00000000-0005-0000-0000-000018540000}"/>
    <cellStyle name="Notas 2 2 2 2 7 2 2" xfId="21527" xr:uid="{00000000-0005-0000-0000-000019540000}"/>
    <cellStyle name="Notas 2 2 2 2 7 2 3" xfId="21528" xr:uid="{00000000-0005-0000-0000-00001A540000}"/>
    <cellStyle name="Notas 2 2 2 2 7 2 4" xfId="21529" xr:uid="{00000000-0005-0000-0000-00001B540000}"/>
    <cellStyle name="Notas 2 2 2 2 7 2 5" xfId="21530" xr:uid="{00000000-0005-0000-0000-00001C540000}"/>
    <cellStyle name="Notas 2 2 2 2 7 2 6" xfId="21531" xr:uid="{00000000-0005-0000-0000-00001D540000}"/>
    <cellStyle name="Notas 2 2 2 2 7 3" xfId="21532" xr:uid="{00000000-0005-0000-0000-00001E540000}"/>
    <cellStyle name="Notas 2 2 2 2 7 3 2" xfId="21533" xr:uid="{00000000-0005-0000-0000-00001F540000}"/>
    <cellStyle name="Notas 2 2 2 2 7 3 3" xfId="21534" xr:uid="{00000000-0005-0000-0000-000020540000}"/>
    <cellStyle name="Notas 2 2 2 2 7 3 4" xfId="21535" xr:uid="{00000000-0005-0000-0000-000021540000}"/>
    <cellStyle name="Notas 2 2 2 2 7 3 5" xfId="21536" xr:uid="{00000000-0005-0000-0000-000022540000}"/>
    <cellStyle name="Notas 2 2 2 2 7 3 6" xfId="21537" xr:uid="{00000000-0005-0000-0000-000023540000}"/>
    <cellStyle name="Notas 2 2 2 2 7 4" xfId="21538" xr:uid="{00000000-0005-0000-0000-000024540000}"/>
    <cellStyle name="Notas 2 2 2 2 7 4 2" xfId="21539" xr:uid="{00000000-0005-0000-0000-000025540000}"/>
    <cellStyle name="Notas 2 2 2 2 7 4 3" xfId="21540" xr:uid="{00000000-0005-0000-0000-000026540000}"/>
    <cellStyle name="Notas 2 2 2 2 7 4 4" xfId="21541" xr:uid="{00000000-0005-0000-0000-000027540000}"/>
    <cellStyle name="Notas 2 2 2 2 7 4 5" xfId="21542" xr:uid="{00000000-0005-0000-0000-000028540000}"/>
    <cellStyle name="Notas 2 2 2 2 7 4 6" xfId="21543" xr:uid="{00000000-0005-0000-0000-000029540000}"/>
    <cellStyle name="Notas 2 2 2 2 7 5" xfId="21544" xr:uid="{00000000-0005-0000-0000-00002A540000}"/>
    <cellStyle name="Notas 2 2 2 2 7 5 2" xfId="21545" xr:uid="{00000000-0005-0000-0000-00002B540000}"/>
    <cellStyle name="Notas 2 2 2 2 7 5 3" xfId="21546" xr:uid="{00000000-0005-0000-0000-00002C540000}"/>
    <cellStyle name="Notas 2 2 2 2 7 5 4" xfId="21547" xr:uid="{00000000-0005-0000-0000-00002D540000}"/>
    <cellStyle name="Notas 2 2 2 2 7 5 5" xfId="21548" xr:uid="{00000000-0005-0000-0000-00002E540000}"/>
    <cellStyle name="Notas 2 2 2 2 7 5 6" xfId="21549" xr:uid="{00000000-0005-0000-0000-00002F540000}"/>
    <cellStyle name="Notas 2 2 2 2 7 6" xfId="21550" xr:uid="{00000000-0005-0000-0000-000030540000}"/>
    <cellStyle name="Notas 2 2 2 2 7 6 2" xfId="21551" xr:uid="{00000000-0005-0000-0000-000031540000}"/>
    <cellStyle name="Notas 2 2 2 2 7 6 3" xfId="21552" xr:uid="{00000000-0005-0000-0000-000032540000}"/>
    <cellStyle name="Notas 2 2 2 2 7 6 4" xfId="21553" xr:uid="{00000000-0005-0000-0000-000033540000}"/>
    <cellStyle name="Notas 2 2 2 2 7 6 5" xfId="21554" xr:uid="{00000000-0005-0000-0000-000034540000}"/>
    <cellStyle name="Notas 2 2 2 2 7 6 6" xfId="21555" xr:uid="{00000000-0005-0000-0000-000035540000}"/>
    <cellStyle name="Notas 2 2 2 2 7 7" xfId="21556" xr:uid="{00000000-0005-0000-0000-000036540000}"/>
    <cellStyle name="Notas 2 2 2 2 7 7 2" xfId="21557" xr:uid="{00000000-0005-0000-0000-000037540000}"/>
    <cellStyle name="Notas 2 2 2 2 7 7 3" xfId="21558" xr:uid="{00000000-0005-0000-0000-000038540000}"/>
    <cellStyle name="Notas 2 2 2 2 7 7 4" xfId="21559" xr:uid="{00000000-0005-0000-0000-000039540000}"/>
    <cellStyle name="Notas 2 2 2 2 7 7 5" xfId="21560" xr:uid="{00000000-0005-0000-0000-00003A540000}"/>
    <cellStyle name="Notas 2 2 2 2 7 7 6" xfId="21561" xr:uid="{00000000-0005-0000-0000-00003B540000}"/>
    <cellStyle name="Notas 2 2 2 2 7 8" xfId="21562" xr:uid="{00000000-0005-0000-0000-00003C540000}"/>
    <cellStyle name="Notas 2 2 2 2 7 8 2" xfId="21563" xr:uid="{00000000-0005-0000-0000-00003D540000}"/>
    <cellStyle name="Notas 2 2 2 2 7 8 3" xfId="21564" xr:uid="{00000000-0005-0000-0000-00003E540000}"/>
    <cellStyle name="Notas 2 2 2 2 7 8 4" xfId="21565" xr:uid="{00000000-0005-0000-0000-00003F540000}"/>
    <cellStyle name="Notas 2 2 2 2 7 8 5" xfId="21566" xr:uid="{00000000-0005-0000-0000-000040540000}"/>
    <cellStyle name="Notas 2 2 2 2 7 8 6" xfId="21567" xr:uid="{00000000-0005-0000-0000-000041540000}"/>
    <cellStyle name="Notas 2 2 2 2 7 9" xfId="21568" xr:uid="{00000000-0005-0000-0000-000042540000}"/>
    <cellStyle name="Notas 2 2 2 2 8" xfId="21569" xr:uid="{00000000-0005-0000-0000-000043540000}"/>
    <cellStyle name="Notas 2 2 2 2 8 10" xfId="21570" xr:uid="{00000000-0005-0000-0000-000044540000}"/>
    <cellStyle name="Notas 2 2 2 2 8 11" xfId="21571" xr:uid="{00000000-0005-0000-0000-000045540000}"/>
    <cellStyle name="Notas 2 2 2 2 8 12" xfId="21572" xr:uid="{00000000-0005-0000-0000-000046540000}"/>
    <cellStyle name="Notas 2 2 2 2 8 13" xfId="21573" xr:uid="{00000000-0005-0000-0000-000047540000}"/>
    <cellStyle name="Notas 2 2 2 2 8 2" xfId="21574" xr:uid="{00000000-0005-0000-0000-000048540000}"/>
    <cellStyle name="Notas 2 2 2 2 8 2 2" xfId="21575" xr:uid="{00000000-0005-0000-0000-000049540000}"/>
    <cellStyle name="Notas 2 2 2 2 8 2 3" xfId="21576" xr:uid="{00000000-0005-0000-0000-00004A540000}"/>
    <cellStyle name="Notas 2 2 2 2 8 2 4" xfId="21577" xr:uid="{00000000-0005-0000-0000-00004B540000}"/>
    <cellStyle name="Notas 2 2 2 2 8 2 5" xfId="21578" xr:uid="{00000000-0005-0000-0000-00004C540000}"/>
    <cellStyle name="Notas 2 2 2 2 8 2 6" xfId="21579" xr:uid="{00000000-0005-0000-0000-00004D540000}"/>
    <cellStyle name="Notas 2 2 2 2 8 3" xfId="21580" xr:uid="{00000000-0005-0000-0000-00004E540000}"/>
    <cellStyle name="Notas 2 2 2 2 8 3 2" xfId="21581" xr:uid="{00000000-0005-0000-0000-00004F540000}"/>
    <cellStyle name="Notas 2 2 2 2 8 3 3" xfId="21582" xr:uid="{00000000-0005-0000-0000-000050540000}"/>
    <cellStyle name="Notas 2 2 2 2 8 3 4" xfId="21583" xr:uid="{00000000-0005-0000-0000-000051540000}"/>
    <cellStyle name="Notas 2 2 2 2 8 3 5" xfId="21584" xr:uid="{00000000-0005-0000-0000-000052540000}"/>
    <cellStyle name="Notas 2 2 2 2 8 3 6" xfId="21585" xr:uid="{00000000-0005-0000-0000-000053540000}"/>
    <cellStyle name="Notas 2 2 2 2 8 4" xfId="21586" xr:uid="{00000000-0005-0000-0000-000054540000}"/>
    <cellStyle name="Notas 2 2 2 2 8 4 2" xfId="21587" xr:uid="{00000000-0005-0000-0000-000055540000}"/>
    <cellStyle name="Notas 2 2 2 2 8 4 3" xfId="21588" xr:uid="{00000000-0005-0000-0000-000056540000}"/>
    <cellStyle name="Notas 2 2 2 2 8 4 4" xfId="21589" xr:uid="{00000000-0005-0000-0000-000057540000}"/>
    <cellStyle name="Notas 2 2 2 2 8 4 5" xfId="21590" xr:uid="{00000000-0005-0000-0000-000058540000}"/>
    <cellStyle name="Notas 2 2 2 2 8 4 6" xfId="21591" xr:uid="{00000000-0005-0000-0000-000059540000}"/>
    <cellStyle name="Notas 2 2 2 2 8 5" xfId="21592" xr:uid="{00000000-0005-0000-0000-00005A540000}"/>
    <cellStyle name="Notas 2 2 2 2 8 5 2" xfId="21593" xr:uid="{00000000-0005-0000-0000-00005B540000}"/>
    <cellStyle name="Notas 2 2 2 2 8 5 3" xfId="21594" xr:uid="{00000000-0005-0000-0000-00005C540000}"/>
    <cellStyle name="Notas 2 2 2 2 8 5 4" xfId="21595" xr:uid="{00000000-0005-0000-0000-00005D540000}"/>
    <cellStyle name="Notas 2 2 2 2 8 5 5" xfId="21596" xr:uid="{00000000-0005-0000-0000-00005E540000}"/>
    <cellStyle name="Notas 2 2 2 2 8 5 6" xfId="21597" xr:uid="{00000000-0005-0000-0000-00005F540000}"/>
    <cellStyle name="Notas 2 2 2 2 8 6" xfId="21598" xr:uid="{00000000-0005-0000-0000-000060540000}"/>
    <cellStyle name="Notas 2 2 2 2 8 6 2" xfId="21599" xr:uid="{00000000-0005-0000-0000-000061540000}"/>
    <cellStyle name="Notas 2 2 2 2 8 6 3" xfId="21600" xr:uid="{00000000-0005-0000-0000-000062540000}"/>
    <cellStyle name="Notas 2 2 2 2 8 6 4" xfId="21601" xr:uid="{00000000-0005-0000-0000-000063540000}"/>
    <cellStyle name="Notas 2 2 2 2 8 6 5" xfId="21602" xr:uid="{00000000-0005-0000-0000-000064540000}"/>
    <cellStyle name="Notas 2 2 2 2 8 6 6" xfId="21603" xr:uid="{00000000-0005-0000-0000-000065540000}"/>
    <cellStyle name="Notas 2 2 2 2 8 7" xfId="21604" xr:uid="{00000000-0005-0000-0000-000066540000}"/>
    <cellStyle name="Notas 2 2 2 2 8 7 2" xfId="21605" xr:uid="{00000000-0005-0000-0000-000067540000}"/>
    <cellStyle name="Notas 2 2 2 2 8 7 3" xfId="21606" xr:uid="{00000000-0005-0000-0000-000068540000}"/>
    <cellStyle name="Notas 2 2 2 2 8 7 4" xfId="21607" xr:uid="{00000000-0005-0000-0000-000069540000}"/>
    <cellStyle name="Notas 2 2 2 2 8 7 5" xfId="21608" xr:uid="{00000000-0005-0000-0000-00006A540000}"/>
    <cellStyle name="Notas 2 2 2 2 8 7 6" xfId="21609" xr:uid="{00000000-0005-0000-0000-00006B540000}"/>
    <cellStyle name="Notas 2 2 2 2 8 8" xfId="21610" xr:uid="{00000000-0005-0000-0000-00006C540000}"/>
    <cellStyle name="Notas 2 2 2 2 8 8 2" xfId="21611" xr:uid="{00000000-0005-0000-0000-00006D540000}"/>
    <cellStyle name="Notas 2 2 2 2 8 8 3" xfId="21612" xr:uid="{00000000-0005-0000-0000-00006E540000}"/>
    <cellStyle name="Notas 2 2 2 2 8 8 4" xfId="21613" xr:uid="{00000000-0005-0000-0000-00006F540000}"/>
    <cellStyle name="Notas 2 2 2 2 8 8 5" xfId="21614" xr:uid="{00000000-0005-0000-0000-000070540000}"/>
    <cellStyle name="Notas 2 2 2 2 8 8 6" xfId="21615" xr:uid="{00000000-0005-0000-0000-000071540000}"/>
    <cellStyle name="Notas 2 2 2 2 8 9" xfId="21616" xr:uid="{00000000-0005-0000-0000-000072540000}"/>
    <cellStyle name="Notas 2 2 2 2 9" xfId="21617" xr:uid="{00000000-0005-0000-0000-000073540000}"/>
    <cellStyle name="Notas 2 2 2 2 9 10" xfId="21618" xr:uid="{00000000-0005-0000-0000-000074540000}"/>
    <cellStyle name="Notas 2 2 2 2 9 11" xfId="21619" xr:uid="{00000000-0005-0000-0000-000075540000}"/>
    <cellStyle name="Notas 2 2 2 2 9 12" xfId="21620" xr:uid="{00000000-0005-0000-0000-000076540000}"/>
    <cellStyle name="Notas 2 2 2 2 9 13" xfId="21621" xr:uid="{00000000-0005-0000-0000-000077540000}"/>
    <cellStyle name="Notas 2 2 2 2 9 2" xfId="21622" xr:uid="{00000000-0005-0000-0000-000078540000}"/>
    <cellStyle name="Notas 2 2 2 2 9 2 2" xfId="21623" xr:uid="{00000000-0005-0000-0000-000079540000}"/>
    <cellStyle name="Notas 2 2 2 2 9 2 3" xfId="21624" xr:uid="{00000000-0005-0000-0000-00007A540000}"/>
    <cellStyle name="Notas 2 2 2 2 9 2 4" xfId="21625" xr:uid="{00000000-0005-0000-0000-00007B540000}"/>
    <cellStyle name="Notas 2 2 2 2 9 2 5" xfId="21626" xr:uid="{00000000-0005-0000-0000-00007C540000}"/>
    <cellStyle name="Notas 2 2 2 2 9 2 6" xfId="21627" xr:uid="{00000000-0005-0000-0000-00007D540000}"/>
    <cellStyle name="Notas 2 2 2 2 9 3" xfId="21628" xr:uid="{00000000-0005-0000-0000-00007E540000}"/>
    <cellStyle name="Notas 2 2 2 2 9 3 2" xfId="21629" xr:uid="{00000000-0005-0000-0000-00007F540000}"/>
    <cellStyle name="Notas 2 2 2 2 9 3 3" xfId="21630" xr:uid="{00000000-0005-0000-0000-000080540000}"/>
    <cellStyle name="Notas 2 2 2 2 9 3 4" xfId="21631" xr:uid="{00000000-0005-0000-0000-000081540000}"/>
    <cellStyle name="Notas 2 2 2 2 9 3 5" xfId="21632" xr:uid="{00000000-0005-0000-0000-000082540000}"/>
    <cellStyle name="Notas 2 2 2 2 9 3 6" xfId="21633" xr:uid="{00000000-0005-0000-0000-000083540000}"/>
    <cellStyle name="Notas 2 2 2 2 9 4" xfId="21634" xr:uid="{00000000-0005-0000-0000-000084540000}"/>
    <cellStyle name="Notas 2 2 2 2 9 4 2" xfId="21635" xr:uid="{00000000-0005-0000-0000-000085540000}"/>
    <cellStyle name="Notas 2 2 2 2 9 4 3" xfId="21636" xr:uid="{00000000-0005-0000-0000-000086540000}"/>
    <cellStyle name="Notas 2 2 2 2 9 4 4" xfId="21637" xr:uid="{00000000-0005-0000-0000-000087540000}"/>
    <cellStyle name="Notas 2 2 2 2 9 4 5" xfId="21638" xr:uid="{00000000-0005-0000-0000-000088540000}"/>
    <cellStyle name="Notas 2 2 2 2 9 4 6" xfId="21639" xr:uid="{00000000-0005-0000-0000-000089540000}"/>
    <cellStyle name="Notas 2 2 2 2 9 5" xfId="21640" xr:uid="{00000000-0005-0000-0000-00008A540000}"/>
    <cellStyle name="Notas 2 2 2 2 9 5 2" xfId="21641" xr:uid="{00000000-0005-0000-0000-00008B540000}"/>
    <cellStyle name="Notas 2 2 2 2 9 5 3" xfId="21642" xr:uid="{00000000-0005-0000-0000-00008C540000}"/>
    <cellStyle name="Notas 2 2 2 2 9 5 4" xfId="21643" xr:uid="{00000000-0005-0000-0000-00008D540000}"/>
    <cellStyle name="Notas 2 2 2 2 9 5 5" xfId="21644" xr:uid="{00000000-0005-0000-0000-00008E540000}"/>
    <cellStyle name="Notas 2 2 2 2 9 5 6" xfId="21645" xr:uid="{00000000-0005-0000-0000-00008F540000}"/>
    <cellStyle name="Notas 2 2 2 2 9 6" xfId="21646" xr:uid="{00000000-0005-0000-0000-000090540000}"/>
    <cellStyle name="Notas 2 2 2 2 9 6 2" xfId="21647" xr:uid="{00000000-0005-0000-0000-000091540000}"/>
    <cellStyle name="Notas 2 2 2 2 9 6 3" xfId="21648" xr:uid="{00000000-0005-0000-0000-000092540000}"/>
    <cellStyle name="Notas 2 2 2 2 9 6 4" xfId="21649" xr:uid="{00000000-0005-0000-0000-000093540000}"/>
    <cellStyle name="Notas 2 2 2 2 9 6 5" xfId="21650" xr:uid="{00000000-0005-0000-0000-000094540000}"/>
    <cellStyle name="Notas 2 2 2 2 9 6 6" xfId="21651" xr:uid="{00000000-0005-0000-0000-000095540000}"/>
    <cellStyle name="Notas 2 2 2 2 9 7" xfId="21652" xr:uid="{00000000-0005-0000-0000-000096540000}"/>
    <cellStyle name="Notas 2 2 2 2 9 7 2" xfId="21653" xr:uid="{00000000-0005-0000-0000-000097540000}"/>
    <cellStyle name="Notas 2 2 2 2 9 7 3" xfId="21654" xr:uid="{00000000-0005-0000-0000-000098540000}"/>
    <cellStyle name="Notas 2 2 2 2 9 7 4" xfId="21655" xr:uid="{00000000-0005-0000-0000-000099540000}"/>
    <cellStyle name="Notas 2 2 2 2 9 7 5" xfId="21656" xr:uid="{00000000-0005-0000-0000-00009A540000}"/>
    <cellStyle name="Notas 2 2 2 2 9 7 6" xfId="21657" xr:uid="{00000000-0005-0000-0000-00009B540000}"/>
    <cellStyle name="Notas 2 2 2 2 9 8" xfId="21658" xr:uid="{00000000-0005-0000-0000-00009C540000}"/>
    <cellStyle name="Notas 2 2 2 2 9 8 2" xfId="21659" xr:uid="{00000000-0005-0000-0000-00009D540000}"/>
    <cellStyle name="Notas 2 2 2 2 9 8 3" xfId="21660" xr:uid="{00000000-0005-0000-0000-00009E540000}"/>
    <cellStyle name="Notas 2 2 2 2 9 8 4" xfId="21661" xr:uid="{00000000-0005-0000-0000-00009F540000}"/>
    <cellStyle name="Notas 2 2 2 2 9 8 5" xfId="21662" xr:uid="{00000000-0005-0000-0000-0000A0540000}"/>
    <cellStyle name="Notas 2 2 2 2 9 8 6" xfId="21663" xr:uid="{00000000-0005-0000-0000-0000A1540000}"/>
    <cellStyle name="Notas 2 2 2 2 9 9" xfId="21664" xr:uid="{00000000-0005-0000-0000-0000A2540000}"/>
    <cellStyle name="Notas 2 2 2 20" xfId="21665" xr:uid="{00000000-0005-0000-0000-0000A3540000}"/>
    <cellStyle name="Notas 2 2 2 20 2" xfId="21666" xr:uid="{00000000-0005-0000-0000-0000A4540000}"/>
    <cellStyle name="Notas 2 2 2 20 3" xfId="21667" xr:uid="{00000000-0005-0000-0000-0000A5540000}"/>
    <cellStyle name="Notas 2 2 2 21" xfId="21668" xr:uid="{00000000-0005-0000-0000-0000A6540000}"/>
    <cellStyle name="Notas 2 2 2 21 2" xfId="21669" xr:uid="{00000000-0005-0000-0000-0000A7540000}"/>
    <cellStyle name="Notas 2 2 2 21 3" xfId="21670" xr:uid="{00000000-0005-0000-0000-0000A8540000}"/>
    <cellStyle name="Notas 2 2 2 22" xfId="21671" xr:uid="{00000000-0005-0000-0000-0000A9540000}"/>
    <cellStyle name="Notas 2 2 2 22 2" xfId="21672" xr:uid="{00000000-0005-0000-0000-0000AA540000}"/>
    <cellStyle name="Notas 2 2 2 23" xfId="21673" xr:uid="{00000000-0005-0000-0000-0000AB540000}"/>
    <cellStyle name="Notas 2 2 2 23 2" xfId="21674" xr:uid="{00000000-0005-0000-0000-0000AC540000}"/>
    <cellStyle name="Notas 2 2 2 24" xfId="21675" xr:uid="{00000000-0005-0000-0000-0000AD540000}"/>
    <cellStyle name="Notas 2 2 2 3" xfId="21676" xr:uid="{00000000-0005-0000-0000-0000AE540000}"/>
    <cellStyle name="Notas 2 2 2 3 10" xfId="21677" xr:uid="{00000000-0005-0000-0000-0000AF540000}"/>
    <cellStyle name="Notas 2 2 2 3 10 2" xfId="21678" xr:uid="{00000000-0005-0000-0000-0000B0540000}"/>
    <cellStyle name="Notas 2 2 2 3 10 3" xfId="21679" xr:uid="{00000000-0005-0000-0000-0000B1540000}"/>
    <cellStyle name="Notas 2 2 2 3 10 4" xfId="21680" xr:uid="{00000000-0005-0000-0000-0000B2540000}"/>
    <cellStyle name="Notas 2 2 2 3 10 5" xfId="21681" xr:uid="{00000000-0005-0000-0000-0000B3540000}"/>
    <cellStyle name="Notas 2 2 2 3 10 6" xfId="21682" xr:uid="{00000000-0005-0000-0000-0000B4540000}"/>
    <cellStyle name="Notas 2 2 2 3 11" xfId="21683" xr:uid="{00000000-0005-0000-0000-0000B5540000}"/>
    <cellStyle name="Notas 2 2 2 3 11 2" xfId="21684" xr:uid="{00000000-0005-0000-0000-0000B6540000}"/>
    <cellStyle name="Notas 2 2 2 3 11 3" xfId="21685" xr:uid="{00000000-0005-0000-0000-0000B7540000}"/>
    <cellStyle name="Notas 2 2 2 3 11 4" xfId="21686" xr:uid="{00000000-0005-0000-0000-0000B8540000}"/>
    <cellStyle name="Notas 2 2 2 3 11 5" xfId="21687" xr:uid="{00000000-0005-0000-0000-0000B9540000}"/>
    <cellStyle name="Notas 2 2 2 3 11 6" xfId="21688" xr:uid="{00000000-0005-0000-0000-0000BA540000}"/>
    <cellStyle name="Notas 2 2 2 3 12" xfId="21689" xr:uid="{00000000-0005-0000-0000-0000BB540000}"/>
    <cellStyle name="Notas 2 2 2 3 12 2" xfId="21690" xr:uid="{00000000-0005-0000-0000-0000BC540000}"/>
    <cellStyle name="Notas 2 2 2 3 12 3" xfId="21691" xr:uid="{00000000-0005-0000-0000-0000BD540000}"/>
    <cellStyle name="Notas 2 2 2 3 12 4" xfId="21692" xr:uid="{00000000-0005-0000-0000-0000BE540000}"/>
    <cellStyle name="Notas 2 2 2 3 12 5" xfId="21693" xr:uid="{00000000-0005-0000-0000-0000BF540000}"/>
    <cellStyle name="Notas 2 2 2 3 12 6" xfId="21694" xr:uid="{00000000-0005-0000-0000-0000C0540000}"/>
    <cellStyle name="Notas 2 2 2 3 13" xfId="21695" xr:uid="{00000000-0005-0000-0000-0000C1540000}"/>
    <cellStyle name="Notas 2 2 2 3 13 2" xfId="21696" xr:uid="{00000000-0005-0000-0000-0000C2540000}"/>
    <cellStyle name="Notas 2 2 2 3 13 3" xfId="21697" xr:uid="{00000000-0005-0000-0000-0000C3540000}"/>
    <cellStyle name="Notas 2 2 2 3 13 4" xfId="21698" xr:uid="{00000000-0005-0000-0000-0000C4540000}"/>
    <cellStyle name="Notas 2 2 2 3 13 5" xfId="21699" xr:uid="{00000000-0005-0000-0000-0000C5540000}"/>
    <cellStyle name="Notas 2 2 2 3 13 6" xfId="21700" xr:uid="{00000000-0005-0000-0000-0000C6540000}"/>
    <cellStyle name="Notas 2 2 2 3 14" xfId="21701" xr:uid="{00000000-0005-0000-0000-0000C7540000}"/>
    <cellStyle name="Notas 2 2 2 3 14 2" xfId="21702" xr:uid="{00000000-0005-0000-0000-0000C8540000}"/>
    <cellStyle name="Notas 2 2 2 3 14 3" xfId="21703" xr:uid="{00000000-0005-0000-0000-0000C9540000}"/>
    <cellStyle name="Notas 2 2 2 3 14 4" xfId="21704" xr:uid="{00000000-0005-0000-0000-0000CA540000}"/>
    <cellStyle name="Notas 2 2 2 3 14 5" xfId="21705" xr:uid="{00000000-0005-0000-0000-0000CB540000}"/>
    <cellStyle name="Notas 2 2 2 3 14 6" xfId="21706" xr:uid="{00000000-0005-0000-0000-0000CC540000}"/>
    <cellStyle name="Notas 2 2 2 3 15" xfId="21707" xr:uid="{00000000-0005-0000-0000-0000CD540000}"/>
    <cellStyle name="Notas 2 2 2 3 15 2" xfId="21708" xr:uid="{00000000-0005-0000-0000-0000CE540000}"/>
    <cellStyle name="Notas 2 2 2 3 15 3" xfId="21709" xr:uid="{00000000-0005-0000-0000-0000CF540000}"/>
    <cellStyle name="Notas 2 2 2 3 15 4" xfId="21710" xr:uid="{00000000-0005-0000-0000-0000D0540000}"/>
    <cellStyle name="Notas 2 2 2 3 15 5" xfId="21711" xr:uid="{00000000-0005-0000-0000-0000D1540000}"/>
    <cellStyle name="Notas 2 2 2 3 15 6" xfId="21712" xr:uid="{00000000-0005-0000-0000-0000D2540000}"/>
    <cellStyle name="Notas 2 2 2 3 16" xfId="21713" xr:uid="{00000000-0005-0000-0000-0000D3540000}"/>
    <cellStyle name="Notas 2 2 2 3 17" xfId="21714" xr:uid="{00000000-0005-0000-0000-0000D4540000}"/>
    <cellStyle name="Notas 2 2 2 3 18" xfId="21715" xr:uid="{00000000-0005-0000-0000-0000D5540000}"/>
    <cellStyle name="Notas 2 2 2 3 19" xfId="21716" xr:uid="{00000000-0005-0000-0000-0000D6540000}"/>
    <cellStyle name="Notas 2 2 2 3 2" xfId="21717" xr:uid="{00000000-0005-0000-0000-0000D7540000}"/>
    <cellStyle name="Notas 2 2 2 3 2 10" xfId="21718" xr:uid="{00000000-0005-0000-0000-0000D8540000}"/>
    <cellStyle name="Notas 2 2 2 3 2 10 2" xfId="21719" xr:uid="{00000000-0005-0000-0000-0000D9540000}"/>
    <cellStyle name="Notas 2 2 2 3 2 10 3" xfId="21720" xr:uid="{00000000-0005-0000-0000-0000DA540000}"/>
    <cellStyle name="Notas 2 2 2 3 2 10 4" xfId="21721" xr:uid="{00000000-0005-0000-0000-0000DB540000}"/>
    <cellStyle name="Notas 2 2 2 3 2 10 5" xfId="21722" xr:uid="{00000000-0005-0000-0000-0000DC540000}"/>
    <cellStyle name="Notas 2 2 2 3 2 10 6" xfId="21723" xr:uid="{00000000-0005-0000-0000-0000DD540000}"/>
    <cellStyle name="Notas 2 2 2 3 2 11" xfId="21724" xr:uid="{00000000-0005-0000-0000-0000DE540000}"/>
    <cellStyle name="Notas 2 2 2 3 2 11 2" xfId="21725" xr:uid="{00000000-0005-0000-0000-0000DF540000}"/>
    <cellStyle name="Notas 2 2 2 3 2 11 3" xfId="21726" xr:uid="{00000000-0005-0000-0000-0000E0540000}"/>
    <cellStyle name="Notas 2 2 2 3 2 11 4" xfId="21727" xr:uid="{00000000-0005-0000-0000-0000E1540000}"/>
    <cellStyle name="Notas 2 2 2 3 2 11 5" xfId="21728" xr:uid="{00000000-0005-0000-0000-0000E2540000}"/>
    <cellStyle name="Notas 2 2 2 3 2 11 6" xfId="21729" xr:uid="{00000000-0005-0000-0000-0000E3540000}"/>
    <cellStyle name="Notas 2 2 2 3 2 12" xfId="21730" xr:uid="{00000000-0005-0000-0000-0000E4540000}"/>
    <cellStyle name="Notas 2 2 2 3 2 12 2" xfId="21731" xr:uid="{00000000-0005-0000-0000-0000E5540000}"/>
    <cellStyle name="Notas 2 2 2 3 2 12 3" xfId="21732" xr:uid="{00000000-0005-0000-0000-0000E6540000}"/>
    <cellStyle name="Notas 2 2 2 3 2 12 4" xfId="21733" xr:uid="{00000000-0005-0000-0000-0000E7540000}"/>
    <cellStyle name="Notas 2 2 2 3 2 12 5" xfId="21734" xr:uid="{00000000-0005-0000-0000-0000E8540000}"/>
    <cellStyle name="Notas 2 2 2 3 2 12 6" xfId="21735" xr:uid="{00000000-0005-0000-0000-0000E9540000}"/>
    <cellStyle name="Notas 2 2 2 3 2 13" xfId="21736" xr:uid="{00000000-0005-0000-0000-0000EA540000}"/>
    <cellStyle name="Notas 2 2 2 3 2 13 2" xfId="21737" xr:uid="{00000000-0005-0000-0000-0000EB540000}"/>
    <cellStyle name="Notas 2 2 2 3 2 13 3" xfId="21738" xr:uid="{00000000-0005-0000-0000-0000EC540000}"/>
    <cellStyle name="Notas 2 2 2 3 2 13 4" xfId="21739" xr:uid="{00000000-0005-0000-0000-0000ED540000}"/>
    <cellStyle name="Notas 2 2 2 3 2 13 5" xfId="21740" xr:uid="{00000000-0005-0000-0000-0000EE540000}"/>
    <cellStyle name="Notas 2 2 2 3 2 13 6" xfId="21741" xr:uid="{00000000-0005-0000-0000-0000EF540000}"/>
    <cellStyle name="Notas 2 2 2 3 2 14" xfId="21742" xr:uid="{00000000-0005-0000-0000-0000F0540000}"/>
    <cellStyle name="Notas 2 2 2 3 2 14 2" xfId="21743" xr:uid="{00000000-0005-0000-0000-0000F1540000}"/>
    <cellStyle name="Notas 2 2 2 3 2 14 3" xfId="21744" xr:uid="{00000000-0005-0000-0000-0000F2540000}"/>
    <cellStyle name="Notas 2 2 2 3 2 14 4" xfId="21745" xr:uid="{00000000-0005-0000-0000-0000F3540000}"/>
    <cellStyle name="Notas 2 2 2 3 2 14 5" xfId="21746" xr:uid="{00000000-0005-0000-0000-0000F4540000}"/>
    <cellStyle name="Notas 2 2 2 3 2 14 6" xfId="21747" xr:uid="{00000000-0005-0000-0000-0000F5540000}"/>
    <cellStyle name="Notas 2 2 2 3 2 15" xfId="21748" xr:uid="{00000000-0005-0000-0000-0000F6540000}"/>
    <cellStyle name="Notas 2 2 2 3 2 16" xfId="21749" xr:uid="{00000000-0005-0000-0000-0000F7540000}"/>
    <cellStyle name="Notas 2 2 2 3 2 17" xfId="21750" xr:uid="{00000000-0005-0000-0000-0000F8540000}"/>
    <cellStyle name="Notas 2 2 2 3 2 18" xfId="21751" xr:uid="{00000000-0005-0000-0000-0000F9540000}"/>
    <cellStyle name="Notas 2 2 2 3 2 19" xfId="21752" xr:uid="{00000000-0005-0000-0000-0000FA540000}"/>
    <cellStyle name="Notas 2 2 2 3 2 2" xfId="21753" xr:uid="{00000000-0005-0000-0000-0000FB540000}"/>
    <cellStyle name="Notas 2 2 2 3 2 2 10" xfId="21754" xr:uid="{00000000-0005-0000-0000-0000FC540000}"/>
    <cellStyle name="Notas 2 2 2 3 2 2 10 2" xfId="21755" xr:uid="{00000000-0005-0000-0000-0000FD540000}"/>
    <cellStyle name="Notas 2 2 2 3 2 2 10 3" xfId="21756" xr:uid="{00000000-0005-0000-0000-0000FE540000}"/>
    <cellStyle name="Notas 2 2 2 3 2 2 10 4" xfId="21757" xr:uid="{00000000-0005-0000-0000-0000FF540000}"/>
    <cellStyle name="Notas 2 2 2 3 2 2 10 5" xfId="21758" xr:uid="{00000000-0005-0000-0000-000000550000}"/>
    <cellStyle name="Notas 2 2 2 3 2 2 10 6" xfId="21759" xr:uid="{00000000-0005-0000-0000-000001550000}"/>
    <cellStyle name="Notas 2 2 2 3 2 2 11" xfId="21760" xr:uid="{00000000-0005-0000-0000-000002550000}"/>
    <cellStyle name="Notas 2 2 2 3 2 2 11 2" xfId="21761" xr:uid="{00000000-0005-0000-0000-000003550000}"/>
    <cellStyle name="Notas 2 2 2 3 2 2 11 3" xfId="21762" xr:uid="{00000000-0005-0000-0000-000004550000}"/>
    <cellStyle name="Notas 2 2 2 3 2 2 11 4" xfId="21763" xr:uid="{00000000-0005-0000-0000-000005550000}"/>
    <cellStyle name="Notas 2 2 2 3 2 2 11 5" xfId="21764" xr:uid="{00000000-0005-0000-0000-000006550000}"/>
    <cellStyle name="Notas 2 2 2 3 2 2 11 6" xfId="21765" xr:uid="{00000000-0005-0000-0000-000007550000}"/>
    <cellStyle name="Notas 2 2 2 3 2 2 12" xfId="21766" xr:uid="{00000000-0005-0000-0000-000008550000}"/>
    <cellStyle name="Notas 2 2 2 3 2 2 12 2" xfId="21767" xr:uid="{00000000-0005-0000-0000-000009550000}"/>
    <cellStyle name="Notas 2 2 2 3 2 2 12 3" xfId="21768" xr:uid="{00000000-0005-0000-0000-00000A550000}"/>
    <cellStyle name="Notas 2 2 2 3 2 2 12 4" xfId="21769" xr:uid="{00000000-0005-0000-0000-00000B550000}"/>
    <cellStyle name="Notas 2 2 2 3 2 2 12 5" xfId="21770" xr:uid="{00000000-0005-0000-0000-00000C550000}"/>
    <cellStyle name="Notas 2 2 2 3 2 2 12 6" xfId="21771" xr:uid="{00000000-0005-0000-0000-00000D550000}"/>
    <cellStyle name="Notas 2 2 2 3 2 2 13" xfId="21772" xr:uid="{00000000-0005-0000-0000-00000E550000}"/>
    <cellStyle name="Notas 2 2 2 3 2 2 13 2" xfId="21773" xr:uid="{00000000-0005-0000-0000-00000F550000}"/>
    <cellStyle name="Notas 2 2 2 3 2 2 13 3" xfId="21774" xr:uid="{00000000-0005-0000-0000-000010550000}"/>
    <cellStyle name="Notas 2 2 2 3 2 2 13 4" xfId="21775" xr:uid="{00000000-0005-0000-0000-000011550000}"/>
    <cellStyle name="Notas 2 2 2 3 2 2 13 5" xfId="21776" xr:uid="{00000000-0005-0000-0000-000012550000}"/>
    <cellStyle name="Notas 2 2 2 3 2 2 13 6" xfId="21777" xr:uid="{00000000-0005-0000-0000-000013550000}"/>
    <cellStyle name="Notas 2 2 2 3 2 2 14" xfId="21778" xr:uid="{00000000-0005-0000-0000-000014550000}"/>
    <cellStyle name="Notas 2 2 2 3 2 2 14 2" xfId="21779" xr:uid="{00000000-0005-0000-0000-000015550000}"/>
    <cellStyle name="Notas 2 2 2 3 2 2 14 3" xfId="21780" xr:uid="{00000000-0005-0000-0000-000016550000}"/>
    <cellStyle name="Notas 2 2 2 3 2 2 14 4" xfId="21781" xr:uid="{00000000-0005-0000-0000-000017550000}"/>
    <cellStyle name="Notas 2 2 2 3 2 2 14 5" xfId="21782" xr:uid="{00000000-0005-0000-0000-000018550000}"/>
    <cellStyle name="Notas 2 2 2 3 2 2 14 6" xfId="21783" xr:uid="{00000000-0005-0000-0000-000019550000}"/>
    <cellStyle name="Notas 2 2 2 3 2 2 15" xfId="21784" xr:uid="{00000000-0005-0000-0000-00001A550000}"/>
    <cellStyle name="Notas 2 2 2 3 2 2 16" xfId="21785" xr:uid="{00000000-0005-0000-0000-00001B550000}"/>
    <cellStyle name="Notas 2 2 2 3 2 2 17" xfId="21786" xr:uid="{00000000-0005-0000-0000-00001C550000}"/>
    <cellStyle name="Notas 2 2 2 3 2 2 18" xfId="21787" xr:uid="{00000000-0005-0000-0000-00001D550000}"/>
    <cellStyle name="Notas 2 2 2 3 2 2 19" xfId="21788" xr:uid="{00000000-0005-0000-0000-00001E550000}"/>
    <cellStyle name="Notas 2 2 2 3 2 2 2" xfId="21789" xr:uid="{00000000-0005-0000-0000-00001F550000}"/>
    <cellStyle name="Notas 2 2 2 3 2 2 2 10" xfId="21790" xr:uid="{00000000-0005-0000-0000-000020550000}"/>
    <cellStyle name="Notas 2 2 2 3 2 2 2 11" xfId="21791" xr:uid="{00000000-0005-0000-0000-000021550000}"/>
    <cellStyle name="Notas 2 2 2 3 2 2 2 12" xfId="21792" xr:uid="{00000000-0005-0000-0000-000022550000}"/>
    <cellStyle name="Notas 2 2 2 3 2 2 2 13" xfId="21793" xr:uid="{00000000-0005-0000-0000-000023550000}"/>
    <cellStyle name="Notas 2 2 2 3 2 2 2 14" xfId="21794" xr:uid="{00000000-0005-0000-0000-000024550000}"/>
    <cellStyle name="Notas 2 2 2 3 2 2 2 15" xfId="21795" xr:uid="{00000000-0005-0000-0000-000025550000}"/>
    <cellStyle name="Notas 2 2 2 3 2 2 2 2" xfId="21796" xr:uid="{00000000-0005-0000-0000-000026550000}"/>
    <cellStyle name="Notas 2 2 2 3 2 2 2 2 10" xfId="21797" xr:uid="{00000000-0005-0000-0000-000027550000}"/>
    <cellStyle name="Notas 2 2 2 3 2 2 2 2 11" xfId="21798" xr:uid="{00000000-0005-0000-0000-000028550000}"/>
    <cellStyle name="Notas 2 2 2 3 2 2 2 2 12" xfId="21799" xr:uid="{00000000-0005-0000-0000-000029550000}"/>
    <cellStyle name="Notas 2 2 2 3 2 2 2 2 13" xfId="21800" xr:uid="{00000000-0005-0000-0000-00002A550000}"/>
    <cellStyle name="Notas 2 2 2 3 2 2 2 2 2" xfId="21801" xr:uid="{00000000-0005-0000-0000-00002B550000}"/>
    <cellStyle name="Notas 2 2 2 3 2 2 2 2 2 2" xfId="21802" xr:uid="{00000000-0005-0000-0000-00002C550000}"/>
    <cellStyle name="Notas 2 2 2 3 2 2 2 2 2 3" xfId="21803" xr:uid="{00000000-0005-0000-0000-00002D550000}"/>
    <cellStyle name="Notas 2 2 2 3 2 2 2 2 2 4" xfId="21804" xr:uid="{00000000-0005-0000-0000-00002E550000}"/>
    <cellStyle name="Notas 2 2 2 3 2 2 2 2 2 5" xfId="21805" xr:uid="{00000000-0005-0000-0000-00002F550000}"/>
    <cellStyle name="Notas 2 2 2 3 2 2 2 2 2 6" xfId="21806" xr:uid="{00000000-0005-0000-0000-000030550000}"/>
    <cellStyle name="Notas 2 2 2 3 2 2 2 2 3" xfId="21807" xr:uid="{00000000-0005-0000-0000-000031550000}"/>
    <cellStyle name="Notas 2 2 2 3 2 2 2 2 3 2" xfId="21808" xr:uid="{00000000-0005-0000-0000-000032550000}"/>
    <cellStyle name="Notas 2 2 2 3 2 2 2 2 3 3" xfId="21809" xr:uid="{00000000-0005-0000-0000-000033550000}"/>
    <cellStyle name="Notas 2 2 2 3 2 2 2 2 3 4" xfId="21810" xr:uid="{00000000-0005-0000-0000-000034550000}"/>
    <cellStyle name="Notas 2 2 2 3 2 2 2 2 3 5" xfId="21811" xr:uid="{00000000-0005-0000-0000-000035550000}"/>
    <cellStyle name="Notas 2 2 2 3 2 2 2 2 3 6" xfId="21812" xr:uid="{00000000-0005-0000-0000-000036550000}"/>
    <cellStyle name="Notas 2 2 2 3 2 2 2 2 4" xfId="21813" xr:uid="{00000000-0005-0000-0000-000037550000}"/>
    <cellStyle name="Notas 2 2 2 3 2 2 2 2 4 2" xfId="21814" xr:uid="{00000000-0005-0000-0000-000038550000}"/>
    <cellStyle name="Notas 2 2 2 3 2 2 2 2 4 3" xfId="21815" xr:uid="{00000000-0005-0000-0000-000039550000}"/>
    <cellStyle name="Notas 2 2 2 3 2 2 2 2 4 4" xfId="21816" xr:uid="{00000000-0005-0000-0000-00003A550000}"/>
    <cellStyle name="Notas 2 2 2 3 2 2 2 2 4 5" xfId="21817" xr:uid="{00000000-0005-0000-0000-00003B550000}"/>
    <cellStyle name="Notas 2 2 2 3 2 2 2 2 4 6" xfId="21818" xr:uid="{00000000-0005-0000-0000-00003C550000}"/>
    <cellStyle name="Notas 2 2 2 3 2 2 2 2 5" xfId="21819" xr:uid="{00000000-0005-0000-0000-00003D550000}"/>
    <cellStyle name="Notas 2 2 2 3 2 2 2 2 5 2" xfId="21820" xr:uid="{00000000-0005-0000-0000-00003E550000}"/>
    <cellStyle name="Notas 2 2 2 3 2 2 2 2 5 3" xfId="21821" xr:uid="{00000000-0005-0000-0000-00003F550000}"/>
    <cellStyle name="Notas 2 2 2 3 2 2 2 2 5 4" xfId="21822" xr:uid="{00000000-0005-0000-0000-000040550000}"/>
    <cellStyle name="Notas 2 2 2 3 2 2 2 2 5 5" xfId="21823" xr:uid="{00000000-0005-0000-0000-000041550000}"/>
    <cellStyle name="Notas 2 2 2 3 2 2 2 2 5 6" xfId="21824" xr:uid="{00000000-0005-0000-0000-000042550000}"/>
    <cellStyle name="Notas 2 2 2 3 2 2 2 2 6" xfId="21825" xr:uid="{00000000-0005-0000-0000-000043550000}"/>
    <cellStyle name="Notas 2 2 2 3 2 2 2 2 6 2" xfId="21826" xr:uid="{00000000-0005-0000-0000-000044550000}"/>
    <cellStyle name="Notas 2 2 2 3 2 2 2 2 6 3" xfId="21827" xr:uid="{00000000-0005-0000-0000-000045550000}"/>
    <cellStyle name="Notas 2 2 2 3 2 2 2 2 6 4" xfId="21828" xr:uid="{00000000-0005-0000-0000-000046550000}"/>
    <cellStyle name="Notas 2 2 2 3 2 2 2 2 6 5" xfId="21829" xr:uid="{00000000-0005-0000-0000-000047550000}"/>
    <cellStyle name="Notas 2 2 2 3 2 2 2 2 6 6" xfId="21830" xr:uid="{00000000-0005-0000-0000-000048550000}"/>
    <cellStyle name="Notas 2 2 2 3 2 2 2 2 7" xfId="21831" xr:uid="{00000000-0005-0000-0000-000049550000}"/>
    <cellStyle name="Notas 2 2 2 3 2 2 2 2 7 2" xfId="21832" xr:uid="{00000000-0005-0000-0000-00004A550000}"/>
    <cellStyle name="Notas 2 2 2 3 2 2 2 2 7 3" xfId="21833" xr:uid="{00000000-0005-0000-0000-00004B550000}"/>
    <cellStyle name="Notas 2 2 2 3 2 2 2 2 7 4" xfId="21834" xr:uid="{00000000-0005-0000-0000-00004C550000}"/>
    <cellStyle name="Notas 2 2 2 3 2 2 2 2 7 5" xfId="21835" xr:uid="{00000000-0005-0000-0000-00004D550000}"/>
    <cellStyle name="Notas 2 2 2 3 2 2 2 2 7 6" xfId="21836" xr:uid="{00000000-0005-0000-0000-00004E550000}"/>
    <cellStyle name="Notas 2 2 2 3 2 2 2 2 8" xfId="21837" xr:uid="{00000000-0005-0000-0000-00004F550000}"/>
    <cellStyle name="Notas 2 2 2 3 2 2 2 2 8 2" xfId="21838" xr:uid="{00000000-0005-0000-0000-000050550000}"/>
    <cellStyle name="Notas 2 2 2 3 2 2 2 2 8 3" xfId="21839" xr:uid="{00000000-0005-0000-0000-000051550000}"/>
    <cellStyle name="Notas 2 2 2 3 2 2 2 2 8 4" xfId="21840" xr:uid="{00000000-0005-0000-0000-000052550000}"/>
    <cellStyle name="Notas 2 2 2 3 2 2 2 2 8 5" xfId="21841" xr:uid="{00000000-0005-0000-0000-000053550000}"/>
    <cellStyle name="Notas 2 2 2 3 2 2 2 2 8 6" xfId="21842" xr:uid="{00000000-0005-0000-0000-000054550000}"/>
    <cellStyle name="Notas 2 2 2 3 2 2 2 2 9" xfId="21843" xr:uid="{00000000-0005-0000-0000-000055550000}"/>
    <cellStyle name="Notas 2 2 2 3 2 2 2 3" xfId="21844" xr:uid="{00000000-0005-0000-0000-000056550000}"/>
    <cellStyle name="Notas 2 2 2 3 2 2 2 3 2" xfId="21845" xr:uid="{00000000-0005-0000-0000-000057550000}"/>
    <cellStyle name="Notas 2 2 2 3 2 2 2 3 3" xfId="21846" xr:uid="{00000000-0005-0000-0000-000058550000}"/>
    <cellStyle name="Notas 2 2 2 3 2 2 2 3 4" xfId="21847" xr:uid="{00000000-0005-0000-0000-000059550000}"/>
    <cellStyle name="Notas 2 2 2 3 2 2 2 3 5" xfId="21848" xr:uid="{00000000-0005-0000-0000-00005A550000}"/>
    <cellStyle name="Notas 2 2 2 3 2 2 2 3 6" xfId="21849" xr:uid="{00000000-0005-0000-0000-00005B550000}"/>
    <cellStyle name="Notas 2 2 2 3 2 2 2 4" xfId="21850" xr:uid="{00000000-0005-0000-0000-00005C550000}"/>
    <cellStyle name="Notas 2 2 2 3 2 2 2 4 2" xfId="21851" xr:uid="{00000000-0005-0000-0000-00005D550000}"/>
    <cellStyle name="Notas 2 2 2 3 2 2 2 4 3" xfId="21852" xr:uid="{00000000-0005-0000-0000-00005E550000}"/>
    <cellStyle name="Notas 2 2 2 3 2 2 2 4 4" xfId="21853" xr:uid="{00000000-0005-0000-0000-00005F550000}"/>
    <cellStyle name="Notas 2 2 2 3 2 2 2 4 5" xfId="21854" xr:uid="{00000000-0005-0000-0000-000060550000}"/>
    <cellStyle name="Notas 2 2 2 3 2 2 2 4 6" xfId="21855" xr:uid="{00000000-0005-0000-0000-000061550000}"/>
    <cellStyle name="Notas 2 2 2 3 2 2 2 5" xfId="21856" xr:uid="{00000000-0005-0000-0000-000062550000}"/>
    <cellStyle name="Notas 2 2 2 3 2 2 2 5 2" xfId="21857" xr:uid="{00000000-0005-0000-0000-000063550000}"/>
    <cellStyle name="Notas 2 2 2 3 2 2 2 5 3" xfId="21858" xr:uid="{00000000-0005-0000-0000-000064550000}"/>
    <cellStyle name="Notas 2 2 2 3 2 2 2 5 4" xfId="21859" xr:uid="{00000000-0005-0000-0000-000065550000}"/>
    <cellStyle name="Notas 2 2 2 3 2 2 2 5 5" xfId="21860" xr:uid="{00000000-0005-0000-0000-000066550000}"/>
    <cellStyle name="Notas 2 2 2 3 2 2 2 5 6" xfId="21861" xr:uid="{00000000-0005-0000-0000-000067550000}"/>
    <cellStyle name="Notas 2 2 2 3 2 2 2 6" xfId="21862" xr:uid="{00000000-0005-0000-0000-000068550000}"/>
    <cellStyle name="Notas 2 2 2 3 2 2 2 6 2" xfId="21863" xr:uid="{00000000-0005-0000-0000-000069550000}"/>
    <cellStyle name="Notas 2 2 2 3 2 2 2 6 3" xfId="21864" xr:uid="{00000000-0005-0000-0000-00006A550000}"/>
    <cellStyle name="Notas 2 2 2 3 2 2 2 6 4" xfId="21865" xr:uid="{00000000-0005-0000-0000-00006B550000}"/>
    <cellStyle name="Notas 2 2 2 3 2 2 2 6 5" xfId="21866" xr:uid="{00000000-0005-0000-0000-00006C550000}"/>
    <cellStyle name="Notas 2 2 2 3 2 2 2 6 6" xfId="21867" xr:uid="{00000000-0005-0000-0000-00006D550000}"/>
    <cellStyle name="Notas 2 2 2 3 2 2 2 7" xfId="21868" xr:uid="{00000000-0005-0000-0000-00006E550000}"/>
    <cellStyle name="Notas 2 2 2 3 2 2 2 7 2" xfId="21869" xr:uid="{00000000-0005-0000-0000-00006F550000}"/>
    <cellStyle name="Notas 2 2 2 3 2 2 2 7 3" xfId="21870" xr:uid="{00000000-0005-0000-0000-000070550000}"/>
    <cellStyle name="Notas 2 2 2 3 2 2 2 7 4" xfId="21871" xr:uid="{00000000-0005-0000-0000-000071550000}"/>
    <cellStyle name="Notas 2 2 2 3 2 2 2 7 5" xfId="21872" xr:uid="{00000000-0005-0000-0000-000072550000}"/>
    <cellStyle name="Notas 2 2 2 3 2 2 2 7 6" xfId="21873" xr:uid="{00000000-0005-0000-0000-000073550000}"/>
    <cellStyle name="Notas 2 2 2 3 2 2 2 8" xfId="21874" xr:uid="{00000000-0005-0000-0000-000074550000}"/>
    <cellStyle name="Notas 2 2 2 3 2 2 2 8 2" xfId="21875" xr:uid="{00000000-0005-0000-0000-000075550000}"/>
    <cellStyle name="Notas 2 2 2 3 2 2 2 8 3" xfId="21876" xr:uid="{00000000-0005-0000-0000-000076550000}"/>
    <cellStyle name="Notas 2 2 2 3 2 2 2 8 4" xfId="21877" xr:uid="{00000000-0005-0000-0000-000077550000}"/>
    <cellStyle name="Notas 2 2 2 3 2 2 2 8 5" xfId="21878" xr:uid="{00000000-0005-0000-0000-000078550000}"/>
    <cellStyle name="Notas 2 2 2 3 2 2 2 8 6" xfId="21879" xr:uid="{00000000-0005-0000-0000-000079550000}"/>
    <cellStyle name="Notas 2 2 2 3 2 2 2 9" xfId="21880" xr:uid="{00000000-0005-0000-0000-00007A550000}"/>
    <cellStyle name="Notas 2 2 2 3 2 2 2 9 2" xfId="21881" xr:uid="{00000000-0005-0000-0000-00007B550000}"/>
    <cellStyle name="Notas 2 2 2 3 2 2 2 9 3" xfId="21882" xr:uid="{00000000-0005-0000-0000-00007C550000}"/>
    <cellStyle name="Notas 2 2 2 3 2 2 2 9 4" xfId="21883" xr:uid="{00000000-0005-0000-0000-00007D550000}"/>
    <cellStyle name="Notas 2 2 2 3 2 2 2 9 5" xfId="21884" xr:uid="{00000000-0005-0000-0000-00007E550000}"/>
    <cellStyle name="Notas 2 2 2 3 2 2 2 9 6" xfId="21885" xr:uid="{00000000-0005-0000-0000-00007F550000}"/>
    <cellStyle name="Notas 2 2 2 3 2 2 20" xfId="21886" xr:uid="{00000000-0005-0000-0000-000080550000}"/>
    <cellStyle name="Notas 2 2 2 3 2 2 3" xfId="21887" xr:uid="{00000000-0005-0000-0000-000081550000}"/>
    <cellStyle name="Notas 2 2 2 3 2 2 3 10" xfId="21888" xr:uid="{00000000-0005-0000-0000-000082550000}"/>
    <cellStyle name="Notas 2 2 2 3 2 2 3 11" xfId="21889" xr:uid="{00000000-0005-0000-0000-000083550000}"/>
    <cellStyle name="Notas 2 2 2 3 2 2 3 12" xfId="21890" xr:uid="{00000000-0005-0000-0000-000084550000}"/>
    <cellStyle name="Notas 2 2 2 3 2 2 3 13" xfId="21891" xr:uid="{00000000-0005-0000-0000-000085550000}"/>
    <cellStyle name="Notas 2 2 2 3 2 2 3 14" xfId="21892" xr:uid="{00000000-0005-0000-0000-000086550000}"/>
    <cellStyle name="Notas 2 2 2 3 2 2 3 2" xfId="21893" xr:uid="{00000000-0005-0000-0000-000087550000}"/>
    <cellStyle name="Notas 2 2 2 3 2 2 3 2 2" xfId="21894" xr:uid="{00000000-0005-0000-0000-000088550000}"/>
    <cellStyle name="Notas 2 2 2 3 2 2 3 2 3" xfId="21895" xr:uid="{00000000-0005-0000-0000-000089550000}"/>
    <cellStyle name="Notas 2 2 2 3 2 2 3 2 4" xfId="21896" xr:uid="{00000000-0005-0000-0000-00008A550000}"/>
    <cellStyle name="Notas 2 2 2 3 2 2 3 2 5" xfId="21897" xr:uid="{00000000-0005-0000-0000-00008B550000}"/>
    <cellStyle name="Notas 2 2 2 3 2 2 3 2 6" xfId="21898" xr:uid="{00000000-0005-0000-0000-00008C550000}"/>
    <cellStyle name="Notas 2 2 2 3 2 2 3 3" xfId="21899" xr:uid="{00000000-0005-0000-0000-00008D550000}"/>
    <cellStyle name="Notas 2 2 2 3 2 2 3 3 2" xfId="21900" xr:uid="{00000000-0005-0000-0000-00008E550000}"/>
    <cellStyle name="Notas 2 2 2 3 2 2 3 3 3" xfId="21901" xr:uid="{00000000-0005-0000-0000-00008F550000}"/>
    <cellStyle name="Notas 2 2 2 3 2 2 3 3 4" xfId="21902" xr:uid="{00000000-0005-0000-0000-000090550000}"/>
    <cellStyle name="Notas 2 2 2 3 2 2 3 3 5" xfId="21903" xr:uid="{00000000-0005-0000-0000-000091550000}"/>
    <cellStyle name="Notas 2 2 2 3 2 2 3 3 6" xfId="21904" xr:uid="{00000000-0005-0000-0000-000092550000}"/>
    <cellStyle name="Notas 2 2 2 3 2 2 3 4" xfId="21905" xr:uid="{00000000-0005-0000-0000-000093550000}"/>
    <cellStyle name="Notas 2 2 2 3 2 2 3 4 2" xfId="21906" xr:uid="{00000000-0005-0000-0000-000094550000}"/>
    <cellStyle name="Notas 2 2 2 3 2 2 3 4 3" xfId="21907" xr:uid="{00000000-0005-0000-0000-000095550000}"/>
    <cellStyle name="Notas 2 2 2 3 2 2 3 4 4" xfId="21908" xr:uid="{00000000-0005-0000-0000-000096550000}"/>
    <cellStyle name="Notas 2 2 2 3 2 2 3 4 5" xfId="21909" xr:uid="{00000000-0005-0000-0000-000097550000}"/>
    <cellStyle name="Notas 2 2 2 3 2 2 3 4 6" xfId="21910" xr:uid="{00000000-0005-0000-0000-000098550000}"/>
    <cellStyle name="Notas 2 2 2 3 2 2 3 5" xfId="21911" xr:uid="{00000000-0005-0000-0000-000099550000}"/>
    <cellStyle name="Notas 2 2 2 3 2 2 3 5 2" xfId="21912" xr:uid="{00000000-0005-0000-0000-00009A550000}"/>
    <cellStyle name="Notas 2 2 2 3 2 2 3 5 3" xfId="21913" xr:uid="{00000000-0005-0000-0000-00009B550000}"/>
    <cellStyle name="Notas 2 2 2 3 2 2 3 5 4" xfId="21914" xr:uid="{00000000-0005-0000-0000-00009C550000}"/>
    <cellStyle name="Notas 2 2 2 3 2 2 3 5 5" xfId="21915" xr:uid="{00000000-0005-0000-0000-00009D550000}"/>
    <cellStyle name="Notas 2 2 2 3 2 2 3 5 6" xfId="21916" xr:uid="{00000000-0005-0000-0000-00009E550000}"/>
    <cellStyle name="Notas 2 2 2 3 2 2 3 6" xfId="21917" xr:uid="{00000000-0005-0000-0000-00009F550000}"/>
    <cellStyle name="Notas 2 2 2 3 2 2 3 6 2" xfId="21918" xr:uid="{00000000-0005-0000-0000-0000A0550000}"/>
    <cellStyle name="Notas 2 2 2 3 2 2 3 6 3" xfId="21919" xr:uid="{00000000-0005-0000-0000-0000A1550000}"/>
    <cellStyle name="Notas 2 2 2 3 2 2 3 6 4" xfId="21920" xr:uid="{00000000-0005-0000-0000-0000A2550000}"/>
    <cellStyle name="Notas 2 2 2 3 2 2 3 6 5" xfId="21921" xr:uid="{00000000-0005-0000-0000-0000A3550000}"/>
    <cellStyle name="Notas 2 2 2 3 2 2 3 6 6" xfId="21922" xr:uid="{00000000-0005-0000-0000-0000A4550000}"/>
    <cellStyle name="Notas 2 2 2 3 2 2 3 7" xfId="21923" xr:uid="{00000000-0005-0000-0000-0000A5550000}"/>
    <cellStyle name="Notas 2 2 2 3 2 2 3 7 2" xfId="21924" xr:uid="{00000000-0005-0000-0000-0000A6550000}"/>
    <cellStyle name="Notas 2 2 2 3 2 2 3 7 3" xfId="21925" xr:uid="{00000000-0005-0000-0000-0000A7550000}"/>
    <cellStyle name="Notas 2 2 2 3 2 2 3 7 4" xfId="21926" xr:uid="{00000000-0005-0000-0000-0000A8550000}"/>
    <cellStyle name="Notas 2 2 2 3 2 2 3 7 5" xfId="21927" xr:uid="{00000000-0005-0000-0000-0000A9550000}"/>
    <cellStyle name="Notas 2 2 2 3 2 2 3 7 6" xfId="21928" xr:uid="{00000000-0005-0000-0000-0000AA550000}"/>
    <cellStyle name="Notas 2 2 2 3 2 2 3 8" xfId="21929" xr:uid="{00000000-0005-0000-0000-0000AB550000}"/>
    <cellStyle name="Notas 2 2 2 3 2 2 3 8 2" xfId="21930" xr:uid="{00000000-0005-0000-0000-0000AC550000}"/>
    <cellStyle name="Notas 2 2 2 3 2 2 3 8 3" xfId="21931" xr:uid="{00000000-0005-0000-0000-0000AD550000}"/>
    <cellStyle name="Notas 2 2 2 3 2 2 3 8 4" xfId="21932" xr:uid="{00000000-0005-0000-0000-0000AE550000}"/>
    <cellStyle name="Notas 2 2 2 3 2 2 3 8 5" xfId="21933" xr:uid="{00000000-0005-0000-0000-0000AF550000}"/>
    <cellStyle name="Notas 2 2 2 3 2 2 3 8 6" xfId="21934" xr:uid="{00000000-0005-0000-0000-0000B0550000}"/>
    <cellStyle name="Notas 2 2 2 3 2 2 3 9" xfId="21935" xr:uid="{00000000-0005-0000-0000-0000B1550000}"/>
    <cellStyle name="Notas 2 2 2 3 2 2 4" xfId="21936" xr:uid="{00000000-0005-0000-0000-0000B2550000}"/>
    <cellStyle name="Notas 2 2 2 3 2 2 4 10" xfId="21937" xr:uid="{00000000-0005-0000-0000-0000B3550000}"/>
    <cellStyle name="Notas 2 2 2 3 2 2 4 11" xfId="21938" xr:uid="{00000000-0005-0000-0000-0000B4550000}"/>
    <cellStyle name="Notas 2 2 2 3 2 2 4 12" xfId="21939" xr:uid="{00000000-0005-0000-0000-0000B5550000}"/>
    <cellStyle name="Notas 2 2 2 3 2 2 4 13" xfId="21940" xr:uid="{00000000-0005-0000-0000-0000B6550000}"/>
    <cellStyle name="Notas 2 2 2 3 2 2 4 2" xfId="21941" xr:uid="{00000000-0005-0000-0000-0000B7550000}"/>
    <cellStyle name="Notas 2 2 2 3 2 2 4 2 2" xfId="21942" xr:uid="{00000000-0005-0000-0000-0000B8550000}"/>
    <cellStyle name="Notas 2 2 2 3 2 2 4 2 3" xfId="21943" xr:uid="{00000000-0005-0000-0000-0000B9550000}"/>
    <cellStyle name="Notas 2 2 2 3 2 2 4 2 4" xfId="21944" xr:uid="{00000000-0005-0000-0000-0000BA550000}"/>
    <cellStyle name="Notas 2 2 2 3 2 2 4 2 5" xfId="21945" xr:uid="{00000000-0005-0000-0000-0000BB550000}"/>
    <cellStyle name="Notas 2 2 2 3 2 2 4 2 6" xfId="21946" xr:uid="{00000000-0005-0000-0000-0000BC550000}"/>
    <cellStyle name="Notas 2 2 2 3 2 2 4 3" xfId="21947" xr:uid="{00000000-0005-0000-0000-0000BD550000}"/>
    <cellStyle name="Notas 2 2 2 3 2 2 4 3 2" xfId="21948" xr:uid="{00000000-0005-0000-0000-0000BE550000}"/>
    <cellStyle name="Notas 2 2 2 3 2 2 4 3 3" xfId="21949" xr:uid="{00000000-0005-0000-0000-0000BF550000}"/>
    <cellStyle name="Notas 2 2 2 3 2 2 4 3 4" xfId="21950" xr:uid="{00000000-0005-0000-0000-0000C0550000}"/>
    <cellStyle name="Notas 2 2 2 3 2 2 4 3 5" xfId="21951" xr:uid="{00000000-0005-0000-0000-0000C1550000}"/>
    <cellStyle name="Notas 2 2 2 3 2 2 4 3 6" xfId="21952" xr:uid="{00000000-0005-0000-0000-0000C2550000}"/>
    <cellStyle name="Notas 2 2 2 3 2 2 4 4" xfId="21953" xr:uid="{00000000-0005-0000-0000-0000C3550000}"/>
    <cellStyle name="Notas 2 2 2 3 2 2 4 4 2" xfId="21954" xr:uid="{00000000-0005-0000-0000-0000C4550000}"/>
    <cellStyle name="Notas 2 2 2 3 2 2 4 4 3" xfId="21955" xr:uid="{00000000-0005-0000-0000-0000C5550000}"/>
    <cellStyle name="Notas 2 2 2 3 2 2 4 4 4" xfId="21956" xr:uid="{00000000-0005-0000-0000-0000C6550000}"/>
    <cellStyle name="Notas 2 2 2 3 2 2 4 4 5" xfId="21957" xr:uid="{00000000-0005-0000-0000-0000C7550000}"/>
    <cellStyle name="Notas 2 2 2 3 2 2 4 4 6" xfId="21958" xr:uid="{00000000-0005-0000-0000-0000C8550000}"/>
    <cellStyle name="Notas 2 2 2 3 2 2 4 5" xfId="21959" xr:uid="{00000000-0005-0000-0000-0000C9550000}"/>
    <cellStyle name="Notas 2 2 2 3 2 2 4 5 2" xfId="21960" xr:uid="{00000000-0005-0000-0000-0000CA550000}"/>
    <cellStyle name="Notas 2 2 2 3 2 2 4 5 3" xfId="21961" xr:uid="{00000000-0005-0000-0000-0000CB550000}"/>
    <cellStyle name="Notas 2 2 2 3 2 2 4 5 4" xfId="21962" xr:uid="{00000000-0005-0000-0000-0000CC550000}"/>
    <cellStyle name="Notas 2 2 2 3 2 2 4 5 5" xfId="21963" xr:uid="{00000000-0005-0000-0000-0000CD550000}"/>
    <cellStyle name="Notas 2 2 2 3 2 2 4 5 6" xfId="21964" xr:uid="{00000000-0005-0000-0000-0000CE550000}"/>
    <cellStyle name="Notas 2 2 2 3 2 2 4 6" xfId="21965" xr:uid="{00000000-0005-0000-0000-0000CF550000}"/>
    <cellStyle name="Notas 2 2 2 3 2 2 4 6 2" xfId="21966" xr:uid="{00000000-0005-0000-0000-0000D0550000}"/>
    <cellStyle name="Notas 2 2 2 3 2 2 4 6 3" xfId="21967" xr:uid="{00000000-0005-0000-0000-0000D1550000}"/>
    <cellStyle name="Notas 2 2 2 3 2 2 4 6 4" xfId="21968" xr:uid="{00000000-0005-0000-0000-0000D2550000}"/>
    <cellStyle name="Notas 2 2 2 3 2 2 4 6 5" xfId="21969" xr:uid="{00000000-0005-0000-0000-0000D3550000}"/>
    <cellStyle name="Notas 2 2 2 3 2 2 4 6 6" xfId="21970" xr:uid="{00000000-0005-0000-0000-0000D4550000}"/>
    <cellStyle name="Notas 2 2 2 3 2 2 4 7" xfId="21971" xr:uid="{00000000-0005-0000-0000-0000D5550000}"/>
    <cellStyle name="Notas 2 2 2 3 2 2 4 7 2" xfId="21972" xr:uid="{00000000-0005-0000-0000-0000D6550000}"/>
    <cellStyle name="Notas 2 2 2 3 2 2 4 7 3" xfId="21973" xr:uid="{00000000-0005-0000-0000-0000D7550000}"/>
    <cellStyle name="Notas 2 2 2 3 2 2 4 7 4" xfId="21974" xr:uid="{00000000-0005-0000-0000-0000D8550000}"/>
    <cellStyle name="Notas 2 2 2 3 2 2 4 7 5" xfId="21975" xr:uid="{00000000-0005-0000-0000-0000D9550000}"/>
    <cellStyle name="Notas 2 2 2 3 2 2 4 7 6" xfId="21976" xr:uid="{00000000-0005-0000-0000-0000DA550000}"/>
    <cellStyle name="Notas 2 2 2 3 2 2 4 8" xfId="21977" xr:uid="{00000000-0005-0000-0000-0000DB550000}"/>
    <cellStyle name="Notas 2 2 2 3 2 2 4 8 2" xfId="21978" xr:uid="{00000000-0005-0000-0000-0000DC550000}"/>
    <cellStyle name="Notas 2 2 2 3 2 2 4 8 3" xfId="21979" xr:uid="{00000000-0005-0000-0000-0000DD550000}"/>
    <cellStyle name="Notas 2 2 2 3 2 2 4 8 4" xfId="21980" xr:uid="{00000000-0005-0000-0000-0000DE550000}"/>
    <cellStyle name="Notas 2 2 2 3 2 2 4 8 5" xfId="21981" xr:uid="{00000000-0005-0000-0000-0000DF550000}"/>
    <cellStyle name="Notas 2 2 2 3 2 2 4 8 6" xfId="21982" xr:uid="{00000000-0005-0000-0000-0000E0550000}"/>
    <cellStyle name="Notas 2 2 2 3 2 2 4 9" xfId="21983" xr:uid="{00000000-0005-0000-0000-0000E1550000}"/>
    <cellStyle name="Notas 2 2 2 3 2 2 5" xfId="21984" xr:uid="{00000000-0005-0000-0000-0000E2550000}"/>
    <cellStyle name="Notas 2 2 2 3 2 2 5 10" xfId="21985" xr:uid="{00000000-0005-0000-0000-0000E3550000}"/>
    <cellStyle name="Notas 2 2 2 3 2 2 5 11" xfId="21986" xr:uid="{00000000-0005-0000-0000-0000E4550000}"/>
    <cellStyle name="Notas 2 2 2 3 2 2 5 12" xfId="21987" xr:uid="{00000000-0005-0000-0000-0000E5550000}"/>
    <cellStyle name="Notas 2 2 2 3 2 2 5 13" xfId="21988" xr:uid="{00000000-0005-0000-0000-0000E6550000}"/>
    <cellStyle name="Notas 2 2 2 3 2 2 5 2" xfId="21989" xr:uid="{00000000-0005-0000-0000-0000E7550000}"/>
    <cellStyle name="Notas 2 2 2 3 2 2 5 2 2" xfId="21990" xr:uid="{00000000-0005-0000-0000-0000E8550000}"/>
    <cellStyle name="Notas 2 2 2 3 2 2 5 2 3" xfId="21991" xr:uid="{00000000-0005-0000-0000-0000E9550000}"/>
    <cellStyle name="Notas 2 2 2 3 2 2 5 2 4" xfId="21992" xr:uid="{00000000-0005-0000-0000-0000EA550000}"/>
    <cellStyle name="Notas 2 2 2 3 2 2 5 2 5" xfId="21993" xr:uid="{00000000-0005-0000-0000-0000EB550000}"/>
    <cellStyle name="Notas 2 2 2 3 2 2 5 2 6" xfId="21994" xr:uid="{00000000-0005-0000-0000-0000EC550000}"/>
    <cellStyle name="Notas 2 2 2 3 2 2 5 3" xfId="21995" xr:uid="{00000000-0005-0000-0000-0000ED550000}"/>
    <cellStyle name="Notas 2 2 2 3 2 2 5 3 2" xfId="21996" xr:uid="{00000000-0005-0000-0000-0000EE550000}"/>
    <cellStyle name="Notas 2 2 2 3 2 2 5 3 3" xfId="21997" xr:uid="{00000000-0005-0000-0000-0000EF550000}"/>
    <cellStyle name="Notas 2 2 2 3 2 2 5 3 4" xfId="21998" xr:uid="{00000000-0005-0000-0000-0000F0550000}"/>
    <cellStyle name="Notas 2 2 2 3 2 2 5 3 5" xfId="21999" xr:uid="{00000000-0005-0000-0000-0000F1550000}"/>
    <cellStyle name="Notas 2 2 2 3 2 2 5 3 6" xfId="22000" xr:uid="{00000000-0005-0000-0000-0000F2550000}"/>
    <cellStyle name="Notas 2 2 2 3 2 2 5 4" xfId="22001" xr:uid="{00000000-0005-0000-0000-0000F3550000}"/>
    <cellStyle name="Notas 2 2 2 3 2 2 5 4 2" xfId="22002" xr:uid="{00000000-0005-0000-0000-0000F4550000}"/>
    <cellStyle name="Notas 2 2 2 3 2 2 5 4 3" xfId="22003" xr:uid="{00000000-0005-0000-0000-0000F5550000}"/>
    <cellStyle name="Notas 2 2 2 3 2 2 5 4 4" xfId="22004" xr:uid="{00000000-0005-0000-0000-0000F6550000}"/>
    <cellStyle name="Notas 2 2 2 3 2 2 5 4 5" xfId="22005" xr:uid="{00000000-0005-0000-0000-0000F7550000}"/>
    <cellStyle name="Notas 2 2 2 3 2 2 5 4 6" xfId="22006" xr:uid="{00000000-0005-0000-0000-0000F8550000}"/>
    <cellStyle name="Notas 2 2 2 3 2 2 5 5" xfId="22007" xr:uid="{00000000-0005-0000-0000-0000F9550000}"/>
    <cellStyle name="Notas 2 2 2 3 2 2 5 5 2" xfId="22008" xr:uid="{00000000-0005-0000-0000-0000FA550000}"/>
    <cellStyle name="Notas 2 2 2 3 2 2 5 5 3" xfId="22009" xr:uid="{00000000-0005-0000-0000-0000FB550000}"/>
    <cellStyle name="Notas 2 2 2 3 2 2 5 5 4" xfId="22010" xr:uid="{00000000-0005-0000-0000-0000FC550000}"/>
    <cellStyle name="Notas 2 2 2 3 2 2 5 5 5" xfId="22011" xr:uid="{00000000-0005-0000-0000-0000FD550000}"/>
    <cellStyle name="Notas 2 2 2 3 2 2 5 5 6" xfId="22012" xr:uid="{00000000-0005-0000-0000-0000FE550000}"/>
    <cellStyle name="Notas 2 2 2 3 2 2 5 6" xfId="22013" xr:uid="{00000000-0005-0000-0000-0000FF550000}"/>
    <cellStyle name="Notas 2 2 2 3 2 2 5 6 2" xfId="22014" xr:uid="{00000000-0005-0000-0000-000000560000}"/>
    <cellStyle name="Notas 2 2 2 3 2 2 5 6 3" xfId="22015" xr:uid="{00000000-0005-0000-0000-000001560000}"/>
    <cellStyle name="Notas 2 2 2 3 2 2 5 6 4" xfId="22016" xr:uid="{00000000-0005-0000-0000-000002560000}"/>
    <cellStyle name="Notas 2 2 2 3 2 2 5 6 5" xfId="22017" xr:uid="{00000000-0005-0000-0000-000003560000}"/>
    <cellStyle name="Notas 2 2 2 3 2 2 5 6 6" xfId="22018" xr:uid="{00000000-0005-0000-0000-000004560000}"/>
    <cellStyle name="Notas 2 2 2 3 2 2 5 7" xfId="22019" xr:uid="{00000000-0005-0000-0000-000005560000}"/>
    <cellStyle name="Notas 2 2 2 3 2 2 5 7 2" xfId="22020" xr:uid="{00000000-0005-0000-0000-000006560000}"/>
    <cellStyle name="Notas 2 2 2 3 2 2 5 7 3" xfId="22021" xr:uid="{00000000-0005-0000-0000-000007560000}"/>
    <cellStyle name="Notas 2 2 2 3 2 2 5 7 4" xfId="22022" xr:uid="{00000000-0005-0000-0000-000008560000}"/>
    <cellStyle name="Notas 2 2 2 3 2 2 5 7 5" xfId="22023" xr:uid="{00000000-0005-0000-0000-000009560000}"/>
    <cellStyle name="Notas 2 2 2 3 2 2 5 7 6" xfId="22024" xr:uid="{00000000-0005-0000-0000-00000A560000}"/>
    <cellStyle name="Notas 2 2 2 3 2 2 5 8" xfId="22025" xr:uid="{00000000-0005-0000-0000-00000B560000}"/>
    <cellStyle name="Notas 2 2 2 3 2 2 5 8 2" xfId="22026" xr:uid="{00000000-0005-0000-0000-00000C560000}"/>
    <cellStyle name="Notas 2 2 2 3 2 2 5 8 3" xfId="22027" xr:uid="{00000000-0005-0000-0000-00000D560000}"/>
    <cellStyle name="Notas 2 2 2 3 2 2 5 8 4" xfId="22028" xr:uid="{00000000-0005-0000-0000-00000E560000}"/>
    <cellStyle name="Notas 2 2 2 3 2 2 5 8 5" xfId="22029" xr:uid="{00000000-0005-0000-0000-00000F560000}"/>
    <cellStyle name="Notas 2 2 2 3 2 2 5 8 6" xfId="22030" xr:uid="{00000000-0005-0000-0000-000010560000}"/>
    <cellStyle name="Notas 2 2 2 3 2 2 5 9" xfId="22031" xr:uid="{00000000-0005-0000-0000-000011560000}"/>
    <cellStyle name="Notas 2 2 2 3 2 2 6" xfId="22032" xr:uid="{00000000-0005-0000-0000-000012560000}"/>
    <cellStyle name="Notas 2 2 2 3 2 2 6 10" xfId="22033" xr:uid="{00000000-0005-0000-0000-000013560000}"/>
    <cellStyle name="Notas 2 2 2 3 2 2 6 11" xfId="22034" xr:uid="{00000000-0005-0000-0000-000014560000}"/>
    <cellStyle name="Notas 2 2 2 3 2 2 6 12" xfId="22035" xr:uid="{00000000-0005-0000-0000-000015560000}"/>
    <cellStyle name="Notas 2 2 2 3 2 2 6 13" xfId="22036" xr:uid="{00000000-0005-0000-0000-000016560000}"/>
    <cellStyle name="Notas 2 2 2 3 2 2 6 2" xfId="22037" xr:uid="{00000000-0005-0000-0000-000017560000}"/>
    <cellStyle name="Notas 2 2 2 3 2 2 6 2 2" xfId="22038" xr:uid="{00000000-0005-0000-0000-000018560000}"/>
    <cellStyle name="Notas 2 2 2 3 2 2 6 2 3" xfId="22039" xr:uid="{00000000-0005-0000-0000-000019560000}"/>
    <cellStyle name="Notas 2 2 2 3 2 2 6 2 4" xfId="22040" xr:uid="{00000000-0005-0000-0000-00001A560000}"/>
    <cellStyle name="Notas 2 2 2 3 2 2 6 2 5" xfId="22041" xr:uid="{00000000-0005-0000-0000-00001B560000}"/>
    <cellStyle name="Notas 2 2 2 3 2 2 6 2 6" xfId="22042" xr:uid="{00000000-0005-0000-0000-00001C560000}"/>
    <cellStyle name="Notas 2 2 2 3 2 2 6 3" xfId="22043" xr:uid="{00000000-0005-0000-0000-00001D560000}"/>
    <cellStyle name="Notas 2 2 2 3 2 2 6 3 2" xfId="22044" xr:uid="{00000000-0005-0000-0000-00001E560000}"/>
    <cellStyle name="Notas 2 2 2 3 2 2 6 3 3" xfId="22045" xr:uid="{00000000-0005-0000-0000-00001F560000}"/>
    <cellStyle name="Notas 2 2 2 3 2 2 6 3 4" xfId="22046" xr:uid="{00000000-0005-0000-0000-000020560000}"/>
    <cellStyle name="Notas 2 2 2 3 2 2 6 3 5" xfId="22047" xr:uid="{00000000-0005-0000-0000-000021560000}"/>
    <cellStyle name="Notas 2 2 2 3 2 2 6 3 6" xfId="22048" xr:uid="{00000000-0005-0000-0000-000022560000}"/>
    <cellStyle name="Notas 2 2 2 3 2 2 6 4" xfId="22049" xr:uid="{00000000-0005-0000-0000-000023560000}"/>
    <cellStyle name="Notas 2 2 2 3 2 2 6 4 2" xfId="22050" xr:uid="{00000000-0005-0000-0000-000024560000}"/>
    <cellStyle name="Notas 2 2 2 3 2 2 6 4 3" xfId="22051" xr:uid="{00000000-0005-0000-0000-000025560000}"/>
    <cellStyle name="Notas 2 2 2 3 2 2 6 4 4" xfId="22052" xr:uid="{00000000-0005-0000-0000-000026560000}"/>
    <cellStyle name="Notas 2 2 2 3 2 2 6 4 5" xfId="22053" xr:uid="{00000000-0005-0000-0000-000027560000}"/>
    <cellStyle name="Notas 2 2 2 3 2 2 6 4 6" xfId="22054" xr:uid="{00000000-0005-0000-0000-000028560000}"/>
    <cellStyle name="Notas 2 2 2 3 2 2 6 5" xfId="22055" xr:uid="{00000000-0005-0000-0000-000029560000}"/>
    <cellStyle name="Notas 2 2 2 3 2 2 6 5 2" xfId="22056" xr:uid="{00000000-0005-0000-0000-00002A560000}"/>
    <cellStyle name="Notas 2 2 2 3 2 2 6 5 3" xfId="22057" xr:uid="{00000000-0005-0000-0000-00002B560000}"/>
    <cellStyle name="Notas 2 2 2 3 2 2 6 5 4" xfId="22058" xr:uid="{00000000-0005-0000-0000-00002C560000}"/>
    <cellStyle name="Notas 2 2 2 3 2 2 6 5 5" xfId="22059" xr:uid="{00000000-0005-0000-0000-00002D560000}"/>
    <cellStyle name="Notas 2 2 2 3 2 2 6 5 6" xfId="22060" xr:uid="{00000000-0005-0000-0000-00002E560000}"/>
    <cellStyle name="Notas 2 2 2 3 2 2 6 6" xfId="22061" xr:uid="{00000000-0005-0000-0000-00002F560000}"/>
    <cellStyle name="Notas 2 2 2 3 2 2 6 6 2" xfId="22062" xr:uid="{00000000-0005-0000-0000-000030560000}"/>
    <cellStyle name="Notas 2 2 2 3 2 2 6 6 3" xfId="22063" xr:uid="{00000000-0005-0000-0000-000031560000}"/>
    <cellStyle name="Notas 2 2 2 3 2 2 6 6 4" xfId="22064" xr:uid="{00000000-0005-0000-0000-000032560000}"/>
    <cellStyle name="Notas 2 2 2 3 2 2 6 6 5" xfId="22065" xr:uid="{00000000-0005-0000-0000-000033560000}"/>
    <cellStyle name="Notas 2 2 2 3 2 2 6 6 6" xfId="22066" xr:uid="{00000000-0005-0000-0000-000034560000}"/>
    <cellStyle name="Notas 2 2 2 3 2 2 6 7" xfId="22067" xr:uid="{00000000-0005-0000-0000-000035560000}"/>
    <cellStyle name="Notas 2 2 2 3 2 2 6 7 2" xfId="22068" xr:uid="{00000000-0005-0000-0000-000036560000}"/>
    <cellStyle name="Notas 2 2 2 3 2 2 6 7 3" xfId="22069" xr:uid="{00000000-0005-0000-0000-000037560000}"/>
    <cellStyle name="Notas 2 2 2 3 2 2 6 7 4" xfId="22070" xr:uid="{00000000-0005-0000-0000-000038560000}"/>
    <cellStyle name="Notas 2 2 2 3 2 2 6 7 5" xfId="22071" xr:uid="{00000000-0005-0000-0000-000039560000}"/>
    <cellStyle name="Notas 2 2 2 3 2 2 6 7 6" xfId="22072" xr:uid="{00000000-0005-0000-0000-00003A560000}"/>
    <cellStyle name="Notas 2 2 2 3 2 2 6 8" xfId="22073" xr:uid="{00000000-0005-0000-0000-00003B560000}"/>
    <cellStyle name="Notas 2 2 2 3 2 2 6 8 2" xfId="22074" xr:uid="{00000000-0005-0000-0000-00003C560000}"/>
    <cellStyle name="Notas 2 2 2 3 2 2 6 8 3" xfId="22075" xr:uid="{00000000-0005-0000-0000-00003D560000}"/>
    <cellStyle name="Notas 2 2 2 3 2 2 6 8 4" xfId="22076" xr:uid="{00000000-0005-0000-0000-00003E560000}"/>
    <cellStyle name="Notas 2 2 2 3 2 2 6 8 5" xfId="22077" xr:uid="{00000000-0005-0000-0000-00003F560000}"/>
    <cellStyle name="Notas 2 2 2 3 2 2 6 8 6" xfId="22078" xr:uid="{00000000-0005-0000-0000-000040560000}"/>
    <cellStyle name="Notas 2 2 2 3 2 2 6 9" xfId="22079" xr:uid="{00000000-0005-0000-0000-000041560000}"/>
    <cellStyle name="Notas 2 2 2 3 2 2 7" xfId="22080" xr:uid="{00000000-0005-0000-0000-000042560000}"/>
    <cellStyle name="Notas 2 2 2 3 2 2 7 10" xfId="22081" xr:uid="{00000000-0005-0000-0000-000043560000}"/>
    <cellStyle name="Notas 2 2 2 3 2 2 7 11" xfId="22082" xr:uid="{00000000-0005-0000-0000-000044560000}"/>
    <cellStyle name="Notas 2 2 2 3 2 2 7 12" xfId="22083" xr:uid="{00000000-0005-0000-0000-000045560000}"/>
    <cellStyle name="Notas 2 2 2 3 2 2 7 13" xfId="22084" xr:uid="{00000000-0005-0000-0000-000046560000}"/>
    <cellStyle name="Notas 2 2 2 3 2 2 7 2" xfId="22085" xr:uid="{00000000-0005-0000-0000-000047560000}"/>
    <cellStyle name="Notas 2 2 2 3 2 2 7 2 2" xfId="22086" xr:uid="{00000000-0005-0000-0000-000048560000}"/>
    <cellStyle name="Notas 2 2 2 3 2 2 7 2 3" xfId="22087" xr:uid="{00000000-0005-0000-0000-000049560000}"/>
    <cellStyle name="Notas 2 2 2 3 2 2 7 2 4" xfId="22088" xr:uid="{00000000-0005-0000-0000-00004A560000}"/>
    <cellStyle name="Notas 2 2 2 3 2 2 7 2 5" xfId="22089" xr:uid="{00000000-0005-0000-0000-00004B560000}"/>
    <cellStyle name="Notas 2 2 2 3 2 2 7 2 6" xfId="22090" xr:uid="{00000000-0005-0000-0000-00004C560000}"/>
    <cellStyle name="Notas 2 2 2 3 2 2 7 3" xfId="22091" xr:uid="{00000000-0005-0000-0000-00004D560000}"/>
    <cellStyle name="Notas 2 2 2 3 2 2 7 3 2" xfId="22092" xr:uid="{00000000-0005-0000-0000-00004E560000}"/>
    <cellStyle name="Notas 2 2 2 3 2 2 7 3 3" xfId="22093" xr:uid="{00000000-0005-0000-0000-00004F560000}"/>
    <cellStyle name="Notas 2 2 2 3 2 2 7 3 4" xfId="22094" xr:uid="{00000000-0005-0000-0000-000050560000}"/>
    <cellStyle name="Notas 2 2 2 3 2 2 7 3 5" xfId="22095" xr:uid="{00000000-0005-0000-0000-000051560000}"/>
    <cellStyle name="Notas 2 2 2 3 2 2 7 3 6" xfId="22096" xr:uid="{00000000-0005-0000-0000-000052560000}"/>
    <cellStyle name="Notas 2 2 2 3 2 2 7 4" xfId="22097" xr:uid="{00000000-0005-0000-0000-000053560000}"/>
    <cellStyle name="Notas 2 2 2 3 2 2 7 4 2" xfId="22098" xr:uid="{00000000-0005-0000-0000-000054560000}"/>
    <cellStyle name="Notas 2 2 2 3 2 2 7 4 3" xfId="22099" xr:uid="{00000000-0005-0000-0000-000055560000}"/>
    <cellStyle name="Notas 2 2 2 3 2 2 7 4 4" xfId="22100" xr:uid="{00000000-0005-0000-0000-000056560000}"/>
    <cellStyle name="Notas 2 2 2 3 2 2 7 4 5" xfId="22101" xr:uid="{00000000-0005-0000-0000-000057560000}"/>
    <cellStyle name="Notas 2 2 2 3 2 2 7 4 6" xfId="22102" xr:uid="{00000000-0005-0000-0000-000058560000}"/>
    <cellStyle name="Notas 2 2 2 3 2 2 7 5" xfId="22103" xr:uid="{00000000-0005-0000-0000-000059560000}"/>
    <cellStyle name="Notas 2 2 2 3 2 2 7 5 2" xfId="22104" xr:uid="{00000000-0005-0000-0000-00005A560000}"/>
    <cellStyle name="Notas 2 2 2 3 2 2 7 5 3" xfId="22105" xr:uid="{00000000-0005-0000-0000-00005B560000}"/>
    <cellStyle name="Notas 2 2 2 3 2 2 7 5 4" xfId="22106" xr:uid="{00000000-0005-0000-0000-00005C560000}"/>
    <cellStyle name="Notas 2 2 2 3 2 2 7 5 5" xfId="22107" xr:uid="{00000000-0005-0000-0000-00005D560000}"/>
    <cellStyle name="Notas 2 2 2 3 2 2 7 5 6" xfId="22108" xr:uid="{00000000-0005-0000-0000-00005E560000}"/>
    <cellStyle name="Notas 2 2 2 3 2 2 7 6" xfId="22109" xr:uid="{00000000-0005-0000-0000-00005F560000}"/>
    <cellStyle name="Notas 2 2 2 3 2 2 7 6 2" xfId="22110" xr:uid="{00000000-0005-0000-0000-000060560000}"/>
    <cellStyle name="Notas 2 2 2 3 2 2 7 6 3" xfId="22111" xr:uid="{00000000-0005-0000-0000-000061560000}"/>
    <cellStyle name="Notas 2 2 2 3 2 2 7 6 4" xfId="22112" xr:uid="{00000000-0005-0000-0000-000062560000}"/>
    <cellStyle name="Notas 2 2 2 3 2 2 7 6 5" xfId="22113" xr:uid="{00000000-0005-0000-0000-000063560000}"/>
    <cellStyle name="Notas 2 2 2 3 2 2 7 6 6" xfId="22114" xr:uid="{00000000-0005-0000-0000-000064560000}"/>
    <cellStyle name="Notas 2 2 2 3 2 2 7 7" xfId="22115" xr:uid="{00000000-0005-0000-0000-000065560000}"/>
    <cellStyle name="Notas 2 2 2 3 2 2 7 7 2" xfId="22116" xr:uid="{00000000-0005-0000-0000-000066560000}"/>
    <cellStyle name="Notas 2 2 2 3 2 2 7 7 3" xfId="22117" xr:uid="{00000000-0005-0000-0000-000067560000}"/>
    <cellStyle name="Notas 2 2 2 3 2 2 7 7 4" xfId="22118" xr:uid="{00000000-0005-0000-0000-000068560000}"/>
    <cellStyle name="Notas 2 2 2 3 2 2 7 7 5" xfId="22119" xr:uid="{00000000-0005-0000-0000-000069560000}"/>
    <cellStyle name="Notas 2 2 2 3 2 2 7 7 6" xfId="22120" xr:uid="{00000000-0005-0000-0000-00006A560000}"/>
    <cellStyle name="Notas 2 2 2 3 2 2 7 8" xfId="22121" xr:uid="{00000000-0005-0000-0000-00006B560000}"/>
    <cellStyle name="Notas 2 2 2 3 2 2 7 8 2" xfId="22122" xr:uid="{00000000-0005-0000-0000-00006C560000}"/>
    <cellStyle name="Notas 2 2 2 3 2 2 7 8 3" xfId="22123" xr:uid="{00000000-0005-0000-0000-00006D560000}"/>
    <cellStyle name="Notas 2 2 2 3 2 2 7 8 4" xfId="22124" xr:uid="{00000000-0005-0000-0000-00006E560000}"/>
    <cellStyle name="Notas 2 2 2 3 2 2 7 8 5" xfId="22125" xr:uid="{00000000-0005-0000-0000-00006F560000}"/>
    <cellStyle name="Notas 2 2 2 3 2 2 7 8 6" xfId="22126" xr:uid="{00000000-0005-0000-0000-000070560000}"/>
    <cellStyle name="Notas 2 2 2 3 2 2 7 9" xfId="22127" xr:uid="{00000000-0005-0000-0000-000071560000}"/>
    <cellStyle name="Notas 2 2 2 3 2 2 8" xfId="22128" xr:uid="{00000000-0005-0000-0000-000072560000}"/>
    <cellStyle name="Notas 2 2 2 3 2 2 8 2" xfId="22129" xr:uid="{00000000-0005-0000-0000-000073560000}"/>
    <cellStyle name="Notas 2 2 2 3 2 2 8 3" xfId="22130" xr:uid="{00000000-0005-0000-0000-000074560000}"/>
    <cellStyle name="Notas 2 2 2 3 2 2 8 4" xfId="22131" xr:uid="{00000000-0005-0000-0000-000075560000}"/>
    <cellStyle name="Notas 2 2 2 3 2 2 8 5" xfId="22132" xr:uid="{00000000-0005-0000-0000-000076560000}"/>
    <cellStyle name="Notas 2 2 2 3 2 2 8 6" xfId="22133" xr:uid="{00000000-0005-0000-0000-000077560000}"/>
    <cellStyle name="Notas 2 2 2 3 2 2 9" xfId="22134" xr:uid="{00000000-0005-0000-0000-000078560000}"/>
    <cellStyle name="Notas 2 2 2 3 2 2 9 2" xfId="22135" xr:uid="{00000000-0005-0000-0000-000079560000}"/>
    <cellStyle name="Notas 2 2 2 3 2 2 9 3" xfId="22136" xr:uid="{00000000-0005-0000-0000-00007A560000}"/>
    <cellStyle name="Notas 2 2 2 3 2 2 9 4" xfId="22137" xr:uid="{00000000-0005-0000-0000-00007B560000}"/>
    <cellStyle name="Notas 2 2 2 3 2 2 9 5" xfId="22138" xr:uid="{00000000-0005-0000-0000-00007C560000}"/>
    <cellStyle name="Notas 2 2 2 3 2 2 9 6" xfId="22139" xr:uid="{00000000-0005-0000-0000-00007D560000}"/>
    <cellStyle name="Notas 2 2 2 3 2 20" xfId="22140" xr:uid="{00000000-0005-0000-0000-00007E560000}"/>
    <cellStyle name="Notas 2 2 2 3 2 21" xfId="22141" xr:uid="{00000000-0005-0000-0000-00007F560000}"/>
    <cellStyle name="Notas 2 2 2 3 2 3" xfId="22142" xr:uid="{00000000-0005-0000-0000-000080560000}"/>
    <cellStyle name="Notas 2 2 2 3 2 3 10" xfId="22143" xr:uid="{00000000-0005-0000-0000-000081560000}"/>
    <cellStyle name="Notas 2 2 2 3 2 3 11" xfId="22144" xr:uid="{00000000-0005-0000-0000-000082560000}"/>
    <cellStyle name="Notas 2 2 2 3 2 3 12" xfId="22145" xr:uid="{00000000-0005-0000-0000-000083560000}"/>
    <cellStyle name="Notas 2 2 2 3 2 3 13" xfId="22146" xr:uid="{00000000-0005-0000-0000-000084560000}"/>
    <cellStyle name="Notas 2 2 2 3 2 3 14" xfId="22147" xr:uid="{00000000-0005-0000-0000-000085560000}"/>
    <cellStyle name="Notas 2 2 2 3 2 3 15" xfId="22148" xr:uid="{00000000-0005-0000-0000-000086560000}"/>
    <cellStyle name="Notas 2 2 2 3 2 3 2" xfId="22149" xr:uid="{00000000-0005-0000-0000-000087560000}"/>
    <cellStyle name="Notas 2 2 2 3 2 3 2 10" xfId="22150" xr:uid="{00000000-0005-0000-0000-000088560000}"/>
    <cellStyle name="Notas 2 2 2 3 2 3 2 11" xfId="22151" xr:uid="{00000000-0005-0000-0000-000089560000}"/>
    <cellStyle name="Notas 2 2 2 3 2 3 2 12" xfId="22152" xr:uid="{00000000-0005-0000-0000-00008A560000}"/>
    <cellStyle name="Notas 2 2 2 3 2 3 2 13" xfId="22153" xr:uid="{00000000-0005-0000-0000-00008B560000}"/>
    <cellStyle name="Notas 2 2 2 3 2 3 2 2" xfId="22154" xr:uid="{00000000-0005-0000-0000-00008C560000}"/>
    <cellStyle name="Notas 2 2 2 3 2 3 2 2 2" xfId="22155" xr:uid="{00000000-0005-0000-0000-00008D560000}"/>
    <cellStyle name="Notas 2 2 2 3 2 3 2 2 3" xfId="22156" xr:uid="{00000000-0005-0000-0000-00008E560000}"/>
    <cellStyle name="Notas 2 2 2 3 2 3 2 2 4" xfId="22157" xr:uid="{00000000-0005-0000-0000-00008F560000}"/>
    <cellStyle name="Notas 2 2 2 3 2 3 2 2 5" xfId="22158" xr:uid="{00000000-0005-0000-0000-000090560000}"/>
    <cellStyle name="Notas 2 2 2 3 2 3 2 2 6" xfId="22159" xr:uid="{00000000-0005-0000-0000-000091560000}"/>
    <cellStyle name="Notas 2 2 2 3 2 3 2 3" xfId="22160" xr:uid="{00000000-0005-0000-0000-000092560000}"/>
    <cellStyle name="Notas 2 2 2 3 2 3 2 3 2" xfId="22161" xr:uid="{00000000-0005-0000-0000-000093560000}"/>
    <cellStyle name="Notas 2 2 2 3 2 3 2 3 3" xfId="22162" xr:uid="{00000000-0005-0000-0000-000094560000}"/>
    <cellStyle name="Notas 2 2 2 3 2 3 2 3 4" xfId="22163" xr:uid="{00000000-0005-0000-0000-000095560000}"/>
    <cellStyle name="Notas 2 2 2 3 2 3 2 3 5" xfId="22164" xr:uid="{00000000-0005-0000-0000-000096560000}"/>
    <cellStyle name="Notas 2 2 2 3 2 3 2 3 6" xfId="22165" xr:uid="{00000000-0005-0000-0000-000097560000}"/>
    <cellStyle name="Notas 2 2 2 3 2 3 2 4" xfId="22166" xr:uid="{00000000-0005-0000-0000-000098560000}"/>
    <cellStyle name="Notas 2 2 2 3 2 3 2 4 2" xfId="22167" xr:uid="{00000000-0005-0000-0000-000099560000}"/>
    <cellStyle name="Notas 2 2 2 3 2 3 2 4 3" xfId="22168" xr:uid="{00000000-0005-0000-0000-00009A560000}"/>
    <cellStyle name="Notas 2 2 2 3 2 3 2 4 4" xfId="22169" xr:uid="{00000000-0005-0000-0000-00009B560000}"/>
    <cellStyle name="Notas 2 2 2 3 2 3 2 4 5" xfId="22170" xr:uid="{00000000-0005-0000-0000-00009C560000}"/>
    <cellStyle name="Notas 2 2 2 3 2 3 2 4 6" xfId="22171" xr:uid="{00000000-0005-0000-0000-00009D560000}"/>
    <cellStyle name="Notas 2 2 2 3 2 3 2 5" xfId="22172" xr:uid="{00000000-0005-0000-0000-00009E560000}"/>
    <cellStyle name="Notas 2 2 2 3 2 3 2 5 2" xfId="22173" xr:uid="{00000000-0005-0000-0000-00009F560000}"/>
    <cellStyle name="Notas 2 2 2 3 2 3 2 5 3" xfId="22174" xr:uid="{00000000-0005-0000-0000-0000A0560000}"/>
    <cellStyle name="Notas 2 2 2 3 2 3 2 5 4" xfId="22175" xr:uid="{00000000-0005-0000-0000-0000A1560000}"/>
    <cellStyle name="Notas 2 2 2 3 2 3 2 5 5" xfId="22176" xr:uid="{00000000-0005-0000-0000-0000A2560000}"/>
    <cellStyle name="Notas 2 2 2 3 2 3 2 5 6" xfId="22177" xr:uid="{00000000-0005-0000-0000-0000A3560000}"/>
    <cellStyle name="Notas 2 2 2 3 2 3 2 6" xfId="22178" xr:uid="{00000000-0005-0000-0000-0000A4560000}"/>
    <cellStyle name="Notas 2 2 2 3 2 3 2 6 2" xfId="22179" xr:uid="{00000000-0005-0000-0000-0000A5560000}"/>
    <cellStyle name="Notas 2 2 2 3 2 3 2 6 3" xfId="22180" xr:uid="{00000000-0005-0000-0000-0000A6560000}"/>
    <cellStyle name="Notas 2 2 2 3 2 3 2 6 4" xfId="22181" xr:uid="{00000000-0005-0000-0000-0000A7560000}"/>
    <cellStyle name="Notas 2 2 2 3 2 3 2 6 5" xfId="22182" xr:uid="{00000000-0005-0000-0000-0000A8560000}"/>
    <cellStyle name="Notas 2 2 2 3 2 3 2 6 6" xfId="22183" xr:uid="{00000000-0005-0000-0000-0000A9560000}"/>
    <cellStyle name="Notas 2 2 2 3 2 3 2 7" xfId="22184" xr:uid="{00000000-0005-0000-0000-0000AA560000}"/>
    <cellStyle name="Notas 2 2 2 3 2 3 2 7 2" xfId="22185" xr:uid="{00000000-0005-0000-0000-0000AB560000}"/>
    <cellStyle name="Notas 2 2 2 3 2 3 2 7 3" xfId="22186" xr:uid="{00000000-0005-0000-0000-0000AC560000}"/>
    <cellStyle name="Notas 2 2 2 3 2 3 2 7 4" xfId="22187" xr:uid="{00000000-0005-0000-0000-0000AD560000}"/>
    <cellStyle name="Notas 2 2 2 3 2 3 2 7 5" xfId="22188" xr:uid="{00000000-0005-0000-0000-0000AE560000}"/>
    <cellStyle name="Notas 2 2 2 3 2 3 2 7 6" xfId="22189" xr:uid="{00000000-0005-0000-0000-0000AF560000}"/>
    <cellStyle name="Notas 2 2 2 3 2 3 2 8" xfId="22190" xr:uid="{00000000-0005-0000-0000-0000B0560000}"/>
    <cellStyle name="Notas 2 2 2 3 2 3 2 8 2" xfId="22191" xr:uid="{00000000-0005-0000-0000-0000B1560000}"/>
    <cellStyle name="Notas 2 2 2 3 2 3 2 8 3" xfId="22192" xr:uid="{00000000-0005-0000-0000-0000B2560000}"/>
    <cellStyle name="Notas 2 2 2 3 2 3 2 8 4" xfId="22193" xr:uid="{00000000-0005-0000-0000-0000B3560000}"/>
    <cellStyle name="Notas 2 2 2 3 2 3 2 8 5" xfId="22194" xr:uid="{00000000-0005-0000-0000-0000B4560000}"/>
    <cellStyle name="Notas 2 2 2 3 2 3 2 8 6" xfId="22195" xr:uid="{00000000-0005-0000-0000-0000B5560000}"/>
    <cellStyle name="Notas 2 2 2 3 2 3 2 9" xfId="22196" xr:uid="{00000000-0005-0000-0000-0000B6560000}"/>
    <cellStyle name="Notas 2 2 2 3 2 3 3" xfId="22197" xr:uid="{00000000-0005-0000-0000-0000B7560000}"/>
    <cellStyle name="Notas 2 2 2 3 2 3 3 2" xfId="22198" xr:uid="{00000000-0005-0000-0000-0000B8560000}"/>
    <cellStyle name="Notas 2 2 2 3 2 3 3 3" xfId="22199" xr:uid="{00000000-0005-0000-0000-0000B9560000}"/>
    <cellStyle name="Notas 2 2 2 3 2 3 3 4" xfId="22200" xr:uid="{00000000-0005-0000-0000-0000BA560000}"/>
    <cellStyle name="Notas 2 2 2 3 2 3 3 5" xfId="22201" xr:uid="{00000000-0005-0000-0000-0000BB560000}"/>
    <cellStyle name="Notas 2 2 2 3 2 3 3 6" xfId="22202" xr:uid="{00000000-0005-0000-0000-0000BC560000}"/>
    <cellStyle name="Notas 2 2 2 3 2 3 4" xfId="22203" xr:uid="{00000000-0005-0000-0000-0000BD560000}"/>
    <cellStyle name="Notas 2 2 2 3 2 3 4 2" xfId="22204" xr:uid="{00000000-0005-0000-0000-0000BE560000}"/>
    <cellStyle name="Notas 2 2 2 3 2 3 4 3" xfId="22205" xr:uid="{00000000-0005-0000-0000-0000BF560000}"/>
    <cellStyle name="Notas 2 2 2 3 2 3 4 4" xfId="22206" xr:uid="{00000000-0005-0000-0000-0000C0560000}"/>
    <cellStyle name="Notas 2 2 2 3 2 3 4 5" xfId="22207" xr:uid="{00000000-0005-0000-0000-0000C1560000}"/>
    <cellStyle name="Notas 2 2 2 3 2 3 4 6" xfId="22208" xr:uid="{00000000-0005-0000-0000-0000C2560000}"/>
    <cellStyle name="Notas 2 2 2 3 2 3 5" xfId="22209" xr:uid="{00000000-0005-0000-0000-0000C3560000}"/>
    <cellStyle name="Notas 2 2 2 3 2 3 5 2" xfId="22210" xr:uid="{00000000-0005-0000-0000-0000C4560000}"/>
    <cellStyle name="Notas 2 2 2 3 2 3 5 3" xfId="22211" xr:uid="{00000000-0005-0000-0000-0000C5560000}"/>
    <cellStyle name="Notas 2 2 2 3 2 3 5 4" xfId="22212" xr:uid="{00000000-0005-0000-0000-0000C6560000}"/>
    <cellStyle name="Notas 2 2 2 3 2 3 5 5" xfId="22213" xr:uid="{00000000-0005-0000-0000-0000C7560000}"/>
    <cellStyle name="Notas 2 2 2 3 2 3 5 6" xfId="22214" xr:uid="{00000000-0005-0000-0000-0000C8560000}"/>
    <cellStyle name="Notas 2 2 2 3 2 3 6" xfId="22215" xr:uid="{00000000-0005-0000-0000-0000C9560000}"/>
    <cellStyle name="Notas 2 2 2 3 2 3 6 2" xfId="22216" xr:uid="{00000000-0005-0000-0000-0000CA560000}"/>
    <cellStyle name="Notas 2 2 2 3 2 3 6 3" xfId="22217" xr:uid="{00000000-0005-0000-0000-0000CB560000}"/>
    <cellStyle name="Notas 2 2 2 3 2 3 6 4" xfId="22218" xr:uid="{00000000-0005-0000-0000-0000CC560000}"/>
    <cellStyle name="Notas 2 2 2 3 2 3 6 5" xfId="22219" xr:uid="{00000000-0005-0000-0000-0000CD560000}"/>
    <cellStyle name="Notas 2 2 2 3 2 3 6 6" xfId="22220" xr:uid="{00000000-0005-0000-0000-0000CE560000}"/>
    <cellStyle name="Notas 2 2 2 3 2 3 7" xfId="22221" xr:uid="{00000000-0005-0000-0000-0000CF560000}"/>
    <cellStyle name="Notas 2 2 2 3 2 3 7 2" xfId="22222" xr:uid="{00000000-0005-0000-0000-0000D0560000}"/>
    <cellStyle name="Notas 2 2 2 3 2 3 7 3" xfId="22223" xr:uid="{00000000-0005-0000-0000-0000D1560000}"/>
    <cellStyle name="Notas 2 2 2 3 2 3 7 4" xfId="22224" xr:uid="{00000000-0005-0000-0000-0000D2560000}"/>
    <cellStyle name="Notas 2 2 2 3 2 3 7 5" xfId="22225" xr:uid="{00000000-0005-0000-0000-0000D3560000}"/>
    <cellStyle name="Notas 2 2 2 3 2 3 7 6" xfId="22226" xr:uid="{00000000-0005-0000-0000-0000D4560000}"/>
    <cellStyle name="Notas 2 2 2 3 2 3 8" xfId="22227" xr:uid="{00000000-0005-0000-0000-0000D5560000}"/>
    <cellStyle name="Notas 2 2 2 3 2 3 8 2" xfId="22228" xr:uid="{00000000-0005-0000-0000-0000D6560000}"/>
    <cellStyle name="Notas 2 2 2 3 2 3 8 3" xfId="22229" xr:uid="{00000000-0005-0000-0000-0000D7560000}"/>
    <cellStyle name="Notas 2 2 2 3 2 3 8 4" xfId="22230" xr:uid="{00000000-0005-0000-0000-0000D8560000}"/>
    <cellStyle name="Notas 2 2 2 3 2 3 8 5" xfId="22231" xr:uid="{00000000-0005-0000-0000-0000D9560000}"/>
    <cellStyle name="Notas 2 2 2 3 2 3 8 6" xfId="22232" xr:uid="{00000000-0005-0000-0000-0000DA560000}"/>
    <cellStyle name="Notas 2 2 2 3 2 3 9" xfId="22233" xr:uid="{00000000-0005-0000-0000-0000DB560000}"/>
    <cellStyle name="Notas 2 2 2 3 2 3 9 2" xfId="22234" xr:uid="{00000000-0005-0000-0000-0000DC560000}"/>
    <cellStyle name="Notas 2 2 2 3 2 3 9 3" xfId="22235" xr:uid="{00000000-0005-0000-0000-0000DD560000}"/>
    <cellStyle name="Notas 2 2 2 3 2 3 9 4" xfId="22236" xr:uid="{00000000-0005-0000-0000-0000DE560000}"/>
    <cellStyle name="Notas 2 2 2 3 2 3 9 5" xfId="22237" xr:uid="{00000000-0005-0000-0000-0000DF560000}"/>
    <cellStyle name="Notas 2 2 2 3 2 3 9 6" xfId="22238" xr:uid="{00000000-0005-0000-0000-0000E0560000}"/>
    <cellStyle name="Notas 2 2 2 3 2 4" xfId="22239" xr:uid="{00000000-0005-0000-0000-0000E1560000}"/>
    <cellStyle name="Notas 2 2 2 3 2 4 10" xfId="22240" xr:uid="{00000000-0005-0000-0000-0000E2560000}"/>
    <cellStyle name="Notas 2 2 2 3 2 4 11" xfId="22241" xr:uid="{00000000-0005-0000-0000-0000E3560000}"/>
    <cellStyle name="Notas 2 2 2 3 2 4 12" xfId="22242" xr:uid="{00000000-0005-0000-0000-0000E4560000}"/>
    <cellStyle name="Notas 2 2 2 3 2 4 13" xfId="22243" xr:uid="{00000000-0005-0000-0000-0000E5560000}"/>
    <cellStyle name="Notas 2 2 2 3 2 4 2" xfId="22244" xr:uid="{00000000-0005-0000-0000-0000E6560000}"/>
    <cellStyle name="Notas 2 2 2 3 2 4 2 2" xfId="22245" xr:uid="{00000000-0005-0000-0000-0000E7560000}"/>
    <cellStyle name="Notas 2 2 2 3 2 4 2 3" xfId="22246" xr:uid="{00000000-0005-0000-0000-0000E8560000}"/>
    <cellStyle name="Notas 2 2 2 3 2 4 2 4" xfId="22247" xr:uid="{00000000-0005-0000-0000-0000E9560000}"/>
    <cellStyle name="Notas 2 2 2 3 2 4 2 5" xfId="22248" xr:uid="{00000000-0005-0000-0000-0000EA560000}"/>
    <cellStyle name="Notas 2 2 2 3 2 4 2 6" xfId="22249" xr:uid="{00000000-0005-0000-0000-0000EB560000}"/>
    <cellStyle name="Notas 2 2 2 3 2 4 3" xfId="22250" xr:uid="{00000000-0005-0000-0000-0000EC560000}"/>
    <cellStyle name="Notas 2 2 2 3 2 4 3 2" xfId="22251" xr:uid="{00000000-0005-0000-0000-0000ED560000}"/>
    <cellStyle name="Notas 2 2 2 3 2 4 3 3" xfId="22252" xr:uid="{00000000-0005-0000-0000-0000EE560000}"/>
    <cellStyle name="Notas 2 2 2 3 2 4 3 4" xfId="22253" xr:uid="{00000000-0005-0000-0000-0000EF560000}"/>
    <cellStyle name="Notas 2 2 2 3 2 4 3 5" xfId="22254" xr:uid="{00000000-0005-0000-0000-0000F0560000}"/>
    <cellStyle name="Notas 2 2 2 3 2 4 3 6" xfId="22255" xr:uid="{00000000-0005-0000-0000-0000F1560000}"/>
    <cellStyle name="Notas 2 2 2 3 2 4 4" xfId="22256" xr:uid="{00000000-0005-0000-0000-0000F2560000}"/>
    <cellStyle name="Notas 2 2 2 3 2 4 4 2" xfId="22257" xr:uid="{00000000-0005-0000-0000-0000F3560000}"/>
    <cellStyle name="Notas 2 2 2 3 2 4 4 3" xfId="22258" xr:uid="{00000000-0005-0000-0000-0000F4560000}"/>
    <cellStyle name="Notas 2 2 2 3 2 4 4 4" xfId="22259" xr:uid="{00000000-0005-0000-0000-0000F5560000}"/>
    <cellStyle name="Notas 2 2 2 3 2 4 4 5" xfId="22260" xr:uid="{00000000-0005-0000-0000-0000F6560000}"/>
    <cellStyle name="Notas 2 2 2 3 2 4 4 6" xfId="22261" xr:uid="{00000000-0005-0000-0000-0000F7560000}"/>
    <cellStyle name="Notas 2 2 2 3 2 4 5" xfId="22262" xr:uid="{00000000-0005-0000-0000-0000F8560000}"/>
    <cellStyle name="Notas 2 2 2 3 2 4 5 2" xfId="22263" xr:uid="{00000000-0005-0000-0000-0000F9560000}"/>
    <cellStyle name="Notas 2 2 2 3 2 4 5 3" xfId="22264" xr:uid="{00000000-0005-0000-0000-0000FA560000}"/>
    <cellStyle name="Notas 2 2 2 3 2 4 5 4" xfId="22265" xr:uid="{00000000-0005-0000-0000-0000FB560000}"/>
    <cellStyle name="Notas 2 2 2 3 2 4 5 5" xfId="22266" xr:uid="{00000000-0005-0000-0000-0000FC560000}"/>
    <cellStyle name="Notas 2 2 2 3 2 4 5 6" xfId="22267" xr:uid="{00000000-0005-0000-0000-0000FD560000}"/>
    <cellStyle name="Notas 2 2 2 3 2 4 6" xfId="22268" xr:uid="{00000000-0005-0000-0000-0000FE560000}"/>
    <cellStyle name="Notas 2 2 2 3 2 4 6 2" xfId="22269" xr:uid="{00000000-0005-0000-0000-0000FF560000}"/>
    <cellStyle name="Notas 2 2 2 3 2 4 6 3" xfId="22270" xr:uid="{00000000-0005-0000-0000-000000570000}"/>
    <cellStyle name="Notas 2 2 2 3 2 4 6 4" xfId="22271" xr:uid="{00000000-0005-0000-0000-000001570000}"/>
    <cellStyle name="Notas 2 2 2 3 2 4 6 5" xfId="22272" xr:uid="{00000000-0005-0000-0000-000002570000}"/>
    <cellStyle name="Notas 2 2 2 3 2 4 6 6" xfId="22273" xr:uid="{00000000-0005-0000-0000-000003570000}"/>
    <cellStyle name="Notas 2 2 2 3 2 4 7" xfId="22274" xr:uid="{00000000-0005-0000-0000-000004570000}"/>
    <cellStyle name="Notas 2 2 2 3 2 4 7 2" xfId="22275" xr:uid="{00000000-0005-0000-0000-000005570000}"/>
    <cellStyle name="Notas 2 2 2 3 2 4 7 3" xfId="22276" xr:uid="{00000000-0005-0000-0000-000006570000}"/>
    <cellStyle name="Notas 2 2 2 3 2 4 7 4" xfId="22277" xr:uid="{00000000-0005-0000-0000-000007570000}"/>
    <cellStyle name="Notas 2 2 2 3 2 4 7 5" xfId="22278" xr:uid="{00000000-0005-0000-0000-000008570000}"/>
    <cellStyle name="Notas 2 2 2 3 2 4 7 6" xfId="22279" xr:uid="{00000000-0005-0000-0000-000009570000}"/>
    <cellStyle name="Notas 2 2 2 3 2 4 8" xfId="22280" xr:uid="{00000000-0005-0000-0000-00000A570000}"/>
    <cellStyle name="Notas 2 2 2 3 2 4 8 2" xfId="22281" xr:uid="{00000000-0005-0000-0000-00000B570000}"/>
    <cellStyle name="Notas 2 2 2 3 2 4 8 3" xfId="22282" xr:uid="{00000000-0005-0000-0000-00000C570000}"/>
    <cellStyle name="Notas 2 2 2 3 2 4 8 4" xfId="22283" xr:uid="{00000000-0005-0000-0000-00000D570000}"/>
    <cellStyle name="Notas 2 2 2 3 2 4 8 5" xfId="22284" xr:uid="{00000000-0005-0000-0000-00000E570000}"/>
    <cellStyle name="Notas 2 2 2 3 2 4 8 6" xfId="22285" xr:uid="{00000000-0005-0000-0000-00000F570000}"/>
    <cellStyle name="Notas 2 2 2 3 2 4 9" xfId="22286" xr:uid="{00000000-0005-0000-0000-000010570000}"/>
    <cellStyle name="Notas 2 2 2 3 2 5" xfId="22287" xr:uid="{00000000-0005-0000-0000-000011570000}"/>
    <cellStyle name="Notas 2 2 2 3 2 5 10" xfId="22288" xr:uid="{00000000-0005-0000-0000-000012570000}"/>
    <cellStyle name="Notas 2 2 2 3 2 5 11" xfId="22289" xr:uid="{00000000-0005-0000-0000-000013570000}"/>
    <cellStyle name="Notas 2 2 2 3 2 5 12" xfId="22290" xr:uid="{00000000-0005-0000-0000-000014570000}"/>
    <cellStyle name="Notas 2 2 2 3 2 5 13" xfId="22291" xr:uid="{00000000-0005-0000-0000-000015570000}"/>
    <cellStyle name="Notas 2 2 2 3 2 5 2" xfId="22292" xr:uid="{00000000-0005-0000-0000-000016570000}"/>
    <cellStyle name="Notas 2 2 2 3 2 5 2 2" xfId="22293" xr:uid="{00000000-0005-0000-0000-000017570000}"/>
    <cellStyle name="Notas 2 2 2 3 2 5 2 3" xfId="22294" xr:uid="{00000000-0005-0000-0000-000018570000}"/>
    <cellStyle name="Notas 2 2 2 3 2 5 2 4" xfId="22295" xr:uid="{00000000-0005-0000-0000-000019570000}"/>
    <cellStyle name="Notas 2 2 2 3 2 5 2 5" xfId="22296" xr:uid="{00000000-0005-0000-0000-00001A570000}"/>
    <cellStyle name="Notas 2 2 2 3 2 5 2 6" xfId="22297" xr:uid="{00000000-0005-0000-0000-00001B570000}"/>
    <cellStyle name="Notas 2 2 2 3 2 5 3" xfId="22298" xr:uid="{00000000-0005-0000-0000-00001C570000}"/>
    <cellStyle name="Notas 2 2 2 3 2 5 3 2" xfId="22299" xr:uid="{00000000-0005-0000-0000-00001D570000}"/>
    <cellStyle name="Notas 2 2 2 3 2 5 3 3" xfId="22300" xr:uid="{00000000-0005-0000-0000-00001E570000}"/>
    <cellStyle name="Notas 2 2 2 3 2 5 3 4" xfId="22301" xr:uid="{00000000-0005-0000-0000-00001F570000}"/>
    <cellStyle name="Notas 2 2 2 3 2 5 3 5" xfId="22302" xr:uid="{00000000-0005-0000-0000-000020570000}"/>
    <cellStyle name="Notas 2 2 2 3 2 5 3 6" xfId="22303" xr:uid="{00000000-0005-0000-0000-000021570000}"/>
    <cellStyle name="Notas 2 2 2 3 2 5 4" xfId="22304" xr:uid="{00000000-0005-0000-0000-000022570000}"/>
    <cellStyle name="Notas 2 2 2 3 2 5 4 2" xfId="22305" xr:uid="{00000000-0005-0000-0000-000023570000}"/>
    <cellStyle name="Notas 2 2 2 3 2 5 4 3" xfId="22306" xr:uid="{00000000-0005-0000-0000-000024570000}"/>
    <cellStyle name="Notas 2 2 2 3 2 5 4 4" xfId="22307" xr:uid="{00000000-0005-0000-0000-000025570000}"/>
    <cellStyle name="Notas 2 2 2 3 2 5 4 5" xfId="22308" xr:uid="{00000000-0005-0000-0000-000026570000}"/>
    <cellStyle name="Notas 2 2 2 3 2 5 4 6" xfId="22309" xr:uid="{00000000-0005-0000-0000-000027570000}"/>
    <cellStyle name="Notas 2 2 2 3 2 5 5" xfId="22310" xr:uid="{00000000-0005-0000-0000-000028570000}"/>
    <cellStyle name="Notas 2 2 2 3 2 5 5 2" xfId="22311" xr:uid="{00000000-0005-0000-0000-000029570000}"/>
    <cellStyle name="Notas 2 2 2 3 2 5 5 3" xfId="22312" xr:uid="{00000000-0005-0000-0000-00002A570000}"/>
    <cellStyle name="Notas 2 2 2 3 2 5 5 4" xfId="22313" xr:uid="{00000000-0005-0000-0000-00002B570000}"/>
    <cellStyle name="Notas 2 2 2 3 2 5 5 5" xfId="22314" xr:uid="{00000000-0005-0000-0000-00002C570000}"/>
    <cellStyle name="Notas 2 2 2 3 2 5 5 6" xfId="22315" xr:uid="{00000000-0005-0000-0000-00002D570000}"/>
    <cellStyle name="Notas 2 2 2 3 2 5 6" xfId="22316" xr:uid="{00000000-0005-0000-0000-00002E570000}"/>
    <cellStyle name="Notas 2 2 2 3 2 5 6 2" xfId="22317" xr:uid="{00000000-0005-0000-0000-00002F570000}"/>
    <cellStyle name="Notas 2 2 2 3 2 5 6 3" xfId="22318" xr:uid="{00000000-0005-0000-0000-000030570000}"/>
    <cellStyle name="Notas 2 2 2 3 2 5 6 4" xfId="22319" xr:uid="{00000000-0005-0000-0000-000031570000}"/>
    <cellStyle name="Notas 2 2 2 3 2 5 6 5" xfId="22320" xr:uid="{00000000-0005-0000-0000-000032570000}"/>
    <cellStyle name="Notas 2 2 2 3 2 5 6 6" xfId="22321" xr:uid="{00000000-0005-0000-0000-000033570000}"/>
    <cellStyle name="Notas 2 2 2 3 2 5 7" xfId="22322" xr:uid="{00000000-0005-0000-0000-000034570000}"/>
    <cellStyle name="Notas 2 2 2 3 2 5 7 2" xfId="22323" xr:uid="{00000000-0005-0000-0000-000035570000}"/>
    <cellStyle name="Notas 2 2 2 3 2 5 7 3" xfId="22324" xr:uid="{00000000-0005-0000-0000-000036570000}"/>
    <cellStyle name="Notas 2 2 2 3 2 5 7 4" xfId="22325" xr:uid="{00000000-0005-0000-0000-000037570000}"/>
    <cellStyle name="Notas 2 2 2 3 2 5 7 5" xfId="22326" xr:uid="{00000000-0005-0000-0000-000038570000}"/>
    <cellStyle name="Notas 2 2 2 3 2 5 7 6" xfId="22327" xr:uid="{00000000-0005-0000-0000-000039570000}"/>
    <cellStyle name="Notas 2 2 2 3 2 5 8" xfId="22328" xr:uid="{00000000-0005-0000-0000-00003A570000}"/>
    <cellStyle name="Notas 2 2 2 3 2 5 8 2" xfId="22329" xr:uid="{00000000-0005-0000-0000-00003B570000}"/>
    <cellStyle name="Notas 2 2 2 3 2 5 8 3" xfId="22330" xr:uid="{00000000-0005-0000-0000-00003C570000}"/>
    <cellStyle name="Notas 2 2 2 3 2 5 8 4" xfId="22331" xr:uid="{00000000-0005-0000-0000-00003D570000}"/>
    <cellStyle name="Notas 2 2 2 3 2 5 8 5" xfId="22332" xr:uid="{00000000-0005-0000-0000-00003E570000}"/>
    <cellStyle name="Notas 2 2 2 3 2 5 8 6" xfId="22333" xr:uid="{00000000-0005-0000-0000-00003F570000}"/>
    <cellStyle name="Notas 2 2 2 3 2 5 9" xfId="22334" xr:uid="{00000000-0005-0000-0000-000040570000}"/>
    <cellStyle name="Notas 2 2 2 3 2 6" xfId="22335" xr:uid="{00000000-0005-0000-0000-000041570000}"/>
    <cellStyle name="Notas 2 2 2 3 2 6 10" xfId="22336" xr:uid="{00000000-0005-0000-0000-000042570000}"/>
    <cellStyle name="Notas 2 2 2 3 2 6 11" xfId="22337" xr:uid="{00000000-0005-0000-0000-000043570000}"/>
    <cellStyle name="Notas 2 2 2 3 2 6 12" xfId="22338" xr:uid="{00000000-0005-0000-0000-000044570000}"/>
    <cellStyle name="Notas 2 2 2 3 2 6 13" xfId="22339" xr:uid="{00000000-0005-0000-0000-000045570000}"/>
    <cellStyle name="Notas 2 2 2 3 2 6 2" xfId="22340" xr:uid="{00000000-0005-0000-0000-000046570000}"/>
    <cellStyle name="Notas 2 2 2 3 2 6 2 2" xfId="22341" xr:uid="{00000000-0005-0000-0000-000047570000}"/>
    <cellStyle name="Notas 2 2 2 3 2 6 2 3" xfId="22342" xr:uid="{00000000-0005-0000-0000-000048570000}"/>
    <cellStyle name="Notas 2 2 2 3 2 6 2 4" xfId="22343" xr:uid="{00000000-0005-0000-0000-000049570000}"/>
    <cellStyle name="Notas 2 2 2 3 2 6 2 5" xfId="22344" xr:uid="{00000000-0005-0000-0000-00004A570000}"/>
    <cellStyle name="Notas 2 2 2 3 2 6 2 6" xfId="22345" xr:uid="{00000000-0005-0000-0000-00004B570000}"/>
    <cellStyle name="Notas 2 2 2 3 2 6 3" xfId="22346" xr:uid="{00000000-0005-0000-0000-00004C570000}"/>
    <cellStyle name="Notas 2 2 2 3 2 6 3 2" xfId="22347" xr:uid="{00000000-0005-0000-0000-00004D570000}"/>
    <cellStyle name="Notas 2 2 2 3 2 6 3 3" xfId="22348" xr:uid="{00000000-0005-0000-0000-00004E570000}"/>
    <cellStyle name="Notas 2 2 2 3 2 6 3 4" xfId="22349" xr:uid="{00000000-0005-0000-0000-00004F570000}"/>
    <cellStyle name="Notas 2 2 2 3 2 6 3 5" xfId="22350" xr:uid="{00000000-0005-0000-0000-000050570000}"/>
    <cellStyle name="Notas 2 2 2 3 2 6 3 6" xfId="22351" xr:uid="{00000000-0005-0000-0000-000051570000}"/>
    <cellStyle name="Notas 2 2 2 3 2 6 4" xfId="22352" xr:uid="{00000000-0005-0000-0000-000052570000}"/>
    <cellStyle name="Notas 2 2 2 3 2 6 4 2" xfId="22353" xr:uid="{00000000-0005-0000-0000-000053570000}"/>
    <cellStyle name="Notas 2 2 2 3 2 6 4 3" xfId="22354" xr:uid="{00000000-0005-0000-0000-000054570000}"/>
    <cellStyle name="Notas 2 2 2 3 2 6 4 4" xfId="22355" xr:uid="{00000000-0005-0000-0000-000055570000}"/>
    <cellStyle name="Notas 2 2 2 3 2 6 4 5" xfId="22356" xr:uid="{00000000-0005-0000-0000-000056570000}"/>
    <cellStyle name="Notas 2 2 2 3 2 6 4 6" xfId="22357" xr:uid="{00000000-0005-0000-0000-000057570000}"/>
    <cellStyle name="Notas 2 2 2 3 2 6 5" xfId="22358" xr:uid="{00000000-0005-0000-0000-000058570000}"/>
    <cellStyle name="Notas 2 2 2 3 2 6 5 2" xfId="22359" xr:uid="{00000000-0005-0000-0000-000059570000}"/>
    <cellStyle name="Notas 2 2 2 3 2 6 5 3" xfId="22360" xr:uid="{00000000-0005-0000-0000-00005A570000}"/>
    <cellStyle name="Notas 2 2 2 3 2 6 5 4" xfId="22361" xr:uid="{00000000-0005-0000-0000-00005B570000}"/>
    <cellStyle name="Notas 2 2 2 3 2 6 5 5" xfId="22362" xr:uid="{00000000-0005-0000-0000-00005C570000}"/>
    <cellStyle name="Notas 2 2 2 3 2 6 5 6" xfId="22363" xr:uid="{00000000-0005-0000-0000-00005D570000}"/>
    <cellStyle name="Notas 2 2 2 3 2 6 6" xfId="22364" xr:uid="{00000000-0005-0000-0000-00005E570000}"/>
    <cellStyle name="Notas 2 2 2 3 2 6 6 2" xfId="22365" xr:uid="{00000000-0005-0000-0000-00005F570000}"/>
    <cellStyle name="Notas 2 2 2 3 2 6 6 3" xfId="22366" xr:uid="{00000000-0005-0000-0000-000060570000}"/>
    <cellStyle name="Notas 2 2 2 3 2 6 6 4" xfId="22367" xr:uid="{00000000-0005-0000-0000-000061570000}"/>
    <cellStyle name="Notas 2 2 2 3 2 6 6 5" xfId="22368" xr:uid="{00000000-0005-0000-0000-000062570000}"/>
    <cellStyle name="Notas 2 2 2 3 2 6 6 6" xfId="22369" xr:uid="{00000000-0005-0000-0000-000063570000}"/>
    <cellStyle name="Notas 2 2 2 3 2 6 7" xfId="22370" xr:uid="{00000000-0005-0000-0000-000064570000}"/>
    <cellStyle name="Notas 2 2 2 3 2 6 7 2" xfId="22371" xr:uid="{00000000-0005-0000-0000-000065570000}"/>
    <cellStyle name="Notas 2 2 2 3 2 6 7 3" xfId="22372" xr:uid="{00000000-0005-0000-0000-000066570000}"/>
    <cellStyle name="Notas 2 2 2 3 2 6 7 4" xfId="22373" xr:uid="{00000000-0005-0000-0000-000067570000}"/>
    <cellStyle name="Notas 2 2 2 3 2 6 7 5" xfId="22374" xr:uid="{00000000-0005-0000-0000-000068570000}"/>
    <cellStyle name="Notas 2 2 2 3 2 6 7 6" xfId="22375" xr:uid="{00000000-0005-0000-0000-000069570000}"/>
    <cellStyle name="Notas 2 2 2 3 2 6 8" xfId="22376" xr:uid="{00000000-0005-0000-0000-00006A570000}"/>
    <cellStyle name="Notas 2 2 2 3 2 6 8 2" xfId="22377" xr:uid="{00000000-0005-0000-0000-00006B570000}"/>
    <cellStyle name="Notas 2 2 2 3 2 6 8 3" xfId="22378" xr:uid="{00000000-0005-0000-0000-00006C570000}"/>
    <cellStyle name="Notas 2 2 2 3 2 6 8 4" xfId="22379" xr:uid="{00000000-0005-0000-0000-00006D570000}"/>
    <cellStyle name="Notas 2 2 2 3 2 6 8 5" xfId="22380" xr:uid="{00000000-0005-0000-0000-00006E570000}"/>
    <cellStyle name="Notas 2 2 2 3 2 6 8 6" xfId="22381" xr:uid="{00000000-0005-0000-0000-00006F570000}"/>
    <cellStyle name="Notas 2 2 2 3 2 6 9" xfId="22382" xr:uid="{00000000-0005-0000-0000-000070570000}"/>
    <cellStyle name="Notas 2 2 2 3 2 7" xfId="22383" xr:uid="{00000000-0005-0000-0000-000071570000}"/>
    <cellStyle name="Notas 2 2 2 3 2 7 10" xfId="22384" xr:uid="{00000000-0005-0000-0000-000072570000}"/>
    <cellStyle name="Notas 2 2 2 3 2 7 11" xfId="22385" xr:uid="{00000000-0005-0000-0000-000073570000}"/>
    <cellStyle name="Notas 2 2 2 3 2 7 12" xfId="22386" xr:uid="{00000000-0005-0000-0000-000074570000}"/>
    <cellStyle name="Notas 2 2 2 3 2 7 13" xfId="22387" xr:uid="{00000000-0005-0000-0000-000075570000}"/>
    <cellStyle name="Notas 2 2 2 3 2 7 2" xfId="22388" xr:uid="{00000000-0005-0000-0000-000076570000}"/>
    <cellStyle name="Notas 2 2 2 3 2 7 2 2" xfId="22389" xr:uid="{00000000-0005-0000-0000-000077570000}"/>
    <cellStyle name="Notas 2 2 2 3 2 7 2 3" xfId="22390" xr:uid="{00000000-0005-0000-0000-000078570000}"/>
    <cellStyle name="Notas 2 2 2 3 2 7 2 4" xfId="22391" xr:uid="{00000000-0005-0000-0000-000079570000}"/>
    <cellStyle name="Notas 2 2 2 3 2 7 2 5" xfId="22392" xr:uid="{00000000-0005-0000-0000-00007A570000}"/>
    <cellStyle name="Notas 2 2 2 3 2 7 2 6" xfId="22393" xr:uid="{00000000-0005-0000-0000-00007B570000}"/>
    <cellStyle name="Notas 2 2 2 3 2 7 3" xfId="22394" xr:uid="{00000000-0005-0000-0000-00007C570000}"/>
    <cellStyle name="Notas 2 2 2 3 2 7 3 2" xfId="22395" xr:uid="{00000000-0005-0000-0000-00007D570000}"/>
    <cellStyle name="Notas 2 2 2 3 2 7 3 3" xfId="22396" xr:uid="{00000000-0005-0000-0000-00007E570000}"/>
    <cellStyle name="Notas 2 2 2 3 2 7 3 4" xfId="22397" xr:uid="{00000000-0005-0000-0000-00007F570000}"/>
    <cellStyle name="Notas 2 2 2 3 2 7 3 5" xfId="22398" xr:uid="{00000000-0005-0000-0000-000080570000}"/>
    <cellStyle name="Notas 2 2 2 3 2 7 3 6" xfId="22399" xr:uid="{00000000-0005-0000-0000-000081570000}"/>
    <cellStyle name="Notas 2 2 2 3 2 7 4" xfId="22400" xr:uid="{00000000-0005-0000-0000-000082570000}"/>
    <cellStyle name="Notas 2 2 2 3 2 7 4 2" xfId="22401" xr:uid="{00000000-0005-0000-0000-000083570000}"/>
    <cellStyle name="Notas 2 2 2 3 2 7 4 3" xfId="22402" xr:uid="{00000000-0005-0000-0000-000084570000}"/>
    <cellStyle name="Notas 2 2 2 3 2 7 4 4" xfId="22403" xr:uid="{00000000-0005-0000-0000-000085570000}"/>
    <cellStyle name="Notas 2 2 2 3 2 7 4 5" xfId="22404" xr:uid="{00000000-0005-0000-0000-000086570000}"/>
    <cellStyle name="Notas 2 2 2 3 2 7 4 6" xfId="22405" xr:uid="{00000000-0005-0000-0000-000087570000}"/>
    <cellStyle name="Notas 2 2 2 3 2 7 5" xfId="22406" xr:uid="{00000000-0005-0000-0000-000088570000}"/>
    <cellStyle name="Notas 2 2 2 3 2 7 5 2" xfId="22407" xr:uid="{00000000-0005-0000-0000-000089570000}"/>
    <cellStyle name="Notas 2 2 2 3 2 7 5 3" xfId="22408" xr:uid="{00000000-0005-0000-0000-00008A570000}"/>
    <cellStyle name="Notas 2 2 2 3 2 7 5 4" xfId="22409" xr:uid="{00000000-0005-0000-0000-00008B570000}"/>
    <cellStyle name="Notas 2 2 2 3 2 7 5 5" xfId="22410" xr:uid="{00000000-0005-0000-0000-00008C570000}"/>
    <cellStyle name="Notas 2 2 2 3 2 7 5 6" xfId="22411" xr:uid="{00000000-0005-0000-0000-00008D570000}"/>
    <cellStyle name="Notas 2 2 2 3 2 7 6" xfId="22412" xr:uid="{00000000-0005-0000-0000-00008E570000}"/>
    <cellStyle name="Notas 2 2 2 3 2 7 6 2" xfId="22413" xr:uid="{00000000-0005-0000-0000-00008F570000}"/>
    <cellStyle name="Notas 2 2 2 3 2 7 6 3" xfId="22414" xr:uid="{00000000-0005-0000-0000-000090570000}"/>
    <cellStyle name="Notas 2 2 2 3 2 7 6 4" xfId="22415" xr:uid="{00000000-0005-0000-0000-000091570000}"/>
    <cellStyle name="Notas 2 2 2 3 2 7 6 5" xfId="22416" xr:uid="{00000000-0005-0000-0000-000092570000}"/>
    <cellStyle name="Notas 2 2 2 3 2 7 6 6" xfId="22417" xr:uid="{00000000-0005-0000-0000-000093570000}"/>
    <cellStyle name="Notas 2 2 2 3 2 7 7" xfId="22418" xr:uid="{00000000-0005-0000-0000-000094570000}"/>
    <cellStyle name="Notas 2 2 2 3 2 7 7 2" xfId="22419" xr:uid="{00000000-0005-0000-0000-000095570000}"/>
    <cellStyle name="Notas 2 2 2 3 2 7 7 3" xfId="22420" xr:uid="{00000000-0005-0000-0000-000096570000}"/>
    <cellStyle name="Notas 2 2 2 3 2 7 7 4" xfId="22421" xr:uid="{00000000-0005-0000-0000-000097570000}"/>
    <cellStyle name="Notas 2 2 2 3 2 7 7 5" xfId="22422" xr:uid="{00000000-0005-0000-0000-000098570000}"/>
    <cellStyle name="Notas 2 2 2 3 2 7 7 6" xfId="22423" xr:uid="{00000000-0005-0000-0000-000099570000}"/>
    <cellStyle name="Notas 2 2 2 3 2 7 8" xfId="22424" xr:uid="{00000000-0005-0000-0000-00009A570000}"/>
    <cellStyle name="Notas 2 2 2 3 2 7 8 2" xfId="22425" xr:uid="{00000000-0005-0000-0000-00009B570000}"/>
    <cellStyle name="Notas 2 2 2 3 2 7 8 3" xfId="22426" xr:uid="{00000000-0005-0000-0000-00009C570000}"/>
    <cellStyle name="Notas 2 2 2 3 2 7 8 4" xfId="22427" xr:uid="{00000000-0005-0000-0000-00009D570000}"/>
    <cellStyle name="Notas 2 2 2 3 2 7 8 5" xfId="22428" xr:uid="{00000000-0005-0000-0000-00009E570000}"/>
    <cellStyle name="Notas 2 2 2 3 2 7 8 6" xfId="22429" xr:uid="{00000000-0005-0000-0000-00009F570000}"/>
    <cellStyle name="Notas 2 2 2 3 2 7 9" xfId="22430" xr:uid="{00000000-0005-0000-0000-0000A0570000}"/>
    <cellStyle name="Notas 2 2 2 3 2 8" xfId="22431" xr:uid="{00000000-0005-0000-0000-0000A1570000}"/>
    <cellStyle name="Notas 2 2 2 3 2 8 10" xfId="22432" xr:uid="{00000000-0005-0000-0000-0000A2570000}"/>
    <cellStyle name="Notas 2 2 2 3 2 8 11" xfId="22433" xr:uid="{00000000-0005-0000-0000-0000A3570000}"/>
    <cellStyle name="Notas 2 2 2 3 2 8 12" xfId="22434" xr:uid="{00000000-0005-0000-0000-0000A4570000}"/>
    <cellStyle name="Notas 2 2 2 3 2 8 13" xfId="22435" xr:uid="{00000000-0005-0000-0000-0000A5570000}"/>
    <cellStyle name="Notas 2 2 2 3 2 8 2" xfId="22436" xr:uid="{00000000-0005-0000-0000-0000A6570000}"/>
    <cellStyle name="Notas 2 2 2 3 2 8 2 2" xfId="22437" xr:uid="{00000000-0005-0000-0000-0000A7570000}"/>
    <cellStyle name="Notas 2 2 2 3 2 8 2 3" xfId="22438" xr:uid="{00000000-0005-0000-0000-0000A8570000}"/>
    <cellStyle name="Notas 2 2 2 3 2 8 2 4" xfId="22439" xr:uid="{00000000-0005-0000-0000-0000A9570000}"/>
    <cellStyle name="Notas 2 2 2 3 2 8 2 5" xfId="22440" xr:uid="{00000000-0005-0000-0000-0000AA570000}"/>
    <cellStyle name="Notas 2 2 2 3 2 8 2 6" xfId="22441" xr:uid="{00000000-0005-0000-0000-0000AB570000}"/>
    <cellStyle name="Notas 2 2 2 3 2 8 3" xfId="22442" xr:uid="{00000000-0005-0000-0000-0000AC570000}"/>
    <cellStyle name="Notas 2 2 2 3 2 8 3 2" xfId="22443" xr:uid="{00000000-0005-0000-0000-0000AD570000}"/>
    <cellStyle name="Notas 2 2 2 3 2 8 3 3" xfId="22444" xr:uid="{00000000-0005-0000-0000-0000AE570000}"/>
    <cellStyle name="Notas 2 2 2 3 2 8 3 4" xfId="22445" xr:uid="{00000000-0005-0000-0000-0000AF570000}"/>
    <cellStyle name="Notas 2 2 2 3 2 8 3 5" xfId="22446" xr:uid="{00000000-0005-0000-0000-0000B0570000}"/>
    <cellStyle name="Notas 2 2 2 3 2 8 3 6" xfId="22447" xr:uid="{00000000-0005-0000-0000-0000B1570000}"/>
    <cellStyle name="Notas 2 2 2 3 2 8 4" xfId="22448" xr:uid="{00000000-0005-0000-0000-0000B2570000}"/>
    <cellStyle name="Notas 2 2 2 3 2 8 4 2" xfId="22449" xr:uid="{00000000-0005-0000-0000-0000B3570000}"/>
    <cellStyle name="Notas 2 2 2 3 2 8 4 3" xfId="22450" xr:uid="{00000000-0005-0000-0000-0000B4570000}"/>
    <cellStyle name="Notas 2 2 2 3 2 8 4 4" xfId="22451" xr:uid="{00000000-0005-0000-0000-0000B5570000}"/>
    <cellStyle name="Notas 2 2 2 3 2 8 4 5" xfId="22452" xr:uid="{00000000-0005-0000-0000-0000B6570000}"/>
    <cellStyle name="Notas 2 2 2 3 2 8 4 6" xfId="22453" xr:uid="{00000000-0005-0000-0000-0000B7570000}"/>
    <cellStyle name="Notas 2 2 2 3 2 8 5" xfId="22454" xr:uid="{00000000-0005-0000-0000-0000B8570000}"/>
    <cellStyle name="Notas 2 2 2 3 2 8 5 2" xfId="22455" xr:uid="{00000000-0005-0000-0000-0000B9570000}"/>
    <cellStyle name="Notas 2 2 2 3 2 8 5 3" xfId="22456" xr:uid="{00000000-0005-0000-0000-0000BA570000}"/>
    <cellStyle name="Notas 2 2 2 3 2 8 5 4" xfId="22457" xr:uid="{00000000-0005-0000-0000-0000BB570000}"/>
    <cellStyle name="Notas 2 2 2 3 2 8 5 5" xfId="22458" xr:uid="{00000000-0005-0000-0000-0000BC570000}"/>
    <cellStyle name="Notas 2 2 2 3 2 8 5 6" xfId="22459" xr:uid="{00000000-0005-0000-0000-0000BD570000}"/>
    <cellStyle name="Notas 2 2 2 3 2 8 6" xfId="22460" xr:uid="{00000000-0005-0000-0000-0000BE570000}"/>
    <cellStyle name="Notas 2 2 2 3 2 8 6 2" xfId="22461" xr:uid="{00000000-0005-0000-0000-0000BF570000}"/>
    <cellStyle name="Notas 2 2 2 3 2 8 6 3" xfId="22462" xr:uid="{00000000-0005-0000-0000-0000C0570000}"/>
    <cellStyle name="Notas 2 2 2 3 2 8 6 4" xfId="22463" xr:uid="{00000000-0005-0000-0000-0000C1570000}"/>
    <cellStyle name="Notas 2 2 2 3 2 8 6 5" xfId="22464" xr:uid="{00000000-0005-0000-0000-0000C2570000}"/>
    <cellStyle name="Notas 2 2 2 3 2 8 6 6" xfId="22465" xr:uid="{00000000-0005-0000-0000-0000C3570000}"/>
    <cellStyle name="Notas 2 2 2 3 2 8 7" xfId="22466" xr:uid="{00000000-0005-0000-0000-0000C4570000}"/>
    <cellStyle name="Notas 2 2 2 3 2 8 7 2" xfId="22467" xr:uid="{00000000-0005-0000-0000-0000C5570000}"/>
    <cellStyle name="Notas 2 2 2 3 2 8 7 3" xfId="22468" xr:uid="{00000000-0005-0000-0000-0000C6570000}"/>
    <cellStyle name="Notas 2 2 2 3 2 8 7 4" xfId="22469" xr:uid="{00000000-0005-0000-0000-0000C7570000}"/>
    <cellStyle name="Notas 2 2 2 3 2 8 7 5" xfId="22470" xr:uid="{00000000-0005-0000-0000-0000C8570000}"/>
    <cellStyle name="Notas 2 2 2 3 2 8 7 6" xfId="22471" xr:uid="{00000000-0005-0000-0000-0000C9570000}"/>
    <cellStyle name="Notas 2 2 2 3 2 8 8" xfId="22472" xr:uid="{00000000-0005-0000-0000-0000CA570000}"/>
    <cellStyle name="Notas 2 2 2 3 2 8 8 2" xfId="22473" xr:uid="{00000000-0005-0000-0000-0000CB570000}"/>
    <cellStyle name="Notas 2 2 2 3 2 8 8 3" xfId="22474" xr:uid="{00000000-0005-0000-0000-0000CC570000}"/>
    <cellStyle name="Notas 2 2 2 3 2 8 8 4" xfId="22475" xr:uid="{00000000-0005-0000-0000-0000CD570000}"/>
    <cellStyle name="Notas 2 2 2 3 2 8 8 5" xfId="22476" xr:uid="{00000000-0005-0000-0000-0000CE570000}"/>
    <cellStyle name="Notas 2 2 2 3 2 8 8 6" xfId="22477" xr:uid="{00000000-0005-0000-0000-0000CF570000}"/>
    <cellStyle name="Notas 2 2 2 3 2 8 9" xfId="22478" xr:uid="{00000000-0005-0000-0000-0000D0570000}"/>
    <cellStyle name="Notas 2 2 2 3 2 9" xfId="22479" xr:uid="{00000000-0005-0000-0000-0000D1570000}"/>
    <cellStyle name="Notas 2 2 2 3 2 9 2" xfId="22480" xr:uid="{00000000-0005-0000-0000-0000D2570000}"/>
    <cellStyle name="Notas 2 2 2 3 2 9 3" xfId="22481" xr:uid="{00000000-0005-0000-0000-0000D3570000}"/>
    <cellStyle name="Notas 2 2 2 3 2 9 4" xfId="22482" xr:uid="{00000000-0005-0000-0000-0000D4570000}"/>
    <cellStyle name="Notas 2 2 2 3 2 9 5" xfId="22483" xr:uid="{00000000-0005-0000-0000-0000D5570000}"/>
    <cellStyle name="Notas 2 2 2 3 2 9 6" xfId="22484" xr:uid="{00000000-0005-0000-0000-0000D6570000}"/>
    <cellStyle name="Notas 2 2 2 3 20" xfId="22485" xr:uid="{00000000-0005-0000-0000-0000D7570000}"/>
    <cellStyle name="Notas 2 2 2 3 21" xfId="22486" xr:uid="{00000000-0005-0000-0000-0000D8570000}"/>
    <cellStyle name="Notas 2 2 2 3 22" xfId="22487" xr:uid="{00000000-0005-0000-0000-0000D9570000}"/>
    <cellStyle name="Notas 2 2 2 3 3" xfId="22488" xr:uid="{00000000-0005-0000-0000-0000DA570000}"/>
    <cellStyle name="Notas 2 2 2 3 3 10" xfId="22489" xr:uid="{00000000-0005-0000-0000-0000DB570000}"/>
    <cellStyle name="Notas 2 2 2 3 3 10 2" xfId="22490" xr:uid="{00000000-0005-0000-0000-0000DC570000}"/>
    <cellStyle name="Notas 2 2 2 3 3 10 3" xfId="22491" xr:uid="{00000000-0005-0000-0000-0000DD570000}"/>
    <cellStyle name="Notas 2 2 2 3 3 10 4" xfId="22492" xr:uid="{00000000-0005-0000-0000-0000DE570000}"/>
    <cellStyle name="Notas 2 2 2 3 3 10 5" xfId="22493" xr:uid="{00000000-0005-0000-0000-0000DF570000}"/>
    <cellStyle name="Notas 2 2 2 3 3 10 6" xfId="22494" xr:uid="{00000000-0005-0000-0000-0000E0570000}"/>
    <cellStyle name="Notas 2 2 2 3 3 11" xfId="22495" xr:uid="{00000000-0005-0000-0000-0000E1570000}"/>
    <cellStyle name="Notas 2 2 2 3 3 11 2" xfId="22496" xr:uid="{00000000-0005-0000-0000-0000E2570000}"/>
    <cellStyle name="Notas 2 2 2 3 3 11 3" xfId="22497" xr:uid="{00000000-0005-0000-0000-0000E3570000}"/>
    <cellStyle name="Notas 2 2 2 3 3 11 4" xfId="22498" xr:uid="{00000000-0005-0000-0000-0000E4570000}"/>
    <cellStyle name="Notas 2 2 2 3 3 11 5" xfId="22499" xr:uid="{00000000-0005-0000-0000-0000E5570000}"/>
    <cellStyle name="Notas 2 2 2 3 3 11 6" xfId="22500" xr:uid="{00000000-0005-0000-0000-0000E6570000}"/>
    <cellStyle name="Notas 2 2 2 3 3 12" xfId="22501" xr:uid="{00000000-0005-0000-0000-0000E7570000}"/>
    <cellStyle name="Notas 2 2 2 3 3 12 2" xfId="22502" xr:uid="{00000000-0005-0000-0000-0000E8570000}"/>
    <cellStyle name="Notas 2 2 2 3 3 12 3" xfId="22503" xr:uid="{00000000-0005-0000-0000-0000E9570000}"/>
    <cellStyle name="Notas 2 2 2 3 3 12 4" xfId="22504" xr:uid="{00000000-0005-0000-0000-0000EA570000}"/>
    <cellStyle name="Notas 2 2 2 3 3 12 5" xfId="22505" xr:uid="{00000000-0005-0000-0000-0000EB570000}"/>
    <cellStyle name="Notas 2 2 2 3 3 12 6" xfId="22506" xr:uid="{00000000-0005-0000-0000-0000EC570000}"/>
    <cellStyle name="Notas 2 2 2 3 3 13" xfId="22507" xr:uid="{00000000-0005-0000-0000-0000ED570000}"/>
    <cellStyle name="Notas 2 2 2 3 3 13 2" xfId="22508" xr:uid="{00000000-0005-0000-0000-0000EE570000}"/>
    <cellStyle name="Notas 2 2 2 3 3 13 3" xfId="22509" xr:uid="{00000000-0005-0000-0000-0000EF570000}"/>
    <cellStyle name="Notas 2 2 2 3 3 13 4" xfId="22510" xr:uid="{00000000-0005-0000-0000-0000F0570000}"/>
    <cellStyle name="Notas 2 2 2 3 3 13 5" xfId="22511" xr:uid="{00000000-0005-0000-0000-0000F1570000}"/>
    <cellStyle name="Notas 2 2 2 3 3 13 6" xfId="22512" xr:uid="{00000000-0005-0000-0000-0000F2570000}"/>
    <cellStyle name="Notas 2 2 2 3 3 14" xfId="22513" xr:uid="{00000000-0005-0000-0000-0000F3570000}"/>
    <cellStyle name="Notas 2 2 2 3 3 14 2" xfId="22514" xr:uid="{00000000-0005-0000-0000-0000F4570000}"/>
    <cellStyle name="Notas 2 2 2 3 3 14 3" xfId="22515" xr:uid="{00000000-0005-0000-0000-0000F5570000}"/>
    <cellStyle name="Notas 2 2 2 3 3 14 4" xfId="22516" xr:uid="{00000000-0005-0000-0000-0000F6570000}"/>
    <cellStyle name="Notas 2 2 2 3 3 14 5" xfId="22517" xr:uid="{00000000-0005-0000-0000-0000F7570000}"/>
    <cellStyle name="Notas 2 2 2 3 3 14 6" xfId="22518" xr:uid="{00000000-0005-0000-0000-0000F8570000}"/>
    <cellStyle name="Notas 2 2 2 3 3 15" xfId="22519" xr:uid="{00000000-0005-0000-0000-0000F9570000}"/>
    <cellStyle name="Notas 2 2 2 3 3 16" xfId="22520" xr:uid="{00000000-0005-0000-0000-0000FA570000}"/>
    <cellStyle name="Notas 2 2 2 3 3 17" xfId="22521" xr:uid="{00000000-0005-0000-0000-0000FB570000}"/>
    <cellStyle name="Notas 2 2 2 3 3 18" xfId="22522" xr:uid="{00000000-0005-0000-0000-0000FC570000}"/>
    <cellStyle name="Notas 2 2 2 3 3 19" xfId="22523" xr:uid="{00000000-0005-0000-0000-0000FD570000}"/>
    <cellStyle name="Notas 2 2 2 3 3 2" xfId="22524" xr:uid="{00000000-0005-0000-0000-0000FE570000}"/>
    <cellStyle name="Notas 2 2 2 3 3 2 10" xfId="22525" xr:uid="{00000000-0005-0000-0000-0000FF570000}"/>
    <cellStyle name="Notas 2 2 2 3 3 2 11" xfId="22526" xr:uid="{00000000-0005-0000-0000-000000580000}"/>
    <cellStyle name="Notas 2 2 2 3 3 2 12" xfId="22527" xr:uid="{00000000-0005-0000-0000-000001580000}"/>
    <cellStyle name="Notas 2 2 2 3 3 2 13" xfId="22528" xr:uid="{00000000-0005-0000-0000-000002580000}"/>
    <cellStyle name="Notas 2 2 2 3 3 2 14" xfId="22529" xr:uid="{00000000-0005-0000-0000-000003580000}"/>
    <cellStyle name="Notas 2 2 2 3 3 2 15" xfId="22530" xr:uid="{00000000-0005-0000-0000-000004580000}"/>
    <cellStyle name="Notas 2 2 2 3 3 2 2" xfId="22531" xr:uid="{00000000-0005-0000-0000-000005580000}"/>
    <cellStyle name="Notas 2 2 2 3 3 2 2 10" xfId="22532" xr:uid="{00000000-0005-0000-0000-000006580000}"/>
    <cellStyle name="Notas 2 2 2 3 3 2 2 11" xfId="22533" xr:uid="{00000000-0005-0000-0000-000007580000}"/>
    <cellStyle name="Notas 2 2 2 3 3 2 2 12" xfId="22534" xr:uid="{00000000-0005-0000-0000-000008580000}"/>
    <cellStyle name="Notas 2 2 2 3 3 2 2 13" xfId="22535" xr:uid="{00000000-0005-0000-0000-000009580000}"/>
    <cellStyle name="Notas 2 2 2 3 3 2 2 14" xfId="22536" xr:uid="{00000000-0005-0000-0000-00000A580000}"/>
    <cellStyle name="Notas 2 2 2 3 3 2 2 2" xfId="22537" xr:uid="{00000000-0005-0000-0000-00000B580000}"/>
    <cellStyle name="Notas 2 2 2 3 3 2 2 2 2" xfId="22538" xr:uid="{00000000-0005-0000-0000-00000C580000}"/>
    <cellStyle name="Notas 2 2 2 3 3 2 2 2 3" xfId="22539" xr:uid="{00000000-0005-0000-0000-00000D580000}"/>
    <cellStyle name="Notas 2 2 2 3 3 2 2 2 4" xfId="22540" xr:uid="{00000000-0005-0000-0000-00000E580000}"/>
    <cellStyle name="Notas 2 2 2 3 3 2 2 2 5" xfId="22541" xr:uid="{00000000-0005-0000-0000-00000F580000}"/>
    <cellStyle name="Notas 2 2 2 3 3 2 2 2 6" xfId="22542" xr:uid="{00000000-0005-0000-0000-000010580000}"/>
    <cellStyle name="Notas 2 2 2 3 3 2 2 3" xfId="22543" xr:uid="{00000000-0005-0000-0000-000011580000}"/>
    <cellStyle name="Notas 2 2 2 3 3 2 2 3 2" xfId="22544" xr:uid="{00000000-0005-0000-0000-000012580000}"/>
    <cellStyle name="Notas 2 2 2 3 3 2 2 3 3" xfId="22545" xr:uid="{00000000-0005-0000-0000-000013580000}"/>
    <cellStyle name="Notas 2 2 2 3 3 2 2 3 4" xfId="22546" xr:uid="{00000000-0005-0000-0000-000014580000}"/>
    <cellStyle name="Notas 2 2 2 3 3 2 2 3 5" xfId="22547" xr:uid="{00000000-0005-0000-0000-000015580000}"/>
    <cellStyle name="Notas 2 2 2 3 3 2 2 3 6" xfId="22548" xr:uid="{00000000-0005-0000-0000-000016580000}"/>
    <cellStyle name="Notas 2 2 2 3 3 2 2 4" xfId="22549" xr:uid="{00000000-0005-0000-0000-000017580000}"/>
    <cellStyle name="Notas 2 2 2 3 3 2 2 4 2" xfId="22550" xr:uid="{00000000-0005-0000-0000-000018580000}"/>
    <cellStyle name="Notas 2 2 2 3 3 2 2 4 3" xfId="22551" xr:uid="{00000000-0005-0000-0000-000019580000}"/>
    <cellStyle name="Notas 2 2 2 3 3 2 2 4 4" xfId="22552" xr:uid="{00000000-0005-0000-0000-00001A580000}"/>
    <cellStyle name="Notas 2 2 2 3 3 2 2 4 5" xfId="22553" xr:uid="{00000000-0005-0000-0000-00001B580000}"/>
    <cellStyle name="Notas 2 2 2 3 3 2 2 4 6" xfId="22554" xr:uid="{00000000-0005-0000-0000-00001C580000}"/>
    <cellStyle name="Notas 2 2 2 3 3 2 2 5" xfId="22555" xr:uid="{00000000-0005-0000-0000-00001D580000}"/>
    <cellStyle name="Notas 2 2 2 3 3 2 2 5 2" xfId="22556" xr:uid="{00000000-0005-0000-0000-00001E580000}"/>
    <cellStyle name="Notas 2 2 2 3 3 2 2 5 3" xfId="22557" xr:uid="{00000000-0005-0000-0000-00001F580000}"/>
    <cellStyle name="Notas 2 2 2 3 3 2 2 5 4" xfId="22558" xr:uid="{00000000-0005-0000-0000-000020580000}"/>
    <cellStyle name="Notas 2 2 2 3 3 2 2 5 5" xfId="22559" xr:uid="{00000000-0005-0000-0000-000021580000}"/>
    <cellStyle name="Notas 2 2 2 3 3 2 2 5 6" xfId="22560" xr:uid="{00000000-0005-0000-0000-000022580000}"/>
    <cellStyle name="Notas 2 2 2 3 3 2 2 6" xfId="22561" xr:uid="{00000000-0005-0000-0000-000023580000}"/>
    <cellStyle name="Notas 2 2 2 3 3 2 2 6 2" xfId="22562" xr:uid="{00000000-0005-0000-0000-000024580000}"/>
    <cellStyle name="Notas 2 2 2 3 3 2 2 6 3" xfId="22563" xr:uid="{00000000-0005-0000-0000-000025580000}"/>
    <cellStyle name="Notas 2 2 2 3 3 2 2 6 4" xfId="22564" xr:uid="{00000000-0005-0000-0000-000026580000}"/>
    <cellStyle name="Notas 2 2 2 3 3 2 2 6 5" xfId="22565" xr:uid="{00000000-0005-0000-0000-000027580000}"/>
    <cellStyle name="Notas 2 2 2 3 3 2 2 6 6" xfId="22566" xr:uid="{00000000-0005-0000-0000-000028580000}"/>
    <cellStyle name="Notas 2 2 2 3 3 2 2 7" xfId="22567" xr:uid="{00000000-0005-0000-0000-000029580000}"/>
    <cellStyle name="Notas 2 2 2 3 3 2 2 7 2" xfId="22568" xr:uid="{00000000-0005-0000-0000-00002A580000}"/>
    <cellStyle name="Notas 2 2 2 3 3 2 2 7 3" xfId="22569" xr:uid="{00000000-0005-0000-0000-00002B580000}"/>
    <cellStyle name="Notas 2 2 2 3 3 2 2 7 4" xfId="22570" xr:uid="{00000000-0005-0000-0000-00002C580000}"/>
    <cellStyle name="Notas 2 2 2 3 3 2 2 7 5" xfId="22571" xr:uid="{00000000-0005-0000-0000-00002D580000}"/>
    <cellStyle name="Notas 2 2 2 3 3 2 2 7 6" xfId="22572" xr:uid="{00000000-0005-0000-0000-00002E580000}"/>
    <cellStyle name="Notas 2 2 2 3 3 2 2 8" xfId="22573" xr:uid="{00000000-0005-0000-0000-00002F580000}"/>
    <cellStyle name="Notas 2 2 2 3 3 2 2 8 2" xfId="22574" xr:uid="{00000000-0005-0000-0000-000030580000}"/>
    <cellStyle name="Notas 2 2 2 3 3 2 2 8 3" xfId="22575" xr:uid="{00000000-0005-0000-0000-000031580000}"/>
    <cellStyle name="Notas 2 2 2 3 3 2 2 8 4" xfId="22576" xr:uid="{00000000-0005-0000-0000-000032580000}"/>
    <cellStyle name="Notas 2 2 2 3 3 2 2 8 5" xfId="22577" xr:uid="{00000000-0005-0000-0000-000033580000}"/>
    <cellStyle name="Notas 2 2 2 3 3 2 2 8 6" xfId="22578" xr:uid="{00000000-0005-0000-0000-000034580000}"/>
    <cellStyle name="Notas 2 2 2 3 3 2 2 9" xfId="22579" xr:uid="{00000000-0005-0000-0000-000035580000}"/>
    <cellStyle name="Notas 2 2 2 3 3 2 3" xfId="22580" xr:uid="{00000000-0005-0000-0000-000036580000}"/>
    <cellStyle name="Notas 2 2 2 3 3 2 3 2" xfId="22581" xr:uid="{00000000-0005-0000-0000-000037580000}"/>
    <cellStyle name="Notas 2 2 2 3 3 2 3 3" xfId="22582" xr:uid="{00000000-0005-0000-0000-000038580000}"/>
    <cellStyle name="Notas 2 2 2 3 3 2 3 4" xfId="22583" xr:uid="{00000000-0005-0000-0000-000039580000}"/>
    <cellStyle name="Notas 2 2 2 3 3 2 3 5" xfId="22584" xr:uid="{00000000-0005-0000-0000-00003A580000}"/>
    <cellStyle name="Notas 2 2 2 3 3 2 3 6" xfId="22585" xr:uid="{00000000-0005-0000-0000-00003B580000}"/>
    <cellStyle name="Notas 2 2 2 3 3 2 4" xfId="22586" xr:uid="{00000000-0005-0000-0000-00003C580000}"/>
    <cellStyle name="Notas 2 2 2 3 3 2 4 2" xfId="22587" xr:uid="{00000000-0005-0000-0000-00003D580000}"/>
    <cellStyle name="Notas 2 2 2 3 3 2 4 3" xfId="22588" xr:uid="{00000000-0005-0000-0000-00003E580000}"/>
    <cellStyle name="Notas 2 2 2 3 3 2 4 4" xfId="22589" xr:uid="{00000000-0005-0000-0000-00003F580000}"/>
    <cellStyle name="Notas 2 2 2 3 3 2 4 5" xfId="22590" xr:uid="{00000000-0005-0000-0000-000040580000}"/>
    <cellStyle name="Notas 2 2 2 3 3 2 4 6" xfId="22591" xr:uid="{00000000-0005-0000-0000-000041580000}"/>
    <cellStyle name="Notas 2 2 2 3 3 2 5" xfId="22592" xr:uid="{00000000-0005-0000-0000-000042580000}"/>
    <cellStyle name="Notas 2 2 2 3 3 2 5 2" xfId="22593" xr:uid="{00000000-0005-0000-0000-000043580000}"/>
    <cellStyle name="Notas 2 2 2 3 3 2 5 3" xfId="22594" xr:uid="{00000000-0005-0000-0000-000044580000}"/>
    <cellStyle name="Notas 2 2 2 3 3 2 5 4" xfId="22595" xr:uid="{00000000-0005-0000-0000-000045580000}"/>
    <cellStyle name="Notas 2 2 2 3 3 2 5 5" xfId="22596" xr:uid="{00000000-0005-0000-0000-000046580000}"/>
    <cellStyle name="Notas 2 2 2 3 3 2 5 6" xfId="22597" xr:uid="{00000000-0005-0000-0000-000047580000}"/>
    <cellStyle name="Notas 2 2 2 3 3 2 6" xfId="22598" xr:uid="{00000000-0005-0000-0000-000048580000}"/>
    <cellStyle name="Notas 2 2 2 3 3 2 6 2" xfId="22599" xr:uid="{00000000-0005-0000-0000-000049580000}"/>
    <cellStyle name="Notas 2 2 2 3 3 2 6 3" xfId="22600" xr:uid="{00000000-0005-0000-0000-00004A580000}"/>
    <cellStyle name="Notas 2 2 2 3 3 2 6 4" xfId="22601" xr:uid="{00000000-0005-0000-0000-00004B580000}"/>
    <cellStyle name="Notas 2 2 2 3 3 2 6 5" xfId="22602" xr:uid="{00000000-0005-0000-0000-00004C580000}"/>
    <cellStyle name="Notas 2 2 2 3 3 2 6 6" xfId="22603" xr:uid="{00000000-0005-0000-0000-00004D580000}"/>
    <cellStyle name="Notas 2 2 2 3 3 2 7" xfId="22604" xr:uid="{00000000-0005-0000-0000-00004E580000}"/>
    <cellStyle name="Notas 2 2 2 3 3 2 7 2" xfId="22605" xr:uid="{00000000-0005-0000-0000-00004F580000}"/>
    <cellStyle name="Notas 2 2 2 3 3 2 7 3" xfId="22606" xr:uid="{00000000-0005-0000-0000-000050580000}"/>
    <cellStyle name="Notas 2 2 2 3 3 2 7 4" xfId="22607" xr:uid="{00000000-0005-0000-0000-000051580000}"/>
    <cellStyle name="Notas 2 2 2 3 3 2 7 5" xfId="22608" xr:uid="{00000000-0005-0000-0000-000052580000}"/>
    <cellStyle name="Notas 2 2 2 3 3 2 7 6" xfId="22609" xr:uid="{00000000-0005-0000-0000-000053580000}"/>
    <cellStyle name="Notas 2 2 2 3 3 2 8" xfId="22610" xr:uid="{00000000-0005-0000-0000-000054580000}"/>
    <cellStyle name="Notas 2 2 2 3 3 2 8 2" xfId="22611" xr:uid="{00000000-0005-0000-0000-000055580000}"/>
    <cellStyle name="Notas 2 2 2 3 3 2 8 3" xfId="22612" xr:uid="{00000000-0005-0000-0000-000056580000}"/>
    <cellStyle name="Notas 2 2 2 3 3 2 8 4" xfId="22613" xr:uid="{00000000-0005-0000-0000-000057580000}"/>
    <cellStyle name="Notas 2 2 2 3 3 2 8 5" xfId="22614" xr:uid="{00000000-0005-0000-0000-000058580000}"/>
    <cellStyle name="Notas 2 2 2 3 3 2 8 6" xfId="22615" xr:uid="{00000000-0005-0000-0000-000059580000}"/>
    <cellStyle name="Notas 2 2 2 3 3 2 9" xfId="22616" xr:uid="{00000000-0005-0000-0000-00005A580000}"/>
    <cellStyle name="Notas 2 2 2 3 3 2 9 2" xfId="22617" xr:uid="{00000000-0005-0000-0000-00005B580000}"/>
    <cellStyle name="Notas 2 2 2 3 3 2 9 3" xfId="22618" xr:uid="{00000000-0005-0000-0000-00005C580000}"/>
    <cellStyle name="Notas 2 2 2 3 3 2 9 4" xfId="22619" xr:uid="{00000000-0005-0000-0000-00005D580000}"/>
    <cellStyle name="Notas 2 2 2 3 3 2 9 5" xfId="22620" xr:uid="{00000000-0005-0000-0000-00005E580000}"/>
    <cellStyle name="Notas 2 2 2 3 3 2 9 6" xfId="22621" xr:uid="{00000000-0005-0000-0000-00005F580000}"/>
    <cellStyle name="Notas 2 2 2 3 3 20" xfId="22622" xr:uid="{00000000-0005-0000-0000-000060580000}"/>
    <cellStyle name="Notas 2 2 2 3 3 3" xfId="22623" xr:uid="{00000000-0005-0000-0000-000061580000}"/>
    <cellStyle name="Notas 2 2 2 3 3 3 10" xfId="22624" xr:uid="{00000000-0005-0000-0000-000062580000}"/>
    <cellStyle name="Notas 2 2 2 3 3 3 11" xfId="22625" xr:uid="{00000000-0005-0000-0000-000063580000}"/>
    <cellStyle name="Notas 2 2 2 3 3 3 12" xfId="22626" xr:uid="{00000000-0005-0000-0000-000064580000}"/>
    <cellStyle name="Notas 2 2 2 3 3 3 13" xfId="22627" xr:uid="{00000000-0005-0000-0000-000065580000}"/>
    <cellStyle name="Notas 2 2 2 3 3 3 14" xfId="22628" xr:uid="{00000000-0005-0000-0000-000066580000}"/>
    <cellStyle name="Notas 2 2 2 3 3 3 2" xfId="22629" xr:uid="{00000000-0005-0000-0000-000067580000}"/>
    <cellStyle name="Notas 2 2 2 3 3 3 2 2" xfId="22630" xr:uid="{00000000-0005-0000-0000-000068580000}"/>
    <cellStyle name="Notas 2 2 2 3 3 3 2 3" xfId="22631" xr:uid="{00000000-0005-0000-0000-000069580000}"/>
    <cellStyle name="Notas 2 2 2 3 3 3 2 4" xfId="22632" xr:uid="{00000000-0005-0000-0000-00006A580000}"/>
    <cellStyle name="Notas 2 2 2 3 3 3 2 5" xfId="22633" xr:uid="{00000000-0005-0000-0000-00006B580000}"/>
    <cellStyle name="Notas 2 2 2 3 3 3 2 6" xfId="22634" xr:uid="{00000000-0005-0000-0000-00006C580000}"/>
    <cellStyle name="Notas 2 2 2 3 3 3 3" xfId="22635" xr:uid="{00000000-0005-0000-0000-00006D580000}"/>
    <cellStyle name="Notas 2 2 2 3 3 3 3 2" xfId="22636" xr:uid="{00000000-0005-0000-0000-00006E580000}"/>
    <cellStyle name="Notas 2 2 2 3 3 3 3 3" xfId="22637" xr:uid="{00000000-0005-0000-0000-00006F580000}"/>
    <cellStyle name="Notas 2 2 2 3 3 3 3 4" xfId="22638" xr:uid="{00000000-0005-0000-0000-000070580000}"/>
    <cellStyle name="Notas 2 2 2 3 3 3 3 5" xfId="22639" xr:uid="{00000000-0005-0000-0000-000071580000}"/>
    <cellStyle name="Notas 2 2 2 3 3 3 3 6" xfId="22640" xr:uid="{00000000-0005-0000-0000-000072580000}"/>
    <cellStyle name="Notas 2 2 2 3 3 3 4" xfId="22641" xr:uid="{00000000-0005-0000-0000-000073580000}"/>
    <cellStyle name="Notas 2 2 2 3 3 3 4 2" xfId="22642" xr:uid="{00000000-0005-0000-0000-000074580000}"/>
    <cellStyle name="Notas 2 2 2 3 3 3 4 3" xfId="22643" xr:uid="{00000000-0005-0000-0000-000075580000}"/>
    <cellStyle name="Notas 2 2 2 3 3 3 4 4" xfId="22644" xr:uid="{00000000-0005-0000-0000-000076580000}"/>
    <cellStyle name="Notas 2 2 2 3 3 3 4 5" xfId="22645" xr:uid="{00000000-0005-0000-0000-000077580000}"/>
    <cellStyle name="Notas 2 2 2 3 3 3 4 6" xfId="22646" xr:uid="{00000000-0005-0000-0000-000078580000}"/>
    <cellStyle name="Notas 2 2 2 3 3 3 5" xfId="22647" xr:uid="{00000000-0005-0000-0000-000079580000}"/>
    <cellStyle name="Notas 2 2 2 3 3 3 5 2" xfId="22648" xr:uid="{00000000-0005-0000-0000-00007A580000}"/>
    <cellStyle name="Notas 2 2 2 3 3 3 5 3" xfId="22649" xr:uid="{00000000-0005-0000-0000-00007B580000}"/>
    <cellStyle name="Notas 2 2 2 3 3 3 5 4" xfId="22650" xr:uid="{00000000-0005-0000-0000-00007C580000}"/>
    <cellStyle name="Notas 2 2 2 3 3 3 5 5" xfId="22651" xr:uid="{00000000-0005-0000-0000-00007D580000}"/>
    <cellStyle name="Notas 2 2 2 3 3 3 5 6" xfId="22652" xr:uid="{00000000-0005-0000-0000-00007E580000}"/>
    <cellStyle name="Notas 2 2 2 3 3 3 6" xfId="22653" xr:uid="{00000000-0005-0000-0000-00007F580000}"/>
    <cellStyle name="Notas 2 2 2 3 3 3 6 2" xfId="22654" xr:uid="{00000000-0005-0000-0000-000080580000}"/>
    <cellStyle name="Notas 2 2 2 3 3 3 6 3" xfId="22655" xr:uid="{00000000-0005-0000-0000-000081580000}"/>
    <cellStyle name="Notas 2 2 2 3 3 3 6 4" xfId="22656" xr:uid="{00000000-0005-0000-0000-000082580000}"/>
    <cellStyle name="Notas 2 2 2 3 3 3 6 5" xfId="22657" xr:uid="{00000000-0005-0000-0000-000083580000}"/>
    <cellStyle name="Notas 2 2 2 3 3 3 6 6" xfId="22658" xr:uid="{00000000-0005-0000-0000-000084580000}"/>
    <cellStyle name="Notas 2 2 2 3 3 3 7" xfId="22659" xr:uid="{00000000-0005-0000-0000-000085580000}"/>
    <cellStyle name="Notas 2 2 2 3 3 3 7 2" xfId="22660" xr:uid="{00000000-0005-0000-0000-000086580000}"/>
    <cellStyle name="Notas 2 2 2 3 3 3 7 3" xfId="22661" xr:uid="{00000000-0005-0000-0000-000087580000}"/>
    <cellStyle name="Notas 2 2 2 3 3 3 7 4" xfId="22662" xr:uid="{00000000-0005-0000-0000-000088580000}"/>
    <cellStyle name="Notas 2 2 2 3 3 3 7 5" xfId="22663" xr:uid="{00000000-0005-0000-0000-000089580000}"/>
    <cellStyle name="Notas 2 2 2 3 3 3 7 6" xfId="22664" xr:uid="{00000000-0005-0000-0000-00008A580000}"/>
    <cellStyle name="Notas 2 2 2 3 3 3 8" xfId="22665" xr:uid="{00000000-0005-0000-0000-00008B580000}"/>
    <cellStyle name="Notas 2 2 2 3 3 3 8 2" xfId="22666" xr:uid="{00000000-0005-0000-0000-00008C580000}"/>
    <cellStyle name="Notas 2 2 2 3 3 3 8 3" xfId="22667" xr:uid="{00000000-0005-0000-0000-00008D580000}"/>
    <cellStyle name="Notas 2 2 2 3 3 3 8 4" xfId="22668" xr:uid="{00000000-0005-0000-0000-00008E580000}"/>
    <cellStyle name="Notas 2 2 2 3 3 3 8 5" xfId="22669" xr:uid="{00000000-0005-0000-0000-00008F580000}"/>
    <cellStyle name="Notas 2 2 2 3 3 3 8 6" xfId="22670" xr:uid="{00000000-0005-0000-0000-000090580000}"/>
    <cellStyle name="Notas 2 2 2 3 3 3 9" xfId="22671" xr:uid="{00000000-0005-0000-0000-000091580000}"/>
    <cellStyle name="Notas 2 2 2 3 3 4" xfId="22672" xr:uid="{00000000-0005-0000-0000-000092580000}"/>
    <cellStyle name="Notas 2 2 2 3 3 4 10" xfId="22673" xr:uid="{00000000-0005-0000-0000-000093580000}"/>
    <cellStyle name="Notas 2 2 2 3 3 4 11" xfId="22674" xr:uid="{00000000-0005-0000-0000-000094580000}"/>
    <cellStyle name="Notas 2 2 2 3 3 4 12" xfId="22675" xr:uid="{00000000-0005-0000-0000-000095580000}"/>
    <cellStyle name="Notas 2 2 2 3 3 4 13" xfId="22676" xr:uid="{00000000-0005-0000-0000-000096580000}"/>
    <cellStyle name="Notas 2 2 2 3 3 4 2" xfId="22677" xr:uid="{00000000-0005-0000-0000-000097580000}"/>
    <cellStyle name="Notas 2 2 2 3 3 4 2 2" xfId="22678" xr:uid="{00000000-0005-0000-0000-000098580000}"/>
    <cellStyle name="Notas 2 2 2 3 3 4 2 3" xfId="22679" xr:uid="{00000000-0005-0000-0000-000099580000}"/>
    <cellStyle name="Notas 2 2 2 3 3 4 2 4" xfId="22680" xr:uid="{00000000-0005-0000-0000-00009A580000}"/>
    <cellStyle name="Notas 2 2 2 3 3 4 2 5" xfId="22681" xr:uid="{00000000-0005-0000-0000-00009B580000}"/>
    <cellStyle name="Notas 2 2 2 3 3 4 2 6" xfId="22682" xr:uid="{00000000-0005-0000-0000-00009C580000}"/>
    <cellStyle name="Notas 2 2 2 3 3 4 3" xfId="22683" xr:uid="{00000000-0005-0000-0000-00009D580000}"/>
    <cellStyle name="Notas 2 2 2 3 3 4 3 2" xfId="22684" xr:uid="{00000000-0005-0000-0000-00009E580000}"/>
    <cellStyle name="Notas 2 2 2 3 3 4 3 3" xfId="22685" xr:uid="{00000000-0005-0000-0000-00009F580000}"/>
    <cellStyle name="Notas 2 2 2 3 3 4 3 4" xfId="22686" xr:uid="{00000000-0005-0000-0000-0000A0580000}"/>
    <cellStyle name="Notas 2 2 2 3 3 4 3 5" xfId="22687" xr:uid="{00000000-0005-0000-0000-0000A1580000}"/>
    <cellStyle name="Notas 2 2 2 3 3 4 3 6" xfId="22688" xr:uid="{00000000-0005-0000-0000-0000A2580000}"/>
    <cellStyle name="Notas 2 2 2 3 3 4 4" xfId="22689" xr:uid="{00000000-0005-0000-0000-0000A3580000}"/>
    <cellStyle name="Notas 2 2 2 3 3 4 4 2" xfId="22690" xr:uid="{00000000-0005-0000-0000-0000A4580000}"/>
    <cellStyle name="Notas 2 2 2 3 3 4 4 3" xfId="22691" xr:uid="{00000000-0005-0000-0000-0000A5580000}"/>
    <cellStyle name="Notas 2 2 2 3 3 4 4 4" xfId="22692" xr:uid="{00000000-0005-0000-0000-0000A6580000}"/>
    <cellStyle name="Notas 2 2 2 3 3 4 4 5" xfId="22693" xr:uid="{00000000-0005-0000-0000-0000A7580000}"/>
    <cellStyle name="Notas 2 2 2 3 3 4 4 6" xfId="22694" xr:uid="{00000000-0005-0000-0000-0000A8580000}"/>
    <cellStyle name="Notas 2 2 2 3 3 4 5" xfId="22695" xr:uid="{00000000-0005-0000-0000-0000A9580000}"/>
    <cellStyle name="Notas 2 2 2 3 3 4 5 2" xfId="22696" xr:uid="{00000000-0005-0000-0000-0000AA580000}"/>
    <cellStyle name="Notas 2 2 2 3 3 4 5 3" xfId="22697" xr:uid="{00000000-0005-0000-0000-0000AB580000}"/>
    <cellStyle name="Notas 2 2 2 3 3 4 5 4" xfId="22698" xr:uid="{00000000-0005-0000-0000-0000AC580000}"/>
    <cellStyle name="Notas 2 2 2 3 3 4 5 5" xfId="22699" xr:uid="{00000000-0005-0000-0000-0000AD580000}"/>
    <cellStyle name="Notas 2 2 2 3 3 4 5 6" xfId="22700" xr:uid="{00000000-0005-0000-0000-0000AE580000}"/>
    <cellStyle name="Notas 2 2 2 3 3 4 6" xfId="22701" xr:uid="{00000000-0005-0000-0000-0000AF580000}"/>
    <cellStyle name="Notas 2 2 2 3 3 4 6 2" xfId="22702" xr:uid="{00000000-0005-0000-0000-0000B0580000}"/>
    <cellStyle name="Notas 2 2 2 3 3 4 6 3" xfId="22703" xr:uid="{00000000-0005-0000-0000-0000B1580000}"/>
    <cellStyle name="Notas 2 2 2 3 3 4 6 4" xfId="22704" xr:uid="{00000000-0005-0000-0000-0000B2580000}"/>
    <cellStyle name="Notas 2 2 2 3 3 4 6 5" xfId="22705" xr:uid="{00000000-0005-0000-0000-0000B3580000}"/>
    <cellStyle name="Notas 2 2 2 3 3 4 6 6" xfId="22706" xr:uid="{00000000-0005-0000-0000-0000B4580000}"/>
    <cellStyle name="Notas 2 2 2 3 3 4 7" xfId="22707" xr:uid="{00000000-0005-0000-0000-0000B5580000}"/>
    <cellStyle name="Notas 2 2 2 3 3 4 7 2" xfId="22708" xr:uid="{00000000-0005-0000-0000-0000B6580000}"/>
    <cellStyle name="Notas 2 2 2 3 3 4 7 3" xfId="22709" xr:uid="{00000000-0005-0000-0000-0000B7580000}"/>
    <cellStyle name="Notas 2 2 2 3 3 4 7 4" xfId="22710" xr:uid="{00000000-0005-0000-0000-0000B8580000}"/>
    <cellStyle name="Notas 2 2 2 3 3 4 7 5" xfId="22711" xr:uid="{00000000-0005-0000-0000-0000B9580000}"/>
    <cellStyle name="Notas 2 2 2 3 3 4 7 6" xfId="22712" xr:uid="{00000000-0005-0000-0000-0000BA580000}"/>
    <cellStyle name="Notas 2 2 2 3 3 4 8" xfId="22713" xr:uid="{00000000-0005-0000-0000-0000BB580000}"/>
    <cellStyle name="Notas 2 2 2 3 3 4 8 2" xfId="22714" xr:uid="{00000000-0005-0000-0000-0000BC580000}"/>
    <cellStyle name="Notas 2 2 2 3 3 4 8 3" xfId="22715" xr:uid="{00000000-0005-0000-0000-0000BD580000}"/>
    <cellStyle name="Notas 2 2 2 3 3 4 8 4" xfId="22716" xr:uid="{00000000-0005-0000-0000-0000BE580000}"/>
    <cellStyle name="Notas 2 2 2 3 3 4 8 5" xfId="22717" xr:uid="{00000000-0005-0000-0000-0000BF580000}"/>
    <cellStyle name="Notas 2 2 2 3 3 4 8 6" xfId="22718" xr:uid="{00000000-0005-0000-0000-0000C0580000}"/>
    <cellStyle name="Notas 2 2 2 3 3 4 9" xfId="22719" xr:uid="{00000000-0005-0000-0000-0000C1580000}"/>
    <cellStyle name="Notas 2 2 2 3 3 5" xfId="22720" xr:uid="{00000000-0005-0000-0000-0000C2580000}"/>
    <cellStyle name="Notas 2 2 2 3 3 5 10" xfId="22721" xr:uid="{00000000-0005-0000-0000-0000C3580000}"/>
    <cellStyle name="Notas 2 2 2 3 3 5 11" xfId="22722" xr:uid="{00000000-0005-0000-0000-0000C4580000}"/>
    <cellStyle name="Notas 2 2 2 3 3 5 12" xfId="22723" xr:uid="{00000000-0005-0000-0000-0000C5580000}"/>
    <cellStyle name="Notas 2 2 2 3 3 5 13" xfId="22724" xr:uid="{00000000-0005-0000-0000-0000C6580000}"/>
    <cellStyle name="Notas 2 2 2 3 3 5 2" xfId="22725" xr:uid="{00000000-0005-0000-0000-0000C7580000}"/>
    <cellStyle name="Notas 2 2 2 3 3 5 2 2" xfId="22726" xr:uid="{00000000-0005-0000-0000-0000C8580000}"/>
    <cellStyle name="Notas 2 2 2 3 3 5 2 3" xfId="22727" xr:uid="{00000000-0005-0000-0000-0000C9580000}"/>
    <cellStyle name="Notas 2 2 2 3 3 5 2 4" xfId="22728" xr:uid="{00000000-0005-0000-0000-0000CA580000}"/>
    <cellStyle name="Notas 2 2 2 3 3 5 2 5" xfId="22729" xr:uid="{00000000-0005-0000-0000-0000CB580000}"/>
    <cellStyle name="Notas 2 2 2 3 3 5 2 6" xfId="22730" xr:uid="{00000000-0005-0000-0000-0000CC580000}"/>
    <cellStyle name="Notas 2 2 2 3 3 5 3" xfId="22731" xr:uid="{00000000-0005-0000-0000-0000CD580000}"/>
    <cellStyle name="Notas 2 2 2 3 3 5 3 2" xfId="22732" xr:uid="{00000000-0005-0000-0000-0000CE580000}"/>
    <cellStyle name="Notas 2 2 2 3 3 5 3 3" xfId="22733" xr:uid="{00000000-0005-0000-0000-0000CF580000}"/>
    <cellStyle name="Notas 2 2 2 3 3 5 3 4" xfId="22734" xr:uid="{00000000-0005-0000-0000-0000D0580000}"/>
    <cellStyle name="Notas 2 2 2 3 3 5 3 5" xfId="22735" xr:uid="{00000000-0005-0000-0000-0000D1580000}"/>
    <cellStyle name="Notas 2 2 2 3 3 5 3 6" xfId="22736" xr:uid="{00000000-0005-0000-0000-0000D2580000}"/>
    <cellStyle name="Notas 2 2 2 3 3 5 4" xfId="22737" xr:uid="{00000000-0005-0000-0000-0000D3580000}"/>
    <cellStyle name="Notas 2 2 2 3 3 5 4 2" xfId="22738" xr:uid="{00000000-0005-0000-0000-0000D4580000}"/>
    <cellStyle name="Notas 2 2 2 3 3 5 4 3" xfId="22739" xr:uid="{00000000-0005-0000-0000-0000D5580000}"/>
    <cellStyle name="Notas 2 2 2 3 3 5 4 4" xfId="22740" xr:uid="{00000000-0005-0000-0000-0000D6580000}"/>
    <cellStyle name="Notas 2 2 2 3 3 5 4 5" xfId="22741" xr:uid="{00000000-0005-0000-0000-0000D7580000}"/>
    <cellStyle name="Notas 2 2 2 3 3 5 4 6" xfId="22742" xr:uid="{00000000-0005-0000-0000-0000D8580000}"/>
    <cellStyle name="Notas 2 2 2 3 3 5 5" xfId="22743" xr:uid="{00000000-0005-0000-0000-0000D9580000}"/>
    <cellStyle name="Notas 2 2 2 3 3 5 5 2" xfId="22744" xr:uid="{00000000-0005-0000-0000-0000DA580000}"/>
    <cellStyle name="Notas 2 2 2 3 3 5 5 3" xfId="22745" xr:uid="{00000000-0005-0000-0000-0000DB580000}"/>
    <cellStyle name="Notas 2 2 2 3 3 5 5 4" xfId="22746" xr:uid="{00000000-0005-0000-0000-0000DC580000}"/>
    <cellStyle name="Notas 2 2 2 3 3 5 5 5" xfId="22747" xr:uid="{00000000-0005-0000-0000-0000DD580000}"/>
    <cellStyle name="Notas 2 2 2 3 3 5 5 6" xfId="22748" xr:uid="{00000000-0005-0000-0000-0000DE580000}"/>
    <cellStyle name="Notas 2 2 2 3 3 5 6" xfId="22749" xr:uid="{00000000-0005-0000-0000-0000DF580000}"/>
    <cellStyle name="Notas 2 2 2 3 3 5 6 2" xfId="22750" xr:uid="{00000000-0005-0000-0000-0000E0580000}"/>
    <cellStyle name="Notas 2 2 2 3 3 5 6 3" xfId="22751" xr:uid="{00000000-0005-0000-0000-0000E1580000}"/>
    <cellStyle name="Notas 2 2 2 3 3 5 6 4" xfId="22752" xr:uid="{00000000-0005-0000-0000-0000E2580000}"/>
    <cellStyle name="Notas 2 2 2 3 3 5 6 5" xfId="22753" xr:uid="{00000000-0005-0000-0000-0000E3580000}"/>
    <cellStyle name="Notas 2 2 2 3 3 5 6 6" xfId="22754" xr:uid="{00000000-0005-0000-0000-0000E4580000}"/>
    <cellStyle name="Notas 2 2 2 3 3 5 7" xfId="22755" xr:uid="{00000000-0005-0000-0000-0000E5580000}"/>
    <cellStyle name="Notas 2 2 2 3 3 5 7 2" xfId="22756" xr:uid="{00000000-0005-0000-0000-0000E6580000}"/>
    <cellStyle name="Notas 2 2 2 3 3 5 7 3" xfId="22757" xr:uid="{00000000-0005-0000-0000-0000E7580000}"/>
    <cellStyle name="Notas 2 2 2 3 3 5 7 4" xfId="22758" xr:uid="{00000000-0005-0000-0000-0000E8580000}"/>
    <cellStyle name="Notas 2 2 2 3 3 5 7 5" xfId="22759" xr:uid="{00000000-0005-0000-0000-0000E9580000}"/>
    <cellStyle name="Notas 2 2 2 3 3 5 7 6" xfId="22760" xr:uid="{00000000-0005-0000-0000-0000EA580000}"/>
    <cellStyle name="Notas 2 2 2 3 3 5 8" xfId="22761" xr:uid="{00000000-0005-0000-0000-0000EB580000}"/>
    <cellStyle name="Notas 2 2 2 3 3 5 8 2" xfId="22762" xr:uid="{00000000-0005-0000-0000-0000EC580000}"/>
    <cellStyle name="Notas 2 2 2 3 3 5 8 3" xfId="22763" xr:uid="{00000000-0005-0000-0000-0000ED580000}"/>
    <cellStyle name="Notas 2 2 2 3 3 5 8 4" xfId="22764" xr:uid="{00000000-0005-0000-0000-0000EE580000}"/>
    <cellStyle name="Notas 2 2 2 3 3 5 8 5" xfId="22765" xr:uid="{00000000-0005-0000-0000-0000EF580000}"/>
    <cellStyle name="Notas 2 2 2 3 3 5 8 6" xfId="22766" xr:uid="{00000000-0005-0000-0000-0000F0580000}"/>
    <cellStyle name="Notas 2 2 2 3 3 5 9" xfId="22767" xr:uid="{00000000-0005-0000-0000-0000F1580000}"/>
    <cellStyle name="Notas 2 2 2 3 3 6" xfId="22768" xr:uid="{00000000-0005-0000-0000-0000F2580000}"/>
    <cellStyle name="Notas 2 2 2 3 3 6 10" xfId="22769" xr:uid="{00000000-0005-0000-0000-0000F3580000}"/>
    <cellStyle name="Notas 2 2 2 3 3 6 11" xfId="22770" xr:uid="{00000000-0005-0000-0000-0000F4580000}"/>
    <cellStyle name="Notas 2 2 2 3 3 6 12" xfId="22771" xr:uid="{00000000-0005-0000-0000-0000F5580000}"/>
    <cellStyle name="Notas 2 2 2 3 3 6 13" xfId="22772" xr:uid="{00000000-0005-0000-0000-0000F6580000}"/>
    <cellStyle name="Notas 2 2 2 3 3 6 2" xfId="22773" xr:uid="{00000000-0005-0000-0000-0000F7580000}"/>
    <cellStyle name="Notas 2 2 2 3 3 6 2 2" xfId="22774" xr:uid="{00000000-0005-0000-0000-0000F8580000}"/>
    <cellStyle name="Notas 2 2 2 3 3 6 2 3" xfId="22775" xr:uid="{00000000-0005-0000-0000-0000F9580000}"/>
    <cellStyle name="Notas 2 2 2 3 3 6 2 4" xfId="22776" xr:uid="{00000000-0005-0000-0000-0000FA580000}"/>
    <cellStyle name="Notas 2 2 2 3 3 6 2 5" xfId="22777" xr:uid="{00000000-0005-0000-0000-0000FB580000}"/>
    <cellStyle name="Notas 2 2 2 3 3 6 2 6" xfId="22778" xr:uid="{00000000-0005-0000-0000-0000FC580000}"/>
    <cellStyle name="Notas 2 2 2 3 3 6 3" xfId="22779" xr:uid="{00000000-0005-0000-0000-0000FD580000}"/>
    <cellStyle name="Notas 2 2 2 3 3 6 3 2" xfId="22780" xr:uid="{00000000-0005-0000-0000-0000FE580000}"/>
    <cellStyle name="Notas 2 2 2 3 3 6 3 3" xfId="22781" xr:uid="{00000000-0005-0000-0000-0000FF580000}"/>
    <cellStyle name="Notas 2 2 2 3 3 6 3 4" xfId="22782" xr:uid="{00000000-0005-0000-0000-000000590000}"/>
    <cellStyle name="Notas 2 2 2 3 3 6 3 5" xfId="22783" xr:uid="{00000000-0005-0000-0000-000001590000}"/>
    <cellStyle name="Notas 2 2 2 3 3 6 3 6" xfId="22784" xr:uid="{00000000-0005-0000-0000-000002590000}"/>
    <cellStyle name="Notas 2 2 2 3 3 6 4" xfId="22785" xr:uid="{00000000-0005-0000-0000-000003590000}"/>
    <cellStyle name="Notas 2 2 2 3 3 6 4 2" xfId="22786" xr:uid="{00000000-0005-0000-0000-000004590000}"/>
    <cellStyle name="Notas 2 2 2 3 3 6 4 3" xfId="22787" xr:uid="{00000000-0005-0000-0000-000005590000}"/>
    <cellStyle name="Notas 2 2 2 3 3 6 4 4" xfId="22788" xr:uid="{00000000-0005-0000-0000-000006590000}"/>
    <cellStyle name="Notas 2 2 2 3 3 6 4 5" xfId="22789" xr:uid="{00000000-0005-0000-0000-000007590000}"/>
    <cellStyle name="Notas 2 2 2 3 3 6 4 6" xfId="22790" xr:uid="{00000000-0005-0000-0000-000008590000}"/>
    <cellStyle name="Notas 2 2 2 3 3 6 5" xfId="22791" xr:uid="{00000000-0005-0000-0000-000009590000}"/>
    <cellStyle name="Notas 2 2 2 3 3 6 5 2" xfId="22792" xr:uid="{00000000-0005-0000-0000-00000A590000}"/>
    <cellStyle name="Notas 2 2 2 3 3 6 5 3" xfId="22793" xr:uid="{00000000-0005-0000-0000-00000B590000}"/>
    <cellStyle name="Notas 2 2 2 3 3 6 5 4" xfId="22794" xr:uid="{00000000-0005-0000-0000-00000C590000}"/>
    <cellStyle name="Notas 2 2 2 3 3 6 5 5" xfId="22795" xr:uid="{00000000-0005-0000-0000-00000D590000}"/>
    <cellStyle name="Notas 2 2 2 3 3 6 5 6" xfId="22796" xr:uid="{00000000-0005-0000-0000-00000E590000}"/>
    <cellStyle name="Notas 2 2 2 3 3 6 6" xfId="22797" xr:uid="{00000000-0005-0000-0000-00000F590000}"/>
    <cellStyle name="Notas 2 2 2 3 3 6 6 2" xfId="22798" xr:uid="{00000000-0005-0000-0000-000010590000}"/>
    <cellStyle name="Notas 2 2 2 3 3 6 6 3" xfId="22799" xr:uid="{00000000-0005-0000-0000-000011590000}"/>
    <cellStyle name="Notas 2 2 2 3 3 6 6 4" xfId="22800" xr:uid="{00000000-0005-0000-0000-000012590000}"/>
    <cellStyle name="Notas 2 2 2 3 3 6 6 5" xfId="22801" xr:uid="{00000000-0005-0000-0000-000013590000}"/>
    <cellStyle name="Notas 2 2 2 3 3 6 6 6" xfId="22802" xr:uid="{00000000-0005-0000-0000-000014590000}"/>
    <cellStyle name="Notas 2 2 2 3 3 6 7" xfId="22803" xr:uid="{00000000-0005-0000-0000-000015590000}"/>
    <cellStyle name="Notas 2 2 2 3 3 6 7 2" xfId="22804" xr:uid="{00000000-0005-0000-0000-000016590000}"/>
    <cellStyle name="Notas 2 2 2 3 3 6 7 3" xfId="22805" xr:uid="{00000000-0005-0000-0000-000017590000}"/>
    <cellStyle name="Notas 2 2 2 3 3 6 7 4" xfId="22806" xr:uid="{00000000-0005-0000-0000-000018590000}"/>
    <cellStyle name="Notas 2 2 2 3 3 6 7 5" xfId="22807" xr:uid="{00000000-0005-0000-0000-000019590000}"/>
    <cellStyle name="Notas 2 2 2 3 3 6 7 6" xfId="22808" xr:uid="{00000000-0005-0000-0000-00001A590000}"/>
    <cellStyle name="Notas 2 2 2 3 3 6 8" xfId="22809" xr:uid="{00000000-0005-0000-0000-00001B590000}"/>
    <cellStyle name="Notas 2 2 2 3 3 6 8 2" xfId="22810" xr:uid="{00000000-0005-0000-0000-00001C590000}"/>
    <cellStyle name="Notas 2 2 2 3 3 6 8 3" xfId="22811" xr:uid="{00000000-0005-0000-0000-00001D590000}"/>
    <cellStyle name="Notas 2 2 2 3 3 6 8 4" xfId="22812" xr:uid="{00000000-0005-0000-0000-00001E590000}"/>
    <cellStyle name="Notas 2 2 2 3 3 6 8 5" xfId="22813" xr:uid="{00000000-0005-0000-0000-00001F590000}"/>
    <cellStyle name="Notas 2 2 2 3 3 6 8 6" xfId="22814" xr:uid="{00000000-0005-0000-0000-000020590000}"/>
    <cellStyle name="Notas 2 2 2 3 3 6 9" xfId="22815" xr:uid="{00000000-0005-0000-0000-000021590000}"/>
    <cellStyle name="Notas 2 2 2 3 3 7" xfId="22816" xr:uid="{00000000-0005-0000-0000-000022590000}"/>
    <cellStyle name="Notas 2 2 2 3 3 7 10" xfId="22817" xr:uid="{00000000-0005-0000-0000-000023590000}"/>
    <cellStyle name="Notas 2 2 2 3 3 7 11" xfId="22818" xr:uid="{00000000-0005-0000-0000-000024590000}"/>
    <cellStyle name="Notas 2 2 2 3 3 7 12" xfId="22819" xr:uid="{00000000-0005-0000-0000-000025590000}"/>
    <cellStyle name="Notas 2 2 2 3 3 7 13" xfId="22820" xr:uid="{00000000-0005-0000-0000-000026590000}"/>
    <cellStyle name="Notas 2 2 2 3 3 7 2" xfId="22821" xr:uid="{00000000-0005-0000-0000-000027590000}"/>
    <cellStyle name="Notas 2 2 2 3 3 7 2 2" xfId="22822" xr:uid="{00000000-0005-0000-0000-000028590000}"/>
    <cellStyle name="Notas 2 2 2 3 3 7 2 3" xfId="22823" xr:uid="{00000000-0005-0000-0000-000029590000}"/>
    <cellStyle name="Notas 2 2 2 3 3 7 2 4" xfId="22824" xr:uid="{00000000-0005-0000-0000-00002A590000}"/>
    <cellStyle name="Notas 2 2 2 3 3 7 2 5" xfId="22825" xr:uid="{00000000-0005-0000-0000-00002B590000}"/>
    <cellStyle name="Notas 2 2 2 3 3 7 2 6" xfId="22826" xr:uid="{00000000-0005-0000-0000-00002C590000}"/>
    <cellStyle name="Notas 2 2 2 3 3 7 3" xfId="22827" xr:uid="{00000000-0005-0000-0000-00002D590000}"/>
    <cellStyle name="Notas 2 2 2 3 3 7 3 2" xfId="22828" xr:uid="{00000000-0005-0000-0000-00002E590000}"/>
    <cellStyle name="Notas 2 2 2 3 3 7 3 3" xfId="22829" xr:uid="{00000000-0005-0000-0000-00002F590000}"/>
    <cellStyle name="Notas 2 2 2 3 3 7 3 4" xfId="22830" xr:uid="{00000000-0005-0000-0000-000030590000}"/>
    <cellStyle name="Notas 2 2 2 3 3 7 3 5" xfId="22831" xr:uid="{00000000-0005-0000-0000-000031590000}"/>
    <cellStyle name="Notas 2 2 2 3 3 7 3 6" xfId="22832" xr:uid="{00000000-0005-0000-0000-000032590000}"/>
    <cellStyle name="Notas 2 2 2 3 3 7 4" xfId="22833" xr:uid="{00000000-0005-0000-0000-000033590000}"/>
    <cellStyle name="Notas 2 2 2 3 3 7 4 2" xfId="22834" xr:uid="{00000000-0005-0000-0000-000034590000}"/>
    <cellStyle name="Notas 2 2 2 3 3 7 4 3" xfId="22835" xr:uid="{00000000-0005-0000-0000-000035590000}"/>
    <cellStyle name="Notas 2 2 2 3 3 7 4 4" xfId="22836" xr:uid="{00000000-0005-0000-0000-000036590000}"/>
    <cellStyle name="Notas 2 2 2 3 3 7 4 5" xfId="22837" xr:uid="{00000000-0005-0000-0000-000037590000}"/>
    <cellStyle name="Notas 2 2 2 3 3 7 4 6" xfId="22838" xr:uid="{00000000-0005-0000-0000-000038590000}"/>
    <cellStyle name="Notas 2 2 2 3 3 7 5" xfId="22839" xr:uid="{00000000-0005-0000-0000-000039590000}"/>
    <cellStyle name="Notas 2 2 2 3 3 7 5 2" xfId="22840" xr:uid="{00000000-0005-0000-0000-00003A590000}"/>
    <cellStyle name="Notas 2 2 2 3 3 7 5 3" xfId="22841" xr:uid="{00000000-0005-0000-0000-00003B590000}"/>
    <cellStyle name="Notas 2 2 2 3 3 7 5 4" xfId="22842" xr:uid="{00000000-0005-0000-0000-00003C590000}"/>
    <cellStyle name="Notas 2 2 2 3 3 7 5 5" xfId="22843" xr:uid="{00000000-0005-0000-0000-00003D590000}"/>
    <cellStyle name="Notas 2 2 2 3 3 7 5 6" xfId="22844" xr:uid="{00000000-0005-0000-0000-00003E590000}"/>
    <cellStyle name="Notas 2 2 2 3 3 7 6" xfId="22845" xr:uid="{00000000-0005-0000-0000-00003F590000}"/>
    <cellStyle name="Notas 2 2 2 3 3 7 6 2" xfId="22846" xr:uid="{00000000-0005-0000-0000-000040590000}"/>
    <cellStyle name="Notas 2 2 2 3 3 7 6 3" xfId="22847" xr:uid="{00000000-0005-0000-0000-000041590000}"/>
    <cellStyle name="Notas 2 2 2 3 3 7 6 4" xfId="22848" xr:uid="{00000000-0005-0000-0000-000042590000}"/>
    <cellStyle name="Notas 2 2 2 3 3 7 6 5" xfId="22849" xr:uid="{00000000-0005-0000-0000-000043590000}"/>
    <cellStyle name="Notas 2 2 2 3 3 7 6 6" xfId="22850" xr:uid="{00000000-0005-0000-0000-000044590000}"/>
    <cellStyle name="Notas 2 2 2 3 3 7 7" xfId="22851" xr:uid="{00000000-0005-0000-0000-000045590000}"/>
    <cellStyle name="Notas 2 2 2 3 3 7 7 2" xfId="22852" xr:uid="{00000000-0005-0000-0000-000046590000}"/>
    <cellStyle name="Notas 2 2 2 3 3 7 7 3" xfId="22853" xr:uid="{00000000-0005-0000-0000-000047590000}"/>
    <cellStyle name="Notas 2 2 2 3 3 7 7 4" xfId="22854" xr:uid="{00000000-0005-0000-0000-000048590000}"/>
    <cellStyle name="Notas 2 2 2 3 3 7 7 5" xfId="22855" xr:uid="{00000000-0005-0000-0000-000049590000}"/>
    <cellStyle name="Notas 2 2 2 3 3 7 7 6" xfId="22856" xr:uid="{00000000-0005-0000-0000-00004A590000}"/>
    <cellStyle name="Notas 2 2 2 3 3 7 8" xfId="22857" xr:uid="{00000000-0005-0000-0000-00004B590000}"/>
    <cellStyle name="Notas 2 2 2 3 3 7 8 2" xfId="22858" xr:uid="{00000000-0005-0000-0000-00004C590000}"/>
    <cellStyle name="Notas 2 2 2 3 3 7 8 3" xfId="22859" xr:uid="{00000000-0005-0000-0000-00004D590000}"/>
    <cellStyle name="Notas 2 2 2 3 3 7 8 4" xfId="22860" xr:uid="{00000000-0005-0000-0000-00004E590000}"/>
    <cellStyle name="Notas 2 2 2 3 3 7 8 5" xfId="22861" xr:uid="{00000000-0005-0000-0000-00004F590000}"/>
    <cellStyle name="Notas 2 2 2 3 3 7 8 6" xfId="22862" xr:uid="{00000000-0005-0000-0000-000050590000}"/>
    <cellStyle name="Notas 2 2 2 3 3 7 9" xfId="22863" xr:uid="{00000000-0005-0000-0000-000051590000}"/>
    <cellStyle name="Notas 2 2 2 3 3 8" xfId="22864" xr:uid="{00000000-0005-0000-0000-000052590000}"/>
    <cellStyle name="Notas 2 2 2 3 3 8 2" xfId="22865" xr:uid="{00000000-0005-0000-0000-000053590000}"/>
    <cellStyle name="Notas 2 2 2 3 3 8 3" xfId="22866" xr:uid="{00000000-0005-0000-0000-000054590000}"/>
    <cellStyle name="Notas 2 2 2 3 3 8 4" xfId="22867" xr:uid="{00000000-0005-0000-0000-000055590000}"/>
    <cellStyle name="Notas 2 2 2 3 3 8 5" xfId="22868" xr:uid="{00000000-0005-0000-0000-000056590000}"/>
    <cellStyle name="Notas 2 2 2 3 3 8 6" xfId="22869" xr:uid="{00000000-0005-0000-0000-000057590000}"/>
    <cellStyle name="Notas 2 2 2 3 3 9" xfId="22870" xr:uid="{00000000-0005-0000-0000-000058590000}"/>
    <cellStyle name="Notas 2 2 2 3 3 9 2" xfId="22871" xr:uid="{00000000-0005-0000-0000-000059590000}"/>
    <cellStyle name="Notas 2 2 2 3 3 9 3" xfId="22872" xr:uid="{00000000-0005-0000-0000-00005A590000}"/>
    <cellStyle name="Notas 2 2 2 3 3 9 4" xfId="22873" xr:uid="{00000000-0005-0000-0000-00005B590000}"/>
    <cellStyle name="Notas 2 2 2 3 3 9 5" xfId="22874" xr:uid="{00000000-0005-0000-0000-00005C590000}"/>
    <cellStyle name="Notas 2 2 2 3 3 9 6" xfId="22875" xr:uid="{00000000-0005-0000-0000-00005D590000}"/>
    <cellStyle name="Notas 2 2 2 3 4" xfId="22876" xr:uid="{00000000-0005-0000-0000-00005E590000}"/>
    <cellStyle name="Notas 2 2 2 3 4 10" xfId="22877" xr:uid="{00000000-0005-0000-0000-00005F590000}"/>
    <cellStyle name="Notas 2 2 2 3 4 11" xfId="22878" xr:uid="{00000000-0005-0000-0000-000060590000}"/>
    <cellStyle name="Notas 2 2 2 3 4 12" xfId="22879" xr:uid="{00000000-0005-0000-0000-000061590000}"/>
    <cellStyle name="Notas 2 2 2 3 4 13" xfId="22880" xr:uid="{00000000-0005-0000-0000-000062590000}"/>
    <cellStyle name="Notas 2 2 2 3 4 14" xfId="22881" xr:uid="{00000000-0005-0000-0000-000063590000}"/>
    <cellStyle name="Notas 2 2 2 3 4 15" xfId="22882" xr:uid="{00000000-0005-0000-0000-000064590000}"/>
    <cellStyle name="Notas 2 2 2 3 4 2" xfId="22883" xr:uid="{00000000-0005-0000-0000-000065590000}"/>
    <cellStyle name="Notas 2 2 2 3 4 2 10" xfId="22884" xr:uid="{00000000-0005-0000-0000-000066590000}"/>
    <cellStyle name="Notas 2 2 2 3 4 2 11" xfId="22885" xr:uid="{00000000-0005-0000-0000-000067590000}"/>
    <cellStyle name="Notas 2 2 2 3 4 2 12" xfId="22886" xr:uid="{00000000-0005-0000-0000-000068590000}"/>
    <cellStyle name="Notas 2 2 2 3 4 2 13" xfId="22887" xr:uid="{00000000-0005-0000-0000-000069590000}"/>
    <cellStyle name="Notas 2 2 2 3 4 2 14" xfId="22888" xr:uid="{00000000-0005-0000-0000-00006A590000}"/>
    <cellStyle name="Notas 2 2 2 3 4 2 2" xfId="22889" xr:uid="{00000000-0005-0000-0000-00006B590000}"/>
    <cellStyle name="Notas 2 2 2 3 4 2 2 2" xfId="22890" xr:uid="{00000000-0005-0000-0000-00006C590000}"/>
    <cellStyle name="Notas 2 2 2 3 4 2 2 3" xfId="22891" xr:uid="{00000000-0005-0000-0000-00006D590000}"/>
    <cellStyle name="Notas 2 2 2 3 4 2 2 4" xfId="22892" xr:uid="{00000000-0005-0000-0000-00006E590000}"/>
    <cellStyle name="Notas 2 2 2 3 4 2 2 5" xfId="22893" xr:uid="{00000000-0005-0000-0000-00006F590000}"/>
    <cellStyle name="Notas 2 2 2 3 4 2 2 6" xfId="22894" xr:uid="{00000000-0005-0000-0000-000070590000}"/>
    <cellStyle name="Notas 2 2 2 3 4 2 3" xfId="22895" xr:uid="{00000000-0005-0000-0000-000071590000}"/>
    <cellStyle name="Notas 2 2 2 3 4 2 3 2" xfId="22896" xr:uid="{00000000-0005-0000-0000-000072590000}"/>
    <cellStyle name="Notas 2 2 2 3 4 2 3 3" xfId="22897" xr:uid="{00000000-0005-0000-0000-000073590000}"/>
    <cellStyle name="Notas 2 2 2 3 4 2 3 4" xfId="22898" xr:uid="{00000000-0005-0000-0000-000074590000}"/>
    <cellStyle name="Notas 2 2 2 3 4 2 3 5" xfId="22899" xr:uid="{00000000-0005-0000-0000-000075590000}"/>
    <cellStyle name="Notas 2 2 2 3 4 2 3 6" xfId="22900" xr:uid="{00000000-0005-0000-0000-000076590000}"/>
    <cellStyle name="Notas 2 2 2 3 4 2 4" xfId="22901" xr:uid="{00000000-0005-0000-0000-000077590000}"/>
    <cellStyle name="Notas 2 2 2 3 4 2 4 2" xfId="22902" xr:uid="{00000000-0005-0000-0000-000078590000}"/>
    <cellStyle name="Notas 2 2 2 3 4 2 4 3" xfId="22903" xr:uid="{00000000-0005-0000-0000-000079590000}"/>
    <cellStyle name="Notas 2 2 2 3 4 2 4 4" xfId="22904" xr:uid="{00000000-0005-0000-0000-00007A590000}"/>
    <cellStyle name="Notas 2 2 2 3 4 2 4 5" xfId="22905" xr:uid="{00000000-0005-0000-0000-00007B590000}"/>
    <cellStyle name="Notas 2 2 2 3 4 2 4 6" xfId="22906" xr:uid="{00000000-0005-0000-0000-00007C590000}"/>
    <cellStyle name="Notas 2 2 2 3 4 2 5" xfId="22907" xr:uid="{00000000-0005-0000-0000-00007D590000}"/>
    <cellStyle name="Notas 2 2 2 3 4 2 5 2" xfId="22908" xr:uid="{00000000-0005-0000-0000-00007E590000}"/>
    <cellStyle name="Notas 2 2 2 3 4 2 5 3" xfId="22909" xr:uid="{00000000-0005-0000-0000-00007F590000}"/>
    <cellStyle name="Notas 2 2 2 3 4 2 5 4" xfId="22910" xr:uid="{00000000-0005-0000-0000-000080590000}"/>
    <cellStyle name="Notas 2 2 2 3 4 2 5 5" xfId="22911" xr:uid="{00000000-0005-0000-0000-000081590000}"/>
    <cellStyle name="Notas 2 2 2 3 4 2 5 6" xfId="22912" xr:uid="{00000000-0005-0000-0000-000082590000}"/>
    <cellStyle name="Notas 2 2 2 3 4 2 6" xfId="22913" xr:uid="{00000000-0005-0000-0000-000083590000}"/>
    <cellStyle name="Notas 2 2 2 3 4 2 6 2" xfId="22914" xr:uid="{00000000-0005-0000-0000-000084590000}"/>
    <cellStyle name="Notas 2 2 2 3 4 2 6 3" xfId="22915" xr:uid="{00000000-0005-0000-0000-000085590000}"/>
    <cellStyle name="Notas 2 2 2 3 4 2 6 4" xfId="22916" xr:uid="{00000000-0005-0000-0000-000086590000}"/>
    <cellStyle name="Notas 2 2 2 3 4 2 6 5" xfId="22917" xr:uid="{00000000-0005-0000-0000-000087590000}"/>
    <cellStyle name="Notas 2 2 2 3 4 2 6 6" xfId="22918" xr:uid="{00000000-0005-0000-0000-000088590000}"/>
    <cellStyle name="Notas 2 2 2 3 4 2 7" xfId="22919" xr:uid="{00000000-0005-0000-0000-000089590000}"/>
    <cellStyle name="Notas 2 2 2 3 4 2 7 2" xfId="22920" xr:uid="{00000000-0005-0000-0000-00008A590000}"/>
    <cellStyle name="Notas 2 2 2 3 4 2 7 3" xfId="22921" xr:uid="{00000000-0005-0000-0000-00008B590000}"/>
    <cellStyle name="Notas 2 2 2 3 4 2 7 4" xfId="22922" xr:uid="{00000000-0005-0000-0000-00008C590000}"/>
    <cellStyle name="Notas 2 2 2 3 4 2 7 5" xfId="22923" xr:uid="{00000000-0005-0000-0000-00008D590000}"/>
    <cellStyle name="Notas 2 2 2 3 4 2 7 6" xfId="22924" xr:uid="{00000000-0005-0000-0000-00008E590000}"/>
    <cellStyle name="Notas 2 2 2 3 4 2 8" xfId="22925" xr:uid="{00000000-0005-0000-0000-00008F590000}"/>
    <cellStyle name="Notas 2 2 2 3 4 2 8 2" xfId="22926" xr:uid="{00000000-0005-0000-0000-000090590000}"/>
    <cellStyle name="Notas 2 2 2 3 4 2 8 3" xfId="22927" xr:uid="{00000000-0005-0000-0000-000091590000}"/>
    <cellStyle name="Notas 2 2 2 3 4 2 8 4" xfId="22928" xr:uid="{00000000-0005-0000-0000-000092590000}"/>
    <cellStyle name="Notas 2 2 2 3 4 2 8 5" xfId="22929" xr:uid="{00000000-0005-0000-0000-000093590000}"/>
    <cellStyle name="Notas 2 2 2 3 4 2 8 6" xfId="22930" xr:uid="{00000000-0005-0000-0000-000094590000}"/>
    <cellStyle name="Notas 2 2 2 3 4 2 9" xfId="22931" xr:uid="{00000000-0005-0000-0000-000095590000}"/>
    <cellStyle name="Notas 2 2 2 3 4 3" xfId="22932" xr:uid="{00000000-0005-0000-0000-000096590000}"/>
    <cellStyle name="Notas 2 2 2 3 4 3 2" xfId="22933" xr:uid="{00000000-0005-0000-0000-000097590000}"/>
    <cellStyle name="Notas 2 2 2 3 4 3 3" xfId="22934" xr:uid="{00000000-0005-0000-0000-000098590000}"/>
    <cellStyle name="Notas 2 2 2 3 4 3 4" xfId="22935" xr:uid="{00000000-0005-0000-0000-000099590000}"/>
    <cellStyle name="Notas 2 2 2 3 4 3 5" xfId="22936" xr:uid="{00000000-0005-0000-0000-00009A590000}"/>
    <cellStyle name="Notas 2 2 2 3 4 3 6" xfId="22937" xr:uid="{00000000-0005-0000-0000-00009B590000}"/>
    <cellStyle name="Notas 2 2 2 3 4 4" xfId="22938" xr:uid="{00000000-0005-0000-0000-00009C590000}"/>
    <cellStyle name="Notas 2 2 2 3 4 4 2" xfId="22939" xr:uid="{00000000-0005-0000-0000-00009D590000}"/>
    <cellStyle name="Notas 2 2 2 3 4 4 3" xfId="22940" xr:uid="{00000000-0005-0000-0000-00009E590000}"/>
    <cellStyle name="Notas 2 2 2 3 4 4 4" xfId="22941" xr:uid="{00000000-0005-0000-0000-00009F590000}"/>
    <cellStyle name="Notas 2 2 2 3 4 4 5" xfId="22942" xr:uid="{00000000-0005-0000-0000-0000A0590000}"/>
    <cellStyle name="Notas 2 2 2 3 4 4 6" xfId="22943" xr:uid="{00000000-0005-0000-0000-0000A1590000}"/>
    <cellStyle name="Notas 2 2 2 3 4 5" xfId="22944" xr:uid="{00000000-0005-0000-0000-0000A2590000}"/>
    <cellStyle name="Notas 2 2 2 3 4 5 2" xfId="22945" xr:uid="{00000000-0005-0000-0000-0000A3590000}"/>
    <cellStyle name="Notas 2 2 2 3 4 5 3" xfId="22946" xr:uid="{00000000-0005-0000-0000-0000A4590000}"/>
    <cellStyle name="Notas 2 2 2 3 4 5 4" xfId="22947" xr:uid="{00000000-0005-0000-0000-0000A5590000}"/>
    <cellStyle name="Notas 2 2 2 3 4 5 5" xfId="22948" xr:uid="{00000000-0005-0000-0000-0000A6590000}"/>
    <cellStyle name="Notas 2 2 2 3 4 5 6" xfId="22949" xr:uid="{00000000-0005-0000-0000-0000A7590000}"/>
    <cellStyle name="Notas 2 2 2 3 4 6" xfId="22950" xr:uid="{00000000-0005-0000-0000-0000A8590000}"/>
    <cellStyle name="Notas 2 2 2 3 4 6 2" xfId="22951" xr:uid="{00000000-0005-0000-0000-0000A9590000}"/>
    <cellStyle name="Notas 2 2 2 3 4 6 3" xfId="22952" xr:uid="{00000000-0005-0000-0000-0000AA590000}"/>
    <cellStyle name="Notas 2 2 2 3 4 6 4" xfId="22953" xr:uid="{00000000-0005-0000-0000-0000AB590000}"/>
    <cellStyle name="Notas 2 2 2 3 4 6 5" xfId="22954" xr:uid="{00000000-0005-0000-0000-0000AC590000}"/>
    <cellStyle name="Notas 2 2 2 3 4 6 6" xfId="22955" xr:uid="{00000000-0005-0000-0000-0000AD590000}"/>
    <cellStyle name="Notas 2 2 2 3 4 7" xfId="22956" xr:uid="{00000000-0005-0000-0000-0000AE590000}"/>
    <cellStyle name="Notas 2 2 2 3 4 7 2" xfId="22957" xr:uid="{00000000-0005-0000-0000-0000AF590000}"/>
    <cellStyle name="Notas 2 2 2 3 4 7 3" xfId="22958" xr:uid="{00000000-0005-0000-0000-0000B0590000}"/>
    <cellStyle name="Notas 2 2 2 3 4 7 4" xfId="22959" xr:uid="{00000000-0005-0000-0000-0000B1590000}"/>
    <cellStyle name="Notas 2 2 2 3 4 7 5" xfId="22960" xr:uid="{00000000-0005-0000-0000-0000B2590000}"/>
    <cellStyle name="Notas 2 2 2 3 4 7 6" xfId="22961" xr:uid="{00000000-0005-0000-0000-0000B3590000}"/>
    <cellStyle name="Notas 2 2 2 3 4 8" xfId="22962" xr:uid="{00000000-0005-0000-0000-0000B4590000}"/>
    <cellStyle name="Notas 2 2 2 3 4 8 2" xfId="22963" xr:uid="{00000000-0005-0000-0000-0000B5590000}"/>
    <cellStyle name="Notas 2 2 2 3 4 8 3" xfId="22964" xr:uid="{00000000-0005-0000-0000-0000B6590000}"/>
    <cellStyle name="Notas 2 2 2 3 4 8 4" xfId="22965" xr:uid="{00000000-0005-0000-0000-0000B7590000}"/>
    <cellStyle name="Notas 2 2 2 3 4 8 5" xfId="22966" xr:uid="{00000000-0005-0000-0000-0000B8590000}"/>
    <cellStyle name="Notas 2 2 2 3 4 8 6" xfId="22967" xr:uid="{00000000-0005-0000-0000-0000B9590000}"/>
    <cellStyle name="Notas 2 2 2 3 4 9" xfId="22968" xr:uid="{00000000-0005-0000-0000-0000BA590000}"/>
    <cellStyle name="Notas 2 2 2 3 4 9 2" xfId="22969" xr:uid="{00000000-0005-0000-0000-0000BB590000}"/>
    <cellStyle name="Notas 2 2 2 3 4 9 3" xfId="22970" xr:uid="{00000000-0005-0000-0000-0000BC590000}"/>
    <cellStyle name="Notas 2 2 2 3 4 9 4" xfId="22971" xr:uid="{00000000-0005-0000-0000-0000BD590000}"/>
    <cellStyle name="Notas 2 2 2 3 4 9 5" xfId="22972" xr:uid="{00000000-0005-0000-0000-0000BE590000}"/>
    <cellStyle name="Notas 2 2 2 3 4 9 6" xfId="22973" xr:uid="{00000000-0005-0000-0000-0000BF590000}"/>
    <cellStyle name="Notas 2 2 2 3 5" xfId="22974" xr:uid="{00000000-0005-0000-0000-0000C0590000}"/>
    <cellStyle name="Notas 2 2 2 3 5 10" xfId="22975" xr:uid="{00000000-0005-0000-0000-0000C1590000}"/>
    <cellStyle name="Notas 2 2 2 3 5 11" xfId="22976" xr:uid="{00000000-0005-0000-0000-0000C2590000}"/>
    <cellStyle name="Notas 2 2 2 3 5 12" xfId="22977" xr:uid="{00000000-0005-0000-0000-0000C3590000}"/>
    <cellStyle name="Notas 2 2 2 3 5 13" xfId="22978" xr:uid="{00000000-0005-0000-0000-0000C4590000}"/>
    <cellStyle name="Notas 2 2 2 3 5 14" xfId="22979" xr:uid="{00000000-0005-0000-0000-0000C5590000}"/>
    <cellStyle name="Notas 2 2 2 3 5 2" xfId="22980" xr:uid="{00000000-0005-0000-0000-0000C6590000}"/>
    <cellStyle name="Notas 2 2 2 3 5 2 2" xfId="22981" xr:uid="{00000000-0005-0000-0000-0000C7590000}"/>
    <cellStyle name="Notas 2 2 2 3 5 2 3" xfId="22982" xr:uid="{00000000-0005-0000-0000-0000C8590000}"/>
    <cellStyle name="Notas 2 2 2 3 5 2 4" xfId="22983" xr:uid="{00000000-0005-0000-0000-0000C9590000}"/>
    <cellStyle name="Notas 2 2 2 3 5 2 5" xfId="22984" xr:uid="{00000000-0005-0000-0000-0000CA590000}"/>
    <cellStyle name="Notas 2 2 2 3 5 2 6" xfId="22985" xr:uid="{00000000-0005-0000-0000-0000CB590000}"/>
    <cellStyle name="Notas 2 2 2 3 5 2 7" xfId="22986" xr:uid="{00000000-0005-0000-0000-0000CC590000}"/>
    <cellStyle name="Notas 2 2 2 3 5 3" xfId="22987" xr:uid="{00000000-0005-0000-0000-0000CD590000}"/>
    <cellStyle name="Notas 2 2 2 3 5 3 2" xfId="22988" xr:uid="{00000000-0005-0000-0000-0000CE590000}"/>
    <cellStyle name="Notas 2 2 2 3 5 3 3" xfId="22989" xr:uid="{00000000-0005-0000-0000-0000CF590000}"/>
    <cellStyle name="Notas 2 2 2 3 5 3 4" xfId="22990" xr:uid="{00000000-0005-0000-0000-0000D0590000}"/>
    <cellStyle name="Notas 2 2 2 3 5 3 5" xfId="22991" xr:uid="{00000000-0005-0000-0000-0000D1590000}"/>
    <cellStyle name="Notas 2 2 2 3 5 3 6" xfId="22992" xr:uid="{00000000-0005-0000-0000-0000D2590000}"/>
    <cellStyle name="Notas 2 2 2 3 5 4" xfId="22993" xr:uid="{00000000-0005-0000-0000-0000D3590000}"/>
    <cellStyle name="Notas 2 2 2 3 5 4 2" xfId="22994" xr:uid="{00000000-0005-0000-0000-0000D4590000}"/>
    <cellStyle name="Notas 2 2 2 3 5 4 3" xfId="22995" xr:uid="{00000000-0005-0000-0000-0000D5590000}"/>
    <cellStyle name="Notas 2 2 2 3 5 4 4" xfId="22996" xr:uid="{00000000-0005-0000-0000-0000D6590000}"/>
    <cellStyle name="Notas 2 2 2 3 5 4 5" xfId="22997" xr:uid="{00000000-0005-0000-0000-0000D7590000}"/>
    <cellStyle name="Notas 2 2 2 3 5 4 6" xfId="22998" xr:uid="{00000000-0005-0000-0000-0000D8590000}"/>
    <cellStyle name="Notas 2 2 2 3 5 5" xfId="22999" xr:uid="{00000000-0005-0000-0000-0000D9590000}"/>
    <cellStyle name="Notas 2 2 2 3 5 5 2" xfId="23000" xr:uid="{00000000-0005-0000-0000-0000DA590000}"/>
    <cellStyle name="Notas 2 2 2 3 5 5 3" xfId="23001" xr:uid="{00000000-0005-0000-0000-0000DB590000}"/>
    <cellStyle name="Notas 2 2 2 3 5 5 4" xfId="23002" xr:uid="{00000000-0005-0000-0000-0000DC590000}"/>
    <cellStyle name="Notas 2 2 2 3 5 5 5" xfId="23003" xr:uid="{00000000-0005-0000-0000-0000DD590000}"/>
    <cellStyle name="Notas 2 2 2 3 5 5 6" xfId="23004" xr:uid="{00000000-0005-0000-0000-0000DE590000}"/>
    <cellStyle name="Notas 2 2 2 3 5 6" xfId="23005" xr:uid="{00000000-0005-0000-0000-0000DF590000}"/>
    <cellStyle name="Notas 2 2 2 3 5 6 2" xfId="23006" xr:uid="{00000000-0005-0000-0000-0000E0590000}"/>
    <cellStyle name="Notas 2 2 2 3 5 6 3" xfId="23007" xr:uid="{00000000-0005-0000-0000-0000E1590000}"/>
    <cellStyle name="Notas 2 2 2 3 5 6 4" xfId="23008" xr:uid="{00000000-0005-0000-0000-0000E2590000}"/>
    <cellStyle name="Notas 2 2 2 3 5 6 5" xfId="23009" xr:uid="{00000000-0005-0000-0000-0000E3590000}"/>
    <cellStyle name="Notas 2 2 2 3 5 6 6" xfId="23010" xr:uid="{00000000-0005-0000-0000-0000E4590000}"/>
    <cellStyle name="Notas 2 2 2 3 5 7" xfId="23011" xr:uid="{00000000-0005-0000-0000-0000E5590000}"/>
    <cellStyle name="Notas 2 2 2 3 5 7 2" xfId="23012" xr:uid="{00000000-0005-0000-0000-0000E6590000}"/>
    <cellStyle name="Notas 2 2 2 3 5 7 3" xfId="23013" xr:uid="{00000000-0005-0000-0000-0000E7590000}"/>
    <cellStyle name="Notas 2 2 2 3 5 7 4" xfId="23014" xr:uid="{00000000-0005-0000-0000-0000E8590000}"/>
    <cellStyle name="Notas 2 2 2 3 5 7 5" xfId="23015" xr:uid="{00000000-0005-0000-0000-0000E9590000}"/>
    <cellStyle name="Notas 2 2 2 3 5 7 6" xfId="23016" xr:uid="{00000000-0005-0000-0000-0000EA590000}"/>
    <cellStyle name="Notas 2 2 2 3 5 8" xfId="23017" xr:uid="{00000000-0005-0000-0000-0000EB590000}"/>
    <cellStyle name="Notas 2 2 2 3 5 8 2" xfId="23018" xr:uid="{00000000-0005-0000-0000-0000EC590000}"/>
    <cellStyle name="Notas 2 2 2 3 5 8 3" xfId="23019" xr:uid="{00000000-0005-0000-0000-0000ED590000}"/>
    <cellStyle name="Notas 2 2 2 3 5 8 4" xfId="23020" xr:uid="{00000000-0005-0000-0000-0000EE590000}"/>
    <cellStyle name="Notas 2 2 2 3 5 8 5" xfId="23021" xr:uid="{00000000-0005-0000-0000-0000EF590000}"/>
    <cellStyle name="Notas 2 2 2 3 5 8 6" xfId="23022" xr:uid="{00000000-0005-0000-0000-0000F0590000}"/>
    <cellStyle name="Notas 2 2 2 3 5 9" xfId="23023" xr:uid="{00000000-0005-0000-0000-0000F1590000}"/>
    <cellStyle name="Notas 2 2 2 3 6" xfId="23024" xr:uid="{00000000-0005-0000-0000-0000F2590000}"/>
    <cellStyle name="Notas 2 2 2 3 6 10" xfId="23025" xr:uid="{00000000-0005-0000-0000-0000F3590000}"/>
    <cellStyle name="Notas 2 2 2 3 6 11" xfId="23026" xr:uid="{00000000-0005-0000-0000-0000F4590000}"/>
    <cellStyle name="Notas 2 2 2 3 6 12" xfId="23027" xr:uid="{00000000-0005-0000-0000-0000F5590000}"/>
    <cellStyle name="Notas 2 2 2 3 6 13" xfId="23028" xr:uid="{00000000-0005-0000-0000-0000F6590000}"/>
    <cellStyle name="Notas 2 2 2 3 6 14" xfId="23029" xr:uid="{00000000-0005-0000-0000-0000F7590000}"/>
    <cellStyle name="Notas 2 2 2 3 6 2" xfId="23030" xr:uid="{00000000-0005-0000-0000-0000F8590000}"/>
    <cellStyle name="Notas 2 2 2 3 6 2 2" xfId="23031" xr:uid="{00000000-0005-0000-0000-0000F9590000}"/>
    <cellStyle name="Notas 2 2 2 3 6 2 3" xfId="23032" xr:uid="{00000000-0005-0000-0000-0000FA590000}"/>
    <cellStyle name="Notas 2 2 2 3 6 2 4" xfId="23033" xr:uid="{00000000-0005-0000-0000-0000FB590000}"/>
    <cellStyle name="Notas 2 2 2 3 6 2 5" xfId="23034" xr:uid="{00000000-0005-0000-0000-0000FC590000}"/>
    <cellStyle name="Notas 2 2 2 3 6 2 6" xfId="23035" xr:uid="{00000000-0005-0000-0000-0000FD590000}"/>
    <cellStyle name="Notas 2 2 2 3 6 3" xfId="23036" xr:uid="{00000000-0005-0000-0000-0000FE590000}"/>
    <cellStyle name="Notas 2 2 2 3 6 3 2" xfId="23037" xr:uid="{00000000-0005-0000-0000-0000FF590000}"/>
    <cellStyle name="Notas 2 2 2 3 6 3 3" xfId="23038" xr:uid="{00000000-0005-0000-0000-0000005A0000}"/>
    <cellStyle name="Notas 2 2 2 3 6 3 4" xfId="23039" xr:uid="{00000000-0005-0000-0000-0000015A0000}"/>
    <cellStyle name="Notas 2 2 2 3 6 3 5" xfId="23040" xr:uid="{00000000-0005-0000-0000-0000025A0000}"/>
    <cellStyle name="Notas 2 2 2 3 6 3 6" xfId="23041" xr:uid="{00000000-0005-0000-0000-0000035A0000}"/>
    <cellStyle name="Notas 2 2 2 3 6 4" xfId="23042" xr:uid="{00000000-0005-0000-0000-0000045A0000}"/>
    <cellStyle name="Notas 2 2 2 3 6 4 2" xfId="23043" xr:uid="{00000000-0005-0000-0000-0000055A0000}"/>
    <cellStyle name="Notas 2 2 2 3 6 4 3" xfId="23044" xr:uid="{00000000-0005-0000-0000-0000065A0000}"/>
    <cellStyle name="Notas 2 2 2 3 6 4 4" xfId="23045" xr:uid="{00000000-0005-0000-0000-0000075A0000}"/>
    <cellStyle name="Notas 2 2 2 3 6 4 5" xfId="23046" xr:uid="{00000000-0005-0000-0000-0000085A0000}"/>
    <cellStyle name="Notas 2 2 2 3 6 4 6" xfId="23047" xr:uid="{00000000-0005-0000-0000-0000095A0000}"/>
    <cellStyle name="Notas 2 2 2 3 6 5" xfId="23048" xr:uid="{00000000-0005-0000-0000-00000A5A0000}"/>
    <cellStyle name="Notas 2 2 2 3 6 5 2" xfId="23049" xr:uid="{00000000-0005-0000-0000-00000B5A0000}"/>
    <cellStyle name="Notas 2 2 2 3 6 5 3" xfId="23050" xr:uid="{00000000-0005-0000-0000-00000C5A0000}"/>
    <cellStyle name="Notas 2 2 2 3 6 5 4" xfId="23051" xr:uid="{00000000-0005-0000-0000-00000D5A0000}"/>
    <cellStyle name="Notas 2 2 2 3 6 5 5" xfId="23052" xr:uid="{00000000-0005-0000-0000-00000E5A0000}"/>
    <cellStyle name="Notas 2 2 2 3 6 5 6" xfId="23053" xr:uid="{00000000-0005-0000-0000-00000F5A0000}"/>
    <cellStyle name="Notas 2 2 2 3 6 6" xfId="23054" xr:uid="{00000000-0005-0000-0000-0000105A0000}"/>
    <cellStyle name="Notas 2 2 2 3 6 6 2" xfId="23055" xr:uid="{00000000-0005-0000-0000-0000115A0000}"/>
    <cellStyle name="Notas 2 2 2 3 6 6 3" xfId="23056" xr:uid="{00000000-0005-0000-0000-0000125A0000}"/>
    <cellStyle name="Notas 2 2 2 3 6 6 4" xfId="23057" xr:uid="{00000000-0005-0000-0000-0000135A0000}"/>
    <cellStyle name="Notas 2 2 2 3 6 6 5" xfId="23058" xr:uid="{00000000-0005-0000-0000-0000145A0000}"/>
    <cellStyle name="Notas 2 2 2 3 6 6 6" xfId="23059" xr:uid="{00000000-0005-0000-0000-0000155A0000}"/>
    <cellStyle name="Notas 2 2 2 3 6 7" xfId="23060" xr:uid="{00000000-0005-0000-0000-0000165A0000}"/>
    <cellStyle name="Notas 2 2 2 3 6 7 2" xfId="23061" xr:uid="{00000000-0005-0000-0000-0000175A0000}"/>
    <cellStyle name="Notas 2 2 2 3 6 7 3" xfId="23062" xr:uid="{00000000-0005-0000-0000-0000185A0000}"/>
    <cellStyle name="Notas 2 2 2 3 6 7 4" xfId="23063" xr:uid="{00000000-0005-0000-0000-0000195A0000}"/>
    <cellStyle name="Notas 2 2 2 3 6 7 5" xfId="23064" xr:uid="{00000000-0005-0000-0000-00001A5A0000}"/>
    <cellStyle name="Notas 2 2 2 3 6 7 6" xfId="23065" xr:uid="{00000000-0005-0000-0000-00001B5A0000}"/>
    <cellStyle name="Notas 2 2 2 3 6 8" xfId="23066" xr:uid="{00000000-0005-0000-0000-00001C5A0000}"/>
    <cellStyle name="Notas 2 2 2 3 6 8 2" xfId="23067" xr:uid="{00000000-0005-0000-0000-00001D5A0000}"/>
    <cellStyle name="Notas 2 2 2 3 6 8 3" xfId="23068" xr:uid="{00000000-0005-0000-0000-00001E5A0000}"/>
    <cellStyle name="Notas 2 2 2 3 6 8 4" xfId="23069" xr:uid="{00000000-0005-0000-0000-00001F5A0000}"/>
    <cellStyle name="Notas 2 2 2 3 6 8 5" xfId="23070" xr:uid="{00000000-0005-0000-0000-0000205A0000}"/>
    <cellStyle name="Notas 2 2 2 3 6 8 6" xfId="23071" xr:uid="{00000000-0005-0000-0000-0000215A0000}"/>
    <cellStyle name="Notas 2 2 2 3 6 9" xfId="23072" xr:uid="{00000000-0005-0000-0000-0000225A0000}"/>
    <cellStyle name="Notas 2 2 2 3 7" xfId="23073" xr:uid="{00000000-0005-0000-0000-0000235A0000}"/>
    <cellStyle name="Notas 2 2 2 3 7 10" xfId="23074" xr:uid="{00000000-0005-0000-0000-0000245A0000}"/>
    <cellStyle name="Notas 2 2 2 3 7 11" xfId="23075" xr:uid="{00000000-0005-0000-0000-0000255A0000}"/>
    <cellStyle name="Notas 2 2 2 3 7 12" xfId="23076" xr:uid="{00000000-0005-0000-0000-0000265A0000}"/>
    <cellStyle name="Notas 2 2 2 3 7 13" xfId="23077" xr:uid="{00000000-0005-0000-0000-0000275A0000}"/>
    <cellStyle name="Notas 2 2 2 3 7 2" xfId="23078" xr:uid="{00000000-0005-0000-0000-0000285A0000}"/>
    <cellStyle name="Notas 2 2 2 3 7 2 2" xfId="23079" xr:uid="{00000000-0005-0000-0000-0000295A0000}"/>
    <cellStyle name="Notas 2 2 2 3 7 2 3" xfId="23080" xr:uid="{00000000-0005-0000-0000-00002A5A0000}"/>
    <cellStyle name="Notas 2 2 2 3 7 2 4" xfId="23081" xr:uid="{00000000-0005-0000-0000-00002B5A0000}"/>
    <cellStyle name="Notas 2 2 2 3 7 2 5" xfId="23082" xr:uid="{00000000-0005-0000-0000-00002C5A0000}"/>
    <cellStyle name="Notas 2 2 2 3 7 2 6" xfId="23083" xr:uid="{00000000-0005-0000-0000-00002D5A0000}"/>
    <cellStyle name="Notas 2 2 2 3 7 3" xfId="23084" xr:uid="{00000000-0005-0000-0000-00002E5A0000}"/>
    <cellStyle name="Notas 2 2 2 3 7 3 2" xfId="23085" xr:uid="{00000000-0005-0000-0000-00002F5A0000}"/>
    <cellStyle name="Notas 2 2 2 3 7 3 3" xfId="23086" xr:uid="{00000000-0005-0000-0000-0000305A0000}"/>
    <cellStyle name="Notas 2 2 2 3 7 3 4" xfId="23087" xr:uid="{00000000-0005-0000-0000-0000315A0000}"/>
    <cellStyle name="Notas 2 2 2 3 7 3 5" xfId="23088" xr:uid="{00000000-0005-0000-0000-0000325A0000}"/>
    <cellStyle name="Notas 2 2 2 3 7 3 6" xfId="23089" xr:uid="{00000000-0005-0000-0000-0000335A0000}"/>
    <cellStyle name="Notas 2 2 2 3 7 4" xfId="23090" xr:uid="{00000000-0005-0000-0000-0000345A0000}"/>
    <cellStyle name="Notas 2 2 2 3 7 4 2" xfId="23091" xr:uid="{00000000-0005-0000-0000-0000355A0000}"/>
    <cellStyle name="Notas 2 2 2 3 7 4 3" xfId="23092" xr:uid="{00000000-0005-0000-0000-0000365A0000}"/>
    <cellStyle name="Notas 2 2 2 3 7 4 4" xfId="23093" xr:uid="{00000000-0005-0000-0000-0000375A0000}"/>
    <cellStyle name="Notas 2 2 2 3 7 4 5" xfId="23094" xr:uid="{00000000-0005-0000-0000-0000385A0000}"/>
    <cellStyle name="Notas 2 2 2 3 7 4 6" xfId="23095" xr:uid="{00000000-0005-0000-0000-0000395A0000}"/>
    <cellStyle name="Notas 2 2 2 3 7 5" xfId="23096" xr:uid="{00000000-0005-0000-0000-00003A5A0000}"/>
    <cellStyle name="Notas 2 2 2 3 7 5 2" xfId="23097" xr:uid="{00000000-0005-0000-0000-00003B5A0000}"/>
    <cellStyle name="Notas 2 2 2 3 7 5 3" xfId="23098" xr:uid="{00000000-0005-0000-0000-00003C5A0000}"/>
    <cellStyle name="Notas 2 2 2 3 7 5 4" xfId="23099" xr:uid="{00000000-0005-0000-0000-00003D5A0000}"/>
    <cellStyle name="Notas 2 2 2 3 7 5 5" xfId="23100" xr:uid="{00000000-0005-0000-0000-00003E5A0000}"/>
    <cellStyle name="Notas 2 2 2 3 7 5 6" xfId="23101" xr:uid="{00000000-0005-0000-0000-00003F5A0000}"/>
    <cellStyle name="Notas 2 2 2 3 7 6" xfId="23102" xr:uid="{00000000-0005-0000-0000-0000405A0000}"/>
    <cellStyle name="Notas 2 2 2 3 7 6 2" xfId="23103" xr:uid="{00000000-0005-0000-0000-0000415A0000}"/>
    <cellStyle name="Notas 2 2 2 3 7 6 3" xfId="23104" xr:uid="{00000000-0005-0000-0000-0000425A0000}"/>
    <cellStyle name="Notas 2 2 2 3 7 6 4" xfId="23105" xr:uid="{00000000-0005-0000-0000-0000435A0000}"/>
    <cellStyle name="Notas 2 2 2 3 7 6 5" xfId="23106" xr:uid="{00000000-0005-0000-0000-0000445A0000}"/>
    <cellStyle name="Notas 2 2 2 3 7 6 6" xfId="23107" xr:uid="{00000000-0005-0000-0000-0000455A0000}"/>
    <cellStyle name="Notas 2 2 2 3 7 7" xfId="23108" xr:uid="{00000000-0005-0000-0000-0000465A0000}"/>
    <cellStyle name="Notas 2 2 2 3 7 7 2" xfId="23109" xr:uid="{00000000-0005-0000-0000-0000475A0000}"/>
    <cellStyle name="Notas 2 2 2 3 7 7 3" xfId="23110" xr:uid="{00000000-0005-0000-0000-0000485A0000}"/>
    <cellStyle name="Notas 2 2 2 3 7 7 4" xfId="23111" xr:uid="{00000000-0005-0000-0000-0000495A0000}"/>
    <cellStyle name="Notas 2 2 2 3 7 7 5" xfId="23112" xr:uid="{00000000-0005-0000-0000-00004A5A0000}"/>
    <cellStyle name="Notas 2 2 2 3 7 7 6" xfId="23113" xr:uid="{00000000-0005-0000-0000-00004B5A0000}"/>
    <cellStyle name="Notas 2 2 2 3 7 8" xfId="23114" xr:uid="{00000000-0005-0000-0000-00004C5A0000}"/>
    <cellStyle name="Notas 2 2 2 3 7 8 2" xfId="23115" xr:uid="{00000000-0005-0000-0000-00004D5A0000}"/>
    <cellStyle name="Notas 2 2 2 3 7 8 3" xfId="23116" xr:uid="{00000000-0005-0000-0000-00004E5A0000}"/>
    <cellStyle name="Notas 2 2 2 3 7 8 4" xfId="23117" xr:uid="{00000000-0005-0000-0000-00004F5A0000}"/>
    <cellStyle name="Notas 2 2 2 3 7 8 5" xfId="23118" xr:uid="{00000000-0005-0000-0000-0000505A0000}"/>
    <cellStyle name="Notas 2 2 2 3 7 8 6" xfId="23119" xr:uid="{00000000-0005-0000-0000-0000515A0000}"/>
    <cellStyle name="Notas 2 2 2 3 7 9" xfId="23120" xr:uid="{00000000-0005-0000-0000-0000525A0000}"/>
    <cellStyle name="Notas 2 2 2 3 8" xfId="23121" xr:uid="{00000000-0005-0000-0000-0000535A0000}"/>
    <cellStyle name="Notas 2 2 2 3 8 10" xfId="23122" xr:uid="{00000000-0005-0000-0000-0000545A0000}"/>
    <cellStyle name="Notas 2 2 2 3 8 11" xfId="23123" xr:uid="{00000000-0005-0000-0000-0000555A0000}"/>
    <cellStyle name="Notas 2 2 2 3 8 12" xfId="23124" xr:uid="{00000000-0005-0000-0000-0000565A0000}"/>
    <cellStyle name="Notas 2 2 2 3 8 13" xfId="23125" xr:uid="{00000000-0005-0000-0000-0000575A0000}"/>
    <cellStyle name="Notas 2 2 2 3 8 2" xfId="23126" xr:uid="{00000000-0005-0000-0000-0000585A0000}"/>
    <cellStyle name="Notas 2 2 2 3 8 2 2" xfId="23127" xr:uid="{00000000-0005-0000-0000-0000595A0000}"/>
    <cellStyle name="Notas 2 2 2 3 8 2 3" xfId="23128" xr:uid="{00000000-0005-0000-0000-00005A5A0000}"/>
    <cellStyle name="Notas 2 2 2 3 8 2 4" xfId="23129" xr:uid="{00000000-0005-0000-0000-00005B5A0000}"/>
    <cellStyle name="Notas 2 2 2 3 8 2 5" xfId="23130" xr:uid="{00000000-0005-0000-0000-00005C5A0000}"/>
    <cellStyle name="Notas 2 2 2 3 8 2 6" xfId="23131" xr:uid="{00000000-0005-0000-0000-00005D5A0000}"/>
    <cellStyle name="Notas 2 2 2 3 8 3" xfId="23132" xr:uid="{00000000-0005-0000-0000-00005E5A0000}"/>
    <cellStyle name="Notas 2 2 2 3 8 3 2" xfId="23133" xr:uid="{00000000-0005-0000-0000-00005F5A0000}"/>
    <cellStyle name="Notas 2 2 2 3 8 3 3" xfId="23134" xr:uid="{00000000-0005-0000-0000-0000605A0000}"/>
    <cellStyle name="Notas 2 2 2 3 8 3 4" xfId="23135" xr:uid="{00000000-0005-0000-0000-0000615A0000}"/>
    <cellStyle name="Notas 2 2 2 3 8 3 5" xfId="23136" xr:uid="{00000000-0005-0000-0000-0000625A0000}"/>
    <cellStyle name="Notas 2 2 2 3 8 3 6" xfId="23137" xr:uid="{00000000-0005-0000-0000-0000635A0000}"/>
    <cellStyle name="Notas 2 2 2 3 8 4" xfId="23138" xr:uid="{00000000-0005-0000-0000-0000645A0000}"/>
    <cellStyle name="Notas 2 2 2 3 8 4 2" xfId="23139" xr:uid="{00000000-0005-0000-0000-0000655A0000}"/>
    <cellStyle name="Notas 2 2 2 3 8 4 3" xfId="23140" xr:uid="{00000000-0005-0000-0000-0000665A0000}"/>
    <cellStyle name="Notas 2 2 2 3 8 4 4" xfId="23141" xr:uid="{00000000-0005-0000-0000-0000675A0000}"/>
    <cellStyle name="Notas 2 2 2 3 8 4 5" xfId="23142" xr:uid="{00000000-0005-0000-0000-0000685A0000}"/>
    <cellStyle name="Notas 2 2 2 3 8 4 6" xfId="23143" xr:uid="{00000000-0005-0000-0000-0000695A0000}"/>
    <cellStyle name="Notas 2 2 2 3 8 5" xfId="23144" xr:uid="{00000000-0005-0000-0000-00006A5A0000}"/>
    <cellStyle name="Notas 2 2 2 3 8 5 2" xfId="23145" xr:uid="{00000000-0005-0000-0000-00006B5A0000}"/>
    <cellStyle name="Notas 2 2 2 3 8 5 3" xfId="23146" xr:uid="{00000000-0005-0000-0000-00006C5A0000}"/>
    <cellStyle name="Notas 2 2 2 3 8 5 4" xfId="23147" xr:uid="{00000000-0005-0000-0000-00006D5A0000}"/>
    <cellStyle name="Notas 2 2 2 3 8 5 5" xfId="23148" xr:uid="{00000000-0005-0000-0000-00006E5A0000}"/>
    <cellStyle name="Notas 2 2 2 3 8 5 6" xfId="23149" xr:uid="{00000000-0005-0000-0000-00006F5A0000}"/>
    <cellStyle name="Notas 2 2 2 3 8 6" xfId="23150" xr:uid="{00000000-0005-0000-0000-0000705A0000}"/>
    <cellStyle name="Notas 2 2 2 3 8 6 2" xfId="23151" xr:uid="{00000000-0005-0000-0000-0000715A0000}"/>
    <cellStyle name="Notas 2 2 2 3 8 6 3" xfId="23152" xr:uid="{00000000-0005-0000-0000-0000725A0000}"/>
    <cellStyle name="Notas 2 2 2 3 8 6 4" xfId="23153" xr:uid="{00000000-0005-0000-0000-0000735A0000}"/>
    <cellStyle name="Notas 2 2 2 3 8 6 5" xfId="23154" xr:uid="{00000000-0005-0000-0000-0000745A0000}"/>
    <cellStyle name="Notas 2 2 2 3 8 6 6" xfId="23155" xr:uid="{00000000-0005-0000-0000-0000755A0000}"/>
    <cellStyle name="Notas 2 2 2 3 8 7" xfId="23156" xr:uid="{00000000-0005-0000-0000-0000765A0000}"/>
    <cellStyle name="Notas 2 2 2 3 8 7 2" xfId="23157" xr:uid="{00000000-0005-0000-0000-0000775A0000}"/>
    <cellStyle name="Notas 2 2 2 3 8 7 3" xfId="23158" xr:uid="{00000000-0005-0000-0000-0000785A0000}"/>
    <cellStyle name="Notas 2 2 2 3 8 7 4" xfId="23159" xr:uid="{00000000-0005-0000-0000-0000795A0000}"/>
    <cellStyle name="Notas 2 2 2 3 8 7 5" xfId="23160" xr:uid="{00000000-0005-0000-0000-00007A5A0000}"/>
    <cellStyle name="Notas 2 2 2 3 8 7 6" xfId="23161" xr:uid="{00000000-0005-0000-0000-00007B5A0000}"/>
    <cellStyle name="Notas 2 2 2 3 8 8" xfId="23162" xr:uid="{00000000-0005-0000-0000-00007C5A0000}"/>
    <cellStyle name="Notas 2 2 2 3 8 8 2" xfId="23163" xr:uid="{00000000-0005-0000-0000-00007D5A0000}"/>
    <cellStyle name="Notas 2 2 2 3 8 8 3" xfId="23164" xr:uid="{00000000-0005-0000-0000-00007E5A0000}"/>
    <cellStyle name="Notas 2 2 2 3 8 8 4" xfId="23165" xr:uid="{00000000-0005-0000-0000-00007F5A0000}"/>
    <cellStyle name="Notas 2 2 2 3 8 8 5" xfId="23166" xr:uid="{00000000-0005-0000-0000-0000805A0000}"/>
    <cellStyle name="Notas 2 2 2 3 8 8 6" xfId="23167" xr:uid="{00000000-0005-0000-0000-0000815A0000}"/>
    <cellStyle name="Notas 2 2 2 3 8 9" xfId="23168" xr:uid="{00000000-0005-0000-0000-0000825A0000}"/>
    <cellStyle name="Notas 2 2 2 3 9" xfId="23169" xr:uid="{00000000-0005-0000-0000-0000835A0000}"/>
    <cellStyle name="Notas 2 2 2 3 9 10" xfId="23170" xr:uid="{00000000-0005-0000-0000-0000845A0000}"/>
    <cellStyle name="Notas 2 2 2 3 9 11" xfId="23171" xr:uid="{00000000-0005-0000-0000-0000855A0000}"/>
    <cellStyle name="Notas 2 2 2 3 9 12" xfId="23172" xr:uid="{00000000-0005-0000-0000-0000865A0000}"/>
    <cellStyle name="Notas 2 2 2 3 9 13" xfId="23173" xr:uid="{00000000-0005-0000-0000-0000875A0000}"/>
    <cellStyle name="Notas 2 2 2 3 9 2" xfId="23174" xr:uid="{00000000-0005-0000-0000-0000885A0000}"/>
    <cellStyle name="Notas 2 2 2 3 9 2 2" xfId="23175" xr:uid="{00000000-0005-0000-0000-0000895A0000}"/>
    <cellStyle name="Notas 2 2 2 3 9 2 3" xfId="23176" xr:uid="{00000000-0005-0000-0000-00008A5A0000}"/>
    <cellStyle name="Notas 2 2 2 3 9 2 4" xfId="23177" xr:uid="{00000000-0005-0000-0000-00008B5A0000}"/>
    <cellStyle name="Notas 2 2 2 3 9 2 5" xfId="23178" xr:uid="{00000000-0005-0000-0000-00008C5A0000}"/>
    <cellStyle name="Notas 2 2 2 3 9 2 6" xfId="23179" xr:uid="{00000000-0005-0000-0000-00008D5A0000}"/>
    <cellStyle name="Notas 2 2 2 3 9 3" xfId="23180" xr:uid="{00000000-0005-0000-0000-00008E5A0000}"/>
    <cellStyle name="Notas 2 2 2 3 9 3 2" xfId="23181" xr:uid="{00000000-0005-0000-0000-00008F5A0000}"/>
    <cellStyle name="Notas 2 2 2 3 9 3 3" xfId="23182" xr:uid="{00000000-0005-0000-0000-0000905A0000}"/>
    <cellStyle name="Notas 2 2 2 3 9 3 4" xfId="23183" xr:uid="{00000000-0005-0000-0000-0000915A0000}"/>
    <cellStyle name="Notas 2 2 2 3 9 3 5" xfId="23184" xr:uid="{00000000-0005-0000-0000-0000925A0000}"/>
    <cellStyle name="Notas 2 2 2 3 9 3 6" xfId="23185" xr:uid="{00000000-0005-0000-0000-0000935A0000}"/>
    <cellStyle name="Notas 2 2 2 3 9 4" xfId="23186" xr:uid="{00000000-0005-0000-0000-0000945A0000}"/>
    <cellStyle name="Notas 2 2 2 3 9 4 2" xfId="23187" xr:uid="{00000000-0005-0000-0000-0000955A0000}"/>
    <cellStyle name="Notas 2 2 2 3 9 4 3" xfId="23188" xr:uid="{00000000-0005-0000-0000-0000965A0000}"/>
    <cellStyle name="Notas 2 2 2 3 9 4 4" xfId="23189" xr:uid="{00000000-0005-0000-0000-0000975A0000}"/>
    <cellStyle name="Notas 2 2 2 3 9 4 5" xfId="23190" xr:uid="{00000000-0005-0000-0000-0000985A0000}"/>
    <cellStyle name="Notas 2 2 2 3 9 4 6" xfId="23191" xr:uid="{00000000-0005-0000-0000-0000995A0000}"/>
    <cellStyle name="Notas 2 2 2 3 9 5" xfId="23192" xr:uid="{00000000-0005-0000-0000-00009A5A0000}"/>
    <cellStyle name="Notas 2 2 2 3 9 5 2" xfId="23193" xr:uid="{00000000-0005-0000-0000-00009B5A0000}"/>
    <cellStyle name="Notas 2 2 2 3 9 5 3" xfId="23194" xr:uid="{00000000-0005-0000-0000-00009C5A0000}"/>
    <cellStyle name="Notas 2 2 2 3 9 5 4" xfId="23195" xr:uid="{00000000-0005-0000-0000-00009D5A0000}"/>
    <cellStyle name="Notas 2 2 2 3 9 5 5" xfId="23196" xr:uid="{00000000-0005-0000-0000-00009E5A0000}"/>
    <cellStyle name="Notas 2 2 2 3 9 5 6" xfId="23197" xr:uid="{00000000-0005-0000-0000-00009F5A0000}"/>
    <cellStyle name="Notas 2 2 2 3 9 6" xfId="23198" xr:uid="{00000000-0005-0000-0000-0000A05A0000}"/>
    <cellStyle name="Notas 2 2 2 3 9 6 2" xfId="23199" xr:uid="{00000000-0005-0000-0000-0000A15A0000}"/>
    <cellStyle name="Notas 2 2 2 3 9 6 3" xfId="23200" xr:uid="{00000000-0005-0000-0000-0000A25A0000}"/>
    <cellStyle name="Notas 2 2 2 3 9 6 4" xfId="23201" xr:uid="{00000000-0005-0000-0000-0000A35A0000}"/>
    <cellStyle name="Notas 2 2 2 3 9 6 5" xfId="23202" xr:uid="{00000000-0005-0000-0000-0000A45A0000}"/>
    <cellStyle name="Notas 2 2 2 3 9 6 6" xfId="23203" xr:uid="{00000000-0005-0000-0000-0000A55A0000}"/>
    <cellStyle name="Notas 2 2 2 3 9 7" xfId="23204" xr:uid="{00000000-0005-0000-0000-0000A65A0000}"/>
    <cellStyle name="Notas 2 2 2 3 9 7 2" xfId="23205" xr:uid="{00000000-0005-0000-0000-0000A75A0000}"/>
    <cellStyle name="Notas 2 2 2 3 9 7 3" xfId="23206" xr:uid="{00000000-0005-0000-0000-0000A85A0000}"/>
    <cellStyle name="Notas 2 2 2 3 9 7 4" xfId="23207" xr:uid="{00000000-0005-0000-0000-0000A95A0000}"/>
    <cellStyle name="Notas 2 2 2 3 9 7 5" xfId="23208" xr:uid="{00000000-0005-0000-0000-0000AA5A0000}"/>
    <cellStyle name="Notas 2 2 2 3 9 7 6" xfId="23209" xr:uid="{00000000-0005-0000-0000-0000AB5A0000}"/>
    <cellStyle name="Notas 2 2 2 3 9 8" xfId="23210" xr:uid="{00000000-0005-0000-0000-0000AC5A0000}"/>
    <cellStyle name="Notas 2 2 2 3 9 8 2" xfId="23211" xr:uid="{00000000-0005-0000-0000-0000AD5A0000}"/>
    <cellStyle name="Notas 2 2 2 3 9 8 3" xfId="23212" xr:uid="{00000000-0005-0000-0000-0000AE5A0000}"/>
    <cellStyle name="Notas 2 2 2 3 9 8 4" xfId="23213" xr:uid="{00000000-0005-0000-0000-0000AF5A0000}"/>
    <cellStyle name="Notas 2 2 2 3 9 8 5" xfId="23214" xr:uid="{00000000-0005-0000-0000-0000B05A0000}"/>
    <cellStyle name="Notas 2 2 2 3 9 8 6" xfId="23215" xr:uid="{00000000-0005-0000-0000-0000B15A0000}"/>
    <cellStyle name="Notas 2 2 2 3 9 9" xfId="23216" xr:uid="{00000000-0005-0000-0000-0000B25A0000}"/>
    <cellStyle name="Notas 2 2 2 4" xfId="23217" xr:uid="{00000000-0005-0000-0000-0000B35A0000}"/>
    <cellStyle name="Notas 2 2 2 4 10" xfId="23218" xr:uid="{00000000-0005-0000-0000-0000B45A0000}"/>
    <cellStyle name="Notas 2 2 2 4 10 2" xfId="23219" xr:uid="{00000000-0005-0000-0000-0000B55A0000}"/>
    <cellStyle name="Notas 2 2 2 4 10 3" xfId="23220" xr:uid="{00000000-0005-0000-0000-0000B65A0000}"/>
    <cellStyle name="Notas 2 2 2 4 10 4" xfId="23221" xr:uid="{00000000-0005-0000-0000-0000B75A0000}"/>
    <cellStyle name="Notas 2 2 2 4 10 5" xfId="23222" xr:uid="{00000000-0005-0000-0000-0000B85A0000}"/>
    <cellStyle name="Notas 2 2 2 4 10 6" xfId="23223" xr:uid="{00000000-0005-0000-0000-0000B95A0000}"/>
    <cellStyle name="Notas 2 2 2 4 11" xfId="23224" xr:uid="{00000000-0005-0000-0000-0000BA5A0000}"/>
    <cellStyle name="Notas 2 2 2 4 11 2" xfId="23225" xr:uid="{00000000-0005-0000-0000-0000BB5A0000}"/>
    <cellStyle name="Notas 2 2 2 4 11 3" xfId="23226" xr:uid="{00000000-0005-0000-0000-0000BC5A0000}"/>
    <cellStyle name="Notas 2 2 2 4 11 4" xfId="23227" xr:uid="{00000000-0005-0000-0000-0000BD5A0000}"/>
    <cellStyle name="Notas 2 2 2 4 11 5" xfId="23228" xr:uid="{00000000-0005-0000-0000-0000BE5A0000}"/>
    <cellStyle name="Notas 2 2 2 4 11 6" xfId="23229" xr:uid="{00000000-0005-0000-0000-0000BF5A0000}"/>
    <cellStyle name="Notas 2 2 2 4 12" xfId="23230" xr:uid="{00000000-0005-0000-0000-0000C05A0000}"/>
    <cellStyle name="Notas 2 2 2 4 12 2" xfId="23231" xr:uid="{00000000-0005-0000-0000-0000C15A0000}"/>
    <cellStyle name="Notas 2 2 2 4 12 3" xfId="23232" xr:uid="{00000000-0005-0000-0000-0000C25A0000}"/>
    <cellStyle name="Notas 2 2 2 4 12 4" xfId="23233" xr:uid="{00000000-0005-0000-0000-0000C35A0000}"/>
    <cellStyle name="Notas 2 2 2 4 12 5" xfId="23234" xr:uid="{00000000-0005-0000-0000-0000C45A0000}"/>
    <cellStyle name="Notas 2 2 2 4 12 6" xfId="23235" xr:uid="{00000000-0005-0000-0000-0000C55A0000}"/>
    <cellStyle name="Notas 2 2 2 4 13" xfId="23236" xr:uid="{00000000-0005-0000-0000-0000C65A0000}"/>
    <cellStyle name="Notas 2 2 2 4 13 2" xfId="23237" xr:uid="{00000000-0005-0000-0000-0000C75A0000}"/>
    <cellStyle name="Notas 2 2 2 4 13 3" xfId="23238" xr:uid="{00000000-0005-0000-0000-0000C85A0000}"/>
    <cellStyle name="Notas 2 2 2 4 13 4" xfId="23239" xr:uid="{00000000-0005-0000-0000-0000C95A0000}"/>
    <cellStyle name="Notas 2 2 2 4 13 5" xfId="23240" xr:uid="{00000000-0005-0000-0000-0000CA5A0000}"/>
    <cellStyle name="Notas 2 2 2 4 13 6" xfId="23241" xr:uid="{00000000-0005-0000-0000-0000CB5A0000}"/>
    <cellStyle name="Notas 2 2 2 4 14" xfId="23242" xr:uid="{00000000-0005-0000-0000-0000CC5A0000}"/>
    <cellStyle name="Notas 2 2 2 4 14 2" xfId="23243" xr:uid="{00000000-0005-0000-0000-0000CD5A0000}"/>
    <cellStyle name="Notas 2 2 2 4 14 3" xfId="23244" xr:uid="{00000000-0005-0000-0000-0000CE5A0000}"/>
    <cellStyle name="Notas 2 2 2 4 14 4" xfId="23245" xr:uid="{00000000-0005-0000-0000-0000CF5A0000}"/>
    <cellStyle name="Notas 2 2 2 4 14 5" xfId="23246" xr:uid="{00000000-0005-0000-0000-0000D05A0000}"/>
    <cellStyle name="Notas 2 2 2 4 14 6" xfId="23247" xr:uid="{00000000-0005-0000-0000-0000D15A0000}"/>
    <cellStyle name="Notas 2 2 2 4 15" xfId="23248" xr:uid="{00000000-0005-0000-0000-0000D25A0000}"/>
    <cellStyle name="Notas 2 2 2 4 15 2" xfId="23249" xr:uid="{00000000-0005-0000-0000-0000D35A0000}"/>
    <cellStyle name="Notas 2 2 2 4 15 3" xfId="23250" xr:uid="{00000000-0005-0000-0000-0000D45A0000}"/>
    <cellStyle name="Notas 2 2 2 4 15 4" xfId="23251" xr:uid="{00000000-0005-0000-0000-0000D55A0000}"/>
    <cellStyle name="Notas 2 2 2 4 15 5" xfId="23252" xr:uid="{00000000-0005-0000-0000-0000D65A0000}"/>
    <cellStyle name="Notas 2 2 2 4 15 6" xfId="23253" xr:uid="{00000000-0005-0000-0000-0000D75A0000}"/>
    <cellStyle name="Notas 2 2 2 4 16" xfId="23254" xr:uid="{00000000-0005-0000-0000-0000D85A0000}"/>
    <cellStyle name="Notas 2 2 2 4 17" xfId="23255" xr:uid="{00000000-0005-0000-0000-0000D95A0000}"/>
    <cellStyle name="Notas 2 2 2 4 18" xfId="23256" xr:uid="{00000000-0005-0000-0000-0000DA5A0000}"/>
    <cellStyle name="Notas 2 2 2 4 19" xfId="23257" xr:uid="{00000000-0005-0000-0000-0000DB5A0000}"/>
    <cellStyle name="Notas 2 2 2 4 2" xfId="23258" xr:uid="{00000000-0005-0000-0000-0000DC5A0000}"/>
    <cellStyle name="Notas 2 2 2 4 2 10" xfId="23259" xr:uid="{00000000-0005-0000-0000-0000DD5A0000}"/>
    <cellStyle name="Notas 2 2 2 4 2 10 2" xfId="23260" xr:uid="{00000000-0005-0000-0000-0000DE5A0000}"/>
    <cellStyle name="Notas 2 2 2 4 2 10 3" xfId="23261" xr:uid="{00000000-0005-0000-0000-0000DF5A0000}"/>
    <cellStyle name="Notas 2 2 2 4 2 10 4" xfId="23262" xr:uid="{00000000-0005-0000-0000-0000E05A0000}"/>
    <cellStyle name="Notas 2 2 2 4 2 10 5" xfId="23263" xr:uid="{00000000-0005-0000-0000-0000E15A0000}"/>
    <cellStyle name="Notas 2 2 2 4 2 10 6" xfId="23264" xr:uid="{00000000-0005-0000-0000-0000E25A0000}"/>
    <cellStyle name="Notas 2 2 2 4 2 11" xfId="23265" xr:uid="{00000000-0005-0000-0000-0000E35A0000}"/>
    <cellStyle name="Notas 2 2 2 4 2 11 2" xfId="23266" xr:uid="{00000000-0005-0000-0000-0000E45A0000}"/>
    <cellStyle name="Notas 2 2 2 4 2 11 3" xfId="23267" xr:uid="{00000000-0005-0000-0000-0000E55A0000}"/>
    <cellStyle name="Notas 2 2 2 4 2 11 4" xfId="23268" xr:uid="{00000000-0005-0000-0000-0000E65A0000}"/>
    <cellStyle name="Notas 2 2 2 4 2 11 5" xfId="23269" xr:uid="{00000000-0005-0000-0000-0000E75A0000}"/>
    <cellStyle name="Notas 2 2 2 4 2 11 6" xfId="23270" xr:uid="{00000000-0005-0000-0000-0000E85A0000}"/>
    <cellStyle name="Notas 2 2 2 4 2 12" xfId="23271" xr:uid="{00000000-0005-0000-0000-0000E95A0000}"/>
    <cellStyle name="Notas 2 2 2 4 2 12 2" xfId="23272" xr:uid="{00000000-0005-0000-0000-0000EA5A0000}"/>
    <cellStyle name="Notas 2 2 2 4 2 12 3" xfId="23273" xr:uid="{00000000-0005-0000-0000-0000EB5A0000}"/>
    <cellStyle name="Notas 2 2 2 4 2 12 4" xfId="23274" xr:uid="{00000000-0005-0000-0000-0000EC5A0000}"/>
    <cellStyle name="Notas 2 2 2 4 2 12 5" xfId="23275" xr:uid="{00000000-0005-0000-0000-0000ED5A0000}"/>
    <cellStyle name="Notas 2 2 2 4 2 12 6" xfId="23276" xr:uid="{00000000-0005-0000-0000-0000EE5A0000}"/>
    <cellStyle name="Notas 2 2 2 4 2 13" xfId="23277" xr:uid="{00000000-0005-0000-0000-0000EF5A0000}"/>
    <cellStyle name="Notas 2 2 2 4 2 13 2" xfId="23278" xr:uid="{00000000-0005-0000-0000-0000F05A0000}"/>
    <cellStyle name="Notas 2 2 2 4 2 13 3" xfId="23279" xr:uid="{00000000-0005-0000-0000-0000F15A0000}"/>
    <cellStyle name="Notas 2 2 2 4 2 13 4" xfId="23280" xr:uid="{00000000-0005-0000-0000-0000F25A0000}"/>
    <cellStyle name="Notas 2 2 2 4 2 13 5" xfId="23281" xr:uid="{00000000-0005-0000-0000-0000F35A0000}"/>
    <cellStyle name="Notas 2 2 2 4 2 13 6" xfId="23282" xr:uid="{00000000-0005-0000-0000-0000F45A0000}"/>
    <cellStyle name="Notas 2 2 2 4 2 14" xfId="23283" xr:uid="{00000000-0005-0000-0000-0000F55A0000}"/>
    <cellStyle name="Notas 2 2 2 4 2 14 2" xfId="23284" xr:uid="{00000000-0005-0000-0000-0000F65A0000}"/>
    <cellStyle name="Notas 2 2 2 4 2 14 3" xfId="23285" xr:uid="{00000000-0005-0000-0000-0000F75A0000}"/>
    <cellStyle name="Notas 2 2 2 4 2 14 4" xfId="23286" xr:uid="{00000000-0005-0000-0000-0000F85A0000}"/>
    <cellStyle name="Notas 2 2 2 4 2 14 5" xfId="23287" xr:uid="{00000000-0005-0000-0000-0000F95A0000}"/>
    <cellStyle name="Notas 2 2 2 4 2 14 6" xfId="23288" xr:uid="{00000000-0005-0000-0000-0000FA5A0000}"/>
    <cellStyle name="Notas 2 2 2 4 2 15" xfId="23289" xr:uid="{00000000-0005-0000-0000-0000FB5A0000}"/>
    <cellStyle name="Notas 2 2 2 4 2 16" xfId="23290" xr:uid="{00000000-0005-0000-0000-0000FC5A0000}"/>
    <cellStyle name="Notas 2 2 2 4 2 17" xfId="23291" xr:uid="{00000000-0005-0000-0000-0000FD5A0000}"/>
    <cellStyle name="Notas 2 2 2 4 2 18" xfId="23292" xr:uid="{00000000-0005-0000-0000-0000FE5A0000}"/>
    <cellStyle name="Notas 2 2 2 4 2 19" xfId="23293" xr:uid="{00000000-0005-0000-0000-0000FF5A0000}"/>
    <cellStyle name="Notas 2 2 2 4 2 2" xfId="23294" xr:uid="{00000000-0005-0000-0000-0000005B0000}"/>
    <cellStyle name="Notas 2 2 2 4 2 2 10" xfId="23295" xr:uid="{00000000-0005-0000-0000-0000015B0000}"/>
    <cellStyle name="Notas 2 2 2 4 2 2 10 2" xfId="23296" xr:uid="{00000000-0005-0000-0000-0000025B0000}"/>
    <cellStyle name="Notas 2 2 2 4 2 2 10 3" xfId="23297" xr:uid="{00000000-0005-0000-0000-0000035B0000}"/>
    <cellStyle name="Notas 2 2 2 4 2 2 10 4" xfId="23298" xr:uid="{00000000-0005-0000-0000-0000045B0000}"/>
    <cellStyle name="Notas 2 2 2 4 2 2 10 5" xfId="23299" xr:uid="{00000000-0005-0000-0000-0000055B0000}"/>
    <cellStyle name="Notas 2 2 2 4 2 2 10 6" xfId="23300" xr:uid="{00000000-0005-0000-0000-0000065B0000}"/>
    <cellStyle name="Notas 2 2 2 4 2 2 11" xfId="23301" xr:uid="{00000000-0005-0000-0000-0000075B0000}"/>
    <cellStyle name="Notas 2 2 2 4 2 2 11 2" xfId="23302" xr:uid="{00000000-0005-0000-0000-0000085B0000}"/>
    <cellStyle name="Notas 2 2 2 4 2 2 11 3" xfId="23303" xr:uid="{00000000-0005-0000-0000-0000095B0000}"/>
    <cellStyle name="Notas 2 2 2 4 2 2 11 4" xfId="23304" xr:uid="{00000000-0005-0000-0000-00000A5B0000}"/>
    <cellStyle name="Notas 2 2 2 4 2 2 11 5" xfId="23305" xr:uid="{00000000-0005-0000-0000-00000B5B0000}"/>
    <cellStyle name="Notas 2 2 2 4 2 2 11 6" xfId="23306" xr:uid="{00000000-0005-0000-0000-00000C5B0000}"/>
    <cellStyle name="Notas 2 2 2 4 2 2 12" xfId="23307" xr:uid="{00000000-0005-0000-0000-00000D5B0000}"/>
    <cellStyle name="Notas 2 2 2 4 2 2 12 2" xfId="23308" xr:uid="{00000000-0005-0000-0000-00000E5B0000}"/>
    <cellStyle name="Notas 2 2 2 4 2 2 12 3" xfId="23309" xr:uid="{00000000-0005-0000-0000-00000F5B0000}"/>
    <cellStyle name="Notas 2 2 2 4 2 2 12 4" xfId="23310" xr:uid="{00000000-0005-0000-0000-0000105B0000}"/>
    <cellStyle name="Notas 2 2 2 4 2 2 12 5" xfId="23311" xr:uid="{00000000-0005-0000-0000-0000115B0000}"/>
    <cellStyle name="Notas 2 2 2 4 2 2 12 6" xfId="23312" xr:uid="{00000000-0005-0000-0000-0000125B0000}"/>
    <cellStyle name="Notas 2 2 2 4 2 2 13" xfId="23313" xr:uid="{00000000-0005-0000-0000-0000135B0000}"/>
    <cellStyle name="Notas 2 2 2 4 2 2 13 2" xfId="23314" xr:uid="{00000000-0005-0000-0000-0000145B0000}"/>
    <cellStyle name="Notas 2 2 2 4 2 2 13 3" xfId="23315" xr:uid="{00000000-0005-0000-0000-0000155B0000}"/>
    <cellStyle name="Notas 2 2 2 4 2 2 13 4" xfId="23316" xr:uid="{00000000-0005-0000-0000-0000165B0000}"/>
    <cellStyle name="Notas 2 2 2 4 2 2 13 5" xfId="23317" xr:uid="{00000000-0005-0000-0000-0000175B0000}"/>
    <cellStyle name="Notas 2 2 2 4 2 2 13 6" xfId="23318" xr:uid="{00000000-0005-0000-0000-0000185B0000}"/>
    <cellStyle name="Notas 2 2 2 4 2 2 14" xfId="23319" xr:uid="{00000000-0005-0000-0000-0000195B0000}"/>
    <cellStyle name="Notas 2 2 2 4 2 2 14 2" xfId="23320" xr:uid="{00000000-0005-0000-0000-00001A5B0000}"/>
    <cellStyle name="Notas 2 2 2 4 2 2 14 3" xfId="23321" xr:uid="{00000000-0005-0000-0000-00001B5B0000}"/>
    <cellStyle name="Notas 2 2 2 4 2 2 14 4" xfId="23322" xr:uid="{00000000-0005-0000-0000-00001C5B0000}"/>
    <cellStyle name="Notas 2 2 2 4 2 2 14 5" xfId="23323" xr:uid="{00000000-0005-0000-0000-00001D5B0000}"/>
    <cellStyle name="Notas 2 2 2 4 2 2 14 6" xfId="23324" xr:uid="{00000000-0005-0000-0000-00001E5B0000}"/>
    <cellStyle name="Notas 2 2 2 4 2 2 15" xfId="23325" xr:uid="{00000000-0005-0000-0000-00001F5B0000}"/>
    <cellStyle name="Notas 2 2 2 4 2 2 16" xfId="23326" xr:uid="{00000000-0005-0000-0000-0000205B0000}"/>
    <cellStyle name="Notas 2 2 2 4 2 2 17" xfId="23327" xr:uid="{00000000-0005-0000-0000-0000215B0000}"/>
    <cellStyle name="Notas 2 2 2 4 2 2 18" xfId="23328" xr:uid="{00000000-0005-0000-0000-0000225B0000}"/>
    <cellStyle name="Notas 2 2 2 4 2 2 19" xfId="23329" xr:uid="{00000000-0005-0000-0000-0000235B0000}"/>
    <cellStyle name="Notas 2 2 2 4 2 2 2" xfId="23330" xr:uid="{00000000-0005-0000-0000-0000245B0000}"/>
    <cellStyle name="Notas 2 2 2 4 2 2 2 10" xfId="23331" xr:uid="{00000000-0005-0000-0000-0000255B0000}"/>
    <cellStyle name="Notas 2 2 2 4 2 2 2 11" xfId="23332" xr:uid="{00000000-0005-0000-0000-0000265B0000}"/>
    <cellStyle name="Notas 2 2 2 4 2 2 2 12" xfId="23333" xr:uid="{00000000-0005-0000-0000-0000275B0000}"/>
    <cellStyle name="Notas 2 2 2 4 2 2 2 13" xfId="23334" xr:uid="{00000000-0005-0000-0000-0000285B0000}"/>
    <cellStyle name="Notas 2 2 2 4 2 2 2 14" xfId="23335" xr:uid="{00000000-0005-0000-0000-0000295B0000}"/>
    <cellStyle name="Notas 2 2 2 4 2 2 2 15" xfId="23336" xr:uid="{00000000-0005-0000-0000-00002A5B0000}"/>
    <cellStyle name="Notas 2 2 2 4 2 2 2 2" xfId="23337" xr:uid="{00000000-0005-0000-0000-00002B5B0000}"/>
    <cellStyle name="Notas 2 2 2 4 2 2 2 2 10" xfId="23338" xr:uid="{00000000-0005-0000-0000-00002C5B0000}"/>
    <cellStyle name="Notas 2 2 2 4 2 2 2 2 11" xfId="23339" xr:uid="{00000000-0005-0000-0000-00002D5B0000}"/>
    <cellStyle name="Notas 2 2 2 4 2 2 2 2 12" xfId="23340" xr:uid="{00000000-0005-0000-0000-00002E5B0000}"/>
    <cellStyle name="Notas 2 2 2 4 2 2 2 2 13" xfId="23341" xr:uid="{00000000-0005-0000-0000-00002F5B0000}"/>
    <cellStyle name="Notas 2 2 2 4 2 2 2 2 2" xfId="23342" xr:uid="{00000000-0005-0000-0000-0000305B0000}"/>
    <cellStyle name="Notas 2 2 2 4 2 2 2 2 2 2" xfId="23343" xr:uid="{00000000-0005-0000-0000-0000315B0000}"/>
    <cellStyle name="Notas 2 2 2 4 2 2 2 2 2 3" xfId="23344" xr:uid="{00000000-0005-0000-0000-0000325B0000}"/>
    <cellStyle name="Notas 2 2 2 4 2 2 2 2 2 4" xfId="23345" xr:uid="{00000000-0005-0000-0000-0000335B0000}"/>
    <cellStyle name="Notas 2 2 2 4 2 2 2 2 2 5" xfId="23346" xr:uid="{00000000-0005-0000-0000-0000345B0000}"/>
    <cellStyle name="Notas 2 2 2 4 2 2 2 2 2 6" xfId="23347" xr:uid="{00000000-0005-0000-0000-0000355B0000}"/>
    <cellStyle name="Notas 2 2 2 4 2 2 2 2 3" xfId="23348" xr:uid="{00000000-0005-0000-0000-0000365B0000}"/>
    <cellStyle name="Notas 2 2 2 4 2 2 2 2 3 2" xfId="23349" xr:uid="{00000000-0005-0000-0000-0000375B0000}"/>
    <cellStyle name="Notas 2 2 2 4 2 2 2 2 3 3" xfId="23350" xr:uid="{00000000-0005-0000-0000-0000385B0000}"/>
    <cellStyle name="Notas 2 2 2 4 2 2 2 2 3 4" xfId="23351" xr:uid="{00000000-0005-0000-0000-0000395B0000}"/>
    <cellStyle name="Notas 2 2 2 4 2 2 2 2 3 5" xfId="23352" xr:uid="{00000000-0005-0000-0000-00003A5B0000}"/>
    <cellStyle name="Notas 2 2 2 4 2 2 2 2 3 6" xfId="23353" xr:uid="{00000000-0005-0000-0000-00003B5B0000}"/>
    <cellStyle name="Notas 2 2 2 4 2 2 2 2 4" xfId="23354" xr:uid="{00000000-0005-0000-0000-00003C5B0000}"/>
    <cellStyle name="Notas 2 2 2 4 2 2 2 2 4 2" xfId="23355" xr:uid="{00000000-0005-0000-0000-00003D5B0000}"/>
    <cellStyle name="Notas 2 2 2 4 2 2 2 2 4 3" xfId="23356" xr:uid="{00000000-0005-0000-0000-00003E5B0000}"/>
    <cellStyle name="Notas 2 2 2 4 2 2 2 2 4 4" xfId="23357" xr:uid="{00000000-0005-0000-0000-00003F5B0000}"/>
    <cellStyle name="Notas 2 2 2 4 2 2 2 2 4 5" xfId="23358" xr:uid="{00000000-0005-0000-0000-0000405B0000}"/>
    <cellStyle name="Notas 2 2 2 4 2 2 2 2 4 6" xfId="23359" xr:uid="{00000000-0005-0000-0000-0000415B0000}"/>
    <cellStyle name="Notas 2 2 2 4 2 2 2 2 5" xfId="23360" xr:uid="{00000000-0005-0000-0000-0000425B0000}"/>
    <cellStyle name="Notas 2 2 2 4 2 2 2 2 5 2" xfId="23361" xr:uid="{00000000-0005-0000-0000-0000435B0000}"/>
    <cellStyle name="Notas 2 2 2 4 2 2 2 2 5 3" xfId="23362" xr:uid="{00000000-0005-0000-0000-0000445B0000}"/>
    <cellStyle name="Notas 2 2 2 4 2 2 2 2 5 4" xfId="23363" xr:uid="{00000000-0005-0000-0000-0000455B0000}"/>
    <cellStyle name="Notas 2 2 2 4 2 2 2 2 5 5" xfId="23364" xr:uid="{00000000-0005-0000-0000-0000465B0000}"/>
    <cellStyle name="Notas 2 2 2 4 2 2 2 2 5 6" xfId="23365" xr:uid="{00000000-0005-0000-0000-0000475B0000}"/>
    <cellStyle name="Notas 2 2 2 4 2 2 2 2 6" xfId="23366" xr:uid="{00000000-0005-0000-0000-0000485B0000}"/>
    <cellStyle name="Notas 2 2 2 4 2 2 2 2 6 2" xfId="23367" xr:uid="{00000000-0005-0000-0000-0000495B0000}"/>
    <cellStyle name="Notas 2 2 2 4 2 2 2 2 6 3" xfId="23368" xr:uid="{00000000-0005-0000-0000-00004A5B0000}"/>
    <cellStyle name="Notas 2 2 2 4 2 2 2 2 6 4" xfId="23369" xr:uid="{00000000-0005-0000-0000-00004B5B0000}"/>
    <cellStyle name="Notas 2 2 2 4 2 2 2 2 6 5" xfId="23370" xr:uid="{00000000-0005-0000-0000-00004C5B0000}"/>
    <cellStyle name="Notas 2 2 2 4 2 2 2 2 6 6" xfId="23371" xr:uid="{00000000-0005-0000-0000-00004D5B0000}"/>
    <cellStyle name="Notas 2 2 2 4 2 2 2 2 7" xfId="23372" xr:uid="{00000000-0005-0000-0000-00004E5B0000}"/>
    <cellStyle name="Notas 2 2 2 4 2 2 2 2 7 2" xfId="23373" xr:uid="{00000000-0005-0000-0000-00004F5B0000}"/>
    <cellStyle name="Notas 2 2 2 4 2 2 2 2 7 3" xfId="23374" xr:uid="{00000000-0005-0000-0000-0000505B0000}"/>
    <cellStyle name="Notas 2 2 2 4 2 2 2 2 7 4" xfId="23375" xr:uid="{00000000-0005-0000-0000-0000515B0000}"/>
    <cellStyle name="Notas 2 2 2 4 2 2 2 2 7 5" xfId="23376" xr:uid="{00000000-0005-0000-0000-0000525B0000}"/>
    <cellStyle name="Notas 2 2 2 4 2 2 2 2 7 6" xfId="23377" xr:uid="{00000000-0005-0000-0000-0000535B0000}"/>
    <cellStyle name="Notas 2 2 2 4 2 2 2 2 8" xfId="23378" xr:uid="{00000000-0005-0000-0000-0000545B0000}"/>
    <cellStyle name="Notas 2 2 2 4 2 2 2 2 8 2" xfId="23379" xr:uid="{00000000-0005-0000-0000-0000555B0000}"/>
    <cellStyle name="Notas 2 2 2 4 2 2 2 2 8 3" xfId="23380" xr:uid="{00000000-0005-0000-0000-0000565B0000}"/>
    <cellStyle name="Notas 2 2 2 4 2 2 2 2 8 4" xfId="23381" xr:uid="{00000000-0005-0000-0000-0000575B0000}"/>
    <cellStyle name="Notas 2 2 2 4 2 2 2 2 8 5" xfId="23382" xr:uid="{00000000-0005-0000-0000-0000585B0000}"/>
    <cellStyle name="Notas 2 2 2 4 2 2 2 2 8 6" xfId="23383" xr:uid="{00000000-0005-0000-0000-0000595B0000}"/>
    <cellStyle name="Notas 2 2 2 4 2 2 2 2 9" xfId="23384" xr:uid="{00000000-0005-0000-0000-00005A5B0000}"/>
    <cellStyle name="Notas 2 2 2 4 2 2 2 3" xfId="23385" xr:uid="{00000000-0005-0000-0000-00005B5B0000}"/>
    <cellStyle name="Notas 2 2 2 4 2 2 2 3 2" xfId="23386" xr:uid="{00000000-0005-0000-0000-00005C5B0000}"/>
    <cellStyle name="Notas 2 2 2 4 2 2 2 3 3" xfId="23387" xr:uid="{00000000-0005-0000-0000-00005D5B0000}"/>
    <cellStyle name="Notas 2 2 2 4 2 2 2 3 4" xfId="23388" xr:uid="{00000000-0005-0000-0000-00005E5B0000}"/>
    <cellStyle name="Notas 2 2 2 4 2 2 2 3 5" xfId="23389" xr:uid="{00000000-0005-0000-0000-00005F5B0000}"/>
    <cellStyle name="Notas 2 2 2 4 2 2 2 3 6" xfId="23390" xr:uid="{00000000-0005-0000-0000-0000605B0000}"/>
    <cellStyle name="Notas 2 2 2 4 2 2 2 4" xfId="23391" xr:uid="{00000000-0005-0000-0000-0000615B0000}"/>
    <cellStyle name="Notas 2 2 2 4 2 2 2 4 2" xfId="23392" xr:uid="{00000000-0005-0000-0000-0000625B0000}"/>
    <cellStyle name="Notas 2 2 2 4 2 2 2 4 3" xfId="23393" xr:uid="{00000000-0005-0000-0000-0000635B0000}"/>
    <cellStyle name="Notas 2 2 2 4 2 2 2 4 4" xfId="23394" xr:uid="{00000000-0005-0000-0000-0000645B0000}"/>
    <cellStyle name="Notas 2 2 2 4 2 2 2 4 5" xfId="23395" xr:uid="{00000000-0005-0000-0000-0000655B0000}"/>
    <cellStyle name="Notas 2 2 2 4 2 2 2 4 6" xfId="23396" xr:uid="{00000000-0005-0000-0000-0000665B0000}"/>
    <cellStyle name="Notas 2 2 2 4 2 2 2 5" xfId="23397" xr:uid="{00000000-0005-0000-0000-0000675B0000}"/>
    <cellStyle name="Notas 2 2 2 4 2 2 2 5 2" xfId="23398" xr:uid="{00000000-0005-0000-0000-0000685B0000}"/>
    <cellStyle name="Notas 2 2 2 4 2 2 2 5 3" xfId="23399" xr:uid="{00000000-0005-0000-0000-0000695B0000}"/>
    <cellStyle name="Notas 2 2 2 4 2 2 2 5 4" xfId="23400" xr:uid="{00000000-0005-0000-0000-00006A5B0000}"/>
    <cellStyle name="Notas 2 2 2 4 2 2 2 5 5" xfId="23401" xr:uid="{00000000-0005-0000-0000-00006B5B0000}"/>
    <cellStyle name="Notas 2 2 2 4 2 2 2 5 6" xfId="23402" xr:uid="{00000000-0005-0000-0000-00006C5B0000}"/>
    <cellStyle name="Notas 2 2 2 4 2 2 2 6" xfId="23403" xr:uid="{00000000-0005-0000-0000-00006D5B0000}"/>
    <cellStyle name="Notas 2 2 2 4 2 2 2 6 2" xfId="23404" xr:uid="{00000000-0005-0000-0000-00006E5B0000}"/>
    <cellStyle name="Notas 2 2 2 4 2 2 2 6 3" xfId="23405" xr:uid="{00000000-0005-0000-0000-00006F5B0000}"/>
    <cellStyle name="Notas 2 2 2 4 2 2 2 6 4" xfId="23406" xr:uid="{00000000-0005-0000-0000-0000705B0000}"/>
    <cellStyle name="Notas 2 2 2 4 2 2 2 6 5" xfId="23407" xr:uid="{00000000-0005-0000-0000-0000715B0000}"/>
    <cellStyle name="Notas 2 2 2 4 2 2 2 6 6" xfId="23408" xr:uid="{00000000-0005-0000-0000-0000725B0000}"/>
    <cellStyle name="Notas 2 2 2 4 2 2 2 7" xfId="23409" xr:uid="{00000000-0005-0000-0000-0000735B0000}"/>
    <cellStyle name="Notas 2 2 2 4 2 2 2 7 2" xfId="23410" xr:uid="{00000000-0005-0000-0000-0000745B0000}"/>
    <cellStyle name="Notas 2 2 2 4 2 2 2 7 3" xfId="23411" xr:uid="{00000000-0005-0000-0000-0000755B0000}"/>
    <cellStyle name="Notas 2 2 2 4 2 2 2 7 4" xfId="23412" xr:uid="{00000000-0005-0000-0000-0000765B0000}"/>
    <cellStyle name="Notas 2 2 2 4 2 2 2 7 5" xfId="23413" xr:uid="{00000000-0005-0000-0000-0000775B0000}"/>
    <cellStyle name="Notas 2 2 2 4 2 2 2 7 6" xfId="23414" xr:uid="{00000000-0005-0000-0000-0000785B0000}"/>
    <cellStyle name="Notas 2 2 2 4 2 2 2 8" xfId="23415" xr:uid="{00000000-0005-0000-0000-0000795B0000}"/>
    <cellStyle name="Notas 2 2 2 4 2 2 2 8 2" xfId="23416" xr:uid="{00000000-0005-0000-0000-00007A5B0000}"/>
    <cellStyle name="Notas 2 2 2 4 2 2 2 8 3" xfId="23417" xr:uid="{00000000-0005-0000-0000-00007B5B0000}"/>
    <cellStyle name="Notas 2 2 2 4 2 2 2 8 4" xfId="23418" xr:uid="{00000000-0005-0000-0000-00007C5B0000}"/>
    <cellStyle name="Notas 2 2 2 4 2 2 2 8 5" xfId="23419" xr:uid="{00000000-0005-0000-0000-00007D5B0000}"/>
    <cellStyle name="Notas 2 2 2 4 2 2 2 8 6" xfId="23420" xr:uid="{00000000-0005-0000-0000-00007E5B0000}"/>
    <cellStyle name="Notas 2 2 2 4 2 2 2 9" xfId="23421" xr:uid="{00000000-0005-0000-0000-00007F5B0000}"/>
    <cellStyle name="Notas 2 2 2 4 2 2 2 9 2" xfId="23422" xr:uid="{00000000-0005-0000-0000-0000805B0000}"/>
    <cellStyle name="Notas 2 2 2 4 2 2 2 9 3" xfId="23423" xr:uid="{00000000-0005-0000-0000-0000815B0000}"/>
    <cellStyle name="Notas 2 2 2 4 2 2 2 9 4" xfId="23424" xr:uid="{00000000-0005-0000-0000-0000825B0000}"/>
    <cellStyle name="Notas 2 2 2 4 2 2 2 9 5" xfId="23425" xr:uid="{00000000-0005-0000-0000-0000835B0000}"/>
    <cellStyle name="Notas 2 2 2 4 2 2 2 9 6" xfId="23426" xr:uid="{00000000-0005-0000-0000-0000845B0000}"/>
    <cellStyle name="Notas 2 2 2 4 2 2 20" xfId="23427" xr:uid="{00000000-0005-0000-0000-0000855B0000}"/>
    <cellStyle name="Notas 2 2 2 4 2 2 3" xfId="23428" xr:uid="{00000000-0005-0000-0000-0000865B0000}"/>
    <cellStyle name="Notas 2 2 2 4 2 2 3 10" xfId="23429" xr:uid="{00000000-0005-0000-0000-0000875B0000}"/>
    <cellStyle name="Notas 2 2 2 4 2 2 3 11" xfId="23430" xr:uid="{00000000-0005-0000-0000-0000885B0000}"/>
    <cellStyle name="Notas 2 2 2 4 2 2 3 12" xfId="23431" xr:uid="{00000000-0005-0000-0000-0000895B0000}"/>
    <cellStyle name="Notas 2 2 2 4 2 2 3 13" xfId="23432" xr:uid="{00000000-0005-0000-0000-00008A5B0000}"/>
    <cellStyle name="Notas 2 2 2 4 2 2 3 14" xfId="23433" xr:uid="{00000000-0005-0000-0000-00008B5B0000}"/>
    <cellStyle name="Notas 2 2 2 4 2 2 3 2" xfId="23434" xr:uid="{00000000-0005-0000-0000-00008C5B0000}"/>
    <cellStyle name="Notas 2 2 2 4 2 2 3 2 2" xfId="23435" xr:uid="{00000000-0005-0000-0000-00008D5B0000}"/>
    <cellStyle name="Notas 2 2 2 4 2 2 3 2 3" xfId="23436" xr:uid="{00000000-0005-0000-0000-00008E5B0000}"/>
    <cellStyle name="Notas 2 2 2 4 2 2 3 2 4" xfId="23437" xr:uid="{00000000-0005-0000-0000-00008F5B0000}"/>
    <cellStyle name="Notas 2 2 2 4 2 2 3 2 5" xfId="23438" xr:uid="{00000000-0005-0000-0000-0000905B0000}"/>
    <cellStyle name="Notas 2 2 2 4 2 2 3 2 6" xfId="23439" xr:uid="{00000000-0005-0000-0000-0000915B0000}"/>
    <cellStyle name="Notas 2 2 2 4 2 2 3 3" xfId="23440" xr:uid="{00000000-0005-0000-0000-0000925B0000}"/>
    <cellStyle name="Notas 2 2 2 4 2 2 3 3 2" xfId="23441" xr:uid="{00000000-0005-0000-0000-0000935B0000}"/>
    <cellStyle name="Notas 2 2 2 4 2 2 3 3 3" xfId="23442" xr:uid="{00000000-0005-0000-0000-0000945B0000}"/>
    <cellStyle name="Notas 2 2 2 4 2 2 3 3 4" xfId="23443" xr:uid="{00000000-0005-0000-0000-0000955B0000}"/>
    <cellStyle name="Notas 2 2 2 4 2 2 3 3 5" xfId="23444" xr:uid="{00000000-0005-0000-0000-0000965B0000}"/>
    <cellStyle name="Notas 2 2 2 4 2 2 3 3 6" xfId="23445" xr:uid="{00000000-0005-0000-0000-0000975B0000}"/>
    <cellStyle name="Notas 2 2 2 4 2 2 3 4" xfId="23446" xr:uid="{00000000-0005-0000-0000-0000985B0000}"/>
    <cellStyle name="Notas 2 2 2 4 2 2 3 4 2" xfId="23447" xr:uid="{00000000-0005-0000-0000-0000995B0000}"/>
    <cellStyle name="Notas 2 2 2 4 2 2 3 4 3" xfId="23448" xr:uid="{00000000-0005-0000-0000-00009A5B0000}"/>
    <cellStyle name="Notas 2 2 2 4 2 2 3 4 4" xfId="23449" xr:uid="{00000000-0005-0000-0000-00009B5B0000}"/>
    <cellStyle name="Notas 2 2 2 4 2 2 3 4 5" xfId="23450" xr:uid="{00000000-0005-0000-0000-00009C5B0000}"/>
    <cellStyle name="Notas 2 2 2 4 2 2 3 4 6" xfId="23451" xr:uid="{00000000-0005-0000-0000-00009D5B0000}"/>
    <cellStyle name="Notas 2 2 2 4 2 2 3 5" xfId="23452" xr:uid="{00000000-0005-0000-0000-00009E5B0000}"/>
    <cellStyle name="Notas 2 2 2 4 2 2 3 5 2" xfId="23453" xr:uid="{00000000-0005-0000-0000-00009F5B0000}"/>
    <cellStyle name="Notas 2 2 2 4 2 2 3 5 3" xfId="23454" xr:uid="{00000000-0005-0000-0000-0000A05B0000}"/>
    <cellStyle name="Notas 2 2 2 4 2 2 3 5 4" xfId="23455" xr:uid="{00000000-0005-0000-0000-0000A15B0000}"/>
    <cellStyle name="Notas 2 2 2 4 2 2 3 5 5" xfId="23456" xr:uid="{00000000-0005-0000-0000-0000A25B0000}"/>
    <cellStyle name="Notas 2 2 2 4 2 2 3 5 6" xfId="23457" xr:uid="{00000000-0005-0000-0000-0000A35B0000}"/>
    <cellStyle name="Notas 2 2 2 4 2 2 3 6" xfId="23458" xr:uid="{00000000-0005-0000-0000-0000A45B0000}"/>
    <cellStyle name="Notas 2 2 2 4 2 2 3 6 2" xfId="23459" xr:uid="{00000000-0005-0000-0000-0000A55B0000}"/>
    <cellStyle name="Notas 2 2 2 4 2 2 3 6 3" xfId="23460" xr:uid="{00000000-0005-0000-0000-0000A65B0000}"/>
    <cellStyle name="Notas 2 2 2 4 2 2 3 6 4" xfId="23461" xr:uid="{00000000-0005-0000-0000-0000A75B0000}"/>
    <cellStyle name="Notas 2 2 2 4 2 2 3 6 5" xfId="23462" xr:uid="{00000000-0005-0000-0000-0000A85B0000}"/>
    <cellStyle name="Notas 2 2 2 4 2 2 3 6 6" xfId="23463" xr:uid="{00000000-0005-0000-0000-0000A95B0000}"/>
    <cellStyle name="Notas 2 2 2 4 2 2 3 7" xfId="23464" xr:uid="{00000000-0005-0000-0000-0000AA5B0000}"/>
    <cellStyle name="Notas 2 2 2 4 2 2 3 7 2" xfId="23465" xr:uid="{00000000-0005-0000-0000-0000AB5B0000}"/>
    <cellStyle name="Notas 2 2 2 4 2 2 3 7 3" xfId="23466" xr:uid="{00000000-0005-0000-0000-0000AC5B0000}"/>
    <cellStyle name="Notas 2 2 2 4 2 2 3 7 4" xfId="23467" xr:uid="{00000000-0005-0000-0000-0000AD5B0000}"/>
    <cellStyle name="Notas 2 2 2 4 2 2 3 7 5" xfId="23468" xr:uid="{00000000-0005-0000-0000-0000AE5B0000}"/>
    <cellStyle name="Notas 2 2 2 4 2 2 3 7 6" xfId="23469" xr:uid="{00000000-0005-0000-0000-0000AF5B0000}"/>
    <cellStyle name="Notas 2 2 2 4 2 2 3 8" xfId="23470" xr:uid="{00000000-0005-0000-0000-0000B05B0000}"/>
    <cellStyle name="Notas 2 2 2 4 2 2 3 8 2" xfId="23471" xr:uid="{00000000-0005-0000-0000-0000B15B0000}"/>
    <cellStyle name="Notas 2 2 2 4 2 2 3 8 3" xfId="23472" xr:uid="{00000000-0005-0000-0000-0000B25B0000}"/>
    <cellStyle name="Notas 2 2 2 4 2 2 3 8 4" xfId="23473" xr:uid="{00000000-0005-0000-0000-0000B35B0000}"/>
    <cellStyle name="Notas 2 2 2 4 2 2 3 8 5" xfId="23474" xr:uid="{00000000-0005-0000-0000-0000B45B0000}"/>
    <cellStyle name="Notas 2 2 2 4 2 2 3 8 6" xfId="23475" xr:uid="{00000000-0005-0000-0000-0000B55B0000}"/>
    <cellStyle name="Notas 2 2 2 4 2 2 3 9" xfId="23476" xr:uid="{00000000-0005-0000-0000-0000B65B0000}"/>
    <cellStyle name="Notas 2 2 2 4 2 2 4" xfId="23477" xr:uid="{00000000-0005-0000-0000-0000B75B0000}"/>
    <cellStyle name="Notas 2 2 2 4 2 2 4 10" xfId="23478" xr:uid="{00000000-0005-0000-0000-0000B85B0000}"/>
    <cellStyle name="Notas 2 2 2 4 2 2 4 11" xfId="23479" xr:uid="{00000000-0005-0000-0000-0000B95B0000}"/>
    <cellStyle name="Notas 2 2 2 4 2 2 4 12" xfId="23480" xr:uid="{00000000-0005-0000-0000-0000BA5B0000}"/>
    <cellStyle name="Notas 2 2 2 4 2 2 4 13" xfId="23481" xr:uid="{00000000-0005-0000-0000-0000BB5B0000}"/>
    <cellStyle name="Notas 2 2 2 4 2 2 4 2" xfId="23482" xr:uid="{00000000-0005-0000-0000-0000BC5B0000}"/>
    <cellStyle name="Notas 2 2 2 4 2 2 4 2 2" xfId="23483" xr:uid="{00000000-0005-0000-0000-0000BD5B0000}"/>
    <cellStyle name="Notas 2 2 2 4 2 2 4 2 3" xfId="23484" xr:uid="{00000000-0005-0000-0000-0000BE5B0000}"/>
    <cellStyle name="Notas 2 2 2 4 2 2 4 2 4" xfId="23485" xr:uid="{00000000-0005-0000-0000-0000BF5B0000}"/>
    <cellStyle name="Notas 2 2 2 4 2 2 4 2 5" xfId="23486" xr:uid="{00000000-0005-0000-0000-0000C05B0000}"/>
    <cellStyle name="Notas 2 2 2 4 2 2 4 2 6" xfId="23487" xr:uid="{00000000-0005-0000-0000-0000C15B0000}"/>
    <cellStyle name="Notas 2 2 2 4 2 2 4 3" xfId="23488" xr:uid="{00000000-0005-0000-0000-0000C25B0000}"/>
    <cellStyle name="Notas 2 2 2 4 2 2 4 3 2" xfId="23489" xr:uid="{00000000-0005-0000-0000-0000C35B0000}"/>
    <cellStyle name="Notas 2 2 2 4 2 2 4 3 3" xfId="23490" xr:uid="{00000000-0005-0000-0000-0000C45B0000}"/>
    <cellStyle name="Notas 2 2 2 4 2 2 4 3 4" xfId="23491" xr:uid="{00000000-0005-0000-0000-0000C55B0000}"/>
    <cellStyle name="Notas 2 2 2 4 2 2 4 3 5" xfId="23492" xr:uid="{00000000-0005-0000-0000-0000C65B0000}"/>
    <cellStyle name="Notas 2 2 2 4 2 2 4 3 6" xfId="23493" xr:uid="{00000000-0005-0000-0000-0000C75B0000}"/>
    <cellStyle name="Notas 2 2 2 4 2 2 4 4" xfId="23494" xr:uid="{00000000-0005-0000-0000-0000C85B0000}"/>
    <cellStyle name="Notas 2 2 2 4 2 2 4 4 2" xfId="23495" xr:uid="{00000000-0005-0000-0000-0000C95B0000}"/>
    <cellStyle name="Notas 2 2 2 4 2 2 4 4 3" xfId="23496" xr:uid="{00000000-0005-0000-0000-0000CA5B0000}"/>
    <cellStyle name="Notas 2 2 2 4 2 2 4 4 4" xfId="23497" xr:uid="{00000000-0005-0000-0000-0000CB5B0000}"/>
    <cellStyle name="Notas 2 2 2 4 2 2 4 4 5" xfId="23498" xr:uid="{00000000-0005-0000-0000-0000CC5B0000}"/>
    <cellStyle name="Notas 2 2 2 4 2 2 4 4 6" xfId="23499" xr:uid="{00000000-0005-0000-0000-0000CD5B0000}"/>
    <cellStyle name="Notas 2 2 2 4 2 2 4 5" xfId="23500" xr:uid="{00000000-0005-0000-0000-0000CE5B0000}"/>
    <cellStyle name="Notas 2 2 2 4 2 2 4 5 2" xfId="23501" xr:uid="{00000000-0005-0000-0000-0000CF5B0000}"/>
    <cellStyle name="Notas 2 2 2 4 2 2 4 5 3" xfId="23502" xr:uid="{00000000-0005-0000-0000-0000D05B0000}"/>
    <cellStyle name="Notas 2 2 2 4 2 2 4 5 4" xfId="23503" xr:uid="{00000000-0005-0000-0000-0000D15B0000}"/>
    <cellStyle name="Notas 2 2 2 4 2 2 4 5 5" xfId="23504" xr:uid="{00000000-0005-0000-0000-0000D25B0000}"/>
    <cellStyle name="Notas 2 2 2 4 2 2 4 5 6" xfId="23505" xr:uid="{00000000-0005-0000-0000-0000D35B0000}"/>
    <cellStyle name="Notas 2 2 2 4 2 2 4 6" xfId="23506" xr:uid="{00000000-0005-0000-0000-0000D45B0000}"/>
    <cellStyle name="Notas 2 2 2 4 2 2 4 6 2" xfId="23507" xr:uid="{00000000-0005-0000-0000-0000D55B0000}"/>
    <cellStyle name="Notas 2 2 2 4 2 2 4 6 3" xfId="23508" xr:uid="{00000000-0005-0000-0000-0000D65B0000}"/>
    <cellStyle name="Notas 2 2 2 4 2 2 4 6 4" xfId="23509" xr:uid="{00000000-0005-0000-0000-0000D75B0000}"/>
    <cellStyle name="Notas 2 2 2 4 2 2 4 6 5" xfId="23510" xr:uid="{00000000-0005-0000-0000-0000D85B0000}"/>
    <cellStyle name="Notas 2 2 2 4 2 2 4 6 6" xfId="23511" xr:uid="{00000000-0005-0000-0000-0000D95B0000}"/>
    <cellStyle name="Notas 2 2 2 4 2 2 4 7" xfId="23512" xr:uid="{00000000-0005-0000-0000-0000DA5B0000}"/>
    <cellStyle name="Notas 2 2 2 4 2 2 4 7 2" xfId="23513" xr:uid="{00000000-0005-0000-0000-0000DB5B0000}"/>
    <cellStyle name="Notas 2 2 2 4 2 2 4 7 3" xfId="23514" xr:uid="{00000000-0005-0000-0000-0000DC5B0000}"/>
    <cellStyle name="Notas 2 2 2 4 2 2 4 7 4" xfId="23515" xr:uid="{00000000-0005-0000-0000-0000DD5B0000}"/>
    <cellStyle name="Notas 2 2 2 4 2 2 4 7 5" xfId="23516" xr:uid="{00000000-0005-0000-0000-0000DE5B0000}"/>
    <cellStyle name="Notas 2 2 2 4 2 2 4 7 6" xfId="23517" xr:uid="{00000000-0005-0000-0000-0000DF5B0000}"/>
    <cellStyle name="Notas 2 2 2 4 2 2 4 8" xfId="23518" xr:uid="{00000000-0005-0000-0000-0000E05B0000}"/>
    <cellStyle name="Notas 2 2 2 4 2 2 4 8 2" xfId="23519" xr:uid="{00000000-0005-0000-0000-0000E15B0000}"/>
    <cellStyle name="Notas 2 2 2 4 2 2 4 8 3" xfId="23520" xr:uid="{00000000-0005-0000-0000-0000E25B0000}"/>
    <cellStyle name="Notas 2 2 2 4 2 2 4 8 4" xfId="23521" xr:uid="{00000000-0005-0000-0000-0000E35B0000}"/>
    <cellStyle name="Notas 2 2 2 4 2 2 4 8 5" xfId="23522" xr:uid="{00000000-0005-0000-0000-0000E45B0000}"/>
    <cellStyle name="Notas 2 2 2 4 2 2 4 8 6" xfId="23523" xr:uid="{00000000-0005-0000-0000-0000E55B0000}"/>
    <cellStyle name="Notas 2 2 2 4 2 2 4 9" xfId="23524" xr:uid="{00000000-0005-0000-0000-0000E65B0000}"/>
    <cellStyle name="Notas 2 2 2 4 2 2 5" xfId="23525" xr:uid="{00000000-0005-0000-0000-0000E75B0000}"/>
    <cellStyle name="Notas 2 2 2 4 2 2 5 10" xfId="23526" xr:uid="{00000000-0005-0000-0000-0000E85B0000}"/>
    <cellStyle name="Notas 2 2 2 4 2 2 5 11" xfId="23527" xr:uid="{00000000-0005-0000-0000-0000E95B0000}"/>
    <cellStyle name="Notas 2 2 2 4 2 2 5 12" xfId="23528" xr:uid="{00000000-0005-0000-0000-0000EA5B0000}"/>
    <cellStyle name="Notas 2 2 2 4 2 2 5 13" xfId="23529" xr:uid="{00000000-0005-0000-0000-0000EB5B0000}"/>
    <cellStyle name="Notas 2 2 2 4 2 2 5 2" xfId="23530" xr:uid="{00000000-0005-0000-0000-0000EC5B0000}"/>
    <cellStyle name="Notas 2 2 2 4 2 2 5 2 2" xfId="23531" xr:uid="{00000000-0005-0000-0000-0000ED5B0000}"/>
    <cellStyle name="Notas 2 2 2 4 2 2 5 2 3" xfId="23532" xr:uid="{00000000-0005-0000-0000-0000EE5B0000}"/>
    <cellStyle name="Notas 2 2 2 4 2 2 5 2 4" xfId="23533" xr:uid="{00000000-0005-0000-0000-0000EF5B0000}"/>
    <cellStyle name="Notas 2 2 2 4 2 2 5 2 5" xfId="23534" xr:uid="{00000000-0005-0000-0000-0000F05B0000}"/>
    <cellStyle name="Notas 2 2 2 4 2 2 5 2 6" xfId="23535" xr:uid="{00000000-0005-0000-0000-0000F15B0000}"/>
    <cellStyle name="Notas 2 2 2 4 2 2 5 3" xfId="23536" xr:uid="{00000000-0005-0000-0000-0000F25B0000}"/>
    <cellStyle name="Notas 2 2 2 4 2 2 5 3 2" xfId="23537" xr:uid="{00000000-0005-0000-0000-0000F35B0000}"/>
    <cellStyle name="Notas 2 2 2 4 2 2 5 3 3" xfId="23538" xr:uid="{00000000-0005-0000-0000-0000F45B0000}"/>
    <cellStyle name="Notas 2 2 2 4 2 2 5 3 4" xfId="23539" xr:uid="{00000000-0005-0000-0000-0000F55B0000}"/>
    <cellStyle name="Notas 2 2 2 4 2 2 5 3 5" xfId="23540" xr:uid="{00000000-0005-0000-0000-0000F65B0000}"/>
    <cellStyle name="Notas 2 2 2 4 2 2 5 3 6" xfId="23541" xr:uid="{00000000-0005-0000-0000-0000F75B0000}"/>
    <cellStyle name="Notas 2 2 2 4 2 2 5 4" xfId="23542" xr:uid="{00000000-0005-0000-0000-0000F85B0000}"/>
    <cellStyle name="Notas 2 2 2 4 2 2 5 4 2" xfId="23543" xr:uid="{00000000-0005-0000-0000-0000F95B0000}"/>
    <cellStyle name="Notas 2 2 2 4 2 2 5 4 3" xfId="23544" xr:uid="{00000000-0005-0000-0000-0000FA5B0000}"/>
    <cellStyle name="Notas 2 2 2 4 2 2 5 4 4" xfId="23545" xr:uid="{00000000-0005-0000-0000-0000FB5B0000}"/>
    <cellStyle name="Notas 2 2 2 4 2 2 5 4 5" xfId="23546" xr:uid="{00000000-0005-0000-0000-0000FC5B0000}"/>
    <cellStyle name="Notas 2 2 2 4 2 2 5 4 6" xfId="23547" xr:uid="{00000000-0005-0000-0000-0000FD5B0000}"/>
    <cellStyle name="Notas 2 2 2 4 2 2 5 5" xfId="23548" xr:uid="{00000000-0005-0000-0000-0000FE5B0000}"/>
    <cellStyle name="Notas 2 2 2 4 2 2 5 5 2" xfId="23549" xr:uid="{00000000-0005-0000-0000-0000FF5B0000}"/>
    <cellStyle name="Notas 2 2 2 4 2 2 5 5 3" xfId="23550" xr:uid="{00000000-0005-0000-0000-0000005C0000}"/>
    <cellStyle name="Notas 2 2 2 4 2 2 5 5 4" xfId="23551" xr:uid="{00000000-0005-0000-0000-0000015C0000}"/>
    <cellStyle name="Notas 2 2 2 4 2 2 5 5 5" xfId="23552" xr:uid="{00000000-0005-0000-0000-0000025C0000}"/>
    <cellStyle name="Notas 2 2 2 4 2 2 5 5 6" xfId="23553" xr:uid="{00000000-0005-0000-0000-0000035C0000}"/>
    <cellStyle name="Notas 2 2 2 4 2 2 5 6" xfId="23554" xr:uid="{00000000-0005-0000-0000-0000045C0000}"/>
    <cellStyle name="Notas 2 2 2 4 2 2 5 6 2" xfId="23555" xr:uid="{00000000-0005-0000-0000-0000055C0000}"/>
    <cellStyle name="Notas 2 2 2 4 2 2 5 6 3" xfId="23556" xr:uid="{00000000-0005-0000-0000-0000065C0000}"/>
    <cellStyle name="Notas 2 2 2 4 2 2 5 6 4" xfId="23557" xr:uid="{00000000-0005-0000-0000-0000075C0000}"/>
    <cellStyle name="Notas 2 2 2 4 2 2 5 6 5" xfId="23558" xr:uid="{00000000-0005-0000-0000-0000085C0000}"/>
    <cellStyle name="Notas 2 2 2 4 2 2 5 6 6" xfId="23559" xr:uid="{00000000-0005-0000-0000-0000095C0000}"/>
    <cellStyle name="Notas 2 2 2 4 2 2 5 7" xfId="23560" xr:uid="{00000000-0005-0000-0000-00000A5C0000}"/>
    <cellStyle name="Notas 2 2 2 4 2 2 5 7 2" xfId="23561" xr:uid="{00000000-0005-0000-0000-00000B5C0000}"/>
    <cellStyle name="Notas 2 2 2 4 2 2 5 7 3" xfId="23562" xr:uid="{00000000-0005-0000-0000-00000C5C0000}"/>
    <cellStyle name="Notas 2 2 2 4 2 2 5 7 4" xfId="23563" xr:uid="{00000000-0005-0000-0000-00000D5C0000}"/>
    <cellStyle name="Notas 2 2 2 4 2 2 5 7 5" xfId="23564" xr:uid="{00000000-0005-0000-0000-00000E5C0000}"/>
    <cellStyle name="Notas 2 2 2 4 2 2 5 7 6" xfId="23565" xr:uid="{00000000-0005-0000-0000-00000F5C0000}"/>
    <cellStyle name="Notas 2 2 2 4 2 2 5 8" xfId="23566" xr:uid="{00000000-0005-0000-0000-0000105C0000}"/>
    <cellStyle name="Notas 2 2 2 4 2 2 5 8 2" xfId="23567" xr:uid="{00000000-0005-0000-0000-0000115C0000}"/>
    <cellStyle name="Notas 2 2 2 4 2 2 5 8 3" xfId="23568" xr:uid="{00000000-0005-0000-0000-0000125C0000}"/>
    <cellStyle name="Notas 2 2 2 4 2 2 5 8 4" xfId="23569" xr:uid="{00000000-0005-0000-0000-0000135C0000}"/>
    <cellStyle name="Notas 2 2 2 4 2 2 5 8 5" xfId="23570" xr:uid="{00000000-0005-0000-0000-0000145C0000}"/>
    <cellStyle name="Notas 2 2 2 4 2 2 5 8 6" xfId="23571" xr:uid="{00000000-0005-0000-0000-0000155C0000}"/>
    <cellStyle name="Notas 2 2 2 4 2 2 5 9" xfId="23572" xr:uid="{00000000-0005-0000-0000-0000165C0000}"/>
    <cellStyle name="Notas 2 2 2 4 2 2 6" xfId="23573" xr:uid="{00000000-0005-0000-0000-0000175C0000}"/>
    <cellStyle name="Notas 2 2 2 4 2 2 6 10" xfId="23574" xr:uid="{00000000-0005-0000-0000-0000185C0000}"/>
    <cellStyle name="Notas 2 2 2 4 2 2 6 11" xfId="23575" xr:uid="{00000000-0005-0000-0000-0000195C0000}"/>
    <cellStyle name="Notas 2 2 2 4 2 2 6 12" xfId="23576" xr:uid="{00000000-0005-0000-0000-00001A5C0000}"/>
    <cellStyle name="Notas 2 2 2 4 2 2 6 13" xfId="23577" xr:uid="{00000000-0005-0000-0000-00001B5C0000}"/>
    <cellStyle name="Notas 2 2 2 4 2 2 6 2" xfId="23578" xr:uid="{00000000-0005-0000-0000-00001C5C0000}"/>
    <cellStyle name="Notas 2 2 2 4 2 2 6 2 2" xfId="23579" xr:uid="{00000000-0005-0000-0000-00001D5C0000}"/>
    <cellStyle name="Notas 2 2 2 4 2 2 6 2 3" xfId="23580" xr:uid="{00000000-0005-0000-0000-00001E5C0000}"/>
    <cellStyle name="Notas 2 2 2 4 2 2 6 2 4" xfId="23581" xr:uid="{00000000-0005-0000-0000-00001F5C0000}"/>
    <cellStyle name="Notas 2 2 2 4 2 2 6 2 5" xfId="23582" xr:uid="{00000000-0005-0000-0000-0000205C0000}"/>
    <cellStyle name="Notas 2 2 2 4 2 2 6 2 6" xfId="23583" xr:uid="{00000000-0005-0000-0000-0000215C0000}"/>
    <cellStyle name="Notas 2 2 2 4 2 2 6 3" xfId="23584" xr:uid="{00000000-0005-0000-0000-0000225C0000}"/>
    <cellStyle name="Notas 2 2 2 4 2 2 6 3 2" xfId="23585" xr:uid="{00000000-0005-0000-0000-0000235C0000}"/>
    <cellStyle name="Notas 2 2 2 4 2 2 6 3 3" xfId="23586" xr:uid="{00000000-0005-0000-0000-0000245C0000}"/>
    <cellStyle name="Notas 2 2 2 4 2 2 6 3 4" xfId="23587" xr:uid="{00000000-0005-0000-0000-0000255C0000}"/>
    <cellStyle name="Notas 2 2 2 4 2 2 6 3 5" xfId="23588" xr:uid="{00000000-0005-0000-0000-0000265C0000}"/>
    <cellStyle name="Notas 2 2 2 4 2 2 6 3 6" xfId="23589" xr:uid="{00000000-0005-0000-0000-0000275C0000}"/>
    <cellStyle name="Notas 2 2 2 4 2 2 6 4" xfId="23590" xr:uid="{00000000-0005-0000-0000-0000285C0000}"/>
    <cellStyle name="Notas 2 2 2 4 2 2 6 4 2" xfId="23591" xr:uid="{00000000-0005-0000-0000-0000295C0000}"/>
    <cellStyle name="Notas 2 2 2 4 2 2 6 4 3" xfId="23592" xr:uid="{00000000-0005-0000-0000-00002A5C0000}"/>
    <cellStyle name="Notas 2 2 2 4 2 2 6 4 4" xfId="23593" xr:uid="{00000000-0005-0000-0000-00002B5C0000}"/>
    <cellStyle name="Notas 2 2 2 4 2 2 6 4 5" xfId="23594" xr:uid="{00000000-0005-0000-0000-00002C5C0000}"/>
    <cellStyle name="Notas 2 2 2 4 2 2 6 4 6" xfId="23595" xr:uid="{00000000-0005-0000-0000-00002D5C0000}"/>
    <cellStyle name="Notas 2 2 2 4 2 2 6 5" xfId="23596" xr:uid="{00000000-0005-0000-0000-00002E5C0000}"/>
    <cellStyle name="Notas 2 2 2 4 2 2 6 5 2" xfId="23597" xr:uid="{00000000-0005-0000-0000-00002F5C0000}"/>
    <cellStyle name="Notas 2 2 2 4 2 2 6 5 3" xfId="23598" xr:uid="{00000000-0005-0000-0000-0000305C0000}"/>
    <cellStyle name="Notas 2 2 2 4 2 2 6 5 4" xfId="23599" xr:uid="{00000000-0005-0000-0000-0000315C0000}"/>
    <cellStyle name="Notas 2 2 2 4 2 2 6 5 5" xfId="23600" xr:uid="{00000000-0005-0000-0000-0000325C0000}"/>
    <cellStyle name="Notas 2 2 2 4 2 2 6 5 6" xfId="23601" xr:uid="{00000000-0005-0000-0000-0000335C0000}"/>
    <cellStyle name="Notas 2 2 2 4 2 2 6 6" xfId="23602" xr:uid="{00000000-0005-0000-0000-0000345C0000}"/>
    <cellStyle name="Notas 2 2 2 4 2 2 6 6 2" xfId="23603" xr:uid="{00000000-0005-0000-0000-0000355C0000}"/>
    <cellStyle name="Notas 2 2 2 4 2 2 6 6 3" xfId="23604" xr:uid="{00000000-0005-0000-0000-0000365C0000}"/>
    <cellStyle name="Notas 2 2 2 4 2 2 6 6 4" xfId="23605" xr:uid="{00000000-0005-0000-0000-0000375C0000}"/>
    <cellStyle name="Notas 2 2 2 4 2 2 6 6 5" xfId="23606" xr:uid="{00000000-0005-0000-0000-0000385C0000}"/>
    <cellStyle name="Notas 2 2 2 4 2 2 6 6 6" xfId="23607" xr:uid="{00000000-0005-0000-0000-0000395C0000}"/>
    <cellStyle name="Notas 2 2 2 4 2 2 6 7" xfId="23608" xr:uid="{00000000-0005-0000-0000-00003A5C0000}"/>
    <cellStyle name="Notas 2 2 2 4 2 2 6 7 2" xfId="23609" xr:uid="{00000000-0005-0000-0000-00003B5C0000}"/>
    <cellStyle name="Notas 2 2 2 4 2 2 6 7 3" xfId="23610" xr:uid="{00000000-0005-0000-0000-00003C5C0000}"/>
    <cellStyle name="Notas 2 2 2 4 2 2 6 7 4" xfId="23611" xr:uid="{00000000-0005-0000-0000-00003D5C0000}"/>
    <cellStyle name="Notas 2 2 2 4 2 2 6 7 5" xfId="23612" xr:uid="{00000000-0005-0000-0000-00003E5C0000}"/>
    <cellStyle name="Notas 2 2 2 4 2 2 6 7 6" xfId="23613" xr:uid="{00000000-0005-0000-0000-00003F5C0000}"/>
    <cellStyle name="Notas 2 2 2 4 2 2 6 8" xfId="23614" xr:uid="{00000000-0005-0000-0000-0000405C0000}"/>
    <cellStyle name="Notas 2 2 2 4 2 2 6 8 2" xfId="23615" xr:uid="{00000000-0005-0000-0000-0000415C0000}"/>
    <cellStyle name="Notas 2 2 2 4 2 2 6 8 3" xfId="23616" xr:uid="{00000000-0005-0000-0000-0000425C0000}"/>
    <cellStyle name="Notas 2 2 2 4 2 2 6 8 4" xfId="23617" xr:uid="{00000000-0005-0000-0000-0000435C0000}"/>
    <cellStyle name="Notas 2 2 2 4 2 2 6 8 5" xfId="23618" xr:uid="{00000000-0005-0000-0000-0000445C0000}"/>
    <cellStyle name="Notas 2 2 2 4 2 2 6 8 6" xfId="23619" xr:uid="{00000000-0005-0000-0000-0000455C0000}"/>
    <cellStyle name="Notas 2 2 2 4 2 2 6 9" xfId="23620" xr:uid="{00000000-0005-0000-0000-0000465C0000}"/>
    <cellStyle name="Notas 2 2 2 4 2 2 7" xfId="23621" xr:uid="{00000000-0005-0000-0000-0000475C0000}"/>
    <cellStyle name="Notas 2 2 2 4 2 2 7 10" xfId="23622" xr:uid="{00000000-0005-0000-0000-0000485C0000}"/>
    <cellStyle name="Notas 2 2 2 4 2 2 7 11" xfId="23623" xr:uid="{00000000-0005-0000-0000-0000495C0000}"/>
    <cellStyle name="Notas 2 2 2 4 2 2 7 12" xfId="23624" xr:uid="{00000000-0005-0000-0000-00004A5C0000}"/>
    <cellStyle name="Notas 2 2 2 4 2 2 7 13" xfId="23625" xr:uid="{00000000-0005-0000-0000-00004B5C0000}"/>
    <cellStyle name="Notas 2 2 2 4 2 2 7 2" xfId="23626" xr:uid="{00000000-0005-0000-0000-00004C5C0000}"/>
    <cellStyle name="Notas 2 2 2 4 2 2 7 2 2" xfId="23627" xr:uid="{00000000-0005-0000-0000-00004D5C0000}"/>
    <cellStyle name="Notas 2 2 2 4 2 2 7 2 3" xfId="23628" xr:uid="{00000000-0005-0000-0000-00004E5C0000}"/>
    <cellStyle name="Notas 2 2 2 4 2 2 7 2 4" xfId="23629" xr:uid="{00000000-0005-0000-0000-00004F5C0000}"/>
    <cellStyle name="Notas 2 2 2 4 2 2 7 2 5" xfId="23630" xr:uid="{00000000-0005-0000-0000-0000505C0000}"/>
    <cellStyle name="Notas 2 2 2 4 2 2 7 2 6" xfId="23631" xr:uid="{00000000-0005-0000-0000-0000515C0000}"/>
    <cellStyle name="Notas 2 2 2 4 2 2 7 3" xfId="23632" xr:uid="{00000000-0005-0000-0000-0000525C0000}"/>
    <cellStyle name="Notas 2 2 2 4 2 2 7 3 2" xfId="23633" xr:uid="{00000000-0005-0000-0000-0000535C0000}"/>
    <cellStyle name="Notas 2 2 2 4 2 2 7 3 3" xfId="23634" xr:uid="{00000000-0005-0000-0000-0000545C0000}"/>
    <cellStyle name="Notas 2 2 2 4 2 2 7 3 4" xfId="23635" xr:uid="{00000000-0005-0000-0000-0000555C0000}"/>
    <cellStyle name="Notas 2 2 2 4 2 2 7 3 5" xfId="23636" xr:uid="{00000000-0005-0000-0000-0000565C0000}"/>
    <cellStyle name="Notas 2 2 2 4 2 2 7 3 6" xfId="23637" xr:uid="{00000000-0005-0000-0000-0000575C0000}"/>
    <cellStyle name="Notas 2 2 2 4 2 2 7 4" xfId="23638" xr:uid="{00000000-0005-0000-0000-0000585C0000}"/>
    <cellStyle name="Notas 2 2 2 4 2 2 7 4 2" xfId="23639" xr:uid="{00000000-0005-0000-0000-0000595C0000}"/>
    <cellStyle name="Notas 2 2 2 4 2 2 7 4 3" xfId="23640" xr:uid="{00000000-0005-0000-0000-00005A5C0000}"/>
    <cellStyle name="Notas 2 2 2 4 2 2 7 4 4" xfId="23641" xr:uid="{00000000-0005-0000-0000-00005B5C0000}"/>
    <cellStyle name="Notas 2 2 2 4 2 2 7 4 5" xfId="23642" xr:uid="{00000000-0005-0000-0000-00005C5C0000}"/>
    <cellStyle name="Notas 2 2 2 4 2 2 7 4 6" xfId="23643" xr:uid="{00000000-0005-0000-0000-00005D5C0000}"/>
    <cellStyle name="Notas 2 2 2 4 2 2 7 5" xfId="23644" xr:uid="{00000000-0005-0000-0000-00005E5C0000}"/>
    <cellStyle name="Notas 2 2 2 4 2 2 7 5 2" xfId="23645" xr:uid="{00000000-0005-0000-0000-00005F5C0000}"/>
    <cellStyle name="Notas 2 2 2 4 2 2 7 5 3" xfId="23646" xr:uid="{00000000-0005-0000-0000-0000605C0000}"/>
    <cellStyle name="Notas 2 2 2 4 2 2 7 5 4" xfId="23647" xr:uid="{00000000-0005-0000-0000-0000615C0000}"/>
    <cellStyle name="Notas 2 2 2 4 2 2 7 5 5" xfId="23648" xr:uid="{00000000-0005-0000-0000-0000625C0000}"/>
    <cellStyle name="Notas 2 2 2 4 2 2 7 5 6" xfId="23649" xr:uid="{00000000-0005-0000-0000-0000635C0000}"/>
    <cellStyle name="Notas 2 2 2 4 2 2 7 6" xfId="23650" xr:uid="{00000000-0005-0000-0000-0000645C0000}"/>
    <cellStyle name="Notas 2 2 2 4 2 2 7 6 2" xfId="23651" xr:uid="{00000000-0005-0000-0000-0000655C0000}"/>
    <cellStyle name="Notas 2 2 2 4 2 2 7 6 3" xfId="23652" xr:uid="{00000000-0005-0000-0000-0000665C0000}"/>
    <cellStyle name="Notas 2 2 2 4 2 2 7 6 4" xfId="23653" xr:uid="{00000000-0005-0000-0000-0000675C0000}"/>
    <cellStyle name="Notas 2 2 2 4 2 2 7 6 5" xfId="23654" xr:uid="{00000000-0005-0000-0000-0000685C0000}"/>
    <cellStyle name="Notas 2 2 2 4 2 2 7 6 6" xfId="23655" xr:uid="{00000000-0005-0000-0000-0000695C0000}"/>
    <cellStyle name="Notas 2 2 2 4 2 2 7 7" xfId="23656" xr:uid="{00000000-0005-0000-0000-00006A5C0000}"/>
    <cellStyle name="Notas 2 2 2 4 2 2 7 7 2" xfId="23657" xr:uid="{00000000-0005-0000-0000-00006B5C0000}"/>
    <cellStyle name="Notas 2 2 2 4 2 2 7 7 3" xfId="23658" xr:uid="{00000000-0005-0000-0000-00006C5C0000}"/>
    <cellStyle name="Notas 2 2 2 4 2 2 7 7 4" xfId="23659" xr:uid="{00000000-0005-0000-0000-00006D5C0000}"/>
    <cellStyle name="Notas 2 2 2 4 2 2 7 7 5" xfId="23660" xr:uid="{00000000-0005-0000-0000-00006E5C0000}"/>
    <cellStyle name="Notas 2 2 2 4 2 2 7 7 6" xfId="23661" xr:uid="{00000000-0005-0000-0000-00006F5C0000}"/>
    <cellStyle name="Notas 2 2 2 4 2 2 7 8" xfId="23662" xr:uid="{00000000-0005-0000-0000-0000705C0000}"/>
    <cellStyle name="Notas 2 2 2 4 2 2 7 8 2" xfId="23663" xr:uid="{00000000-0005-0000-0000-0000715C0000}"/>
    <cellStyle name="Notas 2 2 2 4 2 2 7 8 3" xfId="23664" xr:uid="{00000000-0005-0000-0000-0000725C0000}"/>
    <cellStyle name="Notas 2 2 2 4 2 2 7 8 4" xfId="23665" xr:uid="{00000000-0005-0000-0000-0000735C0000}"/>
    <cellStyle name="Notas 2 2 2 4 2 2 7 8 5" xfId="23666" xr:uid="{00000000-0005-0000-0000-0000745C0000}"/>
    <cellStyle name="Notas 2 2 2 4 2 2 7 8 6" xfId="23667" xr:uid="{00000000-0005-0000-0000-0000755C0000}"/>
    <cellStyle name="Notas 2 2 2 4 2 2 7 9" xfId="23668" xr:uid="{00000000-0005-0000-0000-0000765C0000}"/>
    <cellStyle name="Notas 2 2 2 4 2 2 8" xfId="23669" xr:uid="{00000000-0005-0000-0000-0000775C0000}"/>
    <cellStyle name="Notas 2 2 2 4 2 2 8 2" xfId="23670" xr:uid="{00000000-0005-0000-0000-0000785C0000}"/>
    <cellStyle name="Notas 2 2 2 4 2 2 8 3" xfId="23671" xr:uid="{00000000-0005-0000-0000-0000795C0000}"/>
    <cellStyle name="Notas 2 2 2 4 2 2 8 4" xfId="23672" xr:uid="{00000000-0005-0000-0000-00007A5C0000}"/>
    <cellStyle name="Notas 2 2 2 4 2 2 8 5" xfId="23673" xr:uid="{00000000-0005-0000-0000-00007B5C0000}"/>
    <cellStyle name="Notas 2 2 2 4 2 2 8 6" xfId="23674" xr:uid="{00000000-0005-0000-0000-00007C5C0000}"/>
    <cellStyle name="Notas 2 2 2 4 2 2 9" xfId="23675" xr:uid="{00000000-0005-0000-0000-00007D5C0000}"/>
    <cellStyle name="Notas 2 2 2 4 2 2 9 2" xfId="23676" xr:uid="{00000000-0005-0000-0000-00007E5C0000}"/>
    <cellStyle name="Notas 2 2 2 4 2 2 9 3" xfId="23677" xr:uid="{00000000-0005-0000-0000-00007F5C0000}"/>
    <cellStyle name="Notas 2 2 2 4 2 2 9 4" xfId="23678" xr:uid="{00000000-0005-0000-0000-0000805C0000}"/>
    <cellStyle name="Notas 2 2 2 4 2 2 9 5" xfId="23679" xr:uid="{00000000-0005-0000-0000-0000815C0000}"/>
    <cellStyle name="Notas 2 2 2 4 2 2 9 6" xfId="23680" xr:uid="{00000000-0005-0000-0000-0000825C0000}"/>
    <cellStyle name="Notas 2 2 2 4 2 20" xfId="23681" xr:uid="{00000000-0005-0000-0000-0000835C0000}"/>
    <cellStyle name="Notas 2 2 2 4 2 21" xfId="23682" xr:uid="{00000000-0005-0000-0000-0000845C0000}"/>
    <cellStyle name="Notas 2 2 2 4 2 3" xfId="23683" xr:uid="{00000000-0005-0000-0000-0000855C0000}"/>
    <cellStyle name="Notas 2 2 2 4 2 3 10" xfId="23684" xr:uid="{00000000-0005-0000-0000-0000865C0000}"/>
    <cellStyle name="Notas 2 2 2 4 2 3 11" xfId="23685" xr:uid="{00000000-0005-0000-0000-0000875C0000}"/>
    <cellStyle name="Notas 2 2 2 4 2 3 12" xfId="23686" xr:uid="{00000000-0005-0000-0000-0000885C0000}"/>
    <cellStyle name="Notas 2 2 2 4 2 3 13" xfId="23687" xr:uid="{00000000-0005-0000-0000-0000895C0000}"/>
    <cellStyle name="Notas 2 2 2 4 2 3 14" xfId="23688" xr:uid="{00000000-0005-0000-0000-00008A5C0000}"/>
    <cellStyle name="Notas 2 2 2 4 2 3 15" xfId="23689" xr:uid="{00000000-0005-0000-0000-00008B5C0000}"/>
    <cellStyle name="Notas 2 2 2 4 2 3 2" xfId="23690" xr:uid="{00000000-0005-0000-0000-00008C5C0000}"/>
    <cellStyle name="Notas 2 2 2 4 2 3 2 10" xfId="23691" xr:uid="{00000000-0005-0000-0000-00008D5C0000}"/>
    <cellStyle name="Notas 2 2 2 4 2 3 2 11" xfId="23692" xr:uid="{00000000-0005-0000-0000-00008E5C0000}"/>
    <cellStyle name="Notas 2 2 2 4 2 3 2 12" xfId="23693" xr:uid="{00000000-0005-0000-0000-00008F5C0000}"/>
    <cellStyle name="Notas 2 2 2 4 2 3 2 13" xfId="23694" xr:uid="{00000000-0005-0000-0000-0000905C0000}"/>
    <cellStyle name="Notas 2 2 2 4 2 3 2 2" xfId="23695" xr:uid="{00000000-0005-0000-0000-0000915C0000}"/>
    <cellStyle name="Notas 2 2 2 4 2 3 2 2 2" xfId="23696" xr:uid="{00000000-0005-0000-0000-0000925C0000}"/>
    <cellStyle name="Notas 2 2 2 4 2 3 2 2 3" xfId="23697" xr:uid="{00000000-0005-0000-0000-0000935C0000}"/>
    <cellStyle name="Notas 2 2 2 4 2 3 2 2 4" xfId="23698" xr:uid="{00000000-0005-0000-0000-0000945C0000}"/>
    <cellStyle name="Notas 2 2 2 4 2 3 2 2 5" xfId="23699" xr:uid="{00000000-0005-0000-0000-0000955C0000}"/>
    <cellStyle name="Notas 2 2 2 4 2 3 2 2 6" xfId="23700" xr:uid="{00000000-0005-0000-0000-0000965C0000}"/>
    <cellStyle name="Notas 2 2 2 4 2 3 2 3" xfId="23701" xr:uid="{00000000-0005-0000-0000-0000975C0000}"/>
    <cellStyle name="Notas 2 2 2 4 2 3 2 3 2" xfId="23702" xr:uid="{00000000-0005-0000-0000-0000985C0000}"/>
    <cellStyle name="Notas 2 2 2 4 2 3 2 3 3" xfId="23703" xr:uid="{00000000-0005-0000-0000-0000995C0000}"/>
    <cellStyle name="Notas 2 2 2 4 2 3 2 3 4" xfId="23704" xr:uid="{00000000-0005-0000-0000-00009A5C0000}"/>
    <cellStyle name="Notas 2 2 2 4 2 3 2 3 5" xfId="23705" xr:uid="{00000000-0005-0000-0000-00009B5C0000}"/>
    <cellStyle name="Notas 2 2 2 4 2 3 2 3 6" xfId="23706" xr:uid="{00000000-0005-0000-0000-00009C5C0000}"/>
    <cellStyle name="Notas 2 2 2 4 2 3 2 4" xfId="23707" xr:uid="{00000000-0005-0000-0000-00009D5C0000}"/>
    <cellStyle name="Notas 2 2 2 4 2 3 2 4 2" xfId="23708" xr:uid="{00000000-0005-0000-0000-00009E5C0000}"/>
    <cellStyle name="Notas 2 2 2 4 2 3 2 4 3" xfId="23709" xr:uid="{00000000-0005-0000-0000-00009F5C0000}"/>
    <cellStyle name="Notas 2 2 2 4 2 3 2 4 4" xfId="23710" xr:uid="{00000000-0005-0000-0000-0000A05C0000}"/>
    <cellStyle name="Notas 2 2 2 4 2 3 2 4 5" xfId="23711" xr:uid="{00000000-0005-0000-0000-0000A15C0000}"/>
    <cellStyle name="Notas 2 2 2 4 2 3 2 4 6" xfId="23712" xr:uid="{00000000-0005-0000-0000-0000A25C0000}"/>
    <cellStyle name="Notas 2 2 2 4 2 3 2 5" xfId="23713" xr:uid="{00000000-0005-0000-0000-0000A35C0000}"/>
    <cellStyle name="Notas 2 2 2 4 2 3 2 5 2" xfId="23714" xr:uid="{00000000-0005-0000-0000-0000A45C0000}"/>
    <cellStyle name="Notas 2 2 2 4 2 3 2 5 3" xfId="23715" xr:uid="{00000000-0005-0000-0000-0000A55C0000}"/>
    <cellStyle name="Notas 2 2 2 4 2 3 2 5 4" xfId="23716" xr:uid="{00000000-0005-0000-0000-0000A65C0000}"/>
    <cellStyle name="Notas 2 2 2 4 2 3 2 5 5" xfId="23717" xr:uid="{00000000-0005-0000-0000-0000A75C0000}"/>
    <cellStyle name="Notas 2 2 2 4 2 3 2 5 6" xfId="23718" xr:uid="{00000000-0005-0000-0000-0000A85C0000}"/>
    <cellStyle name="Notas 2 2 2 4 2 3 2 6" xfId="23719" xr:uid="{00000000-0005-0000-0000-0000A95C0000}"/>
    <cellStyle name="Notas 2 2 2 4 2 3 2 6 2" xfId="23720" xr:uid="{00000000-0005-0000-0000-0000AA5C0000}"/>
    <cellStyle name="Notas 2 2 2 4 2 3 2 6 3" xfId="23721" xr:uid="{00000000-0005-0000-0000-0000AB5C0000}"/>
    <cellStyle name="Notas 2 2 2 4 2 3 2 6 4" xfId="23722" xr:uid="{00000000-0005-0000-0000-0000AC5C0000}"/>
    <cellStyle name="Notas 2 2 2 4 2 3 2 6 5" xfId="23723" xr:uid="{00000000-0005-0000-0000-0000AD5C0000}"/>
    <cellStyle name="Notas 2 2 2 4 2 3 2 6 6" xfId="23724" xr:uid="{00000000-0005-0000-0000-0000AE5C0000}"/>
    <cellStyle name="Notas 2 2 2 4 2 3 2 7" xfId="23725" xr:uid="{00000000-0005-0000-0000-0000AF5C0000}"/>
    <cellStyle name="Notas 2 2 2 4 2 3 2 7 2" xfId="23726" xr:uid="{00000000-0005-0000-0000-0000B05C0000}"/>
    <cellStyle name="Notas 2 2 2 4 2 3 2 7 3" xfId="23727" xr:uid="{00000000-0005-0000-0000-0000B15C0000}"/>
    <cellStyle name="Notas 2 2 2 4 2 3 2 7 4" xfId="23728" xr:uid="{00000000-0005-0000-0000-0000B25C0000}"/>
    <cellStyle name="Notas 2 2 2 4 2 3 2 7 5" xfId="23729" xr:uid="{00000000-0005-0000-0000-0000B35C0000}"/>
    <cellStyle name="Notas 2 2 2 4 2 3 2 7 6" xfId="23730" xr:uid="{00000000-0005-0000-0000-0000B45C0000}"/>
    <cellStyle name="Notas 2 2 2 4 2 3 2 8" xfId="23731" xr:uid="{00000000-0005-0000-0000-0000B55C0000}"/>
    <cellStyle name="Notas 2 2 2 4 2 3 2 8 2" xfId="23732" xr:uid="{00000000-0005-0000-0000-0000B65C0000}"/>
    <cellStyle name="Notas 2 2 2 4 2 3 2 8 3" xfId="23733" xr:uid="{00000000-0005-0000-0000-0000B75C0000}"/>
    <cellStyle name="Notas 2 2 2 4 2 3 2 8 4" xfId="23734" xr:uid="{00000000-0005-0000-0000-0000B85C0000}"/>
    <cellStyle name="Notas 2 2 2 4 2 3 2 8 5" xfId="23735" xr:uid="{00000000-0005-0000-0000-0000B95C0000}"/>
    <cellStyle name="Notas 2 2 2 4 2 3 2 8 6" xfId="23736" xr:uid="{00000000-0005-0000-0000-0000BA5C0000}"/>
    <cellStyle name="Notas 2 2 2 4 2 3 2 9" xfId="23737" xr:uid="{00000000-0005-0000-0000-0000BB5C0000}"/>
    <cellStyle name="Notas 2 2 2 4 2 3 3" xfId="23738" xr:uid="{00000000-0005-0000-0000-0000BC5C0000}"/>
    <cellStyle name="Notas 2 2 2 4 2 3 3 2" xfId="23739" xr:uid="{00000000-0005-0000-0000-0000BD5C0000}"/>
    <cellStyle name="Notas 2 2 2 4 2 3 3 3" xfId="23740" xr:uid="{00000000-0005-0000-0000-0000BE5C0000}"/>
    <cellStyle name="Notas 2 2 2 4 2 3 3 4" xfId="23741" xr:uid="{00000000-0005-0000-0000-0000BF5C0000}"/>
    <cellStyle name="Notas 2 2 2 4 2 3 3 5" xfId="23742" xr:uid="{00000000-0005-0000-0000-0000C05C0000}"/>
    <cellStyle name="Notas 2 2 2 4 2 3 3 6" xfId="23743" xr:uid="{00000000-0005-0000-0000-0000C15C0000}"/>
    <cellStyle name="Notas 2 2 2 4 2 3 4" xfId="23744" xr:uid="{00000000-0005-0000-0000-0000C25C0000}"/>
    <cellStyle name="Notas 2 2 2 4 2 3 4 2" xfId="23745" xr:uid="{00000000-0005-0000-0000-0000C35C0000}"/>
    <cellStyle name="Notas 2 2 2 4 2 3 4 3" xfId="23746" xr:uid="{00000000-0005-0000-0000-0000C45C0000}"/>
    <cellStyle name="Notas 2 2 2 4 2 3 4 4" xfId="23747" xr:uid="{00000000-0005-0000-0000-0000C55C0000}"/>
    <cellStyle name="Notas 2 2 2 4 2 3 4 5" xfId="23748" xr:uid="{00000000-0005-0000-0000-0000C65C0000}"/>
    <cellStyle name="Notas 2 2 2 4 2 3 4 6" xfId="23749" xr:uid="{00000000-0005-0000-0000-0000C75C0000}"/>
    <cellStyle name="Notas 2 2 2 4 2 3 5" xfId="23750" xr:uid="{00000000-0005-0000-0000-0000C85C0000}"/>
    <cellStyle name="Notas 2 2 2 4 2 3 5 2" xfId="23751" xr:uid="{00000000-0005-0000-0000-0000C95C0000}"/>
    <cellStyle name="Notas 2 2 2 4 2 3 5 3" xfId="23752" xr:uid="{00000000-0005-0000-0000-0000CA5C0000}"/>
    <cellStyle name="Notas 2 2 2 4 2 3 5 4" xfId="23753" xr:uid="{00000000-0005-0000-0000-0000CB5C0000}"/>
    <cellStyle name="Notas 2 2 2 4 2 3 5 5" xfId="23754" xr:uid="{00000000-0005-0000-0000-0000CC5C0000}"/>
    <cellStyle name="Notas 2 2 2 4 2 3 5 6" xfId="23755" xr:uid="{00000000-0005-0000-0000-0000CD5C0000}"/>
    <cellStyle name="Notas 2 2 2 4 2 3 6" xfId="23756" xr:uid="{00000000-0005-0000-0000-0000CE5C0000}"/>
    <cellStyle name="Notas 2 2 2 4 2 3 6 2" xfId="23757" xr:uid="{00000000-0005-0000-0000-0000CF5C0000}"/>
    <cellStyle name="Notas 2 2 2 4 2 3 6 3" xfId="23758" xr:uid="{00000000-0005-0000-0000-0000D05C0000}"/>
    <cellStyle name="Notas 2 2 2 4 2 3 6 4" xfId="23759" xr:uid="{00000000-0005-0000-0000-0000D15C0000}"/>
    <cellStyle name="Notas 2 2 2 4 2 3 6 5" xfId="23760" xr:uid="{00000000-0005-0000-0000-0000D25C0000}"/>
    <cellStyle name="Notas 2 2 2 4 2 3 6 6" xfId="23761" xr:uid="{00000000-0005-0000-0000-0000D35C0000}"/>
    <cellStyle name="Notas 2 2 2 4 2 3 7" xfId="23762" xr:uid="{00000000-0005-0000-0000-0000D45C0000}"/>
    <cellStyle name="Notas 2 2 2 4 2 3 7 2" xfId="23763" xr:uid="{00000000-0005-0000-0000-0000D55C0000}"/>
    <cellStyle name="Notas 2 2 2 4 2 3 7 3" xfId="23764" xr:uid="{00000000-0005-0000-0000-0000D65C0000}"/>
    <cellStyle name="Notas 2 2 2 4 2 3 7 4" xfId="23765" xr:uid="{00000000-0005-0000-0000-0000D75C0000}"/>
    <cellStyle name="Notas 2 2 2 4 2 3 7 5" xfId="23766" xr:uid="{00000000-0005-0000-0000-0000D85C0000}"/>
    <cellStyle name="Notas 2 2 2 4 2 3 7 6" xfId="23767" xr:uid="{00000000-0005-0000-0000-0000D95C0000}"/>
    <cellStyle name="Notas 2 2 2 4 2 3 8" xfId="23768" xr:uid="{00000000-0005-0000-0000-0000DA5C0000}"/>
    <cellStyle name="Notas 2 2 2 4 2 3 8 2" xfId="23769" xr:uid="{00000000-0005-0000-0000-0000DB5C0000}"/>
    <cellStyle name="Notas 2 2 2 4 2 3 8 3" xfId="23770" xr:uid="{00000000-0005-0000-0000-0000DC5C0000}"/>
    <cellStyle name="Notas 2 2 2 4 2 3 8 4" xfId="23771" xr:uid="{00000000-0005-0000-0000-0000DD5C0000}"/>
    <cellStyle name="Notas 2 2 2 4 2 3 8 5" xfId="23772" xr:uid="{00000000-0005-0000-0000-0000DE5C0000}"/>
    <cellStyle name="Notas 2 2 2 4 2 3 8 6" xfId="23773" xr:uid="{00000000-0005-0000-0000-0000DF5C0000}"/>
    <cellStyle name="Notas 2 2 2 4 2 3 9" xfId="23774" xr:uid="{00000000-0005-0000-0000-0000E05C0000}"/>
    <cellStyle name="Notas 2 2 2 4 2 3 9 2" xfId="23775" xr:uid="{00000000-0005-0000-0000-0000E15C0000}"/>
    <cellStyle name="Notas 2 2 2 4 2 3 9 3" xfId="23776" xr:uid="{00000000-0005-0000-0000-0000E25C0000}"/>
    <cellStyle name="Notas 2 2 2 4 2 3 9 4" xfId="23777" xr:uid="{00000000-0005-0000-0000-0000E35C0000}"/>
    <cellStyle name="Notas 2 2 2 4 2 3 9 5" xfId="23778" xr:uid="{00000000-0005-0000-0000-0000E45C0000}"/>
    <cellStyle name="Notas 2 2 2 4 2 3 9 6" xfId="23779" xr:uid="{00000000-0005-0000-0000-0000E55C0000}"/>
    <cellStyle name="Notas 2 2 2 4 2 4" xfId="23780" xr:uid="{00000000-0005-0000-0000-0000E65C0000}"/>
    <cellStyle name="Notas 2 2 2 4 2 4 10" xfId="23781" xr:uid="{00000000-0005-0000-0000-0000E75C0000}"/>
    <cellStyle name="Notas 2 2 2 4 2 4 11" xfId="23782" xr:uid="{00000000-0005-0000-0000-0000E85C0000}"/>
    <cellStyle name="Notas 2 2 2 4 2 4 12" xfId="23783" xr:uid="{00000000-0005-0000-0000-0000E95C0000}"/>
    <cellStyle name="Notas 2 2 2 4 2 4 13" xfId="23784" xr:uid="{00000000-0005-0000-0000-0000EA5C0000}"/>
    <cellStyle name="Notas 2 2 2 4 2 4 2" xfId="23785" xr:uid="{00000000-0005-0000-0000-0000EB5C0000}"/>
    <cellStyle name="Notas 2 2 2 4 2 4 2 2" xfId="23786" xr:uid="{00000000-0005-0000-0000-0000EC5C0000}"/>
    <cellStyle name="Notas 2 2 2 4 2 4 2 3" xfId="23787" xr:uid="{00000000-0005-0000-0000-0000ED5C0000}"/>
    <cellStyle name="Notas 2 2 2 4 2 4 2 4" xfId="23788" xr:uid="{00000000-0005-0000-0000-0000EE5C0000}"/>
    <cellStyle name="Notas 2 2 2 4 2 4 2 5" xfId="23789" xr:uid="{00000000-0005-0000-0000-0000EF5C0000}"/>
    <cellStyle name="Notas 2 2 2 4 2 4 2 6" xfId="23790" xr:uid="{00000000-0005-0000-0000-0000F05C0000}"/>
    <cellStyle name="Notas 2 2 2 4 2 4 3" xfId="23791" xr:uid="{00000000-0005-0000-0000-0000F15C0000}"/>
    <cellStyle name="Notas 2 2 2 4 2 4 3 2" xfId="23792" xr:uid="{00000000-0005-0000-0000-0000F25C0000}"/>
    <cellStyle name="Notas 2 2 2 4 2 4 3 3" xfId="23793" xr:uid="{00000000-0005-0000-0000-0000F35C0000}"/>
    <cellStyle name="Notas 2 2 2 4 2 4 3 4" xfId="23794" xr:uid="{00000000-0005-0000-0000-0000F45C0000}"/>
    <cellStyle name="Notas 2 2 2 4 2 4 3 5" xfId="23795" xr:uid="{00000000-0005-0000-0000-0000F55C0000}"/>
    <cellStyle name="Notas 2 2 2 4 2 4 3 6" xfId="23796" xr:uid="{00000000-0005-0000-0000-0000F65C0000}"/>
    <cellStyle name="Notas 2 2 2 4 2 4 4" xfId="23797" xr:uid="{00000000-0005-0000-0000-0000F75C0000}"/>
    <cellStyle name="Notas 2 2 2 4 2 4 4 2" xfId="23798" xr:uid="{00000000-0005-0000-0000-0000F85C0000}"/>
    <cellStyle name="Notas 2 2 2 4 2 4 4 3" xfId="23799" xr:uid="{00000000-0005-0000-0000-0000F95C0000}"/>
    <cellStyle name="Notas 2 2 2 4 2 4 4 4" xfId="23800" xr:uid="{00000000-0005-0000-0000-0000FA5C0000}"/>
    <cellStyle name="Notas 2 2 2 4 2 4 4 5" xfId="23801" xr:uid="{00000000-0005-0000-0000-0000FB5C0000}"/>
    <cellStyle name="Notas 2 2 2 4 2 4 4 6" xfId="23802" xr:uid="{00000000-0005-0000-0000-0000FC5C0000}"/>
    <cellStyle name="Notas 2 2 2 4 2 4 5" xfId="23803" xr:uid="{00000000-0005-0000-0000-0000FD5C0000}"/>
    <cellStyle name="Notas 2 2 2 4 2 4 5 2" xfId="23804" xr:uid="{00000000-0005-0000-0000-0000FE5C0000}"/>
    <cellStyle name="Notas 2 2 2 4 2 4 5 3" xfId="23805" xr:uid="{00000000-0005-0000-0000-0000FF5C0000}"/>
    <cellStyle name="Notas 2 2 2 4 2 4 5 4" xfId="23806" xr:uid="{00000000-0005-0000-0000-0000005D0000}"/>
    <cellStyle name="Notas 2 2 2 4 2 4 5 5" xfId="23807" xr:uid="{00000000-0005-0000-0000-0000015D0000}"/>
    <cellStyle name="Notas 2 2 2 4 2 4 5 6" xfId="23808" xr:uid="{00000000-0005-0000-0000-0000025D0000}"/>
    <cellStyle name="Notas 2 2 2 4 2 4 6" xfId="23809" xr:uid="{00000000-0005-0000-0000-0000035D0000}"/>
    <cellStyle name="Notas 2 2 2 4 2 4 6 2" xfId="23810" xr:uid="{00000000-0005-0000-0000-0000045D0000}"/>
    <cellStyle name="Notas 2 2 2 4 2 4 6 3" xfId="23811" xr:uid="{00000000-0005-0000-0000-0000055D0000}"/>
    <cellStyle name="Notas 2 2 2 4 2 4 6 4" xfId="23812" xr:uid="{00000000-0005-0000-0000-0000065D0000}"/>
    <cellStyle name="Notas 2 2 2 4 2 4 6 5" xfId="23813" xr:uid="{00000000-0005-0000-0000-0000075D0000}"/>
    <cellStyle name="Notas 2 2 2 4 2 4 6 6" xfId="23814" xr:uid="{00000000-0005-0000-0000-0000085D0000}"/>
    <cellStyle name="Notas 2 2 2 4 2 4 7" xfId="23815" xr:uid="{00000000-0005-0000-0000-0000095D0000}"/>
    <cellStyle name="Notas 2 2 2 4 2 4 7 2" xfId="23816" xr:uid="{00000000-0005-0000-0000-00000A5D0000}"/>
    <cellStyle name="Notas 2 2 2 4 2 4 7 3" xfId="23817" xr:uid="{00000000-0005-0000-0000-00000B5D0000}"/>
    <cellStyle name="Notas 2 2 2 4 2 4 7 4" xfId="23818" xr:uid="{00000000-0005-0000-0000-00000C5D0000}"/>
    <cellStyle name="Notas 2 2 2 4 2 4 7 5" xfId="23819" xr:uid="{00000000-0005-0000-0000-00000D5D0000}"/>
    <cellStyle name="Notas 2 2 2 4 2 4 7 6" xfId="23820" xr:uid="{00000000-0005-0000-0000-00000E5D0000}"/>
    <cellStyle name="Notas 2 2 2 4 2 4 8" xfId="23821" xr:uid="{00000000-0005-0000-0000-00000F5D0000}"/>
    <cellStyle name="Notas 2 2 2 4 2 4 8 2" xfId="23822" xr:uid="{00000000-0005-0000-0000-0000105D0000}"/>
    <cellStyle name="Notas 2 2 2 4 2 4 8 3" xfId="23823" xr:uid="{00000000-0005-0000-0000-0000115D0000}"/>
    <cellStyle name="Notas 2 2 2 4 2 4 8 4" xfId="23824" xr:uid="{00000000-0005-0000-0000-0000125D0000}"/>
    <cellStyle name="Notas 2 2 2 4 2 4 8 5" xfId="23825" xr:uid="{00000000-0005-0000-0000-0000135D0000}"/>
    <cellStyle name="Notas 2 2 2 4 2 4 8 6" xfId="23826" xr:uid="{00000000-0005-0000-0000-0000145D0000}"/>
    <cellStyle name="Notas 2 2 2 4 2 4 9" xfId="23827" xr:uid="{00000000-0005-0000-0000-0000155D0000}"/>
    <cellStyle name="Notas 2 2 2 4 2 5" xfId="23828" xr:uid="{00000000-0005-0000-0000-0000165D0000}"/>
    <cellStyle name="Notas 2 2 2 4 2 5 10" xfId="23829" xr:uid="{00000000-0005-0000-0000-0000175D0000}"/>
    <cellStyle name="Notas 2 2 2 4 2 5 11" xfId="23830" xr:uid="{00000000-0005-0000-0000-0000185D0000}"/>
    <cellStyle name="Notas 2 2 2 4 2 5 12" xfId="23831" xr:uid="{00000000-0005-0000-0000-0000195D0000}"/>
    <cellStyle name="Notas 2 2 2 4 2 5 13" xfId="23832" xr:uid="{00000000-0005-0000-0000-00001A5D0000}"/>
    <cellStyle name="Notas 2 2 2 4 2 5 2" xfId="23833" xr:uid="{00000000-0005-0000-0000-00001B5D0000}"/>
    <cellStyle name="Notas 2 2 2 4 2 5 2 2" xfId="23834" xr:uid="{00000000-0005-0000-0000-00001C5D0000}"/>
    <cellStyle name="Notas 2 2 2 4 2 5 2 3" xfId="23835" xr:uid="{00000000-0005-0000-0000-00001D5D0000}"/>
    <cellStyle name="Notas 2 2 2 4 2 5 2 4" xfId="23836" xr:uid="{00000000-0005-0000-0000-00001E5D0000}"/>
    <cellStyle name="Notas 2 2 2 4 2 5 2 5" xfId="23837" xr:uid="{00000000-0005-0000-0000-00001F5D0000}"/>
    <cellStyle name="Notas 2 2 2 4 2 5 2 6" xfId="23838" xr:uid="{00000000-0005-0000-0000-0000205D0000}"/>
    <cellStyle name="Notas 2 2 2 4 2 5 3" xfId="23839" xr:uid="{00000000-0005-0000-0000-0000215D0000}"/>
    <cellStyle name="Notas 2 2 2 4 2 5 3 2" xfId="23840" xr:uid="{00000000-0005-0000-0000-0000225D0000}"/>
    <cellStyle name="Notas 2 2 2 4 2 5 3 3" xfId="23841" xr:uid="{00000000-0005-0000-0000-0000235D0000}"/>
    <cellStyle name="Notas 2 2 2 4 2 5 3 4" xfId="23842" xr:uid="{00000000-0005-0000-0000-0000245D0000}"/>
    <cellStyle name="Notas 2 2 2 4 2 5 3 5" xfId="23843" xr:uid="{00000000-0005-0000-0000-0000255D0000}"/>
    <cellStyle name="Notas 2 2 2 4 2 5 3 6" xfId="23844" xr:uid="{00000000-0005-0000-0000-0000265D0000}"/>
    <cellStyle name="Notas 2 2 2 4 2 5 4" xfId="23845" xr:uid="{00000000-0005-0000-0000-0000275D0000}"/>
    <cellStyle name="Notas 2 2 2 4 2 5 4 2" xfId="23846" xr:uid="{00000000-0005-0000-0000-0000285D0000}"/>
    <cellStyle name="Notas 2 2 2 4 2 5 4 3" xfId="23847" xr:uid="{00000000-0005-0000-0000-0000295D0000}"/>
    <cellStyle name="Notas 2 2 2 4 2 5 4 4" xfId="23848" xr:uid="{00000000-0005-0000-0000-00002A5D0000}"/>
    <cellStyle name="Notas 2 2 2 4 2 5 4 5" xfId="23849" xr:uid="{00000000-0005-0000-0000-00002B5D0000}"/>
    <cellStyle name="Notas 2 2 2 4 2 5 4 6" xfId="23850" xr:uid="{00000000-0005-0000-0000-00002C5D0000}"/>
    <cellStyle name="Notas 2 2 2 4 2 5 5" xfId="23851" xr:uid="{00000000-0005-0000-0000-00002D5D0000}"/>
    <cellStyle name="Notas 2 2 2 4 2 5 5 2" xfId="23852" xr:uid="{00000000-0005-0000-0000-00002E5D0000}"/>
    <cellStyle name="Notas 2 2 2 4 2 5 5 3" xfId="23853" xr:uid="{00000000-0005-0000-0000-00002F5D0000}"/>
    <cellStyle name="Notas 2 2 2 4 2 5 5 4" xfId="23854" xr:uid="{00000000-0005-0000-0000-0000305D0000}"/>
    <cellStyle name="Notas 2 2 2 4 2 5 5 5" xfId="23855" xr:uid="{00000000-0005-0000-0000-0000315D0000}"/>
    <cellStyle name="Notas 2 2 2 4 2 5 5 6" xfId="23856" xr:uid="{00000000-0005-0000-0000-0000325D0000}"/>
    <cellStyle name="Notas 2 2 2 4 2 5 6" xfId="23857" xr:uid="{00000000-0005-0000-0000-0000335D0000}"/>
    <cellStyle name="Notas 2 2 2 4 2 5 6 2" xfId="23858" xr:uid="{00000000-0005-0000-0000-0000345D0000}"/>
    <cellStyle name="Notas 2 2 2 4 2 5 6 3" xfId="23859" xr:uid="{00000000-0005-0000-0000-0000355D0000}"/>
    <cellStyle name="Notas 2 2 2 4 2 5 6 4" xfId="23860" xr:uid="{00000000-0005-0000-0000-0000365D0000}"/>
    <cellStyle name="Notas 2 2 2 4 2 5 6 5" xfId="23861" xr:uid="{00000000-0005-0000-0000-0000375D0000}"/>
    <cellStyle name="Notas 2 2 2 4 2 5 6 6" xfId="23862" xr:uid="{00000000-0005-0000-0000-0000385D0000}"/>
    <cellStyle name="Notas 2 2 2 4 2 5 7" xfId="23863" xr:uid="{00000000-0005-0000-0000-0000395D0000}"/>
    <cellStyle name="Notas 2 2 2 4 2 5 7 2" xfId="23864" xr:uid="{00000000-0005-0000-0000-00003A5D0000}"/>
    <cellStyle name="Notas 2 2 2 4 2 5 7 3" xfId="23865" xr:uid="{00000000-0005-0000-0000-00003B5D0000}"/>
    <cellStyle name="Notas 2 2 2 4 2 5 7 4" xfId="23866" xr:uid="{00000000-0005-0000-0000-00003C5D0000}"/>
    <cellStyle name="Notas 2 2 2 4 2 5 7 5" xfId="23867" xr:uid="{00000000-0005-0000-0000-00003D5D0000}"/>
    <cellStyle name="Notas 2 2 2 4 2 5 7 6" xfId="23868" xr:uid="{00000000-0005-0000-0000-00003E5D0000}"/>
    <cellStyle name="Notas 2 2 2 4 2 5 8" xfId="23869" xr:uid="{00000000-0005-0000-0000-00003F5D0000}"/>
    <cellStyle name="Notas 2 2 2 4 2 5 8 2" xfId="23870" xr:uid="{00000000-0005-0000-0000-0000405D0000}"/>
    <cellStyle name="Notas 2 2 2 4 2 5 8 3" xfId="23871" xr:uid="{00000000-0005-0000-0000-0000415D0000}"/>
    <cellStyle name="Notas 2 2 2 4 2 5 8 4" xfId="23872" xr:uid="{00000000-0005-0000-0000-0000425D0000}"/>
    <cellStyle name="Notas 2 2 2 4 2 5 8 5" xfId="23873" xr:uid="{00000000-0005-0000-0000-0000435D0000}"/>
    <cellStyle name="Notas 2 2 2 4 2 5 8 6" xfId="23874" xr:uid="{00000000-0005-0000-0000-0000445D0000}"/>
    <cellStyle name="Notas 2 2 2 4 2 5 9" xfId="23875" xr:uid="{00000000-0005-0000-0000-0000455D0000}"/>
    <cellStyle name="Notas 2 2 2 4 2 6" xfId="23876" xr:uid="{00000000-0005-0000-0000-0000465D0000}"/>
    <cellStyle name="Notas 2 2 2 4 2 6 10" xfId="23877" xr:uid="{00000000-0005-0000-0000-0000475D0000}"/>
    <cellStyle name="Notas 2 2 2 4 2 6 11" xfId="23878" xr:uid="{00000000-0005-0000-0000-0000485D0000}"/>
    <cellStyle name="Notas 2 2 2 4 2 6 12" xfId="23879" xr:uid="{00000000-0005-0000-0000-0000495D0000}"/>
    <cellStyle name="Notas 2 2 2 4 2 6 13" xfId="23880" xr:uid="{00000000-0005-0000-0000-00004A5D0000}"/>
    <cellStyle name="Notas 2 2 2 4 2 6 2" xfId="23881" xr:uid="{00000000-0005-0000-0000-00004B5D0000}"/>
    <cellStyle name="Notas 2 2 2 4 2 6 2 2" xfId="23882" xr:uid="{00000000-0005-0000-0000-00004C5D0000}"/>
    <cellStyle name="Notas 2 2 2 4 2 6 2 3" xfId="23883" xr:uid="{00000000-0005-0000-0000-00004D5D0000}"/>
    <cellStyle name="Notas 2 2 2 4 2 6 2 4" xfId="23884" xr:uid="{00000000-0005-0000-0000-00004E5D0000}"/>
    <cellStyle name="Notas 2 2 2 4 2 6 2 5" xfId="23885" xr:uid="{00000000-0005-0000-0000-00004F5D0000}"/>
    <cellStyle name="Notas 2 2 2 4 2 6 2 6" xfId="23886" xr:uid="{00000000-0005-0000-0000-0000505D0000}"/>
    <cellStyle name="Notas 2 2 2 4 2 6 3" xfId="23887" xr:uid="{00000000-0005-0000-0000-0000515D0000}"/>
    <cellStyle name="Notas 2 2 2 4 2 6 3 2" xfId="23888" xr:uid="{00000000-0005-0000-0000-0000525D0000}"/>
    <cellStyle name="Notas 2 2 2 4 2 6 3 3" xfId="23889" xr:uid="{00000000-0005-0000-0000-0000535D0000}"/>
    <cellStyle name="Notas 2 2 2 4 2 6 3 4" xfId="23890" xr:uid="{00000000-0005-0000-0000-0000545D0000}"/>
    <cellStyle name="Notas 2 2 2 4 2 6 3 5" xfId="23891" xr:uid="{00000000-0005-0000-0000-0000555D0000}"/>
    <cellStyle name="Notas 2 2 2 4 2 6 3 6" xfId="23892" xr:uid="{00000000-0005-0000-0000-0000565D0000}"/>
    <cellStyle name="Notas 2 2 2 4 2 6 4" xfId="23893" xr:uid="{00000000-0005-0000-0000-0000575D0000}"/>
    <cellStyle name="Notas 2 2 2 4 2 6 4 2" xfId="23894" xr:uid="{00000000-0005-0000-0000-0000585D0000}"/>
    <cellStyle name="Notas 2 2 2 4 2 6 4 3" xfId="23895" xr:uid="{00000000-0005-0000-0000-0000595D0000}"/>
    <cellStyle name="Notas 2 2 2 4 2 6 4 4" xfId="23896" xr:uid="{00000000-0005-0000-0000-00005A5D0000}"/>
    <cellStyle name="Notas 2 2 2 4 2 6 4 5" xfId="23897" xr:uid="{00000000-0005-0000-0000-00005B5D0000}"/>
    <cellStyle name="Notas 2 2 2 4 2 6 4 6" xfId="23898" xr:uid="{00000000-0005-0000-0000-00005C5D0000}"/>
    <cellStyle name="Notas 2 2 2 4 2 6 5" xfId="23899" xr:uid="{00000000-0005-0000-0000-00005D5D0000}"/>
    <cellStyle name="Notas 2 2 2 4 2 6 5 2" xfId="23900" xr:uid="{00000000-0005-0000-0000-00005E5D0000}"/>
    <cellStyle name="Notas 2 2 2 4 2 6 5 3" xfId="23901" xr:uid="{00000000-0005-0000-0000-00005F5D0000}"/>
    <cellStyle name="Notas 2 2 2 4 2 6 5 4" xfId="23902" xr:uid="{00000000-0005-0000-0000-0000605D0000}"/>
    <cellStyle name="Notas 2 2 2 4 2 6 5 5" xfId="23903" xr:uid="{00000000-0005-0000-0000-0000615D0000}"/>
    <cellStyle name="Notas 2 2 2 4 2 6 5 6" xfId="23904" xr:uid="{00000000-0005-0000-0000-0000625D0000}"/>
    <cellStyle name="Notas 2 2 2 4 2 6 6" xfId="23905" xr:uid="{00000000-0005-0000-0000-0000635D0000}"/>
    <cellStyle name="Notas 2 2 2 4 2 6 6 2" xfId="23906" xr:uid="{00000000-0005-0000-0000-0000645D0000}"/>
    <cellStyle name="Notas 2 2 2 4 2 6 6 3" xfId="23907" xr:uid="{00000000-0005-0000-0000-0000655D0000}"/>
    <cellStyle name="Notas 2 2 2 4 2 6 6 4" xfId="23908" xr:uid="{00000000-0005-0000-0000-0000665D0000}"/>
    <cellStyle name="Notas 2 2 2 4 2 6 6 5" xfId="23909" xr:uid="{00000000-0005-0000-0000-0000675D0000}"/>
    <cellStyle name="Notas 2 2 2 4 2 6 6 6" xfId="23910" xr:uid="{00000000-0005-0000-0000-0000685D0000}"/>
    <cellStyle name="Notas 2 2 2 4 2 6 7" xfId="23911" xr:uid="{00000000-0005-0000-0000-0000695D0000}"/>
    <cellStyle name="Notas 2 2 2 4 2 6 7 2" xfId="23912" xr:uid="{00000000-0005-0000-0000-00006A5D0000}"/>
    <cellStyle name="Notas 2 2 2 4 2 6 7 3" xfId="23913" xr:uid="{00000000-0005-0000-0000-00006B5D0000}"/>
    <cellStyle name="Notas 2 2 2 4 2 6 7 4" xfId="23914" xr:uid="{00000000-0005-0000-0000-00006C5D0000}"/>
    <cellStyle name="Notas 2 2 2 4 2 6 7 5" xfId="23915" xr:uid="{00000000-0005-0000-0000-00006D5D0000}"/>
    <cellStyle name="Notas 2 2 2 4 2 6 7 6" xfId="23916" xr:uid="{00000000-0005-0000-0000-00006E5D0000}"/>
    <cellStyle name="Notas 2 2 2 4 2 6 8" xfId="23917" xr:uid="{00000000-0005-0000-0000-00006F5D0000}"/>
    <cellStyle name="Notas 2 2 2 4 2 6 8 2" xfId="23918" xr:uid="{00000000-0005-0000-0000-0000705D0000}"/>
    <cellStyle name="Notas 2 2 2 4 2 6 8 3" xfId="23919" xr:uid="{00000000-0005-0000-0000-0000715D0000}"/>
    <cellStyle name="Notas 2 2 2 4 2 6 8 4" xfId="23920" xr:uid="{00000000-0005-0000-0000-0000725D0000}"/>
    <cellStyle name="Notas 2 2 2 4 2 6 8 5" xfId="23921" xr:uid="{00000000-0005-0000-0000-0000735D0000}"/>
    <cellStyle name="Notas 2 2 2 4 2 6 8 6" xfId="23922" xr:uid="{00000000-0005-0000-0000-0000745D0000}"/>
    <cellStyle name="Notas 2 2 2 4 2 6 9" xfId="23923" xr:uid="{00000000-0005-0000-0000-0000755D0000}"/>
    <cellStyle name="Notas 2 2 2 4 2 7" xfId="23924" xr:uid="{00000000-0005-0000-0000-0000765D0000}"/>
    <cellStyle name="Notas 2 2 2 4 2 7 10" xfId="23925" xr:uid="{00000000-0005-0000-0000-0000775D0000}"/>
    <cellStyle name="Notas 2 2 2 4 2 7 11" xfId="23926" xr:uid="{00000000-0005-0000-0000-0000785D0000}"/>
    <cellStyle name="Notas 2 2 2 4 2 7 12" xfId="23927" xr:uid="{00000000-0005-0000-0000-0000795D0000}"/>
    <cellStyle name="Notas 2 2 2 4 2 7 13" xfId="23928" xr:uid="{00000000-0005-0000-0000-00007A5D0000}"/>
    <cellStyle name="Notas 2 2 2 4 2 7 2" xfId="23929" xr:uid="{00000000-0005-0000-0000-00007B5D0000}"/>
    <cellStyle name="Notas 2 2 2 4 2 7 2 2" xfId="23930" xr:uid="{00000000-0005-0000-0000-00007C5D0000}"/>
    <cellStyle name="Notas 2 2 2 4 2 7 2 3" xfId="23931" xr:uid="{00000000-0005-0000-0000-00007D5D0000}"/>
    <cellStyle name="Notas 2 2 2 4 2 7 2 4" xfId="23932" xr:uid="{00000000-0005-0000-0000-00007E5D0000}"/>
    <cellStyle name="Notas 2 2 2 4 2 7 2 5" xfId="23933" xr:uid="{00000000-0005-0000-0000-00007F5D0000}"/>
    <cellStyle name="Notas 2 2 2 4 2 7 2 6" xfId="23934" xr:uid="{00000000-0005-0000-0000-0000805D0000}"/>
    <cellStyle name="Notas 2 2 2 4 2 7 3" xfId="23935" xr:uid="{00000000-0005-0000-0000-0000815D0000}"/>
    <cellStyle name="Notas 2 2 2 4 2 7 3 2" xfId="23936" xr:uid="{00000000-0005-0000-0000-0000825D0000}"/>
    <cellStyle name="Notas 2 2 2 4 2 7 3 3" xfId="23937" xr:uid="{00000000-0005-0000-0000-0000835D0000}"/>
    <cellStyle name="Notas 2 2 2 4 2 7 3 4" xfId="23938" xr:uid="{00000000-0005-0000-0000-0000845D0000}"/>
    <cellStyle name="Notas 2 2 2 4 2 7 3 5" xfId="23939" xr:uid="{00000000-0005-0000-0000-0000855D0000}"/>
    <cellStyle name="Notas 2 2 2 4 2 7 3 6" xfId="23940" xr:uid="{00000000-0005-0000-0000-0000865D0000}"/>
    <cellStyle name="Notas 2 2 2 4 2 7 4" xfId="23941" xr:uid="{00000000-0005-0000-0000-0000875D0000}"/>
    <cellStyle name="Notas 2 2 2 4 2 7 4 2" xfId="23942" xr:uid="{00000000-0005-0000-0000-0000885D0000}"/>
    <cellStyle name="Notas 2 2 2 4 2 7 4 3" xfId="23943" xr:uid="{00000000-0005-0000-0000-0000895D0000}"/>
    <cellStyle name="Notas 2 2 2 4 2 7 4 4" xfId="23944" xr:uid="{00000000-0005-0000-0000-00008A5D0000}"/>
    <cellStyle name="Notas 2 2 2 4 2 7 4 5" xfId="23945" xr:uid="{00000000-0005-0000-0000-00008B5D0000}"/>
    <cellStyle name="Notas 2 2 2 4 2 7 4 6" xfId="23946" xr:uid="{00000000-0005-0000-0000-00008C5D0000}"/>
    <cellStyle name="Notas 2 2 2 4 2 7 5" xfId="23947" xr:uid="{00000000-0005-0000-0000-00008D5D0000}"/>
    <cellStyle name="Notas 2 2 2 4 2 7 5 2" xfId="23948" xr:uid="{00000000-0005-0000-0000-00008E5D0000}"/>
    <cellStyle name="Notas 2 2 2 4 2 7 5 3" xfId="23949" xr:uid="{00000000-0005-0000-0000-00008F5D0000}"/>
    <cellStyle name="Notas 2 2 2 4 2 7 5 4" xfId="23950" xr:uid="{00000000-0005-0000-0000-0000905D0000}"/>
    <cellStyle name="Notas 2 2 2 4 2 7 5 5" xfId="23951" xr:uid="{00000000-0005-0000-0000-0000915D0000}"/>
    <cellStyle name="Notas 2 2 2 4 2 7 5 6" xfId="23952" xr:uid="{00000000-0005-0000-0000-0000925D0000}"/>
    <cellStyle name="Notas 2 2 2 4 2 7 6" xfId="23953" xr:uid="{00000000-0005-0000-0000-0000935D0000}"/>
    <cellStyle name="Notas 2 2 2 4 2 7 6 2" xfId="23954" xr:uid="{00000000-0005-0000-0000-0000945D0000}"/>
    <cellStyle name="Notas 2 2 2 4 2 7 6 3" xfId="23955" xr:uid="{00000000-0005-0000-0000-0000955D0000}"/>
    <cellStyle name="Notas 2 2 2 4 2 7 6 4" xfId="23956" xr:uid="{00000000-0005-0000-0000-0000965D0000}"/>
    <cellStyle name="Notas 2 2 2 4 2 7 6 5" xfId="23957" xr:uid="{00000000-0005-0000-0000-0000975D0000}"/>
    <cellStyle name="Notas 2 2 2 4 2 7 6 6" xfId="23958" xr:uid="{00000000-0005-0000-0000-0000985D0000}"/>
    <cellStyle name="Notas 2 2 2 4 2 7 7" xfId="23959" xr:uid="{00000000-0005-0000-0000-0000995D0000}"/>
    <cellStyle name="Notas 2 2 2 4 2 7 7 2" xfId="23960" xr:uid="{00000000-0005-0000-0000-00009A5D0000}"/>
    <cellStyle name="Notas 2 2 2 4 2 7 7 3" xfId="23961" xr:uid="{00000000-0005-0000-0000-00009B5D0000}"/>
    <cellStyle name="Notas 2 2 2 4 2 7 7 4" xfId="23962" xr:uid="{00000000-0005-0000-0000-00009C5D0000}"/>
    <cellStyle name="Notas 2 2 2 4 2 7 7 5" xfId="23963" xr:uid="{00000000-0005-0000-0000-00009D5D0000}"/>
    <cellStyle name="Notas 2 2 2 4 2 7 7 6" xfId="23964" xr:uid="{00000000-0005-0000-0000-00009E5D0000}"/>
    <cellStyle name="Notas 2 2 2 4 2 7 8" xfId="23965" xr:uid="{00000000-0005-0000-0000-00009F5D0000}"/>
    <cellStyle name="Notas 2 2 2 4 2 7 8 2" xfId="23966" xr:uid="{00000000-0005-0000-0000-0000A05D0000}"/>
    <cellStyle name="Notas 2 2 2 4 2 7 8 3" xfId="23967" xr:uid="{00000000-0005-0000-0000-0000A15D0000}"/>
    <cellStyle name="Notas 2 2 2 4 2 7 8 4" xfId="23968" xr:uid="{00000000-0005-0000-0000-0000A25D0000}"/>
    <cellStyle name="Notas 2 2 2 4 2 7 8 5" xfId="23969" xr:uid="{00000000-0005-0000-0000-0000A35D0000}"/>
    <cellStyle name="Notas 2 2 2 4 2 7 8 6" xfId="23970" xr:uid="{00000000-0005-0000-0000-0000A45D0000}"/>
    <cellStyle name="Notas 2 2 2 4 2 7 9" xfId="23971" xr:uid="{00000000-0005-0000-0000-0000A55D0000}"/>
    <cellStyle name="Notas 2 2 2 4 2 8" xfId="23972" xr:uid="{00000000-0005-0000-0000-0000A65D0000}"/>
    <cellStyle name="Notas 2 2 2 4 2 8 10" xfId="23973" xr:uid="{00000000-0005-0000-0000-0000A75D0000}"/>
    <cellStyle name="Notas 2 2 2 4 2 8 11" xfId="23974" xr:uid="{00000000-0005-0000-0000-0000A85D0000}"/>
    <cellStyle name="Notas 2 2 2 4 2 8 12" xfId="23975" xr:uid="{00000000-0005-0000-0000-0000A95D0000}"/>
    <cellStyle name="Notas 2 2 2 4 2 8 13" xfId="23976" xr:uid="{00000000-0005-0000-0000-0000AA5D0000}"/>
    <cellStyle name="Notas 2 2 2 4 2 8 2" xfId="23977" xr:uid="{00000000-0005-0000-0000-0000AB5D0000}"/>
    <cellStyle name="Notas 2 2 2 4 2 8 2 2" xfId="23978" xr:uid="{00000000-0005-0000-0000-0000AC5D0000}"/>
    <cellStyle name="Notas 2 2 2 4 2 8 2 3" xfId="23979" xr:uid="{00000000-0005-0000-0000-0000AD5D0000}"/>
    <cellStyle name="Notas 2 2 2 4 2 8 2 4" xfId="23980" xr:uid="{00000000-0005-0000-0000-0000AE5D0000}"/>
    <cellStyle name="Notas 2 2 2 4 2 8 2 5" xfId="23981" xr:uid="{00000000-0005-0000-0000-0000AF5D0000}"/>
    <cellStyle name="Notas 2 2 2 4 2 8 2 6" xfId="23982" xr:uid="{00000000-0005-0000-0000-0000B05D0000}"/>
    <cellStyle name="Notas 2 2 2 4 2 8 3" xfId="23983" xr:uid="{00000000-0005-0000-0000-0000B15D0000}"/>
    <cellStyle name="Notas 2 2 2 4 2 8 3 2" xfId="23984" xr:uid="{00000000-0005-0000-0000-0000B25D0000}"/>
    <cellStyle name="Notas 2 2 2 4 2 8 3 3" xfId="23985" xr:uid="{00000000-0005-0000-0000-0000B35D0000}"/>
    <cellStyle name="Notas 2 2 2 4 2 8 3 4" xfId="23986" xr:uid="{00000000-0005-0000-0000-0000B45D0000}"/>
    <cellStyle name="Notas 2 2 2 4 2 8 3 5" xfId="23987" xr:uid="{00000000-0005-0000-0000-0000B55D0000}"/>
    <cellStyle name="Notas 2 2 2 4 2 8 3 6" xfId="23988" xr:uid="{00000000-0005-0000-0000-0000B65D0000}"/>
    <cellStyle name="Notas 2 2 2 4 2 8 4" xfId="23989" xr:uid="{00000000-0005-0000-0000-0000B75D0000}"/>
    <cellStyle name="Notas 2 2 2 4 2 8 4 2" xfId="23990" xr:uid="{00000000-0005-0000-0000-0000B85D0000}"/>
    <cellStyle name="Notas 2 2 2 4 2 8 4 3" xfId="23991" xr:uid="{00000000-0005-0000-0000-0000B95D0000}"/>
    <cellStyle name="Notas 2 2 2 4 2 8 4 4" xfId="23992" xr:uid="{00000000-0005-0000-0000-0000BA5D0000}"/>
    <cellStyle name="Notas 2 2 2 4 2 8 4 5" xfId="23993" xr:uid="{00000000-0005-0000-0000-0000BB5D0000}"/>
    <cellStyle name="Notas 2 2 2 4 2 8 4 6" xfId="23994" xr:uid="{00000000-0005-0000-0000-0000BC5D0000}"/>
    <cellStyle name="Notas 2 2 2 4 2 8 5" xfId="23995" xr:uid="{00000000-0005-0000-0000-0000BD5D0000}"/>
    <cellStyle name="Notas 2 2 2 4 2 8 5 2" xfId="23996" xr:uid="{00000000-0005-0000-0000-0000BE5D0000}"/>
    <cellStyle name="Notas 2 2 2 4 2 8 5 3" xfId="23997" xr:uid="{00000000-0005-0000-0000-0000BF5D0000}"/>
    <cellStyle name="Notas 2 2 2 4 2 8 5 4" xfId="23998" xr:uid="{00000000-0005-0000-0000-0000C05D0000}"/>
    <cellStyle name="Notas 2 2 2 4 2 8 5 5" xfId="23999" xr:uid="{00000000-0005-0000-0000-0000C15D0000}"/>
    <cellStyle name="Notas 2 2 2 4 2 8 5 6" xfId="24000" xr:uid="{00000000-0005-0000-0000-0000C25D0000}"/>
    <cellStyle name="Notas 2 2 2 4 2 8 6" xfId="24001" xr:uid="{00000000-0005-0000-0000-0000C35D0000}"/>
    <cellStyle name="Notas 2 2 2 4 2 8 6 2" xfId="24002" xr:uid="{00000000-0005-0000-0000-0000C45D0000}"/>
    <cellStyle name="Notas 2 2 2 4 2 8 6 3" xfId="24003" xr:uid="{00000000-0005-0000-0000-0000C55D0000}"/>
    <cellStyle name="Notas 2 2 2 4 2 8 6 4" xfId="24004" xr:uid="{00000000-0005-0000-0000-0000C65D0000}"/>
    <cellStyle name="Notas 2 2 2 4 2 8 6 5" xfId="24005" xr:uid="{00000000-0005-0000-0000-0000C75D0000}"/>
    <cellStyle name="Notas 2 2 2 4 2 8 6 6" xfId="24006" xr:uid="{00000000-0005-0000-0000-0000C85D0000}"/>
    <cellStyle name="Notas 2 2 2 4 2 8 7" xfId="24007" xr:uid="{00000000-0005-0000-0000-0000C95D0000}"/>
    <cellStyle name="Notas 2 2 2 4 2 8 7 2" xfId="24008" xr:uid="{00000000-0005-0000-0000-0000CA5D0000}"/>
    <cellStyle name="Notas 2 2 2 4 2 8 7 3" xfId="24009" xr:uid="{00000000-0005-0000-0000-0000CB5D0000}"/>
    <cellStyle name="Notas 2 2 2 4 2 8 7 4" xfId="24010" xr:uid="{00000000-0005-0000-0000-0000CC5D0000}"/>
    <cellStyle name="Notas 2 2 2 4 2 8 7 5" xfId="24011" xr:uid="{00000000-0005-0000-0000-0000CD5D0000}"/>
    <cellStyle name="Notas 2 2 2 4 2 8 7 6" xfId="24012" xr:uid="{00000000-0005-0000-0000-0000CE5D0000}"/>
    <cellStyle name="Notas 2 2 2 4 2 8 8" xfId="24013" xr:uid="{00000000-0005-0000-0000-0000CF5D0000}"/>
    <cellStyle name="Notas 2 2 2 4 2 8 8 2" xfId="24014" xr:uid="{00000000-0005-0000-0000-0000D05D0000}"/>
    <cellStyle name="Notas 2 2 2 4 2 8 8 3" xfId="24015" xr:uid="{00000000-0005-0000-0000-0000D15D0000}"/>
    <cellStyle name="Notas 2 2 2 4 2 8 8 4" xfId="24016" xr:uid="{00000000-0005-0000-0000-0000D25D0000}"/>
    <cellStyle name="Notas 2 2 2 4 2 8 8 5" xfId="24017" xr:uid="{00000000-0005-0000-0000-0000D35D0000}"/>
    <cellStyle name="Notas 2 2 2 4 2 8 8 6" xfId="24018" xr:uid="{00000000-0005-0000-0000-0000D45D0000}"/>
    <cellStyle name="Notas 2 2 2 4 2 8 9" xfId="24019" xr:uid="{00000000-0005-0000-0000-0000D55D0000}"/>
    <cellStyle name="Notas 2 2 2 4 2 9" xfId="24020" xr:uid="{00000000-0005-0000-0000-0000D65D0000}"/>
    <cellStyle name="Notas 2 2 2 4 2 9 2" xfId="24021" xr:uid="{00000000-0005-0000-0000-0000D75D0000}"/>
    <cellStyle name="Notas 2 2 2 4 2 9 3" xfId="24022" xr:uid="{00000000-0005-0000-0000-0000D85D0000}"/>
    <cellStyle name="Notas 2 2 2 4 2 9 4" xfId="24023" xr:uid="{00000000-0005-0000-0000-0000D95D0000}"/>
    <cellStyle name="Notas 2 2 2 4 2 9 5" xfId="24024" xr:uid="{00000000-0005-0000-0000-0000DA5D0000}"/>
    <cellStyle name="Notas 2 2 2 4 2 9 6" xfId="24025" xr:uid="{00000000-0005-0000-0000-0000DB5D0000}"/>
    <cellStyle name="Notas 2 2 2 4 20" xfId="24026" xr:uid="{00000000-0005-0000-0000-0000DC5D0000}"/>
    <cellStyle name="Notas 2 2 2 4 21" xfId="24027" xr:uid="{00000000-0005-0000-0000-0000DD5D0000}"/>
    <cellStyle name="Notas 2 2 2 4 22" xfId="24028" xr:uid="{00000000-0005-0000-0000-0000DE5D0000}"/>
    <cellStyle name="Notas 2 2 2 4 3" xfId="24029" xr:uid="{00000000-0005-0000-0000-0000DF5D0000}"/>
    <cellStyle name="Notas 2 2 2 4 3 10" xfId="24030" xr:uid="{00000000-0005-0000-0000-0000E05D0000}"/>
    <cellStyle name="Notas 2 2 2 4 3 10 2" xfId="24031" xr:uid="{00000000-0005-0000-0000-0000E15D0000}"/>
    <cellStyle name="Notas 2 2 2 4 3 10 3" xfId="24032" xr:uid="{00000000-0005-0000-0000-0000E25D0000}"/>
    <cellStyle name="Notas 2 2 2 4 3 10 4" xfId="24033" xr:uid="{00000000-0005-0000-0000-0000E35D0000}"/>
    <cellStyle name="Notas 2 2 2 4 3 10 5" xfId="24034" xr:uid="{00000000-0005-0000-0000-0000E45D0000}"/>
    <cellStyle name="Notas 2 2 2 4 3 10 6" xfId="24035" xr:uid="{00000000-0005-0000-0000-0000E55D0000}"/>
    <cellStyle name="Notas 2 2 2 4 3 11" xfId="24036" xr:uid="{00000000-0005-0000-0000-0000E65D0000}"/>
    <cellStyle name="Notas 2 2 2 4 3 11 2" xfId="24037" xr:uid="{00000000-0005-0000-0000-0000E75D0000}"/>
    <cellStyle name="Notas 2 2 2 4 3 11 3" xfId="24038" xr:uid="{00000000-0005-0000-0000-0000E85D0000}"/>
    <cellStyle name="Notas 2 2 2 4 3 11 4" xfId="24039" xr:uid="{00000000-0005-0000-0000-0000E95D0000}"/>
    <cellStyle name="Notas 2 2 2 4 3 11 5" xfId="24040" xr:uid="{00000000-0005-0000-0000-0000EA5D0000}"/>
    <cellStyle name="Notas 2 2 2 4 3 11 6" xfId="24041" xr:uid="{00000000-0005-0000-0000-0000EB5D0000}"/>
    <cellStyle name="Notas 2 2 2 4 3 12" xfId="24042" xr:uid="{00000000-0005-0000-0000-0000EC5D0000}"/>
    <cellStyle name="Notas 2 2 2 4 3 12 2" xfId="24043" xr:uid="{00000000-0005-0000-0000-0000ED5D0000}"/>
    <cellStyle name="Notas 2 2 2 4 3 12 3" xfId="24044" xr:uid="{00000000-0005-0000-0000-0000EE5D0000}"/>
    <cellStyle name="Notas 2 2 2 4 3 12 4" xfId="24045" xr:uid="{00000000-0005-0000-0000-0000EF5D0000}"/>
    <cellStyle name="Notas 2 2 2 4 3 12 5" xfId="24046" xr:uid="{00000000-0005-0000-0000-0000F05D0000}"/>
    <cellStyle name="Notas 2 2 2 4 3 12 6" xfId="24047" xr:uid="{00000000-0005-0000-0000-0000F15D0000}"/>
    <cellStyle name="Notas 2 2 2 4 3 13" xfId="24048" xr:uid="{00000000-0005-0000-0000-0000F25D0000}"/>
    <cellStyle name="Notas 2 2 2 4 3 13 2" xfId="24049" xr:uid="{00000000-0005-0000-0000-0000F35D0000}"/>
    <cellStyle name="Notas 2 2 2 4 3 13 3" xfId="24050" xr:uid="{00000000-0005-0000-0000-0000F45D0000}"/>
    <cellStyle name="Notas 2 2 2 4 3 13 4" xfId="24051" xr:uid="{00000000-0005-0000-0000-0000F55D0000}"/>
    <cellStyle name="Notas 2 2 2 4 3 13 5" xfId="24052" xr:uid="{00000000-0005-0000-0000-0000F65D0000}"/>
    <cellStyle name="Notas 2 2 2 4 3 13 6" xfId="24053" xr:uid="{00000000-0005-0000-0000-0000F75D0000}"/>
    <cellStyle name="Notas 2 2 2 4 3 14" xfId="24054" xr:uid="{00000000-0005-0000-0000-0000F85D0000}"/>
    <cellStyle name="Notas 2 2 2 4 3 14 2" xfId="24055" xr:uid="{00000000-0005-0000-0000-0000F95D0000}"/>
    <cellStyle name="Notas 2 2 2 4 3 14 3" xfId="24056" xr:uid="{00000000-0005-0000-0000-0000FA5D0000}"/>
    <cellStyle name="Notas 2 2 2 4 3 14 4" xfId="24057" xr:uid="{00000000-0005-0000-0000-0000FB5D0000}"/>
    <cellStyle name="Notas 2 2 2 4 3 14 5" xfId="24058" xr:uid="{00000000-0005-0000-0000-0000FC5D0000}"/>
    <cellStyle name="Notas 2 2 2 4 3 14 6" xfId="24059" xr:uid="{00000000-0005-0000-0000-0000FD5D0000}"/>
    <cellStyle name="Notas 2 2 2 4 3 15" xfId="24060" xr:uid="{00000000-0005-0000-0000-0000FE5D0000}"/>
    <cellStyle name="Notas 2 2 2 4 3 16" xfId="24061" xr:uid="{00000000-0005-0000-0000-0000FF5D0000}"/>
    <cellStyle name="Notas 2 2 2 4 3 17" xfId="24062" xr:uid="{00000000-0005-0000-0000-0000005E0000}"/>
    <cellStyle name="Notas 2 2 2 4 3 18" xfId="24063" xr:uid="{00000000-0005-0000-0000-0000015E0000}"/>
    <cellStyle name="Notas 2 2 2 4 3 19" xfId="24064" xr:uid="{00000000-0005-0000-0000-0000025E0000}"/>
    <cellStyle name="Notas 2 2 2 4 3 2" xfId="24065" xr:uid="{00000000-0005-0000-0000-0000035E0000}"/>
    <cellStyle name="Notas 2 2 2 4 3 2 10" xfId="24066" xr:uid="{00000000-0005-0000-0000-0000045E0000}"/>
    <cellStyle name="Notas 2 2 2 4 3 2 11" xfId="24067" xr:uid="{00000000-0005-0000-0000-0000055E0000}"/>
    <cellStyle name="Notas 2 2 2 4 3 2 12" xfId="24068" xr:uid="{00000000-0005-0000-0000-0000065E0000}"/>
    <cellStyle name="Notas 2 2 2 4 3 2 13" xfId="24069" xr:uid="{00000000-0005-0000-0000-0000075E0000}"/>
    <cellStyle name="Notas 2 2 2 4 3 2 14" xfId="24070" xr:uid="{00000000-0005-0000-0000-0000085E0000}"/>
    <cellStyle name="Notas 2 2 2 4 3 2 15" xfId="24071" xr:uid="{00000000-0005-0000-0000-0000095E0000}"/>
    <cellStyle name="Notas 2 2 2 4 3 2 2" xfId="24072" xr:uid="{00000000-0005-0000-0000-00000A5E0000}"/>
    <cellStyle name="Notas 2 2 2 4 3 2 2 10" xfId="24073" xr:uid="{00000000-0005-0000-0000-00000B5E0000}"/>
    <cellStyle name="Notas 2 2 2 4 3 2 2 11" xfId="24074" xr:uid="{00000000-0005-0000-0000-00000C5E0000}"/>
    <cellStyle name="Notas 2 2 2 4 3 2 2 12" xfId="24075" xr:uid="{00000000-0005-0000-0000-00000D5E0000}"/>
    <cellStyle name="Notas 2 2 2 4 3 2 2 13" xfId="24076" xr:uid="{00000000-0005-0000-0000-00000E5E0000}"/>
    <cellStyle name="Notas 2 2 2 4 3 2 2 14" xfId="24077" xr:uid="{00000000-0005-0000-0000-00000F5E0000}"/>
    <cellStyle name="Notas 2 2 2 4 3 2 2 2" xfId="24078" xr:uid="{00000000-0005-0000-0000-0000105E0000}"/>
    <cellStyle name="Notas 2 2 2 4 3 2 2 2 2" xfId="24079" xr:uid="{00000000-0005-0000-0000-0000115E0000}"/>
    <cellStyle name="Notas 2 2 2 4 3 2 2 2 3" xfId="24080" xr:uid="{00000000-0005-0000-0000-0000125E0000}"/>
    <cellStyle name="Notas 2 2 2 4 3 2 2 2 4" xfId="24081" xr:uid="{00000000-0005-0000-0000-0000135E0000}"/>
    <cellStyle name="Notas 2 2 2 4 3 2 2 2 5" xfId="24082" xr:uid="{00000000-0005-0000-0000-0000145E0000}"/>
    <cellStyle name="Notas 2 2 2 4 3 2 2 2 6" xfId="24083" xr:uid="{00000000-0005-0000-0000-0000155E0000}"/>
    <cellStyle name="Notas 2 2 2 4 3 2 2 3" xfId="24084" xr:uid="{00000000-0005-0000-0000-0000165E0000}"/>
    <cellStyle name="Notas 2 2 2 4 3 2 2 3 2" xfId="24085" xr:uid="{00000000-0005-0000-0000-0000175E0000}"/>
    <cellStyle name="Notas 2 2 2 4 3 2 2 3 3" xfId="24086" xr:uid="{00000000-0005-0000-0000-0000185E0000}"/>
    <cellStyle name="Notas 2 2 2 4 3 2 2 3 4" xfId="24087" xr:uid="{00000000-0005-0000-0000-0000195E0000}"/>
    <cellStyle name="Notas 2 2 2 4 3 2 2 3 5" xfId="24088" xr:uid="{00000000-0005-0000-0000-00001A5E0000}"/>
    <cellStyle name="Notas 2 2 2 4 3 2 2 3 6" xfId="24089" xr:uid="{00000000-0005-0000-0000-00001B5E0000}"/>
    <cellStyle name="Notas 2 2 2 4 3 2 2 4" xfId="24090" xr:uid="{00000000-0005-0000-0000-00001C5E0000}"/>
    <cellStyle name="Notas 2 2 2 4 3 2 2 4 2" xfId="24091" xr:uid="{00000000-0005-0000-0000-00001D5E0000}"/>
    <cellStyle name="Notas 2 2 2 4 3 2 2 4 3" xfId="24092" xr:uid="{00000000-0005-0000-0000-00001E5E0000}"/>
    <cellStyle name="Notas 2 2 2 4 3 2 2 4 4" xfId="24093" xr:uid="{00000000-0005-0000-0000-00001F5E0000}"/>
    <cellStyle name="Notas 2 2 2 4 3 2 2 4 5" xfId="24094" xr:uid="{00000000-0005-0000-0000-0000205E0000}"/>
    <cellStyle name="Notas 2 2 2 4 3 2 2 4 6" xfId="24095" xr:uid="{00000000-0005-0000-0000-0000215E0000}"/>
    <cellStyle name="Notas 2 2 2 4 3 2 2 5" xfId="24096" xr:uid="{00000000-0005-0000-0000-0000225E0000}"/>
    <cellStyle name="Notas 2 2 2 4 3 2 2 5 2" xfId="24097" xr:uid="{00000000-0005-0000-0000-0000235E0000}"/>
    <cellStyle name="Notas 2 2 2 4 3 2 2 5 3" xfId="24098" xr:uid="{00000000-0005-0000-0000-0000245E0000}"/>
    <cellStyle name="Notas 2 2 2 4 3 2 2 5 4" xfId="24099" xr:uid="{00000000-0005-0000-0000-0000255E0000}"/>
    <cellStyle name="Notas 2 2 2 4 3 2 2 5 5" xfId="24100" xr:uid="{00000000-0005-0000-0000-0000265E0000}"/>
    <cellStyle name="Notas 2 2 2 4 3 2 2 5 6" xfId="24101" xr:uid="{00000000-0005-0000-0000-0000275E0000}"/>
    <cellStyle name="Notas 2 2 2 4 3 2 2 6" xfId="24102" xr:uid="{00000000-0005-0000-0000-0000285E0000}"/>
    <cellStyle name="Notas 2 2 2 4 3 2 2 6 2" xfId="24103" xr:uid="{00000000-0005-0000-0000-0000295E0000}"/>
    <cellStyle name="Notas 2 2 2 4 3 2 2 6 3" xfId="24104" xr:uid="{00000000-0005-0000-0000-00002A5E0000}"/>
    <cellStyle name="Notas 2 2 2 4 3 2 2 6 4" xfId="24105" xr:uid="{00000000-0005-0000-0000-00002B5E0000}"/>
    <cellStyle name="Notas 2 2 2 4 3 2 2 6 5" xfId="24106" xr:uid="{00000000-0005-0000-0000-00002C5E0000}"/>
    <cellStyle name="Notas 2 2 2 4 3 2 2 6 6" xfId="24107" xr:uid="{00000000-0005-0000-0000-00002D5E0000}"/>
    <cellStyle name="Notas 2 2 2 4 3 2 2 7" xfId="24108" xr:uid="{00000000-0005-0000-0000-00002E5E0000}"/>
    <cellStyle name="Notas 2 2 2 4 3 2 2 7 2" xfId="24109" xr:uid="{00000000-0005-0000-0000-00002F5E0000}"/>
    <cellStyle name="Notas 2 2 2 4 3 2 2 7 3" xfId="24110" xr:uid="{00000000-0005-0000-0000-0000305E0000}"/>
    <cellStyle name="Notas 2 2 2 4 3 2 2 7 4" xfId="24111" xr:uid="{00000000-0005-0000-0000-0000315E0000}"/>
    <cellStyle name="Notas 2 2 2 4 3 2 2 7 5" xfId="24112" xr:uid="{00000000-0005-0000-0000-0000325E0000}"/>
    <cellStyle name="Notas 2 2 2 4 3 2 2 7 6" xfId="24113" xr:uid="{00000000-0005-0000-0000-0000335E0000}"/>
    <cellStyle name="Notas 2 2 2 4 3 2 2 8" xfId="24114" xr:uid="{00000000-0005-0000-0000-0000345E0000}"/>
    <cellStyle name="Notas 2 2 2 4 3 2 2 8 2" xfId="24115" xr:uid="{00000000-0005-0000-0000-0000355E0000}"/>
    <cellStyle name="Notas 2 2 2 4 3 2 2 8 3" xfId="24116" xr:uid="{00000000-0005-0000-0000-0000365E0000}"/>
    <cellStyle name="Notas 2 2 2 4 3 2 2 8 4" xfId="24117" xr:uid="{00000000-0005-0000-0000-0000375E0000}"/>
    <cellStyle name="Notas 2 2 2 4 3 2 2 8 5" xfId="24118" xr:uid="{00000000-0005-0000-0000-0000385E0000}"/>
    <cellStyle name="Notas 2 2 2 4 3 2 2 8 6" xfId="24119" xr:uid="{00000000-0005-0000-0000-0000395E0000}"/>
    <cellStyle name="Notas 2 2 2 4 3 2 2 9" xfId="24120" xr:uid="{00000000-0005-0000-0000-00003A5E0000}"/>
    <cellStyle name="Notas 2 2 2 4 3 2 3" xfId="24121" xr:uid="{00000000-0005-0000-0000-00003B5E0000}"/>
    <cellStyle name="Notas 2 2 2 4 3 2 3 2" xfId="24122" xr:uid="{00000000-0005-0000-0000-00003C5E0000}"/>
    <cellStyle name="Notas 2 2 2 4 3 2 3 3" xfId="24123" xr:uid="{00000000-0005-0000-0000-00003D5E0000}"/>
    <cellStyle name="Notas 2 2 2 4 3 2 3 4" xfId="24124" xr:uid="{00000000-0005-0000-0000-00003E5E0000}"/>
    <cellStyle name="Notas 2 2 2 4 3 2 3 5" xfId="24125" xr:uid="{00000000-0005-0000-0000-00003F5E0000}"/>
    <cellStyle name="Notas 2 2 2 4 3 2 3 6" xfId="24126" xr:uid="{00000000-0005-0000-0000-0000405E0000}"/>
    <cellStyle name="Notas 2 2 2 4 3 2 4" xfId="24127" xr:uid="{00000000-0005-0000-0000-0000415E0000}"/>
    <cellStyle name="Notas 2 2 2 4 3 2 4 2" xfId="24128" xr:uid="{00000000-0005-0000-0000-0000425E0000}"/>
    <cellStyle name="Notas 2 2 2 4 3 2 4 3" xfId="24129" xr:uid="{00000000-0005-0000-0000-0000435E0000}"/>
    <cellStyle name="Notas 2 2 2 4 3 2 4 4" xfId="24130" xr:uid="{00000000-0005-0000-0000-0000445E0000}"/>
    <cellStyle name="Notas 2 2 2 4 3 2 4 5" xfId="24131" xr:uid="{00000000-0005-0000-0000-0000455E0000}"/>
    <cellStyle name="Notas 2 2 2 4 3 2 4 6" xfId="24132" xr:uid="{00000000-0005-0000-0000-0000465E0000}"/>
    <cellStyle name="Notas 2 2 2 4 3 2 5" xfId="24133" xr:uid="{00000000-0005-0000-0000-0000475E0000}"/>
    <cellStyle name="Notas 2 2 2 4 3 2 5 2" xfId="24134" xr:uid="{00000000-0005-0000-0000-0000485E0000}"/>
    <cellStyle name="Notas 2 2 2 4 3 2 5 3" xfId="24135" xr:uid="{00000000-0005-0000-0000-0000495E0000}"/>
    <cellStyle name="Notas 2 2 2 4 3 2 5 4" xfId="24136" xr:uid="{00000000-0005-0000-0000-00004A5E0000}"/>
    <cellStyle name="Notas 2 2 2 4 3 2 5 5" xfId="24137" xr:uid="{00000000-0005-0000-0000-00004B5E0000}"/>
    <cellStyle name="Notas 2 2 2 4 3 2 5 6" xfId="24138" xr:uid="{00000000-0005-0000-0000-00004C5E0000}"/>
    <cellStyle name="Notas 2 2 2 4 3 2 6" xfId="24139" xr:uid="{00000000-0005-0000-0000-00004D5E0000}"/>
    <cellStyle name="Notas 2 2 2 4 3 2 6 2" xfId="24140" xr:uid="{00000000-0005-0000-0000-00004E5E0000}"/>
    <cellStyle name="Notas 2 2 2 4 3 2 6 3" xfId="24141" xr:uid="{00000000-0005-0000-0000-00004F5E0000}"/>
    <cellStyle name="Notas 2 2 2 4 3 2 6 4" xfId="24142" xr:uid="{00000000-0005-0000-0000-0000505E0000}"/>
    <cellStyle name="Notas 2 2 2 4 3 2 6 5" xfId="24143" xr:uid="{00000000-0005-0000-0000-0000515E0000}"/>
    <cellStyle name="Notas 2 2 2 4 3 2 6 6" xfId="24144" xr:uid="{00000000-0005-0000-0000-0000525E0000}"/>
    <cellStyle name="Notas 2 2 2 4 3 2 7" xfId="24145" xr:uid="{00000000-0005-0000-0000-0000535E0000}"/>
    <cellStyle name="Notas 2 2 2 4 3 2 7 2" xfId="24146" xr:uid="{00000000-0005-0000-0000-0000545E0000}"/>
    <cellStyle name="Notas 2 2 2 4 3 2 7 3" xfId="24147" xr:uid="{00000000-0005-0000-0000-0000555E0000}"/>
    <cellStyle name="Notas 2 2 2 4 3 2 7 4" xfId="24148" xr:uid="{00000000-0005-0000-0000-0000565E0000}"/>
    <cellStyle name="Notas 2 2 2 4 3 2 7 5" xfId="24149" xr:uid="{00000000-0005-0000-0000-0000575E0000}"/>
    <cellStyle name="Notas 2 2 2 4 3 2 7 6" xfId="24150" xr:uid="{00000000-0005-0000-0000-0000585E0000}"/>
    <cellStyle name="Notas 2 2 2 4 3 2 8" xfId="24151" xr:uid="{00000000-0005-0000-0000-0000595E0000}"/>
    <cellStyle name="Notas 2 2 2 4 3 2 8 2" xfId="24152" xr:uid="{00000000-0005-0000-0000-00005A5E0000}"/>
    <cellStyle name="Notas 2 2 2 4 3 2 8 3" xfId="24153" xr:uid="{00000000-0005-0000-0000-00005B5E0000}"/>
    <cellStyle name="Notas 2 2 2 4 3 2 8 4" xfId="24154" xr:uid="{00000000-0005-0000-0000-00005C5E0000}"/>
    <cellStyle name="Notas 2 2 2 4 3 2 8 5" xfId="24155" xr:uid="{00000000-0005-0000-0000-00005D5E0000}"/>
    <cellStyle name="Notas 2 2 2 4 3 2 8 6" xfId="24156" xr:uid="{00000000-0005-0000-0000-00005E5E0000}"/>
    <cellStyle name="Notas 2 2 2 4 3 2 9" xfId="24157" xr:uid="{00000000-0005-0000-0000-00005F5E0000}"/>
    <cellStyle name="Notas 2 2 2 4 3 2 9 2" xfId="24158" xr:uid="{00000000-0005-0000-0000-0000605E0000}"/>
    <cellStyle name="Notas 2 2 2 4 3 2 9 3" xfId="24159" xr:uid="{00000000-0005-0000-0000-0000615E0000}"/>
    <cellStyle name="Notas 2 2 2 4 3 2 9 4" xfId="24160" xr:uid="{00000000-0005-0000-0000-0000625E0000}"/>
    <cellStyle name="Notas 2 2 2 4 3 2 9 5" xfId="24161" xr:uid="{00000000-0005-0000-0000-0000635E0000}"/>
    <cellStyle name="Notas 2 2 2 4 3 2 9 6" xfId="24162" xr:uid="{00000000-0005-0000-0000-0000645E0000}"/>
    <cellStyle name="Notas 2 2 2 4 3 20" xfId="24163" xr:uid="{00000000-0005-0000-0000-0000655E0000}"/>
    <cellStyle name="Notas 2 2 2 4 3 3" xfId="24164" xr:uid="{00000000-0005-0000-0000-0000665E0000}"/>
    <cellStyle name="Notas 2 2 2 4 3 3 10" xfId="24165" xr:uid="{00000000-0005-0000-0000-0000675E0000}"/>
    <cellStyle name="Notas 2 2 2 4 3 3 11" xfId="24166" xr:uid="{00000000-0005-0000-0000-0000685E0000}"/>
    <cellStyle name="Notas 2 2 2 4 3 3 12" xfId="24167" xr:uid="{00000000-0005-0000-0000-0000695E0000}"/>
    <cellStyle name="Notas 2 2 2 4 3 3 13" xfId="24168" xr:uid="{00000000-0005-0000-0000-00006A5E0000}"/>
    <cellStyle name="Notas 2 2 2 4 3 3 14" xfId="24169" xr:uid="{00000000-0005-0000-0000-00006B5E0000}"/>
    <cellStyle name="Notas 2 2 2 4 3 3 2" xfId="24170" xr:uid="{00000000-0005-0000-0000-00006C5E0000}"/>
    <cellStyle name="Notas 2 2 2 4 3 3 2 2" xfId="24171" xr:uid="{00000000-0005-0000-0000-00006D5E0000}"/>
    <cellStyle name="Notas 2 2 2 4 3 3 2 3" xfId="24172" xr:uid="{00000000-0005-0000-0000-00006E5E0000}"/>
    <cellStyle name="Notas 2 2 2 4 3 3 2 4" xfId="24173" xr:uid="{00000000-0005-0000-0000-00006F5E0000}"/>
    <cellStyle name="Notas 2 2 2 4 3 3 2 5" xfId="24174" xr:uid="{00000000-0005-0000-0000-0000705E0000}"/>
    <cellStyle name="Notas 2 2 2 4 3 3 2 6" xfId="24175" xr:uid="{00000000-0005-0000-0000-0000715E0000}"/>
    <cellStyle name="Notas 2 2 2 4 3 3 3" xfId="24176" xr:uid="{00000000-0005-0000-0000-0000725E0000}"/>
    <cellStyle name="Notas 2 2 2 4 3 3 3 2" xfId="24177" xr:uid="{00000000-0005-0000-0000-0000735E0000}"/>
    <cellStyle name="Notas 2 2 2 4 3 3 3 3" xfId="24178" xr:uid="{00000000-0005-0000-0000-0000745E0000}"/>
    <cellStyle name="Notas 2 2 2 4 3 3 3 4" xfId="24179" xr:uid="{00000000-0005-0000-0000-0000755E0000}"/>
    <cellStyle name="Notas 2 2 2 4 3 3 3 5" xfId="24180" xr:uid="{00000000-0005-0000-0000-0000765E0000}"/>
    <cellStyle name="Notas 2 2 2 4 3 3 3 6" xfId="24181" xr:uid="{00000000-0005-0000-0000-0000775E0000}"/>
    <cellStyle name="Notas 2 2 2 4 3 3 4" xfId="24182" xr:uid="{00000000-0005-0000-0000-0000785E0000}"/>
    <cellStyle name="Notas 2 2 2 4 3 3 4 2" xfId="24183" xr:uid="{00000000-0005-0000-0000-0000795E0000}"/>
    <cellStyle name="Notas 2 2 2 4 3 3 4 3" xfId="24184" xr:uid="{00000000-0005-0000-0000-00007A5E0000}"/>
    <cellStyle name="Notas 2 2 2 4 3 3 4 4" xfId="24185" xr:uid="{00000000-0005-0000-0000-00007B5E0000}"/>
    <cellStyle name="Notas 2 2 2 4 3 3 4 5" xfId="24186" xr:uid="{00000000-0005-0000-0000-00007C5E0000}"/>
    <cellStyle name="Notas 2 2 2 4 3 3 4 6" xfId="24187" xr:uid="{00000000-0005-0000-0000-00007D5E0000}"/>
    <cellStyle name="Notas 2 2 2 4 3 3 5" xfId="24188" xr:uid="{00000000-0005-0000-0000-00007E5E0000}"/>
    <cellStyle name="Notas 2 2 2 4 3 3 5 2" xfId="24189" xr:uid="{00000000-0005-0000-0000-00007F5E0000}"/>
    <cellStyle name="Notas 2 2 2 4 3 3 5 3" xfId="24190" xr:uid="{00000000-0005-0000-0000-0000805E0000}"/>
    <cellStyle name="Notas 2 2 2 4 3 3 5 4" xfId="24191" xr:uid="{00000000-0005-0000-0000-0000815E0000}"/>
    <cellStyle name="Notas 2 2 2 4 3 3 5 5" xfId="24192" xr:uid="{00000000-0005-0000-0000-0000825E0000}"/>
    <cellStyle name="Notas 2 2 2 4 3 3 5 6" xfId="24193" xr:uid="{00000000-0005-0000-0000-0000835E0000}"/>
    <cellStyle name="Notas 2 2 2 4 3 3 6" xfId="24194" xr:uid="{00000000-0005-0000-0000-0000845E0000}"/>
    <cellStyle name="Notas 2 2 2 4 3 3 6 2" xfId="24195" xr:uid="{00000000-0005-0000-0000-0000855E0000}"/>
    <cellStyle name="Notas 2 2 2 4 3 3 6 3" xfId="24196" xr:uid="{00000000-0005-0000-0000-0000865E0000}"/>
    <cellStyle name="Notas 2 2 2 4 3 3 6 4" xfId="24197" xr:uid="{00000000-0005-0000-0000-0000875E0000}"/>
    <cellStyle name="Notas 2 2 2 4 3 3 6 5" xfId="24198" xr:uid="{00000000-0005-0000-0000-0000885E0000}"/>
    <cellStyle name="Notas 2 2 2 4 3 3 6 6" xfId="24199" xr:uid="{00000000-0005-0000-0000-0000895E0000}"/>
    <cellStyle name="Notas 2 2 2 4 3 3 7" xfId="24200" xr:uid="{00000000-0005-0000-0000-00008A5E0000}"/>
    <cellStyle name="Notas 2 2 2 4 3 3 7 2" xfId="24201" xr:uid="{00000000-0005-0000-0000-00008B5E0000}"/>
    <cellStyle name="Notas 2 2 2 4 3 3 7 3" xfId="24202" xr:uid="{00000000-0005-0000-0000-00008C5E0000}"/>
    <cellStyle name="Notas 2 2 2 4 3 3 7 4" xfId="24203" xr:uid="{00000000-0005-0000-0000-00008D5E0000}"/>
    <cellStyle name="Notas 2 2 2 4 3 3 7 5" xfId="24204" xr:uid="{00000000-0005-0000-0000-00008E5E0000}"/>
    <cellStyle name="Notas 2 2 2 4 3 3 7 6" xfId="24205" xr:uid="{00000000-0005-0000-0000-00008F5E0000}"/>
    <cellStyle name="Notas 2 2 2 4 3 3 8" xfId="24206" xr:uid="{00000000-0005-0000-0000-0000905E0000}"/>
    <cellStyle name="Notas 2 2 2 4 3 3 8 2" xfId="24207" xr:uid="{00000000-0005-0000-0000-0000915E0000}"/>
    <cellStyle name="Notas 2 2 2 4 3 3 8 3" xfId="24208" xr:uid="{00000000-0005-0000-0000-0000925E0000}"/>
    <cellStyle name="Notas 2 2 2 4 3 3 8 4" xfId="24209" xr:uid="{00000000-0005-0000-0000-0000935E0000}"/>
    <cellStyle name="Notas 2 2 2 4 3 3 8 5" xfId="24210" xr:uid="{00000000-0005-0000-0000-0000945E0000}"/>
    <cellStyle name="Notas 2 2 2 4 3 3 8 6" xfId="24211" xr:uid="{00000000-0005-0000-0000-0000955E0000}"/>
    <cellStyle name="Notas 2 2 2 4 3 3 9" xfId="24212" xr:uid="{00000000-0005-0000-0000-0000965E0000}"/>
    <cellStyle name="Notas 2 2 2 4 3 4" xfId="24213" xr:uid="{00000000-0005-0000-0000-0000975E0000}"/>
    <cellStyle name="Notas 2 2 2 4 3 4 10" xfId="24214" xr:uid="{00000000-0005-0000-0000-0000985E0000}"/>
    <cellStyle name="Notas 2 2 2 4 3 4 11" xfId="24215" xr:uid="{00000000-0005-0000-0000-0000995E0000}"/>
    <cellStyle name="Notas 2 2 2 4 3 4 12" xfId="24216" xr:uid="{00000000-0005-0000-0000-00009A5E0000}"/>
    <cellStyle name="Notas 2 2 2 4 3 4 13" xfId="24217" xr:uid="{00000000-0005-0000-0000-00009B5E0000}"/>
    <cellStyle name="Notas 2 2 2 4 3 4 2" xfId="24218" xr:uid="{00000000-0005-0000-0000-00009C5E0000}"/>
    <cellStyle name="Notas 2 2 2 4 3 4 2 2" xfId="24219" xr:uid="{00000000-0005-0000-0000-00009D5E0000}"/>
    <cellStyle name="Notas 2 2 2 4 3 4 2 3" xfId="24220" xr:uid="{00000000-0005-0000-0000-00009E5E0000}"/>
    <cellStyle name="Notas 2 2 2 4 3 4 2 4" xfId="24221" xr:uid="{00000000-0005-0000-0000-00009F5E0000}"/>
    <cellStyle name="Notas 2 2 2 4 3 4 2 5" xfId="24222" xr:uid="{00000000-0005-0000-0000-0000A05E0000}"/>
    <cellStyle name="Notas 2 2 2 4 3 4 2 6" xfId="24223" xr:uid="{00000000-0005-0000-0000-0000A15E0000}"/>
    <cellStyle name="Notas 2 2 2 4 3 4 3" xfId="24224" xr:uid="{00000000-0005-0000-0000-0000A25E0000}"/>
    <cellStyle name="Notas 2 2 2 4 3 4 3 2" xfId="24225" xr:uid="{00000000-0005-0000-0000-0000A35E0000}"/>
    <cellStyle name="Notas 2 2 2 4 3 4 3 3" xfId="24226" xr:uid="{00000000-0005-0000-0000-0000A45E0000}"/>
    <cellStyle name="Notas 2 2 2 4 3 4 3 4" xfId="24227" xr:uid="{00000000-0005-0000-0000-0000A55E0000}"/>
    <cellStyle name="Notas 2 2 2 4 3 4 3 5" xfId="24228" xr:uid="{00000000-0005-0000-0000-0000A65E0000}"/>
    <cellStyle name="Notas 2 2 2 4 3 4 3 6" xfId="24229" xr:uid="{00000000-0005-0000-0000-0000A75E0000}"/>
    <cellStyle name="Notas 2 2 2 4 3 4 4" xfId="24230" xr:uid="{00000000-0005-0000-0000-0000A85E0000}"/>
    <cellStyle name="Notas 2 2 2 4 3 4 4 2" xfId="24231" xr:uid="{00000000-0005-0000-0000-0000A95E0000}"/>
    <cellStyle name="Notas 2 2 2 4 3 4 4 3" xfId="24232" xr:uid="{00000000-0005-0000-0000-0000AA5E0000}"/>
    <cellStyle name="Notas 2 2 2 4 3 4 4 4" xfId="24233" xr:uid="{00000000-0005-0000-0000-0000AB5E0000}"/>
    <cellStyle name="Notas 2 2 2 4 3 4 4 5" xfId="24234" xr:uid="{00000000-0005-0000-0000-0000AC5E0000}"/>
    <cellStyle name="Notas 2 2 2 4 3 4 4 6" xfId="24235" xr:uid="{00000000-0005-0000-0000-0000AD5E0000}"/>
    <cellStyle name="Notas 2 2 2 4 3 4 5" xfId="24236" xr:uid="{00000000-0005-0000-0000-0000AE5E0000}"/>
    <cellStyle name="Notas 2 2 2 4 3 4 5 2" xfId="24237" xr:uid="{00000000-0005-0000-0000-0000AF5E0000}"/>
    <cellStyle name="Notas 2 2 2 4 3 4 5 3" xfId="24238" xr:uid="{00000000-0005-0000-0000-0000B05E0000}"/>
    <cellStyle name="Notas 2 2 2 4 3 4 5 4" xfId="24239" xr:uid="{00000000-0005-0000-0000-0000B15E0000}"/>
    <cellStyle name="Notas 2 2 2 4 3 4 5 5" xfId="24240" xr:uid="{00000000-0005-0000-0000-0000B25E0000}"/>
    <cellStyle name="Notas 2 2 2 4 3 4 5 6" xfId="24241" xr:uid="{00000000-0005-0000-0000-0000B35E0000}"/>
    <cellStyle name="Notas 2 2 2 4 3 4 6" xfId="24242" xr:uid="{00000000-0005-0000-0000-0000B45E0000}"/>
    <cellStyle name="Notas 2 2 2 4 3 4 6 2" xfId="24243" xr:uid="{00000000-0005-0000-0000-0000B55E0000}"/>
    <cellStyle name="Notas 2 2 2 4 3 4 6 3" xfId="24244" xr:uid="{00000000-0005-0000-0000-0000B65E0000}"/>
    <cellStyle name="Notas 2 2 2 4 3 4 6 4" xfId="24245" xr:uid="{00000000-0005-0000-0000-0000B75E0000}"/>
    <cellStyle name="Notas 2 2 2 4 3 4 6 5" xfId="24246" xr:uid="{00000000-0005-0000-0000-0000B85E0000}"/>
    <cellStyle name="Notas 2 2 2 4 3 4 6 6" xfId="24247" xr:uid="{00000000-0005-0000-0000-0000B95E0000}"/>
    <cellStyle name="Notas 2 2 2 4 3 4 7" xfId="24248" xr:uid="{00000000-0005-0000-0000-0000BA5E0000}"/>
    <cellStyle name="Notas 2 2 2 4 3 4 7 2" xfId="24249" xr:uid="{00000000-0005-0000-0000-0000BB5E0000}"/>
    <cellStyle name="Notas 2 2 2 4 3 4 7 3" xfId="24250" xr:uid="{00000000-0005-0000-0000-0000BC5E0000}"/>
    <cellStyle name="Notas 2 2 2 4 3 4 7 4" xfId="24251" xr:uid="{00000000-0005-0000-0000-0000BD5E0000}"/>
    <cellStyle name="Notas 2 2 2 4 3 4 7 5" xfId="24252" xr:uid="{00000000-0005-0000-0000-0000BE5E0000}"/>
    <cellStyle name="Notas 2 2 2 4 3 4 7 6" xfId="24253" xr:uid="{00000000-0005-0000-0000-0000BF5E0000}"/>
    <cellStyle name="Notas 2 2 2 4 3 4 8" xfId="24254" xr:uid="{00000000-0005-0000-0000-0000C05E0000}"/>
    <cellStyle name="Notas 2 2 2 4 3 4 8 2" xfId="24255" xr:uid="{00000000-0005-0000-0000-0000C15E0000}"/>
    <cellStyle name="Notas 2 2 2 4 3 4 8 3" xfId="24256" xr:uid="{00000000-0005-0000-0000-0000C25E0000}"/>
    <cellStyle name="Notas 2 2 2 4 3 4 8 4" xfId="24257" xr:uid="{00000000-0005-0000-0000-0000C35E0000}"/>
    <cellStyle name="Notas 2 2 2 4 3 4 8 5" xfId="24258" xr:uid="{00000000-0005-0000-0000-0000C45E0000}"/>
    <cellStyle name="Notas 2 2 2 4 3 4 8 6" xfId="24259" xr:uid="{00000000-0005-0000-0000-0000C55E0000}"/>
    <cellStyle name="Notas 2 2 2 4 3 4 9" xfId="24260" xr:uid="{00000000-0005-0000-0000-0000C65E0000}"/>
    <cellStyle name="Notas 2 2 2 4 3 5" xfId="24261" xr:uid="{00000000-0005-0000-0000-0000C75E0000}"/>
    <cellStyle name="Notas 2 2 2 4 3 5 10" xfId="24262" xr:uid="{00000000-0005-0000-0000-0000C85E0000}"/>
    <cellStyle name="Notas 2 2 2 4 3 5 11" xfId="24263" xr:uid="{00000000-0005-0000-0000-0000C95E0000}"/>
    <cellStyle name="Notas 2 2 2 4 3 5 12" xfId="24264" xr:uid="{00000000-0005-0000-0000-0000CA5E0000}"/>
    <cellStyle name="Notas 2 2 2 4 3 5 13" xfId="24265" xr:uid="{00000000-0005-0000-0000-0000CB5E0000}"/>
    <cellStyle name="Notas 2 2 2 4 3 5 2" xfId="24266" xr:uid="{00000000-0005-0000-0000-0000CC5E0000}"/>
    <cellStyle name="Notas 2 2 2 4 3 5 2 2" xfId="24267" xr:uid="{00000000-0005-0000-0000-0000CD5E0000}"/>
    <cellStyle name="Notas 2 2 2 4 3 5 2 3" xfId="24268" xr:uid="{00000000-0005-0000-0000-0000CE5E0000}"/>
    <cellStyle name="Notas 2 2 2 4 3 5 2 4" xfId="24269" xr:uid="{00000000-0005-0000-0000-0000CF5E0000}"/>
    <cellStyle name="Notas 2 2 2 4 3 5 2 5" xfId="24270" xr:uid="{00000000-0005-0000-0000-0000D05E0000}"/>
    <cellStyle name="Notas 2 2 2 4 3 5 2 6" xfId="24271" xr:uid="{00000000-0005-0000-0000-0000D15E0000}"/>
    <cellStyle name="Notas 2 2 2 4 3 5 3" xfId="24272" xr:uid="{00000000-0005-0000-0000-0000D25E0000}"/>
    <cellStyle name="Notas 2 2 2 4 3 5 3 2" xfId="24273" xr:uid="{00000000-0005-0000-0000-0000D35E0000}"/>
    <cellStyle name="Notas 2 2 2 4 3 5 3 3" xfId="24274" xr:uid="{00000000-0005-0000-0000-0000D45E0000}"/>
    <cellStyle name="Notas 2 2 2 4 3 5 3 4" xfId="24275" xr:uid="{00000000-0005-0000-0000-0000D55E0000}"/>
    <cellStyle name="Notas 2 2 2 4 3 5 3 5" xfId="24276" xr:uid="{00000000-0005-0000-0000-0000D65E0000}"/>
    <cellStyle name="Notas 2 2 2 4 3 5 3 6" xfId="24277" xr:uid="{00000000-0005-0000-0000-0000D75E0000}"/>
    <cellStyle name="Notas 2 2 2 4 3 5 4" xfId="24278" xr:uid="{00000000-0005-0000-0000-0000D85E0000}"/>
    <cellStyle name="Notas 2 2 2 4 3 5 4 2" xfId="24279" xr:uid="{00000000-0005-0000-0000-0000D95E0000}"/>
    <cellStyle name="Notas 2 2 2 4 3 5 4 3" xfId="24280" xr:uid="{00000000-0005-0000-0000-0000DA5E0000}"/>
    <cellStyle name="Notas 2 2 2 4 3 5 4 4" xfId="24281" xr:uid="{00000000-0005-0000-0000-0000DB5E0000}"/>
    <cellStyle name="Notas 2 2 2 4 3 5 4 5" xfId="24282" xr:uid="{00000000-0005-0000-0000-0000DC5E0000}"/>
    <cellStyle name="Notas 2 2 2 4 3 5 4 6" xfId="24283" xr:uid="{00000000-0005-0000-0000-0000DD5E0000}"/>
    <cellStyle name="Notas 2 2 2 4 3 5 5" xfId="24284" xr:uid="{00000000-0005-0000-0000-0000DE5E0000}"/>
    <cellStyle name="Notas 2 2 2 4 3 5 5 2" xfId="24285" xr:uid="{00000000-0005-0000-0000-0000DF5E0000}"/>
    <cellStyle name="Notas 2 2 2 4 3 5 5 3" xfId="24286" xr:uid="{00000000-0005-0000-0000-0000E05E0000}"/>
    <cellStyle name="Notas 2 2 2 4 3 5 5 4" xfId="24287" xr:uid="{00000000-0005-0000-0000-0000E15E0000}"/>
    <cellStyle name="Notas 2 2 2 4 3 5 5 5" xfId="24288" xr:uid="{00000000-0005-0000-0000-0000E25E0000}"/>
    <cellStyle name="Notas 2 2 2 4 3 5 5 6" xfId="24289" xr:uid="{00000000-0005-0000-0000-0000E35E0000}"/>
    <cellStyle name="Notas 2 2 2 4 3 5 6" xfId="24290" xr:uid="{00000000-0005-0000-0000-0000E45E0000}"/>
    <cellStyle name="Notas 2 2 2 4 3 5 6 2" xfId="24291" xr:uid="{00000000-0005-0000-0000-0000E55E0000}"/>
    <cellStyle name="Notas 2 2 2 4 3 5 6 3" xfId="24292" xr:uid="{00000000-0005-0000-0000-0000E65E0000}"/>
    <cellStyle name="Notas 2 2 2 4 3 5 6 4" xfId="24293" xr:uid="{00000000-0005-0000-0000-0000E75E0000}"/>
    <cellStyle name="Notas 2 2 2 4 3 5 6 5" xfId="24294" xr:uid="{00000000-0005-0000-0000-0000E85E0000}"/>
    <cellStyle name="Notas 2 2 2 4 3 5 6 6" xfId="24295" xr:uid="{00000000-0005-0000-0000-0000E95E0000}"/>
    <cellStyle name="Notas 2 2 2 4 3 5 7" xfId="24296" xr:uid="{00000000-0005-0000-0000-0000EA5E0000}"/>
    <cellStyle name="Notas 2 2 2 4 3 5 7 2" xfId="24297" xr:uid="{00000000-0005-0000-0000-0000EB5E0000}"/>
    <cellStyle name="Notas 2 2 2 4 3 5 7 3" xfId="24298" xr:uid="{00000000-0005-0000-0000-0000EC5E0000}"/>
    <cellStyle name="Notas 2 2 2 4 3 5 7 4" xfId="24299" xr:uid="{00000000-0005-0000-0000-0000ED5E0000}"/>
    <cellStyle name="Notas 2 2 2 4 3 5 7 5" xfId="24300" xr:uid="{00000000-0005-0000-0000-0000EE5E0000}"/>
    <cellStyle name="Notas 2 2 2 4 3 5 7 6" xfId="24301" xr:uid="{00000000-0005-0000-0000-0000EF5E0000}"/>
    <cellStyle name="Notas 2 2 2 4 3 5 8" xfId="24302" xr:uid="{00000000-0005-0000-0000-0000F05E0000}"/>
    <cellStyle name="Notas 2 2 2 4 3 5 8 2" xfId="24303" xr:uid="{00000000-0005-0000-0000-0000F15E0000}"/>
    <cellStyle name="Notas 2 2 2 4 3 5 8 3" xfId="24304" xr:uid="{00000000-0005-0000-0000-0000F25E0000}"/>
    <cellStyle name="Notas 2 2 2 4 3 5 8 4" xfId="24305" xr:uid="{00000000-0005-0000-0000-0000F35E0000}"/>
    <cellStyle name="Notas 2 2 2 4 3 5 8 5" xfId="24306" xr:uid="{00000000-0005-0000-0000-0000F45E0000}"/>
    <cellStyle name="Notas 2 2 2 4 3 5 8 6" xfId="24307" xr:uid="{00000000-0005-0000-0000-0000F55E0000}"/>
    <cellStyle name="Notas 2 2 2 4 3 5 9" xfId="24308" xr:uid="{00000000-0005-0000-0000-0000F65E0000}"/>
    <cellStyle name="Notas 2 2 2 4 3 6" xfId="24309" xr:uid="{00000000-0005-0000-0000-0000F75E0000}"/>
    <cellStyle name="Notas 2 2 2 4 3 6 10" xfId="24310" xr:uid="{00000000-0005-0000-0000-0000F85E0000}"/>
    <cellStyle name="Notas 2 2 2 4 3 6 11" xfId="24311" xr:uid="{00000000-0005-0000-0000-0000F95E0000}"/>
    <cellStyle name="Notas 2 2 2 4 3 6 12" xfId="24312" xr:uid="{00000000-0005-0000-0000-0000FA5E0000}"/>
    <cellStyle name="Notas 2 2 2 4 3 6 13" xfId="24313" xr:uid="{00000000-0005-0000-0000-0000FB5E0000}"/>
    <cellStyle name="Notas 2 2 2 4 3 6 2" xfId="24314" xr:uid="{00000000-0005-0000-0000-0000FC5E0000}"/>
    <cellStyle name="Notas 2 2 2 4 3 6 2 2" xfId="24315" xr:uid="{00000000-0005-0000-0000-0000FD5E0000}"/>
    <cellStyle name="Notas 2 2 2 4 3 6 2 3" xfId="24316" xr:uid="{00000000-0005-0000-0000-0000FE5E0000}"/>
    <cellStyle name="Notas 2 2 2 4 3 6 2 4" xfId="24317" xr:uid="{00000000-0005-0000-0000-0000FF5E0000}"/>
    <cellStyle name="Notas 2 2 2 4 3 6 2 5" xfId="24318" xr:uid="{00000000-0005-0000-0000-0000005F0000}"/>
    <cellStyle name="Notas 2 2 2 4 3 6 2 6" xfId="24319" xr:uid="{00000000-0005-0000-0000-0000015F0000}"/>
    <cellStyle name="Notas 2 2 2 4 3 6 3" xfId="24320" xr:uid="{00000000-0005-0000-0000-0000025F0000}"/>
    <cellStyle name="Notas 2 2 2 4 3 6 3 2" xfId="24321" xr:uid="{00000000-0005-0000-0000-0000035F0000}"/>
    <cellStyle name="Notas 2 2 2 4 3 6 3 3" xfId="24322" xr:uid="{00000000-0005-0000-0000-0000045F0000}"/>
    <cellStyle name="Notas 2 2 2 4 3 6 3 4" xfId="24323" xr:uid="{00000000-0005-0000-0000-0000055F0000}"/>
    <cellStyle name="Notas 2 2 2 4 3 6 3 5" xfId="24324" xr:uid="{00000000-0005-0000-0000-0000065F0000}"/>
    <cellStyle name="Notas 2 2 2 4 3 6 3 6" xfId="24325" xr:uid="{00000000-0005-0000-0000-0000075F0000}"/>
    <cellStyle name="Notas 2 2 2 4 3 6 4" xfId="24326" xr:uid="{00000000-0005-0000-0000-0000085F0000}"/>
    <cellStyle name="Notas 2 2 2 4 3 6 4 2" xfId="24327" xr:uid="{00000000-0005-0000-0000-0000095F0000}"/>
    <cellStyle name="Notas 2 2 2 4 3 6 4 3" xfId="24328" xr:uid="{00000000-0005-0000-0000-00000A5F0000}"/>
    <cellStyle name="Notas 2 2 2 4 3 6 4 4" xfId="24329" xr:uid="{00000000-0005-0000-0000-00000B5F0000}"/>
    <cellStyle name="Notas 2 2 2 4 3 6 4 5" xfId="24330" xr:uid="{00000000-0005-0000-0000-00000C5F0000}"/>
    <cellStyle name="Notas 2 2 2 4 3 6 4 6" xfId="24331" xr:uid="{00000000-0005-0000-0000-00000D5F0000}"/>
    <cellStyle name="Notas 2 2 2 4 3 6 5" xfId="24332" xr:uid="{00000000-0005-0000-0000-00000E5F0000}"/>
    <cellStyle name="Notas 2 2 2 4 3 6 5 2" xfId="24333" xr:uid="{00000000-0005-0000-0000-00000F5F0000}"/>
    <cellStyle name="Notas 2 2 2 4 3 6 5 3" xfId="24334" xr:uid="{00000000-0005-0000-0000-0000105F0000}"/>
    <cellStyle name="Notas 2 2 2 4 3 6 5 4" xfId="24335" xr:uid="{00000000-0005-0000-0000-0000115F0000}"/>
    <cellStyle name="Notas 2 2 2 4 3 6 5 5" xfId="24336" xr:uid="{00000000-0005-0000-0000-0000125F0000}"/>
    <cellStyle name="Notas 2 2 2 4 3 6 5 6" xfId="24337" xr:uid="{00000000-0005-0000-0000-0000135F0000}"/>
    <cellStyle name="Notas 2 2 2 4 3 6 6" xfId="24338" xr:uid="{00000000-0005-0000-0000-0000145F0000}"/>
    <cellStyle name="Notas 2 2 2 4 3 6 6 2" xfId="24339" xr:uid="{00000000-0005-0000-0000-0000155F0000}"/>
    <cellStyle name="Notas 2 2 2 4 3 6 6 3" xfId="24340" xr:uid="{00000000-0005-0000-0000-0000165F0000}"/>
    <cellStyle name="Notas 2 2 2 4 3 6 6 4" xfId="24341" xr:uid="{00000000-0005-0000-0000-0000175F0000}"/>
    <cellStyle name="Notas 2 2 2 4 3 6 6 5" xfId="24342" xr:uid="{00000000-0005-0000-0000-0000185F0000}"/>
    <cellStyle name="Notas 2 2 2 4 3 6 6 6" xfId="24343" xr:uid="{00000000-0005-0000-0000-0000195F0000}"/>
    <cellStyle name="Notas 2 2 2 4 3 6 7" xfId="24344" xr:uid="{00000000-0005-0000-0000-00001A5F0000}"/>
    <cellStyle name="Notas 2 2 2 4 3 6 7 2" xfId="24345" xr:uid="{00000000-0005-0000-0000-00001B5F0000}"/>
    <cellStyle name="Notas 2 2 2 4 3 6 7 3" xfId="24346" xr:uid="{00000000-0005-0000-0000-00001C5F0000}"/>
    <cellStyle name="Notas 2 2 2 4 3 6 7 4" xfId="24347" xr:uid="{00000000-0005-0000-0000-00001D5F0000}"/>
    <cellStyle name="Notas 2 2 2 4 3 6 7 5" xfId="24348" xr:uid="{00000000-0005-0000-0000-00001E5F0000}"/>
    <cellStyle name="Notas 2 2 2 4 3 6 7 6" xfId="24349" xr:uid="{00000000-0005-0000-0000-00001F5F0000}"/>
    <cellStyle name="Notas 2 2 2 4 3 6 8" xfId="24350" xr:uid="{00000000-0005-0000-0000-0000205F0000}"/>
    <cellStyle name="Notas 2 2 2 4 3 6 8 2" xfId="24351" xr:uid="{00000000-0005-0000-0000-0000215F0000}"/>
    <cellStyle name="Notas 2 2 2 4 3 6 8 3" xfId="24352" xr:uid="{00000000-0005-0000-0000-0000225F0000}"/>
    <cellStyle name="Notas 2 2 2 4 3 6 8 4" xfId="24353" xr:uid="{00000000-0005-0000-0000-0000235F0000}"/>
    <cellStyle name="Notas 2 2 2 4 3 6 8 5" xfId="24354" xr:uid="{00000000-0005-0000-0000-0000245F0000}"/>
    <cellStyle name="Notas 2 2 2 4 3 6 8 6" xfId="24355" xr:uid="{00000000-0005-0000-0000-0000255F0000}"/>
    <cellStyle name="Notas 2 2 2 4 3 6 9" xfId="24356" xr:uid="{00000000-0005-0000-0000-0000265F0000}"/>
    <cellStyle name="Notas 2 2 2 4 3 7" xfId="24357" xr:uid="{00000000-0005-0000-0000-0000275F0000}"/>
    <cellStyle name="Notas 2 2 2 4 3 7 10" xfId="24358" xr:uid="{00000000-0005-0000-0000-0000285F0000}"/>
    <cellStyle name="Notas 2 2 2 4 3 7 11" xfId="24359" xr:uid="{00000000-0005-0000-0000-0000295F0000}"/>
    <cellStyle name="Notas 2 2 2 4 3 7 12" xfId="24360" xr:uid="{00000000-0005-0000-0000-00002A5F0000}"/>
    <cellStyle name="Notas 2 2 2 4 3 7 13" xfId="24361" xr:uid="{00000000-0005-0000-0000-00002B5F0000}"/>
    <cellStyle name="Notas 2 2 2 4 3 7 2" xfId="24362" xr:uid="{00000000-0005-0000-0000-00002C5F0000}"/>
    <cellStyle name="Notas 2 2 2 4 3 7 2 2" xfId="24363" xr:uid="{00000000-0005-0000-0000-00002D5F0000}"/>
    <cellStyle name="Notas 2 2 2 4 3 7 2 3" xfId="24364" xr:uid="{00000000-0005-0000-0000-00002E5F0000}"/>
    <cellStyle name="Notas 2 2 2 4 3 7 2 4" xfId="24365" xr:uid="{00000000-0005-0000-0000-00002F5F0000}"/>
    <cellStyle name="Notas 2 2 2 4 3 7 2 5" xfId="24366" xr:uid="{00000000-0005-0000-0000-0000305F0000}"/>
    <cellStyle name="Notas 2 2 2 4 3 7 2 6" xfId="24367" xr:uid="{00000000-0005-0000-0000-0000315F0000}"/>
    <cellStyle name="Notas 2 2 2 4 3 7 3" xfId="24368" xr:uid="{00000000-0005-0000-0000-0000325F0000}"/>
    <cellStyle name="Notas 2 2 2 4 3 7 3 2" xfId="24369" xr:uid="{00000000-0005-0000-0000-0000335F0000}"/>
    <cellStyle name="Notas 2 2 2 4 3 7 3 3" xfId="24370" xr:uid="{00000000-0005-0000-0000-0000345F0000}"/>
    <cellStyle name="Notas 2 2 2 4 3 7 3 4" xfId="24371" xr:uid="{00000000-0005-0000-0000-0000355F0000}"/>
    <cellStyle name="Notas 2 2 2 4 3 7 3 5" xfId="24372" xr:uid="{00000000-0005-0000-0000-0000365F0000}"/>
    <cellStyle name="Notas 2 2 2 4 3 7 3 6" xfId="24373" xr:uid="{00000000-0005-0000-0000-0000375F0000}"/>
    <cellStyle name="Notas 2 2 2 4 3 7 4" xfId="24374" xr:uid="{00000000-0005-0000-0000-0000385F0000}"/>
    <cellStyle name="Notas 2 2 2 4 3 7 4 2" xfId="24375" xr:uid="{00000000-0005-0000-0000-0000395F0000}"/>
    <cellStyle name="Notas 2 2 2 4 3 7 4 3" xfId="24376" xr:uid="{00000000-0005-0000-0000-00003A5F0000}"/>
    <cellStyle name="Notas 2 2 2 4 3 7 4 4" xfId="24377" xr:uid="{00000000-0005-0000-0000-00003B5F0000}"/>
    <cellStyle name="Notas 2 2 2 4 3 7 4 5" xfId="24378" xr:uid="{00000000-0005-0000-0000-00003C5F0000}"/>
    <cellStyle name="Notas 2 2 2 4 3 7 4 6" xfId="24379" xr:uid="{00000000-0005-0000-0000-00003D5F0000}"/>
    <cellStyle name="Notas 2 2 2 4 3 7 5" xfId="24380" xr:uid="{00000000-0005-0000-0000-00003E5F0000}"/>
    <cellStyle name="Notas 2 2 2 4 3 7 5 2" xfId="24381" xr:uid="{00000000-0005-0000-0000-00003F5F0000}"/>
    <cellStyle name="Notas 2 2 2 4 3 7 5 3" xfId="24382" xr:uid="{00000000-0005-0000-0000-0000405F0000}"/>
    <cellStyle name="Notas 2 2 2 4 3 7 5 4" xfId="24383" xr:uid="{00000000-0005-0000-0000-0000415F0000}"/>
    <cellStyle name="Notas 2 2 2 4 3 7 5 5" xfId="24384" xr:uid="{00000000-0005-0000-0000-0000425F0000}"/>
    <cellStyle name="Notas 2 2 2 4 3 7 5 6" xfId="24385" xr:uid="{00000000-0005-0000-0000-0000435F0000}"/>
    <cellStyle name="Notas 2 2 2 4 3 7 6" xfId="24386" xr:uid="{00000000-0005-0000-0000-0000445F0000}"/>
    <cellStyle name="Notas 2 2 2 4 3 7 6 2" xfId="24387" xr:uid="{00000000-0005-0000-0000-0000455F0000}"/>
    <cellStyle name="Notas 2 2 2 4 3 7 6 3" xfId="24388" xr:uid="{00000000-0005-0000-0000-0000465F0000}"/>
    <cellStyle name="Notas 2 2 2 4 3 7 6 4" xfId="24389" xr:uid="{00000000-0005-0000-0000-0000475F0000}"/>
    <cellStyle name="Notas 2 2 2 4 3 7 6 5" xfId="24390" xr:uid="{00000000-0005-0000-0000-0000485F0000}"/>
    <cellStyle name="Notas 2 2 2 4 3 7 6 6" xfId="24391" xr:uid="{00000000-0005-0000-0000-0000495F0000}"/>
    <cellStyle name="Notas 2 2 2 4 3 7 7" xfId="24392" xr:uid="{00000000-0005-0000-0000-00004A5F0000}"/>
    <cellStyle name="Notas 2 2 2 4 3 7 7 2" xfId="24393" xr:uid="{00000000-0005-0000-0000-00004B5F0000}"/>
    <cellStyle name="Notas 2 2 2 4 3 7 7 3" xfId="24394" xr:uid="{00000000-0005-0000-0000-00004C5F0000}"/>
    <cellStyle name="Notas 2 2 2 4 3 7 7 4" xfId="24395" xr:uid="{00000000-0005-0000-0000-00004D5F0000}"/>
    <cellStyle name="Notas 2 2 2 4 3 7 7 5" xfId="24396" xr:uid="{00000000-0005-0000-0000-00004E5F0000}"/>
    <cellStyle name="Notas 2 2 2 4 3 7 7 6" xfId="24397" xr:uid="{00000000-0005-0000-0000-00004F5F0000}"/>
    <cellStyle name="Notas 2 2 2 4 3 7 8" xfId="24398" xr:uid="{00000000-0005-0000-0000-0000505F0000}"/>
    <cellStyle name="Notas 2 2 2 4 3 7 8 2" xfId="24399" xr:uid="{00000000-0005-0000-0000-0000515F0000}"/>
    <cellStyle name="Notas 2 2 2 4 3 7 8 3" xfId="24400" xr:uid="{00000000-0005-0000-0000-0000525F0000}"/>
    <cellStyle name="Notas 2 2 2 4 3 7 8 4" xfId="24401" xr:uid="{00000000-0005-0000-0000-0000535F0000}"/>
    <cellStyle name="Notas 2 2 2 4 3 7 8 5" xfId="24402" xr:uid="{00000000-0005-0000-0000-0000545F0000}"/>
    <cellStyle name="Notas 2 2 2 4 3 7 8 6" xfId="24403" xr:uid="{00000000-0005-0000-0000-0000555F0000}"/>
    <cellStyle name="Notas 2 2 2 4 3 7 9" xfId="24404" xr:uid="{00000000-0005-0000-0000-0000565F0000}"/>
    <cellStyle name="Notas 2 2 2 4 3 8" xfId="24405" xr:uid="{00000000-0005-0000-0000-0000575F0000}"/>
    <cellStyle name="Notas 2 2 2 4 3 8 2" xfId="24406" xr:uid="{00000000-0005-0000-0000-0000585F0000}"/>
    <cellStyle name="Notas 2 2 2 4 3 8 3" xfId="24407" xr:uid="{00000000-0005-0000-0000-0000595F0000}"/>
    <cellStyle name="Notas 2 2 2 4 3 8 4" xfId="24408" xr:uid="{00000000-0005-0000-0000-00005A5F0000}"/>
    <cellStyle name="Notas 2 2 2 4 3 8 5" xfId="24409" xr:uid="{00000000-0005-0000-0000-00005B5F0000}"/>
    <cellStyle name="Notas 2 2 2 4 3 8 6" xfId="24410" xr:uid="{00000000-0005-0000-0000-00005C5F0000}"/>
    <cellStyle name="Notas 2 2 2 4 3 9" xfId="24411" xr:uid="{00000000-0005-0000-0000-00005D5F0000}"/>
    <cellStyle name="Notas 2 2 2 4 3 9 2" xfId="24412" xr:uid="{00000000-0005-0000-0000-00005E5F0000}"/>
    <cellStyle name="Notas 2 2 2 4 3 9 3" xfId="24413" xr:uid="{00000000-0005-0000-0000-00005F5F0000}"/>
    <cellStyle name="Notas 2 2 2 4 3 9 4" xfId="24414" xr:uid="{00000000-0005-0000-0000-0000605F0000}"/>
    <cellStyle name="Notas 2 2 2 4 3 9 5" xfId="24415" xr:uid="{00000000-0005-0000-0000-0000615F0000}"/>
    <cellStyle name="Notas 2 2 2 4 3 9 6" xfId="24416" xr:uid="{00000000-0005-0000-0000-0000625F0000}"/>
    <cellStyle name="Notas 2 2 2 4 4" xfId="24417" xr:uid="{00000000-0005-0000-0000-0000635F0000}"/>
    <cellStyle name="Notas 2 2 2 4 4 10" xfId="24418" xr:uid="{00000000-0005-0000-0000-0000645F0000}"/>
    <cellStyle name="Notas 2 2 2 4 4 11" xfId="24419" xr:uid="{00000000-0005-0000-0000-0000655F0000}"/>
    <cellStyle name="Notas 2 2 2 4 4 12" xfId="24420" xr:uid="{00000000-0005-0000-0000-0000665F0000}"/>
    <cellStyle name="Notas 2 2 2 4 4 13" xfId="24421" xr:uid="{00000000-0005-0000-0000-0000675F0000}"/>
    <cellStyle name="Notas 2 2 2 4 4 14" xfId="24422" xr:uid="{00000000-0005-0000-0000-0000685F0000}"/>
    <cellStyle name="Notas 2 2 2 4 4 15" xfId="24423" xr:uid="{00000000-0005-0000-0000-0000695F0000}"/>
    <cellStyle name="Notas 2 2 2 4 4 2" xfId="24424" xr:uid="{00000000-0005-0000-0000-00006A5F0000}"/>
    <cellStyle name="Notas 2 2 2 4 4 2 10" xfId="24425" xr:uid="{00000000-0005-0000-0000-00006B5F0000}"/>
    <cellStyle name="Notas 2 2 2 4 4 2 11" xfId="24426" xr:uid="{00000000-0005-0000-0000-00006C5F0000}"/>
    <cellStyle name="Notas 2 2 2 4 4 2 12" xfId="24427" xr:uid="{00000000-0005-0000-0000-00006D5F0000}"/>
    <cellStyle name="Notas 2 2 2 4 4 2 13" xfId="24428" xr:uid="{00000000-0005-0000-0000-00006E5F0000}"/>
    <cellStyle name="Notas 2 2 2 4 4 2 14" xfId="24429" xr:uid="{00000000-0005-0000-0000-00006F5F0000}"/>
    <cellStyle name="Notas 2 2 2 4 4 2 2" xfId="24430" xr:uid="{00000000-0005-0000-0000-0000705F0000}"/>
    <cellStyle name="Notas 2 2 2 4 4 2 2 2" xfId="24431" xr:uid="{00000000-0005-0000-0000-0000715F0000}"/>
    <cellStyle name="Notas 2 2 2 4 4 2 2 3" xfId="24432" xr:uid="{00000000-0005-0000-0000-0000725F0000}"/>
    <cellStyle name="Notas 2 2 2 4 4 2 2 4" xfId="24433" xr:uid="{00000000-0005-0000-0000-0000735F0000}"/>
    <cellStyle name="Notas 2 2 2 4 4 2 2 5" xfId="24434" xr:uid="{00000000-0005-0000-0000-0000745F0000}"/>
    <cellStyle name="Notas 2 2 2 4 4 2 2 6" xfId="24435" xr:uid="{00000000-0005-0000-0000-0000755F0000}"/>
    <cellStyle name="Notas 2 2 2 4 4 2 3" xfId="24436" xr:uid="{00000000-0005-0000-0000-0000765F0000}"/>
    <cellStyle name="Notas 2 2 2 4 4 2 3 2" xfId="24437" xr:uid="{00000000-0005-0000-0000-0000775F0000}"/>
    <cellStyle name="Notas 2 2 2 4 4 2 3 3" xfId="24438" xr:uid="{00000000-0005-0000-0000-0000785F0000}"/>
    <cellStyle name="Notas 2 2 2 4 4 2 3 4" xfId="24439" xr:uid="{00000000-0005-0000-0000-0000795F0000}"/>
    <cellStyle name="Notas 2 2 2 4 4 2 3 5" xfId="24440" xr:uid="{00000000-0005-0000-0000-00007A5F0000}"/>
    <cellStyle name="Notas 2 2 2 4 4 2 3 6" xfId="24441" xr:uid="{00000000-0005-0000-0000-00007B5F0000}"/>
    <cellStyle name="Notas 2 2 2 4 4 2 4" xfId="24442" xr:uid="{00000000-0005-0000-0000-00007C5F0000}"/>
    <cellStyle name="Notas 2 2 2 4 4 2 4 2" xfId="24443" xr:uid="{00000000-0005-0000-0000-00007D5F0000}"/>
    <cellStyle name="Notas 2 2 2 4 4 2 4 3" xfId="24444" xr:uid="{00000000-0005-0000-0000-00007E5F0000}"/>
    <cellStyle name="Notas 2 2 2 4 4 2 4 4" xfId="24445" xr:uid="{00000000-0005-0000-0000-00007F5F0000}"/>
    <cellStyle name="Notas 2 2 2 4 4 2 4 5" xfId="24446" xr:uid="{00000000-0005-0000-0000-0000805F0000}"/>
    <cellStyle name="Notas 2 2 2 4 4 2 4 6" xfId="24447" xr:uid="{00000000-0005-0000-0000-0000815F0000}"/>
    <cellStyle name="Notas 2 2 2 4 4 2 5" xfId="24448" xr:uid="{00000000-0005-0000-0000-0000825F0000}"/>
    <cellStyle name="Notas 2 2 2 4 4 2 5 2" xfId="24449" xr:uid="{00000000-0005-0000-0000-0000835F0000}"/>
    <cellStyle name="Notas 2 2 2 4 4 2 5 3" xfId="24450" xr:uid="{00000000-0005-0000-0000-0000845F0000}"/>
    <cellStyle name="Notas 2 2 2 4 4 2 5 4" xfId="24451" xr:uid="{00000000-0005-0000-0000-0000855F0000}"/>
    <cellStyle name="Notas 2 2 2 4 4 2 5 5" xfId="24452" xr:uid="{00000000-0005-0000-0000-0000865F0000}"/>
    <cellStyle name="Notas 2 2 2 4 4 2 5 6" xfId="24453" xr:uid="{00000000-0005-0000-0000-0000875F0000}"/>
    <cellStyle name="Notas 2 2 2 4 4 2 6" xfId="24454" xr:uid="{00000000-0005-0000-0000-0000885F0000}"/>
    <cellStyle name="Notas 2 2 2 4 4 2 6 2" xfId="24455" xr:uid="{00000000-0005-0000-0000-0000895F0000}"/>
    <cellStyle name="Notas 2 2 2 4 4 2 6 3" xfId="24456" xr:uid="{00000000-0005-0000-0000-00008A5F0000}"/>
    <cellStyle name="Notas 2 2 2 4 4 2 6 4" xfId="24457" xr:uid="{00000000-0005-0000-0000-00008B5F0000}"/>
    <cellStyle name="Notas 2 2 2 4 4 2 6 5" xfId="24458" xr:uid="{00000000-0005-0000-0000-00008C5F0000}"/>
    <cellStyle name="Notas 2 2 2 4 4 2 6 6" xfId="24459" xr:uid="{00000000-0005-0000-0000-00008D5F0000}"/>
    <cellStyle name="Notas 2 2 2 4 4 2 7" xfId="24460" xr:uid="{00000000-0005-0000-0000-00008E5F0000}"/>
    <cellStyle name="Notas 2 2 2 4 4 2 7 2" xfId="24461" xr:uid="{00000000-0005-0000-0000-00008F5F0000}"/>
    <cellStyle name="Notas 2 2 2 4 4 2 7 3" xfId="24462" xr:uid="{00000000-0005-0000-0000-0000905F0000}"/>
    <cellStyle name="Notas 2 2 2 4 4 2 7 4" xfId="24463" xr:uid="{00000000-0005-0000-0000-0000915F0000}"/>
    <cellStyle name="Notas 2 2 2 4 4 2 7 5" xfId="24464" xr:uid="{00000000-0005-0000-0000-0000925F0000}"/>
    <cellStyle name="Notas 2 2 2 4 4 2 7 6" xfId="24465" xr:uid="{00000000-0005-0000-0000-0000935F0000}"/>
    <cellStyle name="Notas 2 2 2 4 4 2 8" xfId="24466" xr:uid="{00000000-0005-0000-0000-0000945F0000}"/>
    <cellStyle name="Notas 2 2 2 4 4 2 8 2" xfId="24467" xr:uid="{00000000-0005-0000-0000-0000955F0000}"/>
    <cellStyle name="Notas 2 2 2 4 4 2 8 3" xfId="24468" xr:uid="{00000000-0005-0000-0000-0000965F0000}"/>
    <cellStyle name="Notas 2 2 2 4 4 2 8 4" xfId="24469" xr:uid="{00000000-0005-0000-0000-0000975F0000}"/>
    <cellStyle name="Notas 2 2 2 4 4 2 8 5" xfId="24470" xr:uid="{00000000-0005-0000-0000-0000985F0000}"/>
    <cellStyle name="Notas 2 2 2 4 4 2 8 6" xfId="24471" xr:uid="{00000000-0005-0000-0000-0000995F0000}"/>
    <cellStyle name="Notas 2 2 2 4 4 2 9" xfId="24472" xr:uid="{00000000-0005-0000-0000-00009A5F0000}"/>
    <cellStyle name="Notas 2 2 2 4 4 3" xfId="24473" xr:uid="{00000000-0005-0000-0000-00009B5F0000}"/>
    <cellStyle name="Notas 2 2 2 4 4 3 2" xfId="24474" xr:uid="{00000000-0005-0000-0000-00009C5F0000}"/>
    <cellStyle name="Notas 2 2 2 4 4 3 3" xfId="24475" xr:uid="{00000000-0005-0000-0000-00009D5F0000}"/>
    <cellStyle name="Notas 2 2 2 4 4 3 4" xfId="24476" xr:uid="{00000000-0005-0000-0000-00009E5F0000}"/>
    <cellStyle name="Notas 2 2 2 4 4 3 5" xfId="24477" xr:uid="{00000000-0005-0000-0000-00009F5F0000}"/>
    <cellStyle name="Notas 2 2 2 4 4 3 6" xfId="24478" xr:uid="{00000000-0005-0000-0000-0000A05F0000}"/>
    <cellStyle name="Notas 2 2 2 4 4 4" xfId="24479" xr:uid="{00000000-0005-0000-0000-0000A15F0000}"/>
    <cellStyle name="Notas 2 2 2 4 4 4 2" xfId="24480" xr:uid="{00000000-0005-0000-0000-0000A25F0000}"/>
    <cellStyle name="Notas 2 2 2 4 4 4 3" xfId="24481" xr:uid="{00000000-0005-0000-0000-0000A35F0000}"/>
    <cellStyle name="Notas 2 2 2 4 4 4 4" xfId="24482" xr:uid="{00000000-0005-0000-0000-0000A45F0000}"/>
    <cellStyle name="Notas 2 2 2 4 4 4 5" xfId="24483" xr:uid="{00000000-0005-0000-0000-0000A55F0000}"/>
    <cellStyle name="Notas 2 2 2 4 4 4 6" xfId="24484" xr:uid="{00000000-0005-0000-0000-0000A65F0000}"/>
    <cellStyle name="Notas 2 2 2 4 4 5" xfId="24485" xr:uid="{00000000-0005-0000-0000-0000A75F0000}"/>
    <cellStyle name="Notas 2 2 2 4 4 5 2" xfId="24486" xr:uid="{00000000-0005-0000-0000-0000A85F0000}"/>
    <cellStyle name="Notas 2 2 2 4 4 5 3" xfId="24487" xr:uid="{00000000-0005-0000-0000-0000A95F0000}"/>
    <cellStyle name="Notas 2 2 2 4 4 5 4" xfId="24488" xr:uid="{00000000-0005-0000-0000-0000AA5F0000}"/>
    <cellStyle name="Notas 2 2 2 4 4 5 5" xfId="24489" xr:uid="{00000000-0005-0000-0000-0000AB5F0000}"/>
    <cellStyle name="Notas 2 2 2 4 4 5 6" xfId="24490" xr:uid="{00000000-0005-0000-0000-0000AC5F0000}"/>
    <cellStyle name="Notas 2 2 2 4 4 6" xfId="24491" xr:uid="{00000000-0005-0000-0000-0000AD5F0000}"/>
    <cellStyle name="Notas 2 2 2 4 4 6 2" xfId="24492" xr:uid="{00000000-0005-0000-0000-0000AE5F0000}"/>
    <cellStyle name="Notas 2 2 2 4 4 6 3" xfId="24493" xr:uid="{00000000-0005-0000-0000-0000AF5F0000}"/>
    <cellStyle name="Notas 2 2 2 4 4 6 4" xfId="24494" xr:uid="{00000000-0005-0000-0000-0000B05F0000}"/>
    <cellStyle name="Notas 2 2 2 4 4 6 5" xfId="24495" xr:uid="{00000000-0005-0000-0000-0000B15F0000}"/>
    <cellStyle name="Notas 2 2 2 4 4 6 6" xfId="24496" xr:uid="{00000000-0005-0000-0000-0000B25F0000}"/>
    <cellStyle name="Notas 2 2 2 4 4 7" xfId="24497" xr:uid="{00000000-0005-0000-0000-0000B35F0000}"/>
    <cellStyle name="Notas 2 2 2 4 4 7 2" xfId="24498" xr:uid="{00000000-0005-0000-0000-0000B45F0000}"/>
    <cellStyle name="Notas 2 2 2 4 4 7 3" xfId="24499" xr:uid="{00000000-0005-0000-0000-0000B55F0000}"/>
    <cellStyle name="Notas 2 2 2 4 4 7 4" xfId="24500" xr:uid="{00000000-0005-0000-0000-0000B65F0000}"/>
    <cellStyle name="Notas 2 2 2 4 4 7 5" xfId="24501" xr:uid="{00000000-0005-0000-0000-0000B75F0000}"/>
    <cellStyle name="Notas 2 2 2 4 4 7 6" xfId="24502" xr:uid="{00000000-0005-0000-0000-0000B85F0000}"/>
    <cellStyle name="Notas 2 2 2 4 4 8" xfId="24503" xr:uid="{00000000-0005-0000-0000-0000B95F0000}"/>
    <cellStyle name="Notas 2 2 2 4 4 8 2" xfId="24504" xr:uid="{00000000-0005-0000-0000-0000BA5F0000}"/>
    <cellStyle name="Notas 2 2 2 4 4 8 3" xfId="24505" xr:uid="{00000000-0005-0000-0000-0000BB5F0000}"/>
    <cellStyle name="Notas 2 2 2 4 4 8 4" xfId="24506" xr:uid="{00000000-0005-0000-0000-0000BC5F0000}"/>
    <cellStyle name="Notas 2 2 2 4 4 8 5" xfId="24507" xr:uid="{00000000-0005-0000-0000-0000BD5F0000}"/>
    <cellStyle name="Notas 2 2 2 4 4 8 6" xfId="24508" xr:uid="{00000000-0005-0000-0000-0000BE5F0000}"/>
    <cellStyle name="Notas 2 2 2 4 4 9" xfId="24509" xr:uid="{00000000-0005-0000-0000-0000BF5F0000}"/>
    <cellStyle name="Notas 2 2 2 4 4 9 2" xfId="24510" xr:uid="{00000000-0005-0000-0000-0000C05F0000}"/>
    <cellStyle name="Notas 2 2 2 4 4 9 3" xfId="24511" xr:uid="{00000000-0005-0000-0000-0000C15F0000}"/>
    <cellStyle name="Notas 2 2 2 4 4 9 4" xfId="24512" xr:uid="{00000000-0005-0000-0000-0000C25F0000}"/>
    <cellStyle name="Notas 2 2 2 4 4 9 5" xfId="24513" xr:uid="{00000000-0005-0000-0000-0000C35F0000}"/>
    <cellStyle name="Notas 2 2 2 4 4 9 6" xfId="24514" xr:uid="{00000000-0005-0000-0000-0000C45F0000}"/>
    <cellStyle name="Notas 2 2 2 4 5" xfId="24515" xr:uid="{00000000-0005-0000-0000-0000C55F0000}"/>
    <cellStyle name="Notas 2 2 2 4 5 10" xfId="24516" xr:uid="{00000000-0005-0000-0000-0000C65F0000}"/>
    <cellStyle name="Notas 2 2 2 4 5 11" xfId="24517" xr:uid="{00000000-0005-0000-0000-0000C75F0000}"/>
    <cellStyle name="Notas 2 2 2 4 5 12" xfId="24518" xr:uid="{00000000-0005-0000-0000-0000C85F0000}"/>
    <cellStyle name="Notas 2 2 2 4 5 13" xfId="24519" xr:uid="{00000000-0005-0000-0000-0000C95F0000}"/>
    <cellStyle name="Notas 2 2 2 4 5 14" xfId="24520" xr:uid="{00000000-0005-0000-0000-0000CA5F0000}"/>
    <cellStyle name="Notas 2 2 2 4 5 2" xfId="24521" xr:uid="{00000000-0005-0000-0000-0000CB5F0000}"/>
    <cellStyle name="Notas 2 2 2 4 5 2 2" xfId="24522" xr:uid="{00000000-0005-0000-0000-0000CC5F0000}"/>
    <cellStyle name="Notas 2 2 2 4 5 2 3" xfId="24523" xr:uid="{00000000-0005-0000-0000-0000CD5F0000}"/>
    <cellStyle name="Notas 2 2 2 4 5 2 4" xfId="24524" xr:uid="{00000000-0005-0000-0000-0000CE5F0000}"/>
    <cellStyle name="Notas 2 2 2 4 5 2 5" xfId="24525" xr:uid="{00000000-0005-0000-0000-0000CF5F0000}"/>
    <cellStyle name="Notas 2 2 2 4 5 2 6" xfId="24526" xr:uid="{00000000-0005-0000-0000-0000D05F0000}"/>
    <cellStyle name="Notas 2 2 2 4 5 2 7" xfId="24527" xr:uid="{00000000-0005-0000-0000-0000D15F0000}"/>
    <cellStyle name="Notas 2 2 2 4 5 3" xfId="24528" xr:uid="{00000000-0005-0000-0000-0000D25F0000}"/>
    <cellStyle name="Notas 2 2 2 4 5 3 2" xfId="24529" xr:uid="{00000000-0005-0000-0000-0000D35F0000}"/>
    <cellStyle name="Notas 2 2 2 4 5 3 3" xfId="24530" xr:uid="{00000000-0005-0000-0000-0000D45F0000}"/>
    <cellStyle name="Notas 2 2 2 4 5 3 4" xfId="24531" xr:uid="{00000000-0005-0000-0000-0000D55F0000}"/>
    <cellStyle name="Notas 2 2 2 4 5 3 5" xfId="24532" xr:uid="{00000000-0005-0000-0000-0000D65F0000}"/>
    <cellStyle name="Notas 2 2 2 4 5 3 6" xfId="24533" xr:uid="{00000000-0005-0000-0000-0000D75F0000}"/>
    <cellStyle name="Notas 2 2 2 4 5 4" xfId="24534" xr:uid="{00000000-0005-0000-0000-0000D85F0000}"/>
    <cellStyle name="Notas 2 2 2 4 5 4 2" xfId="24535" xr:uid="{00000000-0005-0000-0000-0000D95F0000}"/>
    <cellStyle name="Notas 2 2 2 4 5 4 3" xfId="24536" xr:uid="{00000000-0005-0000-0000-0000DA5F0000}"/>
    <cellStyle name="Notas 2 2 2 4 5 4 4" xfId="24537" xr:uid="{00000000-0005-0000-0000-0000DB5F0000}"/>
    <cellStyle name="Notas 2 2 2 4 5 4 5" xfId="24538" xr:uid="{00000000-0005-0000-0000-0000DC5F0000}"/>
    <cellStyle name="Notas 2 2 2 4 5 4 6" xfId="24539" xr:uid="{00000000-0005-0000-0000-0000DD5F0000}"/>
    <cellStyle name="Notas 2 2 2 4 5 5" xfId="24540" xr:uid="{00000000-0005-0000-0000-0000DE5F0000}"/>
    <cellStyle name="Notas 2 2 2 4 5 5 2" xfId="24541" xr:uid="{00000000-0005-0000-0000-0000DF5F0000}"/>
    <cellStyle name="Notas 2 2 2 4 5 5 3" xfId="24542" xr:uid="{00000000-0005-0000-0000-0000E05F0000}"/>
    <cellStyle name="Notas 2 2 2 4 5 5 4" xfId="24543" xr:uid="{00000000-0005-0000-0000-0000E15F0000}"/>
    <cellStyle name="Notas 2 2 2 4 5 5 5" xfId="24544" xr:uid="{00000000-0005-0000-0000-0000E25F0000}"/>
    <cellStyle name="Notas 2 2 2 4 5 5 6" xfId="24545" xr:uid="{00000000-0005-0000-0000-0000E35F0000}"/>
    <cellStyle name="Notas 2 2 2 4 5 6" xfId="24546" xr:uid="{00000000-0005-0000-0000-0000E45F0000}"/>
    <cellStyle name="Notas 2 2 2 4 5 6 2" xfId="24547" xr:uid="{00000000-0005-0000-0000-0000E55F0000}"/>
    <cellStyle name="Notas 2 2 2 4 5 6 3" xfId="24548" xr:uid="{00000000-0005-0000-0000-0000E65F0000}"/>
    <cellStyle name="Notas 2 2 2 4 5 6 4" xfId="24549" xr:uid="{00000000-0005-0000-0000-0000E75F0000}"/>
    <cellStyle name="Notas 2 2 2 4 5 6 5" xfId="24550" xr:uid="{00000000-0005-0000-0000-0000E85F0000}"/>
    <cellStyle name="Notas 2 2 2 4 5 6 6" xfId="24551" xr:uid="{00000000-0005-0000-0000-0000E95F0000}"/>
    <cellStyle name="Notas 2 2 2 4 5 7" xfId="24552" xr:uid="{00000000-0005-0000-0000-0000EA5F0000}"/>
    <cellStyle name="Notas 2 2 2 4 5 7 2" xfId="24553" xr:uid="{00000000-0005-0000-0000-0000EB5F0000}"/>
    <cellStyle name="Notas 2 2 2 4 5 7 3" xfId="24554" xr:uid="{00000000-0005-0000-0000-0000EC5F0000}"/>
    <cellStyle name="Notas 2 2 2 4 5 7 4" xfId="24555" xr:uid="{00000000-0005-0000-0000-0000ED5F0000}"/>
    <cellStyle name="Notas 2 2 2 4 5 7 5" xfId="24556" xr:uid="{00000000-0005-0000-0000-0000EE5F0000}"/>
    <cellStyle name="Notas 2 2 2 4 5 7 6" xfId="24557" xr:uid="{00000000-0005-0000-0000-0000EF5F0000}"/>
    <cellStyle name="Notas 2 2 2 4 5 8" xfId="24558" xr:uid="{00000000-0005-0000-0000-0000F05F0000}"/>
    <cellStyle name="Notas 2 2 2 4 5 8 2" xfId="24559" xr:uid="{00000000-0005-0000-0000-0000F15F0000}"/>
    <cellStyle name="Notas 2 2 2 4 5 8 3" xfId="24560" xr:uid="{00000000-0005-0000-0000-0000F25F0000}"/>
    <cellStyle name="Notas 2 2 2 4 5 8 4" xfId="24561" xr:uid="{00000000-0005-0000-0000-0000F35F0000}"/>
    <cellStyle name="Notas 2 2 2 4 5 8 5" xfId="24562" xr:uid="{00000000-0005-0000-0000-0000F45F0000}"/>
    <cellStyle name="Notas 2 2 2 4 5 8 6" xfId="24563" xr:uid="{00000000-0005-0000-0000-0000F55F0000}"/>
    <cellStyle name="Notas 2 2 2 4 5 9" xfId="24564" xr:uid="{00000000-0005-0000-0000-0000F65F0000}"/>
    <cellStyle name="Notas 2 2 2 4 6" xfId="24565" xr:uid="{00000000-0005-0000-0000-0000F75F0000}"/>
    <cellStyle name="Notas 2 2 2 4 6 10" xfId="24566" xr:uid="{00000000-0005-0000-0000-0000F85F0000}"/>
    <cellStyle name="Notas 2 2 2 4 6 11" xfId="24567" xr:uid="{00000000-0005-0000-0000-0000F95F0000}"/>
    <cellStyle name="Notas 2 2 2 4 6 12" xfId="24568" xr:uid="{00000000-0005-0000-0000-0000FA5F0000}"/>
    <cellStyle name="Notas 2 2 2 4 6 13" xfId="24569" xr:uid="{00000000-0005-0000-0000-0000FB5F0000}"/>
    <cellStyle name="Notas 2 2 2 4 6 14" xfId="24570" xr:uid="{00000000-0005-0000-0000-0000FC5F0000}"/>
    <cellStyle name="Notas 2 2 2 4 6 2" xfId="24571" xr:uid="{00000000-0005-0000-0000-0000FD5F0000}"/>
    <cellStyle name="Notas 2 2 2 4 6 2 2" xfId="24572" xr:uid="{00000000-0005-0000-0000-0000FE5F0000}"/>
    <cellStyle name="Notas 2 2 2 4 6 2 3" xfId="24573" xr:uid="{00000000-0005-0000-0000-0000FF5F0000}"/>
    <cellStyle name="Notas 2 2 2 4 6 2 4" xfId="24574" xr:uid="{00000000-0005-0000-0000-000000600000}"/>
    <cellStyle name="Notas 2 2 2 4 6 2 5" xfId="24575" xr:uid="{00000000-0005-0000-0000-000001600000}"/>
    <cellStyle name="Notas 2 2 2 4 6 2 6" xfId="24576" xr:uid="{00000000-0005-0000-0000-000002600000}"/>
    <cellStyle name="Notas 2 2 2 4 6 3" xfId="24577" xr:uid="{00000000-0005-0000-0000-000003600000}"/>
    <cellStyle name="Notas 2 2 2 4 6 3 2" xfId="24578" xr:uid="{00000000-0005-0000-0000-000004600000}"/>
    <cellStyle name="Notas 2 2 2 4 6 3 3" xfId="24579" xr:uid="{00000000-0005-0000-0000-000005600000}"/>
    <cellStyle name="Notas 2 2 2 4 6 3 4" xfId="24580" xr:uid="{00000000-0005-0000-0000-000006600000}"/>
    <cellStyle name="Notas 2 2 2 4 6 3 5" xfId="24581" xr:uid="{00000000-0005-0000-0000-000007600000}"/>
    <cellStyle name="Notas 2 2 2 4 6 3 6" xfId="24582" xr:uid="{00000000-0005-0000-0000-000008600000}"/>
    <cellStyle name="Notas 2 2 2 4 6 4" xfId="24583" xr:uid="{00000000-0005-0000-0000-000009600000}"/>
    <cellStyle name="Notas 2 2 2 4 6 4 2" xfId="24584" xr:uid="{00000000-0005-0000-0000-00000A600000}"/>
    <cellStyle name="Notas 2 2 2 4 6 4 3" xfId="24585" xr:uid="{00000000-0005-0000-0000-00000B600000}"/>
    <cellStyle name="Notas 2 2 2 4 6 4 4" xfId="24586" xr:uid="{00000000-0005-0000-0000-00000C600000}"/>
    <cellStyle name="Notas 2 2 2 4 6 4 5" xfId="24587" xr:uid="{00000000-0005-0000-0000-00000D600000}"/>
    <cellStyle name="Notas 2 2 2 4 6 4 6" xfId="24588" xr:uid="{00000000-0005-0000-0000-00000E600000}"/>
    <cellStyle name="Notas 2 2 2 4 6 5" xfId="24589" xr:uid="{00000000-0005-0000-0000-00000F600000}"/>
    <cellStyle name="Notas 2 2 2 4 6 5 2" xfId="24590" xr:uid="{00000000-0005-0000-0000-000010600000}"/>
    <cellStyle name="Notas 2 2 2 4 6 5 3" xfId="24591" xr:uid="{00000000-0005-0000-0000-000011600000}"/>
    <cellStyle name="Notas 2 2 2 4 6 5 4" xfId="24592" xr:uid="{00000000-0005-0000-0000-000012600000}"/>
    <cellStyle name="Notas 2 2 2 4 6 5 5" xfId="24593" xr:uid="{00000000-0005-0000-0000-000013600000}"/>
    <cellStyle name="Notas 2 2 2 4 6 5 6" xfId="24594" xr:uid="{00000000-0005-0000-0000-000014600000}"/>
    <cellStyle name="Notas 2 2 2 4 6 6" xfId="24595" xr:uid="{00000000-0005-0000-0000-000015600000}"/>
    <cellStyle name="Notas 2 2 2 4 6 6 2" xfId="24596" xr:uid="{00000000-0005-0000-0000-000016600000}"/>
    <cellStyle name="Notas 2 2 2 4 6 6 3" xfId="24597" xr:uid="{00000000-0005-0000-0000-000017600000}"/>
    <cellStyle name="Notas 2 2 2 4 6 6 4" xfId="24598" xr:uid="{00000000-0005-0000-0000-000018600000}"/>
    <cellStyle name="Notas 2 2 2 4 6 6 5" xfId="24599" xr:uid="{00000000-0005-0000-0000-000019600000}"/>
    <cellStyle name="Notas 2 2 2 4 6 6 6" xfId="24600" xr:uid="{00000000-0005-0000-0000-00001A600000}"/>
    <cellStyle name="Notas 2 2 2 4 6 7" xfId="24601" xr:uid="{00000000-0005-0000-0000-00001B600000}"/>
    <cellStyle name="Notas 2 2 2 4 6 7 2" xfId="24602" xr:uid="{00000000-0005-0000-0000-00001C600000}"/>
    <cellStyle name="Notas 2 2 2 4 6 7 3" xfId="24603" xr:uid="{00000000-0005-0000-0000-00001D600000}"/>
    <cellStyle name="Notas 2 2 2 4 6 7 4" xfId="24604" xr:uid="{00000000-0005-0000-0000-00001E600000}"/>
    <cellStyle name="Notas 2 2 2 4 6 7 5" xfId="24605" xr:uid="{00000000-0005-0000-0000-00001F600000}"/>
    <cellStyle name="Notas 2 2 2 4 6 7 6" xfId="24606" xr:uid="{00000000-0005-0000-0000-000020600000}"/>
    <cellStyle name="Notas 2 2 2 4 6 8" xfId="24607" xr:uid="{00000000-0005-0000-0000-000021600000}"/>
    <cellStyle name="Notas 2 2 2 4 6 8 2" xfId="24608" xr:uid="{00000000-0005-0000-0000-000022600000}"/>
    <cellStyle name="Notas 2 2 2 4 6 8 3" xfId="24609" xr:uid="{00000000-0005-0000-0000-000023600000}"/>
    <cellStyle name="Notas 2 2 2 4 6 8 4" xfId="24610" xr:uid="{00000000-0005-0000-0000-000024600000}"/>
    <cellStyle name="Notas 2 2 2 4 6 8 5" xfId="24611" xr:uid="{00000000-0005-0000-0000-000025600000}"/>
    <cellStyle name="Notas 2 2 2 4 6 8 6" xfId="24612" xr:uid="{00000000-0005-0000-0000-000026600000}"/>
    <cellStyle name="Notas 2 2 2 4 6 9" xfId="24613" xr:uid="{00000000-0005-0000-0000-000027600000}"/>
    <cellStyle name="Notas 2 2 2 4 7" xfId="24614" xr:uid="{00000000-0005-0000-0000-000028600000}"/>
    <cellStyle name="Notas 2 2 2 4 7 10" xfId="24615" xr:uid="{00000000-0005-0000-0000-000029600000}"/>
    <cellStyle name="Notas 2 2 2 4 7 11" xfId="24616" xr:uid="{00000000-0005-0000-0000-00002A600000}"/>
    <cellStyle name="Notas 2 2 2 4 7 12" xfId="24617" xr:uid="{00000000-0005-0000-0000-00002B600000}"/>
    <cellStyle name="Notas 2 2 2 4 7 13" xfId="24618" xr:uid="{00000000-0005-0000-0000-00002C600000}"/>
    <cellStyle name="Notas 2 2 2 4 7 2" xfId="24619" xr:uid="{00000000-0005-0000-0000-00002D600000}"/>
    <cellStyle name="Notas 2 2 2 4 7 2 2" xfId="24620" xr:uid="{00000000-0005-0000-0000-00002E600000}"/>
    <cellStyle name="Notas 2 2 2 4 7 2 3" xfId="24621" xr:uid="{00000000-0005-0000-0000-00002F600000}"/>
    <cellStyle name="Notas 2 2 2 4 7 2 4" xfId="24622" xr:uid="{00000000-0005-0000-0000-000030600000}"/>
    <cellStyle name="Notas 2 2 2 4 7 2 5" xfId="24623" xr:uid="{00000000-0005-0000-0000-000031600000}"/>
    <cellStyle name="Notas 2 2 2 4 7 2 6" xfId="24624" xr:uid="{00000000-0005-0000-0000-000032600000}"/>
    <cellStyle name="Notas 2 2 2 4 7 3" xfId="24625" xr:uid="{00000000-0005-0000-0000-000033600000}"/>
    <cellStyle name="Notas 2 2 2 4 7 3 2" xfId="24626" xr:uid="{00000000-0005-0000-0000-000034600000}"/>
    <cellStyle name="Notas 2 2 2 4 7 3 3" xfId="24627" xr:uid="{00000000-0005-0000-0000-000035600000}"/>
    <cellStyle name="Notas 2 2 2 4 7 3 4" xfId="24628" xr:uid="{00000000-0005-0000-0000-000036600000}"/>
    <cellStyle name="Notas 2 2 2 4 7 3 5" xfId="24629" xr:uid="{00000000-0005-0000-0000-000037600000}"/>
    <cellStyle name="Notas 2 2 2 4 7 3 6" xfId="24630" xr:uid="{00000000-0005-0000-0000-000038600000}"/>
    <cellStyle name="Notas 2 2 2 4 7 4" xfId="24631" xr:uid="{00000000-0005-0000-0000-000039600000}"/>
    <cellStyle name="Notas 2 2 2 4 7 4 2" xfId="24632" xr:uid="{00000000-0005-0000-0000-00003A600000}"/>
    <cellStyle name="Notas 2 2 2 4 7 4 3" xfId="24633" xr:uid="{00000000-0005-0000-0000-00003B600000}"/>
    <cellStyle name="Notas 2 2 2 4 7 4 4" xfId="24634" xr:uid="{00000000-0005-0000-0000-00003C600000}"/>
    <cellStyle name="Notas 2 2 2 4 7 4 5" xfId="24635" xr:uid="{00000000-0005-0000-0000-00003D600000}"/>
    <cellStyle name="Notas 2 2 2 4 7 4 6" xfId="24636" xr:uid="{00000000-0005-0000-0000-00003E600000}"/>
    <cellStyle name="Notas 2 2 2 4 7 5" xfId="24637" xr:uid="{00000000-0005-0000-0000-00003F600000}"/>
    <cellStyle name="Notas 2 2 2 4 7 5 2" xfId="24638" xr:uid="{00000000-0005-0000-0000-000040600000}"/>
    <cellStyle name="Notas 2 2 2 4 7 5 3" xfId="24639" xr:uid="{00000000-0005-0000-0000-000041600000}"/>
    <cellStyle name="Notas 2 2 2 4 7 5 4" xfId="24640" xr:uid="{00000000-0005-0000-0000-000042600000}"/>
    <cellStyle name="Notas 2 2 2 4 7 5 5" xfId="24641" xr:uid="{00000000-0005-0000-0000-000043600000}"/>
    <cellStyle name="Notas 2 2 2 4 7 5 6" xfId="24642" xr:uid="{00000000-0005-0000-0000-000044600000}"/>
    <cellStyle name="Notas 2 2 2 4 7 6" xfId="24643" xr:uid="{00000000-0005-0000-0000-000045600000}"/>
    <cellStyle name="Notas 2 2 2 4 7 6 2" xfId="24644" xr:uid="{00000000-0005-0000-0000-000046600000}"/>
    <cellStyle name="Notas 2 2 2 4 7 6 3" xfId="24645" xr:uid="{00000000-0005-0000-0000-000047600000}"/>
    <cellStyle name="Notas 2 2 2 4 7 6 4" xfId="24646" xr:uid="{00000000-0005-0000-0000-000048600000}"/>
    <cellStyle name="Notas 2 2 2 4 7 6 5" xfId="24647" xr:uid="{00000000-0005-0000-0000-000049600000}"/>
    <cellStyle name="Notas 2 2 2 4 7 6 6" xfId="24648" xr:uid="{00000000-0005-0000-0000-00004A600000}"/>
    <cellStyle name="Notas 2 2 2 4 7 7" xfId="24649" xr:uid="{00000000-0005-0000-0000-00004B600000}"/>
    <cellStyle name="Notas 2 2 2 4 7 7 2" xfId="24650" xr:uid="{00000000-0005-0000-0000-00004C600000}"/>
    <cellStyle name="Notas 2 2 2 4 7 7 3" xfId="24651" xr:uid="{00000000-0005-0000-0000-00004D600000}"/>
    <cellStyle name="Notas 2 2 2 4 7 7 4" xfId="24652" xr:uid="{00000000-0005-0000-0000-00004E600000}"/>
    <cellStyle name="Notas 2 2 2 4 7 7 5" xfId="24653" xr:uid="{00000000-0005-0000-0000-00004F600000}"/>
    <cellStyle name="Notas 2 2 2 4 7 7 6" xfId="24654" xr:uid="{00000000-0005-0000-0000-000050600000}"/>
    <cellStyle name="Notas 2 2 2 4 7 8" xfId="24655" xr:uid="{00000000-0005-0000-0000-000051600000}"/>
    <cellStyle name="Notas 2 2 2 4 7 8 2" xfId="24656" xr:uid="{00000000-0005-0000-0000-000052600000}"/>
    <cellStyle name="Notas 2 2 2 4 7 8 3" xfId="24657" xr:uid="{00000000-0005-0000-0000-000053600000}"/>
    <cellStyle name="Notas 2 2 2 4 7 8 4" xfId="24658" xr:uid="{00000000-0005-0000-0000-000054600000}"/>
    <cellStyle name="Notas 2 2 2 4 7 8 5" xfId="24659" xr:uid="{00000000-0005-0000-0000-000055600000}"/>
    <cellStyle name="Notas 2 2 2 4 7 8 6" xfId="24660" xr:uid="{00000000-0005-0000-0000-000056600000}"/>
    <cellStyle name="Notas 2 2 2 4 7 9" xfId="24661" xr:uid="{00000000-0005-0000-0000-000057600000}"/>
    <cellStyle name="Notas 2 2 2 4 8" xfId="24662" xr:uid="{00000000-0005-0000-0000-000058600000}"/>
    <cellStyle name="Notas 2 2 2 4 8 10" xfId="24663" xr:uid="{00000000-0005-0000-0000-000059600000}"/>
    <cellStyle name="Notas 2 2 2 4 8 11" xfId="24664" xr:uid="{00000000-0005-0000-0000-00005A600000}"/>
    <cellStyle name="Notas 2 2 2 4 8 12" xfId="24665" xr:uid="{00000000-0005-0000-0000-00005B600000}"/>
    <cellStyle name="Notas 2 2 2 4 8 13" xfId="24666" xr:uid="{00000000-0005-0000-0000-00005C600000}"/>
    <cellStyle name="Notas 2 2 2 4 8 2" xfId="24667" xr:uid="{00000000-0005-0000-0000-00005D600000}"/>
    <cellStyle name="Notas 2 2 2 4 8 2 2" xfId="24668" xr:uid="{00000000-0005-0000-0000-00005E600000}"/>
    <cellStyle name="Notas 2 2 2 4 8 2 3" xfId="24669" xr:uid="{00000000-0005-0000-0000-00005F600000}"/>
    <cellStyle name="Notas 2 2 2 4 8 2 4" xfId="24670" xr:uid="{00000000-0005-0000-0000-000060600000}"/>
    <cellStyle name="Notas 2 2 2 4 8 2 5" xfId="24671" xr:uid="{00000000-0005-0000-0000-000061600000}"/>
    <cellStyle name="Notas 2 2 2 4 8 2 6" xfId="24672" xr:uid="{00000000-0005-0000-0000-000062600000}"/>
    <cellStyle name="Notas 2 2 2 4 8 3" xfId="24673" xr:uid="{00000000-0005-0000-0000-000063600000}"/>
    <cellStyle name="Notas 2 2 2 4 8 3 2" xfId="24674" xr:uid="{00000000-0005-0000-0000-000064600000}"/>
    <cellStyle name="Notas 2 2 2 4 8 3 3" xfId="24675" xr:uid="{00000000-0005-0000-0000-000065600000}"/>
    <cellStyle name="Notas 2 2 2 4 8 3 4" xfId="24676" xr:uid="{00000000-0005-0000-0000-000066600000}"/>
    <cellStyle name="Notas 2 2 2 4 8 3 5" xfId="24677" xr:uid="{00000000-0005-0000-0000-000067600000}"/>
    <cellStyle name="Notas 2 2 2 4 8 3 6" xfId="24678" xr:uid="{00000000-0005-0000-0000-000068600000}"/>
    <cellStyle name="Notas 2 2 2 4 8 4" xfId="24679" xr:uid="{00000000-0005-0000-0000-000069600000}"/>
    <cellStyle name="Notas 2 2 2 4 8 4 2" xfId="24680" xr:uid="{00000000-0005-0000-0000-00006A600000}"/>
    <cellStyle name="Notas 2 2 2 4 8 4 3" xfId="24681" xr:uid="{00000000-0005-0000-0000-00006B600000}"/>
    <cellStyle name="Notas 2 2 2 4 8 4 4" xfId="24682" xr:uid="{00000000-0005-0000-0000-00006C600000}"/>
    <cellStyle name="Notas 2 2 2 4 8 4 5" xfId="24683" xr:uid="{00000000-0005-0000-0000-00006D600000}"/>
    <cellStyle name="Notas 2 2 2 4 8 4 6" xfId="24684" xr:uid="{00000000-0005-0000-0000-00006E600000}"/>
    <cellStyle name="Notas 2 2 2 4 8 5" xfId="24685" xr:uid="{00000000-0005-0000-0000-00006F600000}"/>
    <cellStyle name="Notas 2 2 2 4 8 5 2" xfId="24686" xr:uid="{00000000-0005-0000-0000-000070600000}"/>
    <cellStyle name="Notas 2 2 2 4 8 5 3" xfId="24687" xr:uid="{00000000-0005-0000-0000-000071600000}"/>
    <cellStyle name="Notas 2 2 2 4 8 5 4" xfId="24688" xr:uid="{00000000-0005-0000-0000-000072600000}"/>
    <cellStyle name="Notas 2 2 2 4 8 5 5" xfId="24689" xr:uid="{00000000-0005-0000-0000-000073600000}"/>
    <cellStyle name="Notas 2 2 2 4 8 5 6" xfId="24690" xr:uid="{00000000-0005-0000-0000-000074600000}"/>
    <cellStyle name="Notas 2 2 2 4 8 6" xfId="24691" xr:uid="{00000000-0005-0000-0000-000075600000}"/>
    <cellStyle name="Notas 2 2 2 4 8 6 2" xfId="24692" xr:uid="{00000000-0005-0000-0000-000076600000}"/>
    <cellStyle name="Notas 2 2 2 4 8 6 3" xfId="24693" xr:uid="{00000000-0005-0000-0000-000077600000}"/>
    <cellStyle name="Notas 2 2 2 4 8 6 4" xfId="24694" xr:uid="{00000000-0005-0000-0000-000078600000}"/>
    <cellStyle name="Notas 2 2 2 4 8 6 5" xfId="24695" xr:uid="{00000000-0005-0000-0000-000079600000}"/>
    <cellStyle name="Notas 2 2 2 4 8 6 6" xfId="24696" xr:uid="{00000000-0005-0000-0000-00007A600000}"/>
    <cellStyle name="Notas 2 2 2 4 8 7" xfId="24697" xr:uid="{00000000-0005-0000-0000-00007B600000}"/>
    <cellStyle name="Notas 2 2 2 4 8 7 2" xfId="24698" xr:uid="{00000000-0005-0000-0000-00007C600000}"/>
    <cellStyle name="Notas 2 2 2 4 8 7 3" xfId="24699" xr:uid="{00000000-0005-0000-0000-00007D600000}"/>
    <cellStyle name="Notas 2 2 2 4 8 7 4" xfId="24700" xr:uid="{00000000-0005-0000-0000-00007E600000}"/>
    <cellStyle name="Notas 2 2 2 4 8 7 5" xfId="24701" xr:uid="{00000000-0005-0000-0000-00007F600000}"/>
    <cellStyle name="Notas 2 2 2 4 8 7 6" xfId="24702" xr:uid="{00000000-0005-0000-0000-000080600000}"/>
    <cellStyle name="Notas 2 2 2 4 8 8" xfId="24703" xr:uid="{00000000-0005-0000-0000-000081600000}"/>
    <cellStyle name="Notas 2 2 2 4 8 8 2" xfId="24704" xr:uid="{00000000-0005-0000-0000-000082600000}"/>
    <cellStyle name="Notas 2 2 2 4 8 8 3" xfId="24705" xr:uid="{00000000-0005-0000-0000-000083600000}"/>
    <cellStyle name="Notas 2 2 2 4 8 8 4" xfId="24706" xr:uid="{00000000-0005-0000-0000-000084600000}"/>
    <cellStyle name="Notas 2 2 2 4 8 8 5" xfId="24707" xr:uid="{00000000-0005-0000-0000-000085600000}"/>
    <cellStyle name="Notas 2 2 2 4 8 8 6" xfId="24708" xr:uid="{00000000-0005-0000-0000-000086600000}"/>
    <cellStyle name="Notas 2 2 2 4 8 9" xfId="24709" xr:uid="{00000000-0005-0000-0000-000087600000}"/>
    <cellStyle name="Notas 2 2 2 4 9" xfId="24710" xr:uid="{00000000-0005-0000-0000-000088600000}"/>
    <cellStyle name="Notas 2 2 2 4 9 10" xfId="24711" xr:uid="{00000000-0005-0000-0000-000089600000}"/>
    <cellStyle name="Notas 2 2 2 4 9 11" xfId="24712" xr:uid="{00000000-0005-0000-0000-00008A600000}"/>
    <cellStyle name="Notas 2 2 2 4 9 12" xfId="24713" xr:uid="{00000000-0005-0000-0000-00008B600000}"/>
    <cellStyle name="Notas 2 2 2 4 9 13" xfId="24714" xr:uid="{00000000-0005-0000-0000-00008C600000}"/>
    <cellStyle name="Notas 2 2 2 4 9 2" xfId="24715" xr:uid="{00000000-0005-0000-0000-00008D600000}"/>
    <cellStyle name="Notas 2 2 2 4 9 2 2" xfId="24716" xr:uid="{00000000-0005-0000-0000-00008E600000}"/>
    <cellStyle name="Notas 2 2 2 4 9 2 3" xfId="24717" xr:uid="{00000000-0005-0000-0000-00008F600000}"/>
    <cellStyle name="Notas 2 2 2 4 9 2 4" xfId="24718" xr:uid="{00000000-0005-0000-0000-000090600000}"/>
    <cellStyle name="Notas 2 2 2 4 9 2 5" xfId="24719" xr:uid="{00000000-0005-0000-0000-000091600000}"/>
    <cellStyle name="Notas 2 2 2 4 9 2 6" xfId="24720" xr:uid="{00000000-0005-0000-0000-000092600000}"/>
    <cellStyle name="Notas 2 2 2 4 9 3" xfId="24721" xr:uid="{00000000-0005-0000-0000-000093600000}"/>
    <cellStyle name="Notas 2 2 2 4 9 3 2" xfId="24722" xr:uid="{00000000-0005-0000-0000-000094600000}"/>
    <cellStyle name="Notas 2 2 2 4 9 3 3" xfId="24723" xr:uid="{00000000-0005-0000-0000-000095600000}"/>
    <cellStyle name="Notas 2 2 2 4 9 3 4" xfId="24724" xr:uid="{00000000-0005-0000-0000-000096600000}"/>
    <cellStyle name="Notas 2 2 2 4 9 3 5" xfId="24725" xr:uid="{00000000-0005-0000-0000-000097600000}"/>
    <cellStyle name="Notas 2 2 2 4 9 3 6" xfId="24726" xr:uid="{00000000-0005-0000-0000-000098600000}"/>
    <cellStyle name="Notas 2 2 2 4 9 4" xfId="24727" xr:uid="{00000000-0005-0000-0000-000099600000}"/>
    <cellStyle name="Notas 2 2 2 4 9 4 2" xfId="24728" xr:uid="{00000000-0005-0000-0000-00009A600000}"/>
    <cellStyle name="Notas 2 2 2 4 9 4 3" xfId="24729" xr:uid="{00000000-0005-0000-0000-00009B600000}"/>
    <cellStyle name="Notas 2 2 2 4 9 4 4" xfId="24730" xr:uid="{00000000-0005-0000-0000-00009C600000}"/>
    <cellStyle name="Notas 2 2 2 4 9 4 5" xfId="24731" xr:uid="{00000000-0005-0000-0000-00009D600000}"/>
    <cellStyle name="Notas 2 2 2 4 9 4 6" xfId="24732" xr:uid="{00000000-0005-0000-0000-00009E600000}"/>
    <cellStyle name="Notas 2 2 2 4 9 5" xfId="24733" xr:uid="{00000000-0005-0000-0000-00009F600000}"/>
    <cellStyle name="Notas 2 2 2 4 9 5 2" xfId="24734" xr:uid="{00000000-0005-0000-0000-0000A0600000}"/>
    <cellStyle name="Notas 2 2 2 4 9 5 3" xfId="24735" xr:uid="{00000000-0005-0000-0000-0000A1600000}"/>
    <cellStyle name="Notas 2 2 2 4 9 5 4" xfId="24736" xr:uid="{00000000-0005-0000-0000-0000A2600000}"/>
    <cellStyle name="Notas 2 2 2 4 9 5 5" xfId="24737" xr:uid="{00000000-0005-0000-0000-0000A3600000}"/>
    <cellStyle name="Notas 2 2 2 4 9 5 6" xfId="24738" xr:uid="{00000000-0005-0000-0000-0000A4600000}"/>
    <cellStyle name="Notas 2 2 2 4 9 6" xfId="24739" xr:uid="{00000000-0005-0000-0000-0000A5600000}"/>
    <cellStyle name="Notas 2 2 2 4 9 6 2" xfId="24740" xr:uid="{00000000-0005-0000-0000-0000A6600000}"/>
    <cellStyle name="Notas 2 2 2 4 9 6 3" xfId="24741" xr:uid="{00000000-0005-0000-0000-0000A7600000}"/>
    <cellStyle name="Notas 2 2 2 4 9 6 4" xfId="24742" xr:uid="{00000000-0005-0000-0000-0000A8600000}"/>
    <cellStyle name="Notas 2 2 2 4 9 6 5" xfId="24743" xr:uid="{00000000-0005-0000-0000-0000A9600000}"/>
    <cellStyle name="Notas 2 2 2 4 9 6 6" xfId="24744" xr:uid="{00000000-0005-0000-0000-0000AA600000}"/>
    <cellStyle name="Notas 2 2 2 4 9 7" xfId="24745" xr:uid="{00000000-0005-0000-0000-0000AB600000}"/>
    <cellStyle name="Notas 2 2 2 4 9 7 2" xfId="24746" xr:uid="{00000000-0005-0000-0000-0000AC600000}"/>
    <cellStyle name="Notas 2 2 2 4 9 7 3" xfId="24747" xr:uid="{00000000-0005-0000-0000-0000AD600000}"/>
    <cellStyle name="Notas 2 2 2 4 9 7 4" xfId="24748" xr:uid="{00000000-0005-0000-0000-0000AE600000}"/>
    <cellStyle name="Notas 2 2 2 4 9 7 5" xfId="24749" xr:uid="{00000000-0005-0000-0000-0000AF600000}"/>
    <cellStyle name="Notas 2 2 2 4 9 7 6" xfId="24750" xr:uid="{00000000-0005-0000-0000-0000B0600000}"/>
    <cellStyle name="Notas 2 2 2 4 9 8" xfId="24751" xr:uid="{00000000-0005-0000-0000-0000B1600000}"/>
    <cellStyle name="Notas 2 2 2 4 9 8 2" xfId="24752" xr:uid="{00000000-0005-0000-0000-0000B2600000}"/>
    <cellStyle name="Notas 2 2 2 4 9 8 3" xfId="24753" xr:uid="{00000000-0005-0000-0000-0000B3600000}"/>
    <cellStyle name="Notas 2 2 2 4 9 8 4" xfId="24754" xr:uid="{00000000-0005-0000-0000-0000B4600000}"/>
    <cellStyle name="Notas 2 2 2 4 9 8 5" xfId="24755" xr:uid="{00000000-0005-0000-0000-0000B5600000}"/>
    <cellStyle name="Notas 2 2 2 4 9 8 6" xfId="24756" xr:uid="{00000000-0005-0000-0000-0000B6600000}"/>
    <cellStyle name="Notas 2 2 2 4 9 9" xfId="24757" xr:uid="{00000000-0005-0000-0000-0000B7600000}"/>
    <cellStyle name="Notas 2 2 2 5" xfId="24758" xr:uid="{00000000-0005-0000-0000-0000B8600000}"/>
    <cellStyle name="Notas 2 2 2 5 10" xfId="24759" xr:uid="{00000000-0005-0000-0000-0000B9600000}"/>
    <cellStyle name="Notas 2 2 2 5 10 2" xfId="24760" xr:uid="{00000000-0005-0000-0000-0000BA600000}"/>
    <cellStyle name="Notas 2 2 2 5 10 3" xfId="24761" xr:uid="{00000000-0005-0000-0000-0000BB600000}"/>
    <cellStyle name="Notas 2 2 2 5 10 4" xfId="24762" xr:uid="{00000000-0005-0000-0000-0000BC600000}"/>
    <cellStyle name="Notas 2 2 2 5 10 5" xfId="24763" xr:uid="{00000000-0005-0000-0000-0000BD600000}"/>
    <cellStyle name="Notas 2 2 2 5 10 6" xfId="24764" xr:uid="{00000000-0005-0000-0000-0000BE600000}"/>
    <cellStyle name="Notas 2 2 2 5 11" xfId="24765" xr:uid="{00000000-0005-0000-0000-0000BF600000}"/>
    <cellStyle name="Notas 2 2 2 5 11 2" xfId="24766" xr:uid="{00000000-0005-0000-0000-0000C0600000}"/>
    <cellStyle name="Notas 2 2 2 5 11 3" xfId="24767" xr:uid="{00000000-0005-0000-0000-0000C1600000}"/>
    <cellStyle name="Notas 2 2 2 5 11 4" xfId="24768" xr:uid="{00000000-0005-0000-0000-0000C2600000}"/>
    <cellStyle name="Notas 2 2 2 5 11 5" xfId="24769" xr:uid="{00000000-0005-0000-0000-0000C3600000}"/>
    <cellStyle name="Notas 2 2 2 5 11 6" xfId="24770" xr:uid="{00000000-0005-0000-0000-0000C4600000}"/>
    <cellStyle name="Notas 2 2 2 5 12" xfId="24771" xr:uid="{00000000-0005-0000-0000-0000C5600000}"/>
    <cellStyle name="Notas 2 2 2 5 12 2" xfId="24772" xr:uid="{00000000-0005-0000-0000-0000C6600000}"/>
    <cellStyle name="Notas 2 2 2 5 12 3" xfId="24773" xr:uid="{00000000-0005-0000-0000-0000C7600000}"/>
    <cellStyle name="Notas 2 2 2 5 12 4" xfId="24774" xr:uid="{00000000-0005-0000-0000-0000C8600000}"/>
    <cellStyle name="Notas 2 2 2 5 12 5" xfId="24775" xr:uid="{00000000-0005-0000-0000-0000C9600000}"/>
    <cellStyle name="Notas 2 2 2 5 12 6" xfId="24776" xr:uid="{00000000-0005-0000-0000-0000CA600000}"/>
    <cellStyle name="Notas 2 2 2 5 13" xfId="24777" xr:uid="{00000000-0005-0000-0000-0000CB600000}"/>
    <cellStyle name="Notas 2 2 2 5 13 2" xfId="24778" xr:uid="{00000000-0005-0000-0000-0000CC600000}"/>
    <cellStyle name="Notas 2 2 2 5 13 3" xfId="24779" xr:uid="{00000000-0005-0000-0000-0000CD600000}"/>
    <cellStyle name="Notas 2 2 2 5 13 4" xfId="24780" xr:uid="{00000000-0005-0000-0000-0000CE600000}"/>
    <cellStyle name="Notas 2 2 2 5 13 5" xfId="24781" xr:uid="{00000000-0005-0000-0000-0000CF600000}"/>
    <cellStyle name="Notas 2 2 2 5 13 6" xfId="24782" xr:uid="{00000000-0005-0000-0000-0000D0600000}"/>
    <cellStyle name="Notas 2 2 2 5 14" xfId="24783" xr:uid="{00000000-0005-0000-0000-0000D1600000}"/>
    <cellStyle name="Notas 2 2 2 5 14 2" xfId="24784" xr:uid="{00000000-0005-0000-0000-0000D2600000}"/>
    <cellStyle name="Notas 2 2 2 5 14 3" xfId="24785" xr:uid="{00000000-0005-0000-0000-0000D3600000}"/>
    <cellStyle name="Notas 2 2 2 5 14 4" xfId="24786" xr:uid="{00000000-0005-0000-0000-0000D4600000}"/>
    <cellStyle name="Notas 2 2 2 5 14 5" xfId="24787" xr:uid="{00000000-0005-0000-0000-0000D5600000}"/>
    <cellStyle name="Notas 2 2 2 5 14 6" xfId="24788" xr:uid="{00000000-0005-0000-0000-0000D6600000}"/>
    <cellStyle name="Notas 2 2 2 5 15" xfId="24789" xr:uid="{00000000-0005-0000-0000-0000D7600000}"/>
    <cellStyle name="Notas 2 2 2 5 16" xfId="24790" xr:uid="{00000000-0005-0000-0000-0000D8600000}"/>
    <cellStyle name="Notas 2 2 2 5 17" xfId="24791" xr:uid="{00000000-0005-0000-0000-0000D9600000}"/>
    <cellStyle name="Notas 2 2 2 5 18" xfId="24792" xr:uid="{00000000-0005-0000-0000-0000DA600000}"/>
    <cellStyle name="Notas 2 2 2 5 19" xfId="24793" xr:uid="{00000000-0005-0000-0000-0000DB600000}"/>
    <cellStyle name="Notas 2 2 2 5 2" xfId="24794" xr:uid="{00000000-0005-0000-0000-0000DC600000}"/>
    <cellStyle name="Notas 2 2 2 5 2 10" xfId="24795" xr:uid="{00000000-0005-0000-0000-0000DD600000}"/>
    <cellStyle name="Notas 2 2 2 5 2 11" xfId="24796" xr:uid="{00000000-0005-0000-0000-0000DE600000}"/>
    <cellStyle name="Notas 2 2 2 5 2 12" xfId="24797" xr:uid="{00000000-0005-0000-0000-0000DF600000}"/>
    <cellStyle name="Notas 2 2 2 5 2 13" xfId="24798" xr:uid="{00000000-0005-0000-0000-0000E0600000}"/>
    <cellStyle name="Notas 2 2 2 5 2 14" xfId="24799" xr:uid="{00000000-0005-0000-0000-0000E1600000}"/>
    <cellStyle name="Notas 2 2 2 5 2 15" xfId="24800" xr:uid="{00000000-0005-0000-0000-0000E2600000}"/>
    <cellStyle name="Notas 2 2 2 5 2 2" xfId="24801" xr:uid="{00000000-0005-0000-0000-0000E3600000}"/>
    <cellStyle name="Notas 2 2 2 5 2 2 10" xfId="24802" xr:uid="{00000000-0005-0000-0000-0000E4600000}"/>
    <cellStyle name="Notas 2 2 2 5 2 2 11" xfId="24803" xr:uid="{00000000-0005-0000-0000-0000E5600000}"/>
    <cellStyle name="Notas 2 2 2 5 2 2 12" xfId="24804" xr:uid="{00000000-0005-0000-0000-0000E6600000}"/>
    <cellStyle name="Notas 2 2 2 5 2 2 13" xfId="24805" xr:uid="{00000000-0005-0000-0000-0000E7600000}"/>
    <cellStyle name="Notas 2 2 2 5 2 2 14" xfId="24806" xr:uid="{00000000-0005-0000-0000-0000E8600000}"/>
    <cellStyle name="Notas 2 2 2 5 2 2 2" xfId="24807" xr:uid="{00000000-0005-0000-0000-0000E9600000}"/>
    <cellStyle name="Notas 2 2 2 5 2 2 2 2" xfId="24808" xr:uid="{00000000-0005-0000-0000-0000EA600000}"/>
    <cellStyle name="Notas 2 2 2 5 2 2 2 3" xfId="24809" xr:uid="{00000000-0005-0000-0000-0000EB600000}"/>
    <cellStyle name="Notas 2 2 2 5 2 2 2 4" xfId="24810" xr:uid="{00000000-0005-0000-0000-0000EC600000}"/>
    <cellStyle name="Notas 2 2 2 5 2 2 2 5" xfId="24811" xr:uid="{00000000-0005-0000-0000-0000ED600000}"/>
    <cellStyle name="Notas 2 2 2 5 2 2 2 6" xfId="24812" xr:uid="{00000000-0005-0000-0000-0000EE600000}"/>
    <cellStyle name="Notas 2 2 2 5 2 2 2 7" xfId="24813" xr:uid="{00000000-0005-0000-0000-0000EF600000}"/>
    <cellStyle name="Notas 2 2 2 5 2 2 3" xfId="24814" xr:uid="{00000000-0005-0000-0000-0000F0600000}"/>
    <cellStyle name="Notas 2 2 2 5 2 2 3 2" xfId="24815" xr:uid="{00000000-0005-0000-0000-0000F1600000}"/>
    <cellStyle name="Notas 2 2 2 5 2 2 3 3" xfId="24816" xr:uid="{00000000-0005-0000-0000-0000F2600000}"/>
    <cellStyle name="Notas 2 2 2 5 2 2 3 4" xfId="24817" xr:uid="{00000000-0005-0000-0000-0000F3600000}"/>
    <cellStyle name="Notas 2 2 2 5 2 2 3 5" xfId="24818" xr:uid="{00000000-0005-0000-0000-0000F4600000}"/>
    <cellStyle name="Notas 2 2 2 5 2 2 3 6" xfId="24819" xr:uid="{00000000-0005-0000-0000-0000F5600000}"/>
    <cellStyle name="Notas 2 2 2 5 2 2 4" xfId="24820" xr:uid="{00000000-0005-0000-0000-0000F6600000}"/>
    <cellStyle name="Notas 2 2 2 5 2 2 4 2" xfId="24821" xr:uid="{00000000-0005-0000-0000-0000F7600000}"/>
    <cellStyle name="Notas 2 2 2 5 2 2 4 3" xfId="24822" xr:uid="{00000000-0005-0000-0000-0000F8600000}"/>
    <cellStyle name="Notas 2 2 2 5 2 2 4 4" xfId="24823" xr:uid="{00000000-0005-0000-0000-0000F9600000}"/>
    <cellStyle name="Notas 2 2 2 5 2 2 4 5" xfId="24824" xr:uid="{00000000-0005-0000-0000-0000FA600000}"/>
    <cellStyle name="Notas 2 2 2 5 2 2 4 6" xfId="24825" xr:uid="{00000000-0005-0000-0000-0000FB600000}"/>
    <cellStyle name="Notas 2 2 2 5 2 2 5" xfId="24826" xr:uid="{00000000-0005-0000-0000-0000FC600000}"/>
    <cellStyle name="Notas 2 2 2 5 2 2 5 2" xfId="24827" xr:uid="{00000000-0005-0000-0000-0000FD600000}"/>
    <cellStyle name="Notas 2 2 2 5 2 2 5 3" xfId="24828" xr:uid="{00000000-0005-0000-0000-0000FE600000}"/>
    <cellStyle name="Notas 2 2 2 5 2 2 5 4" xfId="24829" xr:uid="{00000000-0005-0000-0000-0000FF600000}"/>
    <cellStyle name="Notas 2 2 2 5 2 2 5 5" xfId="24830" xr:uid="{00000000-0005-0000-0000-000000610000}"/>
    <cellStyle name="Notas 2 2 2 5 2 2 5 6" xfId="24831" xr:uid="{00000000-0005-0000-0000-000001610000}"/>
    <cellStyle name="Notas 2 2 2 5 2 2 6" xfId="24832" xr:uid="{00000000-0005-0000-0000-000002610000}"/>
    <cellStyle name="Notas 2 2 2 5 2 2 6 2" xfId="24833" xr:uid="{00000000-0005-0000-0000-000003610000}"/>
    <cellStyle name="Notas 2 2 2 5 2 2 6 3" xfId="24834" xr:uid="{00000000-0005-0000-0000-000004610000}"/>
    <cellStyle name="Notas 2 2 2 5 2 2 6 4" xfId="24835" xr:uid="{00000000-0005-0000-0000-000005610000}"/>
    <cellStyle name="Notas 2 2 2 5 2 2 6 5" xfId="24836" xr:uid="{00000000-0005-0000-0000-000006610000}"/>
    <cellStyle name="Notas 2 2 2 5 2 2 6 6" xfId="24837" xr:uid="{00000000-0005-0000-0000-000007610000}"/>
    <cellStyle name="Notas 2 2 2 5 2 2 7" xfId="24838" xr:uid="{00000000-0005-0000-0000-000008610000}"/>
    <cellStyle name="Notas 2 2 2 5 2 2 7 2" xfId="24839" xr:uid="{00000000-0005-0000-0000-000009610000}"/>
    <cellStyle name="Notas 2 2 2 5 2 2 7 3" xfId="24840" xr:uid="{00000000-0005-0000-0000-00000A610000}"/>
    <cellStyle name="Notas 2 2 2 5 2 2 7 4" xfId="24841" xr:uid="{00000000-0005-0000-0000-00000B610000}"/>
    <cellStyle name="Notas 2 2 2 5 2 2 7 5" xfId="24842" xr:uid="{00000000-0005-0000-0000-00000C610000}"/>
    <cellStyle name="Notas 2 2 2 5 2 2 7 6" xfId="24843" xr:uid="{00000000-0005-0000-0000-00000D610000}"/>
    <cellStyle name="Notas 2 2 2 5 2 2 8" xfId="24844" xr:uid="{00000000-0005-0000-0000-00000E610000}"/>
    <cellStyle name="Notas 2 2 2 5 2 2 8 2" xfId="24845" xr:uid="{00000000-0005-0000-0000-00000F610000}"/>
    <cellStyle name="Notas 2 2 2 5 2 2 8 3" xfId="24846" xr:uid="{00000000-0005-0000-0000-000010610000}"/>
    <cellStyle name="Notas 2 2 2 5 2 2 8 4" xfId="24847" xr:uid="{00000000-0005-0000-0000-000011610000}"/>
    <cellStyle name="Notas 2 2 2 5 2 2 8 5" xfId="24848" xr:uid="{00000000-0005-0000-0000-000012610000}"/>
    <cellStyle name="Notas 2 2 2 5 2 2 8 6" xfId="24849" xr:uid="{00000000-0005-0000-0000-000013610000}"/>
    <cellStyle name="Notas 2 2 2 5 2 2 9" xfId="24850" xr:uid="{00000000-0005-0000-0000-000014610000}"/>
    <cellStyle name="Notas 2 2 2 5 2 3" xfId="24851" xr:uid="{00000000-0005-0000-0000-000015610000}"/>
    <cellStyle name="Notas 2 2 2 5 2 3 2" xfId="24852" xr:uid="{00000000-0005-0000-0000-000016610000}"/>
    <cellStyle name="Notas 2 2 2 5 2 3 3" xfId="24853" xr:uid="{00000000-0005-0000-0000-000017610000}"/>
    <cellStyle name="Notas 2 2 2 5 2 3 4" xfId="24854" xr:uid="{00000000-0005-0000-0000-000018610000}"/>
    <cellStyle name="Notas 2 2 2 5 2 3 5" xfId="24855" xr:uid="{00000000-0005-0000-0000-000019610000}"/>
    <cellStyle name="Notas 2 2 2 5 2 3 6" xfId="24856" xr:uid="{00000000-0005-0000-0000-00001A610000}"/>
    <cellStyle name="Notas 2 2 2 5 2 3 7" xfId="24857" xr:uid="{00000000-0005-0000-0000-00001B610000}"/>
    <cellStyle name="Notas 2 2 2 5 2 4" xfId="24858" xr:uid="{00000000-0005-0000-0000-00001C610000}"/>
    <cellStyle name="Notas 2 2 2 5 2 4 2" xfId="24859" xr:uid="{00000000-0005-0000-0000-00001D610000}"/>
    <cellStyle name="Notas 2 2 2 5 2 4 3" xfId="24860" xr:uid="{00000000-0005-0000-0000-00001E610000}"/>
    <cellStyle name="Notas 2 2 2 5 2 4 4" xfId="24861" xr:uid="{00000000-0005-0000-0000-00001F610000}"/>
    <cellStyle name="Notas 2 2 2 5 2 4 5" xfId="24862" xr:uid="{00000000-0005-0000-0000-000020610000}"/>
    <cellStyle name="Notas 2 2 2 5 2 4 6" xfId="24863" xr:uid="{00000000-0005-0000-0000-000021610000}"/>
    <cellStyle name="Notas 2 2 2 5 2 4 7" xfId="24864" xr:uid="{00000000-0005-0000-0000-000022610000}"/>
    <cellStyle name="Notas 2 2 2 5 2 5" xfId="24865" xr:uid="{00000000-0005-0000-0000-000023610000}"/>
    <cellStyle name="Notas 2 2 2 5 2 5 2" xfId="24866" xr:uid="{00000000-0005-0000-0000-000024610000}"/>
    <cellStyle name="Notas 2 2 2 5 2 5 3" xfId="24867" xr:uid="{00000000-0005-0000-0000-000025610000}"/>
    <cellStyle name="Notas 2 2 2 5 2 5 4" xfId="24868" xr:uid="{00000000-0005-0000-0000-000026610000}"/>
    <cellStyle name="Notas 2 2 2 5 2 5 5" xfId="24869" xr:uid="{00000000-0005-0000-0000-000027610000}"/>
    <cellStyle name="Notas 2 2 2 5 2 5 6" xfId="24870" xr:uid="{00000000-0005-0000-0000-000028610000}"/>
    <cellStyle name="Notas 2 2 2 5 2 5 7" xfId="24871" xr:uid="{00000000-0005-0000-0000-000029610000}"/>
    <cellStyle name="Notas 2 2 2 5 2 6" xfId="24872" xr:uid="{00000000-0005-0000-0000-00002A610000}"/>
    <cellStyle name="Notas 2 2 2 5 2 6 2" xfId="24873" xr:uid="{00000000-0005-0000-0000-00002B610000}"/>
    <cellStyle name="Notas 2 2 2 5 2 6 3" xfId="24874" xr:uid="{00000000-0005-0000-0000-00002C610000}"/>
    <cellStyle name="Notas 2 2 2 5 2 6 4" xfId="24875" xr:uid="{00000000-0005-0000-0000-00002D610000}"/>
    <cellStyle name="Notas 2 2 2 5 2 6 5" xfId="24876" xr:uid="{00000000-0005-0000-0000-00002E610000}"/>
    <cellStyle name="Notas 2 2 2 5 2 6 6" xfId="24877" xr:uid="{00000000-0005-0000-0000-00002F610000}"/>
    <cellStyle name="Notas 2 2 2 5 2 6 7" xfId="24878" xr:uid="{00000000-0005-0000-0000-000030610000}"/>
    <cellStyle name="Notas 2 2 2 5 2 7" xfId="24879" xr:uid="{00000000-0005-0000-0000-000031610000}"/>
    <cellStyle name="Notas 2 2 2 5 2 7 2" xfId="24880" xr:uid="{00000000-0005-0000-0000-000032610000}"/>
    <cellStyle name="Notas 2 2 2 5 2 7 3" xfId="24881" xr:uid="{00000000-0005-0000-0000-000033610000}"/>
    <cellStyle name="Notas 2 2 2 5 2 7 4" xfId="24882" xr:uid="{00000000-0005-0000-0000-000034610000}"/>
    <cellStyle name="Notas 2 2 2 5 2 7 5" xfId="24883" xr:uid="{00000000-0005-0000-0000-000035610000}"/>
    <cellStyle name="Notas 2 2 2 5 2 7 6" xfId="24884" xr:uid="{00000000-0005-0000-0000-000036610000}"/>
    <cellStyle name="Notas 2 2 2 5 2 8" xfId="24885" xr:uid="{00000000-0005-0000-0000-000037610000}"/>
    <cellStyle name="Notas 2 2 2 5 2 8 2" xfId="24886" xr:uid="{00000000-0005-0000-0000-000038610000}"/>
    <cellStyle name="Notas 2 2 2 5 2 8 3" xfId="24887" xr:uid="{00000000-0005-0000-0000-000039610000}"/>
    <cellStyle name="Notas 2 2 2 5 2 8 4" xfId="24888" xr:uid="{00000000-0005-0000-0000-00003A610000}"/>
    <cellStyle name="Notas 2 2 2 5 2 8 5" xfId="24889" xr:uid="{00000000-0005-0000-0000-00003B610000}"/>
    <cellStyle name="Notas 2 2 2 5 2 8 6" xfId="24890" xr:uid="{00000000-0005-0000-0000-00003C610000}"/>
    <cellStyle name="Notas 2 2 2 5 2 9" xfId="24891" xr:uid="{00000000-0005-0000-0000-00003D610000}"/>
    <cellStyle name="Notas 2 2 2 5 2 9 2" xfId="24892" xr:uid="{00000000-0005-0000-0000-00003E610000}"/>
    <cellStyle name="Notas 2 2 2 5 2 9 3" xfId="24893" xr:uid="{00000000-0005-0000-0000-00003F610000}"/>
    <cellStyle name="Notas 2 2 2 5 2 9 4" xfId="24894" xr:uid="{00000000-0005-0000-0000-000040610000}"/>
    <cellStyle name="Notas 2 2 2 5 2 9 5" xfId="24895" xr:uid="{00000000-0005-0000-0000-000041610000}"/>
    <cellStyle name="Notas 2 2 2 5 2 9 6" xfId="24896" xr:uid="{00000000-0005-0000-0000-000042610000}"/>
    <cellStyle name="Notas 2 2 2 5 20" xfId="24897" xr:uid="{00000000-0005-0000-0000-000043610000}"/>
    <cellStyle name="Notas 2 2 2 5 3" xfId="24898" xr:uid="{00000000-0005-0000-0000-000044610000}"/>
    <cellStyle name="Notas 2 2 2 5 3 10" xfId="24899" xr:uid="{00000000-0005-0000-0000-000045610000}"/>
    <cellStyle name="Notas 2 2 2 5 3 11" xfId="24900" xr:uid="{00000000-0005-0000-0000-000046610000}"/>
    <cellStyle name="Notas 2 2 2 5 3 12" xfId="24901" xr:uid="{00000000-0005-0000-0000-000047610000}"/>
    <cellStyle name="Notas 2 2 2 5 3 13" xfId="24902" xr:uid="{00000000-0005-0000-0000-000048610000}"/>
    <cellStyle name="Notas 2 2 2 5 3 14" xfId="24903" xr:uid="{00000000-0005-0000-0000-000049610000}"/>
    <cellStyle name="Notas 2 2 2 5 3 2" xfId="24904" xr:uid="{00000000-0005-0000-0000-00004A610000}"/>
    <cellStyle name="Notas 2 2 2 5 3 2 2" xfId="24905" xr:uid="{00000000-0005-0000-0000-00004B610000}"/>
    <cellStyle name="Notas 2 2 2 5 3 2 3" xfId="24906" xr:uid="{00000000-0005-0000-0000-00004C610000}"/>
    <cellStyle name="Notas 2 2 2 5 3 2 4" xfId="24907" xr:uid="{00000000-0005-0000-0000-00004D610000}"/>
    <cellStyle name="Notas 2 2 2 5 3 2 5" xfId="24908" xr:uid="{00000000-0005-0000-0000-00004E610000}"/>
    <cellStyle name="Notas 2 2 2 5 3 2 6" xfId="24909" xr:uid="{00000000-0005-0000-0000-00004F610000}"/>
    <cellStyle name="Notas 2 2 2 5 3 2 7" xfId="24910" xr:uid="{00000000-0005-0000-0000-000050610000}"/>
    <cellStyle name="Notas 2 2 2 5 3 3" xfId="24911" xr:uid="{00000000-0005-0000-0000-000051610000}"/>
    <cellStyle name="Notas 2 2 2 5 3 3 2" xfId="24912" xr:uid="{00000000-0005-0000-0000-000052610000}"/>
    <cellStyle name="Notas 2 2 2 5 3 3 3" xfId="24913" xr:uid="{00000000-0005-0000-0000-000053610000}"/>
    <cellStyle name="Notas 2 2 2 5 3 3 4" xfId="24914" xr:uid="{00000000-0005-0000-0000-000054610000}"/>
    <cellStyle name="Notas 2 2 2 5 3 3 5" xfId="24915" xr:uid="{00000000-0005-0000-0000-000055610000}"/>
    <cellStyle name="Notas 2 2 2 5 3 3 6" xfId="24916" xr:uid="{00000000-0005-0000-0000-000056610000}"/>
    <cellStyle name="Notas 2 2 2 5 3 4" xfId="24917" xr:uid="{00000000-0005-0000-0000-000057610000}"/>
    <cellStyle name="Notas 2 2 2 5 3 4 2" xfId="24918" xr:uid="{00000000-0005-0000-0000-000058610000}"/>
    <cellStyle name="Notas 2 2 2 5 3 4 3" xfId="24919" xr:uid="{00000000-0005-0000-0000-000059610000}"/>
    <cellStyle name="Notas 2 2 2 5 3 4 4" xfId="24920" xr:uid="{00000000-0005-0000-0000-00005A610000}"/>
    <cellStyle name="Notas 2 2 2 5 3 4 5" xfId="24921" xr:uid="{00000000-0005-0000-0000-00005B610000}"/>
    <cellStyle name="Notas 2 2 2 5 3 4 6" xfId="24922" xr:uid="{00000000-0005-0000-0000-00005C610000}"/>
    <cellStyle name="Notas 2 2 2 5 3 5" xfId="24923" xr:uid="{00000000-0005-0000-0000-00005D610000}"/>
    <cellStyle name="Notas 2 2 2 5 3 5 2" xfId="24924" xr:uid="{00000000-0005-0000-0000-00005E610000}"/>
    <cellStyle name="Notas 2 2 2 5 3 5 3" xfId="24925" xr:uid="{00000000-0005-0000-0000-00005F610000}"/>
    <cellStyle name="Notas 2 2 2 5 3 5 4" xfId="24926" xr:uid="{00000000-0005-0000-0000-000060610000}"/>
    <cellStyle name="Notas 2 2 2 5 3 5 5" xfId="24927" xr:uid="{00000000-0005-0000-0000-000061610000}"/>
    <cellStyle name="Notas 2 2 2 5 3 5 6" xfId="24928" xr:uid="{00000000-0005-0000-0000-000062610000}"/>
    <cellStyle name="Notas 2 2 2 5 3 6" xfId="24929" xr:uid="{00000000-0005-0000-0000-000063610000}"/>
    <cellStyle name="Notas 2 2 2 5 3 6 2" xfId="24930" xr:uid="{00000000-0005-0000-0000-000064610000}"/>
    <cellStyle name="Notas 2 2 2 5 3 6 3" xfId="24931" xr:uid="{00000000-0005-0000-0000-000065610000}"/>
    <cellStyle name="Notas 2 2 2 5 3 6 4" xfId="24932" xr:uid="{00000000-0005-0000-0000-000066610000}"/>
    <cellStyle name="Notas 2 2 2 5 3 6 5" xfId="24933" xr:uid="{00000000-0005-0000-0000-000067610000}"/>
    <cellStyle name="Notas 2 2 2 5 3 6 6" xfId="24934" xr:uid="{00000000-0005-0000-0000-000068610000}"/>
    <cellStyle name="Notas 2 2 2 5 3 7" xfId="24935" xr:uid="{00000000-0005-0000-0000-000069610000}"/>
    <cellStyle name="Notas 2 2 2 5 3 7 2" xfId="24936" xr:uid="{00000000-0005-0000-0000-00006A610000}"/>
    <cellStyle name="Notas 2 2 2 5 3 7 3" xfId="24937" xr:uid="{00000000-0005-0000-0000-00006B610000}"/>
    <cellStyle name="Notas 2 2 2 5 3 7 4" xfId="24938" xr:uid="{00000000-0005-0000-0000-00006C610000}"/>
    <cellStyle name="Notas 2 2 2 5 3 7 5" xfId="24939" xr:uid="{00000000-0005-0000-0000-00006D610000}"/>
    <cellStyle name="Notas 2 2 2 5 3 7 6" xfId="24940" xr:uid="{00000000-0005-0000-0000-00006E610000}"/>
    <cellStyle name="Notas 2 2 2 5 3 8" xfId="24941" xr:uid="{00000000-0005-0000-0000-00006F610000}"/>
    <cellStyle name="Notas 2 2 2 5 3 8 2" xfId="24942" xr:uid="{00000000-0005-0000-0000-000070610000}"/>
    <cellStyle name="Notas 2 2 2 5 3 8 3" xfId="24943" xr:uid="{00000000-0005-0000-0000-000071610000}"/>
    <cellStyle name="Notas 2 2 2 5 3 8 4" xfId="24944" xr:uid="{00000000-0005-0000-0000-000072610000}"/>
    <cellStyle name="Notas 2 2 2 5 3 8 5" xfId="24945" xr:uid="{00000000-0005-0000-0000-000073610000}"/>
    <cellStyle name="Notas 2 2 2 5 3 8 6" xfId="24946" xr:uid="{00000000-0005-0000-0000-000074610000}"/>
    <cellStyle name="Notas 2 2 2 5 3 9" xfId="24947" xr:uid="{00000000-0005-0000-0000-000075610000}"/>
    <cellStyle name="Notas 2 2 2 5 4" xfId="24948" xr:uid="{00000000-0005-0000-0000-000076610000}"/>
    <cellStyle name="Notas 2 2 2 5 4 10" xfId="24949" xr:uid="{00000000-0005-0000-0000-000077610000}"/>
    <cellStyle name="Notas 2 2 2 5 4 11" xfId="24950" xr:uid="{00000000-0005-0000-0000-000078610000}"/>
    <cellStyle name="Notas 2 2 2 5 4 12" xfId="24951" xr:uid="{00000000-0005-0000-0000-000079610000}"/>
    <cellStyle name="Notas 2 2 2 5 4 13" xfId="24952" xr:uid="{00000000-0005-0000-0000-00007A610000}"/>
    <cellStyle name="Notas 2 2 2 5 4 14" xfId="24953" xr:uid="{00000000-0005-0000-0000-00007B610000}"/>
    <cellStyle name="Notas 2 2 2 5 4 2" xfId="24954" xr:uid="{00000000-0005-0000-0000-00007C610000}"/>
    <cellStyle name="Notas 2 2 2 5 4 2 2" xfId="24955" xr:uid="{00000000-0005-0000-0000-00007D610000}"/>
    <cellStyle name="Notas 2 2 2 5 4 2 3" xfId="24956" xr:uid="{00000000-0005-0000-0000-00007E610000}"/>
    <cellStyle name="Notas 2 2 2 5 4 2 4" xfId="24957" xr:uid="{00000000-0005-0000-0000-00007F610000}"/>
    <cellStyle name="Notas 2 2 2 5 4 2 5" xfId="24958" xr:uid="{00000000-0005-0000-0000-000080610000}"/>
    <cellStyle name="Notas 2 2 2 5 4 2 6" xfId="24959" xr:uid="{00000000-0005-0000-0000-000081610000}"/>
    <cellStyle name="Notas 2 2 2 5 4 2 7" xfId="24960" xr:uid="{00000000-0005-0000-0000-000082610000}"/>
    <cellStyle name="Notas 2 2 2 5 4 3" xfId="24961" xr:uid="{00000000-0005-0000-0000-000083610000}"/>
    <cellStyle name="Notas 2 2 2 5 4 3 2" xfId="24962" xr:uid="{00000000-0005-0000-0000-000084610000}"/>
    <cellStyle name="Notas 2 2 2 5 4 3 3" xfId="24963" xr:uid="{00000000-0005-0000-0000-000085610000}"/>
    <cellStyle name="Notas 2 2 2 5 4 3 4" xfId="24964" xr:uid="{00000000-0005-0000-0000-000086610000}"/>
    <cellStyle name="Notas 2 2 2 5 4 3 5" xfId="24965" xr:uid="{00000000-0005-0000-0000-000087610000}"/>
    <cellStyle name="Notas 2 2 2 5 4 3 6" xfId="24966" xr:uid="{00000000-0005-0000-0000-000088610000}"/>
    <cellStyle name="Notas 2 2 2 5 4 4" xfId="24967" xr:uid="{00000000-0005-0000-0000-000089610000}"/>
    <cellStyle name="Notas 2 2 2 5 4 4 2" xfId="24968" xr:uid="{00000000-0005-0000-0000-00008A610000}"/>
    <cellStyle name="Notas 2 2 2 5 4 4 3" xfId="24969" xr:uid="{00000000-0005-0000-0000-00008B610000}"/>
    <cellStyle name="Notas 2 2 2 5 4 4 4" xfId="24970" xr:uid="{00000000-0005-0000-0000-00008C610000}"/>
    <cellStyle name="Notas 2 2 2 5 4 4 5" xfId="24971" xr:uid="{00000000-0005-0000-0000-00008D610000}"/>
    <cellStyle name="Notas 2 2 2 5 4 4 6" xfId="24972" xr:uid="{00000000-0005-0000-0000-00008E610000}"/>
    <cellStyle name="Notas 2 2 2 5 4 5" xfId="24973" xr:uid="{00000000-0005-0000-0000-00008F610000}"/>
    <cellStyle name="Notas 2 2 2 5 4 5 2" xfId="24974" xr:uid="{00000000-0005-0000-0000-000090610000}"/>
    <cellStyle name="Notas 2 2 2 5 4 5 3" xfId="24975" xr:uid="{00000000-0005-0000-0000-000091610000}"/>
    <cellStyle name="Notas 2 2 2 5 4 5 4" xfId="24976" xr:uid="{00000000-0005-0000-0000-000092610000}"/>
    <cellStyle name="Notas 2 2 2 5 4 5 5" xfId="24977" xr:uid="{00000000-0005-0000-0000-000093610000}"/>
    <cellStyle name="Notas 2 2 2 5 4 5 6" xfId="24978" xr:uid="{00000000-0005-0000-0000-000094610000}"/>
    <cellStyle name="Notas 2 2 2 5 4 6" xfId="24979" xr:uid="{00000000-0005-0000-0000-000095610000}"/>
    <cellStyle name="Notas 2 2 2 5 4 6 2" xfId="24980" xr:uid="{00000000-0005-0000-0000-000096610000}"/>
    <cellStyle name="Notas 2 2 2 5 4 6 3" xfId="24981" xr:uid="{00000000-0005-0000-0000-000097610000}"/>
    <cellStyle name="Notas 2 2 2 5 4 6 4" xfId="24982" xr:uid="{00000000-0005-0000-0000-000098610000}"/>
    <cellStyle name="Notas 2 2 2 5 4 6 5" xfId="24983" xr:uid="{00000000-0005-0000-0000-000099610000}"/>
    <cellStyle name="Notas 2 2 2 5 4 6 6" xfId="24984" xr:uid="{00000000-0005-0000-0000-00009A610000}"/>
    <cellStyle name="Notas 2 2 2 5 4 7" xfId="24985" xr:uid="{00000000-0005-0000-0000-00009B610000}"/>
    <cellStyle name="Notas 2 2 2 5 4 7 2" xfId="24986" xr:uid="{00000000-0005-0000-0000-00009C610000}"/>
    <cellStyle name="Notas 2 2 2 5 4 7 3" xfId="24987" xr:uid="{00000000-0005-0000-0000-00009D610000}"/>
    <cellStyle name="Notas 2 2 2 5 4 7 4" xfId="24988" xr:uid="{00000000-0005-0000-0000-00009E610000}"/>
    <cellStyle name="Notas 2 2 2 5 4 7 5" xfId="24989" xr:uid="{00000000-0005-0000-0000-00009F610000}"/>
    <cellStyle name="Notas 2 2 2 5 4 7 6" xfId="24990" xr:uid="{00000000-0005-0000-0000-0000A0610000}"/>
    <cellStyle name="Notas 2 2 2 5 4 8" xfId="24991" xr:uid="{00000000-0005-0000-0000-0000A1610000}"/>
    <cellStyle name="Notas 2 2 2 5 4 8 2" xfId="24992" xr:uid="{00000000-0005-0000-0000-0000A2610000}"/>
    <cellStyle name="Notas 2 2 2 5 4 8 3" xfId="24993" xr:uid="{00000000-0005-0000-0000-0000A3610000}"/>
    <cellStyle name="Notas 2 2 2 5 4 8 4" xfId="24994" xr:uid="{00000000-0005-0000-0000-0000A4610000}"/>
    <cellStyle name="Notas 2 2 2 5 4 8 5" xfId="24995" xr:uid="{00000000-0005-0000-0000-0000A5610000}"/>
    <cellStyle name="Notas 2 2 2 5 4 8 6" xfId="24996" xr:uid="{00000000-0005-0000-0000-0000A6610000}"/>
    <cellStyle name="Notas 2 2 2 5 4 9" xfId="24997" xr:uid="{00000000-0005-0000-0000-0000A7610000}"/>
    <cellStyle name="Notas 2 2 2 5 5" xfId="24998" xr:uid="{00000000-0005-0000-0000-0000A8610000}"/>
    <cellStyle name="Notas 2 2 2 5 5 10" xfId="24999" xr:uid="{00000000-0005-0000-0000-0000A9610000}"/>
    <cellStyle name="Notas 2 2 2 5 5 11" xfId="25000" xr:uid="{00000000-0005-0000-0000-0000AA610000}"/>
    <cellStyle name="Notas 2 2 2 5 5 12" xfId="25001" xr:uid="{00000000-0005-0000-0000-0000AB610000}"/>
    <cellStyle name="Notas 2 2 2 5 5 13" xfId="25002" xr:uid="{00000000-0005-0000-0000-0000AC610000}"/>
    <cellStyle name="Notas 2 2 2 5 5 14" xfId="25003" xr:uid="{00000000-0005-0000-0000-0000AD610000}"/>
    <cellStyle name="Notas 2 2 2 5 5 2" xfId="25004" xr:uid="{00000000-0005-0000-0000-0000AE610000}"/>
    <cellStyle name="Notas 2 2 2 5 5 2 2" xfId="25005" xr:uid="{00000000-0005-0000-0000-0000AF610000}"/>
    <cellStyle name="Notas 2 2 2 5 5 2 3" xfId="25006" xr:uid="{00000000-0005-0000-0000-0000B0610000}"/>
    <cellStyle name="Notas 2 2 2 5 5 2 4" xfId="25007" xr:uid="{00000000-0005-0000-0000-0000B1610000}"/>
    <cellStyle name="Notas 2 2 2 5 5 2 5" xfId="25008" xr:uid="{00000000-0005-0000-0000-0000B2610000}"/>
    <cellStyle name="Notas 2 2 2 5 5 2 6" xfId="25009" xr:uid="{00000000-0005-0000-0000-0000B3610000}"/>
    <cellStyle name="Notas 2 2 2 5 5 3" xfId="25010" xr:uid="{00000000-0005-0000-0000-0000B4610000}"/>
    <cellStyle name="Notas 2 2 2 5 5 3 2" xfId="25011" xr:uid="{00000000-0005-0000-0000-0000B5610000}"/>
    <cellStyle name="Notas 2 2 2 5 5 3 3" xfId="25012" xr:uid="{00000000-0005-0000-0000-0000B6610000}"/>
    <cellStyle name="Notas 2 2 2 5 5 3 4" xfId="25013" xr:uid="{00000000-0005-0000-0000-0000B7610000}"/>
    <cellStyle name="Notas 2 2 2 5 5 3 5" xfId="25014" xr:uid="{00000000-0005-0000-0000-0000B8610000}"/>
    <cellStyle name="Notas 2 2 2 5 5 3 6" xfId="25015" xr:uid="{00000000-0005-0000-0000-0000B9610000}"/>
    <cellStyle name="Notas 2 2 2 5 5 4" xfId="25016" xr:uid="{00000000-0005-0000-0000-0000BA610000}"/>
    <cellStyle name="Notas 2 2 2 5 5 4 2" xfId="25017" xr:uid="{00000000-0005-0000-0000-0000BB610000}"/>
    <cellStyle name="Notas 2 2 2 5 5 4 3" xfId="25018" xr:uid="{00000000-0005-0000-0000-0000BC610000}"/>
    <cellStyle name="Notas 2 2 2 5 5 4 4" xfId="25019" xr:uid="{00000000-0005-0000-0000-0000BD610000}"/>
    <cellStyle name="Notas 2 2 2 5 5 4 5" xfId="25020" xr:uid="{00000000-0005-0000-0000-0000BE610000}"/>
    <cellStyle name="Notas 2 2 2 5 5 4 6" xfId="25021" xr:uid="{00000000-0005-0000-0000-0000BF610000}"/>
    <cellStyle name="Notas 2 2 2 5 5 5" xfId="25022" xr:uid="{00000000-0005-0000-0000-0000C0610000}"/>
    <cellStyle name="Notas 2 2 2 5 5 5 2" xfId="25023" xr:uid="{00000000-0005-0000-0000-0000C1610000}"/>
    <cellStyle name="Notas 2 2 2 5 5 5 3" xfId="25024" xr:uid="{00000000-0005-0000-0000-0000C2610000}"/>
    <cellStyle name="Notas 2 2 2 5 5 5 4" xfId="25025" xr:uid="{00000000-0005-0000-0000-0000C3610000}"/>
    <cellStyle name="Notas 2 2 2 5 5 5 5" xfId="25026" xr:uid="{00000000-0005-0000-0000-0000C4610000}"/>
    <cellStyle name="Notas 2 2 2 5 5 5 6" xfId="25027" xr:uid="{00000000-0005-0000-0000-0000C5610000}"/>
    <cellStyle name="Notas 2 2 2 5 5 6" xfId="25028" xr:uid="{00000000-0005-0000-0000-0000C6610000}"/>
    <cellStyle name="Notas 2 2 2 5 5 6 2" xfId="25029" xr:uid="{00000000-0005-0000-0000-0000C7610000}"/>
    <cellStyle name="Notas 2 2 2 5 5 6 3" xfId="25030" xr:uid="{00000000-0005-0000-0000-0000C8610000}"/>
    <cellStyle name="Notas 2 2 2 5 5 6 4" xfId="25031" xr:uid="{00000000-0005-0000-0000-0000C9610000}"/>
    <cellStyle name="Notas 2 2 2 5 5 6 5" xfId="25032" xr:uid="{00000000-0005-0000-0000-0000CA610000}"/>
    <cellStyle name="Notas 2 2 2 5 5 6 6" xfId="25033" xr:uid="{00000000-0005-0000-0000-0000CB610000}"/>
    <cellStyle name="Notas 2 2 2 5 5 7" xfId="25034" xr:uid="{00000000-0005-0000-0000-0000CC610000}"/>
    <cellStyle name="Notas 2 2 2 5 5 7 2" xfId="25035" xr:uid="{00000000-0005-0000-0000-0000CD610000}"/>
    <cellStyle name="Notas 2 2 2 5 5 7 3" xfId="25036" xr:uid="{00000000-0005-0000-0000-0000CE610000}"/>
    <cellStyle name="Notas 2 2 2 5 5 7 4" xfId="25037" xr:uid="{00000000-0005-0000-0000-0000CF610000}"/>
    <cellStyle name="Notas 2 2 2 5 5 7 5" xfId="25038" xr:uid="{00000000-0005-0000-0000-0000D0610000}"/>
    <cellStyle name="Notas 2 2 2 5 5 7 6" xfId="25039" xr:uid="{00000000-0005-0000-0000-0000D1610000}"/>
    <cellStyle name="Notas 2 2 2 5 5 8" xfId="25040" xr:uid="{00000000-0005-0000-0000-0000D2610000}"/>
    <cellStyle name="Notas 2 2 2 5 5 8 2" xfId="25041" xr:uid="{00000000-0005-0000-0000-0000D3610000}"/>
    <cellStyle name="Notas 2 2 2 5 5 8 3" xfId="25042" xr:uid="{00000000-0005-0000-0000-0000D4610000}"/>
    <cellStyle name="Notas 2 2 2 5 5 8 4" xfId="25043" xr:uid="{00000000-0005-0000-0000-0000D5610000}"/>
    <cellStyle name="Notas 2 2 2 5 5 8 5" xfId="25044" xr:uid="{00000000-0005-0000-0000-0000D6610000}"/>
    <cellStyle name="Notas 2 2 2 5 5 8 6" xfId="25045" xr:uid="{00000000-0005-0000-0000-0000D7610000}"/>
    <cellStyle name="Notas 2 2 2 5 5 9" xfId="25046" xr:uid="{00000000-0005-0000-0000-0000D8610000}"/>
    <cellStyle name="Notas 2 2 2 5 6" xfId="25047" xr:uid="{00000000-0005-0000-0000-0000D9610000}"/>
    <cellStyle name="Notas 2 2 2 5 6 10" xfId="25048" xr:uid="{00000000-0005-0000-0000-0000DA610000}"/>
    <cellStyle name="Notas 2 2 2 5 6 11" xfId="25049" xr:uid="{00000000-0005-0000-0000-0000DB610000}"/>
    <cellStyle name="Notas 2 2 2 5 6 12" xfId="25050" xr:uid="{00000000-0005-0000-0000-0000DC610000}"/>
    <cellStyle name="Notas 2 2 2 5 6 13" xfId="25051" xr:uid="{00000000-0005-0000-0000-0000DD610000}"/>
    <cellStyle name="Notas 2 2 2 5 6 2" xfId="25052" xr:uid="{00000000-0005-0000-0000-0000DE610000}"/>
    <cellStyle name="Notas 2 2 2 5 6 2 2" xfId="25053" xr:uid="{00000000-0005-0000-0000-0000DF610000}"/>
    <cellStyle name="Notas 2 2 2 5 6 2 3" xfId="25054" xr:uid="{00000000-0005-0000-0000-0000E0610000}"/>
    <cellStyle name="Notas 2 2 2 5 6 2 4" xfId="25055" xr:uid="{00000000-0005-0000-0000-0000E1610000}"/>
    <cellStyle name="Notas 2 2 2 5 6 2 5" xfId="25056" xr:uid="{00000000-0005-0000-0000-0000E2610000}"/>
    <cellStyle name="Notas 2 2 2 5 6 2 6" xfId="25057" xr:uid="{00000000-0005-0000-0000-0000E3610000}"/>
    <cellStyle name="Notas 2 2 2 5 6 3" xfId="25058" xr:uid="{00000000-0005-0000-0000-0000E4610000}"/>
    <cellStyle name="Notas 2 2 2 5 6 3 2" xfId="25059" xr:uid="{00000000-0005-0000-0000-0000E5610000}"/>
    <cellStyle name="Notas 2 2 2 5 6 3 3" xfId="25060" xr:uid="{00000000-0005-0000-0000-0000E6610000}"/>
    <cellStyle name="Notas 2 2 2 5 6 3 4" xfId="25061" xr:uid="{00000000-0005-0000-0000-0000E7610000}"/>
    <cellStyle name="Notas 2 2 2 5 6 3 5" xfId="25062" xr:uid="{00000000-0005-0000-0000-0000E8610000}"/>
    <cellStyle name="Notas 2 2 2 5 6 3 6" xfId="25063" xr:uid="{00000000-0005-0000-0000-0000E9610000}"/>
    <cellStyle name="Notas 2 2 2 5 6 4" xfId="25064" xr:uid="{00000000-0005-0000-0000-0000EA610000}"/>
    <cellStyle name="Notas 2 2 2 5 6 4 2" xfId="25065" xr:uid="{00000000-0005-0000-0000-0000EB610000}"/>
    <cellStyle name="Notas 2 2 2 5 6 4 3" xfId="25066" xr:uid="{00000000-0005-0000-0000-0000EC610000}"/>
    <cellStyle name="Notas 2 2 2 5 6 4 4" xfId="25067" xr:uid="{00000000-0005-0000-0000-0000ED610000}"/>
    <cellStyle name="Notas 2 2 2 5 6 4 5" xfId="25068" xr:uid="{00000000-0005-0000-0000-0000EE610000}"/>
    <cellStyle name="Notas 2 2 2 5 6 4 6" xfId="25069" xr:uid="{00000000-0005-0000-0000-0000EF610000}"/>
    <cellStyle name="Notas 2 2 2 5 6 5" xfId="25070" xr:uid="{00000000-0005-0000-0000-0000F0610000}"/>
    <cellStyle name="Notas 2 2 2 5 6 5 2" xfId="25071" xr:uid="{00000000-0005-0000-0000-0000F1610000}"/>
    <cellStyle name="Notas 2 2 2 5 6 5 3" xfId="25072" xr:uid="{00000000-0005-0000-0000-0000F2610000}"/>
    <cellStyle name="Notas 2 2 2 5 6 5 4" xfId="25073" xr:uid="{00000000-0005-0000-0000-0000F3610000}"/>
    <cellStyle name="Notas 2 2 2 5 6 5 5" xfId="25074" xr:uid="{00000000-0005-0000-0000-0000F4610000}"/>
    <cellStyle name="Notas 2 2 2 5 6 5 6" xfId="25075" xr:uid="{00000000-0005-0000-0000-0000F5610000}"/>
    <cellStyle name="Notas 2 2 2 5 6 6" xfId="25076" xr:uid="{00000000-0005-0000-0000-0000F6610000}"/>
    <cellStyle name="Notas 2 2 2 5 6 6 2" xfId="25077" xr:uid="{00000000-0005-0000-0000-0000F7610000}"/>
    <cellStyle name="Notas 2 2 2 5 6 6 3" xfId="25078" xr:uid="{00000000-0005-0000-0000-0000F8610000}"/>
    <cellStyle name="Notas 2 2 2 5 6 6 4" xfId="25079" xr:uid="{00000000-0005-0000-0000-0000F9610000}"/>
    <cellStyle name="Notas 2 2 2 5 6 6 5" xfId="25080" xr:uid="{00000000-0005-0000-0000-0000FA610000}"/>
    <cellStyle name="Notas 2 2 2 5 6 6 6" xfId="25081" xr:uid="{00000000-0005-0000-0000-0000FB610000}"/>
    <cellStyle name="Notas 2 2 2 5 6 7" xfId="25082" xr:uid="{00000000-0005-0000-0000-0000FC610000}"/>
    <cellStyle name="Notas 2 2 2 5 6 7 2" xfId="25083" xr:uid="{00000000-0005-0000-0000-0000FD610000}"/>
    <cellStyle name="Notas 2 2 2 5 6 7 3" xfId="25084" xr:uid="{00000000-0005-0000-0000-0000FE610000}"/>
    <cellStyle name="Notas 2 2 2 5 6 7 4" xfId="25085" xr:uid="{00000000-0005-0000-0000-0000FF610000}"/>
    <cellStyle name="Notas 2 2 2 5 6 7 5" xfId="25086" xr:uid="{00000000-0005-0000-0000-000000620000}"/>
    <cellStyle name="Notas 2 2 2 5 6 7 6" xfId="25087" xr:uid="{00000000-0005-0000-0000-000001620000}"/>
    <cellStyle name="Notas 2 2 2 5 6 8" xfId="25088" xr:uid="{00000000-0005-0000-0000-000002620000}"/>
    <cellStyle name="Notas 2 2 2 5 6 8 2" xfId="25089" xr:uid="{00000000-0005-0000-0000-000003620000}"/>
    <cellStyle name="Notas 2 2 2 5 6 8 3" xfId="25090" xr:uid="{00000000-0005-0000-0000-000004620000}"/>
    <cellStyle name="Notas 2 2 2 5 6 8 4" xfId="25091" xr:uid="{00000000-0005-0000-0000-000005620000}"/>
    <cellStyle name="Notas 2 2 2 5 6 8 5" xfId="25092" xr:uid="{00000000-0005-0000-0000-000006620000}"/>
    <cellStyle name="Notas 2 2 2 5 6 8 6" xfId="25093" xr:uid="{00000000-0005-0000-0000-000007620000}"/>
    <cellStyle name="Notas 2 2 2 5 6 9" xfId="25094" xr:uid="{00000000-0005-0000-0000-000008620000}"/>
    <cellStyle name="Notas 2 2 2 5 7" xfId="25095" xr:uid="{00000000-0005-0000-0000-000009620000}"/>
    <cellStyle name="Notas 2 2 2 5 7 10" xfId="25096" xr:uid="{00000000-0005-0000-0000-00000A620000}"/>
    <cellStyle name="Notas 2 2 2 5 7 11" xfId="25097" xr:uid="{00000000-0005-0000-0000-00000B620000}"/>
    <cellStyle name="Notas 2 2 2 5 7 12" xfId="25098" xr:uid="{00000000-0005-0000-0000-00000C620000}"/>
    <cellStyle name="Notas 2 2 2 5 7 13" xfId="25099" xr:uid="{00000000-0005-0000-0000-00000D620000}"/>
    <cellStyle name="Notas 2 2 2 5 7 2" xfId="25100" xr:uid="{00000000-0005-0000-0000-00000E620000}"/>
    <cellStyle name="Notas 2 2 2 5 7 2 2" xfId="25101" xr:uid="{00000000-0005-0000-0000-00000F620000}"/>
    <cellStyle name="Notas 2 2 2 5 7 2 3" xfId="25102" xr:uid="{00000000-0005-0000-0000-000010620000}"/>
    <cellStyle name="Notas 2 2 2 5 7 2 4" xfId="25103" xr:uid="{00000000-0005-0000-0000-000011620000}"/>
    <cellStyle name="Notas 2 2 2 5 7 2 5" xfId="25104" xr:uid="{00000000-0005-0000-0000-000012620000}"/>
    <cellStyle name="Notas 2 2 2 5 7 2 6" xfId="25105" xr:uid="{00000000-0005-0000-0000-000013620000}"/>
    <cellStyle name="Notas 2 2 2 5 7 3" xfId="25106" xr:uid="{00000000-0005-0000-0000-000014620000}"/>
    <cellStyle name="Notas 2 2 2 5 7 3 2" xfId="25107" xr:uid="{00000000-0005-0000-0000-000015620000}"/>
    <cellStyle name="Notas 2 2 2 5 7 3 3" xfId="25108" xr:uid="{00000000-0005-0000-0000-000016620000}"/>
    <cellStyle name="Notas 2 2 2 5 7 3 4" xfId="25109" xr:uid="{00000000-0005-0000-0000-000017620000}"/>
    <cellStyle name="Notas 2 2 2 5 7 3 5" xfId="25110" xr:uid="{00000000-0005-0000-0000-000018620000}"/>
    <cellStyle name="Notas 2 2 2 5 7 3 6" xfId="25111" xr:uid="{00000000-0005-0000-0000-000019620000}"/>
    <cellStyle name="Notas 2 2 2 5 7 4" xfId="25112" xr:uid="{00000000-0005-0000-0000-00001A620000}"/>
    <cellStyle name="Notas 2 2 2 5 7 4 2" xfId="25113" xr:uid="{00000000-0005-0000-0000-00001B620000}"/>
    <cellStyle name="Notas 2 2 2 5 7 4 3" xfId="25114" xr:uid="{00000000-0005-0000-0000-00001C620000}"/>
    <cellStyle name="Notas 2 2 2 5 7 4 4" xfId="25115" xr:uid="{00000000-0005-0000-0000-00001D620000}"/>
    <cellStyle name="Notas 2 2 2 5 7 4 5" xfId="25116" xr:uid="{00000000-0005-0000-0000-00001E620000}"/>
    <cellStyle name="Notas 2 2 2 5 7 4 6" xfId="25117" xr:uid="{00000000-0005-0000-0000-00001F620000}"/>
    <cellStyle name="Notas 2 2 2 5 7 5" xfId="25118" xr:uid="{00000000-0005-0000-0000-000020620000}"/>
    <cellStyle name="Notas 2 2 2 5 7 5 2" xfId="25119" xr:uid="{00000000-0005-0000-0000-000021620000}"/>
    <cellStyle name="Notas 2 2 2 5 7 5 3" xfId="25120" xr:uid="{00000000-0005-0000-0000-000022620000}"/>
    <cellStyle name="Notas 2 2 2 5 7 5 4" xfId="25121" xr:uid="{00000000-0005-0000-0000-000023620000}"/>
    <cellStyle name="Notas 2 2 2 5 7 5 5" xfId="25122" xr:uid="{00000000-0005-0000-0000-000024620000}"/>
    <cellStyle name="Notas 2 2 2 5 7 5 6" xfId="25123" xr:uid="{00000000-0005-0000-0000-000025620000}"/>
    <cellStyle name="Notas 2 2 2 5 7 6" xfId="25124" xr:uid="{00000000-0005-0000-0000-000026620000}"/>
    <cellStyle name="Notas 2 2 2 5 7 6 2" xfId="25125" xr:uid="{00000000-0005-0000-0000-000027620000}"/>
    <cellStyle name="Notas 2 2 2 5 7 6 3" xfId="25126" xr:uid="{00000000-0005-0000-0000-000028620000}"/>
    <cellStyle name="Notas 2 2 2 5 7 6 4" xfId="25127" xr:uid="{00000000-0005-0000-0000-000029620000}"/>
    <cellStyle name="Notas 2 2 2 5 7 6 5" xfId="25128" xr:uid="{00000000-0005-0000-0000-00002A620000}"/>
    <cellStyle name="Notas 2 2 2 5 7 6 6" xfId="25129" xr:uid="{00000000-0005-0000-0000-00002B620000}"/>
    <cellStyle name="Notas 2 2 2 5 7 7" xfId="25130" xr:uid="{00000000-0005-0000-0000-00002C620000}"/>
    <cellStyle name="Notas 2 2 2 5 7 7 2" xfId="25131" xr:uid="{00000000-0005-0000-0000-00002D620000}"/>
    <cellStyle name="Notas 2 2 2 5 7 7 3" xfId="25132" xr:uid="{00000000-0005-0000-0000-00002E620000}"/>
    <cellStyle name="Notas 2 2 2 5 7 7 4" xfId="25133" xr:uid="{00000000-0005-0000-0000-00002F620000}"/>
    <cellStyle name="Notas 2 2 2 5 7 7 5" xfId="25134" xr:uid="{00000000-0005-0000-0000-000030620000}"/>
    <cellStyle name="Notas 2 2 2 5 7 7 6" xfId="25135" xr:uid="{00000000-0005-0000-0000-000031620000}"/>
    <cellStyle name="Notas 2 2 2 5 7 8" xfId="25136" xr:uid="{00000000-0005-0000-0000-000032620000}"/>
    <cellStyle name="Notas 2 2 2 5 7 8 2" xfId="25137" xr:uid="{00000000-0005-0000-0000-000033620000}"/>
    <cellStyle name="Notas 2 2 2 5 7 8 3" xfId="25138" xr:uid="{00000000-0005-0000-0000-000034620000}"/>
    <cellStyle name="Notas 2 2 2 5 7 8 4" xfId="25139" xr:uid="{00000000-0005-0000-0000-000035620000}"/>
    <cellStyle name="Notas 2 2 2 5 7 8 5" xfId="25140" xr:uid="{00000000-0005-0000-0000-000036620000}"/>
    <cellStyle name="Notas 2 2 2 5 7 8 6" xfId="25141" xr:uid="{00000000-0005-0000-0000-000037620000}"/>
    <cellStyle name="Notas 2 2 2 5 7 9" xfId="25142" xr:uid="{00000000-0005-0000-0000-000038620000}"/>
    <cellStyle name="Notas 2 2 2 5 8" xfId="25143" xr:uid="{00000000-0005-0000-0000-000039620000}"/>
    <cellStyle name="Notas 2 2 2 5 8 2" xfId="25144" xr:uid="{00000000-0005-0000-0000-00003A620000}"/>
    <cellStyle name="Notas 2 2 2 5 8 3" xfId="25145" xr:uid="{00000000-0005-0000-0000-00003B620000}"/>
    <cellStyle name="Notas 2 2 2 5 8 4" xfId="25146" xr:uid="{00000000-0005-0000-0000-00003C620000}"/>
    <cellStyle name="Notas 2 2 2 5 8 5" xfId="25147" xr:uid="{00000000-0005-0000-0000-00003D620000}"/>
    <cellStyle name="Notas 2 2 2 5 8 6" xfId="25148" xr:uid="{00000000-0005-0000-0000-00003E620000}"/>
    <cellStyle name="Notas 2 2 2 5 9" xfId="25149" xr:uid="{00000000-0005-0000-0000-00003F620000}"/>
    <cellStyle name="Notas 2 2 2 5 9 2" xfId="25150" xr:uid="{00000000-0005-0000-0000-000040620000}"/>
    <cellStyle name="Notas 2 2 2 5 9 3" xfId="25151" xr:uid="{00000000-0005-0000-0000-000041620000}"/>
    <cellStyle name="Notas 2 2 2 5 9 4" xfId="25152" xr:uid="{00000000-0005-0000-0000-000042620000}"/>
    <cellStyle name="Notas 2 2 2 5 9 5" xfId="25153" xr:uid="{00000000-0005-0000-0000-000043620000}"/>
    <cellStyle name="Notas 2 2 2 5 9 6" xfId="25154" xr:uid="{00000000-0005-0000-0000-000044620000}"/>
    <cellStyle name="Notas 2 2 2 6" xfId="25155" xr:uid="{00000000-0005-0000-0000-000045620000}"/>
    <cellStyle name="Notas 2 2 2 6 10" xfId="25156" xr:uid="{00000000-0005-0000-0000-000046620000}"/>
    <cellStyle name="Notas 2 2 2 6 11" xfId="25157" xr:uid="{00000000-0005-0000-0000-000047620000}"/>
    <cellStyle name="Notas 2 2 2 6 12" xfId="25158" xr:uid="{00000000-0005-0000-0000-000048620000}"/>
    <cellStyle name="Notas 2 2 2 6 13" xfId="25159" xr:uid="{00000000-0005-0000-0000-000049620000}"/>
    <cellStyle name="Notas 2 2 2 6 14" xfId="25160" xr:uid="{00000000-0005-0000-0000-00004A620000}"/>
    <cellStyle name="Notas 2 2 2 6 15" xfId="25161" xr:uid="{00000000-0005-0000-0000-00004B620000}"/>
    <cellStyle name="Notas 2 2 2 6 2" xfId="25162" xr:uid="{00000000-0005-0000-0000-00004C620000}"/>
    <cellStyle name="Notas 2 2 2 6 2 10" xfId="25163" xr:uid="{00000000-0005-0000-0000-00004D620000}"/>
    <cellStyle name="Notas 2 2 2 6 2 11" xfId="25164" xr:uid="{00000000-0005-0000-0000-00004E620000}"/>
    <cellStyle name="Notas 2 2 2 6 2 12" xfId="25165" xr:uid="{00000000-0005-0000-0000-00004F620000}"/>
    <cellStyle name="Notas 2 2 2 6 2 13" xfId="25166" xr:uid="{00000000-0005-0000-0000-000050620000}"/>
    <cellStyle name="Notas 2 2 2 6 2 14" xfId="25167" xr:uid="{00000000-0005-0000-0000-000051620000}"/>
    <cellStyle name="Notas 2 2 2 6 2 2" xfId="25168" xr:uid="{00000000-0005-0000-0000-000052620000}"/>
    <cellStyle name="Notas 2 2 2 6 2 2 2" xfId="25169" xr:uid="{00000000-0005-0000-0000-000053620000}"/>
    <cellStyle name="Notas 2 2 2 6 2 2 2 2" xfId="25170" xr:uid="{00000000-0005-0000-0000-000054620000}"/>
    <cellStyle name="Notas 2 2 2 6 2 2 3" xfId="25171" xr:uid="{00000000-0005-0000-0000-000055620000}"/>
    <cellStyle name="Notas 2 2 2 6 2 2 4" xfId="25172" xr:uid="{00000000-0005-0000-0000-000056620000}"/>
    <cellStyle name="Notas 2 2 2 6 2 2 5" xfId="25173" xr:uid="{00000000-0005-0000-0000-000057620000}"/>
    <cellStyle name="Notas 2 2 2 6 2 2 6" xfId="25174" xr:uid="{00000000-0005-0000-0000-000058620000}"/>
    <cellStyle name="Notas 2 2 2 6 2 2 7" xfId="25175" xr:uid="{00000000-0005-0000-0000-000059620000}"/>
    <cellStyle name="Notas 2 2 2 6 2 3" xfId="25176" xr:uid="{00000000-0005-0000-0000-00005A620000}"/>
    <cellStyle name="Notas 2 2 2 6 2 3 2" xfId="25177" xr:uid="{00000000-0005-0000-0000-00005B620000}"/>
    <cellStyle name="Notas 2 2 2 6 2 3 3" xfId="25178" xr:uid="{00000000-0005-0000-0000-00005C620000}"/>
    <cellStyle name="Notas 2 2 2 6 2 3 4" xfId="25179" xr:uid="{00000000-0005-0000-0000-00005D620000}"/>
    <cellStyle name="Notas 2 2 2 6 2 3 5" xfId="25180" xr:uid="{00000000-0005-0000-0000-00005E620000}"/>
    <cellStyle name="Notas 2 2 2 6 2 3 6" xfId="25181" xr:uid="{00000000-0005-0000-0000-00005F620000}"/>
    <cellStyle name="Notas 2 2 2 6 2 3 7" xfId="25182" xr:uid="{00000000-0005-0000-0000-000060620000}"/>
    <cellStyle name="Notas 2 2 2 6 2 4" xfId="25183" xr:uid="{00000000-0005-0000-0000-000061620000}"/>
    <cellStyle name="Notas 2 2 2 6 2 4 2" xfId="25184" xr:uid="{00000000-0005-0000-0000-000062620000}"/>
    <cellStyle name="Notas 2 2 2 6 2 4 3" xfId="25185" xr:uid="{00000000-0005-0000-0000-000063620000}"/>
    <cellStyle name="Notas 2 2 2 6 2 4 4" xfId="25186" xr:uid="{00000000-0005-0000-0000-000064620000}"/>
    <cellStyle name="Notas 2 2 2 6 2 4 5" xfId="25187" xr:uid="{00000000-0005-0000-0000-000065620000}"/>
    <cellStyle name="Notas 2 2 2 6 2 4 6" xfId="25188" xr:uid="{00000000-0005-0000-0000-000066620000}"/>
    <cellStyle name="Notas 2 2 2 6 2 4 7" xfId="25189" xr:uid="{00000000-0005-0000-0000-000067620000}"/>
    <cellStyle name="Notas 2 2 2 6 2 5" xfId="25190" xr:uid="{00000000-0005-0000-0000-000068620000}"/>
    <cellStyle name="Notas 2 2 2 6 2 5 2" xfId="25191" xr:uid="{00000000-0005-0000-0000-000069620000}"/>
    <cellStyle name="Notas 2 2 2 6 2 5 3" xfId="25192" xr:uid="{00000000-0005-0000-0000-00006A620000}"/>
    <cellStyle name="Notas 2 2 2 6 2 5 4" xfId="25193" xr:uid="{00000000-0005-0000-0000-00006B620000}"/>
    <cellStyle name="Notas 2 2 2 6 2 5 5" xfId="25194" xr:uid="{00000000-0005-0000-0000-00006C620000}"/>
    <cellStyle name="Notas 2 2 2 6 2 5 6" xfId="25195" xr:uid="{00000000-0005-0000-0000-00006D620000}"/>
    <cellStyle name="Notas 2 2 2 6 2 5 7" xfId="25196" xr:uid="{00000000-0005-0000-0000-00006E620000}"/>
    <cellStyle name="Notas 2 2 2 6 2 6" xfId="25197" xr:uid="{00000000-0005-0000-0000-00006F620000}"/>
    <cellStyle name="Notas 2 2 2 6 2 6 2" xfId="25198" xr:uid="{00000000-0005-0000-0000-000070620000}"/>
    <cellStyle name="Notas 2 2 2 6 2 6 3" xfId="25199" xr:uid="{00000000-0005-0000-0000-000071620000}"/>
    <cellStyle name="Notas 2 2 2 6 2 6 4" xfId="25200" xr:uid="{00000000-0005-0000-0000-000072620000}"/>
    <cellStyle name="Notas 2 2 2 6 2 6 5" xfId="25201" xr:uid="{00000000-0005-0000-0000-000073620000}"/>
    <cellStyle name="Notas 2 2 2 6 2 6 6" xfId="25202" xr:uid="{00000000-0005-0000-0000-000074620000}"/>
    <cellStyle name="Notas 2 2 2 6 2 6 7" xfId="25203" xr:uid="{00000000-0005-0000-0000-000075620000}"/>
    <cellStyle name="Notas 2 2 2 6 2 7" xfId="25204" xr:uid="{00000000-0005-0000-0000-000076620000}"/>
    <cellStyle name="Notas 2 2 2 6 2 7 2" xfId="25205" xr:uid="{00000000-0005-0000-0000-000077620000}"/>
    <cellStyle name="Notas 2 2 2 6 2 7 3" xfId="25206" xr:uid="{00000000-0005-0000-0000-000078620000}"/>
    <cellStyle name="Notas 2 2 2 6 2 7 4" xfId="25207" xr:uid="{00000000-0005-0000-0000-000079620000}"/>
    <cellStyle name="Notas 2 2 2 6 2 7 5" xfId="25208" xr:uid="{00000000-0005-0000-0000-00007A620000}"/>
    <cellStyle name="Notas 2 2 2 6 2 7 6" xfId="25209" xr:uid="{00000000-0005-0000-0000-00007B620000}"/>
    <cellStyle name="Notas 2 2 2 6 2 8" xfId="25210" xr:uid="{00000000-0005-0000-0000-00007C620000}"/>
    <cellStyle name="Notas 2 2 2 6 2 8 2" xfId="25211" xr:uid="{00000000-0005-0000-0000-00007D620000}"/>
    <cellStyle name="Notas 2 2 2 6 2 8 3" xfId="25212" xr:uid="{00000000-0005-0000-0000-00007E620000}"/>
    <cellStyle name="Notas 2 2 2 6 2 8 4" xfId="25213" xr:uid="{00000000-0005-0000-0000-00007F620000}"/>
    <cellStyle name="Notas 2 2 2 6 2 8 5" xfId="25214" xr:uid="{00000000-0005-0000-0000-000080620000}"/>
    <cellStyle name="Notas 2 2 2 6 2 8 6" xfId="25215" xr:uid="{00000000-0005-0000-0000-000081620000}"/>
    <cellStyle name="Notas 2 2 2 6 2 9" xfId="25216" xr:uid="{00000000-0005-0000-0000-000082620000}"/>
    <cellStyle name="Notas 2 2 2 6 3" xfId="25217" xr:uid="{00000000-0005-0000-0000-000083620000}"/>
    <cellStyle name="Notas 2 2 2 6 3 2" xfId="25218" xr:uid="{00000000-0005-0000-0000-000084620000}"/>
    <cellStyle name="Notas 2 2 2 6 3 2 2" xfId="25219" xr:uid="{00000000-0005-0000-0000-000085620000}"/>
    <cellStyle name="Notas 2 2 2 6 3 3" xfId="25220" xr:uid="{00000000-0005-0000-0000-000086620000}"/>
    <cellStyle name="Notas 2 2 2 6 3 4" xfId="25221" xr:uid="{00000000-0005-0000-0000-000087620000}"/>
    <cellStyle name="Notas 2 2 2 6 3 5" xfId="25222" xr:uid="{00000000-0005-0000-0000-000088620000}"/>
    <cellStyle name="Notas 2 2 2 6 3 6" xfId="25223" xr:uid="{00000000-0005-0000-0000-000089620000}"/>
    <cellStyle name="Notas 2 2 2 6 3 7" xfId="25224" xr:uid="{00000000-0005-0000-0000-00008A620000}"/>
    <cellStyle name="Notas 2 2 2 6 4" xfId="25225" xr:uid="{00000000-0005-0000-0000-00008B620000}"/>
    <cellStyle name="Notas 2 2 2 6 4 2" xfId="25226" xr:uid="{00000000-0005-0000-0000-00008C620000}"/>
    <cellStyle name="Notas 2 2 2 6 4 2 2" xfId="25227" xr:uid="{00000000-0005-0000-0000-00008D620000}"/>
    <cellStyle name="Notas 2 2 2 6 4 3" xfId="25228" xr:uid="{00000000-0005-0000-0000-00008E620000}"/>
    <cellStyle name="Notas 2 2 2 6 4 4" xfId="25229" xr:uid="{00000000-0005-0000-0000-00008F620000}"/>
    <cellStyle name="Notas 2 2 2 6 4 5" xfId="25230" xr:uid="{00000000-0005-0000-0000-000090620000}"/>
    <cellStyle name="Notas 2 2 2 6 4 6" xfId="25231" xr:uid="{00000000-0005-0000-0000-000091620000}"/>
    <cellStyle name="Notas 2 2 2 6 4 7" xfId="25232" xr:uid="{00000000-0005-0000-0000-000092620000}"/>
    <cellStyle name="Notas 2 2 2 6 5" xfId="25233" xr:uid="{00000000-0005-0000-0000-000093620000}"/>
    <cellStyle name="Notas 2 2 2 6 5 2" xfId="25234" xr:uid="{00000000-0005-0000-0000-000094620000}"/>
    <cellStyle name="Notas 2 2 2 6 5 3" xfId="25235" xr:uid="{00000000-0005-0000-0000-000095620000}"/>
    <cellStyle name="Notas 2 2 2 6 5 4" xfId="25236" xr:uid="{00000000-0005-0000-0000-000096620000}"/>
    <cellStyle name="Notas 2 2 2 6 5 5" xfId="25237" xr:uid="{00000000-0005-0000-0000-000097620000}"/>
    <cellStyle name="Notas 2 2 2 6 5 6" xfId="25238" xr:uid="{00000000-0005-0000-0000-000098620000}"/>
    <cellStyle name="Notas 2 2 2 6 5 7" xfId="25239" xr:uid="{00000000-0005-0000-0000-000099620000}"/>
    <cellStyle name="Notas 2 2 2 6 6" xfId="25240" xr:uid="{00000000-0005-0000-0000-00009A620000}"/>
    <cellStyle name="Notas 2 2 2 6 6 2" xfId="25241" xr:uid="{00000000-0005-0000-0000-00009B620000}"/>
    <cellStyle name="Notas 2 2 2 6 6 3" xfId="25242" xr:uid="{00000000-0005-0000-0000-00009C620000}"/>
    <cellStyle name="Notas 2 2 2 6 6 4" xfId="25243" xr:uid="{00000000-0005-0000-0000-00009D620000}"/>
    <cellStyle name="Notas 2 2 2 6 6 5" xfId="25244" xr:uid="{00000000-0005-0000-0000-00009E620000}"/>
    <cellStyle name="Notas 2 2 2 6 6 6" xfId="25245" xr:uid="{00000000-0005-0000-0000-00009F620000}"/>
    <cellStyle name="Notas 2 2 2 6 7" xfId="25246" xr:uid="{00000000-0005-0000-0000-0000A0620000}"/>
    <cellStyle name="Notas 2 2 2 6 7 2" xfId="25247" xr:uid="{00000000-0005-0000-0000-0000A1620000}"/>
    <cellStyle name="Notas 2 2 2 6 7 3" xfId="25248" xr:uid="{00000000-0005-0000-0000-0000A2620000}"/>
    <cellStyle name="Notas 2 2 2 6 7 4" xfId="25249" xr:uid="{00000000-0005-0000-0000-0000A3620000}"/>
    <cellStyle name="Notas 2 2 2 6 7 5" xfId="25250" xr:uid="{00000000-0005-0000-0000-0000A4620000}"/>
    <cellStyle name="Notas 2 2 2 6 7 6" xfId="25251" xr:uid="{00000000-0005-0000-0000-0000A5620000}"/>
    <cellStyle name="Notas 2 2 2 6 8" xfId="25252" xr:uid="{00000000-0005-0000-0000-0000A6620000}"/>
    <cellStyle name="Notas 2 2 2 6 8 2" xfId="25253" xr:uid="{00000000-0005-0000-0000-0000A7620000}"/>
    <cellStyle name="Notas 2 2 2 6 8 3" xfId="25254" xr:uid="{00000000-0005-0000-0000-0000A8620000}"/>
    <cellStyle name="Notas 2 2 2 6 8 4" xfId="25255" xr:uid="{00000000-0005-0000-0000-0000A9620000}"/>
    <cellStyle name="Notas 2 2 2 6 8 5" xfId="25256" xr:uid="{00000000-0005-0000-0000-0000AA620000}"/>
    <cellStyle name="Notas 2 2 2 6 8 6" xfId="25257" xr:uid="{00000000-0005-0000-0000-0000AB620000}"/>
    <cellStyle name="Notas 2 2 2 6 9" xfId="25258" xr:uid="{00000000-0005-0000-0000-0000AC620000}"/>
    <cellStyle name="Notas 2 2 2 6 9 2" xfId="25259" xr:uid="{00000000-0005-0000-0000-0000AD620000}"/>
    <cellStyle name="Notas 2 2 2 6 9 3" xfId="25260" xr:uid="{00000000-0005-0000-0000-0000AE620000}"/>
    <cellStyle name="Notas 2 2 2 6 9 4" xfId="25261" xr:uid="{00000000-0005-0000-0000-0000AF620000}"/>
    <cellStyle name="Notas 2 2 2 6 9 5" xfId="25262" xr:uid="{00000000-0005-0000-0000-0000B0620000}"/>
    <cellStyle name="Notas 2 2 2 6 9 6" xfId="25263" xr:uid="{00000000-0005-0000-0000-0000B1620000}"/>
    <cellStyle name="Notas 2 2 2 7" xfId="25264" xr:uid="{00000000-0005-0000-0000-0000B2620000}"/>
    <cellStyle name="Notas 2 2 2 7 10" xfId="25265" xr:uid="{00000000-0005-0000-0000-0000B3620000}"/>
    <cellStyle name="Notas 2 2 2 7 11" xfId="25266" xr:uid="{00000000-0005-0000-0000-0000B4620000}"/>
    <cellStyle name="Notas 2 2 2 7 12" xfId="25267" xr:uid="{00000000-0005-0000-0000-0000B5620000}"/>
    <cellStyle name="Notas 2 2 2 7 13" xfId="25268" xr:uid="{00000000-0005-0000-0000-0000B6620000}"/>
    <cellStyle name="Notas 2 2 2 7 14" xfId="25269" xr:uid="{00000000-0005-0000-0000-0000B7620000}"/>
    <cellStyle name="Notas 2 2 2 7 2" xfId="25270" xr:uid="{00000000-0005-0000-0000-0000B8620000}"/>
    <cellStyle name="Notas 2 2 2 7 2 2" xfId="25271" xr:uid="{00000000-0005-0000-0000-0000B9620000}"/>
    <cellStyle name="Notas 2 2 2 7 2 2 2" xfId="25272" xr:uid="{00000000-0005-0000-0000-0000BA620000}"/>
    <cellStyle name="Notas 2 2 2 7 2 2 3" xfId="25273" xr:uid="{00000000-0005-0000-0000-0000BB620000}"/>
    <cellStyle name="Notas 2 2 2 7 2 3" xfId="25274" xr:uid="{00000000-0005-0000-0000-0000BC620000}"/>
    <cellStyle name="Notas 2 2 2 7 2 3 2" xfId="25275" xr:uid="{00000000-0005-0000-0000-0000BD620000}"/>
    <cellStyle name="Notas 2 2 2 7 2 4" xfId="25276" xr:uid="{00000000-0005-0000-0000-0000BE620000}"/>
    <cellStyle name="Notas 2 2 2 7 2 4 2" xfId="25277" xr:uid="{00000000-0005-0000-0000-0000BF620000}"/>
    <cellStyle name="Notas 2 2 2 7 2 5" xfId="25278" xr:uid="{00000000-0005-0000-0000-0000C0620000}"/>
    <cellStyle name="Notas 2 2 2 7 2 5 2" xfId="25279" xr:uid="{00000000-0005-0000-0000-0000C1620000}"/>
    <cellStyle name="Notas 2 2 2 7 2 6" xfId="25280" xr:uid="{00000000-0005-0000-0000-0000C2620000}"/>
    <cellStyle name="Notas 2 2 2 7 2 6 2" xfId="25281" xr:uid="{00000000-0005-0000-0000-0000C3620000}"/>
    <cellStyle name="Notas 2 2 2 7 2 7" xfId="25282" xr:uid="{00000000-0005-0000-0000-0000C4620000}"/>
    <cellStyle name="Notas 2 2 2 7 3" xfId="25283" xr:uid="{00000000-0005-0000-0000-0000C5620000}"/>
    <cellStyle name="Notas 2 2 2 7 3 2" xfId="25284" xr:uid="{00000000-0005-0000-0000-0000C6620000}"/>
    <cellStyle name="Notas 2 2 2 7 3 2 2" xfId="25285" xr:uid="{00000000-0005-0000-0000-0000C7620000}"/>
    <cellStyle name="Notas 2 2 2 7 3 3" xfId="25286" xr:uid="{00000000-0005-0000-0000-0000C8620000}"/>
    <cellStyle name="Notas 2 2 2 7 3 4" xfId="25287" xr:uid="{00000000-0005-0000-0000-0000C9620000}"/>
    <cellStyle name="Notas 2 2 2 7 3 5" xfId="25288" xr:uid="{00000000-0005-0000-0000-0000CA620000}"/>
    <cellStyle name="Notas 2 2 2 7 3 6" xfId="25289" xr:uid="{00000000-0005-0000-0000-0000CB620000}"/>
    <cellStyle name="Notas 2 2 2 7 3 7" xfId="25290" xr:uid="{00000000-0005-0000-0000-0000CC620000}"/>
    <cellStyle name="Notas 2 2 2 7 4" xfId="25291" xr:uid="{00000000-0005-0000-0000-0000CD620000}"/>
    <cellStyle name="Notas 2 2 2 7 4 2" xfId="25292" xr:uid="{00000000-0005-0000-0000-0000CE620000}"/>
    <cellStyle name="Notas 2 2 2 7 4 2 2" xfId="25293" xr:uid="{00000000-0005-0000-0000-0000CF620000}"/>
    <cellStyle name="Notas 2 2 2 7 4 3" xfId="25294" xr:uid="{00000000-0005-0000-0000-0000D0620000}"/>
    <cellStyle name="Notas 2 2 2 7 4 4" xfId="25295" xr:uid="{00000000-0005-0000-0000-0000D1620000}"/>
    <cellStyle name="Notas 2 2 2 7 4 5" xfId="25296" xr:uid="{00000000-0005-0000-0000-0000D2620000}"/>
    <cellStyle name="Notas 2 2 2 7 4 6" xfId="25297" xr:uid="{00000000-0005-0000-0000-0000D3620000}"/>
    <cellStyle name="Notas 2 2 2 7 4 7" xfId="25298" xr:uid="{00000000-0005-0000-0000-0000D4620000}"/>
    <cellStyle name="Notas 2 2 2 7 5" xfId="25299" xr:uid="{00000000-0005-0000-0000-0000D5620000}"/>
    <cellStyle name="Notas 2 2 2 7 5 2" xfId="25300" xr:uid="{00000000-0005-0000-0000-0000D6620000}"/>
    <cellStyle name="Notas 2 2 2 7 5 3" xfId="25301" xr:uid="{00000000-0005-0000-0000-0000D7620000}"/>
    <cellStyle name="Notas 2 2 2 7 5 4" xfId="25302" xr:uid="{00000000-0005-0000-0000-0000D8620000}"/>
    <cellStyle name="Notas 2 2 2 7 5 5" xfId="25303" xr:uid="{00000000-0005-0000-0000-0000D9620000}"/>
    <cellStyle name="Notas 2 2 2 7 5 6" xfId="25304" xr:uid="{00000000-0005-0000-0000-0000DA620000}"/>
    <cellStyle name="Notas 2 2 2 7 5 7" xfId="25305" xr:uid="{00000000-0005-0000-0000-0000DB620000}"/>
    <cellStyle name="Notas 2 2 2 7 6" xfId="25306" xr:uid="{00000000-0005-0000-0000-0000DC620000}"/>
    <cellStyle name="Notas 2 2 2 7 6 2" xfId="25307" xr:uid="{00000000-0005-0000-0000-0000DD620000}"/>
    <cellStyle name="Notas 2 2 2 7 6 3" xfId="25308" xr:uid="{00000000-0005-0000-0000-0000DE620000}"/>
    <cellStyle name="Notas 2 2 2 7 6 4" xfId="25309" xr:uid="{00000000-0005-0000-0000-0000DF620000}"/>
    <cellStyle name="Notas 2 2 2 7 6 5" xfId="25310" xr:uid="{00000000-0005-0000-0000-0000E0620000}"/>
    <cellStyle name="Notas 2 2 2 7 6 6" xfId="25311" xr:uid="{00000000-0005-0000-0000-0000E1620000}"/>
    <cellStyle name="Notas 2 2 2 7 7" xfId="25312" xr:uid="{00000000-0005-0000-0000-0000E2620000}"/>
    <cellStyle name="Notas 2 2 2 7 7 2" xfId="25313" xr:uid="{00000000-0005-0000-0000-0000E3620000}"/>
    <cellStyle name="Notas 2 2 2 7 7 3" xfId="25314" xr:uid="{00000000-0005-0000-0000-0000E4620000}"/>
    <cellStyle name="Notas 2 2 2 7 7 4" xfId="25315" xr:uid="{00000000-0005-0000-0000-0000E5620000}"/>
    <cellStyle name="Notas 2 2 2 7 7 5" xfId="25316" xr:uid="{00000000-0005-0000-0000-0000E6620000}"/>
    <cellStyle name="Notas 2 2 2 7 7 6" xfId="25317" xr:uid="{00000000-0005-0000-0000-0000E7620000}"/>
    <cellStyle name="Notas 2 2 2 7 8" xfId="25318" xr:uid="{00000000-0005-0000-0000-0000E8620000}"/>
    <cellStyle name="Notas 2 2 2 7 8 2" xfId="25319" xr:uid="{00000000-0005-0000-0000-0000E9620000}"/>
    <cellStyle name="Notas 2 2 2 7 8 3" xfId="25320" xr:uid="{00000000-0005-0000-0000-0000EA620000}"/>
    <cellStyle name="Notas 2 2 2 7 8 4" xfId="25321" xr:uid="{00000000-0005-0000-0000-0000EB620000}"/>
    <cellStyle name="Notas 2 2 2 7 8 5" xfId="25322" xr:uid="{00000000-0005-0000-0000-0000EC620000}"/>
    <cellStyle name="Notas 2 2 2 7 8 6" xfId="25323" xr:uid="{00000000-0005-0000-0000-0000ED620000}"/>
    <cellStyle name="Notas 2 2 2 7 9" xfId="25324" xr:uid="{00000000-0005-0000-0000-0000EE620000}"/>
    <cellStyle name="Notas 2 2 2 8" xfId="25325" xr:uid="{00000000-0005-0000-0000-0000EF620000}"/>
    <cellStyle name="Notas 2 2 2 8 10" xfId="25326" xr:uid="{00000000-0005-0000-0000-0000F0620000}"/>
    <cellStyle name="Notas 2 2 2 8 11" xfId="25327" xr:uid="{00000000-0005-0000-0000-0000F1620000}"/>
    <cellStyle name="Notas 2 2 2 8 12" xfId="25328" xr:uid="{00000000-0005-0000-0000-0000F2620000}"/>
    <cellStyle name="Notas 2 2 2 8 13" xfId="25329" xr:uid="{00000000-0005-0000-0000-0000F3620000}"/>
    <cellStyle name="Notas 2 2 2 8 14" xfId="25330" xr:uid="{00000000-0005-0000-0000-0000F4620000}"/>
    <cellStyle name="Notas 2 2 2 8 2" xfId="25331" xr:uid="{00000000-0005-0000-0000-0000F5620000}"/>
    <cellStyle name="Notas 2 2 2 8 2 2" xfId="25332" xr:uid="{00000000-0005-0000-0000-0000F6620000}"/>
    <cellStyle name="Notas 2 2 2 8 2 2 2" xfId="25333" xr:uid="{00000000-0005-0000-0000-0000F7620000}"/>
    <cellStyle name="Notas 2 2 2 8 2 2 3" xfId="25334" xr:uid="{00000000-0005-0000-0000-0000F8620000}"/>
    <cellStyle name="Notas 2 2 2 8 2 3" xfId="25335" xr:uid="{00000000-0005-0000-0000-0000F9620000}"/>
    <cellStyle name="Notas 2 2 2 8 2 3 2" xfId="25336" xr:uid="{00000000-0005-0000-0000-0000FA620000}"/>
    <cellStyle name="Notas 2 2 2 8 2 4" xfId="25337" xr:uid="{00000000-0005-0000-0000-0000FB620000}"/>
    <cellStyle name="Notas 2 2 2 8 2 4 2" xfId="25338" xr:uid="{00000000-0005-0000-0000-0000FC620000}"/>
    <cellStyle name="Notas 2 2 2 8 2 5" xfId="25339" xr:uid="{00000000-0005-0000-0000-0000FD620000}"/>
    <cellStyle name="Notas 2 2 2 8 2 5 2" xfId="25340" xr:uid="{00000000-0005-0000-0000-0000FE620000}"/>
    <cellStyle name="Notas 2 2 2 8 2 6" xfId="25341" xr:uid="{00000000-0005-0000-0000-0000FF620000}"/>
    <cellStyle name="Notas 2 2 2 8 2 6 2" xfId="25342" xr:uid="{00000000-0005-0000-0000-000000630000}"/>
    <cellStyle name="Notas 2 2 2 8 2 7" xfId="25343" xr:uid="{00000000-0005-0000-0000-000001630000}"/>
    <cellStyle name="Notas 2 2 2 8 3" xfId="25344" xr:uid="{00000000-0005-0000-0000-000002630000}"/>
    <cellStyle name="Notas 2 2 2 8 3 2" xfId="25345" xr:uid="{00000000-0005-0000-0000-000003630000}"/>
    <cellStyle name="Notas 2 2 2 8 3 2 2" xfId="25346" xr:uid="{00000000-0005-0000-0000-000004630000}"/>
    <cellStyle name="Notas 2 2 2 8 3 3" xfId="25347" xr:uid="{00000000-0005-0000-0000-000005630000}"/>
    <cellStyle name="Notas 2 2 2 8 3 4" xfId="25348" xr:uid="{00000000-0005-0000-0000-000006630000}"/>
    <cellStyle name="Notas 2 2 2 8 3 5" xfId="25349" xr:uid="{00000000-0005-0000-0000-000007630000}"/>
    <cellStyle name="Notas 2 2 2 8 3 6" xfId="25350" xr:uid="{00000000-0005-0000-0000-000008630000}"/>
    <cellStyle name="Notas 2 2 2 8 3 7" xfId="25351" xr:uid="{00000000-0005-0000-0000-000009630000}"/>
    <cellStyle name="Notas 2 2 2 8 4" xfId="25352" xr:uid="{00000000-0005-0000-0000-00000A630000}"/>
    <cellStyle name="Notas 2 2 2 8 4 2" xfId="25353" xr:uid="{00000000-0005-0000-0000-00000B630000}"/>
    <cellStyle name="Notas 2 2 2 8 4 2 2" xfId="25354" xr:uid="{00000000-0005-0000-0000-00000C630000}"/>
    <cellStyle name="Notas 2 2 2 8 4 3" xfId="25355" xr:uid="{00000000-0005-0000-0000-00000D630000}"/>
    <cellStyle name="Notas 2 2 2 8 4 4" xfId="25356" xr:uid="{00000000-0005-0000-0000-00000E630000}"/>
    <cellStyle name="Notas 2 2 2 8 4 5" xfId="25357" xr:uid="{00000000-0005-0000-0000-00000F630000}"/>
    <cellStyle name="Notas 2 2 2 8 4 6" xfId="25358" xr:uid="{00000000-0005-0000-0000-000010630000}"/>
    <cellStyle name="Notas 2 2 2 8 4 7" xfId="25359" xr:uid="{00000000-0005-0000-0000-000011630000}"/>
    <cellStyle name="Notas 2 2 2 8 5" xfId="25360" xr:uid="{00000000-0005-0000-0000-000012630000}"/>
    <cellStyle name="Notas 2 2 2 8 5 2" xfId="25361" xr:uid="{00000000-0005-0000-0000-000013630000}"/>
    <cellStyle name="Notas 2 2 2 8 5 3" xfId="25362" xr:uid="{00000000-0005-0000-0000-000014630000}"/>
    <cellStyle name="Notas 2 2 2 8 5 4" xfId="25363" xr:uid="{00000000-0005-0000-0000-000015630000}"/>
    <cellStyle name="Notas 2 2 2 8 5 5" xfId="25364" xr:uid="{00000000-0005-0000-0000-000016630000}"/>
    <cellStyle name="Notas 2 2 2 8 5 6" xfId="25365" xr:uid="{00000000-0005-0000-0000-000017630000}"/>
    <cellStyle name="Notas 2 2 2 8 5 7" xfId="25366" xr:uid="{00000000-0005-0000-0000-000018630000}"/>
    <cellStyle name="Notas 2 2 2 8 6" xfId="25367" xr:uid="{00000000-0005-0000-0000-000019630000}"/>
    <cellStyle name="Notas 2 2 2 8 6 2" xfId="25368" xr:uid="{00000000-0005-0000-0000-00001A630000}"/>
    <cellStyle name="Notas 2 2 2 8 6 3" xfId="25369" xr:uid="{00000000-0005-0000-0000-00001B630000}"/>
    <cellStyle name="Notas 2 2 2 8 6 4" xfId="25370" xr:uid="{00000000-0005-0000-0000-00001C630000}"/>
    <cellStyle name="Notas 2 2 2 8 6 5" xfId="25371" xr:uid="{00000000-0005-0000-0000-00001D630000}"/>
    <cellStyle name="Notas 2 2 2 8 6 6" xfId="25372" xr:uid="{00000000-0005-0000-0000-00001E630000}"/>
    <cellStyle name="Notas 2 2 2 8 7" xfId="25373" xr:uid="{00000000-0005-0000-0000-00001F630000}"/>
    <cellStyle name="Notas 2 2 2 8 7 2" xfId="25374" xr:uid="{00000000-0005-0000-0000-000020630000}"/>
    <cellStyle name="Notas 2 2 2 8 7 3" xfId="25375" xr:uid="{00000000-0005-0000-0000-000021630000}"/>
    <cellStyle name="Notas 2 2 2 8 7 4" xfId="25376" xr:uid="{00000000-0005-0000-0000-000022630000}"/>
    <cellStyle name="Notas 2 2 2 8 7 5" xfId="25377" xr:uid="{00000000-0005-0000-0000-000023630000}"/>
    <cellStyle name="Notas 2 2 2 8 7 6" xfId="25378" xr:uid="{00000000-0005-0000-0000-000024630000}"/>
    <cellStyle name="Notas 2 2 2 8 8" xfId="25379" xr:uid="{00000000-0005-0000-0000-000025630000}"/>
    <cellStyle name="Notas 2 2 2 8 8 2" xfId="25380" xr:uid="{00000000-0005-0000-0000-000026630000}"/>
    <cellStyle name="Notas 2 2 2 8 8 3" xfId="25381" xr:uid="{00000000-0005-0000-0000-000027630000}"/>
    <cellStyle name="Notas 2 2 2 8 8 4" xfId="25382" xr:uid="{00000000-0005-0000-0000-000028630000}"/>
    <cellStyle name="Notas 2 2 2 8 8 5" xfId="25383" xr:uid="{00000000-0005-0000-0000-000029630000}"/>
    <cellStyle name="Notas 2 2 2 8 8 6" xfId="25384" xr:uid="{00000000-0005-0000-0000-00002A630000}"/>
    <cellStyle name="Notas 2 2 2 8 9" xfId="25385" xr:uid="{00000000-0005-0000-0000-00002B630000}"/>
    <cellStyle name="Notas 2 2 2 9" xfId="25386" xr:uid="{00000000-0005-0000-0000-00002C630000}"/>
    <cellStyle name="Notas 2 2 2 9 10" xfId="25387" xr:uid="{00000000-0005-0000-0000-00002D630000}"/>
    <cellStyle name="Notas 2 2 2 9 11" xfId="25388" xr:uid="{00000000-0005-0000-0000-00002E630000}"/>
    <cellStyle name="Notas 2 2 2 9 12" xfId="25389" xr:uid="{00000000-0005-0000-0000-00002F630000}"/>
    <cellStyle name="Notas 2 2 2 9 13" xfId="25390" xr:uid="{00000000-0005-0000-0000-000030630000}"/>
    <cellStyle name="Notas 2 2 2 9 14" xfId="25391" xr:uid="{00000000-0005-0000-0000-000031630000}"/>
    <cellStyle name="Notas 2 2 2 9 2" xfId="25392" xr:uid="{00000000-0005-0000-0000-000032630000}"/>
    <cellStyle name="Notas 2 2 2 9 2 2" xfId="25393" xr:uid="{00000000-0005-0000-0000-000033630000}"/>
    <cellStyle name="Notas 2 2 2 9 2 2 2" xfId="25394" xr:uid="{00000000-0005-0000-0000-000034630000}"/>
    <cellStyle name="Notas 2 2 2 9 2 2 3" xfId="25395" xr:uid="{00000000-0005-0000-0000-000035630000}"/>
    <cellStyle name="Notas 2 2 2 9 2 3" xfId="25396" xr:uid="{00000000-0005-0000-0000-000036630000}"/>
    <cellStyle name="Notas 2 2 2 9 2 3 2" xfId="25397" xr:uid="{00000000-0005-0000-0000-000037630000}"/>
    <cellStyle name="Notas 2 2 2 9 2 4" xfId="25398" xr:uid="{00000000-0005-0000-0000-000038630000}"/>
    <cellStyle name="Notas 2 2 2 9 2 4 2" xfId="25399" xr:uid="{00000000-0005-0000-0000-000039630000}"/>
    <cellStyle name="Notas 2 2 2 9 2 5" xfId="25400" xr:uid="{00000000-0005-0000-0000-00003A630000}"/>
    <cellStyle name="Notas 2 2 2 9 2 5 2" xfId="25401" xr:uid="{00000000-0005-0000-0000-00003B630000}"/>
    <cellStyle name="Notas 2 2 2 9 2 6" xfId="25402" xr:uid="{00000000-0005-0000-0000-00003C630000}"/>
    <cellStyle name="Notas 2 2 2 9 2 6 2" xfId="25403" xr:uid="{00000000-0005-0000-0000-00003D630000}"/>
    <cellStyle name="Notas 2 2 2 9 2 7" xfId="25404" xr:uid="{00000000-0005-0000-0000-00003E630000}"/>
    <cellStyle name="Notas 2 2 2 9 3" xfId="25405" xr:uid="{00000000-0005-0000-0000-00003F630000}"/>
    <cellStyle name="Notas 2 2 2 9 3 2" xfId="25406" xr:uid="{00000000-0005-0000-0000-000040630000}"/>
    <cellStyle name="Notas 2 2 2 9 3 2 2" xfId="25407" xr:uid="{00000000-0005-0000-0000-000041630000}"/>
    <cellStyle name="Notas 2 2 2 9 3 3" xfId="25408" xr:uid="{00000000-0005-0000-0000-000042630000}"/>
    <cellStyle name="Notas 2 2 2 9 3 4" xfId="25409" xr:uid="{00000000-0005-0000-0000-000043630000}"/>
    <cellStyle name="Notas 2 2 2 9 3 5" xfId="25410" xr:uid="{00000000-0005-0000-0000-000044630000}"/>
    <cellStyle name="Notas 2 2 2 9 3 6" xfId="25411" xr:uid="{00000000-0005-0000-0000-000045630000}"/>
    <cellStyle name="Notas 2 2 2 9 3 7" xfId="25412" xr:uid="{00000000-0005-0000-0000-000046630000}"/>
    <cellStyle name="Notas 2 2 2 9 4" xfId="25413" xr:uid="{00000000-0005-0000-0000-000047630000}"/>
    <cellStyle name="Notas 2 2 2 9 4 2" xfId="25414" xr:uid="{00000000-0005-0000-0000-000048630000}"/>
    <cellStyle name="Notas 2 2 2 9 4 2 2" xfId="25415" xr:uid="{00000000-0005-0000-0000-000049630000}"/>
    <cellStyle name="Notas 2 2 2 9 4 3" xfId="25416" xr:uid="{00000000-0005-0000-0000-00004A630000}"/>
    <cellStyle name="Notas 2 2 2 9 4 4" xfId="25417" xr:uid="{00000000-0005-0000-0000-00004B630000}"/>
    <cellStyle name="Notas 2 2 2 9 4 5" xfId="25418" xr:uid="{00000000-0005-0000-0000-00004C630000}"/>
    <cellStyle name="Notas 2 2 2 9 4 6" xfId="25419" xr:uid="{00000000-0005-0000-0000-00004D630000}"/>
    <cellStyle name="Notas 2 2 2 9 4 7" xfId="25420" xr:uid="{00000000-0005-0000-0000-00004E630000}"/>
    <cellStyle name="Notas 2 2 2 9 5" xfId="25421" xr:uid="{00000000-0005-0000-0000-00004F630000}"/>
    <cellStyle name="Notas 2 2 2 9 5 2" xfId="25422" xr:uid="{00000000-0005-0000-0000-000050630000}"/>
    <cellStyle name="Notas 2 2 2 9 5 3" xfId="25423" xr:uid="{00000000-0005-0000-0000-000051630000}"/>
    <cellStyle name="Notas 2 2 2 9 5 4" xfId="25424" xr:uid="{00000000-0005-0000-0000-000052630000}"/>
    <cellStyle name="Notas 2 2 2 9 5 5" xfId="25425" xr:uid="{00000000-0005-0000-0000-000053630000}"/>
    <cellStyle name="Notas 2 2 2 9 5 6" xfId="25426" xr:uid="{00000000-0005-0000-0000-000054630000}"/>
    <cellStyle name="Notas 2 2 2 9 5 7" xfId="25427" xr:uid="{00000000-0005-0000-0000-000055630000}"/>
    <cellStyle name="Notas 2 2 2 9 6" xfId="25428" xr:uid="{00000000-0005-0000-0000-000056630000}"/>
    <cellStyle name="Notas 2 2 2 9 6 2" xfId="25429" xr:uid="{00000000-0005-0000-0000-000057630000}"/>
    <cellStyle name="Notas 2 2 2 9 6 3" xfId="25430" xr:uid="{00000000-0005-0000-0000-000058630000}"/>
    <cellStyle name="Notas 2 2 2 9 6 4" xfId="25431" xr:uid="{00000000-0005-0000-0000-000059630000}"/>
    <cellStyle name="Notas 2 2 2 9 6 5" xfId="25432" xr:uid="{00000000-0005-0000-0000-00005A630000}"/>
    <cellStyle name="Notas 2 2 2 9 6 6" xfId="25433" xr:uid="{00000000-0005-0000-0000-00005B630000}"/>
    <cellStyle name="Notas 2 2 2 9 7" xfId="25434" xr:uid="{00000000-0005-0000-0000-00005C630000}"/>
    <cellStyle name="Notas 2 2 2 9 7 2" xfId="25435" xr:uid="{00000000-0005-0000-0000-00005D630000}"/>
    <cellStyle name="Notas 2 2 2 9 7 3" xfId="25436" xr:uid="{00000000-0005-0000-0000-00005E630000}"/>
    <cellStyle name="Notas 2 2 2 9 7 4" xfId="25437" xr:uid="{00000000-0005-0000-0000-00005F630000}"/>
    <cellStyle name="Notas 2 2 2 9 7 5" xfId="25438" xr:uid="{00000000-0005-0000-0000-000060630000}"/>
    <cellStyle name="Notas 2 2 2 9 7 6" xfId="25439" xr:uid="{00000000-0005-0000-0000-000061630000}"/>
    <cellStyle name="Notas 2 2 2 9 8" xfId="25440" xr:uid="{00000000-0005-0000-0000-000062630000}"/>
    <cellStyle name="Notas 2 2 2 9 8 2" xfId="25441" xr:uid="{00000000-0005-0000-0000-000063630000}"/>
    <cellStyle name="Notas 2 2 2 9 8 3" xfId="25442" xr:uid="{00000000-0005-0000-0000-000064630000}"/>
    <cellStyle name="Notas 2 2 2 9 8 4" xfId="25443" xr:uid="{00000000-0005-0000-0000-000065630000}"/>
    <cellStyle name="Notas 2 2 2 9 8 5" xfId="25444" xr:uid="{00000000-0005-0000-0000-000066630000}"/>
    <cellStyle name="Notas 2 2 2 9 8 6" xfId="25445" xr:uid="{00000000-0005-0000-0000-000067630000}"/>
    <cellStyle name="Notas 2 2 2 9 9" xfId="25446" xr:uid="{00000000-0005-0000-0000-000068630000}"/>
    <cellStyle name="Notas 2 2 20" xfId="25447" xr:uid="{00000000-0005-0000-0000-000069630000}"/>
    <cellStyle name="Notas 2 2 20 2" xfId="25448" xr:uid="{00000000-0005-0000-0000-00006A630000}"/>
    <cellStyle name="Notas 2 2 20 2 2" xfId="25449" xr:uid="{00000000-0005-0000-0000-00006B630000}"/>
    <cellStyle name="Notas 2 2 20 2 2 2" xfId="25450" xr:uid="{00000000-0005-0000-0000-00006C630000}"/>
    <cellStyle name="Notas 2 2 20 2 3" xfId="25451" xr:uid="{00000000-0005-0000-0000-00006D630000}"/>
    <cellStyle name="Notas 2 2 20 2 4" xfId="25452" xr:uid="{00000000-0005-0000-0000-00006E630000}"/>
    <cellStyle name="Notas 2 2 20 2 5" xfId="25453" xr:uid="{00000000-0005-0000-0000-00006F630000}"/>
    <cellStyle name="Notas 2 2 20 2 6" xfId="25454" xr:uid="{00000000-0005-0000-0000-000070630000}"/>
    <cellStyle name="Notas 2 2 20 3" xfId="25455" xr:uid="{00000000-0005-0000-0000-000071630000}"/>
    <cellStyle name="Notas 2 2 20 3 2" xfId="25456" xr:uid="{00000000-0005-0000-0000-000072630000}"/>
    <cellStyle name="Notas 2 2 20 4" xfId="25457" xr:uid="{00000000-0005-0000-0000-000073630000}"/>
    <cellStyle name="Notas 2 2 20 4 2" xfId="25458" xr:uid="{00000000-0005-0000-0000-000074630000}"/>
    <cellStyle name="Notas 2 2 20 5" xfId="25459" xr:uid="{00000000-0005-0000-0000-000075630000}"/>
    <cellStyle name="Notas 2 2 20 6" xfId="25460" xr:uid="{00000000-0005-0000-0000-000076630000}"/>
    <cellStyle name="Notas 2 2 21" xfId="25461" xr:uid="{00000000-0005-0000-0000-000077630000}"/>
    <cellStyle name="Notas 2 2 21 2" xfId="25462" xr:uid="{00000000-0005-0000-0000-000078630000}"/>
    <cellStyle name="Notas 2 2 21 2 2" xfId="25463" xr:uid="{00000000-0005-0000-0000-000079630000}"/>
    <cellStyle name="Notas 2 2 21 2 2 2" xfId="25464" xr:uid="{00000000-0005-0000-0000-00007A630000}"/>
    <cellStyle name="Notas 2 2 21 2 3" xfId="25465" xr:uid="{00000000-0005-0000-0000-00007B630000}"/>
    <cellStyle name="Notas 2 2 21 2 4" xfId="25466" xr:uid="{00000000-0005-0000-0000-00007C630000}"/>
    <cellStyle name="Notas 2 2 21 2 5" xfId="25467" xr:uid="{00000000-0005-0000-0000-00007D630000}"/>
    <cellStyle name="Notas 2 2 21 2 6" xfId="25468" xr:uid="{00000000-0005-0000-0000-00007E630000}"/>
    <cellStyle name="Notas 2 2 21 3" xfId="25469" xr:uid="{00000000-0005-0000-0000-00007F630000}"/>
    <cellStyle name="Notas 2 2 21 3 2" xfId="25470" xr:uid="{00000000-0005-0000-0000-000080630000}"/>
    <cellStyle name="Notas 2 2 21 4" xfId="25471" xr:uid="{00000000-0005-0000-0000-000081630000}"/>
    <cellStyle name="Notas 2 2 21 4 2" xfId="25472" xr:uid="{00000000-0005-0000-0000-000082630000}"/>
    <cellStyle name="Notas 2 2 21 5" xfId="25473" xr:uid="{00000000-0005-0000-0000-000083630000}"/>
    <cellStyle name="Notas 2 2 21 6" xfId="25474" xr:uid="{00000000-0005-0000-0000-000084630000}"/>
    <cellStyle name="Notas 2 2 22" xfId="25475" xr:uid="{00000000-0005-0000-0000-000085630000}"/>
    <cellStyle name="Notas 2 2 22 2" xfId="25476" xr:uid="{00000000-0005-0000-0000-000086630000}"/>
    <cellStyle name="Notas 2 2 22 2 2" xfId="25477" xr:uid="{00000000-0005-0000-0000-000087630000}"/>
    <cellStyle name="Notas 2 2 22 2 2 2" xfId="25478" xr:uid="{00000000-0005-0000-0000-000088630000}"/>
    <cellStyle name="Notas 2 2 22 2 3" xfId="25479" xr:uid="{00000000-0005-0000-0000-000089630000}"/>
    <cellStyle name="Notas 2 2 22 2 4" xfId="25480" xr:uid="{00000000-0005-0000-0000-00008A630000}"/>
    <cellStyle name="Notas 2 2 22 2 5" xfId="25481" xr:uid="{00000000-0005-0000-0000-00008B630000}"/>
    <cellStyle name="Notas 2 2 22 2 6" xfId="25482" xr:uid="{00000000-0005-0000-0000-00008C630000}"/>
    <cellStyle name="Notas 2 2 22 3" xfId="25483" xr:uid="{00000000-0005-0000-0000-00008D630000}"/>
    <cellStyle name="Notas 2 2 22 3 2" xfId="25484" xr:uid="{00000000-0005-0000-0000-00008E630000}"/>
    <cellStyle name="Notas 2 2 22 4" xfId="25485" xr:uid="{00000000-0005-0000-0000-00008F630000}"/>
    <cellStyle name="Notas 2 2 22 4 2" xfId="25486" xr:uid="{00000000-0005-0000-0000-000090630000}"/>
    <cellStyle name="Notas 2 2 22 5" xfId="25487" xr:uid="{00000000-0005-0000-0000-000091630000}"/>
    <cellStyle name="Notas 2 2 22 6" xfId="25488" xr:uid="{00000000-0005-0000-0000-000092630000}"/>
    <cellStyle name="Notas 2 2 23" xfId="25489" xr:uid="{00000000-0005-0000-0000-000093630000}"/>
    <cellStyle name="Notas 2 2 23 2" xfId="25490" xr:uid="{00000000-0005-0000-0000-000094630000}"/>
    <cellStyle name="Notas 2 2 23 2 2" xfId="25491" xr:uid="{00000000-0005-0000-0000-000095630000}"/>
    <cellStyle name="Notas 2 2 23 2 2 2" xfId="25492" xr:uid="{00000000-0005-0000-0000-000096630000}"/>
    <cellStyle name="Notas 2 2 23 2 3" xfId="25493" xr:uid="{00000000-0005-0000-0000-000097630000}"/>
    <cellStyle name="Notas 2 2 23 2 4" xfId="25494" xr:uid="{00000000-0005-0000-0000-000098630000}"/>
    <cellStyle name="Notas 2 2 23 2 5" xfId="25495" xr:uid="{00000000-0005-0000-0000-000099630000}"/>
    <cellStyle name="Notas 2 2 23 2 6" xfId="25496" xr:uid="{00000000-0005-0000-0000-00009A630000}"/>
    <cellStyle name="Notas 2 2 23 3" xfId="25497" xr:uid="{00000000-0005-0000-0000-00009B630000}"/>
    <cellStyle name="Notas 2 2 23 3 2" xfId="25498" xr:uid="{00000000-0005-0000-0000-00009C630000}"/>
    <cellStyle name="Notas 2 2 23 4" xfId="25499" xr:uid="{00000000-0005-0000-0000-00009D630000}"/>
    <cellStyle name="Notas 2 2 23 4 2" xfId="25500" xr:uid="{00000000-0005-0000-0000-00009E630000}"/>
    <cellStyle name="Notas 2 2 23 5" xfId="25501" xr:uid="{00000000-0005-0000-0000-00009F630000}"/>
    <cellStyle name="Notas 2 2 23 6" xfId="25502" xr:uid="{00000000-0005-0000-0000-0000A0630000}"/>
    <cellStyle name="Notas 2 2 24" xfId="25503" xr:uid="{00000000-0005-0000-0000-0000A1630000}"/>
    <cellStyle name="Notas 2 2 24 2" xfId="25504" xr:uid="{00000000-0005-0000-0000-0000A2630000}"/>
    <cellStyle name="Notas 2 2 24 2 2" xfId="25505" xr:uid="{00000000-0005-0000-0000-0000A3630000}"/>
    <cellStyle name="Notas 2 2 24 2 2 2" xfId="25506" xr:uid="{00000000-0005-0000-0000-0000A4630000}"/>
    <cellStyle name="Notas 2 2 24 2 3" xfId="25507" xr:uid="{00000000-0005-0000-0000-0000A5630000}"/>
    <cellStyle name="Notas 2 2 24 2 4" xfId="25508" xr:uid="{00000000-0005-0000-0000-0000A6630000}"/>
    <cellStyle name="Notas 2 2 24 2 5" xfId="25509" xr:uid="{00000000-0005-0000-0000-0000A7630000}"/>
    <cellStyle name="Notas 2 2 24 2 6" xfId="25510" xr:uid="{00000000-0005-0000-0000-0000A8630000}"/>
    <cellStyle name="Notas 2 2 24 3" xfId="25511" xr:uid="{00000000-0005-0000-0000-0000A9630000}"/>
    <cellStyle name="Notas 2 2 24 3 2" xfId="25512" xr:uid="{00000000-0005-0000-0000-0000AA630000}"/>
    <cellStyle name="Notas 2 2 24 4" xfId="25513" xr:uid="{00000000-0005-0000-0000-0000AB630000}"/>
    <cellStyle name="Notas 2 2 24 4 2" xfId="25514" xr:uid="{00000000-0005-0000-0000-0000AC630000}"/>
    <cellStyle name="Notas 2 2 24 5" xfId="25515" xr:uid="{00000000-0005-0000-0000-0000AD630000}"/>
    <cellStyle name="Notas 2 2 24 6" xfId="25516" xr:uid="{00000000-0005-0000-0000-0000AE630000}"/>
    <cellStyle name="Notas 2 2 25" xfId="25517" xr:uid="{00000000-0005-0000-0000-0000AF630000}"/>
    <cellStyle name="Notas 2 2 25 2" xfId="25518" xr:uid="{00000000-0005-0000-0000-0000B0630000}"/>
    <cellStyle name="Notas 2 2 25 2 2" xfId="25519" xr:uid="{00000000-0005-0000-0000-0000B1630000}"/>
    <cellStyle name="Notas 2 2 25 2 2 2" xfId="25520" xr:uid="{00000000-0005-0000-0000-0000B2630000}"/>
    <cellStyle name="Notas 2 2 25 2 3" xfId="25521" xr:uid="{00000000-0005-0000-0000-0000B3630000}"/>
    <cellStyle name="Notas 2 2 25 2 4" xfId="25522" xr:uid="{00000000-0005-0000-0000-0000B4630000}"/>
    <cellStyle name="Notas 2 2 25 2 5" xfId="25523" xr:uid="{00000000-0005-0000-0000-0000B5630000}"/>
    <cellStyle name="Notas 2 2 25 2 6" xfId="25524" xr:uid="{00000000-0005-0000-0000-0000B6630000}"/>
    <cellStyle name="Notas 2 2 25 3" xfId="25525" xr:uid="{00000000-0005-0000-0000-0000B7630000}"/>
    <cellStyle name="Notas 2 2 25 3 2" xfId="25526" xr:uid="{00000000-0005-0000-0000-0000B8630000}"/>
    <cellStyle name="Notas 2 2 25 4" xfId="25527" xr:uid="{00000000-0005-0000-0000-0000B9630000}"/>
    <cellStyle name="Notas 2 2 25 4 2" xfId="25528" xr:uid="{00000000-0005-0000-0000-0000BA630000}"/>
    <cellStyle name="Notas 2 2 25 5" xfId="25529" xr:uid="{00000000-0005-0000-0000-0000BB630000}"/>
    <cellStyle name="Notas 2 2 25 6" xfId="25530" xr:uid="{00000000-0005-0000-0000-0000BC630000}"/>
    <cellStyle name="Notas 2 2 26" xfId="25531" xr:uid="{00000000-0005-0000-0000-0000BD630000}"/>
    <cellStyle name="Notas 2 2 26 2" xfId="25532" xr:uid="{00000000-0005-0000-0000-0000BE630000}"/>
    <cellStyle name="Notas 2 2 26 2 2" xfId="25533" xr:uid="{00000000-0005-0000-0000-0000BF630000}"/>
    <cellStyle name="Notas 2 2 26 2 2 2" xfId="25534" xr:uid="{00000000-0005-0000-0000-0000C0630000}"/>
    <cellStyle name="Notas 2 2 26 2 3" xfId="25535" xr:uid="{00000000-0005-0000-0000-0000C1630000}"/>
    <cellStyle name="Notas 2 2 26 2 4" xfId="25536" xr:uid="{00000000-0005-0000-0000-0000C2630000}"/>
    <cellStyle name="Notas 2 2 26 2 5" xfId="25537" xr:uid="{00000000-0005-0000-0000-0000C3630000}"/>
    <cellStyle name="Notas 2 2 26 2 6" xfId="25538" xr:uid="{00000000-0005-0000-0000-0000C4630000}"/>
    <cellStyle name="Notas 2 2 26 3" xfId="25539" xr:uid="{00000000-0005-0000-0000-0000C5630000}"/>
    <cellStyle name="Notas 2 2 26 3 2" xfId="25540" xr:uid="{00000000-0005-0000-0000-0000C6630000}"/>
    <cellStyle name="Notas 2 2 26 4" xfId="25541" xr:uid="{00000000-0005-0000-0000-0000C7630000}"/>
    <cellStyle name="Notas 2 2 26 4 2" xfId="25542" xr:uid="{00000000-0005-0000-0000-0000C8630000}"/>
    <cellStyle name="Notas 2 2 26 5" xfId="25543" xr:uid="{00000000-0005-0000-0000-0000C9630000}"/>
    <cellStyle name="Notas 2 2 27" xfId="25544" xr:uid="{00000000-0005-0000-0000-0000CA630000}"/>
    <cellStyle name="Notas 2 2 27 2" xfId="25545" xr:uid="{00000000-0005-0000-0000-0000CB630000}"/>
    <cellStyle name="Notas 2 2 27 2 2" xfId="25546" xr:uid="{00000000-0005-0000-0000-0000CC630000}"/>
    <cellStyle name="Notas 2 2 27 2 2 2" xfId="25547" xr:uid="{00000000-0005-0000-0000-0000CD630000}"/>
    <cellStyle name="Notas 2 2 27 2 3" xfId="25548" xr:uid="{00000000-0005-0000-0000-0000CE630000}"/>
    <cellStyle name="Notas 2 2 27 2 4" xfId="25549" xr:uid="{00000000-0005-0000-0000-0000CF630000}"/>
    <cellStyle name="Notas 2 2 27 2 5" xfId="25550" xr:uid="{00000000-0005-0000-0000-0000D0630000}"/>
    <cellStyle name="Notas 2 2 27 2 6" xfId="25551" xr:uid="{00000000-0005-0000-0000-0000D1630000}"/>
    <cellStyle name="Notas 2 2 27 3" xfId="25552" xr:uid="{00000000-0005-0000-0000-0000D2630000}"/>
    <cellStyle name="Notas 2 2 27 3 2" xfId="25553" xr:uid="{00000000-0005-0000-0000-0000D3630000}"/>
    <cellStyle name="Notas 2 2 27 4" xfId="25554" xr:uid="{00000000-0005-0000-0000-0000D4630000}"/>
    <cellStyle name="Notas 2 2 27 4 2" xfId="25555" xr:uid="{00000000-0005-0000-0000-0000D5630000}"/>
    <cellStyle name="Notas 2 2 27 5" xfId="25556" xr:uid="{00000000-0005-0000-0000-0000D6630000}"/>
    <cellStyle name="Notas 2 2 28" xfId="25557" xr:uid="{00000000-0005-0000-0000-0000D7630000}"/>
    <cellStyle name="Notas 2 2 28 2" xfId="25558" xr:uid="{00000000-0005-0000-0000-0000D8630000}"/>
    <cellStyle name="Notas 2 2 28 2 2" xfId="25559" xr:uid="{00000000-0005-0000-0000-0000D9630000}"/>
    <cellStyle name="Notas 2 2 28 2 2 2" xfId="25560" xr:uid="{00000000-0005-0000-0000-0000DA630000}"/>
    <cellStyle name="Notas 2 2 28 2 3" xfId="25561" xr:uid="{00000000-0005-0000-0000-0000DB630000}"/>
    <cellStyle name="Notas 2 2 28 2 4" xfId="25562" xr:uid="{00000000-0005-0000-0000-0000DC630000}"/>
    <cellStyle name="Notas 2 2 28 2 5" xfId="25563" xr:uid="{00000000-0005-0000-0000-0000DD630000}"/>
    <cellStyle name="Notas 2 2 28 2 6" xfId="25564" xr:uid="{00000000-0005-0000-0000-0000DE630000}"/>
    <cellStyle name="Notas 2 2 28 3" xfId="25565" xr:uid="{00000000-0005-0000-0000-0000DF630000}"/>
    <cellStyle name="Notas 2 2 28 3 2" xfId="25566" xr:uid="{00000000-0005-0000-0000-0000E0630000}"/>
    <cellStyle name="Notas 2 2 28 4" xfId="25567" xr:uid="{00000000-0005-0000-0000-0000E1630000}"/>
    <cellStyle name="Notas 2 2 28 4 2" xfId="25568" xr:uid="{00000000-0005-0000-0000-0000E2630000}"/>
    <cellStyle name="Notas 2 2 28 5" xfId="25569" xr:uid="{00000000-0005-0000-0000-0000E3630000}"/>
    <cellStyle name="Notas 2 2 29" xfId="25570" xr:uid="{00000000-0005-0000-0000-0000E4630000}"/>
    <cellStyle name="Notas 2 2 29 2" xfId="25571" xr:uid="{00000000-0005-0000-0000-0000E5630000}"/>
    <cellStyle name="Notas 2 2 29 2 2" xfId="25572" xr:uid="{00000000-0005-0000-0000-0000E6630000}"/>
    <cellStyle name="Notas 2 2 29 2 2 2" xfId="25573" xr:uid="{00000000-0005-0000-0000-0000E7630000}"/>
    <cellStyle name="Notas 2 2 29 2 3" xfId="25574" xr:uid="{00000000-0005-0000-0000-0000E8630000}"/>
    <cellStyle name="Notas 2 2 29 2 4" xfId="25575" xr:uid="{00000000-0005-0000-0000-0000E9630000}"/>
    <cellStyle name="Notas 2 2 29 2 5" xfId="25576" xr:uid="{00000000-0005-0000-0000-0000EA630000}"/>
    <cellStyle name="Notas 2 2 29 2 6" xfId="25577" xr:uid="{00000000-0005-0000-0000-0000EB630000}"/>
    <cellStyle name="Notas 2 2 29 3" xfId="25578" xr:uid="{00000000-0005-0000-0000-0000EC630000}"/>
    <cellStyle name="Notas 2 2 29 3 2" xfId="25579" xr:uid="{00000000-0005-0000-0000-0000ED630000}"/>
    <cellStyle name="Notas 2 2 29 4" xfId="25580" xr:uid="{00000000-0005-0000-0000-0000EE630000}"/>
    <cellStyle name="Notas 2 2 29 4 2" xfId="25581" xr:uid="{00000000-0005-0000-0000-0000EF630000}"/>
    <cellStyle name="Notas 2 2 29 5" xfId="25582" xr:uid="{00000000-0005-0000-0000-0000F0630000}"/>
    <cellStyle name="Notas 2 2 3" xfId="25583" xr:uid="{00000000-0005-0000-0000-0000F1630000}"/>
    <cellStyle name="Notas 2 2 3 10" xfId="25584" xr:uid="{00000000-0005-0000-0000-0000F2630000}"/>
    <cellStyle name="Notas 2 2 3 10 2" xfId="25585" xr:uid="{00000000-0005-0000-0000-0000F3630000}"/>
    <cellStyle name="Notas 2 2 3 10 3" xfId="25586" xr:uid="{00000000-0005-0000-0000-0000F4630000}"/>
    <cellStyle name="Notas 2 2 3 10 4" xfId="25587" xr:uid="{00000000-0005-0000-0000-0000F5630000}"/>
    <cellStyle name="Notas 2 2 3 10 5" xfId="25588" xr:uid="{00000000-0005-0000-0000-0000F6630000}"/>
    <cellStyle name="Notas 2 2 3 10 6" xfId="25589" xr:uid="{00000000-0005-0000-0000-0000F7630000}"/>
    <cellStyle name="Notas 2 2 3 11" xfId="25590" xr:uid="{00000000-0005-0000-0000-0000F8630000}"/>
    <cellStyle name="Notas 2 2 3 11 2" xfId="25591" xr:uid="{00000000-0005-0000-0000-0000F9630000}"/>
    <cellStyle name="Notas 2 2 3 11 3" xfId="25592" xr:uid="{00000000-0005-0000-0000-0000FA630000}"/>
    <cellStyle name="Notas 2 2 3 11 4" xfId="25593" xr:uid="{00000000-0005-0000-0000-0000FB630000}"/>
    <cellStyle name="Notas 2 2 3 11 5" xfId="25594" xr:uid="{00000000-0005-0000-0000-0000FC630000}"/>
    <cellStyle name="Notas 2 2 3 11 6" xfId="25595" xr:uid="{00000000-0005-0000-0000-0000FD630000}"/>
    <cellStyle name="Notas 2 2 3 12" xfId="25596" xr:uid="{00000000-0005-0000-0000-0000FE630000}"/>
    <cellStyle name="Notas 2 2 3 12 2" xfId="25597" xr:uid="{00000000-0005-0000-0000-0000FF630000}"/>
    <cellStyle name="Notas 2 2 3 12 3" xfId="25598" xr:uid="{00000000-0005-0000-0000-000000640000}"/>
    <cellStyle name="Notas 2 2 3 12 4" xfId="25599" xr:uid="{00000000-0005-0000-0000-000001640000}"/>
    <cellStyle name="Notas 2 2 3 12 5" xfId="25600" xr:uid="{00000000-0005-0000-0000-000002640000}"/>
    <cellStyle name="Notas 2 2 3 12 6" xfId="25601" xr:uid="{00000000-0005-0000-0000-000003640000}"/>
    <cellStyle name="Notas 2 2 3 13" xfId="25602" xr:uid="{00000000-0005-0000-0000-000004640000}"/>
    <cellStyle name="Notas 2 2 3 13 2" xfId="25603" xr:uid="{00000000-0005-0000-0000-000005640000}"/>
    <cellStyle name="Notas 2 2 3 13 3" xfId="25604" xr:uid="{00000000-0005-0000-0000-000006640000}"/>
    <cellStyle name="Notas 2 2 3 13 4" xfId="25605" xr:uid="{00000000-0005-0000-0000-000007640000}"/>
    <cellStyle name="Notas 2 2 3 13 5" xfId="25606" xr:uid="{00000000-0005-0000-0000-000008640000}"/>
    <cellStyle name="Notas 2 2 3 13 6" xfId="25607" xr:uid="{00000000-0005-0000-0000-000009640000}"/>
    <cellStyle name="Notas 2 2 3 14" xfId="25608" xr:uid="{00000000-0005-0000-0000-00000A640000}"/>
    <cellStyle name="Notas 2 2 3 14 2" xfId="25609" xr:uid="{00000000-0005-0000-0000-00000B640000}"/>
    <cellStyle name="Notas 2 2 3 14 3" xfId="25610" xr:uid="{00000000-0005-0000-0000-00000C640000}"/>
    <cellStyle name="Notas 2 2 3 14 4" xfId="25611" xr:uid="{00000000-0005-0000-0000-00000D640000}"/>
    <cellStyle name="Notas 2 2 3 14 5" xfId="25612" xr:uid="{00000000-0005-0000-0000-00000E640000}"/>
    <cellStyle name="Notas 2 2 3 14 6" xfId="25613" xr:uid="{00000000-0005-0000-0000-00000F640000}"/>
    <cellStyle name="Notas 2 2 3 15" xfId="25614" xr:uid="{00000000-0005-0000-0000-000010640000}"/>
    <cellStyle name="Notas 2 2 3 16" xfId="25615" xr:uid="{00000000-0005-0000-0000-000011640000}"/>
    <cellStyle name="Notas 2 2 3 17" xfId="25616" xr:uid="{00000000-0005-0000-0000-000012640000}"/>
    <cellStyle name="Notas 2 2 3 18" xfId="25617" xr:uid="{00000000-0005-0000-0000-000013640000}"/>
    <cellStyle name="Notas 2 2 3 19" xfId="25618" xr:uid="{00000000-0005-0000-0000-000014640000}"/>
    <cellStyle name="Notas 2 2 3 2" xfId="25619" xr:uid="{00000000-0005-0000-0000-000015640000}"/>
    <cellStyle name="Notas 2 2 3 2 10" xfId="25620" xr:uid="{00000000-0005-0000-0000-000016640000}"/>
    <cellStyle name="Notas 2 2 3 2 10 2" xfId="25621" xr:uid="{00000000-0005-0000-0000-000017640000}"/>
    <cellStyle name="Notas 2 2 3 2 10 3" xfId="25622" xr:uid="{00000000-0005-0000-0000-000018640000}"/>
    <cellStyle name="Notas 2 2 3 2 10 4" xfId="25623" xr:uid="{00000000-0005-0000-0000-000019640000}"/>
    <cellStyle name="Notas 2 2 3 2 10 5" xfId="25624" xr:uid="{00000000-0005-0000-0000-00001A640000}"/>
    <cellStyle name="Notas 2 2 3 2 10 6" xfId="25625" xr:uid="{00000000-0005-0000-0000-00001B640000}"/>
    <cellStyle name="Notas 2 2 3 2 11" xfId="25626" xr:uid="{00000000-0005-0000-0000-00001C640000}"/>
    <cellStyle name="Notas 2 2 3 2 11 2" xfId="25627" xr:uid="{00000000-0005-0000-0000-00001D640000}"/>
    <cellStyle name="Notas 2 2 3 2 11 3" xfId="25628" xr:uid="{00000000-0005-0000-0000-00001E640000}"/>
    <cellStyle name="Notas 2 2 3 2 11 4" xfId="25629" xr:uid="{00000000-0005-0000-0000-00001F640000}"/>
    <cellStyle name="Notas 2 2 3 2 11 5" xfId="25630" xr:uid="{00000000-0005-0000-0000-000020640000}"/>
    <cellStyle name="Notas 2 2 3 2 11 6" xfId="25631" xr:uid="{00000000-0005-0000-0000-000021640000}"/>
    <cellStyle name="Notas 2 2 3 2 12" xfId="25632" xr:uid="{00000000-0005-0000-0000-000022640000}"/>
    <cellStyle name="Notas 2 2 3 2 12 2" xfId="25633" xr:uid="{00000000-0005-0000-0000-000023640000}"/>
    <cellStyle name="Notas 2 2 3 2 12 3" xfId="25634" xr:uid="{00000000-0005-0000-0000-000024640000}"/>
    <cellStyle name="Notas 2 2 3 2 12 4" xfId="25635" xr:uid="{00000000-0005-0000-0000-000025640000}"/>
    <cellStyle name="Notas 2 2 3 2 12 5" xfId="25636" xr:uid="{00000000-0005-0000-0000-000026640000}"/>
    <cellStyle name="Notas 2 2 3 2 12 6" xfId="25637" xr:uid="{00000000-0005-0000-0000-000027640000}"/>
    <cellStyle name="Notas 2 2 3 2 13" xfId="25638" xr:uid="{00000000-0005-0000-0000-000028640000}"/>
    <cellStyle name="Notas 2 2 3 2 13 2" xfId="25639" xr:uid="{00000000-0005-0000-0000-000029640000}"/>
    <cellStyle name="Notas 2 2 3 2 13 3" xfId="25640" xr:uid="{00000000-0005-0000-0000-00002A640000}"/>
    <cellStyle name="Notas 2 2 3 2 13 4" xfId="25641" xr:uid="{00000000-0005-0000-0000-00002B640000}"/>
    <cellStyle name="Notas 2 2 3 2 13 5" xfId="25642" xr:uid="{00000000-0005-0000-0000-00002C640000}"/>
    <cellStyle name="Notas 2 2 3 2 13 6" xfId="25643" xr:uid="{00000000-0005-0000-0000-00002D640000}"/>
    <cellStyle name="Notas 2 2 3 2 14" xfId="25644" xr:uid="{00000000-0005-0000-0000-00002E640000}"/>
    <cellStyle name="Notas 2 2 3 2 14 2" xfId="25645" xr:uid="{00000000-0005-0000-0000-00002F640000}"/>
    <cellStyle name="Notas 2 2 3 2 14 3" xfId="25646" xr:uid="{00000000-0005-0000-0000-000030640000}"/>
    <cellStyle name="Notas 2 2 3 2 14 4" xfId="25647" xr:uid="{00000000-0005-0000-0000-000031640000}"/>
    <cellStyle name="Notas 2 2 3 2 14 5" xfId="25648" xr:uid="{00000000-0005-0000-0000-000032640000}"/>
    <cellStyle name="Notas 2 2 3 2 14 6" xfId="25649" xr:uid="{00000000-0005-0000-0000-000033640000}"/>
    <cellStyle name="Notas 2 2 3 2 15" xfId="25650" xr:uid="{00000000-0005-0000-0000-000034640000}"/>
    <cellStyle name="Notas 2 2 3 2 16" xfId="25651" xr:uid="{00000000-0005-0000-0000-000035640000}"/>
    <cellStyle name="Notas 2 2 3 2 17" xfId="25652" xr:uid="{00000000-0005-0000-0000-000036640000}"/>
    <cellStyle name="Notas 2 2 3 2 18" xfId="25653" xr:uid="{00000000-0005-0000-0000-000037640000}"/>
    <cellStyle name="Notas 2 2 3 2 19" xfId="25654" xr:uid="{00000000-0005-0000-0000-000038640000}"/>
    <cellStyle name="Notas 2 2 3 2 2" xfId="25655" xr:uid="{00000000-0005-0000-0000-000039640000}"/>
    <cellStyle name="Notas 2 2 3 2 2 10" xfId="25656" xr:uid="{00000000-0005-0000-0000-00003A640000}"/>
    <cellStyle name="Notas 2 2 3 2 2 11" xfId="25657" xr:uid="{00000000-0005-0000-0000-00003B640000}"/>
    <cellStyle name="Notas 2 2 3 2 2 12" xfId="25658" xr:uid="{00000000-0005-0000-0000-00003C640000}"/>
    <cellStyle name="Notas 2 2 3 2 2 13" xfId="25659" xr:uid="{00000000-0005-0000-0000-00003D640000}"/>
    <cellStyle name="Notas 2 2 3 2 2 14" xfId="25660" xr:uid="{00000000-0005-0000-0000-00003E640000}"/>
    <cellStyle name="Notas 2 2 3 2 2 15" xfId="25661" xr:uid="{00000000-0005-0000-0000-00003F640000}"/>
    <cellStyle name="Notas 2 2 3 2 2 2" xfId="25662" xr:uid="{00000000-0005-0000-0000-000040640000}"/>
    <cellStyle name="Notas 2 2 3 2 2 2 10" xfId="25663" xr:uid="{00000000-0005-0000-0000-000041640000}"/>
    <cellStyle name="Notas 2 2 3 2 2 2 11" xfId="25664" xr:uid="{00000000-0005-0000-0000-000042640000}"/>
    <cellStyle name="Notas 2 2 3 2 2 2 12" xfId="25665" xr:uid="{00000000-0005-0000-0000-000043640000}"/>
    <cellStyle name="Notas 2 2 3 2 2 2 13" xfId="25666" xr:uid="{00000000-0005-0000-0000-000044640000}"/>
    <cellStyle name="Notas 2 2 3 2 2 2 14" xfId="25667" xr:uid="{00000000-0005-0000-0000-000045640000}"/>
    <cellStyle name="Notas 2 2 3 2 2 2 2" xfId="25668" xr:uid="{00000000-0005-0000-0000-000046640000}"/>
    <cellStyle name="Notas 2 2 3 2 2 2 2 2" xfId="25669" xr:uid="{00000000-0005-0000-0000-000047640000}"/>
    <cellStyle name="Notas 2 2 3 2 2 2 2 3" xfId="25670" xr:uid="{00000000-0005-0000-0000-000048640000}"/>
    <cellStyle name="Notas 2 2 3 2 2 2 2 4" xfId="25671" xr:uid="{00000000-0005-0000-0000-000049640000}"/>
    <cellStyle name="Notas 2 2 3 2 2 2 2 5" xfId="25672" xr:uid="{00000000-0005-0000-0000-00004A640000}"/>
    <cellStyle name="Notas 2 2 3 2 2 2 2 6" xfId="25673" xr:uid="{00000000-0005-0000-0000-00004B640000}"/>
    <cellStyle name="Notas 2 2 3 2 2 2 3" xfId="25674" xr:uid="{00000000-0005-0000-0000-00004C640000}"/>
    <cellStyle name="Notas 2 2 3 2 2 2 3 2" xfId="25675" xr:uid="{00000000-0005-0000-0000-00004D640000}"/>
    <cellStyle name="Notas 2 2 3 2 2 2 3 3" xfId="25676" xr:uid="{00000000-0005-0000-0000-00004E640000}"/>
    <cellStyle name="Notas 2 2 3 2 2 2 3 4" xfId="25677" xr:uid="{00000000-0005-0000-0000-00004F640000}"/>
    <cellStyle name="Notas 2 2 3 2 2 2 3 5" xfId="25678" xr:uid="{00000000-0005-0000-0000-000050640000}"/>
    <cellStyle name="Notas 2 2 3 2 2 2 3 6" xfId="25679" xr:uid="{00000000-0005-0000-0000-000051640000}"/>
    <cellStyle name="Notas 2 2 3 2 2 2 4" xfId="25680" xr:uid="{00000000-0005-0000-0000-000052640000}"/>
    <cellStyle name="Notas 2 2 3 2 2 2 4 2" xfId="25681" xr:uid="{00000000-0005-0000-0000-000053640000}"/>
    <cellStyle name="Notas 2 2 3 2 2 2 4 3" xfId="25682" xr:uid="{00000000-0005-0000-0000-000054640000}"/>
    <cellStyle name="Notas 2 2 3 2 2 2 4 4" xfId="25683" xr:uid="{00000000-0005-0000-0000-000055640000}"/>
    <cellStyle name="Notas 2 2 3 2 2 2 4 5" xfId="25684" xr:uid="{00000000-0005-0000-0000-000056640000}"/>
    <cellStyle name="Notas 2 2 3 2 2 2 4 6" xfId="25685" xr:uid="{00000000-0005-0000-0000-000057640000}"/>
    <cellStyle name="Notas 2 2 3 2 2 2 5" xfId="25686" xr:uid="{00000000-0005-0000-0000-000058640000}"/>
    <cellStyle name="Notas 2 2 3 2 2 2 5 2" xfId="25687" xr:uid="{00000000-0005-0000-0000-000059640000}"/>
    <cellStyle name="Notas 2 2 3 2 2 2 5 3" xfId="25688" xr:uid="{00000000-0005-0000-0000-00005A640000}"/>
    <cellStyle name="Notas 2 2 3 2 2 2 5 4" xfId="25689" xr:uid="{00000000-0005-0000-0000-00005B640000}"/>
    <cellStyle name="Notas 2 2 3 2 2 2 5 5" xfId="25690" xr:uid="{00000000-0005-0000-0000-00005C640000}"/>
    <cellStyle name="Notas 2 2 3 2 2 2 5 6" xfId="25691" xr:uid="{00000000-0005-0000-0000-00005D640000}"/>
    <cellStyle name="Notas 2 2 3 2 2 2 6" xfId="25692" xr:uid="{00000000-0005-0000-0000-00005E640000}"/>
    <cellStyle name="Notas 2 2 3 2 2 2 6 2" xfId="25693" xr:uid="{00000000-0005-0000-0000-00005F640000}"/>
    <cellStyle name="Notas 2 2 3 2 2 2 6 3" xfId="25694" xr:uid="{00000000-0005-0000-0000-000060640000}"/>
    <cellStyle name="Notas 2 2 3 2 2 2 6 4" xfId="25695" xr:uid="{00000000-0005-0000-0000-000061640000}"/>
    <cellStyle name="Notas 2 2 3 2 2 2 6 5" xfId="25696" xr:uid="{00000000-0005-0000-0000-000062640000}"/>
    <cellStyle name="Notas 2 2 3 2 2 2 6 6" xfId="25697" xr:uid="{00000000-0005-0000-0000-000063640000}"/>
    <cellStyle name="Notas 2 2 3 2 2 2 7" xfId="25698" xr:uid="{00000000-0005-0000-0000-000064640000}"/>
    <cellStyle name="Notas 2 2 3 2 2 2 7 2" xfId="25699" xr:uid="{00000000-0005-0000-0000-000065640000}"/>
    <cellStyle name="Notas 2 2 3 2 2 2 7 3" xfId="25700" xr:uid="{00000000-0005-0000-0000-000066640000}"/>
    <cellStyle name="Notas 2 2 3 2 2 2 7 4" xfId="25701" xr:uid="{00000000-0005-0000-0000-000067640000}"/>
    <cellStyle name="Notas 2 2 3 2 2 2 7 5" xfId="25702" xr:uid="{00000000-0005-0000-0000-000068640000}"/>
    <cellStyle name="Notas 2 2 3 2 2 2 7 6" xfId="25703" xr:uid="{00000000-0005-0000-0000-000069640000}"/>
    <cellStyle name="Notas 2 2 3 2 2 2 8" xfId="25704" xr:uid="{00000000-0005-0000-0000-00006A640000}"/>
    <cellStyle name="Notas 2 2 3 2 2 2 8 2" xfId="25705" xr:uid="{00000000-0005-0000-0000-00006B640000}"/>
    <cellStyle name="Notas 2 2 3 2 2 2 8 3" xfId="25706" xr:uid="{00000000-0005-0000-0000-00006C640000}"/>
    <cellStyle name="Notas 2 2 3 2 2 2 8 4" xfId="25707" xr:uid="{00000000-0005-0000-0000-00006D640000}"/>
    <cellStyle name="Notas 2 2 3 2 2 2 8 5" xfId="25708" xr:uid="{00000000-0005-0000-0000-00006E640000}"/>
    <cellStyle name="Notas 2 2 3 2 2 2 8 6" xfId="25709" xr:uid="{00000000-0005-0000-0000-00006F640000}"/>
    <cellStyle name="Notas 2 2 3 2 2 2 9" xfId="25710" xr:uid="{00000000-0005-0000-0000-000070640000}"/>
    <cellStyle name="Notas 2 2 3 2 2 3" xfId="25711" xr:uid="{00000000-0005-0000-0000-000071640000}"/>
    <cellStyle name="Notas 2 2 3 2 2 3 2" xfId="25712" xr:uid="{00000000-0005-0000-0000-000072640000}"/>
    <cellStyle name="Notas 2 2 3 2 2 3 3" xfId="25713" xr:uid="{00000000-0005-0000-0000-000073640000}"/>
    <cellStyle name="Notas 2 2 3 2 2 3 4" xfId="25714" xr:uid="{00000000-0005-0000-0000-000074640000}"/>
    <cellStyle name="Notas 2 2 3 2 2 3 5" xfId="25715" xr:uid="{00000000-0005-0000-0000-000075640000}"/>
    <cellStyle name="Notas 2 2 3 2 2 3 6" xfId="25716" xr:uid="{00000000-0005-0000-0000-000076640000}"/>
    <cellStyle name="Notas 2 2 3 2 2 3 7" xfId="25717" xr:uid="{00000000-0005-0000-0000-000077640000}"/>
    <cellStyle name="Notas 2 2 3 2 2 4" xfId="25718" xr:uid="{00000000-0005-0000-0000-000078640000}"/>
    <cellStyle name="Notas 2 2 3 2 2 4 2" xfId="25719" xr:uid="{00000000-0005-0000-0000-000079640000}"/>
    <cellStyle name="Notas 2 2 3 2 2 4 3" xfId="25720" xr:uid="{00000000-0005-0000-0000-00007A640000}"/>
    <cellStyle name="Notas 2 2 3 2 2 4 4" xfId="25721" xr:uid="{00000000-0005-0000-0000-00007B640000}"/>
    <cellStyle name="Notas 2 2 3 2 2 4 5" xfId="25722" xr:uid="{00000000-0005-0000-0000-00007C640000}"/>
    <cellStyle name="Notas 2 2 3 2 2 4 6" xfId="25723" xr:uid="{00000000-0005-0000-0000-00007D640000}"/>
    <cellStyle name="Notas 2 2 3 2 2 5" xfId="25724" xr:uid="{00000000-0005-0000-0000-00007E640000}"/>
    <cellStyle name="Notas 2 2 3 2 2 5 2" xfId="25725" xr:uid="{00000000-0005-0000-0000-00007F640000}"/>
    <cellStyle name="Notas 2 2 3 2 2 5 3" xfId="25726" xr:uid="{00000000-0005-0000-0000-000080640000}"/>
    <cellStyle name="Notas 2 2 3 2 2 5 4" xfId="25727" xr:uid="{00000000-0005-0000-0000-000081640000}"/>
    <cellStyle name="Notas 2 2 3 2 2 5 5" xfId="25728" xr:uid="{00000000-0005-0000-0000-000082640000}"/>
    <cellStyle name="Notas 2 2 3 2 2 5 6" xfId="25729" xr:uid="{00000000-0005-0000-0000-000083640000}"/>
    <cellStyle name="Notas 2 2 3 2 2 6" xfId="25730" xr:uid="{00000000-0005-0000-0000-000084640000}"/>
    <cellStyle name="Notas 2 2 3 2 2 6 2" xfId="25731" xr:uid="{00000000-0005-0000-0000-000085640000}"/>
    <cellStyle name="Notas 2 2 3 2 2 6 3" xfId="25732" xr:uid="{00000000-0005-0000-0000-000086640000}"/>
    <cellStyle name="Notas 2 2 3 2 2 6 4" xfId="25733" xr:uid="{00000000-0005-0000-0000-000087640000}"/>
    <cellStyle name="Notas 2 2 3 2 2 6 5" xfId="25734" xr:uid="{00000000-0005-0000-0000-000088640000}"/>
    <cellStyle name="Notas 2 2 3 2 2 6 6" xfId="25735" xr:uid="{00000000-0005-0000-0000-000089640000}"/>
    <cellStyle name="Notas 2 2 3 2 2 7" xfId="25736" xr:uid="{00000000-0005-0000-0000-00008A640000}"/>
    <cellStyle name="Notas 2 2 3 2 2 7 2" xfId="25737" xr:uid="{00000000-0005-0000-0000-00008B640000}"/>
    <cellStyle name="Notas 2 2 3 2 2 7 3" xfId="25738" xr:uid="{00000000-0005-0000-0000-00008C640000}"/>
    <cellStyle name="Notas 2 2 3 2 2 7 4" xfId="25739" xr:uid="{00000000-0005-0000-0000-00008D640000}"/>
    <cellStyle name="Notas 2 2 3 2 2 7 5" xfId="25740" xr:uid="{00000000-0005-0000-0000-00008E640000}"/>
    <cellStyle name="Notas 2 2 3 2 2 7 6" xfId="25741" xr:uid="{00000000-0005-0000-0000-00008F640000}"/>
    <cellStyle name="Notas 2 2 3 2 2 8" xfId="25742" xr:uid="{00000000-0005-0000-0000-000090640000}"/>
    <cellStyle name="Notas 2 2 3 2 2 8 2" xfId="25743" xr:uid="{00000000-0005-0000-0000-000091640000}"/>
    <cellStyle name="Notas 2 2 3 2 2 8 3" xfId="25744" xr:uid="{00000000-0005-0000-0000-000092640000}"/>
    <cellStyle name="Notas 2 2 3 2 2 8 4" xfId="25745" xr:uid="{00000000-0005-0000-0000-000093640000}"/>
    <cellStyle name="Notas 2 2 3 2 2 8 5" xfId="25746" xr:uid="{00000000-0005-0000-0000-000094640000}"/>
    <cellStyle name="Notas 2 2 3 2 2 8 6" xfId="25747" xr:uid="{00000000-0005-0000-0000-000095640000}"/>
    <cellStyle name="Notas 2 2 3 2 2 9" xfId="25748" xr:uid="{00000000-0005-0000-0000-000096640000}"/>
    <cellStyle name="Notas 2 2 3 2 2 9 2" xfId="25749" xr:uid="{00000000-0005-0000-0000-000097640000}"/>
    <cellStyle name="Notas 2 2 3 2 2 9 3" xfId="25750" xr:uid="{00000000-0005-0000-0000-000098640000}"/>
    <cellStyle name="Notas 2 2 3 2 2 9 4" xfId="25751" xr:uid="{00000000-0005-0000-0000-000099640000}"/>
    <cellStyle name="Notas 2 2 3 2 2 9 5" xfId="25752" xr:uid="{00000000-0005-0000-0000-00009A640000}"/>
    <cellStyle name="Notas 2 2 3 2 2 9 6" xfId="25753" xr:uid="{00000000-0005-0000-0000-00009B640000}"/>
    <cellStyle name="Notas 2 2 3 2 20" xfId="25754" xr:uid="{00000000-0005-0000-0000-00009C640000}"/>
    <cellStyle name="Notas 2 2 3 2 3" xfId="25755" xr:uid="{00000000-0005-0000-0000-00009D640000}"/>
    <cellStyle name="Notas 2 2 3 2 3 10" xfId="25756" xr:uid="{00000000-0005-0000-0000-00009E640000}"/>
    <cellStyle name="Notas 2 2 3 2 3 11" xfId="25757" xr:uid="{00000000-0005-0000-0000-00009F640000}"/>
    <cellStyle name="Notas 2 2 3 2 3 12" xfId="25758" xr:uid="{00000000-0005-0000-0000-0000A0640000}"/>
    <cellStyle name="Notas 2 2 3 2 3 13" xfId="25759" xr:uid="{00000000-0005-0000-0000-0000A1640000}"/>
    <cellStyle name="Notas 2 2 3 2 3 14" xfId="25760" xr:uid="{00000000-0005-0000-0000-0000A2640000}"/>
    <cellStyle name="Notas 2 2 3 2 3 2" xfId="25761" xr:uid="{00000000-0005-0000-0000-0000A3640000}"/>
    <cellStyle name="Notas 2 2 3 2 3 2 2" xfId="25762" xr:uid="{00000000-0005-0000-0000-0000A4640000}"/>
    <cellStyle name="Notas 2 2 3 2 3 2 3" xfId="25763" xr:uid="{00000000-0005-0000-0000-0000A5640000}"/>
    <cellStyle name="Notas 2 2 3 2 3 2 4" xfId="25764" xr:uid="{00000000-0005-0000-0000-0000A6640000}"/>
    <cellStyle name="Notas 2 2 3 2 3 2 5" xfId="25765" xr:uid="{00000000-0005-0000-0000-0000A7640000}"/>
    <cellStyle name="Notas 2 2 3 2 3 2 6" xfId="25766" xr:uid="{00000000-0005-0000-0000-0000A8640000}"/>
    <cellStyle name="Notas 2 2 3 2 3 2 7" xfId="25767" xr:uid="{00000000-0005-0000-0000-0000A9640000}"/>
    <cellStyle name="Notas 2 2 3 2 3 3" xfId="25768" xr:uid="{00000000-0005-0000-0000-0000AA640000}"/>
    <cellStyle name="Notas 2 2 3 2 3 3 2" xfId="25769" xr:uid="{00000000-0005-0000-0000-0000AB640000}"/>
    <cellStyle name="Notas 2 2 3 2 3 3 3" xfId="25770" xr:uid="{00000000-0005-0000-0000-0000AC640000}"/>
    <cellStyle name="Notas 2 2 3 2 3 3 4" xfId="25771" xr:uid="{00000000-0005-0000-0000-0000AD640000}"/>
    <cellStyle name="Notas 2 2 3 2 3 3 5" xfId="25772" xr:uid="{00000000-0005-0000-0000-0000AE640000}"/>
    <cellStyle name="Notas 2 2 3 2 3 3 6" xfId="25773" xr:uid="{00000000-0005-0000-0000-0000AF640000}"/>
    <cellStyle name="Notas 2 2 3 2 3 4" xfId="25774" xr:uid="{00000000-0005-0000-0000-0000B0640000}"/>
    <cellStyle name="Notas 2 2 3 2 3 4 2" xfId="25775" xr:uid="{00000000-0005-0000-0000-0000B1640000}"/>
    <cellStyle name="Notas 2 2 3 2 3 4 3" xfId="25776" xr:uid="{00000000-0005-0000-0000-0000B2640000}"/>
    <cellStyle name="Notas 2 2 3 2 3 4 4" xfId="25777" xr:uid="{00000000-0005-0000-0000-0000B3640000}"/>
    <cellStyle name="Notas 2 2 3 2 3 4 5" xfId="25778" xr:uid="{00000000-0005-0000-0000-0000B4640000}"/>
    <cellStyle name="Notas 2 2 3 2 3 4 6" xfId="25779" xr:uid="{00000000-0005-0000-0000-0000B5640000}"/>
    <cellStyle name="Notas 2 2 3 2 3 5" xfId="25780" xr:uid="{00000000-0005-0000-0000-0000B6640000}"/>
    <cellStyle name="Notas 2 2 3 2 3 5 2" xfId="25781" xr:uid="{00000000-0005-0000-0000-0000B7640000}"/>
    <cellStyle name="Notas 2 2 3 2 3 5 3" xfId="25782" xr:uid="{00000000-0005-0000-0000-0000B8640000}"/>
    <cellStyle name="Notas 2 2 3 2 3 5 4" xfId="25783" xr:uid="{00000000-0005-0000-0000-0000B9640000}"/>
    <cellStyle name="Notas 2 2 3 2 3 5 5" xfId="25784" xr:uid="{00000000-0005-0000-0000-0000BA640000}"/>
    <cellStyle name="Notas 2 2 3 2 3 5 6" xfId="25785" xr:uid="{00000000-0005-0000-0000-0000BB640000}"/>
    <cellStyle name="Notas 2 2 3 2 3 6" xfId="25786" xr:uid="{00000000-0005-0000-0000-0000BC640000}"/>
    <cellStyle name="Notas 2 2 3 2 3 6 2" xfId="25787" xr:uid="{00000000-0005-0000-0000-0000BD640000}"/>
    <cellStyle name="Notas 2 2 3 2 3 6 3" xfId="25788" xr:uid="{00000000-0005-0000-0000-0000BE640000}"/>
    <cellStyle name="Notas 2 2 3 2 3 6 4" xfId="25789" xr:uid="{00000000-0005-0000-0000-0000BF640000}"/>
    <cellStyle name="Notas 2 2 3 2 3 6 5" xfId="25790" xr:uid="{00000000-0005-0000-0000-0000C0640000}"/>
    <cellStyle name="Notas 2 2 3 2 3 6 6" xfId="25791" xr:uid="{00000000-0005-0000-0000-0000C1640000}"/>
    <cellStyle name="Notas 2 2 3 2 3 7" xfId="25792" xr:uid="{00000000-0005-0000-0000-0000C2640000}"/>
    <cellStyle name="Notas 2 2 3 2 3 7 2" xfId="25793" xr:uid="{00000000-0005-0000-0000-0000C3640000}"/>
    <cellStyle name="Notas 2 2 3 2 3 7 3" xfId="25794" xr:uid="{00000000-0005-0000-0000-0000C4640000}"/>
    <cellStyle name="Notas 2 2 3 2 3 7 4" xfId="25795" xr:uid="{00000000-0005-0000-0000-0000C5640000}"/>
    <cellStyle name="Notas 2 2 3 2 3 7 5" xfId="25796" xr:uid="{00000000-0005-0000-0000-0000C6640000}"/>
    <cellStyle name="Notas 2 2 3 2 3 7 6" xfId="25797" xr:uid="{00000000-0005-0000-0000-0000C7640000}"/>
    <cellStyle name="Notas 2 2 3 2 3 8" xfId="25798" xr:uid="{00000000-0005-0000-0000-0000C8640000}"/>
    <cellStyle name="Notas 2 2 3 2 3 8 2" xfId="25799" xr:uid="{00000000-0005-0000-0000-0000C9640000}"/>
    <cellStyle name="Notas 2 2 3 2 3 8 3" xfId="25800" xr:uid="{00000000-0005-0000-0000-0000CA640000}"/>
    <cellStyle name="Notas 2 2 3 2 3 8 4" xfId="25801" xr:uid="{00000000-0005-0000-0000-0000CB640000}"/>
    <cellStyle name="Notas 2 2 3 2 3 8 5" xfId="25802" xr:uid="{00000000-0005-0000-0000-0000CC640000}"/>
    <cellStyle name="Notas 2 2 3 2 3 8 6" xfId="25803" xr:uid="{00000000-0005-0000-0000-0000CD640000}"/>
    <cellStyle name="Notas 2 2 3 2 3 9" xfId="25804" xr:uid="{00000000-0005-0000-0000-0000CE640000}"/>
    <cellStyle name="Notas 2 2 3 2 4" xfId="25805" xr:uid="{00000000-0005-0000-0000-0000CF640000}"/>
    <cellStyle name="Notas 2 2 3 2 4 10" xfId="25806" xr:uid="{00000000-0005-0000-0000-0000D0640000}"/>
    <cellStyle name="Notas 2 2 3 2 4 11" xfId="25807" xr:uid="{00000000-0005-0000-0000-0000D1640000}"/>
    <cellStyle name="Notas 2 2 3 2 4 12" xfId="25808" xr:uid="{00000000-0005-0000-0000-0000D2640000}"/>
    <cellStyle name="Notas 2 2 3 2 4 13" xfId="25809" xr:uid="{00000000-0005-0000-0000-0000D3640000}"/>
    <cellStyle name="Notas 2 2 3 2 4 14" xfId="25810" xr:uid="{00000000-0005-0000-0000-0000D4640000}"/>
    <cellStyle name="Notas 2 2 3 2 4 2" xfId="25811" xr:uid="{00000000-0005-0000-0000-0000D5640000}"/>
    <cellStyle name="Notas 2 2 3 2 4 2 2" xfId="25812" xr:uid="{00000000-0005-0000-0000-0000D6640000}"/>
    <cellStyle name="Notas 2 2 3 2 4 2 3" xfId="25813" xr:uid="{00000000-0005-0000-0000-0000D7640000}"/>
    <cellStyle name="Notas 2 2 3 2 4 2 4" xfId="25814" xr:uid="{00000000-0005-0000-0000-0000D8640000}"/>
    <cellStyle name="Notas 2 2 3 2 4 2 5" xfId="25815" xr:uid="{00000000-0005-0000-0000-0000D9640000}"/>
    <cellStyle name="Notas 2 2 3 2 4 2 6" xfId="25816" xr:uid="{00000000-0005-0000-0000-0000DA640000}"/>
    <cellStyle name="Notas 2 2 3 2 4 3" xfId="25817" xr:uid="{00000000-0005-0000-0000-0000DB640000}"/>
    <cellStyle name="Notas 2 2 3 2 4 3 2" xfId="25818" xr:uid="{00000000-0005-0000-0000-0000DC640000}"/>
    <cellStyle name="Notas 2 2 3 2 4 3 3" xfId="25819" xr:uid="{00000000-0005-0000-0000-0000DD640000}"/>
    <cellStyle name="Notas 2 2 3 2 4 3 4" xfId="25820" xr:uid="{00000000-0005-0000-0000-0000DE640000}"/>
    <cellStyle name="Notas 2 2 3 2 4 3 5" xfId="25821" xr:uid="{00000000-0005-0000-0000-0000DF640000}"/>
    <cellStyle name="Notas 2 2 3 2 4 3 6" xfId="25822" xr:uid="{00000000-0005-0000-0000-0000E0640000}"/>
    <cellStyle name="Notas 2 2 3 2 4 4" xfId="25823" xr:uid="{00000000-0005-0000-0000-0000E1640000}"/>
    <cellStyle name="Notas 2 2 3 2 4 4 2" xfId="25824" xr:uid="{00000000-0005-0000-0000-0000E2640000}"/>
    <cellStyle name="Notas 2 2 3 2 4 4 3" xfId="25825" xr:uid="{00000000-0005-0000-0000-0000E3640000}"/>
    <cellStyle name="Notas 2 2 3 2 4 4 4" xfId="25826" xr:uid="{00000000-0005-0000-0000-0000E4640000}"/>
    <cellStyle name="Notas 2 2 3 2 4 4 5" xfId="25827" xr:uid="{00000000-0005-0000-0000-0000E5640000}"/>
    <cellStyle name="Notas 2 2 3 2 4 4 6" xfId="25828" xr:uid="{00000000-0005-0000-0000-0000E6640000}"/>
    <cellStyle name="Notas 2 2 3 2 4 5" xfId="25829" xr:uid="{00000000-0005-0000-0000-0000E7640000}"/>
    <cellStyle name="Notas 2 2 3 2 4 5 2" xfId="25830" xr:uid="{00000000-0005-0000-0000-0000E8640000}"/>
    <cellStyle name="Notas 2 2 3 2 4 5 3" xfId="25831" xr:uid="{00000000-0005-0000-0000-0000E9640000}"/>
    <cellStyle name="Notas 2 2 3 2 4 5 4" xfId="25832" xr:uid="{00000000-0005-0000-0000-0000EA640000}"/>
    <cellStyle name="Notas 2 2 3 2 4 5 5" xfId="25833" xr:uid="{00000000-0005-0000-0000-0000EB640000}"/>
    <cellStyle name="Notas 2 2 3 2 4 5 6" xfId="25834" xr:uid="{00000000-0005-0000-0000-0000EC640000}"/>
    <cellStyle name="Notas 2 2 3 2 4 6" xfId="25835" xr:uid="{00000000-0005-0000-0000-0000ED640000}"/>
    <cellStyle name="Notas 2 2 3 2 4 6 2" xfId="25836" xr:uid="{00000000-0005-0000-0000-0000EE640000}"/>
    <cellStyle name="Notas 2 2 3 2 4 6 3" xfId="25837" xr:uid="{00000000-0005-0000-0000-0000EF640000}"/>
    <cellStyle name="Notas 2 2 3 2 4 6 4" xfId="25838" xr:uid="{00000000-0005-0000-0000-0000F0640000}"/>
    <cellStyle name="Notas 2 2 3 2 4 6 5" xfId="25839" xr:uid="{00000000-0005-0000-0000-0000F1640000}"/>
    <cellStyle name="Notas 2 2 3 2 4 6 6" xfId="25840" xr:uid="{00000000-0005-0000-0000-0000F2640000}"/>
    <cellStyle name="Notas 2 2 3 2 4 7" xfId="25841" xr:uid="{00000000-0005-0000-0000-0000F3640000}"/>
    <cellStyle name="Notas 2 2 3 2 4 7 2" xfId="25842" xr:uid="{00000000-0005-0000-0000-0000F4640000}"/>
    <cellStyle name="Notas 2 2 3 2 4 7 3" xfId="25843" xr:uid="{00000000-0005-0000-0000-0000F5640000}"/>
    <cellStyle name="Notas 2 2 3 2 4 7 4" xfId="25844" xr:uid="{00000000-0005-0000-0000-0000F6640000}"/>
    <cellStyle name="Notas 2 2 3 2 4 7 5" xfId="25845" xr:uid="{00000000-0005-0000-0000-0000F7640000}"/>
    <cellStyle name="Notas 2 2 3 2 4 7 6" xfId="25846" xr:uid="{00000000-0005-0000-0000-0000F8640000}"/>
    <cellStyle name="Notas 2 2 3 2 4 8" xfId="25847" xr:uid="{00000000-0005-0000-0000-0000F9640000}"/>
    <cellStyle name="Notas 2 2 3 2 4 8 2" xfId="25848" xr:uid="{00000000-0005-0000-0000-0000FA640000}"/>
    <cellStyle name="Notas 2 2 3 2 4 8 3" xfId="25849" xr:uid="{00000000-0005-0000-0000-0000FB640000}"/>
    <cellStyle name="Notas 2 2 3 2 4 8 4" xfId="25850" xr:uid="{00000000-0005-0000-0000-0000FC640000}"/>
    <cellStyle name="Notas 2 2 3 2 4 8 5" xfId="25851" xr:uid="{00000000-0005-0000-0000-0000FD640000}"/>
    <cellStyle name="Notas 2 2 3 2 4 8 6" xfId="25852" xr:uid="{00000000-0005-0000-0000-0000FE640000}"/>
    <cellStyle name="Notas 2 2 3 2 4 9" xfId="25853" xr:uid="{00000000-0005-0000-0000-0000FF640000}"/>
    <cellStyle name="Notas 2 2 3 2 5" xfId="25854" xr:uid="{00000000-0005-0000-0000-000000650000}"/>
    <cellStyle name="Notas 2 2 3 2 5 10" xfId="25855" xr:uid="{00000000-0005-0000-0000-000001650000}"/>
    <cellStyle name="Notas 2 2 3 2 5 11" xfId="25856" xr:uid="{00000000-0005-0000-0000-000002650000}"/>
    <cellStyle name="Notas 2 2 3 2 5 12" xfId="25857" xr:uid="{00000000-0005-0000-0000-000003650000}"/>
    <cellStyle name="Notas 2 2 3 2 5 13" xfId="25858" xr:uid="{00000000-0005-0000-0000-000004650000}"/>
    <cellStyle name="Notas 2 2 3 2 5 14" xfId="25859" xr:uid="{00000000-0005-0000-0000-000005650000}"/>
    <cellStyle name="Notas 2 2 3 2 5 2" xfId="25860" xr:uid="{00000000-0005-0000-0000-000006650000}"/>
    <cellStyle name="Notas 2 2 3 2 5 2 2" xfId="25861" xr:uid="{00000000-0005-0000-0000-000007650000}"/>
    <cellStyle name="Notas 2 2 3 2 5 2 3" xfId="25862" xr:uid="{00000000-0005-0000-0000-000008650000}"/>
    <cellStyle name="Notas 2 2 3 2 5 2 4" xfId="25863" xr:uid="{00000000-0005-0000-0000-000009650000}"/>
    <cellStyle name="Notas 2 2 3 2 5 2 5" xfId="25864" xr:uid="{00000000-0005-0000-0000-00000A650000}"/>
    <cellStyle name="Notas 2 2 3 2 5 2 6" xfId="25865" xr:uid="{00000000-0005-0000-0000-00000B650000}"/>
    <cellStyle name="Notas 2 2 3 2 5 3" xfId="25866" xr:uid="{00000000-0005-0000-0000-00000C650000}"/>
    <cellStyle name="Notas 2 2 3 2 5 3 2" xfId="25867" xr:uid="{00000000-0005-0000-0000-00000D650000}"/>
    <cellStyle name="Notas 2 2 3 2 5 3 3" xfId="25868" xr:uid="{00000000-0005-0000-0000-00000E650000}"/>
    <cellStyle name="Notas 2 2 3 2 5 3 4" xfId="25869" xr:uid="{00000000-0005-0000-0000-00000F650000}"/>
    <cellStyle name="Notas 2 2 3 2 5 3 5" xfId="25870" xr:uid="{00000000-0005-0000-0000-000010650000}"/>
    <cellStyle name="Notas 2 2 3 2 5 3 6" xfId="25871" xr:uid="{00000000-0005-0000-0000-000011650000}"/>
    <cellStyle name="Notas 2 2 3 2 5 4" xfId="25872" xr:uid="{00000000-0005-0000-0000-000012650000}"/>
    <cellStyle name="Notas 2 2 3 2 5 4 2" xfId="25873" xr:uid="{00000000-0005-0000-0000-000013650000}"/>
    <cellStyle name="Notas 2 2 3 2 5 4 3" xfId="25874" xr:uid="{00000000-0005-0000-0000-000014650000}"/>
    <cellStyle name="Notas 2 2 3 2 5 4 4" xfId="25875" xr:uid="{00000000-0005-0000-0000-000015650000}"/>
    <cellStyle name="Notas 2 2 3 2 5 4 5" xfId="25876" xr:uid="{00000000-0005-0000-0000-000016650000}"/>
    <cellStyle name="Notas 2 2 3 2 5 4 6" xfId="25877" xr:uid="{00000000-0005-0000-0000-000017650000}"/>
    <cellStyle name="Notas 2 2 3 2 5 5" xfId="25878" xr:uid="{00000000-0005-0000-0000-000018650000}"/>
    <cellStyle name="Notas 2 2 3 2 5 5 2" xfId="25879" xr:uid="{00000000-0005-0000-0000-000019650000}"/>
    <cellStyle name="Notas 2 2 3 2 5 5 3" xfId="25880" xr:uid="{00000000-0005-0000-0000-00001A650000}"/>
    <cellStyle name="Notas 2 2 3 2 5 5 4" xfId="25881" xr:uid="{00000000-0005-0000-0000-00001B650000}"/>
    <cellStyle name="Notas 2 2 3 2 5 5 5" xfId="25882" xr:uid="{00000000-0005-0000-0000-00001C650000}"/>
    <cellStyle name="Notas 2 2 3 2 5 5 6" xfId="25883" xr:uid="{00000000-0005-0000-0000-00001D650000}"/>
    <cellStyle name="Notas 2 2 3 2 5 6" xfId="25884" xr:uid="{00000000-0005-0000-0000-00001E650000}"/>
    <cellStyle name="Notas 2 2 3 2 5 6 2" xfId="25885" xr:uid="{00000000-0005-0000-0000-00001F650000}"/>
    <cellStyle name="Notas 2 2 3 2 5 6 3" xfId="25886" xr:uid="{00000000-0005-0000-0000-000020650000}"/>
    <cellStyle name="Notas 2 2 3 2 5 6 4" xfId="25887" xr:uid="{00000000-0005-0000-0000-000021650000}"/>
    <cellStyle name="Notas 2 2 3 2 5 6 5" xfId="25888" xr:uid="{00000000-0005-0000-0000-000022650000}"/>
    <cellStyle name="Notas 2 2 3 2 5 6 6" xfId="25889" xr:uid="{00000000-0005-0000-0000-000023650000}"/>
    <cellStyle name="Notas 2 2 3 2 5 7" xfId="25890" xr:uid="{00000000-0005-0000-0000-000024650000}"/>
    <cellStyle name="Notas 2 2 3 2 5 7 2" xfId="25891" xr:uid="{00000000-0005-0000-0000-000025650000}"/>
    <cellStyle name="Notas 2 2 3 2 5 7 3" xfId="25892" xr:uid="{00000000-0005-0000-0000-000026650000}"/>
    <cellStyle name="Notas 2 2 3 2 5 7 4" xfId="25893" xr:uid="{00000000-0005-0000-0000-000027650000}"/>
    <cellStyle name="Notas 2 2 3 2 5 7 5" xfId="25894" xr:uid="{00000000-0005-0000-0000-000028650000}"/>
    <cellStyle name="Notas 2 2 3 2 5 7 6" xfId="25895" xr:uid="{00000000-0005-0000-0000-000029650000}"/>
    <cellStyle name="Notas 2 2 3 2 5 8" xfId="25896" xr:uid="{00000000-0005-0000-0000-00002A650000}"/>
    <cellStyle name="Notas 2 2 3 2 5 8 2" xfId="25897" xr:uid="{00000000-0005-0000-0000-00002B650000}"/>
    <cellStyle name="Notas 2 2 3 2 5 8 3" xfId="25898" xr:uid="{00000000-0005-0000-0000-00002C650000}"/>
    <cellStyle name="Notas 2 2 3 2 5 8 4" xfId="25899" xr:uid="{00000000-0005-0000-0000-00002D650000}"/>
    <cellStyle name="Notas 2 2 3 2 5 8 5" xfId="25900" xr:uid="{00000000-0005-0000-0000-00002E650000}"/>
    <cellStyle name="Notas 2 2 3 2 5 8 6" xfId="25901" xr:uid="{00000000-0005-0000-0000-00002F650000}"/>
    <cellStyle name="Notas 2 2 3 2 5 9" xfId="25902" xr:uid="{00000000-0005-0000-0000-000030650000}"/>
    <cellStyle name="Notas 2 2 3 2 6" xfId="25903" xr:uid="{00000000-0005-0000-0000-000031650000}"/>
    <cellStyle name="Notas 2 2 3 2 6 10" xfId="25904" xr:uid="{00000000-0005-0000-0000-000032650000}"/>
    <cellStyle name="Notas 2 2 3 2 6 11" xfId="25905" xr:uid="{00000000-0005-0000-0000-000033650000}"/>
    <cellStyle name="Notas 2 2 3 2 6 12" xfId="25906" xr:uid="{00000000-0005-0000-0000-000034650000}"/>
    <cellStyle name="Notas 2 2 3 2 6 13" xfId="25907" xr:uid="{00000000-0005-0000-0000-000035650000}"/>
    <cellStyle name="Notas 2 2 3 2 6 2" xfId="25908" xr:uid="{00000000-0005-0000-0000-000036650000}"/>
    <cellStyle name="Notas 2 2 3 2 6 2 2" xfId="25909" xr:uid="{00000000-0005-0000-0000-000037650000}"/>
    <cellStyle name="Notas 2 2 3 2 6 2 3" xfId="25910" xr:uid="{00000000-0005-0000-0000-000038650000}"/>
    <cellStyle name="Notas 2 2 3 2 6 2 4" xfId="25911" xr:uid="{00000000-0005-0000-0000-000039650000}"/>
    <cellStyle name="Notas 2 2 3 2 6 2 5" xfId="25912" xr:uid="{00000000-0005-0000-0000-00003A650000}"/>
    <cellStyle name="Notas 2 2 3 2 6 2 6" xfId="25913" xr:uid="{00000000-0005-0000-0000-00003B650000}"/>
    <cellStyle name="Notas 2 2 3 2 6 3" xfId="25914" xr:uid="{00000000-0005-0000-0000-00003C650000}"/>
    <cellStyle name="Notas 2 2 3 2 6 3 2" xfId="25915" xr:uid="{00000000-0005-0000-0000-00003D650000}"/>
    <cellStyle name="Notas 2 2 3 2 6 3 3" xfId="25916" xr:uid="{00000000-0005-0000-0000-00003E650000}"/>
    <cellStyle name="Notas 2 2 3 2 6 3 4" xfId="25917" xr:uid="{00000000-0005-0000-0000-00003F650000}"/>
    <cellStyle name="Notas 2 2 3 2 6 3 5" xfId="25918" xr:uid="{00000000-0005-0000-0000-000040650000}"/>
    <cellStyle name="Notas 2 2 3 2 6 3 6" xfId="25919" xr:uid="{00000000-0005-0000-0000-000041650000}"/>
    <cellStyle name="Notas 2 2 3 2 6 4" xfId="25920" xr:uid="{00000000-0005-0000-0000-000042650000}"/>
    <cellStyle name="Notas 2 2 3 2 6 4 2" xfId="25921" xr:uid="{00000000-0005-0000-0000-000043650000}"/>
    <cellStyle name="Notas 2 2 3 2 6 4 3" xfId="25922" xr:uid="{00000000-0005-0000-0000-000044650000}"/>
    <cellStyle name="Notas 2 2 3 2 6 4 4" xfId="25923" xr:uid="{00000000-0005-0000-0000-000045650000}"/>
    <cellStyle name="Notas 2 2 3 2 6 4 5" xfId="25924" xr:uid="{00000000-0005-0000-0000-000046650000}"/>
    <cellStyle name="Notas 2 2 3 2 6 4 6" xfId="25925" xr:uid="{00000000-0005-0000-0000-000047650000}"/>
    <cellStyle name="Notas 2 2 3 2 6 5" xfId="25926" xr:uid="{00000000-0005-0000-0000-000048650000}"/>
    <cellStyle name="Notas 2 2 3 2 6 5 2" xfId="25927" xr:uid="{00000000-0005-0000-0000-000049650000}"/>
    <cellStyle name="Notas 2 2 3 2 6 5 3" xfId="25928" xr:uid="{00000000-0005-0000-0000-00004A650000}"/>
    <cellStyle name="Notas 2 2 3 2 6 5 4" xfId="25929" xr:uid="{00000000-0005-0000-0000-00004B650000}"/>
    <cellStyle name="Notas 2 2 3 2 6 5 5" xfId="25930" xr:uid="{00000000-0005-0000-0000-00004C650000}"/>
    <cellStyle name="Notas 2 2 3 2 6 5 6" xfId="25931" xr:uid="{00000000-0005-0000-0000-00004D650000}"/>
    <cellStyle name="Notas 2 2 3 2 6 6" xfId="25932" xr:uid="{00000000-0005-0000-0000-00004E650000}"/>
    <cellStyle name="Notas 2 2 3 2 6 6 2" xfId="25933" xr:uid="{00000000-0005-0000-0000-00004F650000}"/>
    <cellStyle name="Notas 2 2 3 2 6 6 3" xfId="25934" xr:uid="{00000000-0005-0000-0000-000050650000}"/>
    <cellStyle name="Notas 2 2 3 2 6 6 4" xfId="25935" xr:uid="{00000000-0005-0000-0000-000051650000}"/>
    <cellStyle name="Notas 2 2 3 2 6 6 5" xfId="25936" xr:uid="{00000000-0005-0000-0000-000052650000}"/>
    <cellStyle name="Notas 2 2 3 2 6 6 6" xfId="25937" xr:uid="{00000000-0005-0000-0000-000053650000}"/>
    <cellStyle name="Notas 2 2 3 2 6 7" xfId="25938" xr:uid="{00000000-0005-0000-0000-000054650000}"/>
    <cellStyle name="Notas 2 2 3 2 6 7 2" xfId="25939" xr:uid="{00000000-0005-0000-0000-000055650000}"/>
    <cellStyle name="Notas 2 2 3 2 6 7 3" xfId="25940" xr:uid="{00000000-0005-0000-0000-000056650000}"/>
    <cellStyle name="Notas 2 2 3 2 6 7 4" xfId="25941" xr:uid="{00000000-0005-0000-0000-000057650000}"/>
    <cellStyle name="Notas 2 2 3 2 6 7 5" xfId="25942" xr:uid="{00000000-0005-0000-0000-000058650000}"/>
    <cellStyle name="Notas 2 2 3 2 6 7 6" xfId="25943" xr:uid="{00000000-0005-0000-0000-000059650000}"/>
    <cellStyle name="Notas 2 2 3 2 6 8" xfId="25944" xr:uid="{00000000-0005-0000-0000-00005A650000}"/>
    <cellStyle name="Notas 2 2 3 2 6 8 2" xfId="25945" xr:uid="{00000000-0005-0000-0000-00005B650000}"/>
    <cellStyle name="Notas 2 2 3 2 6 8 3" xfId="25946" xr:uid="{00000000-0005-0000-0000-00005C650000}"/>
    <cellStyle name="Notas 2 2 3 2 6 8 4" xfId="25947" xr:uid="{00000000-0005-0000-0000-00005D650000}"/>
    <cellStyle name="Notas 2 2 3 2 6 8 5" xfId="25948" xr:uid="{00000000-0005-0000-0000-00005E650000}"/>
    <cellStyle name="Notas 2 2 3 2 6 8 6" xfId="25949" xr:uid="{00000000-0005-0000-0000-00005F650000}"/>
    <cellStyle name="Notas 2 2 3 2 6 9" xfId="25950" xr:uid="{00000000-0005-0000-0000-000060650000}"/>
    <cellStyle name="Notas 2 2 3 2 7" xfId="25951" xr:uid="{00000000-0005-0000-0000-000061650000}"/>
    <cellStyle name="Notas 2 2 3 2 7 10" xfId="25952" xr:uid="{00000000-0005-0000-0000-000062650000}"/>
    <cellStyle name="Notas 2 2 3 2 7 11" xfId="25953" xr:uid="{00000000-0005-0000-0000-000063650000}"/>
    <cellStyle name="Notas 2 2 3 2 7 12" xfId="25954" xr:uid="{00000000-0005-0000-0000-000064650000}"/>
    <cellStyle name="Notas 2 2 3 2 7 13" xfId="25955" xr:uid="{00000000-0005-0000-0000-000065650000}"/>
    <cellStyle name="Notas 2 2 3 2 7 2" xfId="25956" xr:uid="{00000000-0005-0000-0000-000066650000}"/>
    <cellStyle name="Notas 2 2 3 2 7 2 2" xfId="25957" xr:uid="{00000000-0005-0000-0000-000067650000}"/>
    <cellStyle name="Notas 2 2 3 2 7 2 3" xfId="25958" xr:uid="{00000000-0005-0000-0000-000068650000}"/>
    <cellStyle name="Notas 2 2 3 2 7 2 4" xfId="25959" xr:uid="{00000000-0005-0000-0000-000069650000}"/>
    <cellStyle name="Notas 2 2 3 2 7 2 5" xfId="25960" xr:uid="{00000000-0005-0000-0000-00006A650000}"/>
    <cellStyle name="Notas 2 2 3 2 7 2 6" xfId="25961" xr:uid="{00000000-0005-0000-0000-00006B650000}"/>
    <cellStyle name="Notas 2 2 3 2 7 3" xfId="25962" xr:uid="{00000000-0005-0000-0000-00006C650000}"/>
    <cellStyle name="Notas 2 2 3 2 7 3 2" xfId="25963" xr:uid="{00000000-0005-0000-0000-00006D650000}"/>
    <cellStyle name="Notas 2 2 3 2 7 3 3" xfId="25964" xr:uid="{00000000-0005-0000-0000-00006E650000}"/>
    <cellStyle name="Notas 2 2 3 2 7 3 4" xfId="25965" xr:uid="{00000000-0005-0000-0000-00006F650000}"/>
    <cellStyle name="Notas 2 2 3 2 7 3 5" xfId="25966" xr:uid="{00000000-0005-0000-0000-000070650000}"/>
    <cellStyle name="Notas 2 2 3 2 7 3 6" xfId="25967" xr:uid="{00000000-0005-0000-0000-000071650000}"/>
    <cellStyle name="Notas 2 2 3 2 7 4" xfId="25968" xr:uid="{00000000-0005-0000-0000-000072650000}"/>
    <cellStyle name="Notas 2 2 3 2 7 4 2" xfId="25969" xr:uid="{00000000-0005-0000-0000-000073650000}"/>
    <cellStyle name="Notas 2 2 3 2 7 4 3" xfId="25970" xr:uid="{00000000-0005-0000-0000-000074650000}"/>
    <cellStyle name="Notas 2 2 3 2 7 4 4" xfId="25971" xr:uid="{00000000-0005-0000-0000-000075650000}"/>
    <cellStyle name="Notas 2 2 3 2 7 4 5" xfId="25972" xr:uid="{00000000-0005-0000-0000-000076650000}"/>
    <cellStyle name="Notas 2 2 3 2 7 4 6" xfId="25973" xr:uid="{00000000-0005-0000-0000-000077650000}"/>
    <cellStyle name="Notas 2 2 3 2 7 5" xfId="25974" xr:uid="{00000000-0005-0000-0000-000078650000}"/>
    <cellStyle name="Notas 2 2 3 2 7 5 2" xfId="25975" xr:uid="{00000000-0005-0000-0000-000079650000}"/>
    <cellStyle name="Notas 2 2 3 2 7 5 3" xfId="25976" xr:uid="{00000000-0005-0000-0000-00007A650000}"/>
    <cellStyle name="Notas 2 2 3 2 7 5 4" xfId="25977" xr:uid="{00000000-0005-0000-0000-00007B650000}"/>
    <cellStyle name="Notas 2 2 3 2 7 5 5" xfId="25978" xr:uid="{00000000-0005-0000-0000-00007C650000}"/>
    <cellStyle name="Notas 2 2 3 2 7 5 6" xfId="25979" xr:uid="{00000000-0005-0000-0000-00007D650000}"/>
    <cellStyle name="Notas 2 2 3 2 7 6" xfId="25980" xr:uid="{00000000-0005-0000-0000-00007E650000}"/>
    <cellStyle name="Notas 2 2 3 2 7 6 2" xfId="25981" xr:uid="{00000000-0005-0000-0000-00007F650000}"/>
    <cellStyle name="Notas 2 2 3 2 7 6 3" xfId="25982" xr:uid="{00000000-0005-0000-0000-000080650000}"/>
    <cellStyle name="Notas 2 2 3 2 7 6 4" xfId="25983" xr:uid="{00000000-0005-0000-0000-000081650000}"/>
    <cellStyle name="Notas 2 2 3 2 7 6 5" xfId="25984" xr:uid="{00000000-0005-0000-0000-000082650000}"/>
    <cellStyle name="Notas 2 2 3 2 7 6 6" xfId="25985" xr:uid="{00000000-0005-0000-0000-000083650000}"/>
    <cellStyle name="Notas 2 2 3 2 7 7" xfId="25986" xr:uid="{00000000-0005-0000-0000-000084650000}"/>
    <cellStyle name="Notas 2 2 3 2 7 7 2" xfId="25987" xr:uid="{00000000-0005-0000-0000-000085650000}"/>
    <cellStyle name="Notas 2 2 3 2 7 7 3" xfId="25988" xr:uid="{00000000-0005-0000-0000-000086650000}"/>
    <cellStyle name="Notas 2 2 3 2 7 7 4" xfId="25989" xr:uid="{00000000-0005-0000-0000-000087650000}"/>
    <cellStyle name="Notas 2 2 3 2 7 7 5" xfId="25990" xr:uid="{00000000-0005-0000-0000-000088650000}"/>
    <cellStyle name="Notas 2 2 3 2 7 7 6" xfId="25991" xr:uid="{00000000-0005-0000-0000-000089650000}"/>
    <cellStyle name="Notas 2 2 3 2 7 8" xfId="25992" xr:uid="{00000000-0005-0000-0000-00008A650000}"/>
    <cellStyle name="Notas 2 2 3 2 7 8 2" xfId="25993" xr:uid="{00000000-0005-0000-0000-00008B650000}"/>
    <cellStyle name="Notas 2 2 3 2 7 8 3" xfId="25994" xr:uid="{00000000-0005-0000-0000-00008C650000}"/>
    <cellStyle name="Notas 2 2 3 2 7 8 4" xfId="25995" xr:uid="{00000000-0005-0000-0000-00008D650000}"/>
    <cellStyle name="Notas 2 2 3 2 7 8 5" xfId="25996" xr:uid="{00000000-0005-0000-0000-00008E650000}"/>
    <cellStyle name="Notas 2 2 3 2 7 8 6" xfId="25997" xr:uid="{00000000-0005-0000-0000-00008F650000}"/>
    <cellStyle name="Notas 2 2 3 2 7 9" xfId="25998" xr:uid="{00000000-0005-0000-0000-000090650000}"/>
    <cellStyle name="Notas 2 2 3 2 8" xfId="25999" xr:uid="{00000000-0005-0000-0000-000091650000}"/>
    <cellStyle name="Notas 2 2 3 2 8 2" xfId="26000" xr:uid="{00000000-0005-0000-0000-000092650000}"/>
    <cellStyle name="Notas 2 2 3 2 8 3" xfId="26001" xr:uid="{00000000-0005-0000-0000-000093650000}"/>
    <cellStyle name="Notas 2 2 3 2 8 4" xfId="26002" xr:uid="{00000000-0005-0000-0000-000094650000}"/>
    <cellStyle name="Notas 2 2 3 2 8 5" xfId="26003" xr:uid="{00000000-0005-0000-0000-000095650000}"/>
    <cellStyle name="Notas 2 2 3 2 8 6" xfId="26004" xr:uid="{00000000-0005-0000-0000-000096650000}"/>
    <cellStyle name="Notas 2 2 3 2 9" xfId="26005" xr:uid="{00000000-0005-0000-0000-000097650000}"/>
    <cellStyle name="Notas 2 2 3 2 9 2" xfId="26006" xr:uid="{00000000-0005-0000-0000-000098650000}"/>
    <cellStyle name="Notas 2 2 3 2 9 3" xfId="26007" xr:uid="{00000000-0005-0000-0000-000099650000}"/>
    <cellStyle name="Notas 2 2 3 2 9 4" xfId="26008" xr:uid="{00000000-0005-0000-0000-00009A650000}"/>
    <cellStyle name="Notas 2 2 3 2 9 5" xfId="26009" xr:uid="{00000000-0005-0000-0000-00009B650000}"/>
    <cellStyle name="Notas 2 2 3 2 9 6" xfId="26010" xr:uid="{00000000-0005-0000-0000-00009C650000}"/>
    <cellStyle name="Notas 2 2 3 20" xfId="26011" xr:uid="{00000000-0005-0000-0000-00009D650000}"/>
    <cellStyle name="Notas 2 2 3 21" xfId="26012" xr:uid="{00000000-0005-0000-0000-00009E650000}"/>
    <cellStyle name="Notas 2 2 3 3" xfId="26013" xr:uid="{00000000-0005-0000-0000-00009F650000}"/>
    <cellStyle name="Notas 2 2 3 3 10" xfId="26014" xr:uid="{00000000-0005-0000-0000-0000A0650000}"/>
    <cellStyle name="Notas 2 2 3 3 11" xfId="26015" xr:uid="{00000000-0005-0000-0000-0000A1650000}"/>
    <cellStyle name="Notas 2 2 3 3 12" xfId="26016" xr:uid="{00000000-0005-0000-0000-0000A2650000}"/>
    <cellStyle name="Notas 2 2 3 3 13" xfId="26017" xr:uid="{00000000-0005-0000-0000-0000A3650000}"/>
    <cellStyle name="Notas 2 2 3 3 14" xfId="26018" xr:uid="{00000000-0005-0000-0000-0000A4650000}"/>
    <cellStyle name="Notas 2 2 3 3 15" xfId="26019" xr:uid="{00000000-0005-0000-0000-0000A5650000}"/>
    <cellStyle name="Notas 2 2 3 3 2" xfId="26020" xr:uid="{00000000-0005-0000-0000-0000A6650000}"/>
    <cellStyle name="Notas 2 2 3 3 2 10" xfId="26021" xr:uid="{00000000-0005-0000-0000-0000A7650000}"/>
    <cellStyle name="Notas 2 2 3 3 2 11" xfId="26022" xr:uid="{00000000-0005-0000-0000-0000A8650000}"/>
    <cellStyle name="Notas 2 2 3 3 2 12" xfId="26023" xr:uid="{00000000-0005-0000-0000-0000A9650000}"/>
    <cellStyle name="Notas 2 2 3 3 2 13" xfId="26024" xr:uid="{00000000-0005-0000-0000-0000AA650000}"/>
    <cellStyle name="Notas 2 2 3 3 2 14" xfId="26025" xr:uid="{00000000-0005-0000-0000-0000AB650000}"/>
    <cellStyle name="Notas 2 2 3 3 2 2" xfId="26026" xr:uid="{00000000-0005-0000-0000-0000AC650000}"/>
    <cellStyle name="Notas 2 2 3 3 2 2 2" xfId="26027" xr:uid="{00000000-0005-0000-0000-0000AD650000}"/>
    <cellStyle name="Notas 2 2 3 3 2 2 3" xfId="26028" xr:uid="{00000000-0005-0000-0000-0000AE650000}"/>
    <cellStyle name="Notas 2 2 3 3 2 2 4" xfId="26029" xr:uid="{00000000-0005-0000-0000-0000AF650000}"/>
    <cellStyle name="Notas 2 2 3 3 2 2 5" xfId="26030" xr:uid="{00000000-0005-0000-0000-0000B0650000}"/>
    <cellStyle name="Notas 2 2 3 3 2 2 6" xfId="26031" xr:uid="{00000000-0005-0000-0000-0000B1650000}"/>
    <cellStyle name="Notas 2 2 3 3 2 3" xfId="26032" xr:uid="{00000000-0005-0000-0000-0000B2650000}"/>
    <cellStyle name="Notas 2 2 3 3 2 3 2" xfId="26033" xr:uid="{00000000-0005-0000-0000-0000B3650000}"/>
    <cellStyle name="Notas 2 2 3 3 2 3 3" xfId="26034" xr:uid="{00000000-0005-0000-0000-0000B4650000}"/>
    <cellStyle name="Notas 2 2 3 3 2 3 4" xfId="26035" xr:uid="{00000000-0005-0000-0000-0000B5650000}"/>
    <cellStyle name="Notas 2 2 3 3 2 3 5" xfId="26036" xr:uid="{00000000-0005-0000-0000-0000B6650000}"/>
    <cellStyle name="Notas 2 2 3 3 2 3 6" xfId="26037" xr:uid="{00000000-0005-0000-0000-0000B7650000}"/>
    <cellStyle name="Notas 2 2 3 3 2 4" xfId="26038" xr:uid="{00000000-0005-0000-0000-0000B8650000}"/>
    <cellStyle name="Notas 2 2 3 3 2 4 2" xfId="26039" xr:uid="{00000000-0005-0000-0000-0000B9650000}"/>
    <cellStyle name="Notas 2 2 3 3 2 4 3" xfId="26040" xr:uid="{00000000-0005-0000-0000-0000BA650000}"/>
    <cellStyle name="Notas 2 2 3 3 2 4 4" xfId="26041" xr:uid="{00000000-0005-0000-0000-0000BB650000}"/>
    <cellStyle name="Notas 2 2 3 3 2 4 5" xfId="26042" xr:uid="{00000000-0005-0000-0000-0000BC650000}"/>
    <cellStyle name="Notas 2 2 3 3 2 4 6" xfId="26043" xr:uid="{00000000-0005-0000-0000-0000BD650000}"/>
    <cellStyle name="Notas 2 2 3 3 2 5" xfId="26044" xr:uid="{00000000-0005-0000-0000-0000BE650000}"/>
    <cellStyle name="Notas 2 2 3 3 2 5 2" xfId="26045" xr:uid="{00000000-0005-0000-0000-0000BF650000}"/>
    <cellStyle name="Notas 2 2 3 3 2 5 3" xfId="26046" xr:uid="{00000000-0005-0000-0000-0000C0650000}"/>
    <cellStyle name="Notas 2 2 3 3 2 5 4" xfId="26047" xr:uid="{00000000-0005-0000-0000-0000C1650000}"/>
    <cellStyle name="Notas 2 2 3 3 2 5 5" xfId="26048" xr:uid="{00000000-0005-0000-0000-0000C2650000}"/>
    <cellStyle name="Notas 2 2 3 3 2 5 6" xfId="26049" xr:uid="{00000000-0005-0000-0000-0000C3650000}"/>
    <cellStyle name="Notas 2 2 3 3 2 6" xfId="26050" xr:uid="{00000000-0005-0000-0000-0000C4650000}"/>
    <cellStyle name="Notas 2 2 3 3 2 6 2" xfId="26051" xr:uid="{00000000-0005-0000-0000-0000C5650000}"/>
    <cellStyle name="Notas 2 2 3 3 2 6 3" xfId="26052" xr:uid="{00000000-0005-0000-0000-0000C6650000}"/>
    <cellStyle name="Notas 2 2 3 3 2 6 4" xfId="26053" xr:uid="{00000000-0005-0000-0000-0000C7650000}"/>
    <cellStyle name="Notas 2 2 3 3 2 6 5" xfId="26054" xr:uid="{00000000-0005-0000-0000-0000C8650000}"/>
    <cellStyle name="Notas 2 2 3 3 2 6 6" xfId="26055" xr:uid="{00000000-0005-0000-0000-0000C9650000}"/>
    <cellStyle name="Notas 2 2 3 3 2 7" xfId="26056" xr:uid="{00000000-0005-0000-0000-0000CA650000}"/>
    <cellStyle name="Notas 2 2 3 3 2 7 2" xfId="26057" xr:uid="{00000000-0005-0000-0000-0000CB650000}"/>
    <cellStyle name="Notas 2 2 3 3 2 7 3" xfId="26058" xr:uid="{00000000-0005-0000-0000-0000CC650000}"/>
    <cellStyle name="Notas 2 2 3 3 2 7 4" xfId="26059" xr:uid="{00000000-0005-0000-0000-0000CD650000}"/>
    <cellStyle name="Notas 2 2 3 3 2 7 5" xfId="26060" xr:uid="{00000000-0005-0000-0000-0000CE650000}"/>
    <cellStyle name="Notas 2 2 3 3 2 7 6" xfId="26061" xr:uid="{00000000-0005-0000-0000-0000CF650000}"/>
    <cellStyle name="Notas 2 2 3 3 2 8" xfId="26062" xr:uid="{00000000-0005-0000-0000-0000D0650000}"/>
    <cellStyle name="Notas 2 2 3 3 2 8 2" xfId="26063" xr:uid="{00000000-0005-0000-0000-0000D1650000}"/>
    <cellStyle name="Notas 2 2 3 3 2 8 3" xfId="26064" xr:uid="{00000000-0005-0000-0000-0000D2650000}"/>
    <cellStyle name="Notas 2 2 3 3 2 8 4" xfId="26065" xr:uid="{00000000-0005-0000-0000-0000D3650000}"/>
    <cellStyle name="Notas 2 2 3 3 2 8 5" xfId="26066" xr:uid="{00000000-0005-0000-0000-0000D4650000}"/>
    <cellStyle name="Notas 2 2 3 3 2 8 6" xfId="26067" xr:uid="{00000000-0005-0000-0000-0000D5650000}"/>
    <cellStyle name="Notas 2 2 3 3 2 9" xfId="26068" xr:uid="{00000000-0005-0000-0000-0000D6650000}"/>
    <cellStyle name="Notas 2 2 3 3 3" xfId="26069" xr:uid="{00000000-0005-0000-0000-0000D7650000}"/>
    <cellStyle name="Notas 2 2 3 3 3 2" xfId="26070" xr:uid="{00000000-0005-0000-0000-0000D8650000}"/>
    <cellStyle name="Notas 2 2 3 3 3 3" xfId="26071" xr:uid="{00000000-0005-0000-0000-0000D9650000}"/>
    <cellStyle name="Notas 2 2 3 3 3 4" xfId="26072" xr:uid="{00000000-0005-0000-0000-0000DA650000}"/>
    <cellStyle name="Notas 2 2 3 3 3 5" xfId="26073" xr:uid="{00000000-0005-0000-0000-0000DB650000}"/>
    <cellStyle name="Notas 2 2 3 3 3 6" xfId="26074" xr:uid="{00000000-0005-0000-0000-0000DC650000}"/>
    <cellStyle name="Notas 2 2 3 3 4" xfId="26075" xr:uid="{00000000-0005-0000-0000-0000DD650000}"/>
    <cellStyle name="Notas 2 2 3 3 4 2" xfId="26076" xr:uid="{00000000-0005-0000-0000-0000DE650000}"/>
    <cellStyle name="Notas 2 2 3 3 4 3" xfId="26077" xr:uid="{00000000-0005-0000-0000-0000DF650000}"/>
    <cellStyle name="Notas 2 2 3 3 4 4" xfId="26078" xr:uid="{00000000-0005-0000-0000-0000E0650000}"/>
    <cellStyle name="Notas 2 2 3 3 4 5" xfId="26079" xr:uid="{00000000-0005-0000-0000-0000E1650000}"/>
    <cellStyle name="Notas 2 2 3 3 4 6" xfId="26080" xr:uid="{00000000-0005-0000-0000-0000E2650000}"/>
    <cellStyle name="Notas 2 2 3 3 5" xfId="26081" xr:uid="{00000000-0005-0000-0000-0000E3650000}"/>
    <cellStyle name="Notas 2 2 3 3 5 2" xfId="26082" xr:uid="{00000000-0005-0000-0000-0000E4650000}"/>
    <cellStyle name="Notas 2 2 3 3 5 3" xfId="26083" xr:uid="{00000000-0005-0000-0000-0000E5650000}"/>
    <cellStyle name="Notas 2 2 3 3 5 4" xfId="26084" xr:uid="{00000000-0005-0000-0000-0000E6650000}"/>
    <cellStyle name="Notas 2 2 3 3 5 5" xfId="26085" xr:uid="{00000000-0005-0000-0000-0000E7650000}"/>
    <cellStyle name="Notas 2 2 3 3 5 6" xfId="26086" xr:uid="{00000000-0005-0000-0000-0000E8650000}"/>
    <cellStyle name="Notas 2 2 3 3 6" xfId="26087" xr:uid="{00000000-0005-0000-0000-0000E9650000}"/>
    <cellStyle name="Notas 2 2 3 3 6 2" xfId="26088" xr:uid="{00000000-0005-0000-0000-0000EA650000}"/>
    <cellStyle name="Notas 2 2 3 3 6 3" xfId="26089" xr:uid="{00000000-0005-0000-0000-0000EB650000}"/>
    <cellStyle name="Notas 2 2 3 3 6 4" xfId="26090" xr:uid="{00000000-0005-0000-0000-0000EC650000}"/>
    <cellStyle name="Notas 2 2 3 3 6 5" xfId="26091" xr:uid="{00000000-0005-0000-0000-0000ED650000}"/>
    <cellStyle name="Notas 2 2 3 3 6 6" xfId="26092" xr:uid="{00000000-0005-0000-0000-0000EE650000}"/>
    <cellStyle name="Notas 2 2 3 3 7" xfId="26093" xr:uid="{00000000-0005-0000-0000-0000EF650000}"/>
    <cellStyle name="Notas 2 2 3 3 7 2" xfId="26094" xr:uid="{00000000-0005-0000-0000-0000F0650000}"/>
    <cellStyle name="Notas 2 2 3 3 7 3" xfId="26095" xr:uid="{00000000-0005-0000-0000-0000F1650000}"/>
    <cellStyle name="Notas 2 2 3 3 7 4" xfId="26096" xr:uid="{00000000-0005-0000-0000-0000F2650000}"/>
    <cellStyle name="Notas 2 2 3 3 7 5" xfId="26097" xr:uid="{00000000-0005-0000-0000-0000F3650000}"/>
    <cellStyle name="Notas 2 2 3 3 7 6" xfId="26098" xr:uid="{00000000-0005-0000-0000-0000F4650000}"/>
    <cellStyle name="Notas 2 2 3 3 8" xfId="26099" xr:uid="{00000000-0005-0000-0000-0000F5650000}"/>
    <cellStyle name="Notas 2 2 3 3 8 2" xfId="26100" xr:uid="{00000000-0005-0000-0000-0000F6650000}"/>
    <cellStyle name="Notas 2 2 3 3 8 3" xfId="26101" xr:uid="{00000000-0005-0000-0000-0000F7650000}"/>
    <cellStyle name="Notas 2 2 3 3 8 4" xfId="26102" xr:uid="{00000000-0005-0000-0000-0000F8650000}"/>
    <cellStyle name="Notas 2 2 3 3 8 5" xfId="26103" xr:uid="{00000000-0005-0000-0000-0000F9650000}"/>
    <cellStyle name="Notas 2 2 3 3 8 6" xfId="26104" xr:uid="{00000000-0005-0000-0000-0000FA650000}"/>
    <cellStyle name="Notas 2 2 3 3 9" xfId="26105" xr:uid="{00000000-0005-0000-0000-0000FB650000}"/>
    <cellStyle name="Notas 2 2 3 3 9 2" xfId="26106" xr:uid="{00000000-0005-0000-0000-0000FC650000}"/>
    <cellStyle name="Notas 2 2 3 3 9 3" xfId="26107" xr:uid="{00000000-0005-0000-0000-0000FD650000}"/>
    <cellStyle name="Notas 2 2 3 3 9 4" xfId="26108" xr:uid="{00000000-0005-0000-0000-0000FE650000}"/>
    <cellStyle name="Notas 2 2 3 3 9 5" xfId="26109" xr:uid="{00000000-0005-0000-0000-0000FF650000}"/>
    <cellStyle name="Notas 2 2 3 3 9 6" xfId="26110" xr:uid="{00000000-0005-0000-0000-000000660000}"/>
    <cellStyle name="Notas 2 2 3 4" xfId="26111" xr:uid="{00000000-0005-0000-0000-000001660000}"/>
    <cellStyle name="Notas 2 2 3 4 10" xfId="26112" xr:uid="{00000000-0005-0000-0000-000002660000}"/>
    <cellStyle name="Notas 2 2 3 4 11" xfId="26113" xr:uid="{00000000-0005-0000-0000-000003660000}"/>
    <cellStyle name="Notas 2 2 3 4 12" xfId="26114" xr:uid="{00000000-0005-0000-0000-000004660000}"/>
    <cellStyle name="Notas 2 2 3 4 13" xfId="26115" xr:uid="{00000000-0005-0000-0000-000005660000}"/>
    <cellStyle name="Notas 2 2 3 4 14" xfId="26116" xr:uid="{00000000-0005-0000-0000-000006660000}"/>
    <cellStyle name="Notas 2 2 3 4 2" xfId="26117" xr:uid="{00000000-0005-0000-0000-000007660000}"/>
    <cellStyle name="Notas 2 2 3 4 2 2" xfId="26118" xr:uid="{00000000-0005-0000-0000-000008660000}"/>
    <cellStyle name="Notas 2 2 3 4 2 3" xfId="26119" xr:uid="{00000000-0005-0000-0000-000009660000}"/>
    <cellStyle name="Notas 2 2 3 4 2 4" xfId="26120" xr:uid="{00000000-0005-0000-0000-00000A660000}"/>
    <cellStyle name="Notas 2 2 3 4 2 5" xfId="26121" xr:uid="{00000000-0005-0000-0000-00000B660000}"/>
    <cellStyle name="Notas 2 2 3 4 2 6" xfId="26122" xr:uid="{00000000-0005-0000-0000-00000C660000}"/>
    <cellStyle name="Notas 2 2 3 4 2 7" xfId="26123" xr:uid="{00000000-0005-0000-0000-00000D660000}"/>
    <cellStyle name="Notas 2 2 3 4 3" xfId="26124" xr:uid="{00000000-0005-0000-0000-00000E660000}"/>
    <cellStyle name="Notas 2 2 3 4 3 2" xfId="26125" xr:uid="{00000000-0005-0000-0000-00000F660000}"/>
    <cellStyle name="Notas 2 2 3 4 3 3" xfId="26126" xr:uid="{00000000-0005-0000-0000-000010660000}"/>
    <cellStyle name="Notas 2 2 3 4 3 4" xfId="26127" xr:uid="{00000000-0005-0000-0000-000011660000}"/>
    <cellStyle name="Notas 2 2 3 4 3 5" xfId="26128" xr:uid="{00000000-0005-0000-0000-000012660000}"/>
    <cellStyle name="Notas 2 2 3 4 3 6" xfId="26129" xr:uid="{00000000-0005-0000-0000-000013660000}"/>
    <cellStyle name="Notas 2 2 3 4 4" xfId="26130" xr:uid="{00000000-0005-0000-0000-000014660000}"/>
    <cellStyle name="Notas 2 2 3 4 4 2" xfId="26131" xr:uid="{00000000-0005-0000-0000-000015660000}"/>
    <cellStyle name="Notas 2 2 3 4 4 3" xfId="26132" xr:uid="{00000000-0005-0000-0000-000016660000}"/>
    <cellStyle name="Notas 2 2 3 4 4 4" xfId="26133" xr:uid="{00000000-0005-0000-0000-000017660000}"/>
    <cellStyle name="Notas 2 2 3 4 4 5" xfId="26134" xr:uid="{00000000-0005-0000-0000-000018660000}"/>
    <cellStyle name="Notas 2 2 3 4 4 6" xfId="26135" xr:uid="{00000000-0005-0000-0000-000019660000}"/>
    <cellStyle name="Notas 2 2 3 4 5" xfId="26136" xr:uid="{00000000-0005-0000-0000-00001A660000}"/>
    <cellStyle name="Notas 2 2 3 4 5 2" xfId="26137" xr:uid="{00000000-0005-0000-0000-00001B660000}"/>
    <cellStyle name="Notas 2 2 3 4 5 3" xfId="26138" xr:uid="{00000000-0005-0000-0000-00001C660000}"/>
    <cellStyle name="Notas 2 2 3 4 5 4" xfId="26139" xr:uid="{00000000-0005-0000-0000-00001D660000}"/>
    <cellStyle name="Notas 2 2 3 4 5 5" xfId="26140" xr:uid="{00000000-0005-0000-0000-00001E660000}"/>
    <cellStyle name="Notas 2 2 3 4 5 6" xfId="26141" xr:uid="{00000000-0005-0000-0000-00001F660000}"/>
    <cellStyle name="Notas 2 2 3 4 6" xfId="26142" xr:uid="{00000000-0005-0000-0000-000020660000}"/>
    <cellStyle name="Notas 2 2 3 4 6 2" xfId="26143" xr:uid="{00000000-0005-0000-0000-000021660000}"/>
    <cellStyle name="Notas 2 2 3 4 6 3" xfId="26144" xr:uid="{00000000-0005-0000-0000-000022660000}"/>
    <cellStyle name="Notas 2 2 3 4 6 4" xfId="26145" xr:uid="{00000000-0005-0000-0000-000023660000}"/>
    <cellStyle name="Notas 2 2 3 4 6 5" xfId="26146" xr:uid="{00000000-0005-0000-0000-000024660000}"/>
    <cellStyle name="Notas 2 2 3 4 6 6" xfId="26147" xr:uid="{00000000-0005-0000-0000-000025660000}"/>
    <cellStyle name="Notas 2 2 3 4 7" xfId="26148" xr:uid="{00000000-0005-0000-0000-000026660000}"/>
    <cellStyle name="Notas 2 2 3 4 7 2" xfId="26149" xr:uid="{00000000-0005-0000-0000-000027660000}"/>
    <cellStyle name="Notas 2 2 3 4 7 3" xfId="26150" xr:uid="{00000000-0005-0000-0000-000028660000}"/>
    <cellStyle name="Notas 2 2 3 4 7 4" xfId="26151" xr:uid="{00000000-0005-0000-0000-000029660000}"/>
    <cellStyle name="Notas 2 2 3 4 7 5" xfId="26152" xr:uid="{00000000-0005-0000-0000-00002A660000}"/>
    <cellStyle name="Notas 2 2 3 4 7 6" xfId="26153" xr:uid="{00000000-0005-0000-0000-00002B660000}"/>
    <cellStyle name="Notas 2 2 3 4 8" xfId="26154" xr:uid="{00000000-0005-0000-0000-00002C660000}"/>
    <cellStyle name="Notas 2 2 3 4 8 2" xfId="26155" xr:uid="{00000000-0005-0000-0000-00002D660000}"/>
    <cellStyle name="Notas 2 2 3 4 8 3" xfId="26156" xr:uid="{00000000-0005-0000-0000-00002E660000}"/>
    <cellStyle name="Notas 2 2 3 4 8 4" xfId="26157" xr:uid="{00000000-0005-0000-0000-00002F660000}"/>
    <cellStyle name="Notas 2 2 3 4 8 5" xfId="26158" xr:uid="{00000000-0005-0000-0000-000030660000}"/>
    <cellStyle name="Notas 2 2 3 4 8 6" xfId="26159" xr:uid="{00000000-0005-0000-0000-000031660000}"/>
    <cellStyle name="Notas 2 2 3 4 9" xfId="26160" xr:uid="{00000000-0005-0000-0000-000032660000}"/>
    <cellStyle name="Notas 2 2 3 5" xfId="26161" xr:uid="{00000000-0005-0000-0000-000033660000}"/>
    <cellStyle name="Notas 2 2 3 5 10" xfId="26162" xr:uid="{00000000-0005-0000-0000-000034660000}"/>
    <cellStyle name="Notas 2 2 3 5 11" xfId="26163" xr:uid="{00000000-0005-0000-0000-000035660000}"/>
    <cellStyle name="Notas 2 2 3 5 12" xfId="26164" xr:uid="{00000000-0005-0000-0000-000036660000}"/>
    <cellStyle name="Notas 2 2 3 5 13" xfId="26165" xr:uid="{00000000-0005-0000-0000-000037660000}"/>
    <cellStyle name="Notas 2 2 3 5 14" xfId="26166" xr:uid="{00000000-0005-0000-0000-000038660000}"/>
    <cellStyle name="Notas 2 2 3 5 2" xfId="26167" xr:uid="{00000000-0005-0000-0000-000039660000}"/>
    <cellStyle name="Notas 2 2 3 5 2 2" xfId="26168" xr:uid="{00000000-0005-0000-0000-00003A660000}"/>
    <cellStyle name="Notas 2 2 3 5 2 3" xfId="26169" xr:uid="{00000000-0005-0000-0000-00003B660000}"/>
    <cellStyle name="Notas 2 2 3 5 2 4" xfId="26170" xr:uid="{00000000-0005-0000-0000-00003C660000}"/>
    <cellStyle name="Notas 2 2 3 5 2 5" xfId="26171" xr:uid="{00000000-0005-0000-0000-00003D660000}"/>
    <cellStyle name="Notas 2 2 3 5 2 6" xfId="26172" xr:uid="{00000000-0005-0000-0000-00003E660000}"/>
    <cellStyle name="Notas 2 2 3 5 3" xfId="26173" xr:uid="{00000000-0005-0000-0000-00003F660000}"/>
    <cellStyle name="Notas 2 2 3 5 3 2" xfId="26174" xr:uid="{00000000-0005-0000-0000-000040660000}"/>
    <cellStyle name="Notas 2 2 3 5 3 3" xfId="26175" xr:uid="{00000000-0005-0000-0000-000041660000}"/>
    <cellStyle name="Notas 2 2 3 5 3 4" xfId="26176" xr:uid="{00000000-0005-0000-0000-000042660000}"/>
    <cellStyle name="Notas 2 2 3 5 3 5" xfId="26177" xr:uid="{00000000-0005-0000-0000-000043660000}"/>
    <cellStyle name="Notas 2 2 3 5 3 6" xfId="26178" xr:uid="{00000000-0005-0000-0000-000044660000}"/>
    <cellStyle name="Notas 2 2 3 5 4" xfId="26179" xr:uid="{00000000-0005-0000-0000-000045660000}"/>
    <cellStyle name="Notas 2 2 3 5 4 2" xfId="26180" xr:uid="{00000000-0005-0000-0000-000046660000}"/>
    <cellStyle name="Notas 2 2 3 5 4 3" xfId="26181" xr:uid="{00000000-0005-0000-0000-000047660000}"/>
    <cellStyle name="Notas 2 2 3 5 4 4" xfId="26182" xr:uid="{00000000-0005-0000-0000-000048660000}"/>
    <cellStyle name="Notas 2 2 3 5 4 5" xfId="26183" xr:uid="{00000000-0005-0000-0000-000049660000}"/>
    <cellStyle name="Notas 2 2 3 5 4 6" xfId="26184" xr:uid="{00000000-0005-0000-0000-00004A660000}"/>
    <cellStyle name="Notas 2 2 3 5 5" xfId="26185" xr:uid="{00000000-0005-0000-0000-00004B660000}"/>
    <cellStyle name="Notas 2 2 3 5 5 2" xfId="26186" xr:uid="{00000000-0005-0000-0000-00004C660000}"/>
    <cellStyle name="Notas 2 2 3 5 5 3" xfId="26187" xr:uid="{00000000-0005-0000-0000-00004D660000}"/>
    <cellStyle name="Notas 2 2 3 5 5 4" xfId="26188" xr:uid="{00000000-0005-0000-0000-00004E660000}"/>
    <cellStyle name="Notas 2 2 3 5 5 5" xfId="26189" xr:uid="{00000000-0005-0000-0000-00004F660000}"/>
    <cellStyle name="Notas 2 2 3 5 5 6" xfId="26190" xr:uid="{00000000-0005-0000-0000-000050660000}"/>
    <cellStyle name="Notas 2 2 3 5 6" xfId="26191" xr:uid="{00000000-0005-0000-0000-000051660000}"/>
    <cellStyle name="Notas 2 2 3 5 6 2" xfId="26192" xr:uid="{00000000-0005-0000-0000-000052660000}"/>
    <cellStyle name="Notas 2 2 3 5 6 3" xfId="26193" xr:uid="{00000000-0005-0000-0000-000053660000}"/>
    <cellStyle name="Notas 2 2 3 5 6 4" xfId="26194" xr:uid="{00000000-0005-0000-0000-000054660000}"/>
    <cellStyle name="Notas 2 2 3 5 6 5" xfId="26195" xr:uid="{00000000-0005-0000-0000-000055660000}"/>
    <cellStyle name="Notas 2 2 3 5 6 6" xfId="26196" xr:uid="{00000000-0005-0000-0000-000056660000}"/>
    <cellStyle name="Notas 2 2 3 5 7" xfId="26197" xr:uid="{00000000-0005-0000-0000-000057660000}"/>
    <cellStyle name="Notas 2 2 3 5 7 2" xfId="26198" xr:uid="{00000000-0005-0000-0000-000058660000}"/>
    <cellStyle name="Notas 2 2 3 5 7 3" xfId="26199" xr:uid="{00000000-0005-0000-0000-000059660000}"/>
    <cellStyle name="Notas 2 2 3 5 7 4" xfId="26200" xr:uid="{00000000-0005-0000-0000-00005A660000}"/>
    <cellStyle name="Notas 2 2 3 5 7 5" xfId="26201" xr:uid="{00000000-0005-0000-0000-00005B660000}"/>
    <cellStyle name="Notas 2 2 3 5 7 6" xfId="26202" xr:uid="{00000000-0005-0000-0000-00005C660000}"/>
    <cellStyle name="Notas 2 2 3 5 8" xfId="26203" xr:uid="{00000000-0005-0000-0000-00005D660000}"/>
    <cellStyle name="Notas 2 2 3 5 8 2" xfId="26204" xr:uid="{00000000-0005-0000-0000-00005E660000}"/>
    <cellStyle name="Notas 2 2 3 5 8 3" xfId="26205" xr:uid="{00000000-0005-0000-0000-00005F660000}"/>
    <cellStyle name="Notas 2 2 3 5 8 4" xfId="26206" xr:uid="{00000000-0005-0000-0000-000060660000}"/>
    <cellStyle name="Notas 2 2 3 5 8 5" xfId="26207" xr:uid="{00000000-0005-0000-0000-000061660000}"/>
    <cellStyle name="Notas 2 2 3 5 8 6" xfId="26208" xr:uid="{00000000-0005-0000-0000-000062660000}"/>
    <cellStyle name="Notas 2 2 3 5 9" xfId="26209" xr:uid="{00000000-0005-0000-0000-000063660000}"/>
    <cellStyle name="Notas 2 2 3 6" xfId="26210" xr:uid="{00000000-0005-0000-0000-000064660000}"/>
    <cellStyle name="Notas 2 2 3 6 10" xfId="26211" xr:uid="{00000000-0005-0000-0000-000065660000}"/>
    <cellStyle name="Notas 2 2 3 6 11" xfId="26212" xr:uid="{00000000-0005-0000-0000-000066660000}"/>
    <cellStyle name="Notas 2 2 3 6 12" xfId="26213" xr:uid="{00000000-0005-0000-0000-000067660000}"/>
    <cellStyle name="Notas 2 2 3 6 13" xfId="26214" xr:uid="{00000000-0005-0000-0000-000068660000}"/>
    <cellStyle name="Notas 2 2 3 6 14" xfId="26215" xr:uid="{00000000-0005-0000-0000-000069660000}"/>
    <cellStyle name="Notas 2 2 3 6 2" xfId="26216" xr:uid="{00000000-0005-0000-0000-00006A660000}"/>
    <cellStyle name="Notas 2 2 3 6 2 2" xfId="26217" xr:uid="{00000000-0005-0000-0000-00006B660000}"/>
    <cellStyle name="Notas 2 2 3 6 2 3" xfId="26218" xr:uid="{00000000-0005-0000-0000-00006C660000}"/>
    <cellStyle name="Notas 2 2 3 6 2 4" xfId="26219" xr:uid="{00000000-0005-0000-0000-00006D660000}"/>
    <cellStyle name="Notas 2 2 3 6 2 5" xfId="26220" xr:uid="{00000000-0005-0000-0000-00006E660000}"/>
    <cellStyle name="Notas 2 2 3 6 2 6" xfId="26221" xr:uid="{00000000-0005-0000-0000-00006F660000}"/>
    <cellStyle name="Notas 2 2 3 6 3" xfId="26222" xr:uid="{00000000-0005-0000-0000-000070660000}"/>
    <cellStyle name="Notas 2 2 3 6 3 2" xfId="26223" xr:uid="{00000000-0005-0000-0000-000071660000}"/>
    <cellStyle name="Notas 2 2 3 6 3 3" xfId="26224" xr:uid="{00000000-0005-0000-0000-000072660000}"/>
    <cellStyle name="Notas 2 2 3 6 3 4" xfId="26225" xr:uid="{00000000-0005-0000-0000-000073660000}"/>
    <cellStyle name="Notas 2 2 3 6 3 5" xfId="26226" xr:uid="{00000000-0005-0000-0000-000074660000}"/>
    <cellStyle name="Notas 2 2 3 6 3 6" xfId="26227" xr:uid="{00000000-0005-0000-0000-000075660000}"/>
    <cellStyle name="Notas 2 2 3 6 4" xfId="26228" xr:uid="{00000000-0005-0000-0000-000076660000}"/>
    <cellStyle name="Notas 2 2 3 6 4 2" xfId="26229" xr:uid="{00000000-0005-0000-0000-000077660000}"/>
    <cellStyle name="Notas 2 2 3 6 4 3" xfId="26230" xr:uid="{00000000-0005-0000-0000-000078660000}"/>
    <cellStyle name="Notas 2 2 3 6 4 4" xfId="26231" xr:uid="{00000000-0005-0000-0000-000079660000}"/>
    <cellStyle name="Notas 2 2 3 6 4 5" xfId="26232" xr:uid="{00000000-0005-0000-0000-00007A660000}"/>
    <cellStyle name="Notas 2 2 3 6 4 6" xfId="26233" xr:uid="{00000000-0005-0000-0000-00007B660000}"/>
    <cellStyle name="Notas 2 2 3 6 5" xfId="26234" xr:uid="{00000000-0005-0000-0000-00007C660000}"/>
    <cellStyle name="Notas 2 2 3 6 5 2" xfId="26235" xr:uid="{00000000-0005-0000-0000-00007D660000}"/>
    <cellStyle name="Notas 2 2 3 6 5 3" xfId="26236" xr:uid="{00000000-0005-0000-0000-00007E660000}"/>
    <cellStyle name="Notas 2 2 3 6 5 4" xfId="26237" xr:uid="{00000000-0005-0000-0000-00007F660000}"/>
    <cellStyle name="Notas 2 2 3 6 5 5" xfId="26238" xr:uid="{00000000-0005-0000-0000-000080660000}"/>
    <cellStyle name="Notas 2 2 3 6 5 6" xfId="26239" xr:uid="{00000000-0005-0000-0000-000081660000}"/>
    <cellStyle name="Notas 2 2 3 6 6" xfId="26240" xr:uid="{00000000-0005-0000-0000-000082660000}"/>
    <cellStyle name="Notas 2 2 3 6 6 2" xfId="26241" xr:uid="{00000000-0005-0000-0000-000083660000}"/>
    <cellStyle name="Notas 2 2 3 6 6 3" xfId="26242" xr:uid="{00000000-0005-0000-0000-000084660000}"/>
    <cellStyle name="Notas 2 2 3 6 6 4" xfId="26243" xr:uid="{00000000-0005-0000-0000-000085660000}"/>
    <cellStyle name="Notas 2 2 3 6 6 5" xfId="26244" xr:uid="{00000000-0005-0000-0000-000086660000}"/>
    <cellStyle name="Notas 2 2 3 6 6 6" xfId="26245" xr:uid="{00000000-0005-0000-0000-000087660000}"/>
    <cellStyle name="Notas 2 2 3 6 7" xfId="26246" xr:uid="{00000000-0005-0000-0000-000088660000}"/>
    <cellStyle name="Notas 2 2 3 6 7 2" xfId="26247" xr:uid="{00000000-0005-0000-0000-000089660000}"/>
    <cellStyle name="Notas 2 2 3 6 7 3" xfId="26248" xr:uid="{00000000-0005-0000-0000-00008A660000}"/>
    <cellStyle name="Notas 2 2 3 6 7 4" xfId="26249" xr:uid="{00000000-0005-0000-0000-00008B660000}"/>
    <cellStyle name="Notas 2 2 3 6 7 5" xfId="26250" xr:uid="{00000000-0005-0000-0000-00008C660000}"/>
    <cellStyle name="Notas 2 2 3 6 7 6" xfId="26251" xr:uid="{00000000-0005-0000-0000-00008D660000}"/>
    <cellStyle name="Notas 2 2 3 6 8" xfId="26252" xr:uid="{00000000-0005-0000-0000-00008E660000}"/>
    <cellStyle name="Notas 2 2 3 6 8 2" xfId="26253" xr:uid="{00000000-0005-0000-0000-00008F660000}"/>
    <cellStyle name="Notas 2 2 3 6 8 3" xfId="26254" xr:uid="{00000000-0005-0000-0000-000090660000}"/>
    <cellStyle name="Notas 2 2 3 6 8 4" xfId="26255" xr:uid="{00000000-0005-0000-0000-000091660000}"/>
    <cellStyle name="Notas 2 2 3 6 8 5" xfId="26256" xr:uid="{00000000-0005-0000-0000-000092660000}"/>
    <cellStyle name="Notas 2 2 3 6 8 6" xfId="26257" xr:uid="{00000000-0005-0000-0000-000093660000}"/>
    <cellStyle name="Notas 2 2 3 6 9" xfId="26258" xr:uid="{00000000-0005-0000-0000-000094660000}"/>
    <cellStyle name="Notas 2 2 3 7" xfId="26259" xr:uid="{00000000-0005-0000-0000-000095660000}"/>
    <cellStyle name="Notas 2 2 3 7 10" xfId="26260" xr:uid="{00000000-0005-0000-0000-000096660000}"/>
    <cellStyle name="Notas 2 2 3 7 11" xfId="26261" xr:uid="{00000000-0005-0000-0000-000097660000}"/>
    <cellStyle name="Notas 2 2 3 7 12" xfId="26262" xr:uid="{00000000-0005-0000-0000-000098660000}"/>
    <cellStyle name="Notas 2 2 3 7 13" xfId="26263" xr:uid="{00000000-0005-0000-0000-000099660000}"/>
    <cellStyle name="Notas 2 2 3 7 14" xfId="26264" xr:uid="{00000000-0005-0000-0000-00009A660000}"/>
    <cellStyle name="Notas 2 2 3 7 2" xfId="26265" xr:uid="{00000000-0005-0000-0000-00009B660000}"/>
    <cellStyle name="Notas 2 2 3 7 2 2" xfId="26266" xr:uid="{00000000-0005-0000-0000-00009C660000}"/>
    <cellStyle name="Notas 2 2 3 7 2 3" xfId="26267" xr:uid="{00000000-0005-0000-0000-00009D660000}"/>
    <cellStyle name="Notas 2 2 3 7 2 4" xfId="26268" xr:uid="{00000000-0005-0000-0000-00009E660000}"/>
    <cellStyle name="Notas 2 2 3 7 2 5" xfId="26269" xr:uid="{00000000-0005-0000-0000-00009F660000}"/>
    <cellStyle name="Notas 2 2 3 7 2 6" xfId="26270" xr:uid="{00000000-0005-0000-0000-0000A0660000}"/>
    <cellStyle name="Notas 2 2 3 7 3" xfId="26271" xr:uid="{00000000-0005-0000-0000-0000A1660000}"/>
    <cellStyle name="Notas 2 2 3 7 3 2" xfId="26272" xr:uid="{00000000-0005-0000-0000-0000A2660000}"/>
    <cellStyle name="Notas 2 2 3 7 3 3" xfId="26273" xr:uid="{00000000-0005-0000-0000-0000A3660000}"/>
    <cellStyle name="Notas 2 2 3 7 3 4" xfId="26274" xr:uid="{00000000-0005-0000-0000-0000A4660000}"/>
    <cellStyle name="Notas 2 2 3 7 3 5" xfId="26275" xr:uid="{00000000-0005-0000-0000-0000A5660000}"/>
    <cellStyle name="Notas 2 2 3 7 3 6" xfId="26276" xr:uid="{00000000-0005-0000-0000-0000A6660000}"/>
    <cellStyle name="Notas 2 2 3 7 4" xfId="26277" xr:uid="{00000000-0005-0000-0000-0000A7660000}"/>
    <cellStyle name="Notas 2 2 3 7 4 2" xfId="26278" xr:uid="{00000000-0005-0000-0000-0000A8660000}"/>
    <cellStyle name="Notas 2 2 3 7 4 3" xfId="26279" xr:uid="{00000000-0005-0000-0000-0000A9660000}"/>
    <cellStyle name="Notas 2 2 3 7 4 4" xfId="26280" xr:uid="{00000000-0005-0000-0000-0000AA660000}"/>
    <cellStyle name="Notas 2 2 3 7 4 5" xfId="26281" xr:uid="{00000000-0005-0000-0000-0000AB660000}"/>
    <cellStyle name="Notas 2 2 3 7 4 6" xfId="26282" xr:uid="{00000000-0005-0000-0000-0000AC660000}"/>
    <cellStyle name="Notas 2 2 3 7 5" xfId="26283" xr:uid="{00000000-0005-0000-0000-0000AD660000}"/>
    <cellStyle name="Notas 2 2 3 7 5 2" xfId="26284" xr:uid="{00000000-0005-0000-0000-0000AE660000}"/>
    <cellStyle name="Notas 2 2 3 7 5 3" xfId="26285" xr:uid="{00000000-0005-0000-0000-0000AF660000}"/>
    <cellStyle name="Notas 2 2 3 7 5 4" xfId="26286" xr:uid="{00000000-0005-0000-0000-0000B0660000}"/>
    <cellStyle name="Notas 2 2 3 7 5 5" xfId="26287" xr:uid="{00000000-0005-0000-0000-0000B1660000}"/>
    <cellStyle name="Notas 2 2 3 7 5 6" xfId="26288" xr:uid="{00000000-0005-0000-0000-0000B2660000}"/>
    <cellStyle name="Notas 2 2 3 7 6" xfId="26289" xr:uid="{00000000-0005-0000-0000-0000B3660000}"/>
    <cellStyle name="Notas 2 2 3 7 6 2" xfId="26290" xr:uid="{00000000-0005-0000-0000-0000B4660000}"/>
    <cellStyle name="Notas 2 2 3 7 6 3" xfId="26291" xr:uid="{00000000-0005-0000-0000-0000B5660000}"/>
    <cellStyle name="Notas 2 2 3 7 6 4" xfId="26292" xr:uid="{00000000-0005-0000-0000-0000B6660000}"/>
    <cellStyle name="Notas 2 2 3 7 6 5" xfId="26293" xr:uid="{00000000-0005-0000-0000-0000B7660000}"/>
    <cellStyle name="Notas 2 2 3 7 6 6" xfId="26294" xr:uid="{00000000-0005-0000-0000-0000B8660000}"/>
    <cellStyle name="Notas 2 2 3 7 7" xfId="26295" xr:uid="{00000000-0005-0000-0000-0000B9660000}"/>
    <cellStyle name="Notas 2 2 3 7 7 2" xfId="26296" xr:uid="{00000000-0005-0000-0000-0000BA660000}"/>
    <cellStyle name="Notas 2 2 3 7 7 3" xfId="26297" xr:uid="{00000000-0005-0000-0000-0000BB660000}"/>
    <cellStyle name="Notas 2 2 3 7 7 4" xfId="26298" xr:uid="{00000000-0005-0000-0000-0000BC660000}"/>
    <cellStyle name="Notas 2 2 3 7 7 5" xfId="26299" xr:uid="{00000000-0005-0000-0000-0000BD660000}"/>
    <cellStyle name="Notas 2 2 3 7 7 6" xfId="26300" xr:uid="{00000000-0005-0000-0000-0000BE660000}"/>
    <cellStyle name="Notas 2 2 3 7 8" xfId="26301" xr:uid="{00000000-0005-0000-0000-0000BF660000}"/>
    <cellStyle name="Notas 2 2 3 7 8 2" xfId="26302" xr:uid="{00000000-0005-0000-0000-0000C0660000}"/>
    <cellStyle name="Notas 2 2 3 7 8 3" xfId="26303" xr:uid="{00000000-0005-0000-0000-0000C1660000}"/>
    <cellStyle name="Notas 2 2 3 7 8 4" xfId="26304" xr:uid="{00000000-0005-0000-0000-0000C2660000}"/>
    <cellStyle name="Notas 2 2 3 7 8 5" xfId="26305" xr:uid="{00000000-0005-0000-0000-0000C3660000}"/>
    <cellStyle name="Notas 2 2 3 7 8 6" xfId="26306" xr:uid="{00000000-0005-0000-0000-0000C4660000}"/>
    <cellStyle name="Notas 2 2 3 7 9" xfId="26307" xr:uid="{00000000-0005-0000-0000-0000C5660000}"/>
    <cellStyle name="Notas 2 2 3 8" xfId="26308" xr:uid="{00000000-0005-0000-0000-0000C6660000}"/>
    <cellStyle name="Notas 2 2 3 8 10" xfId="26309" xr:uid="{00000000-0005-0000-0000-0000C7660000}"/>
    <cellStyle name="Notas 2 2 3 8 11" xfId="26310" xr:uid="{00000000-0005-0000-0000-0000C8660000}"/>
    <cellStyle name="Notas 2 2 3 8 12" xfId="26311" xr:uid="{00000000-0005-0000-0000-0000C9660000}"/>
    <cellStyle name="Notas 2 2 3 8 13" xfId="26312" xr:uid="{00000000-0005-0000-0000-0000CA660000}"/>
    <cellStyle name="Notas 2 2 3 8 2" xfId="26313" xr:uid="{00000000-0005-0000-0000-0000CB660000}"/>
    <cellStyle name="Notas 2 2 3 8 2 2" xfId="26314" xr:uid="{00000000-0005-0000-0000-0000CC660000}"/>
    <cellStyle name="Notas 2 2 3 8 2 3" xfId="26315" xr:uid="{00000000-0005-0000-0000-0000CD660000}"/>
    <cellStyle name="Notas 2 2 3 8 2 4" xfId="26316" xr:uid="{00000000-0005-0000-0000-0000CE660000}"/>
    <cellStyle name="Notas 2 2 3 8 2 5" xfId="26317" xr:uid="{00000000-0005-0000-0000-0000CF660000}"/>
    <cellStyle name="Notas 2 2 3 8 2 6" xfId="26318" xr:uid="{00000000-0005-0000-0000-0000D0660000}"/>
    <cellStyle name="Notas 2 2 3 8 3" xfId="26319" xr:uid="{00000000-0005-0000-0000-0000D1660000}"/>
    <cellStyle name="Notas 2 2 3 8 3 2" xfId="26320" xr:uid="{00000000-0005-0000-0000-0000D2660000}"/>
    <cellStyle name="Notas 2 2 3 8 3 3" xfId="26321" xr:uid="{00000000-0005-0000-0000-0000D3660000}"/>
    <cellStyle name="Notas 2 2 3 8 3 4" xfId="26322" xr:uid="{00000000-0005-0000-0000-0000D4660000}"/>
    <cellStyle name="Notas 2 2 3 8 3 5" xfId="26323" xr:uid="{00000000-0005-0000-0000-0000D5660000}"/>
    <cellStyle name="Notas 2 2 3 8 3 6" xfId="26324" xr:uid="{00000000-0005-0000-0000-0000D6660000}"/>
    <cellStyle name="Notas 2 2 3 8 4" xfId="26325" xr:uid="{00000000-0005-0000-0000-0000D7660000}"/>
    <cellStyle name="Notas 2 2 3 8 4 2" xfId="26326" xr:uid="{00000000-0005-0000-0000-0000D8660000}"/>
    <cellStyle name="Notas 2 2 3 8 4 3" xfId="26327" xr:uid="{00000000-0005-0000-0000-0000D9660000}"/>
    <cellStyle name="Notas 2 2 3 8 4 4" xfId="26328" xr:uid="{00000000-0005-0000-0000-0000DA660000}"/>
    <cellStyle name="Notas 2 2 3 8 4 5" xfId="26329" xr:uid="{00000000-0005-0000-0000-0000DB660000}"/>
    <cellStyle name="Notas 2 2 3 8 4 6" xfId="26330" xr:uid="{00000000-0005-0000-0000-0000DC660000}"/>
    <cellStyle name="Notas 2 2 3 8 5" xfId="26331" xr:uid="{00000000-0005-0000-0000-0000DD660000}"/>
    <cellStyle name="Notas 2 2 3 8 5 2" xfId="26332" xr:uid="{00000000-0005-0000-0000-0000DE660000}"/>
    <cellStyle name="Notas 2 2 3 8 5 3" xfId="26333" xr:uid="{00000000-0005-0000-0000-0000DF660000}"/>
    <cellStyle name="Notas 2 2 3 8 5 4" xfId="26334" xr:uid="{00000000-0005-0000-0000-0000E0660000}"/>
    <cellStyle name="Notas 2 2 3 8 5 5" xfId="26335" xr:uid="{00000000-0005-0000-0000-0000E1660000}"/>
    <cellStyle name="Notas 2 2 3 8 5 6" xfId="26336" xr:uid="{00000000-0005-0000-0000-0000E2660000}"/>
    <cellStyle name="Notas 2 2 3 8 6" xfId="26337" xr:uid="{00000000-0005-0000-0000-0000E3660000}"/>
    <cellStyle name="Notas 2 2 3 8 6 2" xfId="26338" xr:uid="{00000000-0005-0000-0000-0000E4660000}"/>
    <cellStyle name="Notas 2 2 3 8 6 3" xfId="26339" xr:uid="{00000000-0005-0000-0000-0000E5660000}"/>
    <cellStyle name="Notas 2 2 3 8 6 4" xfId="26340" xr:uid="{00000000-0005-0000-0000-0000E6660000}"/>
    <cellStyle name="Notas 2 2 3 8 6 5" xfId="26341" xr:uid="{00000000-0005-0000-0000-0000E7660000}"/>
    <cellStyle name="Notas 2 2 3 8 6 6" xfId="26342" xr:uid="{00000000-0005-0000-0000-0000E8660000}"/>
    <cellStyle name="Notas 2 2 3 8 7" xfId="26343" xr:uid="{00000000-0005-0000-0000-0000E9660000}"/>
    <cellStyle name="Notas 2 2 3 8 7 2" xfId="26344" xr:uid="{00000000-0005-0000-0000-0000EA660000}"/>
    <cellStyle name="Notas 2 2 3 8 7 3" xfId="26345" xr:uid="{00000000-0005-0000-0000-0000EB660000}"/>
    <cellStyle name="Notas 2 2 3 8 7 4" xfId="26346" xr:uid="{00000000-0005-0000-0000-0000EC660000}"/>
    <cellStyle name="Notas 2 2 3 8 7 5" xfId="26347" xr:uid="{00000000-0005-0000-0000-0000ED660000}"/>
    <cellStyle name="Notas 2 2 3 8 7 6" xfId="26348" xr:uid="{00000000-0005-0000-0000-0000EE660000}"/>
    <cellStyle name="Notas 2 2 3 8 8" xfId="26349" xr:uid="{00000000-0005-0000-0000-0000EF660000}"/>
    <cellStyle name="Notas 2 2 3 8 8 2" xfId="26350" xr:uid="{00000000-0005-0000-0000-0000F0660000}"/>
    <cellStyle name="Notas 2 2 3 8 8 3" xfId="26351" xr:uid="{00000000-0005-0000-0000-0000F1660000}"/>
    <cellStyle name="Notas 2 2 3 8 8 4" xfId="26352" xr:uid="{00000000-0005-0000-0000-0000F2660000}"/>
    <cellStyle name="Notas 2 2 3 8 8 5" xfId="26353" xr:uid="{00000000-0005-0000-0000-0000F3660000}"/>
    <cellStyle name="Notas 2 2 3 8 8 6" xfId="26354" xr:uid="{00000000-0005-0000-0000-0000F4660000}"/>
    <cellStyle name="Notas 2 2 3 8 9" xfId="26355" xr:uid="{00000000-0005-0000-0000-0000F5660000}"/>
    <cellStyle name="Notas 2 2 3 9" xfId="26356" xr:uid="{00000000-0005-0000-0000-0000F6660000}"/>
    <cellStyle name="Notas 2 2 3 9 2" xfId="26357" xr:uid="{00000000-0005-0000-0000-0000F7660000}"/>
    <cellStyle name="Notas 2 2 3 9 3" xfId="26358" xr:uid="{00000000-0005-0000-0000-0000F8660000}"/>
    <cellStyle name="Notas 2 2 3 9 4" xfId="26359" xr:uid="{00000000-0005-0000-0000-0000F9660000}"/>
    <cellStyle name="Notas 2 2 3 9 5" xfId="26360" xr:uid="{00000000-0005-0000-0000-0000FA660000}"/>
    <cellStyle name="Notas 2 2 3 9 6" xfId="26361" xr:uid="{00000000-0005-0000-0000-0000FB660000}"/>
    <cellStyle name="Notas 2 2 30" xfId="26362" xr:uid="{00000000-0005-0000-0000-0000FC660000}"/>
    <cellStyle name="Notas 2 2 30 2" xfId="26363" xr:uid="{00000000-0005-0000-0000-0000FD660000}"/>
    <cellStyle name="Notas 2 2 30 2 2" xfId="26364" xr:uid="{00000000-0005-0000-0000-0000FE660000}"/>
    <cellStyle name="Notas 2 2 30 2 2 2" xfId="26365" xr:uid="{00000000-0005-0000-0000-0000FF660000}"/>
    <cellStyle name="Notas 2 2 30 2 3" xfId="26366" xr:uid="{00000000-0005-0000-0000-000000670000}"/>
    <cellStyle name="Notas 2 2 30 2 4" xfId="26367" xr:uid="{00000000-0005-0000-0000-000001670000}"/>
    <cellStyle name="Notas 2 2 30 2 5" xfId="26368" xr:uid="{00000000-0005-0000-0000-000002670000}"/>
    <cellStyle name="Notas 2 2 30 2 6" xfId="26369" xr:uid="{00000000-0005-0000-0000-000003670000}"/>
    <cellStyle name="Notas 2 2 30 3" xfId="26370" xr:uid="{00000000-0005-0000-0000-000004670000}"/>
    <cellStyle name="Notas 2 2 30 3 2" xfId="26371" xr:uid="{00000000-0005-0000-0000-000005670000}"/>
    <cellStyle name="Notas 2 2 30 4" xfId="26372" xr:uid="{00000000-0005-0000-0000-000006670000}"/>
    <cellStyle name="Notas 2 2 30 4 2" xfId="26373" xr:uid="{00000000-0005-0000-0000-000007670000}"/>
    <cellStyle name="Notas 2 2 30 5" xfId="26374" xr:uid="{00000000-0005-0000-0000-000008670000}"/>
    <cellStyle name="Notas 2 2 31" xfId="26375" xr:uid="{00000000-0005-0000-0000-000009670000}"/>
    <cellStyle name="Notas 2 2 31 2" xfId="26376" xr:uid="{00000000-0005-0000-0000-00000A670000}"/>
    <cellStyle name="Notas 2 2 31 2 2" xfId="26377" xr:uid="{00000000-0005-0000-0000-00000B670000}"/>
    <cellStyle name="Notas 2 2 31 2 2 2" xfId="26378" xr:uid="{00000000-0005-0000-0000-00000C670000}"/>
    <cellStyle name="Notas 2 2 31 2 3" xfId="26379" xr:uid="{00000000-0005-0000-0000-00000D670000}"/>
    <cellStyle name="Notas 2 2 31 2 4" xfId="26380" xr:uid="{00000000-0005-0000-0000-00000E670000}"/>
    <cellStyle name="Notas 2 2 31 2 5" xfId="26381" xr:uid="{00000000-0005-0000-0000-00000F670000}"/>
    <cellStyle name="Notas 2 2 31 2 6" xfId="26382" xr:uid="{00000000-0005-0000-0000-000010670000}"/>
    <cellStyle name="Notas 2 2 31 3" xfId="26383" xr:uid="{00000000-0005-0000-0000-000011670000}"/>
    <cellStyle name="Notas 2 2 31 3 2" xfId="26384" xr:uid="{00000000-0005-0000-0000-000012670000}"/>
    <cellStyle name="Notas 2 2 31 4" xfId="26385" xr:uid="{00000000-0005-0000-0000-000013670000}"/>
    <cellStyle name="Notas 2 2 31 4 2" xfId="26386" xr:uid="{00000000-0005-0000-0000-000014670000}"/>
    <cellStyle name="Notas 2 2 31 5" xfId="26387" xr:uid="{00000000-0005-0000-0000-000015670000}"/>
    <cellStyle name="Notas 2 2 32" xfId="26388" xr:uid="{00000000-0005-0000-0000-000016670000}"/>
    <cellStyle name="Notas 2 2 32 2" xfId="26389" xr:uid="{00000000-0005-0000-0000-000017670000}"/>
    <cellStyle name="Notas 2 2 32 2 2" xfId="26390" xr:uid="{00000000-0005-0000-0000-000018670000}"/>
    <cellStyle name="Notas 2 2 32 2 2 2" xfId="26391" xr:uid="{00000000-0005-0000-0000-000019670000}"/>
    <cellStyle name="Notas 2 2 32 2 3" xfId="26392" xr:uid="{00000000-0005-0000-0000-00001A670000}"/>
    <cellStyle name="Notas 2 2 32 2 4" xfId="26393" xr:uid="{00000000-0005-0000-0000-00001B670000}"/>
    <cellStyle name="Notas 2 2 32 2 5" xfId="26394" xr:uid="{00000000-0005-0000-0000-00001C670000}"/>
    <cellStyle name="Notas 2 2 32 2 6" xfId="26395" xr:uid="{00000000-0005-0000-0000-00001D670000}"/>
    <cellStyle name="Notas 2 2 32 3" xfId="26396" xr:uid="{00000000-0005-0000-0000-00001E670000}"/>
    <cellStyle name="Notas 2 2 32 3 2" xfId="26397" xr:uid="{00000000-0005-0000-0000-00001F670000}"/>
    <cellStyle name="Notas 2 2 32 4" xfId="26398" xr:uid="{00000000-0005-0000-0000-000020670000}"/>
    <cellStyle name="Notas 2 2 32 4 2" xfId="26399" xr:uid="{00000000-0005-0000-0000-000021670000}"/>
    <cellStyle name="Notas 2 2 32 5" xfId="26400" xr:uid="{00000000-0005-0000-0000-000022670000}"/>
    <cellStyle name="Notas 2 2 33" xfId="26401" xr:uid="{00000000-0005-0000-0000-000023670000}"/>
    <cellStyle name="Notas 2 2 33 2" xfId="26402" xr:uid="{00000000-0005-0000-0000-000024670000}"/>
    <cellStyle name="Notas 2 2 33 2 2" xfId="26403" xr:uid="{00000000-0005-0000-0000-000025670000}"/>
    <cellStyle name="Notas 2 2 33 2 2 2" xfId="26404" xr:uid="{00000000-0005-0000-0000-000026670000}"/>
    <cellStyle name="Notas 2 2 33 2 3" xfId="26405" xr:uid="{00000000-0005-0000-0000-000027670000}"/>
    <cellStyle name="Notas 2 2 33 2 4" xfId="26406" xr:uid="{00000000-0005-0000-0000-000028670000}"/>
    <cellStyle name="Notas 2 2 33 2 5" xfId="26407" xr:uid="{00000000-0005-0000-0000-000029670000}"/>
    <cellStyle name="Notas 2 2 33 2 6" xfId="26408" xr:uid="{00000000-0005-0000-0000-00002A670000}"/>
    <cellStyle name="Notas 2 2 33 3" xfId="26409" xr:uid="{00000000-0005-0000-0000-00002B670000}"/>
    <cellStyle name="Notas 2 2 33 3 2" xfId="26410" xr:uid="{00000000-0005-0000-0000-00002C670000}"/>
    <cellStyle name="Notas 2 2 33 4" xfId="26411" xr:uid="{00000000-0005-0000-0000-00002D670000}"/>
    <cellStyle name="Notas 2 2 33 4 2" xfId="26412" xr:uid="{00000000-0005-0000-0000-00002E670000}"/>
    <cellStyle name="Notas 2 2 33 5" xfId="26413" xr:uid="{00000000-0005-0000-0000-00002F670000}"/>
    <cellStyle name="Notas 2 2 34" xfId="26414" xr:uid="{00000000-0005-0000-0000-000030670000}"/>
    <cellStyle name="Notas 2 2 34 2" xfId="26415" xr:uid="{00000000-0005-0000-0000-000031670000}"/>
    <cellStyle name="Notas 2 2 34 2 2" xfId="26416" xr:uid="{00000000-0005-0000-0000-000032670000}"/>
    <cellStyle name="Notas 2 2 34 2 2 2" xfId="26417" xr:uid="{00000000-0005-0000-0000-000033670000}"/>
    <cellStyle name="Notas 2 2 34 2 3" xfId="26418" xr:uid="{00000000-0005-0000-0000-000034670000}"/>
    <cellStyle name="Notas 2 2 34 2 4" xfId="26419" xr:uid="{00000000-0005-0000-0000-000035670000}"/>
    <cellStyle name="Notas 2 2 34 2 5" xfId="26420" xr:uid="{00000000-0005-0000-0000-000036670000}"/>
    <cellStyle name="Notas 2 2 34 2 6" xfId="26421" xr:uid="{00000000-0005-0000-0000-000037670000}"/>
    <cellStyle name="Notas 2 2 34 3" xfId="26422" xr:uid="{00000000-0005-0000-0000-000038670000}"/>
    <cellStyle name="Notas 2 2 34 3 2" xfId="26423" xr:uid="{00000000-0005-0000-0000-000039670000}"/>
    <cellStyle name="Notas 2 2 34 4" xfId="26424" xr:uid="{00000000-0005-0000-0000-00003A670000}"/>
    <cellStyle name="Notas 2 2 34 4 2" xfId="26425" xr:uid="{00000000-0005-0000-0000-00003B670000}"/>
    <cellStyle name="Notas 2 2 34 5" xfId="26426" xr:uid="{00000000-0005-0000-0000-00003C670000}"/>
    <cellStyle name="Notas 2 2 35" xfId="26427" xr:uid="{00000000-0005-0000-0000-00003D670000}"/>
    <cellStyle name="Notas 2 2 35 2" xfId="26428" xr:uid="{00000000-0005-0000-0000-00003E670000}"/>
    <cellStyle name="Notas 2 2 35 2 2" xfId="26429" xr:uid="{00000000-0005-0000-0000-00003F670000}"/>
    <cellStyle name="Notas 2 2 35 2 2 2" xfId="26430" xr:uid="{00000000-0005-0000-0000-000040670000}"/>
    <cellStyle name="Notas 2 2 35 2 3" xfId="26431" xr:uid="{00000000-0005-0000-0000-000041670000}"/>
    <cellStyle name="Notas 2 2 35 2 4" xfId="26432" xr:uid="{00000000-0005-0000-0000-000042670000}"/>
    <cellStyle name="Notas 2 2 35 2 5" xfId="26433" xr:uid="{00000000-0005-0000-0000-000043670000}"/>
    <cellStyle name="Notas 2 2 35 2 6" xfId="26434" xr:uid="{00000000-0005-0000-0000-000044670000}"/>
    <cellStyle name="Notas 2 2 35 3" xfId="26435" xr:uid="{00000000-0005-0000-0000-000045670000}"/>
    <cellStyle name="Notas 2 2 35 3 2" xfId="26436" xr:uid="{00000000-0005-0000-0000-000046670000}"/>
    <cellStyle name="Notas 2 2 35 4" xfId="26437" xr:uid="{00000000-0005-0000-0000-000047670000}"/>
    <cellStyle name="Notas 2 2 35 4 2" xfId="26438" xr:uid="{00000000-0005-0000-0000-000048670000}"/>
    <cellStyle name="Notas 2 2 35 5" xfId="26439" xr:uid="{00000000-0005-0000-0000-000049670000}"/>
    <cellStyle name="Notas 2 2 36" xfId="26440" xr:uid="{00000000-0005-0000-0000-00004A670000}"/>
    <cellStyle name="Notas 2 2 36 2" xfId="26441" xr:uid="{00000000-0005-0000-0000-00004B670000}"/>
    <cellStyle name="Notas 2 2 36 2 2" xfId="26442" xr:uid="{00000000-0005-0000-0000-00004C670000}"/>
    <cellStyle name="Notas 2 2 36 2 2 2" xfId="26443" xr:uid="{00000000-0005-0000-0000-00004D670000}"/>
    <cellStyle name="Notas 2 2 36 2 3" xfId="26444" xr:uid="{00000000-0005-0000-0000-00004E670000}"/>
    <cellStyle name="Notas 2 2 36 2 4" xfId="26445" xr:uid="{00000000-0005-0000-0000-00004F670000}"/>
    <cellStyle name="Notas 2 2 36 2 5" xfId="26446" xr:uid="{00000000-0005-0000-0000-000050670000}"/>
    <cellStyle name="Notas 2 2 36 2 6" xfId="26447" xr:uid="{00000000-0005-0000-0000-000051670000}"/>
    <cellStyle name="Notas 2 2 36 3" xfId="26448" xr:uid="{00000000-0005-0000-0000-000052670000}"/>
    <cellStyle name="Notas 2 2 36 3 2" xfId="26449" xr:uid="{00000000-0005-0000-0000-000053670000}"/>
    <cellStyle name="Notas 2 2 36 4" xfId="26450" xr:uid="{00000000-0005-0000-0000-000054670000}"/>
    <cellStyle name="Notas 2 2 36 4 2" xfId="26451" xr:uid="{00000000-0005-0000-0000-000055670000}"/>
    <cellStyle name="Notas 2 2 36 5" xfId="26452" xr:uid="{00000000-0005-0000-0000-000056670000}"/>
    <cellStyle name="Notas 2 2 37" xfId="26453" xr:uid="{00000000-0005-0000-0000-000057670000}"/>
    <cellStyle name="Notas 2 2 37 2" xfId="26454" xr:uid="{00000000-0005-0000-0000-000058670000}"/>
    <cellStyle name="Notas 2 2 37 2 2" xfId="26455" xr:uid="{00000000-0005-0000-0000-000059670000}"/>
    <cellStyle name="Notas 2 2 37 2 2 2" xfId="26456" xr:uid="{00000000-0005-0000-0000-00005A670000}"/>
    <cellStyle name="Notas 2 2 37 2 3" xfId="26457" xr:uid="{00000000-0005-0000-0000-00005B670000}"/>
    <cellStyle name="Notas 2 2 37 2 4" xfId="26458" xr:uid="{00000000-0005-0000-0000-00005C670000}"/>
    <cellStyle name="Notas 2 2 37 2 5" xfId="26459" xr:uid="{00000000-0005-0000-0000-00005D670000}"/>
    <cellStyle name="Notas 2 2 37 2 6" xfId="26460" xr:uid="{00000000-0005-0000-0000-00005E670000}"/>
    <cellStyle name="Notas 2 2 37 3" xfId="26461" xr:uid="{00000000-0005-0000-0000-00005F670000}"/>
    <cellStyle name="Notas 2 2 37 3 2" xfId="26462" xr:uid="{00000000-0005-0000-0000-000060670000}"/>
    <cellStyle name="Notas 2 2 37 4" xfId="26463" xr:uid="{00000000-0005-0000-0000-000061670000}"/>
    <cellStyle name="Notas 2 2 37 4 2" xfId="26464" xr:uid="{00000000-0005-0000-0000-000062670000}"/>
    <cellStyle name="Notas 2 2 37 5" xfId="26465" xr:uid="{00000000-0005-0000-0000-000063670000}"/>
    <cellStyle name="Notas 2 2 38" xfId="26466" xr:uid="{00000000-0005-0000-0000-000064670000}"/>
    <cellStyle name="Notas 2 2 38 2" xfId="26467" xr:uid="{00000000-0005-0000-0000-000065670000}"/>
    <cellStyle name="Notas 2 2 38 2 2" xfId="26468" xr:uid="{00000000-0005-0000-0000-000066670000}"/>
    <cellStyle name="Notas 2 2 38 2 2 2" xfId="26469" xr:uid="{00000000-0005-0000-0000-000067670000}"/>
    <cellStyle name="Notas 2 2 38 2 3" xfId="26470" xr:uid="{00000000-0005-0000-0000-000068670000}"/>
    <cellStyle name="Notas 2 2 38 2 4" xfId="26471" xr:uid="{00000000-0005-0000-0000-000069670000}"/>
    <cellStyle name="Notas 2 2 38 2 5" xfId="26472" xr:uid="{00000000-0005-0000-0000-00006A670000}"/>
    <cellStyle name="Notas 2 2 38 2 6" xfId="26473" xr:uid="{00000000-0005-0000-0000-00006B670000}"/>
    <cellStyle name="Notas 2 2 38 3" xfId="26474" xr:uid="{00000000-0005-0000-0000-00006C670000}"/>
    <cellStyle name="Notas 2 2 38 3 2" xfId="26475" xr:uid="{00000000-0005-0000-0000-00006D670000}"/>
    <cellStyle name="Notas 2 2 38 4" xfId="26476" xr:uid="{00000000-0005-0000-0000-00006E670000}"/>
    <cellStyle name="Notas 2 2 38 4 2" xfId="26477" xr:uid="{00000000-0005-0000-0000-00006F670000}"/>
    <cellStyle name="Notas 2 2 38 5" xfId="26478" xr:uid="{00000000-0005-0000-0000-000070670000}"/>
    <cellStyle name="Notas 2 2 39" xfId="26479" xr:uid="{00000000-0005-0000-0000-000071670000}"/>
    <cellStyle name="Notas 2 2 39 2" xfId="26480" xr:uid="{00000000-0005-0000-0000-000072670000}"/>
    <cellStyle name="Notas 2 2 39 2 2" xfId="26481" xr:uid="{00000000-0005-0000-0000-000073670000}"/>
    <cellStyle name="Notas 2 2 39 2 2 2" xfId="26482" xr:uid="{00000000-0005-0000-0000-000074670000}"/>
    <cellStyle name="Notas 2 2 39 2 3" xfId="26483" xr:uid="{00000000-0005-0000-0000-000075670000}"/>
    <cellStyle name="Notas 2 2 39 2 4" xfId="26484" xr:uid="{00000000-0005-0000-0000-000076670000}"/>
    <cellStyle name="Notas 2 2 39 2 5" xfId="26485" xr:uid="{00000000-0005-0000-0000-000077670000}"/>
    <cellStyle name="Notas 2 2 39 2 6" xfId="26486" xr:uid="{00000000-0005-0000-0000-000078670000}"/>
    <cellStyle name="Notas 2 2 39 3" xfId="26487" xr:uid="{00000000-0005-0000-0000-000079670000}"/>
    <cellStyle name="Notas 2 2 39 3 2" xfId="26488" xr:uid="{00000000-0005-0000-0000-00007A670000}"/>
    <cellStyle name="Notas 2 2 39 4" xfId="26489" xr:uid="{00000000-0005-0000-0000-00007B670000}"/>
    <cellStyle name="Notas 2 2 39 4 2" xfId="26490" xr:uid="{00000000-0005-0000-0000-00007C670000}"/>
    <cellStyle name="Notas 2 2 39 5" xfId="26491" xr:uid="{00000000-0005-0000-0000-00007D670000}"/>
    <cellStyle name="Notas 2 2 4" xfId="26492" xr:uid="{00000000-0005-0000-0000-00007E670000}"/>
    <cellStyle name="Notas 2 2 4 10" xfId="26493" xr:uid="{00000000-0005-0000-0000-00007F670000}"/>
    <cellStyle name="Notas 2 2 4 10 2" xfId="26494" xr:uid="{00000000-0005-0000-0000-000080670000}"/>
    <cellStyle name="Notas 2 2 4 10 3" xfId="26495" xr:uid="{00000000-0005-0000-0000-000081670000}"/>
    <cellStyle name="Notas 2 2 4 10 4" xfId="26496" xr:uid="{00000000-0005-0000-0000-000082670000}"/>
    <cellStyle name="Notas 2 2 4 10 5" xfId="26497" xr:uid="{00000000-0005-0000-0000-000083670000}"/>
    <cellStyle name="Notas 2 2 4 10 6" xfId="26498" xr:uid="{00000000-0005-0000-0000-000084670000}"/>
    <cellStyle name="Notas 2 2 4 11" xfId="26499" xr:uid="{00000000-0005-0000-0000-000085670000}"/>
    <cellStyle name="Notas 2 2 4 11 2" xfId="26500" xr:uid="{00000000-0005-0000-0000-000086670000}"/>
    <cellStyle name="Notas 2 2 4 11 3" xfId="26501" xr:uid="{00000000-0005-0000-0000-000087670000}"/>
    <cellStyle name="Notas 2 2 4 11 4" xfId="26502" xr:uid="{00000000-0005-0000-0000-000088670000}"/>
    <cellStyle name="Notas 2 2 4 11 5" xfId="26503" xr:uid="{00000000-0005-0000-0000-000089670000}"/>
    <cellStyle name="Notas 2 2 4 11 6" xfId="26504" xr:uid="{00000000-0005-0000-0000-00008A670000}"/>
    <cellStyle name="Notas 2 2 4 12" xfId="26505" xr:uid="{00000000-0005-0000-0000-00008B670000}"/>
    <cellStyle name="Notas 2 2 4 12 2" xfId="26506" xr:uid="{00000000-0005-0000-0000-00008C670000}"/>
    <cellStyle name="Notas 2 2 4 12 3" xfId="26507" xr:uid="{00000000-0005-0000-0000-00008D670000}"/>
    <cellStyle name="Notas 2 2 4 12 4" xfId="26508" xr:uid="{00000000-0005-0000-0000-00008E670000}"/>
    <cellStyle name="Notas 2 2 4 12 5" xfId="26509" xr:uid="{00000000-0005-0000-0000-00008F670000}"/>
    <cellStyle name="Notas 2 2 4 12 6" xfId="26510" xr:uid="{00000000-0005-0000-0000-000090670000}"/>
    <cellStyle name="Notas 2 2 4 13" xfId="26511" xr:uid="{00000000-0005-0000-0000-000091670000}"/>
    <cellStyle name="Notas 2 2 4 13 2" xfId="26512" xr:uid="{00000000-0005-0000-0000-000092670000}"/>
    <cellStyle name="Notas 2 2 4 13 3" xfId="26513" xr:uid="{00000000-0005-0000-0000-000093670000}"/>
    <cellStyle name="Notas 2 2 4 13 4" xfId="26514" xr:uid="{00000000-0005-0000-0000-000094670000}"/>
    <cellStyle name="Notas 2 2 4 13 5" xfId="26515" xr:uid="{00000000-0005-0000-0000-000095670000}"/>
    <cellStyle name="Notas 2 2 4 13 6" xfId="26516" xr:uid="{00000000-0005-0000-0000-000096670000}"/>
    <cellStyle name="Notas 2 2 4 14" xfId="26517" xr:uid="{00000000-0005-0000-0000-000097670000}"/>
    <cellStyle name="Notas 2 2 4 14 2" xfId="26518" xr:uid="{00000000-0005-0000-0000-000098670000}"/>
    <cellStyle name="Notas 2 2 4 14 3" xfId="26519" xr:uid="{00000000-0005-0000-0000-000099670000}"/>
    <cellStyle name="Notas 2 2 4 14 4" xfId="26520" xr:uid="{00000000-0005-0000-0000-00009A670000}"/>
    <cellStyle name="Notas 2 2 4 14 5" xfId="26521" xr:uid="{00000000-0005-0000-0000-00009B670000}"/>
    <cellStyle name="Notas 2 2 4 14 6" xfId="26522" xr:uid="{00000000-0005-0000-0000-00009C670000}"/>
    <cellStyle name="Notas 2 2 4 15" xfId="26523" xr:uid="{00000000-0005-0000-0000-00009D670000}"/>
    <cellStyle name="Notas 2 2 4 16" xfId="26524" xr:uid="{00000000-0005-0000-0000-00009E670000}"/>
    <cellStyle name="Notas 2 2 4 17" xfId="26525" xr:uid="{00000000-0005-0000-0000-00009F670000}"/>
    <cellStyle name="Notas 2 2 4 18" xfId="26526" xr:uid="{00000000-0005-0000-0000-0000A0670000}"/>
    <cellStyle name="Notas 2 2 4 19" xfId="26527" xr:uid="{00000000-0005-0000-0000-0000A1670000}"/>
    <cellStyle name="Notas 2 2 4 2" xfId="26528" xr:uid="{00000000-0005-0000-0000-0000A2670000}"/>
    <cellStyle name="Notas 2 2 4 2 10" xfId="26529" xr:uid="{00000000-0005-0000-0000-0000A3670000}"/>
    <cellStyle name="Notas 2 2 4 2 10 2" xfId="26530" xr:uid="{00000000-0005-0000-0000-0000A4670000}"/>
    <cellStyle name="Notas 2 2 4 2 10 3" xfId="26531" xr:uid="{00000000-0005-0000-0000-0000A5670000}"/>
    <cellStyle name="Notas 2 2 4 2 10 4" xfId="26532" xr:uid="{00000000-0005-0000-0000-0000A6670000}"/>
    <cellStyle name="Notas 2 2 4 2 10 5" xfId="26533" xr:uid="{00000000-0005-0000-0000-0000A7670000}"/>
    <cellStyle name="Notas 2 2 4 2 10 6" xfId="26534" xr:uid="{00000000-0005-0000-0000-0000A8670000}"/>
    <cellStyle name="Notas 2 2 4 2 11" xfId="26535" xr:uid="{00000000-0005-0000-0000-0000A9670000}"/>
    <cellStyle name="Notas 2 2 4 2 11 2" xfId="26536" xr:uid="{00000000-0005-0000-0000-0000AA670000}"/>
    <cellStyle name="Notas 2 2 4 2 11 3" xfId="26537" xr:uid="{00000000-0005-0000-0000-0000AB670000}"/>
    <cellStyle name="Notas 2 2 4 2 11 4" xfId="26538" xr:uid="{00000000-0005-0000-0000-0000AC670000}"/>
    <cellStyle name="Notas 2 2 4 2 11 5" xfId="26539" xr:uid="{00000000-0005-0000-0000-0000AD670000}"/>
    <cellStyle name="Notas 2 2 4 2 11 6" xfId="26540" xr:uid="{00000000-0005-0000-0000-0000AE670000}"/>
    <cellStyle name="Notas 2 2 4 2 12" xfId="26541" xr:uid="{00000000-0005-0000-0000-0000AF670000}"/>
    <cellStyle name="Notas 2 2 4 2 12 2" xfId="26542" xr:uid="{00000000-0005-0000-0000-0000B0670000}"/>
    <cellStyle name="Notas 2 2 4 2 12 3" xfId="26543" xr:uid="{00000000-0005-0000-0000-0000B1670000}"/>
    <cellStyle name="Notas 2 2 4 2 12 4" xfId="26544" xr:uid="{00000000-0005-0000-0000-0000B2670000}"/>
    <cellStyle name="Notas 2 2 4 2 12 5" xfId="26545" xr:uid="{00000000-0005-0000-0000-0000B3670000}"/>
    <cellStyle name="Notas 2 2 4 2 12 6" xfId="26546" xr:uid="{00000000-0005-0000-0000-0000B4670000}"/>
    <cellStyle name="Notas 2 2 4 2 13" xfId="26547" xr:uid="{00000000-0005-0000-0000-0000B5670000}"/>
    <cellStyle name="Notas 2 2 4 2 13 2" xfId="26548" xr:uid="{00000000-0005-0000-0000-0000B6670000}"/>
    <cellStyle name="Notas 2 2 4 2 13 3" xfId="26549" xr:uid="{00000000-0005-0000-0000-0000B7670000}"/>
    <cellStyle name="Notas 2 2 4 2 13 4" xfId="26550" xr:uid="{00000000-0005-0000-0000-0000B8670000}"/>
    <cellStyle name="Notas 2 2 4 2 13 5" xfId="26551" xr:uid="{00000000-0005-0000-0000-0000B9670000}"/>
    <cellStyle name="Notas 2 2 4 2 13 6" xfId="26552" xr:uid="{00000000-0005-0000-0000-0000BA670000}"/>
    <cellStyle name="Notas 2 2 4 2 14" xfId="26553" xr:uid="{00000000-0005-0000-0000-0000BB670000}"/>
    <cellStyle name="Notas 2 2 4 2 14 2" xfId="26554" xr:uid="{00000000-0005-0000-0000-0000BC670000}"/>
    <cellStyle name="Notas 2 2 4 2 14 3" xfId="26555" xr:uid="{00000000-0005-0000-0000-0000BD670000}"/>
    <cellStyle name="Notas 2 2 4 2 14 4" xfId="26556" xr:uid="{00000000-0005-0000-0000-0000BE670000}"/>
    <cellStyle name="Notas 2 2 4 2 14 5" xfId="26557" xr:uid="{00000000-0005-0000-0000-0000BF670000}"/>
    <cellStyle name="Notas 2 2 4 2 14 6" xfId="26558" xr:uid="{00000000-0005-0000-0000-0000C0670000}"/>
    <cellStyle name="Notas 2 2 4 2 15" xfId="26559" xr:uid="{00000000-0005-0000-0000-0000C1670000}"/>
    <cellStyle name="Notas 2 2 4 2 16" xfId="26560" xr:uid="{00000000-0005-0000-0000-0000C2670000}"/>
    <cellStyle name="Notas 2 2 4 2 17" xfId="26561" xr:uid="{00000000-0005-0000-0000-0000C3670000}"/>
    <cellStyle name="Notas 2 2 4 2 18" xfId="26562" xr:uid="{00000000-0005-0000-0000-0000C4670000}"/>
    <cellStyle name="Notas 2 2 4 2 19" xfId="26563" xr:uid="{00000000-0005-0000-0000-0000C5670000}"/>
    <cellStyle name="Notas 2 2 4 2 2" xfId="26564" xr:uid="{00000000-0005-0000-0000-0000C6670000}"/>
    <cellStyle name="Notas 2 2 4 2 2 10" xfId="26565" xr:uid="{00000000-0005-0000-0000-0000C7670000}"/>
    <cellStyle name="Notas 2 2 4 2 2 11" xfId="26566" xr:uid="{00000000-0005-0000-0000-0000C8670000}"/>
    <cellStyle name="Notas 2 2 4 2 2 12" xfId="26567" xr:uid="{00000000-0005-0000-0000-0000C9670000}"/>
    <cellStyle name="Notas 2 2 4 2 2 13" xfId="26568" xr:uid="{00000000-0005-0000-0000-0000CA670000}"/>
    <cellStyle name="Notas 2 2 4 2 2 14" xfId="26569" xr:uid="{00000000-0005-0000-0000-0000CB670000}"/>
    <cellStyle name="Notas 2 2 4 2 2 15" xfId="26570" xr:uid="{00000000-0005-0000-0000-0000CC670000}"/>
    <cellStyle name="Notas 2 2 4 2 2 2" xfId="26571" xr:uid="{00000000-0005-0000-0000-0000CD670000}"/>
    <cellStyle name="Notas 2 2 4 2 2 2 10" xfId="26572" xr:uid="{00000000-0005-0000-0000-0000CE670000}"/>
    <cellStyle name="Notas 2 2 4 2 2 2 11" xfId="26573" xr:uid="{00000000-0005-0000-0000-0000CF670000}"/>
    <cellStyle name="Notas 2 2 4 2 2 2 12" xfId="26574" xr:uid="{00000000-0005-0000-0000-0000D0670000}"/>
    <cellStyle name="Notas 2 2 4 2 2 2 13" xfId="26575" xr:uid="{00000000-0005-0000-0000-0000D1670000}"/>
    <cellStyle name="Notas 2 2 4 2 2 2 14" xfId="26576" xr:uid="{00000000-0005-0000-0000-0000D2670000}"/>
    <cellStyle name="Notas 2 2 4 2 2 2 2" xfId="26577" xr:uid="{00000000-0005-0000-0000-0000D3670000}"/>
    <cellStyle name="Notas 2 2 4 2 2 2 2 2" xfId="26578" xr:uid="{00000000-0005-0000-0000-0000D4670000}"/>
    <cellStyle name="Notas 2 2 4 2 2 2 2 3" xfId="26579" xr:uid="{00000000-0005-0000-0000-0000D5670000}"/>
    <cellStyle name="Notas 2 2 4 2 2 2 2 4" xfId="26580" xr:uid="{00000000-0005-0000-0000-0000D6670000}"/>
    <cellStyle name="Notas 2 2 4 2 2 2 2 5" xfId="26581" xr:uid="{00000000-0005-0000-0000-0000D7670000}"/>
    <cellStyle name="Notas 2 2 4 2 2 2 2 6" xfId="26582" xr:uid="{00000000-0005-0000-0000-0000D8670000}"/>
    <cellStyle name="Notas 2 2 4 2 2 2 3" xfId="26583" xr:uid="{00000000-0005-0000-0000-0000D9670000}"/>
    <cellStyle name="Notas 2 2 4 2 2 2 3 2" xfId="26584" xr:uid="{00000000-0005-0000-0000-0000DA670000}"/>
    <cellStyle name="Notas 2 2 4 2 2 2 3 3" xfId="26585" xr:uid="{00000000-0005-0000-0000-0000DB670000}"/>
    <cellStyle name="Notas 2 2 4 2 2 2 3 4" xfId="26586" xr:uid="{00000000-0005-0000-0000-0000DC670000}"/>
    <cellStyle name="Notas 2 2 4 2 2 2 3 5" xfId="26587" xr:uid="{00000000-0005-0000-0000-0000DD670000}"/>
    <cellStyle name="Notas 2 2 4 2 2 2 3 6" xfId="26588" xr:uid="{00000000-0005-0000-0000-0000DE670000}"/>
    <cellStyle name="Notas 2 2 4 2 2 2 4" xfId="26589" xr:uid="{00000000-0005-0000-0000-0000DF670000}"/>
    <cellStyle name="Notas 2 2 4 2 2 2 4 2" xfId="26590" xr:uid="{00000000-0005-0000-0000-0000E0670000}"/>
    <cellStyle name="Notas 2 2 4 2 2 2 4 3" xfId="26591" xr:uid="{00000000-0005-0000-0000-0000E1670000}"/>
    <cellStyle name="Notas 2 2 4 2 2 2 4 4" xfId="26592" xr:uid="{00000000-0005-0000-0000-0000E2670000}"/>
    <cellStyle name="Notas 2 2 4 2 2 2 4 5" xfId="26593" xr:uid="{00000000-0005-0000-0000-0000E3670000}"/>
    <cellStyle name="Notas 2 2 4 2 2 2 4 6" xfId="26594" xr:uid="{00000000-0005-0000-0000-0000E4670000}"/>
    <cellStyle name="Notas 2 2 4 2 2 2 5" xfId="26595" xr:uid="{00000000-0005-0000-0000-0000E5670000}"/>
    <cellStyle name="Notas 2 2 4 2 2 2 5 2" xfId="26596" xr:uid="{00000000-0005-0000-0000-0000E6670000}"/>
    <cellStyle name="Notas 2 2 4 2 2 2 5 3" xfId="26597" xr:uid="{00000000-0005-0000-0000-0000E7670000}"/>
    <cellStyle name="Notas 2 2 4 2 2 2 5 4" xfId="26598" xr:uid="{00000000-0005-0000-0000-0000E8670000}"/>
    <cellStyle name="Notas 2 2 4 2 2 2 5 5" xfId="26599" xr:uid="{00000000-0005-0000-0000-0000E9670000}"/>
    <cellStyle name="Notas 2 2 4 2 2 2 5 6" xfId="26600" xr:uid="{00000000-0005-0000-0000-0000EA670000}"/>
    <cellStyle name="Notas 2 2 4 2 2 2 6" xfId="26601" xr:uid="{00000000-0005-0000-0000-0000EB670000}"/>
    <cellStyle name="Notas 2 2 4 2 2 2 6 2" xfId="26602" xr:uid="{00000000-0005-0000-0000-0000EC670000}"/>
    <cellStyle name="Notas 2 2 4 2 2 2 6 3" xfId="26603" xr:uid="{00000000-0005-0000-0000-0000ED670000}"/>
    <cellStyle name="Notas 2 2 4 2 2 2 6 4" xfId="26604" xr:uid="{00000000-0005-0000-0000-0000EE670000}"/>
    <cellStyle name="Notas 2 2 4 2 2 2 6 5" xfId="26605" xr:uid="{00000000-0005-0000-0000-0000EF670000}"/>
    <cellStyle name="Notas 2 2 4 2 2 2 6 6" xfId="26606" xr:uid="{00000000-0005-0000-0000-0000F0670000}"/>
    <cellStyle name="Notas 2 2 4 2 2 2 7" xfId="26607" xr:uid="{00000000-0005-0000-0000-0000F1670000}"/>
    <cellStyle name="Notas 2 2 4 2 2 2 7 2" xfId="26608" xr:uid="{00000000-0005-0000-0000-0000F2670000}"/>
    <cellStyle name="Notas 2 2 4 2 2 2 7 3" xfId="26609" xr:uid="{00000000-0005-0000-0000-0000F3670000}"/>
    <cellStyle name="Notas 2 2 4 2 2 2 7 4" xfId="26610" xr:uid="{00000000-0005-0000-0000-0000F4670000}"/>
    <cellStyle name="Notas 2 2 4 2 2 2 7 5" xfId="26611" xr:uid="{00000000-0005-0000-0000-0000F5670000}"/>
    <cellStyle name="Notas 2 2 4 2 2 2 7 6" xfId="26612" xr:uid="{00000000-0005-0000-0000-0000F6670000}"/>
    <cellStyle name="Notas 2 2 4 2 2 2 8" xfId="26613" xr:uid="{00000000-0005-0000-0000-0000F7670000}"/>
    <cellStyle name="Notas 2 2 4 2 2 2 8 2" xfId="26614" xr:uid="{00000000-0005-0000-0000-0000F8670000}"/>
    <cellStyle name="Notas 2 2 4 2 2 2 8 3" xfId="26615" xr:uid="{00000000-0005-0000-0000-0000F9670000}"/>
    <cellStyle name="Notas 2 2 4 2 2 2 8 4" xfId="26616" xr:uid="{00000000-0005-0000-0000-0000FA670000}"/>
    <cellStyle name="Notas 2 2 4 2 2 2 8 5" xfId="26617" xr:uid="{00000000-0005-0000-0000-0000FB670000}"/>
    <cellStyle name="Notas 2 2 4 2 2 2 8 6" xfId="26618" xr:uid="{00000000-0005-0000-0000-0000FC670000}"/>
    <cellStyle name="Notas 2 2 4 2 2 2 9" xfId="26619" xr:uid="{00000000-0005-0000-0000-0000FD670000}"/>
    <cellStyle name="Notas 2 2 4 2 2 3" xfId="26620" xr:uid="{00000000-0005-0000-0000-0000FE670000}"/>
    <cellStyle name="Notas 2 2 4 2 2 3 2" xfId="26621" xr:uid="{00000000-0005-0000-0000-0000FF670000}"/>
    <cellStyle name="Notas 2 2 4 2 2 3 3" xfId="26622" xr:uid="{00000000-0005-0000-0000-000000680000}"/>
    <cellStyle name="Notas 2 2 4 2 2 3 4" xfId="26623" xr:uid="{00000000-0005-0000-0000-000001680000}"/>
    <cellStyle name="Notas 2 2 4 2 2 3 5" xfId="26624" xr:uid="{00000000-0005-0000-0000-000002680000}"/>
    <cellStyle name="Notas 2 2 4 2 2 3 6" xfId="26625" xr:uid="{00000000-0005-0000-0000-000003680000}"/>
    <cellStyle name="Notas 2 2 4 2 2 3 7" xfId="26626" xr:uid="{00000000-0005-0000-0000-000004680000}"/>
    <cellStyle name="Notas 2 2 4 2 2 4" xfId="26627" xr:uid="{00000000-0005-0000-0000-000005680000}"/>
    <cellStyle name="Notas 2 2 4 2 2 4 2" xfId="26628" xr:uid="{00000000-0005-0000-0000-000006680000}"/>
    <cellStyle name="Notas 2 2 4 2 2 4 3" xfId="26629" xr:uid="{00000000-0005-0000-0000-000007680000}"/>
    <cellStyle name="Notas 2 2 4 2 2 4 4" xfId="26630" xr:uid="{00000000-0005-0000-0000-000008680000}"/>
    <cellStyle name="Notas 2 2 4 2 2 4 5" xfId="26631" xr:uid="{00000000-0005-0000-0000-000009680000}"/>
    <cellStyle name="Notas 2 2 4 2 2 4 6" xfId="26632" xr:uid="{00000000-0005-0000-0000-00000A680000}"/>
    <cellStyle name="Notas 2 2 4 2 2 5" xfId="26633" xr:uid="{00000000-0005-0000-0000-00000B680000}"/>
    <cellStyle name="Notas 2 2 4 2 2 5 2" xfId="26634" xr:uid="{00000000-0005-0000-0000-00000C680000}"/>
    <cellStyle name="Notas 2 2 4 2 2 5 3" xfId="26635" xr:uid="{00000000-0005-0000-0000-00000D680000}"/>
    <cellStyle name="Notas 2 2 4 2 2 5 4" xfId="26636" xr:uid="{00000000-0005-0000-0000-00000E680000}"/>
    <cellStyle name="Notas 2 2 4 2 2 5 5" xfId="26637" xr:uid="{00000000-0005-0000-0000-00000F680000}"/>
    <cellStyle name="Notas 2 2 4 2 2 5 6" xfId="26638" xr:uid="{00000000-0005-0000-0000-000010680000}"/>
    <cellStyle name="Notas 2 2 4 2 2 6" xfId="26639" xr:uid="{00000000-0005-0000-0000-000011680000}"/>
    <cellStyle name="Notas 2 2 4 2 2 6 2" xfId="26640" xr:uid="{00000000-0005-0000-0000-000012680000}"/>
    <cellStyle name="Notas 2 2 4 2 2 6 3" xfId="26641" xr:uid="{00000000-0005-0000-0000-000013680000}"/>
    <cellStyle name="Notas 2 2 4 2 2 6 4" xfId="26642" xr:uid="{00000000-0005-0000-0000-000014680000}"/>
    <cellStyle name="Notas 2 2 4 2 2 6 5" xfId="26643" xr:uid="{00000000-0005-0000-0000-000015680000}"/>
    <cellStyle name="Notas 2 2 4 2 2 6 6" xfId="26644" xr:uid="{00000000-0005-0000-0000-000016680000}"/>
    <cellStyle name="Notas 2 2 4 2 2 7" xfId="26645" xr:uid="{00000000-0005-0000-0000-000017680000}"/>
    <cellStyle name="Notas 2 2 4 2 2 7 2" xfId="26646" xr:uid="{00000000-0005-0000-0000-000018680000}"/>
    <cellStyle name="Notas 2 2 4 2 2 7 3" xfId="26647" xr:uid="{00000000-0005-0000-0000-000019680000}"/>
    <cellStyle name="Notas 2 2 4 2 2 7 4" xfId="26648" xr:uid="{00000000-0005-0000-0000-00001A680000}"/>
    <cellStyle name="Notas 2 2 4 2 2 7 5" xfId="26649" xr:uid="{00000000-0005-0000-0000-00001B680000}"/>
    <cellStyle name="Notas 2 2 4 2 2 7 6" xfId="26650" xr:uid="{00000000-0005-0000-0000-00001C680000}"/>
    <cellStyle name="Notas 2 2 4 2 2 8" xfId="26651" xr:uid="{00000000-0005-0000-0000-00001D680000}"/>
    <cellStyle name="Notas 2 2 4 2 2 8 2" xfId="26652" xr:uid="{00000000-0005-0000-0000-00001E680000}"/>
    <cellStyle name="Notas 2 2 4 2 2 8 3" xfId="26653" xr:uid="{00000000-0005-0000-0000-00001F680000}"/>
    <cellStyle name="Notas 2 2 4 2 2 8 4" xfId="26654" xr:uid="{00000000-0005-0000-0000-000020680000}"/>
    <cellStyle name="Notas 2 2 4 2 2 8 5" xfId="26655" xr:uid="{00000000-0005-0000-0000-000021680000}"/>
    <cellStyle name="Notas 2 2 4 2 2 8 6" xfId="26656" xr:uid="{00000000-0005-0000-0000-000022680000}"/>
    <cellStyle name="Notas 2 2 4 2 2 9" xfId="26657" xr:uid="{00000000-0005-0000-0000-000023680000}"/>
    <cellStyle name="Notas 2 2 4 2 2 9 2" xfId="26658" xr:uid="{00000000-0005-0000-0000-000024680000}"/>
    <cellStyle name="Notas 2 2 4 2 2 9 3" xfId="26659" xr:uid="{00000000-0005-0000-0000-000025680000}"/>
    <cellStyle name="Notas 2 2 4 2 2 9 4" xfId="26660" xr:uid="{00000000-0005-0000-0000-000026680000}"/>
    <cellStyle name="Notas 2 2 4 2 2 9 5" xfId="26661" xr:uid="{00000000-0005-0000-0000-000027680000}"/>
    <cellStyle name="Notas 2 2 4 2 2 9 6" xfId="26662" xr:uid="{00000000-0005-0000-0000-000028680000}"/>
    <cellStyle name="Notas 2 2 4 2 20" xfId="26663" xr:uid="{00000000-0005-0000-0000-000029680000}"/>
    <cellStyle name="Notas 2 2 4 2 3" xfId="26664" xr:uid="{00000000-0005-0000-0000-00002A680000}"/>
    <cellStyle name="Notas 2 2 4 2 3 10" xfId="26665" xr:uid="{00000000-0005-0000-0000-00002B680000}"/>
    <cellStyle name="Notas 2 2 4 2 3 11" xfId="26666" xr:uid="{00000000-0005-0000-0000-00002C680000}"/>
    <cellStyle name="Notas 2 2 4 2 3 12" xfId="26667" xr:uid="{00000000-0005-0000-0000-00002D680000}"/>
    <cellStyle name="Notas 2 2 4 2 3 13" xfId="26668" xr:uid="{00000000-0005-0000-0000-00002E680000}"/>
    <cellStyle name="Notas 2 2 4 2 3 14" xfId="26669" xr:uid="{00000000-0005-0000-0000-00002F680000}"/>
    <cellStyle name="Notas 2 2 4 2 3 2" xfId="26670" xr:uid="{00000000-0005-0000-0000-000030680000}"/>
    <cellStyle name="Notas 2 2 4 2 3 2 2" xfId="26671" xr:uid="{00000000-0005-0000-0000-000031680000}"/>
    <cellStyle name="Notas 2 2 4 2 3 2 3" xfId="26672" xr:uid="{00000000-0005-0000-0000-000032680000}"/>
    <cellStyle name="Notas 2 2 4 2 3 2 4" xfId="26673" xr:uid="{00000000-0005-0000-0000-000033680000}"/>
    <cellStyle name="Notas 2 2 4 2 3 2 5" xfId="26674" xr:uid="{00000000-0005-0000-0000-000034680000}"/>
    <cellStyle name="Notas 2 2 4 2 3 2 6" xfId="26675" xr:uid="{00000000-0005-0000-0000-000035680000}"/>
    <cellStyle name="Notas 2 2 4 2 3 2 7" xfId="26676" xr:uid="{00000000-0005-0000-0000-000036680000}"/>
    <cellStyle name="Notas 2 2 4 2 3 3" xfId="26677" xr:uid="{00000000-0005-0000-0000-000037680000}"/>
    <cellStyle name="Notas 2 2 4 2 3 3 2" xfId="26678" xr:uid="{00000000-0005-0000-0000-000038680000}"/>
    <cellStyle name="Notas 2 2 4 2 3 3 3" xfId="26679" xr:uid="{00000000-0005-0000-0000-000039680000}"/>
    <cellStyle name="Notas 2 2 4 2 3 3 4" xfId="26680" xr:uid="{00000000-0005-0000-0000-00003A680000}"/>
    <cellStyle name="Notas 2 2 4 2 3 3 5" xfId="26681" xr:uid="{00000000-0005-0000-0000-00003B680000}"/>
    <cellStyle name="Notas 2 2 4 2 3 3 6" xfId="26682" xr:uid="{00000000-0005-0000-0000-00003C680000}"/>
    <cellStyle name="Notas 2 2 4 2 3 4" xfId="26683" xr:uid="{00000000-0005-0000-0000-00003D680000}"/>
    <cellStyle name="Notas 2 2 4 2 3 4 2" xfId="26684" xr:uid="{00000000-0005-0000-0000-00003E680000}"/>
    <cellStyle name="Notas 2 2 4 2 3 4 3" xfId="26685" xr:uid="{00000000-0005-0000-0000-00003F680000}"/>
    <cellStyle name="Notas 2 2 4 2 3 4 4" xfId="26686" xr:uid="{00000000-0005-0000-0000-000040680000}"/>
    <cellStyle name="Notas 2 2 4 2 3 4 5" xfId="26687" xr:uid="{00000000-0005-0000-0000-000041680000}"/>
    <cellStyle name="Notas 2 2 4 2 3 4 6" xfId="26688" xr:uid="{00000000-0005-0000-0000-000042680000}"/>
    <cellStyle name="Notas 2 2 4 2 3 5" xfId="26689" xr:uid="{00000000-0005-0000-0000-000043680000}"/>
    <cellStyle name="Notas 2 2 4 2 3 5 2" xfId="26690" xr:uid="{00000000-0005-0000-0000-000044680000}"/>
    <cellStyle name="Notas 2 2 4 2 3 5 3" xfId="26691" xr:uid="{00000000-0005-0000-0000-000045680000}"/>
    <cellStyle name="Notas 2 2 4 2 3 5 4" xfId="26692" xr:uid="{00000000-0005-0000-0000-000046680000}"/>
    <cellStyle name="Notas 2 2 4 2 3 5 5" xfId="26693" xr:uid="{00000000-0005-0000-0000-000047680000}"/>
    <cellStyle name="Notas 2 2 4 2 3 5 6" xfId="26694" xr:uid="{00000000-0005-0000-0000-000048680000}"/>
    <cellStyle name="Notas 2 2 4 2 3 6" xfId="26695" xr:uid="{00000000-0005-0000-0000-000049680000}"/>
    <cellStyle name="Notas 2 2 4 2 3 6 2" xfId="26696" xr:uid="{00000000-0005-0000-0000-00004A680000}"/>
    <cellStyle name="Notas 2 2 4 2 3 6 3" xfId="26697" xr:uid="{00000000-0005-0000-0000-00004B680000}"/>
    <cellStyle name="Notas 2 2 4 2 3 6 4" xfId="26698" xr:uid="{00000000-0005-0000-0000-00004C680000}"/>
    <cellStyle name="Notas 2 2 4 2 3 6 5" xfId="26699" xr:uid="{00000000-0005-0000-0000-00004D680000}"/>
    <cellStyle name="Notas 2 2 4 2 3 6 6" xfId="26700" xr:uid="{00000000-0005-0000-0000-00004E680000}"/>
    <cellStyle name="Notas 2 2 4 2 3 7" xfId="26701" xr:uid="{00000000-0005-0000-0000-00004F680000}"/>
    <cellStyle name="Notas 2 2 4 2 3 7 2" xfId="26702" xr:uid="{00000000-0005-0000-0000-000050680000}"/>
    <cellStyle name="Notas 2 2 4 2 3 7 3" xfId="26703" xr:uid="{00000000-0005-0000-0000-000051680000}"/>
    <cellStyle name="Notas 2 2 4 2 3 7 4" xfId="26704" xr:uid="{00000000-0005-0000-0000-000052680000}"/>
    <cellStyle name="Notas 2 2 4 2 3 7 5" xfId="26705" xr:uid="{00000000-0005-0000-0000-000053680000}"/>
    <cellStyle name="Notas 2 2 4 2 3 7 6" xfId="26706" xr:uid="{00000000-0005-0000-0000-000054680000}"/>
    <cellStyle name="Notas 2 2 4 2 3 8" xfId="26707" xr:uid="{00000000-0005-0000-0000-000055680000}"/>
    <cellStyle name="Notas 2 2 4 2 3 8 2" xfId="26708" xr:uid="{00000000-0005-0000-0000-000056680000}"/>
    <cellStyle name="Notas 2 2 4 2 3 8 3" xfId="26709" xr:uid="{00000000-0005-0000-0000-000057680000}"/>
    <cellStyle name="Notas 2 2 4 2 3 8 4" xfId="26710" xr:uid="{00000000-0005-0000-0000-000058680000}"/>
    <cellStyle name="Notas 2 2 4 2 3 8 5" xfId="26711" xr:uid="{00000000-0005-0000-0000-000059680000}"/>
    <cellStyle name="Notas 2 2 4 2 3 8 6" xfId="26712" xr:uid="{00000000-0005-0000-0000-00005A680000}"/>
    <cellStyle name="Notas 2 2 4 2 3 9" xfId="26713" xr:uid="{00000000-0005-0000-0000-00005B680000}"/>
    <cellStyle name="Notas 2 2 4 2 4" xfId="26714" xr:uid="{00000000-0005-0000-0000-00005C680000}"/>
    <cellStyle name="Notas 2 2 4 2 4 10" xfId="26715" xr:uid="{00000000-0005-0000-0000-00005D680000}"/>
    <cellStyle name="Notas 2 2 4 2 4 11" xfId="26716" xr:uid="{00000000-0005-0000-0000-00005E680000}"/>
    <cellStyle name="Notas 2 2 4 2 4 12" xfId="26717" xr:uid="{00000000-0005-0000-0000-00005F680000}"/>
    <cellStyle name="Notas 2 2 4 2 4 13" xfId="26718" xr:uid="{00000000-0005-0000-0000-000060680000}"/>
    <cellStyle name="Notas 2 2 4 2 4 14" xfId="26719" xr:uid="{00000000-0005-0000-0000-000061680000}"/>
    <cellStyle name="Notas 2 2 4 2 4 2" xfId="26720" xr:uid="{00000000-0005-0000-0000-000062680000}"/>
    <cellStyle name="Notas 2 2 4 2 4 2 2" xfId="26721" xr:uid="{00000000-0005-0000-0000-000063680000}"/>
    <cellStyle name="Notas 2 2 4 2 4 2 3" xfId="26722" xr:uid="{00000000-0005-0000-0000-000064680000}"/>
    <cellStyle name="Notas 2 2 4 2 4 2 4" xfId="26723" xr:uid="{00000000-0005-0000-0000-000065680000}"/>
    <cellStyle name="Notas 2 2 4 2 4 2 5" xfId="26724" xr:uid="{00000000-0005-0000-0000-000066680000}"/>
    <cellStyle name="Notas 2 2 4 2 4 2 6" xfId="26725" xr:uid="{00000000-0005-0000-0000-000067680000}"/>
    <cellStyle name="Notas 2 2 4 2 4 3" xfId="26726" xr:uid="{00000000-0005-0000-0000-000068680000}"/>
    <cellStyle name="Notas 2 2 4 2 4 3 2" xfId="26727" xr:uid="{00000000-0005-0000-0000-000069680000}"/>
    <cellStyle name="Notas 2 2 4 2 4 3 3" xfId="26728" xr:uid="{00000000-0005-0000-0000-00006A680000}"/>
    <cellStyle name="Notas 2 2 4 2 4 3 4" xfId="26729" xr:uid="{00000000-0005-0000-0000-00006B680000}"/>
    <cellStyle name="Notas 2 2 4 2 4 3 5" xfId="26730" xr:uid="{00000000-0005-0000-0000-00006C680000}"/>
    <cellStyle name="Notas 2 2 4 2 4 3 6" xfId="26731" xr:uid="{00000000-0005-0000-0000-00006D680000}"/>
    <cellStyle name="Notas 2 2 4 2 4 4" xfId="26732" xr:uid="{00000000-0005-0000-0000-00006E680000}"/>
    <cellStyle name="Notas 2 2 4 2 4 4 2" xfId="26733" xr:uid="{00000000-0005-0000-0000-00006F680000}"/>
    <cellStyle name="Notas 2 2 4 2 4 4 3" xfId="26734" xr:uid="{00000000-0005-0000-0000-000070680000}"/>
    <cellStyle name="Notas 2 2 4 2 4 4 4" xfId="26735" xr:uid="{00000000-0005-0000-0000-000071680000}"/>
    <cellStyle name="Notas 2 2 4 2 4 4 5" xfId="26736" xr:uid="{00000000-0005-0000-0000-000072680000}"/>
    <cellStyle name="Notas 2 2 4 2 4 4 6" xfId="26737" xr:uid="{00000000-0005-0000-0000-000073680000}"/>
    <cellStyle name="Notas 2 2 4 2 4 5" xfId="26738" xr:uid="{00000000-0005-0000-0000-000074680000}"/>
    <cellStyle name="Notas 2 2 4 2 4 5 2" xfId="26739" xr:uid="{00000000-0005-0000-0000-000075680000}"/>
    <cellStyle name="Notas 2 2 4 2 4 5 3" xfId="26740" xr:uid="{00000000-0005-0000-0000-000076680000}"/>
    <cellStyle name="Notas 2 2 4 2 4 5 4" xfId="26741" xr:uid="{00000000-0005-0000-0000-000077680000}"/>
    <cellStyle name="Notas 2 2 4 2 4 5 5" xfId="26742" xr:uid="{00000000-0005-0000-0000-000078680000}"/>
    <cellStyle name="Notas 2 2 4 2 4 5 6" xfId="26743" xr:uid="{00000000-0005-0000-0000-000079680000}"/>
    <cellStyle name="Notas 2 2 4 2 4 6" xfId="26744" xr:uid="{00000000-0005-0000-0000-00007A680000}"/>
    <cellStyle name="Notas 2 2 4 2 4 6 2" xfId="26745" xr:uid="{00000000-0005-0000-0000-00007B680000}"/>
    <cellStyle name="Notas 2 2 4 2 4 6 3" xfId="26746" xr:uid="{00000000-0005-0000-0000-00007C680000}"/>
    <cellStyle name="Notas 2 2 4 2 4 6 4" xfId="26747" xr:uid="{00000000-0005-0000-0000-00007D680000}"/>
    <cellStyle name="Notas 2 2 4 2 4 6 5" xfId="26748" xr:uid="{00000000-0005-0000-0000-00007E680000}"/>
    <cellStyle name="Notas 2 2 4 2 4 6 6" xfId="26749" xr:uid="{00000000-0005-0000-0000-00007F680000}"/>
    <cellStyle name="Notas 2 2 4 2 4 7" xfId="26750" xr:uid="{00000000-0005-0000-0000-000080680000}"/>
    <cellStyle name="Notas 2 2 4 2 4 7 2" xfId="26751" xr:uid="{00000000-0005-0000-0000-000081680000}"/>
    <cellStyle name="Notas 2 2 4 2 4 7 3" xfId="26752" xr:uid="{00000000-0005-0000-0000-000082680000}"/>
    <cellStyle name="Notas 2 2 4 2 4 7 4" xfId="26753" xr:uid="{00000000-0005-0000-0000-000083680000}"/>
    <cellStyle name="Notas 2 2 4 2 4 7 5" xfId="26754" xr:uid="{00000000-0005-0000-0000-000084680000}"/>
    <cellStyle name="Notas 2 2 4 2 4 7 6" xfId="26755" xr:uid="{00000000-0005-0000-0000-000085680000}"/>
    <cellStyle name="Notas 2 2 4 2 4 8" xfId="26756" xr:uid="{00000000-0005-0000-0000-000086680000}"/>
    <cellStyle name="Notas 2 2 4 2 4 8 2" xfId="26757" xr:uid="{00000000-0005-0000-0000-000087680000}"/>
    <cellStyle name="Notas 2 2 4 2 4 8 3" xfId="26758" xr:uid="{00000000-0005-0000-0000-000088680000}"/>
    <cellStyle name="Notas 2 2 4 2 4 8 4" xfId="26759" xr:uid="{00000000-0005-0000-0000-000089680000}"/>
    <cellStyle name="Notas 2 2 4 2 4 8 5" xfId="26760" xr:uid="{00000000-0005-0000-0000-00008A680000}"/>
    <cellStyle name="Notas 2 2 4 2 4 8 6" xfId="26761" xr:uid="{00000000-0005-0000-0000-00008B680000}"/>
    <cellStyle name="Notas 2 2 4 2 4 9" xfId="26762" xr:uid="{00000000-0005-0000-0000-00008C680000}"/>
    <cellStyle name="Notas 2 2 4 2 5" xfId="26763" xr:uid="{00000000-0005-0000-0000-00008D680000}"/>
    <cellStyle name="Notas 2 2 4 2 5 10" xfId="26764" xr:uid="{00000000-0005-0000-0000-00008E680000}"/>
    <cellStyle name="Notas 2 2 4 2 5 11" xfId="26765" xr:uid="{00000000-0005-0000-0000-00008F680000}"/>
    <cellStyle name="Notas 2 2 4 2 5 12" xfId="26766" xr:uid="{00000000-0005-0000-0000-000090680000}"/>
    <cellStyle name="Notas 2 2 4 2 5 13" xfId="26767" xr:uid="{00000000-0005-0000-0000-000091680000}"/>
    <cellStyle name="Notas 2 2 4 2 5 14" xfId="26768" xr:uid="{00000000-0005-0000-0000-000092680000}"/>
    <cellStyle name="Notas 2 2 4 2 5 2" xfId="26769" xr:uid="{00000000-0005-0000-0000-000093680000}"/>
    <cellStyle name="Notas 2 2 4 2 5 2 2" xfId="26770" xr:uid="{00000000-0005-0000-0000-000094680000}"/>
    <cellStyle name="Notas 2 2 4 2 5 2 3" xfId="26771" xr:uid="{00000000-0005-0000-0000-000095680000}"/>
    <cellStyle name="Notas 2 2 4 2 5 2 4" xfId="26772" xr:uid="{00000000-0005-0000-0000-000096680000}"/>
    <cellStyle name="Notas 2 2 4 2 5 2 5" xfId="26773" xr:uid="{00000000-0005-0000-0000-000097680000}"/>
    <cellStyle name="Notas 2 2 4 2 5 2 6" xfId="26774" xr:uid="{00000000-0005-0000-0000-000098680000}"/>
    <cellStyle name="Notas 2 2 4 2 5 3" xfId="26775" xr:uid="{00000000-0005-0000-0000-000099680000}"/>
    <cellStyle name="Notas 2 2 4 2 5 3 2" xfId="26776" xr:uid="{00000000-0005-0000-0000-00009A680000}"/>
    <cellStyle name="Notas 2 2 4 2 5 3 3" xfId="26777" xr:uid="{00000000-0005-0000-0000-00009B680000}"/>
    <cellStyle name="Notas 2 2 4 2 5 3 4" xfId="26778" xr:uid="{00000000-0005-0000-0000-00009C680000}"/>
    <cellStyle name="Notas 2 2 4 2 5 3 5" xfId="26779" xr:uid="{00000000-0005-0000-0000-00009D680000}"/>
    <cellStyle name="Notas 2 2 4 2 5 3 6" xfId="26780" xr:uid="{00000000-0005-0000-0000-00009E680000}"/>
    <cellStyle name="Notas 2 2 4 2 5 4" xfId="26781" xr:uid="{00000000-0005-0000-0000-00009F680000}"/>
    <cellStyle name="Notas 2 2 4 2 5 4 2" xfId="26782" xr:uid="{00000000-0005-0000-0000-0000A0680000}"/>
    <cellStyle name="Notas 2 2 4 2 5 4 3" xfId="26783" xr:uid="{00000000-0005-0000-0000-0000A1680000}"/>
    <cellStyle name="Notas 2 2 4 2 5 4 4" xfId="26784" xr:uid="{00000000-0005-0000-0000-0000A2680000}"/>
    <cellStyle name="Notas 2 2 4 2 5 4 5" xfId="26785" xr:uid="{00000000-0005-0000-0000-0000A3680000}"/>
    <cellStyle name="Notas 2 2 4 2 5 4 6" xfId="26786" xr:uid="{00000000-0005-0000-0000-0000A4680000}"/>
    <cellStyle name="Notas 2 2 4 2 5 5" xfId="26787" xr:uid="{00000000-0005-0000-0000-0000A5680000}"/>
    <cellStyle name="Notas 2 2 4 2 5 5 2" xfId="26788" xr:uid="{00000000-0005-0000-0000-0000A6680000}"/>
    <cellStyle name="Notas 2 2 4 2 5 5 3" xfId="26789" xr:uid="{00000000-0005-0000-0000-0000A7680000}"/>
    <cellStyle name="Notas 2 2 4 2 5 5 4" xfId="26790" xr:uid="{00000000-0005-0000-0000-0000A8680000}"/>
    <cellStyle name="Notas 2 2 4 2 5 5 5" xfId="26791" xr:uid="{00000000-0005-0000-0000-0000A9680000}"/>
    <cellStyle name="Notas 2 2 4 2 5 5 6" xfId="26792" xr:uid="{00000000-0005-0000-0000-0000AA680000}"/>
    <cellStyle name="Notas 2 2 4 2 5 6" xfId="26793" xr:uid="{00000000-0005-0000-0000-0000AB680000}"/>
    <cellStyle name="Notas 2 2 4 2 5 6 2" xfId="26794" xr:uid="{00000000-0005-0000-0000-0000AC680000}"/>
    <cellStyle name="Notas 2 2 4 2 5 6 3" xfId="26795" xr:uid="{00000000-0005-0000-0000-0000AD680000}"/>
    <cellStyle name="Notas 2 2 4 2 5 6 4" xfId="26796" xr:uid="{00000000-0005-0000-0000-0000AE680000}"/>
    <cellStyle name="Notas 2 2 4 2 5 6 5" xfId="26797" xr:uid="{00000000-0005-0000-0000-0000AF680000}"/>
    <cellStyle name="Notas 2 2 4 2 5 6 6" xfId="26798" xr:uid="{00000000-0005-0000-0000-0000B0680000}"/>
    <cellStyle name="Notas 2 2 4 2 5 7" xfId="26799" xr:uid="{00000000-0005-0000-0000-0000B1680000}"/>
    <cellStyle name="Notas 2 2 4 2 5 7 2" xfId="26800" xr:uid="{00000000-0005-0000-0000-0000B2680000}"/>
    <cellStyle name="Notas 2 2 4 2 5 7 3" xfId="26801" xr:uid="{00000000-0005-0000-0000-0000B3680000}"/>
    <cellStyle name="Notas 2 2 4 2 5 7 4" xfId="26802" xr:uid="{00000000-0005-0000-0000-0000B4680000}"/>
    <cellStyle name="Notas 2 2 4 2 5 7 5" xfId="26803" xr:uid="{00000000-0005-0000-0000-0000B5680000}"/>
    <cellStyle name="Notas 2 2 4 2 5 7 6" xfId="26804" xr:uid="{00000000-0005-0000-0000-0000B6680000}"/>
    <cellStyle name="Notas 2 2 4 2 5 8" xfId="26805" xr:uid="{00000000-0005-0000-0000-0000B7680000}"/>
    <cellStyle name="Notas 2 2 4 2 5 8 2" xfId="26806" xr:uid="{00000000-0005-0000-0000-0000B8680000}"/>
    <cellStyle name="Notas 2 2 4 2 5 8 3" xfId="26807" xr:uid="{00000000-0005-0000-0000-0000B9680000}"/>
    <cellStyle name="Notas 2 2 4 2 5 8 4" xfId="26808" xr:uid="{00000000-0005-0000-0000-0000BA680000}"/>
    <cellStyle name="Notas 2 2 4 2 5 8 5" xfId="26809" xr:uid="{00000000-0005-0000-0000-0000BB680000}"/>
    <cellStyle name="Notas 2 2 4 2 5 8 6" xfId="26810" xr:uid="{00000000-0005-0000-0000-0000BC680000}"/>
    <cellStyle name="Notas 2 2 4 2 5 9" xfId="26811" xr:uid="{00000000-0005-0000-0000-0000BD680000}"/>
    <cellStyle name="Notas 2 2 4 2 6" xfId="26812" xr:uid="{00000000-0005-0000-0000-0000BE680000}"/>
    <cellStyle name="Notas 2 2 4 2 6 10" xfId="26813" xr:uid="{00000000-0005-0000-0000-0000BF680000}"/>
    <cellStyle name="Notas 2 2 4 2 6 11" xfId="26814" xr:uid="{00000000-0005-0000-0000-0000C0680000}"/>
    <cellStyle name="Notas 2 2 4 2 6 12" xfId="26815" xr:uid="{00000000-0005-0000-0000-0000C1680000}"/>
    <cellStyle name="Notas 2 2 4 2 6 13" xfId="26816" xr:uid="{00000000-0005-0000-0000-0000C2680000}"/>
    <cellStyle name="Notas 2 2 4 2 6 2" xfId="26817" xr:uid="{00000000-0005-0000-0000-0000C3680000}"/>
    <cellStyle name="Notas 2 2 4 2 6 2 2" xfId="26818" xr:uid="{00000000-0005-0000-0000-0000C4680000}"/>
    <cellStyle name="Notas 2 2 4 2 6 2 3" xfId="26819" xr:uid="{00000000-0005-0000-0000-0000C5680000}"/>
    <cellStyle name="Notas 2 2 4 2 6 2 4" xfId="26820" xr:uid="{00000000-0005-0000-0000-0000C6680000}"/>
    <cellStyle name="Notas 2 2 4 2 6 2 5" xfId="26821" xr:uid="{00000000-0005-0000-0000-0000C7680000}"/>
    <cellStyle name="Notas 2 2 4 2 6 2 6" xfId="26822" xr:uid="{00000000-0005-0000-0000-0000C8680000}"/>
    <cellStyle name="Notas 2 2 4 2 6 3" xfId="26823" xr:uid="{00000000-0005-0000-0000-0000C9680000}"/>
    <cellStyle name="Notas 2 2 4 2 6 3 2" xfId="26824" xr:uid="{00000000-0005-0000-0000-0000CA680000}"/>
    <cellStyle name="Notas 2 2 4 2 6 3 3" xfId="26825" xr:uid="{00000000-0005-0000-0000-0000CB680000}"/>
    <cellStyle name="Notas 2 2 4 2 6 3 4" xfId="26826" xr:uid="{00000000-0005-0000-0000-0000CC680000}"/>
    <cellStyle name="Notas 2 2 4 2 6 3 5" xfId="26827" xr:uid="{00000000-0005-0000-0000-0000CD680000}"/>
    <cellStyle name="Notas 2 2 4 2 6 3 6" xfId="26828" xr:uid="{00000000-0005-0000-0000-0000CE680000}"/>
    <cellStyle name="Notas 2 2 4 2 6 4" xfId="26829" xr:uid="{00000000-0005-0000-0000-0000CF680000}"/>
    <cellStyle name="Notas 2 2 4 2 6 4 2" xfId="26830" xr:uid="{00000000-0005-0000-0000-0000D0680000}"/>
    <cellStyle name="Notas 2 2 4 2 6 4 3" xfId="26831" xr:uid="{00000000-0005-0000-0000-0000D1680000}"/>
    <cellStyle name="Notas 2 2 4 2 6 4 4" xfId="26832" xr:uid="{00000000-0005-0000-0000-0000D2680000}"/>
    <cellStyle name="Notas 2 2 4 2 6 4 5" xfId="26833" xr:uid="{00000000-0005-0000-0000-0000D3680000}"/>
    <cellStyle name="Notas 2 2 4 2 6 4 6" xfId="26834" xr:uid="{00000000-0005-0000-0000-0000D4680000}"/>
    <cellStyle name="Notas 2 2 4 2 6 5" xfId="26835" xr:uid="{00000000-0005-0000-0000-0000D5680000}"/>
    <cellStyle name="Notas 2 2 4 2 6 5 2" xfId="26836" xr:uid="{00000000-0005-0000-0000-0000D6680000}"/>
    <cellStyle name="Notas 2 2 4 2 6 5 3" xfId="26837" xr:uid="{00000000-0005-0000-0000-0000D7680000}"/>
    <cellStyle name="Notas 2 2 4 2 6 5 4" xfId="26838" xr:uid="{00000000-0005-0000-0000-0000D8680000}"/>
    <cellStyle name="Notas 2 2 4 2 6 5 5" xfId="26839" xr:uid="{00000000-0005-0000-0000-0000D9680000}"/>
    <cellStyle name="Notas 2 2 4 2 6 5 6" xfId="26840" xr:uid="{00000000-0005-0000-0000-0000DA680000}"/>
    <cellStyle name="Notas 2 2 4 2 6 6" xfId="26841" xr:uid="{00000000-0005-0000-0000-0000DB680000}"/>
    <cellStyle name="Notas 2 2 4 2 6 6 2" xfId="26842" xr:uid="{00000000-0005-0000-0000-0000DC680000}"/>
    <cellStyle name="Notas 2 2 4 2 6 6 3" xfId="26843" xr:uid="{00000000-0005-0000-0000-0000DD680000}"/>
    <cellStyle name="Notas 2 2 4 2 6 6 4" xfId="26844" xr:uid="{00000000-0005-0000-0000-0000DE680000}"/>
    <cellStyle name="Notas 2 2 4 2 6 6 5" xfId="26845" xr:uid="{00000000-0005-0000-0000-0000DF680000}"/>
    <cellStyle name="Notas 2 2 4 2 6 6 6" xfId="26846" xr:uid="{00000000-0005-0000-0000-0000E0680000}"/>
    <cellStyle name="Notas 2 2 4 2 6 7" xfId="26847" xr:uid="{00000000-0005-0000-0000-0000E1680000}"/>
    <cellStyle name="Notas 2 2 4 2 6 7 2" xfId="26848" xr:uid="{00000000-0005-0000-0000-0000E2680000}"/>
    <cellStyle name="Notas 2 2 4 2 6 7 3" xfId="26849" xr:uid="{00000000-0005-0000-0000-0000E3680000}"/>
    <cellStyle name="Notas 2 2 4 2 6 7 4" xfId="26850" xr:uid="{00000000-0005-0000-0000-0000E4680000}"/>
    <cellStyle name="Notas 2 2 4 2 6 7 5" xfId="26851" xr:uid="{00000000-0005-0000-0000-0000E5680000}"/>
    <cellStyle name="Notas 2 2 4 2 6 7 6" xfId="26852" xr:uid="{00000000-0005-0000-0000-0000E6680000}"/>
    <cellStyle name="Notas 2 2 4 2 6 8" xfId="26853" xr:uid="{00000000-0005-0000-0000-0000E7680000}"/>
    <cellStyle name="Notas 2 2 4 2 6 8 2" xfId="26854" xr:uid="{00000000-0005-0000-0000-0000E8680000}"/>
    <cellStyle name="Notas 2 2 4 2 6 8 3" xfId="26855" xr:uid="{00000000-0005-0000-0000-0000E9680000}"/>
    <cellStyle name="Notas 2 2 4 2 6 8 4" xfId="26856" xr:uid="{00000000-0005-0000-0000-0000EA680000}"/>
    <cellStyle name="Notas 2 2 4 2 6 8 5" xfId="26857" xr:uid="{00000000-0005-0000-0000-0000EB680000}"/>
    <cellStyle name="Notas 2 2 4 2 6 8 6" xfId="26858" xr:uid="{00000000-0005-0000-0000-0000EC680000}"/>
    <cellStyle name="Notas 2 2 4 2 6 9" xfId="26859" xr:uid="{00000000-0005-0000-0000-0000ED680000}"/>
    <cellStyle name="Notas 2 2 4 2 7" xfId="26860" xr:uid="{00000000-0005-0000-0000-0000EE680000}"/>
    <cellStyle name="Notas 2 2 4 2 7 10" xfId="26861" xr:uid="{00000000-0005-0000-0000-0000EF680000}"/>
    <cellStyle name="Notas 2 2 4 2 7 11" xfId="26862" xr:uid="{00000000-0005-0000-0000-0000F0680000}"/>
    <cellStyle name="Notas 2 2 4 2 7 12" xfId="26863" xr:uid="{00000000-0005-0000-0000-0000F1680000}"/>
    <cellStyle name="Notas 2 2 4 2 7 13" xfId="26864" xr:uid="{00000000-0005-0000-0000-0000F2680000}"/>
    <cellStyle name="Notas 2 2 4 2 7 2" xfId="26865" xr:uid="{00000000-0005-0000-0000-0000F3680000}"/>
    <cellStyle name="Notas 2 2 4 2 7 2 2" xfId="26866" xr:uid="{00000000-0005-0000-0000-0000F4680000}"/>
    <cellStyle name="Notas 2 2 4 2 7 2 3" xfId="26867" xr:uid="{00000000-0005-0000-0000-0000F5680000}"/>
    <cellStyle name="Notas 2 2 4 2 7 2 4" xfId="26868" xr:uid="{00000000-0005-0000-0000-0000F6680000}"/>
    <cellStyle name="Notas 2 2 4 2 7 2 5" xfId="26869" xr:uid="{00000000-0005-0000-0000-0000F7680000}"/>
    <cellStyle name="Notas 2 2 4 2 7 2 6" xfId="26870" xr:uid="{00000000-0005-0000-0000-0000F8680000}"/>
    <cellStyle name="Notas 2 2 4 2 7 3" xfId="26871" xr:uid="{00000000-0005-0000-0000-0000F9680000}"/>
    <cellStyle name="Notas 2 2 4 2 7 3 2" xfId="26872" xr:uid="{00000000-0005-0000-0000-0000FA680000}"/>
    <cellStyle name="Notas 2 2 4 2 7 3 3" xfId="26873" xr:uid="{00000000-0005-0000-0000-0000FB680000}"/>
    <cellStyle name="Notas 2 2 4 2 7 3 4" xfId="26874" xr:uid="{00000000-0005-0000-0000-0000FC680000}"/>
    <cellStyle name="Notas 2 2 4 2 7 3 5" xfId="26875" xr:uid="{00000000-0005-0000-0000-0000FD680000}"/>
    <cellStyle name="Notas 2 2 4 2 7 3 6" xfId="26876" xr:uid="{00000000-0005-0000-0000-0000FE680000}"/>
    <cellStyle name="Notas 2 2 4 2 7 4" xfId="26877" xr:uid="{00000000-0005-0000-0000-0000FF680000}"/>
    <cellStyle name="Notas 2 2 4 2 7 4 2" xfId="26878" xr:uid="{00000000-0005-0000-0000-000000690000}"/>
    <cellStyle name="Notas 2 2 4 2 7 4 3" xfId="26879" xr:uid="{00000000-0005-0000-0000-000001690000}"/>
    <cellStyle name="Notas 2 2 4 2 7 4 4" xfId="26880" xr:uid="{00000000-0005-0000-0000-000002690000}"/>
    <cellStyle name="Notas 2 2 4 2 7 4 5" xfId="26881" xr:uid="{00000000-0005-0000-0000-000003690000}"/>
    <cellStyle name="Notas 2 2 4 2 7 4 6" xfId="26882" xr:uid="{00000000-0005-0000-0000-000004690000}"/>
    <cellStyle name="Notas 2 2 4 2 7 5" xfId="26883" xr:uid="{00000000-0005-0000-0000-000005690000}"/>
    <cellStyle name="Notas 2 2 4 2 7 5 2" xfId="26884" xr:uid="{00000000-0005-0000-0000-000006690000}"/>
    <cellStyle name="Notas 2 2 4 2 7 5 3" xfId="26885" xr:uid="{00000000-0005-0000-0000-000007690000}"/>
    <cellStyle name="Notas 2 2 4 2 7 5 4" xfId="26886" xr:uid="{00000000-0005-0000-0000-000008690000}"/>
    <cellStyle name="Notas 2 2 4 2 7 5 5" xfId="26887" xr:uid="{00000000-0005-0000-0000-000009690000}"/>
    <cellStyle name="Notas 2 2 4 2 7 5 6" xfId="26888" xr:uid="{00000000-0005-0000-0000-00000A690000}"/>
    <cellStyle name="Notas 2 2 4 2 7 6" xfId="26889" xr:uid="{00000000-0005-0000-0000-00000B690000}"/>
    <cellStyle name="Notas 2 2 4 2 7 6 2" xfId="26890" xr:uid="{00000000-0005-0000-0000-00000C690000}"/>
    <cellStyle name="Notas 2 2 4 2 7 6 3" xfId="26891" xr:uid="{00000000-0005-0000-0000-00000D690000}"/>
    <cellStyle name="Notas 2 2 4 2 7 6 4" xfId="26892" xr:uid="{00000000-0005-0000-0000-00000E690000}"/>
    <cellStyle name="Notas 2 2 4 2 7 6 5" xfId="26893" xr:uid="{00000000-0005-0000-0000-00000F690000}"/>
    <cellStyle name="Notas 2 2 4 2 7 6 6" xfId="26894" xr:uid="{00000000-0005-0000-0000-000010690000}"/>
    <cellStyle name="Notas 2 2 4 2 7 7" xfId="26895" xr:uid="{00000000-0005-0000-0000-000011690000}"/>
    <cellStyle name="Notas 2 2 4 2 7 7 2" xfId="26896" xr:uid="{00000000-0005-0000-0000-000012690000}"/>
    <cellStyle name="Notas 2 2 4 2 7 7 3" xfId="26897" xr:uid="{00000000-0005-0000-0000-000013690000}"/>
    <cellStyle name="Notas 2 2 4 2 7 7 4" xfId="26898" xr:uid="{00000000-0005-0000-0000-000014690000}"/>
    <cellStyle name="Notas 2 2 4 2 7 7 5" xfId="26899" xr:uid="{00000000-0005-0000-0000-000015690000}"/>
    <cellStyle name="Notas 2 2 4 2 7 7 6" xfId="26900" xr:uid="{00000000-0005-0000-0000-000016690000}"/>
    <cellStyle name="Notas 2 2 4 2 7 8" xfId="26901" xr:uid="{00000000-0005-0000-0000-000017690000}"/>
    <cellStyle name="Notas 2 2 4 2 7 8 2" xfId="26902" xr:uid="{00000000-0005-0000-0000-000018690000}"/>
    <cellStyle name="Notas 2 2 4 2 7 8 3" xfId="26903" xr:uid="{00000000-0005-0000-0000-000019690000}"/>
    <cellStyle name="Notas 2 2 4 2 7 8 4" xfId="26904" xr:uid="{00000000-0005-0000-0000-00001A690000}"/>
    <cellStyle name="Notas 2 2 4 2 7 8 5" xfId="26905" xr:uid="{00000000-0005-0000-0000-00001B690000}"/>
    <cellStyle name="Notas 2 2 4 2 7 8 6" xfId="26906" xr:uid="{00000000-0005-0000-0000-00001C690000}"/>
    <cellStyle name="Notas 2 2 4 2 7 9" xfId="26907" xr:uid="{00000000-0005-0000-0000-00001D690000}"/>
    <cellStyle name="Notas 2 2 4 2 8" xfId="26908" xr:uid="{00000000-0005-0000-0000-00001E690000}"/>
    <cellStyle name="Notas 2 2 4 2 8 2" xfId="26909" xr:uid="{00000000-0005-0000-0000-00001F690000}"/>
    <cellStyle name="Notas 2 2 4 2 8 3" xfId="26910" xr:uid="{00000000-0005-0000-0000-000020690000}"/>
    <cellStyle name="Notas 2 2 4 2 8 4" xfId="26911" xr:uid="{00000000-0005-0000-0000-000021690000}"/>
    <cellStyle name="Notas 2 2 4 2 8 5" xfId="26912" xr:uid="{00000000-0005-0000-0000-000022690000}"/>
    <cellStyle name="Notas 2 2 4 2 8 6" xfId="26913" xr:uid="{00000000-0005-0000-0000-000023690000}"/>
    <cellStyle name="Notas 2 2 4 2 9" xfId="26914" xr:uid="{00000000-0005-0000-0000-000024690000}"/>
    <cellStyle name="Notas 2 2 4 2 9 2" xfId="26915" xr:uid="{00000000-0005-0000-0000-000025690000}"/>
    <cellStyle name="Notas 2 2 4 2 9 3" xfId="26916" xr:uid="{00000000-0005-0000-0000-000026690000}"/>
    <cellStyle name="Notas 2 2 4 2 9 4" xfId="26917" xr:uid="{00000000-0005-0000-0000-000027690000}"/>
    <cellStyle name="Notas 2 2 4 2 9 5" xfId="26918" xr:uid="{00000000-0005-0000-0000-000028690000}"/>
    <cellStyle name="Notas 2 2 4 2 9 6" xfId="26919" xr:uid="{00000000-0005-0000-0000-000029690000}"/>
    <cellStyle name="Notas 2 2 4 20" xfId="26920" xr:uid="{00000000-0005-0000-0000-00002A690000}"/>
    <cellStyle name="Notas 2 2 4 21" xfId="26921" xr:uid="{00000000-0005-0000-0000-00002B690000}"/>
    <cellStyle name="Notas 2 2 4 3" xfId="26922" xr:uid="{00000000-0005-0000-0000-00002C690000}"/>
    <cellStyle name="Notas 2 2 4 3 10" xfId="26923" xr:uid="{00000000-0005-0000-0000-00002D690000}"/>
    <cellStyle name="Notas 2 2 4 3 11" xfId="26924" xr:uid="{00000000-0005-0000-0000-00002E690000}"/>
    <cellStyle name="Notas 2 2 4 3 12" xfId="26925" xr:uid="{00000000-0005-0000-0000-00002F690000}"/>
    <cellStyle name="Notas 2 2 4 3 13" xfId="26926" xr:uid="{00000000-0005-0000-0000-000030690000}"/>
    <cellStyle name="Notas 2 2 4 3 14" xfId="26927" xr:uid="{00000000-0005-0000-0000-000031690000}"/>
    <cellStyle name="Notas 2 2 4 3 15" xfId="26928" xr:uid="{00000000-0005-0000-0000-000032690000}"/>
    <cellStyle name="Notas 2 2 4 3 2" xfId="26929" xr:uid="{00000000-0005-0000-0000-000033690000}"/>
    <cellStyle name="Notas 2 2 4 3 2 10" xfId="26930" xr:uid="{00000000-0005-0000-0000-000034690000}"/>
    <cellStyle name="Notas 2 2 4 3 2 11" xfId="26931" xr:uid="{00000000-0005-0000-0000-000035690000}"/>
    <cellStyle name="Notas 2 2 4 3 2 12" xfId="26932" xr:uid="{00000000-0005-0000-0000-000036690000}"/>
    <cellStyle name="Notas 2 2 4 3 2 13" xfId="26933" xr:uid="{00000000-0005-0000-0000-000037690000}"/>
    <cellStyle name="Notas 2 2 4 3 2 14" xfId="26934" xr:uid="{00000000-0005-0000-0000-000038690000}"/>
    <cellStyle name="Notas 2 2 4 3 2 2" xfId="26935" xr:uid="{00000000-0005-0000-0000-000039690000}"/>
    <cellStyle name="Notas 2 2 4 3 2 2 2" xfId="26936" xr:uid="{00000000-0005-0000-0000-00003A690000}"/>
    <cellStyle name="Notas 2 2 4 3 2 2 3" xfId="26937" xr:uid="{00000000-0005-0000-0000-00003B690000}"/>
    <cellStyle name="Notas 2 2 4 3 2 2 4" xfId="26938" xr:uid="{00000000-0005-0000-0000-00003C690000}"/>
    <cellStyle name="Notas 2 2 4 3 2 2 5" xfId="26939" xr:uid="{00000000-0005-0000-0000-00003D690000}"/>
    <cellStyle name="Notas 2 2 4 3 2 2 6" xfId="26940" xr:uid="{00000000-0005-0000-0000-00003E690000}"/>
    <cellStyle name="Notas 2 2 4 3 2 3" xfId="26941" xr:uid="{00000000-0005-0000-0000-00003F690000}"/>
    <cellStyle name="Notas 2 2 4 3 2 3 2" xfId="26942" xr:uid="{00000000-0005-0000-0000-000040690000}"/>
    <cellStyle name="Notas 2 2 4 3 2 3 3" xfId="26943" xr:uid="{00000000-0005-0000-0000-000041690000}"/>
    <cellStyle name="Notas 2 2 4 3 2 3 4" xfId="26944" xr:uid="{00000000-0005-0000-0000-000042690000}"/>
    <cellStyle name="Notas 2 2 4 3 2 3 5" xfId="26945" xr:uid="{00000000-0005-0000-0000-000043690000}"/>
    <cellStyle name="Notas 2 2 4 3 2 3 6" xfId="26946" xr:uid="{00000000-0005-0000-0000-000044690000}"/>
    <cellStyle name="Notas 2 2 4 3 2 4" xfId="26947" xr:uid="{00000000-0005-0000-0000-000045690000}"/>
    <cellStyle name="Notas 2 2 4 3 2 4 2" xfId="26948" xr:uid="{00000000-0005-0000-0000-000046690000}"/>
    <cellStyle name="Notas 2 2 4 3 2 4 3" xfId="26949" xr:uid="{00000000-0005-0000-0000-000047690000}"/>
    <cellStyle name="Notas 2 2 4 3 2 4 4" xfId="26950" xr:uid="{00000000-0005-0000-0000-000048690000}"/>
    <cellStyle name="Notas 2 2 4 3 2 4 5" xfId="26951" xr:uid="{00000000-0005-0000-0000-000049690000}"/>
    <cellStyle name="Notas 2 2 4 3 2 4 6" xfId="26952" xr:uid="{00000000-0005-0000-0000-00004A690000}"/>
    <cellStyle name="Notas 2 2 4 3 2 5" xfId="26953" xr:uid="{00000000-0005-0000-0000-00004B690000}"/>
    <cellStyle name="Notas 2 2 4 3 2 5 2" xfId="26954" xr:uid="{00000000-0005-0000-0000-00004C690000}"/>
    <cellStyle name="Notas 2 2 4 3 2 5 3" xfId="26955" xr:uid="{00000000-0005-0000-0000-00004D690000}"/>
    <cellStyle name="Notas 2 2 4 3 2 5 4" xfId="26956" xr:uid="{00000000-0005-0000-0000-00004E690000}"/>
    <cellStyle name="Notas 2 2 4 3 2 5 5" xfId="26957" xr:uid="{00000000-0005-0000-0000-00004F690000}"/>
    <cellStyle name="Notas 2 2 4 3 2 5 6" xfId="26958" xr:uid="{00000000-0005-0000-0000-000050690000}"/>
    <cellStyle name="Notas 2 2 4 3 2 6" xfId="26959" xr:uid="{00000000-0005-0000-0000-000051690000}"/>
    <cellStyle name="Notas 2 2 4 3 2 6 2" xfId="26960" xr:uid="{00000000-0005-0000-0000-000052690000}"/>
    <cellStyle name="Notas 2 2 4 3 2 6 3" xfId="26961" xr:uid="{00000000-0005-0000-0000-000053690000}"/>
    <cellStyle name="Notas 2 2 4 3 2 6 4" xfId="26962" xr:uid="{00000000-0005-0000-0000-000054690000}"/>
    <cellStyle name="Notas 2 2 4 3 2 6 5" xfId="26963" xr:uid="{00000000-0005-0000-0000-000055690000}"/>
    <cellStyle name="Notas 2 2 4 3 2 6 6" xfId="26964" xr:uid="{00000000-0005-0000-0000-000056690000}"/>
    <cellStyle name="Notas 2 2 4 3 2 7" xfId="26965" xr:uid="{00000000-0005-0000-0000-000057690000}"/>
    <cellStyle name="Notas 2 2 4 3 2 7 2" xfId="26966" xr:uid="{00000000-0005-0000-0000-000058690000}"/>
    <cellStyle name="Notas 2 2 4 3 2 7 3" xfId="26967" xr:uid="{00000000-0005-0000-0000-000059690000}"/>
    <cellStyle name="Notas 2 2 4 3 2 7 4" xfId="26968" xr:uid="{00000000-0005-0000-0000-00005A690000}"/>
    <cellStyle name="Notas 2 2 4 3 2 7 5" xfId="26969" xr:uid="{00000000-0005-0000-0000-00005B690000}"/>
    <cellStyle name="Notas 2 2 4 3 2 7 6" xfId="26970" xr:uid="{00000000-0005-0000-0000-00005C690000}"/>
    <cellStyle name="Notas 2 2 4 3 2 8" xfId="26971" xr:uid="{00000000-0005-0000-0000-00005D690000}"/>
    <cellStyle name="Notas 2 2 4 3 2 8 2" xfId="26972" xr:uid="{00000000-0005-0000-0000-00005E690000}"/>
    <cellStyle name="Notas 2 2 4 3 2 8 3" xfId="26973" xr:uid="{00000000-0005-0000-0000-00005F690000}"/>
    <cellStyle name="Notas 2 2 4 3 2 8 4" xfId="26974" xr:uid="{00000000-0005-0000-0000-000060690000}"/>
    <cellStyle name="Notas 2 2 4 3 2 8 5" xfId="26975" xr:uid="{00000000-0005-0000-0000-000061690000}"/>
    <cellStyle name="Notas 2 2 4 3 2 8 6" xfId="26976" xr:uid="{00000000-0005-0000-0000-000062690000}"/>
    <cellStyle name="Notas 2 2 4 3 2 9" xfId="26977" xr:uid="{00000000-0005-0000-0000-000063690000}"/>
    <cellStyle name="Notas 2 2 4 3 3" xfId="26978" xr:uid="{00000000-0005-0000-0000-000064690000}"/>
    <cellStyle name="Notas 2 2 4 3 3 2" xfId="26979" xr:uid="{00000000-0005-0000-0000-000065690000}"/>
    <cellStyle name="Notas 2 2 4 3 3 3" xfId="26980" xr:uid="{00000000-0005-0000-0000-000066690000}"/>
    <cellStyle name="Notas 2 2 4 3 3 4" xfId="26981" xr:uid="{00000000-0005-0000-0000-000067690000}"/>
    <cellStyle name="Notas 2 2 4 3 3 5" xfId="26982" xr:uid="{00000000-0005-0000-0000-000068690000}"/>
    <cellStyle name="Notas 2 2 4 3 3 6" xfId="26983" xr:uid="{00000000-0005-0000-0000-000069690000}"/>
    <cellStyle name="Notas 2 2 4 3 4" xfId="26984" xr:uid="{00000000-0005-0000-0000-00006A690000}"/>
    <cellStyle name="Notas 2 2 4 3 4 2" xfId="26985" xr:uid="{00000000-0005-0000-0000-00006B690000}"/>
    <cellStyle name="Notas 2 2 4 3 4 3" xfId="26986" xr:uid="{00000000-0005-0000-0000-00006C690000}"/>
    <cellStyle name="Notas 2 2 4 3 4 4" xfId="26987" xr:uid="{00000000-0005-0000-0000-00006D690000}"/>
    <cellStyle name="Notas 2 2 4 3 4 5" xfId="26988" xr:uid="{00000000-0005-0000-0000-00006E690000}"/>
    <cellStyle name="Notas 2 2 4 3 4 6" xfId="26989" xr:uid="{00000000-0005-0000-0000-00006F690000}"/>
    <cellStyle name="Notas 2 2 4 3 5" xfId="26990" xr:uid="{00000000-0005-0000-0000-000070690000}"/>
    <cellStyle name="Notas 2 2 4 3 5 2" xfId="26991" xr:uid="{00000000-0005-0000-0000-000071690000}"/>
    <cellStyle name="Notas 2 2 4 3 5 3" xfId="26992" xr:uid="{00000000-0005-0000-0000-000072690000}"/>
    <cellStyle name="Notas 2 2 4 3 5 4" xfId="26993" xr:uid="{00000000-0005-0000-0000-000073690000}"/>
    <cellStyle name="Notas 2 2 4 3 5 5" xfId="26994" xr:uid="{00000000-0005-0000-0000-000074690000}"/>
    <cellStyle name="Notas 2 2 4 3 5 6" xfId="26995" xr:uid="{00000000-0005-0000-0000-000075690000}"/>
    <cellStyle name="Notas 2 2 4 3 6" xfId="26996" xr:uid="{00000000-0005-0000-0000-000076690000}"/>
    <cellStyle name="Notas 2 2 4 3 6 2" xfId="26997" xr:uid="{00000000-0005-0000-0000-000077690000}"/>
    <cellStyle name="Notas 2 2 4 3 6 3" xfId="26998" xr:uid="{00000000-0005-0000-0000-000078690000}"/>
    <cellStyle name="Notas 2 2 4 3 6 4" xfId="26999" xr:uid="{00000000-0005-0000-0000-000079690000}"/>
    <cellStyle name="Notas 2 2 4 3 6 5" xfId="27000" xr:uid="{00000000-0005-0000-0000-00007A690000}"/>
    <cellStyle name="Notas 2 2 4 3 6 6" xfId="27001" xr:uid="{00000000-0005-0000-0000-00007B690000}"/>
    <cellStyle name="Notas 2 2 4 3 7" xfId="27002" xr:uid="{00000000-0005-0000-0000-00007C690000}"/>
    <cellStyle name="Notas 2 2 4 3 7 2" xfId="27003" xr:uid="{00000000-0005-0000-0000-00007D690000}"/>
    <cellStyle name="Notas 2 2 4 3 7 3" xfId="27004" xr:uid="{00000000-0005-0000-0000-00007E690000}"/>
    <cellStyle name="Notas 2 2 4 3 7 4" xfId="27005" xr:uid="{00000000-0005-0000-0000-00007F690000}"/>
    <cellStyle name="Notas 2 2 4 3 7 5" xfId="27006" xr:uid="{00000000-0005-0000-0000-000080690000}"/>
    <cellStyle name="Notas 2 2 4 3 7 6" xfId="27007" xr:uid="{00000000-0005-0000-0000-000081690000}"/>
    <cellStyle name="Notas 2 2 4 3 8" xfId="27008" xr:uid="{00000000-0005-0000-0000-000082690000}"/>
    <cellStyle name="Notas 2 2 4 3 8 2" xfId="27009" xr:uid="{00000000-0005-0000-0000-000083690000}"/>
    <cellStyle name="Notas 2 2 4 3 8 3" xfId="27010" xr:uid="{00000000-0005-0000-0000-000084690000}"/>
    <cellStyle name="Notas 2 2 4 3 8 4" xfId="27011" xr:uid="{00000000-0005-0000-0000-000085690000}"/>
    <cellStyle name="Notas 2 2 4 3 8 5" xfId="27012" xr:uid="{00000000-0005-0000-0000-000086690000}"/>
    <cellStyle name="Notas 2 2 4 3 8 6" xfId="27013" xr:uid="{00000000-0005-0000-0000-000087690000}"/>
    <cellStyle name="Notas 2 2 4 3 9" xfId="27014" xr:uid="{00000000-0005-0000-0000-000088690000}"/>
    <cellStyle name="Notas 2 2 4 3 9 2" xfId="27015" xr:uid="{00000000-0005-0000-0000-000089690000}"/>
    <cellStyle name="Notas 2 2 4 3 9 3" xfId="27016" xr:uid="{00000000-0005-0000-0000-00008A690000}"/>
    <cellStyle name="Notas 2 2 4 3 9 4" xfId="27017" xr:uid="{00000000-0005-0000-0000-00008B690000}"/>
    <cellStyle name="Notas 2 2 4 3 9 5" xfId="27018" xr:uid="{00000000-0005-0000-0000-00008C690000}"/>
    <cellStyle name="Notas 2 2 4 3 9 6" xfId="27019" xr:uid="{00000000-0005-0000-0000-00008D690000}"/>
    <cellStyle name="Notas 2 2 4 4" xfId="27020" xr:uid="{00000000-0005-0000-0000-00008E690000}"/>
    <cellStyle name="Notas 2 2 4 4 10" xfId="27021" xr:uid="{00000000-0005-0000-0000-00008F690000}"/>
    <cellStyle name="Notas 2 2 4 4 11" xfId="27022" xr:uid="{00000000-0005-0000-0000-000090690000}"/>
    <cellStyle name="Notas 2 2 4 4 12" xfId="27023" xr:uid="{00000000-0005-0000-0000-000091690000}"/>
    <cellStyle name="Notas 2 2 4 4 13" xfId="27024" xr:uid="{00000000-0005-0000-0000-000092690000}"/>
    <cellStyle name="Notas 2 2 4 4 14" xfId="27025" xr:uid="{00000000-0005-0000-0000-000093690000}"/>
    <cellStyle name="Notas 2 2 4 4 2" xfId="27026" xr:uid="{00000000-0005-0000-0000-000094690000}"/>
    <cellStyle name="Notas 2 2 4 4 2 2" xfId="27027" xr:uid="{00000000-0005-0000-0000-000095690000}"/>
    <cellStyle name="Notas 2 2 4 4 2 3" xfId="27028" xr:uid="{00000000-0005-0000-0000-000096690000}"/>
    <cellStyle name="Notas 2 2 4 4 2 4" xfId="27029" xr:uid="{00000000-0005-0000-0000-000097690000}"/>
    <cellStyle name="Notas 2 2 4 4 2 5" xfId="27030" xr:uid="{00000000-0005-0000-0000-000098690000}"/>
    <cellStyle name="Notas 2 2 4 4 2 6" xfId="27031" xr:uid="{00000000-0005-0000-0000-000099690000}"/>
    <cellStyle name="Notas 2 2 4 4 2 7" xfId="27032" xr:uid="{00000000-0005-0000-0000-00009A690000}"/>
    <cellStyle name="Notas 2 2 4 4 3" xfId="27033" xr:uid="{00000000-0005-0000-0000-00009B690000}"/>
    <cellStyle name="Notas 2 2 4 4 3 2" xfId="27034" xr:uid="{00000000-0005-0000-0000-00009C690000}"/>
    <cellStyle name="Notas 2 2 4 4 3 3" xfId="27035" xr:uid="{00000000-0005-0000-0000-00009D690000}"/>
    <cellStyle name="Notas 2 2 4 4 3 4" xfId="27036" xr:uid="{00000000-0005-0000-0000-00009E690000}"/>
    <cellStyle name="Notas 2 2 4 4 3 5" xfId="27037" xr:uid="{00000000-0005-0000-0000-00009F690000}"/>
    <cellStyle name="Notas 2 2 4 4 3 6" xfId="27038" xr:uid="{00000000-0005-0000-0000-0000A0690000}"/>
    <cellStyle name="Notas 2 2 4 4 4" xfId="27039" xr:uid="{00000000-0005-0000-0000-0000A1690000}"/>
    <cellStyle name="Notas 2 2 4 4 4 2" xfId="27040" xr:uid="{00000000-0005-0000-0000-0000A2690000}"/>
    <cellStyle name="Notas 2 2 4 4 4 3" xfId="27041" xr:uid="{00000000-0005-0000-0000-0000A3690000}"/>
    <cellStyle name="Notas 2 2 4 4 4 4" xfId="27042" xr:uid="{00000000-0005-0000-0000-0000A4690000}"/>
    <cellStyle name="Notas 2 2 4 4 4 5" xfId="27043" xr:uid="{00000000-0005-0000-0000-0000A5690000}"/>
    <cellStyle name="Notas 2 2 4 4 4 6" xfId="27044" xr:uid="{00000000-0005-0000-0000-0000A6690000}"/>
    <cellStyle name="Notas 2 2 4 4 5" xfId="27045" xr:uid="{00000000-0005-0000-0000-0000A7690000}"/>
    <cellStyle name="Notas 2 2 4 4 5 2" xfId="27046" xr:uid="{00000000-0005-0000-0000-0000A8690000}"/>
    <cellStyle name="Notas 2 2 4 4 5 3" xfId="27047" xr:uid="{00000000-0005-0000-0000-0000A9690000}"/>
    <cellStyle name="Notas 2 2 4 4 5 4" xfId="27048" xr:uid="{00000000-0005-0000-0000-0000AA690000}"/>
    <cellStyle name="Notas 2 2 4 4 5 5" xfId="27049" xr:uid="{00000000-0005-0000-0000-0000AB690000}"/>
    <cellStyle name="Notas 2 2 4 4 5 6" xfId="27050" xr:uid="{00000000-0005-0000-0000-0000AC690000}"/>
    <cellStyle name="Notas 2 2 4 4 6" xfId="27051" xr:uid="{00000000-0005-0000-0000-0000AD690000}"/>
    <cellStyle name="Notas 2 2 4 4 6 2" xfId="27052" xr:uid="{00000000-0005-0000-0000-0000AE690000}"/>
    <cellStyle name="Notas 2 2 4 4 6 3" xfId="27053" xr:uid="{00000000-0005-0000-0000-0000AF690000}"/>
    <cellStyle name="Notas 2 2 4 4 6 4" xfId="27054" xr:uid="{00000000-0005-0000-0000-0000B0690000}"/>
    <cellStyle name="Notas 2 2 4 4 6 5" xfId="27055" xr:uid="{00000000-0005-0000-0000-0000B1690000}"/>
    <cellStyle name="Notas 2 2 4 4 6 6" xfId="27056" xr:uid="{00000000-0005-0000-0000-0000B2690000}"/>
    <cellStyle name="Notas 2 2 4 4 7" xfId="27057" xr:uid="{00000000-0005-0000-0000-0000B3690000}"/>
    <cellStyle name="Notas 2 2 4 4 7 2" xfId="27058" xr:uid="{00000000-0005-0000-0000-0000B4690000}"/>
    <cellStyle name="Notas 2 2 4 4 7 3" xfId="27059" xr:uid="{00000000-0005-0000-0000-0000B5690000}"/>
    <cellStyle name="Notas 2 2 4 4 7 4" xfId="27060" xr:uid="{00000000-0005-0000-0000-0000B6690000}"/>
    <cellStyle name="Notas 2 2 4 4 7 5" xfId="27061" xr:uid="{00000000-0005-0000-0000-0000B7690000}"/>
    <cellStyle name="Notas 2 2 4 4 7 6" xfId="27062" xr:uid="{00000000-0005-0000-0000-0000B8690000}"/>
    <cellStyle name="Notas 2 2 4 4 8" xfId="27063" xr:uid="{00000000-0005-0000-0000-0000B9690000}"/>
    <cellStyle name="Notas 2 2 4 4 8 2" xfId="27064" xr:uid="{00000000-0005-0000-0000-0000BA690000}"/>
    <cellStyle name="Notas 2 2 4 4 8 3" xfId="27065" xr:uid="{00000000-0005-0000-0000-0000BB690000}"/>
    <cellStyle name="Notas 2 2 4 4 8 4" xfId="27066" xr:uid="{00000000-0005-0000-0000-0000BC690000}"/>
    <cellStyle name="Notas 2 2 4 4 8 5" xfId="27067" xr:uid="{00000000-0005-0000-0000-0000BD690000}"/>
    <cellStyle name="Notas 2 2 4 4 8 6" xfId="27068" xr:uid="{00000000-0005-0000-0000-0000BE690000}"/>
    <cellStyle name="Notas 2 2 4 4 9" xfId="27069" xr:uid="{00000000-0005-0000-0000-0000BF690000}"/>
    <cellStyle name="Notas 2 2 4 5" xfId="27070" xr:uid="{00000000-0005-0000-0000-0000C0690000}"/>
    <cellStyle name="Notas 2 2 4 5 10" xfId="27071" xr:uid="{00000000-0005-0000-0000-0000C1690000}"/>
    <cellStyle name="Notas 2 2 4 5 11" xfId="27072" xr:uid="{00000000-0005-0000-0000-0000C2690000}"/>
    <cellStyle name="Notas 2 2 4 5 12" xfId="27073" xr:uid="{00000000-0005-0000-0000-0000C3690000}"/>
    <cellStyle name="Notas 2 2 4 5 13" xfId="27074" xr:uid="{00000000-0005-0000-0000-0000C4690000}"/>
    <cellStyle name="Notas 2 2 4 5 14" xfId="27075" xr:uid="{00000000-0005-0000-0000-0000C5690000}"/>
    <cellStyle name="Notas 2 2 4 5 2" xfId="27076" xr:uid="{00000000-0005-0000-0000-0000C6690000}"/>
    <cellStyle name="Notas 2 2 4 5 2 2" xfId="27077" xr:uid="{00000000-0005-0000-0000-0000C7690000}"/>
    <cellStyle name="Notas 2 2 4 5 2 3" xfId="27078" xr:uid="{00000000-0005-0000-0000-0000C8690000}"/>
    <cellStyle name="Notas 2 2 4 5 2 4" xfId="27079" xr:uid="{00000000-0005-0000-0000-0000C9690000}"/>
    <cellStyle name="Notas 2 2 4 5 2 5" xfId="27080" xr:uid="{00000000-0005-0000-0000-0000CA690000}"/>
    <cellStyle name="Notas 2 2 4 5 2 6" xfId="27081" xr:uid="{00000000-0005-0000-0000-0000CB690000}"/>
    <cellStyle name="Notas 2 2 4 5 3" xfId="27082" xr:uid="{00000000-0005-0000-0000-0000CC690000}"/>
    <cellStyle name="Notas 2 2 4 5 3 2" xfId="27083" xr:uid="{00000000-0005-0000-0000-0000CD690000}"/>
    <cellStyle name="Notas 2 2 4 5 3 3" xfId="27084" xr:uid="{00000000-0005-0000-0000-0000CE690000}"/>
    <cellStyle name="Notas 2 2 4 5 3 4" xfId="27085" xr:uid="{00000000-0005-0000-0000-0000CF690000}"/>
    <cellStyle name="Notas 2 2 4 5 3 5" xfId="27086" xr:uid="{00000000-0005-0000-0000-0000D0690000}"/>
    <cellStyle name="Notas 2 2 4 5 3 6" xfId="27087" xr:uid="{00000000-0005-0000-0000-0000D1690000}"/>
    <cellStyle name="Notas 2 2 4 5 4" xfId="27088" xr:uid="{00000000-0005-0000-0000-0000D2690000}"/>
    <cellStyle name="Notas 2 2 4 5 4 2" xfId="27089" xr:uid="{00000000-0005-0000-0000-0000D3690000}"/>
    <cellStyle name="Notas 2 2 4 5 4 3" xfId="27090" xr:uid="{00000000-0005-0000-0000-0000D4690000}"/>
    <cellStyle name="Notas 2 2 4 5 4 4" xfId="27091" xr:uid="{00000000-0005-0000-0000-0000D5690000}"/>
    <cellStyle name="Notas 2 2 4 5 4 5" xfId="27092" xr:uid="{00000000-0005-0000-0000-0000D6690000}"/>
    <cellStyle name="Notas 2 2 4 5 4 6" xfId="27093" xr:uid="{00000000-0005-0000-0000-0000D7690000}"/>
    <cellStyle name="Notas 2 2 4 5 5" xfId="27094" xr:uid="{00000000-0005-0000-0000-0000D8690000}"/>
    <cellStyle name="Notas 2 2 4 5 5 2" xfId="27095" xr:uid="{00000000-0005-0000-0000-0000D9690000}"/>
    <cellStyle name="Notas 2 2 4 5 5 3" xfId="27096" xr:uid="{00000000-0005-0000-0000-0000DA690000}"/>
    <cellStyle name="Notas 2 2 4 5 5 4" xfId="27097" xr:uid="{00000000-0005-0000-0000-0000DB690000}"/>
    <cellStyle name="Notas 2 2 4 5 5 5" xfId="27098" xr:uid="{00000000-0005-0000-0000-0000DC690000}"/>
    <cellStyle name="Notas 2 2 4 5 5 6" xfId="27099" xr:uid="{00000000-0005-0000-0000-0000DD690000}"/>
    <cellStyle name="Notas 2 2 4 5 6" xfId="27100" xr:uid="{00000000-0005-0000-0000-0000DE690000}"/>
    <cellStyle name="Notas 2 2 4 5 6 2" xfId="27101" xr:uid="{00000000-0005-0000-0000-0000DF690000}"/>
    <cellStyle name="Notas 2 2 4 5 6 3" xfId="27102" xr:uid="{00000000-0005-0000-0000-0000E0690000}"/>
    <cellStyle name="Notas 2 2 4 5 6 4" xfId="27103" xr:uid="{00000000-0005-0000-0000-0000E1690000}"/>
    <cellStyle name="Notas 2 2 4 5 6 5" xfId="27104" xr:uid="{00000000-0005-0000-0000-0000E2690000}"/>
    <cellStyle name="Notas 2 2 4 5 6 6" xfId="27105" xr:uid="{00000000-0005-0000-0000-0000E3690000}"/>
    <cellStyle name="Notas 2 2 4 5 7" xfId="27106" xr:uid="{00000000-0005-0000-0000-0000E4690000}"/>
    <cellStyle name="Notas 2 2 4 5 7 2" xfId="27107" xr:uid="{00000000-0005-0000-0000-0000E5690000}"/>
    <cellStyle name="Notas 2 2 4 5 7 3" xfId="27108" xr:uid="{00000000-0005-0000-0000-0000E6690000}"/>
    <cellStyle name="Notas 2 2 4 5 7 4" xfId="27109" xr:uid="{00000000-0005-0000-0000-0000E7690000}"/>
    <cellStyle name="Notas 2 2 4 5 7 5" xfId="27110" xr:uid="{00000000-0005-0000-0000-0000E8690000}"/>
    <cellStyle name="Notas 2 2 4 5 7 6" xfId="27111" xr:uid="{00000000-0005-0000-0000-0000E9690000}"/>
    <cellStyle name="Notas 2 2 4 5 8" xfId="27112" xr:uid="{00000000-0005-0000-0000-0000EA690000}"/>
    <cellStyle name="Notas 2 2 4 5 8 2" xfId="27113" xr:uid="{00000000-0005-0000-0000-0000EB690000}"/>
    <cellStyle name="Notas 2 2 4 5 8 3" xfId="27114" xr:uid="{00000000-0005-0000-0000-0000EC690000}"/>
    <cellStyle name="Notas 2 2 4 5 8 4" xfId="27115" xr:uid="{00000000-0005-0000-0000-0000ED690000}"/>
    <cellStyle name="Notas 2 2 4 5 8 5" xfId="27116" xr:uid="{00000000-0005-0000-0000-0000EE690000}"/>
    <cellStyle name="Notas 2 2 4 5 8 6" xfId="27117" xr:uid="{00000000-0005-0000-0000-0000EF690000}"/>
    <cellStyle name="Notas 2 2 4 5 9" xfId="27118" xr:uid="{00000000-0005-0000-0000-0000F0690000}"/>
    <cellStyle name="Notas 2 2 4 6" xfId="27119" xr:uid="{00000000-0005-0000-0000-0000F1690000}"/>
    <cellStyle name="Notas 2 2 4 6 10" xfId="27120" xr:uid="{00000000-0005-0000-0000-0000F2690000}"/>
    <cellStyle name="Notas 2 2 4 6 11" xfId="27121" xr:uid="{00000000-0005-0000-0000-0000F3690000}"/>
    <cellStyle name="Notas 2 2 4 6 12" xfId="27122" xr:uid="{00000000-0005-0000-0000-0000F4690000}"/>
    <cellStyle name="Notas 2 2 4 6 13" xfId="27123" xr:uid="{00000000-0005-0000-0000-0000F5690000}"/>
    <cellStyle name="Notas 2 2 4 6 14" xfId="27124" xr:uid="{00000000-0005-0000-0000-0000F6690000}"/>
    <cellStyle name="Notas 2 2 4 6 2" xfId="27125" xr:uid="{00000000-0005-0000-0000-0000F7690000}"/>
    <cellStyle name="Notas 2 2 4 6 2 2" xfId="27126" xr:uid="{00000000-0005-0000-0000-0000F8690000}"/>
    <cellStyle name="Notas 2 2 4 6 2 3" xfId="27127" xr:uid="{00000000-0005-0000-0000-0000F9690000}"/>
    <cellStyle name="Notas 2 2 4 6 2 4" xfId="27128" xr:uid="{00000000-0005-0000-0000-0000FA690000}"/>
    <cellStyle name="Notas 2 2 4 6 2 5" xfId="27129" xr:uid="{00000000-0005-0000-0000-0000FB690000}"/>
    <cellStyle name="Notas 2 2 4 6 2 6" xfId="27130" xr:uid="{00000000-0005-0000-0000-0000FC690000}"/>
    <cellStyle name="Notas 2 2 4 6 3" xfId="27131" xr:uid="{00000000-0005-0000-0000-0000FD690000}"/>
    <cellStyle name="Notas 2 2 4 6 3 2" xfId="27132" xr:uid="{00000000-0005-0000-0000-0000FE690000}"/>
    <cellStyle name="Notas 2 2 4 6 3 3" xfId="27133" xr:uid="{00000000-0005-0000-0000-0000FF690000}"/>
    <cellStyle name="Notas 2 2 4 6 3 4" xfId="27134" xr:uid="{00000000-0005-0000-0000-0000006A0000}"/>
    <cellStyle name="Notas 2 2 4 6 3 5" xfId="27135" xr:uid="{00000000-0005-0000-0000-0000016A0000}"/>
    <cellStyle name="Notas 2 2 4 6 3 6" xfId="27136" xr:uid="{00000000-0005-0000-0000-0000026A0000}"/>
    <cellStyle name="Notas 2 2 4 6 4" xfId="27137" xr:uid="{00000000-0005-0000-0000-0000036A0000}"/>
    <cellStyle name="Notas 2 2 4 6 4 2" xfId="27138" xr:uid="{00000000-0005-0000-0000-0000046A0000}"/>
    <cellStyle name="Notas 2 2 4 6 4 3" xfId="27139" xr:uid="{00000000-0005-0000-0000-0000056A0000}"/>
    <cellStyle name="Notas 2 2 4 6 4 4" xfId="27140" xr:uid="{00000000-0005-0000-0000-0000066A0000}"/>
    <cellStyle name="Notas 2 2 4 6 4 5" xfId="27141" xr:uid="{00000000-0005-0000-0000-0000076A0000}"/>
    <cellStyle name="Notas 2 2 4 6 4 6" xfId="27142" xr:uid="{00000000-0005-0000-0000-0000086A0000}"/>
    <cellStyle name="Notas 2 2 4 6 5" xfId="27143" xr:uid="{00000000-0005-0000-0000-0000096A0000}"/>
    <cellStyle name="Notas 2 2 4 6 5 2" xfId="27144" xr:uid="{00000000-0005-0000-0000-00000A6A0000}"/>
    <cellStyle name="Notas 2 2 4 6 5 3" xfId="27145" xr:uid="{00000000-0005-0000-0000-00000B6A0000}"/>
    <cellStyle name="Notas 2 2 4 6 5 4" xfId="27146" xr:uid="{00000000-0005-0000-0000-00000C6A0000}"/>
    <cellStyle name="Notas 2 2 4 6 5 5" xfId="27147" xr:uid="{00000000-0005-0000-0000-00000D6A0000}"/>
    <cellStyle name="Notas 2 2 4 6 5 6" xfId="27148" xr:uid="{00000000-0005-0000-0000-00000E6A0000}"/>
    <cellStyle name="Notas 2 2 4 6 6" xfId="27149" xr:uid="{00000000-0005-0000-0000-00000F6A0000}"/>
    <cellStyle name="Notas 2 2 4 6 6 2" xfId="27150" xr:uid="{00000000-0005-0000-0000-0000106A0000}"/>
    <cellStyle name="Notas 2 2 4 6 6 3" xfId="27151" xr:uid="{00000000-0005-0000-0000-0000116A0000}"/>
    <cellStyle name="Notas 2 2 4 6 6 4" xfId="27152" xr:uid="{00000000-0005-0000-0000-0000126A0000}"/>
    <cellStyle name="Notas 2 2 4 6 6 5" xfId="27153" xr:uid="{00000000-0005-0000-0000-0000136A0000}"/>
    <cellStyle name="Notas 2 2 4 6 6 6" xfId="27154" xr:uid="{00000000-0005-0000-0000-0000146A0000}"/>
    <cellStyle name="Notas 2 2 4 6 7" xfId="27155" xr:uid="{00000000-0005-0000-0000-0000156A0000}"/>
    <cellStyle name="Notas 2 2 4 6 7 2" xfId="27156" xr:uid="{00000000-0005-0000-0000-0000166A0000}"/>
    <cellStyle name="Notas 2 2 4 6 7 3" xfId="27157" xr:uid="{00000000-0005-0000-0000-0000176A0000}"/>
    <cellStyle name="Notas 2 2 4 6 7 4" xfId="27158" xr:uid="{00000000-0005-0000-0000-0000186A0000}"/>
    <cellStyle name="Notas 2 2 4 6 7 5" xfId="27159" xr:uid="{00000000-0005-0000-0000-0000196A0000}"/>
    <cellStyle name="Notas 2 2 4 6 7 6" xfId="27160" xr:uid="{00000000-0005-0000-0000-00001A6A0000}"/>
    <cellStyle name="Notas 2 2 4 6 8" xfId="27161" xr:uid="{00000000-0005-0000-0000-00001B6A0000}"/>
    <cellStyle name="Notas 2 2 4 6 8 2" xfId="27162" xr:uid="{00000000-0005-0000-0000-00001C6A0000}"/>
    <cellStyle name="Notas 2 2 4 6 8 3" xfId="27163" xr:uid="{00000000-0005-0000-0000-00001D6A0000}"/>
    <cellStyle name="Notas 2 2 4 6 8 4" xfId="27164" xr:uid="{00000000-0005-0000-0000-00001E6A0000}"/>
    <cellStyle name="Notas 2 2 4 6 8 5" xfId="27165" xr:uid="{00000000-0005-0000-0000-00001F6A0000}"/>
    <cellStyle name="Notas 2 2 4 6 8 6" xfId="27166" xr:uid="{00000000-0005-0000-0000-0000206A0000}"/>
    <cellStyle name="Notas 2 2 4 6 9" xfId="27167" xr:uid="{00000000-0005-0000-0000-0000216A0000}"/>
    <cellStyle name="Notas 2 2 4 7" xfId="27168" xr:uid="{00000000-0005-0000-0000-0000226A0000}"/>
    <cellStyle name="Notas 2 2 4 7 10" xfId="27169" xr:uid="{00000000-0005-0000-0000-0000236A0000}"/>
    <cellStyle name="Notas 2 2 4 7 11" xfId="27170" xr:uid="{00000000-0005-0000-0000-0000246A0000}"/>
    <cellStyle name="Notas 2 2 4 7 12" xfId="27171" xr:uid="{00000000-0005-0000-0000-0000256A0000}"/>
    <cellStyle name="Notas 2 2 4 7 13" xfId="27172" xr:uid="{00000000-0005-0000-0000-0000266A0000}"/>
    <cellStyle name="Notas 2 2 4 7 14" xfId="27173" xr:uid="{00000000-0005-0000-0000-0000276A0000}"/>
    <cellStyle name="Notas 2 2 4 7 2" xfId="27174" xr:uid="{00000000-0005-0000-0000-0000286A0000}"/>
    <cellStyle name="Notas 2 2 4 7 2 2" xfId="27175" xr:uid="{00000000-0005-0000-0000-0000296A0000}"/>
    <cellStyle name="Notas 2 2 4 7 2 3" xfId="27176" xr:uid="{00000000-0005-0000-0000-00002A6A0000}"/>
    <cellStyle name="Notas 2 2 4 7 2 4" xfId="27177" xr:uid="{00000000-0005-0000-0000-00002B6A0000}"/>
    <cellStyle name="Notas 2 2 4 7 2 5" xfId="27178" xr:uid="{00000000-0005-0000-0000-00002C6A0000}"/>
    <cellStyle name="Notas 2 2 4 7 2 6" xfId="27179" xr:uid="{00000000-0005-0000-0000-00002D6A0000}"/>
    <cellStyle name="Notas 2 2 4 7 3" xfId="27180" xr:uid="{00000000-0005-0000-0000-00002E6A0000}"/>
    <cellStyle name="Notas 2 2 4 7 3 2" xfId="27181" xr:uid="{00000000-0005-0000-0000-00002F6A0000}"/>
    <cellStyle name="Notas 2 2 4 7 3 3" xfId="27182" xr:uid="{00000000-0005-0000-0000-0000306A0000}"/>
    <cellStyle name="Notas 2 2 4 7 3 4" xfId="27183" xr:uid="{00000000-0005-0000-0000-0000316A0000}"/>
    <cellStyle name="Notas 2 2 4 7 3 5" xfId="27184" xr:uid="{00000000-0005-0000-0000-0000326A0000}"/>
    <cellStyle name="Notas 2 2 4 7 3 6" xfId="27185" xr:uid="{00000000-0005-0000-0000-0000336A0000}"/>
    <cellStyle name="Notas 2 2 4 7 4" xfId="27186" xr:uid="{00000000-0005-0000-0000-0000346A0000}"/>
    <cellStyle name="Notas 2 2 4 7 4 2" xfId="27187" xr:uid="{00000000-0005-0000-0000-0000356A0000}"/>
    <cellStyle name="Notas 2 2 4 7 4 3" xfId="27188" xr:uid="{00000000-0005-0000-0000-0000366A0000}"/>
    <cellStyle name="Notas 2 2 4 7 4 4" xfId="27189" xr:uid="{00000000-0005-0000-0000-0000376A0000}"/>
    <cellStyle name="Notas 2 2 4 7 4 5" xfId="27190" xr:uid="{00000000-0005-0000-0000-0000386A0000}"/>
    <cellStyle name="Notas 2 2 4 7 4 6" xfId="27191" xr:uid="{00000000-0005-0000-0000-0000396A0000}"/>
    <cellStyle name="Notas 2 2 4 7 5" xfId="27192" xr:uid="{00000000-0005-0000-0000-00003A6A0000}"/>
    <cellStyle name="Notas 2 2 4 7 5 2" xfId="27193" xr:uid="{00000000-0005-0000-0000-00003B6A0000}"/>
    <cellStyle name="Notas 2 2 4 7 5 3" xfId="27194" xr:uid="{00000000-0005-0000-0000-00003C6A0000}"/>
    <cellStyle name="Notas 2 2 4 7 5 4" xfId="27195" xr:uid="{00000000-0005-0000-0000-00003D6A0000}"/>
    <cellStyle name="Notas 2 2 4 7 5 5" xfId="27196" xr:uid="{00000000-0005-0000-0000-00003E6A0000}"/>
    <cellStyle name="Notas 2 2 4 7 5 6" xfId="27197" xr:uid="{00000000-0005-0000-0000-00003F6A0000}"/>
    <cellStyle name="Notas 2 2 4 7 6" xfId="27198" xr:uid="{00000000-0005-0000-0000-0000406A0000}"/>
    <cellStyle name="Notas 2 2 4 7 6 2" xfId="27199" xr:uid="{00000000-0005-0000-0000-0000416A0000}"/>
    <cellStyle name="Notas 2 2 4 7 6 3" xfId="27200" xr:uid="{00000000-0005-0000-0000-0000426A0000}"/>
    <cellStyle name="Notas 2 2 4 7 6 4" xfId="27201" xr:uid="{00000000-0005-0000-0000-0000436A0000}"/>
    <cellStyle name="Notas 2 2 4 7 6 5" xfId="27202" xr:uid="{00000000-0005-0000-0000-0000446A0000}"/>
    <cellStyle name="Notas 2 2 4 7 6 6" xfId="27203" xr:uid="{00000000-0005-0000-0000-0000456A0000}"/>
    <cellStyle name="Notas 2 2 4 7 7" xfId="27204" xr:uid="{00000000-0005-0000-0000-0000466A0000}"/>
    <cellStyle name="Notas 2 2 4 7 7 2" xfId="27205" xr:uid="{00000000-0005-0000-0000-0000476A0000}"/>
    <cellStyle name="Notas 2 2 4 7 7 3" xfId="27206" xr:uid="{00000000-0005-0000-0000-0000486A0000}"/>
    <cellStyle name="Notas 2 2 4 7 7 4" xfId="27207" xr:uid="{00000000-0005-0000-0000-0000496A0000}"/>
    <cellStyle name="Notas 2 2 4 7 7 5" xfId="27208" xr:uid="{00000000-0005-0000-0000-00004A6A0000}"/>
    <cellStyle name="Notas 2 2 4 7 7 6" xfId="27209" xr:uid="{00000000-0005-0000-0000-00004B6A0000}"/>
    <cellStyle name="Notas 2 2 4 7 8" xfId="27210" xr:uid="{00000000-0005-0000-0000-00004C6A0000}"/>
    <cellStyle name="Notas 2 2 4 7 8 2" xfId="27211" xr:uid="{00000000-0005-0000-0000-00004D6A0000}"/>
    <cellStyle name="Notas 2 2 4 7 8 3" xfId="27212" xr:uid="{00000000-0005-0000-0000-00004E6A0000}"/>
    <cellStyle name="Notas 2 2 4 7 8 4" xfId="27213" xr:uid="{00000000-0005-0000-0000-00004F6A0000}"/>
    <cellStyle name="Notas 2 2 4 7 8 5" xfId="27214" xr:uid="{00000000-0005-0000-0000-0000506A0000}"/>
    <cellStyle name="Notas 2 2 4 7 8 6" xfId="27215" xr:uid="{00000000-0005-0000-0000-0000516A0000}"/>
    <cellStyle name="Notas 2 2 4 7 9" xfId="27216" xr:uid="{00000000-0005-0000-0000-0000526A0000}"/>
    <cellStyle name="Notas 2 2 4 8" xfId="27217" xr:uid="{00000000-0005-0000-0000-0000536A0000}"/>
    <cellStyle name="Notas 2 2 4 8 10" xfId="27218" xr:uid="{00000000-0005-0000-0000-0000546A0000}"/>
    <cellStyle name="Notas 2 2 4 8 11" xfId="27219" xr:uid="{00000000-0005-0000-0000-0000556A0000}"/>
    <cellStyle name="Notas 2 2 4 8 12" xfId="27220" xr:uid="{00000000-0005-0000-0000-0000566A0000}"/>
    <cellStyle name="Notas 2 2 4 8 13" xfId="27221" xr:uid="{00000000-0005-0000-0000-0000576A0000}"/>
    <cellStyle name="Notas 2 2 4 8 2" xfId="27222" xr:uid="{00000000-0005-0000-0000-0000586A0000}"/>
    <cellStyle name="Notas 2 2 4 8 2 2" xfId="27223" xr:uid="{00000000-0005-0000-0000-0000596A0000}"/>
    <cellStyle name="Notas 2 2 4 8 2 3" xfId="27224" xr:uid="{00000000-0005-0000-0000-00005A6A0000}"/>
    <cellStyle name="Notas 2 2 4 8 2 4" xfId="27225" xr:uid="{00000000-0005-0000-0000-00005B6A0000}"/>
    <cellStyle name="Notas 2 2 4 8 2 5" xfId="27226" xr:uid="{00000000-0005-0000-0000-00005C6A0000}"/>
    <cellStyle name="Notas 2 2 4 8 2 6" xfId="27227" xr:uid="{00000000-0005-0000-0000-00005D6A0000}"/>
    <cellStyle name="Notas 2 2 4 8 3" xfId="27228" xr:uid="{00000000-0005-0000-0000-00005E6A0000}"/>
    <cellStyle name="Notas 2 2 4 8 3 2" xfId="27229" xr:uid="{00000000-0005-0000-0000-00005F6A0000}"/>
    <cellStyle name="Notas 2 2 4 8 3 3" xfId="27230" xr:uid="{00000000-0005-0000-0000-0000606A0000}"/>
    <cellStyle name="Notas 2 2 4 8 3 4" xfId="27231" xr:uid="{00000000-0005-0000-0000-0000616A0000}"/>
    <cellStyle name="Notas 2 2 4 8 3 5" xfId="27232" xr:uid="{00000000-0005-0000-0000-0000626A0000}"/>
    <cellStyle name="Notas 2 2 4 8 3 6" xfId="27233" xr:uid="{00000000-0005-0000-0000-0000636A0000}"/>
    <cellStyle name="Notas 2 2 4 8 4" xfId="27234" xr:uid="{00000000-0005-0000-0000-0000646A0000}"/>
    <cellStyle name="Notas 2 2 4 8 4 2" xfId="27235" xr:uid="{00000000-0005-0000-0000-0000656A0000}"/>
    <cellStyle name="Notas 2 2 4 8 4 3" xfId="27236" xr:uid="{00000000-0005-0000-0000-0000666A0000}"/>
    <cellStyle name="Notas 2 2 4 8 4 4" xfId="27237" xr:uid="{00000000-0005-0000-0000-0000676A0000}"/>
    <cellStyle name="Notas 2 2 4 8 4 5" xfId="27238" xr:uid="{00000000-0005-0000-0000-0000686A0000}"/>
    <cellStyle name="Notas 2 2 4 8 4 6" xfId="27239" xr:uid="{00000000-0005-0000-0000-0000696A0000}"/>
    <cellStyle name="Notas 2 2 4 8 5" xfId="27240" xr:uid="{00000000-0005-0000-0000-00006A6A0000}"/>
    <cellStyle name="Notas 2 2 4 8 5 2" xfId="27241" xr:uid="{00000000-0005-0000-0000-00006B6A0000}"/>
    <cellStyle name="Notas 2 2 4 8 5 3" xfId="27242" xr:uid="{00000000-0005-0000-0000-00006C6A0000}"/>
    <cellStyle name="Notas 2 2 4 8 5 4" xfId="27243" xr:uid="{00000000-0005-0000-0000-00006D6A0000}"/>
    <cellStyle name="Notas 2 2 4 8 5 5" xfId="27244" xr:uid="{00000000-0005-0000-0000-00006E6A0000}"/>
    <cellStyle name="Notas 2 2 4 8 5 6" xfId="27245" xr:uid="{00000000-0005-0000-0000-00006F6A0000}"/>
    <cellStyle name="Notas 2 2 4 8 6" xfId="27246" xr:uid="{00000000-0005-0000-0000-0000706A0000}"/>
    <cellStyle name="Notas 2 2 4 8 6 2" xfId="27247" xr:uid="{00000000-0005-0000-0000-0000716A0000}"/>
    <cellStyle name="Notas 2 2 4 8 6 3" xfId="27248" xr:uid="{00000000-0005-0000-0000-0000726A0000}"/>
    <cellStyle name="Notas 2 2 4 8 6 4" xfId="27249" xr:uid="{00000000-0005-0000-0000-0000736A0000}"/>
    <cellStyle name="Notas 2 2 4 8 6 5" xfId="27250" xr:uid="{00000000-0005-0000-0000-0000746A0000}"/>
    <cellStyle name="Notas 2 2 4 8 6 6" xfId="27251" xr:uid="{00000000-0005-0000-0000-0000756A0000}"/>
    <cellStyle name="Notas 2 2 4 8 7" xfId="27252" xr:uid="{00000000-0005-0000-0000-0000766A0000}"/>
    <cellStyle name="Notas 2 2 4 8 7 2" xfId="27253" xr:uid="{00000000-0005-0000-0000-0000776A0000}"/>
    <cellStyle name="Notas 2 2 4 8 7 3" xfId="27254" xr:uid="{00000000-0005-0000-0000-0000786A0000}"/>
    <cellStyle name="Notas 2 2 4 8 7 4" xfId="27255" xr:uid="{00000000-0005-0000-0000-0000796A0000}"/>
    <cellStyle name="Notas 2 2 4 8 7 5" xfId="27256" xr:uid="{00000000-0005-0000-0000-00007A6A0000}"/>
    <cellStyle name="Notas 2 2 4 8 7 6" xfId="27257" xr:uid="{00000000-0005-0000-0000-00007B6A0000}"/>
    <cellStyle name="Notas 2 2 4 8 8" xfId="27258" xr:uid="{00000000-0005-0000-0000-00007C6A0000}"/>
    <cellStyle name="Notas 2 2 4 8 8 2" xfId="27259" xr:uid="{00000000-0005-0000-0000-00007D6A0000}"/>
    <cellStyle name="Notas 2 2 4 8 8 3" xfId="27260" xr:uid="{00000000-0005-0000-0000-00007E6A0000}"/>
    <cellStyle name="Notas 2 2 4 8 8 4" xfId="27261" xr:uid="{00000000-0005-0000-0000-00007F6A0000}"/>
    <cellStyle name="Notas 2 2 4 8 8 5" xfId="27262" xr:uid="{00000000-0005-0000-0000-0000806A0000}"/>
    <cellStyle name="Notas 2 2 4 8 8 6" xfId="27263" xr:uid="{00000000-0005-0000-0000-0000816A0000}"/>
    <cellStyle name="Notas 2 2 4 8 9" xfId="27264" xr:uid="{00000000-0005-0000-0000-0000826A0000}"/>
    <cellStyle name="Notas 2 2 4 9" xfId="27265" xr:uid="{00000000-0005-0000-0000-0000836A0000}"/>
    <cellStyle name="Notas 2 2 4 9 2" xfId="27266" xr:uid="{00000000-0005-0000-0000-0000846A0000}"/>
    <cellStyle name="Notas 2 2 4 9 3" xfId="27267" xr:uid="{00000000-0005-0000-0000-0000856A0000}"/>
    <cellStyle name="Notas 2 2 4 9 4" xfId="27268" xr:uid="{00000000-0005-0000-0000-0000866A0000}"/>
    <cellStyle name="Notas 2 2 4 9 5" xfId="27269" xr:uid="{00000000-0005-0000-0000-0000876A0000}"/>
    <cellStyle name="Notas 2 2 4 9 6" xfId="27270" xr:uid="{00000000-0005-0000-0000-0000886A0000}"/>
    <cellStyle name="Notas 2 2 40" xfId="27271" xr:uid="{00000000-0005-0000-0000-0000896A0000}"/>
    <cellStyle name="Notas 2 2 40 2" xfId="27272" xr:uid="{00000000-0005-0000-0000-00008A6A0000}"/>
    <cellStyle name="Notas 2 2 40 2 2" xfId="27273" xr:uid="{00000000-0005-0000-0000-00008B6A0000}"/>
    <cellStyle name="Notas 2 2 40 2 2 2" xfId="27274" xr:uid="{00000000-0005-0000-0000-00008C6A0000}"/>
    <cellStyle name="Notas 2 2 40 2 3" xfId="27275" xr:uid="{00000000-0005-0000-0000-00008D6A0000}"/>
    <cellStyle name="Notas 2 2 40 2 4" xfId="27276" xr:uid="{00000000-0005-0000-0000-00008E6A0000}"/>
    <cellStyle name="Notas 2 2 40 2 5" xfId="27277" xr:uid="{00000000-0005-0000-0000-00008F6A0000}"/>
    <cellStyle name="Notas 2 2 40 2 6" xfId="27278" xr:uid="{00000000-0005-0000-0000-0000906A0000}"/>
    <cellStyle name="Notas 2 2 40 3" xfId="27279" xr:uid="{00000000-0005-0000-0000-0000916A0000}"/>
    <cellStyle name="Notas 2 2 40 3 2" xfId="27280" xr:uid="{00000000-0005-0000-0000-0000926A0000}"/>
    <cellStyle name="Notas 2 2 40 4" xfId="27281" xr:uid="{00000000-0005-0000-0000-0000936A0000}"/>
    <cellStyle name="Notas 2 2 40 4 2" xfId="27282" xr:uid="{00000000-0005-0000-0000-0000946A0000}"/>
    <cellStyle name="Notas 2 2 40 5" xfId="27283" xr:uid="{00000000-0005-0000-0000-0000956A0000}"/>
    <cellStyle name="Notas 2 2 41" xfId="27284" xr:uid="{00000000-0005-0000-0000-0000966A0000}"/>
    <cellStyle name="Notas 2 2 41 2" xfId="27285" xr:uid="{00000000-0005-0000-0000-0000976A0000}"/>
    <cellStyle name="Notas 2 2 41 2 2" xfId="27286" xr:uid="{00000000-0005-0000-0000-0000986A0000}"/>
    <cellStyle name="Notas 2 2 41 2 2 2" xfId="27287" xr:uid="{00000000-0005-0000-0000-0000996A0000}"/>
    <cellStyle name="Notas 2 2 41 2 3" xfId="27288" xr:uid="{00000000-0005-0000-0000-00009A6A0000}"/>
    <cellStyle name="Notas 2 2 41 2 4" xfId="27289" xr:uid="{00000000-0005-0000-0000-00009B6A0000}"/>
    <cellStyle name="Notas 2 2 41 2 5" xfId="27290" xr:uid="{00000000-0005-0000-0000-00009C6A0000}"/>
    <cellStyle name="Notas 2 2 41 2 6" xfId="27291" xr:uid="{00000000-0005-0000-0000-00009D6A0000}"/>
    <cellStyle name="Notas 2 2 41 3" xfId="27292" xr:uid="{00000000-0005-0000-0000-00009E6A0000}"/>
    <cellStyle name="Notas 2 2 41 3 2" xfId="27293" xr:uid="{00000000-0005-0000-0000-00009F6A0000}"/>
    <cellStyle name="Notas 2 2 41 4" xfId="27294" xr:uid="{00000000-0005-0000-0000-0000A06A0000}"/>
    <cellStyle name="Notas 2 2 41 4 2" xfId="27295" xr:uid="{00000000-0005-0000-0000-0000A16A0000}"/>
    <cellStyle name="Notas 2 2 41 5" xfId="27296" xr:uid="{00000000-0005-0000-0000-0000A26A0000}"/>
    <cellStyle name="Notas 2 2 42" xfId="27297" xr:uid="{00000000-0005-0000-0000-0000A36A0000}"/>
    <cellStyle name="Notas 2 2 42 2" xfId="27298" xr:uid="{00000000-0005-0000-0000-0000A46A0000}"/>
    <cellStyle name="Notas 2 2 42 2 2" xfId="27299" xr:uid="{00000000-0005-0000-0000-0000A56A0000}"/>
    <cellStyle name="Notas 2 2 42 2 2 2" xfId="27300" xr:uid="{00000000-0005-0000-0000-0000A66A0000}"/>
    <cellStyle name="Notas 2 2 42 2 3" xfId="27301" xr:uid="{00000000-0005-0000-0000-0000A76A0000}"/>
    <cellStyle name="Notas 2 2 42 2 4" xfId="27302" xr:uid="{00000000-0005-0000-0000-0000A86A0000}"/>
    <cellStyle name="Notas 2 2 42 2 5" xfId="27303" xr:uid="{00000000-0005-0000-0000-0000A96A0000}"/>
    <cellStyle name="Notas 2 2 42 2 6" xfId="27304" xr:uid="{00000000-0005-0000-0000-0000AA6A0000}"/>
    <cellStyle name="Notas 2 2 42 3" xfId="27305" xr:uid="{00000000-0005-0000-0000-0000AB6A0000}"/>
    <cellStyle name="Notas 2 2 42 3 2" xfId="27306" xr:uid="{00000000-0005-0000-0000-0000AC6A0000}"/>
    <cellStyle name="Notas 2 2 42 4" xfId="27307" xr:uid="{00000000-0005-0000-0000-0000AD6A0000}"/>
    <cellStyle name="Notas 2 2 42 4 2" xfId="27308" xr:uid="{00000000-0005-0000-0000-0000AE6A0000}"/>
    <cellStyle name="Notas 2 2 42 5" xfId="27309" xr:uid="{00000000-0005-0000-0000-0000AF6A0000}"/>
    <cellStyle name="Notas 2 2 43" xfId="27310" xr:uid="{00000000-0005-0000-0000-0000B06A0000}"/>
    <cellStyle name="Notas 2 2 43 2" xfId="27311" xr:uid="{00000000-0005-0000-0000-0000B16A0000}"/>
    <cellStyle name="Notas 2 2 43 2 2" xfId="27312" xr:uid="{00000000-0005-0000-0000-0000B26A0000}"/>
    <cellStyle name="Notas 2 2 43 2 2 2" xfId="27313" xr:uid="{00000000-0005-0000-0000-0000B36A0000}"/>
    <cellStyle name="Notas 2 2 43 2 3" xfId="27314" xr:uid="{00000000-0005-0000-0000-0000B46A0000}"/>
    <cellStyle name="Notas 2 2 43 2 4" xfId="27315" xr:uid="{00000000-0005-0000-0000-0000B56A0000}"/>
    <cellStyle name="Notas 2 2 43 2 5" xfId="27316" xr:uid="{00000000-0005-0000-0000-0000B66A0000}"/>
    <cellStyle name="Notas 2 2 43 2 6" xfId="27317" xr:uid="{00000000-0005-0000-0000-0000B76A0000}"/>
    <cellStyle name="Notas 2 2 43 3" xfId="27318" xr:uid="{00000000-0005-0000-0000-0000B86A0000}"/>
    <cellStyle name="Notas 2 2 43 3 2" xfId="27319" xr:uid="{00000000-0005-0000-0000-0000B96A0000}"/>
    <cellStyle name="Notas 2 2 43 4" xfId="27320" xr:uid="{00000000-0005-0000-0000-0000BA6A0000}"/>
    <cellStyle name="Notas 2 2 43 4 2" xfId="27321" xr:uid="{00000000-0005-0000-0000-0000BB6A0000}"/>
    <cellStyle name="Notas 2 2 43 5" xfId="27322" xr:uid="{00000000-0005-0000-0000-0000BC6A0000}"/>
    <cellStyle name="Notas 2 2 44" xfId="27323" xr:uid="{00000000-0005-0000-0000-0000BD6A0000}"/>
    <cellStyle name="Notas 2 2 44 2" xfId="27324" xr:uid="{00000000-0005-0000-0000-0000BE6A0000}"/>
    <cellStyle name="Notas 2 2 44 2 2" xfId="27325" xr:uid="{00000000-0005-0000-0000-0000BF6A0000}"/>
    <cellStyle name="Notas 2 2 44 2 2 2" xfId="27326" xr:uid="{00000000-0005-0000-0000-0000C06A0000}"/>
    <cellStyle name="Notas 2 2 44 2 3" xfId="27327" xr:uid="{00000000-0005-0000-0000-0000C16A0000}"/>
    <cellStyle name="Notas 2 2 44 2 4" xfId="27328" xr:uid="{00000000-0005-0000-0000-0000C26A0000}"/>
    <cellStyle name="Notas 2 2 44 2 5" xfId="27329" xr:uid="{00000000-0005-0000-0000-0000C36A0000}"/>
    <cellStyle name="Notas 2 2 44 2 6" xfId="27330" xr:uid="{00000000-0005-0000-0000-0000C46A0000}"/>
    <cellStyle name="Notas 2 2 44 3" xfId="27331" xr:uid="{00000000-0005-0000-0000-0000C56A0000}"/>
    <cellStyle name="Notas 2 2 44 3 2" xfId="27332" xr:uid="{00000000-0005-0000-0000-0000C66A0000}"/>
    <cellStyle name="Notas 2 2 44 4" xfId="27333" xr:uid="{00000000-0005-0000-0000-0000C76A0000}"/>
    <cellStyle name="Notas 2 2 44 4 2" xfId="27334" xr:uid="{00000000-0005-0000-0000-0000C86A0000}"/>
    <cellStyle name="Notas 2 2 44 5" xfId="27335" xr:uid="{00000000-0005-0000-0000-0000C96A0000}"/>
    <cellStyle name="Notas 2 2 45" xfId="27336" xr:uid="{00000000-0005-0000-0000-0000CA6A0000}"/>
    <cellStyle name="Notas 2 2 45 2" xfId="27337" xr:uid="{00000000-0005-0000-0000-0000CB6A0000}"/>
    <cellStyle name="Notas 2 2 45 2 2" xfId="27338" xr:uid="{00000000-0005-0000-0000-0000CC6A0000}"/>
    <cellStyle name="Notas 2 2 45 2 2 2" xfId="27339" xr:uid="{00000000-0005-0000-0000-0000CD6A0000}"/>
    <cellStyle name="Notas 2 2 45 2 3" xfId="27340" xr:uid="{00000000-0005-0000-0000-0000CE6A0000}"/>
    <cellStyle name="Notas 2 2 45 2 4" xfId="27341" xr:uid="{00000000-0005-0000-0000-0000CF6A0000}"/>
    <cellStyle name="Notas 2 2 45 2 5" xfId="27342" xr:uid="{00000000-0005-0000-0000-0000D06A0000}"/>
    <cellStyle name="Notas 2 2 45 2 6" xfId="27343" xr:uid="{00000000-0005-0000-0000-0000D16A0000}"/>
    <cellStyle name="Notas 2 2 45 3" xfId="27344" xr:uid="{00000000-0005-0000-0000-0000D26A0000}"/>
    <cellStyle name="Notas 2 2 45 3 2" xfId="27345" xr:uid="{00000000-0005-0000-0000-0000D36A0000}"/>
    <cellStyle name="Notas 2 2 45 4" xfId="27346" xr:uid="{00000000-0005-0000-0000-0000D46A0000}"/>
    <cellStyle name="Notas 2 2 45 4 2" xfId="27347" xr:uid="{00000000-0005-0000-0000-0000D56A0000}"/>
    <cellStyle name="Notas 2 2 45 5" xfId="27348" xr:uid="{00000000-0005-0000-0000-0000D66A0000}"/>
    <cellStyle name="Notas 2 2 46" xfId="27349" xr:uid="{00000000-0005-0000-0000-0000D76A0000}"/>
    <cellStyle name="Notas 2 2 46 2" xfId="27350" xr:uid="{00000000-0005-0000-0000-0000D86A0000}"/>
    <cellStyle name="Notas 2 2 46 2 2" xfId="27351" xr:uid="{00000000-0005-0000-0000-0000D96A0000}"/>
    <cellStyle name="Notas 2 2 46 2 2 2" xfId="27352" xr:uid="{00000000-0005-0000-0000-0000DA6A0000}"/>
    <cellStyle name="Notas 2 2 46 2 3" xfId="27353" xr:uid="{00000000-0005-0000-0000-0000DB6A0000}"/>
    <cellStyle name="Notas 2 2 46 2 4" xfId="27354" xr:uid="{00000000-0005-0000-0000-0000DC6A0000}"/>
    <cellStyle name="Notas 2 2 46 2 5" xfId="27355" xr:uid="{00000000-0005-0000-0000-0000DD6A0000}"/>
    <cellStyle name="Notas 2 2 46 2 6" xfId="27356" xr:uid="{00000000-0005-0000-0000-0000DE6A0000}"/>
    <cellStyle name="Notas 2 2 46 3" xfId="27357" xr:uid="{00000000-0005-0000-0000-0000DF6A0000}"/>
    <cellStyle name="Notas 2 2 46 3 2" xfId="27358" xr:uid="{00000000-0005-0000-0000-0000E06A0000}"/>
    <cellStyle name="Notas 2 2 46 4" xfId="27359" xr:uid="{00000000-0005-0000-0000-0000E16A0000}"/>
    <cellStyle name="Notas 2 2 46 4 2" xfId="27360" xr:uid="{00000000-0005-0000-0000-0000E26A0000}"/>
    <cellStyle name="Notas 2 2 46 5" xfId="27361" xr:uid="{00000000-0005-0000-0000-0000E36A0000}"/>
    <cellStyle name="Notas 2 2 47" xfId="27362" xr:uid="{00000000-0005-0000-0000-0000E46A0000}"/>
    <cellStyle name="Notas 2 2 47 2" xfId="27363" xr:uid="{00000000-0005-0000-0000-0000E56A0000}"/>
    <cellStyle name="Notas 2 2 47 2 2" xfId="27364" xr:uid="{00000000-0005-0000-0000-0000E66A0000}"/>
    <cellStyle name="Notas 2 2 47 2 2 2" xfId="27365" xr:uid="{00000000-0005-0000-0000-0000E76A0000}"/>
    <cellStyle name="Notas 2 2 47 2 3" xfId="27366" xr:uid="{00000000-0005-0000-0000-0000E86A0000}"/>
    <cellStyle name="Notas 2 2 47 2 4" xfId="27367" xr:uid="{00000000-0005-0000-0000-0000E96A0000}"/>
    <cellStyle name="Notas 2 2 47 2 5" xfId="27368" xr:uid="{00000000-0005-0000-0000-0000EA6A0000}"/>
    <cellStyle name="Notas 2 2 47 2 6" xfId="27369" xr:uid="{00000000-0005-0000-0000-0000EB6A0000}"/>
    <cellStyle name="Notas 2 2 47 3" xfId="27370" xr:uid="{00000000-0005-0000-0000-0000EC6A0000}"/>
    <cellStyle name="Notas 2 2 47 3 2" xfId="27371" xr:uid="{00000000-0005-0000-0000-0000ED6A0000}"/>
    <cellStyle name="Notas 2 2 47 4" xfId="27372" xr:uid="{00000000-0005-0000-0000-0000EE6A0000}"/>
    <cellStyle name="Notas 2 2 47 4 2" xfId="27373" xr:uid="{00000000-0005-0000-0000-0000EF6A0000}"/>
    <cellStyle name="Notas 2 2 47 5" xfId="27374" xr:uid="{00000000-0005-0000-0000-0000F06A0000}"/>
    <cellStyle name="Notas 2 2 48" xfId="27375" xr:uid="{00000000-0005-0000-0000-0000F16A0000}"/>
    <cellStyle name="Notas 2 2 48 2" xfId="27376" xr:uid="{00000000-0005-0000-0000-0000F26A0000}"/>
    <cellStyle name="Notas 2 2 48 2 2" xfId="27377" xr:uid="{00000000-0005-0000-0000-0000F36A0000}"/>
    <cellStyle name="Notas 2 2 48 2 2 2" xfId="27378" xr:uid="{00000000-0005-0000-0000-0000F46A0000}"/>
    <cellStyle name="Notas 2 2 48 2 3" xfId="27379" xr:uid="{00000000-0005-0000-0000-0000F56A0000}"/>
    <cellStyle name="Notas 2 2 48 2 4" xfId="27380" xr:uid="{00000000-0005-0000-0000-0000F66A0000}"/>
    <cellStyle name="Notas 2 2 48 2 5" xfId="27381" xr:uid="{00000000-0005-0000-0000-0000F76A0000}"/>
    <cellStyle name="Notas 2 2 48 2 6" xfId="27382" xr:uid="{00000000-0005-0000-0000-0000F86A0000}"/>
    <cellStyle name="Notas 2 2 48 3" xfId="27383" xr:uid="{00000000-0005-0000-0000-0000F96A0000}"/>
    <cellStyle name="Notas 2 2 48 3 2" xfId="27384" xr:uid="{00000000-0005-0000-0000-0000FA6A0000}"/>
    <cellStyle name="Notas 2 2 48 4" xfId="27385" xr:uid="{00000000-0005-0000-0000-0000FB6A0000}"/>
    <cellStyle name="Notas 2 2 48 4 2" xfId="27386" xr:uid="{00000000-0005-0000-0000-0000FC6A0000}"/>
    <cellStyle name="Notas 2 2 48 5" xfId="27387" xr:uid="{00000000-0005-0000-0000-0000FD6A0000}"/>
    <cellStyle name="Notas 2 2 49" xfId="27388" xr:uid="{00000000-0005-0000-0000-0000FE6A0000}"/>
    <cellStyle name="Notas 2 2 49 2" xfId="27389" xr:uid="{00000000-0005-0000-0000-0000FF6A0000}"/>
    <cellStyle name="Notas 2 2 49 2 2" xfId="27390" xr:uid="{00000000-0005-0000-0000-0000006B0000}"/>
    <cellStyle name="Notas 2 2 49 2 2 2" xfId="27391" xr:uid="{00000000-0005-0000-0000-0000016B0000}"/>
    <cellStyle name="Notas 2 2 49 2 3" xfId="27392" xr:uid="{00000000-0005-0000-0000-0000026B0000}"/>
    <cellStyle name="Notas 2 2 49 2 4" xfId="27393" xr:uid="{00000000-0005-0000-0000-0000036B0000}"/>
    <cellStyle name="Notas 2 2 49 2 5" xfId="27394" xr:uid="{00000000-0005-0000-0000-0000046B0000}"/>
    <cellStyle name="Notas 2 2 49 2 6" xfId="27395" xr:uid="{00000000-0005-0000-0000-0000056B0000}"/>
    <cellStyle name="Notas 2 2 49 3" xfId="27396" xr:uid="{00000000-0005-0000-0000-0000066B0000}"/>
    <cellStyle name="Notas 2 2 49 3 2" xfId="27397" xr:uid="{00000000-0005-0000-0000-0000076B0000}"/>
    <cellStyle name="Notas 2 2 49 4" xfId="27398" xr:uid="{00000000-0005-0000-0000-0000086B0000}"/>
    <cellStyle name="Notas 2 2 49 4 2" xfId="27399" xr:uid="{00000000-0005-0000-0000-0000096B0000}"/>
    <cellStyle name="Notas 2 2 49 5" xfId="27400" xr:uid="{00000000-0005-0000-0000-00000A6B0000}"/>
    <cellStyle name="Notas 2 2 5" xfId="27401" xr:uid="{00000000-0005-0000-0000-00000B6B0000}"/>
    <cellStyle name="Notas 2 2 5 10" xfId="27402" xr:uid="{00000000-0005-0000-0000-00000C6B0000}"/>
    <cellStyle name="Notas 2 2 5 10 2" xfId="27403" xr:uid="{00000000-0005-0000-0000-00000D6B0000}"/>
    <cellStyle name="Notas 2 2 5 10 3" xfId="27404" xr:uid="{00000000-0005-0000-0000-00000E6B0000}"/>
    <cellStyle name="Notas 2 2 5 10 4" xfId="27405" xr:uid="{00000000-0005-0000-0000-00000F6B0000}"/>
    <cellStyle name="Notas 2 2 5 10 5" xfId="27406" xr:uid="{00000000-0005-0000-0000-0000106B0000}"/>
    <cellStyle name="Notas 2 2 5 10 6" xfId="27407" xr:uid="{00000000-0005-0000-0000-0000116B0000}"/>
    <cellStyle name="Notas 2 2 5 10 7" xfId="27408" xr:uid="{00000000-0005-0000-0000-0000126B0000}"/>
    <cellStyle name="Notas 2 2 5 11" xfId="27409" xr:uid="{00000000-0005-0000-0000-0000136B0000}"/>
    <cellStyle name="Notas 2 2 5 11 2" xfId="27410" xr:uid="{00000000-0005-0000-0000-0000146B0000}"/>
    <cellStyle name="Notas 2 2 5 11 3" xfId="27411" xr:uid="{00000000-0005-0000-0000-0000156B0000}"/>
    <cellStyle name="Notas 2 2 5 11 4" xfId="27412" xr:uid="{00000000-0005-0000-0000-0000166B0000}"/>
    <cellStyle name="Notas 2 2 5 11 5" xfId="27413" xr:uid="{00000000-0005-0000-0000-0000176B0000}"/>
    <cellStyle name="Notas 2 2 5 11 6" xfId="27414" xr:uid="{00000000-0005-0000-0000-0000186B0000}"/>
    <cellStyle name="Notas 2 2 5 12" xfId="27415" xr:uid="{00000000-0005-0000-0000-0000196B0000}"/>
    <cellStyle name="Notas 2 2 5 12 2" xfId="27416" xr:uid="{00000000-0005-0000-0000-00001A6B0000}"/>
    <cellStyle name="Notas 2 2 5 12 3" xfId="27417" xr:uid="{00000000-0005-0000-0000-00001B6B0000}"/>
    <cellStyle name="Notas 2 2 5 12 4" xfId="27418" xr:uid="{00000000-0005-0000-0000-00001C6B0000}"/>
    <cellStyle name="Notas 2 2 5 12 5" xfId="27419" xr:uid="{00000000-0005-0000-0000-00001D6B0000}"/>
    <cellStyle name="Notas 2 2 5 12 6" xfId="27420" xr:uid="{00000000-0005-0000-0000-00001E6B0000}"/>
    <cellStyle name="Notas 2 2 5 13" xfId="27421" xr:uid="{00000000-0005-0000-0000-00001F6B0000}"/>
    <cellStyle name="Notas 2 2 5 13 2" xfId="27422" xr:uid="{00000000-0005-0000-0000-0000206B0000}"/>
    <cellStyle name="Notas 2 2 5 13 3" xfId="27423" xr:uid="{00000000-0005-0000-0000-0000216B0000}"/>
    <cellStyle name="Notas 2 2 5 13 4" xfId="27424" xr:uid="{00000000-0005-0000-0000-0000226B0000}"/>
    <cellStyle name="Notas 2 2 5 13 5" xfId="27425" xr:uid="{00000000-0005-0000-0000-0000236B0000}"/>
    <cellStyle name="Notas 2 2 5 13 6" xfId="27426" xr:uid="{00000000-0005-0000-0000-0000246B0000}"/>
    <cellStyle name="Notas 2 2 5 14" xfId="27427" xr:uid="{00000000-0005-0000-0000-0000256B0000}"/>
    <cellStyle name="Notas 2 2 5 14 2" xfId="27428" xr:uid="{00000000-0005-0000-0000-0000266B0000}"/>
    <cellStyle name="Notas 2 2 5 14 3" xfId="27429" xr:uid="{00000000-0005-0000-0000-0000276B0000}"/>
    <cellStyle name="Notas 2 2 5 14 4" xfId="27430" xr:uid="{00000000-0005-0000-0000-0000286B0000}"/>
    <cellStyle name="Notas 2 2 5 14 5" xfId="27431" xr:uid="{00000000-0005-0000-0000-0000296B0000}"/>
    <cellStyle name="Notas 2 2 5 14 6" xfId="27432" xr:uid="{00000000-0005-0000-0000-00002A6B0000}"/>
    <cellStyle name="Notas 2 2 5 15" xfId="27433" xr:uid="{00000000-0005-0000-0000-00002B6B0000}"/>
    <cellStyle name="Notas 2 2 5 15 2" xfId="27434" xr:uid="{00000000-0005-0000-0000-00002C6B0000}"/>
    <cellStyle name="Notas 2 2 5 15 3" xfId="27435" xr:uid="{00000000-0005-0000-0000-00002D6B0000}"/>
    <cellStyle name="Notas 2 2 5 15 4" xfId="27436" xr:uid="{00000000-0005-0000-0000-00002E6B0000}"/>
    <cellStyle name="Notas 2 2 5 15 5" xfId="27437" xr:uid="{00000000-0005-0000-0000-00002F6B0000}"/>
    <cellStyle name="Notas 2 2 5 15 6" xfId="27438" xr:uid="{00000000-0005-0000-0000-0000306B0000}"/>
    <cellStyle name="Notas 2 2 5 16" xfId="27439" xr:uid="{00000000-0005-0000-0000-0000316B0000}"/>
    <cellStyle name="Notas 2 2 5 17" xfId="27440" xr:uid="{00000000-0005-0000-0000-0000326B0000}"/>
    <cellStyle name="Notas 2 2 5 18" xfId="27441" xr:uid="{00000000-0005-0000-0000-0000336B0000}"/>
    <cellStyle name="Notas 2 2 5 19" xfId="27442" xr:uid="{00000000-0005-0000-0000-0000346B0000}"/>
    <cellStyle name="Notas 2 2 5 2" xfId="27443" xr:uid="{00000000-0005-0000-0000-0000356B0000}"/>
    <cellStyle name="Notas 2 2 5 2 10" xfId="27444" xr:uid="{00000000-0005-0000-0000-0000366B0000}"/>
    <cellStyle name="Notas 2 2 5 2 10 2" xfId="27445" xr:uid="{00000000-0005-0000-0000-0000376B0000}"/>
    <cellStyle name="Notas 2 2 5 2 10 3" xfId="27446" xr:uid="{00000000-0005-0000-0000-0000386B0000}"/>
    <cellStyle name="Notas 2 2 5 2 10 4" xfId="27447" xr:uid="{00000000-0005-0000-0000-0000396B0000}"/>
    <cellStyle name="Notas 2 2 5 2 10 5" xfId="27448" xr:uid="{00000000-0005-0000-0000-00003A6B0000}"/>
    <cellStyle name="Notas 2 2 5 2 10 6" xfId="27449" xr:uid="{00000000-0005-0000-0000-00003B6B0000}"/>
    <cellStyle name="Notas 2 2 5 2 11" xfId="27450" xr:uid="{00000000-0005-0000-0000-00003C6B0000}"/>
    <cellStyle name="Notas 2 2 5 2 11 2" xfId="27451" xr:uid="{00000000-0005-0000-0000-00003D6B0000}"/>
    <cellStyle name="Notas 2 2 5 2 11 3" xfId="27452" xr:uid="{00000000-0005-0000-0000-00003E6B0000}"/>
    <cellStyle name="Notas 2 2 5 2 11 4" xfId="27453" xr:uid="{00000000-0005-0000-0000-00003F6B0000}"/>
    <cellStyle name="Notas 2 2 5 2 11 5" xfId="27454" xr:uid="{00000000-0005-0000-0000-0000406B0000}"/>
    <cellStyle name="Notas 2 2 5 2 11 6" xfId="27455" xr:uid="{00000000-0005-0000-0000-0000416B0000}"/>
    <cellStyle name="Notas 2 2 5 2 12" xfId="27456" xr:uid="{00000000-0005-0000-0000-0000426B0000}"/>
    <cellStyle name="Notas 2 2 5 2 12 2" xfId="27457" xr:uid="{00000000-0005-0000-0000-0000436B0000}"/>
    <cellStyle name="Notas 2 2 5 2 12 3" xfId="27458" xr:uid="{00000000-0005-0000-0000-0000446B0000}"/>
    <cellStyle name="Notas 2 2 5 2 12 4" xfId="27459" xr:uid="{00000000-0005-0000-0000-0000456B0000}"/>
    <cellStyle name="Notas 2 2 5 2 12 5" xfId="27460" xr:uid="{00000000-0005-0000-0000-0000466B0000}"/>
    <cellStyle name="Notas 2 2 5 2 12 6" xfId="27461" xr:uid="{00000000-0005-0000-0000-0000476B0000}"/>
    <cellStyle name="Notas 2 2 5 2 13" xfId="27462" xr:uid="{00000000-0005-0000-0000-0000486B0000}"/>
    <cellStyle name="Notas 2 2 5 2 13 2" xfId="27463" xr:uid="{00000000-0005-0000-0000-0000496B0000}"/>
    <cellStyle name="Notas 2 2 5 2 13 3" xfId="27464" xr:uid="{00000000-0005-0000-0000-00004A6B0000}"/>
    <cellStyle name="Notas 2 2 5 2 13 4" xfId="27465" xr:uid="{00000000-0005-0000-0000-00004B6B0000}"/>
    <cellStyle name="Notas 2 2 5 2 13 5" xfId="27466" xr:uid="{00000000-0005-0000-0000-00004C6B0000}"/>
    <cellStyle name="Notas 2 2 5 2 13 6" xfId="27467" xr:uid="{00000000-0005-0000-0000-00004D6B0000}"/>
    <cellStyle name="Notas 2 2 5 2 14" xfId="27468" xr:uid="{00000000-0005-0000-0000-00004E6B0000}"/>
    <cellStyle name="Notas 2 2 5 2 14 2" xfId="27469" xr:uid="{00000000-0005-0000-0000-00004F6B0000}"/>
    <cellStyle name="Notas 2 2 5 2 14 3" xfId="27470" xr:uid="{00000000-0005-0000-0000-0000506B0000}"/>
    <cellStyle name="Notas 2 2 5 2 14 4" xfId="27471" xr:uid="{00000000-0005-0000-0000-0000516B0000}"/>
    <cellStyle name="Notas 2 2 5 2 14 5" xfId="27472" xr:uid="{00000000-0005-0000-0000-0000526B0000}"/>
    <cellStyle name="Notas 2 2 5 2 14 6" xfId="27473" xr:uid="{00000000-0005-0000-0000-0000536B0000}"/>
    <cellStyle name="Notas 2 2 5 2 15" xfId="27474" xr:uid="{00000000-0005-0000-0000-0000546B0000}"/>
    <cellStyle name="Notas 2 2 5 2 16" xfId="27475" xr:uid="{00000000-0005-0000-0000-0000556B0000}"/>
    <cellStyle name="Notas 2 2 5 2 17" xfId="27476" xr:uid="{00000000-0005-0000-0000-0000566B0000}"/>
    <cellStyle name="Notas 2 2 5 2 18" xfId="27477" xr:uid="{00000000-0005-0000-0000-0000576B0000}"/>
    <cellStyle name="Notas 2 2 5 2 19" xfId="27478" xr:uid="{00000000-0005-0000-0000-0000586B0000}"/>
    <cellStyle name="Notas 2 2 5 2 2" xfId="27479" xr:uid="{00000000-0005-0000-0000-0000596B0000}"/>
    <cellStyle name="Notas 2 2 5 2 2 10" xfId="27480" xr:uid="{00000000-0005-0000-0000-00005A6B0000}"/>
    <cellStyle name="Notas 2 2 5 2 2 10 2" xfId="27481" xr:uid="{00000000-0005-0000-0000-00005B6B0000}"/>
    <cellStyle name="Notas 2 2 5 2 2 10 3" xfId="27482" xr:uid="{00000000-0005-0000-0000-00005C6B0000}"/>
    <cellStyle name="Notas 2 2 5 2 2 10 4" xfId="27483" xr:uid="{00000000-0005-0000-0000-00005D6B0000}"/>
    <cellStyle name="Notas 2 2 5 2 2 10 5" xfId="27484" xr:uid="{00000000-0005-0000-0000-00005E6B0000}"/>
    <cellStyle name="Notas 2 2 5 2 2 10 6" xfId="27485" xr:uid="{00000000-0005-0000-0000-00005F6B0000}"/>
    <cellStyle name="Notas 2 2 5 2 2 11" xfId="27486" xr:uid="{00000000-0005-0000-0000-0000606B0000}"/>
    <cellStyle name="Notas 2 2 5 2 2 11 2" xfId="27487" xr:uid="{00000000-0005-0000-0000-0000616B0000}"/>
    <cellStyle name="Notas 2 2 5 2 2 11 3" xfId="27488" xr:uid="{00000000-0005-0000-0000-0000626B0000}"/>
    <cellStyle name="Notas 2 2 5 2 2 11 4" xfId="27489" xr:uid="{00000000-0005-0000-0000-0000636B0000}"/>
    <cellStyle name="Notas 2 2 5 2 2 11 5" xfId="27490" xr:uid="{00000000-0005-0000-0000-0000646B0000}"/>
    <cellStyle name="Notas 2 2 5 2 2 11 6" xfId="27491" xr:uid="{00000000-0005-0000-0000-0000656B0000}"/>
    <cellStyle name="Notas 2 2 5 2 2 12" xfId="27492" xr:uid="{00000000-0005-0000-0000-0000666B0000}"/>
    <cellStyle name="Notas 2 2 5 2 2 12 2" xfId="27493" xr:uid="{00000000-0005-0000-0000-0000676B0000}"/>
    <cellStyle name="Notas 2 2 5 2 2 12 3" xfId="27494" xr:uid="{00000000-0005-0000-0000-0000686B0000}"/>
    <cellStyle name="Notas 2 2 5 2 2 12 4" xfId="27495" xr:uid="{00000000-0005-0000-0000-0000696B0000}"/>
    <cellStyle name="Notas 2 2 5 2 2 12 5" xfId="27496" xr:uid="{00000000-0005-0000-0000-00006A6B0000}"/>
    <cellStyle name="Notas 2 2 5 2 2 12 6" xfId="27497" xr:uid="{00000000-0005-0000-0000-00006B6B0000}"/>
    <cellStyle name="Notas 2 2 5 2 2 13" xfId="27498" xr:uid="{00000000-0005-0000-0000-00006C6B0000}"/>
    <cellStyle name="Notas 2 2 5 2 2 13 2" xfId="27499" xr:uid="{00000000-0005-0000-0000-00006D6B0000}"/>
    <cellStyle name="Notas 2 2 5 2 2 13 3" xfId="27500" xr:uid="{00000000-0005-0000-0000-00006E6B0000}"/>
    <cellStyle name="Notas 2 2 5 2 2 13 4" xfId="27501" xr:uid="{00000000-0005-0000-0000-00006F6B0000}"/>
    <cellStyle name="Notas 2 2 5 2 2 13 5" xfId="27502" xr:uid="{00000000-0005-0000-0000-0000706B0000}"/>
    <cellStyle name="Notas 2 2 5 2 2 13 6" xfId="27503" xr:uid="{00000000-0005-0000-0000-0000716B0000}"/>
    <cellStyle name="Notas 2 2 5 2 2 14" xfId="27504" xr:uid="{00000000-0005-0000-0000-0000726B0000}"/>
    <cellStyle name="Notas 2 2 5 2 2 14 2" xfId="27505" xr:uid="{00000000-0005-0000-0000-0000736B0000}"/>
    <cellStyle name="Notas 2 2 5 2 2 14 3" xfId="27506" xr:uid="{00000000-0005-0000-0000-0000746B0000}"/>
    <cellStyle name="Notas 2 2 5 2 2 14 4" xfId="27507" xr:uid="{00000000-0005-0000-0000-0000756B0000}"/>
    <cellStyle name="Notas 2 2 5 2 2 14 5" xfId="27508" xr:uid="{00000000-0005-0000-0000-0000766B0000}"/>
    <cellStyle name="Notas 2 2 5 2 2 14 6" xfId="27509" xr:uid="{00000000-0005-0000-0000-0000776B0000}"/>
    <cellStyle name="Notas 2 2 5 2 2 15" xfId="27510" xr:uid="{00000000-0005-0000-0000-0000786B0000}"/>
    <cellStyle name="Notas 2 2 5 2 2 16" xfId="27511" xr:uid="{00000000-0005-0000-0000-0000796B0000}"/>
    <cellStyle name="Notas 2 2 5 2 2 17" xfId="27512" xr:uid="{00000000-0005-0000-0000-00007A6B0000}"/>
    <cellStyle name="Notas 2 2 5 2 2 18" xfId="27513" xr:uid="{00000000-0005-0000-0000-00007B6B0000}"/>
    <cellStyle name="Notas 2 2 5 2 2 19" xfId="27514" xr:uid="{00000000-0005-0000-0000-00007C6B0000}"/>
    <cellStyle name="Notas 2 2 5 2 2 2" xfId="27515" xr:uid="{00000000-0005-0000-0000-00007D6B0000}"/>
    <cellStyle name="Notas 2 2 5 2 2 2 10" xfId="27516" xr:uid="{00000000-0005-0000-0000-00007E6B0000}"/>
    <cellStyle name="Notas 2 2 5 2 2 2 11" xfId="27517" xr:uid="{00000000-0005-0000-0000-00007F6B0000}"/>
    <cellStyle name="Notas 2 2 5 2 2 2 12" xfId="27518" xr:uid="{00000000-0005-0000-0000-0000806B0000}"/>
    <cellStyle name="Notas 2 2 5 2 2 2 13" xfId="27519" xr:uid="{00000000-0005-0000-0000-0000816B0000}"/>
    <cellStyle name="Notas 2 2 5 2 2 2 14" xfId="27520" xr:uid="{00000000-0005-0000-0000-0000826B0000}"/>
    <cellStyle name="Notas 2 2 5 2 2 2 15" xfId="27521" xr:uid="{00000000-0005-0000-0000-0000836B0000}"/>
    <cellStyle name="Notas 2 2 5 2 2 2 2" xfId="27522" xr:uid="{00000000-0005-0000-0000-0000846B0000}"/>
    <cellStyle name="Notas 2 2 5 2 2 2 2 10" xfId="27523" xr:uid="{00000000-0005-0000-0000-0000856B0000}"/>
    <cellStyle name="Notas 2 2 5 2 2 2 2 11" xfId="27524" xr:uid="{00000000-0005-0000-0000-0000866B0000}"/>
    <cellStyle name="Notas 2 2 5 2 2 2 2 12" xfId="27525" xr:uid="{00000000-0005-0000-0000-0000876B0000}"/>
    <cellStyle name="Notas 2 2 5 2 2 2 2 13" xfId="27526" xr:uid="{00000000-0005-0000-0000-0000886B0000}"/>
    <cellStyle name="Notas 2 2 5 2 2 2 2 2" xfId="27527" xr:uid="{00000000-0005-0000-0000-0000896B0000}"/>
    <cellStyle name="Notas 2 2 5 2 2 2 2 2 2" xfId="27528" xr:uid="{00000000-0005-0000-0000-00008A6B0000}"/>
    <cellStyle name="Notas 2 2 5 2 2 2 2 2 3" xfId="27529" xr:uid="{00000000-0005-0000-0000-00008B6B0000}"/>
    <cellStyle name="Notas 2 2 5 2 2 2 2 2 4" xfId="27530" xr:uid="{00000000-0005-0000-0000-00008C6B0000}"/>
    <cellStyle name="Notas 2 2 5 2 2 2 2 2 5" xfId="27531" xr:uid="{00000000-0005-0000-0000-00008D6B0000}"/>
    <cellStyle name="Notas 2 2 5 2 2 2 2 2 6" xfId="27532" xr:uid="{00000000-0005-0000-0000-00008E6B0000}"/>
    <cellStyle name="Notas 2 2 5 2 2 2 2 3" xfId="27533" xr:uid="{00000000-0005-0000-0000-00008F6B0000}"/>
    <cellStyle name="Notas 2 2 5 2 2 2 2 3 2" xfId="27534" xr:uid="{00000000-0005-0000-0000-0000906B0000}"/>
    <cellStyle name="Notas 2 2 5 2 2 2 2 3 3" xfId="27535" xr:uid="{00000000-0005-0000-0000-0000916B0000}"/>
    <cellStyle name="Notas 2 2 5 2 2 2 2 3 4" xfId="27536" xr:uid="{00000000-0005-0000-0000-0000926B0000}"/>
    <cellStyle name="Notas 2 2 5 2 2 2 2 3 5" xfId="27537" xr:uid="{00000000-0005-0000-0000-0000936B0000}"/>
    <cellStyle name="Notas 2 2 5 2 2 2 2 3 6" xfId="27538" xr:uid="{00000000-0005-0000-0000-0000946B0000}"/>
    <cellStyle name="Notas 2 2 5 2 2 2 2 4" xfId="27539" xr:uid="{00000000-0005-0000-0000-0000956B0000}"/>
    <cellStyle name="Notas 2 2 5 2 2 2 2 4 2" xfId="27540" xr:uid="{00000000-0005-0000-0000-0000966B0000}"/>
    <cellStyle name="Notas 2 2 5 2 2 2 2 4 3" xfId="27541" xr:uid="{00000000-0005-0000-0000-0000976B0000}"/>
    <cellStyle name="Notas 2 2 5 2 2 2 2 4 4" xfId="27542" xr:uid="{00000000-0005-0000-0000-0000986B0000}"/>
    <cellStyle name="Notas 2 2 5 2 2 2 2 4 5" xfId="27543" xr:uid="{00000000-0005-0000-0000-0000996B0000}"/>
    <cellStyle name="Notas 2 2 5 2 2 2 2 4 6" xfId="27544" xr:uid="{00000000-0005-0000-0000-00009A6B0000}"/>
    <cellStyle name="Notas 2 2 5 2 2 2 2 5" xfId="27545" xr:uid="{00000000-0005-0000-0000-00009B6B0000}"/>
    <cellStyle name="Notas 2 2 5 2 2 2 2 5 2" xfId="27546" xr:uid="{00000000-0005-0000-0000-00009C6B0000}"/>
    <cellStyle name="Notas 2 2 5 2 2 2 2 5 3" xfId="27547" xr:uid="{00000000-0005-0000-0000-00009D6B0000}"/>
    <cellStyle name="Notas 2 2 5 2 2 2 2 5 4" xfId="27548" xr:uid="{00000000-0005-0000-0000-00009E6B0000}"/>
    <cellStyle name="Notas 2 2 5 2 2 2 2 5 5" xfId="27549" xr:uid="{00000000-0005-0000-0000-00009F6B0000}"/>
    <cellStyle name="Notas 2 2 5 2 2 2 2 5 6" xfId="27550" xr:uid="{00000000-0005-0000-0000-0000A06B0000}"/>
    <cellStyle name="Notas 2 2 5 2 2 2 2 6" xfId="27551" xr:uid="{00000000-0005-0000-0000-0000A16B0000}"/>
    <cellStyle name="Notas 2 2 5 2 2 2 2 6 2" xfId="27552" xr:uid="{00000000-0005-0000-0000-0000A26B0000}"/>
    <cellStyle name="Notas 2 2 5 2 2 2 2 6 3" xfId="27553" xr:uid="{00000000-0005-0000-0000-0000A36B0000}"/>
    <cellStyle name="Notas 2 2 5 2 2 2 2 6 4" xfId="27554" xr:uid="{00000000-0005-0000-0000-0000A46B0000}"/>
    <cellStyle name="Notas 2 2 5 2 2 2 2 6 5" xfId="27555" xr:uid="{00000000-0005-0000-0000-0000A56B0000}"/>
    <cellStyle name="Notas 2 2 5 2 2 2 2 6 6" xfId="27556" xr:uid="{00000000-0005-0000-0000-0000A66B0000}"/>
    <cellStyle name="Notas 2 2 5 2 2 2 2 7" xfId="27557" xr:uid="{00000000-0005-0000-0000-0000A76B0000}"/>
    <cellStyle name="Notas 2 2 5 2 2 2 2 7 2" xfId="27558" xr:uid="{00000000-0005-0000-0000-0000A86B0000}"/>
    <cellStyle name="Notas 2 2 5 2 2 2 2 7 3" xfId="27559" xr:uid="{00000000-0005-0000-0000-0000A96B0000}"/>
    <cellStyle name="Notas 2 2 5 2 2 2 2 7 4" xfId="27560" xr:uid="{00000000-0005-0000-0000-0000AA6B0000}"/>
    <cellStyle name="Notas 2 2 5 2 2 2 2 7 5" xfId="27561" xr:uid="{00000000-0005-0000-0000-0000AB6B0000}"/>
    <cellStyle name="Notas 2 2 5 2 2 2 2 7 6" xfId="27562" xr:uid="{00000000-0005-0000-0000-0000AC6B0000}"/>
    <cellStyle name="Notas 2 2 5 2 2 2 2 8" xfId="27563" xr:uid="{00000000-0005-0000-0000-0000AD6B0000}"/>
    <cellStyle name="Notas 2 2 5 2 2 2 2 8 2" xfId="27564" xr:uid="{00000000-0005-0000-0000-0000AE6B0000}"/>
    <cellStyle name="Notas 2 2 5 2 2 2 2 8 3" xfId="27565" xr:uid="{00000000-0005-0000-0000-0000AF6B0000}"/>
    <cellStyle name="Notas 2 2 5 2 2 2 2 8 4" xfId="27566" xr:uid="{00000000-0005-0000-0000-0000B06B0000}"/>
    <cellStyle name="Notas 2 2 5 2 2 2 2 8 5" xfId="27567" xr:uid="{00000000-0005-0000-0000-0000B16B0000}"/>
    <cellStyle name="Notas 2 2 5 2 2 2 2 8 6" xfId="27568" xr:uid="{00000000-0005-0000-0000-0000B26B0000}"/>
    <cellStyle name="Notas 2 2 5 2 2 2 2 9" xfId="27569" xr:uid="{00000000-0005-0000-0000-0000B36B0000}"/>
    <cellStyle name="Notas 2 2 5 2 2 2 3" xfId="27570" xr:uid="{00000000-0005-0000-0000-0000B46B0000}"/>
    <cellStyle name="Notas 2 2 5 2 2 2 3 2" xfId="27571" xr:uid="{00000000-0005-0000-0000-0000B56B0000}"/>
    <cellStyle name="Notas 2 2 5 2 2 2 3 3" xfId="27572" xr:uid="{00000000-0005-0000-0000-0000B66B0000}"/>
    <cellStyle name="Notas 2 2 5 2 2 2 3 4" xfId="27573" xr:uid="{00000000-0005-0000-0000-0000B76B0000}"/>
    <cellStyle name="Notas 2 2 5 2 2 2 3 5" xfId="27574" xr:uid="{00000000-0005-0000-0000-0000B86B0000}"/>
    <cellStyle name="Notas 2 2 5 2 2 2 3 6" xfId="27575" xr:uid="{00000000-0005-0000-0000-0000B96B0000}"/>
    <cellStyle name="Notas 2 2 5 2 2 2 4" xfId="27576" xr:uid="{00000000-0005-0000-0000-0000BA6B0000}"/>
    <cellStyle name="Notas 2 2 5 2 2 2 4 2" xfId="27577" xr:uid="{00000000-0005-0000-0000-0000BB6B0000}"/>
    <cellStyle name="Notas 2 2 5 2 2 2 4 3" xfId="27578" xr:uid="{00000000-0005-0000-0000-0000BC6B0000}"/>
    <cellStyle name="Notas 2 2 5 2 2 2 4 4" xfId="27579" xr:uid="{00000000-0005-0000-0000-0000BD6B0000}"/>
    <cellStyle name="Notas 2 2 5 2 2 2 4 5" xfId="27580" xr:uid="{00000000-0005-0000-0000-0000BE6B0000}"/>
    <cellStyle name="Notas 2 2 5 2 2 2 4 6" xfId="27581" xr:uid="{00000000-0005-0000-0000-0000BF6B0000}"/>
    <cellStyle name="Notas 2 2 5 2 2 2 5" xfId="27582" xr:uid="{00000000-0005-0000-0000-0000C06B0000}"/>
    <cellStyle name="Notas 2 2 5 2 2 2 5 2" xfId="27583" xr:uid="{00000000-0005-0000-0000-0000C16B0000}"/>
    <cellStyle name="Notas 2 2 5 2 2 2 5 3" xfId="27584" xr:uid="{00000000-0005-0000-0000-0000C26B0000}"/>
    <cellStyle name="Notas 2 2 5 2 2 2 5 4" xfId="27585" xr:uid="{00000000-0005-0000-0000-0000C36B0000}"/>
    <cellStyle name="Notas 2 2 5 2 2 2 5 5" xfId="27586" xr:uid="{00000000-0005-0000-0000-0000C46B0000}"/>
    <cellStyle name="Notas 2 2 5 2 2 2 5 6" xfId="27587" xr:uid="{00000000-0005-0000-0000-0000C56B0000}"/>
    <cellStyle name="Notas 2 2 5 2 2 2 6" xfId="27588" xr:uid="{00000000-0005-0000-0000-0000C66B0000}"/>
    <cellStyle name="Notas 2 2 5 2 2 2 6 2" xfId="27589" xr:uid="{00000000-0005-0000-0000-0000C76B0000}"/>
    <cellStyle name="Notas 2 2 5 2 2 2 6 3" xfId="27590" xr:uid="{00000000-0005-0000-0000-0000C86B0000}"/>
    <cellStyle name="Notas 2 2 5 2 2 2 6 4" xfId="27591" xr:uid="{00000000-0005-0000-0000-0000C96B0000}"/>
    <cellStyle name="Notas 2 2 5 2 2 2 6 5" xfId="27592" xr:uid="{00000000-0005-0000-0000-0000CA6B0000}"/>
    <cellStyle name="Notas 2 2 5 2 2 2 6 6" xfId="27593" xr:uid="{00000000-0005-0000-0000-0000CB6B0000}"/>
    <cellStyle name="Notas 2 2 5 2 2 2 7" xfId="27594" xr:uid="{00000000-0005-0000-0000-0000CC6B0000}"/>
    <cellStyle name="Notas 2 2 5 2 2 2 7 2" xfId="27595" xr:uid="{00000000-0005-0000-0000-0000CD6B0000}"/>
    <cellStyle name="Notas 2 2 5 2 2 2 7 3" xfId="27596" xr:uid="{00000000-0005-0000-0000-0000CE6B0000}"/>
    <cellStyle name="Notas 2 2 5 2 2 2 7 4" xfId="27597" xr:uid="{00000000-0005-0000-0000-0000CF6B0000}"/>
    <cellStyle name="Notas 2 2 5 2 2 2 7 5" xfId="27598" xr:uid="{00000000-0005-0000-0000-0000D06B0000}"/>
    <cellStyle name="Notas 2 2 5 2 2 2 7 6" xfId="27599" xr:uid="{00000000-0005-0000-0000-0000D16B0000}"/>
    <cellStyle name="Notas 2 2 5 2 2 2 8" xfId="27600" xr:uid="{00000000-0005-0000-0000-0000D26B0000}"/>
    <cellStyle name="Notas 2 2 5 2 2 2 8 2" xfId="27601" xr:uid="{00000000-0005-0000-0000-0000D36B0000}"/>
    <cellStyle name="Notas 2 2 5 2 2 2 8 3" xfId="27602" xr:uid="{00000000-0005-0000-0000-0000D46B0000}"/>
    <cellStyle name="Notas 2 2 5 2 2 2 8 4" xfId="27603" xr:uid="{00000000-0005-0000-0000-0000D56B0000}"/>
    <cellStyle name="Notas 2 2 5 2 2 2 8 5" xfId="27604" xr:uid="{00000000-0005-0000-0000-0000D66B0000}"/>
    <cellStyle name="Notas 2 2 5 2 2 2 8 6" xfId="27605" xr:uid="{00000000-0005-0000-0000-0000D76B0000}"/>
    <cellStyle name="Notas 2 2 5 2 2 2 9" xfId="27606" xr:uid="{00000000-0005-0000-0000-0000D86B0000}"/>
    <cellStyle name="Notas 2 2 5 2 2 2 9 2" xfId="27607" xr:uid="{00000000-0005-0000-0000-0000D96B0000}"/>
    <cellStyle name="Notas 2 2 5 2 2 2 9 3" xfId="27608" xr:uid="{00000000-0005-0000-0000-0000DA6B0000}"/>
    <cellStyle name="Notas 2 2 5 2 2 2 9 4" xfId="27609" xr:uid="{00000000-0005-0000-0000-0000DB6B0000}"/>
    <cellStyle name="Notas 2 2 5 2 2 2 9 5" xfId="27610" xr:uid="{00000000-0005-0000-0000-0000DC6B0000}"/>
    <cellStyle name="Notas 2 2 5 2 2 2 9 6" xfId="27611" xr:uid="{00000000-0005-0000-0000-0000DD6B0000}"/>
    <cellStyle name="Notas 2 2 5 2 2 20" xfId="27612" xr:uid="{00000000-0005-0000-0000-0000DE6B0000}"/>
    <cellStyle name="Notas 2 2 5 2 2 3" xfId="27613" xr:uid="{00000000-0005-0000-0000-0000DF6B0000}"/>
    <cellStyle name="Notas 2 2 5 2 2 3 10" xfId="27614" xr:uid="{00000000-0005-0000-0000-0000E06B0000}"/>
    <cellStyle name="Notas 2 2 5 2 2 3 11" xfId="27615" xr:uid="{00000000-0005-0000-0000-0000E16B0000}"/>
    <cellStyle name="Notas 2 2 5 2 2 3 12" xfId="27616" xr:uid="{00000000-0005-0000-0000-0000E26B0000}"/>
    <cellStyle name="Notas 2 2 5 2 2 3 13" xfId="27617" xr:uid="{00000000-0005-0000-0000-0000E36B0000}"/>
    <cellStyle name="Notas 2 2 5 2 2 3 2" xfId="27618" xr:uid="{00000000-0005-0000-0000-0000E46B0000}"/>
    <cellStyle name="Notas 2 2 5 2 2 3 2 2" xfId="27619" xr:uid="{00000000-0005-0000-0000-0000E56B0000}"/>
    <cellStyle name="Notas 2 2 5 2 2 3 2 3" xfId="27620" xr:uid="{00000000-0005-0000-0000-0000E66B0000}"/>
    <cellStyle name="Notas 2 2 5 2 2 3 2 4" xfId="27621" xr:uid="{00000000-0005-0000-0000-0000E76B0000}"/>
    <cellStyle name="Notas 2 2 5 2 2 3 2 5" xfId="27622" xr:uid="{00000000-0005-0000-0000-0000E86B0000}"/>
    <cellStyle name="Notas 2 2 5 2 2 3 2 6" xfId="27623" xr:uid="{00000000-0005-0000-0000-0000E96B0000}"/>
    <cellStyle name="Notas 2 2 5 2 2 3 3" xfId="27624" xr:uid="{00000000-0005-0000-0000-0000EA6B0000}"/>
    <cellStyle name="Notas 2 2 5 2 2 3 3 2" xfId="27625" xr:uid="{00000000-0005-0000-0000-0000EB6B0000}"/>
    <cellStyle name="Notas 2 2 5 2 2 3 3 3" xfId="27626" xr:uid="{00000000-0005-0000-0000-0000EC6B0000}"/>
    <cellStyle name="Notas 2 2 5 2 2 3 3 4" xfId="27627" xr:uid="{00000000-0005-0000-0000-0000ED6B0000}"/>
    <cellStyle name="Notas 2 2 5 2 2 3 3 5" xfId="27628" xr:uid="{00000000-0005-0000-0000-0000EE6B0000}"/>
    <cellStyle name="Notas 2 2 5 2 2 3 3 6" xfId="27629" xr:uid="{00000000-0005-0000-0000-0000EF6B0000}"/>
    <cellStyle name="Notas 2 2 5 2 2 3 4" xfId="27630" xr:uid="{00000000-0005-0000-0000-0000F06B0000}"/>
    <cellStyle name="Notas 2 2 5 2 2 3 4 2" xfId="27631" xr:uid="{00000000-0005-0000-0000-0000F16B0000}"/>
    <cellStyle name="Notas 2 2 5 2 2 3 4 3" xfId="27632" xr:uid="{00000000-0005-0000-0000-0000F26B0000}"/>
    <cellStyle name="Notas 2 2 5 2 2 3 4 4" xfId="27633" xr:uid="{00000000-0005-0000-0000-0000F36B0000}"/>
    <cellStyle name="Notas 2 2 5 2 2 3 4 5" xfId="27634" xr:uid="{00000000-0005-0000-0000-0000F46B0000}"/>
    <cellStyle name="Notas 2 2 5 2 2 3 4 6" xfId="27635" xr:uid="{00000000-0005-0000-0000-0000F56B0000}"/>
    <cellStyle name="Notas 2 2 5 2 2 3 5" xfId="27636" xr:uid="{00000000-0005-0000-0000-0000F66B0000}"/>
    <cellStyle name="Notas 2 2 5 2 2 3 5 2" xfId="27637" xr:uid="{00000000-0005-0000-0000-0000F76B0000}"/>
    <cellStyle name="Notas 2 2 5 2 2 3 5 3" xfId="27638" xr:uid="{00000000-0005-0000-0000-0000F86B0000}"/>
    <cellStyle name="Notas 2 2 5 2 2 3 5 4" xfId="27639" xr:uid="{00000000-0005-0000-0000-0000F96B0000}"/>
    <cellStyle name="Notas 2 2 5 2 2 3 5 5" xfId="27640" xr:uid="{00000000-0005-0000-0000-0000FA6B0000}"/>
    <cellStyle name="Notas 2 2 5 2 2 3 5 6" xfId="27641" xr:uid="{00000000-0005-0000-0000-0000FB6B0000}"/>
    <cellStyle name="Notas 2 2 5 2 2 3 6" xfId="27642" xr:uid="{00000000-0005-0000-0000-0000FC6B0000}"/>
    <cellStyle name="Notas 2 2 5 2 2 3 6 2" xfId="27643" xr:uid="{00000000-0005-0000-0000-0000FD6B0000}"/>
    <cellStyle name="Notas 2 2 5 2 2 3 6 3" xfId="27644" xr:uid="{00000000-0005-0000-0000-0000FE6B0000}"/>
    <cellStyle name="Notas 2 2 5 2 2 3 6 4" xfId="27645" xr:uid="{00000000-0005-0000-0000-0000FF6B0000}"/>
    <cellStyle name="Notas 2 2 5 2 2 3 6 5" xfId="27646" xr:uid="{00000000-0005-0000-0000-0000006C0000}"/>
    <cellStyle name="Notas 2 2 5 2 2 3 6 6" xfId="27647" xr:uid="{00000000-0005-0000-0000-0000016C0000}"/>
    <cellStyle name="Notas 2 2 5 2 2 3 7" xfId="27648" xr:uid="{00000000-0005-0000-0000-0000026C0000}"/>
    <cellStyle name="Notas 2 2 5 2 2 3 7 2" xfId="27649" xr:uid="{00000000-0005-0000-0000-0000036C0000}"/>
    <cellStyle name="Notas 2 2 5 2 2 3 7 3" xfId="27650" xr:uid="{00000000-0005-0000-0000-0000046C0000}"/>
    <cellStyle name="Notas 2 2 5 2 2 3 7 4" xfId="27651" xr:uid="{00000000-0005-0000-0000-0000056C0000}"/>
    <cellStyle name="Notas 2 2 5 2 2 3 7 5" xfId="27652" xr:uid="{00000000-0005-0000-0000-0000066C0000}"/>
    <cellStyle name="Notas 2 2 5 2 2 3 7 6" xfId="27653" xr:uid="{00000000-0005-0000-0000-0000076C0000}"/>
    <cellStyle name="Notas 2 2 5 2 2 3 8" xfId="27654" xr:uid="{00000000-0005-0000-0000-0000086C0000}"/>
    <cellStyle name="Notas 2 2 5 2 2 3 8 2" xfId="27655" xr:uid="{00000000-0005-0000-0000-0000096C0000}"/>
    <cellStyle name="Notas 2 2 5 2 2 3 8 3" xfId="27656" xr:uid="{00000000-0005-0000-0000-00000A6C0000}"/>
    <cellStyle name="Notas 2 2 5 2 2 3 8 4" xfId="27657" xr:uid="{00000000-0005-0000-0000-00000B6C0000}"/>
    <cellStyle name="Notas 2 2 5 2 2 3 8 5" xfId="27658" xr:uid="{00000000-0005-0000-0000-00000C6C0000}"/>
    <cellStyle name="Notas 2 2 5 2 2 3 8 6" xfId="27659" xr:uid="{00000000-0005-0000-0000-00000D6C0000}"/>
    <cellStyle name="Notas 2 2 5 2 2 3 9" xfId="27660" xr:uid="{00000000-0005-0000-0000-00000E6C0000}"/>
    <cellStyle name="Notas 2 2 5 2 2 4" xfId="27661" xr:uid="{00000000-0005-0000-0000-00000F6C0000}"/>
    <cellStyle name="Notas 2 2 5 2 2 4 10" xfId="27662" xr:uid="{00000000-0005-0000-0000-0000106C0000}"/>
    <cellStyle name="Notas 2 2 5 2 2 4 11" xfId="27663" xr:uid="{00000000-0005-0000-0000-0000116C0000}"/>
    <cellStyle name="Notas 2 2 5 2 2 4 12" xfId="27664" xr:uid="{00000000-0005-0000-0000-0000126C0000}"/>
    <cellStyle name="Notas 2 2 5 2 2 4 13" xfId="27665" xr:uid="{00000000-0005-0000-0000-0000136C0000}"/>
    <cellStyle name="Notas 2 2 5 2 2 4 2" xfId="27666" xr:uid="{00000000-0005-0000-0000-0000146C0000}"/>
    <cellStyle name="Notas 2 2 5 2 2 4 2 2" xfId="27667" xr:uid="{00000000-0005-0000-0000-0000156C0000}"/>
    <cellStyle name="Notas 2 2 5 2 2 4 2 3" xfId="27668" xr:uid="{00000000-0005-0000-0000-0000166C0000}"/>
    <cellStyle name="Notas 2 2 5 2 2 4 2 4" xfId="27669" xr:uid="{00000000-0005-0000-0000-0000176C0000}"/>
    <cellStyle name="Notas 2 2 5 2 2 4 2 5" xfId="27670" xr:uid="{00000000-0005-0000-0000-0000186C0000}"/>
    <cellStyle name="Notas 2 2 5 2 2 4 2 6" xfId="27671" xr:uid="{00000000-0005-0000-0000-0000196C0000}"/>
    <cellStyle name="Notas 2 2 5 2 2 4 3" xfId="27672" xr:uid="{00000000-0005-0000-0000-00001A6C0000}"/>
    <cellStyle name="Notas 2 2 5 2 2 4 3 2" xfId="27673" xr:uid="{00000000-0005-0000-0000-00001B6C0000}"/>
    <cellStyle name="Notas 2 2 5 2 2 4 3 3" xfId="27674" xr:uid="{00000000-0005-0000-0000-00001C6C0000}"/>
    <cellStyle name="Notas 2 2 5 2 2 4 3 4" xfId="27675" xr:uid="{00000000-0005-0000-0000-00001D6C0000}"/>
    <cellStyle name="Notas 2 2 5 2 2 4 3 5" xfId="27676" xr:uid="{00000000-0005-0000-0000-00001E6C0000}"/>
    <cellStyle name="Notas 2 2 5 2 2 4 3 6" xfId="27677" xr:uid="{00000000-0005-0000-0000-00001F6C0000}"/>
    <cellStyle name="Notas 2 2 5 2 2 4 4" xfId="27678" xr:uid="{00000000-0005-0000-0000-0000206C0000}"/>
    <cellStyle name="Notas 2 2 5 2 2 4 4 2" xfId="27679" xr:uid="{00000000-0005-0000-0000-0000216C0000}"/>
    <cellStyle name="Notas 2 2 5 2 2 4 4 3" xfId="27680" xr:uid="{00000000-0005-0000-0000-0000226C0000}"/>
    <cellStyle name="Notas 2 2 5 2 2 4 4 4" xfId="27681" xr:uid="{00000000-0005-0000-0000-0000236C0000}"/>
    <cellStyle name="Notas 2 2 5 2 2 4 4 5" xfId="27682" xr:uid="{00000000-0005-0000-0000-0000246C0000}"/>
    <cellStyle name="Notas 2 2 5 2 2 4 4 6" xfId="27683" xr:uid="{00000000-0005-0000-0000-0000256C0000}"/>
    <cellStyle name="Notas 2 2 5 2 2 4 5" xfId="27684" xr:uid="{00000000-0005-0000-0000-0000266C0000}"/>
    <cellStyle name="Notas 2 2 5 2 2 4 5 2" xfId="27685" xr:uid="{00000000-0005-0000-0000-0000276C0000}"/>
    <cellStyle name="Notas 2 2 5 2 2 4 5 3" xfId="27686" xr:uid="{00000000-0005-0000-0000-0000286C0000}"/>
    <cellStyle name="Notas 2 2 5 2 2 4 5 4" xfId="27687" xr:uid="{00000000-0005-0000-0000-0000296C0000}"/>
    <cellStyle name="Notas 2 2 5 2 2 4 5 5" xfId="27688" xr:uid="{00000000-0005-0000-0000-00002A6C0000}"/>
    <cellStyle name="Notas 2 2 5 2 2 4 5 6" xfId="27689" xr:uid="{00000000-0005-0000-0000-00002B6C0000}"/>
    <cellStyle name="Notas 2 2 5 2 2 4 6" xfId="27690" xr:uid="{00000000-0005-0000-0000-00002C6C0000}"/>
    <cellStyle name="Notas 2 2 5 2 2 4 6 2" xfId="27691" xr:uid="{00000000-0005-0000-0000-00002D6C0000}"/>
    <cellStyle name="Notas 2 2 5 2 2 4 6 3" xfId="27692" xr:uid="{00000000-0005-0000-0000-00002E6C0000}"/>
    <cellStyle name="Notas 2 2 5 2 2 4 6 4" xfId="27693" xr:uid="{00000000-0005-0000-0000-00002F6C0000}"/>
    <cellStyle name="Notas 2 2 5 2 2 4 6 5" xfId="27694" xr:uid="{00000000-0005-0000-0000-0000306C0000}"/>
    <cellStyle name="Notas 2 2 5 2 2 4 6 6" xfId="27695" xr:uid="{00000000-0005-0000-0000-0000316C0000}"/>
    <cellStyle name="Notas 2 2 5 2 2 4 7" xfId="27696" xr:uid="{00000000-0005-0000-0000-0000326C0000}"/>
    <cellStyle name="Notas 2 2 5 2 2 4 7 2" xfId="27697" xr:uid="{00000000-0005-0000-0000-0000336C0000}"/>
    <cellStyle name="Notas 2 2 5 2 2 4 7 3" xfId="27698" xr:uid="{00000000-0005-0000-0000-0000346C0000}"/>
    <cellStyle name="Notas 2 2 5 2 2 4 7 4" xfId="27699" xr:uid="{00000000-0005-0000-0000-0000356C0000}"/>
    <cellStyle name="Notas 2 2 5 2 2 4 7 5" xfId="27700" xr:uid="{00000000-0005-0000-0000-0000366C0000}"/>
    <cellStyle name="Notas 2 2 5 2 2 4 7 6" xfId="27701" xr:uid="{00000000-0005-0000-0000-0000376C0000}"/>
    <cellStyle name="Notas 2 2 5 2 2 4 8" xfId="27702" xr:uid="{00000000-0005-0000-0000-0000386C0000}"/>
    <cellStyle name="Notas 2 2 5 2 2 4 8 2" xfId="27703" xr:uid="{00000000-0005-0000-0000-0000396C0000}"/>
    <cellStyle name="Notas 2 2 5 2 2 4 8 3" xfId="27704" xr:uid="{00000000-0005-0000-0000-00003A6C0000}"/>
    <cellStyle name="Notas 2 2 5 2 2 4 8 4" xfId="27705" xr:uid="{00000000-0005-0000-0000-00003B6C0000}"/>
    <cellStyle name="Notas 2 2 5 2 2 4 8 5" xfId="27706" xr:uid="{00000000-0005-0000-0000-00003C6C0000}"/>
    <cellStyle name="Notas 2 2 5 2 2 4 8 6" xfId="27707" xr:uid="{00000000-0005-0000-0000-00003D6C0000}"/>
    <cellStyle name="Notas 2 2 5 2 2 4 9" xfId="27708" xr:uid="{00000000-0005-0000-0000-00003E6C0000}"/>
    <cellStyle name="Notas 2 2 5 2 2 5" xfId="27709" xr:uid="{00000000-0005-0000-0000-00003F6C0000}"/>
    <cellStyle name="Notas 2 2 5 2 2 5 10" xfId="27710" xr:uid="{00000000-0005-0000-0000-0000406C0000}"/>
    <cellStyle name="Notas 2 2 5 2 2 5 11" xfId="27711" xr:uid="{00000000-0005-0000-0000-0000416C0000}"/>
    <cellStyle name="Notas 2 2 5 2 2 5 12" xfId="27712" xr:uid="{00000000-0005-0000-0000-0000426C0000}"/>
    <cellStyle name="Notas 2 2 5 2 2 5 13" xfId="27713" xr:uid="{00000000-0005-0000-0000-0000436C0000}"/>
    <cellStyle name="Notas 2 2 5 2 2 5 2" xfId="27714" xr:uid="{00000000-0005-0000-0000-0000446C0000}"/>
    <cellStyle name="Notas 2 2 5 2 2 5 2 2" xfId="27715" xr:uid="{00000000-0005-0000-0000-0000456C0000}"/>
    <cellStyle name="Notas 2 2 5 2 2 5 2 3" xfId="27716" xr:uid="{00000000-0005-0000-0000-0000466C0000}"/>
    <cellStyle name="Notas 2 2 5 2 2 5 2 4" xfId="27717" xr:uid="{00000000-0005-0000-0000-0000476C0000}"/>
    <cellStyle name="Notas 2 2 5 2 2 5 2 5" xfId="27718" xr:uid="{00000000-0005-0000-0000-0000486C0000}"/>
    <cellStyle name="Notas 2 2 5 2 2 5 2 6" xfId="27719" xr:uid="{00000000-0005-0000-0000-0000496C0000}"/>
    <cellStyle name="Notas 2 2 5 2 2 5 3" xfId="27720" xr:uid="{00000000-0005-0000-0000-00004A6C0000}"/>
    <cellStyle name="Notas 2 2 5 2 2 5 3 2" xfId="27721" xr:uid="{00000000-0005-0000-0000-00004B6C0000}"/>
    <cellStyle name="Notas 2 2 5 2 2 5 3 3" xfId="27722" xr:uid="{00000000-0005-0000-0000-00004C6C0000}"/>
    <cellStyle name="Notas 2 2 5 2 2 5 3 4" xfId="27723" xr:uid="{00000000-0005-0000-0000-00004D6C0000}"/>
    <cellStyle name="Notas 2 2 5 2 2 5 3 5" xfId="27724" xr:uid="{00000000-0005-0000-0000-00004E6C0000}"/>
    <cellStyle name="Notas 2 2 5 2 2 5 3 6" xfId="27725" xr:uid="{00000000-0005-0000-0000-00004F6C0000}"/>
    <cellStyle name="Notas 2 2 5 2 2 5 4" xfId="27726" xr:uid="{00000000-0005-0000-0000-0000506C0000}"/>
    <cellStyle name="Notas 2 2 5 2 2 5 4 2" xfId="27727" xr:uid="{00000000-0005-0000-0000-0000516C0000}"/>
    <cellStyle name="Notas 2 2 5 2 2 5 4 3" xfId="27728" xr:uid="{00000000-0005-0000-0000-0000526C0000}"/>
    <cellStyle name="Notas 2 2 5 2 2 5 4 4" xfId="27729" xr:uid="{00000000-0005-0000-0000-0000536C0000}"/>
    <cellStyle name="Notas 2 2 5 2 2 5 4 5" xfId="27730" xr:uid="{00000000-0005-0000-0000-0000546C0000}"/>
    <cellStyle name="Notas 2 2 5 2 2 5 4 6" xfId="27731" xr:uid="{00000000-0005-0000-0000-0000556C0000}"/>
    <cellStyle name="Notas 2 2 5 2 2 5 5" xfId="27732" xr:uid="{00000000-0005-0000-0000-0000566C0000}"/>
    <cellStyle name="Notas 2 2 5 2 2 5 5 2" xfId="27733" xr:uid="{00000000-0005-0000-0000-0000576C0000}"/>
    <cellStyle name="Notas 2 2 5 2 2 5 5 3" xfId="27734" xr:uid="{00000000-0005-0000-0000-0000586C0000}"/>
    <cellStyle name="Notas 2 2 5 2 2 5 5 4" xfId="27735" xr:uid="{00000000-0005-0000-0000-0000596C0000}"/>
    <cellStyle name="Notas 2 2 5 2 2 5 5 5" xfId="27736" xr:uid="{00000000-0005-0000-0000-00005A6C0000}"/>
    <cellStyle name="Notas 2 2 5 2 2 5 5 6" xfId="27737" xr:uid="{00000000-0005-0000-0000-00005B6C0000}"/>
    <cellStyle name="Notas 2 2 5 2 2 5 6" xfId="27738" xr:uid="{00000000-0005-0000-0000-00005C6C0000}"/>
    <cellStyle name="Notas 2 2 5 2 2 5 6 2" xfId="27739" xr:uid="{00000000-0005-0000-0000-00005D6C0000}"/>
    <cellStyle name="Notas 2 2 5 2 2 5 6 3" xfId="27740" xr:uid="{00000000-0005-0000-0000-00005E6C0000}"/>
    <cellStyle name="Notas 2 2 5 2 2 5 6 4" xfId="27741" xr:uid="{00000000-0005-0000-0000-00005F6C0000}"/>
    <cellStyle name="Notas 2 2 5 2 2 5 6 5" xfId="27742" xr:uid="{00000000-0005-0000-0000-0000606C0000}"/>
    <cellStyle name="Notas 2 2 5 2 2 5 6 6" xfId="27743" xr:uid="{00000000-0005-0000-0000-0000616C0000}"/>
    <cellStyle name="Notas 2 2 5 2 2 5 7" xfId="27744" xr:uid="{00000000-0005-0000-0000-0000626C0000}"/>
    <cellStyle name="Notas 2 2 5 2 2 5 7 2" xfId="27745" xr:uid="{00000000-0005-0000-0000-0000636C0000}"/>
    <cellStyle name="Notas 2 2 5 2 2 5 7 3" xfId="27746" xr:uid="{00000000-0005-0000-0000-0000646C0000}"/>
    <cellStyle name="Notas 2 2 5 2 2 5 7 4" xfId="27747" xr:uid="{00000000-0005-0000-0000-0000656C0000}"/>
    <cellStyle name="Notas 2 2 5 2 2 5 7 5" xfId="27748" xr:uid="{00000000-0005-0000-0000-0000666C0000}"/>
    <cellStyle name="Notas 2 2 5 2 2 5 7 6" xfId="27749" xr:uid="{00000000-0005-0000-0000-0000676C0000}"/>
    <cellStyle name="Notas 2 2 5 2 2 5 8" xfId="27750" xr:uid="{00000000-0005-0000-0000-0000686C0000}"/>
    <cellStyle name="Notas 2 2 5 2 2 5 8 2" xfId="27751" xr:uid="{00000000-0005-0000-0000-0000696C0000}"/>
    <cellStyle name="Notas 2 2 5 2 2 5 8 3" xfId="27752" xr:uid="{00000000-0005-0000-0000-00006A6C0000}"/>
    <cellStyle name="Notas 2 2 5 2 2 5 8 4" xfId="27753" xr:uid="{00000000-0005-0000-0000-00006B6C0000}"/>
    <cellStyle name="Notas 2 2 5 2 2 5 8 5" xfId="27754" xr:uid="{00000000-0005-0000-0000-00006C6C0000}"/>
    <cellStyle name="Notas 2 2 5 2 2 5 8 6" xfId="27755" xr:uid="{00000000-0005-0000-0000-00006D6C0000}"/>
    <cellStyle name="Notas 2 2 5 2 2 5 9" xfId="27756" xr:uid="{00000000-0005-0000-0000-00006E6C0000}"/>
    <cellStyle name="Notas 2 2 5 2 2 6" xfId="27757" xr:uid="{00000000-0005-0000-0000-00006F6C0000}"/>
    <cellStyle name="Notas 2 2 5 2 2 6 10" xfId="27758" xr:uid="{00000000-0005-0000-0000-0000706C0000}"/>
    <cellStyle name="Notas 2 2 5 2 2 6 11" xfId="27759" xr:uid="{00000000-0005-0000-0000-0000716C0000}"/>
    <cellStyle name="Notas 2 2 5 2 2 6 12" xfId="27760" xr:uid="{00000000-0005-0000-0000-0000726C0000}"/>
    <cellStyle name="Notas 2 2 5 2 2 6 13" xfId="27761" xr:uid="{00000000-0005-0000-0000-0000736C0000}"/>
    <cellStyle name="Notas 2 2 5 2 2 6 2" xfId="27762" xr:uid="{00000000-0005-0000-0000-0000746C0000}"/>
    <cellStyle name="Notas 2 2 5 2 2 6 2 2" xfId="27763" xr:uid="{00000000-0005-0000-0000-0000756C0000}"/>
    <cellStyle name="Notas 2 2 5 2 2 6 2 3" xfId="27764" xr:uid="{00000000-0005-0000-0000-0000766C0000}"/>
    <cellStyle name="Notas 2 2 5 2 2 6 2 4" xfId="27765" xr:uid="{00000000-0005-0000-0000-0000776C0000}"/>
    <cellStyle name="Notas 2 2 5 2 2 6 2 5" xfId="27766" xr:uid="{00000000-0005-0000-0000-0000786C0000}"/>
    <cellStyle name="Notas 2 2 5 2 2 6 2 6" xfId="27767" xr:uid="{00000000-0005-0000-0000-0000796C0000}"/>
    <cellStyle name="Notas 2 2 5 2 2 6 3" xfId="27768" xr:uid="{00000000-0005-0000-0000-00007A6C0000}"/>
    <cellStyle name="Notas 2 2 5 2 2 6 3 2" xfId="27769" xr:uid="{00000000-0005-0000-0000-00007B6C0000}"/>
    <cellStyle name="Notas 2 2 5 2 2 6 3 3" xfId="27770" xr:uid="{00000000-0005-0000-0000-00007C6C0000}"/>
    <cellStyle name="Notas 2 2 5 2 2 6 3 4" xfId="27771" xr:uid="{00000000-0005-0000-0000-00007D6C0000}"/>
    <cellStyle name="Notas 2 2 5 2 2 6 3 5" xfId="27772" xr:uid="{00000000-0005-0000-0000-00007E6C0000}"/>
    <cellStyle name="Notas 2 2 5 2 2 6 3 6" xfId="27773" xr:uid="{00000000-0005-0000-0000-00007F6C0000}"/>
    <cellStyle name="Notas 2 2 5 2 2 6 4" xfId="27774" xr:uid="{00000000-0005-0000-0000-0000806C0000}"/>
    <cellStyle name="Notas 2 2 5 2 2 6 4 2" xfId="27775" xr:uid="{00000000-0005-0000-0000-0000816C0000}"/>
    <cellStyle name="Notas 2 2 5 2 2 6 4 3" xfId="27776" xr:uid="{00000000-0005-0000-0000-0000826C0000}"/>
    <cellStyle name="Notas 2 2 5 2 2 6 4 4" xfId="27777" xr:uid="{00000000-0005-0000-0000-0000836C0000}"/>
    <cellStyle name="Notas 2 2 5 2 2 6 4 5" xfId="27778" xr:uid="{00000000-0005-0000-0000-0000846C0000}"/>
    <cellStyle name="Notas 2 2 5 2 2 6 4 6" xfId="27779" xr:uid="{00000000-0005-0000-0000-0000856C0000}"/>
    <cellStyle name="Notas 2 2 5 2 2 6 5" xfId="27780" xr:uid="{00000000-0005-0000-0000-0000866C0000}"/>
    <cellStyle name="Notas 2 2 5 2 2 6 5 2" xfId="27781" xr:uid="{00000000-0005-0000-0000-0000876C0000}"/>
    <cellStyle name="Notas 2 2 5 2 2 6 5 3" xfId="27782" xr:uid="{00000000-0005-0000-0000-0000886C0000}"/>
    <cellStyle name="Notas 2 2 5 2 2 6 5 4" xfId="27783" xr:uid="{00000000-0005-0000-0000-0000896C0000}"/>
    <cellStyle name="Notas 2 2 5 2 2 6 5 5" xfId="27784" xr:uid="{00000000-0005-0000-0000-00008A6C0000}"/>
    <cellStyle name="Notas 2 2 5 2 2 6 5 6" xfId="27785" xr:uid="{00000000-0005-0000-0000-00008B6C0000}"/>
    <cellStyle name="Notas 2 2 5 2 2 6 6" xfId="27786" xr:uid="{00000000-0005-0000-0000-00008C6C0000}"/>
    <cellStyle name="Notas 2 2 5 2 2 6 6 2" xfId="27787" xr:uid="{00000000-0005-0000-0000-00008D6C0000}"/>
    <cellStyle name="Notas 2 2 5 2 2 6 6 3" xfId="27788" xr:uid="{00000000-0005-0000-0000-00008E6C0000}"/>
    <cellStyle name="Notas 2 2 5 2 2 6 6 4" xfId="27789" xr:uid="{00000000-0005-0000-0000-00008F6C0000}"/>
    <cellStyle name="Notas 2 2 5 2 2 6 6 5" xfId="27790" xr:uid="{00000000-0005-0000-0000-0000906C0000}"/>
    <cellStyle name="Notas 2 2 5 2 2 6 6 6" xfId="27791" xr:uid="{00000000-0005-0000-0000-0000916C0000}"/>
    <cellStyle name="Notas 2 2 5 2 2 6 7" xfId="27792" xr:uid="{00000000-0005-0000-0000-0000926C0000}"/>
    <cellStyle name="Notas 2 2 5 2 2 6 7 2" xfId="27793" xr:uid="{00000000-0005-0000-0000-0000936C0000}"/>
    <cellStyle name="Notas 2 2 5 2 2 6 7 3" xfId="27794" xr:uid="{00000000-0005-0000-0000-0000946C0000}"/>
    <cellStyle name="Notas 2 2 5 2 2 6 7 4" xfId="27795" xr:uid="{00000000-0005-0000-0000-0000956C0000}"/>
    <cellStyle name="Notas 2 2 5 2 2 6 7 5" xfId="27796" xr:uid="{00000000-0005-0000-0000-0000966C0000}"/>
    <cellStyle name="Notas 2 2 5 2 2 6 7 6" xfId="27797" xr:uid="{00000000-0005-0000-0000-0000976C0000}"/>
    <cellStyle name="Notas 2 2 5 2 2 6 8" xfId="27798" xr:uid="{00000000-0005-0000-0000-0000986C0000}"/>
    <cellStyle name="Notas 2 2 5 2 2 6 8 2" xfId="27799" xr:uid="{00000000-0005-0000-0000-0000996C0000}"/>
    <cellStyle name="Notas 2 2 5 2 2 6 8 3" xfId="27800" xr:uid="{00000000-0005-0000-0000-00009A6C0000}"/>
    <cellStyle name="Notas 2 2 5 2 2 6 8 4" xfId="27801" xr:uid="{00000000-0005-0000-0000-00009B6C0000}"/>
    <cellStyle name="Notas 2 2 5 2 2 6 8 5" xfId="27802" xr:uid="{00000000-0005-0000-0000-00009C6C0000}"/>
    <cellStyle name="Notas 2 2 5 2 2 6 8 6" xfId="27803" xr:uid="{00000000-0005-0000-0000-00009D6C0000}"/>
    <cellStyle name="Notas 2 2 5 2 2 6 9" xfId="27804" xr:uid="{00000000-0005-0000-0000-00009E6C0000}"/>
    <cellStyle name="Notas 2 2 5 2 2 7" xfId="27805" xr:uid="{00000000-0005-0000-0000-00009F6C0000}"/>
    <cellStyle name="Notas 2 2 5 2 2 7 10" xfId="27806" xr:uid="{00000000-0005-0000-0000-0000A06C0000}"/>
    <cellStyle name="Notas 2 2 5 2 2 7 11" xfId="27807" xr:uid="{00000000-0005-0000-0000-0000A16C0000}"/>
    <cellStyle name="Notas 2 2 5 2 2 7 12" xfId="27808" xr:uid="{00000000-0005-0000-0000-0000A26C0000}"/>
    <cellStyle name="Notas 2 2 5 2 2 7 13" xfId="27809" xr:uid="{00000000-0005-0000-0000-0000A36C0000}"/>
    <cellStyle name="Notas 2 2 5 2 2 7 2" xfId="27810" xr:uid="{00000000-0005-0000-0000-0000A46C0000}"/>
    <cellStyle name="Notas 2 2 5 2 2 7 2 2" xfId="27811" xr:uid="{00000000-0005-0000-0000-0000A56C0000}"/>
    <cellStyle name="Notas 2 2 5 2 2 7 2 3" xfId="27812" xr:uid="{00000000-0005-0000-0000-0000A66C0000}"/>
    <cellStyle name="Notas 2 2 5 2 2 7 2 4" xfId="27813" xr:uid="{00000000-0005-0000-0000-0000A76C0000}"/>
    <cellStyle name="Notas 2 2 5 2 2 7 2 5" xfId="27814" xr:uid="{00000000-0005-0000-0000-0000A86C0000}"/>
    <cellStyle name="Notas 2 2 5 2 2 7 2 6" xfId="27815" xr:uid="{00000000-0005-0000-0000-0000A96C0000}"/>
    <cellStyle name="Notas 2 2 5 2 2 7 3" xfId="27816" xr:uid="{00000000-0005-0000-0000-0000AA6C0000}"/>
    <cellStyle name="Notas 2 2 5 2 2 7 3 2" xfId="27817" xr:uid="{00000000-0005-0000-0000-0000AB6C0000}"/>
    <cellStyle name="Notas 2 2 5 2 2 7 3 3" xfId="27818" xr:uid="{00000000-0005-0000-0000-0000AC6C0000}"/>
    <cellStyle name="Notas 2 2 5 2 2 7 3 4" xfId="27819" xr:uid="{00000000-0005-0000-0000-0000AD6C0000}"/>
    <cellStyle name="Notas 2 2 5 2 2 7 3 5" xfId="27820" xr:uid="{00000000-0005-0000-0000-0000AE6C0000}"/>
    <cellStyle name="Notas 2 2 5 2 2 7 3 6" xfId="27821" xr:uid="{00000000-0005-0000-0000-0000AF6C0000}"/>
    <cellStyle name="Notas 2 2 5 2 2 7 4" xfId="27822" xr:uid="{00000000-0005-0000-0000-0000B06C0000}"/>
    <cellStyle name="Notas 2 2 5 2 2 7 4 2" xfId="27823" xr:uid="{00000000-0005-0000-0000-0000B16C0000}"/>
    <cellStyle name="Notas 2 2 5 2 2 7 4 3" xfId="27824" xr:uid="{00000000-0005-0000-0000-0000B26C0000}"/>
    <cellStyle name="Notas 2 2 5 2 2 7 4 4" xfId="27825" xr:uid="{00000000-0005-0000-0000-0000B36C0000}"/>
    <cellStyle name="Notas 2 2 5 2 2 7 4 5" xfId="27826" xr:uid="{00000000-0005-0000-0000-0000B46C0000}"/>
    <cellStyle name="Notas 2 2 5 2 2 7 4 6" xfId="27827" xr:uid="{00000000-0005-0000-0000-0000B56C0000}"/>
    <cellStyle name="Notas 2 2 5 2 2 7 5" xfId="27828" xr:uid="{00000000-0005-0000-0000-0000B66C0000}"/>
    <cellStyle name="Notas 2 2 5 2 2 7 5 2" xfId="27829" xr:uid="{00000000-0005-0000-0000-0000B76C0000}"/>
    <cellStyle name="Notas 2 2 5 2 2 7 5 3" xfId="27830" xr:uid="{00000000-0005-0000-0000-0000B86C0000}"/>
    <cellStyle name="Notas 2 2 5 2 2 7 5 4" xfId="27831" xr:uid="{00000000-0005-0000-0000-0000B96C0000}"/>
    <cellStyle name="Notas 2 2 5 2 2 7 5 5" xfId="27832" xr:uid="{00000000-0005-0000-0000-0000BA6C0000}"/>
    <cellStyle name="Notas 2 2 5 2 2 7 5 6" xfId="27833" xr:uid="{00000000-0005-0000-0000-0000BB6C0000}"/>
    <cellStyle name="Notas 2 2 5 2 2 7 6" xfId="27834" xr:uid="{00000000-0005-0000-0000-0000BC6C0000}"/>
    <cellStyle name="Notas 2 2 5 2 2 7 6 2" xfId="27835" xr:uid="{00000000-0005-0000-0000-0000BD6C0000}"/>
    <cellStyle name="Notas 2 2 5 2 2 7 6 3" xfId="27836" xr:uid="{00000000-0005-0000-0000-0000BE6C0000}"/>
    <cellStyle name="Notas 2 2 5 2 2 7 6 4" xfId="27837" xr:uid="{00000000-0005-0000-0000-0000BF6C0000}"/>
    <cellStyle name="Notas 2 2 5 2 2 7 6 5" xfId="27838" xr:uid="{00000000-0005-0000-0000-0000C06C0000}"/>
    <cellStyle name="Notas 2 2 5 2 2 7 6 6" xfId="27839" xr:uid="{00000000-0005-0000-0000-0000C16C0000}"/>
    <cellStyle name="Notas 2 2 5 2 2 7 7" xfId="27840" xr:uid="{00000000-0005-0000-0000-0000C26C0000}"/>
    <cellStyle name="Notas 2 2 5 2 2 7 7 2" xfId="27841" xr:uid="{00000000-0005-0000-0000-0000C36C0000}"/>
    <cellStyle name="Notas 2 2 5 2 2 7 7 3" xfId="27842" xr:uid="{00000000-0005-0000-0000-0000C46C0000}"/>
    <cellStyle name="Notas 2 2 5 2 2 7 7 4" xfId="27843" xr:uid="{00000000-0005-0000-0000-0000C56C0000}"/>
    <cellStyle name="Notas 2 2 5 2 2 7 7 5" xfId="27844" xr:uid="{00000000-0005-0000-0000-0000C66C0000}"/>
    <cellStyle name="Notas 2 2 5 2 2 7 7 6" xfId="27845" xr:uid="{00000000-0005-0000-0000-0000C76C0000}"/>
    <cellStyle name="Notas 2 2 5 2 2 7 8" xfId="27846" xr:uid="{00000000-0005-0000-0000-0000C86C0000}"/>
    <cellStyle name="Notas 2 2 5 2 2 7 8 2" xfId="27847" xr:uid="{00000000-0005-0000-0000-0000C96C0000}"/>
    <cellStyle name="Notas 2 2 5 2 2 7 8 3" xfId="27848" xr:uid="{00000000-0005-0000-0000-0000CA6C0000}"/>
    <cellStyle name="Notas 2 2 5 2 2 7 8 4" xfId="27849" xr:uid="{00000000-0005-0000-0000-0000CB6C0000}"/>
    <cellStyle name="Notas 2 2 5 2 2 7 8 5" xfId="27850" xr:uid="{00000000-0005-0000-0000-0000CC6C0000}"/>
    <cellStyle name="Notas 2 2 5 2 2 7 8 6" xfId="27851" xr:uid="{00000000-0005-0000-0000-0000CD6C0000}"/>
    <cellStyle name="Notas 2 2 5 2 2 7 9" xfId="27852" xr:uid="{00000000-0005-0000-0000-0000CE6C0000}"/>
    <cellStyle name="Notas 2 2 5 2 2 8" xfId="27853" xr:uid="{00000000-0005-0000-0000-0000CF6C0000}"/>
    <cellStyle name="Notas 2 2 5 2 2 8 2" xfId="27854" xr:uid="{00000000-0005-0000-0000-0000D06C0000}"/>
    <cellStyle name="Notas 2 2 5 2 2 8 3" xfId="27855" xr:uid="{00000000-0005-0000-0000-0000D16C0000}"/>
    <cellStyle name="Notas 2 2 5 2 2 8 4" xfId="27856" xr:uid="{00000000-0005-0000-0000-0000D26C0000}"/>
    <cellStyle name="Notas 2 2 5 2 2 8 5" xfId="27857" xr:uid="{00000000-0005-0000-0000-0000D36C0000}"/>
    <cellStyle name="Notas 2 2 5 2 2 8 6" xfId="27858" xr:uid="{00000000-0005-0000-0000-0000D46C0000}"/>
    <cellStyle name="Notas 2 2 5 2 2 9" xfId="27859" xr:uid="{00000000-0005-0000-0000-0000D56C0000}"/>
    <cellStyle name="Notas 2 2 5 2 2 9 2" xfId="27860" xr:uid="{00000000-0005-0000-0000-0000D66C0000}"/>
    <cellStyle name="Notas 2 2 5 2 2 9 3" xfId="27861" xr:uid="{00000000-0005-0000-0000-0000D76C0000}"/>
    <cellStyle name="Notas 2 2 5 2 2 9 4" xfId="27862" xr:uid="{00000000-0005-0000-0000-0000D86C0000}"/>
    <cellStyle name="Notas 2 2 5 2 2 9 5" xfId="27863" xr:uid="{00000000-0005-0000-0000-0000D96C0000}"/>
    <cellStyle name="Notas 2 2 5 2 2 9 6" xfId="27864" xr:uid="{00000000-0005-0000-0000-0000DA6C0000}"/>
    <cellStyle name="Notas 2 2 5 2 20" xfId="27865" xr:uid="{00000000-0005-0000-0000-0000DB6C0000}"/>
    <cellStyle name="Notas 2 2 5 2 21" xfId="27866" xr:uid="{00000000-0005-0000-0000-0000DC6C0000}"/>
    <cellStyle name="Notas 2 2 5 2 3" xfId="27867" xr:uid="{00000000-0005-0000-0000-0000DD6C0000}"/>
    <cellStyle name="Notas 2 2 5 2 3 10" xfId="27868" xr:uid="{00000000-0005-0000-0000-0000DE6C0000}"/>
    <cellStyle name="Notas 2 2 5 2 3 11" xfId="27869" xr:uid="{00000000-0005-0000-0000-0000DF6C0000}"/>
    <cellStyle name="Notas 2 2 5 2 3 12" xfId="27870" xr:uid="{00000000-0005-0000-0000-0000E06C0000}"/>
    <cellStyle name="Notas 2 2 5 2 3 13" xfId="27871" xr:uid="{00000000-0005-0000-0000-0000E16C0000}"/>
    <cellStyle name="Notas 2 2 5 2 3 14" xfId="27872" xr:uid="{00000000-0005-0000-0000-0000E26C0000}"/>
    <cellStyle name="Notas 2 2 5 2 3 2" xfId="27873" xr:uid="{00000000-0005-0000-0000-0000E36C0000}"/>
    <cellStyle name="Notas 2 2 5 2 3 2 10" xfId="27874" xr:uid="{00000000-0005-0000-0000-0000E46C0000}"/>
    <cellStyle name="Notas 2 2 5 2 3 2 11" xfId="27875" xr:uid="{00000000-0005-0000-0000-0000E56C0000}"/>
    <cellStyle name="Notas 2 2 5 2 3 2 12" xfId="27876" xr:uid="{00000000-0005-0000-0000-0000E66C0000}"/>
    <cellStyle name="Notas 2 2 5 2 3 2 13" xfId="27877" xr:uid="{00000000-0005-0000-0000-0000E76C0000}"/>
    <cellStyle name="Notas 2 2 5 2 3 2 2" xfId="27878" xr:uid="{00000000-0005-0000-0000-0000E86C0000}"/>
    <cellStyle name="Notas 2 2 5 2 3 2 2 2" xfId="27879" xr:uid="{00000000-0005-0000-0000-0000E96C0000}"/>
    <cellStyle name="Notas 2 2 5 2 3 2 2 3" xfId="27880" xr:uid="{00000000-0005-0000-0000-0000EA6C0000}"/>
    <cellStyle name="Notas 2 2 5 2 3 2 2 4" xfId="27881" xr:uid="{00000000-0005-0000-0000-0000EB6C0000}"/>
    <cellStyle name="Notas 2 2 5 2 3 2 2 5" xfId="27882" xr:uid="{00000000-0005-0000-0000-0000EC6C0000}"/>
    <cellStyle name="Notas 2 2 5 2 3 2 2 6" xfId="27883" xr:uid="{00000000-0005-0000-0000-0000ED6C0000}"/>
    <cellStyle name="Notas 2 2 5 2 3 2 3" xfId="27884" xr:uid="{00000000-0005-0000-0000-0000EE6C0000}"/>
    <cellStyle name="Notas 2 2 5 2 3 2 3 2" xfId="27885" xr:uid="{00000000-0005-0000-0000-0000EF6C0000}"/>
    <cellStyle name="Notas 2 2 5 2 3 2 3 3" xfId="27886" xr:uid="{00000000-0005-0000-0000-0000F06C0000}"/>
    <cellStyle name="Notas 2 2 5 2 3 2 3 4" xfId="27887" xr:uid="{00000000-0005-0000-0000-0000F16C0000}"/>
    <cellStyle name="Notas 2 2 5 2 3 2 3 5" xfId="27888" xr:uid="{00000000-0005-0000-0000-0000F26C0000}"/>
    <cellStyle name="Notas 2 2 5 2 3 2 3 6" xfId="27889" xr:uid="{00000000-0005-0000-0000-0000F36C0000}"/>
    <cellStyle name="Notas 2 2 5 2 3 2 4" xfId="27890" xr:uid="{00000000-0005-0000-0000-0000F46C0000}"/>
    <cellStyle name="Notas 2 2 5 2 3 2 4 2" xfId="27891" xr:uid="{00000000-0005-0000-0000-0000F56C0000}"/>
    <cellStyle name="Notas 2 2 5 2 3 2 4 3" xfId="27892" xr:uid="{00000000-0005-0000-0000-0000F66C0000}"/>
    <cellStyle name="Notas 2 2 5 2 3 2 4 4" xfId="27893" xr:uid="{00000000-0005-0000-0000-0000F76C0000}"/>
    <cellStyle name="Notas 2 2 5 2 3 2 4 5" xfId="27894" xr:uid="{00000000-0005-0000-0000-0000F86C0000}"/>
    <cellStyle name="Notas 2 2 5 2 3 2 4 6" xfId="27895" xr:uid="{00000000-0005-0000-0000-0000F96C0000}"/>
    <cellStyle name="Notas 2 2 5 2 3 2 5" xfId="27896" xr:uid="{00000000-0005-0000-0000-0000FA6C0000}"/>
    <cellStyle name="Notas 2 2 5 2 3 2 5 2" xfId="27897" xr:uid="{00000000-0005-0000-0000-0000FB6C0000}"/>
    <cellStyle name="Notas 2 2 5 2 3 2 5 3" xfId="27898" xr:uid="{00000000-0005-0000-0000-0000FC6C0000}"/>
    <cellStyle name="Notas 2 2 5 2 3 2 5 4" xfId="27899" xr:uid="{00000000-0005-0000-0000-0000FD6C0000}"/>
    <cellStyle name="Notas 2 2 5 2 3 2 5 5" xfId="27900" xr:uid="{00000000-0005-0000-0000-0000FE6C0000}"/>
    <cellStyle name="Notas 2 2 5 2 3 2 5 6" xfId="27901" xr:uid="{00000000-0005-0000-0000-0000FF6C0000}"/>
    <cellStyle name="Notas 2 2 5 2 3 2 6" xfId="27902" xr:uid="{00000000-0005-0000-0000-0000006D0000}"/>
    <cellStyle name="Notas 2 2 5 2 3 2 6 2" xfId="27903" xr:uid="{00000000-0005-0000-0000-0000016D0000}"/>
    <cellStyle name="Notas 2 2 5 2 3 2 6 3" xfId="27904" xr:uid="{00000000-0005-0000-0000-0000026D0000}"/>
    <cellStyle name="Notas 2 2 5 2 3 2 6 4" xfId="27905" xr:uid="{00000000-0005-0000-0000-0000036D0000}"/>
    <cellStyle name="Notas 2 2 5 2 3 2 6 5" xfId="27906" xr:uid="{00000000-0005-0000-0000-0000046D0000}"/>
    <cellStyle name="Notas 2 2 5 2 3 2 6 6" xfId="27907" xr:uid="{00000000-0005-0000-0000-0000056D0000}"/>
    <cellStyle name="Notas 2 2 5 2 3 2 7" xfId="27908" xr:uid="{00000000-0005-0000-0000-0000066D0000}"/>
    <cellStyle name="Notas 2 2 5 2 3 2 7 2" xfId="27909" xr:uid="{00000000-0005-0000-0000-0000076D0000}"/>
    <cellStyle name="Notas 2 2 5 2 3 2 7 3" xfId="27910" xr:uid="{00000000-0005-0000-0000-0000086D0000}"/>
    <cellStyle name="Notas 2 2 5 2 3 2 7 4" xfId="27911" xr:uid="{00000000-0005-0000-0000-0000096D0000}"/>
    <cellStyle name="Notas 2 2 5 2 3 2 7 5" xfId="27912" xr:uid="{00000000-0005-0000-0000-00000A6D0000}"/>
    <cellStyle name="Notas 2 2 5 2 3 2 7 6" xfId="27913" xr:uid="{00000000-0005-0000-0000-00000B6D0000}"/>
    <cellStyle name="Notas 2 2 5 2 3 2 8" xfId="27914" xr:uid="{00000000-0005-0000-0000-00000C6D0000}"/>
    <cellStyle name="Notas 2 2 5 2 3 2 8 2" xfId="27915" xr:uid="{00000000-0005-0000-0000-00000D6D0000}"/>
    <cellStyle name="Notas 2 2 5 2 3 2 8 3" xfId="27916" xr:uid="{00000000-0005-0000-0000-00000E6D0000}"/>
    <cellStyle name="Notas 2 2 5 2 3 2 8 4" xfId="27917" xr:uid="{00000000-0005-0000-0000-00000F6D0000}"/>
    <cellStyle name="Notas 2 2 5 2 3 2 8 5" xfId="27918" xr:uid="{00000000-0005-0000-0000-0000106D0000}"/>
    <cellStyle name="Notas 2 2 5 2 3 2 8 6" xfId="27919" xr:uid="{00000000-0005-0000-0000-0000116D0000}"/>
    <cellStyle name="Notas 2 2 5 2 3 2 9" xfId="27920" xr:uid="{00000000-0005-0000-0000-0000126D0000}"/>
    <cellStyle name="Notas 2 2 5 2 3 3" xfId="27921" xr:uid="{00000000-0005-0000-0000-0000136D0000}"/>
    <cellStyle name="Notas 2 2 5 2 3 3 2" xfId="27922" xr:uid="{00000000-0005-0000-0000-0000146D0000}"/>
    <cellStyle name="Notas 2 2 5 2 3 3 3" xfId="27923" xr:uid="{00000000-0005-0000-0000-0000156D0000}"/>
    <cellStyle name="Notas 2 2 5 2 3 3 4" xfId="27924" xr:uid="{00000000-0005-0000-0000-0000166D0000}"/>
    <cellStyle name="Notas 2 2 5 2 3 3 5" xfId="27925" xr:uid="{00000000-0005-0000-0000-0000176D0000}"/>
    <cellStyle name="Notas 2 2 5 2 3 3 6" xfId="27926" xr:uid="{00000000-0005-0000-0000-0000186D0000}"/>
    <cellStyle name="Notas 2 2 5 2 3 4" xfId="27927" xr:uid="{00000000-0005-0000-0000-0000196D0000}"/>
    <cellStyle name="Notas 2 2 5 2 3 4 2" xfId="27928" xr:uid="{00000000-0005-0000-0000-00001A6D0000}"/>
    <cellStyle name="Notas 2 2 5 2 3 4 3" xfId="27929" xr:uid="{00000000-0005-0000-0000-00001B6D0000}"/>
    <cellStyle name="Notas 2 2 5 2 3 4 4" xfId="27930" xr:uid="{00000000-0005-0000-0000-00001C6D0000}"/>
    <cellStyle name="Notas 2 2 5 2 3 4 5" xfId="27931" xr:uid="{00000000-0005-0000-0000-00001D6D0000}"/>
    <cellStyle name="Notas 2 2 5 2 3 4 6" xfId="27932" xr:uid="{00000000-0005-0000-0000-00001E6D0000}"/>
    <cellStyle name="Notas 2 2 5 2 3 5" xfId="27933" xr:uid="{00000000-0005-0000-0000-00001F6D0000}"/>
    <cellStyle name="Notas 2 2 5 2 3 5 2" xfId="27934" xr:uid="{00000000-0005-0000-0000-0000206D0000}"/>
    <cellStyle name="Notas 2 2 5 2 3 5 3" xfId="27935" xr:uid="{00000000-0005-0000-0000-0000216D0000}"/>
    <cellStyle name="Notas 2 2 5 2 3 5 4" xfId="27936" xr:uid="{00000000-0005-0000-0000-0000226D0000}"/>
    <cellStyle name="Notas 2 2 5 2 3 5 5" xfId="27937" xr:uid="{00000000-0005-0000-0000-0000236D0000}"/>
    <cellStyle name="Notas 2 2 5 2 3 5 6" xfId="27938" xr:uid="{00000000-0005-0000-0000-0000246D0000}"/>
    <cellStyle name="Notas 2 2 5 2 3 6" xfId="27939" xr:uid="{00000000-0005-0000-0000-0000256D0000}"/>
    <cellStyle name="Notas 2 2 5 2 3 6 2" xfId="27940" xr:uid="{00000000-0005-0000-0000-0000266D0000}"/>
    <cellStyle name="Notas 2 2 5 2 3 6 3" xfId="27941" xr:uid="{00000000-0005-0000-0000-0000276D0000}"/>
    <cellStyle name="Notas 2 2 5 2 3 6 4" xfId="27942" xr:uid="{00000000-0005-0000-0000-0000286D0000}"/>
    <cellStyle name="Notas 2 2 5 2 3 6 5" xfId="27943" xr:uid="{00000000-0005-0000-0000-0000296D0000}"/>
    <cellStyle name="Notas 2 2 5 2 3 6 6" xfId="27944" xr:uid="{00000000-0005-0000-0000-00002A6D0000}"/>
    <cellStyle name="Notas 2 2 5 2 3 7" xfId="27945" xr:uid="{00000000-0005-0000-0000-00002B6D0000}"/>
    <cellStyle name="Notas 2 2 5 2 3 7 2" xfId="27946" xr:uid="{00000000-0005-0000-0000-00002C6D0000}"/>
    <cellStyle name="Notas 2 2 5 2 3 7 3" xfId="27947" xr:uid="{00000000-0005-0000-0000-00002D6D0000}"/>
    <cellStyle name="Notas 2 2 5 2 3 7 4" xfId="27948" xr:uid="{00000000-0005-0000-0000-00002E6D0000}"/>
    <cellStyle name="Notas 2 2 5 2 3 7 5" xfId="27949" xr:uid="{00000000-0005-0000-0000-00002F6D0000}"/>
    <cellStyle name="Notas 2 2 5 2 3 7 6" xfId="27950" xr:uid="{00000000-0005-0000-0000-0000306D0000}"/>
    <cellStyle name="Notas 2 2 5 2 3 8" xfId="27951" xr:uid="{00000000-0005-0000-0000-0000316D0000}"/>
    <cellStyle name="Notas 2 2 5 2 3 8 2" xfId="27952" xr:uid="{00000000-0005-0000-0000-0000326D0000}"/>
    <cellStyle name="Notas 2 2 5 2 3 8 3" xfId="27953" xr:uid="{00000000-0005-0000-0000-0000336D0000}"/>
    <cellStyle name="Notas 2 2 5 2 3 8 4" xfId="27954" xr:uid="{00000000-0005-0000-0000-0000346D0000}"/>
    <cellStyle name="Notas 2 2 5 2 3 8 5" xfId="27955" xr:uid="{00000000-0005-0000-0000-0000356D0000}"/>
    <cellStyle name="Notas 2 2 5 2 3 8 6" xfId="27956" xr:uid="{00000000-0005-0000-0000-0000366D0000}"/>
    <cellStyle name="Notas 2 2 5 2 3 9" xfId="27957" xr:uid="{00000000-0005-0000-0000-0000376D0000}"/>
    <cellStyle name="Notas 2 2 5 2 3 9 2" xfId="27958" xr:uid="{00000000-0005-0000-0000-0000386D0000}"/>
    <cellStyle name="Notas 2 2 5 2 3 9 3" xfId="27959" xr:uid="{00000000-0005-0000-0000-0000396D0000}"/>
    <cellStyle name="Notas 2 2 5 2 3 9 4" xfId="27960" xr:uid="{00000000-0005-0000-0000-00003A6D0000}"/>
    <cellStyle name="Notas 2 2 5 2 3 9 5" xfId="27961" xr:uid="{00000000-0005-0000-0000-00003B6D0000}"/>
    <cellStyle name="Notas 2 2 5 2 3 9 6" xfId="27962" xr:uid="{00000000-0005-0000-0000-00003C6D0000}"/>
    <cellStyle name="Notas 2 2 5 2 4" xfId="27963" xr:uid="{00000000-0005-0000-0000-00003D6D0000}"/>
    <cellStyle name="Notas 2 2 5 2 4 10" xfId="27964" xr:uid="{00000000-0005-0000-0000-00003E6D0000}"/>
    <cellStyle name="Notas 2 2 5 2 4 11" xfId="27965" xr:uid="{00000000-0005-0000-0000-00003F6D0000}"/>
    <cellStyle name="Notas 2 2 5 2 4 12" xfId="27966" xr:uid="{00000000-0005-0000-0000-0000406D0000}"/>
    <cellStyle name="Notas 2 2 5 2 4 13" xfId="27967" xr:uid="{00000000-0005-0000-0000-0000416D0000}"/>
    <cellStyle name="Notas 2 2 5 2 4 2" xfId="27968" xr:uid="{00000000-0005-0000-0000-0000426D0000}"/>
    <cellStyle name="Notas 2 2 5 2 4 2 2" xfId="27969" xr:uid="{00000000-0005-0000-0000-0000436D0000}"/>
    <cellStyle name="Notas 2 2 5 2 4 2 3" xfId="27970" xr:uid="{00000000-0005-0000-0000-0000446D0000}"/>
    <cellStyle name="Notas 2 2 5 2 4 2 4" xfId="27971" xr:uid="{00000000-0005-0000-0000-0000456D0000}"/>
    <cellStyle name="Notas 2 2 5 2 4 2 5" xfId="27972" xr:uid="{00000000-0005-0000-0000-0000466D0000}"/>
    <cellStyle name="Notas 2 2 5 2 4 2 6" xfId="27973" xr:uid="{00000000-0005-0000-0000-0000476D0000}"/>
    <cellStyle name="Notas 2 2 5 2 4 3" xfId="27974" xr:uid="{00000000-0005-0000-0000-0000486D0000}"/>
    <cellStyle name="Notas 2 2 5 2 4 3 2" xfId="27975" xr:uid="{00000000-0005-0000-0000-0000496D0000}"/>
    <cellStyle name="Notas 2 2 5 2 4 3 3" xfId="27976" xr:uid="{00000000-0005-0000-0000-00004A6D0000}"/>
    <cellStyle name="Notas 2 2 5 2 4 3 4" xfId="27977" xr:uid="{00000000-0005-0000-0000-00004B6D0000}"/>
    <cellStyle name="Notas 2 2 5 2 4 3 5" xfId="27978" xr:uid="{00000000-0005-0000-0000-00004C6D0000}"/>
    <cellStyle name="Notas 2 2 5 2 4 3 6" xfId="27979" xr:uid="{00000000-0005-0000-0000-00004D6D0000}"/>
    <cellStyle name="Notas 2 2 5 2 4 4" xfId="27980" xr:uid="{00000000-0005-0000-0000-00004E6D0000}"/>
    <cellStyle name="Notas 2 2 5 2 4 4 2" xfId="27981" xr:uid="{00000000-0005-0000-0000-00004F6D0000}"/>
    <cellStyle name="Notas 2 2 5 2 4 4 3" xfId="27982" xr:uid="{00000000-0005-0000-0000-0000506D0000}"/>
    <cellStyle name="Notas 2 2 5 2 4 4 4" xfId="27983" xr:uid="{00000000-0005-0000-0000-0000516D0000}"/>
    <cellStyle name="Notas 2 2 5 2 4 4 5" xfId="27984" xr:uid="{00000000-0005-0000-0000-0000526D0000}"/>
    <cellStyle name="Notas 2 2 5 2 4 4 6" xfId="27985" xr:uid="{00000000-0005-0000-0000-0000536D0000}"/>
    <cellStyle name="Notas 2 2 5 2 4 5" xfId="27986" xr:uid="{00000000-0005-0000-0000-0000546D0000}"/>
    <cellStyle name="Notas 2 2 5 2 4 5 2" xfId="27987" xr:uid="{00000000-0005-0000-0000-0000556D0000}"/>
    <cellStyle name="Notas 2 2 5 2 4 5 3" xfId="27988" xr:uid="{00000000-0005-0000-0000-0000566D0000}"/>
    <cellStyle name="Notas 2 2 5 2 4 5 4" xfId="27989" xr:uid="{00000000-0005-0000-0000-0000576D0000}"/>
    <cellStyle name="Notas 2 2 5 2 4 5 5" xfId="27990" xr:uid="{00000000-0005-0000-0000-0000586D0000}"/>
    <cellStyle name="Notas 2 2 5 2 4 5 6" xfId="27991" xr:uid="{00000000-0005-0000-0000-0000596D0000}"/>
    <cellStyle name="Notas 2 2 5 2 4 6" xfId="27992" xr:uid="{00000000-0005-0000-0000-00005A6D0000}"/>
    <cellStyle name="Notas 2 2 5 2 4 6 2" xfId="27993" xr:uid="{00000000-0005-0000-0000-00005B6D0000}"/>
    <cellStyle name="Notas 2 2 5 2 4 6 3" xfId="27994" xr:uid="{00000000-0005-0000-0000-00005C6D0000}"/>
    <cellStyle name="Notas 2 2 5 2 4 6 4" xfId="27995" xr:uid="{00000000-0005-0000-0000-00005D6D0000}"/>
    <cellStyle name="Notas 2 2 5 2 4 6 5" xfId="27996" xr:uid="{00000000-0005-0000-0000-00005E6D0000}"/>
    <cellStyle name="Notas 2 2 5 2 4 6 6" xfId="27997" xr:uid="{00000000-0005-0000-0000-00005F6D0000}"/>
    <cellStyle name="Notas 2 2 5 2 4 7" xfId="27998" xr:uid="{00000000-0005-0000-0000-0000606D0000}"/>
    <cellStyle name="Notas 2 2 5 2 4 7 2" xfId="27999" xr:uid="{00000000-0005-0000-0000-0000616D0000}"/>
    <cellStyle name="Notas 2 2 5 2 4 7 3" xfId="28000" xr:uid="{00000000-0005-0000-0000-0000626D0000}"/>
    <cellStyle name="Notas 2 2 5 2 4 7 4" xfId="28001" xr:uid="{00000000-0005-0000-0000-0000636D0000}"/>
    <cellStyle name="Notas 2 2 5 2 4 7 5" xfId="28002" xr:uid="{00000000-0005-0000-0000-0000646D0000}"/>
    <cellStyle name="Notas 2 2 5 2 4 7 6" xfId="28003" xr:uid="{00000000-0005-0000-0000-0000656D0000}"/>
    <cellStyle name="Notas 2 2 5 2 4 8" xfId="28004" xr:uid="{00000000-0005-0000-0000-0000666D0000}"/>
    <cellStyle name="Notas 2 2 5 2 4 8 2" xfId="28005" xr:uid="{00000000-0005-0000-0000-0000676D0000}"/>
    <cellStyle name="Notas 2 2 5 2 4 8 3" xfId="28006" xr:uid="{00000000-0005-0000-0000-0000686D0000}"/>
    <cellStyle name="Notas 2 2 5 2 4 8 4" xfId="28007" xr:uid="{00000000-0005-0000-0000-0000696D0000}"/>
    <cellStyle name="Notas 2 2 5 2 4 8 5" xfId="28008" xr:uid="{00000000-0005-0000-0000-00006A6D0000}"/>
    <cellStyle name="Notas 2 2 5 2 4 8 6" xfId="28009" xr:uid="{00000000-0005-0000-0000-00006B6D0000}"/>
    <cellStyle name="Notas 2 2 5 2 4 9" xfId="28010" xr:uid="{00000000-0005-0000-0000-00006C6D0000}"/>
    <cellStyle name="Notas 2 2 5 2 5" xfId="28011" xr:uid="{00000000-0005-0000-0000-00006D6D0000}"/>
    <cellStyle name="Notas 2 2 5 2 5 10" xfId="28012" xr:uid="{00000000-0005-0000-0000-00006E6D0000}"/>
    <cellStyle name="Notas 2 2 5 2 5 11" xfId="28013" xr:uid="{00000000-0005-0000-0000-00006F6D0000}"/>
    <cellStyle name="Notas 2 2 5 2 5 12" xfId="28014" xr:uid="{00000000-0005-0000-0000-0000706D0000}"/>
    <cellStyle name="Notas 2 2 5 2 5 13" xfId="28015" xr:uid="{00000000-0005-0000-0000-0000716D0000}"/>
    <cellStyle name="Notas 2 2 5 2 5 2" xfId="28016" xr:uid="{00000000-0005-0000-0000-0000726D0000}"/>
    <cellStyle name="Notas 2 2 5 2 5 2 2" xfId="28017" xr:uid="{00000000-0005-0000-0000-0000736D0000}"/>
    <cellStyle name="Notas 2 2 5 2 5 2 3" xfId="28018" xr:uid="{00000000-0005-0000-0000-0000746D0000}"/>
    <cellStyle name="Notas 2 2 5 2 5 2 4" xfId="28019" xr:uid="{00000000-0005-0000-0000-0000756D0000}"/>
    <cellStyle name="Notas 2 2 5 2 5 2 5" xfId="28020" xr:uid="{00000000-0005-0000-0000-0000766D0000}"/>
    <cellStyle name="Notas 2 2 5 2 5 2 6" xfId="28021" xr:uid="{00000000-0005-0000-0000-0000776D0000}"/>
    <cellStyle name="Notas 2 2 5 2 5 3" xfId="28022" xr:uid="{00000000-0005-0000-0000-0000786D0000}"/>
    <cellStyle name="Notas 2 2 5 2 5 3 2" xfId="28023" xr:uid="{00000000-0005-0000-0000-0000796D0000}"/>
    <cellStyle name="Notas 2 2 5 2 5 3 3" xfId="28024" xr:uid="{00000000-0005-0000-0000-00007A6D0000}"/>
    <cellStyle name="Notas 2 2 5 2 5 3 4" xfId="28025" xr:uid="{00000000-0005-0000-0000-00007B6D0000}"/>
    <cellStyle name="Notas 2 2 5 2 5 3 5" xfId="28026" xr:uid="{00000000-0005-0000-0000-00007C6D0000}"/>
    <cellStyle name="Notas 2 2 5 2 5 3 6" xfId="28027" xr:uid="{00000000-0005-0000-0000-00007D6D0000}"/>
    <cellStyle name="Notas 2 2 5 2 5 4" xfId="28028" xr:uid="{00000000-0005-0000-0000-00007E6D0000}"/>
    <cellStyle name="Notas 2 2 5 2 5 4 2" xfId="28029" xr:uid="{00000000-0005-0000-0000-00007F6D0000}"/>
    <cellStyle name="Notas 2 2 5 2 5 4 3" xfId="28030" xr:uid="{00000000-0005-0000-0000-0000806D0000}"/>
    <cellStyle name="Notas 2 2 5 2 5 4 4" xfId="28031" xr:uid="{00000000-0005-0000-0000-0000816D0000}"/>
    <cellStyle name="Notas 2 2 5 2 5 4 5" xfId="28032" xr:uid="{00000000-0005-0000-0000-0000826D0000}"/>
    <cellStyle name="Notas 2 2 5 2 5 4 6" xfId="28033" xr:uid="{00000000-0005-0000-0000-0000836D0000}"/>
    <cellStyle name="Notas 2 2 5 2 5 5" xfId="28034" xr:uid="{00000000-0005-0000-0000-0000846D0000}"/>
    <cellStyle name="Notas 2 2 5 2 5 5 2" xfId="28035" xr:uid="{00000000-0005-0000-0000-0000856D0000}"/>
    <cellStyle name="Notas 2 2 5 2 5 5 3" xfId="28036" xr:uid="{00000000-0005-0000-0000-0000866D0000}"/>
    <cellStyle name="Notas 2 2 5 2 5 5 4" xfId="28037" xr:uid="{00000000-0005-0000-0000-0000876D0000}"/>
    <cellStyle name="Notas 2 2 5 2 5 5 5" xfId="28038" xr:uid="{00000000-0005-0000-0000-0000886D0000}"/>
    <cellStyle name="Notas 2 2 5 2 5 5 6" xfId="28039" xr:uid="{00000000-0005-0000-0000-0000896D0000}"/>
    <cellStyle name="Notas 2 2 5 2 5 6" xfId="28040" xr:uid="{00000000-0005-0000-0000-00008A6D0000}"/>
    <cellStyle name="Notas 2 2 5 2 5 6 2" xfId="28041" xr:uid="{00000000-0005-0000-0000-00008B6D0000}"/>
    <cellStyle name="Notas 2 2 5 2 5 6 3" xfId="28042" xr:uid="{00000000-0005-0000-0000-00008C6D0000}"/>
    <cellStyle name="Notas 2 2 5 2 5 6 4" xfId="28043" xr:uid="{00000000-0005-0000-0000-00008D6D0000}"/>
    <cellStyle name="Notas 2 2 5 2 5 6 5" xfId="28044" xr:uid="{00000000-0005-0000-0000-00008E6D0000}"/>
    <cellStyle name="Notas 2 2 5 2 5 6 6" xfId="28045" xr:uid="{00000000-0005-0000-0000-00008F6D0000}"/>
    <cellStyle name="Notas 2 2 5 2 5 7" xfId="28046" xr:uid="{00000000-0005-0000-0000-0000906D0000}"/>
    <cellStyle name="Notas 2 2 5 2 5 7 2" xfId="28047" xr:uid="{00000000-0005-0000-0000-0000916D0000}"/>
    <cellStyle name="Notas 2 2 5 2 5 7 3" xfId="28048" xr:uid="{00000000-0005-0000-0000-0000926D0000}"/>
    <cellStyle name="Notas 2 2 5 2 5 7 4" xfId="28049" xr:uid="{00000000-0005-0000-0000-0000936D0000}"/>
    <cellStyle name="Notas 2 2 5 2 5 7 5" xfId="28050" xr:uid="{00000000-0005-0000-0000-0000946D0000}"/>
    <cellStyle name="Notas 2 2 5 2 5 7 6" xfId="28051" xr:uid="{00000000-0005-0000-0000-0000956D0000}"/>
    <cellStyle name="Notas 2 2 5 2 5 8" xfId="28052" xr:uid="{00000000-0005-0000-0000-0000966D0000}"/>
    <cellStyle name="Notas 2 2 5 2 5 8 2" xfId="28053" xr:uid="{00000000-0005-0000-0000-0000976D0000}"/>
    <cellStyle name="Notas 2 2 5 2 5 8 3" xfId="28054" xr:uid="{00000000-0005-0000-0000-0000986D0000}"/>
    <cellStyle name="Notas 2 2 5 2 5 8 4" xfId="28055" xr:uid="{00000000-0005-0000-0000-0000996D0000}"/>
    <cellStyle name="Notas 2 2 5 2 5 8 5" xfId="28056" xr:uid="{00000000-0005-0000-0000-00009A6D0000}"/>
    <cellStyle name="Notas 2 2 5 2 5 8 6" xfId="28057" xr:uid="{00000000-0005-0000-0000-00009B6D0000}"/>
    <cellStyle name="Notas 2 2 5 2 5 9" xfId="28058" xr:uid="{00000000-0005-0000-0000-00009C6D0000}"/>
    <cellStyle name="Notas 2 2 5 2 6" xfId="28059" xr:uid="{00000000-0005-0000-0000-00009D6D0000}"/>
    <cellStyle name="Notas 2 2 5 2 6 10" xfId="28060" xr:uid="{00000000-0005-0000-0000-00009E6D0000}"/>
    <cellStyle name="Notas 2 2 5 2 6 11" xfId="28061" xr:uid="{00000000-0005-0000-0000-00009F6D0000}"/>
    <cellStyle name="Notas 2 2 5 2 6 12" xfId="28062" xr:uid="{00000000-0005-0000-0000-0000A06D0000}"/>
    <cellStyle name="Notas 2 2 5 2 6 13" xfId="28063" xr:uid="{00000000-0005-0000-0000-0000A16D0000}"/>
    <cellStyle name="Notas 2 2 5 2 6 2" xfId="28064" xr:uid="{00000000-0005-0000-0000-0000A26D0000}"/>
    <cellStyle name="Notas 2 2 5 2 6 2 2" xfId="28065" xr:uid="{00000000-0005-0000-0000-0000A36D0000}"/>
    <cellStyle name="Notas 2 2 5 2 6 2 3" xfId="28066" xr:uid="{00000000-0005-0000-0000-0000A46D0000}"/>
    <cellStyle name="Notas 2 2 5 2 6 2 4" xfId="28067" xr:uid="{00000000-0005-0000-0000-0000A56D0000}"/>
    <cellStyle name="Notas 2 2 5 2 6 2 5" xfId="28068" xr:uid="{00000000-0005-0000-0000-0000A66D0000}"/>
    <cellStyle name="Notas 2 2 5 2 6 2 6" xfId="28069" xr:uid="{00000000-0005-0000-0000-0000A76D0000}"/>
    <cellStyle name="Notas 2 2 5 2 6 3" xfId="28070" xr:uid="{00000000-0005-0000-0000-0000A86D0000}"/>
    <cellStyle name="Notas 2 2 5 2 6 3 2" xfId="28071" xr:uid="{00000000-0005-0000-0000-0000A96D0000}"/>
    <cellStyle name="Notas 2 2 5 2 6 3 3" xfId="28072" xr:uid="{00000000-0005-0000-0000-0000AA6D0000}"/>
    <cellStyle name="Notas 2 2 5 2 6 3 4" xfId="28073" xr:uid="{00000000-0005-0000-0000-0000AB6D0000}"/>
    <cellStyle name="Notas 2 2 5 2 6 3 5" xfId="28074" xr:uid="{00000000-0005-0000-0000-0000AC6D0000}"/>
    <cellStyle name="Notas 2 2 5 2 6 3 6" xfId="28075" xr:uid="{00000000-0005-0000-0000-0000AD6D0000}"/>
    <cellStyle name="Notas 2 2 5 2 6 4" xfId="28076" xr:uid="{00000000-0005-0000-0000-0000AE6D0000}"/>
    <cellStyle name="Notas 2 2 5 2 6 4 2" xfId="28077" xr:uid="{00000000-0005-0000-0000-0000AF6D0000}"/>
    <cellStyle name="Notas 2 2 5 2 6 4 3" xfId="28078" xr:uid="{00000000-0005-0000-0000-0000B06D0000}"/>
    <cellStyle name="Notas 2 2 5 2 6 4 4" xfId="28079" xr:uid="{00000000-0005-0000-0000-0000B16D0000}"/>
    <cellStyle name="Notas 2 2 5 2 6 4 5" xfId="28080" xr:uid="{00000000-0005-0000-0000-0000B26D0000}"/>
    <cellStyle name="Notas 2 2 5 2 6 4 6" xfId="28081" xr:uid="{00000000-0005-0000-0000-0000B36D0000}"/>
    <cellStyle name="Notas 2 2 5 2 6 5" xfId="28082" xr:uid="{00000000-0005-0000-0000-0000B46D0000}"/>
    <cellStyle name="Notas 2 2 5 2 6 5 2" xfId="28083" xr:uid="{00000000-0005-0000-0000-0000B56D0000}"/>
    <cellStyle name="Notas 2 2 5 2 6 5 3" xfId="28084" xr:uid="{00000000-0005-0000-0000-0000B66D0000}"/>
    <cellStyle name="Notas 2 2 5 2 6 5 4" xfId="28085" xr:uid="{00000000-0005-0000-0000-0000B76D0000}"/>
    <cellStyle name="Notas 2 2 5 2 6 5 5" xfId="28086" xr:uid="{00000000-0005-0000-0000-0000B86D0000}"/>
    <cellStyle name="Notas 2 2 5 2 6 5 6" xfId="28087" xr:uid="{00000000-0005-0000-0000-0000B96D0000}"/>
    <cellStyle name="Notas 2 2 5 2 6 6" xfId="28088" xr:uid="{00000000-0005-0000-0000-0000BA6D0000}"/>
    <cellStyle name="Notas 2 2 5 2 6 6 2" xfId="28089" xr:uid="{00000000-0005-0000-0000-0000BB6D0000}"/>
    <cellStyle name="Notas 2 2 5 2 6 6 3" xfId="28090" xr:uid="{00000000-0005-0000-0000-0000BC6D0000}"/>
    <cellStyle name="Notas 2 2 5 2 6 6 4" xfId="28091" xr:uid="{00000000-0005-0000-0000-0000BD6D0000}"/>
    <cellStyle name="Notas 2 2 5 2 6 6 5" xfId="28092" xr:uid="{00000000-0005-0000-0000-0000BE6D0000}"/>
    <cellStyle name="Notas 2 2 5 2 6 6 6" xfId="28093" xr:uid="{00000000-0005-0000-0000-0000BF6D0000}"/>
    <cellStyle name="Notas 2 2 5 2 6 7" xfId="28094" xr:uid="{00000000-0005-0000-0000-0000C06D0000}"/>
    <cellStyle name="Notas 2 2 5 2 6 7 2" xfId="28095" xr:uid="{00000000-0005-0000-0000-0000C16D0000}"/>
    <cellStyle name="Notas 2 2 5 2 6 7 3" xfId="28096" xr:uid="{00000000-0005-0000-0000-0000C26D0000}"/>
    <cellStyle name="Notas 2 2 5 2 6 7 4" xfId="28097" xr:uid="{00000000-0005-0000-0000-0000C36D0000}"/>
    <cellStyle name="Notas 2 2 5 2 6 7 5" xfId="28098" xr:uid="{00000000-0005-0000-0000-0000C46D0000}"/>
    <cellStyle name="Notas 2 2 5 2 6 7 6" xfId="28099" xr:uid="{00000000-0005-0000-0000-0000C56D0000}"/>
    <cellStyle name="Notas 2 2 5 2 6 8" xfId="28100" xr:uid="{00000000-0005-0000-0000-0000C66D0000}"/>
    <cellStyle name="Notas 2 2 5 2 6 8 2" xfId="28101" xr:uid="{00000000-0005-0000-0000-0000C76D0000}"/>
    <cellStyle name="Notas 2 2 5 2 6 8 3" xfId="28102" xr:uid="{00000000-0005-0000-0000-0000C86D0000}"/>
    <cellStyle name="Notas 2 2 5 2 6 8 4" xfId="28103" xr:uid="{00000000-0005-0000-0000-0000C96D0000}"/>
    <cellStyle name="Notas 2 2 5 2 6 8 5" xfId="28104" xr:uid="{00000000-0005-0000-0000-0000CA6D0000}"/>
    <cellStyle name="Notas 2 2 5 2 6 8 6" xfId="28105" xr:uid="{00000000-0005-0000-0000-0000CB6D0000}"/>
    <cellStyle name="Notas 2 2 5 2 6 9" xfId="28106" xr:uid="{00000000-0005-0000-0000-0000CC6D0000}"/>
    <cellStyle name="Notas 2 2 5 2 7" xfId="28107" xr:uid="{00000000-0005-0000-0000-0000CD6D0000}"/>
    <cellStyle name="Notas 2 2 5 2 7 10" xfId="28108" xr:uid="{00000000-0005-0000-0000-0000CE6D0000}"/>
    <cellStyle name="Notas 2 2 5 2 7 11" xfId="28109" xr:uid="{00000000-0005-0000-0000-0000CF6D0000}"/>
    <cellStyle name="Notas 2 2 5 2 7 12" xfId="28110" xr:uid="{00000000-0005-0000-0000-0000D06D0000}"/>
    <cellStyle name="Notas 2 2 5 2 7 13" xfId="28111" xr:uid="{00000000-0005-0000-0000-0000D16D0000}"/>
    <cellStyle name="Notas 2 2 5 2 7 2" xfId="28112" xr:uid="{00000000-0005-0000-0000-0000D26D0000}"/>
    <cellStyle name="Notas 2 2 5 2 7 2 2" xfId="28113" xr:uid="{00000000-0005-0000-0000-0000D36D0000}"/>
    <cellStyle name="Notas 2 2 5 2 7 2 3" xfId="28114" xr:uid="{00000000-0005-0000-0000-0000D46D0000}"/>
    <cellStyle name="Notas 2 2 5 2 7 2 4" xfId="28115" xr:uid="{00000000-0005-0000-0000-0000D56D0000}"/>
    <cellStyle name="Notas 2 2 5 2 7 2 5" xfId="28116" xr:uid="{00000000-0005-0000-0000-0000D66D0000}"/>
    <cellStyle name="Notas 2 2 5 2 7 2 6" xfId="28117" xr:uid="{00000000-0005-0000-0000-0000D76D0000}"/>
    <cellStyle name="Notas 2 2 5 2 7 3" xfId="28118" xr:uid="{00000000-0005-0000-0000-0000D86D0000}"/>
    <cellStyle name="Notas 2 2 5 2 7 3 2" xfId="28119" xr:uid="{00000000-0005-0000-0000-0000D96D0000}"/>
    <cellStyle name="Notas 2 2 5 2 7 3 3" xfId="28120" xr:uid="{00000000-0005-0000-0000-0000DA6D0000}"/>
    <cellStyle name="Notas 2 2 5 2 7 3 4" xfId="28121" xr:uid="{00000000-0005-0000-0000-0000DB6D0000}"/>
    <cellStyle name="Notas 2 2 5 2 7 3 5" xfId="28122" xr:uid="{00000000-0005-0000-0000-0000DC6D0000}"/>
    <cellStyle name="Notas 2 2 5 2 7 3 6" xfId="28123" xr:uid="{00000000-0005-0000-0000-0000DD6D0000}"/>
    <cellStyle name="Notas 2 2 5 2 7 4" xfId="28124" xr:uid="{00000000-0005-0000-0000-0000DE6D0000}"/>
    <cellStyle name="Notas 2 2 5 2 7 4 2" xfId="28125" xr:uid="{00000000-0005-0000-0000-0000DF6D0000}"/>
    <cellStyle name="Notas 2 2 5 2 7 4 3" xfId="28126" xr:uid="{00000000-0005-0000-0000-0000E06D0000}"/>
    <cellStyle name="Notas 2 2 5 2 7 4 4" xfId="28127" xr:uid="{00000000-0005-0000-0000-0000E16D0000}"/>
    <cellStyle name="Notas 2 2 5 2 7 4 5" xfId="28128" xr:uid="{00000000-0005-0000-0000-0000E26D0000}"/>
    <cellStyle name="Notas 2 2 5 2 7 4 6" xfId="28129" xr:uid="{00000000-0005-0000-0000-0000E36D0000}"/>
    <cellStyle name="Notas 2 2 5 2 7 5" xfId="28130" xr:uid="{00000000-0005-0000-0000-0000E46D0000}"/>
    <cellStyle name="Notas 2 2 5 2 7 5 2" xfId="28131" xr:uid="{00000000-0005-0000-0000-0000E56D0000}"/>
    <cellStyle name="Notas 2 2 5 2 7 5 3" xfId="28132" xr:uid="{00000000-0005-0000-0000-0000E66D0000}"/>
    <cellStyle name="Notas 2 2 5 2 7 5 4" xfId="28133" xr:uid="{00000000-0005-0000-0000-0000E76D0000}"/>
    <cellStyle name="Notas 2 2 5 2 7 5 5" xfId="28134" xr:uid="{00000000-0005-0000-0000-0000E86D0000}"/>
    <cellStyle name="Notas 2 2 5 2 7 5 6" xfId="28135" xr:uid="{00000000-0005-0000-0000-0000E96D0000}"/>
    <cellStyle name="Notas 2 2 5 2 7 6" xfId="28136" xr:uid="{00000000-0005-0000-0000-0000EA6D0000}"/>
    <cellStyle name="Notas 2 2 5 2 7 6 2" xfId="28137" xr:uid="{00000000-0005-0000-0000-0000EB6D0000}"/>
    <cellStyle name="Notas 2 2 5 2 7 6 3" xfId="28138" xr:uid="{00000000-0005-0000-0000-0000EC6D0000}"/>
    <cellStyle name="Notas 2 2 5 2 7 6 4" xfId="28139" xr:uid="{00000000-0005-0000-0000-0000ED6D0000}"/>
    <cellStyle name="Notas 2 2 5 2 7 6 5" xfId="28140" xr:uid="{00000000-0005-0000-0000-0000EE6D0000}"/>
    <cellStyle name="Notas 2 2 5 2 7 6 6" xfId="28141" xr:uid="{00000000-0005-0000-0000-0000EF6D0000}"/>
    <cellStyle name="Notas 2 2 5 2 7 7" xfId="28142" xr:uid="{00000000-0005-0000-0000-0000F06D0000}"/>
    <cellStyle name="Notas 2 2 5 2 7 7 2" xfId="28143" xr:uid="{00000000-0005-0000-0000-0000F16D0000}"/>
    <cellStyle name="Notas 2 2 5 2 7 7 3" xfId="28144" xr:uid="{00000000-0005-0000-0000-0000F26D0000}"/>
    <cellStyle name="Notas 2 2 5 2 7 7 4" xfId="28145" xr:uid="{00000000-0005-0000-0000-0000F36D0000}"/>
    <cellStyle name="Notas 2 2 5 2 7 7 5" xfId="28146" xr:uid="{00000000-0005-0000-0000-0000F46D0000}"/>
    <cellStyle name="Notas 2 2 5 2 7 7 6" xfId="28147" xr:uid="{00000000-0005-0000-0000-0000F56D0000}"/>
    <cellStyle name="Notas 2 2 5 2 7 8" xfId="28148" xr:uid="{00000000-0005-0000-0000-0000F66D0000}"/>
    <cellStyle name="Notas 2 2 5 2 7 8 2" xfId="28149" xr:uid="{00000000-0005-0000-0000-0000F76D0000}"/>
    <cellStyle name="Notas 2 2 5 2 7 8 3" xfId="28150" xr:uid="{00000000-0005-0000-0000-0000F86D0000}"/>
    <cellStyle name="Notas 2 2 5 2 7 8 4" xfId="28151" xr:uid="{00000000-0005-0000-0000-0000F96D0000}"/>
    <cellStyle name="Notas 2 2 5 2 7 8 5" xfId="28152" xr:uid="{00000000-0005-0000-0000-0000FA6D0000}"/>
    <cellStyle name="Notas 2 2 5 2 7 8 6" xfId="28153" xr:uid="{00000000-0005-0000-0000-0000FB6D0000}"/>
    <cellStyle name="Notas 2 2 5 2 7 9" xfId="28154" xr:uid="{00000000-0005-0000-0000-0000FC6D0000}"/>
    <cellStyle name="Notas 2 2 5 2 8" xfId="28155" xr:uid="{00000000-0005-0000-0000-0000FD6D0000}"/>
    <cellStyle name="Notas 2 2 5 2 8 10" xfId="28156" xr:uid="{00000000-0005-0000-0000-0000FE6D0000}"/>
    <cellStyle name="Notas 2 2 5 2 8 11" xfId="28157" xr:uid="{00000000-0005-0000-0000-0000FF6D0000}"/>
    <cellStyle name="Notas 2 2 5 2 8 12" xfId="28158" xr:uid="{00000000-0005-0000-0000-0000006E0000}"/>
    <cellStyle name="Notas 2 2 5 2 8 13" xfId="28159" xr:uid="{00000000-0005-0000-0000-0000016E0000}"/>
    <cellStyle name="Notas 2 2 5 2 8 2" xfId="28160" xr:uid="{00000000-0005-0000-0000-0000026E0000}"/>
    <cellStyle name="Notas 2 2 5 2 8 2 2" xfId="28161" xr:uid="{00000000-0005-0000-0000-0000036E0000}"/>
    <cellStyle name="Notas 2 2 5 2 8 2 3" xfId="28162" xr:uid="{00000000-0005-0000-0000-0000046E0000}"/>
    <cellStyle name="Notas 2 2 5 2 8 2 4" xfId="28163" xr:uid="{00000000-0005-0000-0000-0000056E0000}"/>
    <cellStyle name="Notas 2 2 5 2 8 2 5" xfId="28164" xr:uid="{00000000-0005-0000-0000-0000066E0000}"/>
    <cellStyle name="Notas 2 2 5 2 8 2 6" xfId="28165" xr:uid="{00000000-0005-0000-0000-0000076E0000}"/>
    <cellStyle name="Notas 2 2 5 2 8 3" xfId="28166" xr:uid="{00000000-0005-0000-0000-0000086E0000}"/>
    <cellStyle name="Notas 2 2 5 2 8 3 2" xfId="28167" xr:uid="{00000000-0005-0000-0000-0000096E0000}"/>
    <cellStyle name="Notas 2 2 5 2 8 3 3" xfId="28168" xr:uid="{00000000-0005-0000-0000-00000A6E0000}"/>
    <cellStyle name="Notas 2 2 5 2 8 3 4" xfId="28169" xr:uid="{00000000-0005-0000-0000-00000B6E0000}"/>
    <cellStyle name="Notas 2 2 5 2 8 3 5" xfId="28170" xr:uid="{00000000-0005-0000-0000-00000C6E0000}"/>
    <cellStyle name="Notas 2 2 5 2 8 3 6" xfId="28171" xr:uid="{00000000-0005-0000-0000-00000D6E0000}"/>
    <cellStyle name="Notas 2 2 5 2 8 4" xfId="28172" xr:uid="{00000000-0005-0000-0000-00000E6E0000}"/>
    <cellStyle name="Notas 2 2 5 2 8 4 2" xfId="28173" xr:uid="{00000000-0005-0000-0000-00000F6E0000}"/>
    <cellStyle name="Notas 2 2 5 2 8 4 3" xfId="28174" xr:uid="{00000000-0005-0000-0000-0000106E0000}"/>
    <cellStyle name="Notas 2 2 5 2 8 4 4" xfId="28175" xr:uid="{00000000-0005-0000-0000-0000116E0000}"/>
    <cellStyle name="Notas 2 2 5 2 8 4 5" xfId="28176" xr:uid="{00000000-0005-0000-0000-0000126E0000}"/>
    <cellStyle name="Notas 2 2 5 2 8 4 6" xfId="28177" xr:uid="{00000000-0005-0000-0000-0000136E0000}"/>
    <cellStyle name="Notas 2 2 5 2 8 5" xfId="28178" xr:uid="{00000000-0005-0000-0000-0000146E0000}"/>
    <cellStyle name="Notas 2 2 5 2 8 5 2" xfId="28179" xr:uid="{00000000-0005-0000-0000-0000156E0000}"/>
    <cellStyle name="Notas 2 2 5 2 8 5 3" xfId="28180" xr:uid="{00000000-0005-0000-0000-0000166E0000}"/>
    <cellStyle name="Notas 2 2 5 2 8 5 4" xfId="28181" xr:uid="{00000000-0005-0000-0000-0000176E0000}"/>
    <cellStyle name="Notas 2 2 5 2 8 5 5" xfId="28182" xr:uid="{00000000-0005-0000-0000-0000186E0000}"/>
    <cellStyle name="Notas 2 2 5 2 8 5 6" xfId="28183" xr:uid="{00000000-0005-0000-0000-0000196E0000}"/>
    <cellStyle name="Notas 2 2 5 2 8 6" xfId="28184" xr:uid="{00000000-0005-0000-0000-00001A6E0000}"/>
    <cellStyle name="Notas 2 2 5 2 8 6 2" xfId="28185" xr:uid="{00000000-0005-0000-0000-00001B6E0000}"/>
    <cellStyle name="Notas 2 2 5 2 8 6 3" xfId="28186" xr:uid="{00000000-0005-0000-0000-00001C6E0000}"/>
    <cellStyle name="Notas 2 2 5 2 8 6 4" xfId="28187" xr:uid="{00000000-0005-0000-0000-00001D6E0000}"/>
    <cellStyle name="Notas 2 2 5 2 8 6 5" xfId="28188" xr:uid="{00000000-0005-0000-0000-00001E6E0000}"/>
    <cellStyle name="Notas 2 2 5 2 8 6 6" xfId="28189" xr:uid="{00000000-0005-0000-0000-00001F6E0000}"/>
    <cellStyle name="Notas 2 2 5 2 8 7" xfId="28190" xr:uid="{00000000-0005-0000-0000-0000206E0000}"/>
    <cellStyle name="Notas 2 2 5 2 8 7 2" xfId="28191" xr:uid="{00000000-0005-0000-0000-0000216E0000}"/>
    <cellStyle name="Notas 2 2 5 2 8 7 3" xfId="28192" xr:uid="{00000000-0005-0000-0000-0000226E0000}"/>
    <cellStyle name="Notas 2 2 5 2 8 7 4" xfId="28193" xr:uid="{00000000-0005-0000-0000-0000236E0000}"/>
    <cellStyle name="Notas 2 2 5 2 8 7 5" xfId="28194" xr:uid="{00000000-0005-0000-0000-0000246E0000}"/>
    <cellStyle name="Notas 2 2 5 2 8 7 6" xfId="28195" xr:uid="{00000000-0005-0000-0000-0000256E0000}"/>
    <cellStyle name="Notas 2 2 5 2 8 8" xfId="28196" xr:uid="{00000000-0005-0000-0000-0000266E0000}"/>
    <cellStyle name="Notas 2 2 5 2 8 8 2" xfId="28197" xr:uid="{00000000-0005-0000-0000-0000276E0000}"/>
    <cellStyle name="Notas 2 2 5 2 8 8 3" xfId="28198" xr:uid="{00000000-0005-0000-0000-0000286E0000}"/>
    <cellStyle name="Notas 2 2 5 2 8 8 4" xfId="28199" xr:uid="{00000000-0005-0000-0000-0000296E0000}"/>
    <cellStyle name="Notas 2 2 5 2 8 8 5" xfId="28200" xr:uid="{00000000-0005-0000-0000-00002A6E0000}"/>
    <cellStyle name="Notas 2 2 5 2 8 8 6" xfId="28201" xr:uid="{00000000-0005-0000-0000-00002B6E0000}"/>
    <cellStyle name="Notas 2 2 5 2 8 9" xfId="28202" xr:uid="{00000000-0005-0000-0000-00002C6E0000}"/>
    <cellStyle name="Notas 2 2 5 2 9" xfId="28203" xr:uid="{00000000-0005-0000-0000-00002D6E0000}"/>
    <cellStyle name="Notas 2 2 5 2 9 2" xfId="28204" xr:uid="{00000000-0005-0000-0000-00002E6E0000}"/>
    <cellStyle name="Notas 2 2 5 2 9 3" xfId="28205" xr:uid="{00000000-0005-0000-0000-00002F6E0000}"/>
    <cellStyle name="Notas 2 2 5 2 9 4" xfId="28206" xr:uid="{00000000-0005-0000-0000-0000306E0000}"/>
    <cellStyle name="Notas 2 2 5 2 9 5" xfId="28207" xr:uid="{00000000-0005-0000-0000-0000316E0000}"/>
    <cellStyle name="Notas 2 2 5 2 9 6" xfId="28208" xr:uid="{00000000-0005-0000-0000-0000326E0000}"/>
    <cellStyle name="Notas 2 2 5 20" xfId="28209" xr:uid="{00000000-0005-0000-0000-0000336E0000}"/>
    <cellStyle name="Notas 2 2 5 21" xfId="28210" xr:uid="{00000000-0005-0000-0000-0000346E0000}"/>
    <cellStyle name="Notas 2 2 5 22" xfId="28211" xr:uid="{00000000-0005-0000-0000-0000356E0000}"/>
    <cellStyle name="Notas 2 2 5 3" xfId="28212" xr:uid="{00000000-0005-0000-0000-0000366E0000}"/>
    <cellStyle name="Notas 2 2 5 3 10" xfId="28213" xr:uid="{00000000-0005-0000-0000-0000376E0000}"/>
    <cellStyle name="Notas 2 2 5 3 10 2" xfId="28214" xr:uid="{00000000-0005-0000-0000-0000386E0000}"/>
    <cellStyle name="Notas 2 2 5 3 10 3" xfId="28215" xr:uid="{00000000-0005-0000-0000-0000396E0000}"/>
    <cellStyle name="Notas 2 2 5 3 10 4" xfId="28216" xr:uid="{00000000-0005-0000-0000-00003A6E0000}"/>
    <cellStyle name="Notas 2 2 5 3 10 5" xfId="28217" xr:uid="{00000000-0005-0000-0000-00003B6E0000}"/>
    <cellStyle name="Notas 2 2 5 3 10 6" xfId="28218" xr:uid="{00000000-0005-0000-0000-00003C6E0000}"/>
    <cellStyle name="Notas 2 2 5 3 11" xfId="28219" xr:uid="{00000000-0005-0000-0000-00003D6E0000}"/>
    <cellStyle name="Notas 2 2 5 3 11 2" xfId="28220" xr:uid="{00000000-0005-0000-0000-00003E6E0000}"/>
    <cellStyle name="Notas 2 2 5 3 11 3" xfId="28221" xr:uid="{00000000-0005-0000-0000-00003F6E0000}"/>
    <cellStyle name="Notas 2 2 5 3 11 4" xfId="28222" xr:uid="{00000000-0005-0000-0000-0000406E0000}"/>
    <cellStyle name="Notas 2 2 5 3 11 5" xfId="28223" xr:uid="{00000000-0005-0000-0000-0000416E0000}"/>
    <cellStyle name="Notas 2 2 5 3 11 6" xfId="28224" xr:uid="{00000000-0005-0000-0000-0000426E0000}"/>
    <cellStyle name="Notas 2 2 5 3 12" xfId="28225" xr:uid="{00000000-0005-0000-0000-0000436E0000}"/>
    <cellStyle name="Notas 2 2 5 3 12 2" xfId="28226" xr:uid="{00000000-0005-0000-0000-0000446E0000}"/>
    <cellStyle name="Notas 2 2 5 3 12 3" xfId="28227" xr:uid="{00000000-0005-0000-0000-0000456E0000}"/>
    <cellStyle name="Notas 2 2 5 3 12 4" xfId="28228" xr:uid="{00000000-0005-0000-0000-0000466E0000}"/>
    <cellStyle name="Notas 2 2 5 3 12 5" xfId="28229" xr:uid="{00000000-0005-0000-0000-0000476E0000}"/>
    <cellStyle name="Notas 2 2 5 3 12 6" xfId="28230" xr:uid="{00000000-0005-0000-0000-0000486E0000}"/>
    <cellStyle name="Notas 2 2 5 3 13" xfId="28231" xr:uid="{00000000-0005-0000-0000-0000496E0000}"/>
    <cellStyle name="Notas 2 2 5 3 13 2" xfId="28232" xr:uid="{00000000-0005-0000-0000-00004A6E0000}"/>
    <cellStyle name="Notas 2 2 5 3 13 3" xfId="28233" xr:uid="{00000000-0005-0000-0000-00004B6E0000}"/>
    <cellStyle name="Notas 2 2 5 3 13 4" xfId="28234" xr:uid="{00000000-0005-0000-0000-00004C6E0000}"/>
    <cellStyle name="Notas 2 2 5 3 13 5" xfId="28235" xr:uid="{00000000-0005-0000-0000-00004D6E0000}"/>
    <cellStyle name="Notas 2 2 5 3 13 6" xfId="28236" xr:uid="{00000000-0005-0000-0000-00004E6E0000}"/>
    <cellStyle name="Notas 2 2 5 3 14" xfId="28237" xr:uid="{00000000-0005-0000-0000-00004F6E0000}"/>
    <cellStyle name="Notas 2 2 5 3 14 2" xfId="28238" xr:uid="{00000000-0005-0000-0000-0000506E0000}"/>
    <cellStyle name="Notas 2 2 5 3 14 3" xfId="28239" xr:uid="{00000000-0005-0000-0000-0000516E0000}"/>
    <cellStyle name="Notas 2 2 5 3 14 4" xfId="28240" xr:uid="{00000000-0005-0000-0000-0000526E0000}"/>
    <cellStyle name="Notas 2 2 5 3 14 5" xfId="28241" xr:uid="{00000000-0005-0000-0000-0000536E0000}"/>
    <cellStyle name="Notas 2 2 5 3 14 6" xfId="28242" xr:uid="{00000000-0005-0000-0000-0000546E0000}"/>
    <cellStyle name="Notas 2 2 5 3 15" xfId="28243" xr:uid="{00000000-0005-0000-0000-0000556E0000}"/>
    <cellStyle name="Notas 2 2 5 3 16" xfId="28244" xr:uid="{00000000-0005-0000-0000-0000566E0000}"/>
    <cellStyle name="Notas 2 2 5 3 17" xfId="28245" xr:uid="{00000000-0005-0000-0000-0000576E0000}"/>
    <cellStyle name="Notas 2 2 5 3 18" xfId="28246" xr:uid="{00000000-0005-0000-0000-0000586E0000}"/>
    <cellStyle name="Notas 2 2 5 3 19" xfId="28247" xr:uid="{00000000-0005-0000-0000-0000596E0000}"/>
    <cellStyle name="Notas 2 2 5 3 2" xfId="28248" xr:uid="{00000000-0005-0000-0000-00005A6E0000}"/>
    <cellStyle name="Notas 2 2 5 3 2 10" xfId="28249" xr:uid="{00000000-0005-0000-0000-00005B6E0000}"/>
    <cellStyle name="Notas 2 2 5 3 2 11" xfId="28250" xr:uid="{00000000-0005-0000-0000-00005C6E0000}"/>
    <cellStyle name="Notas 2 2 5 3 2 12" xfId="28251" xr:uid="{00000000-0005-0000-0000-00005D6E0000}"/>
    <cellStyle name="Notas 2 2 5 3 2 13" xfId="28252" xr:uid="{00000000-0005-0000-0000-00005E6E0000}"/>
    <cellStyle name="Notas 2 2 5 3 2 14" xfId="28253" xr:uid="{00000000-0005-0000-0000-00005F6E0000}"/>
    <cellStyle name="Notas 2 2 5 3 2 2" xfId="28254" xr:uid="{00000000-0005-0000-0000-0000606E0000}"/>
    <cellStyle name="Notas 2 2 5 3 2 2 2" xfId="28255" xr:uid="{00000000-0005-0000-0000-0000616E0000}"/>
    <cellStyle name="Notas 2 2 5 3 2 2 3" xfId="28256" xr:uid="{00000000-0005-0000-0000-0000626E0000}"/>
    <cellStyle name="Notas 2 2 5 3 2 2 4" xfId="28257" xr:uid="{00000000-0005-0000-0000-0000636E0000}"/>
    <cellStyle name="Notas 2 2 5 3 2 2 5" xfId="28258" xr:uid="{00000000-0005-0000-0000-0000646E0000}"/>
    <cellStyle name="Notas 2 2 5 3 2 2 6" xfId="28259" xr:uid="{00000000-0005-0000-0000-0000656E0000}"/>
    <cellStyle name="Notas 2 2 5 3 2 2 7" xfId="28260" xr:uid="{00000000-0005-0000-0000-0000666E0000}"/>
    <cellStyle name="Notas 2 2 5 3 2 3" xfId="28261" xr:uid="{00000000-0005-0000-0000-0000676E0000}"/>
    <cellStyle name="Notas 2 2 5 3 2 3 2" xfId="28262" xr:uid="{00000000-0005-0000-0000-0000686E0000}"/>
    <cellStyle name="Notas 2 2 5 3 2 3 3" xfId="28263" xr:uid="{00000000-0005-0000-0000-0000696E0000}"/>
    <cellStyle name="Notas 2 2 5 3 2 3 4" xfId="28264" xr:uid="{00000000-0005-0000-0000-00006A6E0000}"/>
    <cellStyle name="Notas 2 2 5 3 2 3 5" xfId="28265" xr:uid="{00000000-0005-0000-0000-00006B6E0000}"/>
    <cellStyle name="Notas 2 2 5 3 2 3 6" xfId="28266" xr:uid="{00000000-0005-0000-0000-00006C6E0000}"/>
    <cellStyle name="Notas 2 2 5 3 2 4" xfId="28267" xr:uid="{00000000-0005-0000-0000-00006D6E0000}"/>
    <cellStyle name="Notas 2 2 5 3 2 4 2" xfId="28268" xr:uid="{00000000-0005-0000-0000-00006E6E0000}"/>
    <cellStyle name="Notas 2 2 5 3 2 4 3" xfId="28269" xr:uid="{00000000-0005-0000-0000-00006F6E0000}"/>
    <cellStyle name="Notas 2 2 5 3 2 4 4" xfId="28270" xr:uid="{00000000-0005-0000-0000-0000706E0000}"/>
    <cellStyle name="Notas 2 2 5 3 2 4 5" xfId="28271" xr:uid="{00000000-0005-0000-0000-0000716E0000}"/>
    <cellStyle name="Notas 2 2 5 3 2 4 6" xfId="28272" xr:uid="{00000000-0005-0000-0000-0000726E0000}"/>
    <cellStyle name="Notas 2 2 5 3 2 5" xfId="28273" xr:uid="{00000000-0005-0000-0000-0000736E0000}"/>
    <cellStyle name="Notas 2 2 5 3 2 5 2" xfId="28274" xr:uid="{00000000-0005-0000-0000-0000746E0000}"/>
    <cellStyle name="Notas 2 2 5 3 2 5 3" xfId="28275" xr:uid="{00000000-0005-0000-0000-0000756E0000}"/>
    <cellStyle name="Notas 2 2 5 3 2 5 4" xfId="28276" xr:uid="{00000000-0005-0000-0000-0000766E0000}"/>
    <cellStyle name="Notas 2 2 5 3 2 5 5" xfId="28277" xr:uid="{00000000-0005-0000-0000-0000776E0000}"/>
    <cellStyle name="Notas 2 2 5 3 2 5 6" xfId="28278" xr:uid="{00000000-0005-0000-0000-0000786E0000}"/>
    <cellStyle name="Notas 2 2 5 3 2 6" xfId="28279" xr:uid="{00000000-0005-0000-0000-0000796E0000}"/>
    <cellStyle name="Notas 2 2 5 3 2 6 2" xfId="28280" xr:uid="{00000000-0005-0000-0000-00007A6E0000}"/>
    <cellStyle name="Notas 2 2 5 3 2 6 3" xfId="28281" xr:uid="{00000000-0005-0000-0000-00007B6E0000}"/>
    <cellStyle name="Notas 2 2 5 3 2 6 4" xfId="28282" xr:uid="{00000000-0005-0000-0000-00007C6E0000}"/>
    <cellStyle name="Notas 2 2 5 3 2 6 5" xfId="28283" xr:uid="{00000000-0005-0000-0000-00007D6E0000}"/>
    <cellStyle name="Notas 2 2 5 3 2 6 6" xfId="28284" xr:uid="{00000000-0005-0000-0000-00007E6E0000}"/>
    <cellStyle name="Notas 2 2 5 3 2 7" xfId="28285" xr:uid="{00000000-0005-0000-0000-00007F6E0000}"/>
    <cellStyle name="Notas 2 2 5 3 2 7 2" xfId="28286" xr:uid="{00000000-0005-0000-0000-0000806E0000}"/>
    <cellStyle name="Notas 2 2 5 3 2 7 3" xfId="28287" xr:uid="{00000000-0005-0000-0000-0000816E0000}"/>
    <cellStyle name="Notas 2 2 5 3 2 7 4" xfId="28288" xr:uid="{00000000-0005-0000-0000-0000826E0000}"/>
    <cellStyle name="Notas 2 2 5 3 2 7 5" xfId="28289" xr:uid="{00000000-0005-0000-0000-0000836E0000}"/>
    <cellStyle name="Notas 2 2 5 3 2 7 6" xfId="28290" xr:uid="{00000000-0005-0000-0000-0000846E0000}"/>
    <cellStyle name="Notas 2 2 5 3 2 8" xfId="28291" xr:uid="{00000000-0005-0000-0000-0000856E0000}"/>
    <cellStyle name="Notas 2 2 5 3 2 8 2" xfId="28292" xr:uid="{00000000-0005-0000-0000-0000866E0000}"/>
    <cellStyle name="Notas 2 2 5 3 2 8 3" xfId="28293" xr:uid="{00000000-0005-0000-0000-0000876E0000}"/>
    <cellStyle name="Notas 2 2 5 3 2 8 4" xfId="28294" xr:uid="{00000000-0005-0000-0000-0000886E0000}"/>
    <cellStyle name="Notas 2 2 5 3 2 8 5" xfId="28295" xr:uid="{00000000-0005-0000-0000-0000896E0000}"/>
    <cellStyle name="Notas 2 2 5 3 2 8 6" xfId="28296" xr:uid="{00000000-0005-0000-0000-00008A6E0000}"/>
    <cellStyle name="Notas 2 2 5 3 2 9" xfId="28297" xr:uid="{00000000-0005-0000-0000-00008B6E0000}"/>
    <cellStyle name="Notas 2 2 5 3 20" xfId="28298" xr:uid="{00000000-0005-0000-0000-00008C6E0000}"/>
    <cellStyle name="Notas 2 2 5 3 3" xfId="28299" xr:uid="{00000000-0005-0000-0000-00008D6E0000}"/>
    <cellStyle name="Notas 2 2 5 3 3 10" xfId="28300" xr:uid="{00000000-0005-0000-0000-00008E6E0000}"/>
    <cellStyle name="Notas 2 2 5 3 3 11" xfId="28301" xr:uid="{00000000-0005-0000-0000-00008F6E0000}"/>
    <cellStyle name="Notas 2 2 5 3 3 12" xfId="28302" xr:uid="{00000000-0005-0000-0000-0000906E0000}"/>
    <cellStyle name="Notas 2 2 5 3 3 13" xfId="28303" xr:uid="{00000000-0005-0000-0000-0000916E0000}"/>
    <cellStyle name="Notas 2 2 5 3 3 2" xfId="28304" xr:uid="{00000000-0005-0000-0000-0000926E0000}"/>
    <cellStyle name="Notas 2 2 5 3 3 2 2" xfId="28305" xr:uid="{00000000-0005-0000-0000-0000936E0000}"/>
    <cellStyle name="Notas 2 2 5 3 3 2 3" xfId="28306" xr:uid="{00000000-0005-0000-0000-0000946E0000}"/>
    <cellStyle name="Notas 2 2 5 3 3 2 4" xfId="28307" xr:uid="{00000000-0005-0000-0000-0000956E0000}"/>
    <cellStyle name="Notas 2 2 5 3 3 2 5" xfId="28308" xr:uid="{00000000-0005-0000-0000-0000966E0000}"/>
    <cellStyle name="Notas 2 2 5 3 3 2 6" xfId="28309" xr:uid="{00000000-0005-0000-0000-0000976E0000}"/>
    <cellStyle name="Notas 2 2 5 3 3 3" xfId="28310" xr:uid="{00000000-0005-0000-0000-0000986E0000}"/>
    <cellStyle name="Notas 2 2 5 3 3 3 2" xfId="28311" xr:uid="{00000000-0005-0000-0000-0000996E0000}"/>
    <cellStyle name="Notas 2 2 5 3 3 3 3" xfId="28312" xr:uid="{00000000-0005-0000-0000-00009A6E0000}"/>
    <cellStyle name="Notas 2 2 5 3 3 3 4" xfId="28313" xr:uid="{00000000-0005-0000-0000-00009B6E0000}"/>
    <cellStyle name="Notas 2 2 5 3 3 3 5" xfId="28314" xr:uid="{00000000-0005-0000-0000-00009C6E0000}"/>
    <cellStyle name="Notas 2 2 5 3 3 3 6" xfId="28315" xr:uid="{00000000-0005-0000-0000-00009D6E0000}"/>
    <cellStyle name="Notas 2 2 5 3 3 4" xfId="28316" xr:uid="{00000000-0005-0000-0000-00009E6E0000}"/>
    <cellStyle name="Notas 2 2 5 3 3 4 2" xfId="28317" xr:uid="{00000000-0005-0000-0000-00009F6E0000}"/>
    <cellStyle name="Notas 2 2 5 3 3 4 3" xfId="28318" xr:uid="{00000000-0005-0000-0000-0000A06E0000}"/>
    <cellStyle name="Notas 2 2 5 3 3 4 4" xfId="28319" xr:uid="{00000000-0005-0000-0000-0000A16E0000}"/>
    <cellStyle name="Notas 2 2 5 3 3 4 5" xfId="28320" xr:uid="{00000000-0005-0000-0000-0000A26E0000}"/>
    <cellStyle name="Notas 2 2 5 3 3 4 6" xfId="28321" xr:uid="{00000000-0005-0000-0000-0000A36E0000}"/>
    <cellStyle name="Notas 2 2 5 3 3 5" xfId="28322" xr:uid="{00000000-0005-0000-0000-0000A46E0000}"/>
    <cellStyle name="Notas 2 2 5 3 3 5 2" xfId="28323" xr:uid="{00000000-0005-0000-0000-0000A56E0000}"/>
    <cellStyle name="Notas 2 2 5 3 3 5 3" xfId="28324" xr:uid="{00000000-0005-0000-0000-0000A66E0000}"/>
    <cellStyle name="Notas 2 2 5 3 3 5 4" xfId="28325" xr:uid="{00000000-0005-0000-0000-0000A76E0000}"/>
    <cellStyle name="Notas 2 2 5 3 3 5 5" xfId="28326" xr:uid="{00000000-0005-0000-0000-0000A86E0000}"/>
    <cellStyle name="Notas 2 2 5 3 3 5 6" xfId="28327" xr:uid="{00000000-0005-0000-0000-0000A96E0000}"/>
    <cellStyle name="Notas 2 2 5 3 3 6" xfId="28328" xr:uid="{00000000-0005-0000-0000-0000AA6E0000}"/>
    <cellStyle name="Notas 2 2 5 3 3 6 2" xfId="28329" xr:uid="{00000000-0005-0000-0000-0000AB6E0000}"/>
    <cellStyle name="Notas 2 2 5 3 3 6 3" xfId="28330" xr:uid="{00000000-0005-0000-0000-0000AC6E0000}"/>
    <cellStyle name="Notas 2 2 5 3 3 6 4" xfId="28331" xr:uid="{00000000-0005-0000-0000-0000AD6E0000}"/>
    <cellStyle name="Notas 2 2 5 3 3 6 5" xfId="28332" xr:uid="{00000000-0005-0000-0000-0000AE6E0000}"/>
    <cellStyle name="Notas 2 2 5 3 3 6 6" xfId="28333" xr:uid="{00000000-0005-0000-0000-0000AF6E0000}"/>
    <cellStyle name="Notas 2 2 5 3 3 7" xfId="28334" xr:uid="{00000000-0005-0000-0000-0000B06E0000}"/>
    <cellStyle name="Notas 2 2 5 3 3 7 2" xfId="28335" xr:uid="{00000000-0005-0000-0000-0000B16E0000}"/>
    <cellStyle name="Notas 2 2 5 3 3 7 3" xfId="28336" xr:uid="{00000000-0005-0000-0000-0000B26E0000}"/>
    <cellStyle name="Notas 2 2 5 3 3 7 4" xfId="28337" xr:uid="{00000000-0005-0000-0000-0000B36E0000}"/>
    <cellStyle name="Notas 2 2 5 3 3 7 5" xfId="28338" xr:uid="{00000000-0005-0000-0000-0000B46E0000}"/>
    <cellStyle name="Notas 2 2 5 3 3 7 6" xfId="28339" xr:uid="{00000000-0005-0000-0000-0000B56E0000}"/>
    <cellStyle name="Notas 2 2 5 3 3 8" xfId="28340" xr:uid="{00000000-0005-0000-0000-0000B66E0000}"/>
    <cellStyle name="Notas 2 2 5 3 3 8 2" xfId="28341" xr:uid="{00000000-0005-0000-0000-0000B76E0000}"/>
    <cellStyle name="Notas 2 2 5 3 3 8 3" xfId="28342" xr:uid="{00000000-0005-0000-0000-0000B86E0000}"/>
    <cellStyle name="Notas 2 2 5 3 3 8 4" xfId="28343" xr:uid="{00000000-0005-0000-0000-0000B96E0000}"/>
    <cellStyle name="Notas 2 2 5 3 3 8 5" xfId="28344" xr:uid="{00000000-0005-0000-0000-0000BA6E0000}"/>
    <cellStyle name="Notas 2 2 5 3 3 8 6" xfId="28345" xr:uid="{00000000-0005-0000-0000-0000BB6E0000}"/>
    <cellStyle name="Notas 2 2 5 3 3 9" xfId="28346" xr:uid="{00000000-0005-0000-0000-0000BC6E0000}"/>
    <cellStyle name="Notas 2 2 5 3 4" xfId="28347" xr:uid="{00000000-0005-0000-0000-0000BD6E0000}"/>
    <cellStyle name="Notas 2 2 5 3 4 10" xfId="28348" xr:uid="{00000000-0005-0000-0000-0000BE6E0000}"/>
    <cellStyle name="Notas 2 2 5 3 4 11" xfId="28349" xr:uid="{00000000-0005-0000-0000-0000BF6E0000}"/>
    <cellStyle name="Notas 2 2 5 3 4 12" xfId="28350" xr:uid="{00000000-0005-0000-0000-0000C06E0000}"/>
    <cellStyle name="Notas 2 2 5 3 4 13" xfId="28351" xr:uid="{00000000-0005-0000-0000-0000C16E0000}"/>
    <cellStyle name="Notas 2 2 5 3 4 2" xfId="28352" xr:uid="{00000000-0005-0000-0000-0000C26E0000}"/>
    <cellStyle name="Notas 2 2 5 3 4 2 2" xfId="28353" xr:uid="{00000000-0005-0000-0000-0000C36E0000}"/>
    <cellStyle name="Notas 2 2 5 3 4 2 3" xfId="28354" xr:uid="{00000000-0005-0000-0000-0000C46E0000}"/>
    <cellStyle name="Notas 2 2 5 3 4 2 4" xfId="28355" xr:uid="{00000000-0005-0000-0000-0000C56E0000}"/>
    <cellStyle name="Notas 2 2 5 3 4 2 5" xfId="28356" xr:uid="{00000000-0005-0000-0000-0000C66E0000}"/>
    <cellStyle name="Notas 2 2 5 3 4 2 6" xfId="28357" xr:uid="{00000000-0005-0000-0000-0000C76E0000}"/>
    <cellStyle name="Notas 2 2 5 3 4 3" xfId="28358" xr:uid="{00000000-0005-0000-0000-0000C86E0000}"/>
    <cellStyle name="Notas 2 2 5 3 4 3 2" xfId="28359" xr:uid="{00000000-0005-0000-0000-0000C96E0000}"/>
    <cellStyle name="Notas 2 2 5 3 4 3 3" xfId="28360" xr:uid="{00000000-0005-0000-0000-0000CA6E0000}"/>
    <cellStyle name="Notas 2 2 5 3 4 3 4" xfId="28361" xr:uid="{00000000-0005-0000-0000-0000CB6E0000}"/>
    <cellStyle name="Notas 2 2 5 3 4 3 5" xfId="28362" xr:uid="{00000000-0005-0000-0000-0000CC6E0000}"/>
    <cellStyle name="Notas 2 2 5 3 4 3 6" xfId="28363" xr:uid="{00000000-0005-0000-0000-0000CD6E0000}"/>
    <cellStyle name="Notas 2 2 5 3 4 4" xfId="28364" xr:uid="{00000000-0005-0000-0000-0000CE6E0000}"/>
    <cellStyle name="Notas 2 2 5 3 4 4 2" xfId="28365" xr:uid="{00000000-0005-0000-0000-0000CF6E0000}"/>
    <cellStyle name="Notas 2 2 5 3 4 4 3" xfId="28366" xr:uid="{00000000-0005-0000-0000-0000D06E0000}"/>
    <cellStyle name="Notas 2 2 5 3 4 4 4" xfId="28367" xr:uid="{00000000-0005-0000-0000-0000D16E0000}"/>
    <cellStyle name="Notas 2 2 5 3 4 4 5" xfId="28368" xr:uid="{00000000-0005-0000-0000-0000D26E0000}"/>
    <cellStyle name="Notas 2 2 5 3 4 4 6" xfId="28369" xr:uid="{00000000-0005-0000-0000-0000D36E0000}"/>
    <cellStyle name="Notas 2 2 5 3 4 5" xfId="28370" xr:uid="{00000000-0005-0000-0000-0000D46E0000}"/>
    <cellStyle name="Notas 2 2 5 3 4 5 2" xfId="28371" xr:uid="{00000000-0005-0000-0000-0000D56E0000}"/>
    <cellStyle name="Notas 2 2 5 3 4 5 3" xfId="28372" xr:uid="{00000000-0005-0000-0000-0000D66E0000}"/>
    <cellStyle name="Notas 2 2 5 3 4 5 4" xfId="28373" xr:uid="{00000000-0005-0000-0000-0000D76E0000}"/>
    <cellStyle name="Notas 2 2 5 3 4 5 5" xfId="28374" xr:uid="{00000000-0005-0000-0000-0000D86E0000}"/>
    <cellStyle name="Notas 2 2 5 3 4 5 6" xfId="28375" xr:uid="{00000000-0005-0000-0000-0000D96E0000}"/>
    <cellStyle name="Notas 2 2 5 3 4 6" xfId="28376" xr:uid="{00000000-0005-0000-0000-0000DA6E0000}"/>
    <cellStyle name="Notas 2 2 5 3 4 6 2" xfId="28377" xr:uid="{00000000-0005-0000-0000-0000DB6E0000}"/>
    <cellStyle name="Notas 2 2 5 3 4 6 3" xfId="28378" xr:uid="{00000000-0005-0000-0000-0000DC6E0000}"/>
    <cellStyle name="Notas 2 2 5 3 4 6 4" xfId="28379" xr:uid="{00000000-0005-0000-0000-0000DD6E0000}"/>
    <cellStyle name="Notas 2 2 5 3 4 6 5" xfId="28380" xr:uid="{00000000-0005-0000-0000-0000DE6E0000}"/>
    <cellStyle name="Notas 2 2 5 3 4 6 6" xfId="28381" xr:uid="{00000000-0005-0000-0000-0000DF6E0000}"/>
    <cellStyle name="Notas 2 2 5 3 4 7" xfId="28382" xr:uid="{00000000-0005-0000-0000-0000E06E0000}"/>
    <cellStyle name="Notas 2 2 5 3 4 7 2" xfId="28383" xr:uid="{00000000-0005-0000-0000-0000E16E0000}"/>
    <cellStyle name="Notas 2 2 5 3 4 7 3" xfId="28384" xr:uid="{00000000-0005-0000-0000-0000E26E0000}"/>
    <cellStyle name="Notas 2 2 5 3 4 7 4" xfId="28385" xr:uid="{00000000-0005-0000-0000-0000E36E0000}"/>
    <cellStyle name="Notas 2 2 5 3 4 7 5" xfId="28386" xr:uid="{00000000-0005-0000-0000-0000E46E0000}"/>
    <cellStyle name="Notas 2 2 5 3 4 7 6" xfId="28387" xr:uid="{00000000-0005-0000-0000-0000E56E0000}"/>
    <cellStyle name="Notas 2 2 5 3 4 8" xfId="28388" xr:uid="{00000000-0005-0000-0000-0000E66E0000}"/>
    <cellStyle name="Notas 2 2 5 3 4 8 2" xfId="28389" xr:uid="{00000000-0005-0000-0000-0000E76E0000}"/>
    <cellStyle name="Notas 2 2 5 3 4 8 3" xfId="28390" xr:uid="{00000000-0005-0000-0000-0000E86E0000}"/>
    <cellStyle name="Notas 2 2 5 3 4 8 4" xfId="28391" xr:uid="{00000000-0005-0000-0000-0000E96E0000}"/>
    <cellStyle name="Notas 2 2 5 3 4 8 5" xfId="28392" xr:uid="{00000000-0005-0000-0000-0000EA6E0000}"/>
    <cellStyle name="Notas 2 2 5 3 4 8 6" xfId="28393" xr:uid="{00000000-0005-0000-0000-0000EB6E0000}"/>
    <cellStyle name="Notas 2 2 5 3 4 9" xfId="28394" xr:uid="{00000000-0005-0000-0000-0000EC6E0000}"/>
    <cellStyle name="Notas 2 2 5 3 5" xfId="28395" xr:uid="{00000000-0005-0000-0000-0000ED6E0000}"/>
    <cellStyle name="Notas 2 2 5 3 5 10" xfId="28396" xr:uid="{00000000-0005-0000-0000-0000EE6E0000}"/>
    <cellStyle name="Notas 2 2 5 3 5 11" xfId="28397" xr:uid="{00000000-0005-0000-0000-0000EF6E0000}"/>
    <cellStyle name="Notas 2 2 5 3 5 12" xfId="28398" xr:uid="{00000000-0005-0000-0000-0000F06E0000}"/>
    <cellStyle name="Notas 2 2 5 3 5 13" xfId="28399" xr:uid="{00000000-0005-0000-0000-0000F16E0000}"/>
    <cellStyle name="Notas 2 2 5 3 5 2" xfId="28400" xr:uid="{00000000-0005-0000-0000-0000F26E0000}"/>
    <cellStyle name="Notas 2 2 5 3 5 2 2" xfId="28401" xr:uid="{00000000-0005-0000-0000-0000F36E0000}"/>
    <cellStyle name="Notas 2 2 5 3 5 2 3" xfId="28402" xr:uid="{00000000-0005-0000-0000-0000F46E0000}"/>
    <cellStyle name="Notas 2 2 5 3 5 2 4" xfId="28403" xr:uid="{00000000-0005-0000-0000-0000F56E0000}"/>
    <cellStyle name="Notas 2 2 5 3 5 2 5" xfId="28404" xr:uid="{00000000-0005-0000-0000-0000F66E0000}"/>
    <cellStyle name="Notas 2 2 5 3 5 2 6" xfId="28405" xr:uid="{00000000-0005-0000-0000-0000F76E0000}"/>
    <cellStyle name="Notas 2 2 5 3 5 3" xfId="28406" xr:uid="{00000000-0005-0000-0000-0000F86E0000}"/>
    <cellStyle name="Notas 2 2 5 3 5 3 2" xfId="28407" xr:uid="{00000000-0005-0000-0000-0000F96E0000}"/>
    <cellStyle name="Notas 2 2 5 3 5 3 3" xfId="28408" xr:uid="{00000000-0005-0000-0000-0000FA6E0000}"/>
    <cellStyle name="Notas 2 2 5 3 5 3 4" xfId="28409" xr:uid="{00000000-0005-0000-0000-0000FB6E0000}"/>
    <cellStyle name="Notas 2 2 5 3 5 3 5" xfId="28410" xr:uid="{00000000-0005-0000-0000-0000FC6E0000}"/>
    <cellStyle name="Notas 2 2 5 3 5 3 6" xfId="28411" xr:uid="{00000000-0005-0000-0000-0000FD6E0000}"/>
    <cellStyle name="Notas 2 2 5 3 5 4" xfId="28412" xr:uid="{00000000-0005-0000-0000-0000FE6E0000}"/>
    <cellStyle name="Notas 2 2 5 3 5 4 2" xfId="28413" xr:uid="{00000000-0005-0000-0000-0000FF6E0000}"/>
    <cellStyle name="Notas 2 2 5 3 5 4 3" xfId="28414" xr:uid="{00000000-0005-0000-0000-0000006F0000}"/>
    <cellStyle name="Notas 2 2 5 3 5 4 4" xfId="28415" xr:uid="{00000000-0005-0000-0000-0000016F0000}"/>
    <cellStyle name="Notas 2 2 5 3 5 4 5" xfId="28416" xr:uid="{00000000-0005-0000-0000-0000026F0000}"/>
    <cellStyle name="Notas 2 2 5 3 5 4 6" xfId="28417" xr:uid="{00000000-0005-0000-0000-0000036F0000}"/>
    <cellStyle name="Notas 2 2 5 3 5 5" xfId="28418" xr:uid="{00000000-0005-0000-0000-0000046F0000}"/>
    <cellStyle name="Notas 2 2 5 3 5 5 2" xfId="28419" xr:uid="{00000000-0005-0000-0000-0000056F0000}"/>
    <cellStyle name="Notas 2 2 5 3 5 5 3" xfId="28420" xr:uid="{00000000-0005-0000-0000-0000066F0000}"/>
    <cellStyle name="Notas 2 2 5 3 5 5 4" xfId="28421" xr:uid="{00000000-0005-0000-0000-0000076F0000}"/>
    <cellStyle name="Notas 2 2 5 3 5 5 5" xfId="28422" xr:uid="{00000000-0005-0000-0000-0000086F0000}"/>
    <cellStyle name="Notas 2 2 5 3 5 5 6" xfId="28423" xr:uid="{00000000-0005-0000-0000-0000096F0000}"/>
    <cellStyle name="Notas 2 2 5 3 5 6" xfId="28424" xr:uid="{00000000-0005-0000-0000-00000A6F0000}"/>
    <cellStyle name="Notas 2 2 5 3 5 6 2" xfId="28425" xr:uid="{00000000-0005-0000-0000-00000B6F0000}"/>
    <cellStyle name="Notas 2 2 5 3 5 6 3" xfId="28426" xr:uid="{00000000-0005-0000-0000-00000C6F0000}"/>
    <cellStyle name="Notas 2 2 5 3 5 6 4" xfId="28427" xr:uid="{00000000-0005-0000-0000-00000D6F0000}"/>
    <cellStyle name="Notas 2 2 5 3 5 6 5" xfId="28428" xr:uid="{00000000-0005-0000-0000-00000E6F0000}"/>
    <cellStyle name="Notas 2 2 5 3 5 6 6" xfId="28429" xr:uid="{00000000-0005-0000-0000-00000F6F0000}"/>
    <cellStyle name="Notas 2 2 5 3 5 7" xfId="28430" xr:uid="{00000000-0005-0000-0000-0000106F0000}"/>
    <cellStyle name="Notas 2 2 5 3 5 7 2" xfId="28431" xr:uid="{00000000-0005-0000-0000-0000116F0000}"/>
    <cellStyle name="Notas 2 2 5 3 5 7 3" xfId="28432" xr:uid="{00000000-0005-0000-0000-0000126F0000}"/>
    <cellStyle name="Notas 2 2 5 3 5 7 4" xfId="28433" xr:uid="{00000000-0005-0000-0000-0000136F0000}"/>
    <cellStyle name="Notas 2 2 5 3 5 7 5" xfId="28434" xr:uid="{00000000-0005-0000-0000-0000146F0000}"/>
    <cellStyle name="Notas 2 2 5 3 5 7 6" xfId="28435" xr:uid="{00000000-0005-0000-0000-0000156F0000}"/>
    <cellStyle name="Notas 2 2 5 3 5 8" xfId="28436" xr:uid="{00000000-0005-0000-0000-0000166F0000}"/>
    <cellStyle name="Notas 2 2 5 3 5 8 2" xfId="28437" xr:uid="{00000000-0005-0000-0000-0000176F0000}"/>
    <cellStyle name="Notas 2 2 5 3 5 8 3" xfId="28438" xr:uid="{00000000-0005-0000-0000-0000186F0000}"/>
    <cellStyle name="Notas 2 2 5 3 5 8 4" xfId="28439" xr:uid="{00000000-0005-0000-0000-0000196F0000}"/>
    <cellStyle name="Notas 2 2 5 3 5 8 5" xfId="28440" xr:uid="{00000000-0005-0000-0000-00001A6F0000}"/>
    <cellStyle name="Notas 2 2 5 3 5 8 6" xfId="28441" xr:uid="{00000000-0005-0000-0000-00001B6F0000}"/>
    <cellStyle name="Notas 2 2 5 3 5 9" xfId="28442" xr:uid="{00000000-0005-0000-0000-00001C6F0000}"/>
    <cellStyle name="Notas 2 2 5 3 6" xfId="28443" xr:uid="{00000000-0005-0000-0000-00001D6F0000}"/>
    <cellStyle name="Notas 2 2 5 3 6 10" xfId="28444" xr:uid="{00000000-0005-0000-0000-00001E6F0000}"/>
    <cellStyle name="Notas 2 2 5 3 6 11" xfId="28445" xr:uid="{00000000-0005-0000-0000-00001F6F0000}"/>
    <cellStyle name="Notas 2 2 5 3 6 12" xfId="28446" xr:uid="{00000000-0005-0000-0000-0000206F0000}"/>
    <cellStyle name="Notas 2 2 5 3 6 13" xfId="28447" xr:uid="{00000000-0005-0000-0000-0000216F0000}"/>
    <cellStyle name="Notas 2 2 5 3 6 2" xfId="28448" xr:uid="{00000000-0005-0000-0000-0000226F0000}"/>
    <cellStyle name="Notas 2 2 5 3 6 2 2" xfId="28449" xr:uid="{00000000-0005-0000-0000-0000236F0000}"/>
    <cellStyle name="Notas 2 2 5 3 6 2 3" xfId="28450" xr:uid="{00000000-0005-0000-0000-0000246F0000}"/>
    <cellStyle name="Notas 2 2 5 3 6 2 4" xfId="28451" xr:uid="{00000000-0005-0000-0000-0000256F0000}"/>
    <cellStyle name="Notas 2 2 5 3 6 2 5" xfId="28452" xr:uid="{00000000-0005-0000-0000-0000266F0000}"/>
    <cellStyle name="Notas 2 2 5 3 6 2 6" xfId="28453" xr:uid="{00000000-0005-0000-0000-0000276F0000}"/>
    <cellStyle name="Notas 2 2 5 3 6 3" xfId="28454" xr:uid="{00000000-0005-0000-0000-0000286F0000}"/>
    <cellStyle name="Notas 2 2 5 3 6 3 2" xfId="28455" xr:uid="{00000000-0005-0000-0000-0000296F0000}"/>
    <cellStyle name="Notas 2 2 5 3 6 3 3" xfId="28456" xr:uid="{00000000-0005-0000-0000-00002A6F0000}"/>
    <cellStyle name="Notas 2 2 5 3 6 3 4" xfId="28457" xr:uid="{00000000-0005-0000-0000-00002B6F0000}"/>
    <cellStyle name="Notas 2 2 5 3 6 3 5" xfId="28458" xr:uid="{00000000-0005-0000-0000-00002C6F0000}"/>
    <cellStyle name="Notas 2 2 5 3 6 3 6" xfId="28459" xr:uid="{00000000-0005-0000-0000-00002D6F0000}"/>
    <cellStyle name="Notas 2 2 5 3 6 4" xfId="28460" xr:uid="{00000000-0005-0000-0000-00002E6F0000}"/>
    <cellStyle name="Notas 2 2 5 3 6 4 2" xfId="28461" xr:uid="{00000000-0005-0000-0000-00002F6F0000}"/>
    <cellStyle name="Notas 2 2 5 3 6 4 3" xfId="28462" xr:uid="{00000000-0005-0000-0000-0000306F0000}"/>
    <cellStyle name="Notas 2 2 5 3 6 4 4" xfId="28463" xr:uid="{00000000-0005-0000-0000-0000316F0000}"/>
    <cellStyle name="Notas 2 2 5 3 6 4 5" xfId="28464" xr:uid="{00000000-0005-0000-0000-0000326F0000}"/>
    <cellStyle name="Notas 2 2 5 3 6 4 6" xfId="28465" xr:uid="{00000000-0005-0000-0000-0000336F0000}"/>
    <cellStyle name="Notas 2 2 5 3 6 5" xfId="28466" xr:uid="{00000000-0005-0000-0000-0000346F0000}"/>
    <cellStyle name="Notas 2 2 5 3 6 5 2" xfId="28467" xr:uid="{00000000-0005-0000-0000-0000356F0000}"/>
    <cellStyle name="Notas 2 2 5 3 6 5 3" xfId="28468" xr:uid="{00000000-0005-0000-0000-0000366F0000}"/>
    <cellStyle name="Notas 2 2 5 3 6 5 4" xfId="28469" xr:uid="{00000000-0005-0000-0000-0000376F0000}"/>
    <cellStyle name="Notas 2 2 5 3 6 5 5" xfId="28470" xr:uid="{00000000-0005-0000-0000-0000386F0000}"/>
    <cellStyle name="Notas 2 2 5 3 6 5 6" xfId="28471" xr:uid="{00000000-0005-0000-0000-0000396F0000}"/>
    <cellStyle name="Notas 2 2 5 3 6 6" xfId="28472" xr:uid="{00000000-0005-0000-0000-00003A6F0000}"/>
    <cellStyle name="Notas 2 2 5 3 6 6 2" xfId="28473" xr:uid="{00000000-0005-0000-0000-00003B6F0000}"/>
    <cellStyle name="Notas 2 2 5 3 6 6 3" xfId="28474" xr:uid="{00000000-0005-0000-0000-00003C6F0000}"/>
    <cellStyle name="Notas 2 2 5 3 6 6 4" xfId="28475" xr:uid="{00000000-0005-0000-0000-00003D6F0000}"/>
    <cellStyle name="Notas 2 2 5 3 6 6 5" xfId="28476" xr:uid="{00000000-0005-0000-0000-00003E6F0000}"/>
    <cellStyle name="Notas 2 2 5 3 6 6 6" xfId="28477" xr:uid="{00000000-0005-0000-0000-00003F6F0000}"/>
    <cellStyle name="Notas 2 2 5 3 6 7" xfId="28478" xr:uid="{00000000-0005-0000-0000-0000406F0000}"/>
    <cellStyle name="Notas 2 2 5 3 6 7 2" xfId="28479" xr:uid="{00000000-0005-0000-0000-0000416F0000}"/>
    <cellStyle name="Notas 2 2 5 3 6 7 3" xfId="28480" xr:uid="{00000000-0005-0000-0000-0000426F0000}"/>
    <cellStyle name="Notas 2 2 5 3 6 7 4" xfId="28481" xr:uid="{00000000-0005-0000-0000-0000436F0000}"/>
    <cellStyle name="Notas 2 2 5 3 6 7 5" xfId="28482" xr:uid="{00000000-0005-0000-0000-0000446F0000}"/>
    <cellStyle name="Notas 2 2 5 3 6 7 6" xfId="28483" xr:uid="{00000000-0005-0000-0000-0000456F0000}"/>
    <cellStyle name="Notas 2 2 5 3 6 8" xfId="28484" xr:uid="{00000000-0005-0000-0000-0000466F0000}"/>
    <cellStyle name="Notas 2 2 5 3 6 8 2" xfId="28485" xr:uid="{00000000-0005-0000-0000-0000476F0000}"/>
    <cellStyle name="Notas 2 2 5 3 6 8 3" xfId="28486" xr:uid="{00000000-0005-0000-0000-0000486F0000}"/>
    <cellStyle name="Notas 2 2 5 3 6 8 4" xfId="28487" xr:uid="{00000000-0005-0000-0000-0000496F0000}"/>
    <cellStyle name="Notas 2 2 5 3 6 8 5" xfId="28488" xr:uid="{00000000-0005-0000-0000-00004A6F0000}"/>
    <cellStyle name="Notas 2 2 5 3 6 8 6" xfId="28489" xr:uid="{00000000-0005-0000-0000-00004B6F0000}"/>
    <cellStyle name="Notas 2 2 5 3 6 9" xfId="28490" xr:uid="{00000000-0005-0000-0000-00004C6F0000}"/>
    <cellStyle name="Notas 2 2 5 3 7" xfId="28491" xr:uid="{00000000-0005-0000-0000-00004D6F0000}"/>
    <cellStyle name="Notas 2 2 5 3 7 10" xfId="28492" xr:uid="{00000000-0005-0000-0000-00004E6F0000}"/>
    <cellStyle name="Notas 2 2 5 3 7 11" xfId="28493" xr:uid="{00000000-0005-0000-0000-00004F6F0000}"/>
    <cellStyle name="Notas 2 2 5 3 7 12" xfId="28494" xr:uid="{00000000-0005-0000-0000-0000506F0000}"/>
    <cellStyle name="Notas 2 2 5 3 7 13" xfId="28495" xr:uid="{00000000-0005-0000-0000-0000516F0000}"/>
    <cellStyle name="Notas 2 2 5 3 7 2" xfId="28496" xr:uid="{00000000-0005-0000-0000-0000526F0000}"/>
    <cellStyle name="Notas 2 2 5 3 7 2 2" xfId="28497" xr:uid="{00000000-0005-0000-0000-0000536F0000}"/>
    <cellStyle name="Notas 2 2 5 3 7 2 3" xfId="28498" xr:uid="{00000000-0005-0000-0000-0000546F0000}"/>
    <cellStyle name="Notas 2 2 5 3 7 2 4" xfId="28499" xr:uid="{00000000-0005-0000-0000-0000556F0000}"/>
    <cellStyle name="Notas 2 2 5 3 7 2 5" xfId="28500" xr:uid="{00000000-0005-0000-0000-0000566F0000}"/>
    <cellStyle name="Notas 2 2 5 3 7 2 6" xfId="28501" xr:uid="{00000000-0005-0000-0000-0000576F0000}"/>
    <cellStyle name="Notas 2 2 5 3 7 3" xfId="28502" xr:uid="{00000000-0005-0000-0000-0000586F0000}"/>
    <cellStyle name="Notas 2 2 5 3 7 3 2" xfId="28503" xr:uid="{00000000-0005-0000-0000-0000596F0000}"/>
    <cellStyle name="Notas 2 2 5 3 7 3 3" xfId="28504" xr:uid="{00000000-0005-0000-0000-00005A6F0000}"/>
    <cellStyle name="Notas 2 2 5 3 7 3 4" xfId="28505" xr:uid="{00000000-0005-0000-0000-00005B6F0000}"/>
    <cellStyle name="Notas 2 2 5 3 7 3 5" xfId="28506" xr:uid="{00000000-0005-0000-0000-00005C6F0000}"/>
    <cellStyle name="Notas 2 2 5 3 7 3 6" xfId="28507" xr:uid="{00000000-0005-0000-0000-00005D6F0000}"/>
    <cellStyle name="Notas 2 2 5 3 7 4" xfId="28508" xr:uid="{00000000-0005-0000-0000-00005E6F0000}"/>
    <cellStyle name="Notas 2 2 5 3 7 4 2" xfId="28509" xr:uid="{00000000-0005-0000-0000-00005F6F0000}"/>
    <cellStyle name="Notas 2 2 5 3 7 4 3" xfId="28510" xr:uid="{00000000-0005-0000-0000-0000606F0000}"/>
    <cellStyle name="Notas 2 2 5 3 7 4 4" xfId="28511" xr:uid="{00000000-0005-0000-0000-0000616F0000}"/>
    <cellStyle name="Notas 2 2 5 3 7 4 5" xfId="28512" xr:uid="{00000000-0005-0000-0000-0000626F0000}"/>
    <cellStyle name="Notas 2 2 5 3 7 4 6" xfId="28513" xr:uid="{00000000-0005-0000-0000-0000636F0000}"/>
    <cellStyle name="Notas 2 2 5 3 7 5" xfId="28514" xr:uid="{00000000-0005-0000-0000-0000646F0000}"/>
    <cellStyle name="Notas 2 2 5 3 7 5 2" xfId="28515" xr:uid="{00000000-0005-0000-0000-0000656F0000}"/>
    <cellStyle name="Notas 2 2 5 3 7 5 3" xfId="28516" xr:uid="{00000000-0005-0000-0000-0000666F0000}"/>
    <cellStyle name="Notas 2 2 5 3 7 5 4" xfId="28517" xr:uid="{00000000-0005-0000-0000-0000676F0000}"/>
    <cellStyle name="Notas 2 2 5 3 7 5 5" xfId="28518" xr:uid="{00000000-0005-0000-0000-0000686F0000}"/>
    <cellStyle name="Notas 2 2 5 3 7 5 6" xfId="28519" xr:uid="{00000000-0005-0000-0000-0000696F0000}"/>
    <cellStyle name="Notas 2 2 5 3 7 6" xfId="28520" xr:uid="{00000000-0005-0000-0000-00006A6F0000}"/>
    <cellStyle name="Notas 2 2 5 3 7 6 2" xfId="28521" xr:uid="{00000000-0005-0000-0000-00006B6F0000}"/>
    <cellStyle name="Notas 2 2 5 3 7 6 3" xfId="28522" xr:uid="{00000000-0005-0000-0000-00006C6F0000}"/>
    <cellStyle name="Notas 2 2 5 3 7 6 4" xfId="28523" xr:uid="{00000000-0005-0000-0000-00006D6F0000}"/>
    <cellStyle name="Notas 2 2 5 3 7 6 5" xfId="28524" xr:uid="{00000000-0005-0000-0000-00006E6F0000}"/>
    <cellStyle name="Notas 2 2 5 3 7 6 6" xfId="28525" xr:uid="{00000000-0005-0000-0000-00006F6F0000}"/>
    <cellStyle name="Notas 2 2 5 3 7 7" xfId="28526" xr:uid="{00000000-0005-0000-0000-0000706F0000}"/>
    <cellStyle name="Notas 2 2 5 3 7 7 2" xfId="28527" xr:uid="{00000000-0005-0000-0000-0000716F0000}"/>
    <cellStyle name="Notas 2 2 5 3 7 7 3" xfId="28528" xr:uid="{00000000-0005-0000-0000-0000726F0000}"/>
    <cellStyle name="Notas 2 2 5 3 7 7 4" xfId="28529" xr:uid="{00000000-0005-0000-0000-0000736F0000}"/>
    <cellStyle name="Notas 2 2 5 3 7 7 5" xfId="28530" xr:uid="{00000000-0005-0000-0000-0000746F0000}"/>
    <cellStyle name="Notas 2 2 5 3 7 7 6" xfId="28531" xr:uid="{00000000-0005-0000-0000-0000756F0000}"/>
    <cellStyle name="Notas 2 2 5 3 7 8" xfId="28532" xr:uid="{00000000-0005-0000-0000-0000766F0000}"/>
    <cellStyle name="Notas 2 2 5 3 7 8 2" xfId="28533" xr:uid="{00000000-0005-0000-0000-0000776F0000}"/>
    <cellStyle name="Notas 2 2 5 3 7 8 3" xfId="28534" xr:uid="{00000000-0005-0000-0000-0000786F0000}"/>
    <cellStyle name="Notas 2 2 5 3 7 8 4" xfId="28535" xr:uid="{00000000-0005-0000-0000-0000796F0000}"/>
    <cellStyle name="Notas 2 2 5 3 7 8 5" xfId="28536" xr:uid="{00000000-0005-0000-0000-00007A6F0000}"/>
    <cellStyle name="Notas 2 2 5 3 7 8 6" xfId="28537" xr:uid="{00000000-0005-0000-0000-00007B6F0000}"/>
    <cellStyle name="Notas 2 2 5 3 7 9" xfId="28538" xr:uid="{00000000-0005-0000-0000-00007C6F0000}"/>
    <cellStyle name="Notas 2 2 5 3 8" xfId="28539" xr:uid="{00000000-0005-0000-0000-00007D6F0000}"/>
    <cellStyle name="Notas 2 2 5 3 8 2" xfId="28540" xr:uid="{00000000-0005-0000-0000-00007E6F0000}"/>
    <cellStyle name="Notas 2 2 5 3 8 3" xfId="28541" xr:uid="{00000000-0005-0000-0000-00007F6F0000}"/>
    <cellStyle name="Notas 2 2 5 3 8 4" xfId="28542" xr:uid="{00000000-0005-0000-0000-0000806F0000}"/>
    <cellStyle name="Notas 2 2 5 3 8 5" xfId="28543" xr:uid="{00000000-0005-0000-0000-0000816F0000}"/>
    <cellStyle name="Notas 2 2 5 3 8 6" xfId="28544" xr:uid="{00000000-0005-0000-0000-0000826F0000}"/>
    <cellStyle name="Notas 2 2 5 3 9" xfId="28545" xr:uid="{00000000-0005-0000-0000-0000836F0000}"/>
    <cellStyle name="Notas 2 2 5 3 9 2" xfId="28546" xr:uid="{00000000-0005-0000-0000-0000846F0000}"/>
    <cellStyle name="Notas 2 2 5 3 9 3" xfId="28547" xr:uid="{00000000-0005-0000-0000-0000856F0000}"/>
    <cellStyle name="Notas 2 2 5 3 9 4" xfId="28548" xr:uid="{00000000-0005-0000-0000-0000866F0000}"/>
    <cellStyle name="Notas 2 2 5 3 9 5" xfId="28549" xr:uid="{00000000-0005-0000-0000-0000876F0000}"/>
    <cellStyle name="Notas 2 2 5 3 9 6" xfId="28550" xr:uid="{00000000-0005-0000-0000-0000886F0000}"/>
    <cellStyle name="Notas 2 2 5 4" xfId="28551" xr:uid="{00000000-0005-0000-0000-0000896F0000}"/>
    <cellStyle name="Notas 2 2 5 4 10" xfId="28552" xr:uid="{00000000-0005-0000-0000-00008A6F0000}"/>
    <cellStyle name="Notas 2 2 5 4 11" xfId="28553" xr:uid="{00000000-0005-0000-0000-00008B6F0000}"/>
    <cellStyle name="Notas 2 2 5 4 12" xfId="28554" xr:uid="{00000000-0005-0000-0000-00008C6F0000}"/>
    <cellStyle name="Notas 2 2 5 4 13" xfId="28555" xr:uid="{00000000-0005-0000-0000-00008D6F0000}"/>
    <cellStyle name="Notas 2 2 5 4 14" xfId="28556" xr:uid="{00000000-0005-0000-0000-00008E6F0000}"/>
    <cellStyle name="Notas 2 2 5 4 15" xfId="28557" xr:uid="{00000000-0005-0000-0000-00008F6F0000}"/>
    <cellStyle name="Notas 2 2 5 4 2" xfId="28558" xr:uid="{00000000-0005-0000-0000-0000906F0000}"/>
    <cellStyle name="Notas 2 2 5 4 2 10" xfId="28559" xr:uid="{00000000-0005-0000-0000-0000916F0000}"/>
    <cellStyle name="Notas 2 2 5 4 2 11" xfId="28560" xr:uid="{00000000-0005-0000-0000-0000926F0000}"/>
    <cellStyle name="Notas 2 2 5 4 2 12" xfId="28561" xr:uid="{00000000-0005-0000-0000-0000936F0000}"/>
    <cellStyle name="Notas 2 2 5 4 2 13" xfId="28562" xr:uid="{00000000-0005-0000-0000-0000946F0000}"/>
    <cellStyle name="Notas 2 2 5 4 2 14" xfId="28563" xr:uid="{00000000-0005-0000-0000-0000956F0000}"/>
    <cellStyle name="Notas 2 2 5 4 2 2" xfId="28564" xr:uid="{00000000-0005-0000-0000-0000966F0000}"/>
    <cellStyle name="Notas 2 2 5 4 2 2 2" xfId="28565" xr:uid="{00000000-0005-0000-0000-0000976F0000}"/>
    <cellStyle name="Notas 2 2 5 4 2 2 3" xfId="28566" xr:uid="{00000000-0005-0000-0000-0000986F0000}"/>
    <cellStyle name="Notas 2 2 5 4 2 2 4" xfId="28567" xr:uid="{00000000-0005-0000-0000-0000996F0000}"/>
    <cellStyle name="Notas 2 2 5 4 2 2 5" xfId="28568" xr:uid="{00000000-0005-0000-0000-00009A6F0000}"/>
    <cellStyle name="Notas 2 2 5 4 2 2 6" xfId="28569" xr:uid="{00000000-0005-0000-0000-00009B6F0000}"/>
    <cellStyle name="Notas 2 2 5 4 2 3" xfId="28570" xr:uid="{00000000-0005-0000-0000-00009C6F0000}"/>
    <cellStyle name="Notas 2 2 5 4 2 3 2" xfId="28571" xr:uid="{00000000-0005-0000-0000-00009D6F0000}"/>
    <cellStyle name="Notas 2 2 5 4 2 3 3" xfId="28572" xr:uid="{00000000-0005-0000-0000-00009E6F0000}"/>
    <cellStyle name="Notas 2 2 5 4 2 3 4" xfId="28573" xr:uid="{00000000-0005-0000-0000-00009F6F0000}"/>
    <cellStyle name="Notas 2 2 5 4 2 3 5" xfId="28574" xr:uid="{00000000-0005-0000-0000-0000A06F0000}"/>
    <cellStyle name="Notas 2 2 5 4 2 3 6" xfId="28575" xr:uid="{00000000-0005-0000-0000-0000A16F0000}"/>
    <cellStyle name="Notas 2 2 5 4 2 4" xfId="28576" xr:uid="{00000000-0005-0000-0000-0000A26F0000}"/>
    <cellStyle name="Notas 2 2 5 4 2 4 2" xfId="28577" xr:uid="{00000000-0005-0000-0000-0000A36F0000}"/>
    <cellStyle name="Notas 2 2 5 4 2 4 3" xfId="28578" xr:uid="{00000000-0005-0000-0000-0000A46F0000}"/>
    <cellStyle name="Notas 2 2 5 4 2 4 4" xfId="28579" xr:uid="{00000000-0005-0000-0000-0000A56F0000}"/>
    <cellStyle name="Notas 2 2 5 4 2 4 5" xfId="28580" xr:uid="{00000000-0005-0000-0000-0000A66F0000}"/>
    <cellStyle name="Notas 2 2 5 4 2 4 6" xfId="28581" xr:uid="{00000000-0005-0000-0000-0000A76F0000}"/>
    <cellStyle name="Notas 2 2 5 4 2 5" xfId="28582" xr:uid="{00000000-0005-0000-0000-0000A86F0000}"/>
    <cellStyle name="Notas 2 2 5 4 2 5 2" xfId="28583" xr:uid="{00000000-0005-0000-0000-0000A96F0000}"/>
    <cellStyle name="Notas 2 2 5 4 2 5 3" xfId="28584" xr:uid="{00000000-0005-0000-0000-0000AA6F0000}"/>
    <cellStyle name="Notas 2 2 5 4 2 5 4" xfId="28585" xr:uid="{00000000-0005-0000-0000-0000AB6F0000}"/>
    <cellStyle name="Notas 2 2 5 4 2 5 5" xfId="28586" xr:uid="{00000000-0005-0000-0000-0000AC6F0000}"/>
    <cellStyle name="Notas 2 2 5 4 2 5 6" xfId="28587" xr:uid="{00000000-0005-0000-0000-0000AD6F0000}"/>
    <cellStyle name="Notas 2 2 5 4 2 6" xfId="28588" xr:uid="{00000000-0005-0000-0000-0000AE6F0000}"/>
    <cellStyle name="Notas 2 2 5 4 2 6 2" xfId="28589" xr:uid="{00000000-0005-0000-0000-0000AF6F0000}"/>
    <cellStyle name="Notas 2 2 5 4 2 6 3" xfId="28590" xr:uid="{00000000-0005-0000-0000-0000B06F0000}"/>
    <cellStyle name="Notas 2 2 5 4 2 6 4" xfId="28591" xr:uid="{00000000-0005-0000-0000-0000B16F0000}"/>
    <cellStyle name="Notas 2 2 5 4 2 6 5" xfId="28592" xr:uid="{00000000-0005-0000-0000-0000B26F0000}"/>
    <cellStyle name="Notas 2 2 5 4 2 6 6" xfId="28593" xr:uid="{00000000-0005-0000-0000-0000B36F0000}"/>
    <cellStyle name="Notas 2 2 5 4 2 7" xfId="28594" xr:uid="{00000000-0005-0000-0000-0000B46F0000}"/>
    <cellStyle name="Notas 2 2 5 4 2 7 2" xfId="28595" xr:uid="{00000000-0005-0000-0000-0000B56F0000}"/>
    <cellStyle name="Notas 2 2 5 4 2 7 3" xfId="28596" xr:uid="{00000000-0005-0000-0000-0000B66F0000}"/>
    <cellStyle name="Notas 2 2 5 4 2 7 4" xfId="28597" xr:uid="{00000000-0005-0000-0000-0000B76F0000}"/>
    <cellStyle name="Notas 2 2 5 4 2 7 5" xfId="28598" xr:uid="{00000000-0005-0000-0000-0000B86F0000}"/>
    <cellStyle name="Notas 2 2 5 4 2 7 6" xfId="28599" xr:uid="{00000000-0005-0000-0000-0000B96F0000}"/>
    <cellStyle name="Notas 2 2 5 4 2 8" xfId="28600" xr:uid="{00000000-0005-0000-0000-0000BA6F0000}"/>
    <cellStyle name="Notas 2 2 5 4 2 8 2" xfId="28601" xr:uid="{00000000-0005-0000-0000-0000BB6F0000}"/>
    <cellStyle name="Notas 2 2 5 4 2 8 3" xfId="28602" xr:uid="{00000000-0005-0000-0000-0000BC6F0000}"/>
    <cellStyle name="Notas 2 2 5 4 2 8 4" xfId="28603" xr:uid="{00000000-0005-0000-0000-0000BD6F0000}"/>
    <cellStyle name="Notas 2 2 5 4 2 8 5" xfId="28604" xr:uid="{00000000-0005-0000-0000-0000BE6F0000}"/>
    <cellStyle name="Notas 2 2 5 4 2 8 6" xfId="28605" xr:uid="{00000000-0005-0000-0000-0000BF6F0000}"/>
    <cellStyle name="Notas 2 2 5 4 2 9" xfId="28606" xr:uid="{00000000-0005-0000-0000-0000C06F0000}"/>
    <cellStyle name="Notas 2 2 5 4 3" xfId="28607" xr:uid="{00000000-0005-0000-0000-0000C16F0000}"/>
    <cellStyle name="Notas 2 2 5 4 3 2" xfId="28608" xr:uid="{00000000-0005-0000-0000-0000C26F0000}"/>
    <cellStyle name="Notas 2 2 5 4 3 2 2" xfId="28609" xr:uid="{00000000-0005-0000-0000-0000C36F0000}"/>
    <cellStyle name="Notas 2 2 5 4 3 2 3" xfId="28610" xr:uid="{00000000-0005-0000-0000-0000C46F0000}"/>
    <cellStyle name="Notas 2 2 5 4 3 2 4" xfId="28611" xr:uid="{00000000-0005-0000-0000-0000C56F0000}"/>
    <cellStyle name="Notas 2 2 5 4 3 3" xfId="28612" xr:uid="{00000000-0005-0000-0000-0000C66F0000}"/>
    <cellStyle name="Notas 2 2 5 4 3 4" xfId="28613" xr:uid="{00000000-0005-0000-0000-0000C76F0000}"/>
    <cellStyle name="Notas 2 2 5 4 3 5" xfId="28614" xr:uid="{00000000-0005-0000-0000-0000C86F0000}"/>
    <cellStyle name="Notas 2 2 5 4 3 6" xfId="28615" xr:uid="{00000000-0005-0000-0000-0000C96F0000}"/>
    <cellStyle name="Notas 2 2 5 4 3 7" xfId="28616" xr:uid="{00000000-0005-0000-0000-0000CA6F0000}"/>
    <cellStyle name="Notas 2 2 5 4 4" xfId="28617" xr:uid="{00000000-0005-0000-0000-0000CB6F0000}"/>
    <cellStyle name="Notas 2 2 5 4 4 2" xfId="28618" xr:uid="{00000000-0005-0000-0000-0000CC6F0000}"/>
    <cellStyle name="Notas 2 2 5 4 4 2 2" xfId="28619" xr:uid="{00000000-0005-0000-0000-0000CD6F0000}"/>
    <cellStyle name="Notas 2 2 5 4 4 3" xfId="28620" xr:uid="{00000000-0005-0000-0000-0000CE6F0000}"/>
    <cellStyle name="Notas 2 2 5 4 4 4" xfId="28621" xr:uid="{00000000-0005-0000-0000-0000CF6F0000}"/>
    <cellStyle name="Notas 2 2 5 4 4 5" xfId="28622" xr:uid="{00000000-0005-0000-0000-0000D06F0000}"/>
    <cellStyle name="Notas 2 2 5 4 4 6" xfId="28623" xr:uid="{00000000-0005-0000-0000-0000D16F0000}"/>
    <cellStyle name="Notas 2 2 5 4 4 7" xfId="28624" xr:uid="{00000000-0005-0000-0000-0000D26F0000}"/>
    <cellStyle name="Notas 2 2 5 4 5" xfId="28625" xr:uid="{00000000-0005-0000-0000-0000D36F0000}"/>
    <cellStyle name="Notas 2 2 5 4 5 2" xfId="28626" xr:uid="{00000000-0005-0000-0000-0000D46F0000}"/>
    <cellStyle name="Notas 2 2 5 4 5 3" xfId="28627" xr:uid="{00000000-0005-0000-0000-0000D56F0000}"/>
    <cellStyle name="Notas 2 2 5 4 5 4" xfId="28628" xr:uid="{00000000-0005-0000-0000-0000D66F0000}"/>
    <cellStyle name="Notas 2 2 5 4 5 5" xfId="28629" xr:uid="{00000000-0005-0000-0000-0000D76F0000}"/>
    <cellStyle name="Notas 2 2 5 4 5 6" xfId="28630" xr:uid="{00000000-0005-0000-0000-0000D86F0000}"/>
    <cellStyle name="Notas 2 2 5 4 6" xfId="28631" xr:uid="{00000000-0005-0000-0000-0000D96F0000}"/>
    <cellStyle name="Notas 2 2 5 4 6 2" xfId="28632" xr:uid="{00000000-0005-0000-0000-0000DA6F0000}"/>
    <cellStyle name="Notas 2 2 5 4 6 3" xfId="28633" xr:uid="{00000000-0005-0000-0000-0000DB6F0000}"/>
    <cellStyle name="Notas 2 2 5 4 6 4" xfId="28634" xr:uid="{00000000-0005-0000-0000-0000DC6F0000}"/>
    <cellStyle name="Notas 2 2 5 4 6 5" xfId="28635" xr:uid="{00000000-0005-0000-0000-0000DD6F0000}"/>
    <cellStyle name="Notas 2 2 5 4 6 6" xfId="28636" xr:uid="{00000000-0005-0000-0000-0000DE6F0000}"/>
    <cellStyle name="Notas 2 2 5 4 7" xfId="28637" xr:uid="{00000000-0005-0000-0000-0000DF6F0000}"/>
    <cellStyle name="Notas 2 2 5 4 7 2" xfId="28638" xr:uid="{00000000-0005-0000-0000-0000E06F0000}"/>
    <cellStyle name="Notas 2 2 5 4 7 3" xfId="28639" xr:uid="{00000000-0005-0000-0000-0000E16F0000}"/>
    <cellStyle name="Notas 2 2 5 4 7 4" xfId="28640" xr:uid="{00000000-0005-0000-0000-0000E26F0000}"/>
    <cellStyle name="Notas 2 2 5 4 7 5" xfId="28641" xr:uid="{00000000-0005-0000-0000-0000E36F0000}"/>
    <cellStyle name="Notas 2 2 5 4 7 6" xfId="28642" xr:uid="{00000000-0005-0000-0000-0000E46F0000}"/>
    <cellStyle name="Notas 2 2 5 4 8" xfId="28643" xr:uid="{00000000-0005-0000-0000-0000E56F0000}"/>
    <cellStyle name="Notas 2 2 5 4 8 2" xfId="28644" xr:uid="{00000000-0005-0000-0000-0000E66F0000}"/>
    <cellStyle name="Notas 2 2 5 4 8 3" xfId="28645" xr:uid="{00000000-0005-0000-0000-0000E76F0000}"/>
    <cellStyle name="Notas 2 2 5 4 8 4" xfId="28646" xr:uid="{00000000-0005-0000-0000-0000E86F0000}"/>
    <cellStyle name="Notas 2 2 5 4 8 5" xfId="28647" xr:uid="{00000000-0005-0000-0000-0000E96F0000}"/>
    <cellStyle name="Notas 2 2 5 4 8 6" xfId="28648" xr:uid="{00000000-0005-0000-0000-0000EA6F0000}"/>
    <cellStyle name="Notas 2 2 5 4 9" xfId="28649" xr:uid="{00000000-0005-0000-0000-0000EB6F0000}"/>
    <cellStyle name="Notas 2 2 5 4 9 2" xfId="28650" xr:uid="{00000000-0005-0000-0000-0000EC6F0000}"/>
    <cellStyle name="Notas 2 2 5 4 9 3" xfId="28651" xr:uid="{00000000-0005-0000-0000-0000ED6F0000}"/>
    <cellStyle name="Notas 2 2 5 4 9 4" xfId="28652" xr:uid="{00000000-0005-0000-0000-0000EE6F0000}"/>
    <cellStyle name="Notas 2 2 5 4 9 5" xfId="28653" xr:uid="{00000000-0005-0000-0000-0000EF6F0000}"/>
    <cellStyle name="Notas 2 2 5 4 9 6" xfId="28654" xr:uid="{00000000-0005-0000-0000-0000F06F0000}"/>
    <cellStyle name="Notas 2 2 5 5" xfId="28655" xr:uid="{00000000-0005-0000-0000-0000F16F0000}"/>
    <cellStyle name="Notas 2 2 5 5 10" xfId="28656" xr:uid="{00000000-0005-0000-0000-0000F26F0000}"/>
    <cellStyle name="Notas 2 2 5 5 11" xfId="28657" xr:uid="{00000000-0005-0000-0000-0000F36F0000}"/>
    <cellStyle name="Notas 2 2 5 5 12" xfId="28658" xr:uid="{00000000-0005-0000-0000-0000F46F0000}"/>
    <cellStyle name="Notas 2 2 5 5 13" xfId="28659" xr:uid="{00000000-0005-0000-0000-0000F56F0000}"/>
    <cellStyle name="Notas 2 2 5 5 14" xfId="28660" xr:uid="{00000000-0005-0000-0000-0000F66F0000}"/>
    <cellStyle name="Notas 2 2 5 5 2" xfId="28661" xr:uid="{00000000-0005-0000-0000-0000F76F0000}"/>
    <cellStyle name="Notas 2 2 5 5 2 2" xfId="28662" xr:uid="{00000000-0005-0000-0000-0000F86F0000}"/>
    <cellStyle name="Notas 2 2 5 5 2 3" xfId="28663" xr:uid="{00000000-0005-0000-0000-0000F96F0000}"/>
    <cellStyle name="Notas 2 2 5 5 2 4" xfId="28664" xr:uid="{00000000-0005-0000-0000-0000FA6F0000}"/>
    <cellStyle name="Notas 2 2 5 5 2 5" xfId="28665" xr:uid="{00000000-0005-0000-0000-0000FB6F0000}"/>
    <cellStyle name="Notas 2 2 5 5 2 6" xfId="28666" xr:uid="{00000000-0005-0000-0000-0000FC6F0000}"/>
    <cellStyle name="Notas 2 2 5 5 2 7" xfId="28667" xr:uid="{00000000-0005-0000-0000-0000FD6F0000}"/>
    <cellStyle name="Notas 2 2 5 5 3" xfId="28668" xr:uid="{00000000-0005-0000-0000-0000FE6F0000}"/>
    <cellStyle name="Notas 2 2 5 5 3 2" xfId="28669" xr:uid="{00000000-0005-0000-0000-0000FF6F0000}"/>
    <cellStyle name="Notas 2 2 5 5 3 3" xfId="28670" xr:uid="{00000000-0005-0000-0000-000000700000}"/>
    <cellStyle name="Notas 2 2 5 5 3 4" xfId="28671" xr:uid="{00000000-0005-0000-0000-000001700000}"/>
    <cellStyle name="Notas 2 2 5 5 3 5" xfId="28672" xr:uid="{00000000-0005-0000-0000-000002700000}"/>
    <cellStyle name="Notas 2 2 5 5 3 6" xfId="28673" xr:uid="{00000000-0005-0000-0000-000003700000}"/>
    <cellStyle name="Notas 2 2 5 5 4" xfId="28674" xr:uid="{00000000-0005-0000-0000-000004700000}"/>
    <cellStyle name="Notas 2 2 5 5 4 2" xfId="28675" xr:uid="{00000000-0005-0000-0000-000005700000}"/>
    <cellStyle name="Notas 2 2 5 5 4 3" xfId="28676" xr:uid="{00000000-0005-0000-0000-000006700000}"/>
    <cellStyle name="Notas 2 2 5 5 4 4" xfId="28677" xr:uid="{00000000-0005-0000-0000-000007700000}"/>
    <cellStyle name="Notas 2 2 5 5 4 5" xfId="28678" xr:uid="{00000000-0005-0000-0000-000008700000}"/>
    <cellStyle name="Notas 2 2 5 5 4 6" xfId="28679" xr:uid="{00000000-0005-0000-0000-000009700000}"/>
    <cellStyle name="Notas 2 2 5 5 5" xfId="28680" xr:uid="{00000000-0005-0000-0000-00000A700000}"/>
    <cellStyle name="Notas 2 2 5 5 5 2" xfId="28681" xr:uid="{00000000-0005-0000-0000-00000B700000}"/>
    <cellStyle name="Notas 2 2 5 5 5 3" xfId="28682" xr:uid="{00000000-0005-0000-0000-00000C700000}"/>
    <cellStyle name="Notas 2 2 5 5 5 4" xfId="28683" xr:uid="{00000000-0005-0000-0000-00000D700000}"/>
    <cellStyle name="Notas 2 2 5 5 5 5" xfId="28684" xr:uid="{00000000-0005-0000-0000-00000E700000}"/>
    <cellStyle name="Notas 2 2 5 5 5 6" xfId="28685" xr:uid="{00000000-0005-0000-0000-00000F700000}"/>
    <cellStyle name="Notas 2 2 5 5 6" xfId="28686" xr:uid="{00000000-0005-0000-0000-000010700000}"/>
    <cellStyle name="Notas 2 2 5 5 6 2" xfId="28687" xr:uid="{00000000-0005-0000-0000-000011700000}"/>
    <cellStyle name="Notas 2 2 5 5 6 3" xfId="28688" xr:uid="{00000000-0005-0000-0000-000012700000}"/>
    <cellStyle name="Notas 2 2 5 5 6 4" xfId="28689" xr:uid="{00000000-0005-0000-0000-000013700000}"/>
    <cellStyle name="Notas 2 2 5 5 6 5" xfId="28690" xr:uid="{00000000-0005-0000-0000-000014700000}"/>
    <cellStyle name="Notas 2 2 5 5 6 6" xfId="28691" xr:uid="{00000000-0005-0000-0000-000015700000}"/>
    <cellStyle name="Notas 2 2 5 5 7" xfId="28692" xr:uid="{00000000-0005-0000-0000-000016700000}"/>
    <cellStyle name="Notas 2 2 5 5 7 2" xfId="28693" xr:uid="{00000000-0005-0000-0000-000017700000}"/>
    <cellStyle name="Notas 2 2 5 5 7 3" xfId="28694" xr:uid="{00000000-0005-0000-0000-000018700000}"/>
    <cellStyle name="Notas 2 2 5 5 7 4" xfId="28695" xr:uid="{00000000-0005-0000-0000-000019700000}"/>
    <cellStyle name="Notas 2 2 5 5 7 5" xfId="28696" xr:uid="{00000000-0005-0000-0000-00001A700000}"/>
    <cellStyle name="Notas 2 2 5 5 7 6" xfId="28697" xr:uid="{00000000-0005-0000-0000-00001B700000}"/>
    <cellStyle name="Notas 2 2 5 5 8" xfId="28698" xr:uid="{00000000-0005-0000-0000-00001C700000}"/>
    <cellStyle name="Notas 2 2 5 5 8 2" xfId="28699" xr:uid="{00000000-0005-0000-0000-00001D700000}"/>
    <cellStyle name="Notas 2 2 5 5 8 3" xfId="28700" xr:uid="{00000000-0005-0000-0000-00001E700000}"/>
    <cellStyle name="Notas 2 2 5 5 8 4" xfId="28701" xr:uid="{00000000-0005-0000-0000-00001F700000}"/>
    <cellStyle name="Notas 2 2 5 5 8 5" xfId="28702" xr:uid="{00000000-0005-0000-0000-000020700000}"/>
    <cellStyle name="Notas 2 2 5 5 8 6" xfId="28703" xr:uid="{00000000-0005-0000-0000-000021700000}"/>
    <cellStyle name="Notas 2 2 5 5 9" xfId="28704" xr:uid="{00000000-0005-0000-0000-000022700000}"/>
    <cellStyle name="Notas 2 2 5 6" xfId="28705" xr:uid="{00000000-0005-0000-0000-000023700000}"/>
    <cellStyle name="Notas 2 2 5 6 10" xfId="28706" xr:uid="{00000000-0005-0000-0000-000024700000}"/>
    <cellStyle name="Notas 2 2 5 6 11" xfId="28707" xr:uid="{00000000-0005-0000-0000-000025700000}"/>
    <cellStyle name="Notas 2 2 5 6 12" xfId="28708" xr:uid="{00000000-0005-0000-0000-000026700000}"/>
    <cellStyle name="Notas 2 2 5 6 13" xfId="28709" xr:uid="{00000000-0005-0000-0000-000027700000}"/>
    <cellStyle name="Notas 2 2 5 6 14" xfId="28710" xr:uid="{00000000-0005-0000-0000-000028700000}"/>
    <cellStyle name="Notas 2 2 5 6 2" xfId="28711" xr:uid="{00000000-0005-0000-0000-000029700000}"/>
    <cellStyle name="Notas 2 2 5 6 2 2" xfId="28712" xr:uid="{00000000-0005-0000-0000-00002A700000}"/>
    <cellStyle name="Notas 2 2 5 6 2 3" xfId="28713" xr:uid="{00000000-0005-0000-0000-00002B700000}"/>
    <cellStyle name="Notas 2 2 5 6 2 4" xfId="28714" xr:uid="{00000000-0005-0000-0000-00002C700000}"/>
    <cellStyle name="Notas 2 2 5 6 2 5" xfId="28715" xr:uid="{00000000-0005-0000-0000-00002D700000}"/>
    <cellStyle name="Notas 2 2 5 6 2 6" xfId="28716" xr:uid="{00000000-0005-0000-0000-00002E700000}"/>
    <cellStyle name="Notas 2 2 5 6 2 7" xfId="28717" xr:uid="{00000000-0005-0000-0000-00002F700000}"/>
    <cellStyle name="Notas 2 2 5 6 3" xfId="28718" xr:uid="{00000000-0005-0000-0000-000030700000}"/>
    <cellStyle name="Notas 2 2 5 6 3 2" xfId="28719" xr:uid="{00000000-0005-0000-0000-000031700000}"/>
    <cellStyle name="Notas 2 2 5 6 3 3" xfId="28720" xr:uid="{00000000-0005-0000-0000-000032700000}"/>
    <cellStyle name="Notas 2 2 5 6 3 4" xfId="28721" xr:uid="{00000000-0005-0000-0000-000033700000}"/>
    <cellStyle name="Notas 2 2 5 6 3 5" xfId="28722" xr:uid="{00000000-0005-0000-0000-000034700000}"/>
    <cellStyle name="Notas 2 2 5 6 3 6" xfId="28723" xr:uid="{00000000-0005-0000-0000-000035700000}"/>
    <cellStyle name="Notas 2 2 5 6 4" xfId="28724" xr:uid="{00000000-0005-0000-0000-000036700000}"/>
    <cellStyle name="Notas 2 2 5 6 4 2" xfId="28725" xr:uid="{00000000-0005-0000-0000-000037700000}"/>
    <cellStyle name="Notas 2 2 5 6 4 3" xfId="28726" xr:uid="{00000000-0005-0000-0000-000038700000}"/>
    <cellStyle name="Notas 2 2 5 6 4 4" xfId="28727" xr:uid="{00000000-0005-0000-0000-000039700000}"/>
    <cellStyle name="Notas 2 2 5 6 4 5" xfId="28728" xr:uid="{00000000-0005-0000-0000-00003A700000}"/>
    <cellStyle name="Notas 2 2 5 6 4 6" xfId="28729" xr:uid="{00000000-0005-0000-0000-00003B700000}"/>
    <cellStyle name="Notas 2 2 5 6 5" xfId="28730" xr:uid="{00000000-0005-0000-0000-00003C700000}"/>
    <cellStyle name="Notas 2 2 5 6 5 2" xfId="28731" xr:uid="{00000000-0005-0000-0000-00003D700000}"/>
    <cellStyle name="Notas 2 2 5 6 5 3" xfId="28732" xr:uid="{00000000-0005-0000-0000-00003E700000}"/>
    <cellStyle name="Notas 2 2 5 6 5 4" xfId="28733" xr:uid="{00000000-0005-0000-0000-00003F700000}"/>
    <cellStyle name="Notas 2 2 5 6 5 5" xfId="28734" xr:uid="{00000000-0005-0000-0000-000040700000}"/>
    <cellStyle name="Notas 2 2 5 6 5 6" xfId="28735" xr:uid="{00000000-0005-0000-0000-000041700000}"/>
    <cellStyle name="Notas 2 2 5 6 6" xfId="28736" xr:uid="{00000000-0005-0000-0000-000042700000}"/>
    <cellStyle name="Notas 2 2 5 6 6 2" xfId="28737" xr:uid="{00000000-0005-0000-0000-000043700000}"/>
    <cellStyle name="Notas 2 2 5 6 6 3" xfId="28738" xr:uid="{00000000-0005-0000-0000-000044700000}"/>
    <cellStyle name="Notas 2 2 5 6 6 4" xfId="28739" xr:uid="{00000000-0005-0000-0000-000045700000}"/>
    <cellStyle name="Notas 2 2 5 6 6 5" xfId="28740" xr:uid="{00000000-0005-0000-0000-000046700000}"/>
    <cellStyle name="Notas 2 2 5 6 6 6" xfId="28741" xr:uid="{00000000-0005-0000-0000-000047700000}"/>
    <cellStyle name="Notas 2 2 5 6 7" xfId="28742" xr:uid="{00000000-0005-0000-0000-000048700000}"/>
    <cellStyle name="Notas 2 2 5 6 7 2" xfId="28743" xr:uid="{00000000-0005-0000-0000-000049700000}"/>
    <cellStyle name="Notas 2 2 5 6 7 3" xfId="28744" xr:uid="{00000000-0005-0000-0000-00004A700000}"/>
    <cellStyle name="Notas 2 2 5 6 7 4" xfId="28745" xr:uid="{00000000-0005-0000-0000-00004B700000}"/>
    <cellStyle name="Notas 2 2 5 6 7 5" xfId="28746" xr:uid="{00000000-0005-0000-0000-00004C700000}"/>
    <cellStyle name="Notas 2 2 5 6 7 6" xfId="28747" xr:uid="{00000000-0005-0000-0000-00004D700000}"/>
    <cellStyle name="Notas 2 2 5 6 8" xfId="28748" xr:uid="{00000000-0005-0000-0000-00004E700000}"/>
    <cellStyle name="Notas 2 2 5 6 8 2" xfId="28749" xr:uid="{00000000-0005-0000-0000-00004F700000}"/>
    <cellStyle name="Notas 2 2 5 6 8 3" xfId="28750" xr:uid="{00000000-0005-0000-0000-000050700000}"/>
    <cellStyle name="Notas 2 2 5 6 8 4" xfId="28751" xr:uid="{00000000-0005-0000-0000-000051700000}"/>
    <cellStyle name="Notas 2 2 5 6 8 5" xfId="28752" xr:uid="{00000000-0005-0000-0000-000052700000}"/>
    <cellStyle name="Notas 2 2 5 6 8 6" xfId="28753" xr:uid="{00000000-0005-0000-0000-000053700000}"/>
    <cellStyle name="Notas 2 2 5 6 9" xfId="28754" xr:uid="{00000000-0005-0000-0000-000054700000}"/>
    <cellStyle name="Notas 2 2 5 7" xfId="28755" xr:uid="{00000000-0005-0000-0000-000055700000}"/>
    <cellStyle name="Notas 2 2 5 7 10" xfId="28756" xr:uid="{00000000-0005-0000-0000-000056700000}"/>
    <cellStyle name="Notas 2 2 5 7 11" xfId="28757" xr:uid="{00000000-0005-0000-0000-000057700000}"/>
    <cellStyle name="Notas 2 2 5 7 12" xfId="28758" xr:uid="{00000000-0005-0000-0000-000058700000}"/>
    <cellStyle name="Notas 2 2 5 7 13" xfId="28759" xr:uid="{00000000-0005-0000-0000-000059700000}"/>
    <cellStyle name="Notas 2 2 5 7 14" xfId="28760" xr:uid="{00000000-0005-0000-0000-00005A700000}"/>
    <cellStyle name="Notas 2 2 5 7 2" xfId="28761" xr:uid="{00000000-0005-0000-0000-00005B700000}"/>
    <cellStyle name="Notas 2 2 5 7 2 2" xfId="28762" xr:uid="{00000000-0005-0000-0000-00005C700000}"/>
    <cellStyle name="Notas 2 2 5 7 2 3" xfId="28763" xr:uid="{00000000-0005-0000-0000-00005D700000}"/>
    <cellStyle name="Notas 2 2 5 7 2 4" xfId="28764" xr:uid="{00000000-0005-0000-0000-00005E700000}"/>
    <cellStyle name="Notas 2 2 5 7 2 5" xfId="28765" xr:uid="{00000000-0005-0000-0000-00005F700000}"/>
    <cellStyle name="Notas 2 2 5 7 2 6" xfId="28766" xr:uid="{00000000-0005-0000-0000-000060700000}"/>
    <cellStyle name="Notas 2 2 5 7 2 7" xfId="28767" xr:uid="{00000000-0005-0000-0000-000061700000}"/>
    <cellStyle name="Notas 2 2 5 7 3" xfId="28768" xr:uid="{00000000-0005-0000-0000-000062700000}"/>
    <cellStyle name="Notas 2 2 5 7 3 2" xfId="28769" xr:uid="{00000000-0005-0000-0000-000063700000}"/>
    <cellStyle name="Notas 2 2 5 7 3 3" xfId="28770" xr:uid="{00000000-0005-0000-0000-000064700000}"/>
    <cellStyle name="Notas 2 2 5 7 3 4" xfId="28771" xr:uid="{00000000-0005-0000-0000-000065700000}"/>
    <cellStyle name="Notas 2 2 5 7 3 5" xfId="28772" xr:uid="{00000000-0005-0000-0000-000066700000}"/>
    <cellStyle name="Notas 2 2 5 7 3 6" xfId="28773" xr:uid="{00000000-0005-0000-0000-000067700000}"/>
    <cellStyle name="Notas 2 2 5 7 3 7" xfId="28774" xr:uid="{00000000-0005-0000-0000-000068700000}"/>
    <cellStyle name="Notas 2 2 5 7 4" xfId="28775" xr:uid="{00000000-0005-0000-0000-000069700000}"/>
    <cellStyle name="Notas 2 2 5 7 4 2" xfId="28776" xr:uid="{00000000-0005-0000-0000-00006A700000}"/>
    <cellStyle name="Notas 2 2 5 7 4 3" xfId="28777" xr:uid="{00000000-0005-0000-0000-00006B700000}"/>
    <cellStyle name="Notas 2 2 5 7 4 4" xfId="28778" xr:uid="{00000000-0005-0000-0000-00006C700000}"/>
    <cellStyle name="Notas 2 2 5 7 4 5" xfId="28779" xr:uid="{00000000-0005-0000-0000-00006D700000}"/>
    <cellStyle name="Notas 2 2 5 7 4 6" xfId="28780" xr:uid="{00000000-0005-0000-0000-00006E700000}"/>
    <cellStyle name="Notas 2 2 5 7 5" xfId="28781" xr:uid="{00000000-0005-0000-0000-00006F700000}"/>
    <cellStyle name="Notas 2 2 5 7 5 2" xfId="28782" xr:uid="{00000000-0005-0000-0000-000070700000}"/>
    <cellStyle name="Notas 2 2 5 7 5 3" xfId="28783" xr:uid="{00000000-0005-0000-0000-000071700000}"/>
    <cellStyle name="Notas 2 2 5 7 5 4" xfId="28784" xr:uid="{00000000-0005-0000-0000-000072700000}"/>
    <cellStyle name="Notas 2 2 5 7 5 5" xfId="28785" xr:uid="{00000000-0005-0000-0000-000073700000}"/>
    <cellStyle name="Notas 2 2 5 7 5 6" xfId="28786" xr:uid="{00000000-0005-0000-0000-000074700000}"/>
    <cellStyle name="Notas 2 2 5 7 6" xfId="28787" xr:uid="{00000000-0005-0000-0000-000075700000}"/>
    <cellStyle name="Notas 2 2 5 7 6 2" xfId="28788" xr:uid="{00000000-0005-0000-0000-000076700000}"/>
    <cellStyle name="Notas 2 2 5 7 6 3" xfId="28789" xr:uid="{00000000-0005-0000-0000-000077700000}"/>
    <cellStyle name="Notas 2 2 5 7 6 4" xfId="28790" xr:uid="{00000000-0005-0000-0000-000078700000}"/>
    <cellStyle name="Notas 2 2 5 7 6 5" xfId="28791" xr:uid="{00000000-0005-0000-0000-000079700000}"/>
    <cellStyle name="Notas 2 2 5 7 6 6" xfId="28792" xr:uid="{00000000-0005-0000-0000-00007A700000}"/>
    <cellStyle name="Notas 2 2 5 7 7" xfId="28793" xr:uid="{00000000-0005-0000-0000-00007B700000}"/>
    <cellStyle name="Notas 2 2 5 7 7 2" xfId="28794" xr:uid="{00000000-0005-0000-0000-00007C700000}"/>
    <cellStyle name="Notas 2 2 5 7 7 3" xfId="28795" xr:uid="{00000000-0005-0000-0000-00007D700000}"/>
    <cellStyle name="Notas 2 2 5 7 7 4" xfId="28796" xr:uid="{00000000-0005-0000-0000-00007E700000}"/>
    <cellStyle name="Notas 2 2 5 7 7 5" xfId="28797" xr:uid="{00000000-0005-0000-0000-00007F700000}"/>
    <cellStyle name="Notas 2 2 5 7 7 6" xfId="28798" xr:uid="{00000000-0005-0000-0000-000080700000}"/>
    <cellStyle name="Notas 2 2 5 7 8" xfId="28799" xr:uid="{00000000-0005-0000-0000-000081700000}"/>
    <cellStyle name="Notas 2 2 5 7 8 2" xfId="28800" xr:uid="{00000000-0005-0000-0000-000082700000}"/>
    <cellStyle name="Notas 2 2 5 7 8 3" xfId="28801" xr:uid="{00000000-0005-0000-0000-000083700000}"/>
    <cellStyle name="Notas 2 2 5 7 8 4" xfId="28802" xr:uid="{00000000-0005-0000-0000-000084700000}"/>
    <cellStyle name="Notas 2 2 5 7 8 5" xfId="28803" xr:uid="{00000000-0005-0000-0000-000085700000}"/>
    <cellStyle name="Notas 2 2 5 7 8 6" xfId="28804" xr:uid="{00000000-0005-0000-0000-000086700000}"/>
    <cellStyle name="Notas 2 2 5 7 9" xfId="28805" xr:uid="{00000000-0005-0000-0000-000087700000}"/>
    <cellStyle name="Notas 2 2 5 8" xfId="28806" xr:uid="{00000000-0005-0000-0000-000088700000}"/>
    <cellStyle name="Notas 2 2 5 8 10" xfId="28807" xr:uid="{00000000-0005-0000-0000-000089700000}"/>
    <cellStyle name="Notas 2 2 5 8 11" xfId="28808" xr:uid="{00000000-0005-0000-0000-00008A700000}"/>
    <cellStyle name="Notas 2 2 5 8 12" xfId="28809" xr:uid="{00000000-0005-0000-0000-00008B700000}"/>
    <cellStyle name="Notas 2 2 5 8 13" xfId="28810" xr:uid="{00000000-0005-0000-0000-00008C700000}"/>
    <cellStyle name="Notas 2 2 5 8 14" xfId="28811" xr:uid="{00000000-0005-0000-0000-00008D700000}"/>
    <cellStyle name="Notas 2 2 5 8 2" xfId="28812" xr:uid="{00000000-0005-0000-0000-00008E700000}"/>
    <cellStyle name="Notas 2 2 5 8 2 2" xfId="28813" xr:uid="{00000000-0005-0000-0000-00008F700000}"/>
    <cellStyle name="Notas 2 2 5 8 2 3" xfId="28814" xr:uid="{00000000-0005-0000-0000-000090700000}"/>
    <cellStyle name="Notas 2 2 5 8 2 4" xfId="28815" xr:uid="{00000000-0005-0000-0000-000091700000}"/>
    <cellStyle name="Notas 2 2 5 8 2 5" xfId="28816" xr:uid="{00000000-0005-0000-0000-000092700000}"/>
    <cellStyle name="Notas 2 2 5 8 2 6" xfId="28817" xr:uid="{00000000-0005-0000-0000-000093700000}"/>
    <cellStyle name="Notas 2 2 5 8 2 7" xfId="28818" xr:uid="{00000000-0005-0000-0000-000094700000}"/>
    <cellStyle name="Notas 2 2 5 8 3" xfId="28819" xr:uid="{00000000-0005-0000-0000-000095700000}"/>
    <cellStyle name="Notas 2 2 5 8 3 2" xfId="28820" xr:uid="{00000000-0005-0000-0000-000096700000}"/>
    <cellStyle name="Notas 2 2 5 8 3 3" xfId="28821" xr:uid="{00000000-0005-0000-0000-000097700000}"/>
    <cellStyle name="Notas 2 2 5 8 3 4" xfId="28822" xr:uid="{00000000-0005-0000-0000-000098700000}"/>
    <cellStyle name="Notas 2 2 5 8 3 5" xfId="28823" xr:uid="{00000000-0005-0000-0000-000099700000}"/>
    <cellStyle name="Notas 2 2 5 8 3 6" xfId="28824" xr:uid="{00000000-0005-0000-0000-00009A700000}"/>
    <cellStyle name="Notas 2 2 5 8 4" xfId="28825" xr:uid="{00000000-0005-0000-0000-00009B700000}"/>
    <cellStyle name="Notas 2 2 5 8 4 2" xfId="28826" xr:uid="{00000000-0005-0000-0000-00009C700000}"/>
    <cellStyle name="Notas 2 2 5 8 4 3" xfId="28827" xr:uid="{00000000-0005-0000-0000-00009D700000}"/>
    <cellStyle name="Notas 2 2 5 8 4 4" xfId="28828" xr:uid="{00000000-0005-0000-0000-00009E700000}"/>
    <cellStyle name="Notas 2 2 5 8 4 5" xfId="28829" xr:uid="{00000000-0005-0000-0000-00009F700000}"/>
    <cellStyle name="Notas 2 2 5 8 4 6" xfId="28830" xr:uid="{00000000-0005-0000-0000-0000A0700000}"/>
    <cellStyle name="Notas 2 2 5 8 5" xfId="28831" xr:uid="{00000000-0005-0000-0000-0000A1700000}"/>
    <cellStyle name="Notas 2 2 5 8 5 2" xfId="28832" xr:uid="{00000000-0005-0000-0000-0000A2700000}"/>
    <cellStyle name="Notas 2 2 5 8 5 3" xfId="28833" xr:uid="{00000000-0005-0000-0000-0000A3700000}"/>
    <cellStyle name="Notas 2 2 5 8 5 4" xfId="28834" xr:uid="{00000000-0005-0000-0000-0000A4700000}"/>
    <cellStyle name="Notas 2 2 5 8 5 5" xfId="28835" xr:uid="{00000000-0005-0000-0000-0000A5700000}"/>
    <cellStyle name="Notas 2 2 5 8 5 6" xfId="28836" xr:uid="{00000000-0005-0000-0000-0000A6700000}"/>
    <cellStyle name="Notas 2 2 5 8 6" xfId="28837" xr:uid="{00000000-0005-0000-0000-0000A7700000}"/>
    <cellStyle name="Notas 2 2 5 8 6 2" xfId="28838" xr:uid="{00000000-0005-0000-0000-0000A8700000}"/>
    <cellStyle name="Notas 2 2 5 8 6 3" xfId="28839" xr:uid="{00000000-0005-0000-0000-0000A9700000}"/>
    <cellStyle name="Notas 2 2 5 8 6 4" xfId="28840" xr:uid="{00000000-0005-0000-0000-0000AA700000}"/>
    <cellStyle name="Notas 2 2 5 8 6 5" xfId="28841" xr:uid="{00000000-0005-0000-0000-0000AB700000}"/>
    <cellStyle name="Notas 2 2 5 8 6 6" xfId="28842" xr:uid="{00000000-0005-0000-0000-0000AC700000}"/>
    <cellStyle name="Notas 2 2 5 8 7" xfId="28843" xr:uid="{00000000-0005-0000-0000-0000AD700000}"/>
    <cellStyle name="Notas 2 2 5 8 7 2" xfId="28844" xr:uid="{00000000-0005-0000-0000-0000AE700000}"/>
    <cellStyle name="Notas 2 2 5 8 7 3" xfId="28845" xr:uid="{00000000-0005-0000-0000-0000AF700000}"/>
    <cellStyle name="Notas 2 2 5 8 7 4" xfId="28846" xr:uid="{00000000-0005-0000-0000-0000B0700000}"/>
    <cellStyle name="Notas 2 2 5 8 7 5" xfId="28847" xr:uid="{00000000-0005-0000-0000-0000B1700000}"/>
    <cellStyle name="Notas 2 2 5 8 7 6" xfId="28848" xr:uid="{00000000-0005-0000-0000-0000B2700000}"/>
    <cellStyle name="Notas 2 2 5 8 8" xfId="28849" xr:uid="{00000000-0005-0000-0000-0000B3700000}"/>
    <cellStyle name="Notas 2 2 5 8 8 2" xfId="28850" xr:uid="{00000000-0005-0000-0000-0000B4700000}"/>
    <cellStyle name="Notas 2 2 5 8 8 3" xfId="28851" xr:uid="{00000000-0005-0000-0000-0000B5700000}"/>
    <cellStyle name="Notas 2 2 5 8 8 4" xfId="28852" xr:uid="{00000000-0005-0000-0000-0000B6700000}"/>
    <cellStyle name="Notas 2 2 5 8 8 5" xfId="28853" xr:uid="{00000000-0005-0000-0000-0000B7700000}"/>
    <cellStyle name="Notas 2 2 5 8 8 6" xfId="28854" xr:uid="{00000000-0005-0000-0000-0000B8700000}"/>
    <cellStyle name="Notas 2 2 5 8 9" xfId="28855" xr:uid="{00000000-0005-0000-0000-0000B9700000}"/>
    <cellStyle name="Notas 2 2 5 9" xfId="28856" xr:uid="{00000000-0005-0000-0000-0000BA700000}"/>
    <cellStyle name="Notas 2 2 5 9 10" xfId="28857" xr:uid="{00000000-0005-0000-0000-0000BB700000}"/>
    <cellStyle name="Notas 2 2 5 9 11" xfId="28858" xr:uid="{00000000-0005-0000-0000-0000BC700000}"/>
    <cellStyle name="Notas 2 2 5 9 12" xfId="28859" xr:uid="{00000000-0005-0000-0000-0000BD700000}"/>
    <cellStyle name="Notas 2 2 5 9 13" xfId="28860" xr:uid="{00000000-0005-0000-0000-0000BE700000}"/>
    <cellStyle name="Notas 2 2 5 9 14" xfId="28861" xr:uid="{00000000-0005-0000-0000-0000BF700000}"/>
    <cellStyle name="Notas 2 2 5 9 2" xfId="28862" xr:uid="{00000000-0005-0000-0000-0000C0700000}"/>
    <cellStyle name="Notas 2 2 5 9 2 2" xfId="28863" xr:uid="{00000000-0005-0000-0000-0000C1700000}"/>
    <cellStyle name="Notas 2 2 5 9 2 3" xfId="28864" xr:uid="{00000000-0005-0000-0000-0000C2700000}"/>
    <cellStyle name="Notas 2 2 5 9 2 4" xfId="28865" xr:uid="{00000000-0005-0000-0000-0000C3700000}"/>
    <cellStyle name="Notas 2 2 5 9 2 5" xfId="28866" xr:uid="{00000000-0005-0000-0000-0000C4700000}"/>
    <cellStyle name="Notas 2 2 5 9 2 6" xfId="28867" xr:uid="{00000000-0005-0000-0000-0000C5700000}"/>
    <cellStyle name="Notas 2 2 5 9 3" xfId="28868" xr:uid="{00000000-0005-0000-0000-0000C6700000}"/>
    <cellStyle name="Notas 2 2 5 9 3 2" xfId="28869" xr:uid="{00000000-0005-0000-0000-0000C7700000}"/>
    <cellStyle name="Notas 2 2 5 9 3 3" xfId="28870" xr:uid="{00000000-0005-0000-0000-0000C8700000}"/>
    <cellStyle name="Notas 2 2 5 9 3 4" xfId="28871" xr:uid="{00000000-0005-0000-0000-0000C9700000}"/>
    <cellStyle name="Notas 2 2 5 9 3 5" xfId="28872" xr:uid="{00000000-0005-0000-0000-0000CA700000}"/>
    <cellStyle name="Notas 2 2 5 9 3 6" xfId="28873" xr:uid="{00000000-0005-0000-0000-0000CB700000}"/>
    <cellStyle name="Notas 2 2 5 9 4" xfId="28874" xr:uid="{00000000-0005-0000-0000-0000CC700000}"/>
    <cellStyle name="Notas 2 2 5 9 4 2" xfId="28875" xr:uid="{00000000-0005-0000-0000-0000CD700000}"/>
    <cellStyle name="Notas 2 2 5 9 4 3" xfId="28876" xr:uid="{00000000-0005-0000-0000-0000CE700000}"/>
    <cellStyle name="Notas 2 2 5 9 4 4" xfId="28877" xr:uid="{00000000-0005-0000-0000-0000CF700000}"/>
    <cellStyle name="Notas 2 2 5 9 4 5" xfId="28878" xr:uid="{00000000-0005-0000-0000-0000D0700000}"/>
    <cellStyle name="Notas 2 2 5 9 4 6" xfId="28879" xr:uid="{00000000-0005-0000-0000-0000D1700000}"/>
    <cellStyle name="Notas 2 2 5 9 5" xfId="28880" xr:uid="{00000000-0005-0000-0000-0000D2700000}"/>
    <cellStyle name="Notas 2 2 5 9 5 2" xfId="28881" xr:uid="{00000000-0005-0000-0000-0000D3700000}"/>
    <cellStyle name="Notas 2 2 5 9 5 3" xfId="28882" xr:uid="{00000000-0005-0000-0000-0000D4700000}"/>
    <cellStyle name="Notas 2 2 5 9 5 4" xfId="28883" xr:uid="{00000000-0005-0000-0000-0000D5700000}"/>
    <cellStyle name="Notas 2 2 5 9 5 5" xfId="28884" xr:uid="{00000000-0005-0000-0000-0000D6700000}"/>
    <cellStyle name="Notas 2 2 5 9 5 6" xfId="28885" xr:uid="{00000000-0005-0000-0000-0000D7700000}"/>
    <cellStyle name="Notas 2 2 5 9 6" xfId="28886" xr:uid="{00000000-0005-0000-0000-0000D8700000}"/>
    <cellStyle name="Notas 2 2 5 9 6 2" xfId="28887" xr:uid="{00000000-0005-0000-0000-0000D9700000}"/>
    <cellStyle name="Notas 2 2 5 9 6 3" xfId="28888" xr:uid="{00000000-0005-0000-0000-0000DA700000}"/>
    <cellStyle name="Notas 2 2 5 9 6 4" xfId="28889" xr:uid="{00000000-0005-0000-0000-0000DB700000}"/>
    <cellStyle name="Notas 2 2 5 9 6 5" xfId="28890" xr:uid="{00000000-0005-0000-0000-0000DC700000}"/>
    <cellStyle name="Notas 2 2 5 9 6 6" xfId="28891" xr:uid="{00000000-0005-0000-0000-0000DD700000}"/>
    <cellStyle name="Notas 2 2 5 9 7" xfId="28892" xr:uid="{00000000-0005-0000-0000-0000DE700000}"/>
    <cellStyle name="Notas 2 2 5 9 7 2" xfId="28893" xr:uid="{00000000-0005-0000-0000-0000DF700000}"/>
    <cellStyle name="Notas 2 2 5 9 7 3" xfId="28894" xr:uid="{00000000-0005-0000-0000-0000E0700000}"/>
    <cellStyle name="Notas 2 2 5 9 7 4" xfId="28895" xr:uid="{00000000-0005-0000-0000-0000E1700000}"/>
    <cellStyle name="Notas 2 2 5 9 7 5" xfId="28896" xr:uid="{00000000-0005-0000-0000-0000E2700000}"/>
    <cellStyle name="Notas 2 2 5 9 7 6" xfId="28897" xr:uid="{00000000-0005-0000-0000-0000E3700000}"/>
    <cellStyle name="Notas 2 2 5 9 8" xfId="28898" xr:uid="{00000000-0005-0000-0000-0000E4700000}"/>
    <cellStyle name="Notas 2 2 5 9 8 2" xfId="28899" xr:uid="{00000000-0005-0000-0000-0000E5700000}"/>
    <cellStyle name="Notas 2 2 5 9 8 3" xfId="28900" xr:uid="{00000000-0005-0000-0000-0000E6700000}"/>
    <cellStyle name="Notas 2 2 5 9 8 4" xfId="28901" xr:uid="{00000000-0005-0000-0000-0000E7700000}"/>
    <cellStyle name="Notas 2 2 5 9 8 5" xfId="28902" xr:uid="{00000000-0005-0000-0000-0000E8700000}"/>
    <cellStyle name="Notas 2 2 5 9 8 6" xfId="28903" xr:uid="{00000000-0005-0000-0000-0000E9700000}"/>
    <cellStyle name="Notas 2 2 5 9 9" xfId="28904" xr:uid="{00000000-0005-0000-0000-0000EA700000}"/>
    <cellStyle name="Notas 2 2 50" xfId="28905" xr:uid="{00000000-0005-0000-0000-0000EB700000}"/>
    <cellStyle name="Notas 2 2 50 2" xfId="28906" xr:uid="{00000000-0005-0000-0000-0000EC700000}"/>
    <cellStyle name="Notas 2 2 50 2 2" xfId="28907" xr:uid="{00000000-0005-0000-0000-0000ED700000}"/>
    <cellStyle name="Notas 2 2 50 2 2 2" xfId="28908" xr:uid="{00000000-0005-0000-0000-0000EE700000}"/>
    <cellStyle name="Notas 2 2 50 2 3" xfId="28909" xr:uid="{00000000-0005-0000-0000-0000EF700000}"/>
    <cellStyle name="Notas 2 2 50 2 4" xfId="28910" xr:uid="{00000000-0005-0000-0000-0000F0700000}"/>
    <cellStyle name="Notas 2 2 50 2 5" xfId="28911" xr:uid="{00000000-0005-0000-0000-0000F1700000}"/>
    <cellStyle name="Notas 2 2 50 2 6" xfId="28912" xr:uid="{00000000-0005-0000-0000-0000F2700000}"/>
    <cellStyle name="Notas 2 2 50 3" xfId="28913" xr:uid="{00000000-0005-0000-0000-0000F3700000}"/>
    <cellStyle name="Notas 2 2 50 3 2" xfId="28914" xr:uid="{00000000-0005-0000-0000-0000F4700000}"/>
    <cellStyle name="Notas 2 2 50 4" xfId="28915" xr:uid="{00000000-0005-0000-0000-0000F5700000}"/>
    <cellStyle name="Notas 2 2 50 4 2" xfId="28916" xr:uid="{00000000-0005-0000-0000-0000F6700000}"/>
    <cellStyle name="Notas 2 2 50 5" xfId="28917" xr:uid="{00000000-0005-0000-0000-0000F7700000}"/>
    <cellStyle name="Notas 2 2 51" xfId="28918" xr:uid="{00000000-0005-0000-0000-0000F8700000}"/>
    <cellStyle name="Notas 2 2 51 2" xfId="28919" xr:uid="{00000000-0005-0000-0000-0000F9700000}"/>
    <cellStyle name="Notas 2 2 51 2 2" xfId="28920" xr:uid="{00000000-0005-0000-0000-0000FA700000}"/>
    <cellStyle name="Notas 2 2 51 2 2 2" xfId="28921" xr:uid="{00000000-0005-0000-0000-0000FB700000}"/>
    <cellStyle name="Notas 2 2 51 2 3" xfId="28922" xr:uid="{00000000-0005-0000-0000-0000FC700000}"/>
    <cellStyle name="Notas 2 2 51 2 4" xfId="28923" xr:uid="{00000000-0005-0000-0000-0000FD700000}"/>
    <cellStyle name="Notas 2 2 51 2 5" xfId="28924" xr:uid="{00000000-0005-0000-0000-0000FE700000}"/>
    <cellStyle name="Notas 2 2 51 2 6" xfId="28925" xr:uid="{00000000-0005-0000-0000-0000FF700000}"/>
    <cellStyle name="Notas 2 2 51 3" xfId="28926" xr:uid="{00000000-0005-0000-0000-000000710000}"/>
    <cellStyle name="Notas 2 2 51 3 2" xfId="28927" xr:uid="{00000000-0005-0000-0000-000001710000}"/>
    <cellStyle name="Notas 2 2 51 4" xfId="28928" xr:uid="{00000000-0005-0000-0000-000002710000}"/>
    <cellStyle name="Notas 2 2 51 4 2" xfId="28929" xr:uid="{00000000-0005-0000-0000-000003710000}"/>
    <cellStyle name="Notas 2 2 51 5" xfId="28930" xr:uid="{00000000-0005-0000-0000-000004710000}"/>
    <cellStyle name="Notas 2 2 52" xfId="28931" xr:uid="{00000000-0005-0000-0000-000005710000}"/>
    <cellStyle name="Notas 2 2 52 2" xfId="28932" xr:uid="{00000000-0005-0000-0000-000006710000}"/>
    <cellStyle name="Notas 2 2 52 2 2" xfId="28933" xr:uid="{00000000-0005-0000-0000-000007710000}"/>
    <cellStyle name="Notas 2 2 52 2 2 2" xfId="28934" xr:uid="{00000000-0005-0000-0000-000008710000}"/>
    <cellStyle name="Notas 2 2 52 2 3" xfId="28935" xr:uid="{00000000-0005-0000-0000-000009710000}"/>
    <cellStyle name="Notas 2 2 52 2 4" xfId="28936" xr:uid="{00000000-0005-0000-0000-00000A710000}"/>
    <cellStyle name="Notas 2 2 52 2 5" xfId="28937" xr:uid="{00000000-0005-0000-0000-00000B710000}"/>
    <cellStyle name="Notas 2 2 52 2 6" xfId="28938" xr:uid="{00000000-0005-0000-0000-00000C710000}"/>
    <cellStyle name="Notas 2 2 52 3" xfId="28939" xr:uid="{00000000-0005-0000-0000-00000D710000}"/>
    <cellStyle name="Notas 2 2 52 3 2" xfId="28940" xr:uid="{00000000-0005-0000-0000-00000E710000}"/>
    <cellStyle name="Notas 2 2 52 4" xfId="28941" xr:uid="{00000000-0005-0000-0000-00000F710000}"/>
    <cellStyle name="Notas 2 2 52 4 2" xfId="28942" xr:uid="{00000000-0005-0000-0000-000010710000}"/>
    <cellStyle name="Notas 2 2 52 5" xfId="28943" xr:uid="{00000000-0005-0000-0000-000011710000}"/>
    <cellStyle name="Notas 2 2 53" xfId="28944" xr:uid="{00000000-0005-0000-0000-000012710000}"/>
    <cellStyle name="Notas 2 2 53 2" xfId="28945" xr:uid="{00000000-0005-0000-0000-000013710000}"/>
    <cellStyle name="Notas 2 2 53 2 2" xfId="28946" xr:uid="{00000000-0005-0000-0000-000014710000}"/>
    <cellStyle name="Notas 2 2 53 2 2 2" xfId="28947" xr:uid="{00000000-0005-0000-0000-000015710000}"/>
    <cellStyle name="Notas 2 2 53 2 3" xfId="28948" xr:uid="{00000000-0005-0000-0000-000016710000}"/>
    <cellStyle name="Notas 2 2 53 2 4" xfId="28949" xr:uid="{00000000-0005-0000-0000-000017710000}"/>
    <cellStyle name="Notas 2 2 53 2 5" xfId="28950" xr:uid="{00000000-0005-0000-0000-000018710000}"/>
    <cellStyle name="Notas 2 2 53 2 6" xfId="28951" xr:uid="{00000000-0005-0000-0000-000019710000}"/>
    <cellStyle name="Notas 2 2 53 3" xfId="28952" xr:uid="{00000000-0005-0000-0000-00001A710000}"/>
    <cellStyle name="Notas 2 2 53 3 2" xfId="28953" xr:uid="{00000000-0005-0000-0000-00001B710000}"/>
    <cellStyle name="Notas 2 2 53 4" xfId="28954" xr:uid="{00000000-0005-0000-0000-00001C710000}"/>
    <cellStyle name="Notas 2 2 53 4 2" xfId="28955" xr:uid="{00000000-0005-0000-0000-00001D710000}"/>
    <cellStyle name="Notas 2 2 53 5" xfId="28956" xr:uid="{00000000-0005-0000-0000-00001E710000}"/>
    <cellStyle name="Notas 2 2 54" xfId="28957" xr:uid="{00000000-0005-0000-0000-00001F710000}"/>
    <cellStyle name="Notas 2 2 54 2" xfId="28958" xr:uid="{00000000-0005-0000-0000-000020710000}"/>
    <cellStyle name="Notas 2 2 54 2 2" xfId="28959" xr:uid="{00000000-0005-0000-0000-000021710000}"/>
    <cellStyle name="Notas 2 2 54 2 2 2" xfId="28960" xr:uid="{00000000-0005-0000-0000-000022710000}"/>
    <cellStyle name="Notas 2 2 54 2 3" xfId="28961" xr:uid="{00000000-0005-0000-0000-000023710000}"/>
    <cellStyle name="Notas 2 2 54 2 4" xfId="28962" xr:uid="{00000000-0005-0000-0000-000024710000}"/>
    <cellStyle name="Notas 2 2 54 2 5" xfId="28963" xr:uid="{00000000-0005-0000-0000-000025710000}"/>
    <cellStyle name="Notas 2 2 54 2 6" xfId="28964" xr:uid="{00000000-0005-0000-0000-000026710000}"/>
    <cellStyle name="Notas 2 2 54 3" xfId="28965" xr:uid="{00000000-0005-0000-0000-000027710000}"/>
    <cellStyle name="Notas 2 2 54 3 2" xfId="28966" xr:uid="{00000000-0005-0000-0000-000028710000}"/>
    <cellStyle name="Notas 2 2 54 4" xfId="28967" xr:uid="{00000000-0005-0000-0000-000029710000}"/>
    <cellStyle name="Notas 2 2 54 4 2" xfId="28968" xr:uid="{00000000-0005-0000-0000-00002A710000}"/>
    <cellStyle name="Notas 2 2 54 5" xfId="28969" xr:uid="{00000000-0005-0000-0000-00002B710000}"/>
    <cellStyle name="Notas 2 2 55" xfId="28970" xr:uid="{00000000-0005-0000-0000-00002C710000}"/>
    <cellStyle name="Notas 2 2 55 2" xfId="28971" xr:uid="{00000000-0005-0000-0000-00002D710000}"/>
    <cellStyle name="Notas 2 2 55 2 2" xfId="28972" xr:uid="{00000000-0005-0000-0000-00002E710000}"/>
    <cellStyle name="Notas 2 2 55 2 2 2" xfId="28973" xr:uid="{00000000-0005-0000-0000-00002F710000}"/>
    <cellStyle name="Notas 2 2 55 2 3" xfId="28974" xr:uid="{00000000-0005-0000-0000-000030710000}"/>
    <cellStyle name="Notas 2 2 55 2 4" xfId="28975" xr:uid="{00000000-0005-0000-0000-000031710000}"/>
    <cellStyle name="Notas 2 2 55 2 5" xfId="28976" xr:uid="{00000000-0005-0000-0000-000032710000}"/>
    <cellStyle name="Notas 2 2 55 2 6" xfId="28977" xr:uid="{00000000-0005-0000-0000-000033710000}"/>
    <cellStyle name="Notas 2 2 55 3" xfId="28978" xr:uid="{00000000-0005-0000-0000-000034710000}"/>
    <cellStyle name="Notas 2 2 55 3 2" xfId="28979" xr:uid="{00000000-0005-0000-0000-000035710000}"/>
    <cellStyle name="Notas 2 2 55 4" xfId="28980" xr:uid="{00000000-0005-0000-0000-000036710000}"/>
    <cellStyle name="Notas 2 2 55 4 2" xfId="28981" xr:uid="{00000000-0005-0000-0000-000037710000}"/>
    <cellStyle name="Notas 2 2 55 5" xfId="28982" xr:uid="{00000000-0005-0000-0000-000038710000}"/>
    <cellStyle name="Notas 2 2 56" xfId="28983" xr:uid="{00000000-0005-0000-0000-000039710000}"/>
    <cellStyle name="Notas 2 2 56 2" xfId="28984" xr:uid="{00000000-0005-0000-0000-00003A710000}"/>
    <cellStyle name="Notas 2 2 56 2 2" xfId="28985" xr:uid="{00000000-0005-0000-0000-00003B710000}"/>
    <cellStyle name="Notas 2 2 56 2 2 2" xfId="28986" xr:uid="{00000000-0005-0000-0000-00003C710000}"/>
    <cellStyle name="Notas 2 2 56 2 3" xfId="28987" xr:uid="{00000000-0005-0000-0000-00003D710000}"/>
    <cellStyle name="Notas 2 2 56 2 4" xfId="28988" xr:uid="{00000000-0005-0000-0000-00003E710000}"/>
    <cellStyle name="Notas 2 2 56 2 5" xfId="28989" xr:uid="{00000000-0005-0000-0000-00003F710000}"/>
    <cellStyle name="Notas 2 2 56 2 6" xfId="28990" xr:uid="{00000000-0005-0000-0000-000040710000}"/>
    <cellStyle name="Notas 2 2 56 3" xfId="28991" xr:uid="{00000000-0005-0000-0000-000041710000}"/>
    <cellStyle name="Notas 2 2 56 3 2" xfId="28992" xr:uid="{00000000-0005-0000-0000-000042710000}"/>
    <cellStyle name="Notas 2 2 56 4" xfId="28993" xr:uid="{00000000-0005-0000-0000-000043710000}"/>
    <cellStyle name="Notas 2 2 56 4 2" xfId="28994" xr:uid="{00000000-0005-0000-0000-000044710000}"/>
    <cellStyle name="Notas 2 2 56 5" xfId="28995" xr:uid="{00000000-0005-0000-0000-000045710000}"/>
    <cellStyle name="Notas 2 2 57" xfId="28996" xr:uid="{00000000-0005-0000-0000-000046710000}"/>
    <cellStyle name="Notas 2 2 57 2" xfId="28997" xr:uid="{00000000-0005-0000-0000-000047710000}"/>
    <cellStyle name="Notas 2 2 57 2 2" xfId="28998" xr:uid="{00000000-0005-0000-0000-000048710000}"/>
    <cellStyle name="Notas 2 2 57 2 2 2" xfId="28999" xr:uid="{00000000-0005-0000-0000-000049710000}"/>
    <cellStyle name="Notas 2 2 57 2 3" xfId="29000" xr:uid="{00000000-0005-0000-0000-00004A710000}"/>
    <cellStyle name="Notas 2 2 57 2 4" xfId="29001" xr:uid="{00000000-0005-0000-0000-00004B710000}"/>
    <cellStyle name="Notas 2 2 57 2 5" xfId="29002" xr:uid="{00000000-0005-0000-0000-00004C710000}"/>
    <cellStyle name="Notas 2 2 57 2 6" xfId="29003" xr:uid="{00000000-0005-0000-0000-00004D710000}"/>
    <cellStyle name="Notas 2 2 57 3" xfId="29004" xr:uid="{00000000-0005-0000-0000-00004E710000}"/>
    <cellStyle name="Notas 2 2 57 3 2" xfId="29005" xr:uid="{00000000-0005-0000-0000-00004F710000}"/>
    <cellStyle name="Notas 2 2 57 4" xfId="29006" xr:uid="{00000000-0005-0000-0000-000050710000}"/>
    <cellStyle name="Notas 2 2 57 4 2" xfId="29007" xr:uid="{00000000-0005-0000-0000-000051710000}"/>
    <cellStyle name="Notas 2 2 57 5" xfId="29008" xr:uid="{00000000-0005-0000-0000-000052710000}"/>
    <cellStyle name="Notas 2 2 58" xfId="29009" xr:uid="{00000000-0005-0000-0000-000053710000}"/>
    <cellStyle name="Notas 2 2 58 2" xfId="29010" xr:uid="{00000000-0005-0000-0000-000054710000}"/>
    <cellStyle name="Notas 2 2 58 2 2" xfId="29011" xr:uid="{00000000-0005-0000-0000-000055710000}"/>
    <cellStyle name="Notas 2 2 58 2 2 2" xfId="29012" xr:uid="{00000000-0005-0000-0000-000056710000}"/>
    <cellStyle name="Notas 2 2 58 2 3" xfId="29013" xr:uid="{00000000-0005-0000-0000-000057710000}"/>
    <cellStyle name="Notas 2 2 58 2 4" xfId="29014" xr:uid="{00000000-0005-0000-0000-000058710000}"/>
    <cellStyle name="Notas 2 2 58 2 5" xfId="29015" xr:uid="{00000000-0005-0000-0000-000059710000}"/>
    <cellStyle name="Notas 2 2 58 2 6" xfId="29016" xr:uid="{00000000-0005-0000-0000-00005A710000}"/>
    <cellStyle name="Notas 2 2 58 3" xfId="29017" xr:uid="{00000000-0005-0000-0000-00005B710000}"/>
    <cellStyle name="Notas 2 2 58 3 2" xfId="29018" xr:uid="{00000000-0005-0000-0000-00005C710000}"/>
    <cellStyle name="Notas 2 2 58 4" xfId="29019" xr:uid="{00000000-0005-0000-0000-00005D710000}"/>
    <cellStyle name="Notas 2 2 58 4 2" xfId="29020" xr:uid="{00000000-0005-0000-0000-00005E710000}"/>
    <cellStyle name="Notas 2 2 58 5" xfId="29021" xr:uid="{00000000-0005-0000-0000-00005F710000}"/>
    <cellStyle name="Notas 2 2 59" xfId="29022" xr:uid="{00000000-0005-0000-0000-000060710000}"/>
    <cellStyle name="Notas 2 2 59 2" xfId="29023" xr:uid="{00000000-0005-0000-0000-000061710000}"/>
    <cellStyle name="Notas 2 2 59 2 2" xfId="29024" xr:uid="{00000000-0005-0000-0000-000062710000}"/>
    <cellStyle name="Notas 2 2 59 2 3" xfId="29025" xr:uid="{00000000-0005-0000-0000-000063710000}"/>
    <cellStyle name="Notas 2 2 59 3" xfId="29026" xr:uid="{00000000-0005-0000-0000-000064710000}"/>
    <cellStyle name="Notas 2 2 59 3 2" xfId="29027" xr:uid="{00000000-0005-0000-0000-000065710000}"/>
    <cellStyle name="Notas 2 2 59 4" xfId="29028" xr:uid="{00000000-0005-0000-0000-000066710000}"/>
    <cellStyle name="Notas 2 2 59 5" xfId="29029" xr:uid="{00000000-0005-0000-0000-000067710000}"/>
    <cellStyle name="Notas 2 2 6" xfId="29030" xr:uid="{00000000-0005-0000-0000-000068710000}"/>
    <cellStyle name="Notas 2 2 6 10" xfId="29031" xr:uid="{00000000-0005-0000-0000-000069710000}"/>
    <cellStyle name="Notas 2 2 6 10 2" xfId="29032" xr:uid="{00000000-0005-0000-0000-00006A710000}"/>
    <cellStyle name="Notas 2 2 6 10 3" xfId="29033" xr:uid="{00000000-0005-0000-0000-00006B710000}"/>
    <cellStyle name="Notas 2 2 6 10 4" xfId="29034" xr:uid="{00000000-0005-0000-0000-00006C710000}"/>
    <cellStyle name="Notas 2 2 6 10 5" xfId="29035" xr:uid="{00000000-0005-0000-0000-00006D710000}"/>
    <cellStyle name="Notas 2 2 6 10 6" xfId="29036" xr:uid="{00000000-0005-0000-0000-00006E710000}"/>
    <cellStyle name="Notas 2 2 6 11" xfId="29037" xr:uid="{00000000-0005-0000-0000-00006F710000}"/>
    <cellStyle name="Notas 2 2 6 11 2" xfId="29038" xr:uid="{00000000-0005-0000-0000-000070710000}"/>
    <cellStyle name="Notas 2 2 6 11 3" xfId="29039" xr:uid="{00000000-0005-0000-0000-000071710000}"/>
    <cellStyle name="Notas 2 2 6 11 4" xfId="29040" xr:uid="{00000000-0005-0000-0000-000072710000}"/>
    <cellStyle name="Notas 2 2 6 11 5" xfId="29041" xr:uid="{00000000-0005-0000-0000-000073710000}"/>
    <cellStyle name="Notas 2 2 6 11 6" xfId="29042" xr:uid="{00000000-0005-0000-0000-000074710000}"/>
    <cellStyle name="Notas 2 2 6 12" xfId="29043" xr:uid="{00000000-0005-0000-0000-000075710000}"/>
    <cellStyle name="Notas 2 2 6 12 2" xfId="29044" xr:uid="{00000000-0005-0000-0000-000076710000}"/>
    <cellStyle name="Notas 2 2 6 12 3" xfId="29045" xr:uid="{00000000-0005-0000-0000-000077710000}"/>
    <cellStyle name="Notas 2 2 6 12 4" xfId="29046" xr:uid="{00000000-0005-0000-0000-000078710000}"/>
    <cellStyle name="Notas 2 2 6 12 5" xfId="29047" xr:uid="{00000000-0005-0000-0000-000079710000}"/>
    <cellStyle name="Notas 2 2 6 12 6" xfId="29048" xr:uid="{00000000-0005-0000-0000-00007A710000}"/>
    <cellStyle name="Notas 2 2 6 13" xfId="29049" xr:uid="{00000000-0005-0000-0000-00007B710000}"/>
    <cellStyle name="Notas 2 2 6 13 2" xfId="29050" xr:uid="{00000000-0005-0000-0000-00007C710000}"/>
    <cellStyle name="Notas 2 2 6 13 3" xfId="29051" xr:uid="{00000000-0005-0000-0000-00007D710000}"/>
    <cellStyle name="Notas 2 2 6 13 4" xfId="29052" xr:uid="{00000000-0005-0000-0000-00007E710000}"/>
    <cellStyle name="Notas 2 2 6 13 5" xfId="29053" xr:uid="{00000000-0005-0000-0000-00007F710000}"/>
    <cellStyle name="Notas 2 2 6 13 6" xfId="29054" xr:uid="{00000000-0005-0000-0000-000080710000}"/>
    <cellStyle name="Notas 2 2 6 14" xfId="29055" xr:uid="{00000000-0005-0000-0000-000081710000}"/>
    <cellStyle name="Notas 2 2 6 14 2" xfId="29056" xr:uid="{00000000-0005-0000-0000-000082710000}"/>
    <cellStyle name="Notas 2 2 6 14 3" xfId="29057" xr:uid="{00000000-0005-0000-0000-000083710000}"/>
    <cellStyle name="Notas 2 2 6 14 4" xfId="29058" xr:uid="{00000000-0005-0000-0000-000084710000}"/>
    <cellStyle name="Notas 2 2 6 14 5" xfId="29059" xr:uid="{00000000-0005-0000-0000-000085710000}"/>
    <cellStyle name="Notas 2 2 6 14 6" xfId="29060" xr:uid="{00000000-0005-0000-0000-000086710000}"/>
    <cellStyle name="Notas 2 2 6 15" xfId="29061" xr:uid="{00000000-0005-0000-0000-000087710000}"/>
    <cellStyle name="Notas 2 2 6 15 2" xfId="29062" xr:uid="{00000000-0005-0000-0000-000088710000}"/>
    <cellStyle name="Notas 2 2 6 15 3" xfId="29063" xr:uid="{00000000-0005-0000-0000-000089710000}"/>
    <cellStyle name="Notas 2 2 6 15 4" xfId="29064" xr:uid="{00000000-0005-0000-0000-00008A710000}"/>
    <cellStyle name="Notas 2 2 6 15 5" xfId="29065" xr:uid="{00000000-0005-0000-0000-00008B710000}"/>
    <cellStyle name="Notas 2 2 6 15 6" xfId="29066" xr:uid="{00000000-0005-0000-0000-00008C710000}"/>
    <cellStyle name="Notas 2 2 6 16" xfId="29067" xr:uid="{00000000-0005-0000-0000-00008D710000}"/>
    <cellStyle name="Notas 2 2 6 17" xfId="29068" xr:uid="{00000000-0005-0000-0000-00008E710000}"/>
    <cellStyle name="Notas 2 2 6 18" xfId="29069" xr:uid="{00000000-0005-0000-0000-00008F710000}"/>
    <cellStyle name="Notas 2 2 6 19" xfId="29070" xr:uid="{00000000-0005-0000-0000-000090710000}"/>
    <cellStyle name="Notas 2 2 6 2" xfId="29071" xr:uid="{00000000-0005-0000-0000-000091710000}"/>
    <cellStyle name="Notas 2 2 6 2 10" xfId="29072" xr:uid="{00000000-0005-0000-0000-000092710000}"/>
    <cellStyle name="Notas 2 2 6 2 10 2" xfId="29073" xr:uid="{00000000-0005-0000-0000-000093710000}"/>
    <cellStyle name="Notas 2 2 6 2 10 3" xfId="29074" xr:uid="{00000000-0005-0000-0000-000094710000}"/>
    <cellStyle name="Notas 2 2 6 2 10 4" xfId="29075" xr:uid="{00000000-0005-0000-0000-000095710000}"/>
    <cellStyle name="Notas 2 2 6 2 10 5" xfId="29076" xr:uid="{00000000-0005-0000-0000-000096710000}"/>
    <cellStyle name="Notas 2 2 6 2 10 6" xfId="29077" xr:uid="{00000000-0005-0000-0000-000097710000}"/>
    <cellStyle name="Notas 2 2 6 2 11" xfId="29078" xr:uid="{00000000-0005-0000-0000-000098710000}"/>
    <cellStyle name="Notas 2 2 6 2 11 2" xfId="29079" xr:uid="{00000000-0005-0000-0000-000099710000}"/>
    <cellStyle name="Notas 2 2 6 2 11 3" xfId="29080" xr:uid="{00000000-0005-0000-0000-00009A710000}"/>
    <cellStyle name="Notas 2 2 6 2 11 4" xfId="29081" xr:uid="{00000000-0005-0000-0000-00009B710000}"/>
    <cellStyle name="Notas 2 2 6 2 11 5" xfId="29082" xr:uid="{00000000-0005-0000-0000-00009C710000}"/>
    <cellStyle name="Notas 2 2 6 2 11 6" xfId="29083" xr:uid="{00000000-0005-0000-0000-00009D710000}"/>
    <cellStyle name="Notas 2 2 6 2 12" xfId="29084" xr:uid="{00000000-0005-0000-0000-00009E710000}"/>
    <cellStyle name="Notas 2 2 6 2 12 2" xfId="29085" xr:uid="{00000000-0005-0000-0000-00009F710000}"/>
    <cellStyle name="Notas 2 2 6 2 12 3" xfId="29086" xr:uid="{00000000-0005-0000-0000-0000A0710000}"/>
    <cellStyle name="Notas 2 2 6 2 12 4" xfId="29087" xr:uid="{00000000-0005-0000-0000-0000A1710000}"/>
    <cellStyle name="Notas 2 2 6 2 12 5" xfId="29088" xr:uid="{00000000-0005-0000-0000-0000A2710000}"/>
    <cellStyle name="Notas 2 2 6 2 12 6" xfId="29089" xr:uid="{00000000-0005-0000-0000-0000A3710000}"/>
    <cellStyle name="Notas 2 2 6 2 13" xfId="29090" xr:uid="{00000000-0005-0000-0000-0000A4710000}"/>
    <cellStyle name="Notas 2 2 6 2 13 2" xfId="29091" xr:uid="{00000000-0005-0000-0000-0000A5710000}"/>
    <cellStyle name="Notas 2 2 6 2 13 3" xfId="29092" xr:uid="{00000000-0005-0000-0000-0000A6710000}"/>
    <cellStyle name="Notas 2 2 6 2 13 4" xfId="29093" xr:uid="{00000000-0005-0000-0000-0000A7710000}"/>
    <cellStyle name="Notas 2 2 6 2 13 5" xfId="29094" xr:uid="{00000000-0005-0000-0000-0000A8710000}"/>
    <cellStyle name="Notas 2 2 6 2 13 6" xfId="29095" xr:uid="{00000000-0005-0000-0000-0000A9710000}"/>
    <cellStyle name="Notas 2 2 6 2 14" xfId="29096" xr:uid="{00000000-0005-0000-0000-0000AA710000}"/>
    <cellStyle name="Notas 2 2 6 2 14 2" xfId="29097" xr:uid="{00000000-0005-0000-0000-0000AB710000}"/>
    <cellStyle name="Notas 2 2 6 2 14 3" xfId="29098" xr:uid="{00000000-0005-0000-0000-0000AC710000}"/>
    <cellStyle name="Notas 2 2 6 2 14 4" xfId="29099" xr:uid="{00000000-0005-0000-0000-0000AD710000}"/>
    <cellStyle name="Notas 2 2 6 2 14 5" xfId="29100" xr:uid="{00000000-0005-0000-0000-0000AE710000}"/>
    <cellStyle name="Notas 2 2 6 2 14 6" xfId="29101" xr:uid="{00000000-0005-0000-0000-0000AF710000}"/>
    <cellStyle name="Notas 2 2 6 2 15" xfId="29102" xr:uid="{00000000-0005-0000-0000-0000B0710000}"/>
    <cellStyle name="Notas 2 2 6 2 16" xfId="29103" xr:uid="{00000000-0005-0000-0000-0000B1710000}"/>
    <cellStyle name="Notas 2 2 6 2 17" xfId="29104" xr:uid="{00000000-0005-0000-0000-0000B2710000}"/>
    <cellStyle name="Notas 2 2 6 2 18" xfId="29105" xr:uid="{00000000-0005-0000-0000-0000B3710000}"/>
    <cellStyle name="Notas 2 2 6 2 19" xfId="29106" xr:uid="{00000000-0005-0000-0000-0000B4710000}"/>
    <cellStyle name="Notas 2 2 6 2 2" xfId="29107" xr:uid="{00000000-0005-0000-0000-0000B5710000}"/>
    <cellStyle name="Notas 2 2 6 2 2 10" xfId="29108" xr:uid="{00000000-0005-0000-0000-0000B6710000}"/>
    <cellStyle name="Notas 2 2 6 2 2 10 2" xfId="29109" xr:uid="{00000000-0005-0000-0000-0000B7710000}"/>
    <cellStyle name="Notas 2 2 6 2 2 10 3" xfId="29110" xr:uid="{00000000-0005-0000-0000-0000B8710000}"/>
    <cellStyle name="Notas 2 2 6 2 2 10 4" xfId="29111" xr:uid="{00000000-0005-0000-0000-0000B9710000}"/>
    <cellStyle name="Notas 2 2 6 2 2 10 5" xfId="29112" xr:uid="{00000000-0005-0000-0000-0000BA710000}"/>
    <cellStyle name="Notas 2 2 6 2 2 10 6" xfId="29113" xr:uid="{00000000-0005-0000-0000-0000BB710000}"/>
    <cellStyle name="Notas 2 2 6 2 2 11" xfId="29114" xr:uid="{00000000-0005-0000-0000-0000BC710000}"/>
    <cellStyle name="Notas 2 2 6 2 2 11 2" xfId="29115" xr:uid="{00000000-0005-0000-0000-0000BD710000}"/>
    <cellStyle name="Notas 2 2 6 2 2 11 3" xfId="29116" xr:uid="{00000000-0005-0000-0000-0000BE710000}"/>
    <cellStyle name="Notas 2 2 6 2 2 11 4" xfId="29117" xr:uid="{00000000-0005-0000-0000-0000BF710000}"/>
    <cellStyle name="Notas 2 2 6 2 2 11 5" xfId="29118" xr:uid="{00000000-0005-0000-0000-0000C0710000}"/>
    <cellStyle name="Notas 2 2 6 2 2 11 6" xfId="29119" xr:uid="{00000000-0005-0000-0000-0000C1710000}"/>
    <cellStyle name="Notas 2 2 6 2 2 12" xfId="29120" xr:uid="{00000000-0005-0000-0000-0000C2710000}"/>
    <cellStyle name="Notas 2 2 6 2 2 12 2" xfId="29121" xr:uid="{00000000-0005-0000-0000-0000C3710000}"/>
    <cellStyle name="Notas 2 2 6 2 2 12 3" xfId="29122" xr:uid="{00000000-0005-0000-0000-0000C4710000}"/>
    <cellStyle name="Notas 2 2 6 2 2 12 4" xfId="29123" xr:uid="{00000000-0005-0000-0000-0000C5710000}"/>
    <cellStyle name="Notas 2 2 6 2 2 12 5" xfId="29124" xr:uid="{00000000-0005-0000-0000-0000C6710000}"/>
    <cellStyle name="Notas 2 2 6 2 2 12 6" xfId="29125" xr:uid="{00000000-0005-0000-0000-0000C7710000}"/>
    <cellStyle name="Notas 2 2 6 2 2 13" xfId="29126" xr:uid="{00000000-0005-0000-0000-0000C8710000}"/>
    <cellStyle name="Notas 2 2 6 2 2 13 2" xfId="29127" xr:uid="{00000000-0005-0000-0000-0000C9710000}"/>
    <cellStyle name="Notas 2 2 6 2 2 13 3" xfId="29128" xr:uid="{00000000-0005-0000-0000-0000CA710000}"/>
    <cellStyle name="Notas 2 2 6 2 2 13 4" xfId="29129" xr:uid="{00000000-0005-0000-0000-0000CB710000}"/>
    <cellStyle name="Notas 2 2 6 2 2 13 5" xfId="29130" xr:uid="{00000000-0005-0000-0000-0000CC710000}"/>
    <cellStyle name="Notas 2 2 6 2 2 13 6" xfId="29131" xr:uid="{00000000-0005-0000-0000-0000CD710000}"/>
    <cellStyle name="Notas 2 2 6 2 2 14" xfId="29132" xr:uid="{00000000-0005-0000-0000-0000CE710000}"/>
    <cellStyle name="Notas 2 2 6 2 2 14 2" xfId="29133" xr:uid="{00000000-0005-0000-0000-0000CF710000}"/>
    <cellStyle name="Notas 2 2 6 2 2 14 3" xfId="29134" xr:uid="{00000000-0005-0000-0000-0000D0710000}"/>
    <cellStyle name="Notas 2 2 6 2 2 14 4" xfId="29135" xr:uid="{00000000-0005-0000-0000-0000D1710000}"/>
    <cellStyle name="Notas 2 2 6 2 2 14 5" xfId="29136" xr:uid="{00000000-0005-0000-0000-0000D2710000}"/>
    <cellStyle name="Notas 2 2 6 2 2 14 6" xfId="29137" xr:uid="{00000000-0005-0000-0000-0000D3710000}"/>
    <cellStyle name="Notas 2 2 6 2 2 15" xfId="29138" xr:uid="{00000000-0005-0000-0000-0000D4710000}"/>
    <cellStyle name="Notas 2 2 6 2 2 16" xfId="29139" xr:uid="{00000000-0005-0000-0000-0000D5710000}"/>
    <cellStyle name="Notas 2 2 6 2 2 17" xfId="29140" xr:uid="{00000000-0005-0000-0000-0000D6710000}"/>
    <cellStyle name="Notas 2 2 6 2 2 18" xfId="29141" xr:uid="{00000000-0005-0000-0000-0000D7710000}"/>
    <cellStyle name="Notas 2 2 6 2 2 19" xfId="29142" xr:uid="{00000000-0005-0000-0000-0000D8710000}"/>
    <cellStyle name="Notas 2 2 6 2 2 2" xfId="29143" xr:uid="{00000000-0005-0000-0000-0000D9710000}"/>
    <cellStyle name="Notas 2 2 6 2 2 2 10" xfId="29144" xr:uid="{00000000-0005-0000-0000-0000DA710000}"/>
    <cellStyle name="Notas 2 2 6 2 2 2 11" xfId="29145" xr:uid="{00000000-0005-0000-0000-0000DB710000}"/>
    <cellStyle name="Notas 2 2 6 2 2 2 12" xfId="29146" xr:uid="{00000000-0005-0000-0000-0000DC710000}"/>
    <cellStyle name="Notas 2 2 6 2 2 2 13" xfId="29147" xr:uid="{00000000-0005-0000-0000-0000DD710000}"/>
    <cellStyle name="Notas 2 2 6 2 2 2 14" xfId="29148" xr:uid="{00000000-0005-0000-0000-0000DE710000}"/>
    <cellStyle name="Notas 2 2 6 2 2 2 2" xfId="29149" xr:uid="{00000000-0005-0000-0000-0000DF710000}"/>
    <cellStyle name="Notas 2 2 6 2 2 2 2 10" xfId="29150" xr:uid="{00000000-0005-0000-0000-0000E0710000}"/>
    <cellStyle name="Notas 2 2 6 2 2 2 2 11" xfId="29151" xr:uid="{00000000-0005-0000-0000-0000E1710000}"/>
    <cellStyle name="Notas 2 2 6 2 2 2 2 12" xfId="29152" xr:uid="{00000000-0005-0000-0000-0000E2710000}"/>
    <cellStyle name="Notas 2 2 6 2 2 2 2 13" xfId="29153" xr:uid="{00000000-0005-0000-0000-0000E3710000}"/>
    <cellStyle name="Notas 2 2 6 2 2 2 2 2" xfId="29154" xr:uid="{00000000-0005-0000-0000-0000E4710000}"/>
    <cellStyle name="Notas 2 2 6 2 2 2 2 2 2" xfId="29155" xr:uid="{00000000-0005-0000-0000-0000E5710000}"/>
    <cellStyle name="Notas 2 2 6 2 2 2 2 2 3" xfId="29156" xr:uid="{00000000-0005-0000-0000-0000E6710000}"/>
    <cellStyle name="Notas 2 2 6 2 2 2 2 2 4" xfId="29157" xr:uid="{00000000-0005-0000-0000-0000E7710000}"/>
    <cellStyle name="Notas 2 2 6 2 2 2 2 2 5" xfId="29158" xr:uid="{00000000-0005-0000-0000-0000E8710000}"/>
    <cellStyle name="Notas 2 2 6 2 2 2 2 2 6" xfId="29159" xr:uid="{00000000-0005-0000-0000-0000E9710000}"/>
    <cellStyle name="Notas 2 2 6 2 2 2 2 3" xfId="29160" xr:uid="{00000000-0005-0000-0000-0000EA710000}"/>
    <cellStyle name="Notas 2 2 6 2 2 2 2 3 2" xfId="29161" xr:uid="{00000000-0005-0000-0000-0000EB710000}"/>
    <cellStyle name="Notas 2 2 6 2 2 2 2 3 3" xfId="29162" xr:uid="{00000000-0005-0000-0000-0000EC710000}"/>
    <cellStyle name="Notas 2 2 6 2 2 2 2 3 4" xfId="29163" xr:uid="{00000000-0005-0000-0000-0000ED710000}"/>
    <cellStyle name="Notas 2 2 6 2 2 2 2 3 5" xfId="29164" xr:uid="{00000000-0005-0000-0000-0000EE710000}"/>
    <cellStyle name="Notas 2 2 6 2 2 2 2 3 6" xfId="29165" xr:uid="{00000000-0005-0000-0000-0000EF710000}"/>
    <cellStyle name="Notas 2 2 6 2 2 2 2 4" xfId="29166" xr:uid="{00000000-0005-0000-0000-0000F0710000}"/>
    <cellStyle name="Notas 2 2 6 2 2 2 2 4 2" xfId="29167" xr:uid="{00000000-0005-0000-0000-0000F1710000}"/>
    <cellStyle name="Notas 2 2 6 2 2 2 2 4 3" xfId="29168" xr:uid="{00000000-0005-0000-0000-0000F2710000}"/>
    <cellStyle name="Notas 2 2 6 2 2 2 2 4 4" xfId="29169" xr:uid="{00000000-0005-0000-0000-0000F3710000}"/>
    <cellStyle name="Notas 2 2 6 2 2 2 2 4 5" xfId="29170" xr:uid="{00000000-0005-0000-0000-0000F4710000}"/>
    <cellStyle name="Notas 2 2 6 2 2 2 2 4 6" xfId="29171" xr:uid="{00000000-0005-0000-0000-0000F5710000}"/>
    <cellStyle name="Notas 2 2 6 2 2 2 2 5" xfId="29172" xr:uid="{00000000-0005-0000-0000-0000F6710000}"/>
    <cellStyle name="Notas 2 2 6 2 2 2 2 5 2" xfId="29173" xr:uid="{00000000-0005-0000-0000-0000F7710000}"/>
    <cellStyle name="Notas 2 2 6 2 2 2 2 5 3" xfId="29174" xr:uid="{00000000-0005-0000-0000-0000F8710000}"/>
    <cellStyle name="Notas 2 2 6 2 2 2 2 5 4" xfId="29175" xr:uid="{00000000-0005-0000-0000-0000F9710000}"/>
    <cellStyle name="Notas 2 2 6 2 2 2 2 5 5" xfId="29176" xr:uid="{00000000-0005-0000-0000-0000FA710000}"/>
    <cellStyle name="Notas 2 2 6 2 2 2 2 5 6" xfId="29177" xr:uid="{00000000-0005-0000-0000-0000FB710000}"/>
    <cellStyle name="Notas 2 2 6 2 2 2 2 6" xfId="29178" xr:uid="{00000000-0005-0000-0000-0000FC710000}"/>
    <cellStyle name="Notas 2 2 6 2 2 2 2 6 2" xfId="29179" xr:uid="{00000000-0005-0000-0000-0000FD710000}"/>
    <cellStyle name="Notas 2 2 6 2 2 2 2 6 3" xfId="29180" xr:uid="{00000000-0005-0000-0000-0000FE710000}"/>
    <cellStyle name="Notas 2 2 6 2 2 2 2 6 4" xfId="29181" xr:uid="{00000000-0005-0000-0000-0000FF710000}"/>
    <cellStyle name="Notas 2 2 6 2 2 2 2 6 5" xfId="29182" xr:uid="{00000000-0005-0000-0000-000000720000}"/>
    <cellStyle name="Notas 2 2 6 2 2 2 2 6 6" xfId="29183" xr:uid="{00000000-0005-0000-0000-000001720000}"/>
    <cellStyle name="Notas 2 2 6 2 2 2 2 7" xfId="29184" xr:uid="{00000000-0005-0000-0000-000002720000}"/>
    <cellStyle name="Notas 2 2 6 2 2 2 2 7 2" xfId="29185" xr:uid="{00000000-0005-0000-0000-000003720000}"/>
    <cellStyle name="Notas 2 2 6 2 2 2 2 7 3" xfId="29186" xr:uid="{00000000-0005-0000-0000-000004720000}"/>
    <cellStyle name="Notas 2 2 6 2 2 2 2 7 4" xfId="29187" xr:uid="{00000000-0005-0000-0000-000005720000}"/>
    <cellStyle name="Notas 2 2 6 2 2 2 2 7 5" xfId="29188" xr:uid="{00000000-0005-0000-0000-000006720000}"/>
    <cellStyle name="Notas 2 2 6 2 2 2 2 7 6" xfId="29189" xr:uid="{00000000-0005-0000-0000-000007720000}"/>
    <cellStyle name="Notas 2 2 6 2 2 2 2 8" xfId="29190" xr:uid="{00000000-0005-0000-0000-000008720000}"/>
    <cellStyle name="Notas 2 2 6 2 2 2 2 8 2" xfId="29191" xr:uid="{00000000-0005-0000-0000-000009720000}"/>
    <cellStyle name="Notas 2 2 6 2 2 2 2 8 3" xfId="29192" xr:uid="{00000000-0005-0000-0000-00000A720000}"/>
    <cellStyle name="Notas 2 2 6 2 2 2 2 8 4" xfId="29193" xr:uid="{00000000-0005-0000-0000-00000B720000}"/>
    <cellStyle name="Notas 2 2 6 2 2 2 2 8 5" xfId="29194" xr:uid="{00000000-0005-0000-0000-00000C720000}"/>
    <cellStyle name="Notas 2 2 6 2 2 2 2 8 6" xfId="29195" xr:uid="{00000000-0005-0000-0000-00000D720000}"/>
    <cellStyle name="Notas 2 2 6 2 2 2 2 9" xfId="29196" xr:uid="{00000000-0005-0000-0000-00000E720000}"/>
    <cellStyle name="Notas 2 2 6 2 2 2 3" xfId="29197" xr:uid="{00000000-0005-0000-0000-00000F720000}"/>
    <cellStyle name="Notas 2 2 6 2 2 2 3 2" xfId="29198" xr:uid="{00000000-0005-0000-0000-000010720000}"/>
    <cellStyle name="Notas 2 2 6 2 2 2 3 3" xfId="29199" xr:uid="{00000000-0005-0000-0000-000011720000}"/>
    <cellStyle name="Notas 2 2 6 2 2 2 3 4" xfId="29200" xr:uid="{00000000-0005-0000-0000-000012720000}"/>
    <cellStyle name="Notas 2 2 6 2 2 2 3 5" xfId="29201" xr:uid="{00000000-0005-0000-0000-000013720000}"/>
    <cellStyle name="Notas 2 2 6 2 2 2 3 6" xfId="29202" xr:uid="{00000000-0005-0000-0000-000014720000}"/>
    <cellStyle name="Notas 2 2 6 2 2 2 4" xfId="29203" xr:uid="{00000000-0005-0000-0000-000015720000}"/>
    <cellStyle name="Notas 2 2 6 2 2 2 4 2" xfId="29204" xr:uid="{00000000-0005-0000-0000-000016720000}"/>
    <cellStyle name="Notas 2 2 6 2 2 2 4 3" xfId="29205" xr:uid="{00000000-0005-0000-0000-000017720000}"/>
    <cellStyle name="Notas 2 2 6 2 2 2 4 4" xfId="29206" xr:uid="{00000000-0005-0000-0000-000018720000}"/>
    <cellStyle name="Notas 2 2 6 2 2 2 4 5" xfId="29207" xr:uid="{00000000-0005-0000-0000-000019720000}"/>
    <cellStyle name="Notas 2 2 6 2 2 2 4 6" xfId="29208" xr:uid="{00000000-0005-0000-0000-00001A720000}"/>
    <cellStyle name="Notas 2 2 6 2 2 2 5" xfId="29209" xr:uid="{00000000-0005-0000-0000-00001B720000}"/>
    <cellStyle name="Notas 2 2 6 2 2 2 5 2" xfId="29210" xr:uid="{00000000-0005-0000-0000-00001C720000}"/>
    <cellStyle name="Notas 2 2 6 2 2 2 5 3" xfId="29211" xr:uid="{00000000-0005-0000-0000-00001D720000}"/>
    <cellStyle name="Notas 2 2 6 2 2 2 5 4" xfId="29212" xr:uid="{00000000-0005-0000-0000-00001E720000}"/>
    <cellStyle name="Notas 2 2 6 2 2 2 5 5" xfId="29213" xr:uid="{00000000-0005-0000-0000-00001F720000}"/>
    <cellStyle name="Notas 2 2 6 2 2 2 5 6" xfId="29214" xr:uid="{00000000-0005-0000-0000-000020720000}"/>
    <cellStyle name="Notas 2 2 6 2 2 2 6" xfId="29215" xr:uid="{00000000-0005-0000-0000-000021720000}"/>
    <cellStyle name="Notas 2 2 6 2 2 2 6 2" xfId="29216" xr:uid="{00000000-0005-0000-0000-000022720000}"/>
    <cellStyle name="Notas 2 2 6 2 2 2 6 3" xfId="29217" xr:uid="{00000000-0005-0000-0000-000023720000}"/>
    <cellStyle name="Notas 2 2 6 2 2 2 6 4" xfId="29218" xr:uid="{00000000-0005-0000-0000-000024720000}"/>
    <cellStyle name="Notas 2 2 6 2 2 2 6 5" xfId="29219" xr:uid="{00000000-0005-0000-0000-000025720000}"/>
    <cellStyle name="Notas 2 2 6 2 2 2 6 6" xfId="29220" xr:uid="{00000000-0005-0000-0000-000026720000}"/>
    <cellStyle name="Notas 2 2 6 2 2 2 7" xfId="29221" xr:uid="{00000000-0005-0000-0000-000027720000}"/>
    <cellStyle name="Notas 2 2 6 2 2 2 7 2" xfId="29222" xr:uid="{00000000-0005-0000-0000-000028720000}"/>
    <cellStyle name="Notas 2 2 6 2 2 2 7 3" xfId="29223" xr:uid="{00000000-0005-0000-0000-000029720000}"/>
    <cellStyle name="Notas 2 2 6 2 2 2 7 4" xfId="29224" xr:uid="{00000000-0005-0000-0000-00002A720000}"/>
    <cellStyle name="Notas 2 2 6 2 2 2 7 5" xfId="29225" xr:uid="{00000000-0005-0000-0000-00002B720000}"/>
    <cellStyle name="Notas 2 2 6 2 2 2 7 6" xfId="29226" xr:uid="{00000000-0005-0000-0000-00002C720000}"/>
    <cellStyle name="Notas 2 2 6 2 2 2 8" xfId="29227" xr:uid="{00000000-0005-0000-0000-00002D720000}"/>
    <cellStyle name="Notas 2 2 6 2 2 2 8 2" xfId="29228" xr:uid="{00000000-0005-0000-0000-00002E720000}"/>
    <cellStyle name="Notas 2 2 6 2 2 2 8 3" xfId="29229" xr:uid="{00000000-0005-0000-0000-00002F720000}"/>
    <cellStyle name="Notas 2 2 6 2 2 2 8 4" xfId="29230" xr:uid="{00000000-0005-0000-0000-000030720000}"/>
    <cellStyle name="Notas 2 2 6 2 2 2 8 5" xfId="29231" xr:uid="{00000000-0005-0000-0000-000031720000}"/>
    <cellStyle name="Notas 2 2 6 2 2 2 8 6" xfId="29232" xr:uid="{00000000-0005-0000-0000-000032720000}"/>
    <cellStyle name="Notas 2 2 6 2 2 2 9" xfId="29233" xr:uid="{00000000-0005-0000-0000-000033720000}"/>
    <cellStyle name="Notas 2 2 6 2 2 2 9 2" xfId="29234" xr:uid="{00000000-0005-0000-0000-000034720000}"/>
    <cellStyle name="Notas 2 2 6 2 2 2 9 3" xfId="29235" xr:uid="{00000000-0005-0000-0000-000035720000}"/>
    <cellStyle name="Notas 2 2 6 2 2 2 9 4" xfId="29236" xr:uid="{00000000-0005-0000-0000-000036720000}"/>
    <cellStyle name="Notas 2 2 6 2 2 2 9 5" xfId="29237" xr:uid="{00000000-0005-0000-0000-000037720000}"/>
    <cellStyle name="Notas 2 2 6 2 2 2 9 6" xfId="29238" xr:uid="{00000000-0005-0000-0000-000038720000}"/>
    <cellStyle name="Notas 2 2 6 2 2 20" xfId="29239" xr:uid="{00000000-0005-0000-0000-000039720000}"/>
    <cellStyle name="Notas 2 2 6 2 2 3" xfId="29240" xr:uid="{00000000-0005-0000-0000-00003A720000}"/>
    <cellStyle name="Notas 2 2 6 2 2 3 10" xfId="29241" xr:uid="{00000000-0005-0000-0000-00003B720000}"/>
    <cellStyle name="Notas 2 2 6 2 2 3 11" xfId="29242" xr:uid="{00000000-0005-0000-0000-00003C720000}"/>
    <cellStyle name="Notas 2 2 6 2 2 3 12" xfId="29243" xr:uid="{00000000-0005-0000-0000-00003D720000}"/>
    <cellStyle name="Notas 2 2 6 2 2 3 13" xfId="29244" xr:uid="{00000000-0005-0000-0000-00003E720000}"/>
    <cellStyle name="Notas 2 2 6 2 2 3 2" xfId="29245" xr:uid="{00000000-0005-0000-0000-00003F720000}"/>
    <cellStyle name="Notas 2 2 6 2 2 3 2 2" xfId="29246" xr:uid="{00000000-0005-0000-0000-000040720000}"/>
    <cellStyle name="Notas 2 2 6 2 2 3 2 3" xfId="29247" xr:uid="{00000000-0005-0000-0000-000041720000}"/>
    <cellStyle name="Notas 2 2 6 2 2 3 2 4" xfId="29248" xr:uid="{00000000-0005-0000-0000-000042720000}"/>
    <cellStyle name="Notas 2 2 6 2 2 3 2 5" xfId="29249" xr:uid="{00000000-0005-0000-0000-000043720000}"/>
    <cellStyle name="Notas 2 2 6 2 2 3 2 6" xfId="29250" xr:uid="{00000000-0005-0000-0000-000044720000}"/>
    <cellStyle name="Notas 2 2 6 2 2 3 3" xfId="29251" xr:uid="{00000000-0005-0000-0000-000045720000}"/>
    <cellStyle name="Notas 2 2 6 2 2 3 3 2" xfId="29252" xr:uid="{00000000-0005-0000-0000-000046720000}"/>
    <cellStyle name="Notas 2 2 6 2 2 3 3 3" xfId="29253" xr:uid="{00000000-0005-0000-0000-000047720000}"/>
    <cellStyle name="Notas 2 2 6 2 2 3 3 4" xfId="29254" xr:uid="{00000000-0005-0000-0000-000048720000}"/>
    <cellStyle name="Notas 2 2 6 2 2 3 3 5" xfId="29255" xr:uid="{00000000-0005-0000-0000-000049720000}"/>
    <cellStyle name="Notas 2 2 6 2 2 3 3 6" xfId="29256" xr:uid="{00000000-0005-0000-0000-00004A720000}"/>
    <cellStyle name="Notas 2 2 6 2 2 3 4" xfId="29257" xr:uid="{00000000-0005-0000-0000-00004B720000}"/>
    <cellStyle name="Notas 2 2 6 2 2 3 4 2" xfId="29258" xr:uid="{00000000-0005-0000-0000-00004C720000}"/>
    <cellStyle name="Notas 2 2 6 2 2 3 4 3" xfId="29259" xr:uid="{00000000-0005-0000-0000-00004D720000}"/>
    <cellStyle name="Notas 2 2 6 2 2 3 4 4" xfId="29260" xr:uid="{00000000-0005-0000-0000-00004E720000}"/>
    <cellStyle name="Notas 2 2 6 2 2 3 4 5" xfId="29261" xr:uid="{00000000-0005-0000-0000-00004F720000}"/>
    <cellStyle name="Notas 2 2 6 2 2 3 4 6" xfId="29262" xr:uid="{00000000-0005-0000-0000-000050720000}"/>
    <cellStyle name="Notas 2 2 6 2 2 3 5" xfId="29263" xr:uid="{00000000-0005-0000-0000-000051720000}"/>
    <cellStyle name="Notas 2 2 6 2 2 3 5 2" xfId="29264" xr:uid="{00000000-0005-0000-0000-000052720000}"/>
    <cellStyle name="Notas 2 2 6 2 2 3 5 3" xfId="29265" xr:uid="{00000000-0005-0000-0000-000053720000}"/>
    <cellStyle name="Notas 2 2 6 2 2 3 5 4" xfId="29266" xr:uid="{00000000-0005-0000-0000-000054720000}"/>
    <cellStyle name="Notas 2 2 6 2 2 3 5 5" xfId="29267" xr:uid="{00000000-0005-0000-0000-000055720000}"/>
    <cellStyle name="Notas 2 2 6 2 2 3 5 6" xfId="29268" xr:uid="{00000000-0005-0000-0000-000056720000}"/>
    <cellStyle name="Notas 2 2 6 2 2 3 6" xfId="29269" xr:uid="{00000000-0005-0000-0000-000057720000}"/>
    <cellStyle name="Notas 2 2 6 2 2 3 6 2" xfId="29270" xr:uid="{00000000-0005-0000-0000-000058720000}"/>
    <cellStyle name="Notas 2 2 6 2 2 3 6 3" xfId="29271" xr:uid="{00000000-0005-0000-0000-000059720000}"/>
    <cellStyle name="Notas 2 2 6 2 2 3 6 4" xfId="29272" xr:uid="{00000000-0005-0000-0000-00005A720000}"/>
    <cellStyle name="Notas 2 2 6 2 2 3 6 5" xfId="29273" xr:uid="{00000000-0005-0000-0000-00005B720000}"/>
    <cellStyle name="Notas 2 2 6 2 2 3 6 6" xfId="29274" xr:uid="{00000000-0005-0000-0000-00005C720000}"/>
    <cellStyle name="Notas 2 2 6 2 2 3 7" xfId="29275" xr:uid="{00000000-0005-0000-0000-00005D720000}"/>
    <cellStyle name="Notas 2 2 6 2 2 3 7 2" xfId="29276" xr:uid="{00000000-0005-0000-0000-00005E720000}"/>
    <cellStyle name="Notas 2 2 6 2 2 3 7 3" xfId="29277" xr:uid="{00000000-0005-0000-0000-00005F720000}"/>
    <cellStyle name="Notas 2 2 6 2 2 3 7 4" xfId="29278" xr:uid="{00000000-0005-0000-0000-000060720000}"/>
    <cellStyle name="Notas 2 2 6 2 2 3 7 5" xfId="29279" xr:uid="{00000000-0005-0000-0000-000061720000}"/>
    <cellStyle name="Notas 2 2 6 2 2 3 7 6" xfId="29280" xr:uid="{00000000-0005-0000-0000-000062720000}"/>
    <cellStyle name="Notas 2 2 6 2 2 3 8" xfId="29281" xr:uid="{00000000-0005-0000-0000-000063720000}"/>
    <cellStyle name="Notas 2 2 6 2 2 3 8 2" xfId="29282" xr:uid="{00000000-0005-0000-0000-000064720000}"/>
    <cellStyle name="Notas 2 2 6 2 2 3 8 3" xfId="29283" xr:uid="{00000000-0005-0000-0000-000065720000}"/>
    <cellStyle name="Notas 2 2 6 2 2 3 8 4" xfId="29284" xr:uid="{00000000-0005-0000-0000-000066720000}"/>
    <cellStyle name="Notas 2 2 6 2 2 3 8 5" xfId="29285" xr:uid="{00000000-0005-0000-0000-000067720000}"/>
    <cellStyle name="Notas 2 2 6 2 2 3 8 6" xfId="29286" xr:uid="{00000000-0005-0000-0000-000068720000}"/>
    <cellStyle name="Notas 2 2 6 2 2 3 9" xfId="29287" xr:uid="{00000000-0005-0000-0000-000069720000}"/>
    <cellStyle name="Notas 2 2 6 2 2 4" xfId="29288" xr:uid="{00000000-0005-0000-0000-00006A720000}"/>
    <cellStyle name="Notas 2 2 6 2 2 4 10" xfId="29289" xr:uid="{00000000-0005-0000-0000-00006B720000}"/>
    <cellStyle name="Notas 2 2 6 2 2 4 11" xfId="29290" xr:uid="{00000000-0005-0000-0000-00006C720000}"/>
    <cellStyle name="Notas 2 2 6 2 2 4 12" xfId="29291" xr:uid="{00000000-0005-0000-0000-00006D720000}"/>
    <cellStyle name="Notas 2 2 6 2 2 4 13" xfId="29292" xr:uid="{00000000-0005-0000-0000-00006E720000}"/>
    <cellStyle name="Notas 2 2 6 2 2 4 2" xfId="29293" xr:uid="{00000000-0005-0000-0000-00006F720000}"/>
    <cellStyle name="Notas 2 2 6 2 2 4 2 2" xfId="29294" xr:uid="{00000000-0005-0000-0000-000070720000}"/>
    <cellStyle name="Notas 2 2 6 2 2 4 2 3" xfId="29295" xr:uid="{00000000-0005-0000-0000-000071720000}"/>
    <cellStyle name="Notas 2 2 6 2 2 4 2 4" xfId="29296" xr:uid="{00000000-0005-0000-0000-000072720000}"/>
    <cellStyle name="Notas 2 2 6 2 2 4 2 5" xfId="29297" xr:uid="{00000000-0005-0000-0000-000073720000}"/>
    <cellStyle name="Notas 2 2 6 2 2 4 2 6" xfId="29298" xr:uid="{00000000-0005-0000-0000-000074720000}"/>
    <cellStyle name="Notas 2 2 6 2 2 4 3" xfId="29299" xr:uid="{00000000-0005-0000-0000-000075720000}"/>
    <cellStyle name="Notas 2 2 6 2 2 4 3 2" xfId="29300" xr:uid="{00000000-0005-0000-0000-000076720000}"/>
    <cellStyle name="Notas 2 2 6 2 2 4 3 3" xfId="29301" xr:uid="{00000000-0005-0000-0000-000077720000}"/>
    <cellStyle name="Notas 2 2 6 2 2 4 3 4" xfId="29302" xr:uid="{00000000-0005-0000-0000-000078720000}"/>
    <cellStyle name="Notas 2 2 6 2 2 4 3 5" xfId="29303" xr:uid="{00000000-0005-0000-0000-000079720000}"/>
    <cellStyle name="Notas 2 2 6 2 2 4 3 6" xfId="29304" xr:uid="{00000000-0005-0000-0000-00007A720000}"/>
    <cellStyle name="Notas 2 2 6 2 2 4 4" xfId="29305" xr:uid="{00000000-0005-0000-0000-00007B720000}"/>
    <cellStyle name="Notas 2 2 6 2 2 4 4 2" xfId="29306" xr:uid="{00000000-0005-0000-0000-00007C720000}"/>
    <cellStyle name="Notas 2 2 6 2 2 4 4 3" xfId="29307" xr:uid="{00000000-0005-0000-0000-00007D720000}"/>
    <cellStyle name="Notas 2 2 6 2 2 4 4 4" xfId="29308" xr:uid="{00000000-0005-0000-0000-00007E720000}"/>
    <cellStyle name="Notas 2 2 6 2 2 4 4 5" xfId="29309" xr:uid="{00000000-0005-0000-0000-00007F720000}"/>
    <cellStyle name="Notas 2 2 6 2 2 4 4 6" xfId="29310" xr:uid="{00000000-0005-0000-0000-000080720000}"/>
    <cellStyle name="Notas 2 2 6 2 2 4 5" xfId="29311" xr:uid="{00000000-0005-0000-0000-000081720000}"/>
    <cellStyle name="Notas 2 2 6 2 2 4 5 2" xfId="29312" xr:uid="{00000000-0005-0000-0000-000082720000}"/>
    <cellStyle name="Notas 2 2 6 2 2 4 5 3" xfId="29313" xr:uid="{00000000-0005-0000-0000-000083720000}"/>
    <cellStyle name="Notas 2 2 6 2 2 4 5 4" xfId="29314" xr:uid="{00000000-0005-0000-0000-000084720000}"/>
    <cellStyle name="Notas 2 2 6 2 2 4 5 5" xfId="29315" xr:uid="{00000000-0005-0000-0000-000085720000}"/>
    <cellStyle name="Notas 2 2 6 2 2 4 5 6" xfId="29316" xr:uid="{00000000-0005-0000-0000-000086720000}"/>
    <cellStyle name="Notas 2 2 6 2 2 4 6" xfId="29317" xr:uid="{00000000-0005-0000-0000-000087720000}"/>
    <cellStyle name="Notas 2 2 6 2 2 4 6 2" xfId="29318" xr:uid="{00000000-0005-0000-0000-000088720000}"/>
    <cellStyle name="Notas 2 2 6 2 2 4 6 3" xfId="29319" xr:uid="{00000000-0005-0000-0000-000089720000}"/>
    <cellStyle name="Notas 2 2 6 2 2 4 6 4" xfId="29320" xr:uid="{00000000-0005-0000-0000-00008A720000}"/>
    <cellStyle name="Notas 2 2 6 2 2 4 6 5" xfId="29321" xr:uid="{00000000-0005-0000-0000-00008B720000}"/>
    <cellStyle name="Notas 2 2 6 2 2 4 6 6" xfId="29322" xr:uid="{00000000-0005-0000-0000-00008C720000}"/>
    <cellStyle name="Notas 2 2 6 2 2 4 7" xfId="29323" xr:uid="{00000000-0005-0000-0000-00008D720000}"/>
    <cellStyle name="Notas 2 2 6 2 2 4 7 2" xfId="29324" xr:uid="{00000000-0005-0000-0000-00008E720000}"/>
    <cellStyle name="Notas 2 2 6 2 2 4 7 3" xfId="29325" xr:uid="{00000000-0005-0000-0000-00008F720000}"/>
    <cellStyle name="Notas 2 2 6 2 2 4 7 4" xfId="29326" xr:uid="{00000000-0005-0000-0000-000090720000}"/>
    <cellStyle name="Notas 2 2 6 2 2 4 7 5" xfId="29327" xr:uid="{00000000-0005-0000-0000-000091720000}"/>
    <cellStyle name="Notas 2 2 6 2 2 4 7 6" xfId="29328" xr:uid="{00000000-0005-0000-0000-000092720000}"/>
    <cellStyle name="Notas 2 2 6 2 2 4 8" xfId="29329" xr:uid="{00000000-0005-0000-0000-000093720000}"/>
    <cellStyle name="Notas 2 2 6 2 2 4 8 2" xfId="29330" xr:uid="{00000000-0005-0000-0000-000094720000}"/>
    <cellStyle name="Notas 2 2 6 2 2 4 8 3" xfId="29331" xr:uid="{00000000-0005-0000-0000-000095720000}"/>
    <cellStyle name="Notas 2 2 6 2 2 4 8 4" xfId="29332" xr:uid="{00000000-0005-0000-0000-000096720000}"/>
    <cellStyle name="Notas 2 2 6 2 2 4 8 5" xfId="29333" xr:uid="{00000000-0005-0000-0000-000097720000}"/>
    <cellStyle name="Notas 2 2 6 2 2 4 8 6" xfId="29334" xr:uid="{00000000-0005-0000-0000-000098720000}"/>
    <cellStyle name="Notas 2 2 6 2 2 4 9" xfId="29335" xr:uid="{00000000-0005-0000-0000-000099720000}"/>
    <cellStyle name="Notas 2 2 6 2 2 5" xfId="29336" xr:uid="{00000000-0005-0000-0000-00009A720000}"/>
    <cellStyle name="Notas 2 2 6 2 2 5 10" xfId="29337" xr:uid="{00000000-0005-0000-0000-00009B720000}"/>
    <cellStyle name="Notas 2 2 6 2 2 5 11" xfId="29338" xr:uid="{00000000-0005-0000-0000-00009C720000}"/>
    <cellStyle name="Notas 2 2 6 2 2 5 12" xfId="29339" xr:uid="{00000000-0005-0000-0000-00009D720000}"/>
    <cellStyle name="Notas 2 2 6 2 2 5 13" xfId="29340" xr:uid="{00000000-0005-0000-0000-00009E720000}"/>
    <cellStyle name="Notas 2 2 6 2 2 5 2" xfId="29341" xr:uid="{00000000-0005-0000-0000-00009F720000}"/>
    <cellStyle name="Notas 2 2 6 2 2 5 2 2" xfId="29342" xr:uid="{00000000-0005-0000-0000-0000A0720000}"/>
    <cellStyle name="Notas 2 2 6 2 2 5 2 3" xfId="29343" xr:uid="{00000000-0005-0000-0000-0000A1720000}"/>
    <cellStyle name="Notas 2 2 6 2 2 5 2 4" xfId="29344" xr:uid="{00000000-0005-0000-0000-0000A2720000}"/>
    <cellStyle name="Notas 2 2 6 2 2 5 2 5" xfId="29345" xr:uid="{00000000-0005-0000-0000-0000A3720000}"/>
    <cellStyle name="Notas 2 2 6 2 2 5 2 6" xfId="29346" xr:uid="{00000000-0005-0000-0000-0000A4720000}"/>
    <cellStyle name="Notas 2 2 6 2 2 5 3" xfId="29347" xr:uid="{00000000-0005-0000-0000-0000A5720000}"/>
    <cellStyle name="Notas 2 2 6 2 2 5 3 2" xfId="29348" xr:uid="{00000000-0005-0000-0000-0000A6720000}"/>
    <cellStyle name="Notas 2 2 6 2 2 5 3 3" xfId="29349" xr:uid="{00000000-0005-0000-0000-0000A7720000}"/>
    <cellStyle name="Notas 2 2 6 2 2 5 3 4" xfId="29350" xr:uid="{00000000-0005-0000-0000-0000A8720000}"/>
    <cellStyle name="Notas 2 2 6 2 2 5 3 5" xfId="29351" xr:uid="{00000000-0005-0000-0000-0000A9720000}"/>
    <cellStyle name="Notas 2 2 6 2 2 5 3 6" xfId="29352" xr:uid="{00000000-0005-0000-0000-0000AA720000}"/>
    <cellStyle name="Notas 2 2 6 2 2 5 4" xfId="29353" xr:uid="{00000000-0005-0000-0000-0000AB720000}"/>
    <cellStyle name="Notas 2 2 6 2 2 5 4 2" xfId="29354" xr:uid="{00000000-0005-0000-0000-0000AC720000}"/>
    <cellStyle name="Notas 2 2 6 2 2 5 4 3" xfId="29355" xr:uid="{00000000-0005-0000-0000-0000AD720000}"/>
    <cellStyle name="Notas 2 2 6 2 2 5 4 4" xfId="29356" xr:uid="{00000000-0005-0000-0000-0000AE720000}"/>
    <cellStyle name="Notas 2 2 6 2 2 5 4 5" xfId="29357" xr:uid="{00000000-0005-0000-0000-0000AF720000}"/>
    <cellStyle name="Notas 2 2 6 2 2 5 4 6" xfId="29358" xr:uid="{00000000-0005-0000-0000-0000B0720000}"/>
    <cellStyle name="Notas 2 2 6 2 2 5 5" xfId="29359" xr:uid="{00000000-0005-0000-0000-0000B1720000}"/>
    <cellStyle name="Notas 2 2 6 2 2 5 5 2" xfId="29360" xr:uid="{00000000-0005-0000-0000-0000B2720000}"/>
    <cellStyle name="Notas 2 2 6 2 2 5 5 3" xfId="29361" xr:uid="{00000000-0005-0000-0000-0000B3720000}"/>
    <cellStyle name="Notas 2 2 6 2 2 5 5 4" xfId="29362" xr:uid="{00000000-0005-0000-0000-0000B4720000}"/>
    <cellStyle name="Notas 2 2 6 2 2 5 5 5" xfId="29363" xr:uid="{00000000-0005-0000-0000-0000B5720000}"/>
    <cellStyle name="Notas 2 2 6 2 2 5 5 6" xfId="29364" xr:uid="{00000000-0005-0000-0000-0000B6720000}"/>
    <cellStyle name="Notas 2 2 6 2 2 5 6" xfId="29365" xr:uid="{00000000-0005-0000-0000-0000B7720000}"/>
    <cellStyle name="Notas 2 2 6 2 2 5 6 2" xfId="29366" xr:uid="{00000000-0005-0000-0000-0000B8720000}"/>
    <cellStyle name="Notas 2 2 6 2 2 5 6 3" xfId="29367" xr:uid="{00000000-0005-0000-0000-0000B9720000}"/>
    <cellStyle name="Notas 2 2 6 2 2 5 6 4" xfId="29368" xr:uid="{00000000-0005-0000-0000-0000BA720000}"/>
    <cellStyle name="Notas 2 2 6 2 2 5 6 5" xfId="29369" xr:uid="{00000000-0005-0000-0000-0000BB720000}"/>
    <cellStyle name="Notas 2 2 6 2 2 5 6 6" xfId="29370" xr:uid="{00000000-0005-0000-0000-0000BC720000}"/>
    <cellStyle name="Notas 2 2 6 2 2 5 7" xfId="29371" xr:uid="{00000000-0005-0000-0000-0000BD720000}"/>
    <cellStyle name="Notas 2 2 6 2 2 5 7 2" xfId="29372" xr:uid="{00000000-0005-0000-0000-0000BE720000}"/>
    <cellStyle name="Notas 2 2 6 2 2 5 7 3" xfId="29373" xr:uid="{00000000-0005-0000-0000-0000BF720000}"/>
    <cellStyle name="Notas 2 2 6 2 2 5 7 4" xfId="29374" xr:uid="{00000000-0005-0000-0000-0000C0720000}"/>
    <cellStyle name="Notas 2 2 6 2 2 5 7 5" xfId="29375" xr:uid="{00000000-0005-0000-0000-0000C1720000}"/>
    <cellStyle name="Notas 2 2 6 2 2 5 7 6" xfId="29376" xr:uid="{00000000-0005-0000-0000-0000C2720000}"/>
    <cellStyle name="Notas 2 2 6 2 2 5 8" xfId="29377" xr:uid="{00000000-0005-0000-0000-0000C3720000}"/>
    <cellStyle name="Notas 2 2 6 2 2 5 8 2" xfId="29378" xr:uid="{00000000-0005-0000-0000-0000C4720000}"/>
    <cellStyle name="Notas 2 2 6 2 2 5 8 3" xfId="29379" xr:uid="{00000000-0005-0000-0000-0000C5720000}"/>
    <cellStyle name="Notas 2 2 6 2 2 5 8 4" xfId="29380" xr:uid="{00000000-0005-0000-0000-0000C6720000}"/>
    <cellStyle name="Notas 2 2 6 2 2 5 8 5" xfId="29381" xr:uid="{00000000-0005-0000-0000-0000C7720000}"/>
    <cellStyle name="Notas 2 2 6 2 2 5 8 6" xfId="29382" xr:uid="{00000000-0005-0000-0000-0000C8720000}"/>
    <cellStyle name="Notas 2 2 6 2 2 5 9" xfId="29383" xr:uid="{00000000-0005-0000-0000-0000C9720000}"/>
    <cellStyle name="Notas 2 2 6 2 2 6" xfId="29384" xr:uid="{00000000-0005-0000-0000-0000CA720000}"/>
    <cellStyle name="Notas 2 2 6 2 2 6 10" xfId="29385" xr:uid="{00000000-0005-0000-0000-0000CB720000}"/>
    <cellStyle name="Notas 2 2 6 2 2 6 11" xfId="29386" xr:uid="{00000000-0005-0000-0000-0000CC720000}"/>
    <cellStyle name="Notas 2 2 6 2 2 6 12" xfId="29387" xr:uid="{00000000-0005-0000-0000-0000CD720000}"/>
    <cellStyle name="Notas 2 2 6 2 2 6 13" xfId="29388" xr:uid="{00000000-0005-0000-0000-0000CE720000}"/>
    <cellStyle name="Notas 2 2 6 2 2 6 2" xfId="29389" xr:uid="{00000000-0005-0000-0000-0000CF720000}"/>
    <cellStyle name="Notas 2 2 6 2 2 6 2 2" xfId="29390" xr:uid="{00000000-0005-0000-0000-0000D0720000}"/>
    <cellStyle name="Notas 2 2 6 2 2 6 2 3" xfId="29391" xr:uid="{00000000-0005-0000-0000-0000D1720000}"/>
    <cellStyle name="Notas 2 2 6 2 2 6 2 4" xfId="29392" xr:uid="{00000000-0005-0000-0000-0000D2720000}"/>
    <cellStyle name="Notas 2 2 6 2 2 6 2 5" xfId="29393" xr:uid="{00000000-0005-0000-0000-0000D3720000}"/>
    <cellStyle name="Notas 2 2 6 2 2 6 2 6" xfId="29394" xr:uid="{00000000-0005-0000-0000-0000D4720000}"/>
    <cellStyle name="Notas 2 2 6 2 2 6 3" xfId="29395" xr:uid="{00000000-0005-0000-0000-0000D5720000}"/>
    <cellStyle name="Notas 2 2 6 2 2 6 3 2" xfId="29396" xr:uid="{00000000-0005-0000-0000-0000D6720000}"/>
    <cellStyle name="Notas 2 2 6 2 2 6 3 3" xfId="29397" xr:uid="{00000000-0005-0000-0000-0000D7720000}"/>
    <cellStyle name="Notas 2 2 6 2 2 6 3 4" xfId="29398" xr:uid="{00000000-0005-0000-0000-0000D8720000}"/>
    <cellStyle name="Notas 2 2 6 2 2 6 3 5" xfId="29399" xr:uid="{00000000-0005-0000-0000-0000D9720000}"/>
    <cellStyle name="Notas 2 2 6 2 2 6 3 6" xfId="29400" xr:uid="{00000000-0005-0000-0000-0000DA720000}"/>
    <cellStyle name="Notas 2 2 6 2 2 6 4" xfId="29401" xr:uid="{00000000-0005-0000-0000-0000DB720000}"/>
    <cellStyle name="Notas 2 2 6 2 2 6 4 2" xfId="29402" xr:uid="{00000000-0005-0000-0000-0000DC720000}"/>
    <cellStyle name="Notas 2 2 6 2 2 6 4 3" xfId="29403" xr:uid="{00000000-0005-0000-0000-0000DD720000}"/>
    <cellStyle name="Notas 2 2 6 2 2 6 4 4" xfId="29404" xr:uid="{00000000-0005-0000-0000-0000DE720000}"/>
    <cellStyle name="Notas 2 2 6 2 2 6 4 5" xfId="29405" xr:uid="{00000000-0005-0000-0000-0000DF720000}"/>
    <cellStyle name="Notas 2 2 6 2 2 6 4 6" xfId="29406" xr:uid="{00000000-0005-0000-0000-0000E0720000}"/>
    <cellStyle name="Notas 2 2 6 2 2 6 5" xfId="29407" xr:uid="{00000000-0005-0000-0000-0000E1720000}"/>
    <cellStyle name="Notas 2 2 6 2 2 6 5 2" xfId="29408" xr:uid="{00000000-0005-0000-0000-0000E2720000}"/>
    <cellStyle name="Notas 2 2 6 2 2 6 5 3" xfId="29409" xr:uid="{00000000-0005-0000-0000-0000E3720000}"/>
    <cellStyle name="Notas 2 2 6 2 2 6 5 4" xfId="29410" xr:uid="{00000000-0005-0000-0000-0000E4720000}"/>
    <cellStyle name="Notas 2 2 6 2 2 6 5 5" xfId="29411" xr:uid="{00000000-0005-0000-0000-0000E5720000}"/>
    <cellStyle name="Notas 2 2 6 2 2 6 5 6" xfId="29412" xr:uid="{00000000-0005-0000-0000-0000E6720000}"/>
    <cellStyle name="Notas 2 2 6 2 2 6 6" xfId="29413" xr:uid="{00000000-0005-0000-0000-0000E7720000}"/>
    <cellStyle name="Notas 2 2 6 2 2 6 6 2" xfId="29414" xr:uid="{00000000-0005-0000-0000-0000E8720000}"/>
    <cellStyle name="Notas 2 2 6 2 2 6 6 3" xfId="29415" xr:uid="{00000000-0005-0000-0000-0000E9720000}"/>
    <cellStyle name="Notas 2 2 6 2 2 6 6 4" xfId="29416" xr:uid="{00000000-0005-0000-0000-0000EA720000}"/>
    <cellStyle name="Notas 2 2 6 2 2 6 6 5" xfId="29417" xr:uid="{00000000-0005-0000-0000-0000EB720000}"/>
    <cellStyle name="Notas 2 2 6 2 2 6 6 6" xfId="29418" xr:uid="{00000000-0005-0000-0000-0000EC720000}"/>
    <cellStyle name="Notas 2 2 6 2 2 6 7" xfId="29419" xr:uid="{00000000-0005-0000-0000-0000ED720000}"/>
    <cellStyle name="Notas 2 2 6 2 2 6 7 2" xfId="29420" xr:uid="{00000000-0005-0000-0000-0000EE720000}"/>
    <cellStyle name="Notas 2 2 6 2 2 6 7 3" xfId="29421" xr:uid="{00000000-0005-0000-0000-0000EF720000}"/>
    <cellStyle name="Notas 2 2 6 2 2 6 7 4" xfId="29422" xr:uid="{00000000-0005-0000-0000-0000F0720000}"/>
    <cellStyle name="Notas 2 2 6 2 2 6 7 5" xfId="29423" xr:uid="{00000000-0005-0000-0000-0000F1720000}"/>
    <cellStyle name="Notas 2 2 6 2 2 6 7 6" xfId="29424" xr:uid="{00000000-0005-0000-0000-0000F2720000}"/>
    <cellStyle name="Notas 2 2 6 2 2 6 8" xfId="29425" xr:uid="{00000000-0005-0000-0000-0000F3720000}"/>
    <cellStyle name="Notas 2 2 6 2 2 6 8 2" xfId="29426" xr:uid="{00000000-0005-0000-0000-0000F4720000}"/>
    <cellStyle name="Notas 2 2 6 2 2 6 8 3" xfId="29427" xr:uid="{00000000-0005-0000-0000-0000F5720000}"/>
    <cellStyle name="Notas 2 2 6 2 2 6 8 4" xfId="29428" xr:uid="{00000000-0005-0000-0000-0000F6720000}"/>
    <cellStyle name="Notas 2 2 6 2 2 6 8 5" xfId="29429" xr:uid="{00000000-0005-0000-0000-0000F7720000}"/>
    <cellStyle name="Notas 2 2 6 2 2 6 8 6" xfId="29430" xr:uid="{00000000-0005-0000-0000-0000F8720000}"/>
    <cellStyle name="Notas 2 2 6 2 2 6 9" xfId="29431" xr:uid="{00000000-0005-0000-0000-0000F9720000}"/>
    <cellStyle name="Notas 2 2 6 2 2 7" xfId="29432" xr:uid="{00000000-0005-0000-0000-0000FA720000}"/>
    <cellStyle name="Notas 2 2 6 2 2 7 10" xfId="29433" xr:uid="{00000000-0005-0000-0000-0000FB720000}"/>
    <cellStyle name="Notas 2 2 6 2 2 7 11" xfId="29434" xr:uid="{00000000-0005-0000-0000-0000FC720000}"/>
    <cellStyle name="Notas 2 2 6 2 2 7 12" xfId="29435" xr:uid="{00000000-0005-0000-0000-0000FD720000}"/>
    <cellStyle name="Notas 2 2 6 2 2 7 13" xfId="29436" xr:uid="{00000000-0005-0000-0000-0000FE720000}"/>
    <cellStyle name="Notas 2 2 6 2 2 7 2" xfId="29437" xr:uid="{00000000-0005-0000-0000-0000FF720000}"/>
    <cellStyle name="Notas 2 2 6 2 2 7 2 2" xfId="29438" xr:uid="{00000000-0005-0000-0000-000000730000}"/>
    <cellStyle name="Notas 2 2 6 2 2 7 2 3" xfId="29439" xr:uid="{00000000-0005-0000-0000-000001730000}"/>
    <cellStyle name="Notas 2 2 6 2 2 7 2 4" xfId="29440" xr:uid="{00000000-0005-0000-0000-000002730000}"/>
    <cellStyle name="Notas 2 2 6 2 2 7 2 5" xfId="29441" xr:uid="{00000000-0005-0000-0000-000003730000}"/>
    <cellStyle name="Notas 2 2 6 2 2 7 2 6" xfId="29442" xr:uid="{00000000-0005-0000-0000-000004730000}"/>
    <cellStyle name="Notas 2 2 6 2 2 7 3" xfId="29443" xr:uid="{00000000-0005-0000-0000-000005730000}"/>
    <cellStyle name="Notas 2 2 6 2 2 7 3 2" xfId="29444" xr:uid="{00000000-0005-0000-0000-000006730000}"/>
    <cellStyle name="Notas 2 2 6 2 2 7 3 3" xfId="29445" xr:uid="{00000000-0005-0000-0000-000007730000}"/>
    <cellStyle name="Notas 2 2 6 2 2 7 3 4" xfId="29446" xr:uid="{00000000-0005-0000-0000-000008730000}"/>
    <cellStyle name="Notas 2 2 6 2 2 7 3 5" xfId="29447" xr:uid="{00000000-0005-0000-0000-000009730000}"/>
    <cellStyle name="Notas 2 2 6 2 2 7 3 6" xfId="29448" xr:uid="{00000000-0005-0000-0000-00000A730000}"/>
    <cellStyle name="Notas 2 2 6 2 2 7 4" xfId="29449" xr:uid="{00000000-0005-0000-0000-00000B730000}"/>
    <cellStyle name="Notas 2 2 6 2 2 7 4 2" xfId="29450" xr:uid="{00000000-0005-0000-0000-00000C730000}"/>
    <cellStyle name="Notas 2 2 6 2 2 7 4 3" xfId="29451" xr:uid="{00000000-0005-0000-0000-00000D730000}"/>
    <cellStyle name="Notas 2 2 6 2 2 7 4 4" xfId="29452" xr:uid="{00000000-0005-0000-0000-00000E730000}"/>
    <cellStyle name="Notas 2 2 6 2 2 7 4 5" xfId="29453" xr:uid="{00000000-0005-0000-0000-00000F730000}"/>
    <cellStyle name="Notas 2 2 6 2 2 7 4 6" xfId="29454" xr:uid="{00000000-0005-0000-0000-000010730000}"/>
    <cellStyle name="Notas 2 2 6 2 2 7 5" xfId="29455" xr:uid="{00000000-0005-0000-0000-000011730000}"/>
    <cellStyle name="Notas 2 2 6 2 2 7 5 2" xfId="29456" xr:uid="{00000000-0005-0000-0000-000012730000}"/>
    <cellStyle name="Notas 2 2 6 2 2 7 5 3" xfId="29457" xr:uid="{00000000-0005-0000-0000-000013730000}"/>
    <cellStyle name="Notas 2 2 6 2 2 7 5 4" xfId="29458" xr:uid="{00000000-0005-0000-0000-000014730000}"/>
    <cellStyle name="Notas 2 2 6 2 2 7 5 5" xfId="29459" xr:uid="{00000000-0005-0000-0000-000015730000}"/>
    <cellStyle name="Notas 2 2 6 2 2 7 5 6" xfId="29460" xr:uid="{00000000-0005-0000-0000-000016730000}"/>
    <cellStyle name="Notas 2 2 6 2 2 7 6" xfId="29461" xr:uid="{00000000-0005-0000-0000-000017730000}"/>
    <cellStyle name="Notas 2 2 6 2 2 7 6 2" xfId="29462" xr:uid="{00000000-0005-0000-0000-000018730000}"/>
    <cellStyle name="Notas 2 2 6 2 2 7 6 3" xfId="29463" xr:uid="{00000000-0005-0000-0000-000019730000}"/>
    <cellStyle name="Notas 2 2 6 2 2 7 6 4" xfId="29464" xr:uid="{00000000-0005-0000-0000-00001A730000}"/>
    <cellStyle name="Notas 2 2 6 2 2 7 6 5" xfId="29465" xr:uid="{00000000-0005-0000-0000-00001B730000}"/>
    <cellStyle name="Notas 2 2 6 2 2 7 6 6" xfId="29466" xr:uid="{00000000-0005-0000-0000-00001C730000}"/>
    <cellStyle name="Notas 2 2 6 2 2 7 7" xfId="29467" xr:uid="{00000000-0005-0000-0000-00001D730000}"/>
    <cellStyle name="Notas 2 2 6 2 2 7 7 2" xfId="29468" xr:uid="{00000000-0005-0000-0000-00001E730000}"/>
    <cellStyle name="Notas 2 2 6 2 2 7 7 3" xfId="29469" xr:uid="{00000000-0005-0000-0000-00001F730000}"/>
    <cellStyle name="Notas 2 2 6 2 2 7 7 4" xfId="29470" xr:uid="{00000000-0005-0000-0000-000020730000}"/>
    <cellStyle name="Notas 2 2 6 2 2 7 7 5" xfId="29471" xr:uid="{00000000-0005-0000-0000-000021730000}"/>
    <cellStyle name="Notas 2 2 6 2 2 7 7 6" xfId="29472" xr:uid="{00000000-0005-0000-0000-000022730000}"/>
    <cellStyle name="Notas 2 2 6 2 2 7 8" xfId="29473" xr:uid="{00000000-0005-0000-0000-000023730000}"/>
    <cellStyle name="Notas 2 2 6 2 2 7 8 2" xfId="29474" xr:uid="{00000000-0005-0000-0000-000024730000}"/>
    <cellStyle name="Notas 2 2 6 2 2 7 8 3" xfId="29475" xr:uid="{00000000-0005-0000-0000-000025730000}"/>
    <cellStyle name="Notas 2 2 6 2 2 7 8 4" xfId="29476" xr:uid="{00000000-0005-0000-0000-000026730000}"/>
    <cellStyle name="Notas 2 2 6 2 2 7 8 5" xfId="29477" xr:uid="{00000000-0005-0000-0000-000027730000}"/>
    <cellStyle name="Notas 2 2 6 2 2 7 8 6" xfId="29478" xr:uid="{00000000-0005-0000-0000-000028730000}"/>
    <cellStyle name="Notas 2 2 6 2 2 7 9" xfId="29479" xr:uid="{00000000-0005-0000-0000-000029730000}"/>
    <cellStyle name="Notas 2 2 6 2 2 8" xfId="29480" xr:uid="{00000000-0005-0000-0000-00002A730000}"/>
    <cellStyle name="Notas 2 2 6 2 2 8 2" xfId="29481" xr:uid="{00000000-0005-0000-0000-00002B730000}"/>
    <cellStyle name="Notas 2 2 6 2 2 8 3" xfId="29482" xr:uid="{00000000-0005-0000-0000-00002C730000}"/>
    <cellStyle name="Notas 2 2 6 2 2 8 4" xfId="29483" xr:uid="{00000000-0005-0000-0000-00002D730000}"/>
    <cellStyle name="Notas 2 2 6 2 2 8 5" xfId="29484" xr:uid="{00000000-0005-0000-0000-00002E730000}"/>
    <cellStyle name="Notas 2 2 6 2 2 8 6" xfId="29485" xr:uid="{00000000-0005-0000-0000-00002F730000}"/>
    <cellStyle name="Notas 2 2 6 2 2 9" xfId="29486" xr:uid="{00000000-0005-0000-0000-000030730000}"/>
    <cellStyle name="Notas 2 2 6 2 2 9 2" xfId="29487" xr:uid="{00000000-0005-0000-0000-000031730000}"/>
    <cellStyle name="Notas 2 2 6 2 2 9 3" xfId="29488" xr:uid="{00000000-0005-0000-0000-000032730000}"/>
    <cellStyle name="Notas 2 2 6 2 2 9 4" xfId="29489" xr:uid="{00000000-0005-0000-0000-000033730000}"/>
    <cellStyle name="Notas 2 2 6 2 2 9 5" xfId="29490" xr:uid="{00000000-0005-0000-0000-000034730000}"/>
    <cellStyle name="Notas 2 2 6 2 2 9 6" xfId="29491" xr:uid="{00000000-0005-0000-0000-000035730000}"/>
    <cellStyle name="Notas 2 2 6 2 20" xfId="29492" xr:uid="{00000000-0005-0000-0000-000036730000}"/>
    <cellStyle name="Notas 2 2 6 2 21" xfId="29493" xr:uid="{00000000-0005-0000-0000-000037730000}"/>
    <cellStyle name="Notas 2 2 6 2 3" xfId="29494" xr:uid="{00000000-0005-0000-0000-000038730000}"/>
    <cellStyle name="Notas 2 2 6 2 3 10" xfId="29495" xr:uid="{00000000-0005-0000-0000-000039730000}"/>
    <cellStyle name="Notas 2 2 6 2 3 11" xfId="29496" xr:uid="{00000000-0005-0000-0000-00003A730000}"/>
    <cellStyle name="Notas 2 2 6 2 3 12" xfId="29497" xr:uid="{00000000-0005-0000-0000-00003B730000}"/>
    <cellStyle name="Notas 2 2 6 2 3 13" xfId="29498" xr:uid="{00000000-0005-0000-0000-00003C730000}"/>
    <cellStyle name="Notas 2 2 6 2 3 14" xfId="29499" xr:uid="{00000000-0005-0000-0000-00003D730000}"/>
    <cellStyle name="Notas 2 2 6 2 3 15" xfId="29500" xr:uid="{00000000-0005-0000-0000-00003E730000}"/>
    <cellStyle name="Notas 2 2 6 2 3 2" xfId="29501" xr:uid="{00000000-0005-0000-0000-00003F730000}"/>
    <cellStyle name="Notas 2 2 6 2 3 2 10" xfId="29502" xr:uid="{00000000-0005-0000-0000-000040730000}"/>
    <cellStyle name="Notas 2 2 6 2 3 2 11" xfId="29503" xr:uid="{00000000-0005-0000-0000-000041730000}"/>
    <cellStyle name="Notas 2 2 6 2 3 2 12" xfId="29504" xr:uid="{00000000-0005-0000-0000-000042730000}"/>
    <cellStyle name="Notas 2 2 6 2 3 2 13" xfId="29505" xr:uid="{00000000-0005-0000-0000-000043730000}"/>
    <cellStyle name="Notas 2 2 6 2 3 2 2" xfId="29506" xr:uid="{00000000-0005-0000-0000-000044730000}"/>
    <cellStyle name="Notas 2 2 6 2 3 2 2 2" xfId="29507" xr:uid="{00000000-0005-0000-0000-000045730000}"/>
    <cellStyle name="Notas 2 2 6 2 3 2 2 3" xfId="29508" xr:uid="{00000000-0005-0000-0000-000046730000}"/>
    <cellStyle name="Notas 2 2 6 2 3 2 2 4" xfId="29509" xr:uid="{00000000-0005-0000-0000-000047730000}"/>
    <cellStyle name="Notas 2 2 6 2 3 2 2 5" xfId="29510" xr:uid="{00000000-0005-0000-0000-000048730000}"/>
    <cellStyle name="Notas 2 2 6 2 3 2 2 6" xfId="29511" xr:uid="{00000000-0005-0000-0000-000049730000}"/>
    <cellStyle name="Notas 2 2 6 2 3 2 3" xfId="29512" xr:uid="{00000000-0005-0000-0000-00004A730000}"/>
    <cellStyle name="Notas 2 2 6 2 3 2 3 2" xfId="29513" xr:uid="{00000000-0005-0000-0000-00004B730000}"/>
    <cellStyle name="Notas 2 2 6 2 3 2 3 3" xfId="29514" xr:uid="{00000000-0005-0000-0000-00004C730000}"/>
    <cellStyle name="Notas 2 2 6 2 3 2 3 4" xfId="29515" xr:uid="{00000000-0005-0000-0000-00004D730000}"/>
    <cellStyle name="Notas 2 2 6 2 3 2 3 5" xfId="29516" xr:uid="{00000000-0005-0000-0000-00004E730000}"/>
    <cellStyle name="Notas 2 2 6 2 3 2 3 6" xfId="29517" xr:uid="{00000000-0005-0000-0000-00004F730000}"/>
    <cellStyle name="Notas 2 2 6 2 3 2 4" xfId="29518" xr:uid="{00000000-0005-0000-0000-000050730000}"/>
    <cellStyle name="Notas 2 2 6 2 3 2 4 2" xfId="29519" xr:uid="{00000000-0005-0000-0000-000051730000}"/>
    <cellStyle name="Notas 2 2 6 2 3 2 4 3" xfId="29520" xr:uid="{00000000-0005-0000-0000-000052730000}"/>
    <cellStyle name="Notas 2 2 6 2 3 2 4 4" xfId="29521" xr:uid="{00000000-0005-0000-0000-000053730000}"/>
    <cellStyle name="Notas 2 2 6 2 3 2 4 5" xfId="29522" xr:uid="{00000000-0005-0000-0000-000054730000}"/>
    <cellStyle name="Notas 2 2 6 2 3 2 4 6" xfId="29523" xr:uid="{00000000-0005-0000-0000-000055730000}"/>
    <cellStyle name="Notas 2 2 6 2 3 2 5" xfId="29524" xr:uid="{00000000-0005-0000-0000-000056730000}"/>
    <cellStyle name="Notas 2 2 6 2 3 2 5 2" xfId="29525" xr:uid="{00000000-0005-0000-0000-000057730000}"/>
    <cellStyle name="Notas 2 2 6 2 3 2 5 3" xfId="29526" xr:uid="{00000000-0005-0000-0000-000058730000}"/>
    <cellStyle name="Notas 2 2 6 2 3 2 5 4" xfId="29527" xr:uid="{00000000-0005-0000-0000-000059730000}"/>
    <cellStyle name="Notas 2 2 6 2 3 2 5 5" xfId="29528" xr:uid="{00000000-0005-0000-0000-00005A730000}"/>
    <cellStyle name="Notas 2 2 6 2 3 2 5 6" xfId="29529" xr:uid="{00000000-0005-0000-0000-00005B730000}"/>
    <cellStyle name="Notas 2 2 6 2 3 2 6" xfId="29530" xr:uid="{00000000-0005-0000-0000-00005C730000}"/>
    <cellStyle name="Notas 2 2 6 2 3 2 6 2" xfId="29531" xr:uid="{00000000-0005-0000-0000-00005D730000}"/>
    <cellStyle name="Notas 2 2 6 2 3 2 6 3" xfId="29532" xr:uid="{00000000-0005-0000-0000-00005E730000}"/>
    <cellStyle name="Notas 2 2 6 2 3 2 6 4" xfId="29533" xr:uid="{00000000-0005-0000-0000-00005F730000}"/>
    <cellStyle name="Notas 2 2 6 2 3 2 6 5" xfId="29534" xr:uid="{00000000-0005-0000-0000-000060730000}"/>
    <cellStyle name="Notas 2 2 6 2 3 2 6 6" xfId="29535" xr:uid="{00000000-0005-0000-0000-000061730000}"/>
    <cellStyle name="Notas 2 2 6 2 3 2 7" xfId="29536" xr:uid="{00000000-0005-0000-0000-000062730000}"/>
    <cellStyle name="Notas 2 2 6 2 3 2 7 2" xfId="29537" xr:uid="{00000000-0005-0000-0000-000063730000}"/>
    <cellStyle name="Notas 2 2 6 2 3 2 7 3" xfId="29538" xr:uid="{00000000-0005-0000-0000-000064730000}"/>
    <cellStyle name="Notas 2 2 6 2 3 2 7 4" xfId="29539" xr:uid="{00000000-0005-0000-0000-000065730000}"/>
    <cellStyle name="Notas 2 2 6 2 3 2 7 5" xfId="29540" xr:uid="{00000000-0005-0000-0000-000066730000}"/>
    <cellStyle name="Notas 2 2 6 2 3 2 7 6" xfId="29541" xr:uid="{00000000-0005-0000-0000-000067730000}"/>
    <cellStyle name="Notas 2 2 6 2 3 2 8" xfId="29542" xr:uid="{00000000-0005-0000-0000-000068730000}"/>
    <cellStyle name="Notas 2 2 6 2 3 2 8 2" xfId="29543" xr:uid="{00000000-0005-0000-0000-000069730000}"/>
    <cellStyle name="Notas 2 2 6 2 3 2 8 3" xfId="29544" xr:uid="{00000000-0005-0000-0000-00006A730000}"/>
    <cellStyle name="Notas 2 2 6 2 3 2 8 4" xfId="29545" xr:uid="{00000000-0005-0000-0000-00006B730000}"/>
    <cellStyle name="Notas 2 2 6 2 3 2 8 5" xfId="29546" xr:uid="{00000000-0005-0000-0000-00006C730000}"/>
    <cellStyle name="Notas 2 2 6 2 3 2 8 6" xfId="29547" xr:uid="{00000000-0005-0000-0000-00006D730000}"/>
    <cellStyle name="Notas 2 2 6 2 3 2 9" xfId="29548" xr:uid="{00000000-0005-0000-0000-00006E730000}"/>
    <cellStyle name="Notas 2 2 6 2 3 3" xfId="29549" xr:uid="{00000000-0005-0000-0000-00006F730000}"/>
    <cellStyle name="Notas 2 2 6 2 3 3 2" xfId="29550" xr:uid="{00000000-0005-0000-0000-000070730000}"/>
    <cellStyle name="Notas 2 2 6 2 3 3 3" xfId="29551" xr:uid="{00000000-0005-0000-0000-000071730000}"/>
    <cellStyle name="Notas 2 2 6 2 3 3 4" xfId="29552" xr:uid="{00000000-0005-0000-0000-000072730000}"/>
    <cellStyle name="Notas 2 2 6 2 3 3 5" xfId="29553" xr:uid="{00000000-0005-0000-0000-000073730000}"/>
    <cellStyle name="Notas 2 2 6 2 3 3 6" xfId="29554" xr:uid="{00000000-0005-0000-0000-000074730000}"/>
    <cellStyle name="Notas 2 2 6 2 3 4" xfId="29555" xr:uid="{00000000-0005-0000-0000-000075730000}"/>
    <cellStyle name="Notas 2 2 6 2 3 4 2" xfId="29556" xr:uid="{00000000-0005-0000-0000-000076730000}"/>
    <cellStyle name="Notas 2 2 6 2 3 4 3" xfId="29557" xr:uid="{00000000-0005-0000-0000-000077730000}"/>
    <cellStyle name="Notas 2 2 6 2 3 4 4" xfId="29558" xr:uid="{00000000-0005-0000-0000-000078730000}"/>
    <cellStyle name="Notas 2 2 6 2 3 4 5" xfId="29559" xr:uid="{00000000-0005-0000-0000-000079730000}"/>
    <cellStyle name="Notas 2 2 6 2 3 4 6" xfId="29560" xr:uid="{00000000-0005-0000-0000-00007A730000}"/>
    <cellStyle name="Notas 2 2 6 2 3 5" xfId="29561" xr:uid="{00000000-0005-0000-0000-00007B730000}"/>
    <cellStyle name="Notas 2 2 6 2 3 5 2" xfId="29562" xr:uid="{00000000-0005-0000-0000-00007C730000}"/>
    <cellStyle name="Notas 2 2 6 2 3 5 3" xfId="29563" xr:uid="{00000000-0005-0000-0000-00007D730000}"/>
    <cellStyle name="Notas 2 2 6 2 3 5 4" xfId="29564" xr:uid="{00000000-0005-0000-0000-00007E730000}"/>
    <cellStyle name="Notas 2 2 6 2 3 5 5" xfId="29565" xr:uid="{00000000-0005-0000-0000-00007F730000}"/>
    <cellStyle name="Notas 2 2 6 2 3 5 6" xfId="29566" xr:uid="{00000000-0005-0000-0000-000080730000}"/>
    <cellStyle name="Notas 2 2 6 2 3 6" xfId="29567" xr:uid="{00000000-0005-0000-0000-000081730000}"/>
    <cellStyle name="Notas 2 2 6 2 3 6 2" xfId="29568" xr:uid="{00000000-0005-0000-0000-000082730000}"/>
    <cellStyle name="Notas 2 2 6 2 3 6 3" xfId="29569" xr:uid="{00000000-0005-0000-0000-000083730000}"/>
    <cellStyle name="Notas 2 2 6 2 3 6 4" xfId="29570" xr:uid="{00000000-0005-0000-0000-000084730000}"/>
    <cellStyle name="Notas 2 2 6 2 3 6 5" xfId="29571" xr:uid="{00000000-0005-0000-0000-000085730000}"/>
    <cellStyle name="Notas 2 2 6 2 3 6 6" xfId="29572" xr:uid="{00000000-0005-0000-0000-000086730000}"/>
    <cellStyle name="Notas 2 2 6 2 3 7" xfId="29573" xr:uid="{00000000-0005-0000-0000-000087730000}"/>
    <cellStyle name="Notas 2 2 6 2 3 7 2" xfId="29574" xr:uid="{00000000-0005-0000-0000-000088730000}"/>
    <cellStyle name="Notas 2 2 6 2 3 7 3" xfId="29575" xr:uid="{00000000-0005-0000-0000-000089730000}"/>
    <cellStyle name="Notas 2 2 6 2 3 7 4" xfId="29576" xr:uid="{00000000-0005-0000-0000-00008A730000}"/>
    <cellStyle name="Notas 2 2 6 2 3 7 5" xfId="29577" xr:uid="{00000000-0005-0000-0000-00008B730000}"/>
    <cellStyle name="Notas 2 2 6 2 3 7 6" xfId="29578" xr:uid="{00000000-0005-0000-0000-00008C730000}"/>
    <cellStyle name="Notas 2 2 6 2 3 8" xfId="29579" xr:uid="{00000000-0005-0000-0000-00008D730000}"/>
    <cellStyle name="Notas 2 2 6 2 3 8 2" xfId="29580" xr:uid="{00000000-0005-0000-0000-00008E730000}"/>
    <cellStyle name="Notas 2 2 6 2 3 8 3" xfId="29581" xr:uid="{00000000-0005-0000-0000-00008F730000}"/>
    <cellStyle name="Notas 2 2 6 2 3 8 4" xfId="29582" xr:uid="{00000000-0005-0000-0000-000090730000}"/>
    <cellStyle name="Notas 2 2 6 2 3 8 5" xfId="29583" xr:uid="{00000000-0005-0000-0000-000091730000}"/>
    <cellStyle name="Notas 2 2 6 2 3 8 6" xfId="29584" xr:uid="{00000000-0005-0000-0000-000092730000}"/>
    <cellStyle name="Notas 2 2 6 2 3 9" xfId="29585" xr:uid="{00000000-0005-0000-0000-000093730000}"/>
    <cellStyle name="Notas 2 2 6 2 3 9 2" xfId="29586" xr:uid="{00000000-0005-0000-0000-000094730000}"/>
    <cellStyle name="Notas 2 2 6 2 3 9 3" xfId="29587" xr:uid="{00000000-0005-0000-0000-000095730000}"/>
    <cellStyle name="Notas 2 2 6 2 3 9 4" xfId="29588" xr:uid="{00000000-0005-0000-0000-000096730000}"/>
    <cellStyle name="Notas 2 2 6 2 3 9 5" xfId="29589" xr:uid="{00000000-0005-0000-0000-000097730000}"/>
    <cellStyle name="Notas 2 2 6 2 3 9 6" xfId="29590" xr:uid="{00000000-0005-0000-0000-000098730000}"/>
    <cellStyle name="Notas 2 2 6 2 4" xfId="29591" xr:uid="{00000000-0005-0000-0000-000099730000}"/>
    <cellStyle name="Notas 2 2 6 2 4 10" xfId="29592" xr:uid="{00000000-0005-0000-0000-00009A730000}"/>
    <cellStyle name="Notas 2 2 6 2 4 11" xfId="29593" xr:uid="{00000000-0005-0000-0000-00009B730000}"/>
    <cellStyle name="Notas 2 2 6 2 4 12" xfId="29594" xr:uid="{00000000-0005-0000-0000-00009C730000}"/>
    <cellStyle name="Notas 2 2 6 2 4 13" xfId="29595" xr:uid="{00000000-0005-0000-0000-00009D730000}"/>
    <cellStyle name="Notas 2 2 6 2 4 14" xfId="29596" xr:uid="{00000000-0005-0000-0000-00009E730000}"/>
    <cellStyle name="Notas 2 2 6 2 4 2" xfId="29597" xr:uid="{00000000-0005-0000-0000-00009F730000}"/>
    <cellStyle name="Notas 2 2 6 2 4 2 2" xfId="29598" xr:uid="{00000000-0005-0000-0000-0000A0730000}"/>
    <cellStyle name="Notas 2 2 6 2 4 2 3" xfId="29599" xr:uid="{00000000-0005-0000-0000-0000A1730000}"/>
    <cellStyle name="Notas 2 2 6 2 4 2 4" xfId="29600" xr:uid="{00000000-0005-0000-0000-0000A2730000}"/>
    <cellStyle name="Notas 2 2 6 2 4 2 5" xfId="29601" xr:uid="{00000000-0005-0000-0000-0000A3730000}"/>
    <cellStyle name="Notas 2 2 6 2 4 2 6" xfId="29602" xr:uid="{00000000-0005-0000-0000-0000A4730000}"/>
    <cellStyle name="Notas 2 2 6 2 4 2 7" xfId="29603" xr:uid="{00000000-0005-0000-0000-0000A5730000}"/>
    <cellStyle name="Notas 2 2 6 2 4 3" xfId="29604" xr:uid="{00000000-0005-0000-0000-0000A6730000}"/>
    <cellStyle name="Notas 2 2 6 2 4 3 2" xfId="29605" xr:uid="{00000000-0005-0000-0000-0000A7730000}"/>
    <cellStyle name="Notas 2 2 6 2 4 3 3" xfId="29606" xr:uid="{00000000-0005-0000-0000-0000A8730000}"/>
    <cellStyle name="Notas 2 2 6 2 4 3 4" xfId="29607" xr:uid="{00000000-0005-0000-0000-0000A9730000}"/>
    <cellStyle name="Notas 2 2 6 2 4 3 5" xfId="29608" xr:uid="{00000000-0005-0000-0000-0000AA730000}"/>
    <cellStyle name="Notas 2 2 6 2 4 3 6" xfId="29609" xr:uid="{00000000-0005-0000-0000-0000AB730000}"/>
    <cellStyle name="Notas 2 2 6 2 4 3 7" xfId="29610" xr:uid="{00000000-0005-0000-0000-0000AC730000}"/>
    <cellStyle name="Notas 2 2 6 2 4 4" xfId="29611" xr:uid="{00000000-0005-0000-0000-0000AD730000}"/>
    <cellStyle name="Notas 2 2 6 2 4 4 2" xfId="29612" xr:uid="{00000000-0005-0000-0000-0000AE730000}"/>
    <cellStyle name="Notas 2 2 6 2 4 4 3" xfId="29613" xr:uid="{00000000-0005-0000-0000-0000AF730000}"/>
    <cellStyle name="Notas 2 2 6 2 4 4 4" xfId="29614" xr:uid="{00000000-0005-0000-0000-0000B0730000}"/>
    <cellStyle name="Notas 2 2 6 2 4 4 5" xfId="29615" xr:uid="{00000000-0005-0000-0000-0000B1730000}"/>
    <cellStyle name="Notas 2 2 6 2 4 4 6" xfId="29616" xr:uid="{00000000-0005-0000-0000-0000B2730000}"/>
    <cellStyle name="Notas 2 2 6 2 4 5" xfId="29617" xr:uid="{00000000-0005-0000-0000-0000B3730000}"/>
    <cellStyle name="Notas 2 2 6 2 4 5 2" xfId="29618" xr:uid="{00000000-0005-0000-0000-0000B4730000}"/>
    <cellStyle name="Notas 2 2 6 2 4 5 3" xfId="29619" xr:uid="{00000000-0005-0000-0000-0000B5730000}"/>
    <cellStyle name="Notas 2 2 6 2 4 5 4" xfId="29620" xr:uid="{00000000-0005-0000-0000-0000B6730000}"/>
    <cellStyle name="Notas 2 2 6 2 4 5 5" xfId="29621" xr:uid="{00000000-0005-0000-0000-0000B7730000}"/>
    <cellStyle name="Notas 2 2 6 2 4 5 6" xfId="29622" xr:uid="{00000000-0005-0000-0000-0000B8730000}"/>
    <cellStyle name="Notas 2 2 6 2 4 6" xfId="29623" xr:uid="{00000000-0005-0000-0000-0000B9730000}"/>
    <cellStyle name="Notas 2 2 6 2 4 6 2" xfId="29624" xr:uid="{00000000-0005-0000-0000-0000BA730000}"/>
    <cellStyle name="Notas 2 2 6 2 4 6 3" xfId="29625" xr:uid="{00000000-0005-0000-0000-0000BB730000}"/>
    <cellStyle name="Notas 2 2 6 2 4 6 4" xfId="29626" xr:uid="{00000000-0005-0000-0000-0000BC730000}"/>
    <cellStyle name="Notas 2 2 6 2 4 6 5" xfId="29627" xr:uid="{00000000-0005-0000-0000-0000BD730000}"/>
    <cellStyle name="Notas 2 2 6 2 4 6 6" xfId="29628" xr:uid="{00000000-0005-0000-0000-0000BE730000}"/>
    <cellStyle name="Notas 2 2 6 2 4 7" xfId="29629" xr:uid="{00000000-0005-0000-0000-0000BF730000}"/>
    <cellStyle name="Notas 2 2 6 2 4 7 2" xfId="29630" xr:uid="{00000000-0005-0000-0000-0000C0730000}"/>
    <cellStyle name="Notas 2 2 6 2 4 7 3" xfId="29631" xr:uid="{00000000-0005-0000-0000-0000C1730000}"/>
    <cellStyle name="Notas 2 2 6 2 4 7 4" xfId="29632" xr:uid="{00000000-0005-0000-0000-0000C2730000}"/>
    <cellStyle name="Notas 2 2 6 2 4 7 5" xfId="29633" xr:uid="{00000000-0005-0000-0000-0000C3730000}"/>
    <cellStyle name="Notas 2 2 6 2 4 7 6" xfId="29634" xr:uid="{00000000-0005-0000-0000-0000C4730000}"/>
    <cellStyle name="Notas 2 2 6 2 4 8" xfId="29635" xr:uid="{00000000-0005-0000-0000-0000C5730000}"/>
    <cellStyle name="Notas 2 2 6 2 4 8 2" xfId="29636" xr:uid="{00000000-0005-0000-0000-0000C6730000}"/>
    <cellStyle name="Notas 2 2 6 2 4 8 3" xfId="29637" xr:uid="{00000000-0005-0000-0000-0000C7730000}"/>
    <cellStyle name="Notas 2 2 6 2 4 8 4" xfId="29638" xr:uid="{00000000-0005-0000-0000-0000C8730000}"/>
    <cellStyle name="Notas 2 2 6 2 4 8 5" xfId="29639" xr:uid="{00000000-0005-0000-0000-0000C9730000}"/>
    <cellStyle name="Notas 2 2 6 2 4 8 6" xfId="29640" xr:uid="{00000000-0005-0000-0000-0000CA730000}"/>
    <cellStyle name="Notas 2 2 6 2 4 9" xfId="29641" xr:uid="{00000000-0005-0000-0000-0000CB730000}"/>
    <cellStyle name="Notas 2 2 6 2 5" xfId="29642" xr:uid="{00000000-0005-0000-0000-0000CC730000}"/>
    <cellStyle name="Notas 2 2 6 2 5 10" xfId="29643" xr:uid="{00000000-0005-0000-0000-0000CD730000}"/>
    <cellStyle name="Notas 2 2 6 2 5 11" xfId="29644" xr:uid="{00000000-0005-0000-0000-0000CE730000}"/>
    <cellStyle name="Notas 2 2 6 2 5 12" xfId="29645" xr:uid="{00000000-0005-0000-0000-0000CF730000}"/>
    <cellStyle name="Notas 2 2 6 2 5 13" xfId="29646" xr:uid="{00000000-0005-0000-0000-0000D0730000}"/>
    <cellStyle name="Notas 2 2 6 2 5 2" xfId="29647" xr:uid="{00000000-0005-0000-0000-0000D1730000}"/>
    <cellStyle name="Notas 2 2 6 2 5 2 2" xfId="29648" xr:uid="{00000000-0005-0000-0000-0000D2730000}"/>
    <cellStyle name="Notas 2 2 6 2 5 2 3" xfId="29649" xr:uid="{00000000-0005-0000-0000-0000D3730000}"/>
    <cellStyle name="Notas 2 2 6 2 5 2 4" xfId="29650" xr:uid="{00000000-0005-0000-0000-0000D4730000}"/>
    <cellStyle name="Notas 2 2 6 2 5 2 5" xfId="29651" xr:uid="{00000000-0005-0000-0000-0000D5730000}"/>
    <cellStyle name="Notas 2 2 6 2 5 2 6" xfId="29652" xr:uid="{00000000-0005-0000-0000-0000D6730000}"/>
    <cellStyle name="Notas 2 2 6 2 5 3" xfId="29653" xr:uid="{00000000-0005-0000-0000-0000D7730000}"/>
    <cellStyle name="Notas 2 2 6 2 5 3 2" xfId="29654" xr:uid="{00000000-0005-0000-0000-0000D8730000}"/>
    <cellStyle name="Notas 2 2 6 2 5 3 3" xfId="29655" xr:uid="{00000000-0005-0000-0000-0000D9730000}"/>
    <cellStyle name="Notas 2 2 6 2 5 3 4" xfId="29656" xr:uid="{00000000-0005-0000-0000-0000DA730000}"/>
    <cellStyle name="Notas 2 2 6 2 5 3 5" xfId="29657" xr:uid="{00000000-0005-0000-0000-0000DB730000}"/>
    <cellStyle name="Notas 2 2 6 2 5 3 6" xfId="29658" xr:uid="{00000000-0005-0000-0000-0000DC730000}"/>
    <cellStyle name="Notas 2 2 6 2 5 4" xfId="29659" xr:uid="{00000000-0005-0000-0000-0000DD730000}"/>
    <cellStyle name="Notas 2 2 6 2 5 4 2" xfId="29660" xr:uid="{00000000-0005-0000-0000-0000DE730000}"/>
    <cellStyle name="Notas 2 2 6 2 5 4 3" xfId="29661" xr:uid="{00000000-0005-0000-0000-0000DF730000}"/>
    <cellStyle name="Notas 2 2 6 2 5 4 4" xfId="29662" xr:uid="{00000000-0005-0000-0000-0000E0730000}"/>
    <cellStyle name="Notas 2 2 6 2 5 4 5" xfId="29663" xr:uid="{00000000-0005-0000-0000-0000E1730000}"/>
    <cellStyle name="Notas 2 2 6 2 5 4 6" xfId="29664" xr:uid="{00000000-0005-0000-0000-0000E2730000}"/>
    <cellStyle name="Notas 2 2 6 2 5 5" xfId="29665" xr:uid="{00000000-0005-0000-0000-0000E3730000}"/>
    <cellStyle name="Notas 2 2 6 2 5 5 2" xfId="29666" xr:uid="{00000000-0005-0000-0000-0000E4730000}"/>
    <cellStyle name="Notas 2 2 6 2 5 5 3" xfId="29667" xr:uid="{00000000-0005-0000-0000-0000E5730000}"/>
    <cellStyle name="Notas 2 2 6 2 5 5 4" xfId="29668" xr:uid="{00000000-0005-0000-0000-0000E6730000}"/>
    <cellStyle name="Notas 2 2 6 2 5 5 5" xfId="29669" xr:uid="{00000000-0005-0000-0000-0000E7730000}"/>
    <cellStyle name="Notas 2 2 6 2 5 5 6" xfId="29670" xr:uid="{00000000-0005-0000-0000-0000E8730000}"/>
    <cellStyle name="Notas 2 2 6 2 5 6" xfId="29671" xr:uid="{00000000-0005-0000-0000-0000E9730000}"/>
    <cellStyle name="Notas 2 2 6 2 5 6 2" xfId="29672" xr:uid="{00000000-0005-0000-0000-0000EA730000}"/>
    <cellStyle name="Notas 2 2 6 2 5 6 3" xfId="29673" xr:uid="{00000000-0005-0000-0000-0000EB730000}"/>
    <cellStyle name="Notas 2 2 6 2 5 6 4" xfId="29674" xr:uid="{00000000-0005-0000-0000-0000EC730000}"/>
    <cellStyle name="Notas 2 2 6 2 5 6 5" xfId="29675" xr:uid="{00000000-0005-0000-0000-0000ED730000}"/>
    <cellStyle name="Notas 2 2 6 2 5 6 6" xfId="29676" xr:uid="{00000000-0005-0000-0000-0000EE730000}"/>
    <cellStyle name="Notas 2 2 6 2 5 7" xfId="29677" xr:uid="{00000000-0005-0000-0000-0000EF730000}"/>
    <cellStyle name="Notas 2 2 6 2 5 7 2" xfId="29678" xr:uid="{00000000-0005-0000-0000-0000F0730000}"/>
    <cellStyle name="Notas 2 2 6 2 5 7 3" xfId="29679" xr:uid="{00000000-0005-0000-0000-0000F1730000}"/>
    <cellStyle name="Notas 2 2 6 2 5 7 4" xfId="29680" xr:uid="{00000000-0005-0000-0000-0000F2730000}"/>
    <cellStyle name="Notas 2 2 6 2 5 7 5" xfId="29681" xr:uid="{00000000-0005-0000-0000-0000F3730000}"/>
    <cellStyle name="Notas 2 2 6 2 5 7 6" xfId="29682" xr:uid="{00000000-0005-0000-0000-0000F4730000}"/>
    <cellStyle name="Notas 2 2 6 2 5 8" xfId="29683" xr:uid="{00000000-0005-0000-0000-0000F5730000}"/>
    <cellStyle name="Notas 2 2 6 2 5 8 2" xfId="29684" xr:uid="{00000000-0005-0000-0000-0000F6730000}"/>
    <cellStyle name="Notas 2 2 6 2 5 8 3" xfId="29685" xr:uid="{00000000-0005-0000-0000-0000F7730000}"/>
    <cellStyle name="Notas 2 2 6 2 5 8 4" xfId="29686" xr:uid="{00000000-0005-0000-0000-0000F8730000}"/>
    <cellStyle name="Notas 2 2 6 2 5 8 5" xfId="29687" xr:uid="{00000000-0005-0000-0000-0000F9730000}"/>
    <cellStyle name="Notas 2 2 6 2 5 8 6" xfId="29688" xr:uid="{00000000-0005-0000-0000-0000FA730000}"/>
    <cellStyle name="Notas 2 2 6 2 5 9" xfId="29689" xr:uid="{00000000-0005-0000-0000-0000FB730000}"/>
    <cellStyle name="Notas 2 2 6 2 6" xfId="29690" xr:uid="{00000000-0005-0000-0000-0000FC730000}"/>
    <cellStyle name="Notas 2 2 6 2 6 10" xfId="29691" xr:uid="{00000000-0005-0000-0000-0000FD730000}"/>
    <cellStyle name="Notas 2 2 6 2 6 11" xfId="29692" xr:uid="{00000000-0005-0000-0000-0000FE730000}"/>
    <cellStyle name="Notas 2 2 6 2 6 12" xfId="29693" xr:uid="{00000000-0005-0000-0000-0000FF730000}"/>
    <cellStyle name="Notas 2 2 6 2 6 13" xfId="29694" xr:uid="{00000000-0005-0000-0000-000000740000}"/>
    <cellStyle name="Notas 2 2 6 2 6 2" xfId="29695" xr:uid="{00000000-0005-0000-0000-000001740000}"/>
    <cellStyle name="Notas 2 2 6 2 6 2 2" xfId="29696" xr:uid="{00000000-0005-0000-0000-000002740000}"/>
    <cellStyle name="Notas 2 2 6 2 6 2 3" xfId="29697" xr:uid="{00000000-0005-0000-0000-000003740000}"/>
    <cellStyle name="Notas 2 2 6 2 6 2 4" xfId="29698" xr:uid="{00000000-0005-0000-0000-000004740000}"/>
    <cellStyle name="Notas 2 2 6 2 6 2 5" xfId="29699" xr:uid="{00000000-0005-0000-0000-000005740000}"/>
    <cellStyle name="Notas 2 2 6 2 6 2 6" xfId="29700" xr:uid="{00000000-0005-0000-0000-000006740000}"/>
    <cellStyle name="Notas 2 2 6 2 6 3" xfId="29701" xr:uid="{00000000-0005-0000-0000-000007740000}"/>
    <cellStyle name="Notas 2 2 6 2 6 3 2" xfId="29702" xr:uid="{00000000-0005-0000-0000-000008740000}"/>
    <cellStyle name="Notas 2 2 6 2 6 3 3" xfId="29703" xr:uid="{00000000-0005-0000-0000-000009740000}"/>
    <cellStyle name="Notas 2 2 6 2 6 3 4" xfId="29704" xr:uid="{00000000-0005-0000-0000-00000A740000}"/>
    <cellStyle name="Notas 2 2 6 2 6 3 5" xfId="29705" xr:uid="{00000000-0005-0000-0000-00000B740000}"/>
    <cellStyle name="Notas 2 2 6 2 6 3 6" xfId="29706" xr:uid="{00000000-0005-0000-0000-00000C740000}"/>
    <cellStyle name="Notas 2 2 6 2 6 4" xfId="29707" xr:uid="{00000000-0005-0000-0000-00000D740000}"/>
    <cellStyle name="Notas 2 2 6 2 6 4 2" xfId="29708" xr:uid="{00000000-0005-0000-0000-00000E740000}"/>
    <cellStyle name="Notas 2 2 6 2 6 4 3" xfId="29709" xr:uid="{00000000-0005-0000-0000-00000F740000}"/>
    <cellStyle name="Notas 2 2 6 2 6 4 4" xfId="29710" xr:uid="{00000000-0005-0000-0000-000010740000}"/>
    <cellStyle name="Notas 2 2 6 2 6 4 5" xfId="29711" xr:uid="{00000000-0005-0000-0000-000011740000}"/>
    <cellStyle name="Notas 2 2 6 2 6 4 6" xfId="29712" xr:uid="{00000000-0005-0000-0000-000012740000}"/>
    <cellStyle name="Notas 2 2 6 2 6 5" xfId="29713" xr:uid="{00000000-0005-0000-0000-000013740000}"/>
    <cellStyle name="Notas 2 2 6 2 6 5 2" xfId="29714" xr:uid="{00000000-0005-0000-0000-000014740000}"/>
    <cellStyle name="Notas 2 2 6 2 6 5 3" xfId="29715" xr:uid="{00000000-0005-0000-0000-000015740000}"/>
    <cellStyle name="Notas 2 2 6 2 6 5 4" xfId="29716" xr:uid="{00000000-0005-0000-0000-000016740000}"/>
    <cellStyle name="Notas 2 2 6 2 6 5 5" xfId="29717" xr:uid="{00000000-0005-0000-0000-000017740000}"/>
    <cellStyle name="Notas 2 2 6 2 6 5 6" xfId="29718" xr:uid="{00000000-0005-0000-0000-000018740000}"/>
    <cellStyle name="Notas 2 2 6 2 6 6" xfId="29719" xr:uid="{00000000-0005-0000-0000-000019740000}"/>
    <cellStyle name="Notas 2 2 6 2 6 6 2" xfId="29720" xr:uid="{00000000-0005-0000-0000-00001A740000}"/>
    <cellStyle name="Notas 2 2 6 2 6 6 3" xfId="29721" xr:uid="{00000000-0005-0000-0000-00001B740000}"/>
    <cellStyle name="Notas 2 2 6 2 6 6 4" xfId="29722" xr:uid="{00000000-0005-0000-0000-00001C740000}"/>
    <cellStyle name="Notas 2 2 6 2 6 6 5" xfId="29723" xr:uid="{00000000-0005-0000-0000-00001D740000}"/>
    <cellStyle name="Notas 2 2 6 2 6 6 6" xfId="29724" xr:uid="{00000000-0005-0000-0000-00001E740000}"/>
    <cellStyle name="Notas 2 2 6 2 6 7" xfId="29725" xr:uid="{00000000-0005-0000-0000-00001F740000}"/>
    <cellStyle name="Notas 2 2 6 2 6 7 2" xfId="29726" xr:uid="{00000000-0005-0000-0000-000020740000}"/>
    <cellStyle name="Notas 2 2 6 2 6 7 3" xfId="29727" xr:uid="{00000000-0005-0000-0000-000021740000}"/>
    <cellStyle name="Notas 2 2 6 2 6 7 4" xfId="29728" xr:uid="{00000000-0005-0000-0000-000022740000}"/>
    <cellStyle name="Notas 2 2 6 2 6 7 5" xfId="29729" xr:uid="{00000000-0005-0000-0000-000023740000}"/>
    <cellStyle name="Notas 2 2 6 2 6 7 6" xfId="29730" xr:uid="{00000000-0005-0000-0000-000024740000}"/>
    <cellStyle name="Notas 2 2 6 2 6 8" xfId="29731" xr:uid="{00000000-0005-0000-0000-000025740000}"/>
    <cellStyle name="Notas 2 2 6 2 6 8 2" xfId="29732" xr:uid="{00000000-0005-0000-0000-000026740000}"/>
    <cellStyle name="Notas 2 2 6 2 6 8 3" xfId="29733" xr:uid="{00000000-0005-0000-0000-000027740000}"/>
    <cellStyle name="Notas 2 2 6 2 6 8 4" xfId="29734" xr:uid="{00000000-0005-0000-0000-000028740000}"/>
    <cellStyle name="Notas 2 2 6 2 6 8 5" xfId="29735" xr:uid="{00000000-0005-0000-0000-000029740000}"/>
    <cellStyle name="Notas 2 2 6 2 6 8 6" xfId="29736" xr:uid="{00000000-0005-0000-0000-00002A740000}"/>
    <cellStyle name="Notas 2 2 6 2 6 9" xfId="29737" xr:uid="{00000000-0005-0000-0000-00002B740000}"/>
    <cellStyle name="Notas 2 2 6 2 7" xfId="29738" xr:uid="{00000000-0005-0000-0000-00002C740000}"/>
    <cellStyle name="Notas 2 2 6 2 7 10" xfId="29739" xr:uid="{00000000-0005-0000-0000-00002D740000}"/>
    <cellStyle name="Notas 2 2 6 2 7 11" xfId="29740" xr:uid="{00000000-0005-0000-0000-00002E740000}"/>
    <cellStyle name="Notas 2 2 6 2 7 12" xfId="29741" xr:uid="{00000000-0005-0000-0000-00002F740000}"/>
    <cellStyle name="Notas 2 2 6 2 7 13" xfId="29742" xr:uid="{00000000-0005-0000-0000-000030740000}"/>
    <cellStyle name="Notas 2 2 6 2 7 2" xfId="29743" xr:uid="{00000000-0005-0000-0000-000031740000}"/>
    <cellStyle name="Notas 2 2 6 2 7 2 2" xfId="29744" xr:uid="{00000000-0005-0000-0000-000032740000}"/>
    <cellStyle name="Notas 2 2 6 2 7 2 3" xfId="29745" xr:uid="{00000000-0005-0000-0000-000033740000}"/>
    <cellStyle name="Notas 2 2 6 2 7 2 4" xfId="29746" xr:uid="{00000000-0005-0000-0000-000034740000}"/>
    <cellStyle name="Notas 2 2 6 2 7 2 5" xfId="29747" xr:uid="{00000000-0005-0000-0000-000035740000}"/>
    <cellStyle name="Notas 2 2 6 2 7 2 6" xfId="29748" xr:uid="{00000000-0005-0000-0000-000036740000}"/>
    <cellStyle name="Notas 2 2 6 2 7 3" xfId="29749" xr:uid="{00000000-0005-0000-0000-000037740000}"/>
    <cellStyle name="Notas 2 2 6 2 7 3 2" xfId="29750" xr:uid="{00000000-0005-0000-0000-000038740000}"/>
    <cellStyle name="Notas 2 2 6 2 7 3 3" xfId="29751" xr:uid="{00000000-0005-0000-0000-000039740000}"/>
    <cellStyle name="Notas 2 2 6 2 7 3 4" xfId="29752" xr:uid="{00000000-0005-0000-0000-00003A740000}"/>
    <cellStyle name="Notas 2 2 6 2 7 3 5" xfId="29753" xr:uid="{00000000-0005-0000-0000-00003B740000}"/>
    <cellStyle name="Notas 2 2 6 2 7 3 6" xfId="29754" xr:uid="{00000000-0005-0000-0000-00003C740000}"/>
    <cellStyle name="Notas 2 2 6 2 7 4" xfId="29755" xr:uid="{00000000-0005-0000-0000-00003D740000}"/>
    <cellStyle name="Notas 2 2 6 2 7 4 2" xfId="29756" xr:uid="{00000000-0005-0000-0000-00003E740000}"/>
    <cellStyle name="Notas 2 2 6 2 7 4 3" xfId="29757" xr:uid="{00000000-0005-0000-0000-00003F740000}"/>
    <cellStyle name="Notas 2 2 6 2 7 4 4" xfId="29758" xr:uid="{00000000-0005-0000-0000-000040740000}"/>
    <cellStyle name="Notas 2 2 6 2 7 4 5" xfId="29759" xr:uid="{00000000-0005-0000-0000-000041740000}"/>
    <cellStyle name="Notas 2 2 6 2 7 4 6" xfId="29760" xr:uid="{00000000-0005-0000-0000-000042740000}"/>
    <cellStyle name="Notas 2 2 6 2 7 5" xfId="29761" xr:uid="{00000000-0005-0000-0000-000043740000}"/>
    <cellStyle name="Notas 2 2 6 2 7 5 2" xfId="29762" xr:uid="{00000000-0005-0000-0000-000044740000}"/>
    <cellStyle name="Notas 2 2 6 2 7 5 3" xfId="29763" xr:uid="{00000000-0005-0000-0000-000045740000}"/>
    <cellStyle name="Notas 2 2 6 2 7 5 4" xfId="29764" xr:uid="{00000000-0005-0000-0000-000046740000}"/>
    <cellStyle name="Notas 2 2 6 2 7 5 5" xfId="29765" xr:uid="{00000000-0005-0000-0000-000047740000}"/>
    <cellStyle name="Notas 2 2 6 2 7 5 6" xfId="29766" xr:uid="{00000000-0005-0000-0000-000048740000}"/>
    <cellStyle name="Notas 2 2 6 2 7 6" xfId="29767" xr:uid="{00000000-0005-0000-0000-000049740000}"/>
    <cellStyle name="Notas 2 2 6 2 7 6 2" xfId="29768" xr:uid="{00000000-0005-0000-0000-00004A740000}"/>
    <cellStyle name="Notas 2 2 6 2 7 6 3" xfId="29769" xr:uid="{00000000-0005-0000-0000-00004B740000}"/>
    <cellStyle name="Notas 2 2 6 2 7 6 4" xfId="29770" xr:uid="{00000000-0005-0000-0000-00004C740000}"/>
    <cellStyle name="Notas 2 2 6 2 7 6 5" xfId="29771" xr:uid="{00000000-0005-0000-0000-00004D740000}"/>
    <cellStyle name="Notas 2 2 6 2 7 6 6" xfId="29772" xr:uid="{00000000-0005-0000-0000-00004E740000}"/>
    <cellStyle name="Notas 2 2 6 2 7 7" xfId="29773" xr:uid="{00000000-0005-0000-0000-00004F740000}"/>
    <cellStyle name="Notas 2 2 6 2 7 7 2" xfId="29774" xr:uid="{00000000-0005-0000-0000-000050740000}"/>
    <cellStyle name="Notas 2 2 6 2 7 7 3" xfId="29775" xr:uid="{00000000-0005-0000-0000-000051740000}"/>
    <cellStyle name="Notas 2 2 6 2 7 7 4" xfId="29776" xr:uid="{00000000-0005-0000-0000-000052740000}"/>
    <cellStyle name="Notas 2 2 6 2 7 7 5" xfId="29777" xr:uid="{00000000-0005-0000-0000-000053740000}"/>
    <cellStyle name="Notas 2 2 6 2 7 7 6" xfId="29778" xr:uid="{00000000-0005-0000-0000-000054740000}"/>
    <cellStyle name="Notas 2 2 6 2 7 8" xfId="29779" xr:uid="{00000000-0005-0000-0000-000055740000}"/>
    <cellStyle name="Notas 2 2 6 2 7 8 2" xfId="29780" xr:uid="{00000000-0005-0000-0000-000056740000}"/>
    <cellStyle name="Notas 2 2 6 2 7 8 3" xfId="29781" xr:uid="{00000000-0005-0000-0000-000057740000}"/>
    <cellStyle name="Notas 2 2 6 2 7 8 4" xfId="29782" xr:uid="{00000000-0005-0000-0000-000058740000}"/>
    <cellStyle name="Notas 2 2 6 2 7 8 5" xfId="29783" xr:uid="{00000000-0005-0000-0000-000059740000}"/>
    <cellStyle name="Notas 2 2 6 2 7 8 6" xfId="29784" xr:uid="{00000000-0005-0000-0000-00005A740000}"/>
    <cellStyle name="Notas 2 2 6 2 7 9" xfId="29785" xr:uid="{00000000-0005-0000-0000-00005B740000}"/>
    <cellStyle name="Notas 2 2 6 2 8" xfId="29786" xr:uid="{00000000-0005-0000-0000-00005C740000}"/>
    <cellStyle name="Notas 2 2 6 2 8 10" xfId="29787" xr:uid="{00000000-0005-0000-0000-00005D740000}"/>
    <cellStyle name="Notas 2 2 6 2 8 11" xfId="29788" xr:uid="{00000000-0005-0000-0000-00005E740000}"/>
    <cellStyle name="Notas 2 2 6 2 8 12" xfId="29789" xr:uid="{00000000-0005-0000-0000-00005F740000}"/>
    <cellStyle name="Notas 2 2 6 2 8 13" xfId="29790" xr:uid="{00000000-0005-0000-0000-000060740000}"/>
    <cellStyle name="Notas 2 2 6 2 8 2" xfId="29791" xr:uid="{00000000-0005-0000-0000-000061740000}"/>
    <cellStyle name="Notas 2 2 6 2 8 2 2" xfId="29792" xr:uid="{00000000-0005-0000-0000-000062740000}"/>
    <cellStyle name="Notas 2 2 6 2 8 2 3" xfId="29793" xr:uid="{00000000-0005-0000-0000-000063740000}"/>
    <cellStyle name="Notas 2 2 6 2 8 2 4" xfId="29794" xr:uid="{00000000-0005-0000-0000-000064740000}"/>
    <cellStyle name="Notas 2 2 6 2 8 2 5" xfId="29795" xr:uid="{00000000-0005-0000-0000-000065740000}"/>
    <cellStyle name="Notas 2 2 6 2 8 2 6" xfId="29796" xr:uid="{00000000-0005-0000-0000-000066740000}"/>
    <cellStyle name="Notas 2 2 6 2 8 3" xfId="29797" xr:uid="{00000000-0005-0000-0000-000067740000}"/>
    <cellStyle name="Notas 2 2 6 2 8 3 2" xfId="29798" xr:uid="{00000000-0005-0000-0000-000068740000}"/>
    <cellStyle name="Notas 2 2 6 2 8 3 3" xfId="29799" xr:uid="{00000000-0005-0000-0000-000069740000}"/>
    <cellStyle name="Notas 2 2 6 2 8 3 4" xfId="29800" xr:uid="{00000000-0005-0000-0000-00006A740000}"/>
    <cellStyle name="Notas 2 2 6 2 8 3 5" xfId="29801" xr:uid="{00000000-0005-0000-0000-00006B740000}"/>
    <cellStyle name="Notas 2 2 6 2 8 3 6" xfId="29802" xr:uid="{00000000-0005-0000-0000-00006C740000}"/>
    <cellStyle name="Notas 2 2 6 2 8 4" xfId="29803" xr:uid="{00000000-0005-0000-0000-00006D740000}"/>
    <cellStyle name="Notas 2 2 6 2 8 4 2" xfId="29804" xr:uid="{00000000-0005-0000-0000-00006E740000}"/>
    <cellStyle name="Notas 2 2 6 2 8 4 3" xfId="29805" xr:uid="{00000000-0005-0000-0000-00006F740000}"/>
    <cellStyle name="Notas 2 2 6 2 8 4 4" xfId="29806" xr:uid="{00000000-0005-0000-0000-000070740000}"/>
    <cellStyle name="Notas 2 2 6 2 8 4 5" xfId="29807" xr:uid="{00000000-0005-0000-0000-000071740000}"/>
    <cellStyle name="Notas 2 2 6 2 8 4 6" xfId="29808" xr:uid="{00000000-0005-0000-0000-000072740000}"/>
    <cellStyle name="Notas 2 2 6 2 8 5" xfId="29809" xr:uid="{00000000-0005-0000-0000-000073740000}"/>
    <cellStyle name="Notas 2 2 6 2 8 5 2" xfId="29810" xr:uid="{00000000-0005-0000-0000-000074740000}"/>
    <cellStyle name="Notas 2 2 6 2 8 5 3" xfId="29811" xr:uid="{00000000-0005-0000-0000-000075740000}"/>
    <cellStyle name="Notas 2 2 6 2 8 5 4" xfId="29812" xr:uid="{00000000-0005-0000-0000-000076740000}"/>
    <cellStyle name="Notas 2 2 6 2 8 5 5" xfId="29813" xr:uid="{00000000-0005-0000-0000-000077740000}"/>
    <cellStyle name="Notas 2 2 6 2 8 5 6" xfId="29814" xr:uid="{00000000-0005-0000-0000-000078740000}"/>
    <cellStyle name="Notas 2 2 6 2 8 6" xfId="29815" xr:uid="{00000000-0005-0000-0000-000079740000}"/>
    <cellStyle name="Notas 2 2 6 2 8 6 2" xfId="29816" xr:uid="{00000000-0005-0000-0000-00007A740000}"/>
    <cellStyle name="Notas 2 2 6 2 8 6 3" xfId="29817" xr:uid="{00000000-0005-0000-0000-00007B740000}"/>
    <cellStyle name="Notas 2 2 6 2 8 6 4" xfId="29818" xr:uid="{00000000-0005-0000-0000-00007C740000}"/>
    <cellStyle name="Notas 2 2 6 2 8 6 5" xfId="29819" xr:uid="{00000000-0005-0000-0000-00007D740000}"/>
    <cellStyle name="Notas 2 2 6 2 8 6 6" xfId="29820" xr:uid="{00000000-0005-0000-0000-00007E740000}"/>
    <cellStyle name="Notas 2 2 6 2 8 7" xfId="29821" xr:uid="{00000000-0005-0000-0000-00007F740000}"/>
    <cellStyle name="Notas 2 2 6 2 8 7 2" xfId="29822" xr:uid="{00000000-0005-0000-0000-000080740000}"/>
    <cellStyle name="Notas 2 2 6 2 8 7 3" xfId="29823" xr:uid="{00000000-0005-0000-0000-000081740000}"/>
    <cellStyle name="Notas 2 2 6 2 8 7 4" xfId="29824" xr:uid="{00000000-0005-0000-0000-000082740000}"/>
    <cellStyle name="Notas 2 2 6 2 8 7 5" xfId="29825" xr:uid="{00000000-0005-0000-0000-000083740000}"/>
    <cellStyle name="Notas 2 2 6 2 8 7 6" xfId="29826" xr:uid="{00000000-0005-0000-0000-000084740000}"/>
    <cellStyle name="Notas 2 2 6 2 8 8" xfId="29827" xr:uid="{00000000-0005-0000-0000-000085740000}"/>
    <cellStyle name="Notas 2 2 6 2 8 8 2" xfId="29828" xr:uid="{00000000-0005-0000-0000-000086740000}"/>
    <cellStyle name="Notas 2 2 6 2 8 8 3" xfId="29829" xr:uid="{00000000-0005-0000-0000-000087740000}"/>
    <cellStyle name="Notas 2 2 6 2 8 8 4" xfId="29830" xr:uid="{00000000-0005-0000-0000-000088740000}"/>
    <cellStyle name="Notas 2 2 6 2 8 8 5" xfId="29831" xr:uid="{00000000-0005-0000-0000-000089740000}"/>
    <cellStyle name="Notas 2 2 6 2 8 8 6" xfId="29832" xr:uid="{00000000-0005-0000-0000-00008A740000}"/>
    <cellStyle name="Notas 2 2 6 2 8 9" xfId="29833" xr:uid="{00000000-0005-0000-0000-00008B740000}"/>
    <cellStyle name="Notas 2 2 6 2 9" xfId="29834" xr:uid="{00000000-0005-0000-0000-00008C740000}"/>
    <cellStyle name="Notas 2 2 6 2 9 2" xfId="29835" xr:uid="{00000000-0005-0000-0000-00008D740000}"/>
    <cellStyle name="Notas 2 2 6 2 9 3" xfId="29836" xr:uid="{00000000-0005-0000-0000-00008E740000}"/>
    <cellStyle name="Notas 2 2 6 2 9 4" xfId="29837" xr:uid="{00000000-0005-0000-0000-00008F740000}"/>
    <cellStyle name="Notas 2 2 6 2 9 5" xfId="29838" xr:uid="{00000000-0005-0000-0000-000090740000}"/>
    <cellStyle name="Notas 2 2 6 2 9 6" xfId="29839" xr:uid="{00000000-0005-0000-0000-000091740000}"/>
    <cellStyle name="Notas 2 2 6 20" xfId="29840" xr:uid="{00000000-0005-0000-0000-000092740000}"/>
    <cellStyle name="Notas 2 2 6 21" xfId="29841" xr:uid="{00000000-0005-0000-0000-000093740000}"/>
    <cellStyle name="Notas 2 2 6 22" xfId="29842" xr:uid="{00000000-0005-0000-0000-000094740000}"/>
    <cellStyle name="Notas 2 2 6 3" xfId="29843" xr:uid="{00000000-0005-0000-0000-000095740000}"/>
    <cellStyle name="Notas 2 2 6 3 10" xfId="29844" xr:uid="{00000000-0005-0000-0000-000096740000}"/>
    <cellStyle name="Notas 2 2 6 3 10 2" xfId="29845" xr:uid="{00000000-0005-0000-0000-000097740000}"/>
    <cellStyle name="Notas 2 2 6 3 10 3" xfId="29846" xr:uid="{00000000-0005-0000-0000-000098740000}"/>
    <cellStyle name="Notas 2 2 6 3 10 4" xfId="29847" xr:uid="{00000000-0005-0000-0000-000099740000}"/>
    <cellStyle name="Notas 2 2 6 3 10 5" xfId="29848" xr:uid="{00000000-0005-0000-0000-00009A740000}"/>
    <cellStyle name="Notas 2 2 6 3 10 6" xfId="29849" xr:uid="{00000000-0005-0000-0000-00009B740000}"/>
    <cellStyle name="Notas 2 2 6 3 11" xfId="29850" xr:uid="{00000000-0005-0000-0000-00009C740000}"/>
    <cellStyle name="Notas 2 2 6 3 11 2" xfId="29851" xr:uid="{00000000-0005-0000-0000-00009D740000}"/>
    <cellStyle name="Notas 2 2 6 3 11 3" xfId="29852" xr:uid="{00000000-0005-0000-0000-00009E740000}"/>
    <cellStyle name="Notas 2 2 6 3 11 4" xfId="29853" xr:uid="{00000000-0005-0000-0000-00009F740000}"/>
    <cellStyle name="Notas 2 2 6 3 11 5" xfId="29854" xr:uid="{00000000-0005-0000-0000-0000A0740000}"/>
    <cellStyle name="Notas 2 2 6 3 11 6" xfId="29855" xr:uid="{00000000-0005-0000-0000-0000A1740000}"/>
    <cellStyle name="Notas 2 2 6 3 12" xfId="29856" xr:uid="{00000000-0005-0000-0000-0000A2740000}"/>
    <cellStyle name="Notas 2 2 6 3 12 2" xfId="29857" xr:uid="{00000000-0005-0000-0000-0000A3740000}"/>
    <cellStyle name="Notas 2 2 6 3 12 3" xfId="29858" xr:uid="{00000000-0005-0000-0000-0000A4740000}"/>
    <cellStyle name="Notas 2 2 6 3 12 4" xfId="29859" xr:uid="{00000000-0005-0000-0000-0000A5740000}"/>
    <cellStyle name="Notas 2 2 6 3 12 5" xfId="29860" xr:uid="{00000000-0005-0000-0000-0000A6740000}"/>
    <cellStyle name="Notas 2 2 6 3 12 6" xfId="29861" xr:uid="{00000000-0005-0000-0000-0000A7740000}"/>
    <cellStyle name="Notas 2 2 6 3 13" xfId="29862" xr:uid="{00000000-0005-0000-0000-0000A8740000}"/>
    <cellStyle name="Notas 2 2 6 3 13 2" xfId="29863" xr:uid="{00000000-0005-0000-0000-0000A9740000}"/>
    <cellStyle name="Notas 2 2 6 3 13 3" xfId="29864" xr:uid="{00000000-0005-0000-0000-0000AA740000}"/>
    <cellStyle name="Notas 2 2 6 3 13 4" xfId="29865" xr:uid="{00000000-0005-0000-0000-0000AB740000}"/>
    <cellStyle name="Notas 2 2 6 3 13 5" xfId="29866" xr:uid="{00000000-0005-0000-0000-0000AC740000}"/>
    <cellStyle name="Notas 2 2 6 3 13 6" xfId="29867" xr:uid="{00000000-0005-0000-0000-0000AD740000}"/>
    <cellStyle name="Notas 2 2 6 3 14" xfId="29868" xr:uid="{00000000-0005-0000-0000-0000AE740000}"/>
    <cellStyle name="Notas 2 2 6 3 14 2" xfId="29869" xr:uid="{00000000-0005-0000-0000-0000AF740000}"/>
    <cellStyle name="Notas 2 2 6 3 14 3" xfId="29870" xr:uid="{00000000-0005-0000-0000-0000B0740000}"/>
    <cellStyle name="Notas 2 2 6 3 14 4" xfId="29871" xr:uid="{00000000-0005-0000-0000-0000B1740000}"/>
    <cellStyle name="Notas 2 2 6 3 14 5" xfId="29872" xr:uid="{00000000-0005-0000-0000-0000B2740000}"/>
    <cellStyle name="Notas 2 2 6 3 14 6" xfId="29873" xr:uid="{00000000-0005-0000-0000-0000B3740000}"/>
    <cellStyle name="Notas 2 2 6 3 15" xfId="29874" xr:uid="{00000000-0005-0000-0000-0000B4740000}"/>
    <cellStyle name="Notas 2 2 6 3 16" xfId="29875" xr:uid="{00000000-0005-0000-0000-0000B5740000}"/>
    <cellStyle name="Notas 2 2 6 3 17" xfId="29876" xr:uid="{00000000-0005-0000-0000-0000B6740000}"/>
    <cellStyle name="Notas 2 2 6 3 18" xfId="29877" xr:uid="{00000000-0005-0000-0000-0000B7740000}"/>
    <cellStyle name="Notas 2 2 6 3 19" xfId="29878" xr:uid="{00000000-0005-0000-0000-0000B8740000}"/>
    <cellStyle name="Notas 2 2 6 3 2" xfId="29879" xr:uid="{00000000-0005-0000-0000-0000B9740000}"/>
    <cellStyle name="Notas 2 2 6 3 2 10" xfId="29880" xr:uid="{00000000-0005-0000-0000-0000BA740000}"/>
    <cellStyle name="Notas 2 2 6 3 2 11" xfId="29881" xr:uid="{00000000-0005-0000-0000-0000BB740000}"/>
    <cellStyle name="Notas 2 2 6 3 2 12" xfId="29882" xr:uid="{00000000-0005-0000-0000-0000BC740000}"/>
    <cellStyle name="Notas 2 2 6 3 2 13" xfId="29883" xr:uid="{00000000-0005-0000-0000-0000BD740000}"/>
    <cellStyle name="Notas 2 2 6 3 2 14" xfId="29884" xr:uid="{00000000-0005-0000-0000-0000BE740000}"/>
    <cellStyle name="Notas 2 2 6 3 2 2" xfId="29885" xr:uid="{00000000-0005-0000-0000-0000BF740000}"/>
    <cellStyle name="Notas 2 2 6 3 2 2 2" xfId="29886" xr:uid="{00000000-0005-0000-0000-0000C0740000}"/>
    <cellStyle name="Notas 2 2 6 3 2 2 3" xfId="29887" xr:uid="{00000000-0005-0000-0000-0000C1740000}"/>
    <cellStyle name="Notas 2 2 6 3 2 2 4" xfId="29888" xr:uid="{00000000-0005-0000-0000-0000C2740000}"/>
    <cellStyle name="Notas 2 2 6 3 2 2 5" xfId="29889" xr:uid="{00000000-0005-0000-0000-0000C3740000}"/>
    <cellStyle name="Notas 2 2 6 3 2 2 6" xfId="29890" xr:uid="{00000000-0005-0000-0000-0000C4740000}"/>
    <cellStyle name="Notas 2 2 6 3 2 2 7" xfId="29891" xr:uid="{00000000-0005-0000-0000-0000C5740000}"/>
    <cellStyle name="Notas 2 2 6 3 2 3" xfId="29892" xr:uid="{00000000-0005-0000-0000-0000C6740000}"/>
    <cellStyle name="Notas 2 2 6 3 2 3 2" xfId="29893" xr:uid="{00000000-0005-0000-0000-0000C7740000}"/>
    <cellStyle name="Notas 2 2 6 3 2 3 3" xfId="29894" xr:uid="{00000000-0005-0000-0000-0000C8740000}"/>
    <cellStyle name="Notas 2 2 6 3 2 3 4" xfId="29895" xr:uid="{00000000-0005-0000-0000-0000C9740000}"/>
    <cellStyle name="Notas 2 2 6 3 2 3 5" xfId="29896" xr:uid="{00000000-0005-0000-0000-0000CA740000}"/>
    <cellStyle name="Notas 2 2 6 3 2 3 6" xfId="29897" xr:uid="{00000000-0005-0000-0000-0000CB740000}"/>
    <cellStyle name="Notas 2 2 6 3 2 4" xfId="29898" xr:uid="{00000000-0005-0000-0000-0000CC740000}"/>
    <cellStyle name="Notas 2 2 6 3 2 4 2" xfId="29899" xr:uid="{00000000-0005-0000-0000-0000CD740000}"/>
    <cellStyle name="Notas 2 2 6 3 2 4 3" xfId="29900" xr:uid="{00000000-0005-0000-0000-0000CE740000}"/>
    <cellStyle name="Notas 2 2 6 3 2 4 4" xfId="29901" xr:uid="{00000000-0005-0000-0000-0000CF740000}"/>
    <cellStyle name="Notas 2 2 6 3 2 4 5" xfId="29902" xr:uid="{00000000-0005-0000-0000-0000D0740000}"/>
    <cellStyle name="Notas 2 2 6 3 2 4 6" xfId="29903" xr:uid="{00000000-0005-0000-0000-0000D1740000}"/>
    <cellStyle name="Notas 2 2 6 3 2 5" xfId="29904" xr:uid="{00000000-0005-0000-0000-0000D2740000}"/>
    <cellStyle name="Notas 2 2 6 3 2 5 2" xfId="29905" xr:uid="{00000000-0005-0000-0000-0000D3740000}"/>
    <cellStyle name="Notas 2 2 6 3 2 5 3" xfId="29906" xr:uid="{00000000-0005-0000-0000-0000D4740000}"/>
    <cellStyle name="Notas 2 2 6 3 2 5 4" xfId="29907" xr:uid="{00000000-0005-0000-0000-0000D5740000}"/>
    <cellStyle name="Notas 2 2 6 3 2 5 5" xfId="29908" xr:uid="{00000000-0005-0000-0000-0000D6740000}"/>
    <cellStyle name="Notas 2 2 6 3 2 5 6" xfId="29909" xr:uid="{00000000-0005-0000-0000-0000D7740000}"/>
    <cellStyle name="Notas 2 2 6 3 2 6" xfId="29910" xr:uid="{00000000-0005-0000-0000-0000D8740000}"/>
    <cellStyle name="Notas 2 2 6 3 2 6 2" xfId="29911" xr:uid="{00000000-0005-0000-0000-0000D9740000}"/>
    <cellStyle name="Notas 2 2 6 3 2 6 3" xfId="29912" xr:uid="{00000000-0005-0000-0000-0000DA740000}"/>
    <cellStyle name="Notas 2 2 6 3 2 6 4" xfId="29913" xr:uid="{00000000-0005-0000-0000-0000DB740000}"/>
    <cellStyle name="Notas 2 2 6 3 2 6 5" xfId="29914" xr:uid="{00000000-0005-0000-0000-0000DC740000}"/>
    <cellStyle name="Notas 2 2 6 3 2 6 6" xfId="29915" xr:uid="{00000000-0005-0000-0000-0000DD740000}"/>
    <cellStyle name="Notas 2 2 6 3 2 7" xfId="29916" xr:uid="{00000000-0005-0000-0000-0000DE740000}"/>
    <cellStyle name="Notas 2 2 6 3 2 7 2" xfId="29917" xr:uid="{00000000-0005-0000-0000-0000DF740000}"/>
    <cellStyle name="Notas 2 2 6 3 2 7 3" xfId="29918" xr:uid="{00000000-0005-0000-0000-0000E0740000}"/>
    <cellStyle name="Notas 2 2 6 3 2 7 4" xfId="29919" xr:uid="{00000000-0005-0000-0000-0000E1740000}"/>
    <cellStyle name="Notas 2 2 6 3 2 7 5" xfId="29920" xr:uid="{00000000-0005-0000-0000-0000E2740000}"/>
    <cellStyle name="Notas 2 2 6 3 2 7 6" xfId="29921" xr:uid="{00000000-0005-0000-0000-0000E3740000}"/>
    <cellStyle name="Notas 2 2 6 3 2 8" xfId="29922" xr:uid="{00000000-0005-0000-0000-0000E4740000}"/>
    <cellStyle name="Notas 2 2 6 3 2 8 2" xfId="29923" xr:uid="{00000000-0005-0000-0000-0000E5740000}"/>
    <cellStyle name="Notas 2 2 6 3 2 8 3" xfId="29924" xr:uid="{00000000-0005-0000-0000-0000E6740000}"/>
    <cellStyle name="Notas 2 2 6 3 2 8 4" xfId="29925" xr:uid="{00000000-0005-0000-0000-0000E7740000}"/>
    <cellStyle name="Notas 2 2 6 3 2 8 5" xfId="29926" xr:uid="{00000000-0005-0000-0000-0000E8740000}"/>
    <cellStyle name="Notas 2 2 6 3 2 8 6" xfId="29927" xr:uid="{00000000-0005-0000-0000-0000E9740000}"/>
    <cellStyle name="Notas 2 2 6 3 2 9" xfId="29928" xr:uid="{00000000-0005-0000-0000-0000EA740000}"/>
    <cellStyle name="Notas 2 2 6 3 20" xfId="29929" xr:uid="{00000000-0005-0000-0000-0000EB740000}"/>
    <cellStyle name="Notas 2 2 6 3 3" xfId="29930" xr:uid="{00000000-0005-0000-0000-0000EC740000}"/>
    <cellStyle name="Notas 2 2 6 3 3 10" xfId="29931" xr:uid="{00000000-0005-0000-0000-0000ED740000}"/>
    <cellStyle name="Notas 2 2 6 3 3 11" xfId="29932" xr:uid="{00000000-0005-0000-0000-0000EE740000}"/>
    <cellStyle name="Notas 2 2 6 3 3 12" xfId="29933" xr:uid="{00000000-0005-0000-0000-0000EF740000}"/>
    <cellStyle name="Notas 2 2 6 3 3 13" xfId="29934" xr:uid="{00000000-0005-0000-0000-0000F0740000}"/>
    <cellStyle name="Notas 2 2 6 3 3 14" xfId="29935" xr:uid="{00000000-0005-0000-0000-0000F1740000}"/>
    <cellStyle name="Notas 2 2 6 3 3 2" xfId="29936" xr:uid="{00000000-0005-0000-0000-0000F2740000}"/>
    <cellStyle name="Notas 2 2 6 3 3 2 2" xfId="29937" xr:uid="{00000000-0005-0000-0000-0000F3740000}"/>
    <cellStyle name="Notas 2 2 6 3 3 2 3" xfId="29938" xr:uid="{00000000-0005-0000-0000-0000F4740000}"/>
    <cellStyle name="Notas 2 2 6 3 3 2 4" xfId="29939" xr:uid="{00000000-0005-0000-0000-0000F5740000}"/>
    <cellStyle name="Notas 2 2 6 3 3 2 5" xfId="29940" xr:uid="{00000000-0005-0000-0000-0000F6740000}"/>
    <cellStyle name="Notas 2 2 6 3 3 2 6" xfId="29941" xr:uid="{00000000-0005-0000-0000-0000F7740000}"/>
    <cellStyle name="Notas 2 2 6 3 3 3" xfId="29942" xr:uid="{00000000-0005-0000-0000-0000F8740000}"/>
    <cellStyle name="Notas 2 2 6 3 3 3 2" xfId="29943" xr:uid="{00000000-0005-0000-0000-0000F9740000}"/>
    <cellStyle name="Notas 2 2 6 3 3 3 3" xfId="29944" xr:uid="{00000000-0005-0000-0000-0000FA740000}"/>
    <cellStyle name="Notas 2 2 6 3 3 3 4" xfId="29945" xr:uid="{00000000-0005-0000-0000-0000FB740000}"/>
    <cellStyle name="Notas 2 2 6 3 3 3 5" xfId="29946" xr:uid="{00000000-0005-0000-0000-0000FC740000}"/>
    <cellStyle name="Notas 2 2 6 3 3 3 6" xfId="29947" xr:uid="{00000000-0005-0000-0000-0000FD740000}"/>
    <cellStyle name="Notas 2 2 6 3 3 4" xfId="29948" xr:uid="{00000000-0005-0000-0000-0000FE740000}"/>
    <cellStyle name="Notas 2 2 6 3 3 4 2" xfId="29949" xr:uid="{00000000-0005-0000-0000-0000FF740000}"/>
    <cellStyle name="Notas 2 2 6 3 3 4 3" xfId="29950" xr:uid="{00000000-0005-0000-0000-000000750000}"/>
    <cellStyle name="Notas 2 2 6 3 3 4 4" xfId="29951" xr:uid="{00000000-0005-0000-0000-000001750000}"/>
    <cellStyle name="Notas 2 2 6 3 3 4 5" xfId="29952" xr:uid="{00000000-0005-0000-0000-000002750000}"/>
    <cellStyle name="Notas 2 2 6 3 3 4 6" xfId="29953" xr:uid="{00000000-0005-0000-0000-000003750000}"/>
    <cellStyle name="Notas 2 2 6 3 3 5" xfId="29954" xr:uid="{00000000-0005-0000-0000-000004750000}"/>
    <cellStyle name="Notas 2 2 6 3 3 5 2" xfId="29955" xr:uid="{00000000-0005-0000-0000-000005750000}"/>
    <cellStyle name="Notas 2 2 6 3 3 5 3" xfId="29956" xr:uid="{00000000-0005-0000-0000-000006750000}"/>
    <cellStyle name="Notas 2 2 6 3 3 5 4" xfId="29957" xr:uid="{00000000-0005-0000-0000-000007750000}"/>
    <cellStyle name="Notas 2 2 6 3 3 5 5" xfId="29958" xr:uid="{00000000-0005-0000-0000-000008750000}"/>
    <cellStyle name="Notas 2 2 6 3 3 5 6" xfId="29959" xr:uid="{00000000-0005-0000-0000-000009750000}"/>
    <cellStyle name="Notas 2 2 6 3 3 6" xfId="29960" xr:uid="{00000000-0005-0000-0000-00000A750000}"/>
    <cellStyle name="Notas 2 2 6 3 3 6 2" xfId="29961" xr:uid="{00000000-0005-0000-0000-00000B750000}"/>
    <cellStyle name="Notas 2 2 6 3 3 6 3" xfId="29962" xr:uid="{00000000-0005-0000-0000-00000C750000}"/>
    <cellStyle name="Notas 2 2 6 3 3 6 4" xfId="29963" xr:uid="{00000000-0005-0000-0000-00000D750000}"/>
    <cellStyle name="Notas 2 2 6 3 3 6 5" xfId="29964" xr:uid="{00000000-0005-0000-0000-00000E750000}"/>
    <cellStyle name="Notas 2 2 6 3 3 6 6" xfId="29965" xr:uid="{00000000-0005-0000-0000-00000F750000}"/>
    <cellStyle name="Notas 2 2 6 3 3 7" xfId="29966" xr:uid="{00000000-0005-0000-0000-000010750000}"/>
    <cellStyle name="Notas 2 2 6 3 3 7 2" xfId="29967" xr:uid="{00000000-0005-0000-0000-000011750000}"/>
    <cellStyle name="Notas 2 2 6 3 3 7 3" xfId="29968" xr:uid="{00000000-0005-0000-0000-000012750000}"/>
    <cellStyle name="Notas 2 2 6 3 3 7 4" xfId="29969" xr:uid="{00000000-0005-0000-0000-000013750000}"/>
    <cellStyle name="Notas 2 2 6 3 3 7 5" xfId="29970" xr:uid="{00000000-0005-0000-0000-000014750000}"/>
    <cellStyle name="Notas 2 2 6 3 3 7 6" xfId="29971" xr:uid="{00000000-0005-0000-0000-000015750000}"/>
    <cellStyle name="Notas 2 2 6 3 3 8" xfId="29972" xr:uid="{00000000-0005-0000-0000-000016750000}"/>
    <cellStyle name="Notas 2 2 6 3 3 8 2" xfId="29973" xr:uid="{00000000-0005-0000-0000-000017750000}"/>
    <cellStyle name="Notas 2 2 6 3 3 8 3" xfId="29974" xr:uid="{00000000-0005-0000-0000-000018750000}"/>
    <cellStyle name="Notas 2 2 6 3 3 8 4" xfId="29975" xr:uid="{00000000-0005-0000-0000-000019750000}"/>
    <cellStyle name="Notas 2 2 6 3 3 8 5" xfId="29976" xr:uid="{00000000-0005-0000-0000-00001A750000}"/>
    <cellStyle name="Notas 2 2 6 3 3 8 6" xfId="29977" xr:uid="{00000000-0005-0000-0000-00001B750000}"/>
    <cellStyle name="Notas 2 2 6 3 3 9" xfId="29978" xr:uid="{00000000-0005-0000-0000-00001C750000}"/>
    <cellStyle name="Notas 2 2 6 3 4" xfId="29979" xr:uid="{00000000-0005-0000-0000-00001D750000}"/>
    <cellStyle name="Notas 2 2 6 3 4 10" xfId="29980" xr:uid="{00000000-0005-0000-0000-00001E750000}"/>
    <cellStyle name="Notas 2 2 6 3 4 11" xfId="29981" xr:uid="{00000000-0005-0000-0000-00001F750000}"/>
    <cellStyle name="Notas 2 2 6 3 4 12" xfId="29982" xr:uid="{00000000-0005-0000-0000-000020750000}"/>
    <cellStyle name="Notas 2 2 6 3 4 13" xfId="29983" xr:uid="{00000000-0005-0000-0000-000021750000}"/>
    <cellStyle name="Notas 2 2 6 3 4 2" xfId="29984" xr:uid="{00000000-0005-0000-0000-000022750000}"/>
    <cellStyle name="Notas 2 2 6 3 4 2 2" xfId="29985" xr:uid="{00000000-0005-0000-0000-000023750000}"/>
    <cellStyle name="Notas 2 2 6 3 4 2 3" xfId="29986" xr:uid="{00000000-0005-0000-0000-000024750000}"/>
    <cellStyle name="Notas 2 2 6 3 4 2 4" xfId="29987" xr:uid="{00000000-0005-0000-0000-000025750000}"/>
    <cellStyle name="Notas 2 2 6 3 4 2 5" xfId="29988" xr:uid="{00000000-0005-0000-0000-000026750000}"/>
    <cellStyle name="Notas 2 2 6 3 4 2 6" xfId="29989" xr:uid="{00000000-0005-0000-0000-000027750000}"/>
    <cellStyle name="Notas 2 2 6 3 4 3" xfId="29990" xr:uid="{00000000-0005-0000-0000-000028750000}"/>
    <cellStyle name="Notas 2 2 6 3 4 3 2" xfId="29991" xr:uid="{00000000-0005-0000-0000-000029750000}"/>
    <cellStyle name="Notas 2 2 6 3 4 3 3" xfId="29992" xr:uid="{00000000-0005-0000-0000-00002A750000}"/>
    <cellStyle name="Notas 2 2 6 3 4 3 4" xfId="29993" xr:uid="{00000000-0005-0000-0000-00002B750000}"/>
    <cellStyle name="Notas 2 2 6 3 4 3 5" xfId="29994" xr:uid="{00000000-0005-0000-0000-00002C750000}"/>
    <cellStyle name="Notas 2 2 6 3 4 3 6" xfId="29995" xr:uid="{00000000-0005-0000-0000-00002D750000}"/>
    <cellStyle name="Notas 2 2 6 3 4 4" xfId="29996" xr:uid="{00000000-0005-0000-0000-00002E750000}"/>
    <cellStyle name="Notas 2 2 6 3 4 4 2" xfId="29997" xr:uid="{00000000-0005-0000-0000-00002F750000}"/>
    <cellStyle name="Notas 2 2 6 3 4 4 3" xfId="29998" xr:uid="{00000000-0005-0000-0000-000030750000}"/>
    <cellStyle name="Notas 2 2 6 3 4 4 4" xfId="29999" xr:uid="{00000000-0005-0000-0000-000031750000}"/>
    <cellStyle name="Notas 2 2 6 3 4 4 5" xfId="30000" xr:uid="{00000000-0005-0000-0000-000032750000}"/>
    <cellStyle name="Notas 2 2 6 3 4 4 6" xfId="30001" xr:uid="{00000000-0005-0000-0000-000033750000}"/>
    <cellStyle name="Notas 2 2 6 3 4 5" xfId="30002" xr:uid="{00000000-0005-0000-0000-000034750000}"/>
    <cellStyle name="Notas 2 2 6 3 4 5 2" xfId="30003" xr:uid="{00000000-0005-0000-0000-000035750000}"/>
    <cellStyle name="Notas 2 2 6 3 4 5 3" xfId="30004" xr:uid="{00000000-0005-0000-0000-000036750000}"/>
    <cellStyle name="Notas 2 2 6 3 4 5 4" xfId="30005" xr:uid="{00000000-0005-0000-0000-000037750000}"/>
    <cellStyle name="Notas 2 2 6 3 4 5 5" xfId="30006" xr:uid="{00000000-0005-0000-0000-000038750000}"/>
    <cellStyle name="Notas 2 2 6 3 4 5 6" xfId="30007" xr:uid="{00000000-0005-0000-0000-000039750000}"/>
    <cellStyle name="Notas 2 2 6 3 4 6" xfId="30008" xr:uid="{00000000-0005-0000-0000-00003A750000}"/>
    <cellStyle name="Notas 2 2 6 3 4 6 2" xfId="30009" xr:uid="{00000000-0005-0000-0000-00003B750000}"/>
    <cellStyle name="Notas 2 2 6 3 4 6 3" xfId="30010" xr:uid="{00000000-0005-0000-0000-00003C750000}"/>
    <cellStyle name="Notas 2 2 6 3 4 6 4" xfId="30011" xr:uid="{00000000-0005-0000-0000-00003D750000}"/>
    <cellStyle name="Notas 2 2 6 3 4 6 5" xfId="30012" xr:uid="{00000000-0005-0000-0000-00003E750000}"/>
    <cellStyle name="Notas 2 2 6 3 4 6 6" xfId="30013" xr:uid="{00000000-0005-0000-0000-00003F750000}"/>
    <cellStyle name="Notas 2 2 6 3 4 7" xfId="30014" xr:uid="{00000000-0005-0000-0000-000040750000}"/>
    <cellStyle name="Notas 2 2 6 3 4 7 2" xfId="30015" xr:uid="{00000000-0005-0000-0000-000041750000}"/>
    <cellStyle name="Notas 2 2 6 3 4 7 3" xfId="30016" xr:uid="{00000000-0005-0000-0000-000042750000}"/>
    <cellStyle name="Notas 2 2 6 3 4 7 4" xfId="30017" xr:uid="{00000000-0005-0000-0000-000043750000}"/>
    <cellStyle name="Notas 2 2 6 3 4 7 5" xfId="30018" xr:uid="{00000000-0005-0000-0000-000044750000}"/>
    <cellStyle name="Notas 2 2 6 3 4 7 6" xfId="30019" xr:uid="{00000000-0005-0000-0000-000045750000}"/>
    <cellStyle name="Notas 2 2 6 3 4 8" xfId="30020" xr:uid="{00000000-0005-0000-0000-000046750000}"/>
    <cellStyle name="Notas 2 2 6 3 4 8 2" xfId="30021" xr:uid="{00000000-0005-0000-0000-000047750000}"/>
    <cellStyle name="Notas 2 2 6 3 4 8 3" xfId="30022" xr:uid="{00000000-0005-0000-0000-000048750000}"/>
    <cellStyle name="Notas 2 2 6 3 4 8 4" xfId="30023" xr:uid="{00000000-0005-0000-0000-000049750000}"/>
    <cellStyle name="Notas 2 2 6 3 4 8 5" xfId="30024" xr:uid="{00000000-0005-0000-0000-00004A750000}"/>
    <cellStyle name="Notas 2 2 6 3 4 8 6" xfId="30025" xr:uid="{00000000-0005-0000-0000-00004B750000}"/>
    <cellStyle name="Notas 2 2 6 3 4 9" xfId="30026" xr:uid="{00000000-0005-0000-0000-00004C750000}"/>
    <cellStyle name="Notas 2 2 6 3 5" xfId="30027" xr:uid="{00000000-0005-0000-0000-00004D750000}"/>
    <cellStyle name="Notas 2 2 6 3 5 10" xfId="30028" xr:uid="{00000000-0005-0000-0000-00004E750000}"/>
    <cellStyle name="Notas 2 2 6 3 5 11" xfId="30029" xr:uid="{00000000-0005-0000-0000-00004F750000}"/>
    <cellStyle name="Notas 2 2 6 3 5 12" xfId="30030" xr:uid="{00000000-0005-0000-0000-000050750000}"/>
    <cellStyle name="Notas 2 2 6 3 5 13" xfId="30031" xr:uid="{00000000-0005-0000-0000-000051750000}"/>
    <cellStyle name="Notas 2 2 6 3 5 2" xfId="30032" xr:uid="{00000000-0005-0000-0000-000052750000}"/>
    <cellStyle name="Notas 2 2 6 3 5 2 2" xfId="30033" xr:uid="{00000000-0005-0000-0000-000053750000}"/>
    <cellStyle name="Notas 2 2 6 3 5 2 3" xfId="30034" xr:uid="{00000000-0005-0000-0000-000054750000}"/>
    <cellStyle name="Notas 2 2 6 3 5 2 4" xfId="30035" xr:uid="{00000000-0005-0000-0000-000055750000}"/>
    <cellStyle name="Notas 2 2 6 3 5 2 5" xfId="30036" xr:uid="{00000000-0005-0000-0000-000056750000}"/>
    <cellStyle name="Notas 2 2 6 3 5 2 6" xfId="30037" xr:uid="{00000000-0005-0000-0000-000057750000}"/>
    <cellStyle name="Notas 2 2 6 3 5 3" xfId="30038" xr:uid="{00000000-0005-0000-0000-000058750000}"/>
    <cellStyle name="Notas 2 2 6 3 5 3 2" xfId="30039" xr:uid="{00000000-0005-0000-0000-000059750000}"/>
    <cellStyle name="Notas 2 2 6 3 5 3 3" xfId="30040" xr:uid="{00000000-0005-0000-0000-00005A750000}"/>
    <cellStyle name="Notas 2 2 6 3 5 3 4" xfId="30041" xr:uid="{00000000-0005-0000-0000-00005B750000}"/>
    <cellStyle name="Notas 2 2 6 3 5 3 5" xfId="30042" xr:uid="{00000000-0005-0000-0000-00005C750000}"/>
    <cellStyle name="Notas 2 2 6 3 5 3 6" xfId="30043" xr:uid="{00000000-0005-0000-0000-00005D750000}"/>
    <cellStyle name="Notas 2 2 6 3 5 4" xfId="30044" xr:uid="{00000000-0005-0000-0000-00005E750000}"/>
    <cellStyle name="Notas 2 2 6 3 5 4 2" xfId="30045" xr:uid="{00000000-0005-0000-0000-00005F750000}"/>
    <cellStyle name="Notas 2 2 6 3 5 4 3" xfId="30046" xr:uid="{00000000-0005-0000-0000-000060750000}"/>
    <cellStyle name="Notas 2 2 6 3 5 4 4" xfId="30047" xr:uid="{00000000-0005-0000-0000-000061750000}"/>
    <cellStyle name="Notas 2 2 6 3 5 4 5" xfId="30048" xr:uid="{00000000-0005-0000-0000-000062750000}"/>
    <cellStyle name="Notas 2 2 6 3 5 4 6" xfId="30049" xr:uid="{00000000-0005-0000-0000-000063750000}"/>
    <cellStyle name="Notas 2 2 6 3 5 5" xfId="30050" xr:uid="{00000000-0005-0000-0000-000064750000}"/>
    <cellStyle name="Notas 2 2 6 3 5 5 2" xfId="30051" xr:uid="{00000000-0005-0000-0000-000065750000}"/>
    <cellStyle name="Notas 2 2 6 3 5 5 3" xfId="30052" xr:uid="{00000000-0005-0000-0000-000066750000}"/>
    <cellStyle name="Notas 2 2 6 3 5 5 4" xfId="30053" xr:uid="{00000000-0005-0000-0000-000067750000}"/>
    <cellStyle name="Notas 2 2 6 3 5 5 5" xfId="30054" xr:uid="{00000000-0005-0000-0000-000068750000}"/>
    <cellStyle name="Notas 2 2 6 3 5 5 6" xfId="30055" xr:uid="{00000000-0005-0000-0000-000069750000}"/>
    <cellStyle name="Notas 2 2 6 3 5 6" xfId="30056" xr:uid="{00000000-0005-0000-0000-00006A750000}"/>
    <cellStyle name="Notas 2 2 6 3 5 6 2" xfId="30057" xr:uid="{00000000-0005-0000-0000-00006B750000}"/>
    <cellStyle name="Notas 2 2 6 3 5 6 3" xfId="30058" xr:uid="{00000000-0005-0000-0000-00006C750000}"/>
    <cellStyle name="Notas 2 2 6 3 5 6 4" xfId="30059" xr:uid="{00000000-0005-0000-0000-00006D750000}"/>
    <cellStyle name="Notas 2 2 6 3 5 6 5" xfId="30060" xr:uid="{00000000-0005-0000-0000-00006E750000}"/>
    <cellStyle name="Notas 2 2 6 3 5 6 6" xfId="30061" xr:uid="{00000000-0005-0000-0000-00006F750000}"/>
    <cellStyle name="Notas 2 2 6 3 5 7" xfId="30062" xr:uid="{00000000-0005-0000-0000-000070750000}"/>
    <cellStyle name="Notas 2 2 6 3 5 7 2" xfId="30063" xr:uid="{00000000-0005-0000-0000-000071750000}"/>
    <cellStyle name="Notas 2 2 6 3 5 7 3" xfId="30064" xr:uid="{00000000-0005-0000-0000-000072750000}"/>
    <cellStyle name="Notas 2 2 6 3 5 7 4" xfId="30065" xr:uid="{00000000-0005-0000-0000-000073750000}"/>
    <cellStyle name="Notas 2 2 6 3 5 7 5" xfId="30066" xr:uid="{00000000-0005-0000-0000-000074750000}"/>
    <cellStyle name="Notas 2 2 6 3 5 7 6" xfId="30067" xr:uid="{00000000-0005-0000-0000-000075750000}"/>
    <cellStyle name="Notas 2 2 6 3 5 8" xfId="30068" xr:uid="{00000000-0005-0000-0000-000076750000}"/>
    <cellStyle name="Notas 2 2 6 3 5 8 2" xfId="30069" xr:uid="{00000000-0005-0000-0000-000077750000}"/>
    <cellStyle name="Notas 2 2 6 3 5 8 3" xfId="30070" xr:uid="{00000000-0005-0000-0000-000078750000}"/>
    <cellStyle name="Notas 2 2 6 3 5 8 4" xfId="30071" xr:uid="{00000000-0005-0000-0000-000079750000}"/>
    <cellStyle name="Notas 2 2 6 3 5 8 5" xfId="30072" xr:uid="{00000000-0005-0000-0000-00007A750000}"/>
    <cellStyle name="Notas 2 2 6 3 5 8 6" xfId="30073" xr:uid="{00000000-0005-0000-0000-00007B750000}"/>
    <cellStyle name="Notas 2 2 6 3 5 9" xfId="30074" xr:uid="{00000000-0005-0000-0000-00007C750000}"/>
    <cellStyle name="Notas 2 2 6 3 6" xfId="30075" xr:uid="{00000000-0005-0000-0000-00007D750000}"/>
    <cellStyle name="Notas 2 2 6 3 6 10" xfId="30076" xr:uid="{00000000-0005-0000-0000-00007E750000}"/>
    <cellStyle name="Notas 2 2 6 3 6 11" xfId="30077" xr:uid="{00000000-0005-0000-0000-00007F750000}"/>
    <cellStyle name="Notas 2 2 6 3 6 12" xfId="30078" xr:uid="{00000000-0005-0000-0000-000080750000}"/>
    <cellStyle name="Notas 2 2 6 3 6 13" xfId="30079" xr:uid="{00000000-0005-0000-0000-000081750000}"/>
    <cellStyle name="Notas 2 2 6 3 6 2" xfId="30080" xr:uid="{00000000-0005-0000-0000-000082750000}"/>
    <cellStyle name="Notas 2 2 6 3 6 2 2" xfId="30081" xr:uid="{00000000-0005-0000-0000-000083750000}"/>
    <cellStyle name="Notas 2 2 6 3 6 2 3" xfId="30082" xr:uid="{00000000-0005-0000-0000-000084750000}"/>
    <cellStyle name="Notas 2 2 6 3 6 2 4" xfId="30083" xr:uid="{00000000-0005-0000-0000-000085750000}"/>
    <cellStyle name="Notas 2 2 6 3 6 2 5" xfId="30084" xr:uid="{00000000-0005-0000-0000-000086750000}"/>
    <cellStyle name="Notas 2 2 6 3 6 2 6" xfId="30085" xr:uid="{00000000-0005-0000-0000-000087750000}"/>
    <cellStyle name="Notas 2 2 6 3 6 3" xfId="30086" xr:uid="{00000000-0005-0000-0000-000088750000}"/>
    <cellStyle name="Notas 2 2 6 3 6 3 2" xfId="30087" xr:uid="{00000000-0005-0000-0000-000089750000}"/>
    <cellStyle name="Notas 2 2 6 3 6 3 3" xfId="30088" xr:uid="{00000000-0005-0000-0000-00008A750000}"/>
    <cellStyle name="Notas 2 2 6 3 6 3 4" xfId="30089" xr:uid="{00000000-0005-0000-0000-00008B750000}"/>
    <cellStyle name="Notas 2 2 6 3 6 3 5" xfId="30090" xr:uid="{00000000-0005-0000-0000-00008C750000}"/>
    <cellStyle name="Notas 2 2 6 3 6 3 6" xfId="30091" xr:uid="{00000000-0005-0000-0000-00008D750000}"/>
    <cellStyle name="Notas 2 2 6 3 6 4" xfId="30092" xr:uid="{00000000-0005-0000-0000-00008E750000}"/>
    <cellStyle name="Notas 2 2 6 3 6 4 2" xfId="30093" xr:uid="{00000000-0005-0000-0000-00008F750000}"/>
    <cellStyle name="Notas 2 2 6 3 6 4 3" xfId="30094" xr:uid="{00000000-0005-0000-0000-000090750000}"/>
    <cellStyle name="Notas 2 2 6 3 6 4 4" xfId="30095" xr:uid="{00000000-0005-0000-0000-000091750000}"/>
    <cellStyle name="Notas 2 2 6 3 6 4 5" xfId="30096" xr:uid="{00000000-0005-0000-0000-000092750000}"/>
    <cellStyle name="Notas 2 2 6 3 6 4 6" xfId="30097" xr:uid="{00000000-0005-0000-0000-000093750000}"/>
    <cellStyle name="Notas 2 2 6 3 6 5" xfId="30098" xr:uid="{00000000-0005-0000-0000-000094750000}"/>
    <cellStyle name="Notas 2 2 6 3 6 5 2" xfId="30099" xr:uid="{00000000-0005-0000-0000-000095750000}"/>
    <cellStyle name="Notas 2 2 6 3 6 5 3" xfId="30100" xr:uid="{00000000-0005-0000-0000-000096750000}"/>
    <cellStyle name="Notas 2 2 6 3 6 5 4" xfId="30101" xr:uid="{00000000-0005-0000-0000-000097750000}"/>
    <cellStyle name="Notas 2 2 6 3 6 5 5" xfId="30102" xr:uid="{00000000-0005-0000-0000-000098750000}"/>
    <cellStyle name="Notas 2 2 6 3 6 5 6" xfId="30103" xr:uid="{00000000-0005-0000-0000-000099750000}"/>
    <cellStyle name="Notas 2 2 6 3 6 6" xfId="30104" xr:uid="{00000000-0005-0000-0000-00009A750000}"/>
    <cellStyle name="Notas 2 2 6 3 6 6 2" xfId="30105" xr:uid="{00000000-0005-0000-0000-00009B750000}"/>
    <cellStyle name="Notas 2 2 6 3 6 6 3" xfId="30106" xr:uid="{00000000-0005-0000-0000-00009C750000}"/>
    <cellStyle name="Notas 2 2 6 3 6 6 4" xfId="30107" xr:uid="{00000000-0005-0000-0000-00009D750000}"/>
    <cellStyle name="Notas 2 2 6 3 6 6 5" xfId="30108" xr:uid="{00000000-0005-0000-0000-00009E750000}"/>
    <cellStyle name="Notas 2 2 6 3 6 6 6" xfId="30109" xr:uid="{00000000-0005-0000-0000-00009F750000}"/>
    <cellStyle name="Notas 2 2 6 3 6 7" xfId="30110" xr:uid="{00000000-0005-0000-0000-0000A0750000}"/>
    <cellStyle name="Notas 2 2 6 3 6 7 2" xfId="30111" xr:uid="{00000000-0005-0000-0000-0000A1750000}"/>
    <cellStyle name="Notas 2 2 6 3 6 7 3" xfId="30112" xr:uid="{00000000-0005-0000-0000-0000A2750000}"/>
    <cellStyle name="Notas 2 2 6 3 6 7 4" xfId="30113" xr:uid="{00000000-0005-0000-0000-0000A3750000}"/>
    <cellStyle name="Notas 2 2 6 3 6 7 5" xfId="30114" xr:uid="{00000000-0005-0000-0000-0000A4750000}"/>
    <cellStyle name="Notas 2 2 6 3 6 7 6" xfId="30115" xr:uid="{00000000-0005-0000-0000-0000A5750000}"/>
    <cellStyle name="Notas 2 2 6 3 6 8" xfId="30116" xr:uid="{00000000-0005-0000-0000-0000A6750000}"/>
    <cellStyle name="Notas 2 2 6 3 6 8 2" xfId="30117" xr:uid="{00000000-0005-0000-0000-0000A7750000}"/>
    <cellStyle name="Notas 2 2 6 3 6 8 3" xfId="30118" xr:uid="{00000000-0005-0000-0000-0000A8750000}"/>
    <cellStyle name="Notas 2 2 6 3 6 8 4" xfId="30119" xr:uid="{00000000-0005-0000-0000-0000A9750000}"/>
    <cellStyle name="Notas 2 2 6 3 6 8 5" xfId="30120" xr:uid="{00000000-0005-0000-0000-0000AA750000}"/>
    <cellStyle name="Notas 2 2 6 3 6 8 6" xfId="30121" xr:uid="{00000000-0005-0000-0000-0000AB750000}"/>
    <cellStyle name="Notas 2 2 6 3 6 9" xfId="30122" xr:uid="{00000000-0005-0000-0000-0000AC750000}"/>
    <cellStyle name="Notas 2 2 6 3 7" xfId="30123" xr:uid="{00000000-0005-0000-0000-0000AD750000}"/>
    <cellStyle name="Notas 2 2 6 3 7 10" xfId="30124" xr:uid="{00000000-0005-0000-0000-0000AE750000}"/>
    <cellStyle name="Notas 2 2 6 3 7 11" xfId="30125" xr:uid="{00000000-0005-0000-0000-0000AF750000}"/>
    <cellStyle name="Notas 2 2 6 3 7 12" xfId="30126" xr:uid="{00000000-0005-0000-0000-0000B0750000}"/>
    <cellStyle name="Notas 2 2 6 3 7 13" xfId="30127" xr:uid="{00000000-0005-0000-0000-0000B1750000}"/>
    <cellStyle name="Notas 2 2 6 3 7 2" xfId="30128" xr:uid="{00000000-0005-0000-0000-0000B2750000}"/>
    <cellStyle name="Notas 2 2 6 3 7 2 2" xfId="30129" xr:uid="{00000000-0005-0000-0000-0000B3750000}"/>
    <cellStyle name="Notas 2 2 6 3 7 2 3" xfId="30130" xr:uid="{00000000-0005-0000-0000-0000B4750000}"/>
    <cellStyle name="Notas 2 2 6 3 7 2 4" xfId="30131" xr:uid="{00000000-0005-0000-0000-0000B5750000}"/>
    <cellStyle name="Notas 2 2 6 3 7 2 5" xfId="30132" xr:uid="{00000000-0005-0000-0000-0000B6750000}"/>
    <cellStyle name="Notas 2 2 6 3 7 2 6" xfId="30133" xr:uid="{00000000-0005-0000-0000-0000B7750000}"/>
    <cellStyle name="Notas 2 2 6 3 7 3" xfId="30134" xr:uid="{00000000-0005-0000-0000-0000B8750000}"/>
    <cellStyle name="Notas 2 2 6 3 7 3 2" xfId="30135" xr:uid="{00000000-0005-0000-0000-0000B9750000}"/>
    <cellStyle name="Notas 2 2 6 3 7 3 3" xfId="30136" xr:uid="{00000000-0005-0000-0000-0000BA750000}"/>
    <cellStyle name="Notas 2 2 6 3 7 3 4" xfId="30137" xr:uid="{00000000-0005-0000-0000-0000BB750000}"/>
    <cellStyle name="Notas 2 2 6 3 7 3 5" xfId="30138" xr:uid="{00000000-0005-0000-0000-0000BC750000}"/>
    <cellStyle name="Notas 2 2 6 3 7 3 6" xfId="30139" xr:uid="{00000000-0005-0000-0000-0000BD750000}"/>
    <cellStyle name="Notas 2 2 6 3 7 4" xfId="30140" xr:uid="{00000000-0005-0000-0000-0000BE750000}"/>
    <cellStyle name="Notas 2 2 6 3 7 4 2" xfId="30141" xr:uid="{00000000-0005-0000-0000-0000BF750000}"/>
    <cellStyle name="Notas 2 2 6 3 7 4 3" xfId="30142" xr:uid="{00000000-0005-0000-0000-0000C0750000}"/>
    <cellStyle name="Notas 2 2 6 3 7 4 4" xfId="30143" xr:uid="{00000000-0005-0000-0000-0000C1750000}"/>
    <cellStyle name="Notas 2 2 6 3 7 4 5" xfId="30144" xr:uid="{00000000-0005-0000-0000-0000C2750000}"/>
    <cellStyle name="Notas 2 2 6 3 7 4 6" xfId="30145" xr:uid="{00000000-0005-0000-0000-0000C3750000}"/>
    <cellStyle name="Notas 2 2 6 3 7 5" xfId="30146" xr:uid="{00000000-0005-0000-0000-0000C4750000}"/>
    <cellStyle name="Notas 2 2 6 3 7 5 2" xfId="30147" xr:uid="{00000000-0005-0000-0000-0000C5750000}"/>
    <cellStyle name="Notas 2 2 6 3 7 5 3" xfId="30148" xr:uid="{00000000-0005-0000-0000-0000C6750000}"/>
    <cellStyle name="Notas 2 2 6 3 7 5 4" xfId="30149" xr:uid="{00000000-0005-0000-0000-0000C7750000}"/>
    <cellStyle name="Notas 2 2 6 3 7 5 5" xfId="30150" xr:uid="{00000000-0005-0000-0000-0000C8750000}"/>
    <cellStyle name="Notas 2 2 6 3 7 5 6" xfId="30151" xr:uid="{00000000-0005-0000-0000-0000C9750000}"/>
    <cellStyle name="Notas 2 2 6 3 7 6" xfId="30152" xr:uid="{00000000-0005-0000-0000-0000CA750000}"/>
    <cellStyle name="Notas 2 2 6 3 7 6 2" xfId="30153" xr:uid="{00000000-0005-0000-0000-0000CB750000}"/>
    <cellStyle name="Notas 2 2 6 3 7 6 3" xfId="30154" xr:uid="{00000000-0005-0000-0000-0000CC750000}"/>
    <cellStyle name="Notas 2 2 6 3 7 6 4" xfId="30155" xr:uid="{00000000-0005-0000-0000-0000CD750000}"/>
    <cellStyle name="Notas 2 2 6 3 7 6 5" xfId="30156" xr:uid="{00000000-0005-0000-0000-0000CE750000}"/>
    <cellStyle name="Notas 2 2 6 3 7 6 6" xfId="30157" xr:uid="{00000000-0005-0000-0000-0000CF750000}"/>
    <cellStyle name="Notas 2 2 6 3 7 7" xfId="30158" xr:uid="{00000000-0005-0000-0000-0000D0750000}"/>
    <cellStyle name="Notas 2 2 6 3 7 7 2" xfId="30159" xr:uid="{00000000-0005-0000-0000-0000D1750000}"/>
    <cellStyle name="Notas 2 2 6 3 7 7 3" xfId="30160" xr:uid="{00000000-0005-0000-0000-0000D2750000}"/>
    <cellStyle name="Notas 2 2 6 3 7 7 4" xfId="30161" xr:uid="{00000000-0005-0000-0000-0000D3750000}"/>
    <cellStyle name="Notas 2 2 6 3 7 7 5" xfId="30162" xr:uid="{00000000-0005-0000-0000-0000D4750000}"/>
    <cellStyle name="Notas 2 2 6 3 7 7 6" xfId="30163" xr:uid="{00000000-0005-0000-0000-0000D5750000}"/>
    <cellStyle name="Notas 2 2 6 3 7 8" xfId="30164" xr:uid="{00000000-0005-0000-0000-0000D6750000}"/>
    <cellStyle name="Notas 2 2 6 3 7 8 2" xfId="30165" xr:uid="{00000000-0005-0000-0000-0000D7750000}"/>
    <cellStyle name="Notas 2 2 6 3 7 8 3" xfId="30166" xr:uid="{00000000-0005-0000-0000-0000D8750000}"/>
    <cellStyle name="Notas 2 2 6 3 7 8 4" xfId="30167" xr:uid="{00000000-0005-0000-0000-0000D9750000}"/>
    <cellStyle name="Notas 2 2 6 3 7 8 5" xfId="30168" xr:uid="{00000000-0005-0000-0000-0000DA750000}"/>
    <cellStyle name="Notas 2 2 6 3 7 8 6" xfId="30169" xr:uid="{00000000-0005-0000-0000-0000DB750000}"/>
    <cellStyle name="Notas 2 2 6 3 7 9" xfId="30170" xr:uid="{00000000-0005-0000-0000-0000DC750000}"/>
    <cellStyle name="Notas 2 2 6 3 8" xfId="30171" xr:uid="{00000000-0005-0000-0000-0000DD750000}"/>
    <cellStyle name="Notas 2 2 6 3 8 2" xfId="30172" xr:uid="{00000000-0005-0000-0000-0000DE750000}"/>
    <cellStyle name="Notas 2 2 6 3 8 3" xfId="30173" xr:uid="{00000000-0005-0000-0000-0000DF750000}"/>
    <cellStyle name="Notas 2 2 6 3 8 4" xfId="30174" xr:uid="{00000000-0005-0000-0000-0000E0750000}"/>
    <cellStyle name="Notas 2 2 6 3 8 5" xfId="30175" xr:uid="{00000000-0005-0000-0000-0000E1750000}"/>
    <cellStyle name="Notas 2 2 6 3 8 6" xfId="30176" xr:uid="{00000000-0005-0000-0000-0000E2750000}"/>
    <cellStyle name="Notas 2 2 6 3 9" xfId="30177" xr:uid="{00000000-0005-0000-0000-0000E3750000}"/>
    <cellStyle name="Notas 2 2 6 3 9 2" xfId="30178" xr:uid="{00000000-0005-0000-0000-0000E4750000}"/>
    <cellStyle name="Notas 2 2 6 3 9 3" xfId="30179" xr:uid="{00000000-0005-0000-0000-0000E5750000}"/>
    <cellStyle name="Notas 2 2 6 3 9 4" xfId="30180" xr:uid="{00000000-0005-0000-0000-0000E6750000}"/>
    <cellStyle name="Notas 2 2 6 3 9 5" xfId="30181" xr:uid="{00000000-0005-0000-0000-0000E7750000}"/>
    <cellStyle name="Notas 2 2 6 3 9 6" xfId="30182" xr:uid="{00000000-0005-0000-0000-0000E8750000}"/>
    <cellStyle name="Notas 2 2 6 4" xfId="30183" xr:uid="{00000000-0005-0000-0000-0000E9750000}"/>
    <cellStyle name="Notas 2 2 6 4 10" xfId="30184" xr:uid="{00000000-0005-0000-0000-0000EA750000}"/>
    <cellStyle name="Notas 2 2 6 4 11" xfId="30185" xr:uid="{00000000-0005-0000-0000-0000EB750000}"/>
    <cellStyle name="Notas 2 2 6 4 12" xfId="30186" xr:uid="{00000000-0005-0000-0000-0000EC750000}"/>
    <cellStyle name="Notas 2 2 6 4 13" xfId="30187" xr:uid="{00000000-0005-0000-0000-0000ED750000}"/>
    <cellStyle name="Notas 2 2 6 4 14" xfId="30188" xr:uid="{00000000-0005-0000-0000-0000EE750000}"/>
    <cellStyle name="Notas 2 2 6 4 15" xfId="30189" xr:uid="{00000000-0005-0000-0000-0000EF750000}"/>
    <cellStyle name="Notas 2 2 6 4 2" xfId="30190" xr:uid="{00000000-0005-0000-0000-0000F0750000}"/>
    <cellStyle name="Notas 2 2 6 4 2 10" xfId="30191" xr:uid="{00000000-0005-0000-0000-0000F1750000}"/>
    <cellStyle name="Notas 2 2 6 4 2 11" xfId="30192" xr:uid="{00000000-0005-0000-0000-0000F2750000}"/>
    <cellStyle name="Notas 2 2 6 4 2 12" xfId="30193" xr:uid="{00000000-0005-0000-0000-0000F3750000}"/>
    <cellStyle name="Notas 2 2 6 4 2 13" xfId="30194" xr:uid="{00000000-0005-0000-0000-0000F4750000}"/>
    <cellStyle name="Notas 2 2 6 4 2 14" xfId="30195" xr:uid="{00000000-0005-0000-0000-0000F5750000}"/>
    <cellStyle name="Notas 2 2 6 4 2 2" xfId="30196" xr:uid="{00000000-0005-0000-0000-0000F6750000}"/>
    <cellStyle name="Notas 2 2 6 4 2 2 2" xfId="30197" xr:uid="{00000000-0005-0000-0000-0000F7750000}"/>
    <cellStyle name="Notas 2 2 6 4 2 2 3" xfId="30198" xr:uid="{00000000-0005-0000-0000-0000F8750000}"/>
    <cellStyle name="Notas 2 2 6 4 2 2 4" xfId="30199" xr:uid="{00000000-0005-0000-0000-0000F9750000}"/>
    <cellStyle name="Notas 2 2 6 4 2 2 5" xfId="30200" xr:uid="{00000000-0005-0000-0000-0000FA750000}"/>
    <cellStyle name="Notas 2 2 6 4 2 2 6" xfId="30201" xr:uid="{00000000-0005-0000-0000-0000FB750000}"/>
    <cellStyle name="Notas 2 2 6 4 2 3" xfId="30202" xr:uid="{00000000-0005-0000-0000-0000FC750000}"/>
    <cellStyle name="Notas 2 2 6 4 2 3 2" xfId="30203" xr:uid="{00000000-0005-0000-0000-0000FD750000}"/>
    <cellStyle name="Notas 2 2 6 4 2 3 3" xfId="30204" xr:uid="{00000000-0005-0000-0000-0000FE750000}"/>
    <cellStyle name="Notas 2 2 6 4 2 3 4" xfId="30205" xr:uid="{00000000-0005-0000-0000-0000FF750000}"/>
    <cellStyle name="Notas 2 2 6 4 2 3 5" xfId="30206" xr:uid="{00000000-0005-0000-0000-000000760000}"/>
    <cellStyle name="Notas 2 2 6 4 2 3 6" xfId="30207" xr:uid="{00000000-0005-0000-0000-000001760000}"/>
    <cellStyle name="Notas 2 2 6 4 2 4" xfId="30208" xr:uid="{00000000-0005-0000-0000-000002760000}"/>
    <cellStyle name="Notas 2 2 6 4 2 4 2" xfId="30209" xr:uid="{00000000-0005-0000-0000-000003760000}"/>
    <cellStyle name="Notas 2 2 6 4 2 4 3" xfId="30210" xr:uid="{00000000-0005-0000-0000-000004760000}"/>
    <cellStyle name="Notas 2 2 6 4 2 4 4" xfId="30211" xr:uid="{00000000-0005-0000-0000-000005760000}"/>
    <cellStyle name="Notas 2 2 6 4 2 4 5" xfId="30212" xr:uid="{00000000-0005-0000-0000-000006760000}"/>
    <cellStyle name="Notas 2 2 6 4 2 4 6" xfId="30213" xr:uid="{00000000-0005-0000-0000-000007760000}"/>
    <cellStyle name="Notas 2 2 6 4 2 5" xfId="30214" xr:uid="{00000000-0005-0000-0000-000008760000}"/>
    <cellStyle name="Notas 2 2 6 4 2 5 2" xfId="30215" xr:uid="{00000000-0005-0000-0000-000009760000}"/>
    <cellStyle name="Notas 2 2 6 4 2 5 3" xfId="30216" xr:uid="{00000000-0005-0000-0000-00000A760000}"/>
    <cellStyle name="Notas 2 2 6 4 2 5 4" xfId="30217" xr:uid="{00000000-0005-0000-0000-00000B760000}"/>
    <cellStyle name="Notas 2 2 6 4 2 5 5" xfId="30218" xr:uid="{00000000-0005-0000-0000-00000C760000}"/>
    <cellStyle name="Notas 2 2 6 4 2 5 6" xfId="30219" xr:uid="{00000000-0005-0000-0000-00000D760000}"/>
    <cellStyle name="Notas 2 2 6 4 2 6" xfId="30220" xr:uid="{00000000-0005-0000-0000-00000E760000}"/>
    <cellStyle name="Notas 2 2 6 4 2 6 2" xfId="30221" xr:uid="{00000000-0005-0000-0000-00000F760000}"/>
    <cellStyle name="Notas 2 2 6 4 2 6 3" xfId="30222" xr:uid="{00000000-0005-0000-0000-000010760000}"/>
    <cellStyle name="Notas 2 2 6 4 2 6 4" xfId="30223" xr:uid="{00000000-0005-0000-0000-000011760000}"/>
    <cellStyle name="Notas 2 2 6 4 2 6 5" xfId="30224" xr:uid="{00000000-0005-0000-0000-000012760000}"/>
    <cellStyle name="Notas 2 2 6 4 2 6 6" xfId="30225" xr:uid="{00000000-0005-0000-0000-000013760000}"/>
    <cellStyle name="Notas 2 2 6 4 2 7" xfId="30226" xr:uid="{00000000-0005-0000-0000-000014760000}"/>
    <cellStyle name="Notas 2 2 6 4 2 7 2" xfId="30227" xr:uid="{00000000-0005-0000-0000-000015760000}"/>
    <cellStyle name="Notas 2 2 6 4 2 7 3" xfId="30228" xr:uid="{00000000-0005-0000-0000-000016760000}"/>
    <cellStyle name="Notas 2 2 6 4 2 7 4" xfId="30229" xr:uid="{00000000-0005-0000-0000-000017760000}"/>
    <cellStyle name="Notas 2 2 6 4 2 7 5" xfId="30230" xr:uid="{00000000-0005-0000-0000-000018760000}"/>
    <cellStyle name="Notas 2 2 6 4 2 7 6" xfId="30231" xr:uid="{00000000-0005-0000-0000-000019760000}"/>
    <cellStyle name="Notas 2 2 6 4 2 8" xfId="30232" xr:uid="{00000000-0005-0000-0000-00001A760000}"/>
    <cellStyle name="Notas 2 2 6 4 2 8 2" xfId="30233" xr:uid="{00000000-0005-0000-0000-00001B760000}"/>
    <cellStyle name="Notas 2 2 6 4 2 8 3" xfId="30234" xr:uid="{00000000-0005-0000-0000-00001C760000}"/>
    <cellStyle name="Notas 2 2 6 4 2 8 4" xfId="30235" xr:uid="{00000000-0005-0000-0000-00001D760000}"/>
    <cellStyle name="Notas 2 2 6 4 2 8 5" xfId="30236" xr:uid="{00000000-0005-0000-0000-00001E760000}"/>
    <cellStyle name="Notas 2 2 6 4 2 8 6" xfId="30237" xr:uid="{00000000-0005-0000-0000-00001F760000}"/>
    <cellStyle name="Notas 2 2 6 4 2 9" xfId="30238" xr:uid="{00000000-0005-0000-0000-000020760000}"/>
    <cellStyle name="Notas 2 2 6 4 3" xfId="30239" xr:uid="{00000000-0005-0000-0000-000021760000}"/>
    <cellStyle name="Notas 2 2 6 4 3 2" xfId="30240" xr:uid="{00000000-0005-0000-0000-000022760000}"/>
    <cellStyle name="Notas 2 2 6 4 3 3" xfId="30241" xr:uid="{00000000-0005-0000-0000-000023760000}"/>
    <cellStyle name="Notas 2 2 6 4 3 4" xfId="30242" xr:uid="{00000000-0005-0000-0000-000024760000}"/>
    <cellStyle name="Notas 2 2 6 4 3 5" xfId="30243" xr:uid="{00000000-0005-0000-0000-000025760000}"/>
    <cellStyle name="Notas 2 2 6 4 3 6" xfId="30244" xr:uid="{00000000-0005-0000-0000-000026760000}"/>
    <cellStyle name="Notas 2 2 6 4 3 7" xfId="30245" xr:uid="{00000000-0005-0000-0000-000027760000}"/>
    <cellStyle name="Notas 2 2 6 4 4" xfId="30246" xr:uid="{00000000-0005-0000-0000-000028760000}"/>
    <cellStyle name="Notas 2 2 6 4 4 2" xfId="30247" xr:uid="{00000000-0005-0000-0000-000029760000}"/>
    <cellStyle name="Notas 2 2 6 4 4 3" xfId="30248" xr:uid="{00000000-0005-0000-0000-00002A760000}"/>
    <cellStyle name="Notas 2 2 6 4 4 4" xfId="30249" xr:uid="{00000000-0005-0000-0000-00002B760000}"/>
    <cellStyle name="Notas 2 2 6 4 4 5" xfId="30250" xr:uid="{00000000-0005-0000-0000-00002C760000}"/>
    <cellStyle name="Notas 2 2 6 4 4 6" xfId="30251" xr:uid="{00000000-0005-0000-0000-00002D760000}"/>
    <cellStyle name="Notas 2 2 6 4 5" xfId="30252" xr:uid="{00000000-0005-0000-0000-00002E760000}"/>
    <cellStyle name="Notas 2 2 6 4 5 2" xfId="30253" xr:uid="{00000000-0005-0000-0000-00002F760000}"/>
    <cellStyle name="Notas 2 2 6 4 5 3" xfId="30254" xr:uid="{00000000-0005-0000-0000-000030760000}"/>
    <cellStyle name="Notas 2 2 6 4 5 4" xfId="30255" xr:uid="{00000000-0005-0000-0000-000031760000}"/>
    <cellStyle name="Notas 2 2 6 4 5 5" xfId="30256" xr:uid="{00000000-0005-0000-0000-000032760000}"/>
    <cellStyle name="Notas 2 2 6 4 5 6" xfId="30257" xr:uid="{00000000-0005-0000-0000-000033760000}"/>
    <cellStyle name="Notas 2 2 6 4 6" xfId="30258" xr:uid="{00000000-0005-0000-0000-000034760000}"/>
    <cellStyle name="Notas 2 2 6 4 6 2" xfId="30259" xr:uid="{00000000-0005-0000-0000-000035760000}"/>
    <cellStyle name="Notas 2 2 6 4 6 3" xfId="30260" xr:uid="{00000000-0005-0000-0000-000036760000}"/>
    <cellStyle name="Notas 2 2 6 4 6 4" xfId="30261" xr:uid="{00000000-0005-0000-0000-000037760000}"/>
    <cellStyle name="Notas 2 2 6 4 6 5" xfId="30262" xr:uid="{00000000-0005-0000-0000-000038760000}"/>
    <cellStyle name="Notas 2 2 6 4 6 6" xfId="30263" xr:uid="{00000000-0005-0000-0000-000039760000}"/>
    <cellStyle name="Notas 2 2 6 4 7" xfId="30264" xr:uid="{00000000-0005-0000-0000-00003A760000}"/>
    <cellStyle name="Notas 2 2 6 4 7 2" xfId="30265" xr:uid="{00000000-0005-0000-0000-00003B760000}"/>
    <cellStyle name="Notas 2 2 6 4 7 3" xfId="30266" xr:uid="{00000000-0005-0000-0000-00003C760000}"/>
    <cellStyle name="Notas 2 2 6 4 7 4" xfId="30267" xr:uid="{00000000-0005-0000-0000-00003D760000}"/>
    <cellStyle name="Notas 2 2 6 4 7 5" xfId="30268" xr:uid="{00000000-0005-0000-0000-00003E760000}"/>
    <cellStyle name="Notas 2 2 6 4 7 6" xfId="30269" xr:uid="{00000000-0005-0000-0000-00003F760000}"/>
    <cellStyle name="Notas 2 2 6 4 8" xfId="30270" xr:uid="{00000000-0005-0000-0000-000040760000}"/>
    <cellStyle name="Notas 2 2 6 4 8 2" xfId="30271" xr:uid="{00000000-0005-0000-0000-000041760000}"/>
    <cellStyle name="Notas 2 2 6 4 8 3" xfId="30272" xr:uid="{00000000-0005-0000-0000-000042760000}"/>
    <cellStyle name="Notas 2 2 6 4 8 4" xfId="30273" xr:uid="{00000000-0005-0000-0000-000043760000}"/>
    <cellStyle name="Notas 2 2 6 4 8 5" xfId="30274" xr:uid="{00000000-0005-0000-0000-000044760000}"/>
    <cellStyle name="Notas 2 2 6 4 8 6" xfId="30275" xr:uid="{00000000-0005-0000-0000-000045760000}"/>
    <cellStyle name="Notas 2 2 6 4 9" xfId="30276" xr:uid="{00000000-0005-0000-0000-000046760000}"/>
    <cellStyle name="Notas 2 2 6 4 9 2" xfId="30277" xr:uid="{00000000-0005-0000-0000-000047760000}"/>
    <cellStyle name="Notas 2 2 6 4 9 3" xfId="30278" xr:uid="{00000000-0005-0000-0000-000048760000}"/>
    <cellStyle name="Notas 2 2 6 4 9 4" xfId="30279" xr:uid="{00000000-0005-0000-0000-000049760000}"/>
    <cellStyle name="Notas 2 2 6 4 9 5" xfId="30280" xr:uid="{00000000-0005-0000-0000-00004A760000}"/>
    <cellStyle name="Notas 2 2 6 4 9 6" xfId="30281" xr:uid="{00000000-0005-0000-0000-00004B760000}"/>
    <cellStyle name="Notas 2 2 6 5" xfId="30282" xr:uid="{00000000-0005-0000-0000-00004C760000}"/>
    <cellStyle name="Notas 2 2 6 5 10" xfId="30283" xr:uid="{00000000-0005-0000-0000-00004D760000}"/>
    <cellStyle name="Notas 2 2 6 5 11" xfId="30284" xr:uid="{00000000-0005-0000-0000-00004E760000}"/>
    <cellStyle name="Notas 2 2 6 5 12" xfId="30285" xr:uid="{00000000-0005-0000-0000-00004F760000}"/>
    <cellStyle name="Notas 2 2 6 5 13" xfId="30286" xr:uid="{00000000-0005-0000-0000-000050760000}"/>
    <cellStyle name="Notas 2 2 6 5 14" xfId="30287" xr:uid="{00000000-0005-0000-0000-000051760000}"/>
    <cellStyle name="Notas 2 2 6 5 2" xfId="30288" xr:uid="{00000000-0005-0000-0000-000052760000}"/>
    <cellStyle name="Notas 2 2 6 5 2 2" xfId="30289" xr:uid="{00000000-0005-0000-0000-000053760000}"/>
    <cellStyle name="Notas 2 2 6 5 2 3" xfId="30290" xr:uid="{00000000-0005-0000-0000-000054760000}"/>
    <cellStyle name="Notas 2 2 6 5 2 4" xfId="30291" xr:uid="{00000000-0005-0000-0000-000055760000}"/>
    <cellStyle name="Notas 2 2 6 5 2 5" xfId="30292" xr:uid="{00000000-0005-0000-0000-000056760000}"/>
    <cellStyle name="Notas 2 2 6 5 2 6" xfId="30293" xr:uid="{00000000-0005-0000-0000-000057760000}"/>
    <cellStyle name="Notas 2 2 6 5 2 7" xfId="30294" xr:uid="{00000000-0005-0000-0000-000058760000}"/>
    <cellStyle name="Notas 2 2 6 5 3" xfId="30295" xr:uid="{00000000-0005-0000-0000-000059760000}"/>
    <cellStyle name="Notas 2 2 6 5 3 2" xfId="30296" xr:uid="{00000000-0005-0000-0000-00005A760000}"/>
    <cellStyle name="Notas 2 2 6 5 3 3" xfId="30297" xr:uid="{00000000-0005-0000-0000-00005B760000}"/>
    <cellStyle name="Notas 2 2 6 5 3 4" xfId="30298" xr:uid="{00000000-0005-0000-0000-00005C760000}"/>
    <cellStyle name="Notas 2 2 6 5 3 5" xfId="30299" xr:uid="{00000000-0005-0000-0000-00005D760000}"/>
    <cellStyle name="Notas 2 2 6 5 3 6" xfId="30300" xr:uid="{00000000-0005-0000-0000-00005E760000}"/>
    <cellStyle name="Notas 2 2 6 5 3 7" xfId="30301" xr:uid="{00000000-0005-0000-0000-00005F760000}"/>
    <cellStyle name="Notas 2 2 6 5 4" xfId="30302" xr:uid="{00000000-0005-0000-0000-000060760000}"/>
    <cellStyle name="Notas 2 2 6 5 4 2" xfId="30303" xr:uid="{00000000-0005-0000-0000-000061760000}"/>
    <cellStyle name="Notas 2 2 6 5 4 3" xfId="30304" xr:uid="{00000000-0005-0000-0000-000062760000}"/>
    <cellStyle name="Notas 2 2 6 5 4 4" xfId="30305" xr:uid="{00000000-0005-0000-0000-000063760000}"/>
    <cellStyle name="Notas 2 2 6 5 4 5" xfId="30306" xr:uid="{00000000-0005-0000-0000-000064760000}"/>
    <cellStyle name="Notas 2 2 6 5 4 6" xfId="30307" xr:uid="{00000000-0005-0000-0000-000065760000}"/>
    <cellStyle name="Notas 2 2 6 5 5" xfId="30308" xr:uid="{00000000-0005-0000-0000-000066760000}"/>
    <cellStyle name="Notas 2 2 6 5 5 2" xfId="30309" xr:uid="{00000000-0005-0000-0000-000067760000}"/>
    <cellStyle name="Notas 2 2 6 5 5 3" xfId="30310" xr:uid="{00000000-0005-0000-0000-000068760000}"/>
    <cellStyle name="Notas 2 2 6 5 5 4" xfId="30311" xr:uid="{00000000-0005-0000-0000-000069760000}"/>
    <cellStyle name="Notas 2 2 6 5 5 5" xfId="30312" xr:uid="{00000000-0005-0000-0000-00006A760000}"/>
    <cellStyle name="Notas 2 2 6 5 5 6" xfId="30313" xr:uid="{00000000-0005-0000-0000-00006B760000}"/>
    <cellStyle name="Notas 2 2 6 5 6" xfId="30314" xr:uid="{00000000-0005-0000-0000-00006C760000}"/>
    <cellStyle name="Notas 2 2 6 5 6 2" xfId="30315" xr:uid="{00000000-0005-0000-0000-00006D760000}"/>
    <cellStyle name="Notas 2 2 6 5 6 3" xfId="30316" xr:uid="{00000000-0005-0000-0000-00006E760000}"/>
    <cellStyle name="Notas 2 2 6 5 6 4" xfId="30317" xr:uid="{00000000-0005-0000-0000-00006F760000}"/>
    <cellStyle name="Notas 2 2 6 5 6 5" xfId="30318" xr:uid="{00000000-0005-0000-0000-000070760000}"/>
    <cellStyle name="Notas 2 2 6 5 6 6" xfId="30319" xr:uid="{00000000-0005-0000-0000-000071760000}"/>
    <cellStyle name="Notas 2 2 6 5 7" xfId="30320" xr:uid="{00000000-0005-0000-0000-000072760000}"/>
    <cellStyle name="Notas 2 2 6 5 7 2" xfId="30321" xr:uid="{00000000-0005-0000-0000-000073760000}"/>
    <cellStyle name="Notas 2 2 6 5 7 3" xfId="30322" xr:uid="{00000000-0005-0000-0000-000074760000}"/>
    <cellStyle name="Notas 2 2 6 5 7 4" xfId="30323" xr:uid="{00000000-0005-0000-0000-000075760000}"/>
    <cellStyle name="Notas 2 2 6 5 7 5" xfId="30324" xr:uid="{00000000-0005-0000-0000-000076760000}"/>
    <cellStyle name="Notas 2 2 6 5 7 6" xfId="30325" xr:uid="{00000000-0005-0000-0000-000077760000}"/>
    <cellStyle name="Notas 2 2 6 5 8" xfId="30326" xr:uid="{00000000-0005-0000-0000-000078760000}"/>
    <cellStyle name="Notas 2 2 6 5 8 2" xfId="30327" xr:uid="{00000000-0005-0000-0000-000079760000}"/>
    <cellStyle name="Notas 2 2 6 5 8 3" xfId="30328" xr:uid="{00000000-0005-0000-0000-00007A760000}"/>
    <cellStyle name="Notas 2 2 6 5 8 4" xfId="30329" xr:uid="{00000000-0005-0000-0000-00007B760000}"/>
    <cellStyle name="Notas 2 2 6 5 8 5" xfId="30330" xr:uid="{00000000-0005-0000-0000-00007C760000}"/>
    <cellStyle name="Notas 2 2 6 5 8 6" xfId="30331" xr:uid="{00000000-0005-0000-0000-00007D760000}"/>
    <cellStyle name="Notas 2 2 6 5 9" xfId="30332" xr:uid="{00000000-0005-0000-0000-00007E760000}"/>
    <cellStyle name="Notas 2 2 6 6" xfId="30333" xr:uid="{00000000-0005-0000-0000-00007F760000}"/>
    <cellStyle name="Notas 2 2 6 6 10" xfId="30334" xr:uid="{00000000-0005-0000-0000-000080760000}"/>
    <cellStyle name="Notas 2 2 6 6 11" xfId="30335" xr:uid="{00000000-0005-0000-0000-000081760000}"/>
    <cellStyle name="Notas 2 2 6 6 12" xfId="30336" xr:uid="{00000000-0005-0000-0000-000082760000}"/>
    <cellStyle name="Notas 2 2 6 6 13" xfId="30337" xr:uid="{00000000-0005-0000-0000-000083760000}"/>
    <cellStyle name="Notas 2 2 6 6 14" xfId="30338" xr:uid="{00000000-0005-0000-0000-000084760000}"/>
    <cellStyle name="Notas 2 2 6 6 2" xfId="30339" xr:uid="{00000000-0005-0000-0000-000085760000}"/>
    <cellStyle name="Notas 2 2 6 6 2 2" xfId="30340" xr:uid="{00000000-0005-0000-0000-000086760000}"/>
    <cellStyle name="Notas 2 2 6 6 2 3" xfId="30341" xr:uid="{00000000-0005-0000-0000-000087760000}"/>
    <cellStyle name="Notas 2 2 6 6 2 4" xfId="30342" xr:uid="{00000000-0005-0000-0000-000088760000}"/>
    <cellStyle name="Notas 2 2 6 6 2 5" xfId="30343" xr:uid="{00000000-0005-0000-0000-000089760000}"/>
    <cellStyle name="Notas 2 2 6 6 2 6" xfId="30344" xr:uid="{00000000-0005-0000-0000-00008A760000}"/>
    <cellStyle name="Notas 2 2 6 6 3" xfId="30345" xr:uid="{00000000-0005-0000-0000-00008B760000}"/>
    <cellStyle name="Notas 2 2 6 6 3 2" xfId="30346" xr:uid="{00000000-0005-0000-0000-00008C760000}"/>
    <cellStyle name="Notas 2 2 6 6 3 3" xfId="30347" xr:uid="{00000000-0005-0000-0000-00008D760000}"/>
    <cellStyle name="Notas 2 2 6 6 3 4" xfId="30348" xr:uid="{00000000-0005-0000-0000-00008E760000}"/>
    <cellStyle name="Notas 2 2 6 6 3 5" xfId="30349" xr:uid="{00000000-0005-0000-0000-00008F760000}"/>
    <cellStyle name="Notas 2 2 6 6 3 6" xfId="30350" xr:uid="{00000000-0005-0000-0000-000090760000}"/>
    <cellStyle name="Notas 2 2 6 6 4" xfId="30351" xr:uid="{00000000-0005-0000-0000-000091760000}"/>
    <cellStyle name="Notas 2 2 6 6 4 2" xfId="30352" xr:uid="{00000000-0005-0000-0000-000092760000}"/>
    <cellStyle name="Notas 2 2 6 6 4 3" xfId="30353" xr:uid="{00000000-0005-0000-0000-000093760000}"/>
    <cellStyle name="Notas 2 2 6 6 4 4" xfId="30354" xr:uid="{00000000-0005-0000-0000-000094760000}"/>
    <cellStyle name="Notas 2 2 6 6 4 5" xfId="30355" xr:uid="{00000000-0005-0000-0000-000095760000}"/>
    <cellStyle name="Notas 2 2 6 6 4 6" xfId="30356" xr:uid="{00000000-0005-0000-0000-000096760000}"/>
    <cellStyle name="Notas 2 2 6 6 5" xfId="30357" xr:uid="{00000000-0005-0000-0000-000097760000}"/>
    <cellStyle name="Notas 2 2 6 6 5 2" xfId="30358" xr:uid="{00000000-0005-0000-0000-000098760000}"/>
    <cellStyle name="Notas 2 2 6 6 5 3" xfId="30359" xr:uid="{00000000-0005-0000-0000-000099760000}"/>
    <cellStyle name="Notas 2 2 6 6 5 4" xfId="30360" xr:uid="{00000000-0005-0000-0000-00009A760000}"/>
    <cellStyle name="Notas 2 2 6 6 5 5" xfId="30361" xr:uid="{00000000-0005-0000-0000-00009B760000}"/>
    <cellStyle name="Notas 2 2 6 6 5 6" xfId="30362" xr:uid="{00000000-0005-0000-0000-00009C760000}"/>
    <cellStyle name="Notas 2 2 6 6 6" xfId="30363" xr:uid="{00000000-0005-0000-0000-00009D760000}"/>
    <cellStyle name="Notas 2 2 6 6 6 2" xfId="30364" xr:uid="{00000000-0005-0000-0000-00009E760000}"/>
    <cellStyle name="Notas 2 2 6 6 6 3" xfId="30365" xr:uid="{00000000-0005-0000-0000-00009F760000}"/>
    <cellStyle name="Notas 2 2 6 6 6 4" xfId="30366" xr:uid="{00000000-0005-0000-0000-0000A0760000}"/>
    <cellStyle name="Notas 2 2 6 6 6 5" xfId="30367" xr:uid="{00000000-0005-0000-0000-0000A1760000}"/>
    <cellStyle name="Notas 2 2 6 6 6 6" xfId="30368" xr:uid="{00000000-0005-0000-0000-0000A2760000}"/>
    <cellStyle name="Notas 2 2 6 6 7" xfId="30369" xr:uid="{00000000-0005-0000-0000-0000A3760000}"/>
    <cellStyle name="Notas 2 2 6 6 7 2" xfId="30370" xr:uid="{00000000-0005-0000-0000-0000A4760000}"/>
    <cellStyle name="Notas 2 2 6 6 7 3" xfId="30371" xr:uid="{00000000-0005-0000-0000-0000A5760000}"/>
    <cellStyle name="Notas 2 2 6 6 7 4" xfId="30372" xr:uid="{00000000-0005-0000-0000-0000A6760000}"/>
    <cellStyle name="Notas 2 2 6 6 7 5" xfId="30373" xr:uid="{00000000-0005-0000-0000-0000A7760000}"/>
    <cellStyle name="Notas 2 2 6 6 7 6" xfId="30374" xr:uid="{00000000-0005-0000-0000-0000A8760000}"/>
    <cellStyle name="Notas 2 2 6 6 8" xfId="30375" xr:uid="{00000000-0005-0000-0000-0000A9760000}"/>
    <cellStyle name="Notas 2 2 6 6 8 2" xfId="30376" xr:uid="{00000000-0005-0000-0000-0000AA760000}"/>
    <cellStyle name="Notas 2 2 6 6 8 3" xfId="30377" xr:uid="{00000000-0005-0000-0000-0000AB760000}"/>
    <cellStyle name="Notas 2 2 6 6 8 4" xfId="30378" xr:uid="{00000000-0005-0000-0000-0000AC760000}"/>
    <cellStyle name="Notas 2 2 6 6 8 5" xfId="30379" xr:uid="{00000000-0005-0000-0000-0000AD760000}"/>
    <cellStyle name="Notas 2 2 6 6 8 6" xfId="30380" xr:uid="{00000000-0005-0000-0000-0000AE760000}"/>
    <cellStyle name="Notas 2 2 6 6 9" xfId="30381" xr:uid="{00000000-0005-0000-0000-0000AF760000}"/>
    <cellStyle name="Notas 2 2 6 7" xfId="30382" xr:uid="{00000000-0005-0000-0000-0000B0760000}"/>
    <cellStyle name="Notas 2 2 6 7 10" xfId="30383" xr:uid="{00000000-0005-0000-0000-0000B1760000}"/>
    <cellStyle name="Notas 2 2 6 7 11" xfId="30384" xr:uid="{00000000-0005-0000-0000-0000B2760000}"/>
    <cellStyle name="Notas 2 2 6 7 12" xfId="30385" xr:uid="{00000000-0005-0000-0000-0000B3760000}"/>
    <cellStyle name="Notas 2 2 6 7 13" xfId="30386" xr:uid="{00000000-0005-0000-0000-0000B4760000}"/>
    <cellStyle name="Notas 2 2 6 7 14" xfId="30387" xr:uid="{00000000-0005-0000-0000-0000B5760000}"/>
    <cellStyle name="Notas 2 2 6 7 2" xfId="30388" xr:uid="{00000000-0005-0000-0000-0000B6760000}"/>
    <cellStyle name="Notas 2 2 6 7 2 2" xfId="30389" xr:uid="{00000000-0005-0000-0000-0000B7760000}"/>
    <cellStyle name="Notas 2 2 6 7 2 3" xfId="30390" xr:uid="{00000000-0005-0000-0000-0000B8760000}"/>
    <cellStyle name="Notas 2 2 6 7 2 4" xfId="30391" xr:uid="{00000000-0005-0000-0000-0000B9760000}"/>
    <cellStyle name="Notas 2 2 6 7 2 5" xfId="30392" xr:uid="{00000000-0005-0000-0000-0000BA760000}"/>
    <cellStyle name="Notas 2 2 6 7 2 6" xfId="30393" xr:uid="{00000000-0005-0000-0000-0000BB760000}"/>
    <cellStyle name="Notas 2 2 6 7 2 7" xfId="30394" xr:uid="{00000000-0005-0000-0000-0000BC760000}"/>
    <cellStyle name="Notas 2 2 6 7 3" xfId="30395" xr:uid="{00000000-0005-0000-0000-0000BD760000}"/>
    <cellStyle name="Notas 2 2 6 7 3 2" xfId="30396" xr:uid="{00000000-0005-0000-0000-0000BE760000}"/>
    <cellStyle name="Notas 2 2 6 7 3 3" xfId="30397" xr:uid="{00000000-0005-0000-0000-0000BF760000}"/>
    <cellStyle name="Notas 2 2 6 7 3 4" xfId="30398" xr:uid="{00000000-0005-0000-0000-0000C0760000}"/>
    <cellStyle name="Notas 2 2 6 7 3 5" xfId="30399" xr:uid="{00000000-0005-0000-0000-0000C1760000}"/>
    <cellStyle name="Notas 2 2 6 7 3 6" xfId="30400" xr:uid="{00000000-0005-0000-0000-0000C2760000}"/>
    <cellStyle name="Notas 2 2 6 7 4" xfId="30401" xr:uid="{00000000-0005-0000-0000-0000C3760000}"/>
    <cellStyle name="Notas 2 2 6 7 4 2" xfId="30402" xr:uid="{00000000-0005-0000-0000-0000C4760000}"/>
    <cellStyle name="Notas 2 2 6 7 4 3" xfId="30403" xr:uid="{00000000-0005-0000-0000-0000C5760000}"/>
    <cellStyle name="Notas 2 2 6 7 4 4" xfId="30404" xr:uid="{00000000-0005-0000-0000-0000C6760000}"/>
    <cellStyle name="Notas 2 2 6 7 4 5" xfId="30405" xr:uid="{00000000-0005-0000-0000-0000C7760000}"/>
    <cellStyle name="Notas 2 2 6 7 4 6" xfId="30406" xr:uid="{00000000-0005-0000-0000-0000C8760000}"/>
    <cellStyle name="Notas 2 2 6 7 5" xfId="30407" xr:uid="{00000000-0005-0000-0000-0000C9760000}"/>
    <cellStyle name="Notas 2 2 6 7 5 2" xfId="30408" xr:uid="{00000000-0005-0000-0000-0000CA760000}"/>
    <cellStyle name="Notas 2 2 6 7 5 3" xfId="30409" xr:uid="{00000000-0005-0000-0000-0000CB760000}"/>
    <cellStyle name="Notas 2 2 6 7 5 4" xfId="30410" xr:uid="{00000000-0005-0000-0000-0000CC760000}"/>
    <cellStyle name="Notas 2 2 6 7 5 5" xfId="30411" xr:uid="{00000000-0005-0000-0000-0000CD760000}"/>
    <cellStyle name="Notas 2 2 6 7 5 6" xfId="30412" xr:uid="{00000000-0005-0000-0000-0000CE760000}"/>
    <cellStyle name="Notas 2 2 6 7 6" xfId="30413" xr:uid="{00000000-0005-0000-0000-0000CF760000}"/>
    <cellStyle name="Notas 2 2 6 7 6 2" xfId="30414" xr:uid="{00000000-0005-0000-0000-0000D0760000}"/>
    <cellStyle name="Notas 2 2 6 7 6 3" xfId="30415" xr:uid="{00000000-0005-0000-0000-0000D1760000}"/>
    <cellStyle name="Notas 2 2 6 7 6 4" xfId="30416" xr:uid="{00000000-0005-0000-0000-0000D2760000}"/>
    <cellStyle name="Notas 2 2 6 7 6 5" xfId="30417" xr:uid="{00000000-0005-0000-0000-0000D3760000}"/>
    <cellStyle name="Notas 2 2 6 7 6 6" xfId="30418" xr:uid="{00000000-0005-0000-0000-0000D4760000}"/>
    <cellStyle name="Notas 2 2 6 7 7" xfId="30419" xr:uid="{00000000-0005-0000-0000-0000D5760000}"/>
    <cellStyle name="Notas 2 2 6 7 7 2" xfId="30420" xr:uid="{00000000-0005-0000-0000-0000D6760000}"/>
    <cellStyle name="Notas 2 2 6 7 7 3" xfId="30421" xr:uid="{00000000-0005-0000-0000-0000D7760000}"/>
    <cellStyle name="Notas 2 2 6 7 7 4" xfId="30422" xr:uid="{00000000-0005-0000-0000-0000D8760000}"/>
    <cellStyle name="Notas 2 2 6 7 7 5" xfId="30423" xr:uid="{00000000-0005-0000-0000-0000D9760000}"/>
    <cellStyle name="Notas 2 2 6 7 7 6" xfId="30424" xr:uid="{00000000-0005-0000-0000-0000DA760000}"/>
    <cellStyle name="Notas 2 2 6 7 8" xfId="30425" xr:uid="{00000000-0005-0000-0000-0000DB760000}"/>
    <cellStyle name="Notas 2 2 6 7 8 2" xfId="30426" xr:uid="{00000000-0005-0000-0000-0000DC760000}"/>
    <cellStyle name="Notas 2 2 6 7 8 3" xfId="30427" xr:uid="{00000000-0005-0000-0000-0000DD760000}"/>
    <cellStyle name="Notas 2 2 6 7 8 4" xfId="30428" xr:uid="{00000000-0005-0000-0000-0000DE760000}"/>
    <cellStyle name="Notas 2 2 6 7 8 5" xfId="30429" xr:uid="{00000000-0005-0000-0000-0000DF760000}"/>
    <cellStyle name="Notas 2 2 6 7 8 6" xfId="30430" xr:uid="{00000000-0005-0000-0000-0000E0760000}"/>
    <cellStyle name="Notas 2 2 6 7 9" xfId="30431" xr:uid="{00000000-0005-0000-0000-0000E1760000}"/>
    <cellStyle name="Notas 2 2 6 8" xfId="30432" xr:uid="{00000000-0005-0000-0000-0000E2760000}"/>
    <cellStyle name="Notas 2 2 6 8 10" xfId="30433" xr:uid="{00000000-0005-0000-0000-0000E3760000}"/>
    <cellStyle name="Notas 2 2 6 8 11" xfId="30434" xr:uid="{00000000-0005-0000-0000-0000E4760000}"/>
    <cellStyle name="Notas 2 2 6 8 12" xfId="30435" xr:uid="{00000000-0005-0000-0000-0000E5760000}"/>
    <cellStyle name="Notas 2 2 6 8 13" xfId="30436" xr:uid="{00000000-0005-0000-0000-0000E6760000}"/>
    <cellStyle name="Notas 2 2 6 8 14" xfId="30437" xr:uid="{00000000-0005-0000-0000-0000E7760000}"/>
    <cellStyle name="Notas 2 2 6 8 2" xfId="30438" xr:uid="{00000000-0005-0000-0000-0000E8760000}"/>
    <cellStyle name="Notas 2 2 6 8 2 2" xfId="30439" xr:uid="{00000000-0005-0000-0000-0000E9760000}"/>
    <cellStyle name="Notas 2 2 6 8 2 3" xfId="30440" xr:uid="{00000000-0005-0000-0000-0000EA760000}"/>
    <cellStyle name="Notas 2 2 6 8 2 4" xfId="30441" xr:uid="{00000000-0005-0000-0000-0000EB760000}"/>
    <cellStyle name="Notas 2 2 6 8 2 5" xfId="30442" xr:uid="{00000000-0005-0000-0000-0000EC760000}"/>
    <cellStyle name="Notas 2 2 6 8 2 6" xfId="30443" xr:uid="{00000000-0005-0000-0000-0000ED760000}"/>
    <cellStyle name="Notas 2 2 6 8 3" xfId="30444" xr:uid="{00000000-0005-0000-0000-0000EE760000}"/>
    <cellStyle name="Notas 2 2 6 8 3 2" xfId="30445" xr:uid="{00000000-0005-0000-0000-0000EF760000}"/>
    <cellStyle name="Notas 2 2 6 8 3 3" xfId="30446" xr:uid="{00000000-0005-0000-0000-0000F0760000}"/>
    <cellStyle name="Notas 2 2 6 8 3 4" xfId="30447" xr:uid="{00000000-0005-0000-0000-0000F1760000}"/>
    <cellStyle name="Notas 2 2 6 8 3 5" xfId="30448" xr:uid="{00000000-0005-0000-0000-0000F2760000}"/>
    <cellStyle name="Notas 2 2 6 8 3 6" xfId="30449" xr:uid="{00000000-0005-0000-0000-0000F3760000}"/>
    <cellStyle name="Notas 2 2 6 8 4" xfId="30450" xr:uid="{00000000-0005-0000-0000-0000F4760000}"/>
    <cellStyle name="Notas 2 2 6 8 4 2" xfId="30451" xr:uid="{00000000-0005-0000-0000-0000F5760000}"/>
    <cellStyle name="Notas 2 2 6 8 4 3" xfId="30452" xr:uid="{00000000-0005-0000-0000-0000F6760000}"/>
    <cellStyle name="Notas 2 2 6 8 4 4" xfId="30453" xr:uid="{00000000-0005-0000-0000-0000F7760000}"/>
    <cellStyle name="Notas 2 2 6 8 4 5" xfId="30454" xr:uid="{00000000-0005-0000-0000-0000F8760000}"/>
    <cellStyle name="Notas 2 2 6 8 4 6" xfId="30455" xr:uid="{00000000-0005-0000-0000-0000F9760000}"/>
    <cellStyle name="Notas 2 2 6 8 5" xfId="30456" xr:uid="{00000000-0005-0000-0000-0000FA760000}"/>
    <cellStyle name="Notas 2 2 6 8 5 2" xfId="30457" xr:uid="{00000000-0005-0000-0000-0000FB760000}"/>
    <cellStyle name="Notas 2 2 6 8 5 3" xfId="30458" xr:uid="{00000000-0005-0000-0000-0000FC760000}"/>
    <cellStyle name="Notas 2 2 6 8 5 4" xfId="30459" xr:uid="{00000000-0005-0000-0000-0000FD760000}"/>
    <cellStyle name="Notas 2 2 6 8 5 5" xfId="30460" xr:uid="{00000000-0005-0000-0000-0000FE760000}"/>
    <cellStyle name="Notas 2 2 6 8 5 6" xfId="30461" xr:uid="{00000000-0005-0000-0000-0000FF760000}"/>
    <cellStyle name="Notas 2 2 6 8 6" xfId="30462" xr:uid="{00000000-0005-0000-0000-000000770000}"/>
    <cellStyle name="Notas 2 2 6 8 6 2" xfId="30463" xr:uid="{00000000-0005-0000-0000-000001770000}"/>
    <cellStyle name="Notas 2 2 6 8 6 3" xfId="30464" xr:uid="{00000000-0005-0000-0000-000002770000}"/>
    <cellStyle name="Notas 2 2 6 8 6 4" xfId="30465" xr:uid="{00000000-0005-0000-0000-000003770000}"/>
    <cellStyle name="Notas 2 2 6 8 6 5" xfId="30466" xr:uid="{00000000-0005-0000-0000-000004770000}"/>
    <cellStyle name="Notas 2 2 6 8 6 6" xfId="30467" xr:uid="{00000000-0005-0000-0000-000005770000}"/>
    <cellStyle name="Notas 2 2 6 8 7" xfId="30468" xr:uid="{00000000-0005-0000-0000-000006770000}"/>
    <cellStyle name="Notas 2 2 6 8 7 2" xfId="30469" xr:uid="{00000000-0005-0000-0000-000007770000}"/>
    <cellStyle name="Notas 2 2 6 8 7 3" xfId="30470" xr:uid="{00000000-0005-0000-0000-000008770000}"/>
    <cellStyle name="Notas 2 2 6 8 7 4" xfId="30471" xr:uid="{00000000-0005-0000-0000-000009770000}"/>
    <cellStyle name="Notas 2 2 6 8 7 5" xfId="30472" xr:uid="{00000000-0005-0000-0000-00000A770000}"/>
    <cellStyle name="Notas 2 2 6 8 7 6" xfId="30473" xr:uid="{00000000-0005-0000-0000-00000B770000}"/>
    <cellStyle name="Notas 2 2 6 8 8" xfId="30474" xr:uid="{00000000-0005-0000-0000-00000C770000}"/>
    <cellStyle name="Notas 2 2 6 8 8 2" xfId="30475" xr:uid="{00000000-0005-0000-0000-00000D770000}"/>
    <cellStyle name="Notas 2 2 6 8 8 3" xfId="30476" xr:uid="{00000000-0005-0000-0000-00000E770000}"/>
    <cellStyle name="Notas 2 2 6 8 8 4" xfId="30477" xr:uid="{00000000-0005-0000-0000-00000F770000}"/>
    <cellStyle name="Notas 2 2 6 8 8 5" xfId="30478" xr:uid="{00000000-0005-0000-0000-000010770000}"/>
    <cellStyle name="Notas 2 2 6 8 8 6" xfId="30479" xr:uid="{00000000-0005-0000-0000-000011770000}"/>
    <cellStyle name="Notas 2 2 6 8 9" xfId="30480" xr:uid="{00000000-0005-0000-0000-000012770000}"/>
    <cellStyle name="Notas 2 2 6 9" xfId="30481" xr:uid="{00000000-0005-0000-0000-000013770000}"/>
    <cellStyle name="Notas 2 2 6 9 10" xfId="30482" xr:uid="{00000000-0005-0000-0000-000014770000}"/>
    <cellStyle name="Notas 2 2 6 9 11" xfId="30483" xr:uid="{00000000-0005-0000-0000-000015770000}"/>
    <cellStyle name="Notas 2 2 6 9 12" xfId="30484" xr:uid="{00000000-0005-0000-0000-000016770000}"/>
    <cellStyle name="Notas 2 2 6 9 13" xfId="30485" xr:uid="{00000000-0005-0000-0000-000017770000}"/>
    <cellStyle name="Notas 2 2 6 9 2" xfId="30486" xr:uid="{00000000-0005-0000-0000-000018770000}"/>
    <cellStyle name="Notas 2 2 6 9 2 2" xfId="30487" xr:uid="{00000000-0005-0000-0000-000019770000}"/>
    <cellStyle name="Notas 2 2 6 9 2 3" xfId="30488" xr:uid="{00000000-0005-0000-0000-00001A770000}"/>
    <cellStyle name="Notas 2 2 6 9 2 4" xfId="30489" xr:uid="{00000000-0005-0000-0000-00001B770000}"/>
    <cellStyle name="Notas 2 2 6 9 2 5" xfId="30490" xr:uid="{00000000-0005-0000-0000-00001C770000}"/>
    <cellStyle name="Notas 2 2 6 9 2 6" xfId="30491" xr:uid="{00000000-0005-0000-0000-00001D770000}"/>
    <cellStyle name="Notas 2 2 6 9 3" xfId="30492" xr:uid="{00000000-0005-0000-0000-00001E770000}"/>
    <cellStyle name="Notas 2 2 6 9 3 2" xfId="30493" xr:uid="{00000000-0005-0000-0000-00001F770000}"/>
    <cellStyle name="Notas 2 2 6 9 3 3" xfId="30494" xr:uid="{00000000-0005-0000-0000-000020770000}"/>
    <cellStyle name="Notas 2 2 6 9 3 4" xfId="30495" xr:uid="{00000000-0005-0000-0000-000021770000}"/>
    <cellStyle name="Notas 2 2 6 9 3 5" xfId="30496" xr:uid="{00000000-0005-0000-0000-000022770000}"/>
    <cellStyle name="Notas 2 2 6 9 3 6" xfId="30497" xr:uid="{00000000-0005-0000-0000-000023770000}"/>
    <cellStyle name="Notas 2 2 6 9 4" xfId="30498" xr:uid="{00000000-0005-0000-0000-000024770000}"/>
    <cellStyle name="Notas 2 2 6 9 4 2" xfId="30499" xr:uid="{00000000-0005-0000-0000-000025770000}"/>
    <cellStyle name="Notas 2 2 6 9 4 3" xfId="30500" xr:uid="{00000000-0005-0000-0000-000026770000}"/>
    <cellStyle name="Notas 2 2 6 9 4 4" xfId="30501" xr:uid="{00000000-0005-0000-0000-000027770000}"/>
    <cellStyle name="Notas 2 2 6 9 4 5" xfId="30502" xr:uid="{00000000-0005-0000-0000-000028770000}"/>
    <cellStyle name="Notas 2 2 6 9 4 6" xfId="30503" xr:uid="{00000000-0005-0000-0000-000029770000}"/>
    <cellStyle name="Notas 2 2 6 9 5" xfId="30504" xr:uid="{00000000-0005-0000-0000-00002A770000}"/>
    <cellStyle name="Notas 2 2 6 9 5 2" xfId="30505" xr:uid="{00000000-0005-0000-0000-00002B770000}"/>
    <cellStyle name="Notas 2 2 6 9 5 3" xfId="30506" xr:uid="{00000000-0005-0000-0000-00002C770000}"/>
    <cellStyle name="Notas 2 2 6 9 5 4" xfId="30507" xr:uid="{00000000-0005-0000-0000-00002D770000}"/>
    <cellStyle name="Notas 2 2 6 9 5 5" xfId="30508" xr:uid="{00000000-0005-0000-0000-00002E770000}"/>
    <cellStyle name="Notas 2 2 6 9 5 6" xfId="30509" xr:uid="{00000000-0005-0000-0000-00002F770000}"/>
    <cellStyle name="Notas 2 2 6 9 6" xfId="30510" xr:uid="{00000000-0005-0000-0000-000030770000}"/>
    <cellStyle name="Notas 2 2 6 9 6 2" xfId="30511" xr:uid="{00000000-0005-0000-0000-000031770000}"/>
    <cellStyle name="Notas 2 2 6 9 6 3" xfId="30512" xr:uid="{00000000-0005-0000-0000-000032770000}"/>
    <cellStyle name="Notas 2 2 6 9 6 4" xfId="30513" xr:uid="{00000000-0005-0000-0000-000033770000}"/>
    <cellStyle name="Notas 2 2 6 9 6 5" xfId="30514" xr:uid="{00000000-0005-0000-0000-000034770000}"/>
    <cellStyle name="Notas 2 2 6 9 6 6" xfId="30515" xr:uid="{00000000-0005-0000-0000-000035770000}"/>
    <cellStyle name="Notas 2 2 6 9 7" xfId="30516" xr:uid="{00000000-0005-0000-0000-000036770000}"/>
    <cellStyle name="Notas 2 2 6 9 7 2" xfId="30517" xr:uid="{00000000-0005-0000-0000-000037770000}"/>
    <cellStyle name="Notas 2 2 6 9 7 3" xfId="30518" xr:uid="{00000000-0005-0000-0000-000038770000}"/>
    <cellStyle name="Notas 2 2 6 9 7 4" xfId="30519" xr:uid="{00000000-0005-0000-0000-000039770000}"/>
    <cellStyle name="Notas 2 2 6 9 7 5" xfId="30520" xr:uid="{00000000-0005-0000-0000-00003A770000}"/>
    <cellStyle name="Notas 2 2 6 9 7 6" xfId="30521" xr:uid="{00000000-0005-0000-0000-00003B770000}"/>
    <cellStyle name="Notas 2 2 6 9 8" xfId="30522" xr:uid="{00000000-0005-0000-0000-00003C770000}"/>
    <cellStyle name="Notas 2 2 6 9 8 2" xfId="30523" xr:uid="{00000000-0005-0000-0000-00003D770000}"/>
    <cellStyle name="Notas 2 2 6 9 8 3" xfId="30524" xr:uid="{00000000-0005-0000-0000-00003E770000}"/>
    <cellStyle name="Notas 2 2 6 9 8 4" xfId="30525" xr:uid="{00000000-0005-0000-0000-00003F770000}"/>
    <cellStyle name="Notas 2 2 6 9 8 5" xfId="30526" xr:uid="{00000000-0005-0000-0000-000040770000}"/>
    <cellStyle name="Notas 2 2 6 9 8 6" xfId="30527" xr:uid="{00000000-0005-0000-0000-000041770000}"/>
    <cellStyle name="Notas 2 2 6 9 9" xfId="30528" xr:uid="{00000000-0005-0000-0000-000042770000}"/>
    <cellStyle name="Notas 2 2 60" xfId="30529" xr:uid="{00000000-0005-0000-0000-000043770000}"/>
    <cellStyle name="Notas 2 2 60 2" xfId="30530" xr:uid="{00000000-0005-0000-0000-000044770000}"/>
    <cellStyle name="Notas 2 2 61" xfId="30531" xr:uid="{00000000-0005-0000-0000-000045770000}"/>
    <cellStyle name="Notas 2 2 61 2" xfId="30532" xr:uid="{00000000-0005-0000-0000-000046770000}"/>
    <cellStyle name="Notas 2 2 61 3" xfId="30533" xr:uid="{00000000-0005-0000-0000-000047770000}"/>
    <cellStyle name="Notas 2 2 62" xfId="30534" xr:uid="{00000000-0005-0000-0000-000048770000}"/>
    <cellStyle name="Notas 2 2 62 2" xfId="30535" xr:uid="{00000000-0005-0000-0000-000049770000}"/>
    <cellStyle name="Notas 2 2 63" xfId="30536" xr:uid="{00000000-0005-0000-0000-00004A770000}"/>
    <cellStyle name="Notas 2 2 64" xfId="30537" xr:uid="{00000000-0005-0000-0000-00004B770000}"/>
    <cellStyle name="Notas 2 2 7" xfId="30538" xr:uid="{00000000-0005-0000-0000-00004C770000}"/>
    <cellStyle name="Notas 2 2 7 10" xfId="30539" xr:uid="{00000000-0005-0000-0000-00004D770000}"/>
    <cellStyle name="Notas 2 2 7 10 2" xfId="30540" xr:uid="{00000000-0005-0000-0000-00004E770000}"/>
    <cellStyle name="Notas 2 2 7 10 3" xfId="30541" xr:uid="{00000000-0005-0000-0000-00004F770000}"/>
    <cellStyle name="Notas 2 2 7 10 4" xfId="30542" xr:uid="{00000000-0005-0000-0000-000050770000}"/>
    <cellStyle name="Notas 2 2 7 10 5" xfId="30543" xr:uid="{00000000-0005-0000-0000-000051770000}"/>
    <cellStyle name="Notas 2 2 7 10 6" xfId="30544" xr:uid="{00000000-0005-0000-0000-000052770000}"/>
    <cellStyle name="Notas 2 2 7 11" xfId="30545" xr:uid="{00000000-0005-0000-0000-000053770000}"/>
    <cellStyle name="Notas 2 2 7 11 2" xfId="30546" xr:uid="{00000000-0005-0000-0000-000054770000}"/>
    <cellStyle name="Notas 2 2 7 11 3" xfId="30547" xr:uid="{00000000-0005-0000-0000-000055770000}"/>
    <cellStyle name="Notas 2 2 7 11 4" xfId="30548" xr:uid="{00000000-0005-0000-0000-000056770000}"/>
    <cellStyle name="Notas 2 2 7 11 5" xfId="30549" xr:uid="{00000000-0005-0000-0000-000057770000}"/>
    <cellStyle name="Notas 2 2 7 11 6" xfId="30550" xr:uid="{00000000-0005-0000-0000-000058770000}"/>
    <cellStyle name="Notas 2 2 7 12" xfId="30551" xr:uid="{00000000-0005-0000-0000-000059770000}"/>
    <cellStyle name="Notas 2 2 7 12 2" xfId="30552" xr:uid="{00000000-0005-0000-0000-00005A770000}"/>
    <cellStyle name="Notas 2 2 7 12 3" xfId="30553" xr:uid="{00000000-0005-0000-0000-00005B770000}"/>
    <cellStyle name="Notas 2 2 7 12 4" xfId="30554" xr:uid="{00000000-0005-0000-0000-00005C770000}"/>
    <cellStyle name="Notas 2 2 7 12 5" xfId="30555" xr:uid="{00000000-0005-0000-0000-00005D770000}"/>
    <cellStyle name="Notas 2 2 7 12 6" xfId="30556" xr:uid="{00000000-0005-0000-0000-00005E770000}"/>
    <cellStyle name="Notas 2 2 7 13" xfId="30557" xr:uid="{00000000-0005-0000-0000-00005F770000}"/>
    <cellStyle name="Notas 2 2 7 13 2" xfId="30558" xr:uid="{00000000-0005-0000-0000-000060770000}"/>
    <cellStyle name="Notas 2 2 7 13 3" xfId="30559" xr:uid="{00000000-0005-0000-0000-000061770000}"/>
    <cellStyle name="Notas 2 2 7 13 4" xfId="30560" xr:uid="{00000000-0005-0000-0000-000062770000}"/>
    <cellStyle name="Notas 2 2 7 13 5" xfId="30561" xr:uid="{00000000-0005-0000-0000-000063770000}"/>
    <cellStyle name="Notas 2 2 7 13 6" xfId="30562" xr:uid="{00000000-0005-0000-0000-000064770000}"/>
    <cellStyle name="Notas 2 2 7 14" xfId="30563" xr:uid="{00000000-0005-0000-0000-000065770000}"/>
    <cellStyle name="Notas 2 2 7 14 2" xfId="30564" xr:uid="{00000000-0005-0000-0000-000066770000}"/>
    <cellStyle name="Notas 2 2 7 14 3" xfId="30565" xr:uid="{00000000-0005-0000-0000-000067770000}"/>
    <cellStyle name="Notas 2 2 7 14 4" xfId="30566" xr:uid="{00000000-0005-0000-0000-000068770000}"/>
    <cellStyle name="Notas 2 2 7 14 5" xfId="30567" xr:uid="{00000000-0005-0000-0000-000069770000}"/>
    <cellStyle name="Notas 2 2 7 14 6" xfId="30568" xr:uid="{00000000-0005-0000-0000-00006A770000}"/>
    <cellStyle name="Notas 2 2 7 15" xfId="30569" xr:uid="{00000000-0005-0000-0000-00006B770000}"/>
    <cellStyle name="Notas 2 2 7 16" xfId="30570" xr:uid="{00000000-0005-0000-0000-00006C770000}"/>
    <cellStyle name="Notas 2 2 7 17" xfId="30571" xr:uid="{00000000-0005-0000-0000-00006D770000}"/>
    <cellStyle name="Notas 2 2 7 18" xfId="30572" xr:uid="{00000000-0005-0000-0000-00006E770000}"/>
    <cellStyle name="Notas 2 2 7 19" xfId="30573" xr:uid="{00000000-0005-0000-0000-00006F770000}"/>
    <cellStyle name="Notas 2 2 7 2" xfId="30574" xr:uid="{00000000-0005-0000-0000-000070770000}"/>
    <cellStyle name="Notas 2 2 7 2 10" xfId="30575" xr:uid="{00000000-0005-0000-0000-000071770000}"/>
    <cellStyle name="Notas 2 2 7 2 11" xfId="30576" xr:uid="{00000000-0005-0000-0000-000072770000}"/>
    <cellStyle name="Notas 2 2 7 2 12" xfId="30577" xr:uid="{00000000-0005-0000-0000-000073770000}"/>
    <cellStyle name="Notas 2 2 7 2 13" xfId="30578" xr:uid="{00000000-0005-0000-0000-000074770000}"/>
    <cellStyle name="Notas 2 2 7 2 14" xfId="30579" xr:uid="{00000000-0005-0000-0000-000075770000}"/>
    <cellStyle name="Notas 2 2 7 2 2" xfId="30580" xr:uid="{00000000-0005-0000-0000-000076770000}"/>
    <cellStyle name="Notas 2 2 7 2 2 2" xfId="30581" xr:uid="{00000000-0005-0000-0000-000077770000}"/>
    <cellStyle name="Notas 2 2 7 2 2 2 2" xfId="30582" xr:uid="{00000000-0005-0000-0000-000078770000}"/>
    <cellStyle name="Notas 2 2 7 2 2 3" xfId="30583" xr:uid="{00000000-0005-0000-0000-000079770000}"/>
    <cellStyle name="Notas 2 2 7 2 2 3 2" xfId="30584" xr:uid="{00000000-0005-0000-0000-00007A770000}"/>
    <cellStyle name="Notas 2 2 7 2 2 4" xfId="30585" xr:uid="{00000000-0005-0000-0000-00007B770000}"/>
    <cellStyle name="Notas 2 2 7 2 2 5" xfId="30586" xr:uid="{00000000-0005-0000-0000-00007C770000}"/>
    <cellStyle name="Notas 2 2 7 2 2 6" xfId="30587" xr:uid="{00000000-0005-0000-0000-00007D770000}"/>
    <cellStyle name="Notas 2 2 7 2 2 7" xfId="30588" xr:uid="{00000000-0005-0000-0000-00007E770000}"/>
    <cellStyle name="Notas 2 2 7 2 3" xfId="30589" xr:uid="{00000000-0005-0000-0000-00007F770000}"/>
    <cellStyle name="Notas 2 2 7 2 3 2" xfId="30590" xr:uid="{00000000-0005-0000-0000-000080770000}"/>
    <cellStyle name="Notas 2 2 7 2 3 2 2" xfId="30591" xr:uid="{00000000-0005-0000-0000-000081770000}"/>
    <cellStyle name="Notas 2 2 7 2 3 3" xfId="30592" xr:uid="{00000000-0005-0000-0000-000082770000}"/>
    <cellStyle name="Notas 2 2 7 2 3 3 2" xfId="30593" xr:uid="{00000000-0005-0000-0000-000083770000}"/>
    <cellStyle name="Notas 2 2 7 2 3 4" xfId="30594" xr:uid="{00000000-0005-0000-0000-000084770000}"/>
    <cellStyle name="Notas 2 2 7 2 3 4 2" xfId="30595" xr:uid="{00000000-0005-0000-0000-000085770000}"/>
    <cellStyle name="Notas 2 2 7 2 3 5" xfId="30596" xr:uid="{00000000-0005-0000-0000-000086770000}"/>
    <cellStyle name="Notas 2 2 7 2 3 6" xfId="30597" xr:uid="{00000000-0005-0000-0000-000087770000}"/>
    <cellStyle name="Notas 2 2 7 2 3 7" xfId="30598" xr:uid="{00000000-0005-0000-0000-000088770000}"/>
    <cellStyle name="Notas 2 2 7 2 4" xfId="30599" xr:uid="{00000000-0005-0000-0000-000089770000}"/>
    <cellStyle name="Notas 2 2 7 2 4 2" xfId="30600" xr:uid="{00000000-0005-0000-0000-00008A770000}"/>
    <cellStyle name="Notas 2 2 7 2 4 2 2" xfId="30601" xr:uid="{00000000-0005-0000-0000-00008B770000}"/>
    <cellStyle name="Notas 2 2 7 2 4 3" xfId="30602" xr:uid="{00000000-0005-0000-0000-00008C770000}"/>
    <cellStyle name="Notas 2 2 7 2 4 4" xfId="30603" xr:uid="{00000000-0005-0000-0000-00008D770000}"/>
    <cellStyle name="Notas 2 2 7 2 4 5" xfId="30604" xr:uid="{00000000-0005-0000-0000-00008E770000}"/>
    <cellStyle name="Notas 2 2 7 2 4 6" xfId="30605" xr:uid="{00000000-0005-0000-0000-00008F770000}"/>
    <cellStyle name="Notas 2 2 7 2 4 7" xfId="30606" xr:uid="{00000000-0005-0000-0000-000090770000}"/>
    <cellStyle name="Notas 2 2 7 2 5" xfId="30607" xr:uid="{00000000-0005-0000-0000-000091770000}"/>
    <cellStyle name="Notas 2 2 7 2 5 2" xfId="30608" xr:uid="{00000000-0005-0000-0000-000092770000}"/>
    <cellStyle name="Notas 2 2 7 2 5 3" xfId="30609" xr:uid="{00000000-0005-0000-0000-000093770000}"/>
    <cellStyle name="Notas 2 2 7 2 5 4" xfId="30610" xr:uid="{00000000-0005-0000-0000-000094770000}"/>
    <cellStyle name="Notas 2 2 7 2 5 5" xfId="30611" xr:uid="{00000000-0005-0000-0000-000095770000}"/>
    <cellStyle name="Notas 2 2 7 2 5 6" xfId="30612" xr:uid="{00000000-0005-0000-0000-000096770000}"/>
    <cellStyle name="Notas 2 2 7 2 5 7" xfId="30613" xr:uid="{00000000-0005-0000-0000-000097770000}"/>
    <cellStyle name="Notas 2 2 7 2 6" xfId="30614" xr:uid="{00000000-0005-0000-0000-000098770000}"/>
    <cellStyle name="Notas 2 2 7 2 6 2" xfId="30615" xr:uid="{00000000-0005-0000-0000-000099770000}"/>
    <cellStyle name="Notas 2 2 7 2 6 3" xfId="30616" xr:uid="{00000000-0005-0000-0000-00009A770000}"/>
    <cellStyle name="Notas 2 2 7 2 6 4" xfId="30617" xr:uid="{00000000-0005-0000-0000-00009B770000}"/>
    <cellStyle name="Notas 2 2 7 2 6 5" xfId="30618" xr:uid="{00000000-0005-0000-0000-00009C770000}"/>
    <cellStyle name="Notas 2 2 7 2 6 6" xfId="30619" xr:uid="{00000000-0005-0000-0000-00009D770000}"/>
    <cellStyle name="Notas 2 2 7 2 7" xfId="30620" xr:uid="{00000000-0005-0000-0000-00009E770000}"/>
    <cellStyle name="Notas 2 2 7 2 7 2" xfId="30621" xr:uid="{00000000-0005-0000-0000-00009F770000}"/>
    <cellStyle name="Notas 2 2 7 2 7 3" xfId="30622" xr:uid="{00000000-0005-0000-0000-0000A0770000}"/>
    <cellStyle name="Notas 2 2 7 2 7 4" xfId="30623" xr:uid="{00000000-0005-0000-0000-0000A1770000}"/>
    <cellStyle name="Notas 2 2 7 2 7 5" xfId="30624" xr:uid="{00000000-0005-0000-0000-0000A2770000}"/>
    <cellStyle name="Notas 2 2 7 2 7 6" xfId="30625" xr:uid="{00000000-0005-0000-0000-0000A3770000}"/>
    <cellStyle name="Notas 2 2 7 2 8" xfId="30626" xr:uid="{00000000-0005-0000-0000-0000A4770000}"/>
    <cellStyle name="Notas 2 2 7 2 8 2" xfId="30627" xr:uid="{00000000-0005-0000-0000-0000A5770000}"/>
    <cellStyle name="Notas 2 2 7 2 8 3" xfId="30628" xr:uid="{00000000-0005-0000-0000-0000A6770000}"/>
    <cellStyle name="Notas 2 2 7 2 8 4" xfId="30629" xr:uid="{00000000-0005-0000-0000-0000A7770000}"/>
    <cellStyle name="Notas 2 2 7 2 8 5" xfId="30630" xr:uid="{00000000-0005-0000-0000-0000A8770000}"/>
    <cellStyle name="Notas 2 2 7 2 8 6" xfId="30631" xr:uid="{00000000-0005-0000-0000-0000A9770000}"/>
    <cellStyle name="Notas 2 2 7 2 9" xfId="30632" xr:uid="{00000000-0005-0000-0000-0000AA770000}"/>
    <cellStyle name="Notas 2 2 7 20" xfId="30633" xr:uid="{00000000-0005-0000-0000-0000AB770000}"/>
    <cellStyle name="Notas 2 2 7 3" xfId="30634" xr:uid="{00000000-0005-0000-0000-0000AC770000}"/>
    <cellStyle name="Notas 2 2 7 3 10" xfId="30635" xr:uid="{00000000-0005-0000-0000-0000AD770000}"/>
    <cellStyle name="Notas 2 2 7 3 11" xfId="30636" xr:uid="{00000000-0005-0000-0000-0000AE770000}"/>
    <cellStyle name="Notas 2 2 7 3 12" xfId="30637" xr:uid="{00000000-0005-0000-0000-0000AF770000}"/>
    <cellStyle name="Notas 2 2 7 3 13" xfId="30638" xr:uid="{00000000-0005-0000-0000-0000B0770000}"/>
    <cellStyle name="Notas 2 2 7 3 14" xfId="30639" xr:uid="{00000000-0005-0000-0000-0000B1770000}"/>
    <cellStyle name="Notas 2 2 7 3 2" xfId="30640" xr:uid="{00000000-0005-0000-0000-0000B2770000}"/>
    <cellStyle name="Notas 2 2 7 3 2 2" xfId="30641" xr:uid="{00000000-0005-0000-0000-0000B3770000}"/>
    <cellStyle name="Notas 2 2 7 3 2 3" xfId="30642" xr:uid="{00000000-0005-0000-0000-0000B4770000}"/>
    <cellStyle name="Notas 2 2 7 3 2 4" xfId="30643" xr:uid="{00000000-0005-0000-0000-0000B5770000}"/>
    <cellStyle name="Notas 2 2 7 3 2 5" xfId="30644" xr:uid="{00000000-0005-0000-0000-0000B6770000}"/>
    <cellStyle name="Notas 2 2 7 3 2 6" xfId="30645" xr:uid="{00000000-0005-0000-0000-0000B7770000}"/>
    <cellStyle name="Notas 2 2 7 3 2 7" xfId="30646" xr:uid="{00000000-0005-0000-0000-0000B8770000}"/>
    <cellStyle name="Notas 2 2 7 3 3" xfId="30647" xr:uid="{00000000-0005-0000-0000-0000B9770000}"/>
    <cellStyle name="Notas 2 2 7 3 3 2" xfId="30648" xr:uid="{00000000-0005-0000-0000-0000BA770000}"/>
    <cellStyle name="Notas 2 2 7 3 3 3" xfId="30649" xr:uid="{00000000-0005-0000-0000-0000BB770000}"/>
    <cellStyle name="Notas 2 2 7 3 3 4" xfId="30650" xr:uid="{00000000-0005-0000-0000-0000BC770000}"/>
    <cellStyle name="Notas 2 2 7 3 3 5" xfId="30651" xr:uid="{00000000-0005-0000-0000-0000BD770000}"/>
    <cellStyle name="Notas 2 2 7 3 3 6" xfId="30652" xr:uid="{00000000-0005-0000-0000-0000BE770000}"/>
    <cellStyle name="Notas 2 2 7 3 4" xfId="30653" xr:uid="{00000000-0005-0000-0000-0000BF770000}"/>
    <cellStyle name="Notas 2 2 7 3 4 2" xfId="30654" xr:uid="{00000000-0005-0000-0000-0000C0770000}"/>
    <cellStyle name="Notas 2 2 7 3 4 3" xfId="30655" xr:uid="{00000000-0005-0000-0000-0000C1770000}"/>
    <cellStyle name="Notas 2 2 7 3 4 4" xfId="30656" xr:uid="{00000000-0005-0000-0000-0000C2770000}"/>
    <cellStyle name="Notas 2 2 7 3 4 5" xfId="30657" xr:uid="{00000000-0005-0000-0000-0000C3770000}"/>
    <cellStyle name="Notas 2 2 7 3 4 6" xfId="30658" xr:uid="{00000000-0005-0000-0000-0000C4770000}"/>
    <cellStyle name="Notas 2 2 7 3 5" xfId="30659" xr:uid="{00000000-0005-0000-0000-0000C5770000}"/>
    <cellStyle name="Notas 2 2 7 3 5 2" xfId="30660" xr:uid="{00000000-0005-0000-0000-0000C6770000}"/>
    <cellStyle name="Notas 2 2 7 3 5 3" xfId="30661" xr:uid="{00000000-0005-0000-0000-0000C7770000}"/>
    <cellStyle name="Notas 2 2 7 3 5 4" xfId="30662" xr:uid="{00000000-0005-0000-0000-0000C8770000}"/>
    <cellStyle name="Notas 2 2 7 3 5 5" xfId="30663" xr:uid="{00000000-0005-0000-0000-0000C9770000}"/>
    <cellStyle name="Notas 2 2 7 3 5 6" xfId="30664" xr:uid="{00000000-0005-0000-0000-0000CA770000}"/>
    <cellStyle name="Notas 2 2 7 3 6" xfId="30665" xr:uid="{00000000-0005-0000-0000-0000CB770000}"/>
    <cellStyle name="Notas 2 2 7 3 6 2" xfId="30666" xr:uid="{00000000-0005-0000-0000-0000CC770000}"/>
    <cellStyle name="Notas 2 2 7 3 6 3" xfId="30667" xr:uid="{00000000-0005-0000-0000-0000CD770000}"/>
    <cellStyle name="Notas 2 2 7 3 6 4" xfId="30668" xr:uid="{00000000-0005-0000-0000-0000CE770000}"/>
    <cellStyle name="Notas 2 2 7 3 6 5" xfId="30669" xr:uid="{00000000-0005-0000-0000-0000CF770000}"/>
    <cellStyle name="Notas 2 2 7 3 6 6" xfId="30670" xr:uid="{00000000-0005-0000-0000-0000D0770000}"/>
    <cellStyle name="Notas 2 2 7 3 7" xfId="30671" xr:uid="{00000000-0005-0000-0000-0000D1770000}"/>
    <cellStyle name="Notas 2 2 7 3 7 2" xfId="30672" xr:uid="{00000000-0005-0000-0000-0000D2770000}"/>
    <cellStyle name="Notas 2 2 7 3 7 3" xfId="30673" xr:uid="{00000000-0005-0000-0000-0000D3770000}"/>
    <cellStyle name="Notas 2 2 7 3 7 4" xfId="30674" xr:uid="{00000000-0005-0000-0000-0000D4770000}"/>
    <cellStyle name="Notas 2 2 7 3 7 5" xfId="30675" xr:uid="{00000000-0005-0000-0000-0000D5770000}"/>
    <cellStyle name="Notas 2 2 7 3 7 6" xfId="30676" xr:uid="{00000000-0005-0000-0000-0000D6770000}"/>
    <cellStyle name="Notas 2 2 7 3 8" xfId="30677" xr:uid="{00000000-0005-0000-0000-0000D7770000}"/>
    <cellStyle name="Notas 2 2 7 3 8 2" xfId="30678" xr:uid="{00000000-0005-0000-0000-0000D8770000}"/>
    <cellStyle name="Notas 2 2 7 3 8 3" xfId="30679" xr:uid="{00000000-0005-0000-0000-0000D9770000}"/>
    <cellStyle name="Notas 2 2 7 3 8 4" xfId="30680" xr:uid="{00000000-0005-0000-0000-0000DA770000}"/>
    <cellStyle name="Notas 2 2 7 3 8 5" xfId="30681" xr:uid="{00000000-0005-0000-0000-0000DB770000}"/>
    <cellStyle name="Notas 2 2 7 3 8 6" xfId="30682" xr:uid="{00000000-0005-0000-0000-0000DC770000}"/>
    <cellStyle name="Notas 2 2 7 3 9" xfId="30683" xr:uid="{00000000-0005-0000-0000-0000DD770000}"/>
    <cellStyle name="Notas 2 2 7 4" xfId="30684" xr:uid="{00000000-0005-0000-0000-0000DE770000}"/>
    <cellStyle name="Notas 2 2 7 4 10" xfId="30685" xr:uid="{00000000-0005-0000-0000-0000DF770000}"/>
    <cellStyle name="Notas 2 2 7 4 11" xfId="30686" xr:uid="{00000000-0005-0000-0000-0000E0770000}"/>
    <cellStyle name="Notas 2 2 7 4 12" xfId="30687" xr:uid="{00000000-0005-0000-0000-0000E1770000}"/>
    <cellStyle name="Notas 2 2 7 4 13" xfId="30688" xr:uid="{00000000-0005-0000-0000-0000E2770000}"/>
    <cellStyle name="Notas 2 2 7 4 14" xfId="30689" xr:uid="{00000000-0005-0000-0000-0000E3770000}"/>
    <cellStyle name="Notas 2 2 7 4 2" xfId="30690" xr:uid="{00000000-0005-0000-0000-0000E4770000}"/>
    <cellStyle name="Notas 2 2 7 4 2 2" xfId="30691" xr:uid="{00000000-0005-0000-0000-0000E5770000}"/>
    <cellStyle name="Notas 2 2 7 4 2 3" xfId="30692" xr:uid="{00000000-0005-0000-0000-0000E6770000}"/>
    <cellStyle name="Notas 2 2 7 4 2 4" xfId="30693" xr:uid="{00000000-0005-0000-0000-0000E7770000}"/>
    <cellStyle name="Notas 2 2 7 4 2 5" xfId="30694" xr:uid="{00000000-0005-0000-0000-0000E8770000}"/>
    <cellStyle name="Notas 2 2 7 4 2 6" xfId="30695" xr:uid="{00000000-0005-0000-0000-0000E9770000}"/>
    <cellStyle name="Notas 2 2 7 4 2 7" xfId="30696" xr:uid="{00000000-0005-0000-0000-0000EA770000}"/>
    <cellStyle name="Notas 2 2 7 4 3" xfId="30697" xr:uid="{00000000-0005-0000-0000-0000EB770000}"/>
    <cellStyle name="Notas 2 2 7 4 3 2" xfId="30698" xr:uid="{00000000-0005-0000-0000-0000EC770000}"/>
    <cellStyle name="Notas 2 2 7 4 3 3" xfId="30699" xr:uid="{00000000-0005-0000-0000-0000ED770000}"/>
    <cellStyle name="Notas 2 2 7 4 3 4" xfId="30700" xr:uid="{00000000-0005-0000-0000-0000EE770000}"/>
    <cellStyle name="Notas 2 2 7 4 3 5" xfId="30701" xr:uid="{00000000-0005-0000-0000-0000EF770000}"/>
    <cellStyle name="Notas 2 2 7 4 3 6" xfId="30702" xr:uid="{00000000-0005-0000-0000-0000F0770000}"/>
    <cellStyle name="Notas 2 2 7 4 3 7" xfId="30703" xr:uid="{00000000-0005-0000-0000-0000F1770000}"/>
    <cellStyle name="Notas 2 2 7 4 4" xfId="30704" xr:uid="{00000000-0005-0000-0000-0000F2770000}"/>
    <cellStyle name="Notas 2 2 7 4 4 2" xfId="30705" xr:uid="{00000000-0005-0000-0000-0000F3770000}"/>
    <cellStyle name="Notas 2 2 7 4 4 3" xfId="30706" xr:uid="{00000000-0005-0000-0000-0000F4770000}"/>
    <cellStyle name="Notas 2 2 7 4 4 4" xfId="30707" xr:uid="{00000000-0005-0000-0000-0000F5770000}"/>
    <cellStyle name="Notas 2 2 7 4 4 5" xfId="30708" xr:uid="{00000000-0005-0000-0000-0000F6770000}"/>
    <cellStyle name="Notas 2 2 7 4 4 6" xfId="30709" xr:uid="{00000000-0005-0000-0000-0000F7770000}"/>
    <cellStyle name="Notas 2 2 7 4 5" xfId="30710" xr:uid="{00000000-0005-0000-0000-0000F8770000}"/>
    <cellStyle name="Notas 2 2 7 4 5 2" xfId="30711" xr:uid="{00000000-0005-0000-0000-0000F9770000}"/>
    <cellStyle name="Notas 2 2 7 4 5 3" xfId="30712" xr:uid="{00000000-0005-0000-0000-0000FA770000}"/>
    <cellStyle name="Notas 2 2 7 4 5 4" xfId="30713" xr:uid="{00000000-0005-0000-0000-0000FB770000}"/>
    <cellStyle name="Notas 2 2 7 4 5 5" xfId="30714" xr:uid="{00000000-0005-0000-0000-0000FC770000}"/>
    <cellStyle name="Notas 2 2 7 4 5 6" xfId="30715" xr:uid="{00000000-0005-0000-0000-0000FD770000}"/>
    <cellStyle name="Notas 2 2 7 4 6" xfId="30716" xr:uid="{00000000-0005-0000-0000-0000FE770000}"/>
    <cellStyle name="Notas 2 2 7 4 6 2" xfId="30717" xr:uid="{00000000-0005-0000-0000-0000FF770000}"/>
    <cellStyle name="Notas 2 2 7 4 6 3" xfId="30718" xr:uid="{00000000-0005-0000-0000-000000780000}"/>
    <cellStyle name="Notas 2 2 7 4 6 4" xfId="30719" xr:uid="{00000000-0005-0000-0000-000001780000}"/>
    <cellStyle name="Notas 2 2 7 4 6 5" xfId="30720" xr:uid="{00000000-0005-0000-0000-000002780000}"/>
    <cellStyle name="Notas 2 2 7 4 6 6" xfId="30721" xr:uid="{00000000-0005-0000-0000-000003780000}"/>
    <cellStyle name="Notas 2 2 7 4 7" xfId="30722" xr:uid="{00000000-0005-0000-0000-000004780000}"/>
    <cellStyle name="Notas 2 2 7 4 7 2" xfId="30723" xr:uid="{00000000-0005-0000-0000-000005780000}"/>
    <cellStyle name="Notas 2 2 7 4 7 3" xfId="30724" xr:uid="{00000000-0005-0000-0000-000006780000}"/>
    <cellStyle name="Notas 2 2 7 4 7 4" xfId="30725" xr:uid="{00000000-0005-0000-0000-000007780000}"/>
    <cellStyle name="Notas 2 2 7 4 7 5" xfId="30726" xr:uid="{00000000-0005-0000-0000-000008780000}"/>
    <cellStyle name="Notas 2 2 7 4 7 6" xfId="30727" xr:uid="{00000000-0005-0000-0000-000009780000}"/>
    <cellStyle name="Notas 2 2 7 4 8" xfId="30728" xr:uid="{00000000-0005-0000-0000-00000A780000}"/>
    <cellStyle name="Notas 2 2 7 4 8 2" xfId="30729" xr:uid="{00000000-0005-0000-0000-00000B780000}"/>
    <cellStyle name="Notas 2 2 7 4 8 3" xfId="30730" xr:uid="{00000000-0005-0000-0000-00000C780000}"/>
    <cellStyle name="Notas 2 2 7 4 8 4" xfId="30731" xr:uid="{00000000-0005-0000-0000-00000D780000}"/>
    <cellStyle name="Notas 2 2 7 4 8 5" xfId="30732" xr:uid="{00000000-0005-0000-0000-00000E780000}"/>
    <cellStyle name="Notas 2 2 7 4 8 6" xfId="30733" xr:uid="{00000000-0005-0000-0000-00000F780000}"/>
    <cellStyle name="Notas 2 2 7 4 9" xfId="30734" xr:uid="{00000000-0005-0000-0000-000010780000}"/>
    <cellStyle name="Notas 2 2 7 5" xfId="30735" xr:uid="{00000000-0005-0000-0000-000011780000}"/>
    <cellStyle name="Notas 2 2 7 5 10" xfId="30736" xr:uid="{00000000-0005-0000-0000-000012780000}"/>
    <cellStyle name="Notas 2 2 7 5 11" xfId="30737" xr:uid="{00000000-0005-0000-0000-000013780000}"/>
    <cellStyle name="Notas 2 2 7 5 12" xfId="30738" xr:uid="{00000000-0005-0000-0000-000014780000}"/>
    <cellStyle name="Notas 2 2 7 5 13" xfId="30739" xr:uid="{00000000-0005-0000-0000-000015780000}"/>
    <cellStyle name="Notas 2 2 7 5 14" xfId="30740" xr:uid="{00000000-0005-0000-0000-000016780000}"/>
    <cellStyle name="Notas 2 2 7 5 2" xfId="30741" xr:uid="{00000000-0005-0000-0000-000017780000}"/>
    <cellStyle name="Notas 2 2 7 5 2 2" xfId="30742" xr:uid="{00000000-0005-0000-0000-000018780000}"/>
    <cellStyle name="Notas 2 2 7 5 2 3" xfId="30743" xr:uid="{00000000-0005-0000-0000-000019780000}"/>
    <cellStyle name="Notas 2 2 7 5 2 4" xfId="30744" xr:uid="{00000000-0005-0000-0000-00001A780000}"/>
    <cellStyle name="Notas 2 2 7 5 2 5" xfId="30745" xr:uid="{00000000-0005-0000-0000-00001B780000}"/>
    <cellStyle name="Notas 2 2 7 5 2 6" xfId="30746" xr:uid="{00000000-0005-0000-0000-00001C780000}"/>
    <cellStyle name="Notas 2 2 7 5 3" xfId="30747" xr:uid="{00000000-0005-0000-0000-00001D780000}"/>
    <cellStyle name="Notas 2 2 7 5 3 2" xfId="30748" xr:uid="{00000000-0005-0000-0000-00001E780000}"/>
    <cellStyle name="Notas 2 2 7 5 3 3" xfId="30749" xr:uid="{00000000-0005-0000-0000-00001F780000}"/>
    <cellStyle name="Notas 2 2 7 5 3 4" xfId="30750" xr:uid="{00000000-0005-0000-0000-000020780000}"/>
    <cellStyle name="Notas 2 2 7 5 3 5" xfId="30751" xr:uid="{00000000-0005-0000-0000-000021780000}"/>
    <cellStyle name="Notas 2 2 7 5 3 6" xfId="30752" xr:uid="{00000000-0005-0000-0000-000022780000}"/>
    <cellStyle name="Notas 2 2 7 5 4" xfId="30753" xr:uid="{00000000-0005-0000-0000-000023780000}"/>
    <cellStyle name="Notas 2 2 7 5 4 2" xfId="30754" xr:uid="{00000000-0005-0000-0000-000024780000}"/>
    <cellStyle name="Notas 2 2 7 5 4 3" xfId="30755" xr:uid="{00000000-0005-0000-0000-000025780000}"/>
    <cellStyle name="Notas 2 2 7 5 4 4" xfId="30756" xr:uid="{00000000-0005-0000-0000-000026780000}"/>
    <cellStyle name="Notas 2 2 7 5 4 5" xfId="30757" xr:uid="{00000000-0005-0000-0000-000027780000}"/>
    <cellStyle name="Notas 2 2 7 5 4 6" xfId="30758" xr:uid="{00000000-0005-0000-0000-000028780000}"/>
    <cellStyle name="Notas 2 2 7 5 5" xfId="30759" xr:uid="{00000000-0005-0000-0000-000029780000}"/>
    <cellStyle name="Notas 2 2 7 5 5 2" xfId="30760" xr:uid="{00000000-0005-0000-0000-00002A780000}"/>
    <cellStyle name="Notas 2 2 7 5 5 3" xfId="30761" xr:uid="{00000000-0005-0000-0000-00002B780000}"/>
    <cellStyle name="Notas 2 2 7 5 5 4" xfId="30762" xr:uid="{00000000-0005-0000-0000-00002C780000}"/>
    <cellStyle name="Notas 2 2 7 5 5 5" xfId="30763" xr:uid="{00000000-0005-0000-0000-00002D780000}"/>
    <cellStyle name="Notas 2 2 7 5 5 6" xfId="30764" xr:uid="{00000000-0005-0000-0000-00002E780000}"/>
    <cellStyle name="Notas 2 2 7 5 6" xfId="30765" xr:uid="{00000000-0005-0000-0000-00002F780000}"/>
    <cellStyle name="Notas 2 2 7 5 6 2" xfId="30766" xr:uid="{00000000-0005-0000-0000-000030780000}"/>
    <cellStyle name="Notas 2 2 7 5 6 3" xfId="30767" xr:uid="{00000000-0005-0000-0000-000031780000}"/>
    <cellStyle name="Notas 2 2 7 5 6 4" xfId="30768" xr:uid="{00000000-0005-0000-0000-000032780000}"/>
    <cellStyle name="Notas 2 2 7 5 6 5" xfId="30769" xr:uid="{00000000-0005-0000-0000-000033780000}"/>
    <cellStyle name="Notas 2 2 7 5 6 6" xfId="30770" xr:uid="{00000000-0005-0000-0000-000034780000}"/>
    <cellStyle name="Notas 2 2 7 5 7" xfId="30771" xr:uid="{00000000-0005-0000-0000-000035780000}"/>
    <cellStyle name="Notas 2 2 7 5 7 2" xfId="30772" xr:uid="{00000000-0005-0000-0000-000036780000}"/>
    <cellStyle name="Notas 2 2 7 5 7 3" xfId="30773" xr:uid="{00000000-0005-0000-0000-000037780000}"/>
    <cellStyle name="Notas 2 2 7 5 7 4" xfId="30774" xr:uid="{00000000-0005-0000-0000-000038780000}"/>
    <cellStyle name="Notas 2 2 7 5 7 5" xfId="30775" xr:uid="{00000000-0005-0000-0000-000039780000}"/>
    <cellStyle name="Notas 2 2 7 5 7 6" xfId="30776" xr:uid="{00000000-0005-0000-0000-00003A780000}"/>
    <cellStyle name="Notas 2 2 7 5 8" xfId="30777" xr:uid="{00000000-0005-0000-0000-00003B780000}"/>
    <cellStyle name="Notas 2 2 7 5 8 2" xfId="30778" xr:uid="{00000000-0005-0000-0000-00003C780000}"/>
    <cellStyle name="Notas 2 2 7 5 8 3" xfId="30779" xr:uid="{00000000-0005-0000-0000-00003D780000}"/>
    <cellStyle name="Notas 2 2 7 5 8 4" xfId="30780" xr:uid="{00000000-0005-0000-0000-00003E780000}"/>
    <cellStyle name="Notas 2 2 7 5 8 5" xfId="30781" xr:uid="{00000000-0005-0000-0000-00003F780000}"/>
    <cellStyle name="Notas 2 2 7 5 8 6" xfId="30782" xr:uid="{00000000-0005-0000-0000-000040780000}"/>
    <cellStyle name="Notas 2 2 7 5 9" xfId="30783" xr:uid="{00000000-0005-0000-0000-000041780000}"/>
    <cellStyle name="Notas 2 2 7 6" xfId="30784" xr:uid="{00000000-0005-0000-0000-000042780000}"/>
    <cellStyle name="Notas 2 2 7 6 10" xfId="30785" xr:uid="{00000000-0005-0000-0000-000043780000}"/>
    <cellStyle name="Notas 2 2 7 6 11" xfId="30786" xr:uid="{00000000-0005-0000-0000-000044780000}"/>
    <cellStyle name="Notas 2 2 7 6 12" xfId="30787" xr:uid="{00000000-0005-0000-0000-000045780000}"/>
    <cellStyle name="Notas 2 2 7 6 13" xfId="30788" xr:uid="{00000000-0005-0000-0000-000046780000}"/>
    <cellStyle name="Notas 2 2 7 6 14" xfId="30789" xr:uid="{00000000-0005-0000-0000-000047780000}"/>
    <cellStyle name="Notas 2 2 7 6 2" xfId="30790" xr:uid="{00000000-0005-0000-0000-000048780000}"/>
    <cellStyle name="Notas 2 2 7 6 2 2" xfId="30791" xr:uid="{00000000-0005-0000-0000-000049780000}"/>
    <cellStyle name="Notas 2 2 7 6 2 3" xfId="30792" xr:uid="{00000000-0005-0000-0000-00004A780000}"/>
    <cellStyle name="Notas 2 2 7 6 2 4" xfId="30793" xr:uid="{00000000-0005-0000-0000-00004B780000}"/>
    <cellStyle name="Notas 2 2 7 6 2 5" xfId="30794" xr:uid="{00000000-0005-0000-0000-00004C780000}"/>
    <cellStyle name="Notas 2 2 7 6 2 6" xfId="30795" xr:uid="{00000000-0005-0000-0000-00004D780000}"/>
    <cellStyle name="Notas 2 2 7 6 2 7" xfId="30796" xr:uid="{00000000-0005-0000-0000-00004E780000}"/>
    <cellStyle name="Notas 2 2 7 6 3" xfId="30797" xr:uid="{00000000-0005-0000-0000-00004F780000}"/>
    <cellStyle name="Notas 2 2 7 6 3 2" xfId="30798" xr:uid="{00000000-0005-0000-0000-000050780000}"/>
    <cellStyle name="Notas 2 2 7 6 3 3" xfId="30799" xr:uid="{00000000-0005-0000-0000-000051780000}"/>
    <cellStyle name="Notas 2 2 7 6 3 4" xfId="30800" xr:uid="{00000000-0005-0000-0000-000052780000}"/>
    <cellStyle name="Notas 2 2 7 6 3 5" xfId="30801" xr:uid="{00000000-0005-0000-0000-000053780000}"/>
    <cellStyle name="Notas 2 2 7 6 3 6" xfId="30802" xr:uid="{00000000-0005-0000-0000-000054780000}"/>
    <cellStyle name="Notas 2 2 7 6 4" xfId="30803" xr:uid="{00000000-0005-0000-0000-000055780000}"/>
    <cellStyle name="Notas 2 2 7 6 4 2" xfId="30804" xr:uid="{00000000-0005-0000-0000-000056780000}"/>
    <cellStyle name="Notas 2 2 7 6 4 3" xfId="30805" xr:uid="{00000000-0005-0000-0000-000057780000}"/>
    <cellStyle name="Notas 2 2 7 6 4 4" xfId="30806" xr:uid="{00000000-0005-0000-0000-000058780000}"/>
    <cellStyle name="Notas 2 2 7 6 4 5" xfId="30807" xr:uid="{00000000-0005-0000-0000-000059780000}"/>
    <cellStyle name="Notas 2 2 7 6 4 6" xfId="30808" xr:uid="{00000000-0005-0000-0000-00005A780000}"/>
    <cellStyle name="Notas 2 2 7 6 5" xfId="30809" xr:uid="{00000000-0005-0000-0000-00005B780000}"/>
    <cellStyle name="Notas 2 2 7 6 5 2" xfId="30810" xr:uid="{00000000-0005-0000-0000-00005C780000}"/>
    <cellStyle name="Notas 2 2 7 6 5 3" xfId="30811" xr:uid="{00000000-0005-0000-0000-00005D780000}"/>
    <cellStyle name="Notas 2 2 7 6 5 4" xfId="30812" xr:uid="{00000000-0005-0000-0000-00005E780000}"/>
    <cellStyle name="Notas 2 2 7 6 5 5" xfId="30813" xr:uid="{00000000-0005-0000-0000-00005F780000}"/>
    <cellStyle name="Notas 2 2 7 6 5 6" xfId="30814" xr:uid="{00000000-0005-0000-0000-000060780000}"/>
    <cellStyle name="Notas 2 2 7 6 6" xfId="30815" xr:uid="{00000000-0005-0000-0000-000061780000}"/>
    <cellStyle name="Notas 2 2 7 6 6 2" xfId="30816" xr:uid="{00000000-0005-0000-0000-000062780000}"/>
    <cellStyle name="Notas 2 2 7 6 6 3" xfId="30817" xr:uid="{00000000-0005-0000-0000-000063780000}"/>
    <cellStyle name="Notas 2 2 7 6 6 4" xfId="30818" xr:uid="{00000000-0005-0000-0000-000064780000}"/>
    <cellStyle name="Notas 2 2 7 6 6 5" xfId="30819" xr:uid="{00000000-0005-0000-0000-000065780000}"/>
    <cellStyle name="Notas 2 2 7 6 6 6" xfId="30820" xr:uid="{00000000-0005-0000-0000-000066780000}"/>
    <cellStyle name="Notas 2 2 7 6 7" xfId="30821" xr:uid="{00000000-0005-0000-0000-000067780000}"/>
    <cellStyle name="Notas 2 2 7 6 7 2" xfId="30822" xr:uid="{00000000-0005-0000-0000-000068780000}"/>
    <cellStyle name="Notas 2 2 7 6 7 3" xfId="30823" xr:uid="{00000000-0005-0000-0000-000069780000}"/>
    <cellStyle name="Notas 2 2 7 6 7 4" xfId="30824" xr:uid="{00000000-0005-0000-0000-00006A780000}"/>
    <cellStyle name="Notas 2 2 7 6 7 5" xfId="30825" xr:uid="{00000000-0005-0000-0000-00006B780000}"/>
    <cellStyle name="Notas 2 2 7 6 7 6" xfId="30826" xr:uid="{00000000-0005-0000-0000-00006C780000}"/>
    <cellStyle name="Notas 2 2 7 6 8" xfId="30827" xr:uid="{00000000-0005-0000-0000-00006D780000}"/>
    <cellStyle name="Notas 2 2 7 6 8 2" xfId="30828" xr:uid="{00000000-0005-0000-0000-00006E780000}"/>
    <cellStyle name="Notas 2 2 7 6 8 3" xfId="30829" xr:uid="{00000000-0005-0000-0000-00006F780000}"/>
    <cellStyle name="Notas 2 2 7 6 8 4" xfId="30830" xr:uid="{00000000-0005-0000-0000-000070780000}"/>
    <cellStyle name="Notas 2 2 7 6 8 5" xfId="30831" xr:uid="{00000000-0005-0000-0000-000071780000}"/>
    <cellStyle name="Notas 2 2 7 6 8 6" xfId="30832" xr:uid="{00000000-0005-0000-0000-000072780000}"/>
    <cellStyle name="Notas 2 2 7 6 9" xfId="30833" xr:uid="{00000000-0005-0000-0000-000073780000}"/>
    <cellStyle name="Notas 2 2 7 7" xfId="30834" xr:uid="{00000000-0005-0000-0000-000074780000}"/>
    <cellStyle name="Notas 2 2 7 7 10" xfId="30835" xr:uid="{00000000-0005-0000-0000-000075780000}"/>
    <cellStyle name="Notas 2 2 7 7 11" xfId="30836" xr:uid="{00000000-0005-0000-0000-000076780000}"/>
    <cellStyle name="Notas 2 2 7 7 12" xfId="30837" xr:uid="{00000000-0005-0000-0000-000077780000}"/>
    <cellStyle name="Notas 2 2 7 7 13" xfId="30838" xr:uid="{00000000-0005-0000-0000-000078780000}"/>
    <cellStyle name="Notas 2 2 7 7 14" xfId="30839" xr:uid="{00000000-0005-0000-0000-000079780000}"/>
    <cellStyle name="Notas 2 2 7 7 2" xfId="30840" xr:uid="{00000000-0005-0000-0000-00007A780000}"/>
    <cellStyle name="Notas 2 2 7 7 2 2" xfId="30841" xr:uid="{00000000-0005-0000-0000-00007B780000}"/>
    <cellStyle name="Notas 2 2 7 7 2 3" xfId="30842" xr:uid="{00000000-0005-0000-0000-00007C780000}"/>
    <cellStyle name="Notas 2 2 7 7 2 4" xfId="30843" xr:uid="{00000000-0005-0000-0000-00007D780000}"/>
    <cellStyle name="Notas 2 2 7 7 2 5" xfId="30844" xr:uid="{00000000-0005-0000-0000-00007E780000}"/>
    <cellStyle name="Notas 2 2 7 7 2 6" xfId="30845" xr:uid="{00000000-0005-0000-0000-00007F780000}"/>
    <cellStyle name="Notas 2 2 7 7 3" xfId="30846" xr:uid="{00000000-0005-0000-0000-000080780000}"/>
    <cellStyle name="Notas 2 2 7 7 3 2" xfId="30847" xr:uid="{00000000-0005-0000-0000-000081780000}"/>
    <cellStyle name="Notas 2 2 7 7 3 3" xfId="30848" xr:uid="{00000000-0005-0000-0000-000082780000}"/>
    <cellStyle name="Notas 2 2 7 7 3 4" xfId="30849" xr:uid="{00000000-0005-0000-0000-000083780000}"/>
    <cellStyle name="Notas 2 2 7 7 3 5" xfId="30850" xr:uid="{00000000-0005-0000-0000-000084780000}"/>
    <cellStyle name="Notas 2 2 7 7 3 6" xfId="30851" xr:uid="{00000000-0005-0000-0000-000085780000}"/>
    <cellStyle name="Notas 2 2 7 7 4" xfId="30852" xr:uid="{00000000-0005-0000-0000-000086780000}"/>
    <cellStyle name="Notas 2 2 7 7 4 2" xfId="30853" xr:uid="{00000000-0005-0000-0000-000087780000}"/>
    <cellStyle name="Notas 2 2 7 7 4 3" xfId="30854" xr:uid="{00000000-0005-0000-0000-000088780000}"/>
    <cellStyle name="Notas 2 2 7 7 4 4" xfId="30855" xr:uid="{00000000-0005-0000-0000-000089780000}"/>
    <cellStyle name="Notas 2 2 7 7 4 5" xfId="30856" xr:uid="{00000000-0005-0000-0000-00008A780000}"/>
    <cellStyle name="Notas 2 2 7 7 4 6" xfId="30857" xr:uid="{00000000-0005-0000-0000-00008B780000}"/>
    <cellStyle name="Notas 2 2 7 7 5" xfId="30858" xr:uid="{00000000-0005-0000-0000-00008C780000}"/>
    <cellStyle name="Notas 2 2 7 7 5 2" xfId="30859" xr:uid="{00000000-0005-0000-0000-00008D780000}"/>
    <cellStyle name="Notas 2 2 7 7 5 3" xfId="30860" xr:uid="{00000000-0005-0000-0000-00008E780000}"/>
    <cellStyle name="Notas 2 2 7 7 5 4" xfId="30861" xr:uid="{00000000-0005-0000-0000-00008F780000}"/>
    <cellStyle name="Notas 2 2 7 7 5 5" xfId="30862" xr:uid="{00000000-0005-0000-0000-000090780000}"/>
    <cellStyle name="Notas 2 2 7 7 5 6" xfId="30863" xr:uid="{00000000-0005-0000-0000-000091780000}"/>
    <cellStyle name="Notas 2 2 7 7 6" xfId="30864" xr:uid="{00000000-0005-0000-0000-000092780000}"/>
    <cellStyle name="Notas 2 2 7 7 6 2" xfId="30865" xr:uid="{00000000-0005-0000-0000-000093780000}"/>
    <cellStyle name="Notas 2 2 7 7 6 3" xfId="30866" xr:uid="{00000000-0005-0000-0000-000094780000}"/>
    <cellStyle name="Notas 2 2 7 7 6 4" xfId="30867" xr:uid="{00000000-0005-0000-0000-000095780000}"/>
    <cellStyle name="Notas 2 2 7 7 6 5" xfId="30868" xr:uid="{00000000-0005-0000-0000-000096780000}"/>
    <cellStyle name="Notas 2 2 7 7 6 6" xfId="30869" xr:uid="{00000000-0005-0000-0000-000097780000}"/>
    <cellStyle name="Notas 2 2 7 7 7" xfId="30870" xr:uid="{00000000-0005-0000-0000-000098780000}"/>
    <cellStyle name="Notas 2 2 7 7 7 2" xfId="30871" xr:uid="{00000000-0005-0000-0000-000099780000}"/>
    <cellStyle name="Notas 2 2 7 7 7 3" xfId="30872" xr:uid="{00000000-0005-0000-0000-00009A780000}"/>
    <cellStyle name="Notas 2 2 7 7 7 4" xfId="30873" xr:uid="{00000000-0005-0000-0000-00009B780000}"/>
    <cellStyle name="Notas 2 2 7 7 7 5" xfId="30874" xr:uid="{00000000-0005-0000-0000-00009C780000}"/>
    <cellStyle name="Notas 2 2 7 7 7 6" xfId="30875" xr:uid="{00000000-0005-0000-0000-00009D780000}"/>
    <cellStyle name="Notas 2 2 7 7 8" xfId="30876" xr:uid="{00000000-0005-0000-0000-00009E780000}"/>
    <cellStyle name="Notas 2 2 7 7 8 2" xfId="30877" xr:uid="{00000000-0005-0000-0000-00009F780000}"/>
    <cellStyle name="Notas 2 2 7 7 8 3" xfId="30878" xr:uid="{00000000-0005-0000-0000-0000A0780000}"/>
    <cellStyle name="Notas 2 2 7 7 8 4" xfId="30879" xr:uid="{00000000-0005-0000-0000-0000A1780000}"/>
    <cellStyle name="Notas 2 2 7 7 8 5" xfId="30880" xr:uid="{00000000-0005-0000-0000-0000A2780000}"/>
    <cellStyle name="Notas 2 2 7 7 8 6" xfId="30881" xr:uid="{00000000-0005-0000-0000-0000A3780000}"/>
    <cellStyle name="Notas 2 2 7 7 9" xfId="30882" xr:uid="{00000000-0005-0000-0000-0000A4780000}"/>
    <cellStyle name="Notas 2 2 7 8" xfId="30883" xr:uid="{00000000-0005-0000-0000-0000A5780000}"/>
    <cellStyle name="Notas 2 2 7 8 2" xfId="30884" xr:uid="{00000000-0005-0000-0000-0000A6780000}"/>
    <cellStyle name="Notas 2 2 7 8 3" xfId="30885" xr:uid="{00000000-0005-0000-0000-0000A7780000}"/>
    <cellStyle name="Notas 2 2 7 8 4" xfId="30886" xr:uid="{00000000-0005-0000-0000-0000A8780000}"/>
    <cellStyle name="Notas 2 2 7 8 5" xfId="30887" xr:uid="{00000000-0005-0000-0000-0000A9780000}"/>
    <cellStyle name="Notas 2 2 7 8 6" xfId="30888" xr:uid="{00000000-0005-0000-0000-0000AA780000}"/>
    <cellStyle name="Notas 2 2 7 9" xfId="30889" xr:uid="{00000000-0005-0000-0000-0000AB780000}"/>
    <cellStyle name="Notas 2 2 7 9 2" xfId="30890" xr:uid="{00000000-0005-0000-0000-0000AC780000}"/>
    <cellStyle name="Notas 2 2 7 9 3" xfId="30891" xr:uid="{00000000-0005-0000-0000-0000AD780000}"/>
    <cellStyle name="Notas 2 2 7 9 4" xfId="30892" xr:uid="{00000000-0005-0000-0000-0000AE780000}"/>
    <cellStyle name="Notas 2 2 7 9 5" xfId="30893" xr:uid="{00000000-0005-0000-0000-0000AF780000}"/>
    <cellStyle name="Notas 2 2 7 9 6" xfId="30894" xr:uid="{00000000-0005-0000-0000-0000B0780000}"/>
    <cellStyle name="Notas 2 2 8" xfId="30895" xr:uid="{00000000-0005-0000-0000-0000B1780000}"/>
    <cellStyle name="Notas 2 2 8 10" xfId="30896" xr:uid="{00000000-0005-0000-0000-0000B2780000}"/>
    <cellStyle name="Notas 2 2 8 11" xfId="30897" xr:uid="{00000000-0005-0000-0000-0000B3780000}"/>
    <cellStyle name="Notas 2 2 8 12" xfId="30898" xr:uid="{00000000-0005-0000-0000-0000B4780000}"/>
    <cellStyle name="Notas 2 2 8 13" xfId="30899" xr:uid="{00000000-0005-0000-0000-0000B5780000}"/>
    <cellStyle name="Notas 2 2 8 14" xfId="30900" xr:uid="{00000000-0005-0000-0000-0000B6780000}"/>
    <cellStyle name="Notas 2 2 8 15" xfId="30901" xr:uid="{00000000-0005-0000-0000-0000B7780000}"/>
    <cellStyle name="Notas 2 2 8 2" xfId="30902" xr:uid="{00000000-0005-0000-0000-0000B8780000}"/>
    <cellStyle name="Notas 2 2 8 2 10" xfId="30903" xr:uid="{00000000-0005-0000-0000-0000B9780000}"/>
    <cellStyle name="Notas 2 2 8 2 11" xfId="30904" xr:uid="{00000000-0005-0000-0000-0000BA780000}"/>
    <cellStyle name="Notas 2 2 8 2 12" xfId="30905" xr:uid="{00000000-0005-0000-0000-0000BB780000}"/>
    <cellStyle name="Notas 2 2 8 2 13" xfId="30906" xr:uid="{00000000-0005-0000-0000-0000BC780000}"/>
    <cellStyle name="Notas 2 2 8 2 14" xfId="30907" xr:uid="{00000000-0005-0000-0000-0000BD780000}"/>
    <cellStyle name="Notas 2 2 8 2 2" xfId="30908" xr:uid="{00000000-0005-0000-0000-0000BE780000}"/>
    <cellStyle name="Notas 2 2 8 2 2 2" xfId="30909" xr:uid="{00000000-0005-0000-0000-0000BF780000}"/>
    <cellStyle name="Notas 2 2 8 2 2 2 2" xfId="30910" xr:uid="{00000000-0005-0000-0000-0000C0780000}"/>
    <cellStyle name="Notas 2 2 8 2 2 3" xfId="30911" xr:uid="{00000000-0005-0000-0000-0000C1780000}"/>
    <cellStyle name="Notas 2 2 8 2 2 4" xfId="30912" xr:uid="{00000000-0005-0000-0000-0000C2780000}"/>
    <cellStyle name="Notas 2 2 8 2 2 5" xfId="30913" xr:uid="{00000000-0005-0000-0000-0000C3780000}"/>
    <cellStyle name="Notas 2 2 8 2 2 6" xfId="30914" xr:uid="{00000000-0005-0000-0000-0000C4780000}"/>
    <cellStyle name="Notas 2 2 8 2 2 7" xfId="30915" xr:uid="{00000000-0005-0000-0000-0000C5780000}"/>
    <cellStyle name="Notas 2 2 8 2 3" xfId="30916" xr:uid="{00000000-0005-0000-0000-0000C6780000}"/>
    <cellStyle name="Notas 2 2 8 2 3 2" xfId="30917" xr:uid="{00000000-0005-0000-0000-0000C7780000}"/>
    <cellStyle name="Notas 2 2 8 2 3 3" xfId="30918" xr:uid="{00000000-0005-0000-0000-0000C8780000}"/>
    <cellStyle name="Notas 2 2 8 2 3 4" xfId="30919" xr:uid="{00000000-0005-0000-0000-0000C9780000}"/>
    <cellStyle name="Notas 2 2 8 2 3 5" xfId="30920" xr:uid="{00000000-0005-0000-0000-0000CA780000}"/>
    <cellStyle name="Notas 2 2 8 2 3 6" xfId="30921" xr:uid="{00000000-0005-0000-0000-0000CB780000}"/>
    <cellStyle name="Notas 2 2 8 2 3 7" xfId="30922" xr:uid="{00000000-0005-0000-0000-0000CC780000}"/>
    <cellStyle name="Notas 2 2 8 2 4" xfId="30923" xr:uid="{00000000-0005-0000-0000-0000CD780000}"/>
    <cellStyle name="Notas 2 2 8 2 4 2" xfId="30924" xr:uid="{00000000-0005-0000-0000-0000CE780000}"/>
    <cellStyle name="Notas 2 2 8 2 4 3" xfId="30925" xr:uid="{00000000-0005-0000-0000-0000CF780000}"/>
    <cellStyle name="Notas 2 2 8 2 4 4" xfId="30926" xr:uid="{00000000-0005-0000-0000-0000D0780000}"/>
    <cellStyle name="Notas 2 2 8 2 4 5" xfId="30927" xr:uid="{00000000-0005-0000-0000-0000D1780000}"/>
    <cellStyle name="Notas 2 2 8 2 4 6" xfId="30928" xr:uid="{00000000-0005-0000-0000-0000D2780000}"/>
    <cellStyle name="Notas 2 2 8 2 4 7" xfId="30929" xr:uid="{00000000-0005-0000-0000-0000D3780000}"/>
    <cellStyle name="Notas 2 2 8 2 5" xfId="30930" xr:uid="{00000000-0005-0000-0000-0000D4780000}"/>
    <cellStyle name="Notas 2 2 8 2 5 2" xfId="30931" xr:uid="{00000000-0005-0000-0000-0000D5780000}"/>
    <cellStyle name="Notas 2 2 8 2 5 3" xfId="30932" xr:uid="{00000000-0005-0000-0000-0000D6780000}"/>
    <cellStyle name="Notas 2 2 8 2 5 4" xfId="30933" xr:uid="{00000000-0005-0000-0000-0000D7780000}"/>
    <cellStyle name="Notas 2 2 8 2 5 5" xfId="30934" xr:uid="{00000000-0005-0000-0000-0000D8780000}"/>
    <cellStyle name="Notas 2 2 8 2 5 6" xfId="30935" xr:uid="{00000000-0005-0000-0000-0000D9780000}"/>
    <cellStyle name="Notas 2 2 8 2 5 7" xfId="30936" xr:uid="{00000000-0005-0000-0000-0000DA780000}"/>
    <cellStyle name="Notas 2 2 8 2 6" xfId="30937" xr:uid="{00000000-0005-0000-0000-0000DB780000}"/>
    <cellStyle name="Notas 2 2 8 2 6 2" xfId="30938" xr:uid="{00000000-0005-0000-0000-0000DC780000}"/>
    <cellStyle name="Notas 2 2 8 2 6 3" xfId="30939" xr:uid="{00000000-0005-0000-0000-0000DD780000}"/>
    <cellStyle name="Notas 2 2 8 2 6 4" xfId="30940" xr:uid="{00000000-0005-0000-0000-0000DE780000}"/>
    <cellStyle name="Notas 2 2 8 2 6 5" xfId="30941" xr:uid="{00000000-0005-0000-0000-0000DF780000}"/>
    <cellStyle name="Notas 2 2 8 2 6 6" xfId="30942" xr:uid="{00000000-0005-0000-0000-0000E0780000}"/>
    <cellStyle name="Notas 2 2 8 2 6 7" xfId="30943" xr:uid="{00000000-0005-0000-0000-0000E1780000}"/>
    <cellStyle name="Notas 2 2 8 2 7" xfId="30944" xr:uid="{00000000-0005-0000-0000-0000E2780000}"/>
    <cellStyle name="Notas 2 2 8 2 7 2" xfId="30945" xr:uid="{00000000-0005-0000-0000-0000E3780000}"/>
    <cellStyle name="Notas 2 2 8 2 7 3" xfId="30946" xr:uid="{00000000-0005-0000-0000-0000E4780000}"/>
    <cellStyle name="Notas 2 2 8 2 7 4" xfId="30947" xr:uid="{00000000-0005-0000-0000-0000E5780000}"/>
    <cellStyle name="Notas 2 2 8 2 7 5" xfId="30948" xr:uid="{00000000-0005-0000-0000-0000E6780000}"/>
    <cellStyle name="Notas 2 2 8 2 7 6" xfId="30949" xr:uid="{00000000-0005-0000-0000-0000E7780000}"/>
    <cellStyle name="Notas 2 2 8 2 8" xfId="30950" xr:uid="{00000000-0005-0000-0000-0000E8780000}"/>
    <cellStyle name="Notas 2 2 8 2 8 2" xfId="30951" xr:uid="{00000000-0005-0000-0000-0000E9780000}"/>
    <cellStyle name="Notas 2 2 8 2 8 3" xfId="30952" xr:uid="{00000000-0005-0000-0000-0000EA780000}"/>
    <cellStyle name="Notas 2 2 8 2 8 4" xfId="30953" xr:uid="{00000000-0005-0000-0000-0000EB780000}"/>
    <cellStyle name="Notas 2 2 8 2 8 5" xfId="30954" xr:uid="{00000000-0005-0000-0000-0000EC780000}"/>
    <cellStyle name="Notas 2 2 8 2 8 6" xfId="30955" xr:uid="{00000000-0005-0000-0000-0000ED780000}"/>
    <cellStyle name="Notas 2 2 8 2 9" xfId="30956" xr:uid="{00000000-0005-0000-0000-0000EE780000}"/>
    <cellStyle name="Notas 2 2 8 3" xfId="30957" xr:uid="{00000000-0005-0000-0000-0000EF780000}"/>
    <cellStyle name="Notas 2 2 8 3 2" xfId="30958" xr:uid="{00000000-0005-0000-0000-0000F0780000}"/>
    <cellStyle name="Notas 2 2 8 3 2 2" xfId="30959" xr:uid="{00000000-0005-0000-0000-0000F1780000}"/>
    <cellStyle name="Notas 2 2 8 3 3" xfId="30960" xr:uid="{00000000-0005-0000-0000-0000F2780000}"/>
    <cellStyle name="Notas 2 2 8 3 4" xfId="30961" xr:uid="{00000000-0005-0000-0000-0000F3780000}"/>
    <cellStyle name="Notas 2 2 8 3 5" xfId="30962" xr:uid="{00000000-0005-0000-0000-0000F4780000}"/>
    <cellStyle name="Notas 2 2 8 3 6" xfId="30963" xr:uid="{00000000-0005-0000-0000-0000F5780000}"/>
    <cellStyle name="Notas 2 2 8 3 7" xfId="30964" xr:uid="{00000000-0005-0000-0000-0000F6780000}"/>
    <cellStyle name="Notas 2 2 8 4" xfId="30965" xr:uid="{00000000-0005-0000-0000-0000F7780000}"/>
    <cellStyle name="Notas 2 2 8 4 2" xfId="30966" xr:uid="{00000000-0005-0000-0000-0000F8780000}"/>
    <cellStyle name="Notas 2 2 8 4 2 2" xfId="30967" xr:uid="{00000000-0005-0000-0000-0000F9780000}"/>
    <cellStyle name="Notas 2 2 8 4 3" xfId="30968" xr:uid="{00000000-0005-0000-0000-0000FA780000}"/>
    <cellStyle name="Notas 2 2 8 4 4" xfId="30969" xr:uid="{00000000-0005-0000-0000-0000FB780000}"/>
    <cellStyle name="Notas 2 2 8 4 5" xfId="30970" xr:uid="{00000000-0005-0000-0000-0000FC780000}"/>
    <cellStyle name="Notas 2 2 8 4 6" xfId="30971" xr:uid="{00000000-0005-0000-0000-0000FD780000}"/>
    <cellStyle name="Notas 2 2 8 4 7" xfId="30972" xr:uid="{00000000-0005-0000-0000-0000FE780000}"/>
    <cellStyle name="Notas 2 2 8 5" xfId="30973" xr:uid="{00000000-0005-0000-0000-0000FF780000}"/>
    <cellStyle name="Notas 2 2 8 5 2" xfId="30974" xr:uid="{00000000-0005-0000-0000-000000790000}"/>
    <cellStyle name="Notas 2 2 8 5 3" xfId="30975" xr:uid="{00000000-0005-0000-0000-000001790000}"/>
    <cellStyle name="Notas 2 2 8 5 4" xfId="30976" xr:uid="{00000000-0005-0000-0000-000002790000}"/>
    <cellStyle name="Notas 2 2 8 5 5" xfId="30977" xr:uid="{00000000-0005-0000-0000-000003790000}"/>
    <cellStyle name="Notas 2 2 8 5 6" xfId="30978" xr:uid="{00000000-0005-0000-0000-000004790000}"/>
    <cellStyle name="Notas 2 2 8 5 7" xfId="30979" xr:uid="{00000000-0005-0000-0000-000005790000}"/>
    <cellStyle name="Notas 2 2 8 6" xfId="30980" xr:uid="{00000000-0005-0000-0000-000006790000}"/>
    <cellStyle name="Notas 2 2 8 6 2" xfId="30981" xr:uid="{00000000-0005-0000-0000-000007790000}"/>
    <cellStyle name="Notas 2 2 8 6 3" xfId="30982" xr:uid="{00000000-0005-0000-0000-000008790000}"/>
    <cellStyle name="Notas 2 2 8 6 4" xfId="30983" xr:uid="{00000000-0005-0000-0000-000009790000}"/>
    <cellStyle name="Notas 2 2 8 6 5" xfId="30984" xr:uid="{00000000-0005-0000-0000-00000A790000}"/>
    <cellStyle name="Notas 2 2 8 6 6" xfId="30985" xr:uid="{00000000-0005-0000-0000-00000B790000}"/>
    <cellStyle name="Notas 2 2 8 7" xfId="30986" xr:uid="{00000000-0005-0000-0000-00000C790000}"/>
    <cellStyle name="Notas 2 2 8 7 2" xfId="30987" xr:uid="{00000000-0005-0000-0000-00000D790000}"/>
    <cellStyle name="Notas 2 2 8 7 3" xfId="30988" xr:uid="{00000000-0005-0000-0000-00000E790000}"/>
    <cellStyle name="Notas 2 2 8 7 4" xfId="30989" xr:uid="{00000000-0005-0000-0000-00000F790000}"/>
    <cellStyle name="Notas 2 2 8 7 5" xfId="30990" xr:uid="{00000000-0005-0000-0000-000010790000}"/>
    <cellStyle name="Notas 2 2 8 7 6" xfId="30991" xr:uid="{00000000-0005-0000-0000-000011790000}"/>
    <cellStyle name="Notas 2 2 8 8" xfId="30992" xr:uid="{00000000-0005-0000-0000-000012790000}"/>
    <cellStyle name="Notas 2 2 8 8 2" xfId="30993" xr:uid="{00000000-0005-0000-0000-000013790000}"/>
    <cellStyle name="Notas 2 2 8 8 3" xfId="30994" xr:uid="{00000000-0005-0000-0000-000014790000}"/>
    <cellStyle name="Notas 2 2 8 8 4" xfId="30995" xr:uid="{00000000-0005-0000-0000-000015790000}"/>
    <cellStyle name="Notas 2 2 8 8 5" xfId="30996" xr:uid="{00000000-0005-0000-0000-000016790000}"/>
    <cellStyle name="Notas 2 2 8 8 6" xfId="30997" xr:uid="{00000000-0005-0000-0000-000017790000}"/>
    <cellStyle name="Notas 2 2 8 9" xfId="30998" xr:uid="{00000000-0005-0000-0000-000018790000}"/>
    <cellStyle name="Notas 2 2 8 9 2" xfId="30999" xr:uid="{00000000-0005-0000-0000-000019790000}"/>
    <cellStyle name="Notas 2 2 8 9 3" xfId="31000" xr:uid="{00000000-0005-0000-0000-00001A790000}"/>
    <cellStyle name="Notas 2 2 8 9 4" xfId="31001" xr:uid="{00000000-0005-0000-0000-00001B790000}"/>
    <cellStyle name="Notas 2 2 8 9 5" xfId="31002" xr:uid="{00000000-0005-0000-0000-00001C790000}"/>
    <cellStyle name="Notas 2 2 8 9 6" xfId="31003" xr:uid="{00000000-0005-0000-0000-00001D790000}"/>
    <cellStyle name="Notas 2 2 9" xfId="31004" xr:uid="{00000000-0005-0000-0000-00001E790000}"/>
    <cellStyle name="Notas 2 2 9 10" xfId="31005" xr:uid="{00000000-0005-0000-0000-00001F790000}"/>
    <cellStyle name="Notas 2 2 9 11" xfId="31006" xr:uid="{00000000-0005-0000-0000-000020790000}"/>
    <cellStyle name="Notas 2 2 9 12" xfId="31007" xr:uid="{00000000-0005-0000-0000-000021790000}"/>
    <cellStyle name="Notas 2 2 9 13" xfId="31008" xr:uid="{00000000-0005-0000-0000-000022790000}"/>
    <cellStyle name="Notas 2 2 9 14" xfId="31009" xr:uid="{00000000-0005-0000-0000-000023790000}"/>
    <cellStyle name="Notas 2 2 9 2" xfId="31010" xr:uid="{00000000-0005-0000-0000-000024790000}"/>
    <cellStyle name="Notas 2 2 9 2 2" xfId="31011" xr:uid="{00000000-0005-0000-0000-000025790000}"/>
    <cellStyle name="Notas 2 2 9 2 2 2" xfId="31012" xr:uid="{00000000-0005-0000-0000-000026790000}"/>
    <cellStyle name="Notas 2 2 9 2 2 3" xfId="31013" xr:uid="{00000000-0005-0000-0000-000027790000}"/>
    <cellStyle name="Notas 2 2 9 2 3" xfId="31014" xr:uid="{00000000-0005-0000-0000-000028790000}"/>
    <cellStyle name="Notas 2 2 9 2 3 2" xfId="31015" xr:uid="{00000000-0005-0000-0000-000029790000}"/>
    <cellStyle name="Notas 2 2 9 2 4" xfId="31016" xr:uid="{00000000-0005-0000-0000-00002A790000}"/>
    <cellStyle name="Notas 2 2 9 2 4 2" xfId="31017" xr:uid="{00000000-0005-0000-0000-00002B790000}"/>
    <cellStyle name="Notas 2 2 9 2 5" xfId="31018" xr:uid="{00000000-0005-0000-0000-00002C790000}"/>
    <cellStyle name="Notas 2 2 9 2 5 2" xfId="31019" xr:uid="{00000000-0005-0000-0000-00002D790000}"/>
    <cellStyle name="Notas 2 2 9 2 6" xfId="31020" xr:uid="{00000000-0005-0000-0000-00002E790000}"/>
    <cellStyle name="Notas 2 2 9 2 6 2" xfId="31021" xr:uid="{00000000-0005-0000-0000-00002F790000}"/>
    <cellStyle name="Notas 2 2 9 2 7" xfId="31022" xr:uid="{00000000-0005-0000-0000-000030790000}"/>
    <cellStyle name="Notas 2 2 9 3" xfId="31023" xr:uid="{00000000-0005-0000-0000-000031790000}"/>
    <cellStyle name="Notas 2 2 9 3 2" xfId="31024" xr:uid="{00000000-0005-0000-0000-000032790000}"/>
    <cellStyle name="Notas 2 2 9 3 2 2" xfId="31025" xr:uid="{00000000-0005-0000-0000-000033790000}"/>
    <cellStyle name="Notas 2 2 9 3 3" xfId="31026" xr:uid="{00000000-0005-0000-0000-000034790000}"/>
    <cellStyle name="Notas 2 2 9 3 3 2" xfId="31027" xr:uid="{00000000-0005-0000-0000-000035790000}"/>
    <cellStyle name="Notas 2 2 9 3 4" xfId="31028" xr:uid="{00000000-0005-0000-0000-000036790000}"/>
    <cellStyle name="Notas 2 2 9 3 5" xfId="31029" xr:uid="{00000000-0005-0000-0000-000037790000}"/>
    <cellStyle name="Notas 2 2 9 3 6" xfId="31030" xr:uid="{00000000-0005-0000-0000-000038790000}"/>
    <cellStyle name="Notas 2 2 9 3 7" xfId="31031" xr:uid="{00000000-0005-0000-0000-000039790000}"/>
    <cellStyle name="Notas 2 2 9 4" xfId="31032" xr:uid="{00000000-0005-0000-0000-00003A790000}"/>
    <cellStyle name="Notas 2 2 9 4 2" xfId="31033" xr:uid="{00000000-0005-0000-0000-00003B790000}"/>
    <cellStyle name="Notas 2 2 9 4 2 2" xfId="31034" xr:uid="{00000000-0005-0000-0000-00003C790000}"/>
    <cellStyle name="Notas 2 2 9 4 3" xfId="31035" xr:uid="{00000000-0005-0000-0000-00003D790000}"/>
    <cellStyle name="Notas 2 2 9 4 3 2" xfId="31036" xr:uid="{00000000-0005-0000-0000-00003E790000}"/>
    <cellStyle name="Notas 2 2 9 4 4" xfId="31037" xr:uid="{00000000-0005-0000-0000-00003F790000}"/>
    <cellStyle name="Notas 2 2 9 4 5" xfId="31038" xr:uid="{00000000-0005-0000-0000-000040790000}"/>
    <cellStyle name="Notas 2 2 9 4 6" xfId="31039" xr:uid="{00000000-0005-0000-0000-000041790000}"/>
    <cellStyle name="Notas 2 2 9 4 7" xfId="31040" xr:uid="{00000000-0005-0000-0000-000042790000}"/>
    <cellStyle name="Notas 2 2 9 5" xfId="31041" xr:uid="{00000000-0005-0000-0000-000043790000}"/>
    <cellStyle name="Notas 2 2 9 5 2" xfId="31042" xr:uid="{00000000-0005-0000-0000-000044790000}"/>
    <cellStyle name="Notas 2 2 9 5 3" xfId="31043" xr:uid="{00000000-0005-0000-0000-000045790000}"/>
    <cellStyle name="Notas 2 2 9 5 4" xfId="31044" xr:uid="{00000000-0005-0000-0000-000046790000}"/>
    <cellStyle name="Notas 2 2 9 5 5" xfId="31045" xr:uid="{00000000-0005-0000-0000-000047790000}"/>
    <cellStyle name="Notas 2 2 9 5 6" xfId="31046" xr:uid="{00000000-0005-0000-0000-000048790000}"/>
    <cellStyle name="Notas 2 2 9 5 7" xfId="31047" xr:uid="{00000000-0005-0000-0000-000049790000}"/>
    <cellStyle name="Notas 2 2 9 6" xfId="31048" xr:uid="{00000000-0005-0000-0000-00004A790000}"/>
    <cellStyle name="Notas 2 2 9 6 2" xfId="31049" xr:uid="{00000000-0005-0000-0000-00004B790000}"/>
    <cellStyle name="Notas 2 2 9 6 3" xfId="31050" xr:uid="{00000000-0005-0000-0000-00004C790000}"/>
    <cellStyle name="Notas 2 2 9 6 4" xfId="31051" xr:uid="{00000000-0005-0000-0000-00004D790000}"/>
    <cellStyle name="Notas 2 2 9 6 5" xfId="31052" xr:uid="{00000000-0005-0000-0000-00004E790000}"/>
    <cellStyle name="Notas 2 2 9 6 6" xfId="31053" xr:uid="{00000000-0005-0000-0000-00004F790000}"/>
    <cellStyle name="Notas 2 2 9 7" xfId="31054" xr:uid="{00000000-0005-0000-0000-000050790000}"/>
    <cellStyle name="Notas 2 2 9 7 2" xfId="31055" xr:uid="{00000000-0005-0000-0000-000051790000}"/>
    <cellStyle name="Notas 2 2 9 7 3" xfId="31056" xr:uid="{00000000-0005-0000-0000-000052790000}"/>
    <cellStyle name="Notas 2 2 9 7 4" xfId="31057" xr:uid="{00000000-0005-0000-0000-000053790000}"/>
    <cellStyle name="Notas 2 2 9 7 5" xfId="31058" xr:uid="{00000000-0005-0000-0000-000054790000}"/>
    <cellStyle name="Notas 2 2 9 7 6" xfId="31059" xr:uid="{00000000-0005-0000-0000-000055790000}"/>
    <cellStyle name="Notas 2 2 9 8" xfId="31060" xr:uid="{00000000-0005-0000-0000-000056790000}"/>
    <cellStyle name="Notas 2 2 9 8 2" xfId="31061" xr:uid="{00000000-0005-0000-0000-000057790000}"/>
    <cellStyle name="Notas 2 2 9 8 3" xfId="31062" xr:uid="{00000000-0005-0000-0000-000058790000}"/>
    <cellStyle name="Notas 2 2 9 8 4" xfId="31063" xr:uid="{00000000-0005-0000-0000-000059790000}"/>
    <cellStyle name="Notas 2 2 9 8 5" xfId="31064" xr:uid="{00000000-0005-0000-0000-00005A790000}"/>
    <cellStyle name="Notas 2 2 9 8 6" xfId="31065" xr:uid="{00000000-0005-0000-0000-00005B790000}"/>
    <cellStyle name="Notas 2 2 9 9" xfId="31066" xr:uid="{00000000-0005-0000-0000-00005C790000}"/>
    <cellStyle name="Notas 2 2_TRANSF BANCARIAS  SEPT 2009" xfId="31067" xr:uid="{00000000-0005-0000-0000-00005D790000}"/>
    <cellStyle name="Notas 2 20" xfId="31068" xr:uid="{00000000-0005-0000-0000-00005E790000}"/>
    <cellStyle name="Notas 2 20 2" xfId="31069" xr:uid="{00000000-0005-0000-0000-00005F790000}"/>
    <cellStyle name="Notas 2 20 2 2" xfId="31070" xr:uid="{00000000-0005-0000-0000-000060790000}"/>
    <cellStyle name="Notas 2 20 2 2 2" xfId="31071" xr:uid="{00000000-0005-0000-0000-000061790000}"/>
    <cellStyle name="Notas 2 20 2 3" xfId="31072" xr:uid="{00000000-0005-0000-0000-000062790000}"/>
    <cellStyle name="Notas 2 20 2 4" xfId="31073" xr:uid="{00000000-0005-0000-0000-000063790000}"/>
    <cellStyle name="Notas 2 20 2 5" xfId="31074" xr:uid="{00000000-0005-0000-0000-000064790000}"/>
    <cellStyle name="Notas 2 20 2 6" xfId="31075" xr:uid="{00000000-0005-0000-0000-000065790000}"/>
    <cellStyle name="Notas 2 20 3" xfId="31076" xr:uid="{00000000-0005-0000-0000-000066790000}"/>
    <cellStyle name="Notas 2 20 3 2" xfId="31077" xr:uid="{00000000-0005-0000-0000-000067790000}"/>
    <cellStyle name="Notas 2 20 4" xfId="31078" xr:uid="{00000000-0005-0000-0000-000068790000}"/>
    <cellStyle name="Notas 2 20 4 2" xfId="31079" xr:uid="{00000000-0005-0000-0000-000069790000}"/>
    <cellStyle name="Notas 2 20 5" xfId="31080" xr:uid="{00000000-0005-0000-0000-00006A790000}"/>
    <cellStyle name="Notas 2 21" xfId="31081" xr:uid="{00000000-0005-0000-0000-00006B790000}"/>
    <cellStyle name="Notas 2 21 2" xfId="31082" xr:uid="{00000000-0005-0000-0000-00006C790000}"/>
    <cellStyle name="Notas 2 21 2 2" xfId="31083" xr:uid="{00000000-0005-0000-0000-00006D790000}"/>
    <cellStyle name="Notas 2 21 2 2 2" xfId="31084" xr:uid="{00000000-0005-0000-0000-00006E790000}"/>
    <cellStyle name="Notas 2 21 2 3" xfId="31085" xr:uid="{00000000-0005-0000-0000-00006F790000}"/>
    <cellStyle name="Notas 2 21 2 4" xfId="31086" xr:uid="{00000000-0005-0000-0000-000070790000}"/>
    <cellStyle name="Notas 2 21 2 5" xfId="31087" xr:uid="{00000000-0005-0000-0000-000071790000}"/>
    <cellStyle name="Notas 2 21 2 6" xfId="31088" xr:uid="{00000000-0005-0000-0000-000072790000}"/>
    <cellStyle name="Notas 2 21 3" xfId="31089" xr:uid="{00000000-0005-0000-0000-000073790000}"/>
    <cellStyle name="Notas 2 21 3 2" xfId="31090" xr:uid="{00000000-0005-0000-0000-000074790000}"/>
    <cellStyle name="Notas 2 21 4" xfId="31091" xr:uid="{00000000-0005-0000-0000-000075790000}"/>
    <cellStyle name="Notas 2 21 4 2" xfId="31092" xr:uid="{00000000-0005-0000-0000-000076790000}"/>
    <cellStyle name="Notas 2 21 5" xfId="31093" xr:uid="{00000000-0005-0000-0000-000077790000}"/>
    <cellStyle name="Notas 2 22" xfId="31094" xr:uid="{00000000-0005-0000-0000-000078790000}"/>
    <cellStyle name="Notas 2 22 2" xfId="31095" xr:uid="{00000000-0005-0000-0000-000079790000}"/>
    <cellStyle name="Notas 2 22 2 2" xfId="31096" xr:uid="{00000000-0005-0000-0000-00007A790000}"/>
    <cellStyle name="Notas 2 22 2 2 2" xfId="31097" xr:uid="{00000000-0005-0000-0000-00007B790000}"/>
    <cellStyle name="Notas 2 22 2 3" xfId="31098" xr:uid="{00000000-0005-0000-0000-00007C790000}"/>
    <cellStyle name="Notas 2 22 2 4" xfId="31099" xr:uid="{00000000-0005-0000-0000-00007D790000}"/>
    <cellStyle name="Notas 2 22 2 5" xfId="31100" xr:uid="{00000000-0005-0000-0000-00007E790000}"/>
    <cellStyle name="Notas 2 22 2 6" xfId="31101" xr:uid="{00000000-0005-0000-0000-00007F790000}"/>
    <cellStyle name="Notas 2 22 3" xfId="31102" xr:uid="{00000000-0005-0000-0000-000080790000}"/>
    <cellStyle name="Notas 2 22 3 2" xfId="31103" xr:uid="{00000000-0005-0000-0000-000081790000}"/>
    <cellStyle name="Notas 2 22 4" xfId="31104" xr:uid="{00000000-0005-0000-0000-000082790000}"/>
    <cellStyle name="Notas 2 22 4 2" xfId="31105" xr:uid="{00000000-0005-0000-0000-000083790000}"/>
    <cellStyle name="Notas 2 22 5" xfId="31106" xr:uid="{00000000-0005-0000-0000-000084790000}"/>
    <cellStyle name="Notas 2 23" xfId="31107" xr:uid="{00000000-0005-0000-0000-000085790000}"/>
    <cellStyle name="Notas 2 23 2" xfId="31108" xr:uid="{00000000-0005-0000-0000-000086790000}"/>
    <cellStyle name="Notas 2 23 2 2" xfId="31109" xr:uid="{00000000-0005-0000-0000-000087790000}"/>
    <cellStyle name="Notas 2 23 2 2 2" xfId="31110" xr:uid="{00000000-0005-0000-0000-000088790000}"/>
    <cellStyle name="Notas 2 23 2 3" xfId="31111" xr:uid="{00000000-0005-0000-0000-000089790000}"/>
    <cellStyle name="Notas 2 23 2 4" xfId="31112" xr:uid="{00000000-0005-0000-0000-00008A790000}"/>
    <cellStyle name="Notas 2 23 2 5" xfId="31113" xr:uid="{00000000-0005-0000-0000-00008B790000}"/>
    <cellStyle name="Notas 2 23 2 6" xfId="31114" xr:uid="{00000000-0005-0000-0000-00008C790000}"/>
    <cellStyle name="Notas 2 23 3" xfId="31115" xr:uid="{00000000-0005-0000-0000-00008D790000}"/>
    <cellStyle name="Notas 2 23 3 2" xfId="31116" xr:uid="{00000000-0005-0000-0000-00008E790000}"/>
    <cellStyle name="Notas 2 23 4" xfId="31117" xr:uid="{00000000-0005-0000-0000-00008F790000}"/>
    <cellStyle name="Notas 2 23 4 2" xfId="31118" xr:uid="{00000000-0005-0000-0000-000090790000}"/>
    <cellStyle name="Notas 2 23 5" xfId="31119" xr:uid="{00000000-0005-0000-0000-000091790000}"/>
    <cellStyle name="Notas 2 24" xfId="31120" xr:uid="{00000000-0005-0000-0000-000092790000}"/>
    <cellStyle name="Notas 2 24 2" xfId="31121" xr:uid="{00000000-0005-0000-0000-000093790000}"/>
    <cellStyle name="Notas 2 24 2 2" xfId="31122" xr:uid="{00000000-0005-0000-0000-000094790000}"/>
    <cellStyle name="Notas 2 24 2 2 2" xfId="31123" xr:uid="{00000000-0005-0000-0000-000095790000}"/>
    <cellStyle name="Notas 2 24 2 3" xfId="31124" xr:uid="{00000000-0005-0000-0000-000096790000}"/>
    <cellStyle name="Notas 2 24 2 4" xfId="31125" xr:uid="{00000000-0005-0000-0000-000097790000}"/>
    <cellStyle name="Notas 2 24 2 5" xfId="31126" xr:uid="{00000000-0005-0000-0000-000098790000}"/>
    <cellStyle name="Notas 2 24 2 6" xfId="31127" xr:uid="{00000000-0005-0000-0000-000099790000}"/>
    <cellStyle name="Notas 2 24 3" xfId="31128" xr:uid="{00000000-0005-0000-0000-00009A790000}"/>
    <cellStyle name="Notas 2 24 3 2" xfId="31129" xr:uid="{00000000-0005-0000-0000-00009B790000}"/>
    <cellStyle name="Notas 2 24 4" xfId="31130" xr:uid="{00000000-0005-0000-0000-00009C790000}"/>
    <cellStyle name="Notas 2 24 4 2" xfId="31131" xr:uid="{00000000-0005-0000-0000-00009D790000}"/>
    <cellStyle name="Notas 2 24 5" xfId="31132" xr:uid="{00000000-0005-0000-0000-00009E790000}"/>
    <cellStyle name="Notas 2 25" xfId="31133" xr:uid="{00000000-0005-0000-0000-00009F790000}"/>
    <cellStyle name="Notas 2 25 2" xfId="31134" xr:uid="{00000000-0005-0000-0000-0000A0790000}"/>
    <cellStyle name="Notas 2 25 2 2" xfId="31135" xr:uid="{00000000-0005-0000-0000-0000A1790000}"/>
    <cellStyle name="Notas 2 25 2 2 2" xfId="31136" xr:uid="{00000000-0005-0000-0000-0000A2790000}"/>
    <cellStyle name="Notas 2 25 2 3" xfId="31137" xr:uid="{00000000-0005-0000-0000-0000A3790000}"/>
    <cellStyle name="Notas 2 25 2 4" xfId="31138" xr:uid="{00000000-0005-0000-0000-0000A4790000}"/>
    <cellStyle name="Notas 2 25 2 5" xfId="31139" xr:uid="{00000000-0005-0000-0000-0000A5790000}"/>
    <cellStyle name="Notas 2 25 2 6" xfId="31140" xr:uid="{00000000-0005-0000-0000-0000A6790000}"/>
    <cellStyle name="Notas 2 25 3" xfId="31141" xr:uid="{00000000-0005-0000-0000-0000A7790000}"/>
    <cellStyle name="Notas 2 25 3 2" xfId="31142" xr:uid="{00000000-0005-0000-0000-0000A8790000}"/>
    <cellStyle name="Notas 2 25 4" xfId="31143" xr:uid="{00000000-0005-0000-0000-0000A9790000}"/>
    <cellStyle name="Notas 2 25 4 2" xfId="31144" xr:uid="{00000000-0005-0000-0000-0000AA790000}"/>
    <cellStyle name="Notas 2 25 5" xfId="31145" xr:uid="{00000000-0005-0000-0000-0000AB790000}"/>
    <cellStyle name="Notas 2 26" xfId="31146" xr:uid="{00000000-0005-0000-0000-0000AC790000}"/>
    <cellStyle name="Notas 2 26 2" xfId="31147" xr:uid="{00000000-0005-0000-0000-0000AD790000}"/>
    <cellStyle name="Notas 2 26 2 2" xfId="31148" xr:uid="{00000000-0005-0000-0000-0000AE790000}"/>
    <cellStyle name="Notas 2 26 2 2 2" xfId="31149" xr:uid="{00000000-0005-0000-0000-0000AF790000}"/>
    <cellStyle name="Notas 2 26 2 3" xfId="31150" xr:uid="{00000000-0005-0000-0000-0000B0790000}"/>
    <cellStyle name="Notas 2 26 2 4" xfId="31151" xr:uid="{00000000-0005-0000-0000-0000B1790000}"/>
    <cellStyle name="Notas 2 26 2 5" xfId="31152" xr:uid="{00000000-0005-0000-0000-0000B2790000}"/>
    <cellStyle name="Notas 2 26 2 6" xfId="31153" xr:uid="{00000000-0005-0000-0000-0000B3790000}"/>
    <cellStyle name="Notas 2 26 3" xfId="31154" xr:uid="{00000000-0005-0000-0000-0000B4790000}"/>
    <cellStyle name="Notas 2 26 3 2" xfId="31155" xr:uid="{00000000-0005-0000-0000-0000B5790000}"/>
    <cellStyle name="Notas 2 26 4" xfId="31156" xr:uid="{00000000-0005-0000-0000-0000B6790000}"/>
    <cellStyle name="Notas 2 26 4 2" xfId="31157" xr:uid="{00000000-0005-0000-0000-0000B7790000}"/>
    <cellStyle name="Notas 2 26 5" xfId="31158" xr:uid="{00000000-0005-0000-0000-0000B8790000}"/>
    <cellStyle name="Notas 2 27" xfId="31159" xr:uid="{00000000-0005-0000-0000-0000B9790000}"/>
    <cellStyle name="Notas 2 27 2" xfId="31160" xr:uid="{00000000-0005-0000-0000-0000BA790000}"/>
    <cellStyle name="Notas 2 27 2 2" xfId="31161" xr:uid="{00000000-0005-0000-0000-0000BB790000}"/>
    <cellStyle name="Notas 2 27 2 2 2" xfId="31162" xr:uid="{00000000-0005-0000-0000-0000BC790000}"/>
    <cellStyle name="Notas 2 27 2 3" xfId="31163" xr:uid="{00000000-0005-0000-0000-0000BD790000}"/>
    <cellStyle name="Notas 2 27 2 4" xfId="31164" xr:uid="{00000000-0005-0000-0000-0000BE790000}"/>
    <cellStyle name="Notas 2 27 2 5" xfId="31165" xr:uid="{00000000-0005-0000-0000-0000BF790000}"/>
    <cellStyle name="Notas 2 27 2 6" xfId="31166" xr:uid="{00000000-0005-0000-0000-0000C0790000}"/>
    <cellStyle name="Notas 2 27 3" xfId="31167" xr:uid="{00000000-0005-0000-0000-0000C1790000}"/>
    <cellStyle name="Notas 2 27 3 2" xfId="31168" xr:uid="{00000000-0005-0000-0000-0000C2790000}"/>
    <cellStyle name="Notas 2 27 4" xfId="31169" xr:uid="{00000000-0005-0000-0000-0000C3790000}"/>
    <cellStyle name="Notas 2 27 4 2" xfId="31170" xr:uid="{00000000-0005-0000-0000-0000C4790000}"/>
    <cellStyle name="Notas 2 27 5" xfId="31171" xr:uid="{00000000-0005-0000-0000-0000C5790000}"/>
    <cellStyle name="Notas 2 28" xfId="31172" xr:uid="{00000000-0005-0000-0000-0000C6790000}"/>
    <cellStyle name="Notas 2 28 2" xfId="31173" xr:uid="{00000000-0005-0000-0000-0000C7790000}"/>
    <cellStyle name="Notas 2 28 2 2" xfId="31174" xr:uid="{00000000-0005-0000-0000-0000C8790000}"/>
    <cellStyle name="Notas 2 28 2 2 2" xfId="31175" xr:uid="{00000000-0005-0000-0000-0000C9790000}"/>
    <cellStyle name="Notas 2 28 2 3" xfId="31176" xr:uid="{00000000-0005-0000-0000-0000CA790000}"/>
    <cellStyle name="Notas 2 28 2 4" xfId="31177" xr:uid="{00000000-0005-0000-0000-0000CB790000}"/>
    <cellStyle name="Notas 2 28 2 5" xfId="31178" xr:uid="{00000000-0005-0000-0000-0000CC790000}"/>
    <cellStyle name="Notas 2 28 2 6" xfId="31179" xr:uid="{00000000-0005-0000-0000-0000CD790000}"/>
    <cellStyle name="Notas 2 28 3" xfId="31180" xr:uid="{00000000-0005-0000-0000-0000CE790000}"/>
    <cellStyle name="Notas 2 28 3 2" xfId="31181" xr:uid="{00000000-0005-0000-0000-0000CF790000}"/>
    <cellStyle name="Notas 2 28 4" xfId="31182" xr:uid="{00000000-0005-0000-0000-0000D0790000}"/>
    <cellStyle name="Notas 2 28 4 2" xfId="31183" xr:uid="{00000000-0005-0000-0000-0000D1790000}"/>
    <cellStyle name="Notas 2 28 5" xfId="31184" xr:uid="{00000000-0005-0000-0000-0000D2790000}"/>
    <cellStyle name="Notas 2 29" xfId="31185" xr:uid="{00000000-0005-0000-0000-0000D3790000}"/>
    <cellStyle name="Notas 2 29 2" xfId="31186" xr:uid="{00000000-0005-0000-0000-0000D4790000}"/>
    <cellStyle name="Notas 2 29 2 2" xfId="31187" xr:uid="{00000000-0005-0000-0000-0000D5790000}"/>
    <cellStyle name="Notas 2 29 2 2 2" xfId="31188" xr:uid="{00000000-0005-0000-0000-0000D6790000}"/>
    <cellStyle name="Notas 2 29 2 3" xfId="31189" xr:uid="{00000000-0005-0000-0000-0000D7790000}"/>
    <cellStyle name="Notas 2 29 2 4" xfId="31190" xr:uid="{00000000-0005-0000-0000-0000D8790000}"/>
    <cellStyle name="Notas 2 29 2 5" xfId="31191" xr:uid="{00000000-0005-0000-0000-0000D9790000}"/>
    <cellStyle name="Notas 2 29 2 6" xfId="31192" xr:uid="{00000000-0005-0000-0000-0000DA790000}"/>
    <cellStyle name="Notas 2 29 3" xfId="31193" xr:uid="{00000000-0005-0000-0000-0000DB790000}"/>
    <cellStyle name="Notas 2 29 3 2" xfId="31194" xr:uid="{00000000-0005-0000-0000-0000DC790000}"/>
    <cellStyle name="Notas 2 29 4" xfId="31195" xr:uid="{00000000-0005-0000-0000-0000DD790000}"/>
    <cellStyle name="Notas 2 29 4 2" xfId="31196" xr:uid="{00000000-0005-0000-0000-0000DE790000}"/>
    <cellStyle name="Notas 2 29 5" xfId="31197" xr:uid="{00000000-0005-0000-0000-0000DF790000}"/>
    <cellStyle name="Notas 2 3" xfId="31198" xr:uid="{00000000-0005-0000-0000-0000E0790000}"/>
    <cellStyle name="Notas 2 3 10" xfId="31199" xr:uid="{00000000-0005-0000-0000-0000E1790000}"/>
    <cellStyle name="Notas 2 3 10 2" xfId="31200" xr:uid="{00000000-0005-0000-0000-0000E2790000}"/>
    <cellStyle name="Notas 2 3 10 3" xfId="31201" xr:uid="{00000000-0005-0000-0000-0000E3790000}"/>
    <cellStyle name="Notas 2 3 11" xfId="31202" xr:uid="{00000000-0005-0000-0000-0000E4790000}"/>
    <cellStyle name="Notas 2 3 11 2" xfId="31203" xr:uid="{00000000-0005-0000-0000-0000E5790000}"/>
    <cellStyle name="Notas 2 3 12" xfId="31204" xr:uid="{00000000-0005-0000-0000-0000E6790000}"/>
    <cellStyle name="Notas 2 3 13" xfId="31205" xr:uid="{00000000-0005-0000-0000-0000E7790000}"/>
    <cellStyle name="Notas 2 3 14" xfId="31206" xr:uid="{00000000-0005-0000-0000-0000E8790000}"/>
    <cellStyle name="Notas 2 3 15" xfId="31207" xr:uid="{00000000-0005-0000-0000-0000E9790000}"/>
    <cellStyle name="Notas 2 3 16" xfId="31208" xr:uid="{00000000-0005-0000-0000-0000EA790000}"/>
    <cellStyle name="Notas 2 3 2" xfId="31209" xr:uid="{00000000-0005-0000-0000-0000EB790000}"/>
    <cellStyle name="Notas 2 3 2 2" xfId="31210" xr:uid="{00000000-0005-0000-0000-0000EC790000}"/>
    <cellStyle name="Notas 2 3 2 2 2" xfId="31211" xr:uid="{00000000-0005-0000-0000-0000ED790000}"/>
    <cellStyle name="Notas 2 3 2 2 2 2" xfId="31212" xr:uid="{00000000-0005-0000-0000-0000EE790000}"/>
    <cellStyle name="Notas 2 3 2 2 3" xfId="31213" xr:uid="{00000000-0005-0000-0000-0000EF790000}"/>
    <cellStyle name="Notas 2 3 2 2 4" xfId="31214" xr:uid="{00000000-0005-0000-0000-0000F0790000}"/>
    <cellStyle name="Notas 2 3 2 2 5" xfId="31215" xr:uid="{00000000-0005-0000-0000-0000F1790000}"/>
    <cellStyle name="Notas 2 3 2 2 6" xfId="31216" xr:uid="{00000000-0005-0000-0000-0000F2790000}"/>
    <cellStyle name="Notas 2 3 2 3" xfId="31217" xr:uid="{00000000-0005-0000-0000-0000F3790000}"/>
    <cellStyle name="Notas 2 3 2 3 2" xfId="31218" xr:uid="{00000000-0005-0000-0000-0000F4790000}"/>
    <cellStyle name="Notas 2 3 2 3 3" xfId="31219" xr:uid="{00000000-0005-0000-0000-0000F5790000}"/>
    <cellStyle name="Notas 2 3 2 4" xfId="31220" xr:uid="{00000000-0005-0000-0000-0000F6790000}"/>
    <cellStyle name="Notas 2 3 2 4 2" xfId="31221" xr:uid="{00000000-0005-0000-0000-0000F7790000}"/>
    <cellStyle name="Notas 2 3 2 5" xfId="31222" xr:uid="{00000000-0005-0000-0000-0000F8790000}"/>
    <cellStyle name="Notas 2 3 2 6" xfId="31223" xr:uid="{00000000-0005-0000-0000-0000F9790000}"/>
    <cellStyle name="Notas 2 3 3" xfId="31224" xr:uid="{00000000-0005-0000-0000-0000FA790000}"/>
    <cellStyle name="Notas 2 3 3 2" xfId="31225" xr:uid="{00000000-0005-0000-0000-0000FB790000}"/>
    <cellStyle name="Notas 2 3 3 2 2" xfId="31226" xr:uid="{00000000-0005-0000-0000-0000FC790000}"/>
    <cellStyle name="Notas 2 3 3 2 2 2" xfId="31227" xr:uid="{00000000-0005-0000-0000-0000FD790000}"/>
    <cellStyle name="Notas 2 3 3 2 3" xfId="31228" xr:uid="{00000000-0005-0000-0000-0000FE790000}"/>
    <cellStyle name="Notas 2 3 3 2 4" xfId="31229" xr:uid="{00000000-0005-0000-0000-0000FF790000}"/>
    <cellStyle name="Notas 2 3 3 2 5" xfId="31230" xr:uid="{00000000-0005-0000-0000-0000007A0000}"/>
    <cellStyle name="Notas 2 3 3 2 6" xfId="31231" xr:uid="{00000000-0005-0000-0000-0000017A0000}"/>
    <cellStyle name="Notas 2 3 3 3" xfId="31232" xr:uid="{00000000-0005-0000-0000-0000027A0000}"/>
    <cellStyle name="Notas 2 3 3 3 2" xfId="31233" xr:uid="{00000000-0005-0000-0000-0000037A0000}"/>
    <cellStyle name="Notas 2 3 3 4" xfId="31234" xr:uid="{00000000-0005-0000-0000-0000047A0000}"/>
    <cellStyle name="Notas 2 3 3 4 2" xfId="31235" xr:uid="{00000000-0005-0000-0000-0000057A0000}"/>
    <cellStyle name="Notas 2 3 3 5" xfId="31236" xr:uid="{00000000-0005-0000-0000-0000067A0000}"/>
    <cellStyle name="Notas 2 3 3 6" xfId="31237" xr:uid="{00000000-0005-0000-0000-0000077A0000}"/>
    <cellStyle name="Notas 2 3 4" xfId="31238" xr:uid="{00000000-0005-0000-0000-0000087A0000}"/>
    <cellStyle name="Notas 2 3 4 2" xfId="31239" xr:uid="{00000000-0005-0000-0000-0000097A0000}"/>
    <cellStyle name="Notas 2 3 4 2 2" xfId="31240" xr:uid="{00000000-0005-0000-0000-00000A7A0000}"/>
    <cellStyle name="Notas 2 3 4 2 2 2" xfId="31241" xr:uid="{00000000-0005-0000-0000-00000B7A0000}"/>
    <cellStyle name="Notas 2 3 4 2 3" xfId="31242" xr:uid="{00000000-0005-0000-0000-00000C7A0000}"/>
    <cellStyle name="Notas 2 3 4 2 4" xfId="31243" xr:uid="{00000000-0005-0000-0000-00000D7A0000}"/>
    <cellStyle name="Notas 2 3 4 2 5" xfId="31244" xr:uid="{00000000-0005-0000-0000-00000E7A0000}"/>
    <cellStyle name="Notas 2 3 4 2 6" xfId="31245" xr:uid="{00000000-0005-0000-0000-00000F7A0000}"/>
    <cellStyle name="Notas 2 3 4 3" xfId="31246" xr:uid="{00000000-0005-0000-0000-0000107A0000}"/>
    <cellStyle name="Notas 2 3 4 3 2" xfId="31247" xr:uid="{00000000-0005-0000-0000-0000117A0000}"/>
    <cellStyle name="Notas 2 3 4 4" xfId="31248" xr:uid="{00000000-0005-0000-0000-0000127A0000}"/>
    <cellStyle name="Notas 2 3 4 4 2" xfId="31249" xr:uid="{00000000-0005-0000-0000-0000137A0000}"/>
    <cellStyle name="Notas 2 3 4 5" xfId="31250" xr:uid="{00000000-0005-0000-0000-0000147A0000}"/>
    <cellStyle name="Notas 2 3 5" xfId="31251" xr:uid="{00000000-0005-0000-0000-0000157A0000}"/>
    <cellStyle name="Notas 2 3 5 2" xfId="31252" xr:uid="{00000000-0005-0000-0000-0000167A0000}"/>
    <cellStyle name="Notas 2 3 5 2 2" xfId="31253" xr:uid="{00000000-0005-0000-0000-0000177A0000}"/>
    <cellStyle name="Notas 2 3 5 2 2 2" xfId="31254" xr:uid="{00000000-0005-0000-0000-0000187A0000}"/>
    <cellStyle name="Notas 2 3 5 2 3" xfId="31255" xr:uid="{00000000-0005-0000-0000-0000197A0000}"/>
    <cellStyle name="Notas 2 3 5 2 4" xfId="31256" xr:uid="{00000000-0005-0000-0000-00001A7A0000}"/>
    <cellStyle name="Notas 2 3 5 2 5" xfId="31257" xr:uid="{00000000-0005-0000-0000-00001B7A0000}"/>
    <cellStyle name="Notas 2 3 5 2 6" xfId="31258" xr:uid="{00000000-0005-0000-0000-00001C7A0000}"/>
    <cellStyle name="Notas 2 3 5 3" xfId="31259" xr:uid="{00000000-0005-0000-0000-00001D7A0000}"/>
    <cellStyle name="Notas 2 3 5 3 2" xfId="31260" xr:uid="{00000000-0005-0000-0000-00001E7A0000}"/>
    <cellStyle name="Notas 2 3 5 4" xfId="31261" xr:uid="{00000000-0005-0000-0000-00001F7A0000}"/>
    <cellStyle name="Notas 2 3 5 4 2" xfId="31262" xr:uid="{00000000-0005-0000-0000-0000207A0000}"/>
    <cellStyle name="Notas 2 3 5 5" xfId="31263" xr:uid="{00000000-0005-0000-0000-0000217A0000}"/>
    <cellStyle name="Notas 2 3 6" xfId="31264" xr:uid="{00000000-0005-0000-0000-0000227A0000}"/>
    <cellStyle name="Notas 2 3 6 2" xfId="31265" xr:uid="{00000000-0005-0000-0000-0000237A0000}"/>
    <cellStyle name="Notas 2 3 6 2 2" xfId="31266" xr:uid="{00000000-0005-0000-0000-0000247A0000}"/>
    <cellStyle name="Notas 2 3 6 2 2 2" xfId="31267" xr:uid="{00000000-0005-0000-0000-0000257A0000}"/>
    <cellStyle name="Notas 2 3 6 2 3" xfId="31268" xr:uid="{00000000-0005-0000-0000-0000267A0000}"/>
    <cellStyle name="Notas 2 3 6 2 4" xfId="31269" xr:uid="{00000000-0005-0000-0000-0000277A0000}"/>
    <cellStyle name="Notas 2 3 6 2 5" xfId="31270" xr:uid="{00000000-0005-0000-0000-0000287A0000}"/>
    <cellStyle name="Notas 2 3 6 2 6" xfId="31271" xr:uid="{00000000-0005-0000-0000-0000297A0000}"/>
    <cellStyle name="Notas 2 3 6 3" xfId="31272" xr:uid="{00000000-0005-0000-0000-00002A7A0000}"/>
    <cellStyle name="Notas 2 3 6 3 2" xfId="31273" xr:uid="{00000000-0005-0000-0000-00002B7A0000}"/>
    <cellStyle name="Notas 2 3 6 4" xfId="31274" xr:uid="{00000000-0005-0000-0000-00002C7A0000}"/>
    <cellStyle name="Notas 2 3 6 4 2" xfId="31275" xr:uid="{00000000-0005-0000-0000-00002D7A0000}"/>
    <cellStyle name="Notas 2 3 6 5" xfId="31276" xr:uid="{00000000-0005-0000-0000-00002E7A0000}"/>
    <cellStyle name="Notas 2 3 7" xfId="31277" xr:uid="{00000000-0005-0000-0000-00002F7A0000}"/>
    <cellStyle name="Notas 2 3 7 2" xfId="31278" xr:uid="{00000000-0005-0000-0000-0000307A0000}"/>
    <cellStyle name="Notas 2 3 7 2 2" xfId="31279" xr:uid="{00000000-0005-0000-0000-0000317A0000}"/>
    <cellStyle name="Notas 2 3 7 2 2 2" xfId="31280" xr:uid="{00000000-0005-0000-0000-0000327A0000}"/>
    <cellStyle name="Notas 2 3 7 2 3" xfId="31281" xr:uid="{00000000-0005-0000-0000-0000337A0000}"/>
    <cellStyle name="Notas 2 3 7 2 4" xfId="31282" xr:uid="{00000000-0005-0000-0000-0000347A0000}"/>
    <cellStyle name="Notas 2 3 7 2 5" xfId="31283" xr:uid="{00000000-0005-0000-0000-0000357A0000}"/>
    <cellStyle name="Notas 2 3 7 2 6" xfId="31284" xr:uid="{00000000-0005-0000-0000-0000367A0000}"/>
    <cellStyle name="Notas 2 3 7 3" xfId="31285" xr:uid="{00000000-0005-0000-0000-0000377A0000}"/>
    <cellStyle name="Notas 2 3 7 3 2" xfId="31286" xr:uid="{00000000-0005-0000-0000-0000387A0000}"/>
    <cellStyle name="Notas 2 3 7 4" xfId="31287" xr:uid="{00000000-0005-0000-0000-0000397A0000}"/>
    <cellStyle name="Notas 2 3 7 4 2" xfId="31288" xr:uid="{00000000-0005-0000-0000-00003A7A0000}"/>
    <cellStyle name="Notas 2 3 7 5" xfId="31289" xr:uid="{00000000-0005-0000-0000-00003B7A0000}"/>
    <cellStyle name="Notas 2 3 8" xfId="31290" xr:uid="{00000000-0005-0000-0000-00003C7A0000}"/>
    <cellStyle name="Notas 2 3 8 2" xfId="31291" xr:uid="{00000000-0005-0000-0000-00003D7A0000}"/>
    <cellStyle name="Notas 2 3 8 2 2" xfId="31292" xr:uid="{00000000-0005-0000-0000-00003E7A0000}"/>
    <cellStyle name="Notas 2 3 8 2 2 2" xfId="31293" xr:uid="{00000000-0005-0000-0000-00003F7A0000}"/>
    <cellStyle name="Notas 2 3 8 2 3" xfId="31294" xr:uid="{00000000-0005-0000-0000-0000407A0000}"/>
    <cellStyle name="Notas 2 3 8 2 4" xfId="31295" xr:uid="{00000000-0005-0000-0000-0000417A0000}"/>
    <cellStyle name="Notas 2 3 8 2 5" xfId="31296" xr:uid="{00000000-0005-0000-0000-0000427A0000}"/>
    <cellStyle name="Notas 2 3 8 2 6" xfId="31297" xr:uid="{00000000-0005-0000-0000-0000437A0000}"/>
    <cellStyle name="Notas 2 3 8 3" xfId="31298" xr:uid="{00000000-0005-0000-0000-0000447A0000}"/>
    <cellStyle name="Notas 2 3 8 3 2" xfId="31299" xr:uid="{00000000-0005-0000-0000-0000457A0000}"/>
    <cellStyle name="Notas 2 3 8 4" xfId="31300" xr:uid="{00000000-0005-0000-0000-0000467A0000}"/>
    <cellStyle name="Notas 2 3 8 4 2" xfId="31301" xr:uid="{00000000-0005-0000-0000-0000477A0000}"/>
    <cellStyle name="Notas 2 3 8 5" xfId="31302" xr:uid="{00000000-0005-0000-0000-0000487A0000}"/>
    <cellStyle name="Notas 2 3 9" xfId="31303" xr:uid="{00000000-0005-0000-0000-0000497A0000}"/>
    <cellStyle name="Notas 2 3 9 2" xfId="31304" xr:uid="{00000000-0005-0000-0000-00004A7A0000}"/>
    <cellStyle name="Notas 2 3 9 2 2" xfId="31305" xr:uid="{00000000-0005-0000-0000-00004B7A0000}"/>
    <cellStyle name="Notas 2 3 9 3" xfId="31306" xr:uid="{00000000-0005-0000-0000-00004C7A0000}"/>
    <cellStyle name="Notas 2 3 9 4" xfId="31307" xr:uid="{00000000-0005-0000-0000-00004D7A0000}"/>
    <cellStyle name="Notas 2 3 9 5" xfId="31308" xr:uid="{00000000-0005-0000-0000-00004E7A0000}"/>
    <cellStyle name="Notas 2 3 9 6" xfId="31309" xr:uid="{00000000-0005-0000-0000-00004F7A0000}"/>
    <cellStyle name="Notas 2 30" xfId="31310" xr:uid="{00000000-0005-0000-0000-0000507A0000}"/>
    <cellStyle name="Notas 2 30 2" xfId="31311" xr:uid="{00000000-0005-0000-0000-0000517A0000}"/>
    <cellStyle name="Notas 2 30 2 2" xfId="31312" xr:uid="{00000000-0005-0000-0000-0000527A0000}"/>
    <cellStyle name="Notas 2 30 2 2 2" xfId="31313" xr:uid="{00000000-0005-0000-0000-0000537A0000}"/>
    <cellStyle name="Notas 2 30 2 3" xfId="31314" xr:uid="{00000000-0005-0000-0000-0000547A0000}"/>
    <cellStyle name="Notas 2 30 2 4" xfId="31315" xr:uid="{00000000-0005-0000-0000-0000557A0000}"/>
    <cellStyle name="Notas 2 30 2 5" xfId="31316" xr:uid="{00000000-0005-0000-0000-0000567A0000}"/>
    <cellStyle name="Notas 2 30 2 6" xfId="31317" xr:uid="{00000000-0005-0000-0000-0000577A0000}"/>
    <cellStyle name="Notas 2 30 3" xfId="31318" xr:uid="{00000000-0005-0000-0000-0000587A0000}"/>
    <cellStyle name="Notas 2 30 3 2" xfId="31319" xr:uid="{00000000-0005-0000-0000-0000597A0000}"/>
    <cellStyle name="Notas 2 30 4" xfId="31320" xr:uid="{00000000-0005-0000-0000-00005A7A0000}"/>
    <cellStyle name="Notas 2 30 4 2" xfId="31321" xr:uid="{00000000-0005-0000-0000-00005B7A0000}"/>
    <cellStyle name="Notas 2 30 5" xfId="31322" xr:uid="{00000000-0005-0000-0000-00005C7A0000}"/>
    <cellStyle name="Notas 2 31" xfId="31323" xr:uid="{00000000-0005-0000-0000-00005D7A0000}"/>
    <cellStyle name="Notas 2 31 2" xfId="31324" xr:uid="{00000000-0005-0000-0000-00005E7A0000}"/>
    <cellStyle name="Notas 2 31 2 2" xfId="31325" xr:uid="{00000000-0005-0000-0000-00005F7A0000}"/>
    <cellStyle name="Notas 2 31 2 2 2" xfId="31326" xr:uid="{00000000-0005-0000-0000-0000607A0000}"/>
    <cellStyle name="Notas 2 31 2 3" xfId="31327" xr:uid="{00000000-0005-0000-0000-0000617A0000}"/>
    <cellStyle name="Notas 2 31 2 4" xfId="31328" xr:uid="{00000000-0005-0000-0000-0000627A0000}"/>
    <cellStyle name="Notas 2 31 2 5" xfId="31329" xr:uid="{00000000-0005-0000-0000-0000637A0000}"/>
    <cellStyle name="Notas 2 31 2 6" xfId="31330" xr:uid="{00000000-0005-0000-0000-0000647A0000}"/>
    <cellStyle name="Notas 2 31 3" xfId="31331" xr:uid="{00000000-0005-0000-0000-0000657A0000}"/>
    <cellStyle name="Notas 2 31 3 2" xfId="31332" xr:uid="{00000000-0005-0000-0000-0000667A0000}"/>
    <cellStyle name="Notas 2 31 4" xfId="31333" xr:uid="{00000000-0005-0000-0000-0000677A0000}"/>
    <cellStyle name="Notas 2 31 4 2" xfId="31334" xr:uid="{00000000-0005-0000-0000-0000687A0000}"/>
    <cellStyle name="Notas 2 31 5" xfId="31335" xr:uid="{00000000-0005-0000-0000-0000697A0000}"/>
    <cellStyle name="Notas 2 32" xfId="31336" xr:uid="{00000000-0005-0000-0000-00006A7A0000}"/>
    <cellStyle name="Notas 2 32 2" xfId="31337" xr:uid="{00000000-0005-0000-0000-00006B7A0000}"/>
    <cellStyle name="Notas 2 32 2 2" xfId="31338" xr:uid="{00000000-0005-0000-0000-00006C7A0000}"/>
    <cellStyle name="Notas 2 32 2 2 2" xfId="31339" xr:uid="{00000000-0005-0000-0000-00006D7A0000}"/>
    <cellStyle name="Notas 2 32 2 3" xfId="31340" xr:uid="{00000000-0005-0000-0000-00006E7A0000}"/>
    <cellStyle name="Notas 2 32 2 4" xfId="31341" xr:uid="{00000000-0005-0000-0000-00006F7A0000}"/>
    <cellStyle name="Notas 2 32 2 5" xfId="31342" xr:uid="{00000000-0005-0000-0000-0000707A0000}"/>
    <cellStyle name="Notas 2 32 2 6" xfId="31343" xr:uid="{00000000-0005-0000-0000-0000717A0000}"/>
    <cellStyle name="Notas 2 32 3" xfId="31344" xr:uid="{00000000-0005-0000-0000-0000727A0000}"/>
    <cellStyle name="Notas 2 32 3 2" xfId="31345" xr:uid="{00000000-0005-0000-0000-0000737A0000}"/>
    <cellStyle name="Notas 2 32 4" xfId="31346" xr:uid="{00000000-0005-0000-0000-0000747A0000}"/>
    <cellStyle name="Notas 2 32 4 2" xfId="31347" xr:uid="{00000000-0005-0000-0000-0000757A0000}"/>
    <cellStyle name="Notas 2 32 5" xfId="31348" xr:uid="{00000000-0005-0000-0000-0000767A0000}"/>
    <cellStyle name="Notas 2 33" xfId="31349" xr:uid="{00000000-0005-0000-0000-0000777A0000}"/>
    <cellStyle name="Notas 2 33 2" xfId="31350" xr:uid="{00000000-0005-0000-0000-0000787A0000}"/>
    <cellStyle name="Notas 2 33 2 2" xfId="31351" xr:uid="{00000000-0005-0000-0000-0000797A0000}"/>
    <cellStyle name="Notas 2 33 2 2 2" xfId="31352" xr:uid="{00000000-0005-0000-0000-00007A7A0000}"/>
    <cellStyle name="Notas 2 33 2 3" xfId="31353" xr:uid="{00000000-0005-0000-0000-00007B7A0000}"/>
    <cellStyle name="Notas 2 33 2 4" xfId="31354" xr:uid="{00000000-0005-0000-0000-00007C7A0000}"/>
    <cellStyle name="Notas 2 33 2 5" xfId="31355" xr:uid="{00000000-0005-0000-0000-00007D7A0000}"/>
    <cellStyle name="Notas 2 33 2 6" xfId="31356" xr:uid="{00000000-0005-0000-0000-00007E7A0000}"/>
    <cellStyle name="Notas 2 33 3" xfId="31357" xr:uid="{00000000-0005-0000-0000-00007F7A0000}"/>
    <cellStyle name="Notas 2 33 3 2" xfId="31358" xr:uid="{00000000-0005-0000-0000-0000807A0000}"/>
    <cellStyle name="Notas 2 33 4" xfId="31359" xr:uid="{00000000-0005-0000-0000-0000817A0000}"/>
    <cellStyle name="Notas 2 33 4 2" xfId="31360" xr:uid="{00000000-0005-0000-0000-0000827A0000}"/>
    <cellStyle name="Notas 2 33 5" xfId="31361" xr:uid="{00000000-0005-0000-0000-0000837A0000}"/>
    <cellStyle name="Notas 2 34" xfId="31362" xr:uid="{00000000-0005-0000-0000-0000847A0000}"/>
    <cellStyle name="Notas 2 34 2" xfId="31363" xr:uid="{00000000-0005-0000-0000-0000857A0000}"/>
    <cellStyle name="Notas 2 34 2 2" xfId="31364" xr:uid="{00000000-0005-0000-0000-0000867A0000}"/>
    <cellStyle name="Notas 2 34 2 2 2" xfId="31365" xr:uid="{00000000-0005-0000-0000-0000877A0000}"/>
    <cellStyle name="Notas 2 34 2 3" xfId="31366" xr:uid="{00000000-0005-0000-0000-0000887A0000}"/>
    <cellStyle name="Notas 2 34 2 4" xfId="31367" xr:uid="{00000000-0005-0000-0000-0000897A0000}"/>
    <cellStyle name="Notas 2 34 2 5" xfId="31368" xr:uid="{00000000-0005-0000-0000-00008A7A0000}"/>
    <cellStyle name="Notas 2 34 2 6" xfId="31369" xr:uid="{00000000-0005-0000-0000-00008B7A0000}"/>
    <cellStyle name="Notas 2 34 3" xfId="31370" xr:uid="{00000000-0005-0000-0000-00008C7A0000}"/>
    <cellStyle name="Notas 2 34 3 2" xfId="31371" xr:uid="{00000000-0005-0000-0000-00008D7A0000}"/>
    <cellStyle name="Notas 2 34 4" xfId="31372" xr:uid="{00000000-0005-0000-0000-00008E7A0000}"/>
    <cellStyle name="Notas 2 34 4 2" xfId="31373" xr:uid="{00000000-0005-0000-0000-00008F7A0000}"/>
    <cellStyle name="Notas 2 34 5" xfId="31374" xr:uid="{00000000-0005-0000-0000-0000907A0000}"/>
    <cellStyle name="Notas 2 35" xfId="31375" xr:uid="{00000000-0005-0000-0000-0000917A0000}"/>
    <cellStyle name="Notas 2 35 2" xfId="31376" xr:uid="{00000000-0005-0000-0000-0000927A0000}"/>
    <cellStyle name="Notas 2 35 2 2" xfId="31377" xr:uid="{00000000-0005-0000-0000-0000937A0000}"/>
    <cellStyle name="Notas 2 35 2 2 2" xfId="31378" xr:uid="{00000000-0005-0000-0000-0000947A0000}"/>
    <cellStyle name="Notas 2 35 2 3" xfId="31379" xr:uid="{00000000-0005-0000-0000-0000957A0000}"/>
    <cellStyle name="Notas 2 35 2 4" xfId="31380" xr:uid="{00000000-0005-0000-0000-0000967A0000}"/>
    <cellStyle name="Notas 2 35 2 5" xfId="31381" xr:uid="{00000000-0005-0000-0000-0000977A0000}"/>
    <cellStyle name="Notas 2 35 2 6" xfId="31382" xr:uid="{00000000-0005-0000-0000-0000987A0000}"/>
    <cellStyle name="Notas 2 35 3" xfId="31383" xr:uid="{00000000-0005-0000-0000-0000997A0000}"/>
    <cellStyle name="Notas 2 35 3 2" xfId="31384" xr:uid="{00000000-0005-0000-0000-00009A7A0000}"/>
    <cellStyle name="Notas 2 35 4" xfId="31385" xr:uid="{00000000-0005-0000-0000-00009B7A0000}"/>
    <cellStyle name="Notas 2 35 4 2" xfId="31386" xr:uid="{00000000-0005-0000-0000-00009C7A0000}"/>
    <cellStyle name="Notas 2 35 5" xfId="31387" xr:uid="{00000000-0005-0000-0000-00009D7A0000}"/>
    <cellStyle name="Notas 2 36" xfId="31388" xr:uid="{00000000-0005-0000-0000-00009E7A0000}"/>
    <cellStyle name="Notas 2 36 2" xfId="31389" xr:uid="{00000000-0005-0000-0000-00009F7A0000}"/>
    <cellStyle name="Notas 2 36 2 2" xfId="31390" xr:uid="{00000000-0005-0000-0000-0000A07A0000}"/>
    <cellStyle name="Notas 2 36 2 2 2" xfId="31391" xr:uid="{00000000-0005-0000-0000-0000A17A0000}"/>
    <cellStyle name="Notas 2 36 2 3" xfId="31392" xr:uid="{00000000-0005-0000-0000-0000A27A0000}"/>
    <cellStyle name="Notas 2 36 2 4" xfId="31393" xr:uid="{00000000-0005-0000-0000-0000A37A0000}"/>
    <cellStyle name="Notas 2 36 2 5" xfId="31394" xr:uid="{00000000-0005-0000-0000-0000A47A0000}"/>
    <cellStyle name="Notas 2 36 2 6" xfId="31395" xr:uid="{00000000-0005-0000-0000-0000A57A0000}"/>
    <cellStyle name="Notas 2 36 3" xfId="31396" xr:uid="{00000000-0005-0000-0000-0000A67A0000}"/>
    <cellStyle name="Notas 2 36 3 2" xfId="31397" xr:uid="{00000000-0005-0000-0000-0000A77A0000}"/>
    <cellStyle name="Notas 2 36 4" xfId="31398" xr:uid="{00000000-0005-0000-0000-0000A87A0000}"/>
    <cellStyle name="Notas 2 36 4 2" xfId="31399" xr:uid="{00000000-0005-0000-0000-0000A97A0000}"/>
    <cellStyle name="Notas 2 36 5" xfId="31400" xr:uid="{00000000-0005-0000-0000-0000AA7A0000}"/>
    <cellStyle name="Notas 2 37" xfId="31401" xr:uid="{00000000-0005-0000-0000-0000AB7A0000}"/>
    <cellStyle name="Notas 2 37 2" xfId="31402" xr:uid="{00000000-0005-0000-0000-0000AC7A0000}"/>
    <cellStyle name="Notas 2 37 2 2" xfId="31403" xr:uid="{00000000-0005-0000-0000-0000AD7A0000}"/>
    <cellStyle name="Notas 2 37 2 2 2" xfId="31404" xr:uid="{00000000-0005-0000-0000-0000AE7A0000}"/>
    <cellStyle name="Notas 2 37 2 3" xfId="31405" xr:uid="{00000000-0005-0000-0000-0000AF7A0000}"/>
    <cellStyle name="Notas 2 37 2 4" xfId="31406" xr:uid="{00000000-0005-0000-0000-0000B07A0000}"/>
    <cellStyle name="Notas 2 37 2 5" xfId="31407" xr:uid="{00000000-0005-0000-0000-0000B17A0000}"/>
    <cellStyle name="Notas 2 37 2 6" xfId="31408" xr:uid="{00000000-0005-0000-0000-0000B27A0000}"/>
    <cellStyle name="Notas 2 37 3" xfId="31409" xr:uid="{00000000-0005-0000-0000-0000B37A0000}"/>
    <cellStyle name="Notas 2 37 3 2" xfId="31410" xr:uid="{00000000-0005-0000-0000-0000B47A0000}"/>
    <cellStyle name="Notas 2 37 4" xfId="31411" xr:uid="{00000000-0005-0000-0000-0000B57A0000}"/>
    <cellStyle name="Notas 2 37 4 2" xfId="31412" xr:uid="{00000000-0005-0000-0000-0000B67A0000}"/>
    <cellStyle name="Notas 2 37 5" xfId="31413" xr:uid="{00000000-0005-0000-0000-0000B77A0000}"/>
    <cellStyle name="Notas 2 38" xfId="31414" xr:uid="{00000000-0005-0000-0000-0000B87A0000}"/>
    <cellStyle name="Notas 2 38 2" xfId="31415" xr:uid="{00000000-0005-0000-0000-0000B97A0000}"/>
    <cellStyle name="Notas 2 38 2 2" xfId="31416" xr:uid="{00000000-0005-0000-0000-0000BA7A0000}"/>
    <cellStyle name="Notas 2 38 2 2 2" xfId="31417" xr:uid="{00000000-0005-0000-0000-0000BB7A0000}"/>
    <cellStyle name="Notas 2 38 2 3" xfId="31418" xr:uid="{00000000-0005-0000-0000-0000BC7A0000}"/>
    <cellStyle name="Notas 2 38 2 4" xfId="31419" xr:uid="{00000000-0005-0000-0000-0000BD7A0000}"/>
    <cellStyle name="Notas 2 38 2 5" xfId="31420" xr:uid="{00000000-0005-0000-0000-0000BE7A0000}"/>
    <cellStyle name="Notas 2 38 2 6" xfId="31421" xr:uid="{00000000-0005-0000-0000-0000BF7A0000}"/>
    <cellStyle name="Notas 2 38 3" xfId="31422" xr:uid="{00000000-0005-0000-0000-0000C07A0000}"/>
    <cellStyle name="Notas 2 38 3 2" xfId="31423" xr:uid="{00000000-0005-0000-0000-0000C17A0000}"/>
    <cellStyle name="Notas 2 38 4" xfId="31424" xr:uid="{00000000-0005-0000-0000-0000C27A0000}"/>
    <cellStyle name="Notas 2 38 4 2" xfId="31425" xr:uid="{00000000-0005-0000-0000-0000C37A0000}"/>
    <cellStyle name="Notas 2 38 5" xfId="31426" xr:uid="{00000000-0005-0000-0000-0000C47A0000}"/>
    <cellStyle name="Notas 2 39" xfId="31427" xr:uid="{00000000-0005-0000-0000-0000C57A0000}"/>
    <cellStyle name="Notas 2 39 2" xfId="31428" xr:uid="{00000000-0005-0000-0000-0000C67A0000}"/>
    <cellStyle name="Notas 2 39 2 2" xfId="31429" xr:uid="{00000000-0005-0000-0000-0000C77A0000}"/>
    <cellStyle name="Notas 2 39 2 2 2" xfId="31430" xr:uid="{00000000-0005-0000-0000-0000C87A0000}"/>
    <cellStyle name="Notas 2 39 2 3" xfId="31431" xr:uid="{00000000-0005-0000-0000-0000C97A0000}"/>
    <cellStyle name="Notas 2 39 2 4" xfId="31432" xr:uid="{00000000-0005-0000-0000-0000CA7A0000}"/>
    <cellStyle name="Notas 2 39 2 5" xfId="31433" xr:uid="{00000000-0005-0000-0000-0000CB7A0000}"/>
    <cellStyle name="Notas 2 39 2 6" xfId="31434" xr:uid="{00000000-0005-0000-0000-0000CC7A0000}"/>
    <cellStyle name="Notas 2 39 3" xfId="31435" xr:uid="{00000000-0005-0000-0000-0000CD7A0000}"/>
    <cellStyle name="Notas 2 39 3 2" xfId="31436" xr:uid="{00000000-0005-0000-0000-0000CE7A0000}"/>
    <cellStyle name="Notas 2 39 4" xfId="31437" xr:uid="{00000000-0005-0000-0000-0000CF7A0000}"/>
    <cellStyle name="Notas 2 39 4 2" xfId="31438" xr:uid="{00000000-0005-0000-0000-0000D07A0000}"/>
    <cellStyle name="Notas 2 39 5" xfId="31439" xr:uid="{00000000-0005-0000-0000-0000D17A0000}"/>
    <cellStyle name="Notas 2 4" xfId="31440" xr:uid="{00000000-0005-0000-0000-0000D27A0000}"/>
    <cellStyle name="Notas 2 4 10" xfId="31441" xr:uid="{00000000-0005-0000-0000-0000D37A0000}"/>
    <cellStyle name="Notas 2 4 10 2" xfId="31442" xr:uid="{00000000-0005-0000-0000-0000D47A0000}"/>
    <cellStyle name="Notas 2 4 10 2 2" xfId="31443" xr:uid="{00000000-0005-0000-0000-0000D57A0000}"/>
    <cellStyle name="Notas 2 4 10 3" xfId="31444" xr:uid="{00000000-0005-0000-0000-0000D67A0000}"/>
    <cellStyle name="Notas 2 4 10 3 2" xfId="31445" xr:uid="{00000000-0005-0000-0000-0000D77A0000}"/>
    <cellStyle name="Notas 2 4 10 4" xfId="31446" xr:uid="{00000000-0005-0000-0000-0000D87A0000}"/>
    <cellStyle name="Notas 2 4 10 5" xfId="31447" xr:uid="{00000000-0005-0000-0000-0000D97A0000}"/>
    <cellStyle name="Notas 2 4 10 6" xfId="31448" xr:uid="{00000000-0005-0000-0000-0000DA7A0000}"/>
    <cellStyle name="Notas 2 4 10 7" xfId="31449" xr:uid="{00000000-0005-0000-0000-0000DB7A0000}"/>
    <cellStyle name="Notas 2 4 11" xfId="31450" xr:uid="{00000000-0005-0000-0000-0000DC7A0000}"/>
    <cellStyle name="Notas 2 4 11 2" xfId="31451" xr:uid="{00000000-0005-0000-0000-0000DD7A0000}"/>
    <cellStyle name="Notas 2 4 11 2 2" xfId="31452" xr:uid="{00000000-0005-0000-0000-0000DE7A0000}"/>
    <cellStyle name="Notas 2 4 11 3" xfId="31453" xr:uid="{00000000-0005-0000-0000-0000DF7A0000}"/>
    <cellStyle name="Notas 2 4 11 4" xfId="31454" xr:uid="{00000000-0005-0000-0000-0000E07A0000}"/>
    <cellStyle name="Notas 2 4 11 5" xfId="31455" xr:uid="{00000000-0005-0000-0000-0000E17A0000}"/>
    <cellStyle name="Notas 2 4 11 6" xfId="31456" xr:uid="{00000000-0005-0000-0000-0000E27A0000}"/>
    <cellStyle name="Notas 2 4 11 7" xfId="31457" xr:uid="{00000000-0005-0000-0000-0000E37A0000}"/>
    <cellStyle name="Notas 2 4 12" xfId="31458" xr:uid="{00000000-0005-0000-0000-0000E47A0000}"/>
    <cellStyle name="Notas 2 4 12 2" xfId="31459" xr:uid="{00000000-0005-0000-0000-0000E57A0000}"/>
    <cellStyle name="Notas 2 4 12 3" xfId="31460" xr:uid="{00000000-0005-0000-0000-0000E67A0000}"/>
    <cellStyle name="Notas 2 4 12 4" xfId="31461" xr:uid="{00000000-0005-0000-0000-0000E77A0000}"/>
    <cellStyle name="Notas 2 4 12 5" xfId="31462" xr:uid="{00000000-0005-0000-0000-0000E87A0000}"/>
    <cellStyle name="Notas 2 4 12 6" xfId="31463" xr:uid="{00000000-0005-0000-0000-0000E97A0000}"/>
    <cellStyle name="Notas 2 4 12 7" xfId="31464" xr:uid="{00000000-0005-0000-0000-0000EA7A0000}"/>
    <cellStyle name="Notas 2 4 13" xfId="31465" xr:uid="{00000000-0005-0000-0000-0000EB7A0000}"/>
    <cellStyle name="Notas 2 4 13 2" xfId="31466" xr:uid="{00000000-0005-0000-0000-0000EC7A0000}"/>
    <cellStyle name="Notas 2 4 13 3" xfId="31467" xr:uid="{00000000-0005-0000-0000-0000ED7A0000}"/>
    <cellStyle name="Notas 2 4 13 4" xfId="31468" xr:uid="{00000000-0005-0000-0000-0000EE7A0000}"/>
    <cellStyle name="Notas 2 4 13 5" xfId="31469" xr:uid="{00000000-0005-0000-0000-0000EF7A0000}"/>
    <cellStyle name="Notas 2 4 13 6" xfId="31470" xr:uid="{00000000-0005-0000-0000-0000F07A0000}"/>
    <cellStyle name="Notas 2 4 13 7" xfId="31471" xr:uid="{00000000-0005-0000-0000-0000F17A0000}"/>
    <cellStyle name="Notas 2 4 14" xfId="31472" xr:uid="{00000000-0005-0000-0000-0000F27A0000}"/>
    <cellStyle name="Notas 2 4 14 2" xfId="31473" xr:uid="{00000000-0005-0000-0000-0000F37A0000}"/>
    <cellStyle name="Notas 2 4 14 3" xfId="31474" xr:uid="{00000000-0005-0000-0000-0000F47A0000}"/>
    <cellStyle name="Notas 2 4 14 4" xfId="31475" xr:uid="{00000000-0005-0000-0000-0000F57A0000}"/>
    <cellStyle name="Notas 2 4 14 5" xfId="31476" xr:uid="{00000000-0005-0000-0000-0000F67A0000}"/>
    <cellStyle name="Notas 2 4 14 6" xfId="31477" xr:uid="{00000000-0005-0000-0000-0000F77A0000}"/>
    <cellStyle name="Notas 2 4 14 7" xfId="31478" xr:uid="{00000000-0005-0000-0000-0000F87A0000}"/>
    <cellStyle name="Notas 2 4 15" xfId="31479" xr:uid="{00000000-0005-0000-0000-0000F97A0000}"/>
    <cellStyle name="Notas 2 4 16" xfId="31480" xr:uid="{00000000-0005-0000-0000-0000FA7A0000}"/>
    <cellStyle name="Notas 2 4 17" xfId="31481" xr:uid="{00000000-0005-0000-0000-0000FB7A0000}"/>
    <cellStyle name="Notas 2 4 18" xfId="31482" xr:uid="{00000000-0005-0000-0000-0000FC7A0000}"/>
    <cellStyle name="Notas 2 4 19" xfId="31483" xr:uid="{00000000-0005-0000-0000-0000FD7A0000}"/>
    <cellStyle name="Notas 2 4 2" xfId="31484" xr:uid="{00000000-0005-0000-0000-0000FE7A0000}"/>
    <cellStyle name="Notas 2 4 2 10" xfId="31485" xr:uid="{00000000-0005-0000-0000-0000FF7A0000}"/>
    <cellStyle name="Notas 2 4 2 10 2" xfId="31486" xr:uid="{00000000-0005-0000-0000-0000007B0000}"/>
    <cellStyle name="Notas 2 4 2 10 3" xfId="31487" xr:uid="{00000000-0005-0000-0000-0000017B0000}"/>
    <cellStyle name="Notas 2 4 2 10 4" xfId="31488" xr:uid="{00000000-0005-0000-0000-0000027B0000}"/>
    <cellStyle name="Notas 2 4 2 10 5" xfId="31489" xr:uid="{00000000-0005-0000-0000-0000037B0000}"/>
    <cellStyle name="Notas 2 4 2 10 6" xfId="31490" xr:uid="{00000000-0005-0000-0000-0000047B0000}"/>
    <cellStyle name="Notas 2 4 2 11" xfId="31491" xr:uid="{00000000-0005-0000-0000-0000057B0000}"/>
    <cellStyle name="Notas 2 4 2 11 2" xfId="31492" xr:uid="{00000000-0005-0000-0000-0000067B0000}"/>
    <cellStyle name="Notas 2 4 2 11 3" xfId="31493" xr:uid="{00000000-0005-0000-0000-0000077B0000}"/>
    <cellStyle name="Notas 2 4 2 11 4" xfId="31494" xr:uid="{00000000-0005-0000-0000-0000087B0000}"/>
    <cellStyle name="Notas 2 4 2 11 5" xfId="31495" xr:uid="{00000000-0005-0000-0000-0000097B0000}"/>
    <cellStyle name="Notas 2 4 2 11 6" xfId="31496" xr:uid="{00000000-0005-0000-0000-00000A7B0000}"/>
    <cellStyle name="Notas 2 4 2 12" xfId="31497" xr:uid="{00000000-0005-0000-0000-00000B7B0000}"/>
    <cellStyle name="Notas 2 4 2 12 2" xfId="31498" xr:uid="{00000000-0005-0000-0000-00000C7B0000}"/>
    <cellStyle name="Notas 2 4 2 12 3" xfId="31499" xr:uid="{00000000-0005-0000-0000-00000D7B0000}"/>
    <cellStyle name="Notas 2 4 2 12 4" xfId="31500" xr:uid="{00000000-0005-0000-0000-00000E7B0000}"/>
    <cellStyle name="Notas 2 4 2 12 5" xfId="31501" xr:uid="{00000000-0005-0000-0000-00000F7B0000}"/>
    <cellStyle name="Notas 2 4 2 12 6" xfId="31502" xr:uid="{00000000-0005-0000-0000-0000107B0000}"/>
    <cellStyle name="Notas 2 4 2 13" xfId="31503" xr:uid="{00000000-0005-0000-0000-0000117B0000}"/>
    <cellStyle name="Notas 2 4 2 13 2" xfId="31504" xr:uid="{00000000-0005-0000-0000-0000127B0000}"/>
    <cellStyle name="Notas 2 4 2 13 3" xfId="31505" xr:uid="{00000000-0005-0000-0000-0000137B0000}"/>
    <cellStyle name="Notas 2 4 2 13 4" xfId="31506" xr:uid="{00000000-0005-0000-0000-0000147B0000}"/>
    <cellStyle name="Notas 2 4 2 13 5" xfId="31507" xr:uid="{00000000-0005-0000-0000-0000157B0000}"/>
    <cellStyle name="Notas 2 4 2 13 6" xfId="31508" xr:uid="{00000000-0005-0000-0000-0000167B0000}"/>
    <cellStyle name="Notas 2 4 2 14" xfId="31509" xr:uid="{00000000-0005-0000-0000-0000177B0000}"/>
    <cellStyle name="Notas 2 4 2 14 2" xfId="31510" xr:uid="{00000000-0005-0000-0000-0000187B0000}"/>
    <cellStyle name="Notas 2 4 2 14 3" xfId="31511" xr:uid="{00000000-0005-0000-0000-0000197B0000}"/>
    <cellStyle name="Notas 2 4 2 14 4" xfId="31512" xr:uid="{00000000-0005-0000-0000-00001A7B0000}"/>
    <cellStyle name="Notas 2 4 2 14 5" xfId="31513" xr:uid="{00000000-0005-0000-0000-00001B7B0000}"/>
    <cellStyle name="Notas 2 4 2 14 6" xfId="31514" xr:uid="{00000000-0005-0000-0000-00001C7B0000}"/>
    <cellStyle name="Notas 2 4 2 15" xfId="31515" xr:uid="{00000000-0005-0000-0000-00001D7B0000}"/>
    <cellStyle name="Notas 2 4 2 16" xfId="31516" xr:uid="{00000000-0005-0000-0000-00001E7B0000}"/>
    <cellStyle name="Notas 2 4 2 17" xfId="31517" xr:uid="{00000000-0005-0000-0000-00001F7B0000}"/>
    <cellStyle name="Notas 2 4 2 18" xfId="31518" xr:uid="{00000000-0005-0000-0000-0000207B0000}"/>
    <cellStyle name="Notas 2 4 2 19" xfId="31519" xr:uid="{00000000-0005-0000-0000-0000217B0000}"/>
    <cellStyle name="Notas 2 4 2 2" xfId="31520" xr:uid="{00000000-0005-0000-0000-0000227B0000}"/>
    <cellStyle name="Notas 2 4 2 2 10" xfId="31521" xr:uid="{00000000-0005-0000-0000-0000237B0000}"/>
    <cellStyle name="Notas 2 4 2 2 11" xfId="31522" xr:uid="{00000000-0005-0000-0000-0000247B0000}"/>
    <cellStyle name="Notas 2 4 2 2 12" xfId="31523" xr:uid="{00000000-0005-0000-0000-0000257B0000}"/>
    <cellStyle name="Notas 2 4 2 2 13" xfId="31524" xr:uid="{00000000-0005-0000-0000-0000267B0000}"/>
    <cellStyle name="Notas 2 4 2 2 14" xfId="31525" xr:uid="{00000000-0005-0000-0000-0000277B0000}"/>
    <cellStyle name="Notas 2 4 2 2 2" xfId="31526" xr:uid="{00000000-0005-0000-0000-0000287B0000}"/>
    <cellStyle name="Notas 2 4 2 2 2 2" xfId="31527" xr:uid="{00000000-0005-0000-0000-0000297B0000}"/>
    <cellStyle name="Notas 2 4 2 2 2 2 2" xfId="31528" xr:uid="{00000000-0005-0000-0000-00002A7B0000}"/>
    <cellStyle name="Notas 2 4 2 2 2 3" xfId="31529" xr:uid="{00000000-0005-0000-0000-00002B7B0000}"/>
    <cellStyle name="Notas 2 4 2 2 2 4" xfId="31530" xr:uid="{00000000-0005-0000-0000-00002C7B0000}"/>
    <cellStyle name="Notas 2 4 2 2 2 5" xfId="31531" xr:uid="{00000000-0005-0000-0000-00002D7B0000}"/>
    <cellStyle name="Notas 2 4 2 2 2 6" xfId="31532" xr:uid="{00000000-0005-0000-0000-00002E7B0000}"/>
    <cellStyle name="Notas 2 4 2 2 2 7" xfId="31533" xr:uid="{00000000-0005-0000-0000-00002F7B0000}"/>
    <cellStyle name="Notas 2 4 2 2 3" xfId="31534" xr:uid="{00000000-0005-0000-0000-0000307B0000}"/>
    <cellStyle name="Notas 2 4 2 2 3 2" xfId="31535" xr:uid="{00000000-0005-0000-0000-0000317B0000}"/>
    <cellStyle name="Notas 2 4 2 2 3 3" xfId="31536" xr:uid="{00000000-0005-0000-0000-0000327B0000}"/>
    <cellStyle name="Notas 2 4 2 2 3 4" xfId="31537" xr:uid="{00000000-0005-0000-0000-0000337B0000}"/>
    <cellStyle name="Notas 2 4 2 2 3 5" xfId="31538" xr:uid="{00000000-0005-0000-0000-0000347B0000}"/>
    <cellStyle name="Notas 2 4 2 2 3 6" xfId="31539" xr:uid="{00000000-0005-0000-0000-0000357B0000}"/>
    <cellStyle name="Notas 2 4 2 2 3 7" xfId="31540" xr:uid="{00000000-0005-0000-0000-0000367B0000}"/>
    <cellStyle name="Notas 2 4 2 2 4" xfId="31541" xr:uid="{00000000-0005-0000-0000-0000377B0000}"/>
    <cellStyle name="Notas 2 4 2 2 4 2" xfId="31542" xr:uid="{00000000-0005-0000-0000-0000387B0000}"/>
    <cellStyle name="Notas 2 4 2 2 4 3" xfId="31543" xr:uid="{00000000-0005-0000-0000-0000397B0000}"/>
    <cellStyle name="Notas 2 4 2 2 4 4" xfId="31544" xr:uid="{00000000-0005-0000-0000-00003A7B0000}"/>
    <cellStyle name="Notas 2 4 2 2 4 5" xfId="31545" xr:uid="{00000000-0005-0000-0000-00003B7B0000}"/>
    <cellStyle name="Notas 2 4 2 2 4 6" xfId="31546" xr:uid="{00000000-0005-0000-0000-00003C7B0000}"/>
    <cellStyle name="Notas 2 4 2 2 4 7" xfId="31547" xr:uid="{00000000-0005-0000-0000-00003D7B0000}"/>
    <cellStyle name="Notas 2 4 2 2 5" xfId="31548" xr:uid="{00000000-0005-0000-0000-00003E7B0000}"/>
    <cellStyle name="Notas 2 4 2 2 5 2" xfId="31549" xr:uid="{00000000-0005-0000-0000-00003F7B0000}"/>
    <cellStyle name="Notas 2 4 2 2 5 3" xfId="31550" xr:uid="{00000000-0005-0000-0000-0000407B0000}"/>
    <cellStyle name="Notas 2 4 2 2 5 4" xfId="31551" xr:uid="{00000000-0005-0000-0000-0000417B0000}"/>
    <cellStyle name="Notas 2 4 2 2 5 5" xfId="31552" xr:uid="{00000000-0005-0000-0000-0000427B0000}"/>
    <cellStyle name="Notas 2 4 2 2 5 6" xfId="31553" xr:uid="{00000000-0005-0000-0000-0000437B0000}"/>
    <cellStyle name="Notas 2 4 2 2 5 7" xfId="31554" xr:uid="{00000000-0005-0000-0000-0000447B0000}"/>
    <cellStyle name="Notas 2 4 2 2 6" xfId="31555" xr:uid="{00000000-0005-0000-0000-0000457B0000}"/>
    <cellStyle name="Notas 2 4 2 2 6 2" xfId="31556" xr:uid="{00000000-0005-0000-0000-0000467B0000}"/>
    <cellStyle name="Notas 2 4 2 2 6 3" xfId="31557" xr:uid="{00000000-0005-0000-0000-0000477B0000}"/>
    <cellStyle name="Notas 2 4 2 2 6 4" xfId="31558" xr:uid="{00000000-0005-0000-0000-0000487B0000}"/>
    <cellStyle name="Notas 2 4 2 2 6 5" xfId="31559" xr:uid="{00000000-0005-0000-0000-0000497B0000}"/>
    <cellStyle name="Notas 2 4 2 2 6 6" xfId="31560" xr:uid="{00000000-0005-0000-0000-00004A7B0000}"/>
    <cellStyle name="Notas 2 4 2 2 6 7" xfId="31561" xr:uid="{00000000-0005-0000-0000-00004B7B0000}"/>
    <cellStyle name="Notas 2 4 2 2 7" xfId="31562" xr:uid="{00000000-0005-0000-0000-00004C7B0000}"/>
    <cellStyle name="Notas 2 4 2 2 7 2" xfId="31563" xr:uid="{00000000-0005-0000-0000-00004D7B0000}"/>
    <cellStyle name="Notas 2 4 2 2 7 3" xfId="31564" xr:uid="{00000000-0005-0000-0000-00004E7B0000}"/>
    <cellStyle name="Notas 2 4 2 2 7 4" xfId="31565" xr:uid="{00000000-0005-0000-0000-00004F7B0000}"/>
    <cellStyle name="Notas 2 4 2 2 7 5" xfId="31566" xr:uid="{00000000-0005-0000-0000-0000507B0000}"/>
    <cellStyle name="Notas 2 4 2 2 7 6" xfId="31567" xr:uid="{00000000-0005-0000-0000-0000517B0000}"/>
    <cellStyle name="Notas 2 4 2 2 8" xfId="31568" xr:uid="{00000000-0005-0000-0000-0000527B0000}"/>
    <cellStyle name="Notas 2 4 2 2 8 2" xfId="31569" xr:uid="{00000000-0005-0000-0000-0000537B0000}"/>
    <cellStyle name="Notas 2 4 2 2 8 3" xfId="31570" xr:uid="{00000000-0005-0000-0000-0000547B0000}"/>
    <cellStyle name="Notas 2 4 2 2 8 4" xfId="31571" xr:uid="{00000000-0005-0000-0000-0000557B0000}"/>
    <cellStyle name="Notas 2 4 2 2 8 5" xfId="31572" xr:uid="{00000000-0005-0000-0000-0000567B0000}"/>
    <cellStyle name="Notas 2 4 2 2 8 6" xfId="31573" xr:uid="{00000000-0005-0000-0000-0000577B0000}"/>
    <cellStyle name="Notas 2 4 2 2 9" xfId="31574" xr:uid="{00000000-0005-0000-0000-0000587B0000}"/>
    <cellStyle name="Notas 2 4 2 20" xfId="31575" xr:uid="{00000000-0005-0000-0000-0000597B0000}"/>
    <cellStyle name="Notas 2 4 2 3" xfId="31576" xr:uid="{00000000-0005-0000-0000-00005A7B0000}"/>
    <cellStyle name="Notas 2 4 2 3 10" xfId="31577" xr:uid="{00000000-0005-0000-0000-00005B7B0000}"/>
    <cellStyle name="Notas 2 4 2 3 11" xfId="31578" xr:uid="{00000000-0005-0000-0000-00005C7B0000}"/>
    <cellStyle name="Notas 2 4 2 3 12" xfId="31579" xr:uid="{00000000-0005-0000-0000-00005D7B0000}"/>
    <cellStyle name="Notas 2 4 2 3 13" xfId="31580" xr:uid="{00000000-0005-0000-0000-00005E7B0000}"/>
    <cellStyle name="Notas 2 4 2 3 14" xfId="31581" xr:uid="{00000000-0005-0000-0000-00005F7B0000}"/>
    <cellStyle name="Notas 2 4 2 3 2" xfId="31582" xr:uid="{00000000-0005-0000-0000-0000607B0000}"/>
    <cellStyle name="Notas 2 4 2 3 2 2" xfId="31583" xr:uid="{00000000-0005-0000-0000-0000617B0000}"/>
    <cellStyle name="Notas 2 4 2 3 2 3" xfId="31584" xr:uid="{00000000-0005-0000-0000-0000627B0000}"/>
    <cellStyle name="Notas 2 4 2 3 2 4" xfId="31585" xr:uid="{00000000-0005-0000-0000-0000637B0000}"/>
    <cellStyle name="Notas 2 4 2 3 2 5" xfId="31586" xr:uid="{00000000-0005-0000-0000-0000647B0000}"/>
    <cellStyle name="Notas 2 4 2 3 2 6" xfId="31587" xr:uid="{00000000-0005-0000-0000-0000657B0000}"/>
    <cellStyle name="Notas 2 4 2 3 2 7" xfId="31588" xr:uid="{00000000-0005-0000-0000-0000667B0000}"/>
    <cellStyle name="Notas 2 4 2 3 3" xfId="31589" xr:uid="{00000000-0005-0000-0000-0000677B0000}"/>
    <cellStyle name="Notas 2 4 2 3 3 2" xfId="31590" xr:uid="{00000000-0005-0000-0000-0000687B0000}"/>
    <cellStyle name="Notas 2 4 2 3 3 3" xfId="31591" xr:uid="{00000000-0005-0000-0000-0000697B0000}"/>
    <cellStyle name="Notas 2 4 2 3 3 4" xfId="31592" xr:uid="{00000000-0005-0000-0000-00006A7B0000}"/>
    <cellStyle name="Notas 2 4 2 3 3 5" xfId="31593" xr:uid="{00000000-0005-0000-0000-00006B7B0000}"/>
    <cellStyle name="Notas 2 4 2 3 3 6" xfId="31594" xr:uid="{00000000-0005-0000-0000-00006C7B0000}"/>
    <cellStyle name="Notas 2 4 2 3 4" xfId="31595" xr:uid="{00000000-0005-0000-0000-00006D7B0000}"/>
    <cellStyle name="Notas 2 4 2 3 4 2" xfId="31596" xr:uid="{00000000-0005-0000-0000-00006E7B0000}"/>
    <cellStyle name="Notas 2 4 2 3 4 3" xfId="31597" xr:uid="{00000000-0005-0000-0000-00006F7B0000}"/>
    <cellStyle name="Notas 2 4 2 3 4 4" xfId="31598" xr:uid="{00000000-0005-0000-0000-0000707B0000}"/>
    <cellStyle name="Notas 2 4 2 3 4 5" xfId="31599" xr:uid="{00000000-0005-0000-0000-0000717B0000}"/>
    <cellStyle name="Notas 2 4 2 3 4 6" xfId="31600" xr:uid="{00000000-0005-0000-0000-0000727B0000}"/>
    <cellStyle name="Notas 2 4 2 3 5" xfId="31601" xr:uid="{00000000-0005-0000-0000-0000737B0000}"/>
    <cellStyle name="Notas 2 4 2 3 5 2" xfId="31602" xr:uid="{00000000-0005-0000-0000-0000747B0000}"/>
    <cellStyle name="Notas 2 4 2 3 5 3" xfId="31603" xr:uid="{00000000-0005-0000-0000-0000757B0000}"/>
    <cellStyle name="Notas 2 4 2 3 5 4" xfId="31604" xr:uid="{00000000-0005-0000-0000-0000767B0000}"/>
    <cellStyle name="Notas 2 4 2 3 5 5" xfId="31605" xr:uid="{00000000-0005-0000-0000-0000777B0000}"/>
    <cellStyle name="Notas 2 4 2 3 5 6" xfId="31606" xr:uid="{00000000-0005-0000-0000-0000787B0000}"/>
    <cellStyle name="Notas 2 4 2 3 6" xfId="31607" xr:uid="{00000000-0005-0000-0000-0000797B0000}"/>
    <cellStyle name="Notas 2 4 2 3 6 2" xfId="31608" xr:uid="{00000000-0005-0000-0000-00007A7B0000}"/>
    <cellStyle name="Notas 2 4 2 3 6 3" xfId="31609" xr:uid="{00000000-0005-0000-0000-00007B7B0000}"/>
    <cellStyle name="Notas 2 4 2 3 6 4" xfId="31610" xr:uid="{00000000-0005-0000-0000-00007C7B0000}"/>
    <cellStyle name="Notas 2 4 2 3 6 5" xfId="31611" xr:uid="{00000000-0005-0000-0000-00007D7B0000}"/>
    <cellStyle name="Notas 2 4 2 3 6 6" xfId="31612" xr:uid="{00000000-0005-0000-0000-00007E7B0000}"/>
    <cellStyle name="Notas 2 4 2 3 7" xfId="31613" xr:uid="{00000000-0005-0000-0000-00007F7B0000}"/>
    <cellStyle name="Notas 2 4 2 3 7 2" xfId="31614" xr:uid="{00000000-0005-0000-0000-0000807B0000}"/>
    <cellStyle name="Notas 2 4 2 3 7 3" xfId="31615" xr:uid="{00000000-0005-0000-0000-0000817B0000}"/>
    <cellStyle name="Notas 2 4 2 3 7 4" xfId="31616" xr:uid="{00000000-0005-0000-0000-0000827B0000}"/>
    <cellStyle name="Notas 2 4 2 3 7 5" xfId="31617" xr:uid="{00000000-0005-0000-0000-0000837B0000}"/>
    <cellStyle name="Notas 2 4 2 3 7 6" xfId="31618" xr:uid="{00000000-0005-0000-0000-0000847B0000}"/>
    <cellStyle name="Notas 2 4 2 3 8" xfId="31619" xr:uid="{00000000-0005-0000-0000-0000857B0000}"/>
    <cellStyle name="Notas 2 4 2 3 8 2" xfId="31620" xr:uid="{00000000-0005-0000-0000-0000867B0000}"/>
    <cellStyle name="Notas 2 4 2 3 8 3" xfId="31621" xr:uid="{00000000-0005-0000-0000-0000877B0000}"/>
    <cellStyle name="Notas 2 4 2 3 8 4" xfId="31622" xr:uid="{00000000-0005-0000-0000-0000887B0000}"/>
    <cellStyle name="Notas 2 4 2 3 8 5" xfId="31623" xr:uid="{00000000-0005-0000-0000-0000897B0000}"/>
    <cellStyle name="Notas 2 4 2 3 8 6" xfId="31624" xr:uid="{00000000-0005-0000-0000-00008A7B0000}"/>
    <cellStyle name="Notas 2 4 2 3 9" xfId="31625" xr:uid="{00000000-0005-0000-0000-00008B7B0000}"/>
    <cellStyle name="Notas 2 4 2 4" xfId="31626" xr:uid="{00000000-0005-0000-0000-00008C7B0000}"/>
    <cellStyle name="Notas 2 4 2 4 10" xfId="31627" xr:uid="{00000000-0005-0000-0000-00008D7B0000}"/>
    <cellStyle name="Notas 2 4 2 4 11" xfId="31628" xr:uid="{00000000-0005-0000-0000-00008E7B0000}"/>
    <cellStyle name="Notas 2 4 2 4 12" xfId="31629" xr:uid="{00000000-0005-0000-0000-00008F7B0000}"/>
    <cellStyle name="Notas 2 4 2 4 13" xfId="31630" xr:uid="{00000000-0005-0000-0000-0000907B0000}"/>
    <cellStyle name="Notas 2 4 2 4 14" xfId="31631" xr:uid="{00000000-0005-0000-0000-0000917B0000}"/>
    <cellStyle name="Notas 2 4 2 4 2" xfId="31632" xr:uid="{00000000-0005-0000-0000-0000927B0000}"/>
    <cellStyle name="Notas 2 4 2 4 2 2" xfId="31633" xr:uid="{00000000-0005-0000-0000-0000937B0000}"/>
    <cellStyle name="Notas 2 4 2 4 2 3" xfId="31634" xr:uid="{00000000-0005-0000-0000-0000947B0000}"/>
    <cellStyle name="Notas 2 4 2 4 2 4" xfId="31635" xr:uid="{00000000-0005-0000-0000-0000957B0000}"/>
    <cellStyle name="Notas 2 4 2 4 2 5" xfId="31636" xr:uid="{00000000-0005-0000-0000-0000967B0000}"/>
    <cellStyle name="Notas 2 4 2 4 2 6" xfId="31637" xr:uid="{00000000-0005-0000-0000-0000977B0000}"/>
    <cellStyle name="Notas 2 4 2 4 2 7" xfId="31638" xr:uid="{00000000-0005-0000-0000-0000987B0000}"/>
    <cellStyle name="Notas 2 4 2 4 3" xfId="31639" xr:uid="{00000000-0005-0000-0000-0000997B0000}"/>
    <cellStyle name="Notas 2 4 2 4 3 2" xfId="31640" xr:uid="{00000000-0005-0000-0000-00009A7B0000}"/>
    <cellStyle name="Notas 2 4 2 4 3 3" xfId="31641" xr:uid="{00000000-0005-0000-0000-00009B7B0000}"/>
    <cellStyle name="Notas 2 4 2 4 3 4" xfId="31642" xr:uid="{00000000-0005-0000-0000-00009C7B0000}"/>
    <cellStyle name="Notas 2 4 2 4 3 5" xfId="31643" xr:uid="{00000000-0005-0000-0000-00009D7B0000}"/>
    <cellStyle name="Notas 2 4 2 4 3 6" xfId="31644" xr:uid="{00000000-0005-0000-0000-00009E7B0000}"/>
    <cellStyle name="Notas 2 4 2 4 4" xfId="31645" xr:uid="{00000000-0005-0000-0000-00009F7B0000}"/>
    <cellStyle name="Notas 2 4 2 4 4 2" xfId="31646" xr:uid="{00000000-0005-0000-0000-0000A07B0000}"/>
    <cellStyle name="Notas 2 4 2 4 4 3" xfId="31647" xr:uid="{00000000-0005-0000-0000-0000A17B0000}"/>
    <cellStyle name="Notas 2 4 2 4 4 4" xfId="31648" xr:uid="{00000000-0005-0000-0000-0000A27B0000}"/>
    <cellStyle name="Notas 2 4 2 4 4 5" xfId="31649" xr:uid="{00000000-0005-0000-0000-0000A37B0000}"/>
    <cellStyle name="Notas 2 4 2 4 4 6" xfId="31650" xr:uid="{00000000-0005-0000-0000-0000A47B0000}"/>
    <cellStyle name="Notas 2 4 2 4 5" xfId="31651" xr:uid="{00000000-0005-0000-0000-0000A57B0000}"/>
    <cellStyle name="Notas 2 4 2 4 5 2" xfId="31652" xr:uid="{00000000-0005-0000-0000-0000A67B0000}"/>
    <cellStyle name="Notas 2 4 2 4 5 3" xfId="31653" xr:uid="{00000000-0005-0000-0000-0000A77B0000}"/>
    <cellStyle name="Notas 2 4 2 4 5 4" xfId="31654" xr:uid="{00000000-0005-0000-0000-0000A87B0000}"/>
    <cellStyle name="Notas 2 4 2 4 5 5" xfId="31655" xr:uid="{00000000-0005-0000-0000-0000A97B0000}"/>
    <cellStyle name="Notas 2 4 2 4 5 6" xfId="31656" xr:uid="{00000000-0005-0000-0000-0000AA7B0000}"/>
    <cellStyle name="Notas 2 4 2 4 6" xfId="31657" xr:uid="{00000000-0005-0000-0000-0000AB7B0000}"/>
    <cellStyle name="Notas 2 4 2 4 6 2" xfId="31658" xr:uid="{00000000-0005-0000-0000-0000AC7B0000}"/>
    <cellStyle name="Notas 2 4 2 4 6 3" xfId="31659" xr:uid="{00000000-0005-0000-0000-0000AD7B0000}"/>
    <cellStyle name="Notas 2 4 2 4 6 4" xfId="31660" xr:uid="{00000000-0005-0000-0000-0000AE7B0000}"/>
    <cellStyle name="Notas 2 4 2 4 6 5" xfId="31661" xr:uid="{00000000-0005-0000-0000-0000AF7B0000}"/>
    <cellStyle name="Notas 2 4 2 4 6 6" xfId="31662" xr:uid="{00000000-0005-0000-0000-0000B07B0000}"/>
    <cellStyle name="Notas 2 4 2 4 7" xfId="31663" xr:uid="{00000000-0005-0000-0000-0000B17B0000}"/>
    <cellStyle name="Notas 2 4 2 4 7 2" xfId="31664" xr:uid="{00000000-0005-0000-0000-0000B27B0000}"/>
    <cellStyle name="Notas 2 4 2 4 7 3" xfId="31665" xr:uid="{00000000-0005-0000-0000-0000B37B0000}"/>
    <cellStyle name="Notas 2 4 2 4 7 4" xfId="31666" xr:uid="{00000000-0005-0000-0000-0000B47B0000}"/>
    <cellStyle name="Notas 2 4 2 4 7 5" xfId="31667" xr:uid="{00000000-0005-0000-0000-0000B57B0000}"/>
    <cellStyle name="Notas 2 4 2 4 7 6" xfId="31668" xr:uid="{00000000-0005-0000-0000-0000B67B0000}"/>
    <cellStyle name="Notas 2 4 2 4 8" xfId="31669" xr:uid="{00000000-0005-0000-0000-0000B77B0000}"/>
    <cellStyle name="Notas 2 4 2 4 8 2" xfId="31670" xr:uid="{00000000-0005-0000-0000-0000B87B0000}"/>
    <cellStyle name="Notas 2 4 2 4 8 3" xfId="31671" xr:uid="{00000000-0005-0000-0000-0000B97B0000}"/>
    <cellStyle name="Notas 2 4 2 4 8 4" xfId="31672" xr:uid="{00000000-0005-0000-0000-0000BA7B0000}"/>
    <cellStyle name="Notas 2 4 2 4 8 5" xfId="31673" xr:uid="{00000000-0005-0000-0000-0000BB7B0000}"/>
    <cellStyle name="Notas 2 4 2 4 8 6" xfId="31674" xr:uid="{00000000-0005-0000-0000-0000BC7B0000}"/>
    <cellStyle name="Notas 2 4 2 4 9" xfId="31675" xr:uid="{00000000-0005-0000-0000-0000BD7B0000}"/>
    <cellStyle name="Notas 2 4 2 5" xfId="31676" xr:uid="{00000000-0005-0000-0000-0000BE7B0000}"/>
    <cellStyle name="Notas 2 4 2 5 10" xfId="31677" xr:uid="{00000000-0005-0000-0000-0000BF7B0000}"/>
    <cellStyle name="Notas 2 4 2 5 11" xfId="31678" xr:uid="{00000000-0005-0000-0000-0000C07B0000}"/>
    <cellStyle name="Notas 2 4 2 5 12" xfId="31679" xr:uid="{00000000-0005-0000-0000-0000C17B0000}"/>
    <cellStyle name="Notas 2 4 2 5 13" xfId="31680" xr:uid="{00000000-0005-0000-0000-0000C27B0000}"/>
    <cellStyle name="Notas 2 4 2 5 14" xfId="31681" xr:uid="{00000000-0005-0000-0000-0000C37B0000}"/>
    <cellStyle name="Notas 2 4 2 5 2" xfId="31682" xr:uid="{00000000-0005-0000-0000-0000C47B0000}"/>
    <cellStyle name="Notas 2 4 2 5 2 2" xfId="31683" xr:uid="{00000000-0005-0000-0000-0000C57B0000}"/>
    <cellStyle name="Notas 2 4 2 5 2 3" xfId="31684" xr:uid="{00000000-0005-0000-0000-0000C67B0000}"/>
    <cellStyle name="Notas 2 4 2 5 2 4" xfId="31685" xr:uid="{00000000-0005-0000-0000-0000C77B0000}"/>
    <cellStyle name="Notas 2 4 2 5 2 5" xfId="31686" xr:uid="{00000000-0005-0000-0000-0000C87B0000}"/>
    <cellStyle name="Notas 2 4 2 5 2 6" xfId="31687" xr:uid="{00000000-0005-0000-0000-0000C97B0000}"/>
    <cellStyle name="Notas 2 4 2 5 3" xfId="31688" xr:uid="{00000000-0005-0000-0000-0000CA7B0000}"/>
    <cellStyle name="Notas 2 4 2 5 3 2" xfId="31689" xr:uid="{00000000-0005-0000-0000-0000CB7B0000}"/>
    <cellStyle name="Notas 2 4 2 5 3 3" xfId="31690" xr:uid="{00000000-0005-0000-0000-0000CC7B0000}"/>
    <cellStyle name="Notas 2 4 2 5 3 4" xfId="31691" xr:uid="{00000000-0005-0000-0000-0000CD7B0000}"/>
    <cellStyle name="Notas 2 4 2 5 3 5" xfId="31692" xr:uid="{00000000-0005-0000-0000-0000CE7B0000}"/>
    <cellStyle name="Notas 2 4 2 5 3 6" xfId="31693" xr:uid="{00000000-0005-0000-0000-0000CF7B0000}"/>
    <cellStyle name="Notas 2 4 2 5 4" xfId="31694" xr:uid="{00000000-0005-0000-0000-0000D07B0000}"/>
    <cellStyle name="Notas 2 4 2 5 4 2" xfId="31695" xr:uid="{00000000-0005-0000-0000-0000D17B0000}"/>
    <cellStyle name="Notas 2 4 2 5 4 3" xfId="31696" xr:uid="{00000000-0005-0000-0000-0000D27B0000}"/>
    <cellStyle name="Notas 2 4 2 5 4 4" xfId="31697" xr:uid="{00000000-0005-0000-0000-0000D37B0000}"/>
    <cellStyle name="Notas 2 4 2 5 4 5" xfId="31698" xr:uid="{00000000-0005-0000-0000-0000D47B0000}"/>
    <cellStyle name="Notas 2 4 2 5 4 6" xfId="31699" xr:uid="{00000000-0005-0000-0000-0000D57B0000}"/>
    <cellStyle name="Notas 2 4 2 5 5" xfId="31700" xr:uid="{00000000-0005-0000-0000-0000D67B0000}"/>
    <cellStyle name="Notas 2 4 2 5 5 2" xfId="31701" xr:uid="{00000000-0005-0000-0000-0000D77B0000}"/>
    <cellStyle name="Notas 2 4 2 5 5 3" xfId="31702" xr:uid="{00000000-0005-0000-0000-0000D87B0000}"/>
    <cellStyle name="Notas 2 4 2 5 5 4" xfId="31703" xr:uid="{00000000-0005-0000-0000-0000D97B0000}"/>
    <cellStyle name="Notas 2 4 2 5 5 5" xfId="31704" xr:uid="{00000000-0005-0000-0000-0000DA7B0000}"/>
    <cellStyle name="Notas 2 4 2 5 5 6" xfId="31705" xr:uid="{00000000-0005-0000-0000-0000DB7B0000}"/>
    <cellStyle name="Notas 2 4 2 5 6" xfId="31706" xr:uid="{00000000-0005-0000-0000-0000DC7B0000}"/>
    <cellStyle name="Notas 2 4 2 5 6 2" xfId="31707" xr:uid="{00000000-0005-0000-0000-0000DD7B0000}"/>
    <cellStyle name="Notas 2 4 2 5 6 3" xfId="31708" xr:uid="{00000000-0005-0000-0000-0000DE7B0000}"/>
    <cellStyle name="Notas 2 4 2 5 6 4" xfId="31709" xr:uid="{00000000-0005-0000-0000-0000DF7B0000}"/>
    <cellStyle name="Notas 2 4 2 5 6 5" xfId="31710" xr:uid="{00000000-0005-0000-0000-0000E07B0000}"/>
    <cellStyle name="Notas 2 4 2 5 6 6" xfId="31711" xr:uid="{00000000-0005-0000-0000-0000E17B0000}"/>
    <cellStyle name="Notas 2 4 2 5 7" xfId="31712" xr:uid="{00000000-0005-0000-0000-0000E27B0000}"/>
    <cellStyle name="Notas 2 4 2 5 7 2" xfId="31713" xr:uid="{00000000-0005-0000-0000-0000E37B0000}"/>
    <cellStyle name="Notas 2 4 2 5 7 3" xfId="31714" xr:uid="{00000000-0005-0000-0000-0000E47B0000}"/>
    <cellStyle name="Notas 2 4 2 5 7 4" xfId="31715" xr:uid="{00000000-0005-0000-0000-0000E57B0000}"/>
    <cellStyle name="Notas 2 4 2 5 7 5" xfId="31716" xr:uid="{00000000-0005-0000-0000-0000E67B0000}"/>
    <cellStyle name="Notas 2 4 2 5 7 6" xfId="31717" xr:uid="{00000000-0005-0000-0000-0000E77B0000}"/>
    <cellStyle name="Notas 2 4 2 5 8" xfId="31718" xr:uid="{00000000-0005-0000-0000-0000E87B0000}"/>
    <cellStyle name="Notas 2 4 2 5 8 2" xfId="31719" xr:uid="{00000000-0005-0000-0000-0000E97B0000}"/>
    <cellStyle name="Notas 2 4 2 5 8 3" xfId="31720" xr:uid="{00000000-0005-0000-0000-0000EA7B0000}"/>
    <cellStyle name="Notas 2 4 2 5 8 4" xfId="31721" xr:uid="{00000000-0005-0000-0000-0000EB7B0000}"/>
    <cellStyle name="Notas 2 4 2 5 8 5" xfId="31722" xr:uid="{00000000-0005-0000-0000-0000EC7B0000}"/>
    <cellStyle name="Notas 2 4 2 5 8 6" xfId="31723" xr:uid="{00000000-0005-0000-0000-0000ED7B0000}"/>
    <cellStyle name="Notas 2 4 2 5 9" xfId="31724" xr:uid="{00000000-0005-0000-0000-0000EE7B0000}"/>
    <cellStyle name="Notas 2 4 2 6" xfId="31725" xr:uid="{00000000-0005-0000-0000-0000EF7B0000}"/>
    <cellStyle name="Notas 2 4 2 6 10" xfId="31726" xr:uid="{00000000-0005-0000-0000-0000F07B0000}"/>
    <cellStyle name="Notas 2 4 2 6 11" xfId="31727" xr:uid="{00000000-0005-0000-0000-0000F17B0000}"/>
    <cellStyle name="Notas 2 4 2 6 12" xfId="31728" xr:uid="{00000000-0005-0000-0000-0000F27B0000}"/>
    <cellStyle name="Notas 2 4 2 6 13" xfId="31729" xr:uid="{00000000-0005-0000-0000-0000F37B0000}"/>
    <cellStyle name="Notas 2 4 2 6 2" xfId="31730" xr:uid="{00000000-0005-0000-0000-0000F47B0000}"/>
    <cellStyle name="Notas 2 4 2 6 2 2" xfId="31731" xr:uid="{00000000-0005-0000-0000-0000F57B0000}"/>
    <cellStyle name="Notas 2 4 2 6 2 3" xfId="31732" xr:uid="{00000000-0005-0000-0000-0000F67B0000}"/>
    <cellStyle name="Notas 2 4 2 6 2 4" xfId="31733" xr:uid="{00000000-0005-0000-0000-0000F77B0000}"/>
    <cellStyle name="Notas 2 4 2 6 2 5" xfId="31734" xr:uid="{00000000-0005-0000-0000-0000F87B0000}"/>
    <cellStyle name="Notas 2 4 2 6 2 6" xfId="31735" xr:uid="{00000000-0005-0000-0000-0000F97B0000}"/>
    <cellStyle name="Notas 2 4 2 6 3" xfId="31736" xr:uid="{00000000-0005-0000-0000-0000FA7B0000}"/>
    <cellStyle name="Notas 2 4 2 6 3 2" xfId="31737" xr:uid="{00000000-0005-0000-0000-0000FB7B0000}"/>
    <cellStyle name="Notas 2 4 2 6 3 3" xfId="31738" xr:uid="{00000000-0005-0000-0000-0000FC7B0000}"/>
    <cellStyle name="Notas 2 4 2 6 3 4" xfId="31739" xr:uid="{00000000-0005-0000-0000-0000FD7B0000}"/>
    <cellStyle name="Notas 2 4 2 6 3 5" xfId="31740" xr:uid="{00000000-0005-0000-0000-0000FE7B0000}"/>
    <cellStyle name="Notas 2 4 2 6 3 6" xfId="31741" xr:uid="{00000000-0005-0000-0000-0000FF7B0000}"/>
    <cellStyle name="Notas 2 4 2 6 4" xfId="31742" xr:uid="{00000000-0005-0000-0000-0000007C0000}"/>
    <cellStyle name="Notas 2 4 2 6 4 2" xfId="31743" xr:uid="{00000000-0005-0000-0000-0000017C0000}"/>
    <cellStyle name="Notas 2 4 2 6 4 3" xfId="31744" xr:uid="{00000000-0005-0000-0000-0000027C0000}"/>
    <cellStyle name="Notas 2 4 2 6 4 4" xfId="31745" xr:uid="{00000000-0005-0000-0000-0000037C0000}"/>
    <cellStyle name="Notas 2 4 2 6 4 5" xfId="31746" xr:uid="{00000000-0005-0000-0000-0000047C0000}"/>
    <cellStyle name="Notas 2 4 2 6 4 6" xfId="31747" xr:uid="{00000000-0005-0000-0000-0000057C0000}"/>
    <cellStyle name="Notas 2 4 2 6 5" xfId="31748" xr:uid="{00000000-0005-0000-0000-0000067C0000}"/>
    <cellStyle name="Notas 2 4 2 6 5 2" xfId="31749" xr:uid="{00000000-0005-0000-0000-0000077C0000}"/>
    <cellStyle name="Notas 2 4 2 6 5 3" xfId="31750" xr:uid="{00000000-0005-0000-0000-0000087C0000}"/>
    <cellStyle name="Notas 2 4 2 6 5 4" xfId="31751" xr:uid="{00000000-0005-0000-0000-0000097C0000}"/>
    <cellStyle name="Notas 2 4 2 6 5 5" xfId="31752" xr:uid="{00000000-0005-0000-0000-00000A7C0000}"/>
    <cellStyle name="Notas 2 4 2 6 5 6" xfId="31753" xr:uid="{00000000-0005-0000-0000-00000B7C0000}"/>
    <cellStyle name="Notas 2 4 2 6 6" xfId="31754" xr:uid="{00000000-0005-0000-0000-00000C7C0000}"/>
    <cellStyle name="Notas 2 4 2 6 6 2" xfId="31755" xr:uid="{00000000-0005-0000-0000-00000D7C0000}"/>
    <cellStyle name="Notas 2 4 2 6 6 3" xfId="31756" xr:uid="{00000000-0005-0000-0000-00000E7C0000}"/>
    <cellStyle name="Notas 2 4 2 6 6 4" xfId="31757" xr:uid="{00000000-0005-0000-0000-00000F7C0000}"/>
    <cellStyle name="Notas 2 4 2 6 6 5" xfId="31758" xr:uid="{00000000-0005-0000-0000-0000107C0000}"/>
    <cellStyle name="Notas 2 4 2 6 6 6" xfId="31759" xr:uid="{00000000-0005-0000-0000-0000117C0000}"/>
    <cellStyle name="Notas 2 4 2 6 7" xfId="31760" xr:uid="{00000000-0005-0000-0000-0000127C0000}"/>
    <cellStyle name="Notas 2 4 2 6 7 2" xfId="31761" xr:uid="{00000000-0005-0000-0000-0000137C0000}"/>
    <cellStyle name="Notas 2 4 2 6 7 3" xfId="31762" xr:uid="{00000000-0005-0000-0000-0000147C0000}"/>
    <cellStyle name="Notas 2 4 2 6 7 4" xfId="31763" xr:uid="{00000000-0005-0000-0000-0000157C0000}"/>
    <cellStyle name="Notas 2 4 2 6 7 5" xfId="31764" xr:uid="{00000000-0005-0000-0000-0000167C0000}"/>
    <cellStyle name="Notas 2 4 2 6 7 6" xfId="31765" xr:uid="{00000000-0005-0000-0000-0000177C0000}"/>
    <cellStyle name="Notas 2 4 2 6 8" xfId="31766" xr:uid="{00000000-0005-0000-0000-0000187C0000}"/>
    <cellStyle name="Notas 2 4 2 6 8 2" xfId="31767" xr:uid="{00000000-0005-0000-0000-0000197C0000}"/>
    <cellStyle name="Notas 2 4 2 6 8 3" xfId="31768" xr:uid="{00000000-0005-0000-0000-00001A7C0000}"/>
    <cellStyle name="Notas 2 4 2 6 8 4" xfId="31769" xr:uid="{00000000-0005-0000-0000-00001B7C0000}"/>
    <cellStyle name="Notas 2 4 2 6 8 5" xfId="31770" xr:uid="{00000000-0005-0000-0000-00001C7C0000}"/>
    <cellStyle name="Notas 2 4 2 6 8 6" xfId="31771" xr:uid="{00000000-0005-0000-0000-00001D7C0000}"/>
    <cellStyle name="Notas 2 4 2 6 9" xfId="31772" xr:uid="{00000000-0005-0000-0000-00001E7C0000}"/>
    <cellStyle name="Notas 2 4 2 7" xfId="31773" xr:uid="{00000000-0005-0000-0000-00001F7C0000}"/>
    <cellStyle name="Notas 2 4 2 7 10" xfId="31774" xr:uid="{00000000-0005-0000-0000-0000207C0000}"/>
    <cellStyle name="Notas 2 4 2 7 11" xfId="31775" xr:uid="{00000000-0005-0000-0000-0000217C0000}"/>
    <cellStyle name="Notas 2 4 2 7 12" xfId="31776" xr:uid="{00000000-0005-0000-0000-0000227C0000}"/>
    <cellStyle name="Notas 2 4 2 7 13" xfId="31777" xr:uid="{00000000-0005-0000-0000-0000237C0000}"/>
    <cellStyle name="Notas 2 4 2 7 2" xfId="31778" xr:uid="{00000000-0005-0000-0000-0000247C0000}"/>
    <cellStyle name="Notas 2 4 2 7 2 2" xfId="31779" xr:uid="{00000000-0005-0000-0000-0000257C0000}"/>
    <cellStyle name="Notas 2 4 2 7 2 3" xfId="31780" xr:uid="{00000000-0005-0000-0000-0000267C0000}"/>
    <cellStyle name="Notas 2 4 2 7 2 4" xfId="31781" xr:uid="{00000000-0005-0000-0000-0000277C0000}"/>
    <cellStyle name="Notas 2 4 2 7 2 5" xfId="31782" xr:uid="{00000000-0005-0000-0000-0000287C0000}"/>
    <cellStyle name="Notas 2 4 2 7 2 6" xfId="31783" xr:uid="{00000000-0005-0000-0000-0000297C0000}"/>
    <cellStyle name="Notas 2 4 2 7 3" xfId="31784" xr:uid="{00000000-0005-0000-0000-00002A7C0000}"/>
    <cellStyle name="Notas 2 4 2 7 3 2" xfId="31785" xr:uid="{00000000-0005-0000-0000-00002B7C0000}"/>
    <cellStyle name="Notas 2 4 2 7 3 3" xfId="31786" xr:uid="{00000000-0005-0000-0000-00002C7C0000}"/>
    <cellStyle name="Notas 2 4 2 7 3 4" xfId="31787" xr:uid="{00000000-0005-0000-0000-00002D7C0000}"/>
    <cellStyle name="Notas 2 4 2 7 3 5" xfId="31788" xr:uid="{00000000-0005-0000-0000-00002E7C0000}"/>
    <cellStyle name="Notas 2 4 2 7 3 6" xfId="31789" xr:uid="{00000000-0005-0000-0000-00002F7C0000}"/>
    <cellStyle name="Notas 2 4 2 7 4" xfId="31790" xr:uid="{00000000-0005-0000-0000-0000307C0000}"/>
    <cellStyle name="Notas 2 4 2 7 4 2" xfId="31791" xr:uid="{00000000-0005-0000-0000-0000317C0000}"/>
    <cellStyle name="Notas 2 4 2 7 4 3" xfId="31792" xr:uid="{00000000-0005-0000-0000-0000327C0000}"/>
    <cellStyle name="Notas 2 4 2 7 4 4" xfId="31793" xr:uid="{00000000-0005-0000-0000-0000337C0000}"/>
    <cellStyle name="Notas 2 4 2 7 4 5" xfId="31794" xr:uid="{00000000-0005-0000-0000-0000347C0000}"/>
    <cellStyle name="Notas 2 4 2 7 4 6" xfId="31795" xr:uid="{00000000-0005-0000-0000-0000357C0000}"/>
    <cellStyle name="Notas 2 4 2 7 5" xfId="31796" xr:uid="{00000000-0005-0000-0000-0000367C0000}"/>
    <cellStyle name="Notas 2 4 2 7 5 2" xfId="31797" xr:uid="{00000000-0005-0000-0000-0000377C0000}"/>
    <cellStyle name="Notas 2 4 2 7 5 3" xfId="31798" xr:uid="{00000000-0005-0000-0000-0000387C0000}"/>
    <cellStyle name="Notas 2 4 2 7 5 4" xfId="31799" xr:uid="{00000000-0005-0000-0000-0000397C0000}"/>
    <cellStyle name="Notas 2 4 2 7 5 5" xfId="31800" xr:uid="{00000000-0005-0000-0000-00003A7C0000}"/>
    <cellStyle name="Notas 2 4 2 7 5 6" xfId="31801" xr:uid="{00000000-0005-0000-0000-00003B7C0000}"/>
    <cellStyle name="Notas 2 4 2 7 6" xfId="31802" xr:uid="{00000000-0005-0000-0000-00003C7C0000}"/>
    <cellStyle name="Notas 2 4 2 7 6 2" xfId="31803" xr:uid="{00000000-0005-0000-0000-00003D7C0000}"/>
    <cellStyle name="Notas 2 4 2 7 6 3" xfId="31804" xr:uid="{00000000-0005-0000-0000-00003E7C0000}"/>
    <cellStyle name="Notas 2 4 2 7 6 4" xfId="31805" xr:uid="{00000000-0005-0000-0000-00003F7C0000}"/>
    <cellStyle name="Notas 2 4 2 7 6 5" xfId="31806" xr:uid="{00000000-0005-0000-0000-0000407C0000}"/>
    <cellStyle name="Notas 2 4 2 7 6 6" xfId="31807" xr:uid="{00000000-0005-0000-0000-0000417C0000}"/>
    <cellStyle name="Notas 2 4 2 7 7" xfId="31808" xr:uid="{00000000-0005-0000-0000-0000427C0000}"/>
    <cellStyle name="Notas 2 4 2 7 7 2" xfId="31809" xr:uid="{00000000-0005-0000-0000-0000437C0000}"/>
    <cellStyle name="Notas 2 4 2 7 7 3" xfId="31810" xr:uid="{00000000-0005-0000-0000-0000447C0000}"/>
    <cellStyle name="Notas 2 4 2 7 7 4" xfId="31811" xr:uid="{00000000-0005-0000-0000-0000457C0000}"/>
    <cellStyle name="Notas 2 4 2 7 7 5" xfId="31812" xr:uid="{00000000-0005-0000-0000-0000467C0000}"/>
    <cellStyle name="Notas 2 4 2 7 7 6" xfId="31813" xr:uid="{00000000-0005-0000-0000-0000477C0000}"/>
    <cellStyle name="Notas 2 4 2 7 8" xfId="31814" xr:uid="{00000000-0005-0000-0000-0000487C0000}"/>
    <cellStyle name="Notas 2 4 2 7 8 2" xfId="31815" xr:uid="{00000000-0005-0000-0000-0000497C0000}"/>
    <cellStyle name="Notas 2 4 2 7 8 3" xfId="31816" xr:uid="{00000000-0005-0000-0000-00004A7C0000}"/>
    <cellStyle name="Notas 2 4 2 7 8 4" xfId="31817" xr:uid="{00000000-0005-0000-0000-00004B7C0000}"/>
    <cellStyle name="Notas 2 4 2 7 8 5" xfId="31818" xr:uid="{00000000-0005-0000-0000-00004C7C0000}"/>
    <cellStyle name="Notas 2 4 2 7 8 6" xfId="31819" xr:uid="{00000000-0005-0000-0000-00004D7C0000}"/>
    <cellStyle name="Notas 2 4 2 7 9" xfId="31820" xr:uid="{00000000-0005-0000-0000-00004E7C0000}"/>
    <cellStyle name="Notas 2 4 2 8" xfId="31821" xr:uid="{00000000-0005-0000-0000-00004F7C0000}"/>
    <cellStyle name="Notas 2 4 2 8 2" xfId="31822" xr:uid="{00000000-0005-0000-0000-0000507C0000}"/>
    <cellStyle name="Notas 2 4 2 8 3" xfId="31823" xr:uid="{00000000-0005-0000-0000-0000517C0000}"/>
    <cellStyle name="Notas 2 4 2 8 4" xfId="31824" xr:uid="{00000000-0005-0000-0000-0000527C0000}"/>
    <cellStyle name="Notas 2 4 2 8 5" xfId="31825" xr:uid="{00000000-0005-0000-0000-0000537C0000}"/>
    <cellStyle name="Notas 2 4 2 8 6" xfId="31826" xr:uid="{00000000-0005-0000-0000-0000547C0000}"/>
    <cellStyle name="Notas 2 4 2 9" xfId="31827" xr:uid="{00000000-0005-0000-0000-0000557C0000}"/>
    <cellStyle name="Notas 2 4 2 9 2" xfId="31828" xr:uid="{00000000-0005-0000-0000-0000567C0000}"/>
    <cellStyle name="Notas 2 4 2 9 3" xfId="31829" xr:uid="{00000000-0005-0000-0000-0000577C0000}"/>
    <cellStyle name="Notas 2 4 2 9 4" xfId="31830" xr:uid="{00000000-0005-0000-0000-0000587C0000}"/>
    <cellStyle name="Notas 2 4 2 9 5" xfId="31831" xr:uid="{00000000-0005-0000-0000-0000597C0000}"/>
    <cellStyle name="Notas 2 4 2 9 6" xfId="31832" xr:uid="{00000000-0005-0000-0000-00005A7C0000}"/>
    <cellStyle name="Notas 2 4 20" xfId="31833" xr:uid="{00000000-0005-0000-0000-00005B7C0000}"/>
    <cellStyle name="Notas 2 4 21" xfId="31834" xr:uid="{00000000-0005-0000-0000-00005C7C0000}"/>
    <cellStyle name="Notas 2 4 22" xfId="31835" xr:uid="{00000000-0005-0000-0000-00005D7C0000}"/>
    <cellStyle name="Notas 2 4 3" xfId="31836" xr:uid="{00000000-0005-0000-0000-00005E7C0000}"/>
    <cellStyle name="Notas 2 4 3 10" xfId="31837" xr:uid="{00000000-0005-0000-0000-00005F7C0000}"/>
    <cellStyle name="Notas 2 4 3 11" xfId="31838" xr:uid="{00000000-0005-0000-0000-0000607C0000}"/>
    <cellStyle name="Notas 2 4 3 12" xfId="31839" xr:uid="{00000000-0005-0000-0000-0000617C0000}"/>
    <cellStyle name="Notas 2 4 3 13" xfId="31840" xr:uid="{00000000-0005-0000-0000-0000627C0000}"/>
    <cellStyle name="Notas 2 4 3 14" xfId="31841" xr:uid="{00000000-0005-0000-0000-0000637C0000}"/>
    <cellStyle name="Notas 2 4 3 15" xfId="31842" xr:uid="{00000000-0005-0000-0000-0000647C0000}"/>
    <cellStyle name="Notas 2 4 3 2" xfId="31843" xr:uid="{00000000-0005-0000-0000-0000657C0000}"/>
    <cellStyle name="Notas 2 4 3 2 10" xfId="31844" xr:uid="{00000000-0005-0000-0000-0000667C0000}"/>
    <cellStyle name="Notas 2 4 3 2 11" xfId="31845" xr:uid="{00000000-0005-0000-0000-0000677C0000}"/>
    <cellStyle name="Notas 2 4 3 2 12" xfId="31846" xr:uid="{00000000-0005-0000-0000-0000687C0000}"/>
    <cellStyle name="Notas 2 4 3 2 13" xfId="31847" xr:uid="{00000000-0005-0000-0000-0000697C0000}"/>
    <cellStyle name="Notas 2 4 3 2 14" xfId="31848" xr:uid="{00000000-0005-0000-0000-00006A7C0000}"/>
    <cellStyle name="Notas 2 4 3 2 2" xfId="31849" xr:uid="{00000000-0005-0000-0000-00006B7C0000}"/>
    <cellStyle name="Notas 2 4 3 2 2 2" xfId="31850" xr:uid="{00000000-0005-0000-0000-00006C7C0000}"/>
    <cellStyle name="Notas 2 4 3 2 2 2 2" xfId="31851" xr:uid="{00000000-0005-0000-0000-00006D7C0000}"/>
    <cellStyle name="Notas 2 4 3 2 2 3" xfId="31852" xr:uid="{00000000-0005-0000-0000-00006E7C0000}"/>
    <cellStyle name="Notas 2 4 3 2 2 4" xfId="31853" xr:uid="{00000000-0005-0000-0000-00006F7C0000}"/>
    <cellStyle name="Notas 2 4 3 2 2 5" xfId="31854" xr:uid="{00000000-0005-0000-0000-0000707C0000}"/>
    <cellStyle name="Notas 2 4 3 2 2 6" xfId="31855" xr:uid="{00000000-0005-0000-0000-0000717C0000}"/>
    <cellStyle name="Notas 2 4 3 2 2 7" xfId="31856" xr:uid="{00000000-0005-0000-0000-0000727C0000}"/>
    <cellStyle name="Notas 2 4 3 2 3" xfId="31857" xr:uid="{00000000-0005-0000-0000-0000737C0000}"/>
    <cellStyle name="Notas 2 4 3 2 3 2" xfId="31858" xr:uid="{00000000-0005-0000-0000-0000747C0000}"/>
    <cellStyle name="Notas 2 4 3 2 3 3" xfId="31859" xr:uid="{00000000-0005-0000-0000-0000757C0000}"/>
    <cellStyle name="Notas 2 4 3 2 3 4" xfId="31860" xr:uid="{00000000-0005-0000-0000-0000767C0000}"/>
    <cellStyle name="Notas 2 4 3 2 3 5" xfId="31861" xr:uid="{00000000-0005-0000-0000-0000777C0000}"/>
    <cellStyle name="Notas 2 4 3 2 3 6" xfId="31862" xr:uid="{00000000-0005-0000-0000-0000787C0000}"/>
    <cellStyle name="Notas 2 4 3 2 3 7" xfId="31863" xr:uid="{00000000-0005-0000-0000-0000797C0000}"/>
    <cellStyle name="Notas 2 4 3 2 4" xfId="31864" xr:uid="{00000000-0005-0000-0000-00007A7C0000}"/>
    <cellStyle name="Notas 2 4 3 2 4 2" xfId="31865" xr:uid="{00000000-0005-0000-0000-00007B7C0000}"/>
    <cellStyle name="Notas 2 4 3 2 4 3" xfId="31866" xr:uid="{00000000-0005-0000-0000-00007C7C0000}"/>
    <cellStyle name="Notas 2 4 3 2 4 4" xfId="31867" xr:uid="{00000000-0005-0000-0000-00007D7C0000}"/>
    <cellStyle name="Notas 2 4 3 2 4 5" xfId="31868" xr:uid="{00000000-0005-0000-0000-00007E7C0000}"/>
    <cellStyle name="Notas 2 4 3 2 4 6" xfId="31869" xr:uid="{00000000-0005-0000-0000-00007F7C0000}"/>
    <cellStyle name="Notas 2 4 3 2 4 7" xfId="31870" xr:uid="{00000000-0005-0000-0000-0000807C0000}"/>
    <cellStyle name="Notas 2 4 3 2 5" xfId="31871" xr:uid="{00000000-0005-0000-0000-0000817C0000}"/>
    <cellStyle name="Notas 2 4 3 2 5 2" xfId="31872" xr:uid="{00000000-0005-0000-0000-0000827C0000}"/>
    <cellStyle name="Notas 2 4 3 2 5 3" xfId="31873" xr:uid="{00000000-0005-0000-0000-0000837C0000}"/>
    <cellStyle name="Notas 2 4 3 2 5 4" xfId="31874" xr:uid="{00000000-0005-0000-0000-0000847C0000}"/>
    <cellStyle name="Notas 2 4 3 2 5 5" xfId="31875" xr:uid="{00000000-0005-0000-0000-0000857C0000}"/>
    <cellStyle name="Notas 2 4 3 2 5 6" xfId="31876" xr:uid="{00000000-0005-0000-0000-0000867C0000}"/>
    <cellStyle name="Notas 2 4 3 2 5 7" xfId="31877" xr:uid="{00000000-0005-0000-0000-0000877C0000}"/>
    <cellStyle name="Notas 2 4 3 2 6" xfId="31878" xr:uid="{00000000-0005-0000-0000-0000887C0000}"/>
    <cellStyle name="Notas 2 4 3 2 6 2" xfId="31879" xr:uid="{00000000-0005-0000-0000-0000897C0000}"/>
    <cellStyle name="Notas 2 4 3 2 6 3" xfId="31880" xr:uid="{00000000-0005-0000-0000-00008A7C0000}"/>
    <cellStyle name="Notas 2 4 3 2 6 4" xfId="31881" xr:uid="{00000000-0005-0000-0000-00008B7C0000}"/>
    <cellStyle name="Notas 2 4 3 2 6 5" xfId="31882" xr:uid="{00000000-0005-0000-0000-00008C7C0000}"/>
    <cellStyle name="Notas 2 4 3 2 6 6" xfId="31883" xr:uid="{00000000-0005-0000-0000-00008D7C0000}"/>
    <cellStyle name="Notas 2 4 3 2 6 7" xfId="31884" xr:uid="{00000000-0005-0000-0000-00008E7C0000}"/>
    <cellStyle name="Notas 2 4 3 2 7" xfId="31885" xr:uid="{00000000-0005-0000-0000-00008F7C0000}"/>
    <cellStyle name="Notas 2 4 3 2 7 2" xfId="31886" xr:uid="{00000000-0005-0000-0000-0000907C0000}"/>
    <cellStyle name="Notas 2 4 3 2 7 3" xfId="31887" xr:uid="{00000000-0005-0000-0000-0000917C0000}"/>
    <cellStyle name="Notas 2 4 3 2 7 4" xfId="31888" xr:uid="{00000000-0005-0000-0000-0000927C0000}"/>
    <cellStyle name="Notas 2 4 3 2 7 5" xfId="31889" xr:uid="{00000000-0005-0000-0000-0000937C0000}"/>
    <cellStyle name="Notas 2 4 3 2 7 6" xfId="31890" xr:uid="{00000000-0005-0000-0000-0000947C0000}"/>
    <cellStyle name="Notas 2 4 3 2 8" xfId="31891" xr:uid="{00000000-0005-0000-0000-0000957C0000}"/>
    <cellStyle name="Notas 2 4 3 2 8 2" xfId="31892" xr:uid="{00000000-0005-0000-0000-0000967C0000}"/>
    <cellStyle name="Notas 2 4 3 2 8 3" xfId="31893" xr:uid="{00000000-0005-0000-0000-0000977C0000}"/>
    <cellStyle name="Notas 2 4 3 2 8 4" xfId="31894" xr:uid="{00000000-0005-0000-0000-0000987C0000}"/>
    <cellStyle name="Notas 2 4 3 2 8 5" xfId="31895" xr:uid="{00000000-0005-0000-0000-0000997C0000}"/>
    <cellStyle name="Notas 2 4 3 2 8 6" xfId="31896" xr:uid="{00000000-0005-0000-0000-00009A7C0000}"/>
    <cellStyle name="Notas 2 4 3 2 9" xfId="31897" xr:uid="{00000000-0005-0000-0000-00009B7C0000}"/>
    <cellStyle name="Notas 2 4 3 3" xfId="31898" xr:uid="{00000000-0005-0000-0000-00009C7C0000}"/>
    <cellStyle name="Notas 2 4 3 3 2" xfId="31899" xr:uid="{00000000-0005-0000-0000-00009D7C0000}"/>
    <cellStyle name="Notas 2 4 3 3 2 2" xfId="31900" xr:uid="{00000000-0005-0000-0000-00009E7C0000}"/>
    <cellStyle name="Notas 2 4 3 3 3" xfId="31901" xr:uid="{00000000-0005-0000-0000-00009F7C0000}"/>
    <cellStyle name="Notas 2 4 3 3 4" xfId="31902" xr:uid="{00000000-0005-0000-0000-0000A07C0000}"/>
    <cellStyle name="Notas 2 4 3 3 5" xfId="31903" xr:uid="{00000000-0005-0000-0000-0000A17C0000}"/>
    <cellStyle name="Notas 2 4 3 3 6" xfId="31904" xr:uid="{00000000-0005-0000-0000-0000A27C0000}"/>
    <cellStyle name="Notas 2 4 3 3 7" xfId="31905" xr:uid="{00000000-0005-0000-0000-0000A37C0000}"/>
    <cellStyle name="Notas 2 4 3 4" xfId="31906" xr:uid="{00000000-0005-0000-0000-0000A47C0000}"/>
    <cellStyle name="Notas 2 4 3 4 2" xfId="31907" xr:uid="{00000000-0005-0000-0000-0000A57C0000}"/>
    <cellStyle name="Notas 2 4 3 4 2 2" xfId="31908" xr:uid="{00000000-0005-0000-0000-0000A67C0000}"/>
    <cellStyle name="Notas 2 4 3 4 3" xfId="31909" xr:uid="{00000000-0005-0000-0000-0000A77C0000}"/>
    <cellStyle name="Notas 2 4 3 4 4" xfId="31910" xr:uid="{00000000-0005-0000-0000-0000A87C0000}"/>
    <cellStyle name="Notas 2 4 3 4 5" xfId="31911" xr:uid="{00000000-0005-0000-0000-0000A97C0000}"/>
    <cellStyle name="Notas 2 4 3 4 6" xfId="31912" xr:uid="{00000000-0005-0000-0000-0000AA7C0000}"/>
    <cellStyle name="Notas 2 4 3 4 7" xfId="31913" xr:uid="{00000000-0005-0000-0000-0000AB7C0000}"/>
    <cellStyle name="Notas 2 4 3 5" xfId="31914" xr:uid="{00000000-0005-0000-0000-0000AC7C0000}"/>
    <cellStyle name="Notas 2 4 3 5 2" xfId="31915" xr:uid="{00000000-0005-0000-0000-0000AD7C0000}"/>
    <cellStyle name="Notas 2 4 3 5 3" xfId="31916" xr:uid="{00000000-0005-0000-0000-0000AE7C0000}"/>
    <cellStyle name="Notas 2 4 3 5 4" xfId="31917" xr:uid="{00000000-0005-0000-0000-0000AF7C0000}"/>
    <cellStyle name="Notas 2 4 3 5 5" xfId="31918" xr:uid="{00000000-0005-0000-0000-0000B07C0000}"/>
    <cellStyle name="Notas 2 4 3 5 6" xfId="31919" xr:uid="{00000000-0005-0000-0000-0000B17C0000}"/>
    <cellStyle name="Notas 2 4 3 5 7" xfId="31920" xr:uid="{00000000-0005-0000-0000-0000B27C0000}"/>
    <cellStyle name="Notas 2 4 3 6" xfId="31921" xr:uid="{00000000-0005-0000-0000-0000B37C0000}"/>
    <cellStyle name="Notas 2 4 3 6 2" xfId="31922" xr:uid="{00000000-0005-0000-0000-0000B47C0000}"/>
    <cellStyle name="Notas 2 4 3 6 3" xfId="31923" xr:uid="{00000000-0005-0000-0000-0000B57C0000}"/>
    <cellStyle name="Notas 2 4 3 6 4" xfId="31924" xr:uid="{00000000-0005-0000-0000-0000B67C0000}"/>
    <cellStyle name="Notas 2 4 3 6 5" xfId="31925" xr:uid="{00000000-0005-0000-0000-0000B77C0000}"/>
    <cellStyle name="Notas 2 4 3 6 6" xfId="31926" xr:uid="{00000000-0005-0000-0000-0000B87C0000}"/>
    <cellStyle name="Notas 2 4 3 7" xfId="31927" xr:uid="{00000000-0005-0000-0000-0000B97C0000}"/>
    <cellStyle name="Notas 2 4 3 7 2" xfId="31928" xr:uid="{00000000-0005-0000-0000-0000BA7C0000}"/>
    <cellStyle name="Notas 2 4 3 7 3" xfId="31929" xr:uid="{00000000-0005-0000-0000-0000BB7C0000}"/>
    <cellStyle name="Notas 2 4 3 7 4" xfId="31930" xr:uid="{00000000-0005-0000-0000-0000BC7C0000}"/>
    <cellStyle name="Notas 2 4 3 7 5" xfId="31931" xr:uid="{00000000-0005-0000-0000-0000BD7C0000}"/>
    <cellStyle name="Notas 2 4 3 7 6" xfId="31932" xr:uid="{00000000-0005-0000-0000-0000BE7C0000}"/>
    <cellStyle name="Notas 2 4 3 8" xfId="31933" xr:uid="{00000000-0005-0000-0000-0000BF7C0000}"/>
    <cellStyle name="Notas 2 4 3 8 2" xfId="31934" xr:uid="{00000000-0005-0000-0000-0000C07C0000}"/>
    <cellStyle name="Notas 2 4 3 8 3" xfId="31935" xr:uid="{00000000-0005-0000-0000-0000C17C0000}"/>
    <cellStyle name="Notas 2 4 3 8 4" xfId="31936" xr:uid="{00000000-0005-0000-0000-0000C27C0000}"/>
    <cellStyle name="Notas 2 4 3 8 5" xfId="31937" xr:uid="{00000000-0005-0000-0000-0000C37C0000}"/>
    <cellStyle name="Notas 2 4 3 8 6" xfId="31938" xr:uid="{00000000-0005-0000-0000-0000C47C0000}"/>
    <cellStyle name="Notas 2 4 3 9" xfId="31939" xr:uid="{00000000-0005-0000-0000-0000C57C0000}"/>
    <cellStyle name="Notas 2 4 3 9 2" xfId="31940" xr:uid="{00000000-0005-0000-0000-0000C67C0000}"/>
    <cellStyle name="Notas 2 4 3 9 3" xfId="31941" xr:uid="{00000000-0005-0000-0000-0000C77C0000}"/>
    <cellStyle name="Notas 2 4 3 9 4" xfId="31942" xr:uid="{00000000-0005-0000-0000-0000C87C0000}"/>
    <cellStyle name="Notas 2 4 3 9 5" xfId="31943" xr:uid="{00000000-0005-0000-0000-0000C97C0000}"/>
    <cellStyle name="Notas 2 4 3 9 6" xfId="31944" xr:uid="{00000000-0005-0000-0000-0000CA7C0000}"/>
    <cellStyle name="Notas 2 4 4" xfId="31945" xr:uid="{00000000-0005-0000-0000-0000CB7C0000}"/>
    <cellStyle name="Notas 2 4 4 10" xfId="31946" xr:uid="{00000000-0005-0000-0000-0000CC7C0000}"/>
    <cellStyle name="Notas 2 4 4 11" xfId="31947" xr:uid="{00000000-0005-0000-0000-0000CD7C0000}"/>
    <cellStyle name="Notas 2 4 4 12" xfId="31948" xr:uid="{00000000-0005-0000-0000-0000CE7C0000}"/>
    <cellStyle name="Notas 2 4 4 13" xfId="31949" xr:uid="{00000000-0005-0000-0000-0000CF7C0000}"/>
    <cellStyle name="Notas 2 4 4 14" xfId="31950" xr:uid="{00000000-0005-0000-0000-0000D07C0000}"/>
    <cellStyle name="Notas 2 4 4 2" xfId="31951" xr:uid="{00000000-0005-0000-0000-0000D17C0000}"/>
    <cellStyle name="Notas 2 4 4 2 2" xfId="31952" xr:uid="{00000000-0005-0000-0000-0000D27C0000}"/>
    <cellStyle name="Notas 2 4 4 2 2 2" xfId="31953" xr:uid="{00000000-0005-0000-0000-0000D37C0000}"/>
    <cellStyle name="Notas 2 4 4 2 2 3" xfId="31954" xr:uid="{00000000-0005-0000-0000-0000D47C0000}"/>
    <cellStyle name="Notas 2 4 4 2 3" xfId="31955" xr:uid="{00000000-0005-0000-0000-0000D57C0000}"/>
    <cellStyle name="Notas 2 4 4 2 3 2" xfId="31956" xr:uid="{00000000-0005-0000-0000-0000D67C0000}"/>
    <cellStyle name="Notas 2 4 4 2 4" xfId="31957" xr:uid="{00000000-0005-0000-0000-0000D77C0000}"/>
    <cellStyle name="Notas 2 4 4 2 4 2" xfId="31958" xr:uid="{00000000-0005-0000-0000-0000D87C0000}"/>
    <cellStyle name="Notas 2 4 4 2 5" xfId="31959" xr:uid="{00000000-0005-0000-0000-0000D97C0000}"/>
    <cellStyle name="Notas 2 4 4 2 5 2" xfId="31960" xr:uid="{00000000-0005-0000-0000-0000DA7C0000}"/>
    <cellStyle name="Notas 2 4 4 2 6" xfId="31961" xr:uid="{00000000-0005-0000-0000-0000DB7C0000}"/>
    <cellStyle name="Notas 2 4 4 2 6 2" xfId="31962" xr:uid="{00000000-0005-0000-0000-0000DC7C0000}"/>
    <cellStyle name="Notas 2 4 4 2 7" xfId="31963" xr:uid="{00000000-0005-0000-0000-0000DD7C0000}"/>
    <cellStyle name="Notas 2 4 4 3" xfId="31964" xr:uid="{00000000-0005-0000-0000-0000DE7C0000}"/>
    <cellStyle name="Notas 2 4 4 3 2" xfId="31965" xr:uid="{00000000-0005-0000-0000-0000DF7C0000}"/>
    <cellStyle name="Notas 2 4 4 3 2 2" xfId="31966" xr:uid="{00000000-0005-0000-0000-0000E07C0000}"/>
    <cellStyle name="Notas 2 4 4 3 3" xfId="31967" xr:uid="{00000000-0005-0000-0000-0000E17C0000}"/>
    <cellStyle name="Notas 2 4 4 3 4" xfId="31968" xr:uid="{00000000-0005-0000-0000-0000E27C0000}"/>
    <cellStyle name="Notas 2 4 4 3 5" xfId="31969" xr:uid="{00000000-0005-0000-0000-0000E37C0000}"/>
    <cellStyle name="Notas 2 4 4 3 6" xfId="31970" xr:uid="{00000000-0005-0000-0000-0000E47C0000}"/>
    <cellStyle name="Notas 2 4 4 3 7" xfId="31971" xr:uid="{00000000-0005-0000-0000-0000E57C0000}"/>
    <cellStyle name="Notas 2 4 4 4" xfId="31972" xr:uid="{00000000-0005-0000-0000-0000E67C0000}"/>
    <cellStyle name="Notas 2 4 4 4 2" xfId="31973" xr:uid="{00000000-0005-0000-0000-0000E77C0000}"/>
    <cellStyle name="Notas 2 4 4 4 2 2" xfId="31974" xr:uid="{00000000-0005-0000-0000-0000E87C0000}"/>
    <cellStyle name="Notas 2 4 4 4 3" xfId="31975" xr:uid="{00000000-0005-0000-0000-0000E97C0000}"/>
    <cellStyle name="Notas 2 4 4 4 4" xfId="31976" xr:uid="{00000000-0005-0000-0000-0000EA7C0000}"/>
    <cellStyle name="Notas 2 4 4 4 5" xfId="31977" xr:uid="{00000000-0005-0000-0000-0000EB7C0000}"/>
    <cellStyle name="Notas 2 4 4 4 6" xfId="31978" xr:uid="{00000000-0005-0000-0000-0000EC7C0000}"/>
    <cellStyle name="Notas 2 4 4 4 7" xfId="31979" xr:uid="{00000000-0005-0000-0000-0000ED7C0000}"/>
    <cellStyle name="Notas 2 4 4 5" xfId="31980" xr:uid="{00000000-0005-0000-0000-0000EE7C0000}"/>
    <cellStyle name="Notas 2 4 4 5 2" xfId="31981" xr:uid="{00000000-0005-0000-0000-0000EF7C0000}"/>
    <cellStyle name="Notas 2 4 4 5 3" xfId="31982" xr:uid="{00000000-0005-0000-0000-0000F07C0000}"/>
    <cellStyle name="Notas 2 4 4 5 4" xfId="31983" xr:uid="{00000000-0005-0000-0000-0000F17C0000}"/>
    <cellStyle name="Notas 2 4 4 5 5" xfId="31984" xr:uid="{00000000-0005-0000-0000-0000F27C0000}"/>
    <cellStyle name="Notas 2 4 4 5 6" xfId="31985" xr:uid="{00000000-0005-0000-0000-0000F37C0000}"/>
    <cellStyle name="Notas 2 4 4 5 7" xfId="31986" xr:uid="{00000000-0005-0000-0000-0000F47C0000}"/>
    <cellStyle name="Notas 2 4 4 6" xfId="31987" xr:uid="{00000000-0005-0000-0000-0000F57C0000}"/>
    <cellStyle name="Notas 2 4 4 6 2" xfId="31988" xr:uid="{00000000-0005-0000-0000-0000F67C0000}"/>
    <cellStyle name="Notas 2 4 4 6 3" xfId="31989" xr:uid="{00000000-0005-0000-0000-0000F77C0000}"/>
    <cellStyle name="Notas 2 4 4 6 4" xfId="31990" xr:uid="{00000000-0005-0000-0000-0000F87C0000}"/>
    <cellStyle name="Notas 2 4 4 6 5" xfId="31991" xr:uid="{00000000-0005-0000-0000-0000F97C0000}"/>
    <cellStyle name="Notas 2 4 4 6 6" xfId="31992" xr:uid="{00000000-0005-0000-0000-0000FA7C0000}"/>
    <cellStyle name="Notas 2 4 4 7" xfId="31993" xr:uid="{00000000-0005-0000-0000-0000FB7C0000}"/>
    <cellStyle name="Notas 2 4 4 7 2" xfId="31994" xr:uid="{00000000-0005-0000-0000-0000FC7C0000}"/>
    <cellStyle name="Notas 2 4 4 7 3" xfId="31995" xr:uid="{00000000-0005-0000-0000-0000FD7C0000}"/>
    <cellStyle name="Notas 2 4 4 7 4" xfId="31996" xr:uid="{00000000-0005-0000-0000-0000FE7C0000}"/>
    <cellStyle name="Notas 2 4 4 7 5" xfId="31997" xr:uid="{00000000-0005-0000-0000-0000FF7C0000}"/>
    <cellStyle name="Notas 2 4 4 7 6" xfId="31998" xr:uid="{00000000-0005-0000-0000-0000007D0000}"/>
    <cellStyle name="Notas 2 4 4 8" xfId="31999" xr:uid="{00000000-0005-0000-0000-0000017D0000}"/>
    <cellStyle name="Notas 2 4 4 8 2" xfId="32000" xr:uid="{00000000-0005-0000-0000-0000027D0000}"/>
    <cellStyle name="Notas 2 4 4 8 3" xfId="32001" xr:uid="{00000000-0005-0000-0000-0000037D0000}"/>
    <cellStyle name="Notas 2 4 4 8 4" xfId="32002" xr:uid="{00000000-0005-0000-0000-0000047D0000}"/>
    <cellStyle name="Notas 2 4 4 8 5" xfId="32003" xr:uid="{00000000-0005-0000-0000-0000057D0000}"/>
    <cellStyle name="Notas 2 4 4 8 6" xfId="32004" xr:uid="{00000000-0005-0000-0000-0000067D0000}"/>
    <cellStyle name="Notas 2 4 4 9" xfId="32005" xr:uid="{00000000-0005-0000-0000-0000077D0000}"/>
    <cellStyle name="Notas 2 4 5" xfId="32006" xr:uid="{00000000-0005-0000-0000-0000087D0000}"/>
    <cellStyle name="Notas 2 4 5 10" xfId="32007" xr:uid="{00000000-0005-0000-0000-0000097D0000}"/>
    <cellStyle name="Notas 2 4 5 11" xfId="32008" xr:uid="{00000000-0005-0000-0000-00000A7D0000}"/>
    <cellStyle name="Notas 2 4 5 12" xfId="32009" xr:uid="{00000000-0005-0000-0000-00000B7D0000}"/>
    <cellStyle name="Notas 2 4 5 13" xfId="32010" xr:uid="{00000000-0005-0000-0000-00000C7D0000}"/>
    <cellStyle name="Notas 2 4 5 14" xfId="32011" xr:uid="{00000000-0005-0000-0000-00000D7D0000}"/>
    <cellStyle name="Notas 2 4 5 2" xfId="32012" xr:uid="{00000000-0005-0000-0000-00000E7D0000}"/>
    <cellStyle name="Notas 2 4 5 2 2" xfId="32013" xr:uid="{00000000-0005-0000-0000-00000F7D0000}"/>
    <cellStyle name="Notas 2 4 5 2 2 2" xfId="32014" xr:uid="{00000000-0005-0000-0000-0000107D0000}"/>
    <cellStyle name="Notas 2 4 5 2 2 3" xfId="32015" xr:uid="{00000000-0005-0000-0000-0000117D0000}"/>
    <cellStyle name="Notas 2 4 5 2 3" xfId="32016" xr:uid="{00000000-0005-0000-0000-0000127D0000}"/>
    <cellStyle name="Notas 2 4 5 2 3 2" xfId="32017" xr:uid="{00000000-0005-0000-0000-0000137D0000}"/>
    <cellStyle name="Notas 2 4 5 2 4" xfId="32018" xr:uid="{00000000-0005-0000-0000-0000147D0000}"/>
    <cellStyle name="Notas 2 4 5 2 4 2" xfId="32019" xr:uid="{00000000-0005-0000-0000-0000157D0000}"/>
    <cellStyle name="Notas 2 4 5 2 5" xfId="32020" xr:uid="{00000000-0005-0000-0000-0000167D0000}"/>
    <cellStyle name="Notas 2 4 5 2 5 2" xfId="32021" xr:uid="{00000000-0005-0000-0000-0000177D0000}"/>
    <cellStyle name="Notas 2 4 5 2 6" xfId="32022" xr:uid="{00000000-0005-0000-0000-0000187D0000}"/>
    <cellStyle name="Notas 2 4 5 2 6 2" xfId="32023" xr:uid="{00000000-0005-0000-0000-0000197D0000}"/>
    <cellStyle name="Notas 2 4 5 2 7" xfId="32024" xr:uid="{00000000-0005-0000-0000-00001A7D0000}"/>
    <cellStyle name="Notas 2 4 5 3" xfId="32025" xr:uid="{00000000-0005-0000-0000-00001B7D0000}"/>
    <cellStyle name="Notas 2 4 5 3 2" xfId="32026" xr:uid="{00000000-0005-0000-0000-00001C7D0000}"/>
    <cellStyle name="Notas 2 4 5 3 2 2" xfId="32027" xr:uid="{00000000-0005-0000-0000-00001D7D0000}"/>
    <cellStyle name="Notas 2 4 5 3 3" xfId="32028" xr:uid="{00000000-0005-0000-0000-00001E7D0000}"/>
    <cellStyle name="Notas 2 4 5 3 4" xfId="32029" xr:uid="{00000000-0005-0000-0000-00001F7D0000}"/>
    <cellStyle name="Notas 2 4 5 3 5" xfId="32030" xr:uid="{00000000-0005-0000-0000-0000207D0000}"/>
    <cellStyle name="Notas 2 4 5 3 6" xfId="32031" xr:uid="{00000000-0005-0000-0000-0000217D0000}"/>
    <cellStyle name="Notas 2 4 5 3 7" xfId="32032" xr:uid="{00000000-0005-0000-0000-0000227D0000}"/>
    <cellStyle name="Notas 2 4 5 4" xfId="32033" xr:uid="{00000000-0005-0000-0000-0000237D0000}"/>
    <cellStyle name="Notas 2 4 5 4 2" xfId="32034" xr:uid="{00000000-0005-0000-0000-0000247D0000}"/>
    <cellStyle name="Notas 2 4 5 4 2 2" xfId="32035" xr:uid="{00000000-0005-0000-0000-0000257D0000}"/>
    <cellStyle name="Notas 2 4 5 4 3" xfId="32036" xr:uid="{00000000-0005-0000-0000-0000267D0000}"/>
    <cellStyle name="Notas 2 4 5 4 4" xfId="32037" xr:uid="{00000000-0005-0000-0000-0000277D0000}"/>
    <cellStyle name="Notas 2 4 5 4 5" xfId="32038" xr:uid="{00000000-0005-0000-0000-0000287D0000}"/>
    <cellStyle name="Notas 2 4 5 4 6" xfId="32039" xr:uid="{00000000-0005-0000-0000-0000297D0000}"/>
    <cellStyle name="Notas 2 4 5 4 7" xfId="32040" xr:uid="{00000000-0005-0000-0000-00002A7D0000}"/>
    <cellStyle name="Notas 2 4 5 5" xfId="32041" xr:uid="{00000000-0005-0000-0000-00002B7D0000}"/>
    <cellStyle name="Notas 2 4 5 5 2" xfId="32042" xr:uid="{00000000-0005-0000-0000-00002C7D0000}"/>
    <cellStyle name="Notas 2 4 5 5 3" xfId="32043" xr:uid="{00000000-0005-0000-0000-00002D7D0000}"/>
    <cellStyle name="Notas 2 4 5 5 4" xfId="32044" xr:uid="{00000000-0005-0000-0000-00002E7D0000}"/>
    <cellStyle name="Notas 2 4 5 5 5" xfId="32045" xr:uid="{00000000-0005-0000-0000-00002F7D0000}"/>
    <cellStyle name="Notas 2 4 5 5 6" xfId="32046" xr:uid="{00000000-0005-0000-0000-0000307D0000}"/>
    <cellStyle name="Notas 2 4 5 5 7" xfId="32047" xr:uid="{00000000-0005-0000-0000-0000317D0000}"/>
    <cellStyle name="Notas 2 4 5 6" xfId="32048" xr:uid="{00000000-0005-0000-0000-0000327D0000}"/>
    <cellStyle name="Notas 2 4 5 6 2" xfId="32049" xr:uid="{00000000-0005-0000-0000-0000337D0000}"/>
    <cellStyle name="Notas 2 4 5 6 3" xfId="32050" xr:uid="{00000000-0005-0000-0000-0000347D0000}"/>
    <cellStyle name="Notas 2 4 5 6 4" xfId="32051" xr:uid="{00000000-0005-0000-0000-0000357D0000}"/>
    <cellStyle name="Notas 2 4 5 6 5" xfId="32052" xr:uid="{00000000-0005-0000-0000-0000367D0000}"/>
    <cellStyle name="Notas 2 4 5 6 6" xfId="32053" xr:uid="{00000000-0005-0000-0000-0000377D0000}"/>
    <cellStyle name="Notas 2 4 5 7" xfId="32054" xr:uid="{00000000-0005-0000-0000-0000387D0000}"/>
    <cellStyle name="Notas 2 4 5 7 2" xfId="32055" xr:uid="{00000000-0005-0000-0000-0000397D0000}"/>
    <cellStyle name="Notas 2 4 5 7 3" xfId="32056" xr:uid="{00000000-0005-0000-0000-00003A7D0000}"/>
    <cellStyle name="Notas 2 4 5 7 4" xfId="32057" xr:uid="{00000000-0005-0000-0000-00003B7D0000}"/>
    <cellStyle name="Notas 2 4 5 7 5" xfId="32058" xr:uid="{00000000-0005-0000-0000-00003C7D0000}"/>
    <cellStyle name="Notas 2 4 5 7 6" xfId="32059" xr:uid="{00000000-0005-0000-0000-00003D7D0000}"/>
    <cellStyle name="Notas 2 4 5 8" xfId="32060" xr:uid="{00000000-0005-0000-0000-00003E7D0000}"/>
    <cellStyle name="Notas 2 4 5 8 2" xfId="32061" xr:uid="{00000000-0005-0000-0000-00003F7D0000}"/>
    <cellStyle name="Notas 2 4 5 8 3" xfId="32062" xr:uid="{00000000-0005-0000-0000-0000407D0000}"/>
    <cellStyle name="Notas 2 4 5 8 4" xfId="32063" xr:uid="{00000000-0005-0000-0000-0000417D0000}"/>
    <cellStyle name="Notas 2 4 5 8 5" xfId="32064" xr:uid="{00000000-0005-0000-0000-0000427D0000}"/>
    <cellStyle name="Notas 2 4 5 8 6" xfId="32065" xr:uid="{00000000-0005-0000-0000-0000437D0000}"/>
    <cellStyle name="Notas 2 4 5 9" xfId="32066" xr:uid="{00000000-0005-0000-0000-0000447D0000}"/>
    <cellStyle name="Notas 2 4 6" xfId="32067" xr:uid="{00000000-0005-0000-0000-0000457D0000}"/>
    <cellStyle name="Notas 2 4 6 10" xfId="32068" xr:uid="{00000000-0005-0000-0000-0000467D0000}"/>
    <cellStyle name="Notas 2 4 6 11" xfId="32069" xr:uid="{00000000-0005-0000-0000-0000477D0000}"/>
    <cellStyle name="Notas 2 4 6 12" xfId="32070" xr:uid="{00000000-0005-0000-0000-0000487D0000}"/>
    <cellStyle name="Notas 2 4 6 13" xfId="32071" xr:uid="{00000000-0005-0000-0000-0000497D0000}"/>
    <cellStyle name="Notas 2 4 6 14" xfId="32072" xr:uid="{00000000-0005-0000-0000-00004A7D0000}"/>
    <cellStyle name="Notas 2 4 6 2" xfId="32073" xr:uid="{00000000-0005-0000-0000-00004B7D0000}"/>
    <cellStyle name="Notas 2 4 6 2 2" xfId="32074" xr:uid="{00000000-0005-0000-0000-00004C7D0000}"/>
    <cellStyle name="Notas 2 4 6 2 2 2" xfId="32075" xr:uid="{00000000-0005-0000-0000-00004D7D0000}"/>
    <cellStyle name="Notas 2 4 6 2 2 3" xfId="32076" xr:uid="{00000000-0005-0000-0000-00004E7D0000}"/>
    <cellStyle name="Notas 2 4 6 2 3" xfId="32077" xr:uid="{00000000-0005-0000-0000-00004F7D0000}"/>
    <cellStyle name="Notas 2 4 6 2 3 2" xfId="32078" xr:uid="{00000000-0005-0000-0000-0000507D0000}"/>
    <cellStyle name="Notas 2 4 6 2 4" xfId="32079" xr:uid="{00000000-0005-0000-0000-0000517D0000}"/>
    <cellStyle name="Notas 2 4 6 2 4 2" xfId="32080" xr:uid="{00000000-0005-0000-0000-0000527D0000}"/>
    <cellStyle name="Notas 2 4 6 2 5" xfId="32081" xr:uid="{00000000-0005-0000-0000-0000537D0000}"/>
    <cellStyle name="Notas 2 4 6 2 5 2" xfId="32082" xr:uid="{00000000-0005-0000-0000-0000547D0000}"/>
    <cellStyle name="Notas 2 4 6 2 6" xfId="32083" xr:uid="{00000000-0005-0000-0000-0000557D0000}"/>
    <cellStyle name="Notas 2 4 6 2 6 2" xfId="32084" xr:uid="{00000000-0005-0000-0000-0000567D0000}"/>
    <cellStyle name="Notas 2 4 6 2 7" xfId="32085" xr:uid="{00000000-0005-0000-0000-0000577D0000}"/>
    <cellStyle name="Notas 2 4 6 3" xfId="32086" xr:uid="{00000000-0005-0000-0000-0000587D0000}"/>
    <cellStyle name="Notas 2 4 6 3 2" xfId="32087" xr:uid="{00000000-0005-0000-0000-0000597D0000}"/>
    <cellStyle name="Notas 2 4 6 3 2 2" xfId="32088" xr:uid="{00000000-0005-0000-0000-00005A7D0000}"/>
    <cellStyle name="Notas 2 4 6 3 3" xfId="32089" xr:uid="{00000000-0005-0000-0000-00005B7D0000}"/>
    <cellStyle name="Notas 2 4 6 3 4" xfId="32090" xr:uid="{00000000-0005-0000-0000-00005C7D0000}"/>
    <cellStyle name="Notas 2 4 6 3 5" xfId="32091" xr:uid="{00000000-0005-0000-0000-00005D7D0000}"/>
    <cellStyle name="Notas 2 4 6 3 6" xfId="32092" xr:uid="{00000000-0005-0000-0000-00005E7D0000}"/>
    <cellStyle name="Notas 2 4 6 3 7" xfId="32093" xr:uid="{00000000-0005-0000-0000-00005F7D0000}"/>
    <cellStyle name="Notas 2 4 6 4" xfId="32094" xr:uid="{00000000-0005-0000-0000-0000607D0000}"/>
    <cellStyle name="Notas 2 4 6 4 2" xfId="32095" xr:uid="{00000000-0005-0000-0000-0000617D0000}"/>
    <cellStyle name="Notas 2 4 6 4 2 2" xfId="32096" xr:uid="{00000000-0005-0000-0000-0000627D0000}"/>
    <cellStyle name="Notas 2 4 6 4 3" xfId="32097" xr:uid="{00000000-0005-0000-0000-0000637D0000}"/>
    <cellStyle name="Notas 2 4 6 4 4" xfId="32098" xr:uid="{00000000-0005-0000-0000-0000647D0000}"/>
    <cellStyle name="Notas 2 4 6 4 5" xfId="32099" xr:uid="{00000000-0005-0000-0000-0000657D0000}"/>
    <cellStyle name="Notas 2 4 6 4 6" xfId="32100" xr:uid="{00000000-0005-0000-0000-0000667D0000}"/>
    <cellStyle name="Notas 2 4 6 4 7" xfId="32101" xr:uid="{00000000-0005-0000-0000-0000677D0000}"/>
    <cellStyle name="Notas 2 4 6 5" xfId="32102" xr:uid="{00000000-0005-0000-0000-0000687D0000}"/>
    <cellStyle name="Notas 2 4 6 5 2" xfId="32103" xr:uid="{00000000-0005-0000-0000-0000697D0000}"/>
    <cellStyle name="Notas 2 4 6 5 3" xfId="32104" xr:uid="{00000000-0005-0000-0000-00006A7D0000}"/>
    <cellStyle name="Notas 2 4 6 5 4" xfId="32105" xr:uid="{00000000-0005-0000-0000-00006B7D0000}"/>
    <cellStyle name="Notas 2 4 6 5 5" xfId="32106" xr:uid="{00000000-0005-0000-0000-00006C7D0000}"/>
    <cellStyle name="Notas 2 4 6 5 6" xfId="32107" xr:uid="{00000000-0005-0000-0000-00006D7D0000}"/>
    <cellStyle name="Notas 2 4 6 5 7" xfId="32108" xr:uid="{00000000-0005-0000-0000-00006E7D0000}"/>
    <cellStyle name="Notas 2 4 6 6" xfId="32109" xr:uid="{00000000-0005-0000-0000-00006F7D0000}"/>
    <cellStyle name="Notas 2 4 6 6 2" xfId="32110" xr:uid="{00000000-0005-0000-0000-0000707D0000}"/>
    <cellStyle name="Notas 2 4 6 6 3" xfId="32111" xr:uid="{00000000-0005-0000-0000-0000717D0000}"/>
    <cellStyle name="Notas 2 4 6 6 4" xfId="32112" xr:uid="{00000000-0005-0000-0000-0000727D0000}"/>
    <cellStyle name="Notas 2 4 6 6 5" xfId="32113" xr:uid="{00000000-0005-0000-0000-0000737D0000}"/>
    <cellStyle name="Notas 2 4 6 6 6" xfId="32114" xr:uid="{00000000-0005-0000-0000-0000747D0000}"/>
    <cellStyle name="Notas 2 4 6 7" xfId="32115" xr:uid="{00000000-0005-0000-0000-0000757D0000}"/>
    <cellStyle name="Notas 2 4 6 7 2" xfId="32116" xr:uid="{00000000-0005-0000-0000-0000767D0000}"/>
    <cellStyle name="Notas 2 4 6 7 3" xfId="32117" xr:uid="{00000000-0005-0000-0000-0000777D0000}"/>
    <cellStyle name="Notas 2 4 6 7 4" xfId="32118" xr:uid="{00000000-0005-0000-0000-0000787D0000}"/>
    <cellStyle name="Notas 2 4 6 7 5" xfId="32119" xr:uid="{00000000-0005-0000-0000-0000797D0000}"/>
    <cellStyle name="Notas 2 4 6 7 6" xfId="32120" xr:uid="{00000000-0005-0000-0000-00007A7D0000}"/>
    <cellStyle name="Notas 2 4 6 8" xfId="32121" xr:uid="{00000000-0005-0000-0000-00007B7D0000}"/>
    <cellStyle name="Notas 2 4 6 8 2" xfId="32122" xr:uid="{00000000-0005-0000-0000-00007C7D0000}"/>
    <cellStyle name="Notas 2 4 6 8 3" xfId="32123" xr:uid="{00000000-0005-0000-0000-00007D7D0000}"/>
    <cellStyle name="Notas 2 4 6 8 4" xfId="32124" xr:uid="{00000000-0005-0000-0000-00007E7D0000}"/>
    <cellStyle name="Notas 2 4 6 8 5" xfId="32125" xr:uid="{00000000-0005-0000-0000-00007F7D0000}"/>
    <cellStyle name="Notas 2 4 6 8 6" xfId="32126" xr:uid="{00000000-0005-0000-0000-0000807D0000}"/>
    <cellStyle name="Notas 2 4 6 9" xfId="32127" xr:uid="{00000000-0005-0000-0000-0000817D0000}"/>
    <cellStyle name="Notas 2 4 7" xfId="32128" xr:uid="{00000000-0005-0000-0000-0000827D0000}"/>
    <cellStyle name="Notas 2 4 7 10" xfId="32129" xr:uid="{00000000-0005-0000-0000-0000837D0000}"/>
    <cellStyle name="Notas 2 4 7 11" xfId="32130" xr:uid="{00000000-0005-0000-0000-0000847D0000}"/>
    <cellStyle name="Notas 2 4 7 12" xfId="32131" xr:uid="{00000000-0005-0000-0000-0000857D0000}"/>
    <cellStyle name="Notas 2 4 7 13" xfId="32132" xr:uid="{00000000-0005-0000-0000-0000867D0000}"/>
    <cellStyle name="Notas 2 4 7 14" xfId="32133" xr:uid="{00000000-0005-0000-0000-0000877D0000}"/>
    <cellStyle name="Notas 2 4 7 2" xfId="32134" xr:uid="{00000000-0005-0000-0000-0000887D0000}"/>
    <cellStyle name="Notas 2 4 7 2 2" xfId="32135" xr:uid="{00000000-0005-0000-0000-0000897D0000}"/>
    <cellStyle name="Notas 2 4 7 2 2 2" xfId="32136" xr:uid="{00000000-0005-0000-0000-00008A7D0000}"/>
    <cellStyle name="Notas 2 4 7 2 2 3" xfId="32137" xr:uid="{00000000-0005-0000-0000-00008B7D0000}"/>
    <cellStyle name="Notas 2 4 7 2 3" xfId="32138" xr:uid="{00000000-0005-0000-0000-00008C7D0000}"/>
    <cellStyle name="Notas 2 4 7 2 3 2" xfId="32139" xr:uid="{00000000-0005-0000-0000-00008D7D0000}"/>
    <cellStyle name="Notas 2 4 7 2 4" xfId="32140" xr:uid="{00000000-0005-0000-0000-00008E7D0000}"/>
    <cellStyle name="Notas 2 4 7 2 4 2" xfId="32141" xr:uid="{00000000-0005-0000-0000-00008F7D0000}"/>
    <cellStyle name="Notas 2 4 7 2 5" xfId="32142" xr:uid="{00000000-0005-0000-0000-0000907D0000}"/>
    <cellStyle name="Notas 2 4 7 2 5 2" xfId="32143" xr:uid="{00000000-0005-0000-0000-0000917D0000}"/>
    <cellStyle name="Notas 2 4 7 2 6" xfId="32144" xr:uid="{00000000-0005-0000-0000-0000927D0000}"/>
    <cellStyle name="Notas 2 4 7 2 6 2" xfId="32145" xr:uid="{00000000-0005-0000-0000-0000937D0000}"/>
    <cellStyle name="Notas 2 4 7 2 7" xfId="32146" xr:uid="{00000000-0005-0000-0000-0000947D0000}"/>
    <cellStyle name="Notas 2 4 7 3" xfId="32147" xr:uid="{00000000-0005-0000-0000-0000957D0000}"/>
    <cellStyle name="Notas 2 4 7 3 2" xfId="32148" xr:uid="{00000000-0005-0000-0000-0000967D0000}"/>
    <cellStyle name="Notas 2 4 7 3 2 2" xfId="32149" xr:uid="{00000000-0005-0000-0000-0000977D0000}"/>
    <cellStyle name="Notas 2 4 7 3 3" xfId="32150" xr:uid="{00000000-0005-0000-0000-0000987D0000}"/>
    <cellStyle name="Notas 2 4 7 3 4" xfId="32151" xr:uid="{00000000-0005-0000-0000-0000997D0000}"/>
    <cellStyle name="Notas 2 4 7 3 5" xfId="32152" xr:uid="{00000000-0005-0000-0000-00009A7D0000}"/>
    <cellStyle name="Notas 2 4 7 3 6" xfId="32153" xr:uid="{00000000-0005-0000-0000-00009B7D0000}"/>
    <cellStyle name="Notas 2 4 7 3 7" xfId="32154" xr:uid="{00000000-0005-0000-0000-00009C7D0000}"/>
    <cellStyle name="Notas 2 4 7 4" xfId="32155" xr:uid="{00000000-0005-0000-0000-00009D7D0000}"/>
    <cellStyle name="Notas 2 4 7 4 2" xfId="32156" xr:uid="{00000000-0005-0000-0000-00009E7D0000}"/>
    <cellStyle name="Notas 2 4 7 4 2 2" xfId="32157" xr:uid="{00000000-0005-0000-0000-00009F7D0000}"/>
    <cellStyle name="Notas 2 4 7 4 3" xfId="32158" xr:uid="{00000000-0005-0000-0000-0000A07D0000}"/>
    <cellStyle name="Notas 2 4 7 4 4" xfId="32159" xr:uid="{00000000-0005-0000-0000-0000A17D0000}"/>
    <cellStyle name="Notas 2 4 7 4 5" xfId="32160" xr:uid="{00000000-0005-0000-0000-0000A27D0000}"/>
    <cellStyle name="Notas 2 4 7 4 6" xfId="32161" xr:uid="{00000000-0005-0000-0000-0000A37D0000}"/>
    <cellStyle name="Notas 2 4 7 4 7" xfId="32162" xr:uid="{00000000-0005-0000-0000-0000A47D0000}"/>
    <cellStyle name="Notas 2 4 7 5" xfId="32163" xr:uid="{00000000-0005-0000-0000-0000A57D0000}"/>
    <cellStyle name="Notas 2 4 7 5 2" xfId="32164" xr:uid="{00000000-0005-0000-0000-0000A67D0000}"/>
    <cellStyle name="Notas 2 4 7 5 3" xfId="32165" xr:uid="{00000000-0005-0000-0000-0000A77D0000}"/>
    <cellStyle name="Notas 2 4 7 5 4" xfId="32166" xr:uid="{00000000-0005-0000-0000-0000A87D0000}"/>
    <cellStyle name="Notas 2 4 7 5 5" xfId="32167" xr:uid="{00000000-0005-0000-0000-0000A97D0000}"/>
    <cellStyle name="Notas 2 4 7 5 6" xfId="32168" xr:uid="{00000000-0005-0000-0000-0000AA7D0000}"/>
    <cellStyle name="Notas 2 4 7 5 7" xfId="32169" xr:uid="{00000000-0005-0000-0000-0000AB7D0000}"/>
    <cellStyle name="Notas 2 4 7 6" xfId="32170" xr:uid="{00000000-0005-0000-0000-0000AC7D0000}"/>
    <cellStyle name="Notas 2 4 7 6 2" xfId="32171" xr:uid="{00000000-0005-0000-0000-0000AD7D0000}"/>
    <cellStyle name="Notas 2 4 7 6 3" xfId="32172" xr:uid="{00000000-0005-0000-0000-0000AE7D0000}"/>
    <cellStyle name="Notas 2 4 7 6 4" xfId="32173" xr:uid="{00000000-0005-0000-0000-0000AF7D0000}"/>
    <cellStyle name="Notas 2 4 7 6 5" xfId="32174" xr:uid="{00000000-0005-0000-0000-0000B07D0000}"/>
    <cellStyle name="Notas 2 4 7 6 6" xfId="32175" xr:uid="{00000000-0005-0000-0000-0000B17D0000}"/>
    <cellStyle name="Notas 2 4 7 7" xfId="32176" xr:uid="{00000000-0005-0000-0000-0000B27D0000}"/>
    <cellStyle name="Notas 2 4 7 7 2" xfId="32177" xr:uid="{00000000-0005-0000-0000-0000B37D0000}"/>
    <cellStyle name="Notas 2 4 7 7 3" xfId="32178" xr:uid="{00000000-0005-0000-0000-0000B47D0000}"/>
    <cellStyle name="Notas 2 4 7 7 4" xfId="32179" xr:uid="{00000000-0005-0000-0000-0000B57D0000}"/>
    <cellStyle name="Notas 2 4 7 7 5" xfId="32180" xr:uid="{00000000-0005-0000-0000-0000B67D0000}"/>
    <cellStyle name="Notas 2 4 7 7 6" xfId="32181" xr:uid="{00000000-0005-0000-0000-0000B77D0000}"/>
    <cellStyle name="Notas 2 4 7 8" xfId="32182" xr:uid="{00000000-0005-0000-0000-0000B87D0000}"/>
    <cellStyle name="Notas 2 4 7 8 2" xfId="32183" xr:uid="{00000000-0005-0000-0000-0000B97D0000}"/>
    <cellStyle name="Notas 2 4 7 8 3" xfId="32184" xr:uid="{00000000-0005-0000-0000-0000BA7D0000}"/>
    <cellStyle name="Notas 2 4 7 8 4" xfId="32185" xr:uid="{00000000-0005-0000-0000-0000BB7D0000}"/>
    <cellStyle name="Notas 2 4 7 8 5" xfId="32186" xr:uid="{00000000-0005-0000-0000-0000BC7D0000}"/>
    <cellStyle name="Notas 2 4 7 8 6" xfId="32187" xr:uid="{00000000-0005-0000-0000-0000BD7D0000}"/>
    <cellStyle name="Notas 2 4 7 9" xfId="32188" xr:uid="{00000000-0005-0000-0000-0000BE7D0000}"/>
    <cellStyle name="Notas 2 4 8" xfId="32189" xr:uid="{00000000-0005-0000-0000-0000BF7D0000}"/>
    <cellStyle name="Notas 2 4 8 10" xfId="32190" xr:uid="{00000000-0005-0000-0000-0000C07D0000}"/>
    <cellStyle name="Notas 2 4 8 11" xfId="32191" xr:uid="{00000000-0005-0000-0000-0000C17D0000}"/>
    <cellStyle name="Notas 2 4 8 12" xfId="32192" xr:uid="{00000000-0005-0000-0000-0000C27D0000}"/>
    <cellStyle name="Notas 2 4 8 13" xfId="32193" xr:uid="{00000000-0005-0000-0000-0000C37D0000}"/>
    <cellStyle name="Notas 2 4 8 14" xfId="32194" xr:uid="{00000000-0005-0000-0000-0000C47D0000}"/>
    <cellStyle name="Notas 2 4 8 2" xfId="32195" xr:uid="{00000000-0005-0000-0000-0000C57D0000}"/>
    <cellStyle name="Notas 2 4 8 2 2" xfId="32196" xr:uid="{00000000-0005-0000-0000-0000C67D0000}"/>
    <cellStyle name="Notas 2 4 8 2 2 2" xfId="32197" xr:uid="{00000000-0005-0000-0000-0000C77D0000}"/>
    <cellStyle name="Notas 2 4 8 2 2 3" xfId="32198" xr:uid="{00000000-0005-0000-0000-0000C87D0000}"/>
    <cellStyle name="Notas 2 4 8 2 3" xfId="32199" xr:uid="{00000000-0005-0000-0000-0000C97D0000}"/>
    <cellStyle name="Notas 2 4 8 2 3 2" xfId="32200" xr:uid="{00000000-0005-0000-0000-0000CA7D0000}"/>
    <cellStyle name="Notas 2 4 8 2 4" xfId="32201" xr:uid="{00000000-0005-0000-0000-0000CB7D0000}"/>
    <cellStyle name="Notas 2 4 8 2 4 2" xfId="32202" xr:uid="{00000000-0005-0000-0000-0000CC7D0000}"/>
    <cellStyle name="Notas 2 4 8 2 5" xfId="32203" xr:uid="{00000000-0005-0000-0000-0000CD7D0000}"/>
    <cellStyle name="Notas 2 4 8 2 5 2" xfId="32204" xr:uid="{00000000-0005-0000-0000-0000CE7D0000}"/>
    <cellStyle name="Notas 2 4 8 2 6" xfId="32205" xr:uid="{00000000-0005-0000-0000-0000CF7D0000}"/>
    <cellStyle name="Notas 2 4 8 2 6 2" xfId="32206" xr:uid="{00000000-0005-0000-0000-0000D07D0000}"/>
    <cellStyle name="Notas 2 4 8 2 7" xfId="32207" xr:uid="{00000000-0005-0000-0000-0000D17D0000}"/>
    <cellStyle name="Notas 2 4 8 3" xfId="32208" xr:uid="{00000000-0005-0000-0000-0000D27D0000}"/>
    <cellStyle name="Notas 2 4 8 3 2" xfId="32209" xr:uid="{00000000-0005-0000-0000-0000D37D0000}"/>
    <cellStyle name="Notas 2 4 8 3 2 2" xfId="32210" xr:uid="{00000000-0005-0000-0000-0000D47D0000}"/>
    <cellStyle name="Notas 2 4 8 3 3" xfId="32211" xr:uid="{00000000-0005-0000-0000-0000D57D0000}"/>
    <cellStyle name="Notas 2 4 8 3 4" xfId="32212" xr:uid="{00000000-0005-0000-0000-0000D67D0000}"/>
    <cellStyle name="Notas 2 4 8 3 5" xfId="32213" xr:uid="{00000000-0005-0000-0000-0000D77D0000}"/>
    <cellStyle name="Notas 2 4 8 3 6" xfId="32214" xr:uid="{00000000-0005-0000-0000-0000D87D0000}"/>
    <cellStyle name="Notas 2 4 8 3 7" xfId="32215" xr:uid="{00000000-0005-0000-0000-0000D97D0000}"/>
    <cellStyle name="Notas 2 4 8 4" xfId="32216" xr:uid="{00000000-0005-0000-0000-0000DA7D0000}"/>
    <cellStyle name="Notas 2 4 8 4 2" xfId="32217" xr:uid="{00000000-0005-0000-0000-0000DB7D0000}"/>
    <cellStyle name="Notas 2 4 8 4 2 2" xfId="32218" xr:uid="{00000000-0005-0000-0000-0000DC7D0000}"/>
    <cellStyle name="Notas 2 4 8 4 3" xfId="32219" xr:uid="{00000000-0005-0000-0000-0000DD7D0000}"/>
    <cellStyle name="Notas 2 4 8 4 4" xfId="32220" xr:uid="{00000000-0005-0000-0000-0000DE7D0000}"/>
    <cellStyle name="Notas 2 4 8 4 5" xfId="32221" xr:uid="{00000000-0005-0000-0000-0000DF7D0000}"/>
    <cellStyle name="Notas 2 4 8 4 6" xfId="32222" xr:uid="{00000000-0005-0000-0000-0000E07D0000}"/>
    <cellStyle name="Notas 2 4 8 4 7" xfId="32223" xr:uid="{00000000-0005-0000-0000-0000E17D0000}"/>
    <cellStyle name="Notas 2 4 8 5" xfId="32224" xr:uid="{00000000-0005-0000-0000-0000E27D0000}"/>
    <cellStyle name="Notas 2 4 8 5 2" xfId="32225" xr:uid="{00000000-0005-0000-0000-0000E37D0000}"/>
    <cellStyle name="Notas 2 4 8 5 3" xfId="32226" xr:uid="{00000000-0005-0000-0000-0000E47D0000}"/>
    <cellStyle name="Notas 2 4 8 5 4" xfId="32227" xr:uid="{00000000-0005-0000-0000-0000E57D0000}"/>
    <cellStyle name="Notas 2 4 8 5 5" xfId="32228" xr:uid="{00000000-0005-0000-0000-0000E67D0000}"/>
    <cellStyle name="Notas 2 4 8 5 6" xfId="32229" xr:uid="{00000000-0005-0000-0000-0000E77D0000}"/>
    <cellStyle name="Notas 2 4 8 5 7" xfId="32230" xr:uid="{00000000-0005-0000-0000-0000E87D0000}"/>
    <cellStyle name="Notas 2 4 8 6" xfId="32231" xr:uid="{00000000-0005-0000-0000-0000E97D0000}"/>
    <cellStyle name="Notas 2 4 8 6 2" xfId="32232" xr:uid="{00000000-0005-0000-0000-0000EA7D0000}"/>
    <cellStyle name="Notas 2 4 8 6 3" xfId="32233" xr:uid="{00000000-0005-0000-0000-0000EB7D0000}"/>
    <cellStyle name="Notas 2 4 8 6 4" xfId="32234" xr:uid="{00000000-0005-0000-0000-0000EC7D0000}"/>
    <cellStyle name="Notas 2 4 8 6 5" xfId="32235" xr:uid="{00000000-0005-0000-0000-0000ED7D0000}"/>
    <cellStyle name="Notas 2 4 8 6 6" xfId="32236" xr:uid="{00000000-0005-0000-0000-0000EE7D0000}"/>
    <cellStyle name="Notas 2 4 8 7" xfId="32237" xr:uid="{00000000-0005-0000-0000-0000EF7D0000}"/>
    <cellStyle name="Notas 2 4 8 7 2" xfId="32238" xr:uid="{00000000-0005-0000-0000-0000F07D0000}"/>
    <cellStyle name="Notas 2 4 8 7 3" xfId="32239" xr:uid="{00000000-0005-0000-0000-0000F17D0000}"/>
    <cellStyle name="Notas 2 4 8 7 4" xfId="32240" xr:uid="{00000000-0005-0000-0000-0000F27D0000}"/>
    <cellStyle name="Notas 2 4 8 7 5" xfId="32241" xr:uid="{00000000-0005-0000-0000-0000F37D0000}"/>
    <cellStyle name="Notas 2 4 8 7 6" xfId="32242" xr:uid="{00000000-0005-0000-0000-0000F47D0000}"/>
    <cellStyle name="Notas 2 4 8 8" xfId="32243" xr:uid="{00000000-0005-0000-0000-0000F57D0000}"/>
    <cellStyle name="Notas 2 4 8 8 2" xfId="32244" xr:uid="{00000000-0005-0000-0000-0000F67D0000}"/>
    <cellStyle name="Notas 2 4 8 8 3" xfId="32245" xr:uid="{00000000-0005-0000-0000-0000F77D0000}"/>
    <cellStyle name="Notas 2 4 8 8 4" xfId="32246" xr:uid="{00000000-0005-0000-0000-0000F87D0000}"/>
    <cellStyle name="Notas 2 4 8 8 5" xfId="32247" xr:uid="{00000000-0005-0000-0000-0000F97D0000}"/>
    <cellStyle name="Notas 2 4 8 8 6" xfId="32248" xr:uid="{00000000-0005-0000-0000-0000FA7D0000}"/>
    <cellStyle name="Notas 2 4 8 9" xfId="32249" xr:uid="{00000000-0005-0000-0000-0000FB7D0000}"/>
    <cellStyle name="Notas 2 4 9" xfId="32250" xr:uid="{00000000-0005-0000-0000-0000FC7D0000}"/>
    <cellStyle name="Notas 2 4 9 2" xfId="32251" xr:uid="{00000000-0005-0000-0000-0000FD7D0000}"/>
    <cellStyle name="Notas 2 4 9 2 2" xfId="32252" xr:uid="{00000000-0005-0000-0000-0000FE7D0000}"/>
    <cellStyle name="Notas 2 4 9 2 3" xfId="32253" xr:uid="{00000000-0005-0000-0000-0000FF7D0000}"/>
    <cellStyle name="Notas 2 4 9 3" xfId="32254" xr:uid="{00000000-0005-0000-0000-0000007E0000}"/>
    <cellStyle name="Notas 2 4 9 3 2" xfId="32255" xr:uid="{00000000-0005-0000-0000-0000017E0000}"/>
    <cellStyle name="Notas 2 4 9 4" xfId="32256" xr:uid="{00000000-0005-0000-0000-0000027E0000}"/>
    <cellStyle name="Notas 2 4 9 4 2" xfId="32257" xr:uid="{00000000-0005-0000-0000-0000037E0000}"/>
    <cellStyle name="Notas 2 4 9 5" xfId="32258" xr:uid="{00000000-0005-0000-0000-0000047E0000}"/>
    <cellStyle name="Notas 2 4 9 5 2" xfId="32259" xr:uid="{00000000-0005-0000-0000-0000057E0000}"/>
    <cellStyle name="Notas 2 4 9 6" xfId="32260" xr:uid="{00000000-0005-0000-0000-0000067E0000}"/>
    <cellStyle name="Notas 2 4 9 6 2" xfId="32261" xr:uid="{00000000-0005-0000-0000-0000077E0000}"/>
    <cellStyle name="Notas 2 4 9 7" xfId="32262" xr:uid="{00000000-0005-0000-0000-0000087E0000}"/>
    <cellStyle name="Notas 2 40" xfId="32263" xr:uid="{00000000-0005-0000-0000-0000097E0000}"/>
    <cellStyle name="Notas 2 40 2" xfId="32264" xr:uid="{00000000-0005-0000-0000-00000A7E0000}"/>
    <cellStyle name="Notas 2 40 2 2" xfId="32265" xr:uid="{00000000-0005-0000-0000-00000B7E0000}"/>
    <cellStyle name="Notas 2 40 2 2 2" xfId="32266" xr:uid="{00000000-0005-0000-0000-00000C7E0000}"/>
    <cellStyle name="Notas 2 40 2 3" xfId="32267" xr:uid="{00000000-0005-0000-0000-00000D7E0000}"/>
    <cellStyle name="Notas 2 40 2 4" xfId="32268" xr:uid="{00000000-0005-0000-0000-00000E7E0000}"/>
    <cellStyle name="Notas 2 40 2 5" xfId="32269" xr:uid="{00000000-0005-0000-0000-00000F7E0000}"/>
    <cellStyle name="Notas 2 40 2 6" xfId="32270" xr:uid="{00000000-0005-0000-0000-0000107E0000}"/>
    <cellStyle name="Notas 2 40 3" xfId="32271" xr:uid="{00000000-0005-0000-0000-0000117E0000}"/>
    <cellStyle name="Notas 2 40 3 2" xfId="32272" xr:uid="{00000000-0005-0000-0000-0000127E0000}"/>
    <cellStyle name="Notas 2 40 4" xfId="32273" xr:uid="{00000000-0005-0000-0000-0000137E0000}"/>
    <cellStyle name="Notas 2 40 4 2" xfId="32274" xr:uid="{00000000-0005-0000-0000-0000147E0000}"/>
    <cellStyle name="Notas 2 40 5" xfId="32275" xr:uid="{00000000-0005-0000-0000-0000157E0000}"/>
    <cellStyle name="Notas 2 41" xfId="32276" xr:uid="{00000000-0005-0000-0000-0000167E0000}"/>
    <cellStyle name="Notas 2 41 2" xfId="32277" xr:uid="{00000000-0005-0000-0000-0000177E0000}"/>
    <cellStyle name="Notas 2 41 2 2" xfId="32278" xr:uid="{00000000-0005-0000-0000-0000187E0000}"/>
    <cellStyle name="Notas 2 41 2 2 2" xfId="32279" xr:uid="{00000000-0005-0000-0000-0000197E0000}"/>
    <cellStyle name="Notas 2 41 2 3" xfId="32280" xr:uid="{00000000-0005-0000-0000-00001A7E0000}"/>
    <cellStyle name="Notas 2 41 2 4" xfId="32281" xr:uid="{00000000-0005-0000-0000-00001B7E0000}"/>
    <cellStyle name="Notas 2 41 2 5" xfId="32282" xr:uid="{00000000-0005-0000-0000-00001C7E0000}"/>
    <cellStyle name="Notas 2 41 2 6" xfId="32283" xr:uid="{00000000-0005-0000-0000-00001D7E0000}"/>
    <cellStyle name="Notas 2 41 3" xfId="32284" xr:uid="{00000000-0005-0000-0000-00001E7E0000}"/>
    <cellStyle name="Notas 2 41 3 2" xfId="32285" xr:uid="{00000000-0005-0000-0000-00001F7E0000}"/>
    <cellStyle name="Notas 2 41 4" xfId="32286" xr:uid="{00000000-0005-0000-0000-0000207E0000}"/>
    <cellStyle name="Notas 2 41 4 2" xfId="32287" xr:uid="{00000000-0005-0000-0000-0000217E0000}"/>
    <cellStyle name="Notas 2 41 5" xfId="32288" xr:uid="{00000000-0005-0000-0000-0000227E0000}"/>
    <cellStyle name="Notas 2 42" xfId="32289" xr:uid="{00000000-0005-0000-0000-0000237E0000}"/>
    <cellStyle name="Notas 2 42 2" xfId="32290" xr:uid="{00000000-0005-0000-0000-0000247E0000}"/>
    <cellStyle name="Notas 2 42 2 2" xfId="32291" xr:uid="{00000000-0005-0000-0000-0000257E0000}"/>
    <cellStyle name="Notas 2 42 2 2 2" xfId="32292" xr:uid="{00000000-0005-0000-0000-0000267E0000}"/>
    <cellStyle name="Notas 2 42 2 3" xfId="32293" xr:uid="{00000000-0005-0000-0000-0000277E0000}"/>
    <cellStyle name="Notas 2 42 2 4" xfId="32294" xr:uid="{00000000-0005-0000-0000-0000287E0000}"/>
    <cellStyle name="Notas 2 42 2 5" xfId="32295" xr:uid="{00000000-0005-0000-0000-0000297E0000}"/>
    <cellStyle name="Notas 2 42 2 6" xfId="32296" xr:uid="{00000000-0005-0000-0000-00002A7E0000}"/>
    <cellStyle name="Notas 2 42 3" xfId="32297" xr:uid="{00000000-0005-0000-0000-00002B7E0000}"/>
    <cellStyle name="Notas 2 42 3 2" xfId="32298" xr:uid="{00000000-0005-0000-0000-00002C7E0000}"/>
    <cellStyle name="Notas 2 42 4" xfId="32299" xr:uid="{00000000-0005-0000-0000-00002D7E0000}"/>
    <cellStyle name="Notas 2 42 4 2" xfId="32300" xr:uid="{00000000-0005-0000-0000-00002E7E0000}"/>
    <cellStyle name="Notas 2 42 5" xfId="32301" xr:uid="{00000000-0005-0000-0000-00002F7E0000}"/>
    <cellStyle name="Notas 2 43" xfId="32302" xr:uid="{00000000-0005-0000-0000-0000307E0000}"/>
    <cellStyle name="Notas 2 43 2" xfId="32303" xr:uid="{00000000-0005-0000-0000-0000317E0000}"/>
    <cellStyle name="Notas 2 43 2 2" xfId="32304" xr:uid="{00000000-0005-0000-0000-0000327E0000}"/>
    <cellStyle name="Notas 2 43 2 2 2" xfId="32305" xr:uid="{00000000-0005-0000-0000-0000337E0000}"/>
    <cellStyle name="Notas 2 43 2 3" xfId="32306" xr:uid="{00000000-0005-0000-0000-0000347E0000}"/>
    <cellStyle name="Notas 2 43 2 4" xfId="32307" xr:uid="{00000000-0005-0000-0000-0000357E0000}"/>
    <cellStyle name="Notas 2 43 2 5" xfId="32308" xr:uid="{00000000-0005-0000-0000-0000367E0000}"/>
    <cellStyle name="Notas 2 43 2 6" xfId="32309" xr:uid="{00000000-0005-0000-0000-0000377E0000}"/>
    <cellStyle name="Notas 2 43 3" xfId="32310" xr:uid="{00000000-0005-0000-0000-0000387E0000}"/>
    <cellStyle name="Notas 2 43 3 2" xfId="32311" xr:uid="{00000000-0005-0000-0000-0000397E0000}"/>
    <cellStyle name="Notas 2 43 4" xfId="32312" xr:uid="{00000000-0005-0000-0000-00003A7E0000}"/>
    <cellStyle name="Notas 2 43 4 2" xfId="32313" xr:uid="{00000000-0005-0000-0000-00003B7E0000}"/>
    <cellStyle name="Notas 2 43 5" xfId="32314" xr:uid="{00000000-0005-0000-0000-00003C7E0000}"/>
    <cellStyle name="Notas 2 44" xfId="32315" xr:uid="{00000000-0005-0000-0000-00003D7E0000}"/>
    <cellStyle name="Notas 2 44 2" xfId="32316" xr:uid="{00000000-0005-0000-0000-00003E7E0000}"/>
    <cellStyle name="Notas 2 44 2 2" xfId="32317" xr:uid="{00000000-0005-0000-0000-00003F7E0000}"/>
    <cellStyle name="Notas 2 44 2 2 2" xfId="32318" xr:uid="{00000000-0005-0000-0000-0000407E0000}"/>
    <cellStyle name="Notas 2 44 2 3" xfId="32319" xr:uid="{00000000-0005-0000-0000-0000417E0000}"/>
    <cellStyle name="Notas 2 44 2 4" xfId="32320" xr:uid="{00000000-0005-0000-0000-0000427E0000}"/>
    <cellStyle name="Notas 2 44 2 5" xfId="32321" xr:uid="{00000000-0005-0000-0000-0000437E0000}"/>
    <cellStyle name="Notas 2 44 2 6" xfId="32322" xr:uid="{00000000-0005-0000-0000-0000447E0000}"/>
    <cellStyle name="Notas 2 44 3" xfId="32323" xr:uid="{00000000-0005-0000-0000-0000457E0000}"/>
    <cellStyle name="Notas 2 44 3 2" xfId="32324" xr:uid="{00000000-0005-0000-0000-0000467E0000}"/>
    <cellStyle name="Notas 2 44 4" xfId="32325" xr:uid="{00000000-0005-0000-0000-0000477E0000}"/>
    <cellStyle name="Notas 2 44 4 2" xfId="32326" xr:uid="{00000000-0005-0000-0000-0000487E0000}"/>
    <cellStyle name="Notas 2 44 5" xfId="32327" xr:uid="{00000000-0005-0000-0000-0000497E0000}"/>
    <cellStyle name="Notas 2 45" xfId="32328" xr:uid="{00000000-0005-0000-0000-00004A7E0000}"/>
    <cellStyle name="Notas 2 45 2" xfId="32329" xr:uid="{00000000-0005-0000-0000-00004B7E0000}"/>
    <cellStyle name="Notas 2 45 2 2" xfId="32330" xr:uid="{00000000-0005-0000-0000-00004C7E0000}"/>
    <cellStyle name="Notas 2 45 2 2 2" xfId="32331" xr:uid="{00000000-0005-0000-0000-00004D7E0000}"/>
    <cellStyle name="Notas 2 45 2 3" xfId="32332" xr:uid="{00000000-0005-0000-0000-00004E7E0000}"/>
    <cellStyle name="Notas 2 45 2 4" xfId="32333" xr:uid="{00000000-0005-0000-0000-00004F7E0000}"/>
    <cellStyle name="Notas 2 45 2 5" xfId="32334" xr:uid="{00000000-0005-0000-0000-0000507E0000}"/>
    <cellStyle name="Notas 2 45 2 6" xfId="32335" xr:uid="{00000000-0005-0000-0000-0000517E0000}"/>
    <cellStyle name="Notas 2 45 3" xfId="32336" xr:uid="{00000000-0005-0000-0000-0000527E0000}"/>
    <cellStyle name="Notas 2 45 3 2" xfId="32337" xr:uid="{00000000-0005-0000-0000-0000537E0000}"/>
    <cellStyle name="Notas 2 45 4" xfId="32338" xr:uid="{00000000-0005-0000-0000-0000547E0000}"/>
    <cellStyle name="Notas 2 45 4 2" xfId="32339" xr:uid="{00000000-0005-0000-0000-0000557E0000}"/>
    <cellStyle name="Notas 2 45 5" xfId="32340" xr:uid="{00000000-0005-0000-0000-0000567E0000}"/>
    <cellStyle name="Notas 2 46" xfId="32341" xr:uid="{00000000-0005-0000-0000-0000577E0000}"/>
    <cellStyle name="Notas 2 46 2" xfId="32342" xr:uid="{00000000-0005-0000-0000-0000587E0000}"/>
    <cellStyle name="Notas 2 46 2 2" xfId="32343" xr:uid="{00000000-0005-0000-0000-0000597E0000}"/>
    <cellStyle name="Notas 2 46 2 2 2" xfId="32344" xr:uid="{00000000-0005-0000-0000-00005A7E0000}"/>
    <cellStyle name="Notas 2 46 2 3" xfId="32345" xr:uid="{00000000-0005-0000-0000-00005B7E0000}"/>
    <cellStyle name="Notas 2 46 2 4" xfId="32346" xr:uid="{00000000-0005-0000-0000-00005C7E0000}"/>
    <cellStyle name="Notas 2 46 2 5" xfId="32347" xr:uid="{00000000-0005-0000-0000-00005D7E0000}"/>
    <cellStyle name="Notas 2 46 2 6" xfId="32348" xr:uid="{00000000-0005-0000-0000-00005E7E0000}"/>
    <cellStyle name="Notas 2 46 3" xfId="32349" xr:uid="{00000000-0005-0000-0000-00005F7E0000}"/>
    <cellStyle name="Notas 2 46 3 2" xfId="32350" xr:uid="{00000000-0005-0000-0000-0000607E0000}"/>
    <cellStyle name="Notas 2 46 4" xfId="32351" xr:uid="{00000000-0005-0000-0000-0000617E0000}"/>
    <cellStyle name="Notas 2 46 4 2" xfId="32352" xr:uid="{00000000-0005-0000-0000-0000627E0000}"/>
    <cellStyle name="Notas 2 46 5" xfId="32353" xr:uid="{00000000-0005-0000-0000-0000637E0000}"/>
    <cellStyle name="Notas 2 47" xfId="32354" xr:uid="{00000000-0005-0000-0000-0000647E0000}"/>
    <cellStyle name="Notas 2 47 2" xfId="32355" xr:uid="{00000000-0005-0000-0000-0000657E0000}"/>
    <cellStyle name="Notas 2 47 2 2" xfId="32356" xr:uid="{00000000-0005-0000-0000-0000667E0000}"/>
    <cellStyle name="Notas 2 47 2 2 2" xfId="32357" xr:uid="{00000000-0005-0000-0000-0000677E0000}"/>
    <cellStyle name="Notas 2 47 2 3" xfId="32358" xr:uid="{00000000-0005-0000-0000-0000687E0000}"/>
    <cellStyle name="Notas 2 47 2 4" xfId="32359" xr:uid="{00000000-0005-0000-0000-0000697E0000}"/>
    <cellStyle name="Notas 2 47 2 5" xfId="32360" xr:uid="{00000000-0005-0000-0000-00006A7E0000}"/>
    <cellStyle name="Notas 2 47 2 6" xfId="32361" xr:uid="{00000000-0005-0000-0000-00006B7E0000}"/>
    <cellStyle name="Notas 2 47 3" xfId="32362" xr:uid="{00000000-0005-0000-0000-00006C7E0000}"/>
    <cellStyle name="Notas 2 47 3 2" xfId="32363" xr:uid="{00000000-0005-0000-0000-00006D7E0000}"/>
    <cellStyle name="Notas 2 47 4" xfId="32364" xr:uid="{00000000-0005-0000-0000-00006E7E0000}"/>
    <cellStyle name="Notas 2 47 4 2" xfId="32365" xr:uid="{00000000-0005-0000-0000-00006F7E0000}"/>
    <cellStyle name="Notas 2 47 5" xfId="32366" xr:uid="{00000000-0005-0000-0000-0000707E0000}"/>
    <cellStyle name="Notas 2 48" xfId="32367" xr:uid="{00000000-0005-0000-0000-0000717E0000}"/>
    <cellStyle name="Notas 2 48 2" xfId="32368" xr:uid="{00000000-0005-0000-0000-0000727E0000}"/>
    <cellStyle name="Notas 2 48 2 2" xfId="32369" xr:uid="{00000000-0005-0000-0000-0000737E0000}"/>
    <cellStyle name="Notas 2 48 2 2 2" xfId="32370" xr:uid="{00000000-0005-0000-0000-0000747E0000}"/>
    <cellStyle name="Notas 2 48 2 3" xfId="32371" xr:uid="{00000000-0005-0000-0000-0000757E0000}"/>
    <cellStyle name="Notas 2 48 2 4" xfId="32372" xr:uid="{00000000-0005-0000-0000-0000767E0000}"/>
    <cellStyle name="Notas 2 48 2 5" xfId="32373" xr:uid="{00000000-0005-0000-0000-0000777E0000}"/>
    <cellStyle name="Notas 2 48 2 6" xfId="32374" xr:uid="{00000000-0005-0000-0000-0000787E0000}"/>
    <cellStyle name="Notas 2 48 3" xfId="32375" xr:uid="{00000000-0005-0000-0000-0000797E0000}"/>
    <cellStyle name="Notas 2 48 3 2" xfId="32376" xr:uid="{00000000-0005-0000-0000-00007A7E0000}"/>
    <cellStyle name="Notas 2 48 4" xfId="32377" xr:uid="{00000000-0005-0000-0000-00007B7E0000}"/>
    <cellStyle name="Notas 2 48 4 2" xfId="32378" xr:uid="{00000000-0005-0000-0000-00007C7E0000}"/>
    <cellStyle name="Notas 2 48 5" xfId="32379" xr:uid="{00000000-0005-0000-0000-00007D7E0000}"/>
    <cellStyle name="Notas 2 49" xfId="32380" xr:uid="{00000000-0005-0000-0000-00007E7E0000}"/>
    <cellStyle name="Notas 2 49 2" xfId="32381" xr:uid="{00000000-0005-0000-0000-00007F7E0000}"/>
    <cellStyle name="Notas 2 49 2 2" xfId="32382" xr:uid="{00000000-0005-0000-0000-0000807E0000}"/>
    <cellStyle name="Notas 2 49 2 2 2" xfId="32383" xr:uid="{00000000-0005-0000-0000-0000817E0000}"/>
    <cellStyle name="Notas 2 49 2 3" xfId="32384" xr:uid="{00000000-0005-0000-0000-0000827E0000}"/>
    <cellStyle name="Notas 2 49 2 4" xfId="32385" xr:uid="{00000000-0005-0000-0000-0000837E0000}"/>
    <cellStyle name="Notas 2 49 2 5" xfId="32386" xr:uid="{00000000-0005-0000-0000-0000847E0000}"/>
    <cellStyle name="Notas 2 49 2 6" xfId="32387" xr:uid="{00000000-0005-0000-0000-0000857E0000}"/>
    <cellStyle name="Notas 2 49 3" xfId="32388" xr:uid="{00000000-0005-0000-0000-0000867E0000}"/>
    <cellStyle name="Notas 2 49 3 2" xfId="32389" xr:uid="{00000000-0005-0000-0000-0000877E0000}"/>
    <cellStyle name="Notas 2 49 4" xfId="32390" xr:uid="{00000000-0005-0000-0000-0000887E0000}"/>
    <cellStyle name="Notas 2 49 4 2" xfId="32391" xr:uid="{00000000-0005-0000-0000-0000897E0000}"/>
    <cellStyle name="Notas 2 49 5" xfId="32392" xr:uid="{00000000-0005-0000-0000-00008A7E0000}"/>
    <cellStyle name="Notas 2 5" xfId="32393" xr:uid="{00000000-0005-0000-0000-00008B7E0000}"/>
    <cellStyle name="Notas 2 5 2" xfId="32394" xr:uid="{00000000-0005-0000-0000-00008C7E0000}"/>
    <cellStyle name="Notas 2 5 2 2" xfId="32395" xr:uid="{00000000-0005-0000-0000-00008D7E0000}"/>
    <cellStyle name="Notas 2 5 2 2 2" xfId="32396" xr:uid="{00000000-0005-0000-0000-00008E7E0000}"/>
    <cellStyle name="Notas 2 5 2 3" xfId="32397" xr:uid="{00000000-0005-0000-0000-00008F7E0000}"/>
    <cellStyle name="Notas 2 5 2 4" xfId="32398" xr:uid="{00000000-0005-0000-0000-0000907E0000}"/>
    <cellStyle name="Notas 2 5 2 5" xfId="32399" xr:uid="{00000000-0005-0000-0000-0000917E0000}"/>
    <cellStyle name="Notas 2 5 2 6" xfId="32400" xr:uid="{00000000-0005-0000-0000-0000927E0000}"/>
    <cellStyle name="Notas 2 5 3" xfId="32401" xr:uid="{00000000-0005-0000-0000-0000937E0000}"/>
    <cellStyle name="Notas 2 5 3 2" xfId="32402" xr:uid="{00000000-0005-0000-0000-0000947E0000}"/>
    <cellStyle name="Notas 2 5 4" xfId="32403" xr:uid="{00000000-0005-0000-0000-0000957E0000}"/>
    <cellStyle name="Notas 2 5 4 2" xfId="32404" xr:uid="{00000000-0005-0000-0000-0000967E0000}"/>
    <cellStyle name="Notas 2 5 5" xfId="32405" xr:uid="{00000000-0005-0000-0000-0000977E0000}"/>
    <cellStyle name="Notas 2 5 6" xfId="32406" xr:uid="{00000000-0005-0000-0000-0000987E0000}"/>
    <cellStyle name="Notas 2 5 7" xfId="32407" xr:uid="{00000000-0005-0000-0000-0000997E0000}"/>
    <cellStyle name="Notas 2 5 8" xfId="32408" xr:uid="{00000000-0005-0000-0000-00009A7E0000}"/>
    <cellStyle name="Notas 2 50" xfId="32409" xr:uid="{00000000-0005-0000-0000-00009B7E0000}"/>
    <cellStyle name="Notas 2 50 2" xfId="32410" xr:uid="{00000000-0005-0000-0000-00009C7E0000}"/>
    <cellStyle name="Notas 2 50 2 2" xfId="32411" xr:uid="{00000000-0005-0000-0000-00009D7E0000}"/>
    <cellStyle name="Notas 2 50 2 2 2" xfId="32412" xr:uid="{00000000-0005-0000-0000-00009E7E0000}"/>
    <cellStyle name="Notas 2 50 2 3" xfId="32413" xr:uid="{00000000-0005-0000-0000-00009F7E0000}"/>
    <cellStyle name="Notas 2 50 2 4" xfId="32414" xr:uid="{00000000-0005-0000-0000-0000A07E0000}"/>
    <cellStyle name="Notas 2 50 2 5" xfId="32415" xr:uid="{00000000-0005-0000-0000-0000A17E0000}"/>
    <cellStyle name="Notas 2 50 2 6" xfId="32416" xr:uid="{00000000-0005-0000-0000-0000A27E0000}"/>
    <cellStyle name="Notas 2 50 3" xfId="32417" xr:uid="{00000000-0005-0000-0000-0000A37E0000}"/>
    <cellStyle name="Notas 2 50 3 2" xfId="32418" xr:uid="{00000000-0005-0000-0000-0000A47E0000}"/>
    <cellStyle name="Notas 2 50 4" xfId="32419" xr:uid="{00000000-0005-0000-0000-0000A57E0000}"/>
    <cellStyle name="Notas 2 50 4 2" xfId="32420" xr:uid="{00000000-0005-0000-0000-0000A67E0000}"/>
    <cellStyle name="Notas 2 50 5" xfId="32421" xr:uid="{00000000-0005-0000-0000-0000A77E0000}"/>
    <cellStyle name="Notas 2 51" xfId="32422" xr:uid="{00000000-0005-0000-0000-0000A87E0000}"/>
    <cellStyle name="Notas 2 51 2" xfId="32423" xr:uid="{00000000-0005-0000-0000-0000A97E0000}"/>
    <cellStyle name="Notas 2 51 2 2" xfId="32424" xr:uid="{00000000-0005-0000-0000-0000AA7E0000}"/>
    <cellStyle name="Notas 2 51 2 2 2" xfId="32425" xr:uid="{00000000-0005-0000-0000-0000AB7E0000}"/>
    <cellStyle name="Notas 2 51 2 3" xfId="32426" xr:uid="{00000000-0005-0000-0000-0000AC7E0000}"/>
    <cellStyle name="Notas 2 51 2 4" xfId="32427" xr:uid="{00000000-0005-0000-0000-0000AD7E0000}"/>
    <cellStyle name="Notas 2 51 2 5" xfId="32428" xr:uid="{00000000-0005-0000-0000-0000AE7E0000}"/>
    <cellStyle name="Notas 2 51 2 6" xfId="32429" xr:uid="{00000000-0005-0000-0000-0000AF7E0000}"/>
    <cellStyle name="Notas 2 51 3" xfId="32430" xr:uid="{00000000-0005-0000-0000-0000B07E0000}"/>
    <cellStyle name="Notas 2 51 3 2" xfId="32431" xr:uid="{00000000-0005-0000-0000-0000B17E0000}"/>
    <cellStyle name="Notas 2 51 4" xfId="32432" xr:uid="{00000000-0005-0000-0000-0000B27E0000}"/>
    <cellStyle name="Notas 2 51 4 2" xfId="32433" xr:uid="{00000000-0005-0000-0000-0000B37E0000}"/>
    <cellStyle name="Notas 2 51 5" xfId="32434" xr:uid="{00000000-0005-0000-0000-0000B47E0000}"/>
    <cellStyle name="Notas 2 52" xfId="32435" xr:uid="{00000000-0005-0000-0000-0000B57E0000}"/>
    <cellStyle name="Notas 2 52 2" xfId="32436" xr:uid="{00000000-0005-0000-0000-0000B67E0000}"/>
    <cellStyle name="Notas 2 52 2 2" xfId="32437" xr:uid="{00000000-0005-0000-0000-0000B77E0000}"/>
    <cellStyle name="Notas 2 52 2 2 2" xfId="32438" xr:uid="{00000000-0005-0000-0000-0000B87E0000}"/>
    <cellStyle name="Notas 2 52 2 3" xfId="32439" xr:uid="{00000000-0005-0000-0000-0000B97E0000}"/>
    <cellStyle name="Notas 2 52 2 4" xfId="32440" xr:uid="{00000000-0005-0000-0000-0000BA7E0000}"/>
    <cellStyle name="Notas 2 52 2 5" xfId="32441" xr:uid="{00000000-0005-0000-0000-0000BB7E0000}"/>
    <cellStyle name="Notas 2 52 2 6" xfId="32442" xr:uid="{00000000-0005-0000-0000-0000BC7E0000}"/>
    <cellStyle name="Notas 2 52 3" xfId="32443" xr:uid="{00000000-0005-0000-0000-0000BD7E0000}"/>
    <cellStyle name="Notas 2 52 3 2" xfId="32444" xr:uid="{00000000-0005-0000-0000-0000BE7E0000}"/>
    <cellStyle name="Notas 2 52 4" xfId="32445" xr:uid="{00000000-0005-0000-0000-0000BF7E0000}"/>
    <cellStyle name="Notas 2 52 4 2" xfId="32446" xr:uid="{00000000-0005-0000-0000-0000C07E0000}"/>
    <cellStyle name="Notas 2 52 5" xfId="32447" xr:uid="{00000000-0005-0000-0000-0000C17E0000}"/>
    <cellStyle name="Notas 2 53" xfId="32448" xr:uid="{00000000-0005-0000-0000-0000C27E0000}"/>
    <cellStyle name="Notas 2 53 2" xfId="32449" xr:uid="{00000000-0005-0000-0000-0000C37E0000}"/>
    <cellStyle name="Notas 2 53 2 2" xfId="32450" xr:uid="{00000000-0005-0000-0000-0000C47E0000}"/>
    <cellStyle name="Notas 2 53 2 2 2" xfId="32451" xr:uid="{00000000-0005-0000-0000-0000C57E0000}"/>
    <cellStyle name="Notas 2 53 2 3" xfId="32452" xr:uid="{00000000-0005-0000-0000-0000C67E0000}"/>
    <cellStyle name="Notas 2 53 2 4" xfId="32453" xr:uid="{00000000-0005-0000-0000-0000C77E0000}"/>
    <cellStyle name="Notas 2 53 2 5" xfId="32454" xr:uid="{00000000-0005-0000-0000-0000C87E0000}"/>
    <cellStyle name="Notas 2 53 2 6" xfId="32455" xr:uid="{00000000-0005-0000-0000-0000C97E0000}"/>
    <cellStyle name="Notas 2 53 3" xfId="32456" xr:uid="{00000000-0005-0000-0000-0000CA7E0000}"/>
    <cellStyle name="Notas 2 53 3 2" xfId="32457" xr:uid="{00000000-0005-0000-0000-0000CB7E0000}"/>
    <cellStyle name="Notas 2 53 4" xfId="32458" xr:uid="{00000000-0005-0000-0000-0000CC7E0000}"/>
    <cellStyle name="Notas 2 53 4 2" xfId="32459" xr:uid="{00000000-0005-0000-0000-0000CD7E0000}"/>
    <cellStyle name="Notas 2 53 5" xfId="32460" xr:uid="{00000000-0005-0000-0000-0000CE7E0000}"/>
    <cellStyle name="Notas 2 54" xfId="32461" xr:uid="{00000000-0005-0000-0000-0000CF7E0000}"/>
    <cellStyle name="Notas 2 54 2" xfId="32462" xr:uid="{00000000-0005-0000-0000-0000D07E0000}"/>
    <cellStyle name="Notas 2 54 2 2" xfId="32463" xr:uid="{00000000-0005-0000-0000-0000D17E0000}"/>
    <cellStyle name="Notas 2 54 2 2 2" xfId="32464" xr:uid="{00000000-0005-0000-0000-0000D27E0000}"/>
    <cellStyle name="Notas 2 54 2 3" xfId="32465" xr:uid="{00000000-0005-0000-0000-0000D37E0000}"/>
    <cellStyle name="Notas 2 54 2 4" xfId="32466" xr:uid="{00000000-0005-0000-0000-0000D47E0000}"/>
    <cellStyle name="Notas 2 54 2 5" xfId="32467" xr:uid="{00000000-0005-0000-0000-0000D57E0000}"/>
    <cellStyle name="Notas 2 54 2 6" xfId="32468" xr:uid="{00000000-0005-0000-0000-0000D67E0000}"/>
    <cellStyle name="Notas 2 54 3" xfId="32469" xr:uid="{00000000-0005-0000-0000-0000D77E0000}"/>
    <cellStyle name="Notas 2 54 3 2" xfId="32470" xr:uid="{00000000-0005-0000-0000-0000D87E0000}"/>
    <cellStyle name="Notas 2 54 4" xfId="32471" xr:uid="{00000000-0005-0000-0000-0000D97E0000}"/>
    <cellStyle name="Notas 2 54 4 2" xfId="32472" xr:uid="{00000000-0005-0000-0000-0000DA7E0000}"/>
    <cellStyle name="Notas 2 54 5" xfId="32473" xr:uid="{00000000-0005-0000-0000-0000DB7E0000}"/>
    <cellStyle name="Notas 2 55" xfId="32474" xr:uid="{00000000-0005-0000-0000-0000DC7E0000}"/>
    <cellStyle name="Notas 2 55 2" xfId="32475" xr:uid="{00000000-0005-0000-0000-0000DD7E0000}"/>
    <cellStyle name="Notas 2 55 2 2" xfId="32476" xr:uid="{00000000-0005-0000-0000-0000DE7E0000}"/>
    <cellStyle name="Notas 2 55 2 2 2" xfId="32477" xr:uid="{00000000-0005-0000-0000-0000DF7E0000}"/>
    <cellStyle name="Notas 2 55 2 3" xfId="32478" xr:uid="{00000000-0005-0000-0000-0000E07E0000}"/>
    <cellStyle name="Notas 2 55 2 4" xfId="32479" xr:uid="{00000000-0005-0000-0000-0000E17E0000}"/>
    <cellStyle name="Notas 2 55 2 5" xfId="32480" xr:uid="{00000000-0005-0000-0000-0000E27E0000}"/>
    <cellStyle name="Notas 2 55 2 6" xfId="32481" xr:uid="{00000000-0005-0000-0000-0000E37E0000}"/>
    <cellStyle name="Notas 2 55 3" xfId="32482" xr:uid="{00000000-0005-0000-0000-0000E47E0000}"/>
    <cellStyle name="Notas 2 55 3 2" xfId="32483" xr:uid="{00000000-0005-0000-0000-0000E57E0000}"/>
    <cellStyle name="Notas 2 55 4" xfId="32484" xr:uid="{00000000-0005-0000-0000-0000E67E0000}"/>
    <cellStyle name="Notas 2 55 4 2" xfId="32485" xr:uid="{00000000-0005-0000-0000-0000E77E0000}"/>
    <cellStyle name="Notas 2 55 5" xfId="32486" xr:uid="{00000000-0005-0000-0000-0000E87E0000}"/>
    <cellStyle name="Notas 2 56" xfId="32487" xr:uid="{00000000-0005-0000-0000-0000E97E0000}"/>
    <cellStyle name="Notas 2 56 2" xfId="32488" xr:uid="{00000000-0005-0000-0000-0000EA7E0000}"/>
    <cellStyle name="Notas 2 56 2 2" xfId="32489" xr:uid="{00000000-0005-0000-0000-0000EB7E0000}"/>
    <cellStyle name="Notas 2 56 2 2 2" xfId="32490" xr:uid="{00000000-0005-0000-0000-0000EC7E0000}"/>
    <cellStyle name="Notas 2 56 2 3" xfId="32491" xr:uid="{00000000-0005-0000-0000-0000ED7E0000}"/>
    <cellStyle name="Notas 2 56 2 4" xfId="32492" xr:uid="{00000000-0005-0000-0000-0000EE7E0000}"/>
    <cellStyle name="Notas 2 56 2 5" xfId="32493" xr:uid="{00000000-0005-0000-0000-0000EF7E0000}"/>
    <cellStyle name="Notas 2 56 2 6" xfId="32494" xr:uid="{00000000-0005-0000-0000-0000F07E0000}"/>
    <cellStyle name="Notas 2 56 3" xfId="32495" xr:uid="{00000000-0005-0000-0000-0000F17E0000}"/>
    <cellStyle name="Notas 2 56 3 2" xfId="32496" xr:uid="{00000000-0005-0000-0000-0000F27E0000}"/>
    <cellStyle name="Notas 2 56 4" xfId="32497" xr:uid="{00000000-0005-0000-0000-0000F37E0000}"/>
    <cellStyle name="Notas 2 56 4 2" xfId="32498" xr:uid="{00000000-0005-0000-0000-0000F47E0000}"/>
    <cellStyle name="Notas 2 56 5" xfId="32499" xr:uid="{00000000-0005-0000-0000-0000F57E0000}"/>
    <cellStyle name="Notas 2 57" xfId="32500" xr:uid="{00000000-0005-0000-0000-0000F67E0000}"/>
    <cellStyle name="Notas 2 57 2" xfId="32501" xr:uid="{00000000-0005-0000-0000-0000F77E0000}"/>
    <cellStyle name="Notas 2 57 2 2" xfId="32502" xr:uid="{00000000-0005-0000-0000-0000F87E0000}"/>
    <cellStyle name="Notas 2 57 2 2 2" xfId="32503" xr:uid="{00000000-0005-0000-0000-0000F97E0000}"/>
    <cellStyle name="Notas 2 57 2 3" xfId="32504" xr:uid="{00000000-0005-0000-0000-0000FA7E0000}"/>
    <cellStyle name="Notas 2 57 2 4" xfId="32505" xr:uid="{00000000-0005-0000-0000-0000FB7E0000}"/>
    <cellStyle name="Notas 2 57 2 5" xfId="32506" xr:uid="{00000000-0005-0000-0000-0000FC7E0000}"/>
    <cellStyle name="Notas 2 57 2 6" xfId="32507" xr:uid="{00000000-0005-0000-0000-0000FD7E0000}"/>
    <cellStyle name="Notas 2 57 3" xfId="32508" xr:uid="{00000000-0005-0000-0000-0000FE7E0000}"/>
    <cellStyle name="Notas 2 57 3 2" xfId="32509" xr:uid="{00000000-0005-0000-0000-0000FF7E0000}"/>
    <cellStyle name="Notas 2 57 4" xfId="32510" xr:uid="{00000000-0005-0000-0000-0000007F0000}"/>
    <cellStyle name="Notas 2 57 4 2" xfId="32511" xr:uid="{00000000-0005-0000-0000-0000017F0000}"/>
    <cellStyle name="Notas 2 57 5" xfId="32512" xr:uid="{00000000-0005-0000-0000-0000027F0000}"/>
    <cellStyle name="Notas 2 58" xfId="32513" xr:uid="{00000000-0005-0000-0000-0000037F0000}"/>
    <cellStyle name="Notas 2 58 2" xfId="32514" xr:uid="{00000000-0005-0000-0000-0000047F0000}"/>
    <cellStyle name="Notas 2 58 2 2" xfId="32515" xr:uid="{00000000-0005-0000-0000-0000057F0000}"/>
    <cellStyle name="Notas 2 58 2 2 2" xfId="32516" xr:uid="{00000000-0005-0000-0000-0000067F0000}"/>
    <cellStyle name="Notas 2 58 2 3" xfId="32517" xr:uid="{00000000-0005-0000-0000-0000077F0000}"/>
    <cellStyle name="Notas 2 58 2 4" xfId="32518" xr:uid="{00000000-0005-0000-0000-0000087F0000}"/>
    <cellStyle name="Notas 2 58 2 5" xfId="32519" xr:uid="{00000000-0005-0000-0000-0000097F0000}"/>
    <cellStyle name="Notas 2 58 2 6" xfId="32520" xr:uid="{00000000-0005-0000-0000-00000A7F0000}"/>
    <cellStyle name="Notas 2 58 3" xfId="32521" xr:uid="{00000000-0005-0000-0000-00000B7F0000}"/>
    <cellStyle name="Notas 2 58 3 2" xfId="32522" xr:uid="{00000000-0005-0000-0000-00000C7F0000}"/>
    <cellStyle name="Notas 2 58 4" xfId="32523" xr:uid="{00000000-0005-0000-0000-00000D7F0000}"/>
    <cellStyle name="Notas 2 58 4 2" xfId="32524" xr:uid="{00000000-0005-0000-0000-00000E7F0000}"/>
    <cellStyle name="Notas 2 58 5" xfId="32525" xr:uid="{00000000-0005-0000-0000-00000F7F0000}"/>
    <cellStyle name="Notas 2 59" xfId="32526" xr:uid="{00000000-0005-0000-0000-0000107F0000}"/>
    <cellStyle name="Notas 2 59 2" xfId="32527" xr:uid="{00000000-0005-0000-0000-0000117F0000}"/>
    <cellStyle name="Notas 2 59 2 2" xfId="32528" xr:uid="{00000000-0005-0000-0000-0000127F0000}"/>
    <cellStyle name="Notas 2 59 2 2 2" xfId="32529" xr:uid="{00000000-0005-0000-0000-0000137F0000}"/>
    <cellStyle name="Notas 2 59 2 3" xfId="32530" xr:uid="{00000000-0005-0000-0000-0000147F0000}"/>
    <cellStyle name="Notas 2 59 2 4" xfId="32531" xr:uid="{00000000-0005-0000-0000-0000157F0000}"/>
    <cellStyle name="Notas 2 59 2 5" xfId="32532" xr:uid="{00000000-0005-0000-0000-0000167F0000}"/>
    <cellStyle name="Notas 2 59 2 6" xfId="32533" xr:uid="{00000000-0005-0000-0000-0000177F0000}"/>
    <cellStyle name="Notas 2 59 3" xfId="32534" xr:uid="{00000000-0005-0000-0000-0000187F0000}"/>
    <cellStyle name="Notas 2 59 3 2" xfId="32535" xr:uid="{00000000-0005-0000-0000-0000197F0000}"/>
    <cellStyle name="Notas 2 59 4" xfId="32536" xr:uid="{00000000-0005-0000-0000-00001A7F0000}"/>
    <cellStyle name="Notas 2 59 4 2" xfId="32537" xr:uid="{00000000-0005-0000-0000-00001B7F0000}"/>
    <cellStyle name="Notas 2 59 5" xfId="32538" xr:uid="{00000000-0005-0000-0000-00001C7F0000}"/>
    <cellStyle name="Notas 2 6" xfId="32539" xr:uid="{00000000-0005-0000-0000-00001D7F0000}"/>
    <cellStyle name="Notas 2 6 2" xfId="32540" xr:uid="{00000000-0005-0000-0000-00001E7F0000}"/>
    <cellStyle name="Notas 2 6 2 2" xfId="32541" xr:uid="{00000000-0005-0000-0000-00001F7F0000}"/>
    <cellStyle name="Notas 2 6 2 2 2" xfId="32542" xr:uid="{00000000-0005-0000-0000-0000207F0000}"/>
    <cellStyle name="Notas 2 6 2 3" xfId="32543" xr:uid="{00000000-0005-0000-0000-0000217F0000}"/>
    <cellStyle name="Notas 2 6 2 4" xfId="32544" xr:uid="{00000000-0005-0000-0000-0000227F0000}"/>
    <cellStyle name="Notas 2 6 2 5" xfId="32545" xr:uid="{00000000-0005-0000-0000-0000237F0000}"/>
    <cellStyle name="Notas 2 6 2 6" xfId="32546" xr:uid="{00000000-0005-0000-0000-0000247F0000}"/>
    <cellStyle name="Notas 2 6 3" xfId="32547" xr:uid="{00000000-0005-0000-0000-0000257F0000}"/>
    <cellStyle name="Notas 2 6 3 2" xfId="32548" xr:uid="{00000000-0005-0000-0000-0000267F0000}"/>
    <cellStyle name="Notas 2 6 4" xfId="32549" xr:uid="{00000000-0005-0000-0000-0000277F0000}"/>
    <cellStyle name="Notas 2 6 4 2" xfId="32550" xr:uid="{00000000-0005-0000-0000-0000287F0000}"/>
    <cellStyle name="Notas 2 6 5" xfId="32551" xr:uid="{00000000-0005-0000-0000-0000297F0000}"/>
    <cellStyle name="Notas 2 6 6" xfId="32552" xr:uid="{00000000-0005-0000-0000-00002A7F0000}"/>
    <cellStyle name="Notas 2 6 7" xfId="32553" xr:uid="{00000000-0005-0000-0000-00002B7F0000}"/>
    <cellStyle name="Notas 2 6 8" xfId="32554" xr:uid="{00000000-0005-0000-0000-00002C7F0000}"/>
    <cellStyle name="Notas 2 60" xfId="32555" xr:uid="{00000000-0005-0000-0000-00002D7F0000}"/>
    <cellStyle name="Notas 2 60 2" xfId="32556" xr:uid="{00000000-0005-0000-0000-00002E7F0000}"/>
    <cellStyle name="Notas 2 60 2 2" xfId="32557" xr:uid="{00000000-0005-0000-0000-00002F7F0000}"/>
    <cellStyle name="Notas 2 60 2 2 2" xfId="32558" xr:uid="{00000000-0005-0000-0000-0000307F0000}"/>
    <cellStyle name="Notas 2 60 2 3" xfId="32559" xr:uid="{00000000-0005-0000-0000-0000317F0000}"/>
    <cellStyle name="Notas 2 60 2 4" xfId="32560" xr:uid="{00000000-0005-0000-0000-0000327F0000}"/>
    <cellStyle name="Notas 2 60 2 5" xfId="32561" xr:uid="{00000000-0005-0000-0000-0000337F0000}"/>
    <cellStyle name="Notas 2 60 2 6" xfId="32562" xr:uid="{00000000-0005-0000-0000-0000347F0000}"/>
    <cellStyle name="Notas 2 60 3" xfId="32563" xr:uid="{00000000-0005-0000-0000-0000357F0000}"/>
    <cellStyle name="Notas 2 60 3 2" xfId="32564" xr:uid="{00000000-0005-0000-0000-0000367F0000}"/>
    <cellStyle name="Notas 2 60 4" xfId="32565" xr:uid="{00000000-0005-0000-0000-0000377F0000}"/>
    <cellStyle name="Notas 2 60 4 2" xfId="32566" xr:uid="{00000000-0005-0000-0000-0000387F0000}"/>
    <cellStyle name="Notas 2 60 5" xfId="32567" xr:uid="{00000000-0005-0000-0000-0000397F0000}"/>
    <cellStyle name="Notas 2 61" xfId="32568" xr:uid="{00000000-0005-0000-0000-00003A7F0000}"/>
    <cellStyle name="Notas 2 61 2" xfId="32569" xr:uid="{00000000-0005-0000-0000-00003B7F0000}"/>
    <cellStyle name="Notas 2 61 2 2" xfId="32570" xr:uid="{00000000-0005-0000-0000-00003C7F0000}"/>
    <cellStyle name="Notas 2 61 2 2 2" xfId="32571" xr:uid="{00000000-0005-0000-0000-00003D7F0000}"/>
    <cellStyle name="Notas 2 61 2 3" xfId="32572" xr:uid="{00000000-0005-0000-0000-00003E7F0000}"/>
    <cellStyle name="Notas 2 61 2 4" xfId="32573" xr:uid="{00000000-0005-0000-0000-00003F7F0000}"/>
    <cellStyle name="Notas 2 61 2 5" xfId="32574" xr:uid="{00000000-0005-0000-0000-0000407F0000}"/>
    <cellStyle name="Notas 2 61 2 6" xfId="32575" xr:uid="{00000000-0005-0000-0000-0000417F0000}"/>
    <cellStyle name="Notas 2 61 3" xfId="32576" xr:uid="{00000000-0005-0000-0000-0000427F0000}"/>
    <cellStyle name="Notas 2 61 3 2" xfId="32577" xr:uid="{00000000-0005-0000-0000-0000437F0000}"/>
    <cellStyle name="Notas 2 61 4" xfId="32578" xr:uid="{00000000-0005-0000-0000-0000447F0000}"/>
    <cellStyle name="Notas 2 61 4 2" xfId="32579" xr:uid="{00000000-0005-0000-0000-0000457F0000}"/>
    <cellStyle name="Notas 2 61 5" xfId="32580" xr:uid="{00000000-0005-0000-0000-0000467F0000}"/>
    <cellStyle name="Notas 2 62" xfId="32581" xr:uid="{00000000-0005-0000-0000-0000477F0000}"/>
    <cellStyle name="Notas 2 62 2" xfId="32582" xr:uid="{00000000-0005-0000-0000-0000487F0000}"/>
    <cellStyle name="Notas 2 62 2 2" xfId="32583" xr:uid="{00000000-0005-0000-0000-0000497F0000}"/>
    <cellStyle name="Notas 2 62 2 2 2" xfId="32584" xr:uid="{00000000-0005-0000-0000-00004A7F0000}"/>
    <cellStyle name="Notas 2 62 2 3" xfId="32585" xr:uid="{00000000-0005-0000-0000-00004B7F0000}"/>
    <cellStyle name="Notas 2 62 2 4" xfId="32586" xr:uid="{00000000-0005-0000-0000-00004C7F0000}"/>
    <cellStyle name="Notas 2 62 2 5" xfId="32587" xr:uid="{00000000-0005-0000-0000-00004D7F0000}"/>
    <cellStyle name="Notas 2 62 2 6" xfId="32588" xr:uid="{00000000-0005-0000-0000-00004E7F0000}"/>
    <cellStyle name="Notas 2 62 3" xfId="32589" xr:uid="{00000000-0005-0000-0000-00004F7F0000}"/>
    <cellStyle name="Notas 2 62 3 2" xfId="32590" xr:uid="{00000000-0005-0000-0000-0000507F0000}"/>
    <cellStyle name="Notas 2 62 4" xfId="32591" xr:uid="{00000000-0005-0000-0000-0000517F0000}"/>
    <cellStyle name="Notas 2 62 4 2" xfId="32592" xr:uid="{00000000-0005-0000-0000-0000527F0000}"/>
    <cellStyle name="Notas 2 62 5" xfId="32593" xr:uid="{00000000-0005-0000-0000-0000537F0000}"/>
    <cellStyle name="Notas 2 63" xfId="32594" xr:uid="{00000000-0005-0000-0000-0000547F0000}"/>
    <cellStyle name="Notas 2 63 2" xfId="32595" xr:uid="{00000000-0005-0000-0000-0000557F0000}"/>
    <cellStyle name="Notas 2 63 2 2" xfId="32596" xr:uid="{00000000-0005-0000-0000-0000567F0000}"/>
    <cellStyle name="Notas 2 63 2 2 2" xfId="32597" xr:uid="{00000000-0005-0000-0000-0000577F0000}"/>
    <cellStyle name="Notas 2 63 2 3" xfId="32598" xr:uid="{00000000-0005-0000-0000-0000587F0000}"/>
    <cellStyle name="Notas 2 63 2 4" xfId="32599" xr:uid="{00000000-0005-0000-0000-0000597F0000}"/>
    <cellStyle name="Notas 2 63 2 5" xfId="32600" xr:uid="{00000000-0005-0000-0000-00005A7F0000}"/>
    <cellStyle name="Notas 2 63 2 6" xfId="32601" xr:uid="{00000000-0005-0000-0000-00005B7F0000}"/>
    <cellStyle name="Notas 2 63 3" xfId="32602" xr:uid="{00000000-0005-0000-0000-00005C7F0000}"/>
    <cellStyle name="Notas 2 63 3 2" xfId="32603" xr:uid="{00000000-0005-0000-0000-00005D7F0000}"/>
    <cellStyle name="Notas 2 63 4" xfId="32604" xr:uid="{00000000-0005-0000-0000-00005E7F0000}"/>
    <cellStyle name="Notas 2 63 4 2" xfId="32605" xr:uid="{00000000-0005-0000-0000-00005F7F0000}"/>
    <cellStyle name="Notas 2 63 5" xfId="32606" xr:uid="{00000000-0005-0000-0000-0000607F0000}"/>
    <cellStyle name="Notas 2 64" xfId="32607" xr:uid="{00000000-0005-0000-0000-0000617F0000}"/>
    <cellStyle name="Notas 2 64 2" xfId="32608" xr:uid="{00000000-0005-0000-0000-0000627F0000}"/>
    <cellStyle name="Notas 2 64 2 2" xfId="32609" xr:uid="{00000000-0005-0000-0000-0000637F0000}"/>
    <cellStyle name="Notas 2 64 3" xfId="32610" xr:uid="{00000000-0005-0000-0000-0000647F0000}"/>
    <cellStyle name="Notas 2 64 3 2" xfId="32611" xr:uid="{00000000-0005-0000-0000-0000657F0000}"/>
    <cellStyle name="Notas 2 64 4" xfId="32612" xr:uid="{00000000-0005-0000-0000-0000667F0000}"/>
    <cellStyle name="Notas 2 64 5" xfId="32613" xr:uid="{00000000-0005-0000-0000-0000677F0000}"/>
    <cellStyle name="Notas 2 64 6" xfId="32614" xr:uid="{00000000-0005-0000-0000-0000687F0000}"/>
    <cellStyle name="Notas 2 65" xfId="32615" xr:uid="{00000000-0005-0000-0000-0000697F0000}"/>
    <cellStyle name="Notas 2 65 2" xfId="32616" xr:uid="{00000000-0005-0000-0000-00006A7F0000}"/>
    <cellStyle name="Notas 2 65 3" xfId="32617" xr:uid="{00000000-0005-0000-0000-00006B7F0000}"/>
    <cellStyle name="Notas 2 66" xfId="32618" xr:uid="{00000000-0005-0000-0000-00006C7F0000}"/>
    <cellStyle name="Notas 2 67" xfId="32619" xr:uid="{00000000-0005-0000-0000-00006D7F0000}"/>
    <cellStyle name="Notas 2 68" xfId="32620" xr:uid="{00000000-0005-0000-0000-00006E7F0000}"/>
    <cellStyle name="Notas 2 69" xfId="32621" xr:uid="{00000000-0005-0000-0000-00006F7F0000}"/>
    <cellStyle name="Notas 2 69 2" xfId="32622" xr:uid="{00000000-0005-0000-0000-0000707F0000}"/>
    <cellStyle name="Notas 2 7" xfId="32623" xr:uid="{00000000-0005-0000-0000-0000717F0000}"/>
    <cellStyle name="Notas 2 7 2" xfId="32624" xr:uid="{00000000-0005-0000-0000-0000727F0000}"/>
    <cellStyle name="Notas 2 7 2 2" xfId="32625" xr:uid="{00000000-0005-0000-0000-0000737F0000}"/>
    <cellStyle name="Notas 2 7 2 2 2" xfId="32626" xr:uid="{00000000-0005-0000-0000-0000747F0000}"/>
    <cellStyle name="Notas 2 7 2 3" xfId="32627" xr:uid="{00000000-0005-0000-0000-0000757F0000}"/>
    <cellStyle name="Notas 2 7 2 4" xfId="32628" xr:uid="{00000000-0005-0000-0000-0000767F0000}"/>
    <cellStyle name="Notas 2 7 2 5" xfId="32629" xr:uid="{00000000-0005-0000-0000-0000777F0000}"/>
    <cellStyle name="Notas 2 7 2 6" xfId="32630" xr:uid="{00000000-0005-0000-0000-0000787F0000}"/>
    <cellStyle name="Notas 2 7 3" xfId="32631" xr:uid="{00000000-0005-0000-0000-0000797F0000}"/>
    <cellStyle name="Notas 2 7 3 2" xfId="32632" xr:uid="{00000000-0005-0000-0000-00007A7F0000}"/>
    <cellStyle name="Notas 2 7 4" xfId="32633" xr:uid="{00000000-0005-0000-0000-00007B7F0000}"/>
    <cellStyle name="Notas 2 7 4 2" xfId="32634" xr:uid="{00000000-0005-0000-0000-00007C7F0000}"/>
    <cellStyle name="Notas 2 7 5" xfId="32635" xr:uid="{00000000-0005-0000-0000-00007D7F0000}"/>
    <cellStyle name="Notas 2 7 6" xfId="32636" xr:uid="{00000000-0005-0000-0000-00007E7F0000}"/>
    <cellStyle name="Notas 2 70" xfId="32637" xr:uid="{00000000-0005-0000-0000-00007F7F0000}"/>
    <cellStyle name="Notas 2 70 2" xfId="32638" xr:uid="{00000000-0005-0000-0000-0000807F0000}"/>
    <cellStyle name="Notas 2 71" xfId="32639" xr:uid="{00000000-0005-0000-0000-0000817F0000}"/>
    <cellStyle name="Notas 2 72" xfId="32640" xr:uid="{00000000-0005-0000-0000-0000827F0000}"/>
    <cellStyle name="Notas 2 73" xfId="32641" xr:uid="{00000000-0005-0000-0000-0000837F0000}"/>
    <cellStyle name="Notas 2 74" xfId="32642" xr:uid="{00000000-0005-0000-0000-0000847F0000}"/>
    <cellStyle name="Notas 2 75" xfId="32643" xr:uid="{00000000-0005-0000-0000-0000857F0000}"/>
    <cellStyle name="Notas 2 76" xfId="32644" xr:uid="{00000000-0005-0000-0000-0000867F0000}"/>
    <cellStyle name="Notas 2 77" xfId="32645" xr:uid="{00000000-0005-0000-0000-0000877F0000}"/>
    <cellStyle name="Notas 2 78" xfId="32646" xr:uid="{00000000-0005-0000-0000-0000887F0000}"/>
    <cellStyle name="Notas 2 79" xfId="32647" xr:uid="{00000000-0005-0000-0000-0000897F0000}"/>
    <cellStyle name="Notas 2 8" xfId="32648" xr:uid="{00000000-0005-0000-0000-00008A7F0000}"/>
    <cellStyle name="Notas 2 8 2" xfId="32649" xr:uid="{00000000-0005-0000-0000-00008B7F0000}"/>
    <cellStyle name="Notas 2 8 2 2" xfId="32650" xr:uid="{00000000-0005-0000-0000-00008C7F0000}"/>
    <cellStyle name="Notas 2 8 2 2 2" xfId="32651" xr:uid="{00000000-0005-0000-0000-00008D7F0000}"/>
    <cellStyle name="Notas 2 8 2 3" xfId="32652" xr:uid="{00000000-0005-0000-0000-00008E7F0000}"/>
    <cellStyle name="Notas 2 8 2 4" xfId="32653" xr:uid="{00000000-0005-0000-0000-00008F7F0000}"/>
    <cellStyle name="Notas 2 8 2 5" xfId="32654" xr:uid="{00000000-0005-0000-0000-0000907F0000}"/>
    <cellStyle name="Notas 2 8 2 6" xfId="32655" xr:uid="{00000000-0005-0000-0000-0000917F0000}"/>
    <cellStyle name="Notas 2 8 3" xfId="32656" xr:uid="{00000000-0005-0000-0000-0000927F0000}"/>
    <cellStyle name="Notas 2 8 3 2" xfId="32657" xr:uid="{00000000-0005-0000-0000-0000937F0000}"/>
    <cellStyle name="Notas 2 8 4" xfId="32658" xr:uid="{00000000-0005-0000-0000-0000947F0000}"/>
    <cellStyle name="Notas 2 8 4 2" xfId="32659" xr:uid="{00000000-0005-0000-0000-0000957F0000}"/>
    <cellStyle name="Notas 2 8 5" xfId="32660" xr:uid="{00000000-0005-0000-0000-0000967F0000}"/>
    <cellStyle name="Notas 2 8 6" xfId="32661" xr:uid="{00000000-0005-0000-0000-0000977F0000}"/>
    <cellStyle name="Notas 2 80" xfId="32662" xr:uid="{00000000-0005-0000-0000-0000987F0000}"/>
    <cellStyle name="Notas 2 81" xfId="32663" xr:uid="{00000000-0005-0000-0000-0000997F0000}"/>
    <cellStyle name="Notas 2 82" xfId="32664" xr:uid="{00000000-0005-0000-0000-00009A7F0000}"/>
    <cellStyle name="Notas 2 83" xfId="32665" xr:uid="{00000000-0005-0000-0000-00009B7F0000}"/>
    <cellStyle name="Notas 2 84" xfId="32666" xr:uid="{00000000-0005-0000-0000-00009C7F0000}"/>
    <cellStyle name="Notas 2 85" xfId="32667" xr:uid="{00000000-0005-0000-0000-00009D7F0000}"/>
    <cellStyle name="Notas 2 86" xfId="32668" xr:uid="{00000000-0005-0000-0000-00009E7F0000}"/>
    <cellStyle name="Notas 2 87" xfId="32669" xr:uid="{00000000-0005-0000-0000-00009F7F0000}"/>
    <cellStyle name="Notas 2 88" xfId="32670" xr:uid="{00000000-0005-0000-0000-0000A07F0000}"/>
    <cellStyle name="Notas 2 89" xfId="32671" xr:uid="{00000000-0005-0000-0000-0000A17F0000}"/>
    <cellStyle name="Notas 2 9" xfId="32672" xr:uid="{00000000-0005-0000-0000-0000A27F0000}"/>
    <cellStyle name="Notas 2 9 2" xfId="32673" xr:uid="{00000000-0005-0000-0000-0000A37F0000}"/>
    <cellStyle name="Notas 2 9 2 2" xfId="32674" xr:uid="{00000000-0005-0000-0000-0000A47F0000}"/>
    <cellStyle name="Notas 2 9 2 2 2" xfId="32675" xr:uid="{00000000-0005-0000-0000-0000A57F0000}"/>
    <cellStyle name="Notas 2 9 2 3" xfId="32676" xr:uid="{00000000-0005-0000-0000-0000A67F0000}"/>
    <cellStyle name="Notas 2 9 2 4" xfId="32677" xr:uid="{00000000-0005-0000-0000-0000A77F0000}"/>
    <cellStyle name="Notas 2 9 2 5" xfId="32678" xr:uid="{00000000-0005-0000-0000-0000A87F0000}"/>
    <cellStyle name="Notas 2 9 2 6" xfId="32679" xr:uid="{00000000-0005-0000-0000-0000A97F0000}"/>
    <cellStyle name="Notas 2 9 3" xfId="32680" xr:uid="{00000000-0005-0000-0000-0000AA7F0000}"/>
    <cellStyle name="Notas 2 9 3 2" xfId="32681" xr:uid="{00000000-0005-0000-0000-0000AB7F0000}"/>
    <cellStyle name="Notas 2 9 4" xfId="32682" xr:uid="{00000000-0005-0000-0000-0000AC7F0000}"/>
    <cellStyle name="Notas 2 9 4 2" xfId="32683" xr:uid="{00000000-0005-0000-0000-0000AD7F0000}"/>
    <cellStyle name="Notas 2 9 5" xfId="32684" xr:uid="{00000000-0005-0000-0000-0000AE7F0000}"/>
    <cellStyle name="Notas 2 9 6" xfId="32685" xr:uid="{00000000-0005-0000-0000-0000AF7F0000}"/>
    <cellStyle name="Notas 2 90" xfId="32686" xr:uid="{00000000-0005-0000-0000-0000B07F0000}"/>
    <cellStyle name="Notas 2 91" xfId="32687" xr:uid="{00000000-0005-0000-0000-0000B17F0000}"/>
    <cellStyle name="Notas 2 92" xfId="32688" xr:uid="{00000000-0005-0000-0000-0000B27F0000}"/>
    <cellStyle name="Notas 2 93" xfId="32689" xr:uid="{00000000-0005-0000-0000-0000B37F0000}"/>
    <cellStyle name="Notas 2 94" xfId="19415" xr:uid="{00000000-0005-0000-0000-0000B47F0000}"/>
    <cellStyle name="Notas 2_TRANSF BANCARIAS  SEPT 2009" xfId="32690" xr:uid="{00000000-0005-0000-0000-0000B57F0000}"/>
    <cellStyle name="Notas 20" xfId="32691" xr:uid="{00000000-0005-0000-0000-0000B67F0000}"/>
    <cellStyle name="Notas 20 2" xfId="32692" xr:uid="{00000000-0005-0000-0000-0000B77F0000}"/>
    <cellStyle name="Notas 20 2 2" xfId="32693" xr:uid="{00000000-0005-0000-0000-0000B87F0000}"/>
    <cellStyle name="Notas 20 2 2 2" xfId="32694" xr:uid="{00000000-0005-0000-0000-0000B97F0000}"/>
    <cellStyle name="Notas 20 2 3" xfId="32695" xr:uid="{00000000-0005-0000-0000-0000BA7F0000}"/>
    <cellStyle name="Notas 20 2 4" xfId="32696" xr:uid="{00000000-0005-0000-0000-0000BB7F0000}"/>
    <cellStyle name="Notas 20 2 5" xfId="32697" xr:uid="{00000000-0005-0000-0000-0000BC7F0000}"/>
    <cellStyle name="Notas 20 2 6" xfId="32698" xr:uid="{00000000-0005-0000-0000-0000BD7F0000}"/>
    <cellStyle name="Notas 20 3" xfId="32699" xr:uid="{00000000-0005-0000-0000-0000BE7F0000}"/>
    <cellStyle name="Notas 20 3 2" xfId="32700" xr:uid="{00000000-0005-0000-0000-0000BF7F0000}"/>
    <cellStyle name="Notas 20 4" xfId="32701" xr:uid="{00000000-0005-0000-0000-0000C07F0000}"/>
    <cellStyle name="Notas 20 4 2" xfId="32702" xr:uid="{00000000-0005-0000-0000-0000C17F0000}"/>
    <cellStyle name="Notas 20 5" xfId="32703" xr:uid="{00000000-0005-0000-0000-0000C27F0000}"/>
    <cellStyle name="Notas 21" xfId="32704" xr:uid="{00000000-0005-0000-0000-0000C37F0000}"/>
    <cellStyle name="Notas 21 2" xfId="32705" xr:uid="{00000000-0005-0000-0000-0000C47F0000}"/>
    <cellStyle name="Notas 21 2 2" xfId="32706" xr:uid="{00000000-0005-0000-0000-0000C57F0000}"/>
    <cellStyle name="Notas 21 2 2 2" xfId="32707" xr:uid="{00000000-0005-0000-0000-0000C67F0000}"/>
    <cellStyle name="Notas 21 2 3" xfId="32708" xr:uid="{00000000-0005-0000-0000-0000C77F0000}"/>
    <cellStyle name="Notas 21 2 4" xfId="32709" xr:uid="{00000000-0005-0000-0000-0000C87F0000}"/>
    <cellStyle name="Notas 21 2 5" xfId="32710" xr:uid="{00000000-0005-0000-0000-0000C97F0000}"/>
    <cellStyle name="Notas 21 2 6" xfId="32711" xr:uid="{00000000-0005-0000-0000-0000CA7F0000}"/>
    <cellStyle name="Notas 21 3" xfId="32712" xr:uid="{00000000-0005-0000-0000-0000CB7F0000}"/>
    <cellStyle name="Notas 21 3 2" xfId="32713" xr:uid="{00000000-0005-0000-0000-0000CC7F0000}"/>
    <cellStyle name="Notas 21 4" xfId="32714" xr:uid="{00000000-0005-0000-0000-0000CD7F0000}"/>
    <cellStyle name="Notas 21 4 2" xfId="32715" xr:uid="{00000000-0005-0000-0000-0000CE7F0000}"/>
    <cellStyle name="Notas 21 5" xfId="32716" xr:uid="{00000000-0005-0000-0000-0000CF7F0000}"/>
    <cellStyle name="Notas 22" xfId="32717" xr:uid="{00000000-0005-0000-0000-0000D07F0000}"/>
    <cellStyle name="Notas 22 2" xfId="32718" xr:uid="{00000000-0005-0000-0000-0000D17F0000}"/>
    <cellStyle name="Notas 22 2 2" xfId="32719" xr:uid="{00000000-0005-0000-0000-0000D27F0000}"/>
    <cellStyle name="Notas 22 2 2 2" xfId="32720" xr:uid="{00000000-0005-0000-0000-0000D37F0000}"/>
    <cellStyle name="Notas 22 2 3" xfId="32721" xr:uid="{00000000-0005-0000-0000-0000D47F0000}"/>
    <cellStyle name="Notas 22 2 4" xfId="32722" xr:uid="{00000000-0005-0000-0000-0000D57F0000}"/>
    <cellStyle name="Notas 22 2 5" xfId="32723" xr:uid="{00000000-0005-0000-0000-0000D67F0000}"/>
    <cellStyle name="Notas 22 2 6" xfId="32724" xr:uid="{00000000-0005-0000-0000-0000D77F0000}"/>
    <cellStyle name="Notas 22 3" xfId="32725" xr:uid="{00000000-0005-0000-0000-0000D87F0000}"/>
    <cellStyle name="Notas 22 3 2" xfId="32726" xr:uid="{00000000-0005-0000-0000-0000D97F0000}"/>
    <cellStyle name="Notas 22 4" xfId="32727" xr:uid="{00000000-0005-0000-0000-0000DA7F0000}"/>
    <cellStyle name="Notas 22 4 2" xfId="32728" xr:uid="{00000000-0005-0000-0000-0000DB7F0000}"/>
    <cellStyle name="Notas 22 5" xfId="32729" xr:uid="{00000000-0005-0000-0000-0000DC7F0000}"/>
    <cellStyle name="Notas 23" xfId="32730" xr:uid="{00000000-0005-0000-0000-0000DD7F0000}"/>
    <cellStyle name="Notas 23 2" xfId="32731" xr:uid="{00000000-0005-0000-0000-0000DE7F0000}"/>
    <cellStyle name="Notas 23 2 2" xfId="32732" xr:uid="{00000000-0005-0000-0000-0000DF7F0000}"/>
    <cellStyle name="Notas 23 2 2 2" xfId="32733" xr:uid="{00000000-0005-0000-0000-0000E07F0000}"/>
    <cellStyle name="Notas 23 2 3" xfId="32734" xr:uid="{00000000-0005-0000-0000-0000E17F0000}"/>
    <cellStyle name="Notas 23 2 4" xfId="32735" xr:uid="{00000000-0005-0000-0000-0000E27F0000}"/>
    <cellStyle name="Notas 23 2 5" xfId="32736" xr:uid="{00000000-0005-0000-0000-0000E37F0000}"/>
    <cellStyle name="Notas 23 2 6" xfId="32737" xr:uid="{00000000-0005-0000-0000-0000E47F0000}"/>
    <cellStyle name="Notas 23 3" xfId="32738" xr:uid="{00000000-0005-0000-0000-0000E57F0000}"/>
    <cellStyle name="Notas 23 3 2" xfId="32739" xr:uid="{00000000-0005-0000-0000-0000E67F0000}"/>
    <cellStyle name="Notas 23 4" xfId="32740" xr:uid="{00000000-0005-0000-0000-0000E77F0000}"/>
    <cellStyle name="Notas 23 4 2" xfId="32741" xr:uid="{00000000-0005-0000-0000-0000E87F0000}"/>
    <cellStyle name="Notas 23 5" xfId="32742" xr:uid="{00000000-0005-0000-0000-0000E97F0000}"/>
    <cellStyle name="Notas 24" xfId="32743" xr:uid="{00000000-0005-0000-0000-0000EA7F0000}"/>
    <cellStyle name="Notas 24 2" xfId="32744" xr:uid="{00000000-0005-0000-0000-0000EB7F0000}"/>
    <cellStyle name="Notas 24 2 2" xfId="32745" xr:uid="{00000000-0005-0000-0000-0000EC7F0000}"/>
    <cellStyle name="Notas 24 2 2 2" xfId="32746" xr:uid="{00000000-0005-0000-0000-0000ED7F0000}"/>
    <cellStyle name="Notas 24 2 3" xfId="32747" xr:uid="{00000000-0005-0000-0000-0000EE7F0000}"/>
    <cellStyle name="Notas 24 2 4" xfId="32748" xr:uid="{00000000-0005-0000-0000-0000EF7F0000}"/>
    <cellStyle name="Notas 24 2 5" xfId="32749" xr:uid="{00000000-0005-0000-0000-0000F07F0000}"/>
    <cellStyle name="Notas 24 2 6" xfId="32750" xr:uid="{00000000-0005-0000-0000-0000F17F0000}"/>
    <cellStyle name="Notas 24 3" xfId="32751" xr:uid="{00000000-0005-0000-0000-0000F27F0000}"/>
    <cellStyle name="Notas 24 3 2" xfId="32752" xr:uid="{00000000-0005-0000-0000-0000F37F0000}"/>
    <cellStyle name="Notas 24 4" xfId="32753" xr:uid="{00000000-0005-0000-0000-0000F47F0000}"/>
    <cellStyle name="Notas 24 4 2" xfId="32754" xr:uid="{00000000-0005-0000-0000-0000F57F0000}"/>
    <cellStyle name="Notas 24 5" xfId="32755" xr:uid="{00000000-0005-0000-0000-0000F67F0000}"/>
    <cellStyle name="Notas 25" xfId="32756" xr:uid="{00000000-0005-0000-0000-0000F77F0000}"/>
    <cellStyle name="Notas 25 2" xfId="32757" xr:uid="{00000000-0005-0000-0000-0000F87F0000}"/>
    <cellStyle name="Notas 25 2 2" xfId="32758" xr:uid="{00000000-0005-0000-0000-0000F97F0000}"/>
    <cellStyle name="Notas 25 2 2 2" xfId="32759" xr:uid="{00000000-0005-0000-0000-0000FA7F0000}"/>
    <cellStyle name="Notas 25 2 3" xfId="32760" xr:uid="{00000000-0005-0000-0000-0000FB7F0000}"/>
    <cellStyle name="Notas 25 2 4" xfId="32761" xr:uid="{00000000-0005-0000-0000-0000FC7F0000}"/>
    <cellStyle name="Notas 25 2 5" xfId="32762" xr:uid="{00000000-0005-0000-0000-0000FD7F0000}"/>
    <cellStyle name="Notas 25 2 6" xfId="32763" xr:uid="{00000000-0005-0000-0000-0000FE7F0000}"/>
    <cellStyle name="Notas 25 3" xfId="32764" xr:uid="{00000000-0005-0000-0000-0000FF7F0000}"/>
    <cellStyle name="Notas 25 3 2" xfId="32765" xr:uid="{00000000-0005-0000-0000-000000800000}"/>
    <cellStyle name="Notas 25 4" xfId="32766" xr:uid="{00000000-0005-0000-0000-000001800000}"/>
    <cellStyle name="Notas 25 4 2" xfId="32767" xr:uid="{00000000-0005-0000-0000-000002800000}"/>
    <cellStyle name="Notas 25 5" xfId="32768" xr:uid="{00000000-0005-0000-0000-000003800000}"/>
    <cellStyle name="Notas 26" xfId="32769" xr:uid="{00000000-0005-0000-0000-000004800000}"/>
    <cellStyle name="Notas 26 2" xfId="32770" xr:uid="{00000000-0005-0000-0000-000005800000}"/>
    <cellStyle name="Notas 26 2 2" xfId="32771" xr:uid="{00000000-0005-0000-0000-000006800000}"/>
    <cellStyle name="Notas 26 2 2 2" xfId="32772" xr:uid="{00000000-0005-0000-0000-000007800000}"/>
    <cellStyle name="Notas 26 2 3" xfId="32773" xr:uid="{00000000-0005-0000-0000-000008800000}"/>
    <cellStyle name="Notas 26 2 4" xfId="32774" xr:uid="{00000000-0005-0000-0000-000009800000}"/>
    <cellStyle name="Notas 26 2 5" xfId="32775" xr:uid="{00000000-0005-0000-0000-00000A800000}"/>
    <cellStyle name="Notas 26 2 6" xfId="32776" xr:uid="{00000000-0005-0000-0000-00000B800000}"/>
    <cellStyle name="Notas 26 3" xfId="32777" xr:uid="{00000000-0005-0000-0000-00000C800000}"/>
    <cellStyle name="Notas 26 3 2" xfId="32778" xr:uid="{00000000-0005-0000-0000-00000D800000}"/>
    <cellStyle name="Notas 26 4" xfId="32779" xr:uid="{00000000-0005-0000-0000-00000E800000}"/>
    <cellStyle name="Notas 26 4 2" xfId="32780" xr:uid="{00000000-0005-0000-0000-00000F800000}"/>
    <cellStyle name="Notas 26 5" xfId="32781" xr:uid="{00000000-0005-0000-0000-000010800000}"/>
    <cellStyle name="Notas 27" xfId="32782" xr:uid="{00000000-0005-0000-0000-000011800000}"/>
    <cellStyle name="Notas 27 2" xfId="32783" xr:uid="{00000000-0005-0000-0000-000012800000}"/>
    <cellStyle name="Notas 27 2 2" xfId="32784" xr:uid="{00000000-0005-0000-0000-000013800000}"/>
    <cellStyle name="Notas 27 2 2 2" xfId="32785" xr:uid="{00000000-0005-0000-0000-000014800000}"/>
    <cellStyle name="Notas 27 2 3" xfId="32786" xr:uid="{00000000-0005-0000-0000-000015800000}"/>
    <cellStyle name="Notas 27 2 4" xfId="32787" xr:uid="{00000000-0005-0000-0000-000016800000}"/>
    <cellStyle name="Notas 27 2 5" xfId="32788" xr:uid="{00000000-0005-0000-0000-000017800000}"/>
    <cellStyle name="Notas 27 2 6" xfId="32789" xr:uid="{00000000-0005-0000-0000-000018800000}"/>
    <cellStyle name="Notas 27 3" xfId="32790" xr:uid="{00000000-0005-0000-0000-000019800000}"/>
    <cellStyle name="Notas 27 3 2" xfId="32791" xr:uid="{00000000-0005-0000-0000-00001A800000}"/>
    <cellStyle name="Notas 27 4" xfId="32792" xr:uid="{00000000-0005-0000-0000-00001B800000}"/>
    <cellStyle name="Notas 27 4 2" xfId="32793" xr:uid="{00000000-0005-0000-0000-00001C800000}"/>
    <cellStyle name="Notas 27 5" xfId="32794" xr:uid="{00000000-0005-0000-0000-00001D800000}"/>
    <cellStyle name="Notas 28" xfId="32795" xr:uid="{00000000-0005-0000-0000-00001E800000}"/>
    <cellStyle name="Notas 28 2" xfId="32796" xr:uid="{00000000-0005-0000-0000-00001F800000}"/>
    <cellStyle name="Notas 28 2 2" xfId="32797" xr:uid="{00000000-0005-0000-0000-000020800000}"/>
    <cellStyle name="Notas 28 2 2 2" xfId="32798" xr:uid="{00000000-0005-0000-0000-000021800000}"/>
    <cellStyle name="Notas 28 2 3" xfId="32799" xr:uid="{00000000-0005-0000-0000-000022800000}"/>
    <cellStyle name="Notas 28 2 4" xfId="32800" xr:uid="{00000000-0005-0000-0000-000023800000}"/>
    <cellStyle name="Notas 28 2 5" xfId="32801" xr:uid="{00000000-0005-0000-0000-000024800000}"/>
    <cellStyle name="Notas 28 2 6" xfId="32802" xr:uid="{00000000-0005-0000-0000-000025800000}"/>
    <cellStyle name="Notas 28 3" xfId="32803" xr:uid="{00000000-0005-0000-0000-000026800000}"/>
    <cellStyle name="Notas 28 3 2" xfId="32804" xr:uid="{00000000-0005-0000-0000-000027800000}"/>
    <cellStyle name="Notas 28 4" xfId="32805" xr:uid="{00000000-0005-0000-0000-000028800000}"/>
    <cellStyle name="Notas 28 4 2" xfId="32806" xr:uid="{00000000-0005-0000-0000-000029800000}"/>
    <cellStyle name="Notas 28 5" xfId="32807" xr:uid="{00000000-0005-0000-0000-00002A800000}"/>
    <cellStyle name="Notas 29" xfId="32808" xr:uid="{00000000-0005-0000-0000-00002B800000}"/>
    <cellStyle name="Notas 29 2" xfId="32809" xr:uid="{00000000-0005-0000-0000-00002C800000}"/>
    <cellStyle name="Notas 29 2 2" xfId="32810" xr:uid="{00000000-0005-0000-0000-00002D800000}"/>
    <cellStyle name="Notas 29 2 2 2" xfId="32811" xr:uid="{00000000-0005-0000-0000-00002E800000}"/>
    <cellStyle name="Notas 29 2 3" xfId="32812" xr:uid="{00000000-0005-0000-0000-00002F800000}"/>
    <cellStyle name="Notas 29 2 4" xfId="32813" xr:uid="{00000000-0005-0000-0000-000030800000}"/>
    <cellStyle name="Notas 29 2 5" xfId="32814" xr:uid="{00000000-0005-0000-0000-000031800000}"/>
    <cellStyle name="Notas 29 2 6" xfId="32815" xr:uid="{00000000-0005-0000-0000-000032800000}"/>
    <cellStyle name="Notas 29 3" xfId="32816" xr:uid="{00000000-0005-0000-0000-000033800000}"/>
    <cellStyle name="Notas 29 3 2" xfId="32817" xr:uid="{00000000-0005-0000-0000-000034800000}"/>
    <cellStyle name="Notas 29 4" xfId="32818" xr:uid="{00000000-0005-0000-0000-000035800000}"/>
    <cellStyle name="Notas 29 4 2" xfId="32819" xr:uid="{00000000-0005-0000-0000-000036800000}"/>
    <cellStyle name="Notas 29 5" xfId="32820" xr:uid="{00000000-0005-0000-0000-000037800000}"/>
    <cellStyle name="Notas 3" xfId="32821" xr:uid="{00000000-0005-0000-0000-000038800000}"/>
    <cellStyle name="Notas 3 10" xfId="32822" xr:uid="{00000000-0005-0000-0000-000039800000}"/>
    <cellStyle name="Notas 3 10 2" xfId="32823" xr:uid="{00000000-0005-0000-0000-00003A800000}"/>
    <cellStyle name="Notas 3 10 2 2" xfId="32824" xr:uid="{00000000-0005-0000-0000-00003B800000}"/>
    <cellStyle name="Notas 3 10 2 2 2" xfId="32825" xr:uid="{00000000-0005-0000-0000-00003C800000}"/>
    <cellStyle name="Notas 3 10 2 3" xfId="32826" xr:uid="{00000000-0005-0000-0000-00003D800000}"/>
    <cellStyle name="Notas 3 10 2 4" xfId="32827" xr:uid="{00000000-0005-0000-0000-00003E800000}"/>
    <cellStyle name="Notas 3 10 2 5" xfId="32828" xr:uid="{00000000-0005-0000-0000-00003F800000}"/>
    <cellStyle name="Notas 3 10 2 6" xfId="32829" xr:uid="{00000000-0005-0000-0000-000040800000}"/>
    <cellStyle name="Notas 3 10 2 7" xfId="32830" xr:uid="{00000000-0005-0000-0000-000041800000}"/>
    <cellStyle name="Notas 3 10 3" xfId="32831" xr:uid="{00000000-0005-0000-0000-000042800000}"/>
    <cellStyle name="Notas 3 10 3 2" xfId="32832" xr:uid="{00000000-0005-0000-0000-000043800000}"/>
    <cellStyle name="Notas 3 10 3 3" xfId="32833" xr:uid="{00000000-0005-0000-0000-000044800000}"/>
    <cellStyle name="Notas 3 10 4" xfId="32834" xr:uid="{00000000-0005-0000-0000-000045800000}"/>
    <cellStyle name="Notas 3 10 4 2" xfId="32835" xr:uid="{00000000-0005-0000-0000-000046800000}"/>
    <cellStyle name="Notas 3 10 4 3" xfId="32836" xr:uid="{00000000-0005-0000-0000-000047800000}"/>
    <cellStyle name="Notas 3 10 5" xfId="32837" xr:uid="{00000000-0005-0000-0000-000048800000}"/>
    <cellStyle name="Notas 3 10 5 2" xfId="32838" xr:uid="{00000000-0005-0000-0000-000049800000}"/>
    <cellStyle name="Notas 3 10 6" xfId="32839" xr:uid="{00000000-0005-0000-0000-00004A800000}"/>
    <cellStyle name="Notas 3 10 7" xfId="32840" xr:uid="{00000000-0005-0000-0000-00004B800000}"/>
    <cellStyle name="Notas 3 11" xfId="32841" xr:uid="{00000000-0005-0000-0000-00004C800000}"/>
    <cellStyle name="Notas 3 11 2" xfId="32842" xr:uid="{00000000-0005-0000-0000-00004D800000}"/>
    <cellStyle name="Notas 3 11 2 2" xfId="32843" xr:uid="{00000000-0005-0000-0000-00004E800000}"/>
    <cellStyle name="Notas 3 11 2 2 2" xfId="32844" xr:uid="{00000000-0005-0000-0000-00004F800000}"/>
    <cellStyle name="Notas 3 11 2 3" xfId="32845" xr:uid="{00000000-0005-0000-0000-000050800000}"/>
    <cellStyle name="Notas 3 11 2 4" xfId="32846" xr:uid="{00000000-0005-0000-0000-000051800000}"/>
    <cellStyle name="Notas 3 11 2 5" xfId="32847" xr:uid="{00000000-0005-0000-0000-000052800000}"/>
    <cellStyle name="Notas 3 11 2 6" xfId="32848" xr:uid="{00000000-0005-0000-0000-000053800000}"/>
    <cellStyle name="Notas 3 11 2 7" xfId="32849" xr:uid="{00000000-0005-0000-0000-000054800000}"/>
    <cellStyle name="Notas 3 11 3" xfId="32850" xr:uid="{00000000-0005-0000-0000-000055800000}"/>
    <cellStyle name="Notas 3 11 3 2" xfId="32851" xr:uid="{00000000-0005-0000-0000-000056800000}"/>
    <cellStyle name="Notas 3 11 3 3" xfId="32852" xr:uid="{00000000-0005-0000-0000-000057800000}"/>
    <cellStyle name="Notas 3 11 4" xfId="32853" xr:uid="{00000000-0005-0000-0000-000058800000}"/>
    <cellStyle name="Notas 3 11 4 2" xfId="32854" xr:uid="{00000000-0005-0000-0000-000059800000}"/>
    <cellStyle name="Notas 3 11 4 3" xfId="32855" xr:uid="{00000000-0005-0000-0000-00005A800000}"/>
    <cellStyle name="Notas 3 11 5" xfId="32856" xr:uid="{00000000-0005-0000-0000-00005B800000}"/>
    <cellStyle name="Notas 3 11 5 2" xfId="32857" xr:uid="{00000000-0005-0000-0000-00005C800000}"/>
    <cellStyle name="Notas 3 11 6" xfId="32858" xr:uid="{00000000-0005-0000-0000-00005D800000}"/>
    <cellStyle name="Notas 3 11 7" xfId="32859" xr:uid="{00000000-0005-0000-0000-00005E800000}"/>
    <cellStyle name="Notas 3 12" xfId="32860" xr:uid="{00000000-0005-0000-0000-00005F800000}"/>
    <cellStyle name="Notas 3 12 2" xfId="32861" xr:uid="{00000000-0005-0000-0000-000060800000}"/>
    <cellStyle name="Notas 3 12 2 2" xfId="32862" xr:uid="{00000000-0005-0000-0000-000061800000}"/>
    <cellStyle name="Notas 3 12 2 2 2" xfId="32863" xr:uid="{00000000-0005-0000-0000-000062800000}"/>
    <cellStyle name="Notas 3 12 2 3" xfId="32864" xr:uid="{00000000-0005-0000-0000-000063800000}"/>
    <cellStyle name="Notas 3 12 2 4" xfId="32865" xr:uid="{00000000-0005-0000-0000-000064800000}"/>
    <cellStyle name="Notas 3 12 2 5" xfId="32866" xr:uid="{00000000-0005-0000-0000-000065800000}"/>
    <cellStyle name="Notas 3 12 2 6" xfId="32867" xr:uid="{00000000-0005-0000-0000-000066800000}"/>
    <cellStyle name="Notas 3 12 2 7" xfId="32868" xr:uid="{00000000-0005-0000-0000-000067800000}"/>
    <cellStyle name="Notas 3 12 3" xfId="32869" xr:uid="{00000000-0005-0000-0000-000068800000}"/>
    <cellStyle name="Notas 3 12 3 2" xfId="32870" xr:uid="{00000000-0005-0000-0000-000069800000}"/>
    <cellStyle name="Notas 3 12 3 3" xfId="32871" xr:uid="{00000000-0005-0000-0000-00006A800000}"/>
    <cellStyle name="Notas 3 12 4" xfId="32872" xr:uid="{00000000-0005-0000-0000-00006B800000}"/>
    <cellStyle name="Notas 3 12 4 2" xfId="32873" xr:uid="{00000000-0005-0000-0000-00006C800000}"/>
    <cellStyle name="Notas 3 12 4 3" xfId="32874" xr:uid="{00000000-0005-0000-0000-00006D800000}"/>
    <cellStyle name="Notas 3 12 5" xfId="32875" xr:uid="{00000000-0005-0000-0000-00006E800000}"/>
    <cellStyle name="Notas 3 12 5 2" xfId="32876" xr:uid="{00000000-0005-0000-0000-00006F800000}"/>
    <cellStyle name="Notas 3 12 6" xfId="32877" xr:uid="{00000000-0005-0000-0000-000070800000}"/>
    <cellStyle name="Notas 3 12 7" xfId="32878" xr:uid="{00000000-0005-0000-0000-000071800000}"/>
    <cellStyle name="Notas 3 13" xfId="32879" xr:uid="{00000000-0005-0000-0000-000072800000}"/>
    <cellStyle name="Notas 3 13 2" xfId="32880" xr:uid="{00000000-0005-0000-0000-000073800000}"/>
    <cellStyle name="Notas 3 13 2 2" xfId="32881" xr:uid="{00000000-0005-0000-0000-000074800000}"/>
    <cellStyle name="Notas 3 13 2 2 2" xfId="32882" xr:uid="{00000000-0005-0000-0000-000075800000}"/>
    <cellStyle name="Notas 3 13 2 3" xfId="32883" xr:uid="{00000000-0005-0000-0000-000076800000}"/>
    <cellStyle name="Notas 3 13 2 4" xfId="32884" xr:uid="{00000000-0005-0000-0000-000077800000}"/>
    <cellStyle name="Notas 3 13 2 5" xfId="32885" xr:uid="{00000000-0005-0000-0000-000078800000}"/>
    <cellStyle name="Notas 3 13 2 6" xfId="32886" xr:uid="{00000000-0005-0000-0000-000079800000}"/>
    <cellStyle name="Notas 3 13 2 7" xfId="32887" xr:uid="{00000000-0005-0000-0000-00007A800000}"/>
    <cellStyle name="Notas 3 13 3" xfId="32888" xr:uid="{00000000-0005-0000-0000-00007B800000}"/>
    <cellStyle name="Notas 3 13 3 2" xfId="32889" xr:uid="{00000000-0005-0000-0000-00007C800000}"/>
    <cellStyle name="Notas 3 13 3 3" xfId="32890" xr:uid="{00000000-0005-0000-0000-00007D800000}"/>
    <cellStyle name="Notas 3 13 4" xfId="32891" xr:uid="{00000000-0005-0000-0000-00007E800000}"/>
    <cellStyle name="Notas 3 13 4 2" xfId="32892" xr:uid="{00000000-0005-0000-0000-00007F800000}"/>
    <cellStyle name="Notas 3 13 4 3" xfId="32893" xr:uid="{00000000-0005-0000-0000-000080800000}"/>
    <cellStyle name="Notas 3 13 5" xfId="32894" xr:uid="{00000000-0005-0000-0000-000081800000}"/>
    <cellStyle name="Notas 3 13 5 2" xfId="32895" xr:uid="{00000000-0005-0000-0000-000082800000}"/>
    <cellStyle name="Notas 3 13 6" xfId="32896" xr:uid="{00000000-0005-0000-0000-000083800000}"/>
    <cellStyle name="Notas 3 13 7" xfId="32897" xr:uid="{00000000-0005-0000-0000-000084800000}"/>
    <cellStyle name="Notas 3 14" xfId="32898" xr:uid="{00000000-0005-0000-0000-000085800000}"/>
    <cellStyle name="Notas 3 14 2" xfId="32899" xr:uid="{00000000-0005-0000-0000-000086800000}"/>
    <cellStyle name="Notas 3 14 2 2" xfId="32900" xr:uid="{00000000-0005-0000-0000-000087800000}"/>
    <cellStyle name="Notas 3 14 2 2 2" xfId="32901" xr:uid="{00000000-0005-0000-0000-000088800000}"/>
    <cellStyle name="Notas 3 14 2 3" xfId="32902" xr:uid="{00000000-0005-0000-0000-000089800000}"/>
    <cellStyle name="Notas 3 14 2 4" xfId="32903" xr:uid="{00000000-0005-0000-0000-00008A800000}"/>
    <cellStyle name="Notas 3 14 2 5" xfId="32904" xr:uid="{00000000-0005-0000-0000-00008B800000}"/>
    <cellStyle name="Notas 3 14 2 6" xfId="32905" xr:uid="{00000000-0005-0000-0000-00008C800000}"/>
    <cellStyle name="Notas 3 14 2 7" xfId="32906" xr:uid="{00000000-0005-0000-0000-00008D800000}"/>
    <cellStyle name="Notas 3 14 3" xfId="32907" xr:uid="{00000000-0005-0000-0000-00008E800000}"/>
    <cellStyle name="Notas 3 14 3 2" xfId="32908" xr:uid="{00000000-0005-0000-0000-00008F800000}"/>
    <cellStyle name="Notas 3 14 3 3" xfId="32909" xr:uid="{00000000-0005-0000-0000-000090800000}"/>
    <cellStyle name="Notas 3 14 4" xfId="32910" xr:uid="{00000000-0005-0000-0000-000091800000}"/>
    <cellStyle name="Notas 3 14 4 2" xfId="32911" xr:uid="{00000000-0005-0000-0000-000092800000}"/>
    <cellStyle name="Notas 3 14 4 3" xfId="32912" xr:uid="{00000000-0005-0000-0000-000093800000}"/>
    <cellStyle name="Notas 3 14 5" xfId="32913" xr:uid="{00000000-0005-0000-0000-000094800000}"/>
    <cellStyle name="Notas 3 14 5 2" xfId="32914" xr:uid="{00000000-0005-0000-0000-000095800000}"/>
    <cellStyle name="Notas 3 14 6" xfId="32915" xr:uid="{00000000-0005-0000-0000-000096800000}"/>
    <cellStyle name="Notas 3 14 7" xfId="32916" xr:uid="{00000000-0005-0000-0000-000097800000}"/>
    <cellStyle name="Notas 3 15" xfId="32917" xr:uid="{00000000-0005-0000-0000-000098800000}"/>
    <cellStyle name="Notas 3 15 2" xfId="32918" xr:uid="{00000000-0005-0000-0000-000099800000}"/>
    <cellStyle name="Notas 3 15 2 2" xfId="32919" xr:uid="{00000000-0005-0000-0000-00009A800000}"/>
    <cellStyle name="Notas 3 15 2 2 2" xfId="32920" xr:uid="{00000000-0005-0000-0000-00009B800000}"/>
    <cellStyle name="Notas 3 15 2 3" xfId="32921" xr:uid="{00000000-0005-0000-0000-00009C800000}"/>
    <cellStyle name="Notas 3 15 2 4" xfId="32922" xr:uid="{00000000-0005-0000-0000-00009D800000}"/>
    <cellStyle name="Notas 3 15 2 5" xfId="32923" xr:uid="{00000000-0005-0000-0000-00009E800000}"/>
    <cellStyle name="Notas 3 15 2 6" xfId="32924" xr:uid="{00000000-0005-0000-0000-00009F800000}"/>
    <cellStyle name="Notas 3 15 3" xfId="32925" xr:uid="{00000000-0005-0000-0000-0000A0800000}"/>
    <cellStyle name="Notas 3 15 3 2" xfId="32926" xr:uid="{00000000-0005-0000-0000-0000A1800000}"/>
    <cellStyle name="Notas 3 15 4" xfId="32927" xr:uid="{00000000-0005-0000-0000-0000A2800000}"/>
    <cellStyle name="Notas 3 15 4 2" xfId="32928" xr:uid="{00000000-0005-0000-0000-0000A3800000}"/>
    <cellStyle name="Notas 3 15 5" xfId="32929" xr:uid="{00000000-0005-0000-0000-0000A4800000}"/>
    <cellStyle name="Notas 3 15 6" xfId="32930" xr:uid="{00000000-0005-0000-0000-0000A5800000}"/>
    <cellStyle name="Notas 3 16" xfId="32931" xr:uid="{00000000-0005-0000-0000-0000A6800000}"/>
    <cellStyle name="Notas 3 16 2" xfId="32932" xr:uid="{00000000-0005-0000-0000-0000A7800000}"/>
    <cellStyle name="Notas 3 16 2 2" xfId="32933" xr:uid="{00000000-0005-0000-0000-0000A8800000}"/>
    <cellStyle name="Notas 3 16 2 2 2" xfId="32934" xr:uid="{00000000-0005-0000-0000-0000A9800000}"/>
    <cellStyle name="Notas 3 16 2 3" xfId="32935" xr:uid="{00000000-0005-0000-0000-0000AA800000}"/>
    <cellStyle name="Notas 3 16 2 4" xfId="32936" xr:uid="{00000000-0005-0000-0000-0000AB800000}"/>
    <cellStyle name="Notas 3 16 2 5" xfId="32937" xr:uid="{00000000-0005-0000-0000-0000AC800000}"/>
    <cellStyle name="Notas 3 16 2 6" xfId="32938" xr:uid="{00000000-0005-0000-0000-0000AD800000}"/>
    <cellStyle name="Notas 3 16 3" xfId="32939" xr:uid="{00000000-0005-0000-0000-0000AE800000}"/>
    <cellStyle name="Notas 3 16 3 2" xfId="32940" xr:uid="{00000000-0005-0000-0000-0000AF800000}"/>
    <cellStyle name="Notas 3 16 4" xfId="32941" xr:uid="{00000000-0005-0000-0000-0000B0800000}"/>
    <cellStyle name="Notas 3 16 4 2" xfId="32942" xr:uid="{00000000-0005-0000-0000-0000B1800000}"/>
    <cellStyle name="Notas 3 16 5" xfId="32943" xr:uid="{00000000-0005-0000-0000-0000B2800000}"/>
    <cellStyle name="Notas 3 16 6" xfId="32944" xr:uid="{00000000-0005-0000-0000-0000B3800000}"/>
    <cellStyle name="Notas 3 17" xfId="32945" xr:uid="{00000000-0005-0000-0000-0000B4800000}"/>
    <cellStyle name="Notas 3 17 2" xfId="32946" xr:uid="{00000000-0005-0000-0000-0000B5800000}"/>
    <cellStyle name="Notas 3 17 2 2" xfId="32947" xr:uid="{00000000-0005-0000-0000-0000B6800000}"/>
    <cellStyle name="Notas 3 17 2 2 2" xfId="32948" xr:uid="{00000000-0005-0000-0000-0000B7800000}"/>
    <cellStyle name="Notas 3 17 2 3" xfId="32949" xr:uid="{00000000-0005-0000-0000-0000B8800000}"/>
    <cellStyle name="Notas 3 17 2 4" xfId="32950" xr:uid="{00000000-0005-0000-0000-0000B9800000}"/>
    <cellStyle name="Notas 3 17 2 5" xfId="32951" xr:uid="{00000000-0005-0000-0000-0000BA800000}"/>
    <cellStyle name="Notas 3 17 2 6" xfId="32952" xr:uid="{00000000-0005-0000-0000-0000BB800000}"/>
    <cellStyle name="Notas 3 17 3" xfId="32953" xr:uid="{00000000-0005-0000-0000-0000BC800000}"/>
    <cellStyle name="Notas 3 17 3 2" xfId="32954" xr:uid="{00000000-0005-0000-0000-0000BD800000}"/>
    <cellStyle name="Notas 3 17 4" xfId="32955" xr:uid="{00000000-0005-0000-0000-0000BE800000}"/>
    <cellStyle name="Notas 3 17 4 2" xfId="32956" xr:uid="{00000000-0005-0000-0000-0000BF800000}"/>
    <cellStyle name="Notas 3 17 5" xfId="32957" xr:uid="{00000000-0005-0000-0000-0000C0800000}"/>
    <cellStyle name="Notas 3 17 6" xfId="32958" xr:uid="{00000000-0005-0000-0000-0000C1800000}"/>
    <cellStyle name="Notas 3 18" xfId="32959" xr:uid="{00000000-0005-0000-0000-0000C2800000}"/>
    <cellStyle name="Notas 3 18 2" xfId="32960" xr:uid="{00000000-0005-0000-0000-0000C3800000}"/>
    <cellStyle name="Notas 3 18 2 2" xfId="32961" xr:uid="{00000000-0005-0000-0000-0000C4800000}"/>
    <cellStyle name="Notas 3 18 2 2 2" xfId="32962" xr:uid="{00000000-0005-0000-0000-0000C5800000}"/>
    <cellStyle name="Notas 3 18 2 3" xfId="32963" xr:uid="{00000000-0005-0000-0000-0000C6800000}"/>
    <cellStyle name="Notas 3 18 2 4" xfId="32964" xr:uid="{00000000-0005-0000-0000-0000C7800000}"/>
    <cellStyle name="Notas 3 18 2 5" xfId="32965" xr:uid="{00000000-0005-0000-0000-0000C8800000}"/>
    <cellStyle name="Notas 3 18 2 6" xfId="32966" xr:uid="{00000000-0005-0000-0000-0000C9800000}"/>
    <cellStyle name="Notas 3 18 3" xfId="32967" xr:uid="{00000000-0005-0000-0000-0000CA800000}"/>
    <cellStyle name="Notas 3 18 3 2" xfId="32968" xr:uid="{00000000-0005-0000-0000-0000CB800000}"/>
    <cellStyle name="Notas 3 18 4" xfId="32969" xr:uid="{00000000-0005-0000-0000-0000CC800000}"/>
    <cellStyle name="Notas 3 18 4 2" xfId="32970" xr:uid="{00000000-0005-0000-0000-0000CD800000}"/>
    <cellStyle name="Notas 3 18 5" xfId="32971" xr:uid="{00000000-0005-0000-0000-0000CE800000}"/>
    <cellStyle name="Notas 3 18 6" xfId="32972" xr:uid="{00000000-0005-0000-0000-0000CF800000}"/>
    <cellStyle name="Notas 3 19" xfId="32973" xr:uid="{00000000-0005-0000-0000-0000D0800000}"/>
    <cellStyle name="Notas 3 19 2" xfId="32974" xr:uid="{00000000-0005-0000-0000-0000D1800000}"/>
    <cellStyle name="Notas 3 19 2 2" xfId="32975" xr:uid="{00000000-0005-0000-0000-0000D2800000}"/>
    <cellStyle name="Notas 3 19 2 2 2" xfId="32976" xr:uid="{00000000-0005-0000-0000-0000D3800000}"/>
    <cellStyle name="Notas 3 19 2 3" xfId="32977" xr:uid="{00000000-0005-0000-0000-0000D4800000}"/>
    <cellStyle name="Notas 3 19 2 4" xfId="32978" xr:uid="{00000000-0005-0000-0000-0000D5800000}"/>
    <cellStyle name="Notas 3 19 2 5" xfId="32979" xr:uid="{00000000-0005-0000-0000-0000D6800000}"/>
    <cellStyle name="Notas 3 19 2 6" xfId="32980" xr:uid="{00000000-0005-0000-0000-0000D7800000}"/>
    <cellStyle name="Notas 3 19 3" xfId="32981" xr:uid="{00000000-0005-0000-0000-0000D8800000}"/>
    <cellStyle name="Notas 3 19 3 2" xfId="32982" xr:uid="{00000000-0005-0000-0000-0000D9800000}"/>
    <cellStyle name="Notas 3 19 4" xfId="32983" xr:uid="{00000000-0005-0000-0000-0000DA800000}"/>
    <cellStyle name="Notas 3 19 4 2" xfId="32984" xr:uid="{00000000-0005-0000-0000-0000DB800000}"/>
    <cellStyle name="Notas 3 19 5" xfId="32985" xr:uid="{00000000-0005-0000-0000-0000DC800000}"/>
    <cellStyle name="Notas 3 19 6" xfId="32986" xr:uid="{00000000-0005-0000-0000-0000DD800000}"/>
    <cellStyle name="Notas 3 2" xfId="32987" xr:uid="{00000000-0005-0000-0000-0000DE800000}"/>
    <cellStyle name="Notas 3 2 10" xfId="32988" xr:uid="{00000000-0005-0000-0000-0000DF800000}"/>
    <cellStyle name="Notas 3 2 10 2" xfId="32989" xr:uid="{00000000-0005-0000-0000-0000E0800000}"/>
    <cellStyle name="Notas 3 2 10 3" xfId="32990" xr:uid="{00000000-0005-0000-0000-0000E1800000}"/>
    <cellStyle name="Notas 3 2 10 4" xfId="32991" xr:uid="{00000000-0005-0000-0000-0000E2800000}"/>
    <cellStyle name="Notas 3 2 10 5" xfId="32992" xr:uid="{00000000-0005-0000-0000-0000E3800000}"/>
    <cellStyle name="Notas 3 2 10 6" xfId="32993" xr:uid="{00000000-0005-0000-0000-0000E4800000}"/>
    <cellStyle name="Notas 3 2 11" xfId="32994" xr:uid="{00000000-0005-0000-0000-0000E5800000}"/>
    <cellStyle name="Notas 3 2 11 2" xfId="32995" xr:uid="{00000000-0005-0000-0000-0000E6800000}"/>
    <cellStyle name="Notas 3 2 11 3" xfId="32996" xr:uid="{00000000-0005-0000-0000-0000E7800000}"/>
    <cellStyle name="Notas 3 2 11 4" xfId="32997" xr:uid="{00000000-0005-0000-0000-0000E8800000}"/>
    <cellStyle name="Notas 3 2 11 5" xfId="32998" xr:uid="{00000000-0005-0000-0000-0000E9800000}"/>
    <cellStyle name="Notas 3 2 11 6" xfId="32999" xr:uid="{00000000-0005-0000-0000-0000EA800000}"/>
    <cellStyle name="Notas 3 2 12" xfId="33000" xr:uid="{00000000-0005-0000-0000-0000EB800000}"/>
    <cellStyle name="Notas 3 2 12 2" xfId="33001" xr:uid="{00000000-0005-0000-0000-0000EC800000}"/>
    <cellStyle name="Notas 3 2 12 3" xfId="33002" xr:uid="{00000000-0005-0000-0000-0000ED800000}"/>
    <cellStyle name="Notas 3 2 12 4" xfId="33003" xr:uid="{00000000-0005-0000-0000-0000EE800000}"/>
    <cellStyle name="Notas 3 2 12 5" xfId="33004" xr:uid="{00000000-0005-0000-0000-0000EF800000}"/>
    <cellStyle name="Notas 3 2 12 6" xfId="33005" xr:uid="{00000000-0005-0000-0000-0000F0800000}"/>
    <cellStyle name="Notas 3 2 13" xfId="33006" xr:uid="{00000000-0005-0000-0000-0000F1800000}"/>
    <cellStyle name="Notas 3 2 13 2" xfId="33007" xr:uid="{00000000-0005-0000-0000-0000F2800000}"/>
    <cellStyle name="Notas 3 2 13 3" xfId="33008" xr:uid="{00000000-0005-0000-0000-0000F3800000}"/>
    <cellStyle name="Notas 3 2 13 4" xfId="33009" xr:uid="{00000000-0005-0000-0000-0000F4800000}"/>
    <cellStyle name="Notas 3 2 13 5" xfId="33010" xr:uid="{00000000-0005-0000-0000-0000F5800000}"/>
    <cellStyle name="Notas 3 2 13 6" xfId="33011" xr:uid="{00000000-0005-0000-0000-0000F6800000}"/>
    <cellStyle name="Notas 3 2 14" xfId="33012" xr:uid="{00000000-0005-0000-0000-0000F7800000}"/>
    <cellStyle name="Notas 3 2 14 2" xfId="33013" xr:uid="{00000000-0005-0000-0000-0000F8800000}"/>
    <cellStyle name="Notas 3 2 14 3" xfId="33014" xr:uid="{00000000-0005-0000-0000-0000F9800000}"/>
    <cellStyle name="Notas 3 2 14 4" xfId="33015" xr:uid="{00000000-0005-0000-0000-0000FA800000}"/>
    <cellStyle name="Notas 3 2 14 5" xfId="33016" xr:uid="{00000000-0005-0000-0000-0000FB800000}"/>
    <cellStyle name="Notas 3 2 14 6" xfId="33017" xr:uid="{00000000-0005-0000-0000-0000FC800000}"/>
    <cellStyle name="Notas 3 2 15" xfId="33018" xr:uid="{00000000-0005-0000-0000-0000FD800000}"/>
    <cellStyle name="Notas 3 2 16" xfId="33019" xr:uid="{00000000-0005-0000-0000-0000FE800000}"/>
    <cellStyle name="Notas 3 2 17" xfId="33020" xr:uid="{00000000-0005-0000-0000-0000FF800000}"/>
    <cellStyle name="Notas 3 2 18" xfId="33021" xr:uid="{00000000-0005-0000-0000-000000810000}"/>
    <cellStyle name="Notas 3 2 19" xfId="33022" xr:uid="{00000000-0005-0000-0000-000001810000}"/>
    <cellStyle name="Notas 3 2 2" xfId="33023" xr:uid="{00000000-0005-0000-0000-000002810000}"/>
    <cellStyle name="Notas 3 2 2 10" xfId="33024" xr:uid="{00000000-0005-0000-0000-000003810000}"/>
    <cellStyle name="Notas 3 2 2 11" xfId="33025" xr:uid="{00000000-0005-0000-0000-000004810000}"/>
    <cellStyle name="Notas 3 2 2 12" xfId="33026" xr:uid="{00000000-0005-0000-0000-000005810000}"/>
    <cellStyle name="Notas 3 2 2 13" xfId="33027" xr:uid="{00000000-0005-0000-0000-000006810000}"/>
    <cellStyle name="Notas 3 2 2 14" xfId="33028" xr:uid="{00000000-0005-0000-0000-000007810000}"/>
    <cellStyle name="Notas 3 2 2 15" xfId="33029" xr:uid="{00000000-0005-0000-0000-000008810000}"/>
    <cellStyle name="Notas 3 2 2 2" xfId="33030" xr:uid="{00000000-0005-0000-0000-000009810000}"/>
    <cellStyle name="Notas 3 2 2 2 10" xfId="33031" xr:uid="{00000000-0005-0000-0000-00000A810000}"/>
    <cellStyle name="Notas 3 2 2 2 11" xfId="33032" xr:uid="{00000000-0005-0000-0000-00000B810000}"/>
    <cellStyle name="Notas 3 2 2 2 12" xfId="33033" xr:uid="{00000000-0005-0000-0000-00000C810000}"/>
    <cellStyle name="Notas 3 2 2 2 13" xfId="33034" xr:uid="{00000000-0005-0000-0000-00000D810000}"/>
    <cellStyle name="Notas 3 2 2 2 14" xfId="33035" xr:uid="{00000000-0005-0000-0000-00000E810000}"/>
    <cellStyle name="Notas 3 2 2 2 2" xfId="33036" xr:uid="{00000000-0005-0000-0000-00000F810000}"/>
    <cellStyle name="Notas 3 2 2 2 2 2" xfId="33037" xr:uid="{00000000-0005-0000-0000-000010810000}"/>
    <cellStyle name="Notas 3 2 2 2 2 3" xfId="33038" xr:uid="{00000000-0005-0000-0000-000011810000}"/>
    <cellStyle name="Notas 3 2 2 2 2 4" xfId="33039" xr:uid="{00000000-0005-0000-0000-000012810000}"/>
    <cellStyle name="Notas 3 2 2 2 2 5" xfId="33040" xr:uid="{00000000-0005-0000-0000-000013810000}"/>
    <cellStyle name="Notas 3 2 2 2 2 6" xfId="33041" xr:uid="{00000000-0005-0000-0000-000014810000}"/>
    <cellStyle name="Notas 3 2 2 2 2 7" xfId="33042" xr:uid="{00000000-0005-0000-0000-000015810000}"/>
    <cellStyle name="Notas 3 2 2 2 3" xfId="33043" xr:uid="{00000000-0005-0000-0000-000016810000}"/>
    <cellStyle name="Notas 3 2 2 2 3 2" xfId="33044" xr:uid="{00000000-0005-0000-0000-000017810000}"/>
    <cellStyle name="Notas 3 2 2 2 3 3" xfId="33045" xr:uid="{00000000-0005-0000-0000-000018810000}"/>
    <cellStyle name="Notas 3 2 2 2 3 4" xfId="33046" xr:uid="{00000000-0005-0000-0000-000019810000}"/>
    <cellStyle name="Notas 3 2 2 2 3 5" xfId="33047" xr:uid="{00000000-0005-0000-0000-00001A810000}"/>
    <cellStyle name="Notas 3 2 2 2 3 6" xfId="33048" xr:uid="{00000000-0005-0000-0000-00001B810000}"/>
    <cellStyle name="Notas 3 2 2 2 4" xfId="33049" xr:uid="{00000000-0005-0000-0000-00001C810000}"/>
    <cellStyle name="Notas 3 2 2 2 4 2" xfId="33050" xr:uid="{00000000-0005-0000-0000-00001D810000}"/>
    <cellStyle name="Notas 3 2 2 2 4 3" xfId="33051" xr:uid="{00000000-0005-0000-0000-00001E810000}"/>
    <cellStyle name="Notas 3 2 2 2 4 4" xfId="33052" xr:uid="{00000000-0005-0000-0000-00001F810000}"/>
    <cellStyle name="Notas 3 2 2 2 4 5" xfId="33053" xr:uid="{00000000-0005-0000-0000-000020810000}"/>
    <cellStyle name="Notas 3 2 2 2 4 6" xfId="33054" xr:uid="{00000000-0005-0000-0000-000021810000}"/>
    <cellStyle name="Notas 3 2 2 2 5" xfId="33055" xr:uid="{00000000-0005-0000-0000-000022810000}"/>
    <cellStyle name="Notas 3 2 2 2 5 2" xfId="33056" xr:uid="{00000000-0005-0000-0000-000023810000}"/>
    <cellStyle name="Notas 3 2 2 2 5 3" xfId="33057" xr:uid="{00000000-0005-0000-0000-000024810000}"/>
    <cellStyle name="Notas 3 2 2 2 5 4" xfId="33058" xr:uid="{00000000-0005-0000-0000-000025810000}"/>
    <cellStyle name="Notas 3 2 2 2 5 5" xfId="33059" xr:uid="{00000000-0005-0000-0000-000026810000}"/>
    <cellStyle name="Notas 3 2 2 2 5 6" xfId="33060" xr:uid="{00000000-0005-0000-0000-000027810000}"/>
    <cellStyle name="Notas 3 2 2 2 6" xfId="33061" xr:uid="{00000000-0005-0000-0000-000028810000}"/>
    <cellStyle name="Notas 3 2 2 2 6 2" xfId="33062" xr:uid="{00000000-0005-0000-0000-000029810000}"/>
    <cellStyle name="Notas 3 2 2 2 6 3" xfId="33063" xr:uid="{00000000-0005-0000-0000-00002A810000}"/>
    <cellStyle name="Notas 3 2 2 2 6 4" xfId="33064" xr:uid="{00000000-0005-0000-0000-00002B810000}"/>
    <cellStyle name="Notas 3 2 2 2 6 5" xfId="33065" xr:uid="{00000000-0005-0000-0000-00002C810000}"/>
    <cellStyle name="Notas 3 2 2 2 6 6" xfId="33066" xr:uid="{00000000-0005-0000-0000-00002D810000}"/>
    <cellStyle name="Notas 3 2 2 2 7" xfId="33067" xr:uid="{00000000-0005-0000-0000-00002E810000}"/>
    <cellStyle name="Notas 3 2 2 2 7 2" xfId="33068" xr:uid="{00000000-0005-0000-0000-00002F810000}"/>
    <cellStyle name="Notas 3 2 2 2 7 3" xfId="33069" xr:uid="{00000000-0005-0000-0000-000030810000}"/>
    <cellStyle name="Notas 3 2 2 2 7 4" xfId="33070" xr:uid="{00000000-0005-0000-0000-000031810000}"/>
    <cellStyle name="Notas 3 2 2 2 7 5" xfId="33071" xr:uid="{00000000-0005-0000-0000-000032810000}"/>
    <cellStyle name="Notas 3 2 2 2 7 6" xfId="33072" xr:uid="{00000000-0005-0000-0000-000033810000}"/>
    <cellStyle name="Notas 3 2 2 2 8" xfId="33073" xr:uid="{00000000-0005-0000-0000-000034810000}"/>
    <cellStyle name="Notas 3 2 2 2 8 2" xfId="33074" xr:uid="{00000000-0005-0000-0000-000035810000}"/>
    <cellStyle name="Notas 3 2 2 2 8 3" xfId="33075" xr:uid="{00000000-0005-0000-0000-000036810000}"/>
    <cellStyle name="Notas 3 2 2 2 8 4" xfId="33076" xr:uid="{00000000-0005-0000-0000-000037810000}"/>
    <cellStyle name="Notas 3 2 2 2 8 5" xfId="33077" xr:uid="{00000000-0005-0000-0000-000038810000}"/>
    <cellStyle name="Notas 3 2 2 2 8 6" xfId="33078" xr:uid="{00000000-0005-0000-0000-000039810000}"/>
    <cellStyle name="Notas 3 2 2 2 9" xfId="33079" xr:uid="{00000000-0005-0000-0000-00003A810000}"/>
    <cellStyle name="Notas 3 2 2 3" xfId="33080" xr:uid="{00000000-0005-0000-0000-00003B810000}"/>
    <cellStyle name="Notas 3 2 2 3 2" xfId="33081" xr:uid="{00000000-0005-0000-0000-00003C810000}"/>
    <cellStyle name="Notas 3 2 2 3 3" xfId="33082" xr:uid="{00000000-0005-0000-0000-00003D810000}"/>
    <cellStyle name="Notas 3 2 2 3 4" xfId="33083" xr:uid="{00000000-0005-0000-0000-00003E810000}"/>
    <cellStyle name="Notas 3 2 2 3 5" xfId="33084" xr:uid="{00000000-0005-0000-0000-00003F810000}"/>
    <cellStyle name="Notas 3 2 2 3 6" xfId="33085" xr:uid="{00000000-0005-0000-0000-000040810000}"/>
    <cellStyle name="Notas 3 2 2 3 7" xfId="33086" xr:uid="{00000000-0005-0000-0000-000041810000}"/>
    <cellStyle name="Notas 3 2 2 4" xfId="33087" xr:uid="{00000000-0005-0000-0000-000042810000}"/>
    <cellStyle name="Notas 3 2 2 4 2" xfId="33088" xr:uid="{00000000-0005-0000-0000-000043810000}"/>
    <cellStyle name="Notas 3 2 2 4 3" xfId="33089" xr:uid="{00000000-0005-0000-0000-000044810000}"/>
    <cellStyle name="Notas 3 2 2 4 4" xfId="33090" xr:uid="{00000000-0005-0000-0000-000045810000}"/>
    <cellStyle name="Notas 3 2 2 4 5" xfId="33091" xr:uid="{00000000-0005-0000-0000-000046810000}"/>
    <cellStyle name="Notas 3 2 2 4 6" xfId="33092" xr:uid="{00000000-0005-0000-0000-000047810000}"/>
    <cellStyle name="Notas 3 2 2 4 7" xfId="33093" xr:uid="{00000000-0005-0000-0000-000048810000}"/>
    <cellStyle name="Notas 3 2 2 5" xfId="33094" xr:uid="{00000000-0005-0000-0000-000049810000}"/>
    <cellStyle name="Notas 3 2 2 5 2" xfId="33095" xr:uid="{00000000-0005-0000-0000-00004A810000}"/>
    <cellStyle name="Notas 3 2 2 5 3" xfId="33096" xr:uid="{00000000-0005-0000-0000-00004B810000}"/>
    <cellStyle name="Notas 3 2 2 5 4" xfId="33097" xr:uid="{00000000-0005-0000-0000-00004C810000}"/>
    <cellStyle name="Notas 3 2 2 5 5" xfId="33098" xr:uid="{00000000-0005-0000-0000-00004D810000}"/>
    <cellStyle name="Notas 3 2 2 5 6" xfId="33099" xr:uid="{00000000-0005-0000-0000-00004E810000}"/>
    <cellStyle name="Notas 3 2 2 5 7" xfId="33100" xr:uid="{00000000-0005-0000-0000-00004F810000}"/>
    <cellStyle name="Notas 3 2 2 6" xfId="33101" xr:uid="{00000000-0005-0000-0000-000050810000}"/>
    <cellStyle name="Notas 3 2 2 6 2" xfId="33102" xr:uid="{00000000-0005-0000-0000-000051810000}"/>
    <cellStyle name="Notas 3 2 2 6 3" xfId="33103" xr:uid="{00000000-0005-0000-0000-000052810000}"/>
    <cellStyle name="Notas 3 2 2 6 4" xfId="33104" xr:uid="{00000000-0005-0000-0000-000053810000}"/>
    <cellStyle name="Notas 3 2 2 6 5" xfId="33105" xr:uid="{00000000-0005-0000-0000-000054810000}"/>
    <cellStyle name="Notas 3 2 2 6 6" xfId="33106" xr:uid="{00000000-0005-0000-0000-000055810000}"/>
    <cellStyle name="Notas 3 2 2 6 7" xfId="33107" xr:uid="{00000000-0005-0000-0000-000056810000}"/>
    <cellStyle name="Notas 3 2 2 7" xfId="33108" xr:uid="{00000000-0005-0000-0000-000057810000}"/>
    <cellStyle name="Notas 3 2 2 7 2" xfId="33109" xr:uid="{00000000-0005-0000-0000-000058810000}"/>
    <cellStyle name="Notas 3 2 2 7 3" xfId="33110" xr:uid="{00000000-0005-0000-0000-000059810000}"/>
    <cellStyle name="Notas 3 2 2 7 4" xfId="33111" xr:uid="{00000000-0005-0000-0000-00005A810000}"/>
    <cellStyle name="Notas 3 2 2 7 5" xfId="33112" xr:uid="{00000000-0005-0000-0000-00005B810000}"/>
    <cellStyle name="Notas 3 2 2 7 6" xfId="33113" xr:uid="{00000000-0005-0000-0000-00005C810000}"/>
    <cellStyle name="Notas 3 2 2 8" xfId="33114" xr:uid="{00000000-0005-0000-0000-00005D810000}"/>
    <cellStyle name="Notas 3 2 2 8 2" xfId="33115" xr:uid="{00000000-0005-0000-0000-00005E810000}"/>
    <cellStyle name="Notas 3 2 2 8 3" xfId="33116" xr:uid="{00000000-0005-0000-0000-00005F810000}"/>
    <cellStyle name="Notas 3 2 2 8 4" xfId="33117" xr:uid="{00000000-0005-0000-0000-000060810000}"/>
    <cellStyle name="Notas 3 2 2 8 5" xfId="33118" xr:uid="{00000000-0005-0000-0000-000061810000}"/>
    <cellStyle name="Notas 3 2 2 8 6" xfId="33119" xr:uid="{00000000-0005-0000-0000-000062810000}"/>
    <cellStyle name="Notas 3 2 2 9" xfId="33120" xr:uid="{00000000-0005-0000-0000-000063810000}"/>
    <cellStyle name="Notas 3 2 2 9 2" xfId="33121" xr:uid="{00000000-0005-0000-0000-000064810000}"/>
    <cellStyle name="Notas 3 2 2 9 3" xfId="33122" xr:uid="{00000000-0005-0000-0000-000065810000}"/>
    <cellStyle name="Notas 3 2 2 9 4" xfId="33123" xr:uid="{00000000-0005-0000-0000-000066810000}"/>
    <cellStyle name="Notas 3 2 2 9 5" xfId="33124" xr:uid="{00000000-0005-0000-0000-000067810000}"/>
    <cellStyle name="Notas 3 2 2 9 6" xfId="33125" xr:uid="{00000000-0005-0000-0000-000068810000}"/>
    <cellStyle name="Notas 3 2 20" xfId="33126" xr:uid="{00000000-0005-0000-0000-000069810000}"/>
    <cellStyle name="Notas 3 2 3" xfId="33127" xr:uid="{00000000-0005-0000-0000-00006A810000}"/>
    <cellStyle name="Notas 3 2 3 10" xfId="33128" xr:uid="{00000000-0005-0000-0000-00006B810000}"/>
    <cellStyle name="Notas 3 2 3 11" xfId="33129" xr:uid="{00000000-0005-0000-0000-00006C810000}"/>
    <cellStyle name="Notas 3 2 3 12" xfId="33130" xr:uid="{00000000-0005-0000-0000-00006D810000}"/>
    <cellStyle name="Notas 3 2 3 13" xfId="33131" xr:uid="{00000000-0005-0000-0000-00006E810000}"/>
    <cellStyle name="Notas 3 2 3 14" xfId="33132" xr:uid="{00000000-0005-0000-0000-00006F810000}"/>
    <cellStyle name="Notas 3 2 3 2" xfId="33133" xr:uid="{00000000-0005-0000-0000-000070810000}"/>
    <cellStyle name="Notas 3 2 3 2 2" xfId="33134" xr:uid="{00000000-0005-0000-0000-000071810000}"/>
    <cellStyle name="Notas 3 2 3 2 3" xfId="33135" xr:uid="{00000000-0005-0000-0000-000072810000}"/>
    <cellStyle name="Notas 3 2 3 2 4" xfId="33136" xr:uid="{00000000-0005-0000-0000-000073810000}"/>
    <cellStyle name="Notas 3 2 3 2 5" xfId="33137" xr:uid="{00000000-0005-0000-0000-000074810000}"/>
    <cellStyle name="Notas 3 2 3 2 6" xfId="33138" xr:uid="{00000000-0005-0000-0000-000075810000}"/>
    <cellStyle name="Notas 3 2 3 2 7" xfId="33139" xr:uid="{00000000-0005-0000-0000-000076810000}"/>
    <cellStyle name="Notas 3 2 3 3" xfId="33140" xr:uid="{00000000-0005-0000-0000-000077810000}"/>
    <cellStyle name="Notas 3 2 3 3 2" xfId="33141" xr:uid="{00000000-0005-0000-0000-000078810000}"/>
    <cellStyle name="Notas 3 2 3 3 3" xfId="33142" xr:uid="{00000000-0005-0000-0000-000079810000}"/>
    <cellStyle name="Notas 3 2 3 3 4" xfId="33143" xr:uid="{00000000-0005-0000-0000-00007A810000}"/>
    <cellStyle name="Notas 3 2 3 3 5" xfId="33144" xr:uid="{00000000-0005-0000-0000-00007B810000}"/>
    <cellStyle name="Notas 3 2 3 3 6" xfId="33145" xr:uid="{00000000-0005-0000-0000-00007C810000}"/>
    <cellStyle name="Notas 3 2 3 3 7" xfId="33146" xr:uid="{00000000-0005-0000-0000-00007D810000}"/>
    <cellStyle name="Notas 3 2 3 4" xfId="33147" xr:uid="{00000000-0005-0000-0000-00007E810000}"/>
    <cellStyle name="Notas 3 2 3 4 2" xfId="33148" xr:uid="{00000000-0005-0000-0000-00007F810000}"/>
    <cellStyle name="Notas 3 2 3 4 3" xfId="33149" xr:uid="{00000000-0005-0000-0000-000080810000}"/>
    <cellStyle name="Notas 3 2 3 4 4" xfId="33150" xr:uid="{00000000-0005-0000-0000-000081810000}"/>
    <cellStyle name="Notas 3 2 3 4 5" xfId="33151" xr:uid="{00000000-0005-0000-0000-000082810000}"/>
    <cellStyle name="Notas 3 2 3 4 6" xfId="33152" xr:uid="{00000000-0005-0000-0000-000083810000}"/>
    <cellStyle name="Notas 3 2 3 5" xfId="33153" xr:uid="{00000000-0005-0000-0000-000084810000}"/>
    <cellStyle name="Notas 3 2 3 5 2" xfId="33154" xr:uid="{00000000-0005-0000-0000-000085810000}"/>
    <cellStyle name="Notas 3 2 3 5 3" xfId="33155" xr:uid="{00000000-0005-0000-0000-000086810000}"/>
    <cellStyle name="Notas 3 2 3 5 4" xfId="33156" xr:uid="{00000000-0005-0000-0000-000087810000}"/>
    <cellStyle name="Notas 3 2 3 5 5" xfId="33157" xr:uid="{00000000-0005-0000-0000-000088810000}"/>
    <cellStyle name="Notas 3 2 3 5 6" xfId="33158" xr:uid="{00000000-0005-0000-0000-000089810000}"/>
    <cellStyle name="Notas 3 2 3 6" xfId="33159" xr:uid="{00000000-0005-0000-0000-00008A810000}"/>
    <cellStyle name="Notas 3 2 3 6 2" xfId="33160" xr:uid="{00000000-0005-0000-0000-00008B810000}"/>
    <cellStyle name="Notas 3 2 3 6 3" xfId="33161" xr:uid="{00000000-0005-0000-0000-00008C810000}"/>
    <cellStyle name="Notas 3 2 3 6 4" xfId="33162" xr:uid="{00000000-0005-0000-0000-00008D810000}"/>
    <cellStyle name="Notas 3 2 3 6 5" xfId="33163" xr:uid="{00000000-0005-0000-0000-00008E810000}"/>
    <cellStyle name="Notas 3 2 3 6 6" xfId="33164" xr:uid="{00000000-0005-0000-0000-00008F810000}"/>
    <cellStyle name="Notas 3 2 3 7" xfId="33165" xr:uid="{00000000-0005-0000-0000-000090810000}"/>
    <cellStyle name="Notas 3 2 3 7 2" xfId="33166" xr:uid="{00000000-0005-0000-0000-000091810000}"/>
    <cellStyle name="Notas 3 2 3 7 3" xfId="33167" xr:uid="{00000000-0005-0000-0000-000092810000}"/>
    <cellStyle name="Notas 3 2 3 7 4" xfId="33168" xr:uid="{00000000-0005-0000-0000-000093810000}"/>
    <cellStyle name="Notas 3 2 3 7 5" xfId="33169" xr:uid="{00000000-0005-0000-0000-000094810000}"/>
    <cellStyle name="Notas 3 2 3 7 6" xfId="33170" xr:uid="{00000000-0005-0000-0000-000095810000}"/>
    <cellStyle name="Notas 3 2 3 8" xfId="33171" xr:uid="{00000000-0005-0000-0000-000096810000}"/>
    <cellStyle name="Notas 3 2 3 8 2" xfId="33172" xr:uid="{00000000-0005-0000-0000-000097810000}"/>
    <cellStyle name="Notas 3 2 3 8 3" xfId="33173" xr:uid="{00000000-0005-0000-0000-000098810000}"/>
    <cellStyle name="Notas 3 2 3 8 4" xfId="33174" xr:uid="{00000000-0005-0000-0000-000099810000}"/>
    <cellStyle name="Notas 3 2 3 8 5" xfId="33175" xr:uid="{00000000-0005-0000-0000-00009A810000}"/>
    <cellStyle name="Notas 3 2 3 8 6" xfId="33176" xr:uid="{00000000-0005-0000-0000-00009B810000}"/>
    <cellStyle name="Notas 3 2 3 9" xfId="33177" xr:uid="{00000000-0005-0000-0000-00009C810000}"/>
    <cellStyle name="Notas 3 2 4" xfId="33178" xr:uid="{00000000-0005-0000-0000-00009D810000}"/>
    <cellStyle name="Notas 3 2 4 10" xfId="33179" xr:uid="{00000000-0005-0000-0000-00009E810000}"/>
    <cellStyle name="Notas 3 2 4 11" xfId="33180" xr:uid="{00000000-0005-0000-0000-00009F810000}"/>
    <cellStyle name="Notas 3 2 4 12" xfId="33181" xr:uid="{00000000-0005-0000-0000-0000A0810000}"/>
    <cellStyle name="Notas 3 2 4 13" xfId="33182" xr:uid="{00000000-0005-0000-0000-0000A1810000}"/>
    <cellStyle name="Notas 3 2 4 14" xfId="33183" xr:uid="{00000000-0005-0000-0000-0000A2810000}"/>
    <cellStyle name="Notas 3 2 4 2" xfId="33184" xr:uid="{00000000-0005-0000-0000-0000A3810000}"/>
    <cellStyle name="Notas 3 2 4 2 2" xfId="33185" xr:uid="{00000000-0005-0000-0000-0000A4810000}"/>
    <cellStyle name="Notas 3 2 4 2 3" xfId="33186" xr:uid="{00000000-0005-0000-0000-0000A5810000}"/>
    <cellStyle name="Notas 3 2 4 2 4" xfId="33187" xr:uid="{00000000-0005-0000-0000-0000A6810000}"/>
    <cellStyle name="Notas 3 2 4 2 5" xfId="33188" xr:uid="{00000000-0005-0000-0000-0000A7810000}"/>
    <cellStyle name="Notas 3 2 4 2 6" xfId="33189" xr:uid="{00000000-0005-0000-0000-0000A8810000}"/>
    <cellStyle name="Notas 3 2 4 2 7" xfId="33190" xr:uid="{00000000-0005-0000-0000-0000A9810000}"/>
    <cellStyle name="Notas 3 2 4 3" xfId="33191" xr:uid="{00000000-0005-0000-0000-0000AA810000}"/>
    <cellStyle name="Notas 3 2 4 3 2" xfId="33192" xr:uid="{00000000-0005-0000-0000-0000AB810000}"/>
    <cellStyle name="Notas 3 2 4 3 3" xfId="33193" xr:uid="{00000000-0005-0000-0000-0000AC810000}"/>
    <cellStyle name="Notas 3 2 4 3 4" xfId="33194" xr:uid="{00000000-0005-0000-0000-0000AD810000}"/>
    <cellStyle name="Notas 3 2 4 3 5" xfId="33195" xr:uid="{00000000-0005-0000-0000-0000AE810000}"/>
    <cellStyle name="Notas 3 2 4 3 6" xfId="33196" xr:uid="{00000000-0005-0000-0000-0000AF810000}"/>
    <cellStyle name="Notas 3 2 4 4" xfId="33197" xr:uid="{00000000-0005-0000-0000-0000B0810000}"/>
    <cellStyle name="Notas 3 2 4 4 2" xfId="33198" xr:uid="{00000000-0005-0000-0000-0000B1810000}"/>
    <cellStyle name="Notas 3 2 4 4 3" xfId="33199" xr:uid="{00000000-0005-0000-0000-0000B2810000}"/>
    <cellStyle name="Notas 3 2 4 4 4" xfId="33200" xr:uid="{00000000-0005-0000-0000-0000B3810000}"/>
    <cellStyle name="Notas 3 2 4 4 5" xfId="33201" xr:uid="{00000000-0005-0000-0000-0000B4810000}"/>
    <cellStyle name="Notas 3 2 4 4 6" xfId="33202" xr:uid="{00000000-0005-0000-0000-0000B5810000}"/>
    <cellStyle name="Notas 3 2 4 5" xfId="33203" xr:uid="{00000000-0005-0000-0000-0000B6810000}"/>
    <cellStyle name="Notas 3 2 4 5 2" xfId="33204" xr:uid="{00000000-0005-0000-0000-0000B7810000}"/>
    <cellStyle name="Notas 3 2 4 5 3" xfId="33205" xr:uid="{00000000-0005-0000-0000-0000B8810000}"/>
    <cellStyle name="Notas 3 2 4 5 4" xfId="33206" xr:uid="{00000000-0005-0000-0000-0000B9810000}"/>
    <cellStyle name="Notas 3 2 4 5 5" xfId="33207" xr:uid="{00000000-0005-0000-0000-0000BA810000}"/>
    <cellStyle name="Notas 3 2 4 5 6" xfId="33208" xr:uid="{00000000-0005-0000-0000-0000BB810000}"/>
    <cellStyle name="Notas 3 2 4 6" xfId="33209" xr:uid="{00000000-0005-0000-0000-0000BC810000}"/>
    <cellStyle name="Notas 3 2 4 6 2" xfId="33210" xr:uid="{00000000-0005-0000-0000-0000BD810000}"/>
    <cellStyle name="Notas 3 2 4 6 3" xfId="33211" xr:uid="{00000000-0005-0000-0000-0000BE810000}"/>
    <cellStyle name="Notas 3 2 4 6 4" xfId="33212" xr:uid="{00000000-0005-0000-0000-0000BF810000}"/>
    <cellStyle name="Notas 3 2 4 6 5" xfId="33213" xr:uid="{00000000-0005-0000-0000-0000C0810000}"/>
    <cellStyle name="Notas 3 2 4 6 6" xfId="33214" xr:uid="{00000000-0005-0000-0000-0000C1810000}"/>
    <cellStyle name="Notas 3 2 4 7" xfId="33215" xr:uid="{00000000-0005-0000-0000-0000C2810000}"/>
    <cellStyle name="Notas 3 2 4 7 2" xfId="33216" xr:uid="{00000000-0005-0000-0000-0000C3810000}"/>
    <cellStyle name="Notas 3 2 4 7 3" xfId="33217" xr:uid="{00000000-0005-0000-0000-0000C4810000}"/>
    <cellStyle name="Notas 3 2 4 7 4" xfId="33218" xr:uid="{00000000-0005-0000-0000-0000C5810000}"/>
    <cellStyle name="Notas 3 2 4 7 5" xfId="33219" xr:uid="{00000000-0005-0000-0000-0000C6810000}"/>
    <cellStyle name="Notas 3 2 4 7 6" xfId="33220" xr:uid="{00000000-0005-0000-0000-0000C7810000}"/>
    <cellStyle name="Notas 3 2 4 8" xfId="33221" xr:uid="{00000000-0005-0000-0000-0000C8810000}"/>
    <cellStyle name="Notas 3 2 4 8 2" xfId="33222" xr:uid="{00000000-0005-0000-0000-0000C9810000}"/>
    <cellStyle name="Notas 3 2 4 8 3" xfId="33223" xr:uid="{00000000-0005-0000-0000-0000CA810000}"/>
    <cellStyle name="Notas 3 2 4 8 4" xfId="33224" xr:uid="{00000000-0005-0000-0000-0000CB810000}"/>
    <cellStyle name="Notas 3 2 4 8 5" xfId="33225" xr:uid="{00000000-0005-0000-0000-0000CC810000}"/>
    <cellStyle name="Notas 3 2 4 8 6" xfId="33226" xr:uid="{00000000-0005-0000-0000-0000CD810000}"/>
    <cellStyle name="Notas 3 2 4 9" xfId="33227" xr:uid="{00000000-0005-0000-0000-0000CE810000}"/>
    <cellStyle name="Notas 3 2 5" xfId="33228" xr:uid="{00000000-0005-0000-0000-0000CF810000}"/>
    <cellStyle name="Notas 3 2 5 10" xfId="33229" xr:uid="{00000000-0005-0000-0000-0000D0810000}"/>
    <cellStyle name="Notas 3 2 5 11" xfId="33230" xr:uid="{00000000-0005-0000-0000-0000D1810000}"/>
    <cellStyle name="Notas 3 2 5 12" xfId="33231" xr:uid="{00000000-0005-0000-0000-0000D2810000}"/>
    <cellStyle name="Notas 3 2 5 13" xfId="33232" xr:uid="{00000000-0005-0000-0000-0000D3810000}"/>
    <cellStyle name="Notas 3 2 5 14" xfId="33233" xr:uid="{00000000-0005-0000-0000-0000D4810000}"/>
    <cellStyle name="Notas 3 2 5 2" xfId="33234" xr:uid="{00000000-0005-0000-0000-0000D5810000}"/>
    <cellStyle name="Notas 3 2 5 2 2" xfId="33235" xr:uid="{00000000-0005-0000-0000-0000D6810000}"/>
    <cellStyle name="Notas 3 2 5 2 3" xfId="33236" xr:uid="{00000000-0005-0000-0000-0000D7810000}"/>
    <cellStyle name="Notas 3 2 5 2 4" xfId="33237" xr:uid="{00000000-0005-0000-0000-0000D8810000}"/>
    <cellStyle name="Notas 3 2 5 2 5" xfId="33238" xr:uid="{00000000-0005-0000-0000-0000D9810000}"/>
    <cellStyle name="Notas 3 2 5 2 6" xfId="33239" xr:uid="{00000000-0005-0000-0000-0000DA810000}"/>
    <cellStyle name="Notas 3 2 5 2 7" xfId="33240" xr:uid="{00000000-0005-0000-0000-0000DB810000}"/>
    <cellStyle name="Notas 3 2 5 3" xfId="33241" xr:uid="{00000000-0005-0000-0000-0000DC810000}"/>
    <cellStyle name="Notas 3 2 5 3 2" xfId="33242" xr:uid="{00000000-0005-0000-0000-0000DD810000}"/>
    <cellStyle name="Notas 3 2 5 3 3" xfId="33243" xr:uid="{00000000-0005-0000-0000-0000DE810000}"/>
    <cellStyle name="Notas 3 2 5 3 4" xfId="33244" xr:uid="{00000000-0005-0000-0000-0000DF810000}"/>
    <cellStyle name="Notas 3 2 5 3 5" xfId="33245" xr:uid="{00000000-0005-0000-0000-0000E0810000}"/>
    <cellStyle name="Notas 3 2 5 3 6" xfId="33246" xr:uid="{00000000-0005-0000-0000-0000E1810000}"/>
    <cellStyle name="Notas 3 2 5 4" xfId="33247" xr:uid="{00000000-0005-0000-0000-0000E2810000}"/>
    <cellStyle name="Notas 3 2 5 4 2" xfId="33248" xr:uid="{00000000-0005-0000-0000-0000E3810000}"/>
    <cellStyle name="Notas 3 2 5 4 3" xfId="33249" xr:uid="{00000000-0005-0000-0000-0000E4810000}"/>
    <cellStyle name="Notas 3 2 5 4 4" xfId="33250" xr:uid="{00000000-0005-0000-0000-0000E5810000}"/>
    <cellStyle name="Notas 3 2 5 4 5" xfId="33251" xr:uid="{00000000-0005-0000-0000-0000E6810000}"/>
    <cellStyle name="Notas 3 2 5 4 6" xfId="33252" xr:uid="{00000000-0005-0000-0000-0000E7810000}"/>
    <cellStyle name="Notas 3 2 5 5" xfId="33253" xr:uid="{00000000-0005-0000-0000-0000E8810000}"/>
    <cellStyle name="Notas 3 2 5 5 2" xfId="33254" xr:uid="{00000000-0005-0000-0000-0000E9810000}"/>
    <cellStyle name="Notas 3 2 5 5 3" xfId="33255" xr:uid="{00000000-0005-0000-0000-0000EA810000}"/>
    <cellStyle name="Notas 3 2 5 5 4" xfId="33256" xr:uid="{00000000-0005-0000-0000-0000EB810000}"/>
    <cellStyle name="Notas 3 2 5 5 5" xfId="33257" xr:uid="{00000000-0005-0000-0000-0000EC810000}"/>
    <cellStyle name="Notas 3 2 5 5 6" xfId="33258" xr:uid="{00000000-0005-0000-0000-0000ED810000}"/>
    <cellStyle name="Notas 3 2 5 6" xfId="33259" xr:uid="{00000000-0005-0000-0000-0000EE810000}"/>
    <cellStyle name="Notas 3 2 5 6 2" xfId="33260" xr:uid="{00000000-0005-0000-0000-0000EF810000}"/>
    <cellStyle name="Notas 3 2 5 6 3" xfId="33261" xr:uid="{00000000-0005-0000-0000-0000F0810000}"/>
    <cellStyle name="Notas 3 2 5 6 4" xfId="33262" xr:uid="{00000000-0005-0000-0000-0000F1810000}"/>
    <cellStyle name="Notas 3 2 5 6 5" xfId="33263" xr:uid="{00000000-0005-0000-0000-0000F2810000}"/>
    <cellStyle name="Notas 3 2 5 6 6" xfId="33264" xr:uid="{00000000-0005-0000-0000-0000F3810000}"/>
    <cellStyle name="Notas 3 2 5 7" xfId="33265" xr:uid="{00000000-0005-0000-0000-0000F4810000}"/>
    <cellStyle name="Notas 3 2 5 7 2" xfId="33266" xr:uid="{00000000-0005-0000-0000-0000F5810000}"/>
    <cellStyle name="Notas 3 2 5 7 3" xfId="33267" xr:uid="{00000000-0005-0000-0000-0000F6810000}"/>
    <cellStyle name="Notas 3 2 5 7 4" xfId="33268" xr:uid="{00000000-0005-0000-0000-0000F7810000}"/>
    <cellStyle name="Notas 3 2 5 7 5" xfId="33269" xr:uid="{00000000-0005-0000-0000-0000F8810000}"/>
    <cellStyle name="Notas 3 2 5 7 6" xfId="33270" xr:uid="{00000000-0005-0000-0000-0000F9810000}"/>
    <cellStyle name="Notas 3 2 5 8" xfId="33271" xr:uid="{00000000-0005-0000-0000-0000FA810000}"/>
    <cellStyle name="Notas 3 2 5 8 2" xfId="33272" xr:uid="{00000000-0005-0000-0000-0000FB810000}"/>
    <cellStyle name="Notas 3 2 5 8 3" xfId="33273" xr:uid="{00000000-0005-0000-0000-0000FC810000}"/>
    <cellStyle name="Notas 3 2 5 8 4" xfId="33274" xr:uid="{00000000-0005-0000-0000-0000FD810000}"/>
    <cellStyle name="Notas 3 2 5 8 5" xfId="33275" xr:uid="{00000000-0005-0000-0000-0000FE810000}"/>
    <cellStyle name="Notas 3 2 5 8 6" xfId="33276" xr:uid="{00000000-0005-0000-0000-0000FF810000}"/>
    <cellStyle name="Notas 3 2 5 9" xfId="33277" xr:uid="{00000000-0005-0000-0000-000000820000}"/>
    <cellStyle name="Notas 3 2 6" xfId="33278" xr:uid="{00000000-0005-0000-0000-000001820000}"/>
    <cellStyle name="Notas 3 2 6 10" xfId="33279" xr:uid="{00000000-0005-0000-0000-000002820000}"/>
    <cellStyle name="Notas 3 2 6 11" xfId="33280" xr:uid="{00000000-0005-0000-0000-000003820000}"/>
    <cellStyle name="Notas 3 2 6 12" xfId="33281" xr:uid="{00000000-0005-0000-0000-000004820000}"/>
    <cellStyle name="Notas 3 2 6 13" xfId="33282" xr:uid="{00000000-0005-0000-0000-000005820000}"/>
    <cellStyle name="Notas 3 2 6 14" xfId="33283" xr:uid="{00000000-0005-0000-0000-000006820000}"/>
    <cellStyle name="Notas 3 2 6 2" xfId="33284" xr:uid="{00000000-0005-0000-0000-000007820000}"/>
    <cellStyle name="Notas 3 2 6 2 2" xfId="33285" xr:uid="{00000000-0005-0000-0000-000008820000}"/>
    <cellStyle name="Notas 3 2 6 2 3" xfId="33286" xr:uid="{00000000-0005-0000-0000-000009820000}"/>
    <cellStyle name="Notas 3 2 6 2 4" xfId="33287" xr:uid="{00000000-0005-0000-0000-00000A820000}"/>
    <cellStyle name="Notas 3 2 6 2 5" xfId="33288" xr:uid="{00000000-0005-0000-0000-00000B820000}"/>
    <cellStyle name="Notas 3 2 6 2 6" xfId="33289" xr:uid="{00000000-0005-0000-0000-00000C820000}"/>
    <cellStyle name="Notas 3 2 6 3" xfId="33290" xr:uid="{00000000-0005-0000-0000-00000D820000}"/>
    <cellStyle name="Notas 3 2 6 3 2" xfId="33291" xr:uid="{00000000-0005-0000-0000-00000E820000}"/>
    <cellStyle name="Notas 3 2 6 3 3" xfId="33292" xr:uid="{00000000-0005-0000-0000-00000F820000}"/>
    <cellStyle name="Notas 3 2 6 3 4" xfId="33293" xr:uid="{00000000-0005-0000-0000-000010820000}"/>
    <cellStyle name="Notas 3 2 6 3 5" xfId="33294" xr:uid="{00000000-0005-0000-0000-000011820000}"/>
    <cellStyle name="Notas 3 2 6 3 6" xfId="33295" xr:uid="{00000000-0005-0000-0000-000012820000}"/>
    <cellStyle name="Notas 3 2 6 4" xfId="33296" xr:uid="{00000000-0005-0000-0000-000013820000}"/>
    <cellStyle name="Notas 3 2 6 4 2" xfId="33297" xr:uid="{00000000-0005-0000-0000-000014820000}"/>
    <cellStyle name="Notas 3 2 6 4 3" xfId="33298" xr:uid="{00000000-0005-0000-0000-000015820000}"/>
    <cellStyle name="Notas 3 2 6 4 4" xfId="33299" xr:uid="{00000000-0005-0000-0000-000016820000}"/>
    <cellStyle name="Notas 3 2 6 4 5" xfId="33300" xr:uid="{00000000-0005-0000-0000-000017820000}"/>
    <cellStyle name="Notas 3 2 6 4 6" xfId="33301" xr:uid="{00000000-0005-0000-0000-000018820000}"/>
    <cellStyle name="Notas 3 2 6 5" xfId="33302" xr:uid="{00000000-0005-0000-0000-000019820000}"/>
    <cellStyle name="Notas 3 2 6 5 2" xfId="33303" xr:uid="{00000000-0005-0000-0000-00001A820000}"/>
    <cellStyle name="Notas 3 2 6 5 3" xfId="33304" xr:uid="{00000000-0005-0000-0000-00001B820000}"/>
    <cellStyle name="Notas 3 2 6 5 4" xfId="33305" xr:uid="{00000000-0005-0000-0000-00001C820000}"/>
    <cellStyle name="Notas 3 2 6 5 5" xfId="33306" xr:uid="{00000000-0005-0000-0000-00001D820000}"/>
    <cellStyle name="Notas 3 2 6 5 6" xfId="33307" xr:uid="{00000000-0005-0000-0000-00001E820000}"/>
    <cellStyle name="Notas 3 2 6 6" xfId="33308" xr:uid="{00000000-0005-0000-0000-00001F820000}"/>
    <cellStyle name="Notas 3 2 6 6 2" xfId="33309" xr:uid="{00000000-0005-0000-0000-000020820000}"/>
    <cellStyle name="Notas 3 2 6 6 3" xfId="33310" xr:uid="{00000000-0005-0000-0000-000021820000}"/>
    <cellStyle name="Notas 3 2 6 6 4" xfId="33311" xr:uid="{00000000-0005-0000-0000-000022820000}"/>
    <cellStyle name="Notas 3 2 6 6 5" xfId="33312" xr:uid="{00000000-0005-0000-0000-000023820000}"/>
    <cellStyle name="Notas 3 2 6 6 6" xfId="33313" xr:uid="{00000000-0005-0000-0000-000024820000}"/>
    <cellStyle name="Notas 3 2 6 7" xfId="33314" xr:uid="{00000000-0005-0000-0000-000025820000}"/>
    <cellStyle name="Notas 3 2 6 7 2" xfId="33315" xr:uid="{00000000-0005-0000-0000-000026820000}"/>
    <cellStyle name="Notas 3 2 6 7 3" xfId="33316" xr:uid="{00000000-0005-0000-0000-000027820000}"/>
    <cellStyle name="Notas 3 2 6 7 4" xfId="33317" xr:uid="{00000000-0005-0000-0000-000028820000}"/>
    <cellStyle name="Notas 3 2 6 7 5" xfId="33318" xr:uid="{00000000-0005-0000-0000-000029820000}"/>
    <cellStyle name="Notas 3 2 6 7 6" xfId="33319" xr:uid="{00000000-0005-0000-0000-00002A820000}"/>
    <cellStyle name="Notas 3 2 6 8" xfId="33320" xr:uid="{00000000-0005-0000-0000-00002B820000}"/>
    <cellStyle name="Notas 3 2 6 8 2" xfId="33321" xr:uid="{00000000-0005-0000-0000-00002C820000}"/>
    <cellStyle name="Notas 3 2 6 8 3" xfId="33322" xr:uid="{00000000-0005-0000-0000-00002D820000}"/>
    <cellStyle name="Notas 3 2 6 8 4" xfId="33323" xr:uid="{00000000-0005-0000-0000-00002E820000}"/>
    <cellStyle name="Notas 3 2 6 8 5" xfId="33324" xr:uid="{00000000-0005-0000-0000-00002F820000}"/>
    <cellStyle name="Notas 3 2 6 8 6" xfId="33325" xr:uid="{00000000-0005-0000-0000-000030820000}"/>
    <cellStyle name="Notas 3 2 6 9" xfId="33326" xr:uid="{00000000-0005-0000-0000-000031820000}"/>
    <cellStyle name="Notas 3 2 7" xfId="33327" xr:uid="{00000000-0005-0000-0000-000032820000}"/>
    <cellStyle name="Notas 3 2 7 10" xfId="33328" xr:uid="{00000000-0005-0000-0000-000033820000}"/>
    <cellStyle name="Notas 3 2 7 11" xfId="33329" xr:uid="{00000000-0005-0000-0000-000034820000}"/>
    <cellStyle name="Notas 3 2 7 12" xfId="33330" xr:uid="{00000000-0005-0000-0000-000035820000}"/>
    <cellStyle name="Notas 3 2 7 13" xfId="33331" xr:uid="{00000000-0005-0000-0000-000036820000}"/>
    <cellStyle name="Notas 3 2 7 2" xfId="33332" xr:uid="{00000000-0005-0000-0000-000037820000}"/>
    <cellStyle name="Notas 3 2 7 2 2" xfId="33333" xr:uid="{00000000-0005-0000-0000-000038820000}"/>
    <cellStyle name="Notas 3 2 7 2 3" xfId="33334" xr:uid="{00000000-0005-0000-0000-000039820000}"/>
    <cellStyle name="Notas 3 2 7 2 4" xfId="33335" xr:uid="{00000000-0005-0000-0000-00003A820000}"/>
    <cellStyle name="Notas 3 2 7 2 5" xfId="33336" xr:uid="{00000000-0005-0000-0000-00003B820000}"/>
    <cellStyle name="Notas 3 2 7 2 6" xfId="33337" xr:uid="{00000000-0005-0000-0000-00003C820000}"/>
    <cellStyle name="Notas 3 2 7 3" xfId="33338" xr:uid="{00000000-0005-0000-0000-00003D820000}"/>
    <cellStyle name="Notas 3 2 7 3 2" xfId="33339" xr:uid="{00000000-0005-0000-0000-00003E820000}"/>
    <cellStyle name="Notas 3 2 7 3 3" xfId="33340" xr:uid="{00000000-0005-0000-0000-00003F820000}"/>
    <cellStyle name="Notas 3 2 7 3 4" xfId="33341" xr:uid="{00000000-0005-0000-0000-000040820000}"/>
    <cellStyle name="Notas 3 2 7 3 5" xfId="33342" xr:uid="{00000000-0005-0000-0000-000041820000}"/>
    <cellStyle name="Notas 3 2 7 3 6" xfId="33343" xr:uid="{00000000-0005-0000-0000-000042820000}"/>
    <cellStyle name="Notas 3 2 7 4" xfId="33344" xr:uid="{00000000-0005-0000-0000-000043820000}"/>
    <cellStyle name="Notas 3 2 7 4 2" xfId="33345" xr:uid="{00000000-0005-0000-0000-000044820000}"/>
    <cellStyle name="Notas 3 2 7 4 3" xfId="33346" xr:uid="{00000000-0005-0000-0000-000045820000}"/>
    <cellStyle name="Notas 3 2 7 4 4" xfId="33347" xr:uid="{00000000-0005-0000-0000-000046820000}"/>
    <cellStyle name="Notas 3 2 7 4 5" xfId="33348" xr:uid="{00000000-0005-0000-0000-000047820000}"/>
    <cellStyle name="Notas 3 2 7 4 6" xfId="33349" xr:uid="{00000000-0005-0000-0000-000048820000}"/>
    <cellStyle name="Notas 3 2 7 5" xfId="33350" xr:uid="{00000000-0005-0000-0000-000049820000}"/>
    <cellStyle name="Notas 3 2 7 5 2" xfId="33351" xr:uid="{00000000-0005-0000-0000-00004A820000}"/>
    <cellStyle name="Notas 3 2 7 5 3" xfId="33352" xr:uid="{00000000-0005-0000-0000-00004B820000}"/>
    <cellStyle name="Notas 3 2 7 5 4" xfId="33353" xr:uid="{00000000-0005-0000-0000-00004C820000}"/>
    <cellStyle name="Notas 3 2 7 5 5" xfId="33354" xr:uid="{00000000-0005-0000-0000-00004D820000}"/>
    <cellStyle name="Notas 3 2 7 5 6" xfId="33355" xr:uid="{00000000-0005-0000-0000-00004E820000}"/>
    <cellStyle name="Notas 3 2 7 6" xfId="33356" xr:uid="{00000000-0005-0000-0000-00004F820000}"/>
    <cellStyle name="Notas 3 2 7 6 2" xfId="33357" xr:uid="{00000000-0005-0000-0000-000050820000}"/>
    <cellStyle name="Notas 3 2 7 6 3" xfId="33358" xr:uid="{00000000-0005-0000-0000-000051820000}"/>
    <cellStyle name="Notas 3 2 7 6 4" xfId="33359" xr:uid="{00000000-0005-0000-0000-000052820000}"/>
    <cellStyle name="Notas 3 2 7 6 5" xfId="33360" xr:uid="{00000000-0005-0000-0000-000053820000}"/>
    <cellStyle name="Notas 3 2 7 6 6" xfId="33361" xr:uid="{00000000-0005-0000-0000-000054820000}"/>
    <cellStyle name="Notas 3 2 7 7" xfId="33362" xr:uid="{00000000-0005-0000-0000-000055820000}"/>
    <cellStyle name="Notas 3 2 7 7 2" xfId="33363" xr:uid="{00000000-0005-0000-0000-000056820000}"/>
    <cellStyle name="Notas 3 2 7 7 3" xfId="33364" xr:uid="{00000000-0005-0000-0000-000057820000}"/>
    <cellStyle name="Notas 3 2 7 7 4" xfId="33365" xr:uid="{00000000-0005-0000-0000-000058820000}"/>
    <cellStyle name="Notas 3 2 7 7 5" xfId="33366" xr:uid="{00000000-0005-0000-0000-000059820000}"/>
    <cellStyle name="Notas 3 2 7 7 6" xfId="33367" xr:uid="{00000000-0005-0000-0000-00005A820000}"/>
    <cellStyle name="Notas 3 2 7 8" xfId="33368" xr:uid="{00000000-0005-0000-0000-00005B820000}"/>
    <cellStyle name="Notas 3 2 7 8 2" xfId="33369" xr:uid="{00000000-0005-0000-0000-00005C820000}"/>
    <cellStyle name="Notas 3 2 7 8 3" xfId="33370" xr:uid="{00000000-0005-0000-0000-00005D820000}"/>
    <cellStyle name="Notas 3 2 7 8 4" xfId="33371" xr:uid="{00000000-0005-0000-0000-00005E820000}"/>
    <cellStyle name="Notas 3 2 7 8 5" xfId="33372" xr:uid="{00000000-0005-0000-0000-00005F820000}"/>
    <cellStyle name="Notas 3 2 7 8 6" xfId="33373" xr:uid="{00000000-0005-0000-0000-000060820000}"/>
    <cellStyle name="Notas 3 2 7 9" xfId="33374" xr:uid="{00000000-0005-0000-0000-000061820000}"/>
    <cellStyle name="Notas 3 2 8" xfId="33375" xr:uid="{00000000-0005-0000-0000-000062820000}"/>
    <cellStyle name="Notas 3 2 8 2" xfId="33376" xr:uid="{00000000-0005-0000-0000-000063820000}"/>
    <cellStyle name="Notas 3 2 8 3" xfId="33377" xr:uid="{00000000-0005-0000-0000-000064820000}"/>
    <cellStyle name="Notas 3 2 8 4" xfId="33378" xr:uid="{00000000-0005-0000-0000-000065820000}"/>
    <cellStyle name="Notas 3 2 8 5" xfId="33379" xr:uid="{00000000-0005-0000-0000-000066820000}"/>
    <cellStyle name="Notas 3 2 8 6" xfId="33380" xr:uid="{00000000-0005-0000-0000-000067820000}"/>
    <cellStyle name="Notas 3 2 9" xfId="33381" xr:uid="{00000000-0005-0000-0000-000068820000}"/>
    <cellStyle name="Notas 3 2 9 2" xfId="33382" xr:uid="{00000000-0005-0000-0000-000069820000}"/>
    <cellStyle name="Notas 3 2 9 3" xfId="33383" xr:uid="{00000000-0005-0000-0000-00006A820000}"/>
    <cellStyle name="Notas 3 2 9 4" xfId="33384" xr:uid="{00000000-0005-0000-0000-00006B820000}"/>
    <cellStyle name="Notas 3 2 9 5" xfId="33385" xr:uid="{00000000-0005-0000-0000-00006C820000}"/>
    <cellStyle name="Notas 3 2 9 6" xfId="33386" xr:uid="{00000000-0005-0000-0000-00006D820000}"/>
    <cellStyle name="Notas 3 20" xfId="33387" xr:uid="{00000000-0005-0000-0000-00006E820000}"/>
    <cellStyle name="Notas 3 20 2" xfId="33388" xr:uid="{00000000-0005-0000-0000-00006F820000}"/>
    <cellStyle name="Notas 3 20 2 2" xfId="33389" xr:uid="{00000000-0005-0000-0000-000070820000}"/>
    <cellStyle name="Notas 3 20 2 2 2" xfId="33390" xr:uid="{00000000-0005-0000-0000-000071820000}"/>
    <cellStyle name="Notas 3 20 2 3" xfId="33391" xr:uid="{00000000-0005-0000-0000-000072820000}"/>
    <cellStyle name="Notas 3 20 2 4" xfId="33392" xr:uid="{00000000-0005-0000-0000-000073820000}"/>
    <cellStyle name="Notas 3 20 2 5" xfId="33393" xr:uid="{00000000-0005-0000-0000-000074820000}"/>
    <cellStyle name="Notas 3 20 2 6" xfId="33394" xr:uid="{00000000-0005-0000-0000-000075820000}"/>
    <cellStyle name="Notas 3 20 3" xfId="33395" xr:uid="{00000000-0005-0000-0000-000076820000}"/>
    <cellStyle name="Notas 3 20 3 2" xfId="33396" xr:uid="{00000000-0005-0000-0000-000077820000}"/>
    <cellStyle name="Notas 3 20 4" xfId="33397" xr:uid="{00000000-0005-0000-0000-000078820000}"/>
    <cellStyle name="Notas 3 20 4 2" xfId="33398" xr:uid="{00000000-0005-0000-0000-000079820000}"/>
    <cellStyle name="Notas 3 20 5" xfId="33399" xr:uid="{00000000-0005-0000-0000-00007A820000}"/>
    <cellStyle name="Notas 3 20 6" xfId="33400" xr:uid="{00000000-0005-0000-0000-00007B820000}"/>
    <cellStyle name="Notas 3 21" xfId="33401" xr:uid="{00000000-0005-0000-0000-00007C820000}"/>
    <cellStyle name="Notas 3 21 2" xfId="33402" xr:uid="{00000000-0005-0000-0000-00007D820000}"/>
    <cellStyle name="Notas 3 21 2 2" xfId="33403" xr:uid="{00000000-0005-0000-0000-00007E820000}"/>
    <cellStyle name="Notas 3 21 2 2 2" xfId="33404" xr:uid="{00000000-0005-0000-0000-00007F820000}"/>
    <cellStyle name="Notas 3 21 2 3" xfId="33405" xr:uid="{00000000-0005-0000-0000-000080820000}"/>
    <cellStyle name="Notas 3 21 2 4" xfId="33406" xr:uid="{00000000-0005-0000-0000-000081820000}"/>
    <cellStyle name="Notas 3 21 2 5" xfId="33407" xr:uid="{00000000-0005-0000-0000-000082820000}"/>
    <cellStyle name="Notas 3 21 2 6" xfId="33408" xr:uid="{00000000-0005-0000-0000-000083820000}"/>
    <cellStyle name="Notas 3 21 3" xfId="33409" xr:uid="{00000000-0005-0000-0000-000084820000}"/>
    <cellStyle name="Notas 3 21 3 2" xfId="33410" xr:uid="{00000000-0005-0000-0000-000085820000}"/>
    <cellStyle name="Notas 3 21 4" xfId="33411" xr:uid="{00000000-0005-0000-0000-000086820000}"/>
    <cellStyle name="Notas 3 21 4 2" xfId="33412" xr:uid="{00000000-0005-0000-0000-000087820000}"/>
    <cellStyle name="Notas 3 21 5" xfId="33413" xr:uid="{00000000-0005-0000-0000-000088820000}"/>
    <cellStyle name="Notas 3 21 6" xfId="33414" xr:uid="{00000000-0005-0000-0000-000089820000}"/>
    <cellStyle name="Notas 3 22" xfId="33415" xr:uid="{00000000-0005-0000-0000-00008A820000}"/>
    <cellStyle name="Notas 3 22 2" xfId="33416" xr:uid="{00000000-0005-0000-0000-00008B820000}"/>
    <cellStyle name="Notas 3 22 2 2" xfId="33417" xr:uid="{00000000-0005-0000-0000-00008C820000}"/>
    <cellStyle name="Notas 3 22 2 2 2" xfId="33418" xr:uid="{00000000-0005-0000-0000-00008D820000}"/>
    <cellStyle name="Notas 3 22 2 3" xfId="33419" xr:uid="{00000000-0005-0000-0000-00008E820000}"/>
    <cellStyle name="Notas 3 22 2 4" xfId="33420" xr:uid="{00000000-0005-0000-0000-00008F820000}"/>
    <cellStyle name="Notas 3 22 2 5" xfId="33421" xr:uid="{00000000-0005-0000-0000-000090820000}"/>
    <cellStyle name="Notas 3 22 2 6" xfId="33422" xr:uid="{00000000-0005-0000-0000-000091820000}"/>
    <cellStyle name="Notas 3 22 3" xfId="33423" xr:uid="{00000000-0005-0000-0000-000092820000}"/>
    <cellStyle name="Notas 3 22 3 2" xfId="33424" xr:uid="{00000000-0005-0000-0000-000093820000}"/>
    <cellStyle name="Notas 3 22 4" xfId="33425" xr:uid="{00000000-0005-0000-0000-000094820000}"/>
    <cellStyle name="Notas 3 22 4 2" xfId="33426" xr:uid="{00000000-0005-0000-0000-000095820000}"/>
    <cellStyle name="Notas 3 22 5" xfId="33427" xr:uid="{00000000-0005-0000-0000-000096820000}"/>
    <cellStyle name="Notas 3 23" xfId="33428" xr:uid="{00000000-0005-0000-0000-000097820000}"/>
    <cellStyle name="Notas 3 23 2" xfId="33429" xr:uid="{00000000-0005-0000-0000-000098820000}"/>
    <cellStyle name="Notas 3 23 2 2" xfId="33430" xr:uid="{00000000-0005-0000-0000-000099820000}"/>
    <cellStyle name="Notas 3 23 2 2 2" xfId="33431" xr:uid="{00000000-0005-0000-0000-00009A820000}"/>
    <cellStyle name="Notas 3 23 2 3" xfId="33432" xr:uid="{00000000-0005-0000-0000-00009B820000}"/>
    <cellStyle name="Notas 3 23 2 4" xfId="33433" xr:uid="{00000000-0005-0000-0000-00009C820000}"/>
    <cellStyle name="Notas 3 23 2 5" xfId="33434" xr:uid="{00000000-0005-0000-0000-00009D820000}"/>
    <cellStyle name="Notas 3 23 2 6" xfId="33435" xr:uid="{00000000-0005-0000-0000-00009E820000}"/>
    <cellStyle name="Notas 3 23 3" xfId="33436" xr:uid="{00000000-0005-0000-0000-00009F820000}"/>
    <cellStyle name="Notas 3 23 3 2" xfId="33437" xr:uid="{00000000-0005-0000-0000-0000A0820000}"/>
    <cellStyle name="Notas 3 23 4" xfId="33438" xr:uid="{00000000-0005-0000-0000-0000A1820000}"/>
    <cellStyle name="Notas 3 23 4 2" xfId="33439" xr:uid="{00000000-0005-0000-0000-0000A2820000}"/>
    <cellStyle name="Notas 3 23 5" xfId="33440" xr:uid="{00000000-0005-0000-0000-0000A3820000}"/>
    <cellStyle name="Notas 3 24" xfId="33441" xr:uid="{00000000-0005-0000-0000-0000A4820000}"/>
    <cellStyle name="Notas 3 24 2" xfId="33442" xr:uid="{00000000-0005-0000-0000-0000A5820000}"/>
    <cellStyle name="Notas 3 24 2 2" xfId="33443" xr:uid="{00000000-0005-0000-0000-0000A6820000}"/>
    <cellStyle name="Notas 3 24 2 2 2" xfId="33444" xr:uid="{00000000-0005-0000-0000-0000A7820000}"/>
    <cellStyle name="Notas 3 24 2 3" xfId="33445" xr:uid="{00000000-0005-0000-0000-0000A8820000}"/>
    <cellStyle name="Notas 3 24 2 4" xfId="33446" xr:uid="{00000000-0005-0000-0000-0000A9820000}"/>
    <cellStyle name="Notas 3 24 2 5" xfId="33447" xr:uid="{00000000-0005-0000-0000-0000AA820000}"/>
    <cellStyle name="Notas 3 24 2 6" xfId="33448" xr:uid="{00000000-0005-0000-0000-0000AB820000}"/>
    <cellStyle name="Notas 3 24 3" xfId="33449" xr:uid="{00000000-0005-0000-0000-0000AC820000}"/>
    <cellStyle name="Notas 3 24 3 2" xfId="33450" xr:uid="{00000000-0005-0000-0000-0000AD820000}"/>
    <cellStyle name="Notas 3 24 4" xfId="33451" xr:uid="{00000000-0005-0000-0000-0000AE820000}"/>
    <cellStyle name="Notas 3 24 4 2" xfId="33452" xr:uid="{00000000-0005-0000-0000-0000AF820000}"/>
    <cellStyle name="Notas 3 24 5" xfId="33453" xr:uid="{00000000-0005-0000-0000-0000B0820000}"/>
    <cellStyle name="Notas 3 25" xfId="33454" xr:uid="{00000000-0005-0000-0000-0000B1820000}"/>
    <cellStyle name="Notas 3 25 2" xfId="33455" xr:uid="{00000000-0005-0000-0000-0000B2820000}"/>
    <cellStyle name="Notas 3 25 2 2" xfId="33456" xr:uid="{00000000-0005-0000-0000-0000B3820000}"/>
    <cellStyle name="Notas 3 25 2 2 2" xfId="33457" xr:uid="{00000000-0005-0000-0000-0000B4820000}"/>
    <cellStyle name="Notas 3 25 2 3" xfId="33458" xr:uid="{00000000-0005-0000-0000-0000B5820000}"/>
    <cellStyle name="Notas 3 25 2 4" xfId="33459" xr:uid="{00000000-0005-0000-0000-0000B6820000}"/>
    <cellStyle name="Notas 3 25 2 5" xfId="33460" xr:uid="{00000000-0005-0000-0000-0000B7820000}"/>
    <cellStyle name="Notas 3 25 2 6" xfId="33461" xr:uid="{00000000-0005-0000-0000-0000B8820000}"/>
    <cellStyle name="Notas 3 25 3" xfId="33462" xr:uid="{00000000-0005-0000-0000-0000B9820000}"/>
    <cellStyle name="Notas 3 25 3 2" xfId="33463" xr:uid="{00000000-0005-0000-0000-0000BA820000}"/>
    <cellStyle name="Notas 3 25 4" xfId="33464" xr:uid="{00000000-0005-0000-0000-0000BB820000}"/>
    <cellStyle name="Notas 3 25 4 2" xfId="33465" xr:uid="{00000000-0005-0000-0000-0000BC820000}"/>
    <cellStyle name="Notas 3 25 5" xfId="33466" xr:uid="{00000000-0005-0000-0000-0000BD820000}"/>
    <cellStyle name="Notas 3 26" xfId="33467" xr:uid="{00000000-0005-0000-0000-0000BE820000}"/>
    <cellStyle name="Notas 3 26 2" xfId="33468" xr:uid="{00000000-0005-0000-0000-0000BF820000}"/>
    <cellStyle name="Notas 3 26 2 2" xfId="33469" xr:uid="{00000000-0005-0000-0000-0000C0820000}"/>
    <cellStyle name="Notas 3 26 2 2 2" xfId="33470" xr:uid="{00000000-0005-0000-0000-0000C1820000}"/>
    <cellStyle name="Notas 3 26 2 3" xfId="33471" xr:uid="{00000000-0005-0000-0000-0000C2820000}"/>
    <cellStyle name="Notas 3 26 2 4" xfId="33472" xr:uid="{00000000-0005-0000-0000-0000C3820000}"/>
    <cellStyle name="Notas 3 26 2 5" xfId="33473" xr:uid="{00000000-0005-0000-0000-0000C4820000}"/>
    <cellStyle name="Notas 3 26 2 6" xfId="33474" xr:uid="{00000000-0005-0000-0000-0000C5820000}"/>
    <cellStyle name="Notas 3 26 3" xfId="33475" xr:uid="{00000000-0005-0000-0000-0000C6820000}"/>
    <cellStyle name="Notas 3 26 3 2" xfId="33476" xr:uid="{00000000-0005-0000-0000-0000C7820000}"/>
    <cellStyle name="Notas 3 26 4" xfId="33477" xr:uid="{00000000-0005-0000-0000-0000C8820000}"/>
    <cellStyle name="Notas 3 26 4 2" xfId="33478" xr:uid="{00000000-0005-0000-0000-0000C9820000}"/>
    <cellStyle name="Notas 3 26 5" xfId="33479" xr:uid="{00000000-0005-0000-0000-0000CA820000}"/>
    <cellStyle name="Notas 3 27" xfId="33480" xr:uid="{00000000-0005-0000-0000-0000CB820000}"/>
    <cellStyle name="Notas 3 27 2" xfId="33481" xr:uid="{00000000-0005-0000-0000-0000CC820000}"/>
    <cellStyle name="Notas 3 27 2 2" xfId="33482" xr:uid="{00000000-0005-0000-0000-0000CD820000}"/>
    <cellStyle name="Notas 3 27 2 2 2" xfId="33483" xr:uid="{00000000-0005-0000-0000-0000CE820000}"/>
    <cellStyle name="Notas 3 27 2 3" xfId="33484" xr:uid="{00000000-0005-0000-0000-0000CF820000}"/>
    <cellStyle name="Notas 3 27 2 4" xfId="33485" xr:uid="{00000000-0005-0000-0000-0000D0820000}"/>
    <cellStyle name="Notas 3 27 2 5" xfId="33486" xr:uid="{00000000-0005-0000-0000-0000D1820000}"/>
    <cellStyle name="Notas 3 27 2 6" xfId="33487" xr:uid="{00000000-0005-0000-0000-0000D2820000}"/>
    <cellStyle name="Notas 3 27 3" xfId="33488" xr:uid="{00000000-0005-0000-0000-0000D3820000}"/>
    <cellStyle name="Notas 3 27 3 2" xfId="33489" xr:uid="{00000000-0005-0000-0000-0000D4820000}"/>
    <cellStyle name="Notas 3 27 4" xfId="33490" xr:uid="{00000000-0005-0000-0000-0000D5820000}"/>
    <cellStyle name="Notas 3 27 4 2" xfId="33491" xr:uid="{00000000-0005-0000-0000-0000D6820000}"/>
    <cellStyle name="Notas 3 27 5" xfId="33492" xr:uid="{00000000-0005-0000-0000-0000D7820000}"/>
    <cellStyle name="Notas 3 28" xfId="33493" xr:uid="{00000000-0005-0000-0000-0000D8820000}"/>
    <cellStyle name="Notas 3 28 2" xfId="33494" xr:uid="{00000000-0005-0000-0000-0000D9820000}"/>
    <cellStyle name="Notas 3 28 2 2" xfId="33495" xr:uid="{00000000-0005-0000-0000-0000DA820000}"/>
    <cellStyle name="Notas 3 28 2 2 2" xfId="33496" xr:uid="{00000000-0005-0000-0000-0000DB820000}"/>
    <cellStyle name="Notas 3 28 2 3" xfId="33497" xr:uid="{00000000-0005-0000-0000-0000DC820000}"/>
    <cellStyle name="Notas 3 28 2 4" xfId="33498" xr:uid="{00000000-0005-0000-0000-0000DD820000}"/>
    <cellStyle name="Notas 3 28 2 5" xfId="33499" xr:uid="{00000000-0005-0000-0000-0000DE820000}"/>
    <cellStyle name="Notas 3 28 2 6" xfId="33500" xr:uid="{00000000-0005-0000-0000-0000DF820000}"/>
    <cellStyle name="Notas 3 28 3" xfId="33501" xr:uid="{00000000-0005-0000-0000-0000E0820000}"/>
    <cellStyle name="Notas 3 28 3 2" xfId="33502" xr:uid="{00000000-0005-0000-0000-0000E1820000}"/>
    <cellStyle name="Notas 3 28 4" xfId="33503" xr:uid="{00000000-0005-0000-0000-0000E2820000}"/>
    <cellStyle name="Notas 3 28 4 2" xfId="33504" xr:uid="{00000000-0005-0000-0000-0000E3820000}"/>
    <cellStyle name="Notas 3 28 5" xfId="33505" xr:uid="{00000000-0005-0000-0000-0000E4820000}"/>
    <cellStyle name="Notas 3 29" xfId="33506" xr:uid="{00000000-0005-0000-0000-0000E5820000}"/>
    <cellStyle name="Notas 3 29 2" xfId="33507" xr:uid="{00000000-0005-0000-0000-0000E6820000}"/>
    <cellStyle name="Notas 3 29 2 2" xfId="33508" xr:uid="{00000000-0005-0000-0000-0000E7820000}"/>
    <cellStyle name="Notas 3 29 2 2 2" xfId="33509" xr:uid="{00000000-0005-0000-0000-0000E8820000}"/>
    <cellStyle name="Notas 3 29 2 3" xfId="33510" xr:uid="{00000000-0005-0000-0000-0000E9820000}"/>
    <cellStyle name="Notas 3 29 2 4" xfId="33511" xr:uid="{00000000-0005-0000-0000-0000EA820000}"/>
    <cellStyle name="Notas 3 29 2 5" xfId="33512" xr:uid="{00000000-0005-0000-0000-0000EB820000}"/>
    <cellStyle name="Notas 3 29 2 6" xfId="33513" xr:uid="{00000000-0005-0000-0000-0000EC820000}"/>
    <cellStyle name="Notas 3 29 3" xfId="33514" xr:uid="{00000000-0005-0000-0000-0000ED820000}"/>
    <cellStyle name="Notas 3 29 3 2" xfId="33515" xr:uid="{00000000-0005-0000-0000-0000EE820000}"/>
    <cellStyle name="Notas 3 29 4" xfId="33516" xr:uid="{00000000-0005-0000-0000-0000EF820000}"/>
    <cellStyle name="Notas 3 29 4 2" xfId="33517" xr:uid="{00000000-0005-0000-0000-0000F0820000}"/>
    <cellStyle name="Notas 3 29 5" xfId="33518" xr:uid="{00000000-0005-0000-0000-0000F1820000}"/>
    <cellStyle name="Notas 3 3" xfId="33519" xr:uid="{00000000-0005-0000-0000-0000F2820000}"/>
    <cellStyle name="Notas 3 3 10" xfId="33520" xr:uid="{00000000-0005-0000-0000-0000F3820000}"/>
    <cellStyle name="Notas 3 3 11" xfId="33521" xr:uid="{00000000-0005-0000-0000-0000F4820000}"/>
    <cellStyle name="Notas 3 3 12" xfId="33522" xr:uid="{00000000-0005-0000-0000-0000F5820000}"/>
    <cellStyle name="Notas 3 3 13" xfId="33523" xr:uid="{00000000-0005-0000-0000-0000F6820000}"/>
    <cellStyle name="Notas 3 3 14" xfId="33524" xr:uid="{00000000-0005-0000-0000-0000F7820000}"/>
    <cellStyle name="Notas 3 3 15" xfId="33525" xr:uid="{00000000-0005-0000-0000-0000F8820000}"/>
    <cellStyle name="Notas 3 3 2" xfId="33526" xr:uid="{00000000-0005-0000-0000-0000F9820000}"/>
    <cellStyle name="Notas 3 3 2 10" xfId="33527" xr:uid="{00000000-0005-0000-0000-0000FA820000}"/>
    <cellStyle name="Notas 3 3 2 11" xfId="33528" xr:uid="{00000000-0005-0000-0000-0000FB820000}"/>
    <cellStyle name="Notas 3 3 2 12" xfId="33529" xr:uid="{00000000-0005-0000-0000-0000FC820000}"/>
    <cellStyle name="Notas 3 3 2 13" xfId="33530" xr:uid="{00000000-0005-0000-0000-0000FD820000}"/>
    <cellStyle name="Notas 3 3 2 14" xfId="33531" xr:uid="{00000000-0005-0000-0000-0000FE820000}"/>
    <cellStyle name="Notas 3 3 2 2" xfId="33532" xr:uid="{00000000-0005-0000-0000-0000FF820000}"/>
    <cellStyle name="Notas 3 3 2 2 2" xfId="33533" xr:uid="{00000000-0005-0000-0000-000000830000}"/>
    <cellStyle name="Notas 3 3 2 2 2 2" xfId="33534" xr:uid="{00000000-0005-0000-0000-000001830000}"/>
    <cellStyle name="Notas 3 3 2 2 3" xfId="33535" xr:uid="{00000000-0005-0000-0000-000002830000}"/>
    <cellStyle name="Notas 3 3 2 2 4" xfId="33536" xr:uid="{00000000-0005-0000-0000-000003830000}"/>
    <cellStyle name="Notas 3 3 2 2 5" xfId="33537" xr:uid="{00000000-0005-0000-0000-000004830000}"/>
    <cellStyle name="Notas 3 3 2 2 6" xfId="33538" xr:uid="{00000000-0005-0000-0000-000005830000}"/>
    <cellStyle name="Notas 3 3 2 2 7" xfId="33539" xr:uid="{00000000-0005-0000-0000-000006830000}"/>
    <cellStyle name="Notas 3 3 2 3" xfId="33540" xr:uid="{00000000-0005-0000-0000-000007830000}"/>
    <cellStyle name="Notas 3 3 2 3 2" xfId="33541" xr:uid="{00000000-0005-0000-0000-000008830000}"/>
    <cellStyle name="Notas 3 3 2 3 3" xfId="33542" xr:uid="{00000000-0005-0000-0000-000009830000}"/>
    <cellStyle name="Notas 3 3 2 3 4" xfId="33543" xr:uid="{00000000-0005-0000-0000-00000A830000}"/>
    <cellStyle name="Notas 3 3 2 3 5" xfId="33544" xr:uid="{00000000-0005-0000-0000-00000B830000}"/>
    <cellStyle name="Notas 3 3 2 3 6" xfId="33545" xr:uid="{00000000-0005-0000-0000-00000C830000}"/>
    <cellStyle name="Notas 3 3 2 3 7" xfId="33546" xr:uid="{00000000-0005-0000-0000-00000D830000}"/>
    <cellStyle name="Notas 3 3 2 4" xfId="33547" xr:uid="{00000000-0005-0000-0000-00000E830000}"/>
    <cellStyle name="Notas 3 3 2 4 2" xfId="33548" xr:uid="{00000000-0005-0000-0000-00000F830000}"/>
    <cellStyle name="Notas 3 3 2 4 3" xfId="33549" xr:uid="{00000000-0005-0000-0000-000010830000}"/>
    <cellStyle name="Notas 3 3 2 4 4" xfId="33550" xr:uid="{00000000-0005-0000-0000-000011830000}"/>
    <cellStyle name="Notas 3 3 2 4 5" xfId="33551" xr:uid="{00000000-0005-0000-0000-000012830000}"/>
    <cellStyle name="Notas 3 3 2 4 6" xfId="33552" xr:uid="{00000000-0005-0000-0000-000013830000}"/>
    <cellStyle name="Notas 3 3 2 4 7" xfId="33553" xr:uid="{00000000-0005-0000-0000-000014830000}"/>
    <cellStyle name="Notas 3 3 2 5" xfId="33554" xr:uid="{00000000-0005-0000-0000-000015830000}"/>
    <cellStyle name="Notas 3 3 2 5 2" xfId="33555" xr:uid="{00000000-0005-0000-0000-000016830000}"/>
    <cellStyle name="Notas 3 3 2 5 3" xfId="33556" xr:uid="{00000000-0005-0000-0000-000017830000}"/>
    <cellStyle name="Notas 3 3 2 5 4" xfId="33557" xr:uid="{00000000-0005-0000-0000-000018830000}"/>
    <cellStyle name="Notas 3 3 2 5 5" xfId="33558" xr:uid="{00000000-0005-0000-0000-000019830000}"/>
    <cellStyle name="Notas 3 3 2 5 6" xfId="33559" xr:uid="{00000000-0005-0000-0000-00001A830000}"/>
    <cellStyle name="Notas 3 3 2 5 7" xfId="33560" xr:uid="{00000000-0005-0000-0000-00001B830000}"/>
    <cellStyle name="Notas 3 3 2 6" xfId="33561" xr:uid="{00000000-0005-0000-0000-00001C830000}"/>
    <cellStyle name="Notas 3 3 2 6 2" xfId="33562" xr:uid="{00000000-0005-0000-0000-00001D830000}"/>
    <cellStyle name="Notas 3 3 2 6 3" xfId="33563" xr:uid="{00000000-0005-0000-0000-00001E830000}"/>
    <cellStyle name="Notas 3 3 2 6 4" xfId="33564" xr:uid="{00000000-0005-0000-0000-00001F830000}"/>
    <cellStyle name="Notas 3 3 2 6 5" xfId="33565" xr:uid="{00000000-0005-0000-0000-000020830000}"/>
    <cellStyle name="Notas 3 3 2 6 6" xfId="33566" xr:uid="{00000000-0005-0000-0000-000021830000}"/>
    <cellStyle name="Notas 3 3 2 6 7" xfId="33567" xr:uid="{00000000-0005-0000-0000-000022830000}"/>
    <cellStyle name="Notas 3 3 2 7" xfId="33568" xr:uid="{00000000-0005-0000-0000-000023830000}"/>
    <cellStyle name="Notas 3 3 2 7 2" xfId="33569" xr:uid="{00000000-0005-0000-0000-000024830000}"/>
    <cellStyle name="Notas 3 3 2 7 3" xfId="33570" xr:uid="{00000000-0005-0000-0000-000025830000}"/>
    <cellStyle name="Notas 3 3 2 7 4" xfId="33571" xr:uid="{00000000-0005-0000-0000-000026830000}"/>
    <cellStyle name="Notas 3 3 2 7 5" xfId="33572" xr:uid="{00000000-0005-0000-0000-000027830000}"/>
    <cellStyle name="Notas 3 3 2 7 6" xfId="33573" xr:uid="{00000000-0005-0000-0000-000028830000}"/>
    <cellStyle name="Notas 3 3 2 8" xfId="33574" xr:uid="{00000000-0005-0000-0000-000029830000}"/>
    <cellStyle name="Notas 3 3 2 8 2" xfId="33575" xr:uid="{00000000-0005-0000-0000-00002A830000}"/>
    <cellStyle name="Notas 3 3 2 8 3" xfId="33576" xr:uid="{00000000-0005-0000-0000-00002B830000}"/>
    <cellStyle name="Notas 3 3 2 8 4" xfId="33577" xr:uid="{00000000-0005-0000-0000-00002C830000}"/>
    <cellStyle name="Notas 3 3 2 8 5" xfId="33578" xr:uid="{00000000-0005-0000-0000-00002D830000}"/>
    <cellStyle name="Notas 3 3 2 8 6" xfId="33579" xr:uid="{00000000-0005-0000-0000-00002E830000}"/>
    <cellStyle name="Notas 3 3 2 9" xfId="33580" xr:uid="{00000000-0005-0000-0000-00002F830000}"/>
    <cellStyle name="Notas 3 3 3" xfId="33581" xr:uid="{00000000-0005-0000-0000-000030830000}"/>
    <cellStyle name="Notas 3 3 3 2" xfId="33582" xr:uid="{00000000-0005-0000-0000-000031830000}"/>
    <cellStyle name="Notas 3 3 3 2 2" xfId="33583" xr:uid="{00000000-0005-0000-0000-000032830000}"/>
    <cellStyle name="Notas 3 3 3 3" xfId="33584" xr:uid="{00000000-0005-0000-0000-000033830000}"/>
    <cellStyle name="Notas 3 3 3 3 2" xfId="33585" xr:uid="{00000000-0005-0000-0000-000034830000}"/>
    <cellStyle name="Notas 3 3 3 4" xfId="33586" xr:uid="{00000000-0005-0000-0000-000035830000}"/>
    <cellStyle name="Notas 3 3 3 5" xfId="33587" xr:uid="{00000000-0005-0000-0000-000036830000}"/>
    <cellStyle name="Notas 3 3 3 6" xfId="33588" xr:uid="{00000000-0005-0000-0000-000037830000}"/>
    <cellStyle name="Notas 3 3 3 7" xfId="33589" xr:uid="{00000000-0005-0000-0000-000038830000}"/>
    <cellStyle name="Notas 3 3 4" xfId="33590" xr:uid="{00000000-0005-0000-0000-000039830000}"/>
    <cellStyle name="Notas 3 3 4 2" xfId="33591" xr:uid="{00000000-0005-0000-0000-00003A830000}"/>
    <cellStyle name="Notas 3 3 4 2 2" xfId="33592" xr:uid="{00000000-0005-0000-0000-00003B830000}"/>
    <cellStyle name="Notas 3 3 4 3" xfId="33593" xr:uid="{00000000-0005-0000-0000-00003C830000}"/>
    <cellStyle name="Notas 3 3 4 4" xfId="33594" xr:uid="{00000000-0005-0000-0000-00003D830000}"/>
    <cellStyle name="Notas 3 3 4 5" xfId="33595" xr:uid="{00000000-0005-0000-0000-00003E830000}"/>
    <cellStyle name="Notas 3 3 4 6" xfId="33596" xr:uid="{00000000-0005-0000-0000-00003F830000}"/>
    <cellStyle name="Notas 3 3 4 7" xfId="33597" xr:uid="{00000000-0005-0000-0000-000040830000}"/>
    <cellStyle name="Notas 3 3 5" xfId="33598" xr:uid="{00000000-0005-0000-0000-000041830000}"/>
    <cellStyle name="Notas 3 3 5 2" xfId="33599" xr:uid="{00000000-0005-0000-0000-000042830000}"/>
    <cellStyle name="Notas 3 3 5 3" xfId="33600" xr:uid="{00000000-0005-0000-0000-000043830000}"/>
    <cellStyle name="Notas 3 3 5 4" xfId="33601" xr:uid="{00000000-0005-0000-0000-000044830000}"/>
    <cellStyle name="Notas 3 3 5 5" xfId="33602" xr:uid="{00000000-0005-0000-0000-000045830000}"/>
    <cellStyle name="Notas 3 3 5 6" xfId="33603" xr:uid="{00000000-0005-0000-0000-000046830000}"/>
    <cellStyle name="Notas 3 3 5 7" xfId="33604" xr:uid="{00000000-0005-0000-0000-000047830000}"/>
    <cellStyle name="Notas 3 3 6" xfId="33605" xr:uid="{00000000-0005-0000-0000-000048830000}"/>
    <cellStyle name="Notas 3 3 6 2" xfId="33606" xr:uid="{00000000-0005-0000-0000-000049830000}"/>
    <cellStyle name="Notas 3 3 6 3" xfId="33607" xr:uid="{00000000-0005-0000-0000-00004A830000}"/>
    <cellStyle name="Notas 3 3 6 4" xfId="33608" xr:uid="{00000000-0005-0000-0000-00004B830000}"/>
    <cellStyle name="Notas 3 3 6 5" xfId="33609" xr:uid="{00000000-0005-0000-0000-00004C830000}"/>
    <cellStyle name="Notas 3 3 6 6" xfId="33610" xr:uid="{00000000-0005-0000-0000-00004D830000}"/>
    <cellStyle name="Notas 3 3 6 7" xfId="33611" xr:uid="{00000000-0005-0000-0000-00004E830000}"/>
    <cellStyle name="Notas 3 3 7" xfId="33612" xr:uid="{00000000-0005-0000-0000-00004F830000}"/>
    <cellStyle name="Notas 3 3 7 2" xfId="33613" xr:uid="{00000000-0005-0000-0000-000050830000}"/>
    <cellStyle name="Notas 3 3 7 3" xfId="33614" xr:uid="{00000000-0005-0000-0000-000051830000}"/>
    <cellStyle name="Notas 3 3 7 4" xfId="33615" xr:uid="{00000000-0005-0000-0000-000052830000}"/>
    <cellStyle name="Notas 3 3 7 5" xfId="33616" xr:uid="{00000000-0005-0000-0000-000053830000}"/>
    <cellStyle name="Notas 3 3 7 6" xfId="33617" xr:uid="{00000000-0005-0000-0000-000054830000}"/>
    <cellStyle name="Notas 3 3 8" xfId="33618" xr:uid="{00000000-0005-0000-0000-000055830000}"/>
    <cellStyle name="Notas 3 3 8 2" xfId="33619" xr:uid="{00000000-0005-0000-0000-000056830000}"/>
    <cellStyle name="Notas 3 3 8 3" xfId="33620" xr:uid="{00000000-0005-0000-0000-000057830000}"/>
    <cellStyle name="Notas 3 3 8 4" xfId="33621" xr:uid="{00000000-0005-0000-0000-000058830000}"/>
    <cellStyle name="Notas 3 3 8 5" xfId="33622" xr:uid="{00000000-0005-0000-0000-000059830000}"/>
    <cellStyle name="Notas 3 3 8 6" xfId="33623" xr:uid="{00000000-0005-0000-0000-00005A830000}"/>
    <cellStyle name="Notas 3 3 9" xfId="33624" xr:uid="{00000000-0005-0000-0000-00005B830000}"/>
    <cellStyle name="Notas 3 3 9 2" xfId="33625" xr:uid="{00000000-0005-0000-0000-00005C830000}"/>
    <cellStyle name="Notas 3 3 9 3" xfId="33626" xr:uid="{00000000-0005-0000-0000-00005D830000}"/>
    <cellStyle name="Notas 3 3 9 4" xfId="33627" xr:uid="{00000000-0005-0000-0000-00005E830000}"/>
    <cellStyle name="Notas 3 3 9 5" xfId="33628" xr:uid="{00000000-0005-0000-0000-00005F830000}"/>
    <cellStyle name="Notas 3 3 9 6" xfId="33629" xr:uid="{00000000-0005-0000-0000-000060830000}"/>
    <cellStyle name="Notas 3 30" xfId="33630" xr:uid="{00000000-0005-0000-0000-000061830000}"/>
    <cellStyle name="Notas 3 30 2" xfId="33631" xr:uid="{00000000-0005-0000-0000-000062830000}"/>
    <cellStyle name="Notas 3 30 2 2" xfId="33632" xr:uid="{00000000-0005-0000-0000-000063830000}"/>
    <cellStyle name="Notas 3 30 2 2 2" xfId="33633" xr:uid="{00000000-0005-0000-0000-000064830000}"/>
    <cellStyle name="Notas 3 30 2 3" xfId="33634" xr:uid="{00000000-0005-0000-0000-000065830000}"/>
    <cellStyle name="Notas 3 30 2 4" xfId="33635" xr:uid="{00000000-0005-0000-0000-000066830000}"/>
    <cellStyle name="Notas 3 30 2 5" xfId="33636" xr:uid="{00000000-0005-0000-0000-000067830000}"/>
    <cellStyle name="Notas 3 30 2 6" xfId="33637" xr:uid="{00000000-0005-0000-0000-000068830000}"/>
    <cellStyle name="Notas 3 30 3" xfId="33638" xr:uid="{00000000-0005-0000-0000-000069830000}"/>
    <cellStyle name="Notas 3 30 3 2" xfId="33639" xr:uid="{00000000-0005-0000-0000-00006A830000}"/>
    <cellStyle name="Notas 3 30 4" xfId="33640" xr:uid="{00000000-0005-0000-0000-00006B830000}"/>
    <cellStyle name="Notas 3 30 4 2" xfId="33641" xr:uid="{00000000-0005-0000-0000-00006C830000}"/>
    <cellStyle name="Notas 3 30 5" xfId="33642" xr:uid="{00000000-0005-0000-0000-00006D830000}"/>
    <cellStyle name="Notas 3 31" xfId="33643" xr:uid="{00000000-0005-0000-0000-00006E830000}"/>
    <cellStyle name="Notas 3 31 2" xfId="33644" xr:uid="{00000000-0005-0000-0000-00006F830000}"/>
    <cellStyle name="Notas 3 31 2 2" xfId="33645" xr:uid="{00000000-0005-0000-0000-000070830000}"/>
    <cellStyle name="Notas 3 31 2 2 2" xfId="33646" xr:uid="{00000000-0005-0000-0000-000071830000}"/>
    <cellStyle name="Notas 3 31 2 3" xfId="33647" xr:uid="{00000000-0005-0000-0000-000072830000}"/>
    <cellStyle name="Notas 3 31 2 4" xfId="33648" xr:uid="{00000000-0005-0000-0000-000073830000}"/>
    <cellStyle name="Notas 3 31 2 5" xfId="33649" xr:uid="{00000000-0005-0000-0000-000074830000}"/>
    <cellStyle name="Notas 3 31 2 6" xfId="33650" xr:uid="{00000000-0005-0000-0000-000075830000}"/>
    <cellStyle name="Notas 3 31 3" xfId="33651" xr:uid="{00000000-0005-0000-0000-000076830000}"/>
    <cellStyle name="Notas 3 31 3 2" xfId="33652" xr:uid="{00000000-0005-0000-0000-000077830000}"/>
    <cellStyle name="Notas 3 31 4" xfId="33653" xr:uid="{00000000-0005-0000-0000-000078830000}"/>
    <cellStyle name="Notas 3 31 4 2" xfId="33654" xr:uid="{00000000-0005-0000-0000-000079830000}"/>
    <cellStyle name="Notas 3 31 5" xfId="33655" xr:uid="{00000000-0005-0000-0000-00007A830000}"/>
    <cellStyle name="Notas 3 32" xfId="33656" xr:uid="{00000000-0005-0000-0000-00007B830000}"/>
    <cellStyle name="Notas 3 32 2" xfId="33657" xr:uid="{00000000-0005-0000-0000-00007C830000}"/>
    <cellStyle name="Notas 3 32 2 2" xfId="33658" xr:uid="{00000000-0005-0000-0000-00007D830000}"/>
    <cellStyle name="Notas 3 32 2 2 2" xfId="33659" xr:uid="{00000000-0005-0000-0000-00007E830000}"/>
    <cellStyle name="Notas 3 32 2 3" xfId="33660" xr:uid="{00000000-0005-0000-0000-00007F830000}"/>
    <cellStyle name="Notas 3 32 2 4" xfId="33661" xr:uid="{00000000-0005-0000-0000-000080830000}"/>
    <cellStyle name="Notas 3 32 2 5" xfId="33662" xr:uid="{00000000-0005-0000-0000-000081830000}"/>
    <cellStyle name="Notas 3 32 2 6" xfId="33663" xr:uid="{00000000-0005-0000-0000-000082830000}"/>
    <cellStyle name="Notas 3 32 3" xfId="33664" xr:uid="{00000000-0005-0000-0000-000083830000}"/>
    <cellStyle name="Notas 3 32 3 2" xfId="33665" xr:uid="{00000000-0005-0000-0000-000084830000}"/>
    <cellStyle name="Notas 3 32 4" xfId="33666" xr:uid="{00000000-0005-0000-0000-000085830000}"/>
    <cellStyle name="Notas 3 32 4 2" xfId="33667" xr:uid="{00000000-0005-0000-0000-000086830000}"/>
    <cellStyle name="Notas 3 32 5" xfId="33668" xr:uid="{00000000-0005-0000-0000-000087830000}"/>
    <cellStyle name="Notas 3 33" xfId="33669" xr:uid="{00000000-0005-0000-0000-000088830000}"/>
    <cellStyle name="Notas 3 33 2" xfId="33670" xr:uid="{00000000-0005-0000-0000-000089830000}"/>
    <cellStyle name="Notas 3 33 2 2" xfId="33671" xr:uid="{00000000-0005-0000-0000-00008A830000}"/>
    <cellStyle name="Notas 3 33 2 2 2" xfId="33672" xr:uid="{00000000-0005-0000-0000-00008B830000}"/>
    <cellStyle name="Notas 3 33 2 3" xfId="33673" xr:uid="{00000000-0005-0000-0000-00008C830000}"/>
    <cellStyle name="Notas 3 33 2 4" xfId="33674" xr:uid="{00000000-0005-0000-0000-00008D830000}"/>
    <cellStyle name="Notas 3 33 2 5" xfId="33675" xr:uid="{00000000-0005-0000-0000-00008E830000}"/>
    <cellStyle name="Notas 3 33 2 6" xfId="33676" xr:uid="{00000000-0005-0000-0000-00008F830000}"/>
    <cellStyle name="Notas 3 33 3" xfId="33677" xr:uid="{00000000-0005-0000-0000-000090830000}"/>
    <cellStyle name="Notas 3 33 3 2" xfId="33678" xr:uid="{00000000-0005-0000-0000-000091830000}"/>
    <cellStyle name="Notas 3 33 4" xfId="33679" xr:uid="{00000000-0005-0000-0000-000092830000}"/>
    <cellStyle name="Notas 3 33 4 2" xfId="33680" xr:uid="{00000000-0005-0000-0000-000093830000}"/>
    <cellStyle name="Notas 3 33 5" xfId="33681" xr:uid="{00000000-0005-0000-0000-000094830000}"/>
    <cellStyle name="Notas 3 34" xfId="33682" xr:uid="{00000000-0005-0000-0000-000095830000}"/>
    <cellStyle name="Notas 3 34 2" xfId="33683" xr:uid="{00000000-0005-0000-0000-000096830000}"/>
    <cellStyle name="Notas 3 34 2 2" xfId="33684" xr:uid="{00000000-0005-0000-0000-000097830000}"/>
    <cellStyle name="Notas 3 34 2 2 2" xfId="33685" xr:uid="{00000000-0005-0000-0000-000098830000}"/>
    <cellStyle name="Notas 3 34 2 3" xfId="33686" xr:uid="{00000000-0005-0000-0000-000099830000}"/>
    <cellStyle name="Notas 3 34 2 4" xfId="33687" xr:uid="{00000000-0005-0000-0000-00009A830000}"/>
    <cellStyle name="Notas 3 34 2 5" xfId="33688" xr:uid="{00000000-0005-0000-0000-00009B830000}"/>
    <cellStyle name="Notas 3 34 2 6" xfId="33689" xr:uid="{00000000-0005-0000-0000-00009C830000}"/>
    <cellStyle name="Notas 3 34 3" xfId="33690" xr:uid="{00000000-0005-0000-0000-00009D830000}"/>
    <cellStyle name="Notas 3 34 3 2" xfId="33691" xr:uid="{00000000-0005-0000-0000-00009E830000}"/>
    <cellStyle name="Notas 3 34 4" xfId="33692" xr:uid="{00000000-0005-0000-0000-00009F830000}"/>
    <cellStyle name="Notas 3 34 4 2" xfId="33693" xr:uid="{00000000-0005-0000-0000-0000A0830000}"/>
    <cellStyle name="Notas 3 34 5" xfId="33694" xr:uid="{00000000-0005-0000-0000-0000A1830000}"/>
    <cellStyle name="Notas 3 35" xfId="33695" xr:uid="{00000000-0005-0000-0000-0000A2830000}"/>
    <cellStyle name="Notas 3 35 2" xfId="33696" xr:uid="{00000000-0005-0000-0000-0000A3830000}"/>
    <cellStyle name="Notas 3 35 2 2" xfId="33697" xr:uid="{00000000-0005-0000-0000-0000A4830000}"/>
    <cellStyle name="Notas 3 35 2 2 2" xfId="33698" xr:uid="{00000000-0005-0000-0000-0000A5830000}"/>
    <cellStyle name="Notas 3 35 2 3" xfId="33699" xr:uid="{00000000-0005-0000-0000-0000A6830000}"/>
    <cellStyle name="Notas 3 35 2 4" xfId="33700" xr:uid="{00000000-0005-0000-0000-0000A7830000}"/>
    <cellStyle name="Notas 3 35 2 5" xfId="33701" xr:uid="{00000000-0005-0000-0000-0000A8830000}"/>
    <cellStyle name="Notas 3 35 2 6" xfId="33702" xr:uid="{00000000-0005-0000-0000-0000A9830000}"/>
    <cellStyle name="Notas 3 35 3" xfId="33703" xr:uid="{00000000-0005-0000-0000-0000AA830000}"/>
    <cellStyle name="Notas 3 35 3 2" xfId="33704" xr:uid="{00000000-0005-0000-0000-0000AB830000}"/>
    <cellStyle name="Notas 3 35 4" xfId="33705" xr:uid="{00000000-0005-0000-0000-0000AC830000}"/>
    <cellStyle name="Notas 3 35 4 2" xfId="33706" xr:uid="{00000000-0005-0000-0000-0000AD830000}"/>
    <cellStyle name="Notas 3 35 5" xfId="33707" xr:uid="{00000000-0005-0000-0000-0000AE830000}"/>
    <cellStyle name="Notas 3 36" xfId="33708" xr:uid="{00000000-0005-0000-0000-0000AF830000}"/>
    <cellStyle name="Notas 3 36 2" xfId="33709" xr:uid="{00000000-0005-0000-0000-0000B0830000}"/>
    <cellStyle name="Notas 3 36 2 2" xfId="33710" xr:uid="{00000000-0005-0000-0000-0000B1830000}"/>
    <cellStyle name="Notas 3 36 2 2 2" xfId="33711" xr:uid="{00000000-0005-0000-0000-0000B2830000}"/>
    <cellStyle name="Notas 3 36 2 3" xfId="33712" xr:uid="{00000000-0005-0000-0000-0000B3830000}"/>
    <cellStyle name="Notas 3 36 2 4" xfId="33713" xr:uid="{00000000-0005-0000-0000-0000B4830000}"/>
    <cellStyle name="Notas 3 36 2 5" xfId="33714" xr:uid="{00000000-0005-0000-0000-0000B5830000}"/>
    <cellStyle name="Notas 3 36 2 6" xfId="33715" xr:uid="{00000000-0005-0000-0000-0000B6830000}"/>
    <cellStyle name="Notas 3 36 3" xfId="33716" xr:uid="{00000000-0005-0000-0000-0000B7830000}"/>
    <cellStyle name="Notas 3 36 3 2" xfId="33717" xr:uid="{00000000-0005-0000-0000-0000B8830000}"/>
    <cellStyle name="Notas 3 36 4" xfId="33718" xr:uid="{00000000-0005-0000-0000-0000B9830000}"/>
    <cellStyle name="Notas 3 36 4 2" xfId="33719" xr:uid="{00000000-0005-0000-0000-0000BA830000}"/>
    <cellStyle name="Notas 3 36 5" xfId="33720" xr:uid="{00000000-0005-0000-0000-0000BB830000}"/>
    <cellStyle name="Notas 3 37" xfId="33721" xr:uid="{00000000-0005-0000-0000-0000BC830000}"/>
    <cellStyle name="Notas 3 37 2" xfId="33722" xr:uid="{00000000-0005-0000-0000-0000BD830000}"/>
    <cellStyle name="Notas 3 37 2 2" xfId="33723" xr:uid="{00000000-0005-0000-0000-0000BE830000}"/>
    <cellStyle name="Notas 3 37 2 2 2" xfId="33724" xr:uid="{00000000-0005-0000-0000-0000BF830000}"/>
    <cellStyle name="Notas 3 37 2 3" xfId="33725" xr:uid="{00000000-0005-0000-0000-0000C0830000}"/>
    <cellStyle name="Notas 3 37 2 4" xfId="33726" xr:uid="{00000000-0005-0000-0000-0000C1830000}"/>
    <cellStyle name="Notas 3 37 2 5" xfId="33727" xr:uid="{00000000-0005-0000-0000-0000C2830000}"/>
    <cellStyle name="Notas 3 37 2 6" xfId="33728" xr:uid="{00000000-0005-0000-0000-0000C3830000}"/>
    <cellStyle name="Notas 3 37 3" xfId="33729" xr:uid="{00000000-0005-0000-0000-0000C4830000}"/>
    <cellStyle name="Notas 3 37 3 2" xfId="33730" xr:uid="{00000000-0005-0000-0000-0000C5830000}"/>
    <cellStyle name="Notas 3 37 4" xfId="33731" xr:uid="{00000000-0005-0000-0000-0000C6830000}"/>
    <cellStyle name="Notas 3 37 4 2" xfId="33732" xr:uid="{00000000-0005-0000-0000-0000C7830000}"/>
    <cellStyle name="Notas 3 37 5" xfId="33733" xr:uid="{00000000-0005-0000-0000-0000C8830000}"/>
    <cellStyle name="Notas 3 38" xfId="33734" xr:uid="{00000000-0005-0000-0000-0000C9830000}"/>
    <cellStyle name="Notas 3 38 2" xfId="33735" xr:uid="{00000000-0005-0000-0000-0000CA830000}"/>
    <cellStyle name="Notas 3 38 2 2" xfId="33736" xr:uid="{00000000-0005-0000-0000-0000CB830000}"/>
    <cellStyle name="Notas 3 38 2 2 2" xfId="33737" xr:uid="{00000000-0005-0000-0000-0000CC830000}"/>
    <cellStyle name="Notas 3 38 2 3" xfId="33738" xr:uid="{00000000-0005-0000-0000-0000CD830000}"/>
    <cellStyle name="Notas 3 38 2 4" xfId="33739" xr:uid="{00000000-0005-0000-0000-0000CE830000}"/>
    <cellStyle name="Notas 3 38 2 5" xfId="33740" xr:uid="{00000000-0005-0000-0000-0000CF830000}"/>
    <cellStyle name="Notas 3 38 2 6" xfId="33741" xr:uid="{00000000-0005-0000-0000-0000D0830000}"/>
    <cellStyle name="Notas 3 38 3" xfId="33742" xr:uid="{00000000-0005-0000-0000-0000D1830000}"/>
    <cellStyle name="Notas 3 38 3 2" xfId="33743" xr:uid="{00000000-0005-0000-0000-0000D2830000}"/>
    <cellStyle name="Notas 3 38 4" xfId="33744" xr:uid="{00000000-0005-0000-0000-0000D3830000}"/>
    <cellStyle name="Notas 3 38 4 2" xfId="33745" xr:uid="{00000000-0005-0000-0000-0000D4830000}"/>
    <cellStyle name="Notas 3 38 5" xfId="33746" xr:uid="{00000000-0005-0000-0000-0000D5830000}"/>
    <cellStyle name="Notas 3 39" xfId="33747" xr:uid="{00000000-0005-0000-0000-0000D6830000}"/>
    <cellStyle name="Notas 3 39 2" xfId="33748" xr:uid="{00000000-0005-0000-0000-0000D7830000}"/>
    <cellStyle name="Notas 3 39 2 2" xfId="33749" xr:uid="{00000000-0005-0000-0000-0000D8830000}"/>
    <cellStyle name="Notas 3 39 2 2 2" xfId="33750" xr:uid="{00000000-0005-0000-0000-0000D9830000}"/>
    <cellStyle name="Notas 3 39 2 3" xfId="33751" xr:uid="{00000000-0005-0000-0000-0000DA830000}"/>
    <cellStyle name="Notas 3 39 2 4" xfId="33752" xr:uid="{00000000-0005-0000-0000-0000DB830000}"/>
    <cellStyle name="Notas 3 39 2 5" xfId="33753" xr:uid="{00000000-0005-0000-0000-0000DC830000}"/>
    <cellStyle name="Notas 3 39 2 6" xfId="33754" xr:uid="{00000000-0005-0000-0000-0000DD830000}"/>
    <cellStyle name="Notas 3 39 3" xfId="33755" xr:uid="{00000000-0005-0000-0000-0000DE830000}"/>
    <cellStyle name="Notas 3 39 3 2" xfId="33756" xr:uid="{00000000-0005-0000-0000-0000DF830000}"/>
    <cellStyle name="Notas 3 39 4" xfId="33757" xr:uid="{00000000-0005-0000-0000-0000E0830000}"/>
    <cellStyle name="Notas 3 39 4 2" xfId="33758" xr:uid="{00000000-0005-0000-0000-0000E1830000}"/>
    <cellStyle name="Notas 3 39 5" xfId="33759" xr:uid="{00000000-0005-0000-0000-0000E2830000}"/>
    <cellStyle name="Notas 3 4" xfId="33760" xr:uid="{00000000-0005-0000-0000-0000E3830000}"/>
    <cellStyle name="Notas 3 4 10" xfId="33761" xr:uid="{00000000-0005-0000-0000-0000E4830000}"/>
    <cellStyle name="Notas 3 4 11" xfId="33762" xr:uid="{00000000-0005-0000-0000-0000E5830000}"/>
    <cellStyle name="Notas 3 4 12" xfId="33763" xr:uid="{00000000-0005-0000-0000-0000E6830000}"/>
    <cellStyle name="Notas 3 4 13" xfId="33764" xr:uid="{00000000-0005-0000-0000-0000E7830000}"/>
    <cellStyle name="Notas 3 4 14" xfId="33765" xr:uid="{00000000-0005-0000-0000-0000E8830000}"/>
    <cellStyle name="Notas 3 4 2" xfId="33766" xr:uid="{00000000-0005-0000-0000-0000E9830000}"/>
    <cellStyle name="Notas 3 4 2 2" xfId="33767" xr:uid="{00000000-0005-0000-0000-0000EA830000}"/>
    <cellStyle name="Notas 3 4 2 2 2" xfId="33768" xr:uid="{00000000-0005-0000-0000-0000EB830000}"/>
    <cellStyle name="Notas 3 4 2 2 3" xfId="33769" xr:uid="{00000000-0005-0000-0000-0000EC830000}"/>
    <cellStyle name="Notas 3 4 2 3" xfId="33770" xr:uid="{00000000-0005-0000-0000-0000ED830000}"/>
    <cellStyle name="Notas 3 4 2 3 2" xfId="33771" xr:uid="{00000000-0005-0000-0000-0000EE830000}"/>
    <cellStyle name="Notas 3 4 2 4" xfId="33772" xr:uid="{00000000-0005-0000-0000-0000EF830000}"/>
    <cellStyle name="Notas 3 4 2 4 2" xfId="33773" xr:uid="{00000000-0005-0000-0000-0000F0830000}"/>
    <cellStyle name="Notas 3 4 2 5" xfId="33774" xr:uid="{00000000-0005-0000-0000-0000F1830000}"/>
    <cellStyle name="Notas 3 4 2 5 2" xfId="33775" xr:uid="{00000000-0005-0000-0000-0000F2830000}"/>
    <cellStyle name="Notas 3 4 2 6" xfId="33776" xr:uid="{00000000-0005-0000-0000-0000F3830000}"/>
    <cellStyle name="Notas 3 4 2 6 2" xfId="33777" xr:uid="{00000000-0005-0000-0000-0000F4830000}"/>
    <cellStyle name="Notas 3 4 2 7" xfId="33778" xr:uid="{00000000-0005-0000-0000-0000F5830000}"/>
    <cellStyle name="Notas 3 4 3" xfId="33779" xr:uid="{00000000-0005-0000-0000-0000F6830000}"/>
    <cellStyle name="Notas 3 4 3 2" xfId="33780" xr:uid="{00000000-0005-0000-0000-0000F7830000}"/>
    <cellStyle name="Notas 3 4 3 2 2" xfId="33781" xr:uid="{00000000-0005-0000-0000-0000F8830000}"/>
    <cellStyle name="Notas 3 4 3 3" xfId="33782" xr:uid="{00000000-0005-0000-0000-0000F9830000}"/>
    <cellStyle name="Notas 3 4 3 4" xfId="33783" xr:uid="{00000000-0005-0000-0000-0000FA830000}"/>
    <cellStyle name="Notas 3 4 3 5" xfId="33784" xr:uid="{00000000-0005-0000-0000-0000FB830000}"/>
    <cellStyle name="Notas 3 4 3 6" xfId="33785" xr:uid="{00000000-0005-0000-0000-0000FC830000}"/>
    <cellStyle name="Notas 3 4 3 7" xfId="33786" xr:uid="{00000000-0005-0000-0000-0000FD830000}"/>
    <cellStyle name="Notas 3 4 4" xfId="33787" xr:uid="{00000000-0005-0000-0000-0000FE830000}"/>
    <cellStyle name="Notas 3 4 4 2" xfId="33788" xr:uid="{00000000-0005-0000-0000-0000FF830000}"/>
    <cellStyle name="Notas 3 4 4 2 2" xfId="33789" xr:uid="{00000000-0005-0000-0000-000000840000}"/>
    <cellStyle name="Notas 3 4 4 3" xfId="33790" xr:uid="{00000000-0005-0000-0000-000001840000}"/>
    <cellStyle name="Notas 3 4 4 4" xfId="33791" xr:uid="{00000000-0005-0000-0000-000002840000}"/>
    <cellStyle name="Notas 3 4 4 5" xfId="33792" xr:uid="{00000000-0005-0000-0000-000003840000}"/>
    <cellStyle name="Notas 3 4 4 6" xfId="33793" xr:uid="{00000000-0005-0000-0000-000004840000}"/>
    <cellStyle name="Notas 3 4 4 7" xfId="33794" xr:uid="{00000000-0005-0000-0000-000005840000}"/>
    <cellStyle name="Notas 3 4 5" xfId="33795" xr:uid="{00000000-0005-0000-0000-000006840000}"/>
    <cellStyle name="Notas 3 4 5 2" xfId="33796" xr:uid="{00000000-0005-0000-0000-000007840000}"/>
    <cellStyle name="Notas 3 4 5 3" xfId="33797" xr:uid="{00000000-0005-0000-0000-000008840000}"/>
    <cellStyle name="Notas 3 4 5 4" xfId="33798" xr:uid="{00000000-0005-0000-0000-000009840000}"/>
    <cellStyle name="Notas 3 4 5 5" xfId="33799" xr:uid="{00000000-0005-0000-0000-00000A840000}"/>
    <cellStyle name="Notas 3 4 5 6" xfId="33800" xr:uid="{00000000-0005-0000-0000-00000B840000}"/>
    <cellStyle name="Notas 3 4 5 7" xfId="33801" xr:uid="{00000000-0005-0000-0000-00000C840000}"/>
    <cellStyle name="Notas 3 4 6" xfId="33802" xr:uid="{00000000-0005-0000-0000-00000D840000}"/>
    <cellStyle name="Notas 3 4 6 2" xfId="33803" xr:uid="{00000000-0005-0000-0000-00000E840000}"/>
    <cellStyle name="Notas 3 4 6 3" xfId="33804" xr:uid="{00000000-0005-0000-0000-00000F840000}"/>
    <cellStyle name="Notas 3 4 6 4" xfId="33805" xr:uid="{00000000-0005-0000-0000-000010840000}"/>
    <cellStyle name="Notas 3 4 6 5" xfId="33806" xr:uid="{00000000-0005-0000-0000-000011840000}"/>
    <cellStyle name="Notas 3 4 6 6" xfId="33807" xr:uid="{00000000-0005-0000-0000-000012840000}"/>
    <cellStyle name="Notas 3 4 6 7" xfId="33808" xr:uid="{00000000-0005-0000-0000-000013840000}"/>
    <cellStyle name="Notas 3 4 7" xfId="33809" xr:uid="{00000000-0005-0000-0000-000014840000}"/>
    <cellStyle name="Notas 3 4 7 2" xfId="33810" xr:uid="{00000000-0005-0000-0000-000015840000}"/>
    <cellStyle name="Notas 3 4 7 3" xfId="33811" xr:uid="{00000000-0005-0000-0000-000016840000}"/>
    <cellStyle name="Notas 3 4 7 4" xfId="33812" xr:uid="{00000000-0005-0000-0000-000017840000}"/>
    <cellStyle name="Notas 3 4 7 5" xfId="33813" xr:uid="{00000000-0005-0000-0000-000018840000}"/>
    <cellStyle name="Notas 3 4 7 6" xfId="33814" xr:uid="{00000000-0005-0000-0000-000019840000}"/>
    <cellStyle name="Notas 3 4 8" xfId="33815" xr:uid="{00000000-0005-0000-0000-00001A840000}"/>
    <cellStyle name="Notas 3 4 8 2" xfId="33816" xr:uid="{00000000-0005-0000-0000-00001B840000}"/>
    <cellStyle name="Notas 3 4 8 3" xfId="33817" xr:uid="{00000000-0005-0000-0000-00001C840000}"/>
    <cellStyle name="Notas 3 4 8 4" xfId="33818" xr:uid="{00000000-0005-0000-0000-00001D840000}"/>
    <cellStyle name="Notas 3 4 8 5" xfId="33819" xr:uid="{00000000-0005-0000-0000-00001E840000}"/>
    <cellStyle name="Notas 3 4 8 6" xfId="33820" xr:uid="{00000000-0005-0000-0000-00001F840000}"/>
    <cellStyle name="Notas 3 4 9" xfId="33821" xr:uid="{00000000-0005-0000-0000-000020840000}"/>
    <cellStyle name="Notas 3 40" xfId="33822" xr:uid="{00000000-0005-0000-0000-000021840000}"/>
    <cellStyle name="Notas 3 40 2" xfId="33823" xr:uid="{00000000-0005-0000-0000-000022840000}"/>
    <cellStyle name="Notas 3 40 2 2" xfId="33824" xr:uid="{00000000-0005-0000-0000-000023840000}"/>
    <cellStyle name="Notas 3 40 2 2 2" xfId="33825" xr:uid="{00000000-0005-0000-0000-000024840000}"/>
    <cellStyle name="Notas 3 40 2 3" xfId="33826" xr:uid="{00000000-0005-0000-0000-000025840000}"/>
    <cellStyle name="Notas 3 40 2 4" xfId="33827" xr:uid="{00000000-0005-0000-0000-000026840000}"/>
    <cellStyle name="Notas 3 40 2 5" xfId="33828" xr:uid="{00000000-0005-0000-0000-000027840000}"/>
    <cellStyle name="Notas 3 40 2 6" xfId="33829" xr:uid="{00000000-0005-0000-0000-000028840000}"/>
    <cellStyle name="Notas 3 40 3" xfId="33830" xr:uid="{00000000-0005-0000-0000-000029840000}"/>
    <cellStyle name="Notas 3 40 3 2" xfId="33831" xr:uid="{00000000-0005-0000-0000-00002A840000}"/>
    <cellStyle name="Notas 3 40 4" xfId="33832" xr:uid="{00000000-0005-0000-0000-00002B840000}"/>
    <cellStyle name="Notas 3 40 4 2" xfId="33833" xr:uid="{00000000-0005-0000-0000-00002C840000}"/>
    <cellStyle name="Notas 3 40 5" xfId="33834" xr:uid="{00000000-0005-0000-0000-00002D840000}"/>
    <cellStyle name="Notas 3 41" xfId="33835" xr:uid="{00000000-0005-0000-0000-00002E840000}"/>
    <cellStyle name="Notas 3 41 2" xfId="33836" xr:uid="{00000000-0005-0000-0000-00002F840000}"/>
    <cellStyle name="Notas 3 41 2 2" xfId="33837" xr:uid="{00000000-0005-0000-0000-000030840000}"/>
    <cellStyle name="Notas 3 41 2 2 2" xfId="33838" xr:uid="{00000000-0005-0000-0000-000031840000}"/>
    <cellStyle name="Notas 3 41 2 3" xfId="33839" xr:uid="{00000000-0005-0000-0000-000032840000}"/>
    <cellStyle name="Notas 3 41 2 4" xfId="33840" xr:uid="{00000000-0005-0000-0000-000033840000}"/>
    <cellStyle name="Notas 3 41 2 5" xfId="33841" xr:uid="{00000000-0005-0000-0000-000034840000}"/>
    <cellStyle name="Notas 3 41 2 6" xfId="33842" xr:uid="{00000000-0005-0000-0000-000035840000}"/>
    <cellStyle name="Notas 3 41 3" xfId="33843" xr:uid="{00000000-0005-0000-0000-000036840000}"/>
    <cellStyle name="Notas 3 41 3 2" xfId="33844" xr:uid="{00000000-0005-0000-0000-000037840000}"/>
    <cellStyle name="Notas 3 41 4" xfId="33845" xr:uid="{00000000-0005-0000-0000-000038840000}"/>
    <cellStyle name="Notas 3 41 4 2" xfId="33846" xr:uid="{00000000-0005-0000-0000-000039840000}"/>
    <cellStyle name="Notas 3 41 5" xfId="33847" xr:uid="{00000000-0005-0000-0000-00003A840000}"/>
    <cellStyle name="Notas 3 42" xfId="33848" xr:uid="{00000000-0005-0000-0000-00003B840000}"/>
    <cellStyle name="Notas 3 42 2" xfId="33849" xr:uid="{00000000-0005-0000-0000-00003C840000}"/>
    <cellStyle name="Notas 3 42 2 2" xfId="33850" xr:uid="{00000000-0005-0000-0000-00003D840000}"/>
    <cellStyle name="Notas 3 42 2 2 2" xfId="33851" xr:uid="{00000000-0005-0000-0000-00003E840000}"/>
    <cellStyle name="Notas 3 42 2 3" xfId="33852" xr:uid="{00000000-0005-0000-0000-00003F840000}"/>
    <cellStyle name="Notas 3 42 2 4" xfId="33853" xr:uid="{00000000-0005-0000-0000-000040840000}"/>
    <cellStyle name="Notas 3 42 2 5" xfId="33854" xr:uid="{00000000-0005-0000-0000-000041840000}"/>
    <cellStyle name="Notas 3 42 2 6" xfId="33855" xr:uid="{00000000-0005-0000-0000-000042840000}"/>
    <cellStyle name="Notas 3 42 3" xfId="33856" xr:uid="{00000000-0005-0000-0000-000043840000}"/>
    <cellStyle name="Notas 3 42 3 2" xfId="33857" xr:uid="{00000000-0005-0000-0000-000044840000}"/>
    <cellStyle name="Notas 3 42 4" xfId="33858" xr:uid="{00000000-0005-0000-0000-000045840000}"/>
    <cellStyle name="Notas 3 42 4 2" xfId="33859" xr:uid="{00000000-0005-0000-0000-000046840000}"/>
    <cellStyle name="Notas 3 42 5" xfId="33860" xr:uid="{00000000-0005-0000-0000-000047840000}"/>
    <cellStyle name="Notas 3 43" xfId="33861" xr:uid="{00000000-0005-0000-0000-000048840000}"/>
    <cellStyle name="Notas 3 43 2" xfId="33862" xr:uid="{00000000-0005-0000-0000-000049840000}"/>
    <cellStyle name="Notas 3 43 2 2" xfId="33863" xr:uid="{00000000-0005-0000-0000-00004A840000}"/>
    <cellStyle name="Notas 3 43 2 2 2" xfId="33864" xr:uid="{00000000-0005-0000-0000-00004B840000}"/>
    <cellStyle name="Notas 3 43 2 3" xfId="33865" xr:uid="{00000000-0005-0000-0000-00004C840000}"/>
    <cellStyle name="Notas 3 43 2 4" xfId="33866" xr:uid="{00000000-0005-0000-0000-00004D840000}"/>
    <cellStyle name="Notas 3 43 2 5" xfId="33867" xr:uid="{00000000-0005-0000-0000-00004E840000}"/>
    <cellStyle name="Notas 3 43 2 6" xfId="33868" xr:uid="{00000000-0005-0000-0000-00004F840000}"/>
    <cellStyle name="Notas 3 43 3" xfId="33869" xr:uid="{00000000-0005-0000-0000-000050840000}"/>
    <cellStyle name="Notas 3 43 3 2" xfId="33870" xr:uid="{00000000-0005-0000-0000-000051840000}"/>
    <cellStyle name="Notas 3 43 4" xfId="33871" xr:uid="{00000000-0005-0000-0000-000052840000}"/>
    <cellStyle name="Notas 3 43 4 2" xfId="33872" xr:uid="{00000000-0005-0000-0000-000053840000}"/>
    <cellStyle name="Notas 3 43 5" xfId="33873" xr:uid="{00000000-0005-0000-0000-000054840000}"/>
    <cellStyle name="Notas 3 44" xfId="33874" xr:uid="{00000000-0005-0000-0000-000055840000}"/>
    <cellStyle name="Notas 3 44 2" xfId="33875" xr:uid="{00000000-0005-0000-0000-000056840000}"/>
    <cellStyle name="Notas 3 44 2 2" xfId="33876" xr:uid="{00000000-0005-0000-0000-000057840000}"/>
    <cellStyle name="Notas 3 44 2 2 2" xfId="33877" xr:uid="{00000000-0005-0000-0000-000058840000}"/>
    <cellStyle name="Notas 3 44 2 3" xfId="33878" xr:uid="{00000000-0005-0000-0000-000059840000}"/>
    <cellStyle name="Notas 3 44 2 4" xfId="33879" xr:uid="{00000000-0005-0000-0000-00005A840000}"/>
    <cellStyle name="Notas 3 44 2 5" xfId="33880" xr:uid="{00000000-0005-0000-0000-00005B840000}"/>
    <cellStyle name="Notas 3 44 2 6" xfId="33881" xr:uid="{00000000-0005-0000-0000-00005C840000}"/>
    <cellStyle name="Notas 3 44 3" xfId="33882" xr:uid="{00000000-0005-0000-0000-00005D840000}"/>
    <cellStyle name="Notas 3 44 3 2" xfId="33883" xr:uid="{00000000-0005-0000-0000-00005E840000}"/>
    <cellStyle name="Notas 3 44 4" xfId="33884" xr:uid="{00000000-0005-0000-0000-00005F840000}"/>
    <cellStyle name="Notas 3 44 4 2" xfId="33885" xr:uid="{00000000-0005-0000-0000-000060840000}"/>
    <cellStyle name="Notas 3 44 5" xfId="33886" xr:uid="{00000000-0005-0000-0000-000061840000}"/>
    <cellStyle name="Notas 3 45" xfId="33887" xr:uid="{00000000-0005-0000-0000-000062840000}"/>
    <cellStyle name="Notas 3 45 2" xfId="33888" xr:uid="{00000000-0005-0000-0000-000063840000}"/>
    <cellStyle name="Notas 3 45 2 2" xfId="33889" xr:uid="{00000000-0005-0000-0000-000064840000}"/>
    <cellStyle name="Notas 3 45 2 2 2" xfId="33890" xr:uid="{00000000-0005-0000-0000-000065840000}"/>
    <cellStyle name="Notas 3 45 2 3" xfId="33891" xr:uid="{00000000-0005-0000-0000-000066840000}"/>
    <cellStyle name="Notas 3 45 2 4" xfId="33892" xr:uid="{00000000-0005-0000-0000-000067840000}"/>
    <cellStyle name="Notas 3 45 2 5" xfId="33893" xr:uid="{00000000-0005-0000-0000-000068840000}"/>
    <cellStyle name="Notas 3 45 2 6" xfId="33894" xr:uid="{00000000-0005-0000-0000-000069840000}"/>
    <cellStyle name="Notas 3 45 3" xfId="33895" xr:uid="{00000000-0005-0000-0000-00006A840000}"/>
    <cellStyle name="Notas 3 45 3 2" xfId="33896" xr:uid="{00000000-0005-0000-0000-00006B840000}"/>
    <cellStyle name="Notas 3 45 4" xfId="33897" xr:uid="{00000000-0005-0000-0000-00006C840000}"/>
    <cellStyle name="Notas 3 45 4 2" xfId="33898" xr:uid="{00000000-0005-0000-0000-00006D840000}"/>
    <cellStyle name="Notas 3 45 5" xfId="33899" xr:uid="{00000000-0005-0000-0000-00006E840000}"/>
    <cellStyle name="Notas 3 46" xfId="33900" xr:uid="{00000000-0005-0000-0000-00006F840000}"/>
    <cellStyle name="Notas 3 46 2" xfId="33901" xr:uid="{00000000-0005-0000-0000-000070840000}"/>
    <cellStyle name="Notas 3 46 2 2" xfId="33902" xr:uid="{00000000-0005-0000-0000-000071840000}"/>
    <cellStyle name="Notas 3 46 2 2 2" xfId="33903" xr:uid="{00000000-0005-0000-0000-000072840000}"/>
    <cellStyle name="Notas 3 46 2 3" xfId="33904" xr:uid="{00000000-0005-0000-0000-000073840000}"/>
    <cellStyle name="Notas 3 46 2 4" xfId="33905" xr:uid="{00000000-0005-0000-0000-000074840000}"/>
    <cellStyle name="Notas 3 46 2 5" xfId="33906" xr:uid="{00000000-0005-0000-0000-000075840000}"/>
    <cellStyle name="Notas 3 46 2 6" xfId="33907" xr:uid="{00000000-0005-0000-0000-000076840000}"/>
    <cellStyle name="Notas 3 46 3" xfId="33908" xr:uid="{00000000-0005-0000-0000-000077840000}"/>
    <cellStyle name="Notas 3 46 3 2" xfId="33909" xr:uid="{00000000-0005-0000-0000-000078840000}"/>
    <cellStyle name="Notas 3 46 4" xfId="33910" xr:uid="{00000000-0005-0000-0000-000079840000}"/>
    <cellStyle name="Notas 3 46 4 2" xfId="33911" xr:uid="{00000000-0005-0000-0000-00007A840000}"/>
    <cellStyle name="Notas 3 46 5" xfId="33912" xr:uid="{00000000-0005-0000-0000-00007B840000}"/>
    <cellStyle name="Notas 3 47" xfId="33913" xr:uid="{00000000-0005-0000-0000-00007C840000}"/>
    <cellStyle name="Notas 3 47 2" xfId="33914" xr:uid="{00000000-0005-0000-0000-00007D840000}"/>
    <cellStyle name="Notas 3 47 2 2" xfId="33915" xr:uid="{00000000-0005-0000-0000-00007E840000}"/>
    <cellStyle name="Notas 3 47 2 2 2" xfId="33916" xr:uid="{00000000-0005-0000-0000-00007F840000}"/>
    <cellStyle name="Notas 3 47 2 3" xfId="33917" xr:uid="{00000000-0005-0000-0000-000080840000}"/>
    <cellStyle name="Notas 3 47 2 4" xfId="33918" xr:uid="{00000000-0005-0000-0000-000081840000}"/>
    <cellStyle name="Notas 3 47 2 5" xfId="33919" xr:uid="{00000000-0005-0000-0000-000082840000}"/>
    <cellStyle name="Notas 3 47 2 6" xfId="33920" xr:uid="{00000000-0005-0000-0000-000083840000}"/>
    <cellStyle name="Notas 3 47 3" xfId="33921" xr:uid="{00000000-0005-0000-0000-000084840000}"/>
    <cellStyle name="Notas 3 47 3 2" xfId="33922" xr:uid="{00000000-0005-0000-0000-000085840000}"/>
    <cellStyle name="Notas 3 47 4" xfId="33923" xr:uid="{00000000-0005-0000-0000-000086840000}"/>
    <cellStyle name="Notas 3 47 4 2" xfId="33924" xr:uid="{00000000-0005-0000-0000-000087840000}"/>
    <cellStyle name="Notas 3 47 5" xfId="33925" xr:uid="{00000000-0005-0000-0000-000088840000}"/>
    <cellStyle name="Notas 3 48" xfId="33926" xr:uid="{00000000-0005-0000-0000-000089840000}"/>
    <cellStyle name="Notas 3 48 2" xfId="33927" xr:uid="{00000000-0005-0000-0000-00008A840000}"/>
    <cellStyle name="Notas 3 48 2 2" xfId="33928" xr:uid="{00000000-0005-0000-0000-00008B840000}"/>
    <cellStyle name="Notas 3 48 2 2 2" xfId="33929" xr:uid="{00000000-0005-0000-0000-00008C840000}"/>
    <cellStyle name="Notas 3 48 2 3" xfId="33930" xr:uid="{00000000-0005-0000-0000-00008D840000}"/>
    <cellStyle name="Notas 3 48 2 4" xfId="33931" xr:uid="{00000000-0005-0000-0000-00008E840000}"/>
    <cellStyle name="Notas 3 48 2 5" xfId="33932" xr:uid="{00000000-0005-0000-0000-00008F840000}"/>
    <cellStyle name="Notas 3 48 2 6" xfId="33933" xr:uid="{00000000-0005-0000-0000-000090840000}"/>
    <cellStyle name="Notas 3 48 3" xfId="33934" xr:uid="{00000000-0005-0000-0000-000091840000}"/>
    <cellStyle name="Notas 3 48 3 2" xfId="33935" xr:uid="{00000000-0005-0000-0000-000092840000}"/>
    <cellStyle name="Notas 3 48 4" xfId="33936" xr:uid="{00000000-0005-0000-0000-000093840000}"/>
    <cellStyle name="Notas 3 48 4 2" xfId="33937" xr:uid="{00000000-0005-0000-0000-000094840000}"/>
    <cellStyle name="Notas 3 48 5" xfId="33938" xr:uid="{00000000-0005-0000-0000-000095840000}"/>
    <cellStyle name="Notas 3 49" xfId="33939" xr:uid="{00000000-0005-0000-0000-000096840000}"/>
    <cellStyle name="Notas 3 49 2" xfId="33940" xr:uid="{00000000-0005-0000-0000-000097840000}"/>
    <cellStyle name="Notas 3 49 2 2" xfId="33941" xr:uid="{00000000-0005-0000-0000-000098840000}"/>
    <cellStyle name="Notas 3 49 2 2 2" xfId="33942" xr:uid="{00000000-0005-0000-0000-000099840000}"/>
    <cellStyle name="Notas 3 49 2 3" xfId="33943" xr:uid="{00000000-0005-0000-0000-00009A840000}"/>
    <cellStyle name="Notas 3 49 2 4" xfId="33944" xr:uid="{00000000-0005-0000-0000-00009B840000}"/>
    <cellStyle name="Notas 3 49 2 5" xfId="33945" xr:uid="{00000000-0005-0000-0000-00009C840000}"/>
    <cellStyle name="Notas 3 49 2 6" xfId="33946" xr:uid="{00000000-0005-0000-0000-00009D840000}"/>
    <cellStyle name="Notas 3 49 3" xfId="33947" xr:uid="{00000000-0005-0000-0000-00009E840000}"/>
    <cellStyle name="Notas 3 49 3 2" xfId="33948" xr:uid="{00000000-0005-0000-0000-00009F840000}"/>
    <cellStyle name="Notas 3 49 4" xfId="33949" xr:uid="{00000000-0005-0000-0000-0000A0840000}"/>
    <cellStyle name="Notas 3 49 4 2" xfId="33950" xr:uid="{00000000-0005-0000-0000-0000A1840000}"/>
    <cellStyle name="Notas 3 49 5" xfId="33951" xr:uid="{00000000-0005-0000-0000-0000A2840000}"/>
    <cellStyle name="Notas 3 5" xfId="33952" xr:uid="{00000000-0005-0000-0000-0000A3840000}"/>
    <cellStyle name="Notas 3 5 10" xfId="33953" xr:uid="{00000000-0005-0000-0000-0000A4840000}"/>
    <cellStyle name="Notas 3 5 11" xfId="33954" xr:uid="{00000000-0005-0000-0000-0000A5840000}"/>
    <cellStyle name="Notas 3 5 12" xfId="33955" xr:uid="{00000000-0005-0000-0000-0000A6840000}"/>
    <cellStyle name="Notas 3 5 13" xfId="33956" xr:uid="{00000000-0005-0000-0000-0000A7840000}"/>
    <cellStyle name="Notas 3 5 14" xfId="33957" xr:uid="{00000000-0005-0000-0000-0000A8840000}"/>
    <cellStyle name="Notas 3 5 2" xfId="33958" xr:uid="{00000000-0005-0000-0000-0000A9840000}"/>
    <cellStyle name="Notas 3 5 2 2" xfId="33959" xr:uid="{00000000-0005-0000-0000-0000AA840000}"/>
    <cellStyle name="Notas 3 5 2 2 2" xfId="33960" xr:uid="{00000000-0005-0000-0000-0000AB840000}"/>
    <cellStyle name="Notas 3 5 2 2 3" xfId="33961" xr:uid="{00000000-0005-0000-0000-0000AC840000}"/>
    <cellStyle name="Notas 3 5 2 3" xfId="33962" xr:uid="{00000000-0005-0000-0000-0000AD840000}"/>
    <cellStyle name="Notas 3 5 2 3 2" xfId="33963" xr:uid="{00000000-0005-0000-0000-0000AE840000}"/>
    <cellStyle name="Notas 3 5 2 4" xfId="33964" xr:uid="{00000000-0005-0000-0000-0000AF840000}"/>
    <cellStyle name="Notas 3 5 2 4 2" xfId="33965" xr:uid="{00000000-0005-0000-0000-0000B0840000}"/>
    <cellStyle name="Notas 3 5 2 5" xfId="33966" xr:uid="{00000000-0005-0000-0000-0000B1840000}"/>
    <cellStyle name="Notas 3 5 2 5 2" xfId="33967" xr:uid="{00000000-0005-0000-0000-0000B2840000}"/>
    <cellStyle name="Notas 3 5 2 6" xfId="33968" xr:uid="{00000000-0005-0000-0000-0000B3840000}"/>
    <cellStyle name="Notas 3 5 2 6 2" xfId="33969" xr:uid="{00000000-0005-0000-0000-0000B4840000}"/>
    <cellStyle name="Notas 3 5 2 7" xfId="33970" xr:uid="{00000000-0005-0000-0000-0000B5840000}"/>
    <cellStyle name="Notas 3 5 3" xfId="33971" xr:uid="{00000000-0005-0000-0000-0000B6840000}"/>
    <cellStyle name="Notas 3 5 3 2" xfId="33972" xr:uid="{00000000-0005-0000-0000-0000B7840000}"/>
    <cellStyle name="Notas 3 5 3 2 2" xfId="33973" xr:uid="{00000000-0005-0000-0000-0000B8840000}"/>
    <cellStyle name="Notas 3 5 3 3" xfId="33974" xr:uid="{00000000-0005-0000-0000-0000B9840000}"/>
    <cellStyle name="Notas 3 5 3 4" xfId="33975" xr:uid="{00000000-0005-0000-0000-0000BA840000}"/>
    <cellStyle name="Notas 3 5 3 5" xfId="33976" xr:uid="{00000000-0005-0000-0000-0000BB840000}"/>
    <cellStyle name="Notas 3 5 3 6" xfId="33977" xr:uid="{00000000-0005-0000-0000-0000BC840000}"/>
    <cellStyle name="Notas 3 5 3 7" xfId="33978" xr:uid="{00000000-0005-0000-0000-0000BD840000}"/>
    <cellStyle name="Notas 3 5 4" xfId="33979" xr:uid="{00000000-0005-0000-0000-0000BE840000}"/>
    <cellStyle name="Notas 3 5 4 2" xfId="33980" xr:uid="{00000000-0005-0000-0000-0000BF840000}"/>
    <cellStyle name="Notas 3 5 4 2 2" xfId="33981" xr:uid="{00000000-0005-0000-0000-0000C0840000}"/>
    <cellStyle name="Notas 3 5 4 3" xfId="33982" xr:uid="{00000000-0005-0000-0000-0000C1840000}"/>
    <cellStyle name="Notas 3 5 4 4" xfId="33983" xr:uid="{00000000-0005-0000-0000-0000C2840000}"/>
    <cellStyle name="Notas 3 5 4 5" xfId="33984" xr:uid="{00000000-0005-0000-0000-0000C3840000}"/>
    <cellStyle name="Notas 3 5 4 6" xfId="33985" xr:uid="{00000000-0005-0000-0000-0000C4840000}"/>
    <cellStyle name="Notas 3 5 4 7" xfId="33986" xr:uid="{00000000-0005-0000-0000-0000C5840000}"/>
    <cellStyle name="Notas 3 5 5" xfId="33987" xr:uid="{00000000-0005-0000-0000-0000C6840000}"/>
    <cellStyle name="Notas 3 5 5 2" xfId="33988" xr:uid="{00000000-0005-0000-0000-0000C7840000}"/>
    <cellStyle name="Notas 3 5 5 3" xfId="33989" xr:uid="{00000000-0005-0000-0000-0000C8840000}"/>
    <cellStyle name="Notas 3 5 5 4" xfId="33990" xr:uid="{00000000-0005-0000-0000-0000C9840000}"/>
    <cellStyle name="Notas 3 5 5 5" xfId="33991" xr:uid="{00000000-0005-0000-0000-0000CA840000}"/>
    <cellStyle name="Notas 3 5 5 6" xfId="33992" xr:uid="{00000000-0005-0000-0000-0000CB840000}"/>
    <cellStyle name="Notas 3 5 5 7" xfId="33993" xr:uid="{00000000-0005-0000-0000-0000CC840000}"/>
    <cellStyle name="Notas 3 5 6" xfId="33994" xr:uid="{00000000-0005-0000-0000-0000CD840000}"/>
    <cellStyle name="Notas 3 5 6 2" xfId="33995" xr:uid="{00000000-0005-0000-0000-0000CE840000}"/>
    <cellStyle name="Notas 3 5 6 3" xfId="33996" xr:uid="{00000000-0005-0000-0000-0000CF840000}"/>
    <cellStyle name="Notas 3 5 6 4" xfId="33997" xr:uid="{00000000-0005-0000-0000-0000D0840000}"/>
    <cellStyle name="Notas 3 5 6 5" xfId="33998" xr:uid="{00000000-0005-0000-0000-0000D1840000}"/>
    <cellStyle name="Notas 3 5 6 6" xfId="33999" xr:uid="{00000000-0005-0000-0000-0000D2840000}"/>
    <cellStyle name="Notas 3 5 7" xfId="34000" xr:uid="{00000000-0005-0000-0000-0000D3840000}"/>
    <cellStyle name="Notas 3 5 7 2" xfId="34001" xr:uid="{00000000-0005-0000-0000-0000D4840000}"/>
    <cellStyle name="Notas 3 5 7 3" xfId="34002" xr:uid="{00000000-0005-0000-0000-0000D5840000}"/>
    <cellStyle name="Notas 3 5 7 4" xfId="34003" xr:uid="{00000000-0005-0000-0000-0000D6840000}"/>
    <cellStyle name="Notas 3 5 7 5" xfId="34004" xr:uid="{00000000-0005-0000-0000-0000D7840000}"/>
    <cellStyle name="Notas 3 5 7 6" xfId="34005" xr:uid="{00000000-0005-0000-0000-0000D8840000}"/>
    <cellStyle name="Notas 3 5 8" xfId="34006" xr:uid="{00000000-0005-0000-0000-0000D9840000}"/>
    <cellStyle name="Notas 3 5 8 2" xfId="34007" xr:uid="{00000000-0005-0000-0000-0000DA840000}"/>
    <cellStyle name="Notas 3 5 8 3" xfId="34008" xr:uid="{00000000-0005-0000-0000-0000DB840000}"/>
    <cellStyle name="Notas 3 5 8 4" xfId="34009" xr:uid="{00000000-0005-0000-0000-0000DC840000}"/>
    <cellStyle name="Notas 3 5 8 5" xfId="34010" xr:uid="{00000000-0005-0000-0000-0000DD840000}"/>
    <cellStyle name="Notas 3 5 8 6" xfId="34011" xr:uid="{00000000-0005-0000-0000-0000DE840000}"/>
    <cellStyle name="Notas 3 5 9" xfId="34012" xr:uid="{00000000-0005-0000-0000-0000DF840000}"/>
    <cellStyle name="Notas 3 50" xfId="34013" xr:uid="{00000000-0005-0000-0000-0000E0840000}"/>
    <cellStyle name="Notas 3 50 2" xfId="34014" xr:uid="{00000000-0005-0000-0000-0000E1840000}"/>
    <cellStyle name="Notas 3 50 2 2" xfId="34015" xr:uid="{00000000-0005-0000-0000-0000E2840000}"/>
    <cellStyle name="Notas 3 50 2 2 2" xfId="34016" xr:uid="{00000000-0005-0000-0000-0000E3840000}"/>
    <cellStyle name="Notas 3 50 2 3" xfId="34017" xr:uid="{00000000-0005-0000-0000-0000E4840000}"/>
    <cellStyle name="Notas 3 50 2 4" xfId="34018" xr:uid="{00000000-0005-0000-0000-0000E5840000}"/>
    <cellStyle name="Notas 3 50 2 5" xfId="34019" xr:uid="{00000000-0005-0000-0000-0000E6840000}"/>
    <cellStyle name="Notas 3 50 2 6" xfId="34020" xr:uid="{00000000-0005-0000-0000-0000E7840000}"/>
    <cellStyle name="Notas 3 50 3" xfId="34021" xr:uid="{00000000-0005-0000-0000-0000E8840000}"/>
    <cellStyle name="Notas 3 50 3 2" xfId="34022" xr:uid="{00000000-0005-0000-0000-0000E9840000}"/>
    <cellStyle name="Notas 3 50 4" xfId="34023" xr:uid="{00000000-0005-0000-0000-0000EA840000}"/>
    <cellStyle name="Notas 3 50 4 2" xfId="34024" xr:uid="{00000000-0005-0000-0000-0000EB840000}"/>
    <cellStyle name="Notas 3 50 5" xfId="34025" xr:uid="{00000000-0005-0000-0000-0000EC840000}"/>
    <cellStyle name="Notas 3 51" xfId="34026" xr:uid="{00000000-0005-0000-0000-0000ED840000}"/>
    <cellStyle name="Notas 3 51 2" xfId="34027" xr:uid="{00000000-0005-0000-0000-0000EE840000}"/>
    <cellStyle name="Notas 3 51 2 2" xfId="34028" xr:uid="{00000000-0005-0000-0000-0000EF840000}"/>
    <cellStyle name="Notas 3 51 2 2 2" xfId="34029" xr:uid="{00000000-0005-0000-0000-0000F0840000}"/>
    <cellStyle name="Notas 3 51 2 3" xfId="34030" xr:uid="{00000000-0005-0000-0000-0000F1840000}"/>
    <cellStyle name="Notas 3 51 2 4" xfId="34031" xr:uid="{00000000-0005-0000-0000-0000F2840000}"/>
    <cellStyle name="Notas 3 51 2 5" xfId="34032" xr:uid="{00000000-0005-0000-0000-0000F3840000}"/>
    <cellStyle name="Notas 3 51 2 6" xfId="34033" xr:uid="{00000000-0005-0000-0000-0000F4840000}"/>
    <cellStyle name="Notas 3 51 3" xfId="34034" xr:uid="{00000000-0005-0000-0000-0000F5840000}"/>
    <cellStyle name="Notas 3 51 3 2" xfId="34035" xr:uid="{00000000-0005-0000-0000-0000F6840000}"/>
    <cellStyle name="Notas 3 51 4" xfId="34036" xr:uid="{00000000-0005-0000-0000-0000F7840000}"/>
    <cellStyle name="Notas 3 51 4 2" xfId="34037" xr:uid="{00000000-0005-0000-0000-0000F8840000}"/>
    <cellStyle name="Notas 3 51 5" xfId="34038" xr:uid="{00000000-0005-0000-0000-0000F9840000}"/>
    <cellStyle name="Notas 3 52" xfId="34039" xr:uid="{00000000-0005-0000-0000-0000FA840000}"/>
    <cellStyle name="Notas 3 52 2" xfId="34040" xr:uid="{00000000-0005-0000-0000-0000FB840000}"/>
    <cellStyle name="Notas 3 52 2 2" xfId="34041" xr:uid="{00000000-0005-0000-0000-0000FC840000}"/>
    <cellStyle name="Notas 3 52 2 2 2" xfId="34042" xr:uid="{00000000-0005-0000-0000-0000FD840000}"/>
    <cellStyle name="Notas 3 52 2 3" xfId="34043" xr:uid="{00000000-0005-0000-0000-0000FE840000}"/>
    <cellStyle name="Notas 3 52 2 4" xfId="34044" xr:uid="{00000000-0005-0000-0000-0000FF840000}"/>
    <cellStyle name="Notas 3 52 2 5" xfId="34045" xr:uid="{00000000-0005-0000-0000-000000850000}"/>
    <cellStyle name="Notas 3 52 2 6" xfId="34046" xr:uid="{00000000-0005-0000-0000-000001850000}"/>
    <cellStyle name="Notas 3 52 3" xfId="34047" xr:uid="{00000000-0005-0000-0000-000002850000}"/>
    <cellStyle name="Notas 3 52 3 2" xfId="34048" xr:uid="{00000000-0005-0000-0000-000003850000}"/>
    <cellStyle name="Notas 3 52 4" xfId="34049" xr:uid="{00000000-0005-0000-0000-000004850000}"/>
    <cellStyle name="Notas 3 52 4 2" xfId="34050" xr:uid="{00000000-0005-0000-0000-000005850000}"/>
    <cellStyle name="Notas 3 52 5" xfId="34051" xr:uid="{00000000-0005-0000-0000-000006850000}"/>
    <cellStyle name="Notas 3 53" xfId="34052" xr:uid="{00000000-0005-0000-0000-000007850000}"/>
    <cellStyle name="Notas 3 53 2" xfId="34053" xr:uid="{00000000-0005-0000-0000-000008850000}"/>
    <cellStyle name="Notas 3 53 2 2" xfId="34054" xr:uid="{00000000-0005-0000-0000-000009850000}"/>
    <cellStyle name="Notas 3 53 2 2 2" xfId="34055" xr:uid="{00000000-0005-0000-0000-00000A850000}"/>
    <cellStyle name="Notas 3 53 2 3" xfId="34056" xr:uid="{00000000-0005-0000-0000-00000B850000}"/>
    <cellStyle name="Notas 3 53 2 4" xfId="34057" xr:uid="{00000000-0005-0000-0000-00000C850000}"/>
    <cellStyle name="Notas 3 53 2 5" xfId="34058" xr:uid="{00000000-0005-0000-0000-00000D850000}"/>
    <cellStyle name="Notas 3 53 2 6" xfId="34059" xr:uid="{00000000-0005-0000-0000-00000E850000}"/>
    <cellStyle name="Notas 3 53 3" xfId="34060" xr:uid="{00000000-0005-0000-0000-00000F850000}"/>
    <cellStyle name="Notas 3 53 3 2" xfId="34061" xr:uid="{00000000-0005-0000-0000-000010850000}"/>
    <cellStyle name="Notas 3 53 4" xfId="34062" xr:uid="{00000000-0005-0000-0000-000011850000}"/>
    <cellStyle name="Notas 3 53 4 2" xfId="34063" xr:uid="{00000000-0005-0000-0000-000012850000}"/>
    <cellStyle name="Notas 3 53 5" xfId="34064" xr:uid="{00000000-0005-0000-0000-000013850000}"/>
    <cellStyle name="Notas 3 54" xfId="34065" xr:uid="{00000000-0005-0000-0000-000014850000}"/>
    <cellStyle name="Notas 3 54 2" xfId="34066" xr:uid="{00000000-0005-0000-0000-000015850000}"/>
    <cellStyle name="Notas 3 54 2 2" xfId="34067" xr:uid="{00000000-0005-0000-0000-000016850000}"/>
    <cellStyle name="Notas 3 54 2 2 2" xfId="34068" xr:uid="{00000000-0005-0000-0000-000017850000}"/>
    <cellStyle name="Notas 3 54 2 3" xfId="34069" xr:uid="{00000000-0005-0000-0000-000018850000}"/>
    <cellStyle name="Notas 3 54 2 4" xfId="34070" xr:uid="{00000000-0005-0000-0000-000019850000}"/>
    <cellStyle name="Notas 3 54 2 5" xfId="34071" xr:uid="{00000000-0005-0000-0000-00001A850000}"/>
    <cellStyle name="Notas 3 54 2 6" xfId="34072" xr:uid="{00000000-0005-0000-0000-00001B850000}"/>
    <cellStyle name="Notas 3 54 3" xfId="34073" xr:uid="{00000000-0005-0000-0000-00001C850000}"/>
    <cellStyle name="Notas 3 54 3 2" xfId="34074" xr:uid="{00000000-0005-0000-0000-00001D850000}"/>
    <cellStyle name="Notas 3 54 4" xfId="34075" xr:uid="{00000000-0005-0000-0000-00001E850000}"/>
    <cellStyle name="Notas 3 54 4 2" xfId="34076" xr:uid="{00000000-0005-0000-0000-00001F850000}"/>
    <cellStyle name="Notas 3 54 5" xfId="34077" xr:uid="{00000000-0005-0000-0000-000020850000}"/>
    <cellStyle name="Notas 3 55" xfId="34078" xr:uid="{00000000-0005-0000-0000-000021850000}"/>
    <cellStyle name="Notas 3 55 2" xfId="34079" xr:uid="{00000000-0005-0000-0000-000022850000}"/>
    <cellStyle name="Notas 3 55 2 2" xfId="34080" xr:uid="{00000000-0005-0000-0000-000023850000}"/>
    <cellStyle name="Notas 3 55 2 2 2" xfId="34081" xr:uid="{00000000-0005-0000-0000-000024850000}"/>
    <cellStyle name="Notas 3 55 2 3" xfId="34082" xr:uid="{00000000-0005-0000-0000-000025850000}"/>
    <cellStyle name="Notas 3 55 2 4" xfId="34083" xr:uid="{00000000-0005-0000-0000-000026850000}"/>
    <cellStyle name="Notas 3 55 2 5" xfId="34084" xr:uid="{00000000-0005-0000-0000-000027850000}"/>
    <cellStyle name="Notas 3 55 2 6" xfId="34085" xr:uid="{00000000-0005-0000-0000-000028850000}"/>
    <cellStyle name="Notas 3 55 3" xfId="34086" xr:uid="{00000000-0005-0000-0000-000029850000}"/>
    <cellStyle name="Notas 3 55 3 2" xfId="34087" xr:uid="{00000000-0005-0000-0000-00002A850000}"/>
    <cellStyle name="Notas 3 55 4" xfId="34088" xr:uid="{00000000-0005-0000-0000-00002B850000}"/>
    <cellStyle name="Notas 3 55 4 2" xfId="34089" xr:uid="{00000000-0005-0000-0000-00002C850000}"/>
    <cellStyle name="Notas 3 55 5" xfId="34090" xr:uid="{00000000-0005-0000-0000-00002D850000}"/>
    <cellStyle name="Notas 3 56" xfId="34091" xr:uid="{00000000-0005-0000-0000-00002E850000}"/>
    <cellStyle name="Notas 3 56 2" xfId="34092" xr:uid="{00000000-0005-0000-0000-00002F850000}"/>
    <cellStyle name="Notas 3 56 2 2" xfId="34093" xr:uid="{00000000-0005-0000-0000-000030850000}"/>
    <cellStyle name="Notas 3 56 2 2 2" xfId="34094" xr:uid="{00000000-0005-0000-0000-000031850000}"/>
    <cellStyle name="Notas 3 56 2 3" xfId="34095" xr:uid="{00000000-0005-0000-0000-000032850000}"/>
    <cellStyle name="Notas 3 56 2 4" xfId="34096" xr:uid="{00000000-0005-0000-0000-000033850000}"/>
    <cellStyle name="Notas 3 56 2 5" xfId="34097" xr:uid="{00000000-0005-0000-0000-000034850000}"/>
    <cellStyle name="Notas 3 56 2 6" xfId="34098" xr:uid="{00000000-0005-0000-0000-000035850000}"/>
    <cellStyle name="Notas 3 56 3" xfId="34099" xr:uid="{00000000-0005-0000-0000-000036850000}"/>
    <cellStyle name="Notas 3 56 3 2" xfId="34100" xr:uid="{00000000-0005-0000-0000-000037850000}"/>
    <cellStyle name="Notas 3 56 4" xfId="34101" xr:uid="{00000000-0005-0000-0000-000038850000}"/>
    <cellStyle name="Notas 3 56 4 2" xfId="34102" xr:uid="{00000000-0005-0000-0000-000039850000}"/>
    <cellStyle name="Notas 3 56 5" xfId="34103" xr:uid="{00000000-0005-0000-0000-00003A850000}"/>
    <cellStyle name="Notas 3 57" xfId="34104" xr:uid="{00000000-0005-0000-0000-00003B850000}"/>
    <cellStyle name="Notas 3 57 2" xfId="34105" xr:uid="{00000000-0005-0000-0000-00003C850000}"/>
    <cellStyle name="Notas 3 57 2 2" xfId="34106" xr:uid="{00000000-0005-0000-0000-00003D850000}"/>
    <cellStyle name="Notas 3 57 2 2 2" xfId="34107" xr:uid="{00000000-0005-0000-0000-00003E850000}"/>
    <cellStyle name="Notas 3 57 2 3" xfId="34108" xr:uid="{00000000-0005-0000-0000-00003F850000}"/>
    <cellStyle name="Notas 3 57 2 4" xfId="34109" xr:uid="{00000000-0005-0000-0000-000040850000}"/>
    <cellStyle name="Notas 3 57 2 5" xfId="34110" xr:uid="{00000000-0005-0000-0000-000041850000}"/>
    <cellStyle name="Notas 3 57 2 6" xfId="34111" xr:uid="{00000000-0005-0000-0000-000042850000}"/>
    <cellStyle name="Notas 3 57 3" xfId="34112" xr:uid="{00000000-0005-0000-0000-000043850000}"/>
    <cellStyle name="Notas 3 57 3 2" xfId="34113" xr:uid="{00000000-0005-0000-0000-000044850000}"/>
    <cellStyle name="Notas 3 57 4" xfId="34114" xr:uid="{00000000-0005-0000-0000-000045850000}"/>
    <cellStyle name="Notas 3 57 4 2" xfId="34115" xr:uid="{00000000-0005-0000-0000-000046850000}"/>
    <cellStyle name="Notas 3 57 5" xfId="34116" xr:uid="{00000000-0005-0000-0000-000047850000}"/>
    <cellStyle name="Notas 3 58" xfId="34117" xr:uid="{00000000-0005-0000-0000-000048850000}"/>
    <cellStyle name="Notas 3 58 2" xfId="34118" xr:uid="{00000000-0005-0000-0000-000049850000}"/>
    <cellStyle name="Notas 3 58 2 2" xfId="34119" xr:uid="{00000000-0005-0000-0000-00004A850000}"/>
    <cellStyle name="Notas 3 58 2 2 2" xfId="34120" xr:uid="{00000000-0005-0000-0000-00004B850000}"/>
    <cellStyle name="Notas 3 58 2 3" xfId="34121" xr:uid="{00000000-0005-0000-0000-00004C850000}"/>
    <cellStyle name="Notas 3 58 2 4" xfId="34122" xr:uid="{00000000-0005-0000-0000-00004D850000}"/>
    <cellStyle name="Notas 3 58 2 5" xfId="34123" xr:uid="{00000000-0005-0000-0000-00004E850000}"/>
    <cellStyle name="Notas 3 58 2 6" xfId="34124" xr:uid="{00000000-0005-0000-0000-00004F850000}"/>
    <cellStyle name="Notas 3 58 3" xfId="34125" xr:uid="{00000000-0005-0000-0000-000050850000}"/>
    <cellStyle name="Notas 3 58 3 2" xfId="34126" xr:uid="{00000000-0005-0000-0000-000051850000}"/>
    <cellStyle name="Notas 3 58 4" xfId="34127" xr:uid="{00000000-0005-0000-0000-000052850000}"/>
    <cellStyle name="Notas 3 58 4 2" xfId="34128" xr:uid="{00000000-0005-0000-0000-000053850000}"/>
    <cellStyle name="Notas 3 58 5" xfId="34129" xr:uid="{00000000-0005-0000-0000-000054850000}"/>
    <cellStyle name="Notas 3 59" xfId="34130" xr:uid="{00000000-0005-0000-0000-000055850000}"/>
    <cellStyle name="Notas 3 59 2" xfId="34131" xr:uid="{00000000-0005-0000-0000-000056850000}"/>
    <cellStyle name="Notas 3 59 2 2" xfId="34132" xr:uid="{00000000-0005-0000-0000-000057850000}"/>
    <cellStyle name="Notas 3 59 3" xfId="34133" xr:uid="{00000000-0005-0000-0000-000058850000}"/>
    <cellStyle name="Notas 3 59 3 2" xfId="34134" xr:uid="{00000000-0005-0000-0000-000059850000}"/>
    <cellStyle name="Notas 3 59 4" xfId="34135" xr:uid="{00000000-0005-0000-0000-00005A850000}"/>
    <cellStyle name="Notas 3 59 5" xfId="34136" xr:uid="{00000000-0005-0000-0000-00005B850000}"/>
    <cellStyle name="Notas 3 59 6" xfId="34137" xr:uid="{00000000-0005-0000-0000-00005C850000}"/>
    <cellStyle name="Notas 3 6" xfId="34138" xr:uid="{00000000-0005-0000-0000-00005D850000}"/>
    <cellStyle name="Notas 3 6 10" xfId="34139" xr:uid="{00000000-0005-0000-0000-00005E850000}"/>
    <cellStyle name="Notas 3 6 11" xfId="34140" xr:uid="{00000000-0005-0000-0000-00005F850000}"/>
    <cellStyle name="Notas 3 6 12" xfId="34141" xr:uid="{00000000-0005-0000-0000-000060850000}"/>
    <cellStyle name="Notas 3 6 13" xfId="34142" xr:uid="{00000000-0005-0000-0000-000061850000}"/>
    <cellStyle name="Notas 3 6 14" xfId="34143" xr:uid="{00000000-0005-0000-0000-000062850000}"/>
    <cellStyle name="Notas 3 6 2" xfId="34144" xr:uid="{00000000-0005-0000-0000-000063850000}"/>
    <cellStyle name="Notas 3 6 2 2" xfId="34145" xr:uid="{00000000-0005-0000-0000-000064850000}"/>
    <cellStyle name="Notas 3 6 2 2 2" xfId="34146" xr:uid="{00000000-0005-0000-0000-000065850000}"/>
    <cellStyle name="Notas 3 6 2 2 3" xfId="34147" xr:uid="{00000000-0005-0000-0000-000066850000}"/>
    <cellStyle name="Notas 3 6 2 3" xfId="34148" xr:uid="{00000000-0005-0000-0000-000067850000}"/>
    <cellStyle name="Notas 3 6 2 3 2" xfId="34149" xr:uid="{00000000-0005-0000-0000-000068850000}"/>
    <cellStyle name="Notas 3 6 2 4" xfId="34150" xr:uid="{00000000-0005-0000-0000-000069850000}"/>
    <cellStyle name="Notas 3 6 2 4 2" xfId="34151" xr:uid="{00000000-0005-0000-0000-00006A850000}"/>
    <cellStyle name="Notas 3 6 2 5" xfId="34152" xr:uid="{00000000-0005-0000-0000-00006B850000}"/>
    <cellStyle name="Notas 3 6 2 5 2" xfId="34153" xr:uid="{00000000-0005-0000-0000-00006C850000}"/>
    <cellStyle name="Notas 3 6 2 6" xfId="34154" xr:uid="{00000000-0005-0000-0000-00006D850000}"/>
    <cellStyle name="Notas 3 6 2 6 2" xfId="34155" xr:uid="{00000000-0005-0000-0000-00006E850000}"/>
    <cellStyle name="Notas 3 6 2 7" xfId="34156" xr:uid="{00000000-0005-0000-0000-00006F850000}"/>
    <cellStyle name="Notas 3 6 3" xfId="34157" xr:uid="{00000000-0005-0000-0000-000070850000}"/>
    <cellStyle name="Notas 3 6 3 2" xfId="34158" xr:uid="{00000000-0005-0000-0000-000071850000}"/>
    <cellStyle name="Notas 3 6 3 2 2" xfId="34159" xr:uid="{00000000-0005-0000-0000-000072850000}"/>
    <cellStyle name="Notas 3 6 3 3" xfId="34160" xr:uid="{00000000-0005-0000-0000-000073850000}"/>
    <cellStyle name="Notas 3 6 3 4" xfId="34161" xr:uid="{00000000-0005-0000-0000-000074850000}"/>
    <cellStyle name="Notas 3 6 3 5" xfId="34162" xr:uid="{00000000-0005-0000-0000-000075850000}"/>
    <cellStyle name="Notas 3 6 3 6" xfId="34163" xr:uid="{00000000-0005-0000-0000-000076850000}"/>
    <cellStyle name="Notas 3 6 3 7" xfId="34164" xr:uid="{00000000-0005-0000-0000-000077850000}"/>
    <cellStyle name="Notas 3 6 4" xfId="34165" xr:uid="{00000000-0005-0000-0000-000078850000}"/>
    <cellStyle name="Notas 3 6 4 2" xfId="34166" xr:uid="{00000000-0005-0000-0000-000079850000}"/>
    <cellStyle name="Notas 3 6 4 2 2" xfId="34167" xr:uid="{00000000-0005-0000-0000-00007A850000}"/>
    <cellStyle name="Notas 3 6 4 3" xfId="34168" xr:uid="{00000000-0005-0000-0000-00007B850000}"/>
    <cellStyle name="Notas 3 6 4 4" xfId="34169" xr:uid="{00000000-0005-0000-0000-00007C850000}"/>
    <cellStyle name="Notas 3 6 4 5" xfId="34170" xr:uid="{00000000-0005-0000-0000-00007D850000}"/>
    <cellStyle name="Notas 3 6 4 6" xfId="34171" xr:uid="{00000000-0005-0000-0000-00007E850000}"/>
    <cellStyle name="Notas 3 6 4 7" xfId="34172" xr:uid="{00000000-0005-0000-0000-00007F850000}"/>
    <cellStyle name="Notas 3 6 5" xfId="34173" xr:uid="{00000000-0005-0000-0000-000080850000}"/>
    <cellStyle name="Notas 3 6 5 2" xfId="34174" xr:uid="{00000000-0005-0000-0000-000081850000}"/>
    <cellStyle name="Notas 3 6 5 3" xfId="34175" xr:uid="{00000000-0005-0000-0000-000082850000}"/>
    <cellStyle name="Notas 3 6 5 4" xfId="34176" xr:uid="{00000000-0005-0000-0000-000083850000}"/>
    <cellStyle name="Notas 3 6 5 5" xfId="34177" xr:uid="{00000000-0005-0000-0000-000084850000}"/>
    <cellStyle name="Notas 3 6 5 6" xfId="34178" xr:uid="{00000000-0005-0000-0000-000085850000}"/>
    <cellStyle name="Notas 3 6 5 7" xfId="34179" xr:uid="{00000000-0005-0000-0000-000086850000}"/>
    <cellStyle name="Notas 3 6 6" xfId="34180" xr:uid="{00000000-0005-0000-0000-000087850000}"/>
    <cellStyle name="Notas 3 6 6 2" xfId="34181" xr:uid="{00000000-0005-0000-0000-000088850000}"/>
    <cellStyle name="Notas 3 6 6 3" xfId="34182" xr:uid="{00000000-0005-0000-0000-000089850000}"/>
    <cellStyle name="Notas 3 6 6 4" xfId="34183" xr:uid="{00000000-0005-0000-0000-00008A850000}"/>
    <cellStyle name="Notas 3 6 6 5" xfId="34184" xr:uid="{00000000-0005-0000-0000-00008B850000}"/>
    <cellStyle name="Notas 3 6 6 6" xfId="34185" xr:uid="{00000000-0005-0000-0000-00008C850000}"/>
    <cellStyle name="Notas 3 6 7" xfId="34186" xr:uid="{00000000-0005-0000-0000-00008D850000}"/>
    <cellStyle name="Notas 3 6 7 2" xfId="34187" xr:uid="{00000000-0005-0000-0000-00008E850000}"/>
    <cellStyle name="Notas 3 6 7 3" xfId="34188" xr:uid="{00000000-0005-0000-0000-00008F850000}"/>
    <cellStyle name="Notas 3 6 7 4" xfId="34189" xr:uid="{00000000-0005-0000-0000-000090850000}"/>
    <cellStyle name="Notas 3 6 7 5" xfId="34190" xr:uid="{00000000-0005-0000-0000-000091850000}"/>
    <cellStyle name="Notas 3 6 7 6" xfId="34191" xr:uid="{00000000-0005-0000-0000-000092850000}"/>
    <cellStyle name="Notas 3 6 8" xfId="34192" xr:uid="{00000000-0005-0000-0000-000093850000}"/>
    <cellStyle name="Notas 3 6 8 2" xfId="34193" xr:uid="{00000000-0005-0000-0000-000094850000}"/>
    <cellStyle name="Notas 3 6 8 3" xfId="34194" xr:uid="{00000000-0005-0000-0000-000095850000}"/>
    <cellStyle name="Notas 3 6 8 4" xfId="34195" xr:uid="{00000000-0005-0000-0000-000096850000}"/>
    <cellStyle name="Notas 3 6 8 5" xfId="34196" xr:uid="{00000000-0005-0000-0000-000097850000}"/>
    <cellStyle name="Notas 3 6 8 6" xfId="34197" xr:uid="{00000000-0005-0000-0000-000098850000}"/>
    <cellStyle name="Notas 3 6 9" xfId="34198" xr:uid="{00000000-0005-0000-0000-000099850000}"/>
    <cellStyle name="Notas 3 60" xfId="34199" xr:uid="{00000000-0005-0000-0000-00009A850000}"/>
    <cellStyle name="Notas 3 60 2" xfId="34200" xr:uid="{00000000-0005-0000-0000-00009B850000}"/>
    <cellStyle name="Notas 3 60 3" xfId="34201" xr:uid="{00000000-0005-0000-0000-00009C850000}"/>
    <cellStyle name="Notas 3 61" xfId="34202" xr:uid="{00000000-0005-0000-0000-00009D850000}"/>
    <cellStyle name="Notas 3 62" xfId="34203" xr:uid="{00000000-0005-0000-0000-00009E850000}"/>
    <cellStyle name="Notas 3 63" xfId="34204" xr:uid="{00000000-0005-0000-0000-00009F850000}"/>
    <cellStyle name="Notas 3 63 2" xfId="34205" xr:uid="{00000000-0005-0000-0000-0000A0850000}"/>
    <cellStyle name="Notas 3 64" xfId="34206" xr:uid="{00000000-0005-0000-0000-0000A1850000}"/>
    <cellStyle name="Notas 3 7" xfId="34207" xr:uid="{00000000-0005-0000-0000-0000A2850000}"/>
    <cellStyle name="Notas 3 7 10" xfId="34208" xr:uid="{00000000-0005-0000-0000-0000A3850000}"/>
    <cellStyle name="Notas 3 7 11" xfId="34209" xr:uid="{00000000-0005-0000-0000-0000A4850000}"/>
    <cellStyle name="Notas 3 7 12" xfId="34210" xr:uid="{00000000-0005-0000-0000-0000A5850000}"/>
    <cellStyle name="Notas 3 7 13" xfId="34211" xr:uid="{00000000-0005-0000-0000-0000A6850000}"/>
    <cellStyle name="Notas 3 7 14" xfId="34212" xr:uid="{00000000-0005-0000-0000-0000A7850000}"/>
    <cellStyle name="Notas 3 7 2" xfId="34213" xr:uid="{00000000-0005-0000-0000-0000A8850000}"/>
    <cellStyle name="Notas 3 7 2 2" xfId="34214" xr:uid="{00000000-0005-0000-0000-0000A9850000}"/>
    <cellStyle name="Notas 3 7 2 2 2" xfId="34215" xr:uid="{00000000-0005-0000-0000-0000AA850000}"/>
    <cellStyle name="Notas 3 7 2 2 3" xfId="34216" xr:uid="{00000000-0005-0000-0000-0000AB850000}"/>
    <cellStyle name="Notas 3 7 2 3" xfId="34217" xr:uid="{00000000-0005-0000-0000-0000AC850000}"/>
    <cellStyle name="Notas 3 7 2 3 2" xfId="34218" xr:uid="{00000000-0005-0000-0000-0000AD850000}"/>
    <cellStyle name="Notas 3 7 2 4" xfId="34219" xr:uid="{00000000-0005-0000-0000-0000AE850000}"/>
    <cellStyle name="Notas 3 7 2 4 2" xfId="34220" xr:uid="{00000000-0005-0000-0000-0000AF850000}"/>
    <cellStyle name="Notas 3 7 2 5" xfId="34221" xr:uid="{00000000-0005-0000-0000-0000B0850000}"/>
    <cellStyle name="Notas 3 7 2 5 2" xfId="34222" xr:uid="{00000000-0005-0000-0000-0000B1850000}"/>
    <cellStyle name="Notas 3 7 2 6" xfId="34223" xr:uid="{00000000-0005-0000-0000-0000B2850000}"/>
    <cellStyle name="Notas 3 7 2 6 2" xfId="34224" xr:uid="{00000000-0005-0000-0000-0000B3850000}"/>
    <cellStyle name="Notas 3 7 2 7" xfId="34225" xr:uid="{00000000-0005-0000-0000-0000B4850000}"/>
    <cellStyle name="Notas 3 7 3" xfId="34226" xr:uid="{00000000-0005-0000-0000-0000B5850000}"/>
    <cellStyle name="Notas 3 7 3 2" xfId="34227" xr:uid="{00000000-0005-0000-0000-0000B6850000}"/>
    <cellStyle name="Notas 3 7 3 2 2" xfId="34228" xr:uid="{00000000-0005-0000-0000-0000B7850000}"/>
    <cellStyle name="Notas 3 7 3 3" xfId="34229" xr:uid="{00000000-0005-0000-0000-0000B8850000}"/>
    <cellStyle name="Notas 3 7 3 4" xfId="34230" xr:uid="{00000000-0005-0000-0000-0000B9850000}"/>
    <cellStyle name="Notas 3 7 3 5" xfId="34231" xr:uid="{00000000-0005-0000-0000-0000BA850000}"/>
    <cellStyle name="Notas 3 7 3 6" xfId="34232" xr:uid="{00000000-0005-0000-0000-0000BB850000}"/>
    <cellStyle name="Notas 3 7 3 7" xfId="34233" xr:uid="{00000000-0005-0000-0000-0000BC850000}"/>
    <cellStyle name="Notas 3 7 4" xfId="34234" xr:uid="{00000000-0005-0000-0000-0000BD850000}"/>
    <cellStyle name="Notas 3 7 4 2" xfId="34235" xr:uid="{00000000-0005-0000-0000-0000BE850000}"/>
    <cellStyle name="Notas 3 7 4 2 2" xfId="34236" xr:uid="{00000000-0005-0000-0000-0000BF850000}"/>
    <cellStyle name="Notas 3 7 4 3" xfId="34237" xr:uid="{00000000-0005-0000-0000-0000C0850000}"/>
    <cellStyle name="Notas 3 7 4 4" xfId="34238" xr:uid="{00000000-0005-0000-0000-0000C1850000}"/>
    <cellStyle name="Notas 3 7 4 5" xfId="34239" xr:uid="{00000000-0005-0000-0000-0000C2850000}"/>
    <cellStyle name="Notas 3 7 4 6" xfId="34240" xr:uid="{00000000-0005-0000-0000-0000C3850000}"/>
    <cellStyle name="Notas 3 7 4 7" xfId="34241" xr:uid="{00000000-0005-0000-0000-0000C4850000}"/>
    <cellStyle name="Notas 3 7 5" xfId="34242" xr:uid="{00000000-0005-0000-0000-0000C5850000}"/>
    <cellStyle name="Notas 3 7 5 2" xfId="34243" xr:uid="{00000000-0005-0000-0000-0000C6850000}"/>
    <cellStyle name="Notas 3 7 5 3" xfId="34244" xr:uid="{00000000-0005-0000-0000-0000C7850000}"/>
    <cellStyle name="Notas 3 7 5 4" xfId="34245" xr:uid="{00000000-0005-0000-0000-0000C8850000}"/>
    <cellStyle name="Notas 3 7 5 5" xfId="34246" xr:uid="{00000000-0005-0000-0000-0000C9850000}"/>
    <cellStyle name="Notas 3 7 5 6" xfId="34247" xr:uid="{00000000-0005-0000-0000-0000CA850000}"/>
    <cellStyle name="Notas 3 7 5 7" xfId="34248" xr:uid="{00000000-0005-0000-0000-0000CB850000}"/>
    <cellStyle name="Notas 3 7 6" xfId="34249" xr:uid="{00000000-0005-0000-0000-0000CC850000}"/>
    <cellStyle name="Notas 3 7 6 2" xfId="34250" xr:uid="{00000000-0005-0000-0000-0000CD850000}"/>
    <cellStyle name="Notas 3 7 6 3" xfId="34251" xr:uid="{00000000-0005-0000-0000-0000CE850000}"/>
    <cellStyle name="Notas 3 7 6 4" xfId="34252" xr:uid="{00000000-0005-0000-0000-0000CF850000}"/>
    <cellStyle name="Notas 3 7 6 5" xfId="34253" xr:uid="{00000000-0005-0000-0000-0000D0850000}"/>
    <cellStyle name="Notas 3 7 6 6" xfId="34254" xr:uid="{00000000-0005-0000-0000-0000D1850000}"/>
    <cellStyle name="Notas 3 7 7" xfId="34255" xr:uid="{00000000-0005-0000-0000-0000D2850000}"/>
    <cellStyle name="Notas 3 7 7 2" xfId="34256" xr:uid="{00000000-0005-0000-0000-0000D3850000}"/>
    <cellStyle name="Notas 3 7 7 3" xfId="34257" xr:uid="{00000000-0005-0000-0000-0000D4850000}"/>
    <cellStyle name="Notas 3 7 7 4" xfId="34258" xr:uid="{00000000-0005-0000-0000-0000D5850000}"/>
    <cellStyle name="Notas 3 7 7 5" xfId="34259" xr:uid="{00000000-0005-0000-0000-0000D6850000}"/>
    <cellStyle name="Notas 3 7 7 6" xfId="34260" xr:uid="{00000000-0005-0000-0000-0000D7850000}"/>
    <cellStyle name="Notas 3 7 8" xfId="34261" xr:uid="{00000000-0005-0000-0000-0000D8850000}"/>
    <cellStyle name="Notas 3 7 8 2" xfId="34262" xr:uid="{00000000-0005-0000-0000-0000D9850000}"/>
    <cellStyle name="Notas 3 7 8 3" xfId="34263" xr:uid="{00000000-0005-0000-0000-0000DA850000}"/>
    <cellStyle name="Notas 3 7 8 4" xfId="34264" xr:uid="{00000000-0005-0000-0000-0000DB850000}"/>
    <cellStyle name="Notas 3 7 8 5" xfId="34265" xr:uid="{00000000-0005-0000-0000-0000DC850000}"/>
    <cellStyle name="Notas 3 7 8 6" xfId="34266" xr:uid="{00000000-0005-0000-0000-0000DD850000}"/>
    <cellStyle name="Notas 3 7 9" xfId="34267" xr:uid="{00000000-0005-0000-0000-0000DE850000}"/>
    <cellStyle name="Notas 3 8" xfId="34268" xr:uid="{00000000-0005-0000-0000-0000DF850000}"/>
    <cellStyle name="Notas 3 8 10" xfId="34269" xr:uid="{00000000-0005-0000-0000-0000E0850000}"/>
    <cellStyle name="Notas 3 8 11" xfId="34270" xr:uid="{00000000-0005-0000-0000-0000E1850000}"/>
    <cellStyle name="Notas 3 8 12" xfId="34271" xr:uid="{00000000-0005-0000-0000-0000E2850000}"/>
    <cellStyle name="Notas 3 8 13" xfId="34272" xr:uid="{00000000-0005-0000-0000-0000E3850000}"/>
    <cellStyle name="Notas 3 8 14" xfId="34273" xr:uid="{00000000-0005-0000-0000-0000E4850000}"/>
    <cellStyle name="Notas 3 8 2" xfId="34274" xr:uid="{00000000-0005-0000-0000-0000E5850000}"/>
    <cellStyle name="Notas 3 8 2 2" xfId="34275" xr:uid="{00000000-0005-0000-0000-0000E6850000}"/>
    <cellStyle name="Notas 3 8 2 2 2" xfId="34276" xr:uid="{00000000-0005-0000-0000-0000E7850000}"/>
    <cellStyle name="Notas 3 8 2 2 3" xfId="34277" xr:uid="{00000000-0005-0000-0000-0000E8850000}"/>
    <cellStyle name="Notas 3 8 2 3" xfId="34278" xr:uid="{00000000-0005-0000-0000-0000E9850000}"/>
    <cellStyle name="Notas 3 8 2 3 2" xfId="34279" xr:uid="{00000000-0005-0000-0000-0000EA850000}"/>
    <cellStyle name="Notas 3 8 2 4" xfId="34280" xr:uid="{00000000-0005-0000-0000-0000EB850000}"/>
    <cellStyle name="Notas 3 8 2 4 2" xfId="34281" xr:uid="{00000000-0005-0000-0000-0000EC850000}"/>
    <cellStyle name="Notas 3 8 2 5" xfId="34282" xr:uid="{00000000-0005-0000-0000-0000ED850000}"/>
    <cellStyle name="Notas 3 8 2 5 2" xfId="34283" xr:uid="{00000000-0005-0000-0000-0000EE850000}"/>
    <cellStyle name="Notas 3 8 2 6" xfId="34284" xr:uid="{00000000-0005-0000-0000-0000EF850000}"/>
    <cellStyle name="Notas 3 8 2 6 2" xfId="34285" xr:uid="{00000000-0005-0000-0000-0000F0850000}"/>
    <cellStyle name="Notas 3 8 2 7" xfId="34286" xr:uid="{00000000-0005-0000-0000-0000F1850000}"/>
    <cellStyle name="Notas 3 8 3" xfId="34287" xr:uid="{00000000-0005-0000-0000-0000F2850000}"/>
    <cellStyle name="Notas 3 8 3 2" xfId="34288" xr:uid="{00000000-0005-0000-0000-0000F3850000}"/>
    <cellStyle name="Notas 3 8 3 2 2" xfId="34289" xr:uid="{00000000-0005-0000-0000-0000F4850000}"/>
    <cellStyle name="Notas 3 8 3 3" xfId="34290" xr:uid="{00000000-0005-0000-0000-0000F5850000}"/>
    <cellStyle name="Notas 3 8 3 4" xfId="34291" xr:uid="{00000000-0005-0000-0000-0000F6850000}"/>
    <cellStyle name="Notas 3 8 3 5" xfId="34292" xr:uid="{00000000-0005-0000-0000-0000F7850000}"/>
    <cellStyle name="Notas 3 8 3 6" xfId="34293" xr:uid="{00000000-0005-0000-0000-0000F8850000}"/>
    <cellStyle name="Notas 3 8 3 7" xfId="34294" xr:uid="{00000000-0005-0000-0000-0000F9850000}"/>
    <cellStyle name="Notas 3 8 4" xfId="34295" xr:uid="{00000000-0005-0000-0000-0000FA850000}"/>
    <cellStyle name="Notas 3 8 4 2" xfId="34296" xr:uid="{00000000-0005-0000-0000-0000FB850000}"/>
    <cellStyle name="Notas 3 8 4 2 2" xfId="34297" xr:uid="{00000000-0005-0000-0000-0000FC850000}"/>
    <cellStyle name="Notas 3 8 4 3" xfId="34298" xr:uid="{00000000-0005-0000-0000-0000FD850000}"/>
    <cellStyle name="Notas 3 8 4 4" xfId="34299" xr:uid="{00000000-0005-0000-0000-0000FE850000}"/>
    <cellStyle name="Notas 3 8 4 5" xfId="34300" xr:uid="{00000000-0005-0000-0000-0000FF850000}"/>
    <cellStyle name="Notas 3 8 4 6" xfId="34301" xr:uid="{00000000-0005-0000-0000-000000860000}"/>
    <cellStyle name="Notas 3 8 4 7" xfId="34302" xr:uid="{00000000-0005-0000-0000-000001860000}"/>
    <cellStyle name="Notas 3 8 5" xfId="34303" xr:uid="{00000000-0005-0000-0000-000002860000}"/>
    <cellStyle name="Notas 3 8 5 2" xfId="34304" xr:uid="{00000000-0005-0000-0000-000003860000}"/>
    <cellStyle name="Notas 3 8 5 3" xfId="34305" xr:uid="{00000000-0005-0000-0000-000004860000}"/>
    <cellStyle name="Notas 3 8 5 4" xfId="34306" xr:uid="{00000000-0005-0000-0000-000005860000}"/>
    <cellStyle name="Notas 3 8 5 5" xfId="34307" xr:uid="{00000000-0005-0000-0000-000006860000}"/>
    <cellStyle name="Notas 3 8 5 6" xfId="34308" xr:uid="{00000000-0005-0000-0000-000007860000}"/>
    <cellStyle name="Notas 3 8 5 7" xfId="34309" xr:uid="{00000000-0005-0000-0000-000008860000}"/>
    <cellStyle name="Notas 3 8 6" xfId="34310" xr:uid="{00000000-0005-0000-0000-000009860000}"/>
    <cellStyle name="Notas 3 8 6 2" xfId="34311" xr:uid="{00000000-0005-0000-0000-00000A860000}"/>
    <cellStyle name="Notas 3 8 6 3" xfId="34312" xr:uid="{00000000-0005-0000-0000-00000B860000}"/>
    <cellStyle name="Notas 3 8 6 4" xfId="34313" xr:uid="{00000000-0005-0000-0000-00000C860000}"/>
    <cellStyle name="Notas 3 8 6 5" xfId="34314" xr:uid="{00000000-0005-0000-0000-00000D860000}"/>
    <cellStyle name="Notas 3 8 6 6" xfId="34315" xr:uid="{00000000-0005-0000-0000-00000E860000}"/>
    <cellStyle name="Notas 3 8 7" xfId="34316" xr:uid="{00000000-0005-0000-0000-00000F860000}"/>
    <cellStyle name="Notas 3 8 7 2" xfId="34317" xr:uid="{00000000-0005-0000-0000-000010860000}"/>
    <cellStyle name="Notas 3 8 7 3" xfId="34318" xr:uid="{00000000-0005-0000-0000-000011860000}"/>
    <cellStyle name="Notas 3 8 7 4" xfId="34319" xr:uid="{00000000-0005-0000-0000-000012860000}"/>
    <cellStyle name="Notas 3 8 7 5" xfId="34320" xr:uid="{00000000-0005-0000-0000-000013860000}"/>
    <cellStyle name="Notas 3 8 7 6" xfId="34321" xr:uid="{00000000-0005-0000-0000-000014860000}"/>
    <cellStyle name="Notas 3 8 8" xfId="34322" xr:uid="{00000000-0005-0000-0000-000015860000}"/>
    <cellStyle name="Notas 3 8 8 2" xfId="34323" xr:uid="{00000000-0005-0000-0000-000016860000}"/>
    <cellStyle name="Notas 3 8 8 3" xfId="34324" xr:uid="{00000000-0005-0000-0000-000017860000}"/>
    <cellStyle name="Notas 3 8 8 4" xfId="34325" xr:uid="{00000000-0005-0000-0000-000018860000}"/>
    <cellStyle name="Notas 3 8 8 5" xfId="34326" xr:uid="{00000000-0005-0000-0000-000019860000}"/>
    <cellStyle name="Notas 3 8 8 6" xfId="34327" xr:uid="{00000000-0005-0000-0000-00001A860000}"/>
    <cellStyle name="Notas 3 8 9" xfId="34328" xr:uid="{00000000-0005-0000-0000-00001B860000}"/>
    <cellStyle name="Notas 3 9" xfId="34329" xr:uid="{00000000-0005-0000-0000-00001C860000}"/>
    <cellStyle name="Notas 3 9 2" xfId="34330" xr:uid="{00000000-0005-0000-0000-00001D860000}"/>
    <cellStyle name="Notas 3 9 2 2" xfId="34331" xr:uid="{00000000-0005-0000-0000-00001E860000}"/>
    <cellStyle name="Notas 3 9 2 2 2" xfId="34332" xr:uid="{00000000-0005-0000-0000-00001F860000}"/>
    <cellStyle name="Notas 3 9 2 3" xfId="34333" xr:uid="{00000000-0005-0000-0000-000020860000}"/>
    <cellStyle name="Notas 3 9 2 4" xfId="34334" xr:uid="{00000000-0005-0000-0000-000021860000}"/>
    <cellStyle name="Notas 3 9 2 5" xfId="34335" xr:uid="{00000000-0005-0000-0000-000022860000}"/>
    <cellStyle name="Notas 3 9 2 6" xfId="34336" xr:uid="{00000000-0005-0000-0000-000023860000}"/>
    <cellStyle name="Notas 3 9 2 7" xfId="34337" xr:uid="{00000000-0005-0000-0000-000024860000}"/>
    <cellStyle name="Notas 3 9 3" xfId="34338" xr:uid="{00000000-0005-0000-0000-000025860000}"/>
    <cellStyle name="Notas 3 9 3 2" xfId="34339" xr:uid="{00000000-0005-0000-0000-000026860000}"/>
    <cellStyle name="Notas 3 9 3 3" xfId="34340" xr:uid="{00000000-0005-0000-0000-000027860000}"/>
    <cellStyle name="Notas 3 9 4" xfId="34341" xr:uid="{00000000-0005-0000-0000-000028860000}"/>
    <cellStyle name="Notas 3 9 4 2" xfId="34342" xr:uid="{00000000-0005-0000-0000-000029860000}"/>
    <cellStyle name="Notas 3 9 4 3" xfId="34343" xr:uid="{00000000-0005-0000-0000-00002A860000}"/>
    <cellStyle name="Notas 3 9 5" xfId="34344" xr:uid="{00000000-0005-0000-0000-00002B860000}"/>
    <cellStyle name="Notas 3 9 5 2" xfId="34345" xr:uid="{00000000-0005-0000-0000-00002C860000}"/>
    <cellStyle name="Notas 3 9 6" xfId="34346" xr:uid="{00000000-0005-0000-0000-00002D860000}"/>
    <cellStyle name="Notas 3 9 7" xfId="34347" xr:uid="{00000000-0005-0000-0000-00002E860000}"/>
    <cellStyle name="Notas 3_TRANSF BANCARIAS  SEPT 2009" xfId="34348" xr:uid="{00000000-0005-0000-0000-00002F860000}"/>
    <cellStyle name="Notas 30" xfId="34349" xr:uid="{00000000-0005-0000-0000-000030860000}"/>
    <cellStyle name="Notas 30 2" xfId="34350" xr:uid="{00000000-0005-0000-0000-000031860000}"/>
    <cellStyle name="Notas 30 2 2" xfId="34351" xr:uid="{00000000-0005-0000-0000-000032860000}"/>
    <cellStyle name="Notas 30 2 2 2" xfId="34352" xr:uid="{00000000-0005-0000-0000-000033860000}"/>
    <cellStyle name="Notas 30 2 3" xfId="34353" xr:uid="{00000000-0005-0000-0000-000034860000}"/>
    <cellStyle name="Notas 30 2 4" xfId="34354" xr:uid="{00000000-0005-0000-0000-000035860000}"/>
    <cellStyle name="Notas 30 2 5" xfId="34355" xr:uid="{00000000-0005-0000-0000-000036860000}"/>
    <cellStyle name="Notas 30 2 6" xfId="34356" xr:uid="{00000000-0005-0000-0000-000037860000}"/>
    <cellStyle name="Notas 30 3" xfId="34357" xr:uid="{00000000-0005-0000-0000-000038860000}"/>
    <cellStyle name="Notas 30 3 2" xfId="34358" xr:uid="{00000000-0005-0000-0000-000039860000}"/>
    <cellStyle name="Notas 30 4" xfId="34359" xr:uid="{00000000-0005-0000-0000-00003A860000}"/>
    <cellStyle name="Notas 30 4 2" xfId="34360" xr:uid="{00000000-0005-0000-0000-00003B860000}"/>
    <cellStyle name="Notas 30 5" xfId="34361" xr:uid="{00000000-0005-0000-0000-00003C860000}"/>
    <cellStyle name="Notas 31" xfId="34362" xr:uid="{00000000-0005-0000-0000-00003D860000}"/>
    <cellStyle name="Notas 31 2" xfId="34363" xr:uid="{00000000-0005-0000-0000-00003E860000}"/>
    <cellStyle name="Notas 31 2 2" xfId="34364" xr:uid="{00000000-0005-0000-0000-00003F860000}"/>
    <cellStyle name="Notas 31 2 2 2" xfId="34365" xr:uid="{00000000-0005-0000-0000-000040860000}"/>
    <cellStyle name="Notas 31 2 3" xfId="34366" xr:uid="{00000000-0005-0000-0000-000041860000}"/>
    <cellStyle name="Notas 31 2 4" xfId="34367" xr:uid="{00000000-0005-0000-0000-000042860000}"/>
    <cellStyle name="Notas 31 2 5" xfId="34368" xr:uid="{00000000-0005-0000-0000-000043860000}"/>
    <cellStyle name="Notas 31 2 6" xfId="34369" xr:uid="{00000000-0005-0000-0000-000044860000}"/>
    <cellStyle name="Notas 31 3" xfId="34370" xr:uid="{00000000-0005-0000-0000-000045860000}"/>
    <cellStyle name="Notas 31 3 2" xfId="34371" xr:uid="{00000000-0005-0000-0000-000046860000}"/>
    <cellStyle name="Notas 31 4" xfId="34372" xr:uid="{00000000-0005-0000-0000-000047860000}"/>
    <cellStyle name="Notas 31 4 2" xfId="34373" xr:uid="{00000000-0005-0000-0000-000048860000}"/>
    <cellStyle name="Notas 31 5" xfId="34374" xr:uid="{00000000-0005-0000-0000-000049860000}"/>
    <cellStyle name="Notas 32" xfId="34375" xr:uid="{00000000-0005-0000-0000-00004A860000}"/>
    <cellStyle name="Notas 32 2" xfId="34376" xr:uid="{00000000-0005-0000-0000-00004B860000}"/>
    <cellStyle name="Notas 32 2 2" xfId="34377" xr:uid="{00000000-0005-0000-0000-00004C860000}"/>
    <cellStyle name="Notas 32 2 2 2" xfId="34378" xr:uid="{00000000-0005-0000-0000-00004D860000}"/>
    <cellStyle name="Notas 32 2 3" xfId="34379" xr:uid="{00000000-0005-0000-0000-00004E860000}"/>
    <cellStyle name="Notas 32 2 4" xfId="34380" xr:uid="{00000000-0005-0000-0000-00004F860000}"/>
    <cellStyle name="Notas 32 2 5" xfId="34381" xr:uid="{00000000-0005-0000-0000-000050860000}"/>
    <cellStyle name="Notas 32 2 6" xfId="34382" xr:uid="{00000000-0005-0000-0000-000051860000}"/>
    <cellStyle name="Notas 32 3" xfId="34383" xr:uid="{00000000-0005-0000-0000-000052860000}"/>
    <cellStyle name="Notas 32 3 2" xfId="34384" xr:uid="{00000000-0005-0000-0000-000053860000}"/>
    <cellStyle name="Notas 32 4" xfId="34385" xr:uid="{00000000-0005-0000-0000-000054860000}"/>
    <cellStyle name="Notas 32 4 2" xfId="34386" xr:uid="{00000000-0005-0000-0000-000055860000}"/>
    <cellStyle name="Notas 32 5" xfId="34387" xr:uid="{00000000-0005-0000-0000-000056860000}"/>
    <cellStyle name="Notas 33" xfId="34388" xr:uid="{00000000-0005-0000-0000-000057860000}"/>
    <cellStyle name="Notas 33 2" xfId="34389" xr:uid="{00000000-0005-0000-0000-000058860000}"/>
    <cellStyle name="Notas 33 2 2" xfId="34390" xr:uid="{00000000-0005-0000-0000-000059860000}"/>
    <cellStyle name="Notas 33 2 2 2" xfId="34391" xr:uid="{00000000-0005-0000-0000-00005A860000}"/>
    <cellStyle name="Notas 33 2 3" xfId="34392" xr:uid="{00000000-0005-0000-0000-00005B860000}"/>
    <cellStyle name="Notas 33 2 4" xfId="34393" xr:uid="{00000000-0005-0000-0000-00005C860000}"/>
    <cellStyle name="Notas 33 2 5" xfId="34394" xr:uid="{00000000-0005-0000-0000-00005D860000}"/>
    <cellStyle name="Notas 33 2 6" xfId="34395" xr:uid="{00000000-0005-0000-0000-00005E860000}"/>
    <cellStyle name="Notas 33 3" xfId="34396" xr:uid="{00000000-0005-0000-0000-00005F860000}"/>
    <cellStyle name="Notas 33 3 2" xfId="34397" xr:uid="{00000000-0005-0000-0000-000060860000}"/>
    <cellStyle name="Notas 33 4" xfId="34398" xr:uid="{00000000-0005-0000-0000-000061860000}"/>
    <cellStyle name="Notas 33 4 2" xfId="34399" xr:uid="{00000000-0005-0000-0000-000062860000}"/>
    <cellStyle name="Notas 33 5" xfId="34400" xr:uid="{00000000-0005-0000-0000-000063860000}"/>
    <cellStyle name="Notas 34" xfId="34401" xr:uid="{00000000-0005-0000-0000-000064860000}"/>
    <cellStyle name="Notas 34 2" xfId="34402" xr:uid="{00000000-0005-0000-0000-000065860000}"/>
    <cellStyle name="Notas 34 2 2" xfId="34403" xr:uid="{00000000-0005-0000-0000-000066860000}"/>
    <cellStyle name="Notas 34 2 2 2" xfId="34404" xr:uid="{00000000-0005-0000-0000-000067860000}"/>
    <cellStyle name="Notas 34 2 3" xfId="34405" xr:uid="{00000000-0005-0000-0000-000068860000}"/>
    <cellStyle name="Notas 34 2 4" xfId="34406" xr:uid="{00000000-0005-0000-0000-000069860000}"/>
    <cellStyle name="Notas 34 2 5" xfId="34407" xr:uid="{00000000-0005-0000-0000-00006A860000}"/>
    <cellStyle name="Notas 34 2 6" xfId="34408" xr:uid="{00000000-0005-0000-0000-00006B860000}"/>
    <cellStyle name="Notas 34 3" xfId="34409" xr:uid="{00000000-0005-0000-0000-00006C860000}"/>
    <cellStyle name="Notas 34 3 2" xfId="34410" xr:uid="{00000000-0005-0000-0000-00006D860000}"/>
    <cellStyle name="Notas 34 4" xfId="34411" xr:uid="{00000000-0005-0000-0000-00006E860000}"/>
    <cellStyle name="Notas 34 4 2" xfId="34412" xr:uid="{00000000-0005-0000-0000-00006F860000}"/>
    <cellStyle name="Notas 34 5" xfId="34413" xr:uid="{00000000-0005-0000-0000-000070860000}"/>
    <cellStyle name="Notas 35" xfId="34414" xr:uid="{00000000-0005-0000-0000-000071860000}"/>
    <cellStyle name="Notas 35 2" xfId="34415" xr:uid="{00000000-0005-0000-0000-000072860000}"/>
    <cellStyle name="Notas 35 2 2" xfId="34416" xr:uid="{00000000-0005-0000-0000-000073860000}"/>
    <cellStyle name="Notas 35 2 2 2" xfId="34417" xr:uid="{00000000-0005-0000-0000-000074860000}"/>
    <cellStyle name="Notas 35 2 3" xfId="34418" xr:uid="{00000000-0005-0000-0000-000075860000}"/>
    <cellStyle name="Notas 35 2 4" xfId="34419" xr:uid="{00000000-0005-0000-0000-000076860000}"/>
    <cellStyle name="Notas 35 2 5" xfId="34420" xr:uid="{00000000-0005-0000-0000-000077860000}"/>
    <cellStyle name="Notas 35 2 6" xfId="34421" xr:uid="{00000000-0005-0000-0000-000078860000}"/>
    <cellStyle name="Notas 35 3" xfId="34422" xr:uid="{00000000-0005-0000-0000-000079860000}"/>
    <cellStyle name="Notas 35 3 2" xfId="34423" xr:uid="{00000000-0005-0000-0000-00007A860000}"/>
    <cellStyle name="Notas 35 4" xfId="34424" xr:uid="{00000000-0005-0000-0000-00007B860000}"/>
    <cellStyle name="Notas 35 4 2" xfId="34425" xr:uid="{00000000-0005-0000-0000-00007C860000}"/>
    <cellStyle name="Notas 35 5" xfId="34426" xr:uid="{00000000-0005-0000-0000-00007D860000}"/>
    <cellStyle name="Notas 36" xfId="34427" xr:uid="{00000000-0005-0000-0000-00007E860000}"/>
    <cellStyle name="Notas 36 2" xfId="34428" xr:uid="{00000000-0005-0000-0000-00007F860000}"/>
    <cellStyle name="Notas 36 2 2" xfId="34429" xr:uid="{00000000-0005-0000-0000-000080860000}"/>
    <cellStyle name="Notas 36 2 2 2" xfId="34430" xr:uid="{00000000-0005-0000-0000-000081860000}"/>
    <cellStyle name="Notas 36 2 3" xfId="34431" xr:uid="{00000000-0005-0000-0000-000082860000}"/>
    <cellStyle name="Notas 36 2 4" xfId="34432" xr:uid="{00000000-0005-0000-0000-000083860000}"/>
    <cellStyle name="Notas 36 2 5" xfId="34433" xr:uid="{00000000-0005-0000-0000-000084860000}"/>
    <cellStyle name="Notas 36 2 6" xfId="34434" xr:uid="{00000000-0005-0000-0000-000085860000}"/>
    <cellStyle name="Notas 36 3" xfId="34435" xr:uid="{00000000-0005-0000-0000-000086860000}"/>
    <cellStyle name="Notas 36 3 2" xfId="34436" xr:uid="{00000000-0005-0000-0000-000087860000}"/>
    <cellStyle name="Notas 36 4" xfId="34437" xr:uid="{00000000-0005-0000-0000-000088860000}"/>
    <cellStyle name="Notas 36 4 2" xfId="34438" xr:uid="{00000000-0005-0000-0000-000089860000}"/>
    <cellStyle name="Notas 36 5" xfId="34439" xr:uid="{00000000-0005-0000-0000-00008A860000}"/>
    <cellStyle name="Notas 37" xfId="34440" xr:uid="{00000000-0005-0000-0000-00008B860000}"/>
    <cellStyle name="Notas 37 2" xfId="34441" xr:uid="{00000000-0005-0000-0000-00008C860000}"/>
    <cellStyle name="Notas 37 2 2" xfId="34442" xr:uid="{00000000-0005-0000-0000-00008D860000}"/>
    <cellStyle name="Notas 37 2 2 2" xfId="34443" xr:uid="{00000000-0005-0000-0000-00008E860000}"/>
    <cellStyle name="Notas 37 2 3" xfId="34444" xr:uid="{00000000-0005-0000-0000-00008F860000}"/>
    <cellStyle name="Notas 37 2 4" xfId="34445" xr:uid="{00000000-0005-0000-0000-000090860000}"/>
    <cellStyle name="Notas 37 2 5" xfId="34446" xr:uid="{00000000-0005-0000-0000-000091860000}"/>
    <cellStyle name="Notas 37 2 6" xfId="34447" xr:uid="{00000000-0005-0000-0000-000092860000}"/>
    <cellStyle name="Notas 37 3" xfId="34448" xr:uid="{00000000-0005-0000-0000-000093860000}"/>
    <cellStyle name="Notas 37 3 2" xfId="34449" xr:uid="{00000000-0005-0000-0000-000094860000}"/>
    <cellStyle name="Notas 37 4" xfId="34450" xr:uid="{00000000-0005-0000-0000-000095860000}"/>
    <cellStyle name="Notas 37 4 2" xfId="34451" xr:uid="{00000000-0005-0000-0000-000096860000}"/>
    <cellStyle name="Notas 37 5" xfId="34452" xr:uid="{00000000-0005-0000-0000-000097860000}"/>
    <cellStyle name="Notas 38" xfId="34453" xr:uid="{00000000-0005-0000-0000-000098860000}"/>
    <cellStyle name="Notas 38 2" xfId="34454" xr:uid="{00000000-0005-0000-0000-000099860000}"/>
    <cellStyle name="Notas 38 2 2" xfId="34455" xr:uid="{00000000-0005-0000-0000-00009A860000}"/>
    <cellStyle name="Notas 38 2 2 2" xfId="34456" xr:uid="{00000000-0005-0000-0000-00009B860000}"/>
    <cellStyle name="Notas 38 2 3" xfId="34457" xr:uid="{00000000-0005-0000-0000-00009C860000}"/>
    <cellStyle name="Notas 38 2 4" xfId="34458" xr:uid="{00000000-0005-0000-0000-00009D860000}"/>
    <cellStyle name="Notas 38 2 5" xfId="34459" xr:uid="{00000000-0005-0000-0000-00009E860000}"/>
    <cellStyle name="Notas 38 2 6" xfId="34460" xr:uid="{00000000-0005-0000-0000-00009F860000}"/>
    <cellStyle name="Notas 38 3" xfId="34461" xr:uid="{00000000-0005-0000-0000-0000A0860000}"/>
    <cellStyle name="Notas 38 3 2" xfId="34462" xr:uid="{00000000-0005-0000-0000-0000A1860000}"/>
    <cellStyle name="Notas 38 4" xfId="34463" xr:uid="{00000000-0005-0000-0000-0000A2860000}"/>
    <cellStyle name="Notas 38 4 2" xfId="34464" xr:uid="{00000000-0005-0000-0000-0000A3860000}"/>
    <cellStyle name="Notas 38 5" xfId="34465" xr:uid="{00000000-0005-0000-0000-0000A4860000}"/>
    <cellStyle name="Notas 39" xfId="34466" xr:uid="{00000000-0005-0000-0000-0000A5860000}"/>
    <cellStyle name="Notas 39 2" xfId="34467" xr:uid="{00000000-0005-0000-0000-0000A6860000}"/>
    <cellStyle name="Notas 39 2 2" xfId="34468" xr:uid="{00000000-0005-0000-0000-0000A7860000}"/>
    <cellStyle name="Notas 39 2 2 2" xfId="34469" xr:uid="{00000000-0005-0000-0000-0000A8860000}"/>
    <cellStyle name="Notas 39 2 3" xfId="34470" xr:uid="{00000000-0005-0000-0000-0000A9860000}"/>
    <cellStyle name="Notas 39 2 4" xfId="34471" xr:uid="{00000000-0005-0000-0000-0000AA860000}"/>
    <cellStyle name="Notas 39 2 5" xfId="34472" xr:uid="{00000000-0005-0000-0000-0000AB860000}"/>
    <cellStyle name="Notas 39 2 6" xfId="34473" xr:uid="{00000000-0005-0000-0000-0000AC860000}"/>
    <cellStyle name="Notas 39 3" xfId="34474" xr:uid="{00000000-0005-0000-0000-0000AD860000}"/>
    <cellStyle name="Notas 39 3 2" xfId="34475" xr:uid="{00000000-0005-0000-0000-0000AE860000}"/>
    <cellStyle name="Notas 39 4" xfId="34476" xr:uid="{00000000-0005-0000-0000-0000AF860000}"/>
    <cellStyle name="Notas 39 4 2" xfId="34477" xr:uid="{00000000-0005-0000-0000-0000B0860000}"/>
    <cellStyle name="Notas 39 5" xfId="34478" xr:uid="{00000000-0005-0000-0000-0000B1860000}"/>
    <cellStyle name="Notas 4" xfId="34479" xr:uid="{00000000-0005-0000-0000-0000B2860000}"/>
    <cellStyle name="Notas 4 10" xfId="34480" xr:uid="{00000000-0005-0000-0000-0000B3860000}"/>
    <cellStyle name="Notas 4 10 10" xfId="34481" xr:uid="{00000000-0005-0000-0000-0000B4860000}"/>
    <cellStyle name="Notas 4 10 11" xfId="34482" xr:uid="{00000000-0005-0000-0000-0000B5860000}"/>
    <cellStyle name="Notas 4 10 12" xfId="34483" xr:uid="{00000000-0005-0000-0000-0000B6860000}"/>
    <cellStyle name="Notas 4 10 13" xfId="34484" xr:uid="{00000000-0005-0000-0000-0000B7860000}"/>
    <cellStyle name="Notas 4 10 14" xfId="34485" xr:uid="{00000000-0005-0000-0000-0000B8860000}"/>
    <cellStyle name="Notas 4 10 2" xfId="34486" xr:uid="{00000000-0005-0000-0000-0000B9860000}"/>
    <cellStyle name="Notas 4 10 2 2" xfId="34487" xr:uid="{00000000-0005-0000-0000-0000BA860000}"/>
    <cellStyle name="Notas 4 10 2 2 2" xfId="34488" xr:uid="{00000000-0005-0000-0000-0000BB860000}"/>
    <cellStyle name="Notas 4 10 2 2 3" xfId="34489" xr:uid="{00000000-0005-0000-0000-0000BC860000}"/>
    <cellStyle name="Notas 4 10 2 3" xfId="34490" xr:uid="{00000000-0005-0000-0000-0000BD860000}"/>
    <cellStyle name="Notas 4 10 2 3 2" xfId="34491" xr:uid="{00000000-0005-0000-0000-0000BE860000}"/>
    <cellStyle name="Notas 4 10 2 4" xfId="34492" xr:uid="{00000000-0005-0000-0000-0000BF860000}"/>
    <cellStyle name="Notas 4 10 2 4 2" xfId="34493" xr:uid="{00000000-0005-0000-0000-0000C0860000}"/>
    <cellStyle name="Notas 4 10 2 5" xfId="34494" xr:uid="{00000000-0005-0000-0000-0000C1860000}"/>
    <cellStyle name="Notas 4 10 2 5 2" xfId="34495" xr:uid="{00000000-0005-0000-0000-0000C2860000}"/>
    <cellStyle name="Notas 4 10 2 6" xfId="34496" xr:uid="{00000000-0005-0000-0000-0000C3860000}"/>
    <cellStyle name="Notas 4 10 2 6 2" xfId="34497" xr:uid="{00000000-0005-0000-0000-0000C4860000}"/>
    <cellStyle name="Notas 4 10 2 7" xfId="34498" xr:uid="{00000000-0005-0000-0000-0000C5860000}"/>
    <cellStyle name="Notas 4 10 3" xfId="34499" xr:uid="{00000000-0005-0000-0000-0000C6860000}"/>
    <cellStyle name="Notas 4 10 3 2" xfId="34500" xr:uid="{00000000-0005-0000-0000-0000C7860000}"/>
    <cellStyle name="Notas 4 10 3 2 2" xfId="34501" xr:uid="{00000000-0005-0000-0000-0000C8860000}"/>
    <cellStyle name="Notas 4 10 3 3" xfId="34502" xr:uid="{00000000-0005-0000-0000-0000C9860000}"/>
    <cellStyle name="Notas 4 10 3 4" xfId="34503" xr:uid="{00000000-0005-0000-0000-0000CA860000}"/>
    <cellStyle name="Notas 4 10 3 5" xfId="34504" xr:uid="{00000000-0005-0000-0000-0000CB860000}"/>
    <cellStyle name="Notas 4 10 3 6" xfId="34505" xr:uid="{00000000-0005-0000-0000-0000CC860000}"/>
    <cellStyle name="Notas 4 10 3 7" xfId="34506" xr:uid="{00000000-0005-0000-0000-0000CD860000}"/>
    <cellStyle name="Notas 4 10 4" xfId="34507" xr:uid="{00000000-0005-0000-0000-0000CE860000}"/>
    <cellStyle name="Notas 4 10 4 2" xfId="34508" xr:uid="{00000000-0005-0000-0000-0000CF860000}"/>
    <cellStyle name="Notas 4 10 4 2 2" xfId="34509" xr:uid="{00000000-0005-0000-0000-0000D0860000}"/>
    <cellStyle name="Notas 4 10 4 3" xfId="34510" xr:uid="{00000000-0005-0000-0000-0000D1860000}"/>
    <cellStyle name="Notas 4 10 4 3 2" xfId="34511" xr:uid="{00000000-0005-0000-0000-0000D2860000}"/>
    <cellStyle name="Notas 4 10 4 4" xfId="34512" xr:uid="{00000000-0005-0000-0000-0000D3860000}"/>
    <cellStyle name="Notas 4 10 4 4 2" xfId="34513" xr:uid="{00000000-0005-0000-0000-0000D4860000}"/>
    <cellStyle name="Notas 4 10 4 5" xfId="34514" xr:uid="{00000000-0005-0000-0000-0000D5860000}"/>
    <cellStyle name="Notas 4 10 4 6" xfId="34515" xr:uid="{00000000-0005-0000-0000-0000D6860000}"/>
    <cellStyle name="Notas 4 10 4 7" xfId="34516" xr:uid="{00000000-0005-0000-0000-0000D7860000}"/>
    <cellStyle name="Notas 4 10 5" xfId="34517" xr:uid="{00000000-0005-0000-0000-0000D8860000}"/>
    <cellStyle name="Notas 4 10 5 2" xfId="34518" xr:uid="{00000000-0005-0000-0000-0000D9860000}"/>
    <cellStyle name="Notas 4 10 5 2 2" xfId="34519" xr:uid="{00000000-0005-0000-0000-0000DA860000}"/>
    <cellStyle name="Notas 4 10 5 3" xfId="34520" xr:uid="{00000000-0005-0000-0000-0000DB860000}"/>
    <cellStyle name="Notas 4 10 5 4" xfId="34521" xr:uid="{00000000-0005-0000-0000-0000DC860000}"/>
    <cellStyle name="Notas 4 10 5 5" xfId="34522" xr:uid="{00000000-0005-0000-0000-0000DD860000}"/>
    <cellStyle name="Notas 4 10 5 6" xfId="34523" xr:uid="{00000000-0005-0000-0000-0000DE860000}"/>
    <cellStyle name="Notas 4 10 5 7" xfId="34524" xr:uid="{00000000-0005-0000-0000-0000DF860000}"/>
    <cellStyle name="Notas 4 10 6" xfId="34525" xr:uid="{00000000-0005-0000-0000-0000E0860000}"/>
    <cellStyle name="Notas 4 10 6 2" xfId="34526" xr:uid="{00000000-0005-0000-0000-0000E1860000}"/>
    <cellStyle name="Notas 4 10 6 3" xfId="34527" xr:uid="{00000000-0005-0000-0000-0000E2860000}"/>
    <cellStyle name="Notas 4 10 6 4" xfId="34528" xr:uid="{00000000-0005-0000-0000-0000E3860000}"/>
    <cellStyle name="Notas 4 10 6 5" xfId="34529" xr:uid="{00000000-0005-0000-0000-0000E4860000}"/>
    <cellStyle name="Notas 4 10 6 6" xfId="34530" xr:uid="{00000000-0005-0000-0000-0000E5860000}"/>
    <cellStyle name="Notas 4 10 7" xfId="34531" xr:uid="{00000000-0005-0000-0000-0000E6860000}"/>
    <cellStyle name="Notas 4 10 7 2" xfId="34532" xr:uid="{00000000-0005-0000-0000-0000E7860000}"/>
    <cellStyle name="Notas 4 10 7 3" xfId="34533" xr:uid="{00000000-0005-0000-0000-0000E8860000}"/>
    <cellStyle name="Notas 4 10 7 4" xfId="34534" xr:uid="{00000000-0005-0000-0000-0000E9860000}"/>
    <cellStyle name="Notas 4 10 7 5" xfId="34535" xr:uid="{00000000-0005-0000-0000-0000EA860000}"/>
    <cellStyle name="Notas 4 10 7 6" xfId="34536" xr:uid="{00000000-0005-0000-0000-0000EB860000}"/>
    <cellStyle name="Notas 4 10 8" xfId="34537" xr:uid="{00000000-0005-0000-0000-0000EC860000}"/>
    <cellStyle name="Notas 4 10 8 2" xfId="34538" xr:uid="{00000000-0005-0000-0000-0000ED860000}"/>
    <cellStyle name="Notas 4 10 8 3" xfId="34539" xr:uid="{00000000-0005-0000-0000-0000EE860000}"/>
    <cellStyle name="Notas 4 10 8 4" xfId="34540" xr:uid="{00000000-0005-0000-0000-0000EF860000}"/>
    <cellStyle name="Notas 4 10 8 5" xfId="34541" xr:uid="{00000000-0005-0000-0000-0000F0860000}"/>
    <cellStyle name="Notas 4 10 8 6" xfId="34542" xr:uid="{00000000-0005-0000-0000-0000F1860000}"/>
    <cellStyle name="Notas 4 10 9" xfId="34543" xr:uid="{00000000-0005-0000-0000-0000F2860000}"/>
    <cellStyle name="Notas 4 11" xfId="34544" xr:uid="{00000000-0005-0000-0000-0000F3860000}"/>
    <cellStyle name="Notas 4 11 10" xfId="34545" xr:uid="{00000000-0005-0000-0000-0000F4860000}"/>
    <cellStyle name="Notas 4 11 11" xfId="34546" xr:uid="{00000000-0005-0000-0000-0000F5860000}"/>
    <cellStyle name="Notas 4 11 12" xfId="34547" xr:uid="{00000000-0005-0000-0000-0000F6860000}"/>
    <cellStyle name="Notas 4 11 13" xfId="34548" xr:uid="{00000000-0005-0000-0000-0000F7860000}"/>
    <cellStyle name="Notas 4 11 14" xfId="34549" xr:uid="{00000000-0005-0000-0000-0000F8860000}"/>
    <cellStyle name="Notas 4 11 2" xfId="34550" xr:uid="{00000000-0005-0000-0000-0000F9860000}"/>
    <cellStyle name="Notas 4 11 2 2" xfId="34551" xr:uid="{00000000-0005-0000-0000-0000FA860000}"/>
    <cellStyle name="Notas 4 11 2 2 2" xfId="34552" xr:uid="{00000000-0005-0000-0000-0000FB860000}"/>
    <cellStyle name="Notas 4 11 2 2 3" xfId="34553" xr:uid="{00000000-0005-0000-0000-0000FC860000}"/>
    <cellStyle name="Notas 4 11 2 3" xfId="34554" xr:uid="{00000000-0005-0000-0000-0000FD860000}"/>
    <cellStyle name="Notas 4 11 2 3 2" xfId="34555" xr:uid="{00000000-0005-0000-0000-0000FE860000}"/>
    <cellStyle name="Notas 4 11 2 4" xfId="34556" xr:uid="{00000000-0005-0000-0000-0000FF860000}"/>
    <cellStyle name="Notas 4 11 2 4 2" xfId="34557" xr:uid="{00000000-0005-0000-0000-000000870000}"/>
    <cellStyle name="Notas 4 11 2 5" xfId="34558" xr:uid="{00000000-0005-0000-0000-000001870000}"/>
    <cellStyle name="Notas 4 11 2 5 2" xfId="34559" xr:uid="{00000000-0005-0000-0000-000002870000}"/>
    <cellStyle name="Notas 4 11 2 6" xfId="34560" xr:uid="{00000000-0005-0000-0000-000003870000}"/>
    <cellStyle name="Notas 4 11 2 6 2" xfId="34561" xr:uid="{00000000-0005-0000-0000-000004870000}"/>
    <cellStyle name="Notas 4 11 2 7" xfId="34562" xr:uid="{00000000-0005-0000-0000-000005870000}"/>
    <cellStyle name="Notas 4 11 3" xfId="34563" xr:uid="{00000000-0005-0000-0000-000006870000}"/>
    <cellStyle name="Notas 4 11 3 2" xfId="34564" xr:uid="{00000000-0005-0000-0000-000007870000}"/>
    <cellStyle name="Notas 4 11 3 2 2" xfId="34565" xr:uid="{00000000-0005-0000-0000-000008870000}"/>
    <cellStyle name="Notas 4 11 3 3" xfId="34566" xr:uid="{00000000-0005-0000-0000-000009870000}"/>
    <cellStyle name="Notas 4 11 3 4" xfId="34567" xr:uid="{00000000-0005-0000-0000-00000A870000}"/>
    <cellStyle name="Notas 4 11 3 5" xfId="34568" xr:uid="{00000000-0005-0000-0000-00000B870000}"/>
    <cellStyle name="Notas 4 11 3 6" xfId="34569" xr:uid="{00000000-0005-0000-0000-00000C870000}"/>
    <cellStyle name="Notas 4 11 3 7" xfId="34570" xr:uid="{00000000-0005-0000-0000-00000D870000}"/>
    <cellStyle name="Notas 4 11 4" xfId="34571" xr:uid="{00000000-0005-0000-0000-00000E870000}"/>
    <cellStyle name="Notas 4 11 4 2" xfId="34572" xr:uid="{00000000-0005-0000-0000-00000F870000}"/>
    <cellStyle name="Notas 4 11 4 2 2" xfId="34573" xr:uid="{00000000-0005-0000-0000-000010870000}"/>
    <cellStyle name="Notas 4 11 4 3" xfId="34574" xr:uid="{00000000-0005-0000-0000-000011870000}"/>
    <cellStyle name="Notas 4 11 4 4" xfId="34575" xr:uid="{00000000-0005-0000-0000-000012870000}"/>
    <cellStyle name="Notas 4 11 4 5" xfId="34576" xr:uid="{00000000-0005-0000-0000-000013870000}"/>
    <cellStyle name="Notas 4 11 4 6" xfId="34577" xr:uid="{00000000-0005-0000-0000-000014870000}"/>
    <cellStyle name="Notas 4 11 4 7" xfId="34578" xr:uid="{00000000-0005-0000-0000-000015870000}"/>
    <cellStyle name="Notas 4 11 5" xfId="34579" xr:uid="{00000000-0005-0000-0000-000016870000}"/>
    <cellStyle name="Notas 4 11 5 2" xfId="34580" xr:uid="{00000000-0005-0000-0000-000017870000}"/>
    <cellStyle name="Notas 4 11 5 3" xfId="34581" xr:uid="{00000000-0005-0000-0000-000018870000}"/>
    <cellStyle name="Notas 4 11 5 4" xfId="34582" xr:uid="{00000000-0005-0000-0000-000019870000}"/>
    <cellStyle name="Notas 4 11 5 5" xfId="34583" xr:uid="{00000000-0005-0000-0000-00001A870000}"/>
    <cellStyle name="Notas 4 11 5 6" xfId="34584" xr:uid="{00000000-0005-0000-0000-00001B870000}"/>
    <cellStyle name="Notas 4 11 5 7" xfId="34585" xr:uid="{00000000-0005-0000-0000-00001C870000}"/>
    <cellStyle name="Notas 4 11 6" xfId="34586" xr:uid="{00000000-0005-0000-0000-00001D870000}"/>
    <cellStyle name="Notas 4 11 6 2" xfId="34587" xr:uid="{00000000-0005-0000-0000-00001E870000}"/>
    <cellStyle name="Notas 4 11 6 3" xfId="34588" xr:uid="{00000000-0005-0000-0000-00001F870000}"/>
    <cellStyle name="Notas 4 11 6 4" xfId="34589" xr:uid="{00000000-0005-0000-0000-000020870000}"/>
    <cellStyle name="Notas 4 11 6 5" xfId="34590" xr:uid="{00000000-0005-0000-0000-000021870000}"/>
    <cellStyle name="Notas 4 11 6 6" xfId="34591" xr:uid="{00000000-0005-0000-0000-000022870000}"/>
    <cellStyle name="Notas 4 11 7" xfId="34592" xr:uid="{00000000-0005-0000-0000-000023870000}"/>
    <cellStyle name="Notas 4 11 7 2" xfId="34593" xr:uid="{00000000-0005-0000-0000-000024870000}"/>
    <cellStyle name="Notas 4 11 7 3" xfId="34594" xr:uid="{00000000-0005-0000-0000-000025870000}"/>
    <cellStyle name="Notas 4 11 7 4" xfId="34595" xr:uid="{00000000-0005-0000-0000-000026870000}"/>
    <cellStyle name="Notas 4 11 7 5" xfId="34596" xr:uid="{00000000-0005-0000-0000-000027870000}"/>
    <cellStyle name="Notas 4 11 7 6" xfId="34597" xr:uid="{00000000-0005-0000-0000-000028870000}"/>
    <cellStyle name="Notas 4 11 8" xfId="34598" xr:uid="{00000000-0005-0000-0000-000029870000}"/>
    <cellStyle name="Notas 4 11 8 2" xfId="34599" xr:uid="{00000000-0005-0000-0000-00002A870000}"/>
    <cellStyle name="Notas 4 11 8 3" xfId="34600" xr:uid="{00000000-0005-0000-0000-00002B870000}"/>
    <cellStyle name="Notas 4 11 8 4" xfId="34601" xr:uid="{00000000-0005-0000-0000-00002C870000}"/>
    <cellStyle name="Notas 4 11 8 5" xfId="34602" xr:uid="{00000000-0005-0000-0000-00002D870000}"/>
    <cellStyle name="Notas 4 11 8 6" xfId="34603" xr:uid="{00000000-0005-0000-0000-00002E870000}"/>
    <cellStyle name="Notas 4 11 9" xfId="34604" xr:uid="{00000000-0005-0000-0000-00002F870000}"/>
    <cellStyle name="Notas 4 12" xfId="34605" xr:uid="{00000000-0005-0000-0000-000030870000}"/>
    <cellStyle name="Notas 4 12 10" xfId="34606" xr:uid="{00000000-0005-0000-0000-000031870000}"/>
    <cellStyle name="Notas 4 12 11" xfId="34607" xr:uid="{00000000-0005-0000-0000-000032870000}"/>
    <cellStyle name="Notas 4 12 12" xfId="34608" xr:uid="{00000000-0005-0000-0000-000033870000}"/>
    <cellStyle name="Notas 4 12 13" xfId="34609" xr:uid="{00000000-0005-0000-0000-000034870000}"/>
    <cellStyle name="Notas 4 12 14" xfId="34610" xr:uid="{00000000-0005-0000-0000-000035870000}"/>
    <cellStyle name="Notas 4 12 2" xfId="34611" xr:uid="{00000000-0005-0000-0000-000036870000}"/>
    <cellStyle name="Notas 4 12 2 2" xfId="34612" xr:uid="{00000000-0005-0000-0000-000037870000}"/>
    <cellStyle name="Notas 4 12 2 2 2" xfId="34613" xr:uid="{00000000-0005-0000-0000-000038870000}"/>
    <cellStyle name="Notas 4 12 2 2 3" xfId="34614" xr:uid="{00000000-0005-0000-0000-000039870000}"/>
    <cellStyle name="Notas 4 12 2 3" xfId="34615" xr:uid="{00000000-0005-0000-0000-00003A870000}"/>
    <cellStyle name="Notas 4 12 2 3 2" xfId="34616" xr:uid="{00000000-0005-0000-0000-00003B870000}"/>
    <cellStyle name="Notas 4 12 2 4" xfId="34617" xr:uid="{00000000-0005-0000-0000-00003C870000}"/>
    <cellStyle name="Notas 4 12 2 4 2" xfId="34618" xr:uid="{00000000-0005-0000-0000-00003D870000}"/>
    <cellStyle name="Notas 4 12 2 5" xfId="34619" xr:uid="{00000000-0005-0000-0000-00003E870000}"/>
    <cellStyle name="Notas 4 12 2 5 2" xfId="34620" xr:uid="{00000000-0005-0000-0000-00003F870000}"/>
    <cellStyle name="Notas 4 12 2 6" xfId="34621" xr:uid="{00000000-0005-0000-0000-000040870000}"/>
    <cellStyle name="Notas 4 12 2 6 2" xfId="34622" xr:uid="{00000000-0005-0000-0000-000041870000}"/>
    <cellStyle name="Notas 4 12 2 7" xfId="34623" xr:uid="{00000000-0005-0000-0000-000042870000}"/>
    <cellStyle name="Notas 4 12 3" xfId="34624" xr:uid="{00000000-0005-0000-0000-000043870000}"/>
    <cellStyle name="Notas 4 12 3 2" xfId="34625" xr:uid="{00000000-0005-0000-0000-000044870000}"/>
    <cellStyle name="Notas 4 12 3 2 2" xfId="34626" xr:uid="{00000000-0005-0000-0000-000045870000}"/>
    <cellStyle name="Notas 4 12 3 3" xfId="34627" xr:uid="{00000000-0005-0000-0000-000046870000}"/>
    <cellStyle name="Notas 4 12 3 4" xfId="34628" xr:uid="{00000000-0005-0000-0000-000047870000}"/>
    <cellStyle name="Notas 4 12 3 5" xfId="34629" xr:uid="{00000000-0005-0000-0000-000048870000}"/>
    <cellStyle name="Notas 4 12 3 6" xfId="34630" xr:uid="{00000000-0005-0000-0000-000049870000}"/>
    <cellStyle name="Notas 4 12 3 7" xfId="34631" xr:uid="{00000000-0005-0000-0000-00004A870000}"/>
    <cellStyle name="Notas 4 12 4" xfId="34632" xr:uid="{00000000-0005-0000-0000-00004B870000}"/>
    <cellStyle name="Notas 4 12 4 2" xfId="34633" xr:uid="{00000000-0005-0000-0000-00004C870000}"/>
    <cellStyle name="Notas 4 12 4 2 2" xfId="34634" xr:uid="{00000000-0005-0000-0000-00004D870000}"/>
    <cellStyle name="Notas 4 12 4 3" xfId="34635" xr:uid="{00000000-0005-0000-0000-00004E870000}"/>
    <cellStyle name="Notas 4 12 4 4" xfId="34636" xr:uid="{00000000-0005-0000-0000-00004F870000}"/>
    <cellStyle name="Notas 4 12 4 5" xfId="34637" xr:uid="{00000000-0005-0000-0000-000050870000}"/>
    <cellStyle name="Notas 4 12 4 6" xfId="34638" xr:uid="{00000000-0005-0000-0000-000051870000}"/>
    <cellStyle name="Notas 4 12 4 7" xfId="34639" xr:uid="{00000000-0005-0000-0000-000052870000}"/>
    <cellStyle name="Notas 4 12 5" xfId="34640" xr:uid="{00000000-0005-0000-0000-000053870000}"/>
    <cellStyle name="Notas 4 12 5 2" xfId="34641" xr:uid="{00000000-0005-0000-0000-000054870000}"/>
    <cellStyle name="Notas 4 12 5 3" xfId="34642" xr:uid="{00000000-0005-0000-0000-000055870000}"/>
    <cellStyle name="Notas 4 12 5 4" xfId="34643" xr:uid="{00000000-0005-0000-0000-000056870000}"/>
    <cellStyle name="Notas 4 12 5 5" xfId="34644" xr:uid="{00000000-0005-0000-0000-000057870000}"/>
    <cellStyle name="Notas 4 12 5 6" xfId="34645" xr:uid="{00000000-0005-0000-0000-000058870000}"/>
    <cellStyle name="Notas 4 12 5 7" xfId="34646" xr:uid="{00000000-0005-0000-0000-000059870000}"/>
    <cellStyle name="Notas 4 12 6" xfId="34647" xr:uid="{00000000-0005-0000-0000-00005A870000}"/>
    <cellStyle name="Notas 4 12 6 2" xfId="34648" xr:uid="{00000000-0005-0000-0000-00005B870000}"/>
    <cellStyle name="Notas 4 12 6 3" xfId="34649" xr:uid="{00000000-0005-0000-0000-00005C870000}"/>
    <cellStyle name="Notas 4 12 6 4" xfId="34650" xr:uid="{00000000-0005-0000-0000-00005D870000}"/>
    <cellStyle name="Notas 4 12 6 5" xfId="34651" xr:uid="{00000000-0005-0000-0000-00005E870000}"/>
    <cellStyle name="Notas 4 12 6 6" xfId="34652" xr:uid="{00000000-0005-0000-0000-00005F870000}"/>
    <cellStyle name="Notas 4 12 7" xfId="34653" xr:uid="{00000000-0005-0000-0000-000060870000}"/>
    <cellStyle name="Notas 4 12 7 2" xfId="34654" xr:uid="{00000000-0005-0000-0000-000061870000}"/>
    <cellStyle name="Notas 4 12 7 3" xfId="34655" xr:uid="{00000000-0005-0000-0000-000062870000}"/>
    <cellStyle name="Notas 4 12 7 4" xfId="34656" xr:uid="{00000000-0005-0000-0000-000063870000}"/>
    <cellStyle name="Notas 4 12 7 5" xfId="34657" xr:uid="{00000000-0005-0000-0000-000064870000}"/>
    <cellStyle name="Notas 4 12 7 6" xfId="34658" xr:uid="{00000000-0005-0000-0000-000065870000}"/>
    <cellStyle name="Notas 4 12 8" xfId="34659" xr:uid="{00000000-0005-0000-0000-000066870000}"/>
    <cellStyle name="Notas 4 12 8 2" xfId="34660" xr:uid="{00000000-0005-0000-0000-000067870000}"/>
    <cellStyle name="Notas 4 12 8 3" xfId="34661" xr:uid="{00000000-0005-0000-0000-000068870000}"/>
    <cellStyle name="Notas 4 12 8 4" xfId="34662" xr:uid="{00000000-0005-0000-0000-000069870000}"/>
    <cellStyle name="Notas 4 12 8 5" xfId="34663" xr:uid="{00000000-0005-0000-0000-00006A870000}"/>
    <cellStyle name="Notas 4 12 8 6" xfId="34664" xr:uid="{00000000-0005-0000-0000-00006B870000}"/>
    <cellStyle name="Notas 4 12 9" xfId="34665" xr:uid="{00000000-0005-0000-0000-00006C870000}"/>
    <cellStyle name="Notas 4 13" xfId="34666" xr:uid="{00000000-0005-0000-0000-00006D870000}"/>
    <cellStyle name="Notas 4 13 10" xfId="34667" xr:uid="{00000000-0005-0000-0000-00006E870000}"/>
    <cellStyle name="Notas 4 13 11" xfId="34668" xr:uid="{00000000-0005-0000-0000-00006F870000}"/>
    <cellStyle name="Notas 4 13 12" xfId="34669" xr:uid="{00000000-0005-0000-0000-000070870000}"/>
    <cellStyle name="Notas 4 13 13" xfId="34670" xr:uid="{00000000-0005-0000-0000-000071870000}"/>
    <cellStyle name="Notas 4 13 14" xfId="34671" xr:uid="{00000000-0005-0000-0000-000072870000}"/>
    <cellStyle name="Notas 4 13 2" xfId="34672" xr:uid="{00000000-0005-0000-0000-000073870000}"/>
    <cellStyle name="Notas 4 13 2 2" xfId="34673" xr:uid="{00000000-0005-0000-0000-000074870000}"/>
    <cellStyle name="Notas 4 13 2 2 2" xfId="34674" xr:uid="{00000000-0005-0000-0000-000075870000}"/>
    <cellStyle name="Notas 4 13 2 2 3" xfId="34675" xr:uid="{00000000-0005-0000-0000-000076870000}"/>
    <cellStyle name="Notas 4 13 2 3" xfId="34676" xr:uid="{00000000-0005-0000-0000-000077870000}"/>
    <cellStyle name="Notas 4 13 2 3 2" xfId="34677" xr:uid="{00000000-0005-0000-0000-000078870000}"/>
    <cellStyle name="Notas 4 13 2 4" xfId="34678" xr:uid="{00000000-0005-0000-0000-000079870000}"/>
    <cellStyle name="Notas 4 13 2 4 2" xfId="34679" xr:uid="{00000000-0005-0000-0000-00007A870000}"/>
    <cellStyle name="Notas 4 13 2 5" xfId="34680" xr:uid="{00000000-0005-0000-0000-00007B870000}"/>
    <cellStyle name="Notas 4 13 2 5 2" xfId="34681" xr:uid="{00000000-0005-0000-0000-00007C870000}"/>
    <cellStyle name="Notas 4 13 2 6" xfId="34682" xr:uid="{00000000-0005-0000-0000-00007D870000}"/>
    <cellStyle name="Notas 4 13 2 6 2" xfId="34683" xr:uid="{00000000-0005-0000-0000-00007E870000}"/>
    <cellStyle name="Notas 4 13 2 7" xfId="34684" xr:uid="{00000000-0005-0000-0000-00007F870000}"/>
    <cellStyle name="Notas 4 13 3" xfId="34685" xr:uid="{00000000-0005-0000-0000-000080870000}"/>
    <cellStyle name="Notas 4 13 3 2" xfId="34686" xr:uid="{00000000-0005-0000-0000-000081870000}"/>
    <cellStyle name="Notas 4 13 3 2 2" xfId="34687" xr:uid="{00000000-0005-0000-0000-000082870000}"/>
    <cellStyle name="Notas 4 13 3 3" xfId="34688" xr:uid="{00000000-0005-0000-0000-000083870000}"/>
    <cellStyle name="Notas 4 13 3 4" xfId="34689" xr:uid="{00000000-0005-0000-0000-000084870000}"/>
    <cellStyle name="Notas 4 13 3 5" xfId="34690" xr:uid="{00000000-0005-0000-0000-000085870000}"/>
    <cellStyle name="Notas 4 13 3 6" xfId="34691" xr:uid="{00000000-0005-0000-0000-000086870000}"/>
    <cellStyle name="Notas 4 13 3 7" xfId="34692" xr:uid="{00000000-0005-0000-0000-000087870000}"/>
    <cellStyle name="Notas 4 13 4" xfId="34693" xr:uid="{00000000-0005-0000-0000-000088870000}"/>
    <cellStyle name="Notas 4 13 4 2" xfId="34694" xr:uid="{00000000-0005-0000-0000-000089870000}"/>
    <cellStyle name="Notas 4 13 4 2 2" xfId="34695" xr:uid="{00000000-0005-0000-0000-00008A870000}"/>
    <cellStyle name="Notas 4 13 4 3" xfId="34696" xr:uid="{00000000-0005-0000-0000-00008B870000}"/>
    <cellStyle name="Notas 4 13 4 4" xfId="34697" xr:uid="{00000000-0005-0000-0000-00008C870000}"/>
    <cellStyle name="Notas 4 13 4 5" xfId="34698" xr:uid="{00000000-0005-0000-0000-00008D870000}"/>
    <cellStyle name="Notas 4 13 4 6" xfId="34699" xr:uid="{00000000-0005-0000-0000-00008E870000}"/>
    <cellStyle name="Notas 4 13 4 7" xfId="34700" xr:uid="{00000000-0005-0000-0000-00008F870000}"/>
    <cellStyle name="Notas 4 13 5" xfId="34701" xr:uid="{00000000-0005-0000-0000-000090870000}"/>
    <cellStyle name="Notas 4 13 5 2" xfId="34702" xr:uid="{00000000-0005-0000-0000-000091870000}"/>
    <cellStyle name="Notas 4 13 5 3" xfId="34703" xr:uid="{00000000-0005-0000-0000-000092870000}"/>
    <cellStyle name="Notas 4 13 5 4" xfId="34704" xr:uid="{00000000-0005-0000-0000-000093870000}"/>
    <cellStyle name="Notas 4 13 5 5" xfId="34705" xr:uid="{00000000-0005-0000-0000-000094870000}"/>
    <cellStyle name="Notas 4 13 5 6" xfId="34706" xr:uid="{00000000-0005-0000-0000-000095870000}"/>
    <cellStyle name="Notas 4 13 5 7" xfId="34707" xr:uid="{00000000-0005-0000-0000-000096870000}"/>
    <cellStyle name="Notas 4 13 6" xfId="34708" xr:uid="{00000000-0005-0000-0000-000097870000}"/>
    <cellStyle name="Notas 4 13 6 2" xfId="34709" xr:uid="{00000000-0005-0000-0000-000098870000}"/>
    <cellStyle name="Notas 4 13 6 3" xfId="34710" xr:uid="{00000000-0005-0000-0000-000099870000}"/>
    <cellStyle name="Notas 4 13 6 4" xfId="34711" xr:uid="{00000000-0005-0000-0000-00009A870000}"/>
    <cellStyle name="Notas 4 13 6 5" xfId="34712" xr:uid="{00000000-0005-0000-0000-00009B870000}"/>
    <cellStyle name="Notas 4 13 6 6" xfId="34713" xr:uid="{00000000-0005-0000-0000-00009C870000}"/>
    <cellStyle name="Notas 4 13 7" xfId="34714" xr:uid="{00000000-0005-0000-0000-00009D870000}"/>
    <cellStyle name="Notas 4 13 7 2" xfId="34715" xr:uid="{00000000-0005-0000-0000-00009E870000}"/>
    <cellStyle name="Notas 4 13 7 3" xfId="34716" xr:uid="{00000000-0005-0000-0000-00009F870000}"/>
    <cellStyle name="Notas 4 13 7 4" xfId="34717" xr:uid="{00000000-0005-0000-0000-0000A0870000}"/>
    <cellStyle name="Notas 4 13 7 5" xfId="34718" xr:uid="{00000000-0005-0000-0000-0000A1870000}"/>
    <cellStyle name="Notas 4 13 7 6" xfId="34719" xr:uid="{00000000-0005-0000-0000-0000A2870000}"/>
    <cellStyle name="Notas 4 13 8" xfId="34720" xr:uid="{00000000-0005-0000-0000-0000A3870000}"/>
    <cellStyle name="Notas 4 13 8 2" xfId="34721" xr:uid="{00000000-0005-0000-0000-0000A4870000}"/>
    <cellStyle name="Notas 4 13 8 3" xfId="34722" xr:uid="{00000000-0005-0000-0000-0000A5870000}"/>
    <cellStyle name="Notas 4 13 8 4" xfId="34723" xr:uid="{00000000-0005-0000-0000-0000A6870000}"/>
    <cellStyle name="Notas 4 13 8 5" xfId="34724" xr:uid="{00000000-0005-0000-0000-0000A7870000}"/>
    <cellStyle name="Notas 4 13 8 6" xfId="34725" xr:uid="{00000000-0005-0000-0000-0000A8870000}"/>
    <cellStyle name="Notas 4 13 9" xfId="34726" xr:uid="{00000000-0005-0000-0000-0000A9870000}"/>
    <cellStyle name="Notas 4 14" xfId="34727" xr:uid="{00000000-0005-0000-0000-0000AA870000}"/>
    <cellStyle name="Notas 4 14 2" xfId="34728" xr:uid="{00000000-0005-0000-0000-0000AB870000}"/>
    <cellStyle name="Notas 4 14 2 2" xfId="34729" xr:uid="{00000000-0005-0000-0000-0000AC870000}"/>
    <cellStyle name="Notas 4 14 2 2 2" xfId="34730" xr:uid="{00000000-0005-0000-0000-0000AD870000}"/>
    <cellStyle name="Notas 4 14 2 3" xfId="34731" xr:uid="{00000000-0005-0000-0000-0000AE870000}"/>
    <cellStyle name="Notas 4 14 2 4" xfId="34732" xr:uid="{00000000-0005-0000-0000-0000AF870000}"/>
    <cellStyle name="Notas 4 14 2 5" xfId="34733" xr:uid="{00000000-0005-0000-0000-0000B0870000}"/>
    <cellStyle name="Notas 4 14 2 6" xfId="34734" xr:uid="{00000000-0005-0000-0000-0000B1870000}"/>
    <cellStyle name="Notas 4 14 2 7" xfId="34735" xr:uid="{00000000-0005-0000-0000-0000B2870000}"/>
    <cellStyle name="Notas 4 14 3" xfId="34736" xr:uid="{00000000-0005-0000-0000-0000B3870000}"/>
    <cellStyle name="Notas 4 14 3 2" xfId="34737" xr:uid="{00000000-0005-0000-0000-0000B4870000}"/>
    <cellStyle name="Notas 4 14 3 3" xfId="34738" xr:uid="{00000000-0005-0000-0000-0000B5870000}"/>
    <cellStyle name="Notas 4 14 4" xfId="34739" xr:uid="{00000000-0005-0000-0000-0000B6870000}"/>
    <cellStyle name="Notas 4 14 4 2" xfId="34740" xr:uid="{00000000-0005-0000-0000-0000B7870000}"/>
    <cellStyle name="Notas 4 14 4 3" xfId="34741" xr:uid="{00000000-0005-0000-0000-0000B8870000}"/>
    <cellStyle name="Notas 4 14 5" xfId="34742" xr:uid="{00000000-0005-0000-0000-0000B9870000}"/>
    <cellStyle name="Notas 4 14 5 2" xfId="34743" xr:uid="{00000000-0005-0000-0000-0000BA870000}"/>
    <cellStyle name="Notas 4 14 6" xfId="34744" xr:uid="{00000000-0005-0000-0000-0000BB870000}"/>
    <cellStyle name="Notas 4 14 7" xfId="34745" xr:uid="{00000000-0005-0000-0000-0000BC870000}"/>
    <cellStyle name="Notas 4 15" xfId="34746" xr:uid="{00000000-0005-0000-0000-0000BD870000}"/>
    <cellStyle name="Notas 4 15 2" xfId="34747" xr:uid="{00000000-0005-0000-0000-0000BE870000}"/>
    <cellStyle name="Notas 4 15 2 2" xfId="34748" xr:uid="{00000000-0005-0000-0000-0000BF870000}"/>
    <cellStyle name="Notas 4 15 2 2 2" xfId="34749" xr:uid="{00000000-0005-0000-0000-0000C0870000}"/>
    <cellStyle name="Notas 4 15 2 3" xfId="34750" xr:uid="{00000000-0005-0000-0000-0000C1870000}"/>
    <cellStyle name="Notas 4 15 2 4" xfId="34751" xr:uid="{00000000-0005-0000-0000-0000C2870000}"/>
    <cellStyle name="Notas 4 15 2 5" xfId="34752" xr:uid="{00000000-0005-0000-0000-0000C3870000}"/>
    <cellStyle name="Notas 4 15 2 6" xfId="34753" xr:uid="{00000000-0005-0000-0000-0000C4870000}"/>
    <cellStyle name="Notas 4 15 2 7" xfId="34754" xr:uid="{00000000-0005-0000-0000-0000C5870000}"/>
    <cellStyle name="Notas 4 15 3" xfId="34755" xr:uid="{00000000-0005-0000-0000-0000C6870000}"/>
    <cellStyle name="Notas 4 15 3 2" xfId="34756" xr:uid="{00000000-0005-0000-0000-0000C7870000}"/>
    <cellStyle name="Notas 4 15 3 3" xfId="34757" xr:uid="{00000000-0005-0000-0000-0000C8870000}"/>
    <cellStyle name="Notas 4 15 4" xfId="34758" xr:uid="{00000000-0005-0000-0000-0000C9870000}"/>
    <cellStyle name="Notas 4 15 4 2" xfId="34759" xr:uid="{00000000-0005-0000-0000-0000CA870000}"/>
    <cellStyle name="Notas 4 15 4 3" xfId="34760" xr:uid="{00000000-0005-0000-0000-0000CB870000}"/>
    <cellStyle name="Notas 4 15 5" xfId="34761" xr:uid="{00000000-0005-0000-0000-0000CC870000}"/>
    <cellStyle name="Notas 4 15 5 2" xfId="34762" xr:uid="{00000000-0005-0000-0000-0000CD870000}"/>
    <cellStyle name="Notas 4 15 6" xfId="34763" xr:uid="{00000000-0005-0000-0000-0000CE870000}"/>
    <cellStyle name="Notas 4 15 7" xfId="34764" xr:uid="{00000000-0005-0000-0000-0000CF870000}"/>
    <cellStyle name="Notas 4 16" xfId="34765" xr:uid="{00000000-0005-0000-0000-0000D0870000}"/>
    <cellStyle name="Notas 4 16 2" xfId="34766" xr:uid="{00000000-0005-0000-0000-0000D1870000}"/>
    <cellStyle name="Notas 4 16 2 2" xfId="34767" xr:uid="{00000000-0005-0000-0000-0000D2870000}"/>
    <cellStyle name="Notas 4 16 2 2 2" xfId="34768" xr:uid="{00000000-0005-0000-0000-0000D3870000}"/>
    <cellStyle name="Notas 4 16 2 3" xfId="34769" xr:uid="{00000000-0005-0000-0000-0000D4870000}"/>
    <cellStyle name="Notas 4 16 2 4" xfId="34770" xr:uid="{00000000-0005-0000-0000-0000D5870000}"/>
    <cellStyle name="Notas 4 16 2 5" xfId="34771" xr:uid="{00000000-0005-0000-0000-0000D6870000}"/>
    <cellStyle name="Notas 4 16 2 6" xfId="34772" xr:uid="{00000000-0005-0000-0000-0000D7870000}"/>
    <cellStyle name="Notas 4 16 2 7" xfId="34773" xr:uid="{00000000-0005-0000-0000-0000D8870000}"/>
    <cellStyle name="Notas 4 16 3" xfId="34774" xr:uid="{00000000-0005-0000-0000-0000D9870000}"/>
    <cellStyle name="Notas 4 16 3 2" xfId="34775" xr:uid="{00000000-0005-0000-0000-0000DA870000}"/>
    <cellStyle name="Notas 4 16 3 3" xfId="34776" xr:uid="{00000000-0005-0000-0000-0000DB870000}"/>
    <cellStyle name="Notas 4 16 4" xfId="34777" xr:uid="{00000000-0005-0000-0000-0000DC870000}"/>
    <cellStyle name="Notas 4 16 4 2" xfId="34778" xr:uid="{00000000-0005-0000-0000-0000DD870000}"/>
    <cellStyle name="Notas 4 16 4 3" xfId="34779" xr:uid="{00000000-0005-0000-0000-0000DE870000}"/>
    <cellStyle name="Notas 4 16 5" xfId="34780" xr:uid="{00000000-0005-0000-0000-0000DF870000}"/>
    <cellStyle name="Notas 4 16 5 2" xfId="34781" xr:uid="{00000000-0005-0000-0000-0000E0870000}"/>
    <cellStyle name="Notas 4 16 6" xfId="34782" xr:uid="{00000000-0005-0000-0000-0000E1870000}"/>
    <cellStyle name="Notas 4 16 7" xfId="34783" xr:uid="{00000000-0005-0000-0000-0000E2870000}"/>
    <cellStyle name="Notas 4 17" xfId="34784" xr:uid="{00000000-0005-0000-0000-0000E3870000}"/>
    <cellStyle name="Notas 4 17 2" xfId="34785" xr:uid="{00000000-0005-0000-0000-0000E4870000}"/>
    <cellStyle name="Notas 4 17 2 2" xfId="34786" xr:uid="{00000000-0005-0000-0000-0000E5870000}"/>
    <cellStyle name="Notas 4 17 2 2 2" xfId="34787" xr:uid="{00000000-0005-0000-0000-0000E6870000}"/>
    <cellStyle name="Notas 4 17 2 3" xfId="34788" xr:uid="{00000000-0005-0000-0000-0000E7870000}"/>
    <cellStyle name="Notas 4 17 2 4" xfId="34789" xr:uid="{00000000-0005-0000-0000-0000E8870000}"/>
    <cellStyle name="Notas 4 17 2 5" xfId="34790" xr:uid="{00000000-0005-0000-0000-0000E9870000}"/>
    <cellStyle name="Notas 4 17 2 6" xfId="34791" xr:uid="{00000000-0005-0000-0000-0000EA870000}"/>
    <cellStyle name="Notas 4 17 2 7" xfId="34792" xr:uid="{00000000-0005-0000-0000-0000EB870000}"/>
    <cellStyle name="Notas 4 17 3" xfId="34793" xr:uid="{00000000-0005-0000-0000-0000EC870000}"/>
    <cellStyle name="Notas 4 17 3 2" xfId="34794" xr:uid="{00000000-0005-0000-0000-0000ED870000}"/>
    <cellStyle name="Notas 4 17 3 3" xfId="34795" xr:uid="{00000000-0005-0000-0000-0000EE870000}"/>
    <cellStyle name="Notas 4 17 4" xfId="34796" xr:uid="{00000000-0005-0000-0000-0000EF870000}"/>
    <cellStyle name="Notas 4 17 4 2" xfId="34797" xr:uid="{00000000-0005-0000-0000-0000F0870000}"/>
    <cellStyle name="Notas 4 17 4 3" xfId="34798" xr:uid="{00000000-0005-0000-0000-0000F1870000}"/>
    <cellStyle name="Notas 4 17 5" xfId="34799" xr:uid="{00000000-0005-0000-0000-0000F2870000}"/>
    <cellStyle name="Notas 4 17 5 2" xfId="34800" xr:uid="{00000000-0005-0000-0000-0000F3870000}"/>
    <cellStyle name="Notas 4 17 6" xfId="34801" xr:uid="{00000000-0005-0000-0000-0000F4870000}"/>
    <cellStyle name="Notas 4 17 7" xfId="34802" xr:uid="{00000000-0005-0000-0000-0000F5870000}"/>
    <cellStyle name="Notas 4 18" xfId="34803" xr:uid="{00000000-0005-0000-0000-0000F6870000}"/>
    <cellStyle name="Notas 4 18 2" xfId="34804" xr:uid="{00000000-0005-0000-0000-0000F7870000}"/>
    <cellStyle name="Notas 4 18 2 2" xfId="34805" xr:uid="{00000000-0005-0000-0000-0000F8870000}"/>
    <cellStyle name="Notas 4 18 2 2 2" xfId="34806" xr:uid="{00000000-0005-0000-0000-0000F9870000}"/>
    <cellStyle name="Notas 4 18 2 3" xfId="34807" xr:uid="{00000000-0005-0000-0000-0000FA870000}"/>
    <cellStyle name="Notas 4 18 2 4" xfId="34808" xr:uid="{00000000-0005-0000-0000-0000FB870000}"/>
    <cellStyle name="Notas 4 18 2 5" xfId="34809" xr:uid="{00000000-0005-0000-0000-0000FC870000}"/>
    <cellStyle name="Notas 4 18 2 6" xfId="34810" xr:uid="{00000000-0005-0000-0000-0000FD870000}"/>
    <cellStyle name="Notas 4 18 2 7" xfId="34811" xr:uid="{00000000-0005-0000-0000-0000FE870000}"/>
    <cellStyle name="Notas 4 18 3" xfId="34812" xr:uid="{00000000-0005-0000-0000-0000FF870000}"/>
    <cellStyle name="Notas 4 18 3 2" xfId="34813" xr:uid="{00000000-0005-0000-0000-000000880000}"/>
    <cellStyle name="Notas 4 18 3 3" xfId="34814" xr:uid="{00000000-0005-0000-0000-000001880000}"/>
    <cellStyle name="Notas 4 18 4" xfId="34815" xr:uid="{00000000-0005-0000-0000-000002880000}"/>
    <cellStyle name="Notas 4 18 4 2" xfId="34816" xr:uid="{00000000-0005-0000-0000-000003880000}"/>
    <cellStyle name="Notas 4 18 4 3" xfId="34817" xr:uid="{00000000-0005-0000-0000-000004880000}"/>
    <cellStyle name="Notas 4 18 5" xfId="34818" xr:uid="{00000000-0005-0000-0000-000005880000}"/>
    <cellStyle name="Notas 4 18 5 2" xfId="34819" xr:uid="{00000000-0005-0000-0000-000006880000}"/>
    <cellStyle name="Notas 4 18 6" xfId="34820" xr:uid="{00000000-0005-0000-0000-000007880000}"/>
    <cellStyle name="Notas 4 18 7" xfId="34821" xr:uid="{00000000-0005-0000-0000-000008880000}"/>
    <cellStyle name="Notas 4 19" xfId="34822" xr:uid="{00000000-0005-0000-0000-000009880000}"/>
    <cellStyle name="Notas 4 19 2" xfId="34823" xr:uid="{00000000-0005-0000-0000-00000A880000}"/>
    <cellStyle name="Notas 4 19 2 2" xfId="34824" xr:uid="{00000000-0005-0000-0000-00000B880000}"/>
    <cellStyle name="Notas 4 19 2 2 2" xfId="34825" xr:uid="{00000000-0005-0000-0000-00000C880000}"/>
    <cellStyle name="Notas 4 19 2 3" xfId="34826" xr:uid="{00000000-0005-0000-0000-00000D880000}"/>
    <cellStyle name="Notas 4 19 2 4" xfId="34827" xr:uid="{00000000-0005-0000-0000-00000E880000}"/>
    <cellStyle name="Notas 4 19 2 5" xfId="34828" xr:uid="{00000000-0005-0000-0000-00000F880000}"/>
    <cellStyle name="Notas 4 19 2 6" xfId="34829" xr:uid="{00000000-0005-0000-0000-000010880000}"/>
    <cellStyle name="Notas 4 19 2 7" xfId="34830" xr:uid="{00000000-0005-0000-0000-000011880000}"/>
    <cellStyle name="Notas 4 19 3" xfId="34831" xr:uid="{00000000-0005-0000-0000-000012880000}"/>
    <cellStyle name="Notas 4 19 3 2" xfId="34832" xr:uid="{00000000-0005-0000-0000-000013880000}"/>
    <cellStyle name="Notas 4 19 3 3" xfId="34833" xr:uid="{00000000-0005-0000-0000-000014880000}"/>
    <cellStyle name="Notas 4 19 4" xfId="34834" xr:uid="{00000000-0005-0000-0000-000015880000}"/>
    <cellStyle name="Notas 4 19 4 2" xfId="34835" xr:uid="{00000000-0005-0000-0000-000016880000}"/>
    <cellStyle name="Notas 4 19 4 3" xfId="34836" xr:uid="{00000000-0005-0000-0000-000017880000}"/>
    <cellStyle name="Notas 4 19 5" xfId="34837" xr:uid="{00000000-0005-0000-0000-000018880000}"/>
    <cellStyle name="Notas 4 19 5 2" xfId="34838" xr:uid="{00000000-0005-0000-0000-000019880000}"/>
    <cellStyle name="Notas 4 19 6" xfId="34839" xr:uid="{00000000-0005-0000-0000-00001A880000}"/>
    <cellStyle name="Notas 4 19 7" xfId="34840" xr:uid="{00000000-0005-0000-0000-00001B880000}"/>
    <cellStyle name="Notas 4 2" xfId="34841" xr:uid="{00000000-0005-0000-0000-00001C880000}"/>
    <cellStyle name="Notas 4 2 10" xfId="34842" xr:uid="{00000000-0005-0000-0000-00001D880000}"/>
    <cellStyle name="Notas 4 2 10 2" xfId="34843" xr:uid="{00000000-0005-0000-0000-00001E880000}"/>
    <cellStyle name="Notas 4 2 10 2 2" xfId="34844" xr:uid="{00000000-0005-0000-0000-00001F880000}"/>
    <cellStyle name="Notas 4 2 10 2 2 2" xfId="34845" xr:uid="{00000000-0005-0000-0000-000020880000}"/>
    <cellStyle name="Notas 4 2 10 2 3" xfId="34846" xr:uid="{00000000-0005-0000-0000-000021880000}"/>
    <cellStyle name="Notas 4 2 10 2 4" xfId="34847" xr:uid="{00000000-0005-0000-0000-000022880000}"/>
    <cellStyle name="Notas 4 2 10 2 5" xfId="34848" xr:uid="{00000000-0005-0000-0000-000023880000}"/>
    <cellStyle name="Notas 4 2 10 2 6" xfId="34849" xr:uid="{00000000-0005-0000-0000-000024880000}"/>
    <cellStyle name="Notas 4 2 10 2 7" xfId="34850" xr:uid="{00000000-0005-0000-0000-000025880000}"/>
    <cellStyle name="Notas 4 2 10 3" xfId="34851" xr:uid="{00000000-0005-0000-0000-000026880000}"/>
    <cellStyle name="Notas 4 2 10 3 2" xfId="34852" xr:uid="{00000000-0005-0000-0000-000027880000}"/>
    <cellStyle name="Notas 4 2 10 3 3" xfId="34853" xr:uid="{00000000-0005-0000-0000-000028880000}"/>
    <cellStyle name="Notas 4 2 10 4" xfId="34854" xr:uid="{00000000-0005-0000-0000-000029880000}"/>
    <cellStyle name="Notas 4 2 10 4 2" xfId="34855" xr:uid="{00000000-0005-0000-0000-00002A880000}"/>
    <cellStyle name="Notas 4 2 10 4 3" xfId="34856" xr:uid="{00000000-0005-0000-0000-00002B880000}"/>
    <cellStyle name="Notas 4 2 10 5" xfId="34857" xr:uid="{00000000-0005-0000-0000-00002C880000}"/>
    <cellStyle name="Notas 4 2 10 5 2" xfId="34858" xr:uid="{00000000-0005-0000-0000-00002D880000}"/>
    <cellStyle name="Notas 4 2 10 6" xfId="34859" xr:uid="{00000000-0005-0000-0000-00002E880000}"/>
    <cellStyle name="Notas 4 2 10 7" xfId="34860" xr:uid="{00000000-0005-0000-0000-00002F880000}"/>
    <cellStyle name="Notas 4 2 11" xfId="34861" xr:uid="{00000000-0005-0000-0000-000030880000}"/>
    <cellStyle name="Notas 4 2 11 2" xfId="34862" xr:uid="{00000000-0005-0000-0000-000031880000}"/>
    <cellStyle name="Notas 4 2 11 2 2" xfId="34863" xr:uid="{00000000-0005-0000-0000-000032880000}"/>
    <cellStyle name="Notas 4 2 11 2 2 2" xfId="34864" xr:uid="{00000000-0005-0000-0000-000033880000}"/>
    <cellStyle name="Notas 4 2 11 2 3" xfId="34865" xr:uid="{00000000-0005-0000-0000-000034880000}"/>
    <cellStyle name="Notas 4 2 11 2 4" xfId="34866" xr:uid="{00000000-0005-0000-0000-000035880000}"/>
    <cellStyle name="Notas 4 2 11 2 5" xfId="34867" xr:uid="{00000000-0005-0000-0000-000036880000}"/>
    <cellStyle name="Notas 4 2 11 2 6" xfId="34868" xr:uid="{00000000-0005-0000-0000-000037880000}"/>
    <cellStyle name="Notas 4 2 11 2 7" xfId="34869" xr:uid="{00000000-0005-0000-0000-000038880000}"/>
    <cellStyle name="Notas 4 2 11 3" xfId="34870" xr:uid="{00000000-0005-0000-0000-000039880000}"/>
    <cellStyle name="Notas 4 2 11 3 2" xfId="34871" xr:uid="{00000000-0005-0000-0000-00003A880000}"/>
    <cellStyle name="Notas 4 2 11 3 3" xfId="34872" xr:uid="{00000000-0005-0000-0000-00003B880000}"/>
    <cellStyle name="Notas 4 2 11 4" xfId="34873" xr:uid="{00000000-0005-0000-0000-00003C880000}"/>
    <cellStyle name="Notas 4 2 11 4 2" xfId="34874" xr:uid="{00000000-0005-0000-0000-00003D880000}"/>
    <cellStyle name="Notas 4 2 11 4 3" xfId="34875" xr:uid="{00000000-0005-0000-0000-00003E880000}"/>
    <cellStyle name="Notas 4 2 11 5" xfId="34876" xr:uid="{00000000-0005-0000-0000-00003F880000}"/>
    <cellStyle name="Notas 4 2 11 5 2" xfId="34877" xr:uid="{00000000-0005-0000-0000-000040880000}"/>
    <cellStyle name="Notas 4 2 11 6" xfId="34878" xr:uid="{00000000-0005-0000-0000-000041880000}"/>
    <cellStyle name="Notas 4 2 11 7" xfId="34879" xr:uid="{00000000-0005-0000-0000-000042880000}"/>
    <cellStyle name="Notas 4 2 12" xfId="34880" xr:uid="{00000000-0005-0000-0000-000043880000}"/>
    <cellStyle name="Notas 4 2 12 2" xfId="34881" xr:uid="{00000000-0005-0000-0000-000044880000}"/>
    <cellStyle name="Notas 4 2 12 2 2" xfId="34882" xr:uid="{00000000-0005-0000-0000-000045880000}"/>
    <cellStyle name="Notas 4 2 12 2 3" xfId="34883" xr:uid="{00000000-0005-0000-0000-000046880000}"/>
    <cellStyle name="Notas 4 2 12 2 4" xfId="34884" xr:uid="{00000000-0005-0000-0000-000047880000}"/>
    <cellStyle name="Notas 4 2 12 3" xfId="34885" xr:uid="{00000000-0005-0000-0000-000048880000}"/>
    <cellStyle name="Notas 4 2 12 3 2" xfId="34886" xr:uid="{00000000-0005-0000-0000-000049880000}"/>
    <cellStyle name="Notas 4 2 12 3 3" xfId="34887" xr:uid="{00000000-0005-0000-0000-00004A880000}"/>
    <cellStyle name="Notas 4 2 12 4" xfId="34888" xr:uid="{00000000-0005-0000-0000-00004B880000}"/>
    <cellStyle name="Notas 4 2 12 4 2" xfId="34889" xr:uid="{00000000-0005-0000-0000-00004C880000}"/>
    <cellStyle name="Notas 4 2 12 5" xfId="34890" xr:uid="{00000000-0005-0000-0000-00004D880000}"/>
    <cellStyle name="Notas 4 2 12 5 2" xfId="34891" xr:uid="{00000000-0005-0000-0000-00004E880000}"/>
    <cellStyle name="Notas 4 2 12 6" xfId="34892" xr:uid="{00000000-0005-0000-0000-00004F880000}"/>
    <cellStyle name="Notas 4 2 12 7" xfId="34893" xr:uid="{00000000-0005-0000-0000-000050880000}"/>
    <cellStyle name="Notas 4 2 13" xfId="34894" xr:uid="{00000000-0005-0000-0000-000051880000}"/>
    <cellStyle name="Notas 4 2 13 2" xfId="34895" xr:uid="{00000000-0005-0000-0000-000052880000}"/>
    <cellStyle name="Notas 4 2 13 2 2" xfId="34896" xr:uid="{00000000-0005-0000-0000-000053880000}"/>
    <cellStyle name="Notas 4 2 13 3" xfId="34897" xr:uid="{00000000-0005-0000-0000-000054880000}"/>
    <cellStyle name="Notas 4 2 13 4" xfId="34898" xr:uid="{00000000-0005-0000-0000-000055880000}"/>
    <cellStyle name="Notas 4 2 13 5" xfId="34899" xr:uid="{00000000-0005-0000-0000-000056880000}"/>
    <cellStyle name="Notas 4 2 13 6" xfId="34900" xr:uid="{00000000-0005-0000-0000-000057880000}"/>
    <cellStyle name="Notas 4 2 13 7" xfId="34901" xr:uid="{00000000-0005-0000-0000-000058880000}"/>
    <cellStyle name="Notas 4 2 14" xfId="34902" xr:uid="{00000000-0005-0000-0000-000059880000}"/>
    <cellStyle name="Notas 4 2 14 2" xfId="34903" xr:uid="{00000000-0005-0000-0000-00005A880000}"/>
    <cellStyle name="Notas 4 2 14 2 2" xfId="34904" xr:uid="{00000000-0005-0000-0000-00005B880000}"/>
    <cellStyle name="Notas 4 2 14 3" xfId="34905" xr:uid="{00000000-0005-0000-0000-00005C880000}"/>
    <cellStyle name="Notas 4 2 14 4" xfId="34906" xr:uid="{00000000-0005-0000-0000-00005D880000}"/>
    <cellStyle name="Notas 4 2 14 5" xfId="34907" xr:uid="{00000000-0005-0000-0000-00005E880000}"/>
    <cellStyle name="Notas 4 2 14 6" xfId="34908" xr:uid="{00000000-0005-0000-0000-00005F880000}"/>
    <cellStyle name="Notas 4 2 14 7" xfId="34909" xr:uid="{00000000-0005-0000-0000-000060880000}"/>
    <cellStyle name="Notas 4 2 15" xfId="34910" xr:uid="{00000000-0005-0000-0000-000061880000}"/>
    <cellStyle name="Notas 4 2 15 2" xfId="34911" xr:uid="{00000000-0005-0000-0000-000062880000}"/>
    <cellStyle name="Notas 4 2 15 3" xfId="34912" xr:uid="{00000000-0005-0000-0000-000063880000}"/>
    <cellStyle name="Notas 4 2 15 4" xfId="34913" xr:uid="{00000000-0005-0000-0000-000064880000}"/>
    <cellStyle name="Notas 4 2 15 5" xfId="34914" xr:uid="{00000000-0005-0000-0000-000065880000}"/>
    <cellStyle name="Notas 4 2 15 6" xfId="34915" xr:uid="{00000000-0005-0000-0000-000066880000}"/>
    <cellStyle name="Notas 4 2 15 7" xfId="34916" xr:uid="{00000000-0005-0000-0000-000067880000}"/>
    <cellStyle name="Notas 4 2 16" xfId="34917" xr:uid="{00000000-0005-0000-0000-000068880000}"/>
    <cellStyle name="Notas 4 2 16 2" xfId="34918" xr:uid="{00000000-0005-0000-0000-000069880000}"/>
    <cellStyle name="Notas 4 2 17" xfId="34919" xr:uid="{00000000-0005-0000-0000-00006A880000}"/>
    <cellStyle name="Notas 4 2 17 2" xfId="34920" xr:uid="{00000000-0005-0000-0000-00006B880000}"/>
    <cellStyle name="Notas 4 2 18" xfId="34921" xr:uid="{00000000-0005-0000-0000-00006C880000}"/>
    <cellStyle name="Notas 4 2 19" xfId="34922" xr:uid="{00000000-0005-0000-0000-00006D880000}"/>
    <cellStyle name="Notas 4 2 2" xfId="34923" xr:uid="{00000000-0005-0000-0000-00006E880000}"/>
    <cellStyle name="Notas 4 2 2 10" xfId="34924" xr:uid="{00000000-0005-0000-0000-00006F880000}"/>
    <cellStyle name="Notas 4 2 2 10 2" xfId="34925" xr:uid="{00000000-0005-0000-0000-000070880000}"/>
    <cellStyle name="Notas 4 2 2 10 3" xfId="34926" xr:uid="{00000000-0005-0000-0000-000071880000}"/>
    <cellStyle name="Notas 4 2 2 10 4" xfId="34927" xr:uid="{00000000-0005-0000-0000-000072880000}"/>
    <cellStyle name="Notas 4 2 2 10 5" xfId="34928" xr:uid="{00000000-0005-0000-0000-000073880000}"/>
    <cellStyle name="Notas 4 2 2 10 6" xfId="34929" xr:uid="{00000000-0005-0000-0000-000074880000}"/>
    <cellStyle name="Notas 4 2 2 11" xfId="34930" xr:uid="{00000000-0005-0000-0000-000075880000}"/>
    <cellStyle name="Notas 4 2 2 11 2" xfId="34931" xr:uid="{00000000-0005-0000-0000-000076880000}"/>
    <cellStyle name="Notas 4 2 2 11 3" xfId="34932" xr:uid="{00000000-0005-0000-0000-000077880000}"/>
    <cellStyle name="Notas 4 2 2 11 4" xfId="34933" xr:uid="{00000000-0005-0000-0000-000078880000}"/>
    <cellStyle name="Notas 4 2 2 11 5" xfId="34934" xr:uid="{00000000-0005-0000-0000-000079880000}"/>
    <cellStyle name="Notas 4 2 2 11 6" xfId="34935" xr:uid="{00000000-0005-0000-0000-00007A880000}"/>
    <cellStyle name="Notas 4 2 2 12" xfId="34936" xr:uid="{00000000-0005-0000-0000-00007B880000}"/>
    <cellStyle name="Notas 4 2 2 12 2" xfId="34937" xr:uid="{00000000-0005-0000-0000-00007C880000}"/>
    <cellStyle name="Notas 4 2 2 12 3" xfId="34938" xr:uid="{00000000-0005-0000-0000-00007D880000}"/>
    <cellStyle name="Notas 4 2 2 12 4" xfId="34939" xr:uid="{00000000-0005-0000-0000-00007E880000}"/>
    <cellStyle name="Notas 4 2 2 12 5" xfId="34940" xr:uid="{00000000-0005-0000-0000-00007F880000}"/>
    <cellStyle name="Notas 4 2 2 12 6" xfId="34941" xr:uid="{00000000-0005-0000-0000-000080880000}"/>
    <cellStyle name="Notas 4 2 2 13" xfId="34942" xr:uid="{00000000-0005-0000-0000-000081880000}"/>
    <cellStyle name="Notas 4 2 2 13 2" xfId="34943" xr:uid="{00000000-0005-0000-0000-000082880000}"/>
    <cellStyle name="Notas 4 2 2 13 3" xfId="34944" xr:uid="{00000000-0005-0000-0000-000083880000}"/>
    <cellStyle name="Notas 4 2 2 13 4" xfId="34945" xr:uid="{00000000-0005-0000-0000-000084880000}"/>
    <cellStyle name="Notas 4 2 2 13 5" xfId="34946" xr:uid="{00000000-0005-0000-0000-000085880000}"/>
    <cellStyle name="Notas 4 2 2 13 6" xfId="34947" xr:uid="{00000000-0005-0000-0000-000086880000}"/>
    <cellStyle name="Notas 4 2 2 14" xfId="34948" xr:uid="{00000000-0005-0000-0000-000087880000}"/>
    <cellStyle name="Notas 4 2 2 14 2" xfId="34949" xr:uid="{00000000-0005-0000-0000-000088880000}"/>
    <cellStyle name="Notas 4 2 2 14 3" xfId="34950" xr:uid="{00000000-0005-0000-0000-000089880000}"/>
    <cellStyle name="Notas 4 2 2 14 4" xfId="34951" xr:uid="{00000000-0005-0000-0000-00008A880000}"/>
    <cellStyle name="Notas 4 2 2 14 5" xfId="34952" xr:uid="{00000000-0005-0000-0000-00008B880000}"/>
    <cellStyle name="Notas 4 2 2 14 6" xfId="34953" xr:uid="{00000000-0005-0000-0000-00008C880000}"/>
    <cellStyle name="Notas 4 2 2 15" xfId="34954" xr:uid="{00000000-0005-0000-0000-00008D880000}"/>
    <cellStyle name="Notas 4 2 2 16" xfId="34955" xr:uid="{00000000-0005-0000-0000-00008E880000}"/>
    <cellStyle name="Notas 4 2 2 17" xfId="34956" xr:uid="{00000000-0005-0000-0000-00008F880000}"/>
    <cellStyle name="Notas 4 2 2 18" xfId="34957" xr:uid="{00000000-0005-0000-0000-000090880000}"/>
    <cellStyle name="Notas 4 2 2 19" xfId="34958" xr:uid="{00000000-0005-0000-0000-000091880000}"/>
    <cellStyle name="Notas 4 2 2 2" xfId="34959" xr:uid="{00000000-0005-0000-0000-000092880000}"/>
    <cellStyle name="Notas 4 2 2 2 10" xfId="34960" xr:uid="{00000000-0005-0000-0000-000093880000}"/>
    <cellStyle name="Notas 4 2 2 2 10 2" xfId="34961" xr:uid="{00000000-0005-0000-0000-000094880000}"/>
    <cellStyle name="Notas 4 2 2 2 10 3" xfId="34962" xr:uid="{00000000-0005-0000-0000-000095880000}"/>
    <cellStyle name="Notas 4 2 2 2 10 4" xfId="34963" xr:uid="{00000000-0005-0000-0000-000096880000}"/>
    <cellStyle name="Notas 4 2 2 2 10 5" xfId="34964" xr:uid="{00000000-0005-0000-0000-000097880000}"/>
    <cellStyle name="Notas 4 2 2 2 10 6" xfId="34965" xr:uid="{00000000-0005-0000-0000-000098880000}"/>
    <cellStyle name="Notas 4 2 2 2 11" xfId="34966" xr:uid="{00000000-0005-0000-0000-000099880000}"/>
    <cellStyle name="Notas 4 2 2 2 11 2" xfId="34967" xr:uid="{00000000-0005-0000-0000-00009A880000}"/>
    <cellStyle name="Notas 4 2 2 2 11 3" xfId="34968" xr:uid="{00000000-0005-0000-0000-00009B880000}"/>
    <cellStyle name="Notas 4 2 2 2 11 4" xfId="34969" xr:uid="{00000000-0005-0000-0000-00009C880000}"/>
    <cellStyle name="Notas 4 2 2 2 11 5" xfId="34970" xr:uid="{00000000-0005-0000-0000-00009D880000}"/>
    <cellStyle name="Notas 4 2 2 2 11 6" xfId="34971" xr:uid="{00000000-0005-0000-0000-00009E880000}"/>
    <cellStyle name="Notas 4 2 2 2 12" xfId="34972" xr:uid="{00000000-0005-0000-0000-00009F880000}"/>
    <cellStyle name="Notas 4 2 2 2 12 2" xfId="34973" xr:uid="{00000000-0005-0000-0000-0000A0880000}"/>
    <cellStyle name="Notas 4 2 2 2 12 3" xfId="34974" xr:uid="{00000000-0005-0000-0000-0000A1880000}"/>
    <cellStyle name="Notas 4 2 2 2 12 4" xfId="34975" xr:uid="{00000000-0005-0000-0000-0000A2880000}"/>
    <cellStyle name="Notas 4 2 2 2 12 5" xfId="34976" xr:uid="{00000000-0005-0000-0000-0000A3880000}"/>
    <cellStyle name="Notas 4 2 2 2 12 6" xfId="34977" xr:uid="{00000000-0005-0000-0000-0000A4880000}"/>
    <cellStyle name="Notas 4 2 2 2 13" xfId="34978" xr:uid="{00000000-0005-0000-0000-0000A5880000}"/>
    <cellStyle name="Notas 4 2 2 2 13 2" xfId="34979" xr:uid="{00000000-0005-0000-0000-0000A6880000}"/>
    <cellStyle name="Notas 4 2 2 2 13 3" xfId="34980" xr:uid="{00000000-0005-0000-0000-0000A7880000}"/>
    <cellStyle name="Notas 4 2 2 2 13 4" xfId="34981" xr:uid="{00000000-0005-0000-0000-0000A8880000}"/>
    <cellStyle name="Notas 4 2 2 2 13 5" xfId="34982" xr:uid="{00000000-0005-0000-0000-0000A9880000}"/>
    <cellStyle name="Notas 4 2 2 2 13 6" xfId="34983" xr:uid="{00000000-0005-0000-0000-0000AA880000}"/>
    <cellStyle name="Notas 4 2 2 2 14" xfId="34984" xr:uid="{00000000-0005-0000-0000-0000AB880000}"/>
    <cellStyle name="Notas 4 2 2 2 14 2" xfId="34985" xr:uid="{00000000-0005-0000-0000-0000AC880000}"/>
    <cellStyle name="Notas 4 2 2 2 14 3" xfId="34986" xr:uid="{00000000-0005-0000-0000-0000AD880000}"/>
    <cellStyle name="Notas 4 2 2 2 14 4" xfId="34987" xr:uid="{00000000-0005-0000-0000-0000AE880000}"/>
    <cellStyle name="Notas 4 2 2 2 14 5" xfId="34988" xr:uid="{00000000-0005-0000-0000-0000AF880000}"/>
    <cellStyle name="Notas 4 2 2 2 14 6" xfId="34989" xr:uid="{00000000-0005-0000-0000-0000B0880000}"/>
    <cellStyle name="Notas 4 2 2 2 15" xfId="34990" xr:uid="{00000000-0005-0000-0000-0000B1880000}"/>
    <cellStyle name="Notas 4 2 2 2 16" xfId="34991" xr:uid="{00000000-0005-0000-0000-0000B2880000}"/>
    <cellStyle name="Notas 4 2 2 2 17" xfId="34992" xr:uid="{00000000-0005-0000-0000-0000B3880000}"/>
    <cellStyle name="Notas 4 2 2 2 18" xfId="34993" xr:uid="{00000000-0005-0000-0000-0000B4880000}"/>
    <cellStyle name="Notas 4 2 2 2 19" xfId="34994" xr:uid="{00000000-0005-0000-0000-0000B5880000}"/>
    <cellStyle name="Notas 4 2 2 2 2" xfId="34995" xr:uid="{00000000-0005-0000-0000-0000B6880000}"/>
    <cellStyle name="Notas 4 2 2 2 2 10" xfId="34996" xr:uid="{00000000-0005-0000-0000-0000B7880000}"/>
    <cellStyle name="Notas 4 2 2 2 2 11" xfId="34997" xr:uid="{00000000-0005-0000-0000-0000B8880000}"/>
    <cellStyle name="Notas 4 2 2 2 2 12" xfId="34998" xr:uid="{00000000-0005-0000-0000-0000B9880000}"/>
    <cellStyle name="Notas 4 2 2 2 2 13" xfId="34999" xr:uid="{00000000-0005-0000-0000-0000BA880000}"/>
    <cellStyle name="Notas 4 2 2 2 2 14" xfId="35000" xr:uid="{00000000-0005-0000-0000-0000BB880000}"/>
    <cellStyle name="Notas 4 2 2 2 2 15" xfId="35001" xr:uid="{00000000-0005-0000-0000-0000BC880000}"/>
    <cellStyle name="Notas 4 2 2 2 2 2" xfId="35002" xr:uid="{00000000-0005-0000-0000-0000BD880000}"/>
    <cellStyle name="Notas 4 2 2 2 2 2 10" xfId="35003" xr:uid="{00000000-0005-0000-0000-0000BE880000}"/>
    <cellStyle name="Notas 4 2 2 2 2 2 11" xfId="35004" xr:uid="{00000000-0005-0000-0000-0000BF880000}"/>
    <cellStyle name="Notas 4 2 2 2 2 2 12" xfId="35005" xr:uid="{00000000-0005-0000-0000-0000C0880000}"/>
    <cellStyle name="Notas 4 2 2 2 2 2 13" xfId="35006" xr:uid="{00000000-0005-0000-0000-0000C1880000}"/>
    <cellStyle name="Notas 4 2 2 2 2 2 14" xfId="35007" xr:uid="{00000000-0005-0000-0000-0000C2880000}"/>
    <cellStyle name="Notas 4 2 2 2 2 2 2" xfId="35008" xr:uid="{00000000-0005-0000-0000-0000C3880000}"/>
    <cellStyle name="Notas 4 2 2 2 2 2 2 2" xfId="35009" xr:uid="{00000000-0005-0000-0000-0000C4880000}"/>
    <cellStyle name="Notas 4 2 2 2 2 2 2 3" xfId="35010" xr:uid="{00000000-0005-0000-0000-0000C5880000}"/>
    <cellStyle name="Notas 4 2 2 2 2 2 2 4" xfId="35011" xr:uid="{00000000-0005-0000-0000-0000C6880000}"/>
    <cellStyle name="Notas 4 2 2 2 2 2 2 5" xfId="35012" xr:uid="{00000000-0005-0000-0000-0000C7880000}"/>
    <cellStyle name="Notas 4 2 2 2 2 2 2 6" xfId="35013" xr:uid="{00000000-0005-0000-0000-0000C8880000}"/>
    <cellStyle name="Notas 4 2 2 2 2 2 3" xfId="35014" xr:uid="{00000000-0005-0000-0000-0000C9880000}"/>
    <cellStyle name="Notas 4 2 2 2 2 2 3 2" xfId="35015" xr:uid="{00000000-0005-0000-0000-0000CA880000}"/>
    <cellStyle name="Notas 4 2 2 2 2 2 3 3" xfId="35016" xr:uid="{00000000-0005-0000-0000-0000CB880000}"/>
    <cellStyle name="Notas 4 2 2 2 2 2 3 4" xfId="35017" xr:uid="{00000000-0005-0000-0000-0000CC880000}"/>
    <cellStyle name="Notas 4 2 2 2 2 2 3 5" xfId="35018" xr:uid="{00000000-0005-0000-0000-0000CD880000}"/>
    <cellStyle name="Notas 4 2 2 2 2 2 3 6" xfId="35019" xr:uid="{00000000-0005-0000-0000-0000CE880000}"/>
    <cellStyle name="Notas 4 2 2 2 2 2 4" xfId="35020" xr:uid="{00000000-0005-0000-0000-0000CF880000}"/>
    <cellStyle name="Notas 4 2 2 2 2 2 4 2" xfId="35021" xr:uid="{00000000-0005-0000-0000-0000D0880000}"/>
    <cellStyle name="Notas 4 2 2 2 2 2 4 3" xfId="35022" xr:uid="{00000000-0005-0000-0000-0000D1880000}"/>
    <cellStyle name="Notas 4 2 2 2 2 2 4 4" xfId="35023" xr:uid="{00000000-0005-0000-0000-0000D2880000}"/>
    <cellStyle name="Notas 4 2 2 2 2 2 4 5" xfId="35024" xr:uid="{00000000-0005-0000-0000-0000D3880000}"/>
    <cellStyle name="Notas 4 2 2 2 2 2 4 6" xfId="35025" xr:uid="{00000000-0005-0000-0000-0000D4880000}"/>
    <cellStyle name="Notas 4 2 2 2 2 2 5" xfId="35026" xr:uid="{00000000-0005-0000-0000-0000D5880000}"/>
    <cellStyle name="Notas 4 2 2 2 2 2 5 2" xfId="35027" xr:uid="{00000000-0005-0000-0000-0000D6880000}"/>
    <cellStyle name="Notas 4 2 2 2 2 2 5 3" xfId="35028" xr:uid="{00000000-0005-0000-0000-0000D7880000}"/>
    <cellStyle name="Notas 4 2 2 2 2 2 5 4" xfId="35029" xr:uid="{00000000-0005-0000-0000-0000D8880000}"/>
    <cellStyle name="Notas 4 2 2 2 2 2 5 5" xfId="35030" xr:uid="{00000000-0005-0000-0000-0000D9880000}"/>
    <cellStyle name="Notas 4 2 2 2 2 2 5 6" xfId="35031" xr:uid="{00000000-0005-0000-0000-0000DA880000}"/>
    <cellStyle name="Notas 4 2 2 2 2 2 6" xfId="35032" xr:uid="{00000000-0005-0000-0000-0000DB880000}"/>
    <cellStyle name="Notas 4 2 2 2 2 2 6 2" xfId="35033" xr:uid="{00000000-0005-0000-0000-0000DC880000}"/>
    <cellStyle name="Notas 4 2 2 2 2 2 6 3" xfId="35034" xr:uid="{00000000-0005-0000-0000-0000DD880000}"/>
    <cellStyle name="Notas 4 2 2 2 2 2 6 4" xfId="35035" xr:uid="{00000000-0005-0000-0000-0000DE880000}"/>
    <cellStyle name="Notas 4 2 2 2 2 2 6 5" xfId="35036" xr:uid="{00000000-0005-0000-0000-0000DF880000}"/>
    <cellStyle name="Notas 4 2 2 2 2 2 6 6" xfId="35037" xr:uid="{00000000-0005-0000-0000-0000E0880000}"/>
    <cellStyle name="Notas 4 2 2 2 2 2 7" xfId="35038" xr:uid="{00000000-0005-0000-0000-0000E1880000}"/>
    <cellStyle name="Notas 4 2 2 2 2 2 7 2" xfId="35039" xr:uid="{00000000-0005-0000-0000-0000E2880000}"/>
    <cellStyle name="Notas 4 2 2 2 2 2 7 3" xfId="35040" xr:uid="{00000000-0005-0000-0000-0000E3880000}"/>
    <cellStyle name="Notas 4 2 2 2 2 2 7 4" xfId="35041" xr:uid="{00000000-0005-0000-0000-0000E4880000}"/>
    <cellStyle name="Notas 4 2 2 2 2 2 7 5" xfId="35042" xr:uid="{00000000-0005-0000-0000-0000E5880000}"/>
    <cellStyle name="Notas 4 2 2 2 2 2 7 6" xfId="35043" xr:uid="{00000000-0005-0000-0000-0000E6880000}"/>
    <cellStyle name="Notas 4 2 2 2 2 2 8" xfId="35044" xr:uid="{00000000-0005-0000-0000-0000E7880000}"/>
    <cellStyle name="Notas 4 2 2 2 2 2 8 2" xfId="35045" xr:uid="{00000000-0005-0000-0000-0000E8880000}"/>
    <cellStyle name="Notas 4 2 2 2 2 2 8 3" xfId="35046" xr:uid="{00000000-0005-0000-0000-0000E9880000}"/>
    <cellStyle name="Notas 4 2 2 2 2 2 8 4" xfId="35047" xr:uid="{00000000-0005-0000-0000-0000EA880000}"/>
    <cellStyle name="Notas 4 2 2 2 2 2 8 5" xfId="35048" xr:uid="{00000000-0005-0000-0000-0000EB880000}"/>
    <cellStyle name="Notas 4 2 2 2 2 2 8 6" xfId="35049" xr:uid="{00000000-0005-0000-0000-0000EC880000}"/>
    <cellStyle name="Notas 4 2 2 2 2 2 9" xfId="35050" xr:uid="{00000000-0005-0000-0000-0000ED880000}"/>
    <cellStyle name="Notas 4 2 2 2 2 3" xfId="35051" xr:uid="{00000000-0005-0000-0000-0000EE880000}"/>
    <cellStyle name="Notas 4 2 2 2 2 3 2" xfId="35052" xr:uid="{00000000-0005-0000-0000-0000EF880000}"/>
    <cellStyle name="Notas 4 2 2 2 2 3 3" xfId="35053" xr:uid="{00000000-0005-0000-0000-0000F0880000}"/>
    <cellStyle name="Notas 4 2 2 2 2 3 4" xfId="35054" xr:uid="{00000000-0005-0000-0000-0000F1880000}"/>
    <cellStyle name="Notas 4 2 2 2 2 3 5" xfId="35055" xr:uid="{00000000-0005-0000-0000-0000F2880000}"/>
    <cellStyle name="Notas 4 2 2 2 2 3 6" xfId="35056" xr:uid="{00000000-0005-0000-0000-0000F3880000}"/>
    <cellStyle name="Notas 4 2 2 2 2 3 7" xfId="35057" xr:uid="{00000000-0005-0000-0000-0000F4880000}"/>
    <cellStyle name="Notas 4 2 2 2 2 4" xfId="35058" xr:uid="{00000000-0005-0000-0000-0000F5880000}"/>
    <cellStyle name="Notas 4 2 2 2 2 4 2" xfId="35059" xr:uid="{00000000-0005-0000-0000-0000F6880000}"/>
    <cellStyle name="Notas 4 2 2 2 2 4 3" xfId="35060" xr:uid="{00000000-0005-0000-0000-0000F7880000}"/>
    <cellStyle name="Notas 4 2 2 2 2 4 4" xfId="35061" xr:uid="{00000000-0005-0000-0000-0000F8880000}"/>
    <cellStyle name="Notas 4 2 2 2 2 4 5" xfId="35062" xr:uid="{00000000-0005-0000-0000-0000F9880000}"/>
    <cellStyle name="Notas 4 2 2 2 2 4 6" xfId="35063" xr:uid="{00000000-0005-0000-0000-0000FA880000}"/>
    <cellStyle name="Notas 4 2 2 2 2 5" xfId="35064" xr:uid="{00000000-0005-0000-0000-0000FB880000}"/>
    <cellStyle name="Notas 4 2 2 2 2 5 2" xfId="35065" xr:uid="{00000000-0005-0000-0000-0000FC880000}"/>
    <cellStyle name="Notas 4 2 2 2 2 5 3" xfId="35066" xr:uid="{00000000-0005-0000-0000-0000FD880000}"/>
    <cellStyle name="Notas 4 2 2 2 2 5 4" xfId="35067" xr:uid="{00000000-0005-0000-0000-0000FE880000}"/>
    <cellStyle name="Notas 4 2 2 2 2 5 5" xfId="35068" xr:uid="{00000000-0005-0000-0000-0000FF880000}"/>
    <cellStyle name="Notas 4 2 2 2 2 5 6" xfId="35069" xr:uid="{00000000-0005-0000-0000-000000890000}"/>
    <cellStyle name="Notas 4 2 2 2 2 6" xfId="35070" xr:uid="{00000000-0005-0000-0000-000001890000}"/>
    <cellStyle name="Notas 4 2 2 2 2 6 2" xfId="35071" xr:uid="{00000000-0005-0000-0000-000002890000}"/>
    <cellStyle name="Notas 4 2 2 2 2 6 3" xfId="35072" xr:uid="{00000000-0005-0000-0000-000003890000}"/>
    <cellStyle name="Notas 4 2 2 2 2 6 4" xfId="35073" xr:uid="{00000000-0005-0000-0000-000004890000}"/>
    <cellStyle name="Notas 4 2 2 2 2 6 5" xfId="35074" xr:uid="{00000000-0005-0000-0000-000005890000}"/>
    <cellStyle name="Notas 4 2 2 2 2 6 6" xfId="35075" xr:uid="{00000000-0005-0000-0000-000006890000}"/>
    <cellStyle name="Notas 4 2 2 2 2 7" xfId="35076" xr:uid="{00000000-0005-0000-0000-000007890000}"/>
    <cellStyle name="Notas 4 2 2 2 2 7 2" xfId="35077" xr:uid="{00000000-0005-0000-0000-000008890000}"/>
    <cellStyle name="Notas 4 2 2 2 2 7 3" xfId="35078" xr:uid="{00000000-0005-0000-0000-000009890000}"/>
    <cellStyle name="Notas 4 2 2 2 2 7 4" xfId="35079" xr:uid="{00000000-0005-0000-0000-00000A890000}"/>
    <cellStyle name="Notas 4 2 2 2 2 7 5" xfId="35080" xr:uid="{00000000-0005-0000-0000-00000B890000}"/>
    <cellStyle name="Notas 4 2 2 2 2 7 6" xfId="35081" xr:uid="{00000000-0005-0000-0000-00000C890000}"/>
    <cellStyle name="Notas 4 2 2 2 2 8" xfId="35082" xr:uid="{00000000-0005-0000-0000-00000D890000}"/>
    <cellStyle name="Notas 4 2 2 2 2 8 2" xfId="35083" xr:uid="{00000000-0005-0000-0000-00000E890000}"/>
    <cellStyle name="Notas 4 2 2 2 2 8 3" xfId="35084" xr:uid="{00000000-0005-0000-0000-00000F890000}"/>
    <cellStyle name="Notas 4 2 2 2 2 8 4" xfId="35085" xr:uid="{00000000-0005-0000-0000-000010890000}"/>
    <cellStyle name="Notas 4 2 2 2 2 8 5" xfId="35086" xr:uid="{00000000-0005-0000-0000-000011890000}"/>
    <cellStyle name="Notas 4 2 2 2 2 8 6" xfId="35087" xr:uid="{00000000-0005-0000-0000-000012890000}"/>
    <cellStyle name="Notas 4 2 2 2 2 9" xfId="35088" xr:uid="{00000000-0005-0000-0000-000013890000}"/>
    <cellStyle name="Notas 4 2 2 2 2 9 2" xfId="35089" xr:uid="{00000000-0005-0000-0000-000014890000}"/>
    <cellStyle name="Notas 4 2 2 2 2 9 3" xfId="35090" xr:uid="{00000000-0005-0000-0000-000015890000}"/>
    <cellStyle name="Notas 4 2 2 2 2 9 4" xfId="35091" xr:uid="{00000000-0005-0000-0000-000016890000}"/>
    <cellStyle name="Notas 4 2 2 2 2 9 5" xfId="35092" xr:uid="{00000000-0005-0000-0000-000017890000}"/>
    <cellStyle name="Notas 4 2 2 2 2 9 6" xfId="35093" xr:uid="{00000000-0005-0000-0000-000018890000}"/>
    <cellStyle name="Notas 4 2 2 2 20" xfId="35094" xr:uid="{00000000-0005-0000-0000-000019890000}"/>
    <cellStyle name="Notas 4 2 2 2 3" xfId="35095" xr:uid="{00000000-0005-0000-0000-00001A890000}"/>
    <cellStyle name="Notas 4 2 2 2 3 10" xfId="35096" xr:uid="{00000000-0005-0000-0000-00001B890000}"/>
    <cellStyle name="Notas 4 2 2 2 3 11" xfId="35097" xr:uid="{00000000-0005-0000-0000-00001C890000}"/>
    <cellStyle name="Notas 4 2 2 2 3 12" xfId="35098" xr:uid="{00000000-0005-0000-0000-00001D890000}"/>
    <cellStyle name="Notas 4 2 2 2 3 13" xfId="35099" xr:uid="{00000000-0005-0000-0000-00001E890000}"/>
    <cellStyle name="Notas 4 2 2 2 3 14" xfId="35100" xr:uid="{00000000-0005-0000-0000-00001F890000}"/>
    <cellStyle name="Notas 4 2 2 2 3 2" xfId="35101" xr:uid="{00000000-0005-0000-0000-000020890000}"/>
    <cellStyle name="Notas 4 2 2 2 3 2 2" xfId="35102" xr:uid="{00000000-0005-0000-0000-000021890000}"/>
    <cellStyle name="Notas 4 2 2 2 3 2 3" xfId="35103" xr:uid="{00000000-0005-0000-0000-000022890000}"/>
    <cellStyle name="Notas 4 2 2 2 3 2 4" xfId="35104" xr:uid="{00000000-0005-0000-0000-000023890000}"/>
    <cellStyle name="Notas 4 2 2 2 3 2 5" xfId="35105" xr:uid="{00000000-0005-0000-0000-000024890000}"/>
    <cellStyle name="Notas 4 2 2 2 3 2 6" xfId="35106" xr:uid="{00000000-0005-0000-0000-000025890000}"/>
    <cellStyle name="Notas 4 2 2 2 3 2 7" xfId="35107" xr:uid="{00000000-0005-0000-0000-000026890000}"/>
    <cellStyle name="Notas 4 2 2 2 3 3" xfId="35108" xr:uid="{00000000-0005-0000-0000-000027890000}"/>
    <cellStyle name="Notas 4 2 2 2 3 3 2" xfId="35109" xr:uid="{00000000-0005-0000-0000-000028890000}"/>
    <cellStyle name="Notas 4 2 2 2 3 3 3" xfId="35110" xr:uid="{00000000-0005-0000-0000-000029890000}"/>
    <cellStyle name="Notas 4 2 2 2 3 3 4" xfId="35111" xr:uid="{00000000-0005-0000-0000-00002A890000}"/>
    <cellStyle name="Notas 4 2 2 2 3 3 5" xfId="35112" xr:uid="{00000000-0005-0000-0000-00002B890000}"/>
    <cellStyle name="Notas 4 2 2 2 3 3 6" xfId="35113" xr:uid="{00000000-0005-0000-0000-00002C890000}"/>
    <cellStyle name="Notas 4 2 2 2 3 4" xfId="35114" xr:uid="{00000000-0005-0000-0000-00002D890000}"/>
    <cellStyle name="Notas 4 2 2 2 3 4 2" xfId="35115" xr:uid="{00000000-0005-0000-0000-00002E890000}"/>
    <cellStyle name="Notas 4 2 2 2 3 4 3" xfId="35116" xr:uid="{00000000-0005-0000-0000-00002F890000}"/>
    <cellStyle name="Notas 4 2 2 2 3 4 4" xfId="35117" xr:uid="{00000000-0005-0000-0000-000030890000}"/>
    <cellStyle name="Notas 4 2 2 2 3 4 5" xfId="35118" xr:uid="{00000000-0005-0000-0000-000031890000}"/>
    <cellStyle name="Notas 4 2 2 2 3 4 6" xfId="35119" xr:uid="{00000000-0005-0000-0000-000032890000}"/>
    <cellStyle name="Notas 4 2 2 2 3 5" xfId="35120" xr:uid="{00000000-0005-0000-0000-000033890000}"/>
    <cellStyle name="Notas 4 2 2 2 3 5 2" xfId="35121" xr:uid="{00000000-0005-0000-0000-000034890000}"/>
    <cellStyle name="Notas 4 2 2 2 3 5 3" xfId="35122" xr:uid="{00000000-0005-0000-0000-000035890000}"/>
    <cellStyle name="Notas 4 2 2 2 3 5 4" xfId="35123" xr:uid="{00000000-0005-0000-0000-000036890000}"/>
    <cellStyle name="Notas 4 2 2 2 3 5 5" xfId="35124" xr:uid="{00000000-0005-0000-0000-000037890000}"/>
    <cellStyle name="Notas 4 2 2 2 3 5 6" xfId="35125" xr:uid="{00000000-0005-0000-0000-000038890000}"/>
    <cellStyle name="Notas 4 2 2 2 3 6" xfId="35126" xr:uid="{00000000-0005-0000-0000-000039890000}"/>
    <cellStyle name="Notas 4 2 2 2 3 6 2" xfId="35127" xr:uid="{00000000-0005-0000-0000-00003A890000}"/>
    <cellStyle name="Notas 4 2 2 2 3 6 3" xfId="35128" xr:uid="{00000000-0005-0000-0000-00003B890000}"/>
    <cellStyle name="Notas 4 2 2 2 3 6 4" xfId="35129" xr:uid="{00000000-0005-0000-0000-00003C890000}"/>
    <cellStyle name="Notas 4 2 2 2 3 6 5" xfId="35130" xr:uid="{00000000-0005-0000-0000-00003D890000}"/>
    <cellStyle name="Notas 4 2 2 2 3 6 6" xfId="35131" xr:uid="{00000000-0005-0000-0000-00003E890000}"/>
    <cellStyle name="Notas 4 2 2 2 3 7" xfId="35132" xr:uid="{00000000-0005-0000-0000-00003F890000}"/>
    <cellStyle name="Notas 4 2 2 2 3 7 2" xfId="35133" xr:uid="{00000000-0005-0000-0000-000040890000}"/>
    <cellStyle name="Notas 4 2 2 2 3 7 3" xfId="35134" xr:uid="{00000000-0005-0000-0000-000041890000}"/>
    <cellStyle name="Notas 4 2 2 2 3 7 4" xfId="35135" xr:uid="{00000000-0005-0000-0000-000042890000}"/>
    <cellStyle name="Notas 4 2 2 2 3 7 5" xfId="35136" xr:uid="{00000000-0005-0000-0000-000043890000}"/>
    <cellStyle name="Notas 4 2 2 2 3 7 6" xfId="35137" xr:uid="{00000000-0005-0000-0000-000044890000}"/>
    <cellStyle name="Notas 4 2 2 2 3 8" xfId="35138" xr:uid="{00000000-0005-0000-0000-000045890000}"/>
    <cellStyle name="Notas 4 2 2 2 3 8 2" xfId="35139" xr:uid="{00000000-0005-0000-0000-000046890000}"/>
    <cellStyle name="Notas 4 2 2 2 3 8 3" xfId="35140" xr:uid="{00000000-0005-0000-0000-000047890000}"/>
    <cellStyle name="Notas 4 2 2 2 3 8 4" xfId="35141" xr:uid="{00000000-0005-0000-0000-000048890000}"/>
    <cellStyle name="Notas 4 2 2 2 3 8 5" xfId="35142" xr:uid="{00000000-0005-0000-0000-000049890000}"/>
    <cellStyle name="Notas 4 2 2 2 3 8 6" xfId="35143" xr:uid="{00000000-0005-0000-0000-00004A890000}"/>
    <cellStyle name="Notas 4 2 2 2 3 9" xfId="35144" xr:uid="{00000000-0005-0000-0000-00004B890000}"/>
    <cellStyle name="Notas 4 2 2 2 4" xfId="35145" xr:uid="{00000000-0005-0000-0000-00004C890000}"/>
    <cellStyle name="Notas 4 2 2 2 4 10" xfId="35146" xr:uid="{00000000-0005-0000-0000-00004D890000}"/>
    <cellStyle name="Notas 4 2 2 2 4 11" xfId="35147" xr:uid="{00000000-0005-0000-0000-00004E890000}"/>
    <cellStyle name="Notas 4 2 2 2 4 12" xfId="35148" xr:uid="{00000000-0005-0000-0000-00004F890000}"/>
    <cellStyle name="Notas 4 2 2 2 4 13" xfId="35149" xr:uid="{00000000-0005-0000-0000-000050890000}"/>
    <cellStyle name="Notas 4 2 2 2 4 14" xfId="35150" xr:uid="{00000000-0005-0000-0000-000051890000}"/>
    <cellStyle name="Notas 4 2 2 2 4 2" xfId="35151" xr:uid="{00000000-0005-0000-0000-000052890000}"/>
    <cellStyle name="Notas 4 2 2 2 4 2 2" xfId="35152" xr:uid="{00000000-0005-0000-0000-000053890000}"/>
    <cellStyle name="Notas 4 2 2 2 4 2 3" xfId="35153" xr:uid="{00000000-0005-0000-0000-000054890000}"/>
    <cellStyle name="Notas 4 2 2 2 4 2 4" xfId="35154" xr:uid="{00000000-0005-0000-0000-000055890000}"/>
    <cellStyle name="Notas 4 2 2 2 4 2 5" xfId="35155" xr:uid="{00000000-0005-0000-0000-000056890000}"/>
    <cellStyle name="Notas 4 2 2 2 4 2 6" xfId="35156" xr:uid="{00000000-0005-0000-0000-000057890000}"/>
    <cellStyle name="Notas 4 2 2 2 4 3" xfId="35157" xr:uid="{00000000-0005-0000-0000-000058890000}"/>
    <cellStyle name="Notas 4 2 2 2 4 3 2" xfId="35158" xr:uid="{00000000-0005-0000-0000-000059890000}"/>
    <cellStyle name="Notas 4 2 2 2 4 3 3" xfId="35159" xr:uid="{00000000-0005-0000-0000-00005A890000}"/>
    <cellStyle name="Notas 4 2 2 2 4 3 4" xfId="35160" xr:uid="{00000000-0005-0000-0000-00005B890000}"/>
    <cellStyle name="Notas 4 2 2 2 4 3 5" xfId="35161" xr:uid="{00000000-0005-0000-0000-00005C890000}"/>
    <cellStyle name="Notas 4 2 2 2 4 3 6" xfId="35162" xr:uid="{00000000-0005-0000-0000-00005D890000}"/>
    <cellStyle name="Notas 4 2 2 2 4 4" xfId="35163" xr:uid="{00000000-0005-0000-0000-00005E890000}"/>
    <cellStyle name="Notas 4 2 2 2 4 4 2" xfId="35164" xr:uid="{00000000-0005-0000-0000-00005F890000}"/>
    <cellStyle name="Notas 4 2 2 2 4 4 3" xfId="35165" xr:uid="{00000000-0005-0000-0000-000060890000}"/>
    <cellStyle name="Notas 4 2 2 2 4 4 4" xfId="35166" xr:uid="{00000000-0005-0000-0000-000061890000}"/>
    <cellStyle name="Notas 4 2 2 2 4 4 5" xfId="35167" xr:uid="{00000000-0005-0000-0000-000062890000}"/>
    <cellStyle name="Notas 4 2 2 2 4 4 6" xfId="35168" xr:uid="{00000000-0005-0000-0000-000063890000}"/>
    <cellStyle name="Notas 4 2 2 2 4 5" xfId="35169" xr:uid="{00000000-0005-0000-0000-000064890000}"/>
    <cellStyle name="Notas 4 2 2 2 4 5 2" xfId="35170" xr:uid="{00000000-0005-0000-0000-000065890000}"/>
    <cellStyle name="Notas 4 2 2 2 4 5 3" xfId="35171" xr:uid="{00000000-0005-0000-0000-000066890000}"/>
    <cellStyle name="Notas 4 2 2 2 4 5 4" xfId="35172" xr:uid="{00000000-0005-0000-0000-000067890000}"/>
    <cellStyle name="Notas 4 2 2 2 4 5 5" xfId="35173" xr:uid="{00000000-0005-0000-0000-000068890000}"/>
    <cellStyle name="Notas 4 2 2 2 4 5 6" xfId="35174" xr:uid="{00000000-0005-0000-0000-000069890000}"/>
    <cellStyle name="Notas 4 2 2 2 4 6" xfId="35175" xr:uid="{00000000-0005-0000-0000-00006A890000}"/>
    <cellStyle name="Notas 4 2 2 2 4 6 2" xfId="35176" xr:uid="{00000000-0005-0000-0000-00006B890000}"/>
    <cellStyle name="Notas 4 2 2 2 4 6 3" xfId="35177" xr:uid="{00000000-0005-0000-0000-00006C890000}"/>
    <cellStyle name="Notas 4 2 2 2 4 6 4" xfId="35178" xr:uid="{00000000-0005-0000-0000-00006D890000}"/>
    <cellStyle name="Notas 4 2 2 2 4 6 5" xfId="35179" xr:uid="{00000000-0005-0000-0000-00006E890000}"/>
    <cellStyle name="Notas 4 2 2 2 4 6 6" xfId="35180" xr:uid="{00000000-0005-0000-0000-00006F890000}"/>
    <cellStyle name="Notas 4 2 2 2 4 7" xfId="35181" xr:uid="{00000000-0005-0000-0000-000070890000}"/>
    <cellStyle name="Notas 4 2 2 2 4 7 2" xfId="35182" xr:uid="{00000000-0005-0000-0000-000071890000}"/>
    <cellStyle name="Notas 4 2 2 2 4 7 3" xfId="35183" xr:uid="{00000000-0005-0000-0000-000072890000}"/>
    <cellStyle name="Notas 4 2 2 2 4 7 4" xfId="35184" xr:uid="{00000000-0005-0000-0000-000073890000}"/>
    <cellStyle name="Notas 4 2 2 2 4 7 5" xfId="35185" xr:uid="{00000000-0005-0000-0000-000074890000}"/>
    <cellStyle name="Notas 4 2 2 2 4 7 6" xfId="35186" xr:uid="{00000000-0005-0000-0000-000075890000}"/>
    <cellStyle name="Notas 4 2 2 2 4 8" xfId="35187" xr:uid="{00000000-0005-0000-0000-000076890000}"/>
    <cellStyle name="Notas 4 2 2 2 4 8 2" xfId="35188" xr:uid="{00000000-0005-0000-0000-000077890000}"/>
    <cellStyle name="Notas 4 2 2 2 4 8 3" xfId="35189" xr:uid="{00000000-0005-0000-0000-000078890000}"/>
    <cellStyle name="Notas 4 2 2 2 4 8 4" xfId="35190" xr:uid="{00000000-0005-0000-0000-000079890000}"/>
    <cellStyle name="Notas 4 2 2 2 4 8 5" xfId="35191" xr:uid="{00000000-0005-0000-0000-00007A890000}"/>
    <cellStyle name="Notas 4 2 2 2 4 8 6" xfId="35192" xr:uid="{00000000-0005-0000-0000-00007B890000}"/>
    <cellStyle name="Notas 4 2 2 2 4 9" xfId="35193" xr:uid="{00000000-0005-0000-0000-00007C890000}"/>
    <cellStyle name="Notas 4 2 2 2 5" xfId="35194" xr:uid="{00000000-0005-0000-0000-00007D890000}"/>
    <cellStyle name="Notas 4 2 2 2 5 10" xfId="35195" xr:uid="{00000000-0005-0000-0000-00007E890000}"/>
    <cellStyle name="Notas 4 2 2 2 5 11" xfId="35196" xr:uid="{00000000-0005-0000-0000-00007F890000}"/>
    <cellStyle name="Notas 4 2 2 2 5 12" xfId="35197" xr:uid="{00000000-0005-0000-0000-000080890000}"/>
    <cellStyle name="Notas 4 2 2 2 5 13" xfId="35198" xr:uid="{00000000-0005-0000-0000-000081890000}"/>
    <cellStyle name="Notas 4 2 2 2 5 14" xfId="35199" xr:uid="{00000000-0005-0000-0000-000082890000}"/>
    <cellStyle name="Notas 4 2 2 2 5 2" xfId="35200" xr:uid="{00000000-0005-0000-0000-000083890000}"/>
    <cellStyle name="Notas 4 2 2 2 5 2 2" xfId="35201" xr:uid="{00000000-0005-0000-0000-000084890000}"/>
    <cellStyle name="Notas 4 2 2 2 5 2 3" xfId="35202" xr:uid="{00000000-0005-0000-0000-000085890000}"/>
    <cellStyle name="Notas 4 2 2 2 5 2 4" xfId="35203" xr:uid="{00000000-0005-0000-0000-000086890000}"/>
    <cellStyle name="Notas 4 2 2 2 5 2 5" xfId="35204" xr:uid="{00000000-0005-0000-0000-000087890000}"/>
    <cellStyle name="Notas 4 2 2 2 5 2 6" xfId="35205" xr:uid="{00000000-0005-0000-0000-000088890000}"/>
    <cellStyle name="Notas 4 2 2 2 5 3" xfId="35206" xr:uid="{00000000-0005-0000-0000-000089890000}"/>
    <cellStyle name="Notas 4 2 2 2 5 3 2" xfId="35207" xr:uid="{00000000-0005-0000-0000-00008A890000}"/>
    <cellStyle name="Notas 4 2 2 2 5 3 3" xfId="35208" xr:uid="{00000000-0005-0000-0000-00008B890000}"/>
    <cellStyle name="Notas 4 2 2 2 5 3 4" xfId="35209" xr:uid="{00000000-0005-0000-0000-00008C890000}"/>
    <cellStyle name="Notas 4 2 2 2 5 3 5" xfId="35210" xr:uid="{00000000-0005-0000-0000-00008D890000}"/>
    <cellStyle name="Notas 4 2 2 2 5 3 6" xfId="35211" xr:uid="{00000000-0005-0000-0000-00008E890000}"/>
    <cellStyle name="Notas 4 2 2 2 5 4" xfId="35212" xr:uid="{00000000-0005-0000-0000-00008F890000}"/>
    <cellStyle name="Notas 4 2 2 2 5 4 2" xfId="35213" xr:uid="{00000000-0005-0000-0000-000090890000}"/>
    <cellStyle name="Notas 4 2 2 2 5 4 3" xfId="35214" xr:uid="{00000000-0005-0000-0000-000091890000}"/>
    <cellStyle name="Notas 4 2 2 2 5 4 4" xfId="35215" xr:uid="{00000000-0005-0000-0000-000092890000}"/>
    <cellStyle name="Notas 4 2 2 2 5 4 5" xfId="35216" xr:uid="{00000000-0005-0000-0000-000093890000}"/>
    <cellStyle name="Notas 4 2 2 2 5 4 6" xfId="35217" xr:uid="{00000000-0005-0000-0000-000094890000}"/>
    <cellStyle name="Notas 4 2 2 2 5 5" xfId="35218" xr:uid="{00000000-0005-0000-0000-000095890000}"/>
    <cellStyle name="Notas 4 2 2 2 5 5 2" xfId="35219" xr:uid="{00000000-0005-0000-0000-000096890000}"/>
    <cellStyle name="Notas 4 2 2 2 5 5 3" xfId="35220" xr:uid="{00000000-0005-0000-0000-000097890000}"/>
    <cellStyle name="Notas 4 2 2 2 5 5 4" xfId="35221" xr:uid="{00000000-0005-0000-0000-000098890000}"/>
    <cellStyle name="Notas 4 2 2 2 5 5 5" xfId="35222" xr:uid="{00000000-0005-0000-0000-000099890000}"/>
    <cellStyle name="Notas 4 2 2 2 5 5 6" xfId="35223" xr:uid="{00000000-0005-0000-0000-00009A890000}"/>
    <cellStyle name="Notas 4 2 2 2 5 6" xfId="35224" xr:uid="{00000000-0005-0000-0000-00009B890000}"/>
    <cellStyle name="Notas 4 2 2 2 5 6 2" xfId="35225" xr:uid="{00000000-0005-0000-0000-00009C890000}"/>
    <cellStyle name="Notas 4 2 2 2 5 6 3" xfId="35226" xr:uid="{00000000-0005-0000-0000-00009D890000}"/>
    <cellStyle name="Notas 4 2 2 2 5 6 4" xfId="35227" xr:uid="{00000000-0005-0000-0000-00009E890000}"/>
    <cellStyle name="Notas 4 2 2 2 5 6 5" xfId="35228" xr:uid="{00000000-0005-0000-0000-00009F890000}"/>
    <cellStyle name="Notas 4 2 2 2 5 6 6" xfId="35229" xr:uid="{00000000-0005-0000-0000-0000A0890000}"/>
    <cellStyle name="Notas 4 2 2 2 5 7" xfId="35230" xr:uid="{00000000-0005-0000-0000-0000A1890000}"/>
    <cellStyle name="Notas 4 2 2 2 5 7 2" xfId="35231" xr:uid="{00000000-0005-0000-0000-0000A2890000}"/>
    <cellStyle name="Notas 4 2 2 2 5 7 3" xfId="35232" xr:uid="{00000000-0005-0000-0000-0000A3890000}"/>
    <cellStyle name="Notas 4 2 2 2 5 7 4" xfId="35233" xr:uid="{00000000-0005-0000-0000-0000A4890000}"/>
    <cellStyle name="Notas 4 2 2 2 5 7 5" xfId="35234" xr:uid="{00000000-0005-0000-0000-0000A5890000}"/>
    <cellStyle name="Notas 4 2 2 2 5 7 6" xfId="35235" xr:uid="{00000000-0005-0000-0000-0000A6890000}"/>
    <cellStyle name="Notas 4 2 2 2 5 8" xfId="35236" xr:uid="{00000000-0005-0000-0000-0000A7890000}"/>
    <cellStyle name="Notas 4 2 2 2 5 8 2" xfId="35237" xr:uid="{00000000-0005-0000-0000-0000A8890000}"/>
    <cellStyle name="Notas 4 2 2 2 5 8 3" xfId="35238" xr:uid="{00000000-0005-0000-0000-0000A9890000}"/>
    <cellStyle name="Notas 4 2 2 2 5 8 4" xfId="35239" xr:uid="{00000000-0005-0000-0000-0000AA890000}"/>
    <cellStyle name="Notas 4 2 2 2 5 8 5" xfId="35240" xr:uid="{00000000-0005-0000-0000-0000AB890000}"/>
    <cellStyle name="Notas 4 2 2 2 5 8 6" xfId="35241" xr:uid="{00000000-0005-0000-0000-0000AC890000}"/>
    <cellStyle name="Notas 4 2 2 2 5 9" xfId="35242" xr:uid="{00000000-0005-0000-0000-0000AD890000}"/>
    <cellStyle name="Notas 4 2 2 2 6" xfId="35243" xr:uid="{00000000-0005-0000-0000-0000AE890000}"/>
    <cellStyle name="Notas 4 2 2 2 6 10" xfId="35244" xr:uid="{00000000-0005-0000-0000-0000AF890000}"/>
    <cellStyle name="Notas 4 2 2 2 6 11" xfId="35245" xr:uid="{00000000-0005-0000-0000-0000B0890000}"/>
    <cellStyle name="Notas 4 2 2 2 6 12" xfId="35246" xr:uid="{00000000-0005-0000-0000-0000B1890000}"/>
    <cellStyle name="Notas 4 2 2 2 6 13" xfId="35247" xr:uid="{00000000-0005-0000-0000-0000B2890000}"/>
    <cellStyle name="Notas 4 2 2 2 6 2" xfId="35248" xr:uid="{00000000-0005-0000-0000-0000B3890000}"/>
    <cellStyle name="Notas 4 2 2 2 6 2 2" xfId="35249" xr:uid="{00000000-0005-0000-0000-0000B4890000}"/>
    <cellStyle name="Notas 4 2 2 2 6 2 3" xfId="35250" xr:uid="{00000000-0005-0000-0000-0000B5890000}"/>
    <cellStyle name="Notas 4 2 2 2 6 2 4" xfId="35251" xr:uid="{00000000-0005-0000-0000-0000B6890000}"/>
    <cellStyle name="Notas 4 2 2 2 6 2 5" xfId="35252" xr:uid="{00000000-0005-0000-0000-0000B7890000}"/>
    <cellStyle name="Notas 4 2 2 2 6 2 6" xfId="35253" xr:uid="{00000000-0005-0000-0000-0000B8890000}"/>
    <cellStyle name="Notas 4 2 2 2 6 3" xfId="35254" xr:uid="{00000000-0005-0000-0000-0000B9890000}"/>
    <cellStyle name="Notas 4 2 2 2 6 3 2" xfId="35255" xr:uid="{00000000-0005-0000-0000-0000BA890000}"/>
    <cellStyle name="Notas 4 2 2 2 6 3 3" xfId="35256" xr:uid="{00000000-0005-0000-0000-0000BB890000}"/>
    <cellStyle name="Notas 4 2 2 2 6 3 4" xfId="35257" xr:uid="{00000000-0005-0000-0000-0000BC890000}"/>
    <cellStyle name="Notas 4 2 2 2 6 3 5" xfId="35258" xr:uid="{00000000-0005-0000-0000-0000BD890000}"/>
    <cellStyle name="Notas 4 2 2 2 6 3 6" xfId="35259" xr:uid="{00000000-0005-0000-0000-0000BE890000}"/>
    <cellStyle name="Notas 4 2 2 2 6 4" xfId="35260" xr:uid="{00000000-0005-0000-0000-0000BF890000}"/>
    <cellStyle name="Notas 4 2 2 2 6 4 2" xfId="35261" xr:uid="{00000000-0005-0000-0000-0000C0890000}"/>
    <cellStyle name="Notas 4 2 2 2 6 4 3" xfId="35262" xr:uid="{00000000-0005-0000-0000-0000C1890000}"/>
    <cellStyle name="Notas 4 2 2 2 6 4 4" xfId="35263" xr:uid="{00000000-0005-0000-0000-0000C2890000}"/>
    <cellStyle name="Notas 4 2 2 2 6 4 5" xfId="35264" xr:uid="{00000000-0005-0000-0000-0000C3890000}"/>
    <cellStyle name="Notas 4 2 2 2 6 4 6" xfId="35265" xr:uid="{00000000-0005-0000-0000-0000C4890000}"/>
    <cellStyle name="Notas 4 2 2 2 6 5" xfId="35266" xr:uid="{00000000-0005-0000-0000-0000C5890000}"/>
    <cellStyle name="Notas 4 2 2 2 6 5 2" xfId="35267" xr:uid="{00000000-0005-0000-0000-0000C6890000}"/>
    <cellStyle name="Notas 4 2 2 2 6 5 3" xfId="35268" xr:uid="{00000000-0005-0000-0000-0000C7890000}"/>
    <cellStyle name="Notas 4 2 2 2 6 5 4" xfId="35269" xr:uid="{00000000-0005-0000-0000-0000C8890000}"/>
    <cellStyle name="Notas 4 2 2 2 6 5 5" xfId="35270" xr:uid="{00000000-0005-0000-0000-0000C9890000}"/>
    <cellStyle name="Notas 4 2 2 2 6 5 6" xfId="35271" xr:uid="{00000000-0005-0000-0000-0000CA890000}"/>
    <cellStyle name="Notas 4 2 2 2 6 6" xfId="35272" xr:uid="{00000000-0005-0000-0000-0000CB890000}"/>
    <cellStyle name="Notas 4 2 2 2 6 6 2" xfId="35273" xr:uid="{00000000-0005-0000-0000-0000CC890000}"/>
    <cellStyle name="Notas 4 2 2 2 6 6 3" xfId="35274" xr:uid="{00000000-0005-0000-0000-0000CD890000}"/>
    <cellStyle name="Notas 4 2 2 2 6 6 4" xfId="35275" xr:uid="{00000000-0005-0000-0000-0000CE890000}"/>
    <cellStyle name="Notas 4 2 2 2 6 6 5" xfId="35276" xr:uid="{00000000-0005-0000-0000-0000CF890000}"/>
    <cellStyle name="Notas 4 2 2 2 6 6 6" xfId="35277" xr:uid="{00000000-0005-0000-0000-0000D0890000}"/>
    <cellStyle name="Notas 4 2 2 2 6 7" xfId="35278" xr:uid="{00000000-0005-0000-0000-0000D1890000}"/>
    <cellStyle name="Notas 4 2 2 2 6 7 2" xfId="35279" xr:uid="{00000000-0005-0000-0000-0000D2890000}"/>
    <cellStyle name="Notas 4 2 2 2 6 7 3" xfId="35280" xr:uid="{00000000-0005-0000-0000-0000D3890000}"/>
    <cellStyle name="Notas 4 2 2 2 6 7 4" xfId="35281" xr:uid="{00000000-0005-0000-0000-0000D4890000}"/>
    <cellStyle name="Notas 4 2 2 2 6 7 5" xfId="35282" xr:uid="{00000000-0005-0000-0000-0000D5890000}"/>
    <cellStyle name="Notas 4 2 2 2 6 7 6" xfId="35283" xr:uid="{00000000-0005-0000-0000-0000D6890000}"/>
    <cellStyle name="Notas 4 2 2 2 6 8" xfId="35284" xr:uid="{00000000-0005-0000-0000-0000D7890000}"/>
    <cellStyle name="Notas 4 2 2 2 6 8 2" xfId="35285" xr:uid="{00000000-0005-0000-0000-0000D8890000}"/>
    <cellStyle name="Notas 4 2 2 2 6 8 3" xfId="35286" xr:uid="{00000000-0005-0000-0000-0000D9890000}"/>
    <cellStyle name="Notas 4 2 2 2 6 8 4" xfId="35287" xr:uid="{00000000-0005-0000-0000-0000DA890000}"/>
    <cellStyle name="Notas 4 2 2 2 6 8 5" xfId="35288" xr:uid="{00000000-0005-0000-0000-0000DB890000}"/>
    <cellStyle name="Notas 4 2 2 2 6 8 6" xfId="35289" xr:uid="{00000000-0005-0000-0000-0000DC890000}"/>
    <cellStyle name="Notas 4 2 2 2 6 9" xfId="35290" xr:uid="{00000000-0005-0000-0000-0000DD890000}"/>
    <cellStyle name="Notas 4 2 2 2 7" xfId="35291" xr:uid="{00000000-0005-0000-0000-0000DE890000}"/>
    <cellStyle name="Notas 4 2 2 2 7 10" xfId="35292" xr:uid="{00000000-0005-0000-0000-0000DF890000}"/>
    <cellStyle name="Notas 4 2 2 2 7 11" xfId="35293" xr:uid="{00000000-0005-0000-0000-0000E0890000}"/>
    <cellStyle name="Notas 4 2 2 2 7 12" xfId="35294" xr:uid="{00000000-0005-0000-0000-0000E1890000}"/>
    <cellStyle name="Notas 4 2 2 2 7 13" xfId="35295" xr:uid="{00000000-0005-0000-0000-0000E2890000}"/>
    <cellStyle name="Notas 4 2 2 2 7 2" xfId="35296" xr:uid="{00000000-0005-0000-0000-0000E3890000}"/>
    <cellStyle name="Notas 4 2 2 2 7 2 2" xfId="35297" xr:uid="{00000000-0005-0000-0000-0000E4890000}"/>
    <cellStyle name="Notas 4 2 2 2 7 2 3" xfId="35298" xr:uid="{00000000-0005-0000-0000-0000E5890000}"/>
    <cellStyle name="Notas 4 2 2 2 7 2 4" xfId="35299" xr:uid="{00000000-0005-0000-0000-0000E6890000}"/>
    <cellStyle name="Notas 4 2 2 2 7 2 5" xfId="35300" xr:uid="{00000000-0005-0000-0000-0000E7890000}"/>
    <cellStyle name="Notas 4 2 2 2 7 2 6" xfId="35301" xr:uid="{00000000-0005-0000-0000-0000E8890000}"/>
    <cellStyle name="Notas 4 2 2 2 7 3" xfId="35302" xr:uid="{00000000-0005-0000-0000-0000E9890000}"/>
    <cellStyle name="Notas 4 2 2 2 7 3 2" xfId="35303" xr:uid="{00000000-0005-0000-0000-0000EA890000}"/>
    <cellStyle name="Notas 4 2 2 2 7 3 3" xfId="35304" xr:uid="{00000000-0005-0000-0000-0000EB890000}"/>
    <cellStyle name="Notas 4 2 2 2 7 3 4" xfId="35305" xr:uid="{00000000-0005-0000-0000-0000EC890000}"/>
    <cellStyle name="Notas 4 2 2 2 7 3 5" xfId="35306" xr:uid="{00000000-0005-0000-0000-0000ED890000}"/>
    <cellStyle name="Notas 4 2 2 2 7 3 6" xfId="35307" xr:uid="{00000000-0005-0000-0000-0000EE890000}"/>
    <cellStyle name="Notas 4 2 2 2 7 4" xfId="35308" xr:uid="{00000000-0005-0000-0000-0000EF890000}"/>
    <cellStyle name="Notas 4 2 2 2 7 4 2" xfId="35309" xr:uid="{00000000-0005-0000-0000-0000F0890000}"/>
    <cellStyle name="Notas 4 2 2 2 7 4 3" xfId="35310" xr:uid="{00000000-0005-0000-0000-0000F1890000}"/>
    <cellStyle name="Notas 4 2 2 2 7 4 4" xfId="35311" xr:uid="{00000000-0005-0000-0000-0000F2890000}"/>
    <cellStyle name="Notas 4 2 2 2 7 4 5" xfId="35312" xr:uid="{00000000-0005-0000-0000-0000F3890000}"/>
    <cellStyle name="Notas 4 2 2 2 7 4 6" xfId="35313" xr:uid="{00000000-0005-0000-0000-0000F4890000}"/>
    <cellStyle name="Notas 4 2 2 2 7 5" xfId="35314" xr:uid="{00000000-0005-0000-0000-0000F5890000}"/>
    <cellStyle name="Notas 4 2 2 2 7 5 2" xfId="35315" xr:uid="{00000000-0005-0000-0000-0000F6890000}"/>
    <cellStyle name="Notas 4 2 2 2 7 5 3" xfId="35316" xr:uid="{00000000-0005-0000-0000-0000F7890000}"/>
    <cellStyle name="Notas 4 2 2 2 7 5 4" xfId="35317" xr:uid="{00000000-0005-0000-0000-0000F8890000}"/>
    <cellStyle name="Notas 4 2 2 2 7 5 5" xfId="35318" xr:uid="{00000000-0005-0000-0000-0000F9890000}"/>
    <cellStyle name="Notas 4 2 2 2 7 5 6" xfId="35319" xr:uid="{00000000-0005-0000-0000-0000FA890000}"/>
    <cellStyle name="Notas 4 2 2 2 7 6" xfId="35320" xr:uid="{00000000-0005-0000-0000-0000FB890000}"/>
    <cellStyle name="Notas 4 2 2 2 7 6 2" xfId="35321" xr:uid="{00000000-0005-0000-0000-0000FC890000}"/>
    <cellStyle name="Notas 4 2 2 2 7 6 3" xfId="35322" xr:uid="{00000000-0005-0000-0000-0000FD890000}"/>
    <cellStyle name="Notas 4 2 2 2 7 6 4" xfId="35323" xr:uid="{00000000-0005-0000-0000-0000FE890000}"/>
    <cellStyle name="Notas 4 2 2 2 7 6 5" xfId="35324" xr:uid="{00000000-0005-0000-0000-0000FF890000}"/>
    <cellStyle name="Notas 4 2 2 2 7 6 6" xfId="35325" xr:uid="{00000000-0005-0000-0000-0000008A0000}"/>
    <cellStyle name="Notas 4 2 2 2 7 7" xfId="35326" xr:uid="{00000000-0005-0000-0000-0000018A0000}"/>
    <cellStyle name="Notas 4 2 2 2 7 7 2" xfId="35327" xr:uid="{00000000-0005-0000-0000-0000028A0000}"/>
    <cellStyle name="Notas 4 2 2 2 7 7 3" xfId="35328" xr:uid="{00000000-0005-0000-0000-0000038A0000}"/>
    <cellStyle name="Notas 4 2 2 2 7 7 4" xfId="35329" xr:uid="{00000000-0005-0000-0000-0000048A0000}"/>
    <cellStyle name="Notas 4 2 2 2 7 7 5" xfId="35330" xr:uid="{00000000-0005-0000-0000-0000058A0000}"/>
    <cellStyle name="Notas 4 2 2 2 7 7 6" xfId="35331" xr:uid="{00000000-0005-0000-0000-0000068A0000}"/>
    <cellStyle name="Notas 4 2 2 2 7 8" xfId="35332" xr:uid="{00000000-0005-0000-0000-0000078A0000}"/>
    <cellStyle name="Notas 4 2 2 2 7 8 2" xfId="35333" xr:uid="{00000000-0005-0000-0000-0000088A0000}"/>
    <cellStyle name="Notas 4 2 2 2 7 8 3" xfId="35334" xr:uid="{00000000-0005-0000-0000-0000098A0000}"/>
    <cellStyle name="Notas 4 2 2 2 7 8 4" xfId="35335" xr:uid="{00000000-0005-0000-0000-00000A8A0000}"/>
    <cellStyle name="Notas 4 2 2 2 7 8 5" xfId="35336" xr:uid="{00000000-0005-0000-0000-00000B8A0000}"/>
    <cellStyle name="Notas 4 2 2 2 7 8 6" xfId="35337" xr:uid="{00000000-0005-0000-0000-00000C8A0000}"/>
    <cellStyle name="Notas 4 2 2 2 7 9" xfId="35338" xr:uid="{00000000-0005-0000-0000-00000D8A0000}"/>
    <cellStyle name="Notas 4 2 2 2 8" xfId="35339" xr:uid="{00000000-0005-0000-0000-00000E8A0000}"/>
    <cellStyle name="Notas 4 2 2 2 8 2" xfId="35340" xr:uid="{00000000-0005-0000-0000-00000F8A0000}"/>
    <cellStyle name="Notas 4 2 2 2 8 3" xfId="35341" xr:uid="{00000000-0005-0000-0000-0000108A0000}"/>
    <cellStyle name="Notas 4 2 2 2 8 4" xfId="35342" xr:uid="{00000000-0005-0000-0000-0000118A0000}"/>
    <cellStyle name="Notas 4 2 2 2 8 5" xfId="35343" xr:uid="{00000000-0005-0000-0000-0000128A0000}"/>
    <cellStyle name="Notas 4 2 2 2 8 6" xfId="35344" xr:uid="{00000000-0005-0000-0000-0000138A0000}"/>
    <cellStyle name="Notas 4 2 2 2 9" xfId="35345" xr:uid="{00000000-0005-0000-0000-0000148A0000}"/>
    <cellStyle name="Notas 4 2 2 2 9 2" xfId="35346" xr:uid="{00000000-0005-0000-0000-0000158A0000}"/>
    <cellStyle name="Notas 4 2 2 2 9 3" xfId="35347" xr:uid="{00000000-0005-0000-0000-0000168A0000}"/>
    <cellStyle name="Notas 4 2 2 2 9 4" xfId="35348" xr:uid="{00000000-0005-0000-0000-0000178A0000}"/>
    <cellStyle name="Notas 4 2 2 2 9 5" xfId="35349" xr:uid="{00000000-0005-0000-0000-0000188A0000}"/>
    <cellStyle name="Notas 4 2 2 2 9 6" xfId="35350" xr:uid="{00000000-0005-0000-0000-0000198A0000}"/>
    <cellStyle name="Notas 4 2 2 20" xfId="35351" xr:uid="{00000000-0005-0000-0000-00001A8A0000}"/>
    <cellStyle name="Notas 4 2 2 21" xfId="35352" xr:uid="{00000000-0005-0000-0000-00001B8A0000}"/>
    <cellStyle name="Notas 4 2 2 3" xfId="35353" xr:uid="{00000000-0005-0000-0000-00001C8A0000}"/>
    <cellStyle name="Notas 4 2 2 3 10" xfId="35354" xr:uid="{00000000-0005-0000-0000-00001D8A0000}"/>
    <cellStyle name="Notas 4 2 2 3 11" xfId="35355" xr:uid="{00000000-0005-0000-0000-00001E8A0000}"/>
    <cellStyle name="Notas 4 2 2 3 12" xfId="35356" xr:uid="{00000000-0005-0000-0000-00001F8A0000}"/>
    <cellStyle name="Notas 4 2 2 3 13" xfId="35357" xr:uid="{00000000-0005-0000-0000-0000208A0000}"/>
    <cellStyle name="Notas 4 2 2 3 14" xfId="35358" xr:uid="{00000000-0005-0000-0000-0000218A0000}"/>
    <cellStyle name="Notas 4 2 2 3 15" xfId="35359" xr:uid="{00000000-0005-0000-0000-0000228A0000}"/>
    <cellStyle name="Notas 4 2 2 3 2" xfId="35360" xr:uid="{00000000-0005-0000-0000-0000238A0000}"/>
    <cellStyle name="Notas 4 2 2 3 2 10" xfId="35361" xr:uid="{00000000-0005-0000-0000-0000248A0000}"/>
    <cellStyle name="Notas 4 2 2 3 2 11" xfId="35362" xr:uid="{00000000-0005-0000-0000-0000258A0000}"/>
    <cellStyle name="Notas 4 2 2 3 2 12" xfId="35363" xr:uid="{00000000-0005-0000-0000-0000268A0000}"/>
    <cellStyle name="Notas 4 2 2 3 2 13" xfId="35364" xr:uid="{00000000-0005-0000-0000-0000278A0000}"/>
    <cellStyle name="Notas 4 2 2 3 2 14" xfId="35365" xr:uid="{00000000-0005-0000-0000-0000288A0000}"/>
    <cellStyle name="Notas 4 2 2 3 2 2" xfId="35366" xr:uid="{00000000-0005-0000-0000-0000298A0000}"/>
    <cellStyle name="Notas 4 2 2 3 2 2 2" xfId="35367" xr:uid="{00000000-0005-0000-0000-00002A8A0000}"/>
    <cellStyle name="Notas 4 2 2 3 2 2 3" xfId="35368" xr:uid="{00000000-0005-0000-0000-00002B8A0000}"/>
    <cellStyle name="Notas 4 2 2 3 2 2 4" xfId="35369" xr:uid="{00000000-0005-0000-0000-00002C8A0000}"/>
    <cellStyle name="Notas 4 2 2 3 2 2 5" xfId="35370" xr:uid="{00000000-0005-0000-0000-00002D8A0000}"/>
    <cellStyle name="Notas 4 2 2 3 2 2 6" xfId="35371" xr:uid="{00000000-0005-0000-0000-00002E8A0000}"/>
    <cellStyle name="Notas 4 2 2 3 2 3" xfId="35372" xr:uid="{00000000-0005-0000-0000-00002F8A0000}"/>
    <cellStyle name="Notas 4 2 2 3 2 3 2" xfId="35373" xr:uid="{00000000-0005-0000-0000-0000308A0000}"/>
    <cellStyle name="Notas 4 2 2 3 2 3 3" xfId="35374" xr:uid="{00000000-0005-0000-0000-0000318A0000}"/>
    <cellStyle name="Notas 4 2 2 3 2 3 4" xfId="35375" xr:uid="{00000000-0005-0000-0000-0000328A0000}"/>
    <cellStyle name="Notas 4 2 2 3 2 3 5" xfId="35376" xr:uid="{00000000-0005-0000-0000-0000338A0000}"/>
    <cellStyle name="Notas 4 2 2 3 2 3 6" xfId="35377" xr:uid="{00000000-0005-0000-0000-0000348A0000}"/>
    <cellStyle name="Notas 4 2 2 3 2 4" xfId="35378" xr:uid="{00000000-0005-0000-0000-0000358A0000}"/>
    <cellStyle name="Notas 4 2 2 3 2 4 2" xfId="35379" xr:uid="{00000000-0005-0000-0000-0000368A0000}"/>
    <cellStyle name="Notas 4 2 2 3 2 4 3" xfId="35380" xr:uid="{00000000-0005-0000-0000-0000378A0000}"/>
    <cellStyle name="Notas 4 2 2 3 2 4 4" xfId="35381" xr:uid="{00000000-0005-0000-0000-0000388A0000}"/>
    <cellStyle name="Notas 4 2 2 3 2 4 5" xfId="35382" xr:uid="{00000000-0005-0000-0000-0000398A0000}"/>
    <cellStyle name="Notas 4 2 2 3 2 4 6" xfId="35383" xr:uid="{00000000-0005-0000-0000-00003A8A0000}"/>
    <cellStyle name="Notas 4 2 2 3 2 5" xfId="35384" xr:uid="{00000000-0005-0000-0000-00003B8A0000}"/>
    <cellStyle name="Notas 4 2 2 3 2 5 2" xfId="35385" xr:uid="{00000000-0005-0000-0000-00003C8A0000}"/>
    <cellStyle name="Notas 4 2 2 3 2 5 3" xfId="35386" xr:uid="{00000000-0005-0000-0000-00003D8A0000}"/>
    <cellStyle name="Notas 4 2 2 3 2 5 4" xfId="35387" xr:uid="{00000000-0005-0000-0000-00003E8A0000}"/>
    <cellStyle name="Notas 4 2 2 3 2 5 5" xfId="35388" xr:uid="{00000000-0005-0000-0000-00003F8A0000}"/>
    <cellStyle name="Notas 4 2 2 3 2 5 6" xfId="35389" xr:uid="{00000000-0005-0000-0000-0000408A0000}"/>
    <cellStyle name="Notas 4 2 2 3 2 6" xfId="35390" xr:uid="{00000000-0005-0000-0000-0000418A0000}"/>
    <cellStyle name="Notas 4 2 2 3 2 6 2" xfId="35391" xr:uid="{00000000-0005-0000-0000-0000428A0000}"/>
    <cellStyle name="Notas 4 2 2 3 2 6 3" xfId="35392" xr:uid="{00000000-0005-0000-0000-0000438A0000}"/>
    <cellStyle name="Notas 4 2 2 3 2 6 4" xfId="35393" xr:uid="{00000000-0005-0000-0000-0000448A0000}"/>
    <cellStyle name="Notas 4 2 2 3 2 6 5" xfId="35394" xr:uid="{00000000-0005-0000-0000-0000458A0000}"/>
    <cellStyle name="Notas 4 2 2 3 2 6 6" xfId="35395" xr:uid="{00000000-0005-0000-0000-0000468A0000}"/>
    <cellStyle name="Notas 4 2 2 3 2 7" xfId="35396" xr:uid="{00000000-0005-0000-0000-0000478A0000}"/>
    <cellStyle name="Notas 4 2 2 3 2 7 2" xfId="35397" xr:uid="{00000000-0005-0000-0000-0000488A0000}"/>
    <cellStyle name="Notas 4 2 2 3 2 7 3" xfId="35398" xr:uid="{00000000-0005-0000-0000-0000498A0000}"/>
    <cellStyle name="Notas 4 2 2 3 2 7 4" xfId="35399" xr:uid="{00000000-0005-0000-0000-00004A8A0000}"/>
    <cellStyle name="Notas 4 2 2 3 2 7 5" xfId="35400" xr:uid="{00000000-0005-0000-0000-00004B8A0000}"/>
    <cellStyle name="Notas 4 2 2 3 2 7 6" xfId="35401" xr:uid="{00000000-0005-0000-0000-00004C8A0000}"/>
    <cellStyle name="Notas 4 2 2 3 2 8" xfId="35402" xr:uid="{00000000-0005-0000-0000-00004D8A0000}"/>
    <cellStyle name="Notas 4 2 2 3 2 8 2" xfId="35403" xr:uid="{00000000-0005-0000-0000-00004E8A0000}"/>
    <cellStyle name="Notas 4 2 2 3 2 8 3" xfId="35404" xr:uid="{00000000-0005-0000-0000-00004F8A0000}"/>
    <cellStyle name="Notas 4 2 2 3 2 8 4" xfId="35405" xr:uid="{00000000-0005-0000-0000-0000508A0000}"/>
    <cellStyle name="Notas 4 2 2 3 2 8 5" xfId="35406" xr:uid="{00000000-0005-0000-0000-0000518A0000}"/>
    <cellStyle name="Notas 4 2 2 3 2 8 6" xfId="35407" xr:uid="{00000000-0005-0000-0000-0000528A0000}"/>
    <cellStyle name="Notas 4 2 2 3 2 9" xfId="35408" xr:uid="{00000000-0005-0000-0000-0000538A0000}"/>
    <cellStyle name="Notas 4 2 2 3 3" xfId="35409" xr:uid="{00000000-0005-0000-0000-0000548A0000}"/>
    <cellStyle name="Notas 4 2 2 3 3 2" xfId="35410" xr:uid="{00000000-0005-0000-0000-0000558A0000}"/>
    <cellStyle name="Notas 4 2 2 3 3 3" xfId="35411" xr:uid="{00000000-0005-0000-0000-0000568A0000}"/>
    <cellStyle name="Notas 4 2 2 3 3 4" xfId="35412" xr:uid="{00000000-0005-0000-0000-0000578A0000}"/>
    <cellStyle name="Notas 4 2 2 3 3 5" xfId="35413" xr:uid="{00000000-0005-0000-0000-0000588A0000}"/>
    <cellStyle name="Notas 4 2 2 3 3 6" xfId="35414" xr:uid="{00000000-0005-0000-0000-0000598A0000}"/>
    <cellStyle name="Notas 4 2 2 3 4" xfId="35415" xr:uid="{00000000-0005-0000-0000-00005A8A0000}"/>
    <cellStyle name="Notas 4 2 2 3 4 2" xfId="35416" xr:uid="{00000000-0005-0000-0000-00005B8A0000}"/>
    <cellStyle name="Notas 4 2 2 3 4 3" xfId="35417" xr:uid="{00000000-0005-0000-0000-00005C8A0000}"/>
    <cellStyle name="Notas 4 2 2 3 4 4" xfId="35418" xr:uid="{00000000-0005-0000-0000-00005D8A0000}"/>
    <cellStyle name="Notas 4 2 2 3 4 5" xfId="35419" xr:uid="{00000000-0005-0000-0000-00005E8A0000}"/>
    <cellStyle name="Notas 4 2 2 3 4 6" xfId="35420" xr:uid="{00000000-0005-0000-0000-00005F8A0000}"/>
    <cellStyle name="Notas 4 2 2 3 5" xfId="35421" xr:uid="{00000000-0005-0000-0000-0000608A0000}"/>
    <cellStyle name="Notas 4 2 2 3 5 2" xfId="35422" xr:uid="{00000000-0005-0000-0000-0000618A0000}"/>
    <cellStyle name="Notas 4 2 2 3 5 3" xfId="35423" xr:uid="{00000000-0005-0000-0000-0000628A0000}"/>
    <cellStyle name="Notas 4 2 2 3 5 4" xfId="35424" xr:uid="{00000000-0005-0000-0000-0000638A0000}"/>
    <cellStyle name="Notas 4 2 2 3 5 5" xfId="35425" xr:uid="{00000000-0005-0000-0000-0000648A0000}"/>
    <cellStyle name="Notas 4 2 2 3 5 6" xfId="35426" xr:uid="{00000000-0005-0000-0000-0000658A0000}"/>
    <cellStyle name="Notas 4 2 2 3 6" xfId="35427" xr:uid="{00000000-0005-0000-0000-0000668A0000}"/>
    <cellStyle name="Notas 4 2 2 3 6 2" xfId="35428" xr:uid="{00000000-0005-0000-0000-0000678A0000}"/>
    <cellStyle name="Notas 4 2 2 3 6 3" xfId="35429" xr:uid="{00000000-0005-0000-0000-0000688A0000}"/>
    <cellStyle name="Notas 4 2 2 3 6 4" xfId="35430" xr:uid="{00000000-0005-0000-0000-0000698A0000}"/>
    <cellStyle name="Notas 4 2 2 3 6 5" xfId="35431" xr:uid="{00000000-0005-0000-0000-00006A8A0000}"/>
    <cellStyle name="Notas 4 2 2 3 6 6" xfId="35432" xr:uid="{00000000-0005-0000-0000-00006B8A0000}"/>
    <cellStyle name="Notas 4 2 2 3 7" xfId="35433" xr:uid="{00000000-0005-0000-0000-00006C8A0000}"/>
    <cellStyle name="Notas 4 2 2 3 7 2" xfId="35434" xr:uid="{00000000-0005-0000-0000-00006D8A0000}"/>
    <cellStyle name="Notas 4 2 2 3 7 3" xfId="35435" xr:uid="{00000000-0005-0000-0000-00006E8A0000}"/>
    <cellStyle name="Notas 4 2 2 3 7 4" xfId="35436" xr:uid="{00000000-0005-0000-0000-00006F8A0000}"/>
    <cellStyle name="Notas 4 2 2 3 7 5" xfId="35437" xr:uid="{00000000-0005-0000-0000-0000708A0000}"/>
    <cellStyle name="Notas 4 2 2 3 7 6" xfId="35438" xr:uid="{00000000-0005-0000-0000-0000718A0000}"/>
    <cellStyle name="Notas 4 2 2 3 8" xfId="35439" xr:uid="{00000000-0005-0000-0000-0000728A0000}"/>
    <cellStyle name="Notas 4 2 2 3 8 2" xfId="35440" xr:uid="{00000000-0005-0000-0000-0000738A0000}"/>
    <cellStyle name="Notas 4 2 2 3 8 3" xfId="35441" xr:uid="{00000000-0005-0000-0000-0000748A0000}"/>
    <cellStyle name="Notas 4 2 2 3 8 4" xfId="35442" xr:uid="{00000000-0005-0000-0000-0000758A0000}"/>
    <cellStyle name="Notas 4 2 2 3 8 5" xfId="35443" xr:uid="{00000000-0005-0000-0000-0000768A0000}"/>
    <cellStyle name="Notas 4 2 2 3 8 6" xfId="35444" xr:uid="{00000000-0005-0000-0000-0000778A0000}"/>
    <cellStyle name="Notas 4 2 2 3 9" xfId="35445" xr:uid="{00000000-0005-0000-0000-0000788A0000}"/>
    <cellStyle name="Notas 4 2 2 3 9 2" xfId="35446" xr:uid="{00000000-0005-0000-0000-0000798A0000}"/>
    <cellStyle name="Notas 4 2 2 3 9 3" xfId="35447" xr:uid="{00000000-0005-0000-0000-00007A8A0000}"/>
    <cellStyle name="Notas 4 2 2 3 9 4" xfId="35448" xr:uid="{00000000-0005-0000-0000-00007B8A0000}"/>
    <cellStyle name="Notas 4 2 2 3 9 5" xfId="35449" xr:uid="{00000000-0005-0000-0000-00007C8A0000}"/>
    <cellStyle name="Notas 4 2 2 3 9 6" xfId="35450" xr:uid="{00000000-0005-0000-0000-00007D8A0000}"/>
    <cellStyle name="Notas 4 2 2 4" xfId="35451" xr:uid="{00000000-0005-0000-0000-00007E8A0000}"/>
    <cellStyle name="Notas 4 2 2 4 10" xfId="35452" xr:uid="{00000000-0005-0000-0000-00007F8A0000}"/>
    <cellStyle name="Notas 4 2 2 4 11" xfId="35453" xr:uid="{00000000-0005-0000-0000-0000808A0000}"/>
    <cellStyle name="Notas 4 2 2 4 12" xfId="35454" xr:uid="{00000000-0005-0000-0000-0000818A0000}"/>
    <cellStyle name="Notas 4 2 2 4 13" xfId="35455" xr:uid="{00000000-0005-0000-0000-0000828A0000}"/>
    <cellStyle name="Notas 4 2 2 4 14" xfId="35456" xr:uid="{00000000-0005-0000-0000-0000838A0000}"/>
    <cellStyle name="Notas 4 2 2 4 2" xfId="35457" xr:uid="{00000000-0005-0000-0000-0000848A0000}"/>
    <cellStyle name="Notas 4 2 2 4 2 2" xfId="35458" xr:uid="{00000000-0005-0000-0000-0000858A0000}"/>
    <cellStyle name="Notas 4 2 2 4 2 3" xfId="35459" xr:uid="{00000000-0005-0000-0000-0000868A0000}"/>
    <cellStyle name="Notas 4 2 2 4 2 4" xfId="35460" xr:uid="{00000000-0005-0000-0000-0000878A0000}"/>
    <cellStyle name="Notas 4 2 2 4 2 5" xfId="35461" xr:uid="{00000000-0005-0000-0000-0000888A0000}"/>
    <cellStyle name="Notas 4 2 2 4 2 6" xfId="35462" xr:uid="{00000000-0005-0000-0000-0000898A0000}"/>
    <cellStyle name="Notas 4 2 2 4 2 7" xfId="35463" xr:uid="{00000000-0005-0000-0000-00008A8A0000}"/>
    <cellStyle name="Notas 4 2 2 4 3" xfId="35464" xr:uid="{00000000-0005-0000-0000-00008B8A0000}"/>
    <cellStyle name="Notas 4 2 2 4 3 2" xfId="35465" xr:uid="{00000000-0005-0000-0000-00008C8A0000}"/>
    <cellStyle name="Notas 4 2 2 4 3 3" xfId="35466" xr:uid="{00000000-0005-0000-0000-00008D8A0000}"/>
    <cellStyle name="Notas 4 2 2 4 3 4" xfId="35467" xr:uid="{00000000-0005-0000-0000-00008E8A0000}"/>
    <cellStyle name="Notas 4 2 2 4 3 5" xfId="35468" xr:uid="{00000000-0005-0000-0000-00008F8A0000}"/>
    <cellStyle name="Notas 4 2 2 4 3 6" xfId="35469" xr:uid="{00000000-0005-0000-0000-0000908A0000}"/>
    <cellStyle name="Notas 4 2 2 4 4" xfId="35470" xr:uid="{00000000-0005-0000-0000-0000918A0000}"/>
    <cellStyle name="Notas 4 2 2 4 4 2" xfId="35471" xr:uid="{00000000-0005-0000-0000-0000928A0000}"/>
    <cellStyle name="Notas 4 2 2 4 4 3" xfId="35472" xr:uid="{00000000-0005-0000-0000-0000938A0000}"/>
    <cellStyle name="Notas 4 2 2 4 4 4" xfId="35473" xr:uid="{00000000-0005-0000-0000-0000948A0000}"/>
    <cellStyle name="Notas 4 2 2 4 4 5" xfId="35474" xr:uid="{00000000-0005-0000-0000-0000958A0000}"/>
    <cellStyle name="Notas 4 2 2 4 4 6" xfId="35475" xr:uid="{00000000-0005-0000-0000-0000968A0000}"/>
    <cellStyle name="Notas 4 2 2 4 5" xfId="35476" xr:uid="{00000000-0005-0000-0000-0000978A0000}"/>
    <cellStyle name="Notas 4 2 2 4 5 2" xfId="35477" xr:uid="{00000000-0005-0000-0000-0000988A0000}"/>
    <cellStyle name="Notas 4 2 2 4 5 3" xfId="35478" xr:uid="{00000000-0005-0000-0000-0000998A0000}"/>
    <cellStyle name="Notas 4 2 2 4 5 4" xfId="35479" xr:uid="{00000000-0005-0000-0000-00009A8A0000}"/>
    <cellStyle name="Notas 4 2 2 4 5 5" xfId="35480" xr:uid="{00000000-0005-0000-0000-00009B8A0000}"/>
    <cellStyle name="Notas 4 2 2 4 5 6" xfId="35481" xr:uid="{00000000-0005-0000-0000-00009C8A0000}"/>
    <cellStyle name="Notas 4 2 2 4 6" xfId="35482" xr:uid="{00000000-0005-0000-0000-00009D8A0000}"/>
    <cellStyle name="Notas 4 2 2 4 6 2" xfId="35483" xr:uid="{00000000-0005-0000-0000-00009E8A0000}"/>
    <cellStyle name="Notas 4 2 2 4 6 3" xfId="35484" xr:uid="{00000000-0005-0000-0000-00009F8A0000}"/>
    <cellStyle name="Notas 4 2 2 4 6 4" xfId="35485" xr:uid="{00000000-0005-0000-0000-0000A08A0000}"/>
    <cellStyle name="Notas 4 2 2 4 6 5" xfId="35486" xr:uid="{00000000-0005-0000-0000-0000A18A0000}"/>
    <cellStyle name="Notas 4 2 2 4 6 6" xfId="35487" xr:uid="{00000000-0005-0000-0000-0000A28A0000}"/>
    <cellStyle name="Notas 4 2 2 4 7" xfId="35488" xr:uid="{00000000-0005-0000-0000-0000A38A0000}"/>
    <cellStyle name="Notas 4 2 2 4 7 2" xfId="35489" xr:uid="{00000000-0005-0000-0000-0000A48A0000}"/>
    <cellStyle name="Notas 4 2 2 4 7 3" xfId="35490" xr:uid="{00000000-0005-0000-0000-0000A58A0000}"/>
    <cellStyle name="Notas 4 2 2 4 7 4" xfId="35491" xr:uid="{00000000-0005-0000-0000-0000A68A0000}"/>
    <cellStyle name="Notas 4 2 2 4 7 5" xfId="35492" xr:uid="{00000000-0005-0000-0000-0000A78A0000}"/>
    <cellStyle name="Notas 4 2 2 4 7 6" xfId="35493" xr:uid="{00000000-0005-0000-0000-0000A88A0000}"/>
    <cellStyle name="Notas 4 2 2 4 8" xfId="35494" xr:uid="{00000000-0005-0000-0000-0000A98A0000}"/>
    <cellStyle name="Notas 4 2 2 4 8 2" xfId="35495" xr:uid="{00000000-0005-0000-0000-0000AA8A0000}"/>
    <cellStyle name="Notas 4 2 2 4 8 3" xfId="35496" xr:uid="{00000000-0005-0000-0000-0000AB8A0000}"/>
    <cellStyle name="Notas 4 2 2 4 8 4" xfId="35497" xr:uid="{00000000-0005-0000-0000-0000AC8A0000}"/>
    <cellStyle name="Notas 4 2 2 4 8 5" xfId="35498" xr:uid="{00000000-0005-0000-0000-0000AD8A0000}"/>
    <cellStyle name="Notas 4 2 2 4 8 6" xfId="35499" xr:uid="{00000000-0005-0000-0000-0000AE8A0000}"/>
    <cellStyle name="Notas 4 2 2 4 9" xfId="35500" xr:uid="{00000000-0005-0000-0000-0000AF8A0000}"/>
    <cellStyle name="Notas 4 2 2 5" xfId="35501" xr:uid="{00000000-0005-0000-0000-0000B08A0000}"/>
    <cellStyle name="Notas 4 2 2 5 10" xfId="35502" xr:uid="{00000000-0005-0000-0000-0000B18A0000}"/>
    <cellStyle name="Notas 4 2 2 5 11" xfId="35503" xr:uid="{00000000-0005-0000-0000-0000B28A0000}"/>
    <cellStyle name="Notas 4 2 2 5 12" xfId="35504" xr:uid="{00000000-0005-0000-0000-0000B38A0000}"/>
    <cellStyle name="Notas 4 2 2 5 13" xfId="35505" xr:uid="{00000000-0005-0000-0000-0000B48A0000}"/>
    <cellStyle name="Notas 4 2 2 5 14" xfId="35506" xr:uid="{00000000-0005-0000-0000-0000B58A0000}"/>
    <cellStyle name="Notas 4 2 2 5 2" xfId="35507" xr:uid="{00000000-0005-0000-0000-0000B68A0000}"/>
    <cellStyle name="Notas 4 2 2 5 2 2" xfId="35508" xr:uid="{00000000-0005-0000-0000-0000B78A0000}"/>
    <cellStyle name="Notas 4 2 2 5 2 3" xfId="35509" xr:uid="{00000000-0005-0000-0000-0000B88A0000}"/>
    <cellStyle name="Notas 4 2 2 5 2 4" xfId="35510" xr:uid="{00000000-0005-0000-0000-0000B98A0000}"/>
    <cellStyle name="Notas 4 2 2 5 2 5" xfId="35511" xr:uid="{00000000-0005-0000-0000-0000BA8A0000}"/>
    <cellStyle name="Notas 4 2 2 5 2 6" xfId="35512" xr:uid="{00000000-0005-0000-0000-0000BB8A0000}"/>
    <cellStyle name="Notas 4 2 2 5 3" xfId="35513" xr:uid="{00000000-0005-0000-0000-0000BC8A0000}"/>
    <cellStyle name="Notas 4 2 2 5 3 2" xfId="35514" xr:uid="{00000000-0005-0000-0000-0000BD8A0000}"/>
    <cellStyle name="Notas 4 2 2 5 3 3" xfId="35515" xr:uid="{00000000-0005-0000-0000-0000BE8A0000}"/>
    <cellStyle name="Notas 4 2 2 5 3 4" xfId="35516" xr:uid="{00000000-0005-0000-0000-0000BF8A0000}"/>
    <cellStyle name="Notas 4 2 2 5 3 5" xfId="35517" xr:uid="{00000000-0005-0000-0000-0000C08A0000}"/>
    <cellStyle name="Notas 4 2 2 5 3 6" xfId="35518" xr:uid="{00000000-0005-0000-0000-0000C18A0000}"/>
    <cellStyle name="Notas 4 2 2 5 4" xfId="35519" xr:uid="{00000000-0005-0000-0000-0000C28A0000}"/>
    <cellStyle name="Notas 4 2 2 5 4 2" xfId="35520" xr:uid="{00000000-0005-0000-0000-0000C38A0000}"/>
    <cellStyle name="Notas 4 2 2 5 4 3" xfId="35521" xr:uid="{00000000-0005-0000-0000-0000C48A0000}"/>
    <cellStyle name="Notas 4 2 2 5 4 4" xfId="35522" xr:uid="{00000000-0005-0000-0000-0000C58A0000}"/>
    <cellStyle name="Notas 4 2 2 5 4 5" xfId="35523" xr:uid="{00000000-0005-0000-0000-0000C68A0000}"/>
    <cellStyle name="Notas 4 2 2 5 4 6" xfId="35524" xr:uid="{00000000-0005-0000-0000-0000C78A0000}"/>
    <cellStyle name="Notas 4 2 2 5 5" xfId="35525" xr:uid="{00000000-0005-0000-0000-0000C88A0000}"/>
    <cellStyle name="Notas 4 2 2 5 5 2" xfId="35526" xr:uid="{00000000-0005-0000-0000-0000C98A0000}"/>
    <cellStyle name="Notas 4 2 2 5 5 3" xfId="35527" xr:uid="{00000000-0005-0000-0000-0000CA8A0000}"/>
    <cellStyle name="Notas 4 2 2 5 5 4" xfId="35528" xr:uid="{00000000-0005-0000-0000-0000CB8A0000}"/>
    <cellStyle name="Notas 4 2 2 5 5 5" xfId="35529" xr:uid="{00000000-0005-0000-0000-0000CC8A0000}"/>
    <cellStyle name="Notas 4 2 2 5 5 6" xfId="35530" xr:uid="{00000000-0005-0000-0000-0000CD8A0000}"/>
    <cellStyle name="Notas 4 2 2 5 6" xfId="35531" xr:uid="{00000000-0005-0000-0000-0000CE8A0000}"/>
    <cellStyle name="Notas 4 2 2 5 6 2" xfId="35532" xr:uid="{00000000-0005-0000-0000-0000CF8A0000}"/>
    <cellStyle name="Notas 4 2 2 5 6 3" xfId="35533" xr:uid="{00000000-0005-0000-0000-0000D08A0000}"/>
    <cellStyle name="Notas 4 2 2 5 6 4" xfId="35534" xr:uid="{00000000-0005-0000-0000-0000D18A0000}"/>
    <cellStyle name="Notas 4 2 2 5 6 5" xfId="35535" xr:uid="{00000000-0005-0000-0000-0000D28A0000}"/>
    <cellStyle name="Notas 4 2 2 5 6 6" xfId="35536" xr:uid="{00000000-0005-0000-0000-0000D38A0000}"/>
    <cellStyle name="Notas 4 2 2 5 7" xfId="35537" xr:uid="{00000000-0005-0000-0000-0000D48A0000}"/>
    <cellStyle name="Notas 4 2 2 5 7 2" xfId="35538" xr:uid="{00000000-0005-0000-0000-0000D58A0000}"/>
    <cellStyle name="Notas 4 2 2 5 7 3" xfId="35539" xr:uid="{00000000-0005-0000-0000-0000D68A0000}"/>
    <cellStyle name="Notas 4 2 2 5 7 4" xfId="35540" xr:uid="{00000000-0005-0000-0000-0000D78A0000}"/>
    <cellStyle name="Notas 4 2 2 5 7 5" xfId="35541" xr:uid="{00000000-0005-0000-0000-0000D88A0000}"/>
    <cellStyle name="Notas 4 2 2 5 7 6" xfId="35542" xr:uid="{00000000-0005-0000-0000-0000D98A0000}"/>
    <cellStyle name="Notas 4 2 2 5 8" xfId="35543" xr:uid="{00000000-0005-0000-0000-0000DA8A0000}"/>
    <cellStyle name="Notas 4 2 2 5 8 2" xfId="35544" xr:uid="{00000000-0005-0000-0000-0000DB8A0000}"/>
    <cellStyle name="Notas 4 2 2 5 8 3" xfId="35545" xr:uid="{00000000-0005-0000-0000-0000DC8A0000}"/>
    <cellStyle name="Notas 4 2 2 5 8 4" xfId="35546" xr:uid="{00000000-0005-0000-0000-0000DD8A0000}"/>
    <cellStyle name="Notas 4 2 2 5 8 5" xfId="35547" xr:uid="{00000000-0005-0000-0000-0000DE8A0000}"/>
    <cellStyle name="Notas 4 2 2 5 8 6" xfId="35548" xr:uid="{00000000-0005-0000-0000-0000DF8A0000}"/>
    <cellStyle name="Notas 4 2 2 5 9" xfId="35549" xr:uid="{00000000-0005-0000-0000-0000E08A0000}"/>
    <cellStyle name="Notas 4 2 2 6" xfId="35550" xr:uid="{00000000-0005-0000-0000-0000E18A0000}"/>
    <cellStyle name="Notas 4 2 2 6 10" xfId="35551" xr:uid="{00000000-0005-0000-0000-0000E28A0000}"/>
    <cellStyle name="Notas 4 2 2 6 11" xfId="35552" xr:uid="{00000000-0005-0000-0000-0000E38A0000}"/>
    <cellStyle name="Notas 4 2 2 6 12" xfId="35553" xr:uid="{00000000-0005-0000-0000-0000E48A0000}"/>
    <cellStyle name="Notas 4 2 2 6 13" xfId="35554" xr:uid="{00000000-0005-0000-0000-0000E58A0000}"/>
    <cellStyle name="Notas 4 2 2 6 2" xfId="35555" xr:uid="{00000000-0005-0000-0000-0000E68A0000}"/>
    <cellStyle name="Notas 4 2 2 6 2 2" xfId="35556" xr:uid="{00000000-0005-0000-0000-0000E78A0000}"/>
    <cellStyle name="Notas 4 2 2 6 2 3" xfId="35557" xr:uid="{00000000-0005-0000-0000-0000E88A0000}"/>
    <cellStyle name="Notas 4 2 2 6 2 4" xfId="35558" xr:uid="{00000000-0005-0000-0000-0000E98A0000}"/>
    <cellStyle name="Notas 4 2 2 6 2 5" xfId="35559" xr:uid="{00000000-0005-0000-0000-0000EA8A0000}"/>
    <cellStyle name="Notas 4 2 2 6 2 6" xfId="35560" xr:uid="{00000000-0005-0000-0000-0000EB8A0000}"/>
    <cellStyle name="Notas 4 2 2 6 3" xfId="35561" xr:uid="{00000000-0005-0000-0000-0000EC8A0000}"/>
    <cellStyle name="Notas 4 2 2 6 3 2" xfId="35562" xr:uid="{00000000-0005-0000-0000-0000ED8A0000}"/>
    <cellStyle name="Notas 4 2 2 6 3 3" xfId="35563" xr:uid="{00000000-0005-0000-0000-0000EE8A0000}"/>
    <cellStyle name="Notas 4 2 2 6 3 4" xfId="35564" xr:uid="{00000000-0005-0000-0000-0000EF8A0000}"/>
    <cellStyle name="Notas 4 2 2 6 3 5" xfId="35565" xr:uid="{00000000-0005-0000-0000-0000F08A0000}"/>
    <cellStyle name="Notas 4 2 2 6 3 6" xfId="35566" xr:uid="{00000000-0005-0000-0000-0000F18A0000}"/>
    <cellStyle name="Notas 4 2 2 6 4" xfId="35567" xr:uid="{00000000-0005-0000-0000-0000F28A0000}"/>
    <cellStyle name="Notas 4 2 2 6 4 2" xfId="35568" xr:uid="{00000000-0005-0000-0000-0000F38A0000}"/>
    <cellStyle name="Notas 4 2 2 6 4 3" xfId="35569" xr:uid="{00000000-0005-0000-0000-0000F48A0000}"/>
    <cellStyle name="Notas 4 2 2 6 4 4" xfId="35570" xr:uid="{00000000-0005-0000-0000-0000F58A0000}"/>
    <cellStyle name="Notas 4 2 2 6 4 5" xfId="35571" xr:uid="{00000000-0005-0000-0000-0000F68A0000}"/>
    <cellStyle name="Notas 4 2 2 6 4 6" xfId="35572" xr:uid="{00000000-0005-0000-0000-0000F78A0000}"/>
    <cellStyle name="Notas 4 2 2 6 5" xfId="35573" xr:uid="{00000000-0005-0000-0000-0000F88A0000}"/>
    <cellStyle name="Notas 4 2 2 6 5 2" xfId="35574" xr:uid="{00000000-0005-0000-0000-0000F98A0000}"/>
    <cellStyle name="Notas 4 2 2 6 5 3" xfId="35575" xr:uid="{00000000-0005-0000-0000-0000FA8A0000}"/>
    <cellStyle name="Notas 4 2 2 6 5 4" xfId="35576" xr:uid="{00000000-0005-0000-0000-0000FB8A0000}"/>
    <cellStyle name="Notas 4 2 2 6 5 5" xfId="35577" xr:uid="{00000000-0005-0000-0000-0000FC8A0000}"/>
    <cellStyle name="Notas 4 2 2 6 5 6" xfId="35578" xr:uid="{00000000-0005-0000-0000-0000FD8A0000}"/>
    <cellStyle name="Notas 4 2 2 6 6" xfId="35579" xr:uid="{00000000-0005-0000-0000-0000FE8A0000}"/>
    <cellStyle name="Notas 4 2 2 6 6 2" xfId="35580" xr:uid="{00000000-0005-0000-0000-0000FF8A0000}"/>
    <cellStyle name="Notas 4 2 2 6 6 3" xfId="35581" xr:uid="{00000000-0005-0000-0000-0000008B0000}"/>
    <cellStyle name="Notas 4 2 2 6 6 4" xfId="35582" xr:uid="{00000000-0005-0000-0000-0000018B0000}"/>
    <cellStyle name="Notas 4 2 2 6 6 5" xfId="35583" xr:uid="{00000000-0005-0000-0000-0000028B0000}"/>
    <cellStyle name="Notas 4 2 2 6 6 6" xfId="35584" xr:uid="{00000000-0005-0000-0000-0000038B0000}"/>
    <cellStyle name="Notas 4 2 2 6 7" xfId="35585" xr:uid="{00000000-0005-0000-0000-0000048B0000}"/>
    <cellStyle name="Notas 4 2 2 6 7 2" xfId="35586" xr:uid="{00000000-0005-0000-0000-0000058B0000}"/>
    <cellStyle name="Notas 4 2 2 6 7 3" xfId="35587" xr:uid="{00000000-0005-0000-0000-0000068B0000}"/>
    <cellStyle name="Notas 4 2 2 6 7 4" xfId="35588" xr:uid="{00000000-0005-0000-0000-0000078B0000}"/>
    <cellStyle name="Notas 4 2 2 6 7 5" xfId="35589" xr:uid="{00000000-0005-0000-0000-0000088B0000}"/>
    <cellStyle name="Notas 4 2 2 6 7 6" xfId="35590" xr:uid="{00000000-0005-0000-0000-0000098B0000}"/>
    <cellStyle name="Notas 4 2 2 6 8" xfId="35591" xr:uid="{00000000-0005-0000-0000-00000A8B0000}"/>
    <cellStyle name="Notas 4 2 2 6 8 2" xfId="35592" xr:uid="{00000000-0005-0000-0000-00000B8B0000}"/>
    <cellStyle name="Notas 4 2 2 6 8 3" xfId="35593" xr:uid="{00000000-0005-0000-0000-00000C8B0000}"/>
    <cellStyle name="Notas 4 2 2 6 8 4" xfId="35594" xr:uid="{00000000-0005-0000-0000-00000D8B0000}"/>
    <cellStyle name="Notas 4 2 2 6 8 5" xfId="35595" xr:uid="{00000000-0005-0000-0000-00000E8B0000}"/>
    <cellStyle name="Notas 4 2 2 6 8 6" xfId="35596" xr:uid="{00000000-0005-0000-0000-00000F8B0000}"/>
    <cellStyle name="Notas 4 2 2 6 9" xfId="35597" xr:uid="{00000000-0005-0000-0000-0000108B0000}"/>
    <cellStyle name="Notas 4 2 2 7" xfId="35598" xr:uid="{00000000-0005-0000-0000-0000118B0000}"/>
    <cellStyle name="Notas 4 2 2 7 10" xfId="35599" xr:uid="{00000000-0005-0000-0000-0000128B0000}"/>
    <cellStyle name="Notas 4 2 2 7 11" xfId="35600" xr:uid="{00000000-0005-0000-0000-0000138B0000}"/>
    <cellStyle name="Notas 4 2 2 7 12" xfId="35601" xr:uid="{00000000-0005-0000-0000-0000148B0000}"/>
    <cellStyle name="Notas 4 2 2 7 13" xfId="35602" xr:uid="{00000000-0005-0000-0000-0000158B0000}"/>
    <cellStyle name="Notas 4 2 2 7 2" xfId="35603" xr:uid="{00000000-0005-0000-0000-0000168B0000}"/>
    <cellStyle name="Notas 4 2 2 7 2 2" xfId="35604" xr:uid="{00000000-0005-0000-0000-0000178B0000}"/>
    <cellStyle name="Notas 4 2 2 7 2 3" xfId="35605" xr:uid="{00000000-0005-0000-0000-0000188B0000}"/>
    <cellStyle name="Notas 4 2 2 7 2 4" xfId="35606" xr:uid="{00000000-0005-0000-0000-0000198B0000}"/>
    <cellStyle name="Notas 4 2 2 7 2 5" xfId="35607" xr:uid="{00000000-0005-0000-0000-00001A8B0000}"/>
    <cellStyle name="Notas 4 2 2 7 2 6" xfId="35608" xr:uid="{00000000-0005-0000-0000-00001B8B0000}"/>
    <cellStyle name="Notas 4 2 2 7 3" xfId="35609" xr:uid="{00000000-0005-0000-0000-00001C8B0000}"/>
    <cellStyle name="Notas 4 2 2 7 3 2" xfId="35610" xr:uid="{00000000-0005-0000-0000-00001D8B0000}"/>
    <cellStyle name="Notas 4 2 2 7 3 3" xfId="35611" xr:uid="{00000000-0005-0000-0000-00001E8B0000}"/>
    <cellStyle name="Notas 4 2 2 7 3 4" xfId="35612" xr:uid="{00000000-0005-0000-0000-00001F8B0000}"/>
    <cellStyle name="Notas 4 2 2 7 3 5" xfId="35613" xr:uid="{00000000-0005-0000-0000-0000208B0000}"/>
    <cellStyle name="Notas 4 2 2 7 3 6" xfId="35614" xr:uid="{00000000-0005-0000-0000-0000218B0000}"/>
    <cellStyle name="Notas 4 2 2 7 4" xfId="35615" xr:uid="{00000000-0005-0000-0000-0000228B0000}"/>
    <cellStyle name="Notas 4 2 2 7 4 2" xfId="35616" xr:uid="{00000000-0005-0000-0000-0000238B0000}"/>
    <cellStyle name="Notas 4 2 2 7 4 3" xfId="35617" xr:uid="{00000000-0005-0000-0000-0000248B0000}"/>
    <cellStyle name="Notas 4 2 2 7 4 4" xfId="35618" xr:uid="{00000000-0005-0000-0000-0000258B0000}"/>
    <cellStyle name="Notas 4 2 2 7 4 5" xfId="35619" xr:uid="{00000000-0005-0000-0000-0000268B0000}"/>
    <cellStyle name="Notas 4 2 2 7 4 6" xfId="35620" xr:uid="{00000000-0005-0000-0000-0000278B0000}"/>
    <cellStyle name="Notas 4 2 2 7 5" xfId="35621" xr:uid="{00000000-0005-0000-0000-0000288B0000}"/>
    <cellStyle name="Notas 4 2 2 7 5 2" xfId="35622" xr:uid="{00000000-0005-0000-0000-0000298B0000}"/>
    <cellStyle name="Notas 4 2 2 7 5 3" xfId="35623" xr:uid="{00000000-0005-0000-0000-00002A8B0000}"/>
    <cellStyle name="Notas 4 2 2 7 5 4" xfId="35624" xr:uid="{00000000-0005-0000-0000-00002B8B0000}"/>
    <cellStyle name="Notas 4 2 2 7 5 5" xfId="35625" xr:uid="{00000000-0005-0000-0000-00002C8B0000}"/>
    <cellStyle name="Notas 4 2 2 7 5 6" xfId="35626" xr:uid="{00000000-0005-0000-0000-00002D8B0000}"/>
    <cellStyle name="Notas 4 2 2 7 6" xfId="35627" xr:uid="{00000000-0005-0000-0000-00002E8B0000}"/>
    <cellStyle name="Notas 4 2 2 7 6 2" xfId="35628" xr:uid="{00000000-0005-0000-0000-00002F8B0000}"/>
    <cellStyle name="Notas 4 2 2 7 6 3" xfId="35629" xr:uid="{00000000-0005-0000-0000-0000308B0000}"/>
    <cellStyle name="Notas 4 2 2 7 6 4" xfId="35630" xr:uid="{00000000-0005-0000-0000-0000318B0000}"/>
    <cellStyle name="Notas 4 2 2 7 6 5" xfId="35631" xr:uid="{00000000-0005-0000-0000-0000328B0000}"/>
    <cellStyle name="Notas 4 2 2 7 6 6" xfId="35632" xr:uid="{00000000-0005-0000-0000-0000338B0000}"/>
    <cellStyle name="Notas 4 2 2 7 7" xfId="35633" xr:uid="{00000000-0005-0000-0000-0000348B0000}"/>
    <cellStyle name="Notas 4 2 2 7 7 2" xfId="35634" xr:uid="{00000000-0005-0000-0000-0000358B0000}"/>
    <cellStyle name="Notas 4 2 2 7 7 3" xfId="35635" xr:uid="{00000000-0005-0000-0000-0000368B0000}"/>
    <cellStyle name="Notas 4 2 2 7 7 4" xfId="35636" xr:uid="{00000000-0005-0000-0000-0000378B0000}"/>
    <cellStyle name="Notas 4 2 2 7 7 5" xfId="35637" xr:uid="{00000000-0005-0000-0000-0000388B0000}"/>
    <cellStyle name="Notas 4 2 2 7 7 6" xfId="35638" xr:uid="{00000000-0005-0000-0000-0000398B0000}"/>
    <cellStyle name="Notas 4 2 2 7 8" xfId="35639" xr:uid="{00000000-0005-0000-0000-00003A8B0000}"/>
    <cellStyle name="Notas 4 2 2 7 8 2" xfId="35640" xr:uid="{00000000-0005-0000-0000-00003B8B0000}"/>
    <cellStyle name="Notas 4 2 2 7 8 3" xfId="35641" xr:uid="{00000000-0005-0000-0000-00003C8B0000}"/>
    <cellStyle name="Notas 4 2 2 7 8 4" xfId="35642" xr:uid="{00000000-0005-0000-0000-00003D8B0000}"/>
    <cellStyle name="Notas 4 2 2 7 8 5" xfId="35643" xr:uid="{00000000-0005-0000-0000-00003E8B0000}"/>
    <cellStyle name="Notas 4 2 2 7 8 6" xfId="35644" xr:uid="{00000000-0005-0000-0000-00003F8B0000}"/>
    <cellStyle name="Notas 4 2 2 7 9" xfId="35645" xr:uid="{00000000-0005-0000-0000-0000408B0000}"/>
    <cellStyle name="Notas 4 2 2 8" xfId="35646" xr:uid="{00000000-0005-0000-0000-0000418B0000}"/>
    <cellStyle name="Notas 4 2 2 8 10" xfId="35647" xr:uid="{00000000-0005-0000-0000-0000428B0000}"/>
    <cellStyle name="Notas 4 2 2 8 11" xfId="35648" xr:uid="{00000000-0005-0000-0000-0000438B0000}"/>
    <cellStyle name="Notas 4 2 2 8 12" xfId="35649" xr:uid="{00000000-0005-0000-0000-0000448B0000}"/>
    <cellStyle name="Notas 4 2 2 8 13" xfId="35650" xr:uid="{00000000-0005-0000-0000-0000458B0000}"/>
    <cellStyle name="Notas 4 2 2 8 2" xfId="35651" xr:uid="{00000000-0005-0000-0000-0000468B0000}"/>
    <cellStyle name="Notas 4 2 2 8 2 2" xfId="35652" xr:uid="{00000000-0005-0000-0000-0000478B0000}"/>
    <cellStyle name="Notas 4 2 2 8 2 3" xfId="35653" xr:uid="{00000000-0005-0000-0000-0000488B0000}"/>
    <cellStyle name="Notas 4 2 2 8 2 4" xfId="35654" xr:uid="{00000000-0005-0000-0000-0000498B0000}"/>
    <cellStyle name="Notas 4 2 2 8 2 5" xfId="35655" xr:uid="{00000000-0005-0000-0000-00004A8B0000}"/>
    <cellStyle name="Notas 4 2 2 8 2 6" xfId="35656" xr:uid="{00000000-0005-0000-0000-00004B8B0000}"/>
    <cellStyle name="Notas 4 2 2 8 3" xfId="35657" xr:uid="{00000000-0005-0000-0000-00004C8B0000}"/>
    <cellStyle name="Notas 4 2 2 8 3 2" xfId="35658" xr:uid="{00000000-0005-0000-0000-00004D8B0000}"/>
    <cellStyle name="Notas 4 2 2 8 3 3" xfId="35659" xr:uid="{00000000-0005-0000-0000-00004E8B0000}"/>
    <cellStyle name="Notas 4 2 2 8 3 4" xfId="35660" xr:uid="{00000000-0005-0000-0000-00004F8B0000}"/>
    <cellStyle name="Notas 4 2 2 8 3 5" xfId="35661" xr:uid="{00000000-0005-0000-0000-0000508B0000}"/>
    <cellStyle name="Notas 4 2 2 8 3 6" xfId="35662" xr:uid="{00000000-0005-0000-0000-0000518B0000}"/>
    <cellStyle name="Notas 4 2 2 8 4" xfId="35663" xr:uid="{00000000-0005-0000-0000-0000528B0000}"/>
    <cellStyle name="Notas 4 2 2 8 4 2" xfId="35664" xr:uid="{00000000-0005-0000-0000-0000538B0000}"/>
    <cellStyle name="Notas 4 2 2 8 4 3" xfId="35665" xr:uid="{00000000-0005-0000-0000-0000548B0000}"/>
    <cellStyle name="Notas 4 2 2 8 4 4" xfId="35666" xr:uid="{00000000-0005-0000-0000-0000558B0000}"/>
    <cellStyle name="Notas 4 2 2 8 4 5" xfId="35667" xr:uid="{00000000-0005-0000-0000-0000568B0000}"/>
    <cellStyle name="Notas 4 2 2 8 4 6" xfId="35668" xr:uid="{00000000-0005-0000-0000-0000578B0000}"/>
    <cellStyle name="Notas 4 2 2 8 5" xfId="35669" xr:uid="{00000000-0005-0000-0000-0000588B0000}"/>
    <cellStyle name="Notas 4 2 2 8 5 2" xfId="35670" xr:uid="{00000000-0005-0000-0000-0000598B0000}"/>
    <cellStyle name="Notas 4 2 2 8 5 3" xfId="35671" xr:uid="{00000000-0005-0000-0000-00005A8B0000}"/>
    <cellStyle name="Notas 4 2 2 8 5 4" xfId="35672" xr:uid="{00000000-0005-0000-0000-00005B8B0000}"/>
    <cellStyle name="Notas 4 2 2 8 5 5" xfId="35673" xr:uid="{00000000-0005-0000-0000-00005C8B0000}"/>
    <cellStyle name="Notas 4 2 2 8 5 6" xfId="35674" xr:uid="{00000000-0005-0000-0000-00005D8B0000}"/>
    <cellStyle name="Notas 4 2 2 8 6" xfId="35675" xr:uid="{00000000-0005-0000-0000-00005E8B0000}"/>
    <cellStyle name="Notas 4 2 2 8 6 2" xfId="35676" xr:uid="{00000000-0005-0000-0000-00005F8B0000}"/>
    <cellStyle name="Notas 4 2 2 8 6 3" xfId="35677" xr:uid="{00000000-0005-0000-0000-0000608B0000}"/>
    <cellStyle name="Notas 4 2 2 8 6 4" xfId="35678" xr:uid="{00000000-0005-0000-0000-0000618B0000}"/>
    <cellStyle name="Notas 4 2 2 8 6 5" xfId="35679" xr:uid="{00000000-0005-0000-0000-0000628B0000}"/>
    <cellStyle name="Notas 4 2 2 8 6 6" xfId="35680" xr:uid="{00000000-0005-0000-0000-0000638B0000}"/>
    <cellStyle name="Notas 4 2 2 8 7" xfId="35681" xr:uid="{00000000-0005-0000-0000-0000648B0000}"/>
    <cellStyle name="Notas 4 2 2 8 7 2" xfId="35682" xr:uid="{00000000-0005-0000-0000-0000658B0000}"/>
    <cellStyle name="Notas 4 2 2 8 7 3" xfId="35683" xr:uid="{00000000-0005-0000-0000-0000668B0000}"/>
    <cellStyle name="Notas 4 2 2 8 7 4" xfId="35684" xr:uid="{00000000-0005-0000-0000-0000678B0000}"/>
    <cellStyle name="Notas 4 2 2 8 7 5" xfId="35685" xr:uid="{00000000-0005-0000-0000-0000688B0000}"/>
    <cellStyle name="Notas 4 2 2 8 7 6" xfId="35686" xr:uid="{00000000-0005-0000-0000-0000698B0000}"/>
    <cellStyle name="Notas 4 2 2 8 8" xfId="35687" xr:uid="{00000000-0005-0000-0000-00006A8B0000}"/>
    <cellStyle name="Notas 4 2 2 8 8 2" xfId="35688" xr:uid="{00000000-0005-0000-0000-00006B8B0000}"/>
    <cellStyle name="Notas 4 2 2 8 8 3" xfId="35689" xr:uid="{00000000-0005-0000-0000-00006C8B0000}"/>
    <cellStyle name="Notas 4 2 2 8 8 4" xfId="35690" xr:uid="{00000000-0005-0000-0000-00006D8B0000}"/>
    <cellStyle name="Notas 4 2 2 8 8 5" xfId="35691" xr:uid="{00000000-0005-0000-0000-00006E8B0000}"/>
    <cellStyle name="Notas 4 2 2 8 8 6" xfId="35692" xr:uid="{00000000-0005-0000-0000-00006F8B0000}"/>
    <cellStyle name="Notas 4 2 2 8 9" xfId="35693" xr:uid="{00000000-0005-0000-0000-0000708B0000}"/>
    <cellStyle name="Notas 4 2 2 9" xfId="35694" xr:uid="{00000000-0005-0000-0000-0000718B0000}"/>
    <cellStyle name="Notas 4 2 2 9 2" xfId="35695" xr:uid="{00000000-0005-0000-0000-0000728B0000}"/>
    <cellStyle name="Notas 4 2 2 9 3" xfId="35696" xr:uid="{00000000-0005-0000-0000-0000738B0000}"/>
    <cellStyle name="Notas 4 2 2 9 4" xfId="35697" xr:uid="{00000000-0005-0000-0000-0000748B0000}"/>
    <cellStyle name="Notas 4 2 2 9 5" xfId="35698" xr:uid="{00000000-0005-0000-0000-0000758B0000}"/>
    <cellStyle name="Notas 4 2 2 9 6" xfId="35699" xr:uid="{00000000-0005-0000-0000-0000768B0000}"/>
    <cellStyle name="Notas 4 2 20" xfId="35700" xr:uid="{00000000-0005-0000-0000-0000778B0000}"/>
    <cellStyle name="Notas 4 2 21" xfId="35701" xr:uid="{00000000-0005-0000-0000-0000788B0000}"/>
    <cellStyle name="Notas 4 2 22" xfId="35702" xr:uid="{00000000-0005-0000-0000-0000798B0000}"/>
    <cellStyle name="Notas 4 2 3" xfId="35703" xr:uid="{00000000-0005-0000-0000-00007A8B0000}"/>
    <cellStyle name="Notas 4 2 3 10" xfId="35704" xr:uid="{00000000-0005-0000-0000-00007B8B0000}"/>
    <cellStyle name="Notas 4 2 3 10 2" xfId="35705" xr:uid="{00000000-0005-0000-0000-00007C8B0000}"/>
    <cellStyle name="Notas 4 2 3 10 3" xfId="35706" xr:uid="{00000000-0005-0000-0000-00007D8B0000}"/>
    <cellStyle name="Notas 4 2 3 10 4" xfId="35707" xr:uid="{00000000-0005-0000-0000-00007E8B0000}"/>
    <cellStyle name="Notas 4 2 3 10 5" xfId="35708" xr:uid="{00000000-0005-0000-0000-00007F8B0000}"/>
    <cellStyle name="Notas 4 2 3 10 6" xfId="35709" xr:uid="{00000000-0005-0000-0000-0000808B0000}"/>
    <cellStyle name="Notas 4 2 3 11" xfId="35710" xr:uid="{00000000-0005-0000-0000-0000818B0000}"/>
    <cellStyle name="Notas 4 2 3 11 2" xfId="35711" xr:uid="{00000000-0005-0000-0000-0000828B0000}"/>
    <cellStyle name="Notas 4 2 3 11 3" xfId="35712" xr:uid="{00000000-0005-0000-0000-0000838B0000}"/>
    <cellStyle name="Notas 4 2 3 11 4" xfId="35713" xr:uid="{00000000-0005-0000-0000-0000848B0000}"/>
    <cellStyle name="Notas 4 2 3 11 5" xfId="35714" xr:uid="{00000000-0005-0000-0000-0000858B0000}"/>
    <cellStyle name="Notas 4 2 3 11 6" xfId="35715" xr:uid="{00000000-0005-0000-0000-0000868B0000}"/>
    <cellStyle name="Notas 4 2 3 12" xfId="35716" xr:uid="{00000000-0005-0000-0000-0000878B0000}"/>
    <cellStyle name="Notas 4 2 3 12 2" xfId="35717" xr:uid="{00000000-0005-0000-0000-0000888B0000}"/>
    <cellStyle name="Notas 4 2 3 12 3" xfId="35718" xr:uid="{00000000-0005-0000-0000-0000898B0000}"/>
    <cellStyle name="Notas 4 2 3 12 4" xfId="35719" xr:uid="{00000000-0005-0000-0000-00008A8B0000}"/>
    <cellStyle name="Notas 4 2 3 12 5" xfId="35720" xr:uid="{00000000-0005-0000-0000-00008B8B0000}"/>
    <cellStyle name="Notas 4 2 3 12 6" xfId="35721" xr:uid="{00000000-0005-0000-0000-00008C8B0000}"/>
    <cellStyle name="Notas 4 2 3 13" xfId="35722" xr:uid="{00000000-0005-0000-0000-00008D8B0000}"/>
    <cellStyle name="Notas 4 2 3 13 2" xfId="35723" xr:uid="{00000000-0005-0000-0000-00008E8B0000}"/>
    <cellStyle name="Notas 4 2 3 13 3" xfId="35724" xr:uid="{00000000-0005-0000-0000-00008F8B0000}"/>
    <cellStyle name="Notas 4 2 3 13 4" xfId="35725" xr:uid="{00000000-0005-0000-0000-0000908B0000}"/>
    <cellStyle name="Notas 4 2 3 13 5" xfId="35726" xr:uid="{00000000-0005-0000-0000-0000918B0000}"/>
    <cellStyle name="Notas 4 2 3 13 6" xfId="35727" xr:uid="{00000000-0005-0000-0000-0000928B0000}"/>
    <cellStyle name="Notas 4 2 3 14" xfId="35728" xr:uid="{00000000-0005-0000-0000-0000938B0000}"/>
    <cellStyle name="Notas 4 2 3 14 2" xfId="35729" xr:uid="{00000000-0005-0000-0000-0000948B0000}"/>
    <cellStyle name="Notas 4 2 3 14 3" xfId="35730" xr:uid="{00000000-0005-0000-0000-0000958B0000}"/>
    <cellStyle name="Notas 4 2 3 14 4" xfId="35731" xr:uid="{00000000-0005-0000-0000-0000968B0000}"/>
    <cellStyle name="Notas 4 2 3 14 5" xfId="35732" xr:uid="{00000000-0005-0000-0000-0000978B0000}"/>
    <cellStyle name="Notas 4 2 3 14 6" xfId="35733" xr:uid="{00000000-0005-0000-0000-0000988B0000}"/>
    <cellStyle name="Notas 4 2 3 15" xfId="35734" xr:uid="{00000000-0005-0000-0000-0000998B0000}"/>
    <cellStyle name="Notas 4 2 3 16" xfId="35735" xr:uid="{00000000-0005-0000-0000-00009A8B0000}"/>
    <cellStyle name="Notas 4 2 3 17" xfId="35736" xr:uid="{00000000-0005-0000-0000-00009B8B0000}"/>
    <cellStyle name="Notas 4 2 3 18" xfId="35737" xr:uid="{00000000-0005-0000-0000-00009C8B0000}"/>
    <cellStyle name="Notas 4 2 3 19" xfId="35738" xr:uid="{00000000-0005-0000-0000-00009D8B0000}"/>
    <cellStyle name="Notas 4 2 3 2" xfId="35739" xr:uid="{00000000-0005-0000-0000-00009E8B0000}"/>
    <cellStyle name="Notas 4 2 3 2 10" xfId="35740" xr:uid="{00000000-0005-0000-0000-00009F8B0000}"/>
    <cellStyle name="Notas 4 2 3 2 11" xfId="35741" xr:uid="{00000000-0005-0000-0000-0000A08B0000}"/>
    <cellStyle name="Notas 4 2 3 2 12" xfId="35742" xr:uid="{00000000-0005-0000-0000-0000A18B0000}"/>
    <cellStyle name="Notas 4 2 3 2 13" xfId="35743" xr:uid="{00000000-0005-0000-0000-0000A28B0000}"/>
    <cellStyle name="Notas 4 2 3 2 14" xfId="35744" xr:uid="{00000000-0005-0000-0000-0000A38B0000}"/>
    <cellStyle name="Notas 4 2 3 2 15" xfId="35745" xr:uid="{00000000-0005-0000-0000-0000A48B0000}"/>
    <cellStyle name="Notas 4 2 3 2 2" xfId="35746" xr:uid="{00000000-0005-0000-0000-0000A58B0000}"/>
    <cellStyle name="Notas 4 2 3 2 2 10" xfId="35747" xr:uid="{00000000-0005-0000-0000-0000A68B0000}"/>
    <cellStyle name="Notas 4 2 3 2 2 11" xfId="35748" xr:uid="{00000000-0005-0000-0000-0000A78B0000}"/>
    <cellStyle name="Notas 4 2 3 2 2 12" xfId="35749" xr:uid="{00000000-0005-0000-0000-0000A88B0000}"/>
    <cellStyle name="Notas 4 2 3 2 2 13" xfId="35750" xr:uid="{00000000-0005-0000-0000-0000A98B0000}"/>
    <cellStyle name="Notas 4 2 3 2 2 14" xfId="35751" xr:uid="{00000000-0005-0000-0000-0000AA8B0000}"/>
    <cellStyle name="Notas 4 2 3 2 2 2" xfId="35752" xr:uid="{00000000-0005-0000-0000-0000AB8B0000}"/>
    <cellStyle name="Notas 4 2 3 2 2 2 2" xfId="35753" xr:uid="{00000000-0005-0000-0000-0000AC8B0000}"/>
    <cellStyle name="Notas 4 2 3 2 2 2 3" xfId="35754" xr:uid="{00000000-0005-0000-0000-0000AD8B0000}"/>
    <cellStyle name="Notas 4 2 3 2 2 2 4" xfId="35755" xr:uid="{00000000-0005-0000-0000-0000AE8B0000}"/>
    <cellStyle name="Notas 4 2 3 2 2 2 5" xfId="35756" xr:uid="{00000000-0005-0000-0000-0000AF8B0000}"/>
    <cellStyle name="Notas 4 2 3 2 2 2 6" xfId="35757" xr:uid="{00000000-0005-0000-0000-0000B08B0000}"/>
    <cellStyle name="Notas 4 2 3 2 2 2 7" xfId="35758" xr:uid="{00000000-0005-0000-0000-0000B18B0000}"/>
    <cellStyle name="Notas 4 2 3 2 2 3" xfId="35759" xr:uid="{00000000-0005-0000-0000-0000B28B0000}"/>
    <cellStyle name="Notas 4 2 3 2 2 3 2" xfId="35760" xr:uid="{00000000-0005-0000-0000-0000B38B0000}"/>
    <cellStyle name="Notas 4 2 3 2 2 3 3" xfId="35761" xr:uid="{00000000-0005-0000-0000-0000B48B0000}"/>
    <cellStyle name="Notas 4 2 3 2 2 3 4" xfId="35762" xr:uid="{00000000-0005-0000-0000-0000B58B0000}"/>
    <cellStyle name="Notas 4 2 3 2 2 3 5" xfId="35763" xr:uid="{00000000-0005-0000-0000-0000B68B0000}"/>
    <cellStyle name="Notas 4 2 3 2 2 3 6" xfId="35764" xr:uid="{00000000-0005-0000-0000-0000B78B0000}"/>
    <cellStyle name="Notas 4 2 3 2 2 4" xfId="35765" xr:uid="{00000000-0005-0000-0000-0000B88B0000}"/>
    <cellStyle name="Notas 4 2 3 2 2 4 2" xfId="35766" xr:uid="{00000000-0005-0000-0000-0000B98B0000}"/>
    <cellStyle name="Notas 4 2 3 2 2 4 3" xfId="35767" xr:uid="{00000000-0005-0000-0000-0000BA8B0000}"/>
    <cellStyle name="Notas 4 2 3 2 2 4 4" xfId="35768" xr:uid="{00000000-0005-0000-0000-0000BB8B0000}"/>
    <cellStyle name="Notas 4 2 3 2 2 4 5" xfId="35769" xr:uid="{00000000-0005-0000-0000-0000BC8B0000}"/>
    <cellStyle name="Notas 4 2 3 2 2 4 6" xfId="35770" xr:uid="{00000000-0005-0000-0000-0000BD8B0000}"/>
    <cellStyle name="Notas 4 2 3 2 2 5" xfId="35771" xr:uid="{00000000-0005-0000-0000-0000BE8B0000}"/>
    <cellStyle name="Notas 4 2 3 2 2 5 2" xfId="35772" xr:uid="{00000000-0005-0000-0000-0000BF8B0000}"/>
    <cellStyle name="Notas 4 2 3 2 2 5 3" xfId="35773" xr:uid="{00000000-0005-0000-0000-0000C08B0000}"/>
    <cellStyle name="Notas 4 2 3 2 2 5 4" xfId="35774" xr:uid="{00000000-0005-0000-0000-0000C18B0000}"/>
    <cellStyle name="Notas 4 2 3 2 2 5 5" xfId="35775" xr:uid="{00000000-0005-0000-0000-0000C28B0000}"/>
    <cellStyle name="Notas 4 2 3 2 2 5 6" xfId="35776" xr:uid="{00000000-0005-0000-0000-0000C38B0000}"/>
    <cellStyle name="Notas 4 2 3 2 2 6" xfId="35777" xr:uid="{00000000-0005-0000-0000-0000C48B0000}"/>
    <cellStyle name="Notas 4 2 3 2 2 6 2" xfId="35778" xr:uid="{00000000-0005-0000-0000-0000C58B0000}"/>
    <cellStyle name="Notas 4 2 3 2 2 6 3" xfId="35779" xr:uid="{00000000-0005-0000-0000-0000C68B0000}"/>
    <cellStyle name="Notas 4 2 3 2 2 6 4" xfId="35780" xr:uid="{00000000-0005-0000-0000-0000C78B0000}"/>
    <cellStyle name="Notas 4 2 3 2 2 6 5" xfId="35781" xr:uid="{00000000-0005-0000-0000-0000C88B0000}"/>
    <cellStyle name="Notas 4 2 3 2 2 6 6" xfId="35782" xr:uid="{00000000-0005-0000-0000-0000C98B0000}"/>
    <cellStyle name="Notas 4 2 3 2 2 7" xfId="35783" xr:uid="{00000000-0005-0000-0000-0000CA8B0000}"/>
    <cellStyle name="Notas 4 2 3 2 2 7 2" xfId="35784" xr:uid="{00000000-0005-0000-0000-0000CB8B0000}"/>
    <cellStyle name="Notas 4 2 3 2 2 7 3" xfId="35785" xr:uid="{00000000-0005-0000-0000-0000CC8B0000}"/>
    <cellStyle name="Notas 4 2 3 2 2 7 4" xfId="35786" xr:uid="{00000000-0005-0000-0000-0000CD8B0000}"/>
    <cellStyle name="Notas 4 2 3 2 2 7 5" xfId="35787" xr:uid="{00000000-0005-0000-0000-0000CE8B0000}"/>
    <cellStyle name="Notas 4 2 3 2 2 7 6" xfId="35788" xr:uid="{00000000-0005-0000-0000-0000CF8B0000}"/>
    <cellStyle name="Notas 4 2 3 2 2 8" xfId="35789" xr:uid="{00000000-0005-0000-0000-0000D08B0000}"/>
    <cellStyle name="Notas 4 2 3 2 2 8 2" xfId="35790" xr:uid="{00000000-0005-0000-0000-0000D18B0000}"/>
    <cellStyle name="Notas 4 2 3 2 2 8 3" xfId="35791" xr:uid="{00000000-0005-0000-0000-0000D28B0000}"/>
    <cellStyle name="Notas 4 2 3 2 2 8 4" xfId="35792" xr:uid="{00000000-0005-0000-0000-0000D38B0000}"/>
    <cellStyle name="Notas 4 2 3 2 2 8 5" xfId="35793" xr:uid="{00000000-0005-0000-0000-0000D48B0000}"/>
    <cellStyle name="Notas 4 2 3 2 2 8 6" xfId="35794" xr:uid="{00000000-0005-0000-0000-0000D58B0000}"/>
    <cellStyle name="Notas 4 2 3 2 2 9" xfId="35795" xr:uid="{00000000-0005-0000-0000-0000D68B0000}"/>
    <cellStyle name="Notas 4 2 3 2 3" xfId="35796" xr:uid="{00000000-0005-0000-0000-0000D78B0000}"/>
    <cellStyle name="Notas 4 2 3 2 3 2" xfId="35797" xr:uid="{00000000-0005-0000-0000-0000D88B0000}"/>
    <cellStyle name="Notas 4 2 3 2 3 3" xfId="35798" xr:uid="{00000000-0005-0000-0000-0000D98B0000}"/>
    <cellStyle name="Notas 4 2 3 2 3 4" xfId="35799" xr:uid="{00000000-0005-0000-0000-0000DA8B0000}"/>
    <cellStyle name="Notas 4 2 3 2 3 5" xfId="35800" xr:uid="{00000000-0005-0000-0000-0000DB8B0000}"/>
    <cellStyle name="Notas 4 2 3 2 3 6" xfId="35801" xr:uid="{00000000-0005-0000-0000-0000DC8B0000}"/>
    <cellStyle name="Notas 4 2 3 2 3 7" xfId="35802" xr:uid="{00000000-0005-0000-0000-0000DD8B0000}"/>
    <cellStyle name="Notas 4 2 3 2 4" xfId="35803" xr:uid="{00000000-0005-0000-0000-0000DE8B0000}"/>
    <cellStyle name="Notas 4 2 3 2 4 2" xfId="35804" xr:uid="{00000000-0005-0000-0000-0000DF8B0000}"/>
    <cellStyle name="Notas 4 2 3 2 4 3" xfId="35805" xr:uid="{00000000-0005-0000-0000-0000E08B0000}"/>
    <cellStyle name="Notas 4 2 3 2 4 4" xfId="35806" xr:uid="{00000000-0005-0000-0000-0000E18B0000}"/>
    <cellStyle name="Notas 4 2 3 2 4 5" xfId="35807" xr:uid="{00000000-0005-0000-0000-0000E28B0000}"/>
    <cellStyle name="Notas 4 2 3 2 4 6" xfId="35808" xr:uid="{00000000-0005-0000-0000-0000E38B0000}"/>
    <cellStyle name="Notas 4 2 3 2 4 7" xfId="35809" xr:uid="{00000000-0005-0000-0000-0000E48B0000}"/>
    <cellStyle name="Notas 4 2 3 2 5" xfId="35810" xr:uid="{00000000-0005-0000-0000-0000E58B0000}"/>
    <cellStyle name="Notas 4 2 3 2 5 2" xfId="35811" xr:uid="{00000000-0005-0000-0000-0000E68B0000}"/>
    <cellStyle name="Notas 4 2 3 2 5 3" xfId="35812" xr:uid="{00000000-0005-0000-0000-0000E78B0000}"/>
    <cellStyle name="Notas 4 2 3 2 5 4" xfId="35813" xr:uid="{00000000-0005-0000-0000-0000E88B0000}"/>
    <cellStyle name="Notas 4 2 3 2 5 5" xfId="35814" xr:uid="{00000000-0005-0000-0000-0000E98B0000}"/>
    <cellStyle name="Notas 4 2 3 2 5 6" xfId="35815" xr:uid="{00000000-0005-0000-0000-0000EA8B0000}"/>
    <cellStyle name="Notas 4 2 3 2 5 7" xfId="35816" xr:uid="{00000000-0005-0000-0000-0000EB8B0000}"/>
    <cellStyle name="Notas 4 2 3 2 6" xfId="35817" xr:uid="{00000000-0005-0000-0000-0000EC8B0000}"/>
    <cellStyle name="Notas 4 2 3 2 6 2" xfId="35818" xr:uid="{00000000-0005-0000-0000-0000ED8B0000}"/>
    <cellStyle name="Notas 4 2 3 2 6 3" xfId="35819" xr:uid="{00000000-0005-0000-0000-0000EE8B0000}"/>
    <cellStyle name="Notas 4 2 3 2 6 4" xfId="35820" xr:uid="{00000000-0005-0000-0000-0000EF8B0000}"/>
    <cellStyle name="Notas 4 2 3 2 6 5" xfId="35821" xr:uid="{00000000-0005-0000-0000-0000F08B0000}"/>
    <cellStyle name="Notas 4 2 3 2 6 6" xfId="35822" xr:uid="{00000000-0005-0000-0000-0000F18B0000}"/>
    <cellStyle name="Notas 4 2 3 2 6 7" xfId="35823" xr:uid="{00000000-0005-0000-0000-0000F28B0000}"/>
    <cellStyle name="Notas 4 2 3 2 7" xfId="35824" xr:uid="{00000000-0005-0000-0000-0000F38B0000}"/>
    <cellStyle name="Notas 4 2 3 2 7 2" xfId="35825" xr:uid="{00000000-0005-0000-0000-0000F48B0000}"/>
    <cellStyle name="Notas 4 2 3 2 7 3" xfId="35826" xr:uid="{00000000-0005-0000-0000-0000F58B0000}"/>
    <cellStyle name="Notas 4 2 3 2 7 4" xfId="35827" xr:uid="{00000000-0005-0000-0000-0000F68B0000}"/>
    <cellStyle name="Notas 4 2 3 2 7 5" xfId="35828" xr:uid="{00000000-0005-0000-0000-0000F78B0000}"/>
    <cellStyle name="Notas 4 2 3 2 7 6" xfId="35829" xr:uid="{00000000-0005-0000-0000-0000F88B0000}"/>
    <cellStyle name="Notas 4 2 3 2 8" xfId="35830" xr:uid="{00000000-0005-0000-0000-0000F98B0000}"/>
    <cellStyle name="Notas 4 2 3 2 8 2" xfId="35831" xr:uid="{00000000-0005-0000-0000-0000FA8B0000}"/>
    <cellStyle name="Notas 4 2 3 2 8 3" xfId="35832" xr:uid="{00000000-0005-0000-0000-0000FB8B0000}"/>
    <cellStyle name="Notas 4 2 3 2 8 4" xfId="35833" xr:uid="{00000000-0005-0000-0000-0000FC8B0000}"/>
    <cellStyle name="Notas 4 2 3 2 8 5" xfId="35834" xr:uid="{00000000-0005-0000-0000-0000FD8B0000}"/>
    <cellStyle name="Notas 4 2 3 2 8 6" xfId="35835" xr:uid="{00000000-0005-0000-0000-0000FE8B0000}"/>
    <cellStyle name="Notas 4 2 3 2 9" xfId="35836" xr:uid="{00000000-0005-0000-0000-0000FF8B0000}"/>
    <cellStyle name="Notas 4 2 3 2 9 2" xfId="35837" xr:uid="{00000000-0005-0000-0000-0000008C0000}"/>
    <cellStyle name="Notas 4 2 3 2 9 3" xfId="35838" xr:uid="{00000000-0005-0000-0000-0000018C0000}"/>
    <cellStyle name="Notas 4 2 3 2 9 4" xfId="35839" xr:uid="{00000000-0005-0000-0000-0000028C0000}"/>
    <cellStyle name="Notas 4 2 3 2 9 5" xfId="35840" xr:uid="{00000000-0005-0000-0000-0000038C0000}"/>
    <cellStyle name="Notas 4 2 3 2 9 6" xfId="35841" xr:uid="{00000000-0005-0000-0000-0000048C0000}"/>
    <cellStyle name="Notas 4 2 3 20" xfId="35842" xr:uid="{00000000-0005-0000-0000-0000058C0000}"/>
    <cellStyle name="Notas 4 2 3 3" xfId="35843" xr:uid="{00000000-0005-0000-0000-0000068C0000}"/>
    <cellStyle name="Notas 4 2 3 3 10" xfId="35844" xr:uid="{00000000-0005-0000-0000-0000078C0000}"/>
    <cellStyle name="Notas 4 2 3 3 11" xfId="35845" xr:uid="{00000000-0005-0000-0000-0000088C0000}"/>
    <cellStyle name="Notas 4 2 3 3 12" xfId="35846" xr:uid="{00000000-0005-0000-0000-0000098C0000}"/>
    <cellStyle name="Notas 4 2 3 3 13" xfId="35847" xr:uid="{00000000-0005-0000-0000-00000A8C0000}"/>
    <cellStyle name="Notas 4 2 3 3 14" xfId="35848" xr:uid="{00000000-0005-0000-0000-00000B8C0000}"/>
    <cellStyle name="Notas 4 2 3 3 2" xfId="35849" xr:uid="{00000000-0005-0000-0000-00000C8C0000}"/>
    <cellStyle name="Notas 4 2 3 3 2 2" xfId="35850" xr:uid="{00000000-0005-0000-0000-00000D8C0000}"/>
    <cellStyle name="Notas 4 2 3 3 2 3" xfId="35851" xr:uid="{00000000-0005-0000-0000-00000E8C0000}"/>
    <cellStyle name="Notas 4 2 3 3 2 4" xfId="35852" xr:uid="{00000000-0005-0000-0000-00000F8C0000}"/>
    <cellStyle name="Notas 4 2 3 3 2 5" xfId="35853" xr:uid="{00000000-0005-0000-0000-0000108C0000}"/>
    <cellStyle name="Notas 4 2 3 3 2 6" xfId="35854" xr:uid="{00000000-0005-0000-0000-0000118C0000}"/>
    <cellStyle name="Notas 4 2 3 3 2 7" xfId="35855" xr:uid="{00000000-0005-0000-0000-0000128C0000}"/>
    <cellStyle name="Notas 4 2 3 3 3" xfId="35856" xr:uid="{00000000-0005-0000-0000-0000138C0000}"/>
    <cellStyle name="Notas 4 2 3 3 3 2" xfId="35857" xr:uid="{00000000-0005-0000-0000-0000148C0000}"/>
    <cellStyle name="Notas 4 2 3 3 3 3" xfId="35858" xr:uid="{00000000-0005-0000-0000-0000158C0000}"/>
    <cellStyle name="Notas 4 2 3 3 3 4" xfId="35859" xr:uid="{00000000-0005-0000-0000-0000168C0000}"/>
    <cellStyle name="Notas 4 2 3 3 3 5" xfId="35860" xr:uid="{00000000-0005-0000-0000-0000178C0000}"/>
    <cellStyle name="Notas 4 2 3 3 3 6" xfId="35861" xr:uid="{00000000-0005-0000-0000-0000188C0000}"/>
    <cellStyle name="Notas 4 2 3 3 4" xfId="35862" xr:uid="{00000000-0005-0000-0000-0000198C0000}"/>
    <cellStyle name="Notas 4 2 3 3 4 2" xfId="35863" xr:uid="{00000000-0005-0000-0000-00001A8C0000}"/>
    <cellStyle name="Notas 4 2 3 3 4 3" xfId="35864" xr:uid="{00000000-0005-0000-0000-00001B8C0000}"/>
    <cellStyle name="Notas 4 2 3 3 4 4" xfId="35865" xr:uid="{00000000-0005-0000-0000-00001C8C0000}"/>
    <cellStyle name="Notas 4 2 3 3 4 5" xfId="35866" xr:uid="{00000000-0005-0000-0000-00001D8C0000}"/>
    <cellStyle name="Notas 4 2 3 3 4 6" xfId="35867" xr:uid="{00000000-0005-0000-0000-00001E8C0000}"/>
    <cellStyle name="Notas 4 2 3 3 5" xfId="35868" xr:uid="{00000000-0005-0000-0000-00001F8C0000}"/>
    <cellStyle name="Notas 4 2 3 3 5 2" xfId="35869" xr:uid="{00000000-0005-0000-0000-0000208C0000}"/>
    <cellStyle name="Notas 4 2 3 3 5 3" xfId="35870" xr:uid="{00000000-0005-0000-0000-0000218C0000}"/>
    <cellStyle name="Notas 4 2 3 3 5 4" xfId="35871" xr:uid="{00000000-0005-0000-0000-0000228C0000}"/>
    <cellStyle name="Notas 4 2 3 3 5 5" xfId="35872" xr:uid="{00000000-0005-0000-0000-0000238C0000}"/>
    <cellStyle name="Notas 4 2 3 3 5 6" xfId="35873" xr:uid="{00000000-0005-0000-0000-0000248C0000}"/>
    <cellStyle name="Notas 4 2 3 3 6" xfId="35874" xr:uid="{00000000-0005-0000-0000-0000258C0000}"/>
    <cellStyle name="Notas 4 2 3 3 6 2" xfId="35875" xr:uid="{00000000-0005-0000-0000-0000268C0000}"/>
    <cellStyle name="Notas 4 2 3 3 6 3" xfId="35876" xr:uid="{00000000-0005-0000-0000-0000278C0000}"/>
    <cellStyle name="Notas 4 2 3 3 6 4" xfId="35877" xr:uid="{00000000-0005-0000-0000-0000288C0000}"/>
    <cellStyle name="Notas 4 2 3 3 6 5" xfId="35878" xr:uid="{00000000-0005-0000-0000-0000298C0000}"/>
    <cellStyle name="Notas 4 2 3 3 6 6" xfId="35879" xr:uid="{00000000-0005-0000-0000-00002A8C0000}"/>
    <cellStyle name="Notas 4 2 3 3 7" xfId="35880" xr:uid="{00000000-0005-0000-0000-00002B8C0000}"/>
    <cellStyle name="Notas 4 2 3 3 7 2" xfId="35881" xr:uid="{00000000-0005-0000-0000-00002C8C0000}"/>
    <cellStyle name="Notas 4 2 3 3 7 3" xfId="35882" xr:uid="{00000000-0005-0000-0000-00002D8C0000}"/>
    <cellStyle name="Notas 4 2 3 3 7 4" xfId="35883" xr:uid="{00000000-0005-0000-0000-00002E8C0000}"/>
    <cellStyle name="Notas 4 2 3 3 7 5" xfId="35884" xr:uid="{00000000-0005-0000-0000-00002F8C0000}"/>
    <cellStyle name="Notas 4 2 3 3 7 6" xfId="35885" xr:uid="{00000000-0005-0000-0000-0000308C0000}"/>
    <cellStyle name="Notas 4 2 3 3 8" xfId="35886" xr:uid="{00000000-0005-0000-0000-0000318C0000}"/>
    <cellStyle name="Notas 4 2 3 3 8 2" xfId="35887" xr:uid="{00000000-0005-0000-0000-0000328C0000}"/>
    <cellStyle name="Notas 4 2 3 3 8 3" xfId="35888" xr:uid="{00000000-0005-0000-0000-0000338C0000}"/>
    <cellStyle name="Notas 4 2 3 3 8 4" xfId="35889" xr:uid="{00000000-0005-0000-0000-0000348C0000}"/>
    <cellStyle name="Notas 4 2 3 3 8 5" xfId="35890" xr:uid="{00000000-0005-0000-0000-0000358C0000}"/>
    <cellStyle name="Notas 4 2 3 3 8 6" xfId="35891" xr:uid="{00000000-0005-0000-0000-0000368C0000}"/>
    <cellStyle name="Notas 4 2 3 3 9" xfId="35892" xr:uid="{00000000-0005-0000-0000-0000378C0000}"/>
    <cellStyle name="Notas 4 2 3 4" xfId="35893" xr:uid="{00000000-0005-0000-0000-0000388C0000}"/>
    <cellStyle name="Notas 4 2 3 4 10" xfId="35894" xr:uid="{00000000-0005-0000-0000-0000398C0000}"/>
    <cellStyle name="Notas 4 2 3 4 11" xfId="35895" xr:uid="{00000000-0005-0000-0000-00003A8C0000}"/>
    <cellStyle name="Notas 4 2 3 4 12" xfId="35896" xr:uid="{00000000-0005-0000-0000-00003B8C0000}"/>
    <cellStyle name="Notas 4 2 3 4 13" xfId="35897" xr:uid="{00000000-0005-0000-0000-00003C8C0000}"/>
    <cellStyle name="Notas 4 2 3 4 14" xfId="35898" xr:uid="{00000000-0005-0000-0000-00003D8C0000}"/>
    <cellStyle name="Notas 4 2 3 4 2" xfId="35899" xr:uid="{00000000-0005-0000-0000-00003E8C0000}"/>
    <cellStyle name="Notas 4 2 3 4 2 2" xfId="35900" xr:uid="{00000000-0005-0000-0000-00003F8C0000}"/>
    <cellStyle name="Notas 4 2 3 4 2 3" xfId="35901" xr:uid="{00000000-0005-0000-0000-0000408C0000}"/>
    <cellStyle name="Notas 4 2 3 4 2 4" xfId="35902" xr:uid="{00000000-0005-0000-0000-0000418C0000}"/>
    <cellStyle name="Notas 4 2 3 4 2 5" xfId="35903" xr:uid="{00000000-0005-0000-0000-0000428C0000}"/>
    <cellStyle name="Notas 4 2 3 4 2 6" xfId="35904" xr:uid="{00000000-0005-0000-0000-0000438C0000}"/>
    <cellStyle name="Notas 4 2 3 4 2 7" xfId="35905" xr:uid="{00000000-0005-0000-0000-0000448C0000}"/>
    <cellStyle name="Notas 4 2 3 4 3" xfId="35906" xr:uid="{00000000-0005-0000-0000-0000458C0000}"/>
    <cellStyle name="Notas 4 2 3 4 3 2" xfId="35907" xr:uid="{00000000-0005-0000-0000-0000468C0000}"/>
    <cellStyle name="Notas 4 2 3 4 3 3" xfId="35908" xr:uid="{00000000-0005-0000-0000-0000478C0000}"/>
    <cellStyle name="Notas 4 2 3 4 3 4" xfId="35909" xr:uid="{00000000-0005-0000-0000-0000488C0000}"/>
    <cellStyle name="Notas 4 2 3 4 3 5" xfId="35910" xr:uid="{00000000-0005-0000-0000-0000498C0000}"/>
    <cellStyle name="Notas 4 2 3 4 3 6" xfId="35911" xr:uid="{00000000-0005-0000-0000-00004A8C0000}"/>
    <cellStyle name="Notas 4 2 3 4 4" xfId="35912" xr:uid="{00000000-0005-0000-0000-00004B8C0000}"/>
    <cellStyle name="Notas 4 2 3 4 4 2" xfId="35913" xr:uid="{00000000-0005-0000-0000-00004C8C0000}"/>
    <cellStyle name="Notas 4 2 3 4 4 3" xfId="35914" xr:uid="{00000000-0005-0000-0000-00004D8C0000}"/>
    <cellStyle name="Notas 4 2 3 4 4 4" xfId="35915" xr:uid="{00000000-0005-0000-0000-00004E8C0000}"/>
    <cellStyle name="Notas 4 2 3 4 4 5" xfId="35916" xr:uid="{00000000-0005-0000-0000-00004F8C0000}"/>
    <cellStyle name="Notas 4 2 3 4 4 6" xfId="35917" xr:uid="{00000000-0005-0000-0000-0000508C0000}"/>
    <cellStyle name="Notas 4 2 3 4 5" xfId="35918" xr:uid="{00000000-0005-0000-0000-0000518C0000}"/>
    <cellStyle name="Notas 4 2 3 4 5 2" xfId="35919" xr:uid="{00000000-0005-0000-0000-0000528C0000}"/>
    <cellStyle name="Notas 4 2 3 4 5 3" xfId="35920" xr:uid="{00000000-0005-0000-0000-0000538C0000}"/>
    <cellStyle name="Notas 4 2 3 4 5 4" xfId="35921" xr:uid="{00000000-0005-0000-0000-0000548C0000}"/>
    <cellStyle name="Notas 4 2 3 4 5 5" xfId="35922" xr:uid="{00000000-0005-0000-0000-0000558C0000}"/>
    <cellStyle name="Notas 4 2 3 4 5 6" xfId="35923" xr:uid="{00000000-0005-0000-0000-0000568C0000}"/>
    <cellStyle name="Notas 4 2 3 4 6" xfId="35924" xr:uid="{00000000-0005-0000-0000-0000578C0000}"/>
    <cellStyle name="Notas 4 2 3 4 6 2" xfId="35925" xr:uid="{00000000-0005-0000-0000-0000588C0000}"/>
    <cellStyle name="Notas 4 2 3 4 6 3" xfId="35926" xr:uid="{00000000-0005-0000-0000-0000598C0000}"/>
    <cellStyle name="Notas 4 2 3 4 6 4" xfId="35927" xr:uid="{00000000-0005-0000-0000-00005A8C0000}"/>
    <cellStyle name="Notas 4 2 3 4 6 5" xfId="35928" xr:uid="{00000000-0005-0000-0000-00005B8C0000}"/>
    <cellStyle name="Notas 4 2 3 4 6 6" xfId="35929" xr:uid="{00000000-0005-0000-0000-00005C8C0000}"/>
    <cellStyle name="Notas 4 2 3 4 7" xfId="35930" xr:uid="{00000000-0005-0000-0000-00005D8C0000}"/>
    <cellStyle name="Notas 4 2 3 4 7 2" xfId="35931" xr:uid="{00000000-0005-0000-0000-00005E8C0000}"/>
    <cellStyle name="Notas 4 2 3 4 7 3" xfId="35932" xr:uid="{00000000-0005-0000-0000-00005F8C0000}"/>
    <cellStyle name="Notas 4 2 3 4 7 4" xfId="35933" xr:uid="{00000000-0005-0000-0000-0000608C0000}"/>
    <cellStyle name="Notas 4 2 3 4 7 5" xfId="35934" xr:uid="{00000000-0005-0000-0000-0000618C0000}"/>
    <cellStyle name="Notas 4 2 3 4 7 6" xfId="35935" xr:uid="{00000000-0005-0000-0000-0000628C0000}"/>
    <cellStyle name="Notas 4 2 3 4 8" xfId="35936" xr:uid="{00000000-0005-0000-0000-0000638C0000}"/>
    <cellStyle name="Notas 4 2 3 4 8 2" xfId="35937" xr:uid="{00000000-0005-0000-0000-0000648C0000}"/>
    <cellStyle name="Notas 4 2 3 4 8 3" xfId="35938" xr:uid="{00000000-0005-0000-0000-0000658C0000}"/>
    <cellStyle name="Notas 4 2 3 4 8 4" xfId="35939" xr:uid="{00000000-0005-0000-0000-0000668C0000}"/>
    <cellStyle name="Notas 4 2 3 4 8 5" xfId="35940" xr:uid="{00000000-0005-0000-0000-0000678C0000}"/>
    <cellStyle name="Notas 4 2 3 4 8 6" xfId="35941" xr:uid="{00000000-0005-0000-0000-0000688C0000}"/>
    <cellStyle name="Notas 4 2 3 4 9" xfId="35942" xr:uid="{00000000-0005-0000-0000-0000698C0000}"/>
    <cellStyle name="Notas 4 2 3 5" xfId="35943" xr:uid="{00000000-0005-0000-0000-00006A8C0000}"/>
    <cellStyle name="Notas 4 2 3 5 10" xfId="35944" xr:uid="{00000000-0005-0000-0000-00006B8C0000}"/>
    <cellStyle name="Notas 4 2 3 5 11" xfId="35945" xr:uid="{00000000-0005-0000-0000-00006C8C0000}"/>
    <cellStyle name="Notas 4 2 3 5 12" xfId="35946" xr:uid="{00000000-0005-0000-0000-00006D8C0000}"/>
    <cellStyle name="Notas 4 2 3 5 13" xfId="35947" xr:uid="{00000000-0005-0000-0000-00006E8C0000}"/>
    <cellStyle name="Notas 4 2 3 5 14" xfId="35948" xr:uid="{00000000-0005-0000-0000-00006F8C0000}"/>
    <cellStyle name="Notas 4 2 3 5 2" xfId="35949" xr:uid="{00000000-0005-0000-0000-0000708C0000}"/>
    <cellStyle name="Notas 4 2 3 5 2 2" xfId="35950" xr:uid="{00000000-0005-0000-0000-0000718C0000}"/>
    <cellStyle name="Notas 4 2 3 5 2 3" xfId="35951" xr:uid="{00000000-0005-0000-0000-0000728C0000}"/>
    <cellStyle name="Notas 4 2 3 5 2 4" xfId="35952" xr:uid="{00000000-0005-0000-0000-0000738C0000}"/>
    <cellStyle name="Notas 4 2 3 5 2 5" xfId="35953" xr:uid="{00000000-0005-0000-0000-0000748C0000}"/>
    <cellStyle name="Notas 4 2 3 5 2 6" xfId="35954" xr:uid="{00000000-0005-0000-0000-0000758C0000}"/>
    <cellStyle name="Notas 4 2 3 5 3" xfId="35955" xr:uid="{00000000-0005-0000-0000-0000768C0000}"/>
    <cellStyle name="Notas 4 2 3 5 3 2" xfId="35956" xr:uid="{00000000-0005-0000-0000-0000778C0000}"/>
    <cellStyle name="Notas 4 2 3 5 3 3" xfId="35957" xr:uid="{00000000-0005-0000-0000-0000788C0000}"/>
    <cellStyle name="Notas 4 2 3 5 3 4" xfId="35958" xr:uid="{00000000-0005-0000-0000-0000798C0000}"/>
    <cellStyle name="Notas 4 2 3 5 3 5" xfId="35959" xr:uid="{00000000-0005-0000-0000-00007A8C0000}"/>
    <cellStyle name="Notas 4 2 3 5 3 6" xfId="35960" xr:uid="{00000000-0005-0000-0000-00007B8C0000}"/>
    <cellStyle name="Notas 4 2 3 5 4" xfId="35961" xr:uid="{00000000-0005-0000-0000-00007C8C0000}"/>
    <cellStyle name="Notas 4 2 3 5 4 2" xfId="35962" xr:uid="{00000000-0005-0000-0000-00007D8C0000}"/>
    <cellStyle name="Notas 4 2 3 5 4 3" xfId="35963" xr:uid="{00000000-0005-0000-0000-00007E8C0000}"/>
    <cellStyle name="Notas 4 2 3 5 4 4" xfId="35964" xr:uid="{00000000-0005-0000-0000-00007F8C0000}"/>
    <cellStyle name="Notas 4 2 3 5 4 5" xfId="35965" xr:uid="{00000000-0005-0000-0000-0000808C0000}"/>
    <cellStyle name="Notas 4 2 3 5 4 6" xfId="35966" xr:uid="{00000000-0005-0000-0000-0000818C0000}"/>
    <cellStyle name="Notas 4 2 3 5 5" xfId="35967" xr:uid="{00000000-0005-0000-0000-0000828C0000}"/>
    <cellStyle name="Notas 4 2 3 5 5 2" xfId="35968" xr:uid="{00000000-0005-0000-0000-0000838C0000}"/>
    <cellStyle name="Notas 4 2 3 5 5 3" xfId="35969" xr:uid="{00000000-0005-0000-0000-0000848C0000}"/>
    <cellStyle name="Notas 4 2 3 5 5 4" xfId="35970" xr:uid="{00000000-0005-0000-0000-0000858C0000}"/>
    <cellStyle name="Notas 4 2 3 5 5 5" xfId="35971" xr:uid="{00000000-0005-0000-0000-0000868C0000}"/>
    <cellStyle name="Notas 4 2 3 5 5 6" xfId="35972" xr:uid="{00000000-0005-0000-0000-0000878C0000}"/>
    <cellStyle name="Notas 4 2 3 5 6" xfId="35973" xr:uid="{00000000-0005-0000-0000-0000888C0000}"/>
    <cellStyle name="Notas 4 2 3 5 6 2" xfId="35974" xr:uid="{00000000-0005-0000-0000-0000898C0000}"/>
    <cellStyle name="Notas 4 2 3 5 6 3" xfId="35975" xr:uid="{00000000-0005-0000-0000-00008A8C0000}"/>
    <cellStyle name="Notas 4 2 3 5 6 4" xfId="35976" xr:uid="{00000000-0005-0000-0000-00008B8C0000}"/>
    <cellStyle name="Notas 4 2 3 5 6 5" xfId="35977" xr:uid="{00000000-0005-0000-0000-00008C8C0000}"/>
    <cellStyle name="Notas 4 2 3 5 6 6" xfId="35978" xr:uid="{00000000-0005-0000-0000-00008D8C0000}"/>
    <cellStyle name="Notas 4 2 3 5 7" xfId="35979" xr:uid="{00000000-0005-0000-0000-00008E8C0000}"/>
    <cellStyle name="Notas 4 2 3 5 7 2" xfId="35980" xr:uid="{00000000-0005-0000-0000-00008F8C0000}"/>
    <cellStyle name="Notas 4 2 3 5 7 3" xfId="35981" xr:uid="{00000000-0005-0000-0000-0000908C0000}"/>
    <cellStyle name="Notas 4 2 3 5 7 4" xfId="35982" xr:uid="{00000000-0005-0000-0000-0000918C0000}"/>
    <cellStyle name="Notas 4 2 3 5 7 5" xfId="35983" xr:uid="{00000000-0005-0000-0000-0000928C0000}"/>
    <cellStyle name="Notas 4 2 3 5 7 6" xfId="35984" xr:uid="{00000000-0005-0000-0000-0000938C0000}"/>
    <cellStyle name="Notas 4 2 3 5 8" xfId="35985" xr:uid="{00000000-0005-0000-0000-0000948C0000}"/>
    <cellStyle name="Notas 4 2 3 5 8 2" xfId="35986" xr:uid="{00000000-0005-0000-0000-0000958C0000}"/>
    <cellStyle name="Notas 4 2 3 5 8 3" xfId="35987" xr:uid="{00000000-0005-0000-0000-0000968C0000}"/>
    <cellStyle name="Notas 4 2 3 5 8 4" xfId="35988" xr:uid="{00000000-0005-0000-0000-0000978C0000}"/>
    <cellStyle name="Notas 4 2 3 5 8 5" xfId="35989" xr:uid="{00000000-0005-0000-0000-0000988C0000}"/>
    <cellStyle name="Notas 4 2 3 5 8 6" xfId="35990" xr:uid="{00000000-0005-0000-0000-0000998C0000}"/>
    <cellStyle name="Notas 4 2 3 5 9" xfId="35991" xr:uid="{00000000-0005-0000-0000-00009A8C0000}"/>
    <cellStyle name="Notas 4 2 3 6" xfId="35992" xr:uid="{00000000-0005-0000-0000-00009B8C0000}"/>
    <cellStyle name="Notas 4 2 3 6 10" xfId="35993" xr:uid="{00000000-0005-0000-0000-00009C8C0000}"/>
    <cellStyle name="Notas 4 2 3 6 11" xfId="35994" xr:uid="{00000000-0005-0000-0000-00009D8C0000}"/>
    <cellStyle name="Notas 4 2 3 6 12" xfId="35995" xr:uid="{00000000-0005-0000-0000-00009E8C0000}"/>
    <cellStyle name="Notas 4 2 3 6 13" xfId="35996" xr:uid="{00000000-0005-0000-0000-00009F8C0000}"/>
    <cellStyle name="Notas 4 2 3 6 2" xfId="35997" xr:uid="{00000000-0005-0000-0000-0000A08C0000}"/>
    <cellStyle name="Notas 4 2 3 6 2 2" xfId="35998" xr:uid="{00000000-0005-0000-0000-0000A18C0000}"/>
    <cellStyle name="Notas 4 2 3 6 2 3" xfId="35999" xr:uid="{00000000-0005-0000-0000-0000A28C0000}"/>
    <cellStyle name="Notas 4 2 3 6 2 4" xfId="36000" xr:uid="{00000000-0005-0000-0000-0000A38C0000}"/>
    <cellStyle name="Notas 4 2 3 6 2 5" xfId="36001" xr:uid="{00000000-0005-0000-0000-0000A48C0000}"/>
    <cellStyle name="Notas 4 2 3 6 2 6" xfId="36002" xr:uid="{00000000-0005-0000-0000-0000A58C0000}"/>
    <cellStyle name="Notas 4 2 3 6 3" xfId="36003" xr:uid="{00000000-0005-0000-0000-0000A68C0000}"/>
    <cellStyle name="Notas 4 2 3 6 3 2" xfId="36004" xr:uid="{00000000-0005-0000-0000-0000A78C0000}"/>
    <cellStyle name="Notas 4 2 3 6 3 3" xfId="36005" xr:uid="{00000000-0005-0000-0000-0000A88C0000}"/>
    <cellStyle name="Notas 4 2 3 6 3 4" xfId="36006" xr:uid="{00000000-0005-0000-0000-0000A98C0000}"/>
    <cellStyle name="Notas 4 2 3 6 3 5" xfId="36007" xr:uid="{00000000-0005-0000-0000-0000AA8C0000}"/>
    <cellStyle name="Notas 4 2 3 6 3 6" xfId="36008" xr:uid="{00000000-0005-0000-0000-0000AB8C0000}"/>
    <cellStyle name="Notas 4 2 3 6 4" xfId="36009" xr:uid="{00000000-0005-0000-0000-0000AC8C0000}"/>
    <cellStyle name="Notas 4 2 3 6 4 2" xfId="36010" xr:uid="{00000000-0005-0000-0000-0000AD8C0000}"/>
    <cellStyle name="Notas 4 2 3 6 4 3" xfId="36011" xr:uid="{00000000-0005-0000-0000-0000AE8C0000}"/>
    <cellStyle name="Notas 4 2 3 6 4 4" xfId="36012" xr:uid="{00000000-0005-0000-0000-0000AF8C0000}"/>
    <cellStyle name="Notas 4 2 3 6 4 5" xfId="36013" xr:uid="{00000000-0005-0000-0000-0000B08C0000}"/>
    <cellStyle name="Notas 4 2 3 6 4 6" xfId="36014" xr:uid="{00000000-0005-0000-0000-0000B18C0000}"/>
    <cellStyle name="Notas 4 2 3 6 5" xfId="36015" xr:uid="{00000000-0005-0000-0000-0000B28C0000}"/>
    <cellStyle name="Notas 4 2 3 6 5 2" xfId="36016" xr:uid="{00000000-0005-0000-0000-0000B38C0000}"/>
    <cellStyle name="Notas 4 2 3 6 5 3" xfId="36017" xr:uid="{00000000-0005-0000-0000-0000B48C0000}"/>
    <cellStyle name="Notas 4 2 3 6 5 4" xfId="36018" xr:uid="{00000000-0005-0000-0000-0000B58C0000}"/>
    <cellStyle name="Notas 4 2 3 6 5 5" xfId="36019" xr:uid="{00000000-0005-0000-0000-0000B68C0000}"/>
    <cellStyle name="Notas 4 2 3 6 5 6" xfId="36020" xr:uid="{00000000-0005-0000-0000-0000B78C0000}"/>
    <cellStyle name="Notas 4 2 3 6 6" xfId="36021" xr:uid="{00000000-0005-0000-0000-0000B88C0000}"/>
    <cellStyle name="Notas 4 2 3 6 6 2" xfId="36022" xr:uid="{00000000-0005-0000-0000-0000B98C0000}"/>
    <cellStyle name="Notas 4 2 3 6 6 3" xfId="36023" xr:uid="{00000000-0005-0000-0000-0000BA8C0000}"/>
    <cellStyle name="Notas 4 2 3 6 6 4" xfId="36024" xr:uid="{00000000-0005-0000-0000-0000BB8C0000}"/>
    <cellStyle name="Notas 4 2 3 6 6 5" xfId="36025" xr:uid="{00000000-0005-0000-0000-0000BC8C0000}"/>
    <cellStyle name="Notas 4 2 3 6 6 6" xfId="36026" xr:uid="{00000000-0005-0000-0000-0000BD8C0000}"/>
    <cellStyle name="Notas 4 2 3 6 7" xfId="36027" xr:uid="{00000000-0005-0000-0000-0000BE8C0000}"/>
    <cellStyle name="Notas 4 2 3 6 7 2" xfId="36028" xr:uid="{00000000-0005-0000-0000-0000BF8C0000}"/>
    <cellStyle name="Notas 4 2 3 6 7 3" xfId="36029" xr:uid="{00000000-0005-0000-0000-0000C08C0000}"/>
    <cellStyle name="Notas 4 2 3 6 7 4" xfId="36030" xr:uid="{00000000-0005-0000-0000-0000C18C0000}"/>
    <cellStyle name="Notas 4 2 3 6 7 5" xfId="36031" xr:uid="{00000000-0005-0000-0000-0000C28C0000}"/>
    <cellStyle name="Notas 4 2 3 6 7 6" xfId="36032" xr:uid="{00000000-0005-0000-0000-0000C38C0000}"/>
    <cellStyle name="Notas 4 2 3 6 8" xfId="36033" xr:uid="{00000000-0005-0000-0000-0000C48C0000}"/>
    <cellStyle name="Notas 4 2 3 6 8 2" xfId="36034" xr:uid="{00000000-0005-0000-0000-0000C58C0000}"/>
    <cellStyle name="Notas 4 2 3 6 8 3" xfId="36035" xr:uid="{00000000-0005-0000-0000-0000C68C0000}"/>
    <cellStyle name="Notas 4 2 3 6 8 4" xfId="36036" xr:uid="{00000000-0005-0000-0000-0000C78C0000}"/>
    <cellStyle name="Notas 4 2 3 6 8 5" xfId="36037" xr:uid="{00000000-0005-0000-0000-0000C88C0000}"/>
    <cellStyle name="Notas 4 2 3 6 8 6" xfId="36038" xr:uid="{00000000-0005-0000-0000-0000C98C0000}"/>
    <cellStyle name="Notas 4 2 3 6 9" xfId="36039" xr:uid="{00000000-0005-0000-0000-0000CA8C0000}"/>
    <cellStyle name="Notas 4 2 3 7" xfId="36040" xr:uid="{00000000-0005-0000-0000-0000CB8C0000}"/>
    <cellStyle name="Notas 4 2 3 7 10" xfId="36041" xr:uid="{00000000-0005-0000-0000-0000CC8C0000}"/>
    <cellStyle name="Notas 4 2 3 7 11" xfId="36042" xr:uid="{00000000-0005-0000-0000-0000CD8C0000}"/>
    <cellStyle name="Notas 4 2 3 7 12" xfId="36043" xr:uid="{00000000-0005-0000-0000-0000CE8C0000}"/>
    <cellStyle name="Notas 4 2 3 7 13" xfId="36044" xr:uid="{00000000-0005-0000-0000-0000CF8C0000}"/>
    <cellStyle name="Notas 4 2 3 7 2" xfId="36045" xr:uid="{00000000-0005-0000-0000-0000D08C0000}"/>
    <cellStyle name="Notas 4 2 3 7 2 2" xfId="36046" xr:uid="{00000000-0005-0000-0000-0000D18C0000}"/>
    <cellStyle name="Notas 4 2 3 7 2 3" xfId="36047" xr:uid="{00000000-0005-0000-0000-0000D28C0000}"/>
    <cellStyle name="Notas 4 2 3 7 2 4" xfId="36048" xr:uid="{00000000-0005-0000-0000-0000D38C0000}"/>
    <cellStyle name="Notas 4 2 3 7 2 5" xfId="36049" xr:uid="{00000000-0005-0000-0000-0000D48C0000}"/>
    <cellStyle name="Notas 4 2 3 7 2 6" xfId="36050" xr:uid="{00000000-0005-0000-0000-0000D58C0000}"/>
    <cellStyle name="Notas 4 2 3 7 3" xfId="36051" xr:uid="{00000000-0005-0000-0000-0000D68C0000}"/>
    <cellStyle name="Notas 4 2 3 7 3 2" xfId="36052" xr:uid="{00000000-0005-0000-0000-0000D78C0000}"/>
    <cellStyle name="Notas 4 2 3 7 3 3" xfId="36053" xr:uid="{00000000-0005-0000-0000-0000D88C0000}"/>
    <cellStyle name="Notas 4 2 3 7 3 4" xfId="36054" xr:uid="{00000000-0005-0000-0000-0000D98C0000}"/>
    <cellStyle name="Notas 4 2 3 7 3 5" xfId="36055" xr:uid="{00000000-0005-0000-0000-0000DA8C0000}"/>
    <cellStyle name="Notas 4 2 3 7 3 6" xfId="36056" xr:uid="{00000000-0005-0000-0000-0000DB8C0000}"/>
    <cellStyle name="Notas 4 2 3 7 4" xfId="36057" xr:uid="{00000000-0005-0000-0000-0000DC8C0000}"/>
    <cellStyle name="Notas 4 2 3 7 4 2" xfId="36058" xr:uid="{00000000-0005-0000-0000-0000DD8C0000}"/>
    <cellStyle name="Notas 4 2 3 7 4 3" xfId="36059" xr:uid="{00000000-0005-0000-0000-0000DE8C0000}"/>
    <cellStyle name="Notas 4 2 3 7 4 4" xfId="36060" xr:uid="{00000000-0005-0000-0000-0000DF8C0000}"/>
    <cellStyle name="Notas 4 2 3 7 4 5" xfId="36061" xr:uid="{00000000-0005-0000-0000-0000E08C0000}"/>
    <cellStyle name="Notas 4 2 3 7 4 6" xfId="36062" xr:uid="{00000000-0005-0000-0000-0000E18C0000}"/>
    <cellStyle name="Notas 4 2 3 7 5" xfId="36063" xr:uid="{00000000-0005-0000-0000-0000E28C0000}"/>
    <cellStyle name="Notas 4 2 3 7 5 2" xfId="36064" xr:uid="{00000000-0005-0000-0000-0000E38C0000}"/>
    <cellStyle name="Notas 4 2 3 7 5 3" xfId="36065" xr:uid="{00000000-0005-0000-0000-0000E48C0000}"/>
    <cellStyle name="Notas 4 2 3 7 5 4" xfId="36066" xr:uid="{00000000-0005-0000-0000-0000E58C0000}"/>
    <cellStyle name="Notas 4 2 3 7 5 5" xfId="36067" xr:uid="{00000000-0005-0000-0000-0000E68C0000}"/>
    <cellStyle name="Notas 4 2 3 7 5 6" xfId="36068" xr:uid="{00000000-0005-0000-0000-0000E78C0000}"/>
    <cellStyle name="Notas 4 2 3 7 6" xfId="36069" xr:uid="{00000000-0005-0000-0000-0000E88C0000}"/>
    <cellStyle name="Notas 4 2 3 7 6 2" xfId="36070" xr:uid="{00000000-0005-0000-0000-0000E98C0000}"/>
    <cellStyle name="Notas 4 2 3 7 6 3" xfId="36071" xr:uid="{00000000-0005-0000-0000-0000EA8C0000}"/>
    <cellStyle name="Notas 4 2 3 7 6 4" xfId="36072" xr:uid="{00000000-0005-0000-0000-0000EB8C0000}"/>
    <cellStyle name="Notas 4 2 3 7 6 5" xfId="36073" xr:uid="{00000000-0005-0000-0000-0000EC8C0000}"/>
    <cellStyle name="Notas 4 2 3 7 6 6" xfId="36074" xr:uid="{00000000-0005-0000-0000-0000ED8C0000}"/>
    <cellStyle name="Notas 4 2 3 7 7" xfId="36075" xr:uid="{00000000-0005-0000-0000-0000EE8C0000}"/>
    <cellStyle name="Notas 4 2 3 7 7 2" xfId="36076" xr:uid="{00000000-0005-0000-0000-0000EF8C0000}"/>
    <cellStyle name="Notas 4 2 3 7 7 3" xfId="36077" xr:uid="{00000000-0005-0000-0000-0000F08C0000}"/>
    <cellStyle name="Notas 4 2 3 7 7 4" xfId="36078" xr:uid="{00000000-0005-0000-0000-0000F18C0000}"/>
    <cellStyle name="Notas 4 2 3 7 7 5" xfId="36079" xr:uid="{00000000-0005-0000-0000-0000F28C0000}"/>
    <cellStyle name="Notas 4 2 3 7 7 6" xfId="36080" xr:uid="{00000000-0005-0000-0000-0000F38C0000}"/>
    <cellStyle name="Notas 4 2 3 7 8" xfId="36081" xr:uid="{00000000-0005-0000-0000-0000F48C0000}"/>
    <cellStyle name="Notas 4 2 3 7 8 2" xfId="36082" xr:uid="{00000000-0005-0000-0000-0000F58C0000}"/>
    <cellStyle name="Notas 4 2 3 7 8 3" xfId="36083" xr:uid="{00000000-0005-0000-0000-0000F68C0000}"/>
    <cellStyle name="Notas 4 2 3 7 8 4" xfId="36084" xr:uid="{00000000-0005-0000-0000-0000F78C0000}"/>
    <cellStyle name="Notas 4 2 3 7 8 5" xfId="36085" xr:uid="{00000000-0005-0000-0000-0000F88C0000}"/>
    <cellStyle name="Notas 4 2 3 7 8 6" xfId="36086" xr:uid="{00000000-0005-0000-0000-0000F98C0000}"/>
    <cellStyle name="Notas 4 2 3 7 9" xfId="36087" xr:uid="{00000000-0005-0000-0000-0000FA8C0000}"/>
    <cellStyle name="Notas 4 2 3 8" xfId="36088" xr:uid="{00000000-0005-0000-0000-0000FB8C0000}"/>
    <cellStyle name="Notas 4 2 3 8 2" xfId="36089" xr:uid="{00000000-0005-0000-0000-0000FC8C0000}"/>
    <cellStyle name="Notas 4 2 3 8 3" xfId="36090" xr:uid="{00000000-0005-0000-0000-0000FD8C0000}"/>
    <cellStyle name="Notas 4 2 3 8 4" xfId="36091" xr:uid="{00000000-0005-0000-0000-0000FE8C0000}"/>
    <cellStyle name="Notas 4 2 3 8 5" xfId="36092" xr:uid="{00000000-0005-0000-0000-0000FF8C0000}"/>
    <cellStyle name="Notas 4 2 3 8 6" xfId="36093" xr:uid="{00000000-0005-0000-0000-0000008D0000}"/>
    <cellStyle name="Notas 4 2 3 9" xfId="36094" xr:uid="{00000000-0005-0000-0000-0000018D0000}"/>
    <cellStyle name="Notas 4 2 3 9 2" xfId="36095" xr:uid="{00000000-0005-0000-0000-0000028D0000}"/>
    <cellStyle name="Notas 4 2 3 9 3" xfId="36096" xr:uid="{00000000-0005-0000-0000-0000038D0000}"/>
    <cellStyle name="Notas 4 2 3 9 4" xfId="36097" xr:uid="{00000000-0005-0000-0000-0000048D0000}"/>
    <cellStyle name="Notas 4 2 3 9 5" xfId="36098" xr:uid="{00000000-0005-0000-0000-0000058D0000}"/>
    <cellStyle name="Notas 4 2 3 9 6" xfId="36099" xr:uid="{00000000-0005-0000-0000-0000068D0000}"/>
    <cellStyle name="Notas 4 2 4" xfId="36100" xr:uid="{00000000-0005-0000-0000-0000078D0000}"/>
    <cellStyle name="Notas 4 2 4 10" xfId="36101" xr:uid="{00000000-0005-0000-0000-0000088D0000}"/>
    <cellStyle name="Notas 4 2 4 11" xfId="36102" xr:uid="{00000000-0005-0000-0000-0000098D0000}"/>
    <cellStyle name="Notas 4 2 4 12" xfId="36103" xr:uid="{00000000-0005-0000-0000-00000A8D0000}"/>
    <cellStyle name="Notas 4 2 4 13" xfId="36104" xr:uid="{00000000-0005-0000-0000-00000B8D0000}"/>
    <cellStyle name="Notas 4 2 4 14" xfId="36105" xr:uid="{00000000-0005-0000-0000-00000C8D0000}"/>
    <cellStyle name="Notas 4 2 4 15" xfId="36106" xr:uid="{00000000-0005-0000-0000-00000D8D0000}"/>
    <cellStyle name="Notas 4 2 4 2" xfId="36107" xr:uid="{00000000-0005-0000-0000-00000E8D0000}"/>
    <cellStyle name="Notas 4 2 4 2 10" xfId="36108" xr:uid="{00000000-0005-0000-0000-00000F8D0000}"/>
    <cellStyle name="Notas 4 2 4 2 11" xfId="36109" xr:uid="{00000000-0005-0000-0000-0000108D0000}"/>
    <cellStyle name="Notas 4 2 4 2 12" xfId="36110" xr:uid="{00000000-0005-0000-0000-0000118D0000}"/>
    <cellStyle name="Notas 4 2 4 2 13" xfId="36111" xr:uid="{00000000-0005-0000-0000-0000128D0000}"/>
    <cellStyle name="Notas 4 2 4 2 14" xfId="36112" xr:uid="{00000000-0005-0000-0000-0000138D0000}"/>
    <cellStyle name="Notas 4 2 4 2 2" xfId="36113" xr:uid="{00000000-0005-0000-0000-0000148D0000}"/>
    <cellStyle name="Notas 4 2 4 2 2 2" xfId="36114" xr:uid="{00000000-0005-0000-0000-0000158D0000}"/>
    <cellStyle name="Notas 4 2 4 2 2 2 2" xfId="36115" xr:uid="{00000000-0005-0000-0000-0000168D0000}"/>
    <cellStyle name="Notas 4 2 4 2 2 3" xfId="36116" xr:uid="{00000000-0005-0000-0000-0000178D0000}"/>
    <cellStyle name="Notas 4 2 4 2 2 4" xfId="36117" xr:uid="{00000000-0005-0000-0000-0000188D0000}"/>
    <cellStyle name="Notas 4 2 4 2 2 5" xfId="36118" xr:uid="{00000000-0005-0000-0000-0000198D0000}"/>
    <cellStyle name="Notas 4 2 4 2 2 6" xfId="36119" xr:uid="{00000000-0005-0000-0000-00001A8D0000}"/>
    <cellStyle name="Notas 4 2 4 2 2 7" xfId="36120" xr:uid="{00000000-0005-0000-0000-00001B8D0000}"/>
    <cellStyle name="Notas 4 2 4 2 3" xfId="36121" xr:uid="{00000000-0005-0000-0000-00001C8D0000}"/>
    <cellStyle name="Notas 4 2 4 2 3 2" xfId="36122" xr:uid="{00000000-0005-0000-0000-00001D8D0000}"/>
    <cellStyle name="Notas 4 2 4 2 3 3" xfId="36123" xr:uid="{00000000-0005-0000-0000-00001E8D0000}"/>
    <cellStyle name="Notas 4 2 4 2 3 4" xfId="36124" xr:uid="{00000000-0005-0000-0000-00001F8D0000}"/>
    <cellStyle name="Notas 4 2 4 2 3 5" xfId="36125" xr:uid="{00000000-0005-0000-0000-0000208D0000}"/>
    <cellStyle name="Notas 4 2 4 2 3 6" xfId="36126" xr:uid="{00000000-0005-0000-0000-0000218D0000}"/>
    <cellStyle name="Notas 4 2 4 2 3 7" xfId="36127" xr:uid="{00000000-0005-0000-0000-0000228D0000}"/>
    <cellStyle name="Notas 4 2 4 2 4" xfId="36128" xr:uid="{00000000-0005-0000-0000-0000238D0000}"/>
    <cellStyle name="Notas 4 2 4 2 4 2" xfId="36129" xr:uid="{00000000-0005-0000-0000-0000248D0000}"/>
    <cellStyle name="Notas 4 2 4 2 4 3" xfId="36130" xr:uid="{00000000-0005-0000-0000-0000258D0000}"/>
    <cellStyle name="Notas 4 2 4 2 4 4" xfId="36131" xr:uid="{00000000-0005-0000-0000-0000268D0000}"/>
    <cellStyle name="Notas 4 2 4 2 4 5" xfId="36132" xr:uid="{00000000-0005-0000-0000-0000278D0000}"/>
    <cellStyle name="Notas 4 2 4 2 4 6" xfId="36133" xr:uid="{00000000-0005-0000-0000-0000288D0000}"/>
    <cellStyle name="Notas 4 2 4 2 4 7" xfId="36134" xr:uid="{00000000-0005-0000-0000-0000298D0000}"/>
    <cellStyle name="Notas 4 2 4 2 5" xfId="36135" xr:uid="{00000000-0005-0000-0000-00002A8D0000}"/>
    <cellStyle name="Notas 4 2 4 2 5 2" xfId="36136" xr:uid="{00000000-0005-0000-0000-00002B8D0000}"/>
    <cellStyle name="Notas 4 2 4 2 5 3" xfId="36137" xr:uid="{00000000-0005-0000-0000-00002C8D0000}"/>
    <cellStyle name="Notas 4 2 4 2 5 4" xfId="36138" xr:uid="{00000000-0005-0000-0000-00002D8D0000}"/>
    <cellStyle name="Notas 4 2 4 2 5 5" xfId="36139" xr:uid="{00000000-0005-0000-0000-00002E8D0000}"/>
    <cellStyle name="Notas 4 2 4 2 5 6" xfId="36140" xr:uid="{00000000-0005-0000-0000-00002F8D0000}"/>
    <cellStyle name="Notas 4 2 4 2 5 7" xfId="36141" xr:uid="{00000000-0005-0000-0000-0000308D0000}"/>
    <cellStyle name="Notas 4 2 4 2 6" xfId="36142" xr:uid="{00000000-0005-0000-0000-0000318D0000}"/>
    <cellStyle name="Notas 4 2 4 2 6 2" xfId="36143" xr:uid="{00000000-0005-0000-0000-0000328D0000}"/>
    <cellStyle name="Notas 4 2 4 2 6 3" xfId="36144" xr:uid="{00000000-0005-0000-0000-0000338D0000}"/>
    <cellStyle name="Notas 4 2 4 2 6 4" xfId="36145" xr:uid="{00000000-0005-0000-0000-0000348D0000}"/>
    <cellStyle name="Notas 4 2 4 2 6 5" xfId="36146" xr:uid="{00000000-0005-0000-0000-0000358D0000}"/>
    <cellStyle name="Notas 4 2 4 2 6 6" xfId="36147" xr:uid="{00000000-0005-0000-0000-0000368D0000}"/>
    <cellStyle name="Notas 4 2 4 2 6 7" xfId="36148" xr:uid="{00000000-0005-0000-0000-0000378D0000}"/>
    <cellStyle name="Notas 4 2 4 2 7" xfId="36149" xr:uid="{00000000-0005-0000-0000-0000388D0000}"/>
    <cellStyle name="Notas 4 2 4 2 7 2" xfId="36150" xr:uid="{00000000-0005-0000-0000-0000398D0000}"/>
    <cellStyle name="Notas 4 2 4 2 7 3" xfId="36151" xr:uid="{00000000-0005-0000-0000-00003A8D0000}"/>
    <cellStyle name="Notas 4 2 4 2 7 4" xfId="36152" xr:uid="{00000000-0005-0000-0000-00003B8D0000}"/>
    <cellStyle name="Notas 4 2 4 2 7 5" xfId="36153" xr:uid="{00000000-0005-0000-0000-00003C8D0000}"/>
    <cellStyle name="Notas 4 2 4 2 7 6" xfId="36154" xr:uid="{00000000-0005-0000-0000-00003D8D0000}"/>
    <cellStyle name="Notas 4 2 4 2 8" xfId="36155" xr:uid="{00000000-0005-0000-0000-00003E8D0000}"/>
    <cellStyle name="Notas 4 2 4 2 8 2" xfId="36156" xr:uid="{00000000-0005-0000-0000-00003F8D0000}"/>
    <cellStyle name="Notas 4 2 4 2 8 3" xfId="36157" xr:uid="{00000000-0005-0000-0000-0000408D0000}"/>
    <cellStyle name="Notas 4 2 4 2 8 4" xfId="36158" xr:uid="{00000000-0005-0000-0000-0000418D0000}"/>
    <cellStyle name="Notas 4 2 4 2 8 5" xfId="36159" xr:uid="{00000000-0005-0000-0000-0000428D0000}"/>
    <cellStyle name="Notas 4 2 4 2 8 6" xfId="36160" xr:uid="{00000000-0005-0000-0000-0000438D0000}"/>
    <cellStyle name="Notas 4 2 4 2 9" xfId="36161" xr:uid="{00000000-0005-0000-0000-0000448D0000}"/>
    <cellStyle name="Notas 4 2 4 3" xfId="36162" xr:uid="{00000000-0005-0000-0000-0000458D0000}"/>
    <cellStyle name="Notas 4 2 4 3 2" xfId="36163" xr:uid="{00000000-0005-0000-0000-0000468D0000}"/>
    <cellStyle name="Notas 4 2 4 3 2 2" xfId="36164" xr:uid="{00000000-0005-0000-0000-0000478D0000}"/>
    <cellStyle name="Notas 4 2 4 3 3" xfId="36165" xr:uid="{00000000-0005-0000-0000-0000488D0000}"/>
    <cellStyle name="Notas 4 2 4 3 4" xfId="36166" xr:uid="{00000000-0005-0000-0000-0000498D0000}"/>
    <cellStyle name="Notas 4 2 4 3 5" xfId="36167" xr:uid="{00000000-0005-0000-0000-00004A8D0000}"/>
    <cellStyle name="Notas 4 2 4 3 6" xfId="36168" xr:uid="{00000000-0005-0000-0000-00004B8D0000}"/>
    <cellStyle name="Notas 4 2 4 3 7" xfId="36169" xr:uid="{00000000-0005-0000-0000-00004C8D0000}"/>
    <cellStyle name="Notas 4 2 4 4" xfId="36170" xr:uid="{00000000-0005-0000-0000-00004D8D0000}"/>
    <cellStyle name="Notas 4 2 4 4 2" xfId="36171" xr:uid="{00000000-0005-0000-0000-00004E8D0000}"/>
    <cellStyle name="Notas 4 2 4 4 2 2" xfId="36172" xr:uid="{00000000-0005-0000-0000-00004F8D0000}"/>
    <cellStyle name="Notas 4 2 4 4 3" xfId="36173" xr:uid="{00000000-0005-0000-0000-0000508D0000}"/>
    <cellStyle name="Notas 4 2 4 4 4" xfId="36174" xr:uid="{00000000-0005-0000-0000-0000518D0000}"/>
    <cellStyle name="Notas 4 2 4 4 5" xfId="36175" xr:uid="{00000000-0005-0000-0000-0000528D0000}"/>
    <cellStyle name="Notas 4 2 4 4 6" xfId="36176" xr:uid="{00000000-0005-0000-0000-0000538D0000}"/>
    <cellStyle name="Notas 4 2 4 4 7" xfId="36177" xr:uid="{00000000-0005-0000-0000-0000548D0000}"/>
    <cellStyle name="Notas 4 2 4 5" xfId="36178" xr:uid="{00000000-0005-0000-0000-0000558D0000}"/>
    <cellStyle name="Notas 4 2 4 5 2" xfId="36179" xr:uid="{00000000-0005-0000-0000-0000568D0000}"/>
    <cellStyle name="Notas 4 2 4 5 3" xfId="36180" xr:uid="{00000000-0005-0000-0000-0000578D0000}"/>
    <cellStyle name="Notas 4 2 4 5 4" xfId="36181" xr:uid="{00000000-0005-0000-0000-0000588D0000}"/>
    <cellStyle name="Notas 4 2 4 5 5" xfId="36182" xr:uid="{00000000-0005-0000-0000-0000598D0000}"/>
    <cellStyle name="Notas 4 2 4 5 6" xfId="36183" xr:uid="{00000000-0005-0000-0000-00005A8D0000}"/>
    <cellStyle name="Notas 4 2 4 5 7" xfId="36184" xr:uid="{00000000-0005-0000-0000-00005B8D0000}"/>
    <cellStyle name="Notas 4 2 4 6" xfId="36185" xr:uid="{00000000-0005-0000-0000-00005C8D0000}"/>
    <cellStyle name="Notas 4 2 4 6 2" xfId="36186" xr:uid="{00000000-0005-0000-0000-00005D8D0000}"/>
    <cellStyle name="Notas 4 2 4 6 3" xfId="36187" xr:uid="{00000000-0005-0000-0000-00005E8D0000}"/>
    <cellStyle name="Notas 4 2 4 6 4" xfId="36188" xr:uid="{00000000-0005-0000-0000-00005F8D0000}"/>
    <cellStyle name="Notas 4 2 4 6 5" xfId="36189" xr:uid="{00000000-0005-0000-0000-0000608D0000}"/>
    <cellStyle name="Notas 4 2 4 6 6" xfId="36190" xr:uid="{00000000-0005-0000-0000-0000618D0000}"/>
    <cellStyle name="Notas 4 2 4 7" xfId="36191" xr:uid="{00000000-0005-0000-0000-0000628D0000}"/>
    <cellStyle name="Notas 4 2 4 7 2" xfId="36192" xr:uid="{00000000-0005-0000-0000-0000638D0000}"/>
    <cellStyle name="Notas 4 2 4 7 3" xfId="36193" xr:uid="{00000000-0005-0000-0000-0000648D0000}"/>
    <cellStyle name="Notas 4 2 4 7 4" xfId="36194" xr:uid="{00000000-0005-0000-0000-0000658D0000}"/>
    <cellStyle name="Notas 4 2 4 7 5" xfId="36195" xr:uid="{00000000-0005-0000-0000-0000668D0000}"/>
    <cellStyle name="Notas 4 2 4 7 6" xfId="36196" xr:uid="{00000000-0005-0000-0000-0000678D0000}"/>
    <cellStyle name="Notas 4 2 4 8" xfId="36197" xr:uid="{00000000-0005-0000-0000-0000688D0000}"/>
    <cellStyle name="Notas 4 2 4 8 2" xfId="36198" xr:uid="{00000000-0005-0000-0000-0000698D0000}"/>
    <cellStyle name="Notas 4 2 4 8 3" xfId="36199" xr:uid="{00000000-0005-0000-0000-00006A8D0000}"/>
    <cellStyle name="Notas 4 2 4 8 4" xfId="36200" xr:uid="{00000000-0005-0000-0000-00006B8D0000}"/>
    <cellStyle name="Notas 4 2 4 8 5" xfId="36201" xr:uid="{00000000-0005-0000-0000-00006C8D0000}"/>
    <cellStyle name="Notas 4 2 4 8 6" xfId="36202" xr:uid="{00000000-0005-0000-0000-00006D8D0000}"/>
    <cellStyle name="Notas 4 2 4 9" xfId="36203" xr:uid="{00000000-0005-0000-0000-00006E8D0000}"/>
    <cellStyle name="Notas 4 2 4 9 2" xfId="36204" xr:uid="{00000000-0005-0000-0000-00006F8D0000}"/>
    <cellStyle name="Notas 4 2 4 9 3" xfId="36205" xr:uid="{00000000-0005-0000-0000-0000708D0000}"/>
    <cellStyle name="Notas 4 2 4 9 4" xfId="36206" xr:uid="{00000000-0005-0000-0000-0000718D0000}"/>
    <cellStyle name="Notas 4 2 4 9 5" xfId="36207" xr:uid="{00000000-0005-0000-0000-0000728D0000}"/>
    <cellStyle name="Notas 4 2 4 9 6" xfId="36208" xr:uid="{00000000-0005-0000-0000-0000738D0000}"/>
    <cellStyle name="Notas 4 2 5" xfId="36209" xr:uid="{00000000-0005-0000-0000-0000748D0000}"/>
    <cellStyle name="Notas 4 2 5 10" xfId="36210" xr:uid="{00000000-0005-0000-0000-0000758D0000}"/>
    <cellStyle name="Notas 4 2 5 11" xfId="36211" xr:uid="{00000000-0005-0000-0000-0000768D0000}"/>
    <cellStyle name="Notas 4 2 5 12" xfId="36212" xr:uid="{00000000-0005-0000-0000-0000778D0000}"/>
    <cellStyle name="Notas 4 2 5 13" xfId="36213" xr:uid="{00000000-0005-0000-0000-0000788D0000}"/>
    <cellStyle name="Notas 4 2 5 14" xfId="36214" xr:uid="{00000000-0005-0000-0000-0000798D0000}"/>
    <cellStyle name="Notas 4 2 5 2" xfId="36215" xr:uid="{00000000-0005-0000-0000-00007A8D0000}"/>
    <cellStyle name="Notas 4 2 5 2 2" xfId="36216" xr:uid="{00000000-0005-0000-0000-00007B8D0000}"/>
    <cellStyle name="Notas 4 2 5 2 2 2" xfId="36217" xr:uid="{00000000-0005-0000-0000-00007C8D0000}"/>
    <cellStyle name="Notas 4 2 5 2 2 3" xfId="36218" xr:uid="{00000000-0005-0000-0000-00007D8D0000}"/>
    <cellStyle name="Notas 4 2 5 2 3" xfId="36219" xr:uid="{00000000-0005-0000-0000-00007E8D0000}"/>
    <cellStyle name="Notas 4 2 5 2 3 2" xfId="36220" xr:uid="{00000000-0005-0000-0000-00007F8D0000}"/>
    <cellStyle name="Notas 4 2 5 2 4" xfId="36221" xr:uid="{00000000-0005-0000-0000-0000808D0000}"/>
    <cellStyle name="Notas 4 2 5 2 4 2" xfId="36222" xr:uid="{00000000-0005-0000-0000-0000818D0000}"/>
    <cellStyle name="Notas 4 2 5 2 5" xfId="36223" xr:uid="{00000000-0005-0000-0000-0000828D0000}"/>
    <cellStyle name="Notas 4 2 5 2 5 2" xfId="36224" xr:uid="{00000000-0005-0000-0000-0000838D0000}"/>
    <cellStyle name="Notas 4 2 5 2 6" xfId="36225" xr:uid="{00000000-0005-0000-0000-0000848D0000}"/>
    <cellStyle name="Notas 4 2 5 2 6 2" xfId="36226" xr:uid="{00000000-0005-0000-0000-0000858D0000}"/>
    <cellStyle name="Notas 4 2 5 2 7" xfId="36227" xr:uid="{00000000-0005-0000-0000-0000868D0000}"/>
    <cellStyle name="Notas 4 2 5 3" xfId="36228" xr:uid="{00000000-0005-0000-0000-0000878D0000}"/>
    <cellStyle name="Notas 4 2 5 3 2" xfId="36229" xr:uid="{00000000-0005-0000-0000-0000888D0000}"/>
    <cellStyle name="Notas 4 2 5 3 2 2" xfId="36230" xr:uid="{00000000-0005-0000-0000-0000898D0000}"/>
    <cellStyle name="Notas 4 2 5 3 3" xfId="36231" xr:uid="{00000000-0005-0000-0000-00008A8D0000}"/>
    <cellStyle name="Notas 4 2 5 3 4" xfId="36232" xr:uid="{00000000-0005-0000-0000-00008B8D0000}"/>
    <cellStyle name="Notas 4 2 5 3 5" xfId="36233" xr:uid="{00000000-0005-0000-0000-00008C8D0000}"/>
    <cellStyle name="Notas 4 2 5 3 6" xfId="36234" xr:uid="{00000000-0005-0000-0000-00008D8D0000}"/>
    <cellStyle name="Notas 4 2 5 3 7" xfId="36235" xr:uid="{00000000-0005-0000-0000-00008E8D0000}"/>
    <cellStyle name="Notas 4 2 5 4" xfId="36236" xr:uid="{00000000-0005-0000-0000-00008F8D0000}"/>
    <cellStyle name="Notas 4 2 5 4 2" xfId="36237" xr:uid="{00000000-0005-0000-0000-0000908D0000}"/>
    <cellStyle name="Notas 4 2 5 4 2 2" xfId="36238" xr:uid="{00000000-0005-0000-0000-0000918D0000}"/>
    <cellStyle name="Notas 4 2 5 4 3" xfId="36239" xr:uid="{00000000-0005-0000-0000-0000928D0000}"/>
    <cellStyle name="Notas 4 2 5 4 4" xfId="36240" xr:uid="{00000000-0005-0000-0000-0000938D0000}"/>
    <cellStyle name="Notas 4 2 5 4 5" xfId="36241" xr:uid="{00000000-0005-0000-0000-0000948D0000}"/>
    <cellStyle name="Notas 4 2 5 4 6" xfId="36242" xr:uid="{00000000-0005-0000-0000-0000958D0000}"/>
    <cellStyle name="Notas 4 2 5 4 7" xfId="36243" xr:uid="{00000000-0005-0000-0000-0000968D0000}"/>
    <cellStyle name="Notas 4 2 5 5" xfId="36244" xr:uid="{00000000-0005-0000-0000-0000978D0000}"/>
    <cellStyle name="Notas 4 2 5 5 2" xfId="36245" xr:uid="{00000000-0005-0000-0000-0000988D0000}"/>
    <cellStyle name="Notas 4 2 5 5 3" xfId="36246" xr:uid="{00000000-0005-0000-0000-0000998D0000}"/>
    <cellStyle name="Notas 4 2 5 5 4" xfId="36247" xr:uid="{00000000-0005-0000-0000-00009A8D0000}"/>
    <cellStyle name="Notas 4 2 5 5 5" xfId="36248" xr:uid="{00000000-0005-0000-0000-00009B8D0000}"/>
    <cellStyle name="Notas 4 2 5 5 6" xfId="36249" xr:uid="{00000000-0005-0000-0000-00009C8D0000}"/>
    <cellStyle name="Notas 4 2 5 5 7" xfId="36250" xr:uid="{00000000-0005-0000-0000-00009D8D0000}"/>
    <cellStyle name="Notas 4 2 5 6" xfId="36251" xr:uid="{00000000-0005-0000-0000-00009E8D0000}"/>
    <cellStyle name="Notas 4 2 5 6 2" xfId="36252" xr:uid="{00000000-0005-0000-0000-00009F8D0000}"/>
    <cellStyle name="Notas 4 2 5 6 3" xfId="36253" xr:uid="{00000000-0005-0000-0000-0000A08D0000}"/>
    <cellStyle name="Notas 4 2 5 6 4" xfId="36254" xr:uid="{00000000-0005-0000-0000-0000A18D0000}"/>
    <cellStyle name="Notas 4 2 5 6 5" xfId="36255" xr:uid="{00000000-0005-0000-0000-0000A28D0000}"/>
    <cellStyle name="Notas 4 2 5 6 6" xfId="36256" xr:uid="{00000000-0005-0000-0000-0000A38D0000}"/>
    <cellStyle name="Notas 4 2 5 7" xfId="36257" xr:uid="{00000000-0005-0000-0000-0000A48D0000}"/>
    <cellStyle name="Notas 4 2 5 7 2" xfId="36258" xr:uid="{00000000-0005-0000-0000-0000A58D0000}"/>
    <cellStyle name="Notas 4 2 5 7 3" xfId="36259" xr:uid="{00000000-0005-0000-0000-0000A68D0000}"/>
    <cellStyle name="Notas 4 2 5 7 4" xfId="36260" xr:uid="{00000000-0005-0000-0000-0000A78D0000}"/>
    <cellStyle name="Notas 4 2 5 7 5" xfId="36261" xr:uid="{00000000-0005-0000-0000-0000A88D0000}"/>
    <cellStyle name="Notas 4 2 5 7 6" xfId="36262" xr:uid="{00000000-0005-0000-0000-0000A98D0000}"/>
    <cellStyle name="Notas 4 2 5 8" xfId="36263" xr:uid="{00000000-0005-0000-0000-0000AA8D0000}"/>
    <cellStyle name="Notas 4 2 5 8 2" xfId="36264" xr:uid="{00000000-0005-0000-0000-0000AB8D0000}"/>
    <cellStyle name="Notas 4 2 5 8 3" xfId="36265" xr:uid="{00000000-0005-0000-0000-0000AC8D0000}"/>
    <cellStyle name="Notas 4 2 5 8 4" xfId="36266" xr:uid="{00000000-0005-0000-0000-0000AD8D0000}"/>
    <cellStyle name="Notas 4 2 5 8 5" xfId="36267" xr:uid="{00000000-0005-0000-0000-0000AE8D0000}"/>
    <cellStyle name="Notas 4 2 5 8 6" xfId="36268" xr:uid="{00000000-0005-0000-0000-0000AF8D0000}"/>
    <cellStyle name="Notas 4 2 5 9" xfId="36269" xr:uid="{00000000-0005-0000-0000-0000B08D0000}"/>
    <cellStyle name="Notas 4 2 6" xfId="36270" xr:uid="{00000000-0005-0000-0000-0000B18D0000}"/>
    <cellStyle name="Notas 4 2 6 10" xfId="36271" xr:uid="{00000000-0005-0000-0000-0000B28D0000}"/>
    <cellStyle name="Notas 4 2 6 11" xfId="36272" xr:uid="{00000000-0005-0000-0000-0000B38D0000}"/>
    <cellStyle name="Notas 4 2 6 12" xfId="36273" xr:uid="{00000000-0005-0000-0000-0000B48D0000}"/>
    <cellStyle name="Notas 4 2 6 13" xfId="36274" xr:uid="{00000000-0005-0000-0000-0000B58D0000}"/>
    <cellStyle name="Notas 4 2 6 14" xfId="36275" xr:uid="{00000000-0005-0000-0000-0000B68D0000}"/>
    <cellStyle name="Notas 4 2 6 2" xfId="36276" xr:uid="{00000000-0005-0000-0000-0000B78D0000}"/>
    <cellStyle name="Notas 4 2 6 2 2" xfId="36277" xr:uid="{00000000-0005-0000-0000-0000B88D0000}"/>
    <cellStyle name="Notas 4 2 6 2 2 2" xfId="36278" xr:uid="{00000000-0005-0000-0000-0000B98D0000}"/>
    <cellStyle name="Notas 4 2 6 2 2 3" xfId="36279" xr:uid="{00000000-0005-0000-0000-0000BA8D0000}"/>
    <cellStyle name="Notas 4 2 6 2 3" xfId="36280" xr:uid="{00000000-0005-0000-0000-0000BB8D0000}"/>
    <cellStyle name="Notas 4 2 6 2 3 2" xfId="36281" xr:uid="{00000000-0005-0000-0000-0000BC8D0000}"/>
    <cellStyle name="Notas 4 2 6 2 4" xfId="36282" xr:uid="{00000000-0005-0000-0000-0000BD8D0000}"/>
    <cellStyle name="Notas 4 2 6 2 4 2" xfId="36283" xr:uid="{00000000-0005-0000-0000-0000BE8D0000}"/>
    <cellStyle name="Notas 4 2 6 2 5" xfId="36284" xr:uid="{00000000-0005-0000-0000-0000BF8D0000}"/>
    <cellStyle name="Notas 4 2 6 2 5 2" xfId="36285" xr:uid="{00000000-0005-0000-0000-0000C08D0000}"/>
    <cellStyle name="Notas 4 2 6 2 6" xfId="36286" xr:uid="{00000000-0005-0000-0000-0000C18D0000}"/>
    <cellStyle name="Notas 4 2 6 2 6 2" xfId="36287" xr:uid="{00000000-0005-0000-0000-0000C28D0000}"/>
    <cellStyle name="Notas 4 2 6 2 7" xfId="36288" xr:uid="{00000000-0005-0000-0000-0000C38D0000}"/>
    <cellStyle name="Notas 4 2 6 3" xfId="36289" xr:uid="{00000000-0005-0000-0000-0000C48D0000}"/>
    <cellStyle name="Notas 4 2 6 3 2" xfId="36290" xr:uid="{00000000-0005-0000-0000-0000C58D0000}"/>
    <cellStyle name="Notas 4 2 6 3 2 2" xfId="36291" xr:uid="{00000000-0005-0000-0000-0000C68D0000}"/>
    <cellStyle name="Notas 4 2 6 3 3" xfId="36292" xr:uid="{00000000-0005-0000-0000-0000C78D0000}"/>
    <cellStyle name="Notas 4 2 6 3 4" xfId="36293" xr:uid="{00000000-0005-0000-0000-0000C88D0000}"/>
    <cellStyle name="Notas 4 2 6 3 5" xfId="36294" xr:uid="{00000000-0005-0000-0000-0000C98D0000}"/>
    <cellStyle name="Notas 4 2 6 3 6" xfId="36295" xr:uid="{00000000-0005-0000-0000-0000CA8D0000}"/>
    <cellStyle name="Notas 4 2 6 3 7" xfId="36296" xr:uid="{00000000-0005-0000-0000-0000CB8D0000}"/>
    <cellStyle name="Notas 4 2 6 4" xfId="36297" xr:uid="{00000000-0005-0000-0000-0000CC8D0000}"/>
    <cellStyle name="Notas 4 2 6 4 2" xfId="36298" xr:uid="{00000000-0005-0000-0000-0000CD8D0000}"/>
    <cellStyle name="Notas 4 2 6 4 2 2" xfId="36299" xr:uid="{00000000-0005-0000-0000-0000CE8D0000}"/>
    <cellStyle name="Notas 4 2 6 4 3" xfId="36300" xr:uid="{00000000-0005-0000-0000-0000CF8D0000}"/>
    <cellStyle name="Notas 4 2 6 4 4" xfId="36301" xr:uid="{00000000-0005-0000-0000-0000D08D0000}"/>
    <cellStyle name="Notas 4 2 6 4 5" xfId="36302" xr:uid="{00000000-0005-0000-0000-0000D18D0000}"/>
    <cellStyle name="Notas 4 2 6 4 6" xfId="36303" xr:uid="{00000000-0005-0000-0000-0000D28D0000}"/>
    <cellStyle name="Notas 4 2 6 4 7" xfId="36304" xr:uid="{00000000-0005-0000-0000-0000D38D0000}"/>
    <cellStyle name="Notas 4 2 6 5" xfId="36305" xr:uid="{00000000-0005-0000-0000-0000D48D0000}"/>
    <cellStyle name="Notas 4 2 6 5 2" xfId="36306" xr:uid="{00000000-0005-0000-0000-0000D58D0000}"/>
    <cellStyle name="Notas 4 2 6 5 3" xfId="36307" xr:uid="{00000000-0005-0000-0000-0000D68D0000}"/>
    <cellStyle name="Notas 4 2 6 5 4" xfId="36308" xr:uid="{00000000-0005-0000-0000-0000D78D0000}"/>
    <cellStyle name="Notas 4 2 6 5 5" xfId="36309" xr:uid="{00000000-0005-0000-0000-0000D88D0000}"/>
    <cellStyle name="Notas 4 2 6 5 6" xfId="36310" xr:uid="{00000000-0005-0000-0000-0000D98D0000}"/>
    <cellStyle name="Notas 4 2 6 5 7" xfId="36311" xr:uid="{00000000-0005-0000-0000-0000DA8D0000}"/>
    <cellStyle name="Notas 4 2 6 6" xfId="36312" xr:uid="{00000000-0005-0000-0000-0000DB8D0000}"/>
    <cellStyle name="Notas 4 2 6 6 2" xfId="36313" xr:uid="{00000000-0005-0000-0000-0000DC8D0000}"/>
    <cellStyle name="Notas 4 2 6 6 3" xfId="36314" xr:uid="{00000000-0005-0000-0000-0000DD8D0000}"/>
    <cellStyle name="Notas 4 2 6 6 4" xfId="36315" xr:uid="{00000000-0005-0000-0000-0000DE8D0000}"/>
    <cellStyle name="Notas 4 2 6 6 5" xfId="36316" xr:uid="{00000000-0005-0000-0000-0000DF8D0000}"/>
    <cellStyle name="Notas 4 2 6 6 6" xfId="36317" xr:uid="{00000000-0005-0000-0000-0000E08D0000}"/>
    <cellStyle name="Notas 4 2 6 7" xfId="36318" xr:uid="{00000000-0005-0000-0000-0000E18D0000}"/>
    <cellStyle name="Notas 4 2 6 7 2" xfId="36319" xr:uid="{00000000-0005-0000-0000-0000E28D0000}"/>
    <cellStyle name="Notas 4 2 6 7 3" xfId="36320" xr:uid="{00000000-0005-0000-0000-0000E38D0000}"/>
    <cellStyle name="Notas 4 2 6 7 4" xfId="36321" xr:uid="{00000000-0005-0000-0000-0000E48D0000}"/>
    <cellStyle name="Notas 4 2 6 7 5" xfId="36322" xr:uid="{00000000-0005-0000-0000-0000E58D0000}"/>
    <cellStyle name="Notas 4 2 6 7 6" xfId="36323" xr:uid="{00000000-0005-0000-0000-0000E68D0000}"/>
    <cellStyle name="Notas 4 2 6 8" xfId="36324" xr:uid="{00000000-0005-0000-0000-0000E78D0000}"/>
    <cellStyle name="Notas 4 2 6 8 2" xfId="36325" xr:uid="{00000000-0005-0000-0000-0000E88D0000}"/>
    <cellStyle name="Notas 4 2 6 8 3" xfId="36326" xr:uid="{00000000-0005-0000-0000-0000E98D0000}"/>
    <cellStyle name="Notas 4 2 6 8 4" xfId="36327" xr:uid="{00000000-0005-0000-0000-0000EA8D0000}"/>
    <cellStyle name="Notas 4 2 6 8 5" xfId="36328" xr:uid="{00000000-0005-0000-0000-0000EB8D0000}"/>
    <cellStyle name="Notas 4 2 6 8 6" xfId="36329" xr:uid="{00000000-0005-0000-0000-0000EC8D0000}"/>
    <cellStyle name="Notas 4 2 6 9" xfId="36330" xr:uid="{00000000-0005-0000-0000-0000ED8D0000}"/>
    <cellStyle name="Notas 4 2 7" xfId="36331" xr:uid="{00000000-0005-0000-0000-0000EE8D0000}"/>
    <cellStyle name="Notas 4 2 7 10" xfId="36332" xr:uid="{00000000-0005-0000-0000-0000EF8D0000}"/>
    <cellStyle name="Notas 4 2 7 11" xfId="36333" xr:uid="{00000000-0005-0000-0000-0000F08D0000}"/>
    <cellStyle name="Notas 4 2 7 12" xfId="36334" xr:uid="{00000000-0005-0000-0000-0000F18D0000}"/>
    <cellStyle name="Notas 4 2 7 13" xfId="36335" xr:uid="{00000000-0005-0000-0000-0000F28D0000}"/>
    <cellStyle name="Notas 4 2 7 14" xfId="36336" xr:uid="{00000000-0005-0000-0000-0000F38D0000}"/>
    <cellStyle name="Notas 4 2 7 2" xfId="36337" xr:uid="{00000000-0005-0000-0000-0000F48D0000}"/>
    <cellStyle name="Notas 4 2 7 2 2" xfId="36338" xr:uid="{00000000-0005-0000-0000-0000F58D0000}"/>
    <cellStyle name="Notas 4 2 7 2 2 2" xfId="36339" xr:uid="{00000000-0005-0000-0000-0000F68D0000}"/>
    <cellStyle name="Notas 4 2 7 2 2 3" xfId="36340" xr:uid="{00000000-0005-0000-0000-0000F78D0000}"/>
    <cellStyle name="Notas 4 2 7 2 3" xfId="36341" xr:uid="{00000000-0005-0000-0000-0000F88D0000}"/>
    <cellStyle name="Notas 4 2 7 2 3 2" xfId="36342" xr:uid="{00000000-0005-0000-0000-0000F98D0000}"/>
    <cellStyle name="Notas 4 2 7 2 4" xfId="36343" xr:uid="{00000000-0005-0000-0000-0000FA8D0000}"/>
    <cellStyle name="Notas 4 2 7 2 4 2" xfId="36344" xr:uid="{00000000-0005-0000-0000-0000FB8D0000}"/>
    <cellStyle name="Notas 4 2 7 2 5" xfId="36345" xr:uid="{00000000-0005-0000-0000-0000FC8D0000}"/>
    <cellStyle name="Notas 4 2 7 2 5 2" xfId="36346" xr:uid="{00000000-0005-0000-0000-0000FD8D0000}"/>
    <cellStyle name="Notas 4 2 7 2 6" xfId="36347" xr:uid="{00000000-0005-0000-0000-0000FE8D0000}"/>
    <cellStyle name="Notas 4 2 7 2 6 2" xfId="36348" xr:uid="{00000000-0005-0000-0000-0000FF8D0000}"/>
    <cellStyle name="Notas 4 2 7 2 7" xfId="36349" xr:uid="{00000000-0005-0000-0000-0000008E0000}"/>
    <cellStyle name="Notas 4 2 7 3" xfId="36350" xr:uid="{00000000-0005-0000-0000-0000018E0000}"/>
    <cellStyle name="Notas 4 2 7 3 2" xfId="36351" xr:uid="{00000000-0005-0000-0000-0000028E0000}"/>
    <cellStyle name="Notas 4 2 7 3 2 2" xfId="36352" xr:uid="{00000000-0005-0000-0000-0000038E0000}"/>
    <cellStyle name="Notas 4 2 7 3 3" xfId="36353" xr:uid="{00000000-0005-0000-0000-0000048E0000}"/>
    <cellStyle name="Notas 4 2 7 3 4" xfId="36354" xr:uid="{00000000-0005-0000-0000-0000058E0000}"/>
    <cellStyle name="Notas 4 2 7 3 5" xfId="36355" xr:uid="{00000000-0005-0000-0000-0000068E0000}"/>
    <cellStyle name="Notas 4 2 7 3 6" xfId="36356" xr:uid="{00000000-0005-0000-0000-0000078E0000}"/>
    <cellStyle name="Notas 4 2 7 3 7" xfId="36357" xr:uid="{00000000-0005-0000-0000-0000088E0000}"/>
    <cellStyle name="Notas 4 2 7 4" xfId="36358" xr:uid="{00000000-0005-0000-0000-0000098E0000}"/>
    <cellStyle name="Notas 4 2 7 4 2" xfId="36359" xr:uid="{00000000-0005-0000-0000-00000A8E0000}"/>
    <cellStyle name="Notas 4 2 7 4 2 2" xfId="36360" xr:uid="{00000000-0005-0000-0000-00000B8E0000}"/>
    <cellStyle name="Notas 4 2 7 4 3" xfId="36361" xr:uid="{00000000-0005-0000-0000-00000C8E0000}"/>
    <cellStyle name="Notas 4 2 7 4 4" xfId="36362" xr:uid="{00000000-0005-0000-0000-00000D8E0000}"/>
    <cellStyle name="Notas 4 2 7 4 5" xfId="36363" xr:uid="{00000000-0005-0000-0000-00000E8E0000}"/>
    <cellStyle name="Notas 4 2 7 4 6" xfId="36364" xr:uid="{00000000-0005-0000-0000-00000F8E0000}"/>
    <cellStyle name="Notas 4 2 7 4 7" xfId="36365" xr:uid="{00000000-0005-0000-0000-0000108E0000}"/>
    <cellStyle name="Notas 4 2 7 5" xfId="36366" xr:uid="{00000000-0005-0000-0000-0000118E0000}"/>
    <cellStyle name="Notas 4 2 7 5 2" xfId="36367" xr:uid="{00000000-0005-0000-0000-0000128E0000}"/>
    <cellStyle name="Notas 4 2 7 5 3" xfId="36368" xr:uid="{00000000-0005-0000-0000-0000138E0000}"/>
    <cellStyle name="Notas 4 2 7 5 4" xfId="36369" xr:uid="{00000000-0005-0000-0000-0000148E0000}"/>
    <cellStyle name="Notas 4 2 7 5 5" xfId="36370" xr:uid="{00000000-0005-0000-0000-0000158E0000}"/>
    <cellStyle name="Notas 4 2 7 5 6" xfId="36371" xr:uid="{00000000-0005-0000-0000-0000168E0000}"/>
    <cellStyle name="Notas 4 2 7 5 7" xfId="36372" xr:uid="{00000000-0005-0000-0000-0000178E0000}"/>
    <cellStyle name="Notas 4 2 7 6" xfId="36373" xr:uid="{00000000-0005-0000-0000-0000188E0000}"/>
    <cellStyle name="Notas 4 2 7 6 2" xfId="36374" xr:uid="{00000000-0005-0000-0000-0000198E0000}"/>
    <cellStyle name="Notas 4 2 7 6 3" xfId="36375" xr:uid="{00000000-0005-0000-0000-00001A8E0000}"/>
    <cellStyle name="Notas 4 2 7 6 4" xfId="36376" xr:uid="{00000000-0005-0000-0000-00001B8E0000}"/>
    <cellStyle name="Notas 4 2 7 6 5" xfId="36377" xr:uid="{00000000-0005-0000-0000-00001C8E0000}"/>
    <cellStyle name="Notas 4 2 7 6 6" xfId="36378" xr:uid="{00000000-0005-0000-0000-00001D8E0000}"/>
    <cellStyle name="Notas 4 2 7 7" xfId="36379" xr:uid="{00000000-0005-0000-0000-00001E8E0000}"/>
    <cellStyle name="Notas 4 2 7 7 2" xfId="36380" xr:uid="{00000000-0005-0000-0000-00001F8E0000}"/>
    <cellStyle name="Notas 4 2 7 7 3" xfId="36381" xr:uid="{00000000-0005-0000-0000-0000208E0000}"/>
    <cellStyle name="Notas 4 2 7 7 4" xfId="36382" xr:uid="{00000000-0005-0000-0000-0000218E0000}"/>
    <cellStyle name="Notas 4 2 7 7 5" xfId="36383" xr:uid="{00000000-0005-0000-0000-0000228E0000}"/>
    <cellStyle name="Notas 4 2 7 7 6" xfId="36384" xr:uid="{00000000-0005-0000-0000-0000238E0000}"/>
    <cellStyle name="Notas 4 2 7 8" xfId="36385" xr:uid="{00000000-0005-0000-0000-0000248E0000}"/>
    <cellStyle name="Notas 4 2 7 8 2" xfId="36386" xr:uid="{00000000-0005-0000-0000-0000258E0000}"/>
    <cellStyle name="Notas 4 2 7 8 3" xfId="36387" xr:uid="{00000000-0005-0000-0000-0000268E0000}"/>
    <cellStyle name="Notas 4 2 7 8 4" xfId="36388" xr:uid="{00000000-0005-0000-0000-0000278E0000}"/>
    <cellStyle name="Notas 4 2 7 8 5" xfId="36389" xr:uid="{00000000-0005-0000-0000-0000288E0000}"/>
    <cellStyle name="Notas 4 2 7 8 6" xfId="36390" xr:uid="{00000000-0005-0000-0000-0000298E0000}"/>
    <cellStyle name="Notas 4 2 7 9" xfId="36391" xr:uid="{00000000-0005-0000-0000-00002A8E0000}"/>
    <cellStyle name="Notas 4 2 8" xfId="36392" xr:uid="{00000000-0005-0000-0000-00002B8E0000}"/>
    <cellStyle name="Notas 4 2 8 10" xfId="36393" xr:uid="{00000000-0005-0000-0000-00002C8E0000}"/>
    <cellStyle name="Notas 4 2 8 11" xfId="36394" xr:uid="{00000000-0005-0000-0000-00002D8E0000}"/>
    <cellStyle name="Notas 4 2 8 12" xfId="36395" xr:uid="{00000000-0005-0000-0000-00002E8E0000}"/>
    <cellStyle name="Notas 4 2 8 13" xfId="36396" xr:uid="{00000000-0005-0000-0000-00002F8E0000}"/>
    <cellStyle name="Notas 4 2 8 14" xfId="36397" xr:uid="{00000000-0005-0000-0000-0000308E0000}"/>
    <cellStyle name="Notas 4 2 8 2" xfId="36398" xr:uid="{00000000-0005-0000-0000-0000318E0000}"/>
    <cellStyle name="Notas 4 2 8 2 2" xfId="36399" xr:uid="{00000000-0005-0000-0000-0000328E0000}"/>
    <cellStyle name="Notas 4 2 8 2 2 2" xfId="36400" xr:uid="{00000000-0005-0000-0000-0000338E0000}"/>
    <cellStyle name="Notas 4 2 8 2 2 3" xfId="36401" xr:uid="{00000000-0005-0000-0000-0000348E0000}"/>
    <cellStyle name="Notas 4 2 8 2 3" xfId="36402" xr:uid="{00000000-0005-0000-0000-0000358E0000}"/>
    <cellStyle name="Notas 4 2 8 2 3 2" xfId="36403" xr:uid="{00000000-0005-0000-0000-0000368E0000}"/>
    <cellStyle name="Notas 4 2 8 2 4" xfId="36404" xr:uid="{00000000-0005-0000-0000-0000378E0000}"/>
    <cellStyle name="Notas 4 2 8 2 4 2" xfId="36405" xr:uid="{00000000-0005-0000-0000-0000388E0000}"/>
    <cellStyle name="Notas 4 2 8 2 5" xfId="36406" xr:uid="{00000000-0005-0000-0000-0000398E0000}"/>
    <cellStyle name="Notas 4 2 8 2 5 2" xfId="36407" xr:uid="{00000000-0005-0000-0000-00003A8E0000}"/>
    <cellStyle name="Notas 4 2 8 2 6" xfId="36408" xr:uid="{00000000-0005-0000-0000-00003B8E0000}"/>
    <cellStyle name="Notas 4 2 8 2 6 2" xfId="36409" xr:uid="{00000000-0005-0000-0000-00003C8E0000}"/>
    <cellStyle name="Notas 4 2 8 2 7" xfId="36410" xr:uid="{00000000-0005-0000-0000-00003D8E0000}"/>
    <cellStyle name="Notas 4 2 8 3" xfId="36411" xr:uid="{00000000-0005-0000-0000-00003E8E0000}"/>
    <cellStyle name="Notas 4 2 8 3 2" xfId="36412" xr:uid="{00000000-0005-0000-0000-00003F8E0000}"/>
    <cellStyle name="Notas 4 2 8 3 2 2" xfId="36413" xr:uid="{00000000-0005-0000-0000-0000408E0000}"/>
    <cellStyle name="Notas 4 2 8 3 3" xfId="36414" xr:uid="{00000000-0005-0000-0000-0000418E0000}"/>
    <cellStyle name="Notas 4 2 8 3 4" xfId="36415" xr:uid="{00000000-0005-0000-0000-0000428E0000}"/>
    <cellStyle name="Notas 4 2 8 3 5" xfId="36416" xr:uid="{00000000-0005-0000-0000-0000438E0000}"/>
    <cellStyle name="Notas 4 2 8 3 6" xfId="36417" xr:uid="{00000000-0005-0000-0000-0000448E0000}"/>
    <cellStyle name="Notas 4 2 8 3 7" xfId="36418" xr:uid="{00000000-0005-0000-0000-0000458E0000}"/>
    <cellStyle name="Notas 4 2 8 4" xfId="36419" xr:uid="{00000000-0005-0000-0000-0000468E0000}"/>
    <cellStyle name="Notas 4 2 8 4 2" xfId="36420" xr:uid="{00000000-0005-0000-0000-0000478E0000}"/>
    <cellStyle name="Notas 4 2 8 4 2 2" xfId="36421" xr:uid="{00000000-0005-0000-0000-0000488E0000}"/>
    <cellStyle name="Notas 4 2 8 4 3" xfId="36422" xr:uid="{00000000-0005-0000-0000-0000498E0000}"/>
    <cellStyle name="Notas 4 2 8 4 4" xfId="36423" xr:uid="{00000000-0005-0000-0000-00004A8E0000}"/>
    <cellStyle name="Notas 4 2 8 4 5" xfId="36424" xr:uid="{00000000-0005-0000-0000-00004B8E0000}"/>
    <cellStyle name="Notas 4 2 8 4 6" xfId="36425" xr:uid="{00000000-0005-0000-0000-00004C8E0000}"/>
    <cellStyle name="Notas 4 2 8 4 7" xfId="36426" xr:uid="{00000000-0005-0000-0000-00004D8E0000}"/>
    <cellStyle name="Notas 4 2 8 5" xfId="36427" xr:uid="{00000000-0005-0000-0000-00004E8E0000}"/>
    <cellStyle name="Notas 4 2 8 5 2" xfId="36428" xr:uid="{00000000-0005-0000-0000-00004F8E0000}"/>
    <cellStyle name="Notas 4 2 8 5 3" xfId="36429" xr:uid="{00000000-0005-0000-0000-0000508E0000}"/>
    <cellStyle name="Notas 4 2 8 5 4" xfId="36430" xr:uid="{00000000-0005-0000-0000-0000518E0000}"/>
    <cellStyle name="Notas 4 2 8 5 5" xfId="36431" xr:uid="{00000000-0005-0000-0000-0000528E0000}"/>
    <cellStyle name="Notas 4 2 8 5 6" xfId="36432" xr:uid="{00000000-0005-0000-0000-0000538E0000}"/>
    <cellStyle name="Notas 4 2 8 5 7" xfId="36433" xr:uid="{00000000-0005-0000-0000-0000548E0000}"/>
    <cellStyle name="Notas 4 2 8 6" xfId="36434" xr:uid="{00000000-0005-0000-0000-0000558E0000}"/>
    <cellStyle name="Notas 4 2 8 6 2" xfId="36435" xr:uid="{00000000-0005-0000-0000-0000568E0000}"/>
    <cellStyle name="Notas 4 2 8 6 3" xfId="36436" xr:uid="{00000000-0005-0000-0000-0000578E0000}"/>
    <cellStyle name="Notas 4 2 8 6 4" xfId="36437" xr:uid="{00000000-0005-0000-0000-0000588E0000}"/>
    <cellStyle name="Notas 4 2 8 6 5" xfId="36438" xr:uid="{00000000-0005-0000-0000-0000598E0000}"/>
    <cellStyle name="Notas 4 2 8 6 6" xfId="36439" xr:uid="{00000000-0005-0000-0000-00005A8E0000}"/>
    <cellStyle name="Notas 4 2 8 7" xfId="36440" xr:uid="{00000000-0005-0000-0000-00005B8E0000}"/>
    <cellStyle name="Notas 4 2 8 7 2" xfId="36441" xr:uid="{00000000-0005-0000-0000-00005C8E0000}"/>
    <cellStyle name="Notas 4 2 8 7 3" xfId="36442" xr:uid="{00000000-0005-0000-0000-00005D8E0000}"/>
    <cellStyle name="Notas 4 2 8 7 4" xfId="36443" xr:uid="{00000000-0005-0000-0000-00005E8E0000}"/>
    <cellStyle name="Notas 4 2 8 7 5" xfId="36444" xr:uid="{00000000-0005-0000-0000-00005F8E0000}"/>
    <cellStyle name="Notas 4 2 8 7 6" xfId="36445" xr:uid="{00000000-0005-0000-0000-0000608E0000}"/>
    <cellStyle name="Notas 4 2 8 8" xfId="36446" xr:uid="{00000000-0005-0000-0000-0000618E0000}"/>
    <cellStyle name="Notas 4 2 8 8 2" xfId="36447" xr:uid="{00000000-0005-0000-0000-0000628E0000}"/>
    <cellStyle name="Notas 4 2 8 8 3" xfId="36448" xr:uid="{00000000-0005-0000-0000-0000638E0000}"/>
    <cellStyle name="Notas 4 2 8 8 4" xfId="36449" xr:uid="{00000000-0005-0000-0000-0000648E0000}"/>
    <cellStyle name="Notas 4 2 8 8 5" xfId="36450" xr:uid="{00000000-0005-0000-0000-0000658E0000}"/>
    <cellStyle name="Notas 4 2 8 8 6" xfId="36451" xr:uid="{00000000-0005-0000-0000-0000668E0000}"/>
    <cellStyle name="Notas 4 2 8 9" xfId="36452" xr:uid="{00000000-0005-0000-0000-0000678E0000}"/>
    <cellStyle name="Notas 4 2 9" xfId="36453" xr:uid="{00000000-0005-0000-0000-0000688E0000}"/>
    <cellStyle name="Notas 4 2 9 10" xfId="36454" xr:uid="{00000000-0005-0000-0000-0000698E0000}"/>
    <cellStyle name="Notas 4 2 9 11" xfId="36455" xr:uid="{00000000-0005-0000-0000-00006A8E0000}"/>
    <cellStyle name="Notas 4 2 9 12" xfId="36456" xr:uid="{00000000-0005-0000-0000-00006B8E0000}"/>
    <cellStyle name="Notas 4 2 9 13" xfId="36457" xr:uid="{00000000-0005-0000-0000-00006C8E0000}"/>
    <cellStyle name="Notas 4 2 9 14" xfId="36458" xr:uid="{00000000-0005-0000-0000-00006D8E0000}"/>
    <cellStyle name="Notas 4 2 9 2" xfId="36459" xr:uid="{00000000-0005-0000-0000-00006E8E0000}"/>
    <cellStyle name="Notas 4 2 9 2 2" xfId="36460" xr:uid="{00000000-0005-0000-0000-00006F8E0000}"/>
    <cellStyle name="Notas 4 2 9 2 2 2" xfId="36461" xr:uid="{00000000-0005-0000-0000-0000708E0000}"/>
    <cellStyle name="Notas 4 2 9 2 2 3" xfId="36462" xr:uid="{00000000-0005-0000-0000-0000718E0000}"/>
    <cellStyle name="Notas 4 2 9 2 3" xfId="36463" xr:uid="{00000000-0005-0000-0000-0000728E0000}"/>
    <cellStyle name="Notas 4 2 9 2 3 2" xfId="36464" xr:uid="{00000000-0005-0000-0000-0000738E0000}"/>
    <cellStyle name="Notas 4 2 9 2 4" xfId="36465" xr:uid="{00000000-0005-0000-0000-0000748E0000}"/>
    <cellStyle name="Notas 4 2 9 2 4 2" xfId="36466" xr:uid="{00000000-0005-0000-0000-0000758E0000}"/>
    <cellStyle name="Notas 4 2 9 2 5" xfId="36467" xr:uid="{00000000-0005-0000-0000-0000768E0000}"/>
    <cellStyle name="Notas 4 2 9 2 5 2" xfId="36468" xr:uid="{00000000-0005-0000-0000-0000778E0000}"/>
    <cellStyle name="Notas 4 2 9 2 6" xfId="36469" xr:uid="{00000000-0005-0000-0000-0000788E0000}"/>
    <cellStyle name="Notas 4 2 9 2 6 2" xfId="36470" xr:uid="{00000000-0005-0000-0000-0000798E0000}"/>
    <cellStyle name="Notas 4 2 9 2 7" xfId="36471" xr:uid="{00000000-0005-0000-0000-00007A8E0000}"/>
    <cellStyle name="Notas 4 2 9 3" xfId="36472" xr:uid="{00000000-0005-0000-0000-00007B8E0000}"/>
    <cellStyle name="Notas 4 2 9 3 2" xfId="36473" xr:uid="{00000000-0005-0000-0000-00007C8E0000}"/>
    <cellStyle name="Notas 4 2 9 3 2 2" xfId="36474" xr:uid="{00000000-0005-0000-0000-00007D8E0000}"/>
    <cellStyle name="Notas 4 2 9 3 3" xfId="36475" xr:uid="{00000000-0005-0000-0000-00007E8E0000}"/>
    <cellStyle name="Notas 4 2 9 3 4" xfId="36476" xr:uid="{00000000-0005-0000-0000-00007F8E0000}"/>
    <cellStyle name="Notas 4 2 9 3 5" xfId="36477" xr:uid="{00000000-0005-0000-0000-0000808E0000}"/>
    <cellStyle name="Notas 4 2 9 3 6" xfId="36478" xr:uid="{00000000-0005-0000-0000-0000818E0000}"/>
    <cellStyle name="Notas 4 2 9 3 7" xfId="36479" xr:uid="{00000000-0005-0000-0000-0000828E0000}"/>
    <cellStyle name="Notas 4 2 9 4" xfId="36480" xr:uid="{00000000-0005-0000-0000-0000838E0000}"/>
    <cellStyle name="Notas 4 2 9 4 2" xfId="36481" xr:uid="{00000000-0005-0000-0000-0000848E0000}"/>
    <cellStyle name="Notas 4 2 9 4 2 2" xfId="36482" xr:uid="{00000000-0005-0000-0000-0000858E0000}"/>
    <cellStyle name="Notas 4 2 9 4 3" xfId="36483" xr:uid="{00000000-0005-0000-0000-0000868E0000}"/>
    <cellStyle name="Notas 4 2 9 4 4" xfId="36484" xr:uid="{00000000-0005-0000-0000-0000878E0000}"/>
    <cellStyle name="Notas 4 2 9 4 5" xfId="36485" xr:uid="{00000000-0005-0000-0000-0000888E0000}"/>
    <cellStyle name="Notas 4 2 9 4 6" xfId="36486" xr:uid="{00000000-0005-0000-0000-0000898E0000}"/>
    <cellStyle name="Notas 4 2 9 4 7" xfId="36487" xr:uid="{00000000-0005-0000-0000-00008A8E0000}"/>
    <cellStyle name="Notas 4 2 9 5" xfId="36488" xr:uid="{00000000-0005-0000-0000-00008B8E0000}"/>
    <cellStyle name="Notas 4 2 9 5 2" xfId="36489" xr:uid="{00000000-0005-0000-0000-00008C8E0000}"/>
    <cellStyle name="Notas 4 2 9 5 3" xfId="36490" xr:uid="{00000000-0005-0000-0000-00008D8E0000}"/>
    <cellStyle name="Notas 4 2 9 5 4" xfId="36491" xr:uid="{00000000-0005-0000-0000-00008E8E0000}"/>
    <cellStyle name="Notas 4 2 9 5 5" xfId="36492" xr:uid="{00000000-0005-0000-0000-00008F8E0000}"/>
    <cellStyle name="Notas 4 2 9 5 6" xfId="36493" xr:uid="{00000000-0005-0000-0000-0000908E0000}"/>
    <cellStyle name="Notas 4 2 9 5 7" xfId="36494" xr:uid="{00000000-0005-0000-0000-0000918E0000}"/>
    <cellStyle name="Notas 4 2 9 6" xfId="36495" xr:uid="{00000000-0005-0000-0000-0000928E0000}"/>
    <cellStyle name="Notas 4 2 9 6 2" xfId="36496" xr:uid="{00000000-0005-0000-0000-0000938E0000}"/>
    <cellStyle name="Notas 4 2 9 6 3" xfId="36497" xr:uid="{00000000-0005-0000-0000-0000948E0000}"/>
    <cellStyle name="Notas 4 2 9 6 4" xfId="36498" xr:uid="{00000000-0005-0000-0000-0000958E0000}"/>
    <cellStyle name="Notas 4 2 9 6 5" xfId="36499" xr:uid="{00000000-0005-0000-0000-0000968E0000}"/>
    <cellStyle name="Notas 4 2 9 6 6" xfId="36500" xr:uid="{00000000-0005-0000-0000-0000978E0000}"/>
    <cellStyle name="Notas 4 2 9 7" xfId="36501" xr:uid="{00000000-0005-0000-0000-0000988E0000}"/>
    <cellStyle name="Notas 4 2 9 7 2" xfId="36502" xr:uid="{00000000-0005-0000-0000-0000998E0000}"/>
    <cellStyle name="Notas 4 2 9 7 3" xfId="36503" xr:uid="{00000000-0005-0000-0000-00009A8E0000}"/>
    <cellStyle name="Notas 4 2 9 7 4" xfId="36504" xr:uid="{00000000-0005-0000-0000-00009B8E0000}"/>
    <cellStyle name="Notas 4 2 9 7 5" xfId="36505" xr:uid="{00000000-0005-0000-0000-00009C8E0000}"/>
    <cellStyle name="Notas 4 2 9 7 6" xfId="36506" xr:uid="{00000000-0005-0000-0000-00009D8E0000}"/>
    <cellStyle name="Notas 4 2 9 8" xfId="36507" xr:uid="{00000000-0005-0000-0000-00009E8E0000}"/>
    <cellStyle name="Notas 4 2 9 8 2" xfId="36508" xr:uid="{00000000-0005-0000-0000-00009F8E0000}"/>
    <cellStyle name="Notas 4 2 9 8 3" xfId="36509" xr:uid="{00000000-0005-0000-0000-0000A08E0000}"/>
    <cellStyle name="Notas 4 2 9 8 4" xfId="36510" xr:uid="{00000000-0005-0000-0000-0000A18E0000}"/>
    <cellStyle name="Notas 4 2 9 8 5" xfId="36511" xr:uid="{00000000-0005-0000-0000-0000A28E0000}"/>
    <cellStyle name="Notas 4 2 9 8 6" xfId="36512" xr:uid="{00000000-0005-0000-0000-0000A38E0000}"/>
    <cellStyle name="Notas 4 2 9 9" xfId="36513" xr:uid="{00000000-0005-0000-0000-0000A48E0000}"/>
    <cellStyle name="Notas 4 20" xfId="36514" xr:uid="{00000000-0005-0000-0000-0000A58E0000}"/>
    <cellStyle name="Notas 4 20 2" xfId="36515" xr:uid="{00000000-0005-0000-0000-0000A68E0000}"/>
    <cellStyle name="Notas 4 20 2 2" xfId="36516" xr:uid="{00000000-0005-0000-0000-0000A78E0000}"/>
    <cellStyle name="Notas 4 20 2 2 2" xfId="36517" xr:uid="{00000000-0005-0000-0000-0000A88E0000}"/>
    <cellStyle name="Notas 4 20 2 3" xfId="36518" xr:uid="{00000000-0005-0000-0000-0000A98E0000}"/>
    <cellStyle name="Notas 4 20 2 4" xfId="36519" xr:uid="{00000000-0005-0000-0000-0000AA8E0000}"/>
    <cellStyle name="Notas 4 20 2 5" xfId="36520" xr:uid="{00000000-0005-0000-0000-0000AB8E0000}"/>
    <cellStyle name="Notas 4 20 2 6" xfId="36521" xr:uid="{00000000-0005-0000-0000-0000AC8E0000}"/>
    <cellStyle name="Notas 4 20 3" xfId="36522" xr:uid="{00000000-0005-0000-0000-0000AD8E0000}"/>
    <cellStyle name="Notas 4 20 3 2" xfId="36523" xr:uid="{00000000-0005-0000-0000-0000AE8E0000}"/>
    <cellStyle name="Notas 4 20 4" xfId="36524" xr:uid="{00000000-0005-0000-0000-0000AF8E0000}"/>
    <cellStyle name="Notas 4 20 4 2" xfId="36525" xr:uid="{00000000-0005-0000-0000-0000B08E0000}"/>
    <cellStyle name="Notas 4 20 5" xfId="36526" xr:uid="{00000000-0005-0000-0000-0000B18E0000}"/>
    <cellStyle name="Notas 4 20 6" xfId="36527" xr:uid="{00000000-0005-0000-0000-0000B28E0000}"/>
    <cellStyle name="Notas 4 21" xfId="36528" xr:uid="{00000000-0005-0000-0000-0000B38E0000}"/>
    <cellStyle name="Notas 4 21 2" xfId="36529" xr:uid="{00000000-0005-0000-0000-0000B48E0000}"/>
    <cellStyle name="Notas 4 21 2 2" xfId="36530" xr:uid="{00000000-0005-0000-0000-0000B58E0000}"/>
    <cellStyle name="Notas 4 21 2 2 2" xfId="36531" xr:uid="{00000000-0005-0000-0000-0000B68E0000}"/>
    <cellStyle name="Notas 4 21 2 3" xfId="36532" xr:uid="{00000000-0005-0000-0000-0000B78E0000}"/>
    <cellStyle name="Notas 4 21 2 4" xfId="36533" xr:uid="{00000000-0005-0000-0000-0000B88E0000}"/>
    <cellStyle name="Notas 4 21 2 5" xfId="36534" xr:uid="{00000000-0005-0000-0000-0000B98E0000}"/>
    <cellStyle name="Notas 4 21 2 6" xfId="36535" xr:uid="{00000000-0005-0000-0000-0000BA8E0000}"/>
    <cellStyle name="Notas 4 21 3" xfId="36536" xr:uid="{00000000-0005-0000-0000-0000BB8E0000}"/>
    <cellStyle name="Notas 4 21 3 2" xfId="36537" xr:uid="{00000000-0005-0000-0000-0000BC8E0000}"/>
    <cellStyle name="Notas 4 21 4" xfId="36538" xr:uid="{00000000-0005-0000-0000-0000BD8E0000}"/>
    <cellStyle name="Notas 4 21 4 2" xfId="36539" xr:uid="{00000000-0005-0000-0000-0000BE8E0000}"/>
    <cellStyle name="Notas 4 21 5" xfId="36540" xr:uid="{00000000-0005-0000-0000-0000BF8E0000}"/>
    <cellStyle name="Notas 4 21 6" xfId="36541" xr:uid="{00000000-0005-0000-0000-0000C08E0000}"/>
    <cellStyle name="Notas 4 22" xfId="36542" xr:uid="{00000000-0005-0000-0000-0000C18E0000}"/>
    <cellStyle name="Notas 4 22 2" xfId="36543" xr:uid="{00000000-0005-0000-0000-0000C28E0000}"/>
    <cellStyle name="Notas 4 22 2 2" xfId="36544" xr:uid="{00000000-0005-0000-0000-0000C38E0000}"/>
    <cellStyle name="Notas 4 22 2 2 2" xfId="36545" xr:uid="{00000000-0005-0000-0000-0000C48E0000}"/>
    <cellStyle name="Notas 4 22 2 3" xfId="36546" xr:uid="{00000000-0005-0000-0000-0000C58E0000}"/>
    <cellStyle name="Notas 4 22 2 4" xfId="36547" xr:uid="{00000000-0005-0000-0000-0000C68E0000}"/>
    <cellStyle name="Notas 4 22 2 5" xfId="36548" xr:uid="{00000000-0005-0000-0000-0000C78E0000}"/>
    <cellStyle name="Notas 4 22 2 6" xfId="36549" xr:uid="{00000000-0005-0000-0000-0000C88E0000}"/>
    <cellStyle name="Notas 4 22 3" xfId="36550" xr:uid="{00000000-0005-0000-0000-0000C98E0000}"/>
    <cellStyle name="Notas 4 22 3 2" xfId="36551" xr:uid="{00000000-0005-0000-0000-0000CA8E0000}"/>
    <cellStyle name="Notas 4 22 4" xfId="36552" xr:uid="{00000000-0005-0000-0000-0000CB8E0000}"/>
    <cellStyle name="Notas 4 22 4 2" xfId="36553" xr:uid="{00000000-0005-0000-0000-0000CC8E0000}"/>
    <cellStyle name="Notas 4 22 5" xfId="36554" xr:uid="{00000000-0005-0000-0000-0000CD8E0000}"/>
    <cellStyle name="Notas 4 22 6" xfId="36555" xr:uid="{00000000-0005-0000-0000-0000CE8E0000}"/>
    <cellStyle name="Notas 4 23" xfId="36556" xr:uid="{00000000-0005-0000-0000-0000CF8E0000}"/>
    <cellStyle name="Notas 4 23 2" xfId="36557" xr:uid="{00000000-0005-0000-0000-0000D08E0000}"/>
    <cellStyle name="Notas 4 23 2 2" xfId="36558" xr:uid="{00000000-0005-0000-0000-0000D18E0000}"/>
    <cellStyle name="Notas 4 23 2 2 2" xfId="36559" xr:uid="{00000000-0005-0000-0000-0000D28E0000}"/>
    <cellStyle name="Notas 4 23 2 3" xfId="36560" xr:uid="{00000000-0005-0000-0000-0000D38E0000}"/>
    <cellStyle name="Notas 4 23 2 4" xfId="36561" xr:uid="{00000000-0005-0000-0000-0000D48E0000}"/>
    <cellStyle name="Notas 4 23 2 5" xfId="36562" xr:uid="{00000000-0005-0000-0000-0000D58E0000}"/>
    <cellStyle name="Notas 4 23 2 6" xfId="36563" xr:uid="{00000000-0005-0000-0000-0000D68E0000}"/>
    <cellStyle name="Notas 4 23 3" xfId="36564" xr:uid="{00000000-0005-0000-0000-0000D78E0000}"/>
    <cellStyle name="Notas 4 23 3 2" xfId="36565" xr:uid="{00000000-0005-0000-0000-0000D88E0000}"/>
    <cellStyle name="Notas 4 23 4" xfId="36566" xr:uid="{00000000-0005-0000-0000-0000D98E0000}"/>
    <cellStyle name="Notas 4 23 4 2" xfId="36567" xr:uid="{00000000-0005-0000-0000-0000DA8E0000}"/>
    <cellStyle name="Notas 4 23 5" xfId="36568" xr:uid="{00000000-0005-0000-0000-0000DB8E0000}"/>
    <cellStyle name="Notas 4 23 6" xfId="36569" xr:uid="{00000000-0005-0000-0000-0000DC8E0000}"/>
    <cellStyle name="Notas 4 24" xfId="36570" xr:uid="{00000000-0005-0000-0000-0000DD8E0000}"/>
    <cellStyle name="Notas 4 24 2" xfId="36571" xr:uid="{00000000-0005-0000-0000-0000DE8E0000}"/>
    <cellStyle name="Notas 4 24 2 2" xfId="36572" xr:uid="{00000000-0005-0000-0000-0000DF8E0000}"/>
    <cellStyle name="Notas 4 24 2 2 2" xfId="36573" xr:uid="{00000000-0005-0000-0000-0000E08E0000}"/>
    <cellStyle name="Notas 4 24 2 3" xfId="36574" xr:uid="{00000000-0005-0000-0000-0000E18E0000}"/>
    <cellStyle name="Notas 4 24 2 4" xfId="36575" xr:uid="{00000000-0005-0000-0000-0000E28E0000}"/>
    <cellStyle name="Notas 4 24 2 5" xfId="36576" xr:uid="{00000000-0005-0000-0000-0000E38E0000}"/>
    <cellStyle name="Notas 4 24 2 6" xfId="36577" xr:uid="{00000000-0005-0000-0000-0000E48E0000}"/>
    <cellStyle name="Notas 4 24 3" xfId="36578" xr:uid="{00000000-0005-0000-0000-0000E58E0000}"/>
    <cellStyle name="Notas 4 24 3 2" xfId="36579" xr:uid="{00000000-0005-0000-0000-0000E68E0000}"/>
    <cellStyle name="Notas 4 24 4" xfId="36580" xr:uid="{00000000-0005-0000-0000-0000E78E0000}"/>
    <cellStyle name="Notas 4 24 4 2" xfId="36581" xr:uid="{00000000-0005-0000-0000-0000E88E0000}"/>
    <cellStyle name="Notas 4 24 5" xfId="36582" xr:uid="{00000000-0005-0000-0000-0000E98E0000}"/>
    <cellStyle name="Notas 4 24 6" xfId="36583" xr:uid="{00000000-0005-0000-0000-0000EA8E0000}"/>
    <cellStyle name="Notas 4 25" xfId="36584" xr:uid="{00000000-0005-0000-0000-0000EB8E0000}"/>
    <cellStyle name="Notas 4 25 2" xfId="36585" xr:uid="{00000000-0005-0000-0000-0000EC8E0000}"/>
    <cellStyle name="Notas 4 25 2 2" xfId="36586" xr:uid="{00000000-0005-0000-0000-0000ED8E0000}"/>
    <cellStyle name="Notas 4 25 2 2 2" xfId="36587" xr:uid="{00000000-0005-0000-0000-0000EE8E0000}"/>
    <cellStyle name="Notas 4 25 2 3" xfId="36588" xr:uid="{00000000-0005-0000-0000-0000EF8E0000}"/>
    <cellStyle name="Notas 4 25 2 4" xfId="36589" xr:uid="{00000000-0005-0000-0000-0000F08E0000}"/>
    <cellStyle name="Notas 4 25 2 5" xfId="36590" xr:uid="{00000000-0005-0000-0000-0000F18E0000}"/>
    <cellStyle name="Notas 4 25 2 6" xfId="36591" xr:uid="{00000000-0005-0000-0000-0000F28E0000}"/>
    <cellStyle name="Notas 4 25 3" xfId="36592" xr:uid="{00000000-0005-0000-0000-0000F38E0000}"/>
    <cellStyle name="Notas 4 25 3 2" xfId="36593" xr:uid="{00000000-0005-0000-0000-0000F48E0000}"/>
    <cellStyle name="Notas 4 25 4" xfId="36594" xr:uid="{00000000-0005-0000-0000-0000F58E0000}"/>
    <cellStyle name="Notas 4 25 4 2" xfId="36595" xr:uid="{00000000-0005-0000-0000-0000F68E0000}"/>
    <cellStyle name="Notas 4 25 5" xfId="36596" xr:uid="{00000000-0005-0000-0000-0000F78E0000}"/>
    <cellStyle name="Notas 4 25 6" xfId="36597" xr:uid="{00000000-0005-0000-0000-0000F88E0000}"/>
    <cellStyle name="Notas 4 26" xfId="36598" xr:uid="{00000000-0005-0000-0000-0000F98E0000}"/>
    <cellStyle name="Notas 4 26 2" xfId="36599" xr:uid="{00000000-0005-0000-0000-0000FA8E0000}"/>
    <cellStyle name="Notas 4 26 2 2" xfId="36600" xr:uid="{00000000-0005-0000-0000-0000FB8E0000}"/>
    <cellStyle name="Notas 4 26 2 2 2" xfId="36601" xr:uid="{00000000-0005-0000-0000-0000FC8E0000}"/>
    <cellStyle name="Notas 4 26 2 3" xfId="36602" xr:uid="{00000000-0005-0000-0000-0000FD8E0000}"/>
    <cellStyle name="Notas 4 26 2 4" xfId="36603" xr:uid="{00000000-0005-0000-0000-0000FE8E0000}"/>
    <cellStyle name="Notas 4 26 2 5" xfId="36604" xr:uid="{00000000-0005-0000-0000-0000FF8E0000}"/>
    <cellStyle name="Notas 4 26 2 6" xfId="36605" xr:uid="{00000000-0005-0000-0000-0000008F0000}"/>
    <cellStyle name="Notas 4 26 3" xfId="36606" xr:uid="{00000000-0005-0000-0000-0000018F0000}"/>
    <cellStyle name="Notas 4 26 3 2" xfId="36607" xr:uid="{00000000-0005-0000-0000-0000028F0000}"/>
    <cellStyle name="Notas 4 26 4" xfId="36608" xr:uid="{00000000-0005-0000-0000-0000038F0000}"/>
    <cellStyle name="Notas 4 26 4 2" xfId="36609" xr:uid="{00000000-0005-0000-0000-0000048F0000}"/>
    <cellStyle name="Notas 4 26 5" xfId="36610" xr:uid="{00000000-0005-0000-0000-0000058F0000}"/>
    <cellStyle name="Notas 4 26 6" xfId="36611" xr:uid="{00000000-0005-0000-0000-0000068F0000}"/>
    <cellStyle name="Notas 4 27" xfId="36612" xr:uid="{00000000-0005-0000-0000-0000078F0000}"/>
    <cellStyle name="Notas 4 27 2" xfId="36613" xr:uid="{00000000-0005-0000-0000-0000088F0000}"/>
    <cellStyle name="Notas 4 27 2 2" xfId="36614" xr:uid="{00000000-0005-0000-0000-0000098F0000}"/>
    <cellStyle name="Notas 4 27 2 2 2" xfId="36615" xr:uid="{00000000-0005-0000-0000-00000A8F0000}"/>
    <cellStyle name="Notas 4 27 2 3" xfId="36616" xr:uid="{00000000-0005-0000-0000-00000B8F0000}"/>
    <cellStyle name="Notas 4 27 2 4" xfId="36617" xr:uid="{00000000-0005-0000-0000-00000C8F0000}"/>
    <cellStyle name="Notas 4 27 2 5" xfId="36618" xr:uid="{00000000-0005-0000-0000-00000D8F0000}"/>
    <cellStyle name="Notas 4 27 2 6" xfId="36619" xr:uid="{00000000-0005-0000-0000-00000E8F0000}"/>
    <cellStyle name="Notas 4 27 3" xfId="36620" xr:uid="{00000000-0005-0000-0000-00000F8F0000}"/>
    <cellStyle name="Notas 4 27 3 2" xfId="36621" xr:uid="{00000000-0005-0000-0000-0000108F0000}"/>
    <cellStyle name="Notas 4 27 4" xfId="36622" xr:uid="{00000000-0005-0000-0000-0000118F0000}"/>
    <cellStyle name="Notas 4 27 4 2" xfId="36623" xr:uid="{00000000-0005-0000-0000-0000128F0000}"/>
    <cellStyle name="Notas 4 27 5" xfId="36624" xr:uid="{00000000-0005-0000-0000-0000138F0000}"/>
    <cellStyle name="Notas 4 28" xfId="36625" xr:uid="{00000000-0005-0000-0000-0000148F0000}"/>
    <cellStyle name="Notas 4 28 2" xfId="36626" xr:uid="{00000000-0005-0000-0000-0000158F0000}"/>
    <cellStyle name="Notas 4 28 2 2" xfId="36627" xr:uid="{00000000-0005-0000-0000-0000168F0000}"/>
    <cellStyle name="Notas 4 28 2 2 2" xfId="36628" xr:uid="{00000000-0005-0000-0000-0000178F0000}"/>
    <cellStyle name="Notas 4 28 2 3" xfId="36629" xr:uid="{00000000-0005-0000-0000-0000188F0000}"/>
    <cellStyle name="Notas 4 28 2 4" xfId="36630" xr:uid="{00000000-0005-0000-0000-0000198F0000}"/>
    <cellStyle name="Notas 4 28 2 5" xfId="36631" xr:uid="{00000000-0005-0000-0000-00001A8F0000}"/>
    <cellStyle name="Notas 4 28 2 6" xfId="36632" xr:uid="{00000000-0005-0000-0000-00001B8F0000}"/>
    <cellStyle name="Notas 4 28 3" xfId="36633" xr:uid="{00000000-0005-0000-0000-00001C8F0000}"/>
    <cellStyle name="Notas 4 28 3 2" xfId="36634" xr:uid="{00000000-0005-0000-0000-00001D8F0000}"/>
    <cellStyle name="Notas 4 28 4" xfId="36635" xr:uid="{00000000-0005-0000-0000-00001E8F0000}"/>
    <cellStyle name="Notas 4 28 4 2" xfId="36636" xr:uid="{00000000-0005-0000-0000-00001F8F0000}"/>
    <cellStyle name="Notas 4 28 5" xfId="36637" xr:uid="{00000000-0005-0000-0000-0000208F0000}"/>
    <cellStyle name="Notas 4 29" xfId="36638" xr:uid="{00000000-0005-0000-0000-0000218F0000}"/>
    <cellStyle name="Notas 4 29 2" xfId="36639" xr:uid="{00000000-0005-0000-0000-0000228F0000}"/>
    <cellStyle name="Notas 4 29 2 2" xfId="36640" xr:uid="{00000000-0005-0000-0000-0000238F0000}"/>
    <cellStyle name="Notas 4 29 2 2 2" xfId="36641" xr:uid="{00000000-0005-0000-0000-0000248F0000}"/>
    <cellStyle name="Notas 4 29 2 3" xfId="36642" xr:uid="{00000000-0005-0000-0000-0000258F0000}"/>
    <cellStyle name="Notas 4 29 2 4" xfId="36643" xr:uid="{00000000-0005-0000-0000-0000268F0000}"/>
    <cellStyle name="Notas 4 29 2 5" xfId="36644" xr:uid="{00000000-0005-0000-0000-0000278F0000}"/>
    <cellStyle name="Notas 4 29 2 6" xfId="36645" xr:uid="{00000000-0005-0000-0000-0000288F0000}"/>
    <cellStyle name="Notas 4 29 3" xfId="36646" xr:uid="{00000000-0005-0000-0000-0000298F0000}"/>
    <cellStyle name="Notas 4 29 3 2" xfId="36647" xr:uid="{00000000-0005-0000-0000-00002A8F0000}"/>
    <cellStyle name="Notas 4 29 4" xfId="36648" xr:uid="{00000000-0005-0000-0000-00002B8F0000}"/>
    <cellStyle name="Notas 4 29 4 2" xfId="36649" xr:uid="{00000000-0005-0000-0000-00002C8F0000}"/>
    <cellStyle name="Notas 4 29 5" xfId="36650" xr:uid="{00000000-0005-0000-0000-00002D8F0000}"/>
    <cellStyle name="Notas 4 3" xfId="36651" xr:uid="{00000000-0005-0000-0000-00002E8F0000}"/>
    <cellStyle name="Notas 4 3 10" xfId="36652" xr:uid="{00000000-0005-0000-0000-00002F8F0000}"/>
    <cellStyle name="Notas 4 3 10 2" xfId="36653" xr:uid="{00000000-0005-0000-0000-0000308F0000}"/>
    <cellStyle name="Notas 4 3 10 3" xfId="36654" xr:uid="{00000000-0005-0000-0000-0000318F0000}"/>
    <cellStyle name="Notas 4 3 10 4" xfId="36655" xr:uid="{00000000-0005-0000-0000-0000328F0000}"/>
    <cellStyle name="Notas 4 3 10 5" xfId="36656" xr:uid="{00000000-0005-0000-0000-0000338F0000}"/>
    <cellStyle name="Notas 4 3 10 6" xfId="36657" xr:uid="{00000000-0005-0000-0000-0000348F0000}"/>
    <cellStyle name="Notas 4 3 11" xfId="36658" xr:uid="{00000000-0005-0000-0000-0000358F0000}"/>
    <cellStyle name="Notas 4 3 11 2" xfId="36659" xr:uid="{00000000-0005-0000-0000-0000368F0000}"/>
    <cellStyle name="Notas 4 3 11 3" xfId="36660" xr:uid="{00000000-0005-0000-0000-0000378F0000}"/>
    <cellStyle name="Notas 4 3 11 4" xfId="36661" xr:uid="{00000000-0005-0000-0000-0000388F0000}"/>
    <cellStyle name="Notas 4 3 11 5" xfId="36662" xr:uid="{00000000-0005-0000-0000-0000398F0000}"/>
    <cellStyle name="Notas 4 3 11 6" xfId="36663" xr:uid="{00000000-0005-0000-0000-00003A8F0000}"/>
    <cellStyle name="Notas 4 3 12" xfId="36664" xr:uid="{00000000-0005-0000-0000-00003B8F0000}"/>
    <cellStyle name="Notas 4 3 12 2" xfId="36665" xr:uid="{00000000-0005-0000-0000-00003C8F0000}"/>
    <cellStyle name="Notas 4 3 12 3" xfId="36666" xr:uid="{00000000-0005-0000-0000-00003D8F0000}"/>
    <cellStyle name="Notas 4 3 12 4" xfId="36667" xr:uid="{00000000-0005-0000-0000-00003E8F0000}"/>
    <cellStyle name="Notas 4 3 12 5" xfId="36668" xr:uid="{00000000-0005-0000-0000-00003F8F0000}"/>
    <cellStyle name="Notas 4 3 12 6" xfId="36669" xr:uid="{00000000-0005-0000-0000-0000408F0000}"/>
    <cellStyle name="Notas 4 3 13" xfId="36670" xr:uid="{00000000-0005-0000-0000-0000418F0000}"/>
    <cellStyle name="Notas 4 3 13 2" xfId="36671" xr:uid="{00000000-0005-0000-0000-0000428F0000}"/>
    <cellStyle name="Notas 4 3 13 3" xfId="36672" xr:uid="{00000000-0005-0000-0000-0000438F0000}"/>
    <cellStyle name="Notas 4 3 13 4" xfId="36673" xr:uid="{00000000-0005-0000-0000-0000448F0000}"/>
    <cellStyle name="Notas 4 3 13 5" xfId="36674" xr:uid="{00000000-0005-0000-0000-0000458F0000}"/>
    <cellStyle name="Notas 4 3 13 6" xfId="36675" xr:uid="{00000000-0005-0000-0000-0000468F0000}"/>
    <cellStyle name="Notas 4 3 14" xfId="36676" xr:uid="{00000000-0005-0000-0000-0000478F0000}"/>
    <cellStyle name="Notas 4 3 14 2" xfId="36677" xr:uid="{00000000-0005-0000-0000-0000488F0000}"/>
    <cellStyle name="Notas 4 3 14 3" xfId="36678" xr:uid="{00000000-0005-0000-0000-0000498F0000}"/>
    <cellStyle name="Notas 4 3 14 4" xfId="36679" xr:uid="{00000000-0005-0000-0000-00004A8F0000}"/>
    <cellStyle name="Notas 4 3 14 5" xfId="36680" xr:uid="{00000000-0005-0000-0000-00004B8F0000}"/>
    <cellStyle name="Notas 4 3 14 6" xfId="36681" xr:uid="{00000000-0005-0000-0000-00004C8F0000}"/>
    <cellStyle name="Notas 4 3 15" xfId="36682" xr:uid="{00000000-0005-0000-0000-00004D8F0000}"/>
    <cellStyle name="Notas 4 3 15 2" xfId="36683" xr:uid="{00000000-0005-0000-0000-00004E8F0000}"/>
    <cellStyle name="Notas 4 3 15 3" xfId="36684" xr:uid="{00000000-0005-0000-0000-00004F8F0000}"/>
    <cellStyle name="Notas 4 3 15 4" xfId="36685" xr:uid="{00000000-0005-0000-0000-0000508F0000}"/>
    <cellStyle name="Notas 4 3 15 5" xfId="36686" xr:uid="{00000000-0005-0000-0000-0000518F0000}"/>
    <cellStyle name="Notas 4 3 15 6" xfId="36687" xr:uid="{00000000-0005-0000-0000-0000528F0000}"/>
    <cellStyle name="Notas 4 3 16" xfId="36688" xr:uid="{00000000-0005-0000-0000-0000538F0000}"/>
    <cellStyle name="Notas 4 3 17" xfId="36689" xr:uid="{00000000-0005-0000-0000-0000548F0000}"/>
    <cellStyle name="Notas 4 3 18" xfId="36690" xr:uid="{00000000-0005-0000-0000-0000558F0000}"/>
    <cellStyle name="Notas 4 3 19" xfId="36691" xr:uid="{00000000-0005-0000-0000-0000568F0000}"/>
    <cellStyle name="Notas 4 3 2" xfId="36692" xr:uid="{00000000-0005-0000-0000-0000578F0000}"/>
    <cellStyle name="Notas 4 3 2 10" xfId="36693" xr:uid="{00000000-0005-0000-0000-0000588F0000}"/>
    <cellStyle name="Notas 4 3 2 10 2" xfId="36694" xr:uid="{00000000-0005-0000-0000-0000598F0000}"/>
    <cellStyle name="Notas 4 3 2 10 3" xfId="36695" xr:uid="{00000000-0005-0000-0000-00005A8F0000}"/>
    <cellStyle name="Notas 4 3 2 10 4" xfId="36696" xr:uid="{00000000-0005-0000-0000-00005B8F0000}"/>
    <cellStyle name="Notas 4 3 2 10 5" xfId="36697" xr:uid="{00000000-0005-0000-0000-00005C8F0000}"/>
    <cellStyle name="Notas 4 3 2 10 6" xfId="36698" xr:uid="{00000000-0005-0000-0000-00005D8F0000}"/>
    <cellStyle name="Notas 4 3 2 11" xfId="36699" xr:uid="{00000000-0005-0000-0000-00005E8F0000}"/>
    <cellStyle name="Notas 4 3 2 11 2" xfId="36700" xr:uid="{00000000-0005-0000-0000-00005F8F0000}"/>
    <cellStyle name="Notas 4 3 2 11 3" xfId="36701" xr:uid="{00000000-0005-0000-0000-0000608F0000}"/>
    <cellStyle name="Notas 4 3 2 11 4" xfId="36702" xr:uid="{00000000-0005-0000-0000-0000618F0000}"/>
    <cellStyle name="Notas 4 3 2 11 5" xfId="36703" xr:uid="{00000000-0005-0000-0000-0000628F0000}"/>
    <cellStyle name="Notas 4 3 2 11 6" xfId="36704" xr:uid="{00000000-0005-0000-0000-0000638F0000}"/>
    <cellStyle name="Notas 4 3 2 12" xfId="36705" xr:uid="{00000000-0005-0000-0000-0000648F0000}"/>
    <cellStyle name="Notas 4 3 2 12 2" xfId="36706" xr:uid="{00000000-0005-0000-0000-0000658F0000}"/>
    <cellStyle name="Notas 4 3 2 12 3" xfId="36707" xr:uid="{00000000-0005-0000-0000-0000668F0000}"/>
    <cellStyle name="Notas 4 3 2 12 4" xfId="36708" xr:uid="{00000000-0005-0000-0000-0000678F0000}"/>
    <cellStyle name="Notas 4 3 2 12 5" xfId="36709" xr:uid="{00000000-0005-0000-0000-0000688F0000}"/>
    <cellStyle name="Notas 4 3 2 12 6" xfId="36710" xr:uid="{00000000-0005-0000-0000-0000698F0000}"/>
    <cellStyle name="Notas 4 3 2 13" xfId="36711" xr:uid="{00000000-0005-0000-0000-00006A8F0000}"/>
    <cellStyle name="Notas 4 3 2 13 2" xfId="36712" xr:uid="{00000000-0005-0000-0000-00006B8F0000}"/>
    <cellStyle name="Notas 4 3 2 13 3" xfId="36713" xr:uid="{00000000-0005-0000-0000-00006C8F0000}"/>
    <cellStyle name="Notas 4 3 2 13 4" xfId="36714" xr:uid="{00000000-0005-0000-0000-00006D8F0000}"/>
    <cellStyle name="Notas 4 3 2 13 5" xfId="36715" xr:uid="{00000000-0005-0000-0000-00006E8F0000}"/>
    <cellStyle name="Notas 4 3 2 13 6" xfId="36716" xr:uid="{00000000-0005-0000-0000-00006F8F0000}"/>
    <cellStyle name="Notas 4 3 2 14" xfId="36717" xr:uid="{00000000-0005-0000-0000-0000708F0000}"/>
    <cellStyle name="Notas 4 3 2 14 2" xfId="36718" xr:uid="{00000000-0005-0000-0000-0000718F0000}"/>
    <cellStyle name="Notas 4 3 2 14 3" xfId="36719" xr:uid="{00000000-0005-0000-0000-0000728F0000}"/>
    <cellStyle name="Notas 4 3 2 14 4" xfId="36720" xr:uid="{00000000-0005-0000-0000-0000738F0000}"/>
    <cellStyle name="Notas 4 3 2 14 5" xfId="36721" xr:uid="{00000000-0005-0000-0000-0000748F0000}"/>
    <cellStyle name="Notas 4 3 2 14 6" xfId="36722" xr:uid="{00000000-0005-0000-0000-0000758F0000}"/>
    <cellStyle name="Notas 4 3 2 15" xfId="36723" xr:uid="{00000000-0005-0000-0000-0000768F0000}"/>
    <cellStyle name="Notas 4 3 2 16" xfId="36724" xr:uid="{00000000-0005-0000-0000-0000778F0000}"/>
    <cellStyle name="Notas 4 3 2 17" xfId="36725" xr:uid="{00000000-0005-0000-0000-0000788F0000}"/>
    <cellStyle name="Notas 4 3 2 18" xfId="36726" xr:uid="{00000000-0005-0000-0000-0000798F0000}"/>
    <cellStyle name="Notas 4 3 2 19" xfId="36727" xr:uid="{00000000-0005-0000-0000-00007A8F0000}"/>
    <cellStyle name="Notas 4 3 2 2" xfId="36728" xr:uid="{00000000-0005-0000-0000-00007B8F0000}"/>
    <cellStyle name="Notas 4 3 2 2 10" xfId="36729" xr:uid="{00000000-0005-0000-0000-00007C8F0000}"/>
    <cellStyle name="Notas 4 3 2 2 10 2" xfId="36730" xr:uid="{00000000-0005-0000-0000-00007D8F0000}"/>
    <cellStyle name="Notas 4 3 2 2 10 3" xfId="36731" xr:uid="{00000000-0005-0000-0000-00007E8F0000}"/>
    <cellStyle name="Notas 4 3 2 2 10 4" xfId="36732" xr:uid="{00000000-0005-0000-0000-00007F8F0000}"/>
    <cellStyle name="Notas 4 3 2 2 10 5" xfId="36733" xr:uid="{00000000-0005-0000-0000-0000808F0000}"/>
    <cellStyle name="Notas 4 3 2 2 10 6" xfId="36734" xr:uid="{00000000-0005-0000-0000-0000818F0000}"/>
    <cellStyle name="Notas 4 3 2 2 11" xfId="36735" xr:uid="{00000000-0005-0000-0000-0000828F0000}"/>
    <cellStyle name="Notas 4 3 2 2 11 2" xfId="36736" xr:uid="{00000000-0005-0000-0000-0000838F0000}"/>
    <cellStyle name="Notas 4 3 2 2 11 3" xfId="36737" xr:uid="{00000000-0005-0000-0000-0000848F0000}"/>
    <cellStyle name="Notas 4 3 2 2 11 4" xfId="36738" xr:uid="{00000000-0005-0000-0000-0000858F0000}"/>
    <cellStyle name="Notas 4 3 2 2 11 5" xfId="36739" xr:uid="{00000000-0005-0000-0000-0000868F0000}"/>
    <cellStyle name="Notas 4 3 2 2 11 6" xfId="36740" xr:uid="{00000000-0005-0000-0000-0000878F0000}"/>
    <cellStyle name="Notas 4 3 2 2 12" xfId="36741" xr:uid="{00000000-0005-0000-0000-0000888F0000}"/>
    <cellStyle name="Notas 4 3 2 2 12 2" xfId="36742" xr:uid="{00000000-0005-0000-0000-0000898F0000}"/>
    <cellStyle name="Notas 4 3 2 2 12 3" xfId="36743" xr:uid="{00000000-0005-0000-0000-00008A8F0000}"/>
    <cellStyle name="Notas 4 3 2 2 12 4" xfId="36744" xr:uid="{00000000-0005-0000-0000-00008B8F0000}"/>
    <cellStyle name="Notas 4 3 2 2 12 5" xfId="36745" xr:uid="{00000000-0005-0000-0000-00008C8F0000}"/>
    <cellStyle name="Notas 4 3 2 2 12 6" xfId="36746" xr:uid="{00000000-0005-0000-0000-00008D8F0000}"/>
    <cellStyle name="Notas 4 3 2 2 13" xfId="36747" xr:uid="{00000000-0005-0000-0000-00008E8F0000}"/>
    <cellStyle name="Notas 4 3 2 2 13 2" xfId="36748" xr:uid="{00000000-0005-0000-0000-00008F8F0000}"/>
    <cellStyle name="Notas 4 3 2 2 13 3" xfId="36749" xr:uid="{00000000-0005-0000-0000-0000908F0000}"/>
    <cellStyle name="Notas 4 3 2 2 13 4" xfId="36750" xr:uid="{00000000-0005-0000-0000-0000918F0000}"/>
    <cellStyle name="Notas 4 3 2 2 13 5" xfId="36751" xr:uid="{00000000-0005-0000-0000-0000928F0000}"/>
    <cellStyle name="Notas 4 3 2 2 13 6" xfId="36752" xr:uid="{00000000-0005-0000-0000-0000938F0000}"/>
    <cellStyle name="Notas 4 3 2 2 14" xfId="36753" xr:uid="{00000000-0005-0000-0000-0000948F0000}"/>
    <cellStyle name="Notas 4 3 2 2 14 2" xfId="36754" xr:uid="{00000000-0005-0000-0000-0000958F0000}"/>
    <cellStyle name="Notas 4 3 2 2 14 3" xfId="36755" xr:uid="{00000000-0005-0000-0000-0000968F0000}"/>
    <cellStyle name="Notas 4 3 2 2 14 4" xfId="36756" xr:uid="{00000000-0005-0000-0000-0000978F0000}"/>
    <cellStyle name="Notas 4 3 2 2 14 5" xfId="36757" xr:uid="{00000000-0005-0000-0000-0000988F0000}"/>
    <cellStyle name="Notas 4 3 2 2 14 6" xfId="36758" xr:uid="{00000000-0005-0000-0000-0000998F0000}"/>
    <cellStyle name="Notas 4 3 2 2 15" xfId="36759" xr:uid="{00000000-0005-0000-0000-00009A8F0000}"/>
    <cellStyle name="Notas 4 3 2 2 16" xfId="36760" xr:uid="{00000000-0005-0000-0000-00009B8F0000}"/>
    <cellStyle name="Notas 4 3 2 2 17" xfId="36761" xr:uid="{00000000-0005-0000-0000-00009C8F0000}"/>
    <cellStyle name="Notas 4 3 2 2 18" xfId="36762" xr:uid="{00000000-0005-0000-0000-00009D8F0000}"/>
    <cellStyle name="Notas 4 3 2 2 19" xfId="36763" xr:uid="{00000000-0005-0000-0000-00009E8F0000}"/>
    <cellStyle name="Notas 4 3 2 2 2" xfId="36764" xr:uid="{00000000-0005-0000-0000-00009F8F0000}"/>
    <cellStyle name="Notas 4 3 2 2 2 10" xfId="36765" xr:uid="{00000000-0005-0000-0000-0000A08F0000}"/>
    <cellStyle name="Notas 4 3 2 2 2 11" xfId="36766" xr:uid="{00000000-0005-0000-0000-0000A18F0000}"/>
    <cellStyle name="Notas 4 3 2 2 2 12" xfId="36767" xr:uid="{00000000-0005-0000-0000-0000A28F0000}"/>
    <cellStyle name="Notas 4 3 2 2 2 13" xfId="36768" xr:uid="{00000000-0005-0000-0000-0000A38F0000}"/>
    <cellStyle name="Notas 4 3 2 2 2 14" xfId="36769" xr:uid="{00000000-0005-0000-0000-0000A48F0000}"/>
    <cellStyle name="Notas 4 3 2 2 2 15" xfId="36770" xr:uid="{00000000-0005-0000-0000-0000A58F0000}"/>
    <cellStyle name="Notas 4 3 2 2 2 2" xfId="36771" xr:uid="{00000000-0005-0000-0000-0000A68F0000}"/>
    <cellStyle name="Notas 4 3 2 2 2 2 10" xfId="36772" xr:uid="{00000000-0005-0000-0000-0000A78F0000}"/>
    <cellStyle name="Notas 4 3 2 2 2 2 11" xfId="36773" xr:uid="{00000000-0005-0000-0000-0000A88F0000}"/>
    <cellStyle name="Notas 4 3 2 2 2 2 12" xfId="36774" xr:uid="{00000000-0005-0000-0000-0000A98F0000}"/>
    <cellStyle name="Notas 4 3 2 2 2 2 13" xfId="36775" xr:uid="{00000000-0005-0000-0000-0000AA8F0000}"/>
    <cellStyle name="Notas 4 3 2 2 2 2 2" xfId="36776" xr:uid="{00000000-0005-0000-0000-0000AB8F0000}"/>
    <cellStyle name="Notas 4 3 2 2 2 2 2 2" xfId="36777" xr:uid="{00000000-0005-0000-0000-0000AC8F0000}"/>
    <cellStyle name="Notas 4 3 2 2 2 2 2 3" xfId="36778" xr:uid="{00000000-0005-0000-0000-0000AD8F0000}"/>
    <cellStyle name="Notas 4 3 2 2 2 2 2 4" xfId="36779" xr:uid="{00000000-0005-0000-0000-0000AE8F0000}"/>
    <cellStyle name="Notas 4 3 2 2 2 2 2 5" xfId="36780" xr:uid="{00000000-0005-0000-0000-0000AF8F0000}"/>
    <cellStyle name="Notas 4 3 2 2 2 2 2 6" xfId="36781" xr:uid="{00000000-0005-0000-0000-0000B08F0000}"/>
    <cellStyle name="Notas 4 3 2 2 2 2 3" xfId="36782" xr:uid="{00000000-0005-0000-0000-0000B18F0000}"/>
    <cellStyle name="Notas 4 3 2 2 2 2 3 2" xfId="36783" xr:uid="{00000000-0005-0000-0000-0000B28F0000}"/>
    <cellStyle name="Notas 4 3 2 2 2 2 3 3" xfId="36784" xr:uid="{00000000-0005-0000-0000-0000B38F0000}"/>
    <cellStyle name="Notas 4 3 2 2 2 2 3 4" xfId="36785" xr:uid="{00000000-0005-0000-0000-0000B48F0000}"/>
    <cellStyle name="Notas 4 3 2 2 2 2 3 5" xfId="36786" xr:uid="{00000000-0005-0000-0000-0000B58F0000}"/>
    <cellStyle name="Notas 4 3 2 2 2 2 3 6" xfId="36787" xr:uid="{00000000-0005-0000-0000-0000B68F0000}"/>
    <cellStyle name="Notas 4 3 2 2 2 2 4" xfId="36788" xr:uid="{00000000-0005-0000-0000-0000B78F0000}"/>
    <cellStyle name="Notas 4 3 2 2 2 2 4 2" xfId="36789" xr:uid="{00000000-0005-0000-0000-0000B88F0000}"/>
    <cellStyle name="Notas 4 3 2 2 2 2 4 3" xfId="36790" xr:uid="{00000000-0005-0000-0000-0000B98F0000}"/>
    <cellStyle name="Notas 4 3 2 2 2 2 4 4" xfId="36791" xr:uid="{00000000-0005-0000-0000-0000BA8F0000}"/>
    <cellStyle name="Notas 4 3 2 2 2 2 4 5" xfId="36792" xr:uid="{00000000-0005-0000-0000-0000BB8F0000}"/>
    <cellStyle name="Notas 4 3 2 2 2 2 4 6" xfId="36793" xr:uid="{00000000-0005-0000-0000-0000BC8F0000}"/>
    <cellStyle name="Notas 4 3 2 2 2 2 5" xfId="36794" xr:uid="{00000000-0005-0000-0000-0000BD8F0000}"/>
    <cellStyle name="Notas 4 3 2 2 2 2 5 2" xfId="36795" xr:uid="{00000000-0005-0000-0000-0000BE8F0000}"/>
    <cellStyle name="Notas 4 3 2 2 2 2 5 3" xfId="36796" xr:uid="{00000000-0005-0000-0000-0000BF8F0000}"/>
    <cellStyle name="Notas 4 3 2 2 2 2 5 4" xfId="36797" xr:uid="{00000000-0005-0000-0000-0000C08F0000}"/>
    <cellStyle name="Notas 4 3 2 2 2 2 5 5" xfId="36798" xr:uid="{00000000-0005-0000-0000-0000C18F0000}"/>
    <cellStyle name="Notas 4 3 2 2 2 2 5 6" xfId="36799" xr:uid="{00000000-0005-0000-0000-0000C28F0000}"/>
    <cellStyle name="Notas 4 3 2 2 2 2 6" xfId="36800" xr:uid="{00000000-0005-0000-0000-0000C38F0000}"/>
    <cellStyle name="Notas 4 3 2 2 2 2 6 2" xfId="36801" xr:uid="{00000000-0005-0000-0000-0000C48F0000}"/>
    <cellStyle name="Notas 4 3 2 2 2 2 6 3" xfId="36802" xr:uid="{00000000-0005-0000-0000-0000C58F0000}"/>
    <cellStyle name="Notas 4 3 2 2 2 2 6 4" xfId="36803" xr:uid="{00000000-0005-0000-0000-0000C68F0000}"/>
    <cellStyle name="Notas 4 3 2 2 2 2 6 5" xfId="36804" xr:uid="{00000000-0005-0000-0000-0000C78F0000}"/>
    <cellStyle name="Notas 4 3 2 2 2 2 6 6" xfId="36805" xr:uid="{00000000-0005-0000-0000-0000C88F0000}"/>
    <cellStyle name="Notas 4 3 2 2 2 2 7" xfId="36806" xr:uid="{00000000-0005-0000-0000-0000C98F0000}"/>
    <cellStyle name="Notas 4 3 2 2 2 2 7 2" xfId="36807" xr:uid="{00000000-0005-0000-0000-0000CA8F0000}"/>
    <cellStyle name="Notas 4 3 2 2 2 2 7 3" xfId="36808" xr:uid="{00000000-0005-0000-0000-0000CB8F0000}"/>
    <cellStyle name="Notas 4 3 2 2 2 2 7 4" xfId="36809" xr:uid="{00000000-0005-0000-0000-0000CC8F0000}"/>
    <cellStyle name="Notas 4 3 2 2 2 2 7 5" xfId="36810" xr:uid="{00000000-0005-0000-0000-0000CD8F0000}"/>
    <cellStyle name="Notas 4 3 2 2 2 2 7 6" xfId="36811" xr:uid="{00000000-0005-0000-0000-0000CE8F0000}"/>
    <cellStyle name="Notas 4 3 2 2 2 2 8" xfId="36812" xr:uid="{00000000-0005-0000-0000-0000CF8F0000}"/>
    <cellStyle name="Notas 4 3 2 2 2 2 8 2" xfId="36813" xr:uid="{00000000-0005-0000-0000-0000D08F0000}"/>
    <cellStyle name="Notas 4 3 2 2 2 2 8 3" xfId="36814" xr:uid="{00000000-0005-0000-0000-0000D18F0000}"/>
    <cellStyle name="Notas 4 3 2 2 2 2 8 4" xfId="36815" xr:uid="{00000000-0005-0000-0000-0000D28F0000}"/>
    <cellStyle name="Notas 4 3 2 2 2 2 8 5" xfId="36816" xr:uid="{00000000-0005-0000-0000-0000D38F0000}"/>
    <cellStyle name="Notas 4 3 2 2 2 2 8 6" xfId="36817" xr:uid="{00000000-0005-0000-0000-0000D48F0000}"/>
    <cellStyle name="Notas 4 3 2 2 2 2 9" xfId="36818" xr:uid="{00000000-0005-0000-0000-0000D58F0000}"/>
    <cellStyle name="Notas 4 3 2 2 2 3" xfId="36819" xr:uid="{00000000-0005-0000-0000-0000D68F0000}"/>
    <cellStyle name="Notas 4 3 2 2 2 3 2" xfId="36820" xr:uid="{00000000-0005-0000-0000-0000D78F0000}"/>
    <cellStyle name="Notas 4 3 2 2 2 3 3" xfId="36821" xr:uid="{00000000-0005-0000-0000-0000D88F0000}"/>
    <cellStyle name="Notas 4 3 2 2 2 3 4" xfId="36822" xr:uid="{00000000-0005-0000-0000-0000D98F0000}"/>
    <cellStyle name="Notas 4 3 2 2 2 3 5" xfId="36823" xr:uid="{00000000-0005-0000-0000-0000DA8F0000}"/>
    <cellStyle name="Notas 4 3 2 2 2 3 6" xfId="36824" xr:uid="{00000000-0005-0000-0000-0000DB8F0000}"/>
    <cellStyle name="Notas 4 3 2 2 2 4" xfId="36825" xr:uid="{00000000-0005-0000-0000-0000DC8F0000}"/>
    <cellStyle name="Notas 4 3 2 2 2 4 2" xfId="36826" xr:uid="{00000000-0005-0000-0000-0000DD8F0000}"/>
    <cellStyle name="Notas 4 3 2 2 2 4 3" xfId="36827" xr:uid="{00000000-0005-0000-0000-0000DE8F0000}"/>
    <cellStyle name="Notas 4 3 2 2 2 4 4" xfId="36828" xr:uid="{00000000-0005-0000-0000-0000DF8F0000}"/>
    <cellStyle name="Notas 4 3 2 2 2 4 5" xfId="36829" xr:uid="{00000000-0005-0000-0000-0000E08F0000}"/>
    <cellStyle name="Notas 4 3 2 2 2 4 6" xfId="36830" xr:uid="{00000000-0005-0000-0000-0000E18F0000}"/>
    <cellStyle name="Notas 4 3 2 2 2 5" xfId="36831" xr:uid="{00000000-0005-0000-0000-0000E28F0000}"/>
    <cellStyle name="Notas 4 3 2 2 2 5 2" xfId="36832" xr:uid="{00000000-0005-0000-0000-0000E38F0000}"/>
    <cellStyle name="Notas 4 3 2 2 2 5 3" xfId="36833" xr:uid="{00000000-0005-0000-0000-0000E48F0000}"/>
    <cellStyle name="Notas 4 3 2 2 2 5 4" xfId="36834" xr:uid="{00000000-0005-0000-0000-0000E58F0000}"/>
    <cellStyle name="Notas 4 3 2 2 2 5 5" xfId="36835" xr:uid="{00000000-0005-0000-0000-0000E68F0000}"/>
    <cellStyle name="Notas 4 3 2 2 2 5 6" xfId="36836" xr:uid="{00000000-0005-0000-0000-0000E78F0000}"/>
    <cellStyle name="Notas 4 3 2 2 2 6" xfId="36837" xr:uid="{00000000-0005-0000-0000-0000E88F0000}"/>
    <cellStyle name="Notas 4 3 2 2 2 6 2" xfId="36838" xr:uid="{00000000-0005-0000-0000-0000E98F0000}"/>
    <cellStyle name="Notas 4 3 2 2 2 6 3" xfId="36839" xr:uid="{00000000-0005-0000-0000-0000EA8F0000}"/>
    <cellStyle name="Notas 4 3 2 2 2 6 4" xfId="36840" xr:uid="{00000000-0005-0000-0000-0000EB8F0000}"/>
    <cellStyle name="Notas 4 3 2 2 2 6 5" xfId="36841" xr:uid="{00000000-0005-0000-0000-0000EC8F0000}"/>
    <cellStyle name="Notas 4 3 2 2 2 6 6" xfId="36842" xr:uid="{00000000-0005-0000-0000-0000ED8F0000}"/>
    <cellStyle name="Notas 4 3 2 2 2 7" xfId="36843" xr:uid="{00000000-0005-0000-0000-0000EE8F0000}"/>
    <cellStyle name="Notas 4 3 2 2 2 7 2" xfId="36844" xr:uid="{00000000-0005-0000-0000-0000EF8F0000}"/>
    <cellStyle name="Notas 4 3 2 2 2 7 3" xfId="36845" xr:uid="{00000000-0005-0000-0000-0000F08F0000}"/>
    <cellStyle name="Notas 4 3 2 2 2 7 4" xfId="36846" xr:uid="{00000000-0005-0000-0000-0000F18F0000}"/>
    <cellStyle name="Notas 4 3 2 2 2 7 5" xfId="36847" xr:uid="{00000000-0005-0000-0000-0000F28F0000}"/>
    <cellStyle name="Notas 4 3 2 2 2 7 6" xfId="36848" xr:uid="{00000000-0005-0000-0000-0000F38F0000}"/>
    <cellStyle name="Notas 4 3 2 2 2 8" xfId="36849" xr:uid="{00000000-0005-0000-0000-0000F48F0000}"/>
    <cellStyle name="Notas 4 3 2 2 2 8 2" xfId="36850" xr:uid="{00000000-0005-0000-0000-0000F58F0000}"/>
    <cellStyle name="Notas 4 3 2 2 2 8 3" xfId="36851" xr:uid="{00000000-0005-0000-0000-0000F68F0000}"/>
    <cellStyle name="Notas 4 3 2 2 2 8 4" xfId="36852" xr:uid="{00000000-0005-0000-0000-0000F78F0000}"/>
    <cellStyle name="Notas 4 3 2 2 2 8 5" xfId="36853" xr:uid="{00000000-0005-0000-0000-0000F88F0000}"/>
    <cellStyle name="Notas 4 3 2 2 2 8 6" xfId="36854" xr:uid="{00000000-0005-0000-0000-0000F98F0000}"/>
    <cellStyle name="Notas 4 3 2 2 2 9" xfId="36855" xr:uid="{00000000-0005-0000-0000-0000FA8F0000}"/>
    <cellStyle name="Notas 4 3 2 2 2 9 2" xfId="36856" xr:uid="{00000000-0005-0000-0000-0000FB8F0000}"/>
    <cellStyle name="Notas 4 3 2 2 2 9 3" xfId="36857" xr:uid="{00000000-0005-0000-0000-0000FC8F0000}"/>
    <cellStyle name="Notas 4 3 2 2 2 9 4" xfId="36858" xr:uid="{00000000-0005-0000-0000-0000FD8F0000}"/>
    <cellStyle name="Notas 4 3 2 2 2 9 5" xfId="36859" xr:uid="{00000000-0005-0000-0000-0000FE8F0000}"/>
    <cellStyle name="Notas 4 3 2 2 2 9 6" xfId="36860" xr:uid="{00000000-0005-0000-0000-0000FF8F0000}"/>
    <cellStyle name="Notas 4 3 2 2 20" xfId="36861" xr:uid="{00000000-0005-0000-0000-000000900000}"/>
    <cellStyle name="Notas 4 3 2 2 3" xfId="36862" xr:uid="{00000000-0005-0000-0000-000001900000}"/>
    <cellStyle name="Notas 4 3 2 2 3 10" xfId="36863" xr:uid="{00000000-0005-0000-0000-000002900000}"/>
    <cellStyle name="Notas 4 3 2 2 3 11" xfId="36864" xr:uid="{00000000-0005-0000-0000-000003900000}"/>
    <cellStyle name="Notas 4 3 2 2 3 12" xfId="36865" xr:uid="{00000000-0005-0000-0000-000004900000}"/>
    <cellStyle name="Notas 4 3 2 2 3 13" xfId="36866" xr:uid="{00000000-0005-0000-0000-000005900000}"/>
    <cellStyle name="Notas 4 3 2 2 3 14" xfId="36867" xr:uid="{00000000-0005-0000-0000-000006900000}"/>
    <cellStyle name="Notas 4 3 2 2 3 2" xfId="36868" xr:uid="{00000000-0005-0000-0000-000007900000}"/>
    <cellStyle name="Notas 4 3 2 2 3 2 2" xfId="36869" xr:uid="{00000000-0005-0000-0000-000008900000}"/>
    <cellStyle name="Notas 4 3 2 2 3 2 3" xfId="36870" xr:uid="{00000000-0005-0000-0000-000009900000}"/>
    <cellStyle name="Notas 4 3 2 2 3 2 4" xfId="36871" xr:uid="{00000000-0005-0000-0000-00000A900000}"/>
    <cellStyle name="Notas 4 3 2 2 3 2 5" xfId="36872" xr:uid="{00000000-0005-0000-0000-00000B900000}"/>
    <cellStyle name="Notas 4 3 2 2 3 2 6" xfId="36873" xr:uid="{00000000-0005-0000-0000-00000C900000}"/>
    <cellStyle name="Notas 4 3 2 2 3 3" xfId="36874" xr:uid="{00000000-0005-0000-0000-00000D900000}"/>
    <cellStyle name="Notas 4 3 2 2 3 3 2" xfId="36875" xr:uid="{00000000-0005-0000-0000-00000E900000}"/>
    <cellStyle name="Notas 4 3 2 2 3 3 3" xfId="36876" xr:uid="{00000000-0005-0000-0000-00000F900000}"/>
    <cellStyle name="Notas 4 3 2 2 3 3 4" xfId="36877" xr:uid="{00000000-0005-0000-0000-000010900000}"/>
    <cellStyle name="Notas 4 3 2 2 3 3 5" xfId="36878" xr:uid="{00000000-0005-0000-0000-000011900000}"/>
    <cellStyle name="Notas 4 3 2 2 3 3 6" xfId="36879" xr:uid="{00000000-0005-0000-0000-000012900000}"/>
    <cellStyle name="Notas 4 3 2 2 3 4" xfId="36880" xr:uid="{00000000-0005-0000-0000-000013900000}"/>
    <cellStyle name="Notas 4 3 2 2 3 4 2" xfId="36881" xr:uid="{00000000-0005-0000-0000-000014900000}"/>
    <cellStyle name="Notas 4 3 2 2 3 4 3" xfId="36882" xr:uid="{00000000-0005-0000-0000-000015900000}"/>
    <cellStyle name="Notas 4 3 2 2 3 4 4" xfId="36883" xr:uid="{00000000-0005-0000-0000-000016900000}"/>
    <cellStyle name="Notas 4 3 2 2 3 4 5" xfId="36884" xr:uid="{00000000-0005-0000-0000-000017900000}"/>
    <cellStyle name="Notas 4 3 2 2 3 4 6" xfId="36885" xr:uid="{00000000-0005-0000-0000-000018900000}"/>
    <cellStyle name="Notas 4 3 2 2 3 5" xfId="36886" xr:uid="{00000000-0005-0000-0000-000019900000}"/>
    <cellStyle name="Notas 4 3 2 2 3 5 2" xfId="36887" xr:uid="{00000000-0005-0000-0000-00001A900000}"/>
    <cellStyle name="Notas 4 3 2 2 3 5 3" xfId="36888" xr:uid="{00000000-0005-0000-0000-00001B900000}"/>
    <cellStyle name="Notas 4 3 2 2 3 5 4" xfId="36889" xr:uid="{00000000-0005-0000-0000-00001C900000}"/>
    <cellStyle name="Notas 4 3 2 2 3 5 5" xfId="36890" xr:uid="{00000000-0005-0000-0000-00001D900000}"/>
    <cellStyle name="Notas 4 3 2 2 3 5 6" xfId="36891" xr:uid="{00000000-0005-0000-0000-00001E900000}"/>
    <cellStyle name="Notas 4 3 2 2 3 6" xfId="36892" xr:uid="{00000000-0005-0000-0000-00001F900000}"/>
    <cellStyle name="Notas 4 3 2 2 3 6 2" xfId="36893" xr:uid="{00000000-0005-0000-0000-000020900000}"/>
    <cellStyle name="Notas 4 3 2 2 3 6 3" xfId="36894" xr:uid="{00000000-0005-0000-0000-000021900000}"/>
    <cellStyle name="Notas 4 3 2 2 3 6 4" xfId="36895" xr:uid="{00000000-0005-0000-0000-000022900000}"/>
    <cellStyle name="Notas 4 3 2 2 3 6 5" xfId="36896" xr:uid="{00000000-0005-0000-0000-000023900000}"/>
    <cellStyle name="Notas 4 3 2 2 3 6 6" xfId="36897" xr:uid="{00000000-0005-0000-0000-000024900000}"/>
    <cellStyle name="Notas 4 3 2 2 3 7" xfId="36898" xr:uid="{00000000-0005-0000-0000-000025900000}"/>
    <cellStyle name="Notas 4 3 2 2 3 7 2" xfId="36899" xr:uid="{00000000-0005-0000-0000-000026900000}"/>
    <cellStyle name="Notas 4 3 2 2 3 7 3" xfId="36900" xr:uid="{00000000-0005-0000-0000-000027900000}"/>
    <cellStyle name="Notas 4 3 2 2 3 7 4" xfId="36901" xr:uid="{00000000-0005-0000-0000-000028900000}"/>
    <cellStyle name="Notas 4 3 2 2 3 7 5" xfId="36902" xr:uid="{00000000-0005-0000-0000-000029900000}"/>
    <cellStyle name="Notas 4 3 2 2 3 7 6" xfId="36903" xr:uid="{00000000-0005-0000-0000-00002A900000}"/>
    <cellStyle name="Notas 4 3 2 2 3 8" xfId="36904" xr:uid="{00000000-0005-0000-0000-00002B900000}"/>
    <cellStyle name="Notas 4 3 2 2 3 8 2" xfId="36905" xr:uid="{00000000-0005-0000-0000-00002C900000}"/>
    <cellStyle name="Notas 4 3 2 2 3 8 3" xfId="36906" xr:uid="{00000000-0005-0000-0000-00002D900000}"/>
    <cellStyle name="Notas 4 3 2 2 3 8 4" xfId="36907" xr:uid="{00000000-0005-0000-0000-00002E900000}"/>
    <cellStyle name="Notas 4 3 2 2 3 8 5" xfId="36908" xr:uid="{00000000-0005-0000-0000-00002F900000}"/>
    <cellStyle name="Notas 4 3 2 2 3 8 6" xfId="36909" xr:uid="{00000000-0005-0000-0000-000030900000}"/>
    <cellStyle name="Notas 4 3 2 2 3 9" xfId="36910" xr:uid="{00000000-0005-0000-0000-000031900000}"/>
    <cellStyle name="Notas 4 3 2 2 4" xfId="36911" xr:uid="{00000000-0005-0000-0000-000032900000}"/>
    <cellStyle name="Notas 4 3 2 2 4 10" xfId="36912" xr:uid="{00000000-0005-0000-0000-000033900000}"/>
    <cellStyle name="Notas 4 3 2 2 4 11" xfId="36913" xr:uid="{00000000-0005-0000-0000-000034900000}"/>
    <cellStyle name="Notas 4 3 2 2 4 12" xfId="36914" xr:uid="{00000000-0005-0000-0000-000035900000}"/>
    <cellStyle name="Notas 4 3 2 2 4 13" xfId="36915" xr:uid="{00000000-0005-0000-0000-000036900000}"/>
    <cellStyle name="Notas 4 3 2 2 4 2" xfId="36916" xr:uid="{00000000-0005-0000-0000-000037900000}"/>
    <cellStyle name="Notas 4 3 2 2 4 2 2" xfId="36917" xr:uid="{00000000-0005-0000-0000-000038900000}"/>
    <cellStyle name="Notas 4 3 2 2 4 2 3" xfId="36918" xr:uid="{00000000-0005-0000-0000-000039900000}"/>
    <cellStyle name="Notas 4 3 2 2 4 2 4" xfId="36919" xr:uid="{00000000-0005-0000-0000-00003A900000}"/>
    <cellStyle name="Notas 4 3 2 2 4 2 5" xfId="36920" xr:uid="{00000000-0005-0000-0000-00003B900000}"/>
    <cellStyle name="Notas 4 3 2 2 4 2 6" xfId="36921" xr:uid="{00000000-0005-0000-0000-00003C900000}"/>
    <cellStyle name="Notas 4 3 2 2 4 3" xfId="36922" xr:uid="{00000000-0005-0000-0000-00003D900000}"/>
    <cellStyle name="Notas 4 3 2 2 4 3 2" xfId="36923" xr:uid="{00000000-0005-0000-0000-00003E900000}"/>
    <cellStyle name="Notas 4 3 2 2 4 3 3" xfId="36924" xr:uid="{00000000-0005-0000-0000-00003F900000}"/>
    <cellStyle name="Notas 4 3 2 2 4 3 4" xfId="36925" xr:uid="{00000000-0005-0000-0000-000040900000}"/>
    <cellStyle name="Notas 4 3 2 2 4 3 5" xfId="36926" xr:uid="{00000000-0005-0000-0000-000041900000}"/>
    <cellStyle name="Notas 4 3 2 2 4 3 6" xfId="36927" xr:uid="{00000000-0005-0000-0000-000042900000}"/>
    <cellStyle name="Notas 4 3 2 2 4 4" xfId="36928" xr:uid="{00000000-0005-0000-0000-000043900000}"/>
    <cellStyle name="Notas 4 3 2 2 4 4 2" xfId="36929" xr:uid="{00000000-0005-0000-0000-000044900000}"/>
    <cellStyle name="Notas 4 3 2 2 4 4 3" xfId="36930" xr:uid="{00000000-0005-0000-0000-000045900000}"/>
    <cellStyle name="Notas 4 3 2 2 4 4 4" xfId="36931" xr:uid="{00000000-0005-0000-0000-000046900000}"/>
    <cellStyle name="Notas 4 3 2 2 4 4 5" xfId="36932" xr:uid="{00000000-0005-0000-0000-000047900000}"/>
    <cellStyle name="Notas 4 3 2 2 4 4 6" xfId="36933" xr:uid="{00000000-0005-0000-0000-000048900000}"/>
    <cellStyle name="Notas 4 3 2 2 4 5" xfId="36934" xr:uid="{00000000-0005-0000-0000-000049900000}"/>
    <cellStyle name="Notas 4 3 2 2 4 5 2" xfId="36935" xr:uid="{00000000-0005-0000-0000-00004A900000}"/>
    <cellStyle name="Notas 4 3 2 2 4 5 3" xfId="36936" xr:uid="{00000000-0005-0000-0000-00004B900000}"/>
    <cellStyle name="Notas 4 3 2 2 4 5 4" xfId="36937" xr:uid="{00000000-0005-0000-0000-00004C900000}"/>
    <cellStyle name="Notas 4 3 2 2 4 5 5" xfId="36938" xr:uid="{00000000-0005-0000-0000-00004D900000}"/>
    <cellStyle name="Notas 4 3 2 2 4 5 6" xfId="36939" xr:uid="{00000000-0005-0000-0000-00004E900000}"/>
    <cellStyle name="Notas 4 3 2 2 4 6" xfId="36940" xr:uid="{00000000-0005-0000-0000-00004F900000}"/>
    <cellStyle name="Notas 4 3 2 2 4 6 2" xfId="36941" xr:uid="{00000000-0005-0000-0000-000050900000}"/>
    <cellStyle name="Notas 4 3 2 2 4 6 3" xfId="36942" xr:uid="{00000000-0005-0000-0000-000051900000}"/>
    <cellStyle name="Notas 4 3 2 2 4 6 4" xfId="36943" xr:uid="{00000000-0005-0000-0000-000052900000}"/>
    <cellStyle name="Notas 4 3 2 2 4 6 5" xfId="36944" xr:uid="{00000000-0005-0000-0000-000053900000}"/>
    <cellStyle name="Notas 4 3 2 2 4 6 6" xfId="36945" xr:uid="{00000000-0005-0000-0000-000054900000}"/>
    <cellStyle name="Notas 4 3 2 2 4 7" xfId="36946" xr:uid="{00000000-0005-0000-0000-000055900000}"/>
    <cellStyle name="Notas 4 3 2 2 4 7 2" xfId="36947" xr:uid="{00000000-0005-0000-0000-000056900000}"/>
    <cellStyle name="Notas 4 3 2 2 4 7 3" xfId="36948" xr:uid="{00000000-0005-0000-0000-000057900000}"/>
    <cellStyle name="Notas 4 3 2 2 4 7 4" xfId="36949" xr:uid="{00000000-0005-0000-0000-000058900000}"/>
    <cellStyle name="Notas 4 3 2 2 4 7 5" xfId="36950" xr:uid="{00000000-0005-0000-0000-000059900000}"/>
    <cellStyle name="Notas 4 3 2 2 4 7 6" xfId="36951" xr:uid="{00000000-0005-0000-0000-00005A900000}"/>
    <cellStyle name="Notas 4 3 2 2 4 8" xfId="36952" xr:uid="{00000000-0005-0000-0000-00005B900000}"/>
    <cellStyle name="Notas 4 3 2 2 4 8 2" xfId="36953" xr:uid="{00000000-0005-0000-0000-00005C900000}"/>
    <cellStyle name="Notas 4 3 2 2 4 8 3" xfId="36954" xr:uid="{00000000-0005-0000-0000-00005D900000}"/>
    <cellStyle name="Notas 4 3 2 2 4 8 4" xfId="36955" xr:uid="{00000000-0005-0000-0000-00005E900000}"/>
    <cellStyle name="Notas 4 3 2 2 4 8 5" xfId="36956" xr:uid="{00000000-0005-0000-0000-00005F900000}"/>
    <cellStyle name="Notas 4 3 2 2 4 8 6" xfId="36957" xr:uid="{00000000-0005-0000-0000-000060900000}"/>
    <cellStyle name="Notas 4 3 2 2 4 9" xfId="36958" xr:uid="{00000000-0005-0000-0000-000061900000}"/>
    <cellStyle name="Notas 4 3 2 2 5" xfId="36959" xr:uid="{00000000-0005-0000-0000-000062900000}"/>
    <cellStyle name="Notas 4 3 2 2 5 10" xfId="36960" xr:uid="{00000000-0005-0000-0000-000063900000}"/>
    <cellStyle name="Notas 4 3 2 2 5 11" xfId="36961" xr:uid="{00000000-0005-0000-0000-000064900000}"/>
    <cellStyle name="Notas 4 3 2 2 5 12" xfId="36962" xr:uid="{00000000-0005-0000-0000-000065900000}"/>
    <cellStyle name="Notas 4 3 2 2 5 13" xfId="36963" xr:uid="{00000000-0005-0000-0000-000066900000}"/>
    <cellStyle name="Notas 4 3 2 2 5 2" xfId="36964" xr:uid="{00000000-0005-0000-0000-000067900000}"/>
    <cellStyle name="Notas 4 3 2 2 5 2 2" xfId="36965" xr:uid="{00000000-0005-0000-0000-000068900000}"/>
    <cellStyle name="Notas 4 3 2 2 5 2 3" xfId="36966" xr:uid="{00000000-0005-0000-0000-000069900000}"/>
    <cellStyle name="Notas 4 3 2 2 5 2 4" xfId="36967" xr:uid="{00000000-0005-0000-0000-00006A900000}"/>
    <cellStyle name="Notas 4 3 2 2 5 2 5" xfId="36968" xr:uid="{00000000-0005-0000-0000-00006B900000}"/>
    <cellStyle name="Notas 4 3 2 2 5 2 6" xfId="36969" xr:uid="{00000000-0005-0000-0000-00006C900000}"/>
    <cellStyle name="Notas 4 3 2 2 5 3" xfId="36970" xr:uid="{00000000-0005-0000-0000-00006D900000}"/>
    <cellStyle name="Notas 4 3 2 2 5 3 2" xfId="36971" xr:uid="{00000000-0005-0000-0000-00006E900000}"/>
    <cellStyle name="Notas 4 3 2 2 5 3 3" xfId="36972" xr:uid="{00000000-0005-0000-0000-00006F900000}"/>
    <cellStyle name="Notas 4 3 2 2 5 3 4" xfId="36973" xr:uid="{00000000-0005-0000-0000-000070900000}"/>
    <cellStyle name="Notas 4 3 2 2 5 3 5" xfId="36974" xr:uid="{00000000-0005-0000-0000-000071900000}"/>
    <cellStyle name="Notas 4 3 2 2 5 3 6" xfId="36975" xr:uid="{00000000-0005-0000-0000-000072900000}"/>
    <cellStyle name="Notas 4 3 2 2 5 4" xfId="36976" xr:uid="{00000000-0005-0000-0000-000073900000}"/>
    <cellStyle name="Notas 4 3 2 2 5 4 2" xfId="36977" xr:uid="{00000000-0005-0000-0000-000074900000}"/>
    <cellStyle name="Notas 4 3 2 2 5 4 3" xfId="36978" xr:uid="{00000000-0005-0000-0000-000075900000}"/>
    <cellStyle name="Notas 4 3 2 2 5 4 4" xfId="36979" xr:uid="{00000000-0005-0000-0000-000076900000}"/>
    <cellStyle name="Notas 4 3 2 2 5 4 5" xfId="36980" xr:uid="{00000000-0005-0000-0000-000077900000}"/>
    <cellStyle name="Notas 4 3 2 2 5 4 6" xfId="36981" xr:uid="{00000000-0005-0000-0000-000078900000}"/>
    <cellStyle name="Notas 4 3 2 2 5 5" xfId="36982" xr:uid="{00000000-0005-0000-0000-000079900000}"/>
    <cellStyle name="Notas 4 3 2 2 5 5 2" xfId="36983" xr:uid="{00000000-0005-0000-0000-00007A900000}"/>
    <cellStyle name="Notas 4 3 2 2 5 5 3" xfId="36984" xr:uid="{00000000-0005-0000-0000-00007B900000}"/>
    <cellStyle name="Notas 4 3 2 2 5 5 4" xfId="36985" xr:uid="{00000000-0005-0000-0000-00007C900000}"/>
    <cellStyle name="Notas 4 3 2 2 5 5 5" xfId="36986" xr:uid="{00000000-0005-0000-0000-00007D900000}"/>
    <cellStyle name="Notas 4 3 2 2 5 5 6" xfId="36987" xr:uid="{00000000-0005-0000-0000-00007E900000}"/>
    <cellStyle name="Notas 4 3 2 2 5 6" xfId="36988" xr:uid="{00000000-0005-0000-0000-00007F900000}"/>
    <cellStyle name="Notas 4 3 2 2 5 6 2" xfId="36989" xr:uid="{00000000-0005-0000-0000-000080900000}"/>
    <cellStyle name="Notas 4 3 2 2 5 6 3" xfId="36990" xr:uid="{00000000-0005-0000-0000-000081900000}"/>
    <cellStyle name="Notas 4 3 2 2 5 6 4" xfId="36991" xr:uid="{00000000-0005-0000-0000-000082900000}"/>
    <cellStyle name="Notas 4 3 2 2 5 6 5" xfId="36992" xr:uid="{00000000-0005-0000-0000-000083900000}"/>
    <cellStyle name="Notas 4 3 2 2 5 6 6" xfId="36993" xr:uid="{00000000-0005-0000-0000-000084900000}"/>
    <cellStyle name="Notas 4 3 2 2 5 7" xfId="36994" xr:uid="{00000000-0005-0000-0000-000085900000}"/>
    <cellStyle name="Notas 4 3 2 2 5 7 2" xfId="36995" xr:uid="{00000000-0005-0000-0000-000086900000}"/>
    <cellStyle name="Notas 4 3 2 2 5 7 3" xfId="36996" xr:uid="{00000000-0005-0000-0000-000087900000}"/>
    <cellStyle name="Notas 4 3 2 2 5 7 4" xfId="36997" xr:uid="{00000000-0005-0000-0000-000088900000}"/>
    <cellStyle name="Notas 4 3 2 2 5 7 5" xfId="36998" xr:uid="{00000000-0005-0000-0000-000089900000}"/>
    <cellStyle name="Notas 4 3 2 2 5 7 6" xfId="36999" xr:uid="{00000000-0005-0000-0000-00008A900000}"/>
    <cellStyle name="Notas 4 3 2 2 5 8" xfId="37000" xr:uid="{00000000-0005-0000-0000-00008B900000}"/>
    <cellStyle name="Notas 4 3 2 2 5 8 2" xfId="37001" xr:uid="{00000000-0005-0000-0000-00008C900000}"/>
    <cellStyle name="Notas 4 3 2 2 5 8 3" xfId="37002" xr:uid="{00000000-0005-0000-0000-00008D900000}"/>
    <cellStyle name="Notas 4 3 2 2 5 8 4" xfId="37003" xr:uid="{00000000-0005-0000-0000-00008E900000}"/>
    <cellStyle name="Notas 4 3 2 2 5 8 5" xfId="37004" xr:uid="{00000000-0005-0000-0000-00008F900000}"/>
    <cellStyle name="Notas 4 3 2 2 5 8 6" xfId="37005" xr:uid="{00000000-0005-0000-0000-000090900000}"/>
    <cellStyle name="Notas 4 3 2 2 5 9" xfId="37006" xr:uid="{00000000-0005-0000-0000-000091900000}"/>
    <cellStyle name="Notas 4 3 2 2 6" xfId="37007" xr:uid="{00000000-0005-0000-0000-000092900000}"/>
    <cellStyle name="Notas 4 3 2 2 6 10" xfId="37008" xr:uid="{00000000-0005-0000-0000-000093900000}"/>
    <cellStyle name="Notas 4 3 2 2 6 11" xfId="37009" xr:uid="{00000000-0005-0000-0000-000094900000}"/>
    <cellStyle name="Notas 4 3 2 2 6 12" xfId="37010" xr:uid="{00000000-0005-0000-0000-000095900000}"/>
    <cellStyle name="Notas 4 3 2 2 6 13" xfId="37011" xr:uid="{00000000-0005-0000-0000-000096900000}"/>
    <cellStyle name="Notas 4 3 2 2 6 2" xfId="37012" xr:uid="{00000000-0005-0000-0000-000097900000}"/>
    <cellStyle name="Notas 4 3 2 2 6 2 2" xfId="37013" xr:uid="{00000000-0005-0000-0000-000098900000}"/>
    <cellStyle name="Notas 4 3 2 2 6 2 3" xfId="37014" xr:uid="{00000000-0005-0000-0000-000099900000}"/>
    <cellStyle name="Notas 4 3 2 2 6 2 4" xfId="37015" xr:uid="{00000000-0005-0000-0000-00009A900000}"/>
    <cellStyle name="Notas 4 3 2 2 6 2 5" xfId="37016" xr:uid="{00000000-0005-0000-0000-00009B900000}"/>
    <cellStyle name="Notas 4 3 2 2 6 2 6" xfId="37017" xr:uid="{00000000-0005-0000-0000-00009C900000}"/>
    <cellStyle name="Notas 4 3 2 2 6 3" xfId="37018" xr:uid="{00000000-0005-0000-0000-00009D900000}"/>
    <cellStyle name="Notas 4 3 2 2 6 3 2" xfId="37019" xr:uid="{00000000-0005-0000-0000-00009E900000}"/>
    <cellStyle name="Notas 4 3 2 2 6 3 3" xfId="37020" xr:uid="{00000000-0005-0000-0000-00009F900000}"/>
    <cellStyle name="Notas 4 3 2 2 6 3 4" xfId="37021" xr:uid="{00000000-0005-0000-0000-0000A0900000}"/>
    <cellStyle name="Notas 4 3 2 2 6 3 5" xfId="37022" xr:uid="{00000000-0005-0000-0000-0000A1900000}"/>
    <cellStyle name="Notas 4 3 2 2 6 3 6" xfId="37023" xr:uid="{00000000-0005-0000-0000-0000A2900000}"/>
    <cellStyle name="Notas 4 3 2 2 6 4" xfId="37024" xr:uid="{00000000-0005-0000-0000-0000A3900000}"/>
    <cellStyle name="Notas 4 3 2 2 6 4 2" xfId="37025" xr:uid="{00000000-0005-0000-0000-0000A4900000}"/>
    <cellStyle name="Notas 4 3 2 2 6 4 3" xfId="37026" xr:uid="{00000000-0005-0000-0000-0000A5900000}"/>
    <cellStyle name="Notas 4 3 2 2 6 4 4" xfId="37027" xr:uid="{00000000-0005-0000-0000-0000A6900000}"/>
    <cellStyle name="Notas 4 3 2 2 6 4 5" xfId="37028" xr:uid="{00000000-0005-0000-0000-0000A7900000}"/>
    <cellStyle name="Notas 4 3 2 2 6 4 6" xfId="37029" xr:uid="{00000000-0005-0000-0000-0000A8900000}"/>
    <cellStyle name="Notas 4 3 2 2 6 5" xfId="37030" xr:uid="{00000000-0005-0000-0000-0000A9900000}"/>
    <cellStyle name="Notas 4 3 2 2 6 5 2" xfId="37031" xr:uid="{00000000-0005-0000-0000-0000AA900000}"/>
    <cellStyle name="Notas 4 3 2 2 6 5 3" xfId="37032" xr:uid="{00000000-0005-0000-0000-0000AB900000}"/>
    <cellStyle name="Notas 4 3 2 2 6 5 4" xfId="37033" xr:uid="{00000000-0005-0000-0000-0000AC900000}"/>
    <cellStyle name="Notas 4 3 2 2 6 5 5" xfId="37034" xr:uid="{00000000-0005-0000-0000-0000AD900000}"/>
    <cellStyle name="Notas 4 3 2 2 6 5 6" xfId="37035" xr:uid="{00000000-0005-0000-0000-0000AE900000}"/>
    <cellStyle name="Notas 4 3 2 2 6 6" xfId="37036" xr:uid="{00000000-0005-0000-0000-0000AF900000}"/>
    <cellStyle name="Notas 4 3 2 2 6 6 2" xfId="37037" xr:uid="{00000000-0005-0000-0000-0000B0900000}"/>
    <cellStyle name="Notas 4 3 2 2 6 6 3" xfId="37038" xr:uid="{00000000-0005-0000-0000-0000B1900000}"/>
    <cellStyle name="Notas 4 3 2 2 6 6 4" xfId="37039" xr:uid="{00000000-0005-0000-0000-0000B2900000}"/>
    <cellStyle name="Notas 4 3 2 2 6 6 5" xfId="37040" xr:uid="{00000000-0005-0000-0000-0000B3900000}"/>
    <cellStyle name="Notas 4 3 2 2 6 6 6" xfId="37041" xr:uid="{00000000-0005-0000-0000-0000B4900000}"/>
    <cellStyle name="Notas 4 3 2 2 6 7" xfId="37042" xr:uid="{00000000-0005-0000-0000-0000B5900000}"/>
    <cellStyle name="Notas 4 3 2 2 6 7 2" xfId="37043" xr:uid="{00000000-0005-0000-0000-0000B6900000}"/>
    <cellStyle name="Notas 4 3 2 2 6 7 3" xfId="37044" xr:uid="{00000000-0005-0000-0000-0000B7900000}"/>
    <cellStyle name="Notas 4 3 2 2 6 7 4" xfId="37045" xr:uid="{00000000-0005-0000-0000-0000B8900000}"/>
    <cellStyle name="Notas 4 3 2 2 6 7 5" xfId="37046" xr:uid="{00000000-0005-0000-0000-0000B9900000}"/>
    <cellStyle name="Notas 4 3 2 2 6 7 6" xfId="37047" xr:uid="{00000000-0005-0000-0000-0000BA900000}"/>
    <cellStyle name="Notas 4 3 2 2 6 8" xfId="37048" xr:uid="{00000000-0005-0000-0000-0000BB900000}"/>
    <cellStyle name="Notas 4 3 2 2 6 8 2" xfId="37049" xr:uid="{00000000-0005-0000-0000-0000BC900000}"/>
    <cellStyle name="Notas 4 3 2 2 6 8 3" xfId="37050" xr:uid="{00000000-0005-0000-0000-0000BD900000}"/>
    <cellStyle name="Notas 4 3 2 2 6 8 4" xfId="37051" xr:uid="{00000000-0005-0000-0000-0000BE900000}"/>
    <cellStyle name="Notas 4 3 2 2 6 8 5" xfId="37052" xr:uid="{00000000-0005-0000-0000-0000BF900000}"/>
    <cellStyle name="Notas 4 3 2 2 6 8 6" xfId="37053" xr:uid="{00000000-0005-0000-0000-0000C0900000}"/>
    <cellStyle name="Notas 4 3 2 2 6 9" xfId="37054" xr:uid="{00000000-0005-0000-0000-0000C1900000}"/>
    <cellStyle name="Notas 4 3 2 2 7" xfId="37055" xr:uid="{00000000-0005-0000-0000-0000C2900000}"/>
    <cellStyle name="Notas 4 3 2 2 7 10" xfId="37056" xr:uid="{00000000-0005-0000-0000-0000C3900000}"/>
    <cellStyle name="Notas 4 3 2 2 7 11" xfId="37057" xr:uid="{00000000-0005-0000-0000-0000C4900000}"/>
    <cellStyle name="Notas 4 3 2 2 7 12" xfId="37058" xr:uid="{00000000-0005-0000-0000-0000C5900000}"/>
    <cellStyle name="Notas 4 3 2 2 7 13" xfId="37059" xr:uid="{00000000-0005-0000-0000-0000C6900000}"/>
    <cellStyle name="Notas 4 3 2 2 7 2" xfId="37060" xr:uid="{00000000-0005-0000-0000-0000C7900000}"/>
    <cellStyle name="Notas 4 3 2 2 7 2 2" xfId="37061" xr:uid="{00000000-0005-0000-0000-0000C8900000}"/>
    <cellStyle name="Notas 4 3 2 2 7 2 3" xfId="37062" xr:uid="{00000000-0005-0000-0000-0000C9900000}"/>
    <cellStyle name="Notas 4 3 2 2 7 2 4" xfId="37063" xr:uid="{00000000-0005-0000-0000-0000CA900000}"/>
    <cellStyle name="Notas 4 3 2 2 7 2 5" xfId="37064" xr:uid="{00000000-0005-0000-0000-0000CB900000}"/>
    <cellStyle name="Notas 4 3 2 2 7 2 6" xfId="37065" xr:uid="{00000000-0005-0000-0000-0000CC900000}"/>
    <cellStyle name="Notas 4 3 2 2 7 3" xfId="37066" xr:uid="{00000000-0005-0000-0000-0000CD900000}"/>
    <cellStyle name="Notas 4 3 2 2 7 3 2" xfId="37067" xr:uid="{00000000-0005-0000-0000-0000CE900000}"/>
    <cellStyle name="Notas 4 3 2 2 7 3 3" xfId="37068" xr:uid="{00000000-0005-0000-0000-0000CF900000}"/>
    <cellStyle name="Notas 4 3 2 2 7 3 4" xfId="37069" xr:uid="{00000000-0005-0000-0000-0000D0900000}"/>
    <cellStyle name="Notas 4 3 2 2 7 3 5" xfId="37070" xr:uid="{00000000-0005-0000-0000-0000D1900000}"/>
    <cellStyle name="Notas 4 3 2 2 7 3 6" xfId="37071" xr:uid="{00000000-0005-0000-0000-0000D2900000}"/>
    <cellStyle name="Notas 4 3 2 2 7 4" xfId="37072" xr:uid="{00000000-0005-0000-0000-0000D3900000}"/>
    <cellStyle name="Notas 4 3 2 2 7 4 2" xfId="37073" xr:uid="{00000000-0005-0000-0000-0000D4900000}"/>
    <cellStyle name="Notas 4 3 2 2 7 4 3" xfId="37074" xr:uid="{00000000-0005-0000-0000-0000D5900000}"/>
    <cellStyle name="Notas 4 3 2 2 7 4 4" xfId="37075" xr:uid="{00000000-0005-0000-0000-0000D6900000}"/>
    <cellStyle name="Notas 4 3 2 2 7 4 5" xfId="37076" xr:uid="{00000000-0005-0000-0000-0000D7900000}"/>
    <cellStyle name="Notas 4 3 2 2 7 4 6" xfId="37077" xr:uid="{00000000-0005-0000-0000-0000D8900000}"/>
    <cellStyle name="Notas 4 3 2 2 7 5" xfId="37078" xr:uid="{00000000-0005-0000-0000-0000D9900000}"/>
    <cellStyle name="Notas 4 3 2 2 7 5 2" xfId="37079" xr:uid="{00000000-0005-0000-0000-0000DA900000}"/>
    <cellStyle name="Notas 4 3 2 2 7 5 3" xfId="37080" xr:uid="{00000000-0005-0000-0000-0000DB900000}"/>
    <cellStyle name="Notas 4 3 2 2 7 5 4" xfId="37081" xr:uid="{00000000-0005-0000-0000-0000DC900000}"/>
    <cellStyle name="Notas 4 3 2 2 7 5 5" xfId="37082" xr:uid="{00000000-0005-0000-0000-0000DD900000}"/>
    <cellStyle name="Notas 4 3 2 2 7 5 6" xfId="37083" xr:uid="{00000000-0005-0000-0000-0000DE900000}"/>
    <cellStyle name="Notas 4 3 2 2 7 6" xfId="37084" xr:uid="{00000000-0005-0000-0000-0000DF900000}"/>
    <cellStyle name="Notas 4 3 2 2 7 6 2" xfId="37085" xr:uid="{00000000-0005-0000-0000-0000E0900000}"/>
    <cellStyle name="Notas 4 3 2 2 7 6 3" xfId="37086" xr:uid="{00000000-0005-0000-0000-0000E1900000}"/>
    <cellStyle name="Notas 4 3 2 2 7 6 4" xfId="37087" xr:uid="{00000000-0005-0000-0000-0000E2900000}"/>
    <cellStyle name="Notas 4 3 2 2 7 6 5" xfId="37088" xr:uid="{00000000-0005-0000-0000-0000E3900000}"/>
    <cellStyle name="Notas 4 3 2 2 7 6 6" xfId="37089" xr:uid="{00000000-0005-0000-0000-0000E4900000}"/>
    <cellStyle name="Notas 4 3 2 2 7 7" xfId="37090" xr:uid="{00000000-0005-0000-0000-0000E5900000}"/>
    <cellStyle name="Notas 4 3 2 2 7 7 2" xfId="37091" xr:uid="{00000000-0005-0000-0000-0000E6900000}"/>
    <cellStyle name="Notas 4 3 2 2 7 7 3" xfId="37092" xr:uid="{00000000-0005-0000-0000-0000E7900000}"/>
    <cellStyle name="Notas 4 3 2 2 7 7 4" xfId="37093" xr:uid="{00000000-0005-0000-0000-0000E8900000}"/>
    <cellStyle name="Notas 4 3 2 2 7 7 5" xfId="37094" xr:uid="{00000000-0005-0000-0000-0000E9900000}"/>
    <cellStyle name="Notas 4 3 2 2 7 7 6" xfId="37095" xr:uid="{00000000-0005-0000-0000-0000EA900000}"/>
    <cellStyle name="Notas 4 3 2 2 7 8" xfId="37096" xr:uid="{00000000-0005-0000-0000-0000EB900000}"/>
    <cellStyle name="Notas 4 3 2 2 7 8 2" xfId="37097" xr:uid="{00000000-0005-0000-0000-0000EC900000}"/>
    <cellStyle name="Notas 4 3 2 2 7 8 3" xfId="37098" xr:uid="{00000000-0005-0000-0000-0000ED900000}"/>
    <cellStyle name="Notas 4 3 2 2 7 8 4" xfId="37099" xr:uid="{00000000-0005-0000-0000-0000EE900000}"/>
    <cellStyle name="Notas 4 3 2 2 7 8 5" xfId="37100" xr:uid="{00000000-0005-0000-0000-0000EF900000}"/>
    <cellStyle name="Notas 4 3 2 2 7 8 6" xfId="37101" xr:uid="{00000000-0005-0000-0000-0000F0900000}"/>
    <cellStyle name="Notas 4 3 2 2 7 9" xfId="37102" xr:uid="{00000000-0005-0000-0000-0000F1900000}"/>
    <cellStyle name="Notas 4 3 2 2 8" xfId="37103" xr:uid="{00000000-0005-0000-0000-0000F2900000}"/>
    <cellStyle name="Notas 4 3 2 2 8 2" xfId="37104" xr:uid="{00000000-0005-0000-0000-0000F3900000}"/>
    <cellStyle name="Notas 4 3 2 2 8 3" xfId="37105" xr:uid="{00000000-0005-0000-0000-0000F4900000}"/>
    <cellStyle name="Notas 4 3 2 2 8 4" xfId="37106" xr:uid="{00000000-0005-0000-0000-0000F5900000}"/>
    <cellStyle name="Notas 4 3 2 2 8 5" xfId="37107" xr:uid="{00000000-0005-0000-0000-0000F6900000}"/>
    <cellStyle name="Notas 4 3 2 2 8 6" xfId="37108" xr:uid="{00000000-0005-0000-0000-0000F7900000}"/>
    <cellStyle name="Notas 4 3 2 2 9" xfId="37109" xr:uid="{00000000-0005-0000-0000-0000F8900000}"/>
    <cellStyle name="Notas 4 3 2 2 9 2" xfId="37110" xr:uid="{00000000-0005-0000-0000-0000F9900000}"/>
    <cellStyle name="Notas 4 3 2 2 9 3" xfId="37111" xr:uid="{00000000-0005-0000-0000-0000FA900000}"/>
    <cellStyle name="Notas 4 3 2 2 9 4" xfId="37112" xr:uid="{00000000-0005-0000-0000-0000FB900000}"/>
    <cellStyle name="Notas 4 3 2 2 9 5" xfId="37113" xr:uid="{00000000-0005-0000-0000-0000FC900000}"/>
    <cellStyle name="Notas 4 3 2 2 9 6" xfId="37114" xr:uid="{00000000-0005-0000-0000-0000FD900000}"/>
    <cellStyle name="Notas 4 3 2 20" xfId="37115" xr:uid="{00000000-0005-0000-0000-0000FE900000}"/>
    <cellStyle name="Notas 4 3 2 21" xfId="37116" xr:uid="{00000000-0005-0000-0000-0000FF900000}"/>
    <cellStyle name="Notas 4 3 2 3" xfId="37117" xr:uid="{00000000-0005-0000-0000-000000910000}"/>
    <cellStyle name="Notas 4 3 2 3 10" xfId="37118" xr:uid="{00000000-0005-0000-0000-000001910000}"/>
    <cellStyle name="Notas 4 3 2 3 11" xfId="37119" xr:uid="{00000000-0005-0000-0000-000002910000}"/>
    <cellStyle name="Notas 4 3 2 3 12" xfId="37120" xr:uid="{00000000-0005-0000-0000-000003910000}"/>
    <cellStyle name="Notas 4 3 2 3 13" xfId="37121" xr:uid="{00000000-0005-0000-0000-000004910000}"/>
    <cellStyle name="Notas 4 3 2 3 14" xfId="37122" xr:uid="{00000000-0005-0000-0000-000005910000}"/>
    <cellStyle name="Notas 4 3 2 3 15" xfId="37123" xr:uid="{00000000-0005-0000-0000-000006910000}"/>
    <cellStyle name="Notas 4 3 2 3 2" xfId="37124" xr:uid="{00000000-0005-0000-0000-000007910000}"/>
    <cellStyle name="Notas 4 3 2 3 2 10" xfId="37125" xr:uid="{00000000-0005-0000-0000-000008910000}"/>
    <cellStyle name="Notas 4 3 2 3 2 11" xfId="37126" xr:uid="{00000000-0005-0000-0000-000009910000}"/>
    <cellStyle name="Notas 4 3 2 3 2 12" xfId="37127" xr:uid="{00000000-0005-0000-0000-00000A910000}"/>
    <cellStyle name="Notas 4 3 2 3 2 13" xfId="37128" xr:uid="{00000000-0005-0000-0000-00000B910000}"/>
    <cellStyle name="Notas 4 3 2 3 2 2" xfId="37129" xr:uid="{00000000-0005-0000-0000-00000C910000}"/>
    <cellStyle name="Notas 4 3 2 3 2 2 2" xfId="37130" xr:uid="{00000000-0005-0000-0000-00000D910000}"/>
    <cellStyle name="Notas 4 3 2 3 2 2 3" xfId="37131" xr:uid="{00000000-0005-0000-0000-00000E910000}"/>
    <cellStyle name="Notas 4 3 2 3 2 2 4" xfId="37132" xr:uid="{00000000-0005-0000-0000-00000F910000}"/>
    <cellStyle name="Notas 4 3 2 3 2 2 5" xfId="37133" xr:uid="{00000000-0005-0000-0000-000010910000}"/>
    <cellStyle name="Notas 4 3 2 3 2 2 6" xfId="37134" xr:uid="{00000000-0005-0000-0000-000011910000}"/>
    <cellStyle name="Notas 4 3 2 3 2 3" xfId="37135" xr:uid="{00000000-0005-0000-0000-000012910000}"/>
    <cellStyle name="Notas 4 3 2 3 2 3 2" xfId="37136" xr:uid="{00000000-0005-0000-0000-000013910000}"/>
    <cellStyle name="Notas 4 3 2 3 2 3 3" xfId="37137" xr:uid="{00000000-0005-0000-0000-000014910000}"/>
    <cellStyle name="Notas 4 3 2 3 2 3 4" xfId="37138" xr:uid="{00000000-0005-0000-0000-000015910000}"/>
    <cellStyle name="Notas 4 3 2 3 2 3 5" xfId="37139" xr:uid="{00000000-0005-0000-0000-000016910000}"/>
    <cellStyle name="Notas 4 3 2 3 2 3 6" xfId="37140" xr:uid="{00000000-0005-0000-0000-000017910000}"/>
    <cellStyle name="Notas 4 3 2 3 2 4" xfId="37141" xr:uid="{00000000-0005-0000-0000-000018910000}"/>
    <cellStyle name="Notas 4 3 2 3 2 4 2" xfId="37142" xr:uid="{00000000-0005-0000-0000-000019910000}"/>
    <cellStyle name="Notas 4 3 2 3 2 4 3" xfId="37143" xr:uid="{00000000-0005-0000-0000-00001A910000}"/>
    <cellStyle name="Notas 4 3 2 3 2 4 4" xfId="37144" xr:uid="{00000000-0005-0000-0000-00001B910000}"/>
    <cellStyle name="Notas 4 3 2 3 2 4 5" xfId="37145" xr:uid="{00000000-0005-0000-0000-00001C910000}"/>
    <cellStyle name="Notas 4 3 2 3 2 4 6" xfId="37146" xr:uid="{00000000-0005-0000-0000-00001D910000}"/>
    <cellStyle name="Notas 4 3 2 3 2 5" xfId="37147" xr:uid="{00000000-0005-0000-0000-00001E910000}"/>
    <cellStyle name="Notas 4 3 2 3 2 5 2" xfId="37148" xr:uid="{00000000-0005-0000-0000-00001F910000}"/>
    <cellStyle name="Notas 4 3 2 3 2 5 3" xfId="37149" xr:uid="{00000000-0005-0000-0000-000020910000}"/>
    <cellStyle name="Notas 4 3 2 3 2 5 4" xfId="37150" xr:uid="{00000000-0005-0000-0000-000021910000}"/>
    <cellStyle name="Notas 4 3 2 3 2 5 5" xfId="37151" xr:uid="{00000000-0005-0000-0000-000022910000}"/>
    <cellStyle name="Notas 4 3 2 3 2 5 6" xfId="37152" xr:uid="{00000000-0005-0000-0000-000023910000}"/>
    <cellStyle name="Notas 4 3 2 3 2 6" xfId="37153" xr:uid="{00000000-0005-0000-0000-000024910000}"/>
    <cellStyle name="Notas 4 3 2 3 2 6 2" xfId="37154" xr:uid="{00000000-0005-0000-0000-000025910000}"/>
    <cellStyle name="Notas 4 3 2 3 2 6 3" xfId="37155" xr:uid="{00000000-0005-0000-0000-000026910000}"/>
    <cellStyle name="Notas 4 3 2 3 2 6 4" xfId="37156" xr:uid="{00000000-0005-0000-0000-000027910000}"/>
    <cellStyle name="Notas 4 3 2 3 2 6 5" xfId="37157" xr:uid="{00000000-0005-0000-0000-000028910000}"/>
    <cellStyle name="Notas 4 3 2 3 2 6 6" xfId="37158" xr:uid="{00000000-0005-0000-0000-000029910000}"/>
    <cellStyle name="Notas 4 3 2 3 2 7" xfId="37159" xr:uid="{00000000-0005-0000-0000-00002A910000}"/>
    <cellStyle name="Notas 4 3 2 3 2 7 2" xfId="37160" xr:uid="{00000000-0005-0000-0000-00002B910000}"/>
    <cellStyle name="Notas 4 3 2 3 2 7 3" xfId="37161" xr:uid="{00000000-0005-0000-0000-00002C910000}"/>
    <cellStyle name="Notas 4 3 2 3 2 7 4" xfId="37162" xr:uid="{00000000-0005-0000-0000-00002D910000}"/>
    <cellStyle name="Notas 4 3 2 3 2 7 5" xfId="37163" xr:uid="{00000000-0005-0000-0000-00002E910000}"/>
    <cellStyle name="Notas 4 3 2 3 2 7 6" xfId="37164" xr:uid="{00000000-0005-0000-0000-00002F910000}"/>
    <cellStyle name="Notas 4 3 2 3 2 8" xfId="37165" xr:uid="{00000000-0005-0000-0000-000030910000}"/>
    <cellStyle name="Notas 4 3 2 3 2 8 2" xfId="37166" xr:uid="{00000000-0005-0000-0000-000031910000}"/>
    <cellStyle name="Notas 4 3 2 3 2 8 3" xfId="37167" xr:uid="{00000000-0005-0000-0000-000032910000}"/>
    <cellStyle name="Notas 4 3 2 3 2 8 4" xfId="37168" xr:uid="{00000000-0005-0000-0000-000033910000}"/>
    <cellStyle name="Notas 4 3 2 3 2 8 5" xfId="37169" xr:uid="{00000000-0005-0000-0000-000034910000}"/>
    <cellStyle name="Notas 4 3 2 3 2 8 6" xfId="37170" xr:uid="{00000000-0005-0000-0000-000035910000}"/>
    <cellStyle name="Notas 4 3 2 3 2 9" xfId="37171" xr:uid="{00000000-0005-0000-0000-000036910000}"/>
    <cellStyle name="Notas 4 3 2 3 3" xfId="37172" xr:uid="{00000000-0005-0000-0000-000037910000}"/>
    <cellStyle name="Notas 4 3 2 3 3 2" xfId="37173" xr:uid="{00000000-0005-0000-0000-000038910000}"/>
    <cellStyle name="Notas 4 3 2 3 3 3" xfId="37174" xr:uid="{00000000-0005-0000-0000-000039910000}"/>
    <cellStyle name="Notas 4 3 2 3 3 4" xfId="37175" xr:uid="{00000000-0005-0000-0000-00003A910000}"/>
    <cellStyle name="Notas 4 3 2 3 3 5" xfId="37176" xr:uid="{00000000-0005-0000-0000-00003B910000}"/>
    <cellStyle name="Notas 4 3 2 3 3 6" xfId="37177" xr:uid="{00000000-0005-0000-0000-00003C910000}"/>
    <cellStyle name="Notas 4 3 2 3 4" xfId="37178" xr:uid="{00000000-0005-0000-0000-00003D910000}"/>
    <cellStyle name="Notas 4 3 2 3 4 2" xfId="37179" xr:uid="{00000000-0005-0000-0000-00003E910000}"/>
    <cellStyle name="Notas 4 3 2 3 4 3" xfId="37180" xr:uid="{00000000-0005-0000-0000-00003F910000}"/>
    <cellStyle name="Notas 4 3 2 3 4 4" xfId="37181" xr:uid="{00000000-0005-0000-0000-000040910000}"/>
    <cellStyle name="Notas 4 3 2 3 4 5" xfId="37182" xr:uid="{00000000-0005-0000-0000-000041910000}"/>
    <cellStyle name="Notas 4 3 2 3 4 6" xfId="37183" xr:uid="{00000000-0005-0000-0000-000042910000}"/>
    <cellStyle name="Notas 4 3 2 3 5" xfId="37184" xr:uid="{00000000-0005-0000-0000-000043910000}"/>
    <cellStyle name="Notas 4 3 2 3 5 2" xfId="37185" xr:uid="{00000000-0005-0000-0000-000044910000}"/>
    <cellStyle name="Notas 4 3 2 3 5 3" xfId="37186" xr:uid="{00000000-0005-0000-0000-000045910000}"/>
    <cellStyle name="Notas 4 3 2 3 5 4" xfId="37187" xr:uid="{00000000-0005-0000-0000-000046910000}"/>
    <cellStyle name="Notas 4 3 2 3 5 5" xfId="37188" xr:uid="{00000000-0005-0000-0000-000047910000}"/>
    <cellStyle name="Notas 4 3 2 3 5 6" xfId="37189" xr:uid="{00000000-0005-0000-0000-000048910000}"/>
    <cellStyle name="Notas 4 3 2 3 6" xfId="37190" xr:uid="{00000000-0005-0000-0000-000049910000}"/>
    <cellStyle name="Notas 4 3 2 3 6 2" xfId="37191" xr:uid="{00000000-0005-0000-0000-00004A910000}"/>
    <cellStyle name="Notas 4 3 2 3 6 3" xfId="37192" xr:uid="{00000000-0005-0000-0000-00004B910000}"/>
    <cellStyle name="Notas 4 3 2 3 6 4" xfId="37193" xr:uid="{00000000-0005-0000-0000-00004C910000}"/>
    <cellStyle name="Notas 4 3 2 3 6 5" xfId="37194" xr:uid="{00000000-0005-0000-0000-00004D910000}"/>
    <cellStyle name="Notas 4 3 2 3 6 6" xfId="37195" xr:uid="{00000000-0005-0000-0000-00004E910000}"/>
    <cellStyle name="Notas 4 3 2 3 7" xfId="37196" xr:uid="{00000000-0005-0000-0000-00004F910000}"/>
    <cellStyle name="Notas 4 3 2 3 7 2" xfId="37197" xr:uid="{00000000-0005-0000-0000-000050910000}"/>
    <cellStyle name="Notas 4 3 2 3 7 3" xfId="37198" xr:uid="{00000000-0005-0000-0000-000051910000}"/>
    <cellStyle name="Notas 4 3 2 3 7 4" xfId="37199" xr:uid="{00000000-0005-0000-0000-000052910000}"/>
    <cellStyle name="Notas 4 3 2 3 7 5" xfId="37200" xr:uid="{00000000-0005-0000-0000-000053910000}"/>
    <cellStyle name="Notas 4 3 2 3 7 6" xfId="37201" xr:uid="{00000000-0005-0000-0000-000054910000}"/>
    <cellStyle name="Notas 4 3 2 3 8" xfId="37202" xr:uid="{00000000-0005-0000-0000-000055910000}"/>
    <cellStyle name="Notas 4 3 2 3 8 2" xfId="37203" xr:uid="{00000000-0005-0000-0000-000056910000}"/>
    <cellStyle name="Notas 4 3 2 3 8 3" xfId="37204" xr:uid="{00000000-0005-0000-0000-000057910000}"/>
    <cellStyle name="Notas 4 3 2 3 8 4" xfId="37205" xr:uid="{00000000-0005-0000-0000-000058910000}"/>
    <cellStyle name="Notas 4 3 2 3 8 5" xfId="37206" xr:uid="{00000000-0005-0000-0000-000059910000}"/>
    <cellStyle name="Notas 4 3 2 3 8 6" xfId="37207" xr:uid="{00000000-0005-0000-0000-00005A910000}"/>
    <cellStyle name="Notas 4 3 2 3 9" xfId="37208" xr:uid="{00000000-0005-0000-0000-00005B910000}"/>
    <cellStyle name="Notas 4 3 2 3 9 2" xfId="37209" xr:uid="{00000000-0005-0000-0000-00005C910000}"/>
    <cellStyle name="Notas 4 3 2 3 9 3" xfId="37210" xr:uid="{00000000-0005-0000-0000-00005D910000}"/>
    <cellStyle name="Notas 4 3 2 3 9 4" xfId="37211" xr:uid="{00000000-0005-0000-0000-00005E910000}"/>
    <cellStyle name="Notas 4 3 2 3 9 5" xfId="37212" xr:uid="{00000000-0005-0000-0000-00005F910000}"/>
    <cellStyle name="Notas 4 3 2 3 9 6" xfId="37213" xr:uid="{00000000-0005-0000-0000-000060910000}"/>
    <cellStyle name="Notas 4 3 2 4" xfId="37214" xr:uid="{00000000-0005-0000-0000-000061910000}"/>
    <cellStyle name="Notas 4 3 2 4 10" xfId="37215" xr:uid="{00000000-0005-0000-0000-000062910000}"/>
    <cellStyle name="Notas 4 3 2 4 11" xfId="37216" xr:uid="{00000000-0005-0000-0000-000063910000}"/>
    <cellStyle name="Notas 4 3 2 4 12" xfId="37217" xr:uid="{00000000-0005-0000-0000-000064910000}"/>
    <cellStyle name="Notas 4 3 2 4 13" xfId="37218" xr:uid="{00000000-0005-0000-0000-000065910000}"/>
    <cellStyle name="Notas 4 3 2 4 2" xfId="37219" xr:uid="{00000000-0005-0000-0000-000066910000}"/>
    <cellStyle name="Notas 4 3 2 4 2 2" xfId="37220" xr:uid="{00000000-0005-0000-0000-000067910000}"/>
    <cellStyle name="Notas 4 3 2 4 2 3" xfId="37221" xr:uid="{00000000-0005-0000-0000-000068910000}"/>
    <cellStyle name="Notas 4 3 2 4 2 4" xfId="37222" xr:uid="{00000000-0005-0000-0000-000069910000}"/>
    <cellStyle name="Notas 4 3 2 4 2 5" xfId="37223" xr:uid="{00000000-0005-0000-0000-00006A910000}"/>
    <cellStyle name="Notas 4 3 2 4 2 6" xfId="37224" xr:uid="{00000000-0005-0000-0000-00006B910000}"/>
    <cellStyle name="Notas 4 3 2 4 3" xfId="37225" xr:uid="{00000000-0005-0000-0000-00006C910000}"/>
    <cellStyle name="Notas 4 3 2 4 3 2" xfId="37226" xr:uid="{00000000-0005-0000-0000-00006D910000}"/>
    <cellStyle name="Notas 4 3 2 4 3 3" xfId="37227" xr:uid="{00000000-0005-0000-0000-00006E910000}"/>
    <cellStyle name="Notas 4 3 2 4 3 4" xfId="37228" xr:uid="{00000000-0005-0000-0000-00006F910000}"/>
    <cellStyle name="Notas 4 3 2 4 3 5" xfId="37229" xr:uid="{00000000-0005-0000-0000-000070910000}"/>
    <cellStyle name="Notas 4 3 2 4 3 6" xfId="37230" xr:uid="{00000000-0005-0000-0000-000071910000}"/>
    <cellStyle name="Notas 4 3 2 4 4" xfId="37231" xr:uid="{00000000-0005-0000-0000-000072910000}"/>
    <cellStyle name="Notas 4 3 2 4 4 2" xfId="37232" xr:uid="{00000000-0005-0000-0000-000073910000}"/>
    <cellStyle name="Notas 4 3 2 4 4 3" xfId="37233" xr:uid="{00000000-0005-0000-0000-000074910000}"/>
    <cellStyle name="Notas 4 3 2 4 4 4" xfId="37234" xr:uid="{00000000-0005-0000-0000-000075910000}"/>
    <cellStyle name="Notas 4 3 2 4 4 5" xfId="37235" xr:uid="{00000000-0005-0000-0000-000076910000}"/>
    <cellStyle name="Notas 4 3 2 4 4 6" xfId="37236" xr:uid="{00000000-0005-0000-0000-000077910000}"/>
    <cellStyle name="Notas 4 3 2 4 5" xfId="37237" xr:uid="{00000000-0005-0000-0000-000078910000}"/>
    <cellStyle name="Notas 4 3 2 4 5 2" xfId="37238" xr:uid="{00000000-0005-0000-0000-000079910000}"/>
    <cellStyle name="Notas 4 3 2 4 5 3" xfId="37239" xr:uid="{00000000-0005-0000-0000-00007A910000}"/>
    <cellStyle name="Notas 4 3 2 4 5 4" xfId="37240" xr:uid="{00000000-0005-0000-0000-00007B910000}"/>
    <cellStyle name="Notas 4 3 2 4 5 5" xfId="37241" xr:uid="{00000000-0005-0000-0000-00007C910000}"/>
    <cellStyle name="Notas 4 3 2 4 5 6" xfId="37242" xr:uid="{00000000-0005-0000-0000-00007D910000}"/>
    <cellStyle name="Notas 4 3 2 4 6" xfId="37243" xr:uid="{00000000-0005-0000-0000-00007E910000}"/>
    <cellStyle name="Notas 4 3 2 4 6 2" xfId="37244" xr:uid="{00000000-0005-0000-0000-00007F910000}"/>
    <cellStyle name="Notas 4 3 2 4 6 3" xfId="37245" xr:uid="{00000000-0005-0000-0000-000080910000}"/>
    <cellStyle name="Notas 4 3 2 4 6 4" xfId="37246" xr:uid="{00000000-0005-0000-0000-000081910000}"/>
    <cellStyle name="Notas 4 3 2 4 6 5" xfId="37247" xr:uid="{00000000-0005-0000-0000-000082910000}"/>
    <cellStyle name="Notas 4 3 2 4 6 6" xfId="37248" xr:uid="{00000000-0005-0000-0000-000083910000}"/>
    <cellStyle name="Notas 4 3 2 4 7" xfId="37249" xr:uid="{00000000-0005-0000-0000-000084910000}"/>
    <cellStyle name="Notas 4 3 2 4 7 2" xfId="37250" xr:uid="{00000000-0005-0000-0000-000085910000}"/>
    <cellStyle name="Notas 4 3 2 4 7 3" xfId="37251" xr:uid="{00000000-0005-0000-0000-000086910000}"/>
    <cellStyle name="Notas 4 3 2 4 7 4" xfId="37252" xr:uid="{00000000-0005-0000-0000-000087910000}"/>
    <cellStyle name="Notas 4 3 2 4 7 5" xfId="37253" xr:uid="{00000000-0005-0000-0000-000088910000}"/>
    <cellStyle name="Notas 4 3 2 4 7 6" xfId="37254" xr:uid="{00000000-0005-0000-0000-000089910000}"/>
    <cellStyle name="Notas 4 3 2 4 8" xfId="37255" xr:uid="{00000000-0005-0000-0000-00008A910000}"/>
    <cellStyle name="Notas 4 3 2 4 8 2" xfId="37256" xr:uid="{00000000-0005-0000-0000-00008B910000}"/>
    <cellStyle name="Notas 4 3 2 4 8 3" xfId="37257" xr:uid="{00000000-0005-0000-0000-00008C910000}"/>
    <cellStyle name="Notas 4 3 2 4 8 4" xfId="37258" xr:uid="{00000000-0005-0000-0000-00008D910000}"/>
    <cellStyle name="Notas 4 3 2 4 8 5" xfId="37259" xr:uid="{00000000-0005-0000-0000-00008E910000}"/>
    <cellStyle name="Notas 4 3 2 4 8 6" xfId="37260" xr:uid="{00000000-0005-0000-0000-00008F910000}"/>
    <cellStyle name="Notas 4 3 2 4 9" xfId="37261" xr:uid="{00000000-0005-0000-0000-000090910000}"/>
    <cellStyle name="Notas 4 3 2 5" xfId="37262" xr:uid="{00000000-0005-0000-0000-000091910000}"/>
    <cellStyle name="Notas 4 3 2 5 10" xfId="37263" xr:uid="{00000000-0005-0000-0000-000092910000}"/>
    <cellStyle name="Notas 4 3 2 5 11" xfId="37264" xr:uid="{00000000-0005-0000-0000-000093910000}"/>
    <cellStyle name="Notas 4 3 2 5 12" xfId="37265" xr:uid="{00000000-0005-0000-0000-000094910000}"/>
    <cellStyle name="Notas 4 3 2 5 13" xfId="37266" xr:uid="{00000000-0005-0000-0000-000095910000}"/>
    <cellStyle name="Notas 4 3 2 5 2" xfId="37267" xr:uid="{00000000-0005-0000-0000-000096910000}"/>
    <cellStyle name="Notas 4 3 2 5 2 2" xfId="37268" xr:uid="{00000000-0005-0000-0000-000097910000}"/>
    <cellStyle name="Notas 4 3 2 5 2 3" xfId="37269" xr:uid="{00000000-0005-0000-0000-000098910000}"/>
    <cellStyle name="Notas 4 3 2 5 2 4" xfId="37270" xr:uid="{00000000-0005-0000-0000-000099910000}"/>
    <cellStyle name="Notas 4 3 2 5 2 5" xfId="37271" xr:uid="{00000000-0005-0000-0000-00009A910000}"/>
    <cellStyle name="Notas 4 3 2 5 2 6" xfId="37272" xr:uid="{00000000-0005-0000-0000-00009B910000}"/>
    <cellStyle name="Notas 4 3 2 5 3" xfId="37273" xr:uid="{00000000-0005-0000-0000-00009C910000}"/>
    <cellStyle name="Notas 4 3 2 5 3 2" xfId="37274" xr:uid="{00000000-0005-0000-0000-00009D910000}"/>
    <cellStyle name="Notas 4 3 2 5 3 3" xfId="37275" xr:uid="{00000000-0005-0000-0000-00009E910000}"/>
    <cellStyle name="Notas 4 3 2 5 3 4" xfId="37276" xr:uid="{00000000-0005-0000-0000-00009F910000}"/>
    <cellStyle name="Notas 4 3 2 5 3 5" xfId="37277" xr:uid="{00000000-0005-0000-0000-0000A0910000}"/>
    <cellStyle name="Notas 4 3 2 5 3 6" xfId="37278" xr:uid="{00000000-0005-0000-0000-0000A1910000}"/>
    <cellStyle name="Notas 4 3 2 5 4" xfId="37279" xr:uid="{00000000-0005-0000-0000-0000A2910000}"/>
    <cellStyle name="Notas 4 3 2 5 4 2" xfId="37280" xr:uid="{00000000-0005-0000-0000-0000A3910000}"/>
    <cellStyle name="Notas 4 3 2 5 4 3" xfId="37281" xr:uid="{00000000-0005-0000-0000-0000A4910000}"/>
    <cellStyle name="Notas 4 3 2 5 4 4" xfId="37282" xr:uid="{00000000-0005-0000-0000-0000A5910000}"/>
    <cellStyle name="Notas 4 3 2 5 4 5" xfId="37283" xr:uid="{00000000-0005-0000-0000-0000A6910000}"/>
    <cellStyle name="Notas 4 3 2 5 4 6" xfId="37284" xr:uid="{00000000-0005-0000-0000-0000A7910000}"/>
    <cellStyle name="Notas 4 3 2 5 5" xfId="37285" xr:uid="{00000000-0005-0000-0000-0000A8910000}"/>
    <cellStyle name="Notas 4 3 2 5 5 2" xfId="37286" xr:uid="{00000000-0005-0000-0000-0000A9910000}"/>
    <cellStyle name="Notas 4 3 2 5 5 3" xfId="37287" xr:uid="{00000000-0005-0000-0000-0000AA910000}"/>
    <cellStyle name="Notas 4 3 2 5 5 4" xfId="37288" xr:uid="{00000000-0005-0000-0000-0000AB910000}"/>
    <cellStyle name="Notas 4 3 2 5 5 5" xfId="37289" xr:uid="{00000000-0005-0000-0000-0000AC910000}"/>
    <cellStyle name="Notas 4 3 2 5 5 6" xfId="37290" xr:uid="{00000000-0005-0000-0000-0000AD910000}"/>
    <cellStyle name="Notas 4 3 2 5 6" xfId="37291" xr:uid="{00000000-0005-0000-0000-0000AE910000}"/>
    <cellStyle name="Notas 4 3 2 5 6 2" xfId="37292" xr:uid="{00000000-0005-0000-0000-0000AF910000}"/>
    <cellStyle name="Notas 4 3 2 5 6 3" xfId="37293" xr:uid="{00000000-0005-0000-0000-0000B0910000}"/>
    <cellStyle name="Notas 4 3 2 5 6 4" xfId="37294" xr:uid="{00000000-0005-0000-0000-0000B1910000}"/>
    <cellStyle name="Notas 4 3 2 5 6 5" xfId="37295" xr:uid="{00000000-0005-0000-0000-0000B2910000}"/>
    <cellStyle name="Notas 4 3 2 5 6 6" xfId="37296" xr:uid="{00000000-0005-0000-0000-0000B3910000}"/>
    <cellStyle name="Notas 4 3 2 5 7" xfId="37297" xr:uid="{00000000-0005-0000-0000-0000B4910000}"/>
    <cellStyle name="Notas 4 3 2 5 7 2" xfId="37298" xr:uid="{00000000-0005-0000-0000-0000B5910000}"/>
    <cellStyle name="Notas 4 3 2 5 7 3" xfId="37299" xr:uid="{00000000-0005-0000-0000-0000B6910000}"/>
    <cellStyle name="Notas 4 3 2 5 7 4" xfId="37300" xr:uid="{00000000-0005-0000-0000-0000B7910000}"/>
    <cellStyle name="Notas 4 3 2 5 7 5" xfId="37301" xr:uid="{00000000-0005-0000-0000-0000B8910000}"/>
    <cellStyle name="Notas 4 3 2 5 7 6" xfId="37302" xr:uid="{00000000-0005-0000-0000-0000B9910000}"/>
    <cellStyle name="Notas 4 3 2 5 8" xfId="37303" xr:uid="{00000000-0005-0000-0000-0000BA910000}"/>
    <cellStyle name="Notas 4 3 2 5 8 2" xfId="37304" xr:uid="{00000000-0005-0000-0000-0000BB910000}"/>
    <cellStyle name="Notas 4 3 2 5 8 3" xfId="37305" xr:uid="{00000000-0005-0000-0000-0000BC910000}"/>
    <cellStyle name="Notas 4 3 2 5 8 4" xfId="37306" xr:uid="{00000000-0005-0000-0000-0000BD910000}"/>
    <cellStyle name="Notas 4 3 2 5 8 5" xfId="37307" xr:uid="{00000000-0005-0000-0000-0000BE910000}"/>
    <cellStyle name="Notas 4 3 2 5 8 6" xfId="37308" xr:uid="{00000000-0005-0000-0000-0000BF910000}"/>
    <cellStyle name="Notas 4 3 2 5 9" xfId="37309" xr:uid="{00000000-0005-0000-0000-0000C0910000}"/>
    <cellStyle name="Notas 4 3 2 6" xfId="37310" xr:uid="{00000000-0005-0000-0000-0000C1910000}"/>
    <cellStyle name="Notas 4 3 2 6 10" xfId="37311" xr:uid="{00000000-0005-0000-0000-0000C2910000}"/>
    <cellStyle name="Notas 4 3 2 6 11" xfId="37312" xr:uid="{00000000-0005-0000-0000-0000C3910000}"/>
    <cellStyle name="Notas 4 3 2 6 12" xfId="37313" xr:uid="{00000000-0005-0000-0000-0000C4910000}"/>
    <cellStyle name="Notas 4 3 2 6 13" xfId="37314" xr:uid="{00000000-0005-0000-0000-0000C5910000}"/>
    <cellStyle name="Notas 4 3 2 6 2" xfId="37315" xr:uid="{00000000-0005-0000-0000-0000C6910000}"/>
    <cellStyle name="Notas 4 3 2 6 2 2" xfId="37316" xr:uid="{00000000-0005-0000-0000-0000C7910000}"/>
    <cellStyle name="Notas 4 3 2 6 2 3" xfId="37317" xr:uid="{00000000-0005-0000-0000-0000C8910000}"/>
    <cellStyle name="Notas 4 3 2 6 2 4" xfId="37318" xr:uid="{00000000-0005-0000-0000-0000C9910000}"/>
    <cellStyle name="Notas 4 3 2 6 2 5" xfId="37319" xr:uid="{00000000-0005-0000-0000-0000CA910000}"/>
    <cellStyle name="Notas 4 3 2 6 2 6" xfId="37320" xr:uid="{00000000-0005-0000-0000-0000CB910000}"/>
    <cellStyle name="Notas 4 3 2 6 3" xfId="37321" xr:uid="{00000000-0005-0000-0000-0000CC910000}"/>
    <cellStyle name="Notas 4 3 2 6 3 2" xfId="37322" xr:uid="{00000000-0005-0000-0000-0000CD910000}"/>
    <cellStyle name="Notas 4 3 2 6 3 3" xfId="37323" xr:uid="{00000000-0005-0000-0000-0000CE910000}"/>
    <cellStyle name="Notas 4 3 2 6 3 4" xfId="37324" xr:uid="{00000000-0005-0000-0000-0000CF910000}"/>
    <cellStyle name="Notas 4 3 2 6 3 5" xfId="37325" xr:uid="{00000000-0005-0000-0000-0000D0910000}"/>
    <cellStyle name="Notas 4 3 2 6 3 6" xfId="37326" xr:uid="{00000000-0005-0000-0000-0000D1910000}"/>
    <cellStyle name="Notas 4 3 2 6 4" xfId="37327" xr:uid="{00000000-0005-0000-0000-0000D2910000}"/>
    <cellStyle name="Notas 4 3 2 6 4 2" xfId="37328" xr:uid="{00000000-0005-0000-0000-0000D3910000}"/>
    <cellStyle name="Notas 4 3 2 6 4 3" xfId="37329" xr:uid="{00000000-0005-0000-0000-0000D4910000}"/>
    <cellStyle name="Notas 4 3 2 6 4 4" xfId="37330" xr:uid="{00000000-0005-0000-0000-0000D5910000}"/>
    <cellStyle name="Notas 4 3 2 6 4 5" xfId="37331" xr:uid="{00000000-0005-0000-0000-0000D6910000}"/>
    <cellStyle name="Notas 4 3 2 6 4 6" xfId="37332" xr:uid="{00000000-0005-0000-0000-0000D7910000}"/>
    <cellStyle name="Notas 4 3 2 6 5" xfId="37333" xr:uid="{00000000-0005-0000-0000-0000D8910000}"/>
    <cellStyle name="Notas 4 3 2 6 5 2" xfId="37334" xr:uid="{00000000-0005-0000-0000-0000D9910000}"/>
    <cellStyle name="Notas 4 3 2 6 5 3" xfId="37335" xr:uid="{00000000-0005-0000-0000-0000DA910000}"/>
    <cellStyle name="Notas 4 3 2 6 5 4" xfId="37336" xr:uid="{00000000-0005-0000-0000-0000DB910000}"/>
    <cellStyle name="Notas 4 3 2 6 5 5" xfId="37337" xr:uid="{00000000-0005-0000-0000-0000DC910000}"/>
    <cellStyle name="Notas 4 3 2 6 5 6" xfId="37338" xr:uid="{00000000-0005-0000-0000-0000DD910000}"/>
    <cellStyle name="Notas 4 3 2 6 6" xfId="37339" xr:uid="{00000000-0005-0000-0000-0000DE910000}"/>
    <cellStyle name="Notas 4 3 2 6 6 2" xfId="37340" xr:uid="{00000000-0005-0000-0000-0000DF910000}"/>
    <cellStyle name="Notas 4 3 2 6 6 3" xfId="37341" xr:uid="{00000000-0005-0000-0000-0000E0910000}"/>
    <cellStyle name="Notas 4 3 2 6 6 4" xfId="37342" xr:uid="{00000000-0005-0000-0000-0000E1910000}"/>
    <cellStyle name="Notas 4 3 2 6 6 5" xfId="37343" xr:uid="{00000000-0005-0000-0000-0000E2910000}"/>
    <cellStyle name="Notas 4 3 2 6 6 6" xfId="37344" xr:uid="{00000000-0005-0000-0000-0000E3910000}"/>
    <cellStyle name="Notas 4 3 2 6 7" xfId="37345" xr:uid="{00000000-0005-0000-0000-0000E4910000}"/>
    <cellStyle name="Notas 4 3 2 6 7 2" xfId="37346" xr:uid="{00000000-0005-0000-0000-0000E5910000}"/>
    <cellStyle name="Notas 4 3 2 6 7 3" xfId="37347" xr:uid="{00000000-0005-0000-0000-0000E6910000}"/>
    <cellStyle name="Notas 4 3 2 6 7 4" xfId="37348" xr:uid="{00000000-0005-0000-0000-0000E7910000}"/>
    <cellStyle name="Notas 4 3 2 6 7 5" xfId="37349" xr:uid="{00000000-0005-0000-0000-0000E8910000}"/>
    <cellStyle name="Notas 4 3 2 6 7 6" xfId="37350" xr:uid="{00000000-0005-0000-0000-0000E9910000}"/>
    <cellStyle name="Notas 4 3 2 6 8" xfId="37351" xr:uid="{00000000-0005-0000-0000-0000EA910000}"/>
    <cellStyle name="Notas 4 3 2 6 8 2" xfId="37352" xr:uid="{00000000-0005-0000-0000-0000EB910000}"/>
    <cellStyle name="Notas 4 3 2 6 8 3" xfId="37353" xr:uid="{00000000-0005-0000-0000-0000EC910000}"/>
    <cellStyle name="Notas 4 3 2 6 8 4" xfId="37354" xr:uid="{00000000-0005-0000-0000-0000ED910000}"/>
    <cellStyle name="Notas 4 3 2 6 8 5" xfId="37355" xr:uid="{00000000-0005-0000-0000-0000EE910000}"/>
    <cellStyle name="Notas 4 3 2 6 8 6" xfId="37356" xr:uid="{00000000-0005-0000-0000-0000EF910000}"/>
    <cellStyle name="Notas 4 3 2 6 9" xfId="37357" xr:uid="{00000000-0005-0000-0000-0000F0910000}"/>
    <cellStyle name="Notas 4 3 2 7" xfId="37358" xr:uid="{00000000-0005-0000-0000-0000F1910000}"/>
    <cellStyle name="Notas 4 3 2 7 10" xfId="37359" xr:uid="{00000000-0005-0000-0000-0000F2910000}"/>
    <cellStyle name="Notas 4 3 2 7 11" xfId="37360" xr:uid="{00000000-0005-0000-0000-0000F3910000}"/>
    <cellStyle name="Notas 4 3 2 7 12" xfId="37361" xr:uid="{00000000-0005-0000-0000-0000F4910000}"/>
    <cellStyle name="Notas 4 3 2 7 13" xfId="37362" xr:uid="{00000000-0005-0000-0000-0000F5910000}"/>
    <cellStyle name="Notas 4 3 2 7 2" xfId="37363" xr:uid="{00000000-0005-0000-0000-0000F6910000}"/>
    <cellStyle name="Notas 4 3 2 7 2 2" xfId="37364" xr:uid="{00000000-0005-0000-0000-0000F7910000}"/>
    <cellStyle name="Notas 4 3 2 7 2 3" xfId="37365" xr:uid="{00000000-0005-0000-0000-0000F8910000}"/>
    <cellStyle name="Notas 4 3 2 7 2 4" xfId="37366" xr:uid="{00000000-0005-0000-0000-0000F9910000}"/>
    <cellStyle name="Notas 4 3 2 7 2 5" xfId="37367" xr:uid="{00000000-0005-0000-0000-0000FA910000}"/>
    <cellStyle name="Notas 4 3 2 7 2 6" xfId="37368" xr:uid="{00000000-0005-0000-0000-0000FB910000}"/>
    <cellStyle name="Notas 4 3 2 7 3" xfId="37369" xr:uid="{00000000-0005-0000-0000-0000FC910000}"/>
    <cellStyle name="Notas 4 3 2 7 3 2" xfId="37370" xr:uid="{00000000-0005-0000-0000-0000FD910000}"/>
    <cellStyle name="Notas 4 3 2 7 3 3" xfId="37371" xr:uid="{00000000-0005-0000-0000-0000FE910000}"/>
    <cellStyle name="Notas 4 3 2 7 3 4" xfId="37372" xr:uid="{00000000-0005-0000-0000-0000FF910000}"/>
    <cellStyle name="Notas 4 3 2 7 3 5" xfId="37373" xr:uid="{00000000-0005-0000-0000-000000920000}"/>
    <cellStyle name="Notas 4 3 2 7 3 6" xfId="37374" xr:uid="{00000000-0005-0000-0000-000001920000}"/>
    <cellStyle name="Notas 4 3 2 7 4" xfId="37375" xr:uid="{00000000-0005-0000-0000-000002920000}"/>
    <cellStyle name="Notas 4 3 2 7 4 2" xfId="37376" xr:uid="{00000000-0005-0000-0000-000003920000}"/>
    <cellStyle name="Notas 4 3 2 7 4 3" xfId="37377" xr:uid="{00000000-0005-0000-0000-000004920000}"/>
    <cellStyle name="Notas 4 3 2 7 4 4" xfId="37378" xr:uid="{00000000-0005-0000-0000-000005920000}"/>
    <cellStyle name="Notas 4 3 2 7 4 5" xfId="37379" xr:uid="{00000000-0005-0000-0000-000006920000}"/>
    <cellStyle name="Notas 4 3 2 7 4 6" xfId="37380" xr:uid="{00000000-0005-0000-0000-000007920000}"/>
    <cellStyle name="Notas 4 3 2 7 5" xfId="37381" xr:uid="{00000000-0005-0000-0000-000008920000}"/>
    <cellStyle name="Notas 4 3 2 7 5 2" xfId="37382" xr:uid="{00000000-0005-0000-0000-000009920000}"/>
    <cellStyle name="Notas 4 3 2 7 5 3" xfId="37383" xr:uid="{00000000-0005-0000-0000-00000A920000}"/>
    <cellStyle name="Notas 4 3 2 7 5 4" xfId="37384" xr:uid="{00000000-0005-0000-0000-00000B920000}"/>
    <cellStyle name="Notas 4 3 2 7 5 5" xfId="37385" xr:uid="{00000000-0005-0000-0000-00000C920000}"/>
    <cellStyle name="Notas 4 3 2 7 5 6" xfId="37386" xr:uid="{00000000-0005-0000-0000-00000D920000}"/>
    <cellStyle name="Notas 4 3 2 7 6" xfId="37387" xr:uid="{00000000-0005-0000-0000-00000E920000}"/>
    <cellStyle name="Notas 4 3 2 7 6 2" xfId="37388" xr:uid="{00000000-0005-0000-0000-00000F920000}"/>
    <cellStyle name="Notas 4 3 2 7 6 3" xfId="37389" xr:uid="{00000000-0005-0000-0000-000010920000}"/>
    <cellStyle name="Notas 4 3 2 7 6 4" xfId="37390" xr:uid="{00000000-0005-0000-0000-000011920000}"/>
    <cellStyle name="Notas 4 3 2 7 6 5" xfId="37391" xr:uid="{00000000-0005-0000-0000-000012920000}"/>
    <cellStyle name="Notas 4 3 2 7 6 6" xfId="37392" xr:uid="{00000000-0005-0000-0000-000013920000}"/>
    <cellStyle name="Notas 4 3 2 7 7" xfId="37393" xr:uid="{00000000-0005-0000-0000-000014920000}"/>
    <cellStyle name="Notas 4 3 2 7 7 2" xfId="37394" xr:uid="{00000000-0005-0000-0000-000015920000}"/>
    <cellStyle name="Notas 4 3 2 7 7 3" xfId="37395" xr:uid="{00000000-0005-0000-0000-000016920000}"/>
    <cellStyle name="Notas 4 3 2 7 7 4" xfId="37396" xr:uid="{00000000-0005-0000-0000-000017920000}"/>
    <cellStyle name="Notas 4 3 2 7 7 5" xfId="37397" xr:uid="{00000000-0005-0000-0000-000018920000}"/>
    <cellStyle name="Notas 4 3 2 7 7 6" xfId="37398" xr:uid="{00000000-0005-0000-0000-000019920000}"/>
    <cellStyle name="Notas 4 3 2 7 8" xfId="37399" xr:uid="{00000000-0005-0000-0000-00001A920000}"/>
    <cellStyle name="Notas 4 3 2 7 8 2" xfId="37400" xr:uid="{00000000-0005-0000-0000-00001B920000}"/>
    <cellStyle name="Notas 4 3 2 7 8 3" xfId="37401" xr:uid="{00000000-0005-0000-0000-00001C920000}"/>
    <cellStyle name="Notas 4 3 2 7 8 4" xfId="37402" xr:uid="{00000000-0005-0000-0000-00001D920000}"/>
    <cellStyle name="Notas 4 3 2 7 8 5" xfId="37403" xr:uid="{00000000-0005-0000-0000-00001E920000}"/>
    <cellStyle name="Notas 4 3 2 7 8 6" xfId="37404" xr:uid="{00000000-0005-0000-0000-00001F920000}"/>
    <cellStyle name="Notas 4 3 2 7 9" xfId="37405" xr:uid="{00000000-0005-0000-0000-000020920000}"/>
    <cellStyle name="Notas 4 3 2 8" xfId="37406" xr:uid="{00000000-0005-0000-0000-000021920000}"/>
    <cellStyle name="Notas 4 3 2 8 10" xfId="37407" xr:uid="{00000000-0005-0000-0000-000022920000}"/>
    <cellStyle name="Notas 4 3 2 8 11" xfId="37408" xr:uid="{00000000-0005-0000-0000-000023920000}"/>
    <cellStyle name="Notas 4 3 2 8 12" xfId="37409" xr:uid="{00000000-0005-0000-0000-000024920000}"/>
    <cellStyle name="Notas 4 3 2 8 13" xfId="37410" xr:uid="{00000000-0005-0000-0000-000025920000}"/>
    <cellStyle name="Notas 4 3 2 8 2" xfId="37411" xr:uid="{00000000-0005-0000-0000-000026920000}"/>
    <cellStyle name="Notas 4 3 2 8 2 2" xfId="37412" xr:uid="{00000000-0005-0000-0000-000027920000}"/>
    <cellStyle name="Notas 4 3 2 8 2 3" xfId="37413" xr:uid="{00000000-0005-0000-0000-000028920000}"/>
    <cellStyle name="Notas 4 3 2 8 2 4" xfId="37414" xr:uid="{00000000-0005-0000-0000-000029920000}"/>
    <cellStyle name="Notas 4 3 2 8 2 5" xfId="37415" xr:uid="{00000000-0005-0000-0000-00002A920000}"/>
    <cellStyle name="Notas 4 3 2 8 2 6" xfId="37416" xr:uid="{00000000-0005-0000-0000-00002B920000}"/>
    <cellStyle name="Notas 4 3 2 8 3" xfId="37417" xr:uid="{00000000-0005-0000-0000-00002C920000}"/>
    <cellStyle name="Notas 4 3 2 8 3 2" xfId="37418" xr:uid="{00000000-0005-0000-0000-00002D920000}"/>
    <cellStyle name="Notas 4 3 2 8 3 3" xfId="37419" xr:uid="{00000000-0005-0000-0000-00002E920000}"/>
    <cellStyle name="Notas 4 3 2 8 3 4" xfId="37420" xr:uid="{00000000-0005-0000-0000-00002F920000}"/>
    <cellStyle name="Notas 4 3 2 8 3 5" xfId="37421" xr:uid="{00000000-0005-0000-0000-000030920000}"/>
    <cellStyle name="Notas 4 3 2 8 3 6" xfId="37422" xr:uid="{00000000-0005-0000-0000-000031920000}"/>
    <cellStyle name="Notas 4 3 2 8 4" xfId="37423" xr:uid="{00000000-0005-0000-0000-000032920000}"/>
    <cellStyle name="Notas 4 3 2 8 4 2" xfId="37424" xr:uid="{00000000-0005-0000-0000-000033920000}"/>
    <cellStyle name="Notas 4 3 2 8 4 3" xfId="37425" xr:uid="{00000000-0005-0000-0000-000034920000}"/>
    <cellStyle name="Notas 4 3 2 8 4 4" xfId="37426" xr:uid="{00000000-0005-0000-0000-000035920000}"/>
    <cellStyle name="Notas 4 3 2 8 4 5" xfId="37427" xr:uid="{00000000-0005-0000-0000-000036920000}"/>
    <cellStyle name="Notas 4 3 2 8 4 6" xfId="37428" xr:uid="{00000000-0005-0000-0000-000037920000}"/>
    <cellStyle name="Notas 4 3 2 8 5" xfId="37429" xr:uid="{00000000-0005-0000-0000-000038920000}"/>
    <cellStyle name="Notas 4 3 2 8 5 2" xfId="37430" xr:uid="{00000000-0005-0000-0000-000039920000}"/>
    <cellStyle name="Notas 4 3 2 8 5 3" xfId="37431" xr:uid="{00000000-0005-0000-0000-00003A920000}"/>
    <cellStyle name="Notas 4 3 2 8 5 4" xfId="37432" xr:uid="{00000000-0005-0000-0000-00003B920000}"/>
    <cellStyle name="Notas 4 3 2 8 5 5" xfId="37433" xr:uid="{00000000-0005-0000-0000-00003C920000}"/>
    <cellStyle name="Notas 4 3 2 8 5 6" xfId="37434" xr:uid="{00000000-0005-0000-0000-00003D920000}"/>
    <cellStyle name="Notas 4 3 2 8 6" xfId="37435" xr:uid="{00000000-0005-0000-0000-00003E920000}"/>
    <cellStyle name="Notas 4 3 2 8 6 2" xfId="37436" xr:uid="{00000000-0005-0000-0000-00003F920000}"/>
    <cellStyle name="Notas 4 3 2 8 6 3" xfId="37437" xr:uid="{00000000-0005-0000-0000-000040920000}"/>
    <cellStyle name="Notas 4 3 2 8 6 4" xfId="37438" xr:uid="{00000000-0005-0000-0000-000041920000}"/>
    <cellStyle name="Notas 4 3 2 8 6 5" xfId="37439" xr:uid="{00000000-0005-0000-0000-000042920000}"/>
    <cellStyle name="Notas 4 3 2 8 6 6" xfId="37440" xr:uid="{00000000-0005-0000-0000-000043920000}"/>
    <cellStyle name="Notas 4 3 2 8 7" xfId="37441" xr:uid="{00000000-0005-0000-0000-000044920000}"/>
    <cellStyle name="Notas 4 3 2 8 7 2" xfId="37442" xr:uid="{00000000-0005-0000-0000-000045920000}"/>
    <cellStyle name="Notas 4 3 2 8 7 3" xfId="37443" xr:uid="{00000000-0005-0000-0000-000046920000}"/>
    <cellStyle name="Notas 4 3 2 8 7 4" xfId="37444" xr:uid="{00000000-0005-0000-0000-000047920000}"/>
    <cellStyle name="Notas 4 3 2 8 7 5" xfId="37445" xr:uid="{00000000-0005-0000-0000-000048920000}"/>
    <cellStyle name="Notas 4 3 2 8 7 6" xfId="37446" xr:uid="{00000000-0005-0000-0000-000049920000}"/>
    <cellStyle name="Notas 4 3 2 8 8" xfId="37447" xr:uid="{00000000-0005-0000-0000-00004A920000}"/>
    <cellStyle name="Notas 4 3 2 8 8 2" xfId="37448" xr:uid="{00000000-0005-0000-0000-00004B920000}"/>
    <cellStyle name="Notas 4 3 2 8 8 3" xfId="37449" xr:uid="{00000000-0005-0000-0000-00004C920000}"/>
    <cellStyle name="Notas 4 3 2 8 8 4" xfId="37450" xr:uid="{00000000-0005-0000-0000-00004D920000}"/>
    <cellStyle name="Notas 4 3 2 8 8 5" xfId="37451" xr:uid="{00000000-0005-0000-0000-00004E920000}"/>
    <cellStyle name="Notas 4 3 2 8 8 6" xfId="37452" xr:uid="{00000000-0005-0000-0000-00004F920000}"/>
    <cellStyle name="Notas 4 3 2 8 9" xfId="37453" xr:uid="{00000000-0005-0000-0000-000050920000}"/>
    <cellStyle name="Notas 4 3 2 9" xfId="37454" xr:uid="{00000000-0005-0000-0000-000051920000}"/>
    <cellStyle name="Notas 4 3 2 9 2" xfId="37455" xr:uid="{00000000-0005-0000-0000-000052920000}"/>
    <cellStyle name="Notas 4 3 2 9 3" xfId="37456" xr:uid="{00000000-0005-0000-0000-000053920000}"/>
    <cellStyle name="Notas 4 3 2 9 4" xfId="37457" xr:uid="{00000000-0005-0000-0000-000054920000}"/>
    <cellStyle name="Notas 4 3 2 9 5" xfId="37458" xr:uid="{00000000-0005-0000-0000-000055920000}"/>
    <cellStyle name="Notas 4 3 2 9 6" xfId="37459" xr:uid="{00000000-0005-0000-0000-000056920000}"/>
    <cellStyle name="Notas 4 3 20" xfId="37460" xr:uid="{00000000-0005-0000-0000-000057920000}"/>
    <cellStyle name="Notas 4 3 21" xfId="37461" xr:uid="{00000000-0005-0000-0000-000058920000}"/>
    <cellStyle name="Notas 4 3 22" xfId="37462" xr:uid="{00000000-0005-0000-0000-000059920000}"/>
    <cellStyle name="Notas 4 3 3" xfId="37463" xr:uid="{00000000-0005-0000-0000-00005A920000}"/>
    <cellStyle name="Notas 4 3 3 10" xfId="37464" xr:uid="{00000000-0005-0000-0000-00005B920000}"/>
    <cellStyle name="Notas 4 3 3 10 2" xfId="37465" xr:uid="{00000000-0005-0000-0000-00005C920000}"/>
    <cellStyle name="Notas 4 3 3 10 3" xfId="37466" xr:uid="{00000000-0005-0000-0000-00005D920000}"/>
    <cellStyle name="Notas 4 3 3 10 4" xfId="37467" xr:uid="{00000000-0005-0000-0000-00005E920000}"/>
    <cellStyle name="Notas 4 3 3 10 5" xfId="37468" xr:uid="{00000000-0005-0000-0000-00005F920000}"/>
    <cellStyle name="Notas 4 3 3 10 6" xfId="37469" xr:uid="{00000000-0005-0000-0000-000060920000}"/>
    <cellStyle name="Notas 4 3 3 11" xfId="37470" xr:uid="{00000000-0005-0000-0000-000061920000}"/>
    <cellStyle name="Notas 4 3 3 11 2" xfId="37471" xr:uid="{00000000-0005-0000-0000-000062920000}"/>
    <cellStyle name="Notas 4 3 3 11 3" xfId="37472" xr:uid="{00000000-0005-0000-0000-000063920000}"/>
    <cellStyle name="Notas 4 3 3 11 4" xfId="37473" xr:uid="{00000000-0005-0000-0000-000064920000}"/>
    <cellStyle name="Notas 4 3 3 11 5" xfId="37474" xr:uid="{00000000-0005-0000-0000-000065920000}"/>
    <cellStyle name="Notas 4 3 3 11 6" xfId="37475" xr:uid="{00000000-0005-0000-0000-000066920000}"/>
    <cellStyle name="Notas 4 3 3 12" xfId="37476" xr:uid="{00000000-0005-0000-0000-000067920000}"/>
    <cellStyle name="Notas 4 3 3 12 2" xfId="37477" xr:uid="{00000000-0005-0000-0000-000068920000}"/>
    <cellStyle name="Notas 4 3 3 12 3" xfId="37478" xr:uid="{00000000-0005-0000-0000-000069920000}"/>
    <cellStyle name="Notas 4 3 3 12 4" xfId="37479" xr:uid="{00000000-0005-0000-0000-00006A920000}"/>
    <cellStyle name="Notas 4 3 3 12 5" xfId="37480" xr:uid="{00000000-0005-0000-0000-00006B920000}"/>
    <cellStyle name="Notas 4 3 3 12 6" xfId="37481" xr:uid="{00000000-0005-0000-0000-00006C920000}"/>
    <cellStyle name="Notas 4 3 3 13" xfId="37482" xr:uid="{00000000-0005-0000-0000-00006D920000}"/>
    <cellStyle name="Notas 4 3 3 13 2" xfId="37483" xr:uid="{00000000-0005-0000-0000-00006E920000}"/>
    <cellStyle name="Notas 4 3 3 13 3" xfId="37484" xr:uid="{00000000-0005-0000-0000-00006F920000}"/>
    <cellStyle name="Notas 4 3 3 13 4" xfId="37485" xr:uid="{00000000-0005-0000-0000-000070920000}"/>
    <cellStyle name="Notas 4 3 3 13 5" xfId="37486" xr:uid="{00000000-0005-0000-0000-000071920000}"/>
    <cellStyle name="Notas 4 3 3 13 6" xfId="37487" xr:uid="{00000000-0005-0000-0000-000072920000}"/>
    <cellStyle name="Notas 4 3 3 14" xfId="37488" xr:uid="{00000000-0005-0000-0000-000073920000}"/>
    <cellStyle name="Notas 4 3 3 14 2" xfId="37489" xr:uid="{00000000-0005-0000-0000-000074920000}"/>
    <cellStyle name="Notas 4 3 3 14 3" xfId="37490" xr:uid="{00000000-0005-0000-0000-000075920000}"/>
    <cellStyle name="Notas 4 3 3 14 4" xfId="37491" xr:uid="{00000000-0005-0000-0000-000076920000}"/>
    <cellStyle name="Notas 4 3 3 14 5" xfId="37492" xr:uid="{00000000-0005-0000-0000-000077920000}"/>
    <cellStyle name="Notas 4 3 3 14 6" xfId="37493" xr:uid="{00000000-0005-0000-0000-000078920000}"/>
    <cellStyle name="Notas 4 3 3 15" xfId="37494" xr:uid="{00000000-0005-0000-0000-000079920000}"/>
    <cellStyle name="Notas 4 3 3 16" xfId="37495" xr:uid="{00000000-0005-0000-0000-00007A920000}"/>
    <cellStyle name="Notas 4 3 3 17" xfId="37496" xr:uid="{00000000-0005-0000-0000-00007B920000}"/>
    <cellStyle name="Notas 4 3 3 18" xfId="37497" xr:uid="{00000000-0005-0000-0000-00007C920000}"/>
    <cellStyle name="Notas 4 3 3 19" xfId="37498" xr:uid="{00000000-0005-0000-0000-00007D920000}"/>
    <cellStyle name="Notas 4 3 3 2" xfId="37499" xr:uid="{00000000-0005-0000-0000-00007E920000}"/>
    <cellStyle name="Notas 4 3 3 2 10" xfId="37500" xr:uid="{00000000-0005-0000-0000-00007F920000}"/>
    <cellStyle name="Notas 4 3 3 2 11" xfId="37501" xr:uid="{00000000-0005-0000-0000-000080920000}"/>
    <cellStyle name="Notas 4 3 3 2 12" xfId="37502" xr:uid="{00000000-0005-0000-0000-000081920000}"/>
    <cellStyle name="Notas 4 3 3 2 13" xfId="37503" xr:uid="{00000000-0005-0000-0000-000082920000}"/>
    <cellStyle name="Notas 4 3 3 2 14" xfId="37504" xr:uid="{00000000-0005-0000-0000-000083920000}"/>
    <cellStyle name="Notas 4 3 3 2 15" xfId="37505" xr:uid="{00000000-0005-0000-0000-000084920000}"/>
    <cellStyle name="Notas 4 3 3 2 2" xfId="37506" xr:uid="{00000000-0005-0000-0000-000085920000}"/>
    <cellStyle name="Notas 4 3 3 2 2 10" xfId="37507" xr:uid="{00000000-0005-0000-0000-000086920000}"/>
    <cellStyle name="Notas 4 3 3 2 2 11" xfId="37508" xr:uid="{00000000-0005-0000-0000-000087920000}"/>
    <cellStyle name="Notas 4 3 3 2 2 12" xfId="37509" xr:uid="{00000000-0005-0000-0000-000088920000}"/>
    <cellStyle name="Notas 4 3 3 2 2 13" xfId="37510" xr:uid="{00000000-0005-0000-0000-000089920000}"/>
    <cellStyle name="Notas 4 3 3 2 2 14" xfId="37511" xr:uid="{00000000-0005-0000-0000-00008A920000}"/>
    <cellStyle name="Notas 4 3 3 2 2 2" xfId="37512" xr:uid="{00000000-0005-0000-0000-00008B920000}"/>
    <cellStyle name="Notas 4 3 3 2 2 2 2" xfId="37513" xr:uid="{00000000-0005-0000-0000-00008C920000}"/>
    <cellStyle name="Notas 4 3 3 2 2 2 3" xfId="37514" xr:uid="{00000000-0005-0000-0000-00008D920000}"/>
    <cellStyle name="Notas 4 3 3 2 2 2 4" xfId="37515" xr:uid="{00000000-0005-0000-0000-00008E920000}"/>
    <cellStyle name="Notas 4 3 3 2 2 2 5" xfId="37516" xr:uid="{00000000-0005-0000-0000-00008F920000}"/>
    <cellStyle name="Notas 4 3 3 2 2 2 6" xfId="37517" xr:uid="{00000000-0005-0000-0000-000090920000}"/>
    <cellStyle name="Notas 4 3 3 2 2 3" xfId="37518" xr:uid="{00000000-0005-0000-0000-000091920000}"/>
    <cellStyle name="Notas 4 3 3 2 2 3 2" xfId="37519" xr:uid="{00000000-0005-0000-0000-000092920000}"/>
    <cellStyle name="Notas 4 3 3 2 2 3 3" xfId="37520" xr:uid="{00000000-0005-0000-0000-000093920000}"/>
    <cellStyle name="Notas 4 3 3 2 2 3 4" xfId="37521" xr:uid="{00000000-0005-0000-0000-000094920000}"/>
    <cellStyle name="Notas 4 3 3 2 2 3 5" xfId="37522" xr:uid="{00000000-0005-0000-0000-000095920000}"/>
    <cellStyle name="Notas 4 3 3 2 2 3 6" xfId="37523" xr:uid="{00000000-0005-0000-0000-000096920000}"/>
    <cellStyle name="Notas 4 3 3 2 2 4" xfId="37524" xr:uid="{00000000-0005-0000-0000-000097920000}"/>
    <cellStyle name="Notas 4 3 3 2 2 4 2" xfId="37525" xr:uid="{00000000-0005-0000-0000-000098920000}"/>
    <cellStyle name="Notas 4 3 3 2 2 4 3" xfId="37526" xr:uid="{00000000-0005-0000-0000-000099920000}"/>
    <cellStyle name="Notas 4 3 3 2 2 4 4" xfId="37527" xr:uid="{00000000-0005-0000-0000-00009A920000}"/>
    <cellStyle name="Notas 4 3 3 2 2 4 5" xfId="37528" xr:uid="{00000000-0005-0000-0000-00009B920000}"/>
    <cellStyle name="Notas 4 3 3 2 2 4 6" xfId="37529" xr:uid="{00000000-0005-0000-0000-00009C920000}"/>
    <cellStyle name="Notas 4 3 3 2 2 5" xfId="37530" xr:uid="{00000000-0005-0000-0000-00009D920000}"/>
    <cellStyle name="Notas 4 3 3 2 2 5 2" xfId="37531" xr:uid="{00000000-0005-0000-0000-00009E920000}"/>
    <cellStyle name="Notas 4 3 3 2 2 5 3" xfId="37532" xr:uid="{00000000-0005-0000-0000-00009F920000}"/>
    <cellStyle name="Notas 4 3 3 2 2 5 4" xfId="37533" xr:uid="{00000000-0005-0000-0000-0000A0920000}"/>
    <cellStyle name="Notas 4 3 3 2 2 5 5" xfId="37534" xr:uid="{00000000-0005-0000-0000-0000A1920000}"/>
    <cellStyle name="Notas 4 3 3 2 2 5 6" xfId="37535" xr:uid="{00000000-0005-0000-0000-0000A2920000}"/>
    <cellStyle name="Notas 4 3 3 2 2 6" xfId="37536" xr:uid="{00000000-0005-0000-0000-0000A3920000}"/>
    <cellStyle name="Notas 4 3 3 2 2 6 2" xfId="37537" xr:uid="{00000000-0005-0000-0000-0000A4920000}"/>
    <cellStyle name="Notas 4 3 3 2 2 6 3" xfId="37538" xr:uid="{00000000-0005-0000-0000-0000A5920000}"/>
    <cellStyle name="Notas 4 3 3 2 2 6 4" xfId="37539" xr:uid="{00000000-0005-0000-0000-0000A6920000}"/>
    <cellStyle name="Notas 4 3 3 2 2 6 5" xfId="37540" xr:uid="{00000000-0005-0000-0000-0000A7920000}"/>
    <cellStyle name="Notas 4 3 3 2 2 6 6" xfId="37541" xr:uid="{00000000-0005-0000-0000-0000A8920000}"/>
    <cellStyle name="Notas 4 3 3 2 2 7" xfId="37542" xr:uid="{00000000-0005-0000-0000-0000A9920000}"/>
    <cellStyle name="Notas 4 3 3 2 2 7 2" xfId="37543" xr:uid="{00000000-0005-0000-0000-0000AA920000}"/>
    <cellStyle name="Notas 4 3 3 2 2 7 3" xfId="37544" xr:uid="{00000000-0005-0000-0000-0000AB920000}"/>
    <cellStyle name="Notas 4 3 3 2 2 7 4" xfId="37545" xr:uid="{00000000-0005-0000-0000-0000AC920000}"/>
    <cellStyle name="Notas 4 3 3 2 2 7 5" xfId="37546" xr:uid="{00000000-0005-0000-0000-0000AD920000}"/>
    <cellStyle name="Notas 4 3 3 2 2 7 6" xfId="37547" xr:uid="{00000000-0005-0000-0000-0000AE920000}"/>
    <cellStyle name="Notas 4 3 3 2 2 8" xfId="37548" xr:uid="{00000000-0005-0000-0000-0000AF920000}"/>
    <cellStyle name="Notas 4 3 3 2 2 8 2" xfId="37549" xr:uid="{00000000-0005-0000-0000-0000B0920000}"/>
    <cellStyle name="Notas 4 3 3 2 2 8 3" xfId="37550" xr:uid="{00000000-0005-0000-0000-0000B1920000}"/>
    <cellStyle name="Notas 4 3 3 2 2 8 4" xfId="37551" xr:uid="{00000000-0005-0000-0000-0000B2920000}"/>
    <cellStyle name="Notas 4 3 3 2 2 8 5" xfId="37552" xr:uid="{00000000-0005-0000-0000-0000B3920000}"/>
    <cellStyle name="Notas 4 3 3 2 2 8 6" xfId="37553" xr:uid="{00000000-0005-0000-0000-0000B4920000}"/>
    <cellStyle name="Notas 4 3 3 2 2 9" xfId="37554" xr:uid="{00000000-0005-0000-0000-0000B5920000}"/>
    <cellStyle name="Notas 4 3 3 2 3" xfId="37555" xr:uid="{00000000-0005-0000-0000-0000B6920000}"/>
    <cellStyle name="Notas 4 3 3 2 3 2" xfId="37556" xr:uid="{00000000-0005-0000-0000-0000B7920000}"/>
    <cellStyle name="Notas 4 3 3 2 3 3" xfId="37557" xr:uid="{00000000-0005-0000-0000-0000B8920000}"/>
    <cellStyle name="Notas 4 3 3 2 3 4" xfId="37558" xr:uid="{00000000-0005-0000-0000-0000B9920000}"/>
    <cellStyle name="Notas 4 3 3 2 3 5" xfId="37559" xr:uid="{00000000-0005-0000-0000-0000BA920000}"/>
    <cellStyle name="Notas 4 3 3 2 3 6" xfId="37560" xr:uid="{00000000-0005-0000-0000-0000BB920000}"/>
    <cellStyle name="Notas 4 3 3 2 4" xfId="37561" xr:uid="{00000000-0005-0000-0000-0000BC920000}"/>
    <cellStyle name="Notas 4 3 3 2 4 2" xfId="37562" xr:uid="{00000000-0005-0000-0000-0000BD920000}"/>
    <cellStyle name="Notas 4 3 3 2 4 3" xfId="37563" xr:uid="{00000000-0005-0000-0000-0000BE920000}"/>
    <cellStyle name="Notas 4 3 3 2 4 4" xfId="37564" xr:uid="{00000000-0005-0000-0000-0000BF920000}"/>
    <cellStyle name="Notas 4 3 3 2 4 5" xfId="37565" xr:uid="{00000000-0005-0000-0000-0000C0920000}"/>
    <cellStyle name="Notas 4 3 3 2 4 6" xfId="37566" xr:uid="{00000000-0005-0000-0000-0000C1920000}"/>
    <cellStyle name="Notas 4 3 3 2 5" xfId="37567" xr:uid="{00000000-0005-0000-0000-0000C2920000}"/>
    <cellStyle name="Notas 4 3 3 2 5 2" xfId="37568" xr:uid="{00000000-0005-0000-0000-0000C3920000}"/>
    <cellStyle name="Notas 4 3 3 2 5 3" xfId="37569" xr:uid="{00000000-0005-0000-0000-0000C4920000}"/>
    <cellStyle name="Notas 4 3 3 2 5 4" xfId="37570" xr:uid="{00000000-0005-0000-0000-0000C5920000}"/>
    <cellStyle name="Notas 4 3 3 2 5 5" xfId="37571" xr:uid="{00000000-0005-0000-0000-0000C6920000}"/>
    <cellStyle name="Notas 4 3 3 2 5 6" xfId="37572" xr:uid="{00000000-0005-0000-0000-0000C7920000}"/>
    <cellStyle name="Notas 4 3 3 2 6" xfId="37573" xr:uid="{00000000-0005-0000-0000-0000C8920000}"/>
    <cellStyle name="Notas 4 3 3 2 6 2" xfId="37574" xr:uid="{00000000-0005-0000-0000-0000C9920000}"/>
    <cellStyle name="Notas 4 3 3 2 6 3" xfId="37575" xr:uid="{00000000-0005-0000-0000-0000CA920000}"/>
    <cellStyle name="Notas 4 3 3 2 6 4" xfId="37576" xr:uid="{00000000-0005-0000-0000-0000CB920000}"/>
    <cellStyle name="Notas 4 3 3 2 6 5" xfId="37577" xr:uid="{00000000-0005-0000-0000-0000CC920000}"/>
    <cellStyle name="Notas 4 3 3 2 6 6" xfId="37578" xr:uid="{00000000-0005-0000-0000-0000CD920000}"/>
    <cellStyle name="Notas 4 3 3 2 7" xfId="37579" xr:uid="{00000000-0005-0000-0000-0000CE920000}"/>
    <cellStyle name="Notas 4 3 3 2 7 2" xfId="37580" xr:uid="{00000000-0005-0000-0000-0000CF920000}"/>
    <cellStyle name="Notas 4 3 3 2 7 3" xfId="37581" xr:uid="{00000000-0005-0000-0000-0000D0920000}"/>
    <cellStyle name="Notas 4 3 3 2 7 4" xfId="37582" xr:uid="{00000000-0005-0000-0000-0000D1920000}"/>
    <cellStyle name="Notas 4 3 3 2 7 5" xfId="37583" xr:uid="{00000000-0005-0000-0000-0000D2920000}"/>
    <cellStyle name="Notas 4 3 3 2 7 6" xfId="37584" xr:uid="{00000000-0005-0000-0000-0000D3920000}"/>
    <cellStyle name="Notas 4 3 3 2 8" xfId="37585" xr:uid="{00000000-0005-0000-0000-0000D4920000}"/>
    <cellStyle name="Notas 4 3 3 2 8 2" xfId="37586" xr:uid="{00000000-0005-0000-0000-0000D5920000}"/>
    <cellStyle name="Notas 4 3 3 2 8 3" xfId="37587" xr:uid="{00000000-0005-0000-0000-0000D6920000}"/>
    <cellStyle name="Notas 4 3 3 2 8 4" xfId="37588" xr:uid="{00000000-0005-0000-0000-0000D7920000}"/>
    <cellStyle name="Notas 4 3 3 2 8 5" xfId="37589" xr:uid="{00000000-0005-0000-0000-0000D8920000}"/>
    <cellStyle name="Notas 4 3 3 2 8 6" xfId="37590" xr:uid="{00000000-0005-0000-0000-0000D9920000}"/>
    <cellStyle name="Notas 4 3 3 2 9" xfId="37591" xr:uid="{00000000-0005-0000-0000-0000DA920000}"/>
    <cellStyle name="Notas 4 3 3 2 9 2" xfId="37592" xr:uid="{00000000-0005-0000-0000-0000DB920000}"/>
    <cellStyle name="Notas 4 3 3 2 9 3" xfId="37593" xr:uid="{00000000-0005-0000-0000-0000DC920000}"/>
    <cellStyle name="Notas 4 3 3 2 9 4" xfId="37594" xr:uid="{00000000-0005-0000-0000-0000DD920000}"/>
    <cellStyle name="Notas 4 3 3 2 9 5" xfId="37595" xr:uid="{00000000-0005-0000-0000-0000DE920000}"/>
    <cellStyle name="Notas 4 3 3 2 9 6" xfId="37596" xr:uid="{00000000-0005-0000-0000-0000DF920000}"/>
    <cellStyle name="Notas 4 3 3 20" xfId="37597" xr:uid="{00000000-0005-0000-0000-0000E0920000}"/>
    <cellStyle name="Notas 4 3 3 3" xfId="37598" xr:uid="{00000000-0005-0000-0000-0000E1920000}"/>
    <cellStyle name="Notas 4 3 3 3 10" xfId="37599" xr:uid="{00000000-0005-0000-0000-0000E2920000}"/>
    <cellStyle name="Notas 4 3 3 3 11" xfId="37600" xr:uid="{00000000-0005-0000-0000-0000E3920000}"/>
    <cellStyle name="Notas 4 3 3 3 12" xfId="37601" xr:uid="{00000000-0005-0000-0000-0000E4920000}"/>
    <cellStyle name="Notas 4 3 3 3 13" xfId="37602" xr:uid="{00000000-0005-0000-0000-0000E5920000}"/>
    <cellStyle name="Notas 4 3 3 3 14" xfId="37603" xr:uid="{00000000-0005-0000-0000-0000E6920000}"/>
    <cellStyle name="Notas 4 3 3 3 2" xfId="37604" xr:uid="{00000000-0005-0000-0000-0000E7920000}"/>
    <cellStyle name="Notas 4 3 3 3 2 2" xfId="37605" xr:uid="{00000000-0005-0000-0000-0000E8920000}"/>
    <cellStyle name="Notas 4 3 3 3 2 3" xfId="37606" xr:uid="{00000000-0005-0000-0000-0000E9920000}"/>
    <cellStyle name="Notas 4 3 3 3 2 4" xfId="37607" xr:uid="{00000000-0005-0000-0000-0000EA920000}"/>
    <cellStyle name="Notas 4 3 3 3 2 5" xfId="37608" xr:uid="{00000000-0005-0000-0000-0000EB920000}"/>
    <cellStyle name="Notas 4 3 3 3 2 6" xfId="37609" xr:uid="{00000000-0005-0000-0000-0000EC920000}"/>
    <cellStyle name="Notas 4 3 3 3 3" xfId="37610" xr:uid="{00000000-0005-0000-0000-0000ED920000}"/>
    <cellStyle name="Notas 4 3 3 3 3 2" xfId="37611" xr:uid="{00000000-0005-0000-0000-0000EE920000}"/>
    <cellStyle name="Notas 4 3 3 3 3 3" xfId="37612" xr:uid="{00000000-0005-0000-0000-0000EF920000}"/>
    <cellStyle name="Notas 4 3 3 3 3 4" xfId="37613" xr:uid="{00000000-0005-0000-0000-0000F0920000}"/>
    <cellStyle name="Notas 4 3 3 3 3 5" xfId="37614" xr:uid="{00000000-0005-0000-0000-0000F1920000}"/>
    <cellStyle name="Notas 4 3 3 3 3 6" xfId="37615" xr:uid="{00000000-0005-0000-0000-0000F2920000}"/>
    <cellStyle name="Notas 4 3 3 3 4" xfId="37616" xr:uid="{00000000-0005-0000-0000-0000F3920000}"/>
    <cellStyle name="Notas 4 3 3 3 4 2" xfId="37617" xr:uid="{00000000-0005-0000-0000-0000F4920000}"/>
    <cellStyle name="Notas 4 3 3 3 4 3" xfId="37618" xr:uid="{00000000-0005-0000-0000-0000F5920000}"/>
    <cellStyle name="Notas 4 3 3 3 4 4" xfId="37619" xr:uid="{00000000-0005-0000-0000-0000F6920000}"/>
    <cellStyle name="Notas 4 3 3 3 4 5" xfId="37620" xr:uid="{00000000-0005-0000-0000-0000F7920000}"/>
    <cellStyle name="Notas 4 3 3 3 4 6" xfId="37621" xr:uid="{00000000-0005-0000-0000-0000F8920000}"/>
    <cellStyle name="Notas 4 3 3 3 5" xfId="37622" xr:uid="{00000000-0005-0000-0000-0000F9920000}"/>
    <cellStyle name="Notas 4 3 3 3 5 2" xfId="37623" xr:uid="{00000000-0005-0000-0000-0000FA920000}"/>
    <cellStyle name="Notas 4 3 3 3 5 3" xfId="37624" xr:uid="{00000000-0005-0000-0000-0000FB920000}"/>
    <cellStyle name="Notas 4 3 3 3 5 4" xfId="37625" xr:uid="{00000000-0005-0000-0000-0000FC920000}"/>
    <cellStyle name="Notas 4 3 3 3 5 5" xfId="37626" xr:uid="{00000000-0005-0000-0000-0000FD920000}"/>
    <cellStyle name="Notas 4 3 3 3 5 6" xfId="37627" xr:uid="{00000000-0005-0000-0000-0000FE920000}"/>
    <cellStyle name="Notas 4 3 3 3 6" xfId="37628" xr:uid="{00000000-0005-0000-0000-0000FF920000}"/>
    <cellStyle name="Notas 4 3 3 3 6 2" xfId="37629" xr:uid="{00000000-0005-0000-0000-000000930000}"/>
    <cellStyle name="Notas 4 3 3 3 6 3" xfId="37630" xr:uid="{00000000-0005-0000-0000-000001930000}"/>
    <cellStyle name="Notas 4 3 3 3 6 4" xfId="37631" xr:uid="{00000000-0005-0000-0000-000002930000}"/>
    <cellStyle name="Notas 4 3 3 3 6 5" xfId="37632" xr:uid="{00000000-0005-0000-0000-000003930000}"/>
    <cellStyle name="Notas 4 3 3 3 6 6" xfId="37633" xr:uid="{00000000-0005-0000-0000-000004930000}"/>
    <cellStyle name="Notas 4 3 3 3 7" xfId="37634" xr:uid="{00000000-0005-0000-0000-000005930000}"/>
    <cellStyle name="Notas 4 3 3 3 7 2" xfId="37635" xr:uid="{00000000-0005-0000-0000-000006930000}"/>
    <cellStyle name="Notas 4 3 3 3 7 3" xfId="37636" xr:uid="{00000000-0005-0000-0000-000007930000}"/>
    <cellStyle name="Notas 4 3 3 3 7 4" xfId="37637" xr:uid="{00000000-0005-0000-0000-000008930000}"/>
    <cellStyle name="Notas 4 3 3 3 7 5" xfId="37638" xr:uid="{00000000-0005-0000-0000-000009930000}"/>
    <cellStyle name="Notas 4 3 3 3 7 6" xfId="37639" xr:uid="{00000000-0005-0000-0000-00000A930000}"/>
    <cellStyle name="Notas 4 3 3 3 8" xfId="37640" xr:uid="{00000000-0005-0000-0000-00000B930000}"/>
    <cellStyle name="Notas 4 3 3 3 8 2" xfId="37641" xr:uid="{00000000-0005-0000-0000-00000C930000}"/>
    <cellStyle name="Notas 4 3 3 3 8 3" xfId="37642" xr:uid="{00000000-0005-0000-0000-00000D930000}"/>
    <cellStyle name="Notas 4 3 3 3 8 4" xfId="37643" xr:uid="{00000000-0005-0000-0000-00000E930000}"/>
    <cellStyle name="Notas 4 3 3 3 8 5" xfId="37644" xr:uid="{00000000-0005-0000-0000-00000F930000}"/>
    <cellStyle name="Notas 4 3 3 3 8 6" xfId="37645" xr:uid="{00000000-0005-0000-0000-000010930000}"/>
    <cellStyle name="Notas 4 3 3 3 9" xfId="37646" xr:uid="{00000000-0005-0000-0000-000011930000}"/>
    <cellStyle name="Notas 4 3 3 4" xfId="37647" xr:uid="{00000000-0005-0000-0000-000012930000}"/>
    <cellStyle name="Notas 4 3 3 4 10" xfId="37648" xr:uid="{00000000-0005-0000-0000-000013930000}"/>
    <cellStyle name="Notas 4 3 3 4 11" xfId="37649" xr:uid="{00000000-0005-0000-0000-000014930000}"/>
    <cellStyle name="Notas 4 3 3 4 12" xfId="37650" xr:uid="{00000000-0005-0000-0000-000015930000}"/>
    <cellStyle name="Notas 4 3 3 4 13" xfId="37651" xr:uid="{00000000-0005-0000-0000-000016930000}"/>
    <cellStyle name="Notas 4 3 3 4 2" xfId="37652" xr:uid="{00000000-0005-0000-0000-000017930000}"/>
    <cellStyle name="Notas 4 3 3 4 2 2" xfId="37653" xr:uid="{00000000-0005-0000-0000-000018930000}"/>
    <cellStyle name="Notas 4 3 3 4 2 3" xfId="37654" xr:uid="{00000000-0005-0000-0000-000019930000}"/>
    <cellStyle name="Notas 4 3 3 4 2 4" xfId="37655" xr:uid="{00000000-0005-0000-0000-00001A930000}"/>
    <cellStyle name="Notas 4 3 3 4 2 5" xfId="37656" xr:uid="{00000000-0005-0000-0000-00001B930000}"/>
    <cellStyle name="Notas 4 3 3 4 2 6" xfId="37657" xr:uid="{00000000-0005-0000-0000-00001C930000}"/>
    <cellStyle name="Notas 4 3 3 4 3" xfId="37658" xr:uid="{00000000-0005-0000-0000-00001D930000}"/>
    <cellStyle name="Notas 4 3 3 4 3 2" xfId="37659" xr:uid="{00000000-0005-0000-0000-00001E930000}"/>
    <cellStyle name="Notas 4 3 3 4 3 3" xfId="37660" xr:uid="{00000000-0005-0000-0000-00001F930000}"/>
    <cellStyle name="Notas 4 3 3 4 3 4" xfId="37661" xr:uid="{00000000-0005-0000-0000-000020930000}"/>
    <cellStyle name="Notas 4 3 3 4 3 5" xfId="37662" xr:uid="{00000000-0005-0000-0000-000021930000}"/>
    <cellStyle name="Notas 4 3 3 4 3 6" xfId="37663" xr:uid="{00000000-0005-0000-0000-000022930000}"/>
    <cellStyle name="Notas 4 3 3 4 4" xfId="37664" xr:uid="{00000000-0005-0000-0000-000023930000}"/>
    <cellStyle name="Notas 4 3 3 4 4 2" xfId="37665" xr:uid="{00000000-0005-0000-0000-000024930000}"/>
    <cellStyle name="Notas 4 3 3 4 4 3" xfId="37666" xr:uid="{00000000-0005-0000-0000-000025930000}"/>
    <cellStyle name="Notas 4 3 3 4 4 4" xfId="37667" xr:uid="{00000000-0005-0000-0000-000026930000}"/>
    <cellStyle name="Notas 4 3 3 4 4 5" xfId="37668" xr:uid="{00000000-0005-0000-0000-000027930000}"/>
    <cellStyle name="Notas 4 3 3 4 4 6" xfId="37669" xr:uid="{00000000-0005-0000-0000-000028930000}"/>
    <cellStyle name="Notas 4 3 3 4 5" xfId="37670" xr:uid="{00000000-0005-0000-0000-000029930000}"/>
    <cellStyle name="Notas 4 3 3 4 5 2" xfId="37671" xr:uid="{00000000-0005-0000-0000-00002A930000}"/>
    <cellStyle name="Notas 4 3 3 4 5 3" xfId="37672" xr:uid="{00000000-0005-0000-0000-00002B930000}"/>
    <cellStyle name="Notas 4 3 3 4 5 4" xfId="37673" xr:uid="{00000000-0005-0000-0000-00002C930000}"/>
    <cellStyle name="Notas 4 3 3 4 5 5" xfId="37674" xr:uid="{00000000-0005-0000-0000-00002D930000}"/>
    <cellStyle name="Notas 4 3 3 4 5 6" xfId="37675" xr:uid="{00000000-0005-0000-0000-00002E930000}"/>
    <cellStyle name="Notas 4 3 3 4 6" xfId="37676" xr:uid="{00000000-0005-0000-0000-00002F930000}"/>
    <cellStyle name="Notas 4 3 3 4 6 2" xfId="37677" xr:uid="{00000000-0005-0000-0000-000030930000}"/>
    <cellStyle name="Notas 4 3 3 4 6 3" xfId="37678" xr:uid="{00000000-0005-0000-0000-000031930000}"/>
    <cellStyle name="Notas 4 3 3 4 6 4" xfId="37679" xr:uid="{00000000-0005-0000-0000-000032930000}"/>
    <cellStyle name="Notas 4 3 3 4 6 5" xfId="37680" xr:uid="{00000000-0005-0000-0000-000033930000}"/>
    <cellStyle name="Notas 4 3 3 4 6 6" xfId="37681" xr:uid="{00000000-0005-0000-0000-000034930000}"/>
    <cellStyle name="Notas 4 3 3 4 7" xfId="37682" xr:uid="{00000000-0005-0000-0000-000035930000}"/>
    <cellStyle name="Notas 4 3 3 4 7 2" xfId="37683" xr:uid="{00000000-0005-0000-0000-000036930000}"/>
    <cellStyle name="Notas 4 3 3 4 7 3" xfId="37684" xr:uid="{00000000-0005-0000-0000-000037930000}"/>
    <cellStyle name="Notas 4 3 3 4 7 4" xfId="37685" xr:uid="{00000000-0005-0000-0000-000038930000}"/>
    <cellStyle name="Notas 4 3 3 4 7 5" xfId="37686" xr:uid="{00000000-0005-0000-0000-000039930000}"/>
    <cellStyle name="Notas 4 3 3 4 7 6" xfId="37687" xr:uid="{00000000-0005-0000-0000-00003A930000}"/>
    <cellStyle name="Notas 4 3 3 4 8" xfId="37688" xr:uid="{00000000-0005-0000-0000-00003B930000}"/>
    <cellStyle name="Notas 4 3 3 4 8 2" xfId="37689" xr:uid="{00000000-0005-0000-0000-00003C930000}"/>
    <cellStyle name="Notas 4 3 3 4 8 3" xfId="37690" xr:uid="{00000000-0005-0000-0000-00003D930000}"/>
    <cellStyle name="Notas 4 3 3 4 8 4" xfId="37691" xr:uid="{00000000-0005-0000-0000-00003E930000}"/>
    <cellStyle name="Notas 4 3 3 4 8 5" xfId="37692" xr:uid="{00000000-0005-0000-0000-00003F930000}"/>
    <cellStyle name="Notas 4 3 3 4 8 6" xfId="37693" xr:uid="{00000000-0005-0000-0000-000040930000}"/>
    <cellStyle name="Notas 4 3 3 4 9" xfId="37694" xr:uid="{00000000-0005-0000-0000-000041930000}"/>
    <cellStyle name="Notas 4 3 3 5" xfId="37695" xr:uid="{00000000-0005-0000-0000-000042930000}"/>
    <cellStyle name="Notas 4 3 3 5 10" xfId="37696" xr:uid="{00000000-0005-0000-0000-000043930000}"/>
    <cellStyle name="Notas 4 3 3 5 11" xfId="37697" xr:uid="{00000000-0005-0000-0000-000044930000}"/>
    <cellStyle name="Notas 4 3 3 5 12" xfId="37698" xr:uid="{00000000-0005-0000-0000-000045930000}"/>
    <cellStyle name="Notas 4 3 3 5 13" xfId="37699" xr:uid="{00000000-0005-0000-0000-000046930000}"/>
    <cellStyle name="Notas 4 3 3 5 2" xfId="37700" xr:uid="{00000000-0005-0000-0000-000047930000}"/>
    <cellStyle name="Notas 4 3 3 5 2 2" xfId="37701" xr:uid="{00000000-0005-0000-0000-000048930000}"/>
    <cellStyle name="Notas 4 3 3 5 2 3" xfId="37702" xr:uid="{00000000-0005-0000-0000-000049930000}"/>
    <cellStyle name="Notas 4 3 3 5 2 4" xfId="37703" xr:uid="{00000000-0005-0000-0000-00004A930000}"/>
    <cellStyle name="Notas 4 3 3 5 2 5" xfId="37704" xr:uid="{00000000-0005-0000-0000-00004B930000}"/>
    <cellStyle name="Notas 4 3 3 5 2 6" xfId="37705" xr:uid="{00000000-0005-0000-0000-00004C930000}"/>
    <cellStyle name="Notas 4 3 3 5 3" xfId="37706" xr:uid="{00000000-0005-0000-0000-00004D930000}"/>
    <cellStyle name="Notas 4 3 3 5 3 2" xfId="37707" xr:uid="{00000000-0005-0000-0000-00004E930000}"/>
    <cellStyle name="Notas 4 3 3 5 3 3" xfId="37708" xr:uid="{00000000-0005-0000-0000-00004F930000}"/>
    <cellStyle name="Notas 4 3 3 5 3 4" xfId="37709" xr:uid="{00000000-0005-0000-0000-000050930000}"/>
    <cellStyle name="Notas 4 3 3 5 3 5" xfId="37710" xr:uid="{00000000-0005-0000-0000-000051930000}"/>
    <cellStyle name="Notas 4 3 3 5 3 6" xfId="37711" xr:uid="{00000000-0005-0000-0000-000052930000}"/>
    <cellStyle name="Notas 4 3 3 5 4" xfId="37712" xr:uid="{00000000-0005-0000-0000-000053930000}"/>
    <cellStyle name="Notas 4 3 3 5 4 2" xfId="37713" xr:uid="{00000000-0005-0000-0000-000054930000}"/>
    <cellStyle name="Notas 4 3 3 5 4 3" xfId="37714" xr:uid="{00000000-0005-0000-0000-000055930000}"/>
    <cellStyle name="Notas 4 3 3 5 4 4" xfId="37715" xr:uid="{00000000-0005-0000-0000-000056930000}"/>
    <cellStyle name="Notas 4 3 3 5 4 5" xfId="37716" xr:uid="{00000000-0005-0000-0000-000057930000}"/>
    <cellStyle name="Notas 4 3 3 5 4 6" xfId="37717" xr:uid="{00000000-0005-0000-0000-000058930000}"/>
    <cellStyle name="Notas 4 3 3 5 5" xfId="37718" xr:uid="{00000000-0005-0000-0000-000059930000}"/>
    <cellStyle name="Notas 4 3 3 5 5 2" xfId="37719" xr:uid="{00000000-0005-0000-0000-00005A930000}"/>
    <cellStyle name="Notas 4 3 3 5 5 3" xfId="37720" xr:uid="{00000000-0005-0000-0000-00005B930000}"/>
    <cellStyle name="Notas 4 3 3 5 5 4" xfId="37721" xr:uid="{00000000-0005-0000-0000-00005C930000}"/>
    <cellStyle name="Notas 4 3 3 5 5 5" xfId="37722" xr:uid="{00000000-0005-0000-0000-00005D930000}"/>
    <cellStyle name="Notas 4 3 3 5 5 6" xfId="37723" xr:uid="{00000000-0005-0000-0000-00005E930000}"/>
    <cellStyle name="Notas 4 3 3 5 6" xfId="37724" xr:uid="{00000000-0005-0000-0000-00005F930000}"/>
    <cellStyle name="Notas 4 3 3 5 6 2" xfId="37725" xr:uid="{00000000-0005-0000-0000-000060930000}"/>
    <cellStyle name="Notas 4 3 3 5 6 3" xfId="37726" xr:uid="{00000000-0005-0000-0000-000061930000}"/>
    <cellStyle name="Notas 4 3 3 5 6 4" xfId="37727" xr:uid="{00000000-0005-0000-0000-000062930000}"/>
    <cellStyle name="Notas 4 3 3 5 6 5" xfId="37728" xr:uid="{00000000-0005-0000-0000-000063930000}"/>
    <cellStyle name="Notas 4 3 3 5 6 6" xfId="37729" xr:uid="{00000000-0005-0000-0000-000064930000}"/>
    <cellStyle name="Notas 4 3 3 5 7" xfId="37730" xr:uid="{00000000-0005-0000-0000-000065930000}"/>
    <cellStyle name="Notas 4 3 3 5 7 2" xfId="37731" xr:uid="{00000000-0005-0000-0000-000066930000}"/>
    <cellStyle name="Notas 4 3 3 5 7 3" xfId="37732" xr:uid="{00000000-0005-0000-0000-000067930000}"/>
    <cellStyle name="Notas 4 3 3 5 7 4" xfId="37733" xr:uid="{00000000-0005-0000-0000-000068930000}"/>
    <cellStyle name="Notas 4 3 3 5 7 5" xfId="37734" xr:uid="{00000000-0005-0000-0000-000069930000}"/>
    <cellStyle name="Notas 4 3 3 5 7 6" xfId="37735" xr:uid="{00000000-0005-0000-0000-00006A930000}"/>
    <cellStyle name="Notas 4 3 3 5 8" xfId="37736" xr:uid="{00000000-0005-0000-0000-00006B930000}"/>
    <cellStyle name="Notas 4 3 3 5 8 2" xfId="37737" xr:uid="{00000000-0005-0000-0000-00006C930000}"/>
    <cellStyle name="Notas 4 3 3 5 8 3" xfId="37738" xr:uid="{00000000-0005-0000-0000-00006D930000}"/>
    <cellStyle name="Notas 4 3 3 5 8 4" xfId="37739" xr:uid="{00000000-0005-0000-0000-00006E930000}"/>
    <cellStyle name="Notas 4 3 3 5 8 5" xfId="37740" xr:uid="{00000000-0005-0000-0000-00006F930000}"/>
    <cellStyle name="Notas 4 3 3 5 8 6" xfId="37741" xr:uid="{00000000-0005-0000-0000-000070930000}"/>
    <cellStyle name="Notas 4 3 3 5 9" xfId="37742" xr:uid="{00000000-0005-0000-0000-000071930000}"/>
    <cellStyle name="Notas 4 3 3 6" xfId="37743" xr:uid="{00000000-0005-0000-0000-000072930000}"/>
    <cellStyle name="Notas 4 3 3 6 10" xfId="37744" xr:uid="{00000000-0005-0000-0000-000073930000}"/>
    <cellStyle name="Notas 4 3 3 6 11" xfId="37745" xr:uid="{00000000-0005-0000-0000-000074930000}"/>
    <cellStyle name="Notas 4 3 3 6 12" xfId="37746" xr:uid="{00000000-0005-0000-0000-000075930000}"/>
    <cellStyle name="Notas 4 3 3 6 13" xfId="37747" xr:uid="{00000000-0005-0000-0000-000076930000}"/>
    <cellStyle name="Notas 4 3 3 6 2" xfId="37748" xr:uid="{00000000-0005-0000-0000-000077930000}"/>
    <cellStyle name="Notas 4 3 3 6 2 2" xfId="37749" xr:uid="{00000000-0005-0000-0000-000078930000}"/>
    <cellStyle name="Notas 4 3 3 6 2 3" xfId="37750" xr:uid="{00000000-0005-0000-0000-000079930000}"/>
    <cellStyle name="Notas 4 3 3 6 2 4" xfId="37751" xr:uid="{00000000-0005-0000-0000-00007A930000}"/>
    <cellStyle name="Notas 4 3 3 6 2 5" xfId="37752" xr:uid="{00000000-0005-0000-0000-00007B930000}"/>
    <cellStyle name="Notas 4 3 3 6 2 6" xfId="37753" xr:uid="{00000000-0005-0000-0000-00007C930000}"/>
    <cellStyle name="Notas 4 3 3 6 3" xfId="37754" xr:uid="{00000000-0005-0000-0000-00007D930000}"/>
    <cellStyle name="Notas 4 3 3 6 3 2" xfId="37755" xr:uid="{00000000-0005-0000-0000-00007E930000}"/>
    <cellStyle name="Notas 4 3 3 6 3 3" xfId="37756" xr:uid="{00000000-0005-0000-0000-00007F930000}"/>
    <cellStyle name="Notas 4 3 3 6 3 4" xfId="37757" xr:uid="{00000000-0005-0000-0000-000080930000}"/>
    <cellStyle name="Notas 4 3 3 6 3 5" xfId="37758" xr:uid="{00000000-0005-0000-0000-000081930000}"/>
    <cellStyle name="Notas 4 3 3 6 3 6" xfId="37759" xr:uid="{00000000-0005-0000-0000-000082930000}"/>
    <cellStyle name="Notas 4 3 3 6 4" xfId="37760" xr:uid="{00000000-0005-0000-0000-000083930000}"/>
    <cellStyle name="Notas 4 3 3 6 4 2" xfId="37761" xr:uid="{00000000-0005-0000-0000-000084930000}"/>
    <cellStyle name="Notas 4 3 3 6 4 3" xfId="37762" xr:uid="{00000000-0005-0000-0000-000085930000}"/>
    <cellStyle name="Notas 4 3 3 6 4 4" xfId="37763" xr:uid="{00000000-0005-0000-0000-000086930000}"/>
    <cellStyle name="Notas 4 3 3 6 4 5" xfId="37764" xr:uid="{00000000-0005-0000-0000-000087930000}"/>
    <cellStyle name="Notas 4 3 3 6 4 6" xfId="37765" xr:uid="{00000000-0005-0000-0000-000088930000}"/>
    <cellStyle name="Notas 4 3 3 6 5" xfId="37766" xr:uid="{00000000-0005-0000-0000-000089930000}"/>
    <cellStyle name="Notas 4 3 3 6 5 2" xfId="37767" xr:uid="{00000000-0005-0000-0000-00008A930000}"/>
    <cellStyle name="Notas 4 3 3 6 5 3" xfId="37768" xr:uid="{00000000-0005-0000-0000-00008B930000}"/>
    <cellStyle name="Notas 4 3 3 6 5 4" xfId="37769" xr:uid="{00000000-0005-0000-0000-00008C930000}"/>
    <cellStyle name="Notas 4 3 3 6 5 5" xfId="37770" xr:uid="{00000000-0005-0000-0000-00008D930000}"/>
    <cellStyle name="Notas 4 3 3 6 5 6" xfId="37771" xr:uid="{00000000-0005-0000-0000-00008E930000}"/>
    <cellStyle name="Notas 4 3 3 6 6" xfId="37772" xr:uid="{00000000-0005-0000-0000-00008F930000}"/>
    <cellStyle name="Notas 4 3 3 6 6 2" xfId="37773" xr:uid="{00000000-0005-0000-0000-000090930000}"/>
    <cellStyle name="Notas 4 3 3 6 6 3" xfId="37774" xr:uid="{00000000-0005-0000-0000-000091930000}"/>
    <cellStyle name="Notas 4 3 3 6 6 4" xfId="37775" xr:uid="{00000000-0005-0000-0000-000092930000}"/>
    <cellStyle name="Notas 4 3 3 6 6 5" xfId="37776" xr:uid="{00000000-0005-0000-0000-000093930000}"/>
    <cellStyle name="Notas 4 3 3 6 6 6" xfId="37777" xr:uid="{00000000-0005-0000-0000-000094930000}"/>
    <cellStyle name="Notas 4 3 3 6 7" xfId="37778" xr:uid="{00000000-0005-0000-0000-000095930000}"/>
    <cellStyle name="Notas 4 3 3 6 7 2" xfId="37779" xr:uid="{00000000-0005-0000-0000-000096930000}"/>
    <cellStyle name="Notas 4 3 3 6 7 3" xfId="37780" xr:uid="{00000000-0005-0000-0000-000097930000}"/>
    <cellStyle name="Notas 4 3 3 6 7 4" xfId="37781" xr:uid="{00000000-0005-0000-0000-000098930000}"/>
    <cellStyle name="Notas 4 3 3 6 7 5" xfId="37782" xr:uid="{00000000-0005-0000-0000-000099930000}"/>
    <cellStyle name="Notas 4 3 3 6 7 6" xfId="37783" xr:uid="{00000000-0005-0000-0000-00009A930000}"/>
    <cellStyle name="Notas 4 3 3 6 8" xfId="37784" xr:uid="{00000000-0005-0000-0000-00009B930000}"/>
    <cellStyle name="Notas 4 3 3 6 8 2" xfId="37785" xr:uid="{00000000-0005-0000-0000-00009C930000}"/>
    <cellStyle name="Notas 4 3 3 6 8 3" xfId="37786" xr:uid="{00000000-0005-0000-0000-00009D930000}"/>
    <cellStyle name="Notas 4 3 3 6 8 4" xfId="37787" xr:uid="{00000000-0005-0000-0000-00009E930000}"/>
    <cellStyle name="Notas 4 3 3 6 8 5" xfId="37788" xr:uid="{00000000-0005-0000-0000-00009F930000}"/>
    <cellStyle name="Notas 4 3 3 6 8 6" xfId="37789" xr:uid="{00000000-0005-0000-0000-0000A0930000}"/>
    <cellStyle name="Notas 4 3 3 6 9" xfId="37790" xr:uid="{00000000-0005-0000-0000-0000A1930000}"/>
    <cellStyle name="Notas 4 3 3 7" xfId="37791" xr:uid="{00000000-0005-0000-0000-0000A2930000}"/>
    <cellStyle name="Notas 4 3 3 7 10" xfId="37792" xr:uid="{00000000-0005-0000-0000-0000A3930000}"/>
    <cellStyle name="Notas 4 3 3 7 11" xfId="37793" xr:uid="{00000000-0005-0000-0000-0000A4930000}"/>
    <cellStyle name="Notas 4 3 3 7 12" xfId="37794" xr:uid="{00000000-0005-0000-0000-0000A5930000}"/>
    <cellStyle name="Notas 4 3 3 7 13" xfId="37795" xr:uid="{00000000-0005-0000-0000-0000A6930000}"/>
    <cellStyle name="Notas 4 3 3 7 2" xfId="37796" xr:uid="{00000000-0005-0000-0000-0000A7930000}"/>
    <cellStyle name="Notas 4 3 3 7 2 2" xfId="37797" xr:uid="{00000000-0005-0000-0000-0000A8930000}"/>
    <cellStyle name="Notas 4 3 3 7 2 3" xfId="37798" xr:uid="{00000000-0005-0000-0000-0000A9930000}"/>
    <cellStyle name="Notas 4 3 3 7 2 4" xfId="37799" xr:uid="{00000000-0005-0000-0000-0000AA930000}"/>
    <cellStyle name="Notas 4 3 3 7 2 5" xfId="37800" xr:uid="{00000000-0005-0000-0000-0000AB930000}"/>
    <cellStyle name="Notas 4 3 3 7 2 6" xfId="37801" xr:uid="{00000000-0005-0000-0000-0000AC930000}"/>
    <cellStyle name="Notas 4 3 3 7 3" xfId="37802" xr:uid="{00000000-0005-0000-0000-0000AD930000}"/>
    <cellStyle name="Notas 4 3 3 7 3 2" xfId="37803" xr:uid="{00000000-0005-0000-0000-0000AE930000}"/>
    <cellStyle name="Notas 4 3 3 7 3 3" xfId="37804" xr:uid="{00000000-0005-0000-0000-0000AF930000}"/>
    <cellStyle name="Notas 4 3 3 7 3 4" xfId="37805" xr:uid="{00000000-0005-0000-0000-0000B0930000}"/>
    <cellStyle name="Notas 4 3 3 7 3 5" xfId="37806" xr:uid="{00000000-0005-0000-0000-0000B1930000}"/>
    <cellStyle name="Notas 4 3 3 7 3 6" xfId="37807" xr:uid="{00000000-0005-0000-0000-0000B2930000}"/>
    <cellStyle name="Notas 4 3 3 7 4" xfId="37808" xr:uid="{00000000-0005-0000-0000-0000B3930000}"/>
    <cellStyle name="Notas 4 3 3 7 4 2" xfId="37809" xr:uid="{00000000-0005-0000-0000-0000B4930000}"/>
    <cellStyle name="Notas 4 3 3 7 4 3" xfId="37810" xr:uid="{00000000-0005-0000-0000-0000B5930000}"/>
    <cellStyle name="Notas 4 3 3 7 4 4" xfId="37811" xr:uid="{00000000-0005-0000-0000-0000B6930000}"/>
    <cellStyle name="Notas 4 3 3 7 4 5" xfId="37812" xr:uid="{00000000-0005-0000-0000-0000B7930000}"/>
    <cellStyle name="Notas 4 3 3 7 4 6" xfId="37813" xr:uid="{00000000-0005-0000-0000-0000B8930000}"/>
    <cellStyle name="Notas 4 3 3 7 5" xfId="37814" xr:uid="{00000000-0005-0000-0000-0000B9930000}"/>
    <cellStyle name="Notas 4 3 3 7 5 2" xfId="37815" xr:uid="{00000000-0005-0000-0000-0000BA930000}"/>
    <cellStyle name="Notas 4 3 3 7 5 3" xfId="37816" xr:uid="{00000000-0005-0000-0000-0000BB930000}"/>
    <cellStyle name="Notas 4 3 3 7 5 4" xfId="37817" xr:uid="{00000000-0005-0000-0000-0000BC930000}"/>
    <cellStyle name="Notas 4 3 3 7 5 5" xfId="37818" xr:uid="{00000000-0005-0000-0000-0000BD930000}"/>
    <cellStyle name="Notas 4 3 3 7 5 6" xfId="37819" xr:uid="{00000000-0005-0000-0000-0000BE930000}"/>
    <cellStyle name="Notas 4 3 3 7 6" xfId="37820" xr:uid="{00000000-0005-0000-0000-0000BF930000}"/>
    <cellStyle name="Notas 4 3 3 7 6 2" xfId="37821" xr:uid="{00000000-0005-0000-0000-0000C0930000}"/>
    <cellStyle name="Notas 4 3 3 7 6 3" xfId="37822" xr:uid="{00000000-0005-0000-0000-0000C1930000}"/>
    <cellStyle name="Notas 4 3 3 7 6 4" xfId="37823" xr:uid="{00000000-0005-0000-0000-0000C2930000}"/>
    <cellStyle name="Notas 4 3 3 7 6 5" xfId="37824" xr:uid="{00000000-0005-0000-0000-0000C3930000}"/>
    <cellStyle name="Notas 4 3 3 7 6 6" xfId="37825" xr:uid="{00000000-0005-0000-0000-0000C4930000}"/>
    <cellStyle name="Notas 4 3 3 7 7" xfId="37826" xr:uid="{00000000-0005-0000-0000-0000C5930000}"/>
    <cellStyle name="Notas 4 3 3 7 7 2" xfId="37827" xr:uid="{00000000-0005-0000-0000-0000C6930000}"/>
    <cellStyle name="Notas 4 3 3 7 7 3" xfId="37828" xr:uid="{00000000-0005-0000-0000-0000C7930000}"/>
    <cellStyle name="Notas 4 3 3 7 7 4" xfId="37829" xr:uid="{00000000-0005-0000-0000-0000C8930000}"/>
    <cellStyle name="Notas 4 3 3 7 7 5" xfId="37830" xr:uid="{00000000-0005-0000-0000-0000C9930000}"/>
    <cellStyle name="Notas 4 3 3 7 7 6" xfId="37831" xr:uid="{00000000-0005-0000-0000-0000CA930000}"/>
    <cellStyle name="Notas 4 3 3 7 8" xfId="37832" xr:uid="{00000000-0005-0000-0000-0000CB930000}"/>
    <cellStyle name="Notas 4 3 3 7 8 2" xfId="37833" xr:uid="{00000000-0005-0000-0000-0000CC930000}"/>
    <cellStyle name="Notas 4 3 3 7 8 3" xfId="37834" xr:uid="{00000000-0005-0000-0000-0000CD930000}"/>
    <cellStyle name="Notas 4 3 3 7 8 4" xfId="37835" xr:uid="{00000000-0005-0000-0000-0000CE930000}"/>
    <cellStyle name="Notas 4 3 3 7 8 5" xfId="37836" xr:uid="{00000000-0005-0000-0000-0000CF930000}"/>
    <cellStyle name="Notas 4 3 3 7 8 6" xfId="37837" xr:uid="{00000000-0005-0000-0000-0000D0930000}"/>
    <cellStyle name="Notas 4 3 3 7 9" xfId="37838" xr:uid="{00000000-0005-0000-0000-0000D1930000}"/>
    <cellStyle name="Notas 4 3 3 8" xfId="37839" xr:uid="{00000000-0005-0000-0000-0000D2930000}"/>
    <cellStyle name="Notas 4 3 3 8 2" xfId="37840" xr:uid="{00000000-0005-0000-0000-0000D3930000}"/>
    <cellStyle name="Notas 4 3 3 8 3" xfId="37841" xr:uid="{00000000-0005-0000-0000-0000D4930000}"/>
    <cellStyle name="Notas 4 3 3 8 4" xfId="37842" xr:uid="{00000000-0005-0000-0000-0000D5930000}"/>
    <cellStyle name="Notas 4 3 3 8 5" xfId="37843" xr:uid="{00000000-0005-0000-0000-0000D6930000}"/>
    <cellStyle name="Notas 4 3 3 8 6" xfId="37844" xr:uid="{00000000-0005-0000-0000-0000D7930000}"/>
    <cellStyle name="Notas 4 3 3 9" xfId="37845" xr:uid="{00000000-0005-0000-0000-0000D8930000}"/>
    <cellStyle name="Notas 4 3 3 9 2" xfId="37846" xr:uid="{00000000-0005-0000-0000-0000D9930000}"/>
    <cellStyle name="Notas 4 3 3 9 3" xfId="37847" xr:uid="{00000000-0005-0000-0000-0000DA930000}"/>
    <cellStyle name="Notas 4 3 3 9 4" xfId="37848" xr:uid="{00000000-0005-0000-0000-0000DB930000}"/>
    <cellStyle name="Notas 4 3 3 9 5" xfId="37849" xr:uid="{00000000-0005-0000-0000-0000DC930000}"/>
    <cellStyle name="Notas 4 3 3 9 6" xfId="37850" xr:uid="{00000000-0005-0000-0000-0000DD930000}"/>
    <cellStyle name="Notas 4 3 4" xfId="37851" xr:uid="{00000000-0005-0000-0000-0000DE930000}"/>
    <cellStyle name="Notas 4 3 4 10" xfId="37852" xr:uid="{00000000-0005-0000-0000-0000DF930000}"/>
    <cellStyle name="Notas 4 3 4 11" xfId="37853" xr:uid="{00000000-0005-0000-0000-0000E0930000}"/>
    <cellStyle name="Notas 4 3 4 12" xfId="37854" xr:uid="{00000000-0005-0000-0000-0000E1930000}"/>
    <cellStyle name="Notas 4 3 4 13" xfId="37855" xr:uid="{00000000-0005-0000-0000-0000E2930000}"/>
    <cellStyle name="Notas 4 3 4 14" xfId="37856" xr:uid="{00000000-0005-0000-0000-0000E3930000}"/>
    <cellStyle name="Notas 4 3 4 15" xfId="37857" xr:uid="{00000000-0005-0000-0000-0000E4930000}"/>
    <cellStyle name="Notas 4 3 4 2" xfId="37858" xr:uid="{00000000-0005-0000-0000-0000E5930000}"/>
    <cellStyle name="Notas 4 3 4 2 10" xfId="37859" xr:uid="{00000000-0005-0000-0000-0000E6930000}"/>
    <cellStyle name="Notas 4 3 4 2 11" xfId="37860" xr:uid="{00000000-0005-0000-0000-0000E7930000}"/>
    <cellStyle name="Notas 4 3 4 2 12" xfId="37861" xr:uid="{00000000-0005-0000-0000-0000E8930000}"/>
    <cellStyle name="Notas 4 3 4 2 13" xfId="37862" xr:uid="{00000000-0005-0000-0000-0000E9930000}"/>
    <cellStyle name="Notas 4 3 4 2 14" xfId="37863" xr:uid="{00000000-0005-0000-0000-0000EA930000}"/>
    <cellStyle name="Notas 4 3 4 2 2" xfId="37864" xr:uid="{00000000-0005-0000-0000-0000EB930000}"/>
    <cellStyle name="Notas 4 3 4 2 2 2" xfId="37865" xr:uid="{00000000-0005-0000-0000-0000EC930000}"/>
    <cellStyle name="Notas 4 3 4 2 2 3" xfId="37866" xr:uid="{00000000-0005-0000-0000-0000ED930000}"/>
    <cellStyle name="Notas 4 3 4 2 2 4" xfId="37867" xr:uid="{00000000-0005-0000-0000-0000EE930000}"/>
    <cellStyle name="Notas 4 3 4 2 2 5" xfId="37868" xr:uid="{00000000-0005-0000-0000-0000EF930000}"/>
    <cellStyle name="Notas 4 3 4 2 2 6" xfId="37869" xr:uid="{00000000-0005-0000-0000-0000F0930000}"/>
    <cellStyle name="Notas 4 3 4 2 3" xfId="37870" xr:uid="{00000000-0005-0000-0000-0000F1930000}"/>
    <cellStyle name="Notas 4 3 4 2 3 2" xfId="37871" xr:uid="{00000000-0005-0000-0000-0000F2930000}"/>
    <cellStyle name="Notas 4 3 4 2 3 3" xfId="37872" xr:uid="{00000000-0005-0000-0000-0000F3930000}"/>
    <cellStyle name="Notas 4 3 4 2 3 4" xfId="37873" xr:uid="{00000000-0005-0000-0000-0000F4930000}"/>
    <cellStyle name="Notas 4 3 4 2 3 5" xfId="37874" xr:uid="{00000000-0005-0000-0000-0000F5930000}"/>
    <cellStyle name="Notas 4 3 4 2 3 6" xfId="37875" xr:uid="{00000000-0005-0000-0000-0000F6930000}"/>
    <cellStyle name="Notas 4 3 4 2 4" xfId="37876" xr:uid="{00000000-0005-0000-0000-0000F7930000}"/>
    <cellStyle name="Notas 4 3 4 2 4 2" xfId="37877" xr:uid="{00000000-0005-0000-0000-0000F8930000}"/>
    <cellStyle name="Notas 4 3 4 2 4 3" xfId="37878" xr:uid="{00000000-0005-0000-0000-0000F9930000}"/>
    <cellStyle name="Notas 4 3 4 2 4 4" xfId="37879" xr:uid="{00000000-0005-0000-0000-0000FA930000}"/>
    <cellStyle name="Notas 4 3 4 2 4 5" xfId="37880" xr:uid="{00000000-0005-0000-0000-0000FB930000}"/>
    <cellStyle name="Notas 4 3 4 2 4 6" xfId="37881" xr:uid="{00000000-0005-0000-0000-0000FC930000}"/>
    <cellStyle name="Notas 4 3 4 2 5" xfId="37882" xr:uid="{00000000-0005-0000-0000-0000FD930000}"/>
    <cellStyle name="Notas 4 3 4 2 5 2" xfId="37883" xr:uid="{00000000-0005-0000-0000-0000FE930000}"/>
    <cellStyle name="Notas 4 3 4 2 5 3" xfId="37884" xr:uid="{00000000-0005-0000-0000-0000FF930000}"/>
    <cellStyle name="Notas 4 3 4 2 5 4" xfId="37885" xr:uid="{00000000-0005-0000-0000-000000940000}"/>
    <cellStyle name="Notas 4 3 4 2 5 5" xfId="37886" xr:uid="{00000000-0005-0000-0000-000001940000}"/>
    <cellStyle name="Notas 4 3 4 2 5 6" xfId="37887" xr:uid="{00000000-0005-0000-0000-000002940000}"/>
    <cellStyle name="Notas 4 3 4 2 6" xfId="37888" xr:uid="{00000000-0005-0000-0000-000003940000}"/>
    <cellStyle name="Notas 4 3 4 2 6 2" xfId="37889" xr:uid="{00000000-0005-0000-0000-000004940000}"/>
    <cellStyle name="Notas 4 3 4 2 6 3" xfId="37890" xr:uid="{00000000-0005-0000-0000-000005940000}"/>
    <cellStyle name="Notas 4 3 4 2 6 4" xfId="37891" xr:uid="{00000000-0005-0000-0000-000006940000}"/>
    <cellStyle name="Notas 4 3 4 2 6 5" xfId="37892" xr:uid="{00000000-0005-0000-0000-000007940000}"/>
    <cellStyle name="Notas 4 3 4 2 6 6" xfId="37893" xr:uid="{00000000-0005-0000-0000-000008940000}"/>
    <cellStyle name="Notas 4 3 4 2 7" xfId="37894" xr:uid="{00000000-0005-0000-0000-000009940000}"/>
    <cellStyle name="Notas 4 3 4 2 7 2" xfId="37895" xr:uid="{00000000-0005-0000-0000-00000A940000}"/>
    <cellStyle name="Notas 4 3 4 2 7 3" xfId="37896" xr:uid="{00000000-0005-0000-0000-00000B940000}"/>
    <cellStyle name="Notas 4 3 4 2 7 4" xfId="37897" xr:uid="{00000000-0005-0000-0000-00000C940000}"/>
    <cellStyle name="Notas 4 3 4 2 7 5" xfId="37898" xr:uid="{00000000-0005-0000-0000-00000D940000}"/>
    <cellStyle name="Notas 4 3 4 2 7 6" xfId="37899" xr:uid="{00000000-0005-0000-0000-00000E940000}"/>
    <cellStyle name="Notas 4 3 4 2 8" xfId="37900" xr:uid="{00000000-0005-0000-0000-00000F940000}"/>
    <cellStyle name="Notas 4 3 4 2 8 2" xfId="37901" xr:uid="{00000000-0005-0000-0000-000010940000}"/>
    <cellStyle name="Notas 4 3 4 2 8 3" xfId="37902" xr:uid="{00000000-0005-0000-0000-000011940000}"/>
    <cellStyle name="Notas 4 3 4 2 8 4" xfId="37903" xr:uid="{00000000-0005-0000-0000-000012940000}"/>
    <cellStyle name="Notas 4 3 4 2 8 5" xfId="37904" xr:uid="{00000000-0005-0000-0000-000013940000}"/>
    <cellStyle name="Notas 4 3 4 2 8 6" xfId="37905" xr:uid="{00000000-0005-0000-0000-000014940000}"/>
    <cellStyle name="Notas 4 3 4 2 9" xfId="37906" xr:uid="{00000000-0005-0000-0000-000015940000}"/>
    <cellStyle name="Notas 4 3 4 3" xfId="37907" xr:uid="{00000000-0005-0000-0000-000016940000}"/>
    <cellStyle name="Notas 4 3 4 3 2" xfId="37908" xr:uid="{00000000-0005-0000-0000-000017940000}"/>
    <cellStyle name="Notas 4 3 4 3 3" xfId="37909" xr:uid="{00000000-0005-0000-0000-000018940000}"/>
    <cellStyle name="Notas 4 3 4 3 4" xfId="37910" xr:uid="{00000000-0005-0000-0000-000019940000}"/>
    <cellStyle name="Notas 4 3 4 3 5" xfId="37911" xr:uid="{00000000-0005-0000-0000-00001A940000}"/>
    <cellStyle name="Notas 4 3 4 3 6" xfId="37912" xr:uid="{00000000-0005-0000-0000-00001B940000}"/>
    <cellStyle name="Notas 4 3 4 4" xfId="37913" xr:uid="{00000000-0005-0000-0000-00001C940000}"/>
    <cellStyle name="Notas 4 3 4 4 2" xfId="37914" xr:uid="{00000000-0005-0000-0000-00001D940000}"/>
    <cellStyle name="Notas 4 3 4 4 3" xfId="37915" xr:uid="{00000000-0005-0000-0000-00001E940000}"/>
    <cellStyle name="Notas 4 3 4 4 4" xfId="37916" xr:uid="{00000000-0005-0000-0000-00001F940000}"/>
    <cellStyle name="Notas 4 3 4 4 5" xfId="37917" xr:uid="{00000000-0005-0000-0000-000020940000}"/>
    <cellStyle name="Notas 4 3 4 4 6" xfId="37918" xr:uid="{00000000-0005-0000-0000-000021940000}"/>
    <cellStyle name="Notas 4 3 4 5" xfId="37919" xr:uid="{00000000-0005-0000-0000-000022940000}"/>
    <cellStyle name="Notas 4 3 4 5 2" xfId="37920" xr:uid="{00000000-0005-0000-0000-000023940000}"/>
    <cellStyle name="Notas 4 3 4 5 3" xfId="37921" xr:uid="{00000000-0005-0000-0000-000024940000}"/>
    <cellStyle name="Notas 4 3 4 5 4" xfId="37922" xr:uid="{00000000-0005-0000-0000-000025940000}"/>
    <cellStyle name="Notas 4 3 4 5 5" xfId="37923" xr:uid="{00000000-0005-0000-0000-000026940000}"/>
    <cellStyle name="Notas 4 3 4 5 6" xfId="37924" xr:uid="{00000000-0005-0000-0000-000027940000}"/>
    <cellStyle name="Notas 4 3 4 6" xfId="37925" xr:uid="{00000000-0005-0000-0000-000028940000}"/>
    <cellStyle name="Notas 4 3 4 6 2" xfId="37926" xr:uid="{00000000-0005-0000-0000-000029940000}"/>
    <cellStyle name="Notas 4 3 4 6 3" xfId="37927" xr:uid="{00000000-0005-0000-0000-00002A940000}"/>
    <cellStyle name="Notas 4 3 4 6 4" xfId="37928" xr:uid="{00000000-0005-0000-0000-00002B940000}"/>
    <cellStyle name="Notas 4 3 4 6 5" xfId="37929" xr:uid="{00000000-0005-0000-0000-00002C940000}"/>
    <cellStyle name="Notas 4 3 4 6 6" xfId="37930" xr:uid="{00000000-0005-0000-0000-00002D940000}"/>
    <cellStyle name="Notas 4 3 4 7" xfId="37931" xr:uid="{00000000-0005-0000-0000-00002E940000}"/>
    <cellStyle name="Notas 4 3 4 7 2" xfId="37932" xr:uid="{00000000-0005-0000-0000-00002F940000}"/>
    <cellStyle name="Notas 4 3 4 7 3" xfId="37933" xr:uid="{00000000-0005-0000-0000-000030940000}"/>
    <cellStyle name="Notas 4 3 4 7 4" xfId="37934" xr:uid="{00000000-0005-0000-0000-000031940000}"/>
    <cellStyle name="Notas 4 3 4 7 5" xfId="37935" xr:uid="{00000000-0005-0000-0000-000032940000}"/>
    <cellStyle name="Notas 4 3 4 7 6" xfId="37936" xr:uid="{00000000-0005-0000-0000-000033940000}"/>
    <cellStyle name="Notas 4 3 4 8" xfId="37937" xr:uid="{00000000-0005-0000-0000-000034940000}"/>
    <cellStyle name="Notas 4 3 4 8 2" xfId="37938" xr:uid="{00000000-0005-0000-0000-000035940000}"/>
    <cellStyle name="Notas 4 3 4 8 3" xfId="37939" xr:uid="{00000000-0005-0000-0000-000036940000}"/>
    <cellStyle name="Notas 4 3 4 8 4" xfId="37940" xr:uid="{00000000-0005-0000-0000-000037940000}"/>
    <cellStyle name="Notas 4 3 4 8 5" xfId="37941" xr:uid="{00000000-0005-0000-0000-000038940000}"/>
    <cellStyle name="Notas 4 3 4 8 6" xfId="37942" xr:uid="{00000000-0005-0000-0000-000039940000}"/>
    <cellStyle name="Notas 4 3 4 9" xfId="37943" xr:uid="{00000000-0005-0000-0000-00003A940000}"/>
    <cellStyle name="Notas 4 3 4 9 2" xfId="37944" xr:uid="{00000000-0005-0000-0000-00003B940000}"/>
    <cellStyle name="Notas 4 3 4 9 3" xfId="37945" xr:uid="{00000000-0005-0000-0000-00003C940000}"/>
    <cellStyle name="Notas 4 3 4 9 4" xfId="37946" xr:uid="{00000000-0005-0000-0000-00003D940000}"/>
    <cellStyle name="Notas 4 3 4 9 5" xfId="37947" xr:uid="{00000000-0005-0000-0000-00003E940000}"/>
    <cellStyle name="Notas 4 3 4 9 6" xfId="37948" xr:uid="{00000000-0005-0000-0000-00003F940000}"/>
    <cellStyle name="Notas 4 3 5" xfId="37949" xr:uid="{00000000-0005-0000-0000-000040940000}"/>
    <cellStyle name="Notas 4 3 5 10" xfId="37950" xr:uid="{00000000-0005-0000-0000-000041940000}"/>
    <cellStyle name="Notas 4 3 5 11" xfId="37951" xr:uid="{00000000-0005-0000-0000-000042940000}"/>
    <cellStyle name="Notas 4 3 5 12" xfId="37952" xr:uid="{00000000-0005-0000-0000-000043940000}"/>
    <cellStyle name="Notas 4 3 5 13" xfId="37953" xr:uid="{00000000-0005-0000-0000-000044940000}"/>
    <cellStyle name="Notas 4 3 5 14" xfId="37954" xr:uid="{00000000-0005-0000-0000-000045940000}"/>
    <cellStyle name="Notas 4 3 5 2" xfId="37955" xr:uid="{00000000-0005-0000-0000-000046940000}"/>
    <cellStyle name="Notas 4 3 5 2 2" xfId="37956" xr:uid="{00000000-0005-0000-0000-000047940000}"/>
    <cellStyle name="Notas 4 3 5 2 3" xfId="37957" xr:uid="{00000000-0005-0000-0000-000048940000}"/>
    <cellStyle name="Notas 4 3 5 2 4" xfId="37958" xr:uid="{00000000-0005-0000-0000-000049940000}"/>
    <cellStyle name="Notas 4 3 5 2 5" xfId="37959" xr:uid="{00000000-0005-0000-0000-00004A940000}"/>
    <cellStyle name="Notas 4 3 5 2 6" xfId="37960" xr:uid="{00000000-0005-0000-0000-00004B940000}"/>
    <cellStyle name="Notas 4 3 5 2 7" xfId="37961" xr:uid="{00000000-0005-0000-0000-00004C940000}"/>
    <cellStyle name="Notas 4 3 5 3" xfId="37962" xr:uid="{00000000-0005-0000-0000-00004D940000}"/>
    <cellStyle name="Notas 4 3 5 3 2" xfId="37963" xr:uid="{00000000-0005-0000-0000-00004E940000}"/>
    <cellStyle name="Notas 4 3 5 3 3" xfId="37964" xr:uid="{00000000-0005-0000-0000-00004F940000}"/>
    <cellStyle name="Notas 4 3 5 3 4" xfId="37965" xr:uid="{00000000-0005-0000-0000-000050940000}"/>
    <cellStyle name="Notas 4 3 5 3 5" xfId="37966" xr:uid="{00000000-0005-0000-0000-000051940000}"/>
    <cellStyle name="Notas 4 3 5 3 6" xfId="37967" xr:uid="{00000000-0005-0000-0000-000052940000}"/>
    <cellStyle name="Notas 4 3 5 4" xfId="37968" xr:uid="{00000000-0005-0000-0000-000053940000}"/>
    <cellStyle name="Notas 4 3 5 4 2" xfId="37969" xr:uid="{00000000-0005-0000-0000-000054940000}"/>
    <cellStyle name="Notas 4 3 5 4 3" xfId="37970" xr:uid="{00000000-0005-0000-0000-000055940000}"/>
    <cellStyle name="Notas 4 3 5 4 4" xfId="37971" xr:uid="{00000000-0005-0000-0000-000056940000}"/>
    <cellStyle name="Notas 4 3 5 4 5" xfId="37972" xr:uid="{00000000-0005-0000-0000-000057940000}"/>
    <cellStyle name="Notas 4 3 5 4 6" xfId="37973" xr:uid="{00000000-0005-0000-0000-000058940000}"/>
    <cellStyle name="Notas 4 3 5 5" xfId="37974" xr:uid="{00000000-0005-0000-0000-000059940000}"/>
    <cellStyle name="Notas 4 3 5 5 2" xfId="37975" xr:uid="{00000000-0005-0000-0000-00005A940000}"/>
    <cellStyle name="Notas 4 3 5 5 3" xfId="37976" xr:uid="{00000000-0005-0000-0000-00005B940000}"/>
    <cellStyle name="Notas 4 3 5 5 4" xfId="37977" xr:uid="{00000000-0005-0000-0000-00005C940000}"/>
    <cellStyle name="Notas 4 3 5 5 5" xfId="37978" xr:uid="{00000000-0005-0000-0000-00005D940000}"/>
    <cellStyle name="Notas 4 3 5 5 6" xfId="37979" xr:uid="{00000000-0005-0000-0000-00005E940000}"/>
    <cellStyle name="Notas 4 3 5 6" xfId="37980" xr:uid="{00000000-0005-0000-0000-00005F940000}"/>
    <cellStyle name="Notas 4 3 5 6 2" xfId="37981" xr:uid="{00000000-0005-0000-0000-000060940000}"/>
    <cellStyle name="Notas 4 3 5 6 3" xfId="37982" xr:uid="{00000000-0005-0000-0000-000061940000}"/>
    <cellStyle name="Notas 4 3 5 6 4" xfId="37983" xr:uid="{00000000-0005-0000-0000-000062940000}"/>
    <cellStyle name="Notas 4 3 5 6 5" xfId="37984" xr:uid="{00000000-0005-0000-0000-000063940000}"/>
    <cellStyle name="Notas 4 3 5 6 6" xfId="37985" xr:uid="{00000000-0005-0000-0000-000064940000}"/>
    <cellStyle name="Notas 4 3 5 7" xfId="37986" xr:uid="{00000000-0005-0000-0000-000065940000}"/>
    <cellStyle name="Notas 4 3 5 7 2" xfId="37987" xr:uid="{00000000-0005-0000-0000-000066940000}"/>
    <cellStyle name="Notas 4 3 5 7 3" xfId="37988" xr:uid="{00000000-0005-0000-0000-000067940000}"/>
    <cellStyle name="Notas 4 3 5 7 4" xfId="37989" xr:uid="{00000000-0005-0000-0000-000068940000}"/>
    <cellStyle name="Notas 4 3 5 7 5" xfId="37990" xr:uid="{00000000-0005-0000-0000-000069940000}"/>
    <cellStyle name="Notas 4 3 5 7 6" xfId="37991" xr:uid="{00000000-0005-0000-0000-00006A940000}"/>
    <cellStyle name="Notas 4 3 5 8" xfId="37992" xr:uid="{00000000-0005-0000-0000-00006B940000}"/>
    <cellStyle name="Notas 4 3 5 8 2" xfId="37993" xr:uid="{00000000-0005-0000-0000-00006C940000}"/>
    <cellStyle name="Notas 4 3 5 8 3" xfId="37994" xr:uid="{00000000-0005-0000-0000-00006D940000}"/>
    <cellStyle name="Notas 4 3 5 8 4" xfId="37995" xr:uid="{00000000-0005-0000-0000-00006E940000}"/>
    <cellStyle name="Notas 4 3 5 8 5" xfId="37996" xr:uid="{00000000-0005-0000-0000-00006F940000}"/>
    <cellStyle name="Notas 4 3 5 8 6" xfId="37997" xr:uid="{00000000-0005-0000-0000-000070940000}"/>
    <cellStyle name="Notas 4 3 5 9" xfId="37998" xr:uid="{00000000-0005-0000-0000-000071940000}"/>
    <cellStyle name="Notas 4 3 6" xfId="37999" xr:uid="{00000000-0005-0000-0000-000072940000}"/>
    <cellStyle name="Notas 4 3 6 10" xfId="38000" xr:uid="{00000000-0005-0000-0000-000073940000}"/>
    <cellStyle name="Notas 4 3 6 11" xfId="38001" xr:uid="{00000000-0005-0000-0000-000074940000}"/>
    <cellStyle name="Notas 4 3 6 12" xfId="38002" xr:uid="{00000000-0005-0000-0000-000075940000}"/>
    <cellStyle name="Notas 4 3 6 13" xfId="38003" xr:uid="{00000000-0005-0000-0000-000076940000}"/>
    <cellStyle name="Notas 4 3 6 14" xfId="38004" xr:uid="{00000000-0005-0000-0000-000077940000}"/>
    <cellStyle name="Notas 4 3 6 2" xfId="38005" xr:uid="{00000000-0005-0000-0000-000078940000}"/>
    <cellStyle name="Notas 4 3 6 2 2" xfId="38006" xr:uid="{00000000-0005-0000-0000-000079940000}"/>
    <cellStyle name="Notas 4 3 6 2 3" xfId="38007" xr:uid="{00000000-0005-0000-0000-00007A940000}"/>
    <cellStyle name="Notas 4 3 6 2 4" xfId="38008" xr:uid="{00000000-0005-0000-0000-00007B940000}"/>
    <cellStyle name="Notas 4 3 6 2 5" xfId="38009" xr:uid="{00000000-0005-0000-0000-00007C940000}"/>
    <cellStyle name="Notas 4 3 6 2 6" xfId="38010" xr:uid="{00000000-0005-0000-0000-00007D940000}"/>
    <cellStyle name="Notas 4 3 6 3" xfId="38011" xr:uid="{00000000-0005-0000-0000-00007E940000}"/>
    <cellStyle name="Notas 4 3 6 3 2" xfId="38012" xr:uid="{00000000-0005-0000-0000-00007F940000}"/>
    <cellStyle name="Notas 4 3 6 3 3" xfId="38013" xr:uid="{00000000-0005-0000-0000-000080940000}"/>
    <cellStyle name="Notas 4 3 6 3 4" xfId="38014" xr:uid="{00000000-0005-0000-0000-000081940000}"/>
    <cellStyle name="Notas 4 3 6 3 5" xfId="38015" xr:uid="{00000000-0005-0000-0000-000082940000}"/>
    <cellStyle name="Notas 4 3 6 3 6" xfId="38016" xr:uid="{00000000-0005-0000-0000-000083940000}"/>
    <cellStyle name="Notas 4 3 6 4" xfId="38017" xr:uid="{00000000-0005-0000-0000-000084940000}"/>
    <cellStyle name="Notas 4 3 6 4 2" xfId="38018" xr:uid="{00000000-0005-0000-0000-000085940000}"/>
    <cellStyle name="Notas 4 3 6 4 3" xfId="38019" xr:uid="{00000000-0005-0000-0000-000086940000}"/>
    <cellStyle name="Notas 4 3 6 4 4" xfId="38020" xr:uid="{00000000-0005-0000-0000-000087940000}"/>
    <cellStyle name="Notas 4 3 6 4 5" xfId="38021" xr:uid="{00000000-0005-0000-0000-000088940000}"/>
    <cellStyle name="Notas 4 3 6 4 6" xfId="38022" xr:uid="{00000000-0005-0000-0000-000089940000}"/>
    <cellStyle name="Notas 4 3 6 5" xfId="38023" xr:uid="{00000000-0005-0000-0000-00008A940000}"/>
    <cellStyle name="Notas 4 3 6 5 2" xfId="38024" xr:uid="{00000000-0005-0000-0000-00008B940000}"/>
    <cellStyle name="Notas 4 3 6 5 3" xfId="38025" xr:uid="{00000000-0005-0000-0000-00008C940000}"/>
    <cellStyle name="Notas 4 3 6 5 4" xfId="38026" xr:uid="{00000000-0005-0000-0000-00008D940000}"/>
    <cellStyle name="Notas 4 3 6 5 5" xfId="38027" xr:uid="{00000000-0005-0000-0000-00008E940000}"/>
    <cellStyle name="Notas 4 3 6 5 6" xfId="38028" xr:uid="{00000000-0005-0000-0000-00008F940000}"/>
    <cellStyle name="Notas 4 3 6 6" xfId="38029" xr:uid="{00000000-0005-0000-0000-000090940000}"/>
    <cellStyle name="Notas 4 3 6 6 2" xfId="38030" xr:uid="{00000000-0005-0000-0000-000091940000}"/>
    <cellStyle name="Notas 4 3 6 6 3" xfId="38031" xr:uid="{00000000-0005-0000-0000-000092940000}"/>
    <cellStyle name="Notas 4 3 6 6 4" xfId="38032" xr:uid="{00000000-0005-0000-0000-000093940000}"/>
    <cellStyle name="Notas 4 3 6 6 5" xfId="38033" xr:uid="{00000000-0005-0000-0000-000094940000}"/>
    <cellStyle name="Notas 4 3 6 6 6" xfId="38034" xr:uid="{00000000-0005-0000-0000-000095940000}"/>
    <cellStyle name="Notas 4 3 6 7" xfId="38035" xr:uid="{00000000-0005-0000-0000-000096940000}"/>
    <cellStyle name="Notas 4 3 6 7 2" xfId="38036" xr:uid="{00000000-0005-0000-0000-000097940000}"/>
    <cellStyle name="Notas 4 3 6 7 3" xfId="38037" xr:uid="{00000000-0005-0000-0000-000098940000}"/>
    <cellStyle name="Notas 4 3 6 7 4" xfId="38038" xr:uid="{00000000-0005-0000-0000-000099940000}"/>
    <cellStyle name="Notas 4 3 6 7 5" xfId="38039" xr:uid="{00000000-0005-0000-0000-00009A940000}"/>
    <cellStyle name="Notas 4 3 6 7 6" xfId="38040" xr:uid="{00000000-0005-0000-0000-00009B940000}"/>
    <cellStyle name="Notas 4 3 6 8" xfId="38041" xr:uid="{00000000-0005-0000-0000-00009C940000}"/>
    <cellStyle name="Notas 4 3 6 8 2" xfId="38042" xr:uid="{00000000-0005-0000-0000-00009D940000}"/>
    <cellStyle name="Notas 4 3 6 8 3" xfId="38043" xr:uid="{00000000-0005-0000-0000-00009E940000}"/>
    <cellStyle name="Notas 4 3 6 8 4" xfId="38044" xr:uid="{00000000-0005-0000-0000-00009F940000}"/>
    <cellStyle name="Notas 4 3 6 8 5" xfId="38045" xr:uid="{00000000-0005-0000-0000-0000A0940000}"/>
    <cellStyle name="Notas 4 3 6 8 6" xfId="38046" xr:uid="{00000000-0005-0000-0000-0000A1940000}"/>
    <cellStyle name="Notas 4 3 6 9" xfId="38047" xr:uid="{00000000-0005-0000-0000-0000A2940000}"/>
    <cellStyle name="Notas 4 3 7" xfId="38048" xr:uid="{00000000-0005-0000-0000-0000A3940000}"/>
    <cellStyle name="Notas 4 3 7 10" xfId="38049" xr:uid="{00000000-0005-0000-0000-0000A4940000}"/>
    <cellStyle name="Notas 4 3 7 11" xfId="38050" xr:uid="{00000000-0005-0000-0000-0000A5940000}"/>
    <cellStyle name="Notas 4 3 7 12" xfId="38051" xr:uid="{00000000-0005-0000-0000-0000A6940000}"/>
    <cellStyle name="Notas 4 3 7 13" xfId="38052" xr:uid="{00000000-0005-0000-0000-0000A7940000}"/>
    <cellStyle name="Notas 4 3 7 14" xfId="38053" xr:uid="{00000000-0005-0000-0000-0000A8940000}"/>
    <cellStyle name="Notas 4 3 7 2" xfId="38054" xr:uid="{00000000-0005-0000-0000-0000A9940000}"/>
    <cellStyle name="Notas 4 3 7 2 2" xfId="38055" xr:uid="{00000000-0005-0000-0000-0000AA940000}"/>
    <cellStyle name="Notas 4 3 7 2 3" xfId="38056" xr:uid="{00000000-0005-0000-0000-0000AB940000}"/>
    <cellStyle name="Notas 4 3 7 2 4" xfId="38057" xr:uid="{00000000-0005-0000-0000-0000AC940000}"/>
    <cellStyle name="Notas 4 3 7 2 5" xfId="38058" xr:uid="{00000000-0005-0000-0000-0000AD940000}"/>
    <cellStyle name="Notas 4 3 7 2 6" xfId="38059" xr:uid="{00000000-0005-0000-0000-0000AE940000}"/>
    <cellStyle name="Notas 4 3 7 3" xfId="38060" xr:uid="{00000000-0005-0000-0000-0000AF940000}"/>
    <cellStyle name="Notas 4 3 7 3 2" xfId="38061" xr:uid="{00000000-0005-0000-0000-0000B0940000}"/>
    <cellStyle name="Notas 4 3 7 3 3" xfId="38062" xr:uid="{00000000-0005-0000-0000-0000B1940000}"/>
    <cellStyle name="Notas 4 3 7 3 4" xfId="38063" xr:uid="{00000000-0005-0000-0000-0000B2940000}"/>
    <cellStyle name="Notas 4 3 7 3 5" xfId="38064" xr:uid="{00000000-0005-0000-0000-0000B3940000}"/>
    <cellStyle name="Notas 4 3 7 3 6" xfId="38065" xr:uid="{00000000-0005-0000-0000-0000B4940000}"/>
    <cellStyle name="Notas 4 3 7 4" xfId="38066" xr:uid="{00000000-0005-0000-0000-0000B5940000}"/>
    <cellStyle name="Notas 4 3 7 4 2" xfId="38067" xr:uid="{00000000-0005-0000-0000-0000B6940000}"/>
    <cellStyle name="Notas 4 3 7 4 3" xfId="38068" xr:uid="{00000000-0005-0000-0000-0000B7940000}"/>
    <cellStyle name="Notas 4 3 7 4 4" xfId="38069" xr:uid="{00000000-0005-0000-0000-0000B8940000}"/>
    <cellStyle name="Notas 4 3 7 4 5" xfId="38070" xr:uid="{00000000-0005-0000-0000-0000B9940000}"/>
    <cellStyle name="Notas 4 3 7 4 6" xfId="38071" xr:uid="{00000000-0005-0000-0000-0000BA940000}"/>
    <cellStyle name="Notas 4 3 7 5" xfId="38072" xr:uid="{00000000-0005-0000-0000-0000BB940000}"/>
    <cellStyle name="Notas 4 3 7 5 2" xfId="38073" xr:uid="{00000000-0005-0000-0000-0000BC940000}"/>
    <cellStyle name="Notas 4 3 7 5 3" xfId="38074" xr:uid="{00000000-0005-0000-0000-0000BD940000}"/>
    <cellStyle name="Notas 4 3 7 5 4" xfId="38075" xr:uid="{00000000-0005-0000-0000-0000BE940000}"/>
    <cellStyle name="Notas 4 3 7 5 5" xfId="38076" xr:uid="{00000000-0005-0000-0000-0000BF940000}"/>
    <cellStyle name="Notas 4 3 7 5 6" xfId="38077" xr:uid="{00000000-0005-0000-0000-0000C0940000}"/>
    <cellStyle name="Notas 4 3 7 6" xfId="38078" xr:uid="{00000000-0005-0000-0000-0000C1940000}"/>
    <cellStyle name="Notas 4 3 7 6 2" xfId="38079" xr:uid="{00000000-0005-0000-0000-0000C2940000}"/>
    <cellStyle name="Notas 4 3 7 6 3" xfId="38080" xr:uid="{00000000-0005-0000-0000-0000C3940000}"/>
    <cellStyle name="Notas 4 3 7 6 4" xfId="38081" xr:uid="{00000000-0005-0000-0000-0000C4940000}"/>
    <cellStyle name="Notas 4 3 7 6 5" xfId="38082" xr:uid="{00000000-0005-0000-0000-0000C5940000}"/>
    <cellStyle name="Notas 4 3 7 6 6" xfId="38083" xr:uid="{00000000-0005-0000-0000-0000C6940000}"/>
    <cellStyle name="Notas 4 3 7 7" xfId="38084" xr:uid="{00000000-0005-0000-0000-0000C7940000}"/>
    <cellStyle name="Notas 4 3 7 7 2" xfId="38085" xr:uid="{00000000-0005-0000-0000-0000C8940000}"/>
    <cellStyle name="Notas 4 3 7 7 3" xfId="38086" xr:uid="{00000000-0005-0000-0000-0000C9940000}"/>
    <cellStyle name="Notas 4 3 7 7 4" xfId="38087" xr:uid="{00000000-0005-0000-0000-0000CA940000}"/>
    <cellStyle name="Notas 4 3 7 7 5" xfId="38088" xr:uid="{00000000-0005-0000-0000-0000CB940000}"/>
    <cellStyle name="Notas 4 3 7 7 6" xfId="38089" xr:uid="{00000000-0005-0000-0000-0000CC940000}"/>
    <cellStyle name="Notas 4 3 7 8" xfId="38090" xr:uid="{00000000-0005-0000-0000-0000CD940000}"/>
    <cellStyle name="Notas 4 3 7 8 2" xfId="38091" xr:uid="{00000000-0005-0000-0000-0000CE940000}"/>
    <cellStyle name="Notas 4 3 7 8 3" xfId="38092" xr:uid="{00000000-0005-0000-0000-0000CF940000}"/>
    <cellStyle name="Notas 4 3 7 8 4" xfId="38093" xr:uid="{00000000-0005-0000-0000-0000D0940000}"/>
    <cellStyle name="Notas 4 3 7 8 5" xfId="38094" xr:uid="{00000000-0005-0000-0000-0000D1940000}"/>
    <cellStyle name="Notas 4 3 7 8 6" xfId="38095" xr:uid="{00000000-0005-0000-0000-0000D2940000}"/>
    <cellStyle name="Notas 4 3 7 9" xfId="38096" xr:uid="{00000000-0005-0000-0000-0000D3940000}"/>
    <cellStyle name="Notas 4 3 8" xfId="38097" xr:uid="{00000000-0005-0000-0000-0000D4940000}"/>
    <cellStyle name="Notas 4 3 8 10" xfId="38098" xr:uid="{00000000-0005-0000-0000-0000D5940000}"/>
    <cellStyle name="Notas 4 3 8 11" xfId="38099" xr:uid="{00000000-0005-0000-0000-0000D6940000}"/>
    <cellStyle name="Notas 4 3 8 12" xfId="38100" xr:uid="{00000000-0005-0000-0000-0000D7940000}"/>
    <cellStyle name="Notas 4 3 8 13" xfId="38101" xr:uid="{00000000-0005-0000-0000-0000D8940000}"/>
    <cellStyle name="Notas 4 3 8 14" xfId="38102" xr:uid="{00000000-0005-0000-0000-0000D9940000}"/>
    <cellStyle name="Notas 4 3 8 2" xfId="38103" xr:uid="{00000000-0005-0000-0000-0000DA940000}"/>
    <cellStyle name="Notas 4 3 8 2 2" xfId="38104" xr:uid="{00000000-0005-0000-0000-0000DB940000}"/>
    <cellStyle name="Notas 4 3 8 2 3" xfId="38105" xr:uid="{00000000-0005-0000-0000-0000DC940000}"/>
    <cellStyle name="Notas 4 3 8 2 4" xfId="38106" xr:uid="{00000000-0005-0000-0000-0000DD940000}"/>
    <cellStyle name="Notas 4 3 8 2 5" xfId="38107" xr:uid="{00000000-0005-0000-0000-0000DE940000}"/>
    <cellStyle name="Notas 4 3 8 2 6" xfId="38108" xr:uid="{00000000-0005-0000-0000-0000DF940000}"/>
    <cellStyle name="Notas 4 3 8 3" xfId="38109" xr:uid="{00000000-0005-0000-0000-0000E0940000}"/>
    <cellStyle name="Notas 4 3 8 3 2" xfId="38110" xr:uid="{00000000-0005-0000-0000-0000E1940000}"/>
    <cellStyle name="Notas 4 3 8 3 3" xfId="38111" xr:uid="{00000000-0005-0000-0000-0000E2940000}"/>
    <cellStyle name="Notas 4 3 8 3 4" xfId="38112" xr:uid="{00000000-0005-0000-0000-0000E3940000}"/>
    <cellStyle name="Notas 4 3 8 3 5" xfId="38113" xr:uid="{00000000-0005-0000-0000-0000E4940000}"/>
    <cellStyle name="Notas 4 3 8 3 6" xfId="38114" xr:uid="{00000000-0005-0000-0000-0000E5940000}"/>
    <cellStyle name="Notas 4 3 8 4" xfId="38115" xr:uid="{00000000-0005-0000-0000-0000E6940000}"/>
    <cellStyle name="Notas 4 3 8 4 2" xfId="38116" xr:uid="{00000000-0005-0000-0000-0000E7940000}"/>
    <cellStyle name="Notas 4 3 8 4 3" xfId="38117" xr:uid="{00000000-0005-0000-0000-0000E8940000}"/>
    <cellStyle name="Notas 4 3 8 4 4" xfId="38118" xr:uid="{00000000-0005-0000-0000-0000E9940000}"/>
    <cellStyle name="Notas 4 3 8 4 5" xfId="38119" xr:uid="{00000000-0005-0000-0000-0000EA940000}"/>
    <cellStyle name="Notas 4 3 8 4 6" xfId="38120" xr:uid="{00000000-0005-0000-0000-0000EB940000}"/>
    <cellStyle name="Notas 4 3 8 5" xfId="38121" xr:uid="{00000000-0005-0000-0000-0000EC940000}"/>
    <cellStyle name="Notas 4 3 8 5 2" xfId="38122" xr:uid="{00000000-0005-0000-0000-0000ED940000}"/>
    <cellStyle name="Notas 4 3 8 5 3" xfId="38123" xr:uid="{00000000-0005-0000-0000-0000EE940000}"/>
    <cellStyle name="Notas 4 3 8 5 4" xfId="38124" xr:uid="{00000000-0005-0000-0000-0000EF940000}"/>
    <cellStyle name="Notas 4 3 8 5 5" xfId="38125" xr:uid="{00000000-0005-0000-0000-0000F0940000}"/>
    <cellStyle name="Notas 4 3 8 5 6" xfId="38126" xr:uid="{00000000-0005-0000-0000-0000F1940000}"/>
    <cellStyle name="Notas 4 3 8 6" xfId="38127" xr:uid="{00000000-0005-0000-0000-0000F2940000}"/>
    <cellStyle name="Notas 4 3 8 6 2" xfId="38128" xr:uid="{00000000-0005-0000-0000-0000F3940000}"/>
    <cellStyle name="Notas 4 3 8 6 3" xfId="38129" xr:uid="{00000000-0005-0000-0000-0000F4940000}"/>
    <cellStyle name="Notas 4 3 8 6 4" xfId="38130" xr:uid="{00000000-0005-0000-0000-0000F5940000}"/>
    <cellStyle name="Notas 4 3 8 6 5" xfId="38131" xr:uid="{00000000-0005-0000-0000-0000F6940000}"/>
    <cellStyle name="Notas 4 3 8 6 6" xfId="38132" xr:uid="{00000000-0005-0000-0000-0000F7940000}"/>
    <cellStyle name="Notas 4 3 8 7" xfId="38133" xr:uid="{00000000-0005-0000-0000-0000F8940000}"/>
    <cellStyle name="Notas 4 3 8 7 2" xfId="38134" xr:uid="{00000000-0005-0000-0000-0000F9940000}"/>
    <cellStyle name="Notas 4 3 8 7 3" xfId="38135" xr:uid="{00000000-0005-0000-0000-0000FA940000}"/>
    <cellStyle name="Notas 4 3 8 7 4" xfId="38136" xr:uid="{00000000-0005-0000-0000-0000FB940000}"/>
    <cellStyle name="Notas 4 3 8 7 5" xfId="38137" xr:uid="{00000000-0005-0000-0000-0000FC940000}"/>
    <cellStyle name="Notas 4 3 8 7 6" xfId="38138" xr:uid="{00000000-0005-0000-0000-0000FD940000}"/>
    <cellStyle name="Notas 4 3 8 8" xfId="38139" xr:uid="{00000000-0005-0000-0000-0000FE940000}"/>
    <cellStyle name="Notas 4 3 8 8 2" xfId="38140" xr:uid="{00000000-0005-0000-0000-0000FF940000}"/>
    <cellStyle name="Notas 4 3 8 8 3" xfId="38141" xr:uid="{00000000-0005-0000-0000-000000950000}"/>
    <cellStyle name="Notas 4 3 8 8 4" xfId="38142" xr:uid="{00000000-0005-0000-0000-000001950000}"/>
    <cellStyle name="Notas 4 3 8 8 5" xfId="38143" xr:uid="{00000000-0005-0000-0000-000002950000}"/>
    <cellStyle name="Notas 4 3 8 8 6" xfId="38144" xr:uid="{00000000-0005-0000-0000-000003950000}"/>
    <cellStyle name="Notas 4 3 8 9" xfId="38145" xr:uid="{00000000-0005-0000-0000-000004950000}"/>
    <cellStyle name="Notas 4 3 9" xfId="38146" xr:uid="{00000000-0005-0000-0000-000005950000}"/>
    <cellStyle name="Notas 4 3 9 10" xfId="38147" xr:uid="{00000000-0005-0000-0000-000006950000}"/>
    <cellStyle name="Notas 4 3 9 11" xfId="38148" xr:uid="{00000000-0005-0000-0000-000007950000}"/>
    <cellStyle name="Notas 4 3 9 12" xfId="38149" xr:uid="{00000000-0005-0000-0000-000008950000}"/>
    <cellStyle name="Notas 4 3 9 13" xfId="38150" xr:uid="{00000000-0005-0000-0000-000009950000}"/>
    <cellStyle name="Notas 4 3 9 2" xfId="38151" xr:uid="{00000000-0005-0000-0000-00000A950000}"/>
    <cellStyle name="Notas 4 3 9 2 2" xfId="38152" xr:uid="{00000000-0005-0000-0000-00000B950000}"/>
    <cellStyle name="Notas 4 3 9 2 3" xfId="38153" xr:uid="{00000000-0005-0000-0000-00000C950000}"/>
    <cellStyle name="Notas 4 3 9 2 4" xfId="38154" xr:uid="{00000000-0005-0000-0000-00000D950000}"/>
    <cellStyle name="Notas 4 3 9 2 5" xfId="38155" xr:uid="{00000000-0005-0000-0000-00000E950000}"/>
    <cellStyle name="Notas 4 3 9 2 6" xfId="38156" xr:uid="{00000000-0005-0000-0000-00000F950000}"/>
    <cellStyle name="Notas 4 3 9 3" xfId="38157" xr:uid="{00000000-0005-0000-0000-000010950000}"/>
    <cellStyle name="Notas 4 3 9 3 2" xfId="38158" xr:uid="{00000000-0005-0000-0000-000011950000}"/>
    <cellStyle name="Notas 4 3 9 3 3" xfId="38159" xr:uid="{00000000-0005-0000-0000-000012950000}"/>
    <cellStyle name="Notas 4 3 9 3 4" xfId="38160" xr:uid="{00000000-0005-0000-0000-000013950000}"/>
    <cellStyle name="Notas 4 3 9 3 5" xfId="38161" xr:uid="{00000000-0005-0000-0000-000014950000}"/>
    <cellStyle name="Notas 4 3 9 3 6" xfId="38162" xr:uid="{00000000-0005-0000-0000-000015950000}"/>
    <cellStyle name="Notas 4 3 9 4" xfId="38163" xr:uid="{00000000-0005-0000-0000-000016950000}"/>
    <cellStyle name="Notas 4 3 9 4 2" xfId="38164" xr:uid="{00000000-0005-0000-0000-000017950000}"/>
    <cellStyle name="Notas 4 3 9 4 3" xfId="38165" xr:uid="{00000000-0005-0000-0000-000018950000}"/>
    <cellStyle name="Notas 4 3 9 4 4" xfId="38166" xr:uid="{00000000-0005-0000-0000-000019950000}"/>
    <cellStyle name="Notas 4 3 9 4 5" xfId="38167" xr:uid="{00000000-0005-0000-0000-00001A950000}"/>
    <cellStyle name="Notas 4 3 9 4 6" xfId="38168" xr:uid="{00000000-0005-0000-0000-00001B950000}"/>
    <cellStyle name="Notas 4 3 9 5" xfId="38169" xr:uid="{00000000-0005-0000-0000-00001C950000}"/>
    <cellStyle name="Notas 4 3 9 5 2" xfId="38170" xr:uid="{00000000-0005-0000-0000-00001D950000}"/>
    <cellStyle name="Notas 4 3 9 5 3" xfId="38171" xr:uid="{00000000-0005-0000-0000-00001E950000}"/>
    <cellStyle name="Notas 4 3 9 5 4" xfId="38172" xr:uid="{00000000-0005-0000-0000-00001F950000}"/>
    <cellStyle name="Notas 4 3 9 5 5" xfId="38173" xr:uid="{00000000-0005-0000-0000-000020950000}"/>
    <cellStyle name="Notas 4 3 9 5 6" xfId="38174" xr:uid="{00000000-0005-0000-0000-000021950000}"/>
    <cellStyle name="Notas 4 3 9 6" xfId="38175" xr:uid="{00000000-0005-0000-0000-000022950000}"/>
    <cellStyle name="Notas 4 3 9 6 2" xfId="38176" xr:uid="{00000000-0005-0000-0000-000023950000}"/>
    <cellStyle name="Notas 4 3 9 6 3" xfId="38177" xr:uid="{00000000-0005-0000-0000-000024950000}"/>
    <cellStyle name="Notas 4 3 9 6 4" xfId="38178" xr:uid="{00000000-0005-0000-0000-000025950000}"/>
    <cellStyle name="Notas 4 3 9 6 5" xfId="38179" xr:uid="{00000000-0005-0000-0000-000026950000}"/>
    <cellStyle name="Notas 4 3 9 6 6" xfId="38180" xr:uid="{00000000-0005-0000-0000-000027950000}"/>
    <cellStyle name="Notas 4 3 9 7" xfId="38181" xr:uid="{00000000-0005-0000-0000-000028950000}"/>
    <cellStyle name="Notas 4 3 9 7 2" xfId="38182" xr:uid="{00000000-0005-0000-0000-000029950000}"/>
    <cellStyle name="Notas 4 3 9 7 3" xfId="38183" xr:uid="{00000000-0005-0000-0000-00002A950000}"/>
    <cellStyle name="Notas 4 3 9 7 4" xfId="38184" xr:uid="{00000000-0005-0000-0000-00002B950000}"/>
    <cellStyle name="Notas 4 3 9 7 5" xfId="38185" xr:uid="{00000000-0005-0000-0000-00002C950000}"/>
    <cellStyle name="Notas 4 3 9 7 6" xfId="38186" xr:uid="{00000000-0005-0000-0000-00002D950000}"/>
    <cellStyle name="Notas 4 3 9 8" xfId="38187" xr:uid="{00000000-0005-0000-0000-00002E950000}"/>
    <cellStyle name="Notas 4 3 9 8 2" xfId="38188" xr:uid="{00000000-0005-0000-0000-00002F950000}"/>
    <cellStyle name="Notas 4 3 9 8 3" xfId="38189" xr:uid="{00000000-0005-0000-0000-000030950000}"/>
    <cellStyle name="Notas 4 3 9 8 4" xfId="38190" xr:uid="{00000000-0005-0000-0000-000031950000}"/>
    <cellStyle name="Notas 4 3 9 8 5" xfId="38191" xr:uid="{00000000-0005-0000-0000-000032950000}"/>
    <cellStyle name="Notas 4 3 9 8 6" xfId="38192" xr:uid="{00000000-0005-0000-0000-000033950000}"/>
    <cellStyle name="Notas 4 3 9 9" xfId="38193" xr:uid="{00000000-0005-0000-0000-000034950000}"/>
    <cellStyle name="Notas 4 30" xfId="38194" xr:uid="{00000000-0005-0000-0000-000035950000}"/>
    <cellStyle name="Notas 4 30 2" xfId="38195" xr:uid="{00000000-0005-0000-0000-000036950000}"/>
    <cellStyle name="Notas 4 30 2 2" xfId="38196" xr:uid="{00000000-0005-0000-0000-000037950000}"/>
    <cellStyle name="Notas 4 30 2 2 2" xfId="38197" xr:uid="{00000000-0005-0000-0000-000038950000}"/>
    <cellStyle name="Notas 4 30 2 3" xfId="38198" xr:uid="{00000000-0005-0000-0000-000039950000}"/>
    <cellStyle name="Notas 4 30 2 4" xfId="38199" xr:uid="{00000000-0005-0000-0000-00003A950000}"/>
    <cellStyle name="Notas 4 30 2 5" xfId="38200" xr:uid="{00000000-0005-0000-0000-00003B950000}"/>
    <cellStyle name="Notas 4 30 2 6" xfId="38201" xr:uid="{00000000-0005-0000-0000-00003C950000}"/>
    <cellStyle name="Notas 4 30 3" xfId="38202" xr:uid="{00000000-0005-0000-0000-00003D950000}"/>
    <cellStyle name="Notas 4 30 3 2" xfId="38203" xr:uid="{00000000-0005-0000-0000-00003E950000}"/>
    <cellStyle name="Notas 4 30 4" xfId="38204" xr:uid="{00000000-0005-0000-0000-00003F950000}"/>
    <cellStyle name="Notas 4 30 4 2" xfId="38205" xr:uid="{00000000-0005-0000-0000-000040950000}"/>
    <cellStyle name="Notas 4 30 5" xfId="38206" xr:uid="{00000000-0005-0000-0000-000041950000}"/>
    <cellStyle name="Notas 4 31" xfId="38207" xr:uid="{00000000-0005-0000-0000-000042950000}"/>
    <cellStyle name="Notas 4 31 2" xfId="38208" xr:uid="{00000000-0005-0000-0000-000043950000}"/>
    <cellStyle name="Notas 4 31 2 2" xfId="38209" xr:uid="{00000000-0005-0000-0000-000044950000}"/>
    <cellStyle name="Notas 4 31 2 2 2" xfId="38210" xr:uid="{00000000-0005-0000-0000-000045950000}"/>
    <cellStyle name="Notas 4 31 2 3" xfId="38211" xr:uid="{00000000-0005-0000-0000-000046950000}"/>
    <cellStyle name="Notas 4 31 2 4" xfId="38212" xr:uid="{00000000-0005-0000-0000-000047950000}"/>
    <cellStyle name="Notas 4 31 2 5" xfId="38213" xr:uid="{00000000-0005-0000-0000-000048950000}"/>
    <cellStyle name="Notas 4 31 2 6" xfId="38214" xr:uid="{00000000-0005-0000-0000-000049950000}"/>
    <cellStyle name="Notas 4 31 3" xfId="38215" xr:uid="{00000000-0005-0000-0000-00004A950000}"/>
    <cellStyle name="Notas 4 31 3 2" xfId="38216" xr:uid="{00000000-0005-0000-0000-00004B950000}"/>
    <cellStyle name="Notas 4 31 4" xfId="38217" xr:uid="{00000000-0005-0000-0000-00004C950000}"/>
    <cellStyle name="Notas 4 31 4 2" xfId="38218" xr:uid="{00000000-0005-0000-0000-00004D950000}"/>
    <cellStyle name="Notas 4 31 5" xfId="38219" xr:uid="{00000000-0005-0000-0000-00004E950000}"/>
    <cellStyle name="Notas 4 32" xfId="38220" xr:uid="{00000000-0005-0000-0000-00004F950000}"/>
    <cellStyle name="Notas 4 32 2" xfId="38221" xr:uid="{00000000-0005-0000-0000-000050950000}"/>
    <cellStyle name="Notas 4 32 2 2" xfId="38222" xr:uid="{00000000-0005-0000-0000-000051950000}"/>
    <cellStyle name="Notas 4 32 2 2 2" xfId="38223" xr:uid="{00000000-0005-0000-0000-000052950000}"/>
    <cellStyle name="Notas 4 32 2 3" xfId="38224" xr:uid="{00000000-0005-0000-0000-000053950000}"/>
    <cellStyle name="Notas 4 32 2 4" xfId="38225" xr:uid="{00000000-0005-0000-0000-000054950000}"/>
    <cellStyle name="Notas 4 32 2 5" xfId="38226" xr:uid="{00000000-0005-0000-0000-000055950000}"/>
    <cellStyle name="Notas 4 32 2 6" xfId="38227" xr:uid="{00000000-0005-0000-0000-000056950000}"/>
    <cellStyle name="Notas 4 32 3" xfId="38228" xr:uid="{00000000-0005-0000-0000-000057950000}"/>
    <cellStyle name="Notas 4 32 3 2" xfId="38229" xr:uid="{00000000-0005-0000-0000-000058950000}"/>
    <cellStyle name="Notas 4 32 4" xfId="38230" xr:uid="{00000000-0005-0000-0000-000059950000}"/>
    <cellStyle name="Notas 4 32 4 2" xfId="38231" xr:uid="{00000000-0005-0000-0000-00005A950000}"/>
    <cellStyle name="Notas 4 32 5" xfId="38232" xr:uid="{00000000-0005-0000-0000-00005B950000}"/>
    <cellStyle name="Notas 4 33" xfId="38233" xr:uid="{00000000-0005-0000-0000-00005C950000}"/>
    <cellStyle name="Notas 4 33 2" xfId="38234" xr:uid="{00000000-0005-0000-0000-00005D950000}"/>
    <cellStyle name="Notas 4 33 2 2" xfId="38235" xr:uid="{00000000-0005-0000-0000-00005E950000}"/>
    <cellStyle name="Notas 4 33 2 2 2" xfId="38236" xr:uid="{00000000-0005-0000-0000-00005F950000}"/>
    <cellStyle name="Notas 4 33 2 3" xfId="38237" xr:uid="{00000000-0005-0000-0000-000060950000}"/>
    <cellStyle name="Notas 4 33 2 4" xfId="38238" xr:uid="{00000000-0005-0000-0000-000061950000}"/>
    <cellStyle name="Notas 4 33 2 5" xfId="38239" xr:uid="{00000000-0005-0000-0000-000062950000}"/>
    <cellStyle name="Notas 4 33 2 6" xfId="38240" xr:uid="{00000000-0005-0000-0000-000063950000}"/>
    <cellStyle name="Notas 4 33 3" xfId="38241" xr:uid="{00000000-0005-0000-0000-000064950000}"/>
    <cellStyle name="Notas 4 33 3 2" xfId="38242" xr:uid="{00000000-0005-0000-0000-000065950000}"/>
    <cellStyle name="Notas 4 33 4" xfId="38243" xr:uid="{00000000-0005-0000-0000-000066950000}"/>
    <cellStyle name="Notas 4 33 4 2" xfId="38244" xr:uid="{00000000-0005-0000-0000-000067950000}"/>
    <cellStyle name="Notas 4 33 5" xfId="38245" xr:uid="{00000000-0005-0000-0000-000068950000}"/>
    <cellStyle name="Notas 4 34" xfId="38246" xr:uid="{00000000-0005-0000-0000-000069950000}"/>
    <cellStyle name="Notas 4 34 2" xfId="38247" xr:uid="{00000000-0005-0000-0000-00006A950000}"/>
    <cellStyle name="Notas 4 34 2 2" xfId="38248" xr:uid="{00000000-0005-0000-0000-00006B950000}"/>
    <cellStyle name="Notas 4 34 2 2 2" xfId="38249" xr:uid="{00000000-0005-0000-0000-00006C950000}"/>
    <cellStyle name="Notas 4 34 2 3" xfId="38250" xr:uid="{00000000-0005-0000-0000-00006D950000}"/>
    <cellStyle name="Notas 4 34 2 4" xfId="38251" xr:uid="{00000000-0005-0000-0000-00006E950000}"/>
    <cellStyle name="Notas 4 34 2 5" xfId="38252" xr:uid="{00000000-0005-0000-0000-00006F950000}"/>
    <cellStyle name="Notas 4 34 2 6" xfId="38253" xr:uid="{00000000-0005-0000-0000-000070950000}"/>
    <cellStyle name="Notas 4 34 3" xfId="38254" xr:uid="{00000000-0005-0000-0000-000071950000}"/>
    <cellStyle name="Notas 4 34 3 2" xfId="38255" xr:uid="{00000000-0005-0000-0000-000072950000}"/>
    <cellStyle name="Notas 4 34 4" xfId="38256" xr:uid="{00000000-0005-0000-0000-000073950000}"/>
    <cellStyle name="Notas 4 34 4 2" xfId="38257" xr:uid="{00000000-0005-0000-0000-000074950000}"/>
    <cellStyle name="Notas 4 34 5" xfId="38258" xr:uid="{00000000-0005-0000-0000-000075950000}"/>
    <cellStyle name="Notas 4 35" xfId="38259" xr:uid="{00000000-0005-0000-0000-000076950000}"/>
    <cellStyle name="Notas 4 35 2" xfId="38260" xr:uid="{00000000-0005-0000-0000-000077950000}"/>
    <cellStyle name="Notas 4 35 2 2" xfId="38261" xr:uid="{00000000-0005-0000-0000-000078950000}"/>
    <cellStyle name="Notas 4 35 2 2 2" xfId="38262" xr:uid="{00000000-0005-0000-0000-000079950000}"/>
    <cellStyle name="Notas 4 35 2 3" xfId="38263" xr:uid="{00000000-0005-0000-0000-00007A950000}"/>
    <cellStyle name="Notas 4 35 2 4" xfId="38264" xr:uid="{00000000-0005-0000-0000-00007B950000}"/>
    <cellStyle name="Notas 4 35 2 5" xfId="38265" xr:uid="{00000000-0005-0000-0000-00007C950000}"/>
    <cellStyle name="Notas 4 35 2 6" xfId="38266" xr:uid="{00000000-0005-0000-0000-00007D950000}"/>
    <cellStyle name="Notas 4 35 3" xfId="38267" xr:uid="{00000000-0005-0000-0000-00007E950000}"/>
    <cellStyle name="Notas 4 35 3 2" xfId="38268" xr:uid="{00000000-0005-0000-0000-00007F950000}"/>
    <cellStyle name="Notas 4 35 4" xfId="38269" xr:uid="{00000000-0005-0000-0000-000080950000}"/>
    <cellStyle name="Notas 4 35 4 2" xfId="38270" xr:uid="{00000000-0005-0000-0000-000081950000}"/>
    <cellStyle name="Notas 4 35 5" xfId="38271" xr:uid="{00000000-0005-0000-0000-000082950000}"/>
    <cellStyle name="Notas 4 36" xfId="38272" xr:uid="{00000000-0005-0000-0000-000083950000}"/>
    <cellStyle name="Notas 4 36 2" xfId="38273" xr:uid="{00000000-0005-0000-0000-000084950000}"/>
    <cellStyle name="Notas 4 36 2 2" xfId="38274" xr:uid="{00000000-0005-0000-0000-000085950000}"/>
    <cellStyle name="Notas 4 36 2 2 2" xfId="38275" xr:uid="{00000000-0005-0000-0000-000086950000}"/>
    <cellStyle name="Notas 4 36 2 3" xfId="38276" xr:uid="{00000000-0005-0000-0000-000087950000}"/>
    <cellStyle name="Notas 4 36 2 4" xfId="38277" xr:uid="{00000000-0005-0000-0000-000088950000}"/>
    <cellStyle name="Notas 4 36 2 5" xfId="38278" xr:uid="{00000000-0005-0000-0000-000089950000}"/>
    <cellStyle name="Notas 4 36 2 6" xfId="38279" xr:uid="{00000000-0005-0000-0000-00008A950000}"/>
    <cellStyle name="Notas 4 36 3" xfId="38280" xr:uid="{00000000-0005-0000-0000-00008B950000}"/>
    <cellStyle name="Notas 4 36 3 2" xfId="38281" xr:uid="{00000000-0005-0000-0000-00008C950000}"/>
    <cellStyle name="Notas 4 36 4" xfId="38282" xr:uid="{00000000-0005-0000-0000-00008D950000}"/>
    <cellStyle name="Notas 4 36 4 2" xfId="38283" xr:uid="{00000000-0005-0000-0000-00008E950000}"/>
    <cellStyle name="Notas 4 36 5" xfId="38284" xr:uid="{00000000-0005-0000-0000-00008F950000}"/>
    <cellStyle name="Notas 4 37" xfId="38285" xr:uid="{00000000-0005-0000-0000-000090950000}"/>
    <cellStyle name="Notas 4 37 2" xfId="38286" xr:uid="{00000000-0005-0000-0000-000091950000}"/>
    <cellStyle name="Notas 4 37 2 2" xfId="38287" xr:uid="{00000000-0005-0000-0000-000092950000}"/>
    <cellStyle name="Notas 4 37 2 2 2" xfId="38288" xr:uid="{00000000-0005-0000-0000-000093950000}"/>
    <cellStyle name="Notas 4 37 2 3" xfId="38289" xr:uid="{00000000-0005-0000-0000-000094950000}"/>
    <cellStyle name="Notas 4 37 2 4" xfId="38290" xr:uid="{00000000-0005-0000-0000-000095950000}"/>
    <cellStyle name="Notas 4 37 2 5" xfId="38291" xr:uid="{00000000-0005-0000-0000-000096950000}"/>
    <cellStyle name="Notas 4 37 2 6" xfId="38292" xr:uid="{00000000-0005-0000-0000-000097950000}"/>
    <cellStyle name="Notas 4 37 3" xfId="38293" xr:uid="{00000000-0005-0000-0000-000098950000}"/>
    <cellStyle name="Notas 4 37 3 2" xfId="38294" xr:uid="{00000000-0005-0000-0000-000099950000}"/>
    <cellStyle name="Notas 4 37 4" xfId="38295" xr:uid="{00000000-0005-0000-0000-00009A950000}"/>
    <cellStyle name="Notas 4 37 4 2" xfId="38296" xr:uid="{00000000-0005-0000-0000-00009B950000}"/>
    <cellStyle name="Notas 4 37 5" xfId="38297" xr:uid="{00000000-0005-0000-0000-00009C950000}"/>
    <cellStyle name="Notas 4 38" xfId="38298" xr:uid="{00000000-0005-0000-0000-00009D950000}"/>
    <cellStyle name="Notas 4 38 2" xfId="38299" xr:uid="{00000000-0005-0000-0000-00009E950000}"/>
    <cellStyle name="Notas 4 38 2 2" xfId="38300" xr:uid="{00000000-0005-0000-0000-00009F950000}"/>
    <cellStyle name="Notas 4 38 2 2 2" xfId="38301" xr:uid="{00000000-0005-0000-0000-0000A0950000}"/>
    <cellStyle name="Notas 4 38 2 3" xfId="38302" xr:uid="{00000000-0005-0000-0000-0000A1950000}"/>
    <cellStyle name="Notas 4 38 2 4" xfId="38303" xr:uid="{00000000-0005-0000-0000-0000A2950000}"/>
    <cellStyle name="Notas 4 38 2 5" xfId="38304" xr:uid="{00000000-0005-0000-0000-0000A3950000}"/>
    <cellStyle name="Notas 4 38 2 6" xfId="38305" xr:uid="{00000000-0005-0000-0000-0000A4950000}"/>
    <cellStyle name="Notas 4 38 3" xfId="38306" xr:uid="{00000000-0005-0000-0000-0000A5950000}"/>
    <cellStyle name="Notas 4 38 3 2" xfId="38307" xr:uid="{00000000-0005-0000-0000-0000A6950000}"/>
    <cellStyle name="Notas 4 38 4" xfId="38308" xr:uid="{00000000-0005-0000-0000-0000A7950000}"/>
    <cellStyle name="Notas 4 38 4 2" xfId="38309" xr:uid="{00000000-0005-0000-0000-0000A8950000}"/>
    <cellStyle name="Notas 4 38 5" xfId="38310" xr:uid="{00000000-0005-0000-0000-0000A9950000}"/>
    <cellStyle name="Notas 4 39" xfId="38311" xr:uid="{00000000-0005-0000-0000-0000AA950000}"/>
    <cellStyle name="Notas 4 39 2" xfId="38312" xr:uid="{00000000-0005-0000-0000-0000AB950000}"/>
    <cellStyle name="Notas 4 39 2 2" xfId="38313" xr:uid="{00000000-0005-0000-0000-0000AC950000}"/>
    <cellStyle name="Notas 4 39 2 2 2" xfId="38314" xr:uid="{00000000-0005-0000-0000-0000AD950000}"/>
    <cellStyle name="Notas 4 39 2 3" xfId="38315" xr:uid="{00000000-0005-0000-0000-0000AE950000}"/>
    <cellStyle name="Notas 4 39 2 4" xfId="38316" xr:uid="{00000000-0005-0000-0000-0000AF950000}"/>
    <cellStyle name="Notas 4 39 2 5" xfId="38317" xr:uid="{00000000-0005-0000-0000-0000B0950000}"/>
    <cellStyle name="Notas 4 39 2 6" xfId="38318" xr:uid="{00000000-0005-0000-0000-0000B1950000}"/>
    <cellStyle name="Notas 4 39 3" xfId="38319" xr:uid="{00000000-0005-0000-0000-0000B2950000}"/>
    <cellStyle name="Notas 4 39 3 2" xfId="38320" xr:uid="{00000000-0005-0000-0000-0000B3950000}"/>
    <cellStyle name="Notas 4 39 4" xfId="38321" xr:uid="{00000000-0005-0000-0000-0000B4950000}"/>
    <cellStyle name="Notas 4 39 4 2" xfId="38322" xr:uid="{00000000-0005-0000-0000-0000B5950000}"/>
    <cellStyle name="Notas 4 39 5" xfId="38323" xr:uid="{00000000-0005-0000-0000-0000B6950000}"/>
    <cellStyle name="Notas 4 4" xfId="38324" xr:uid="{00000000-0005-0000-0000-0000B7950000}"/>
    <cellStyle name="Notas 4 4 10" xfId="38325" xr:uid="{00000000-0005-0000-0000-0000B8950000}"/>
    <cellStyle name="Notas 4 4 10 2" xfId="38326" xr:uid="{00000000-0005-0000-0000-0000B9950000}"/>
    <cellStyle name="Notas 4 4 10 3" xfId="38327" xr:uid="{00000000-0005-0000-0000-0000BA950000}"/>
    <cellStyle name="Notas 4 4 10 4" xfId="38328" xr:uid="{00000000-0005-0000-0000-0000BB950000}"/>
    <cellStyle name="Notas 4 4 10 5" xfId="38329" xr:uid="{00000000-0005-0000-0000-0000BC950000}"/>
    <cellStyle name="Notas 4 4 10 6" xfId="38330" xr:uid="{00000000-0005-0000-0000-0000BD950000}"/>
    <cellStyle name="Notas 4 4 11" xfId="38331" xr:uid="{00000000-0005-0000-0000-0000BE950000}"/>
    <cellStyle name="Notas 4 4 11 2" xfId="38332" xr:uid="{00000000-0005-0000-0000-0000BF950000}"/>
    <cellStyle name="Notas 4 4 11 3" xfId="38333" xr:uid="{00000000-0005-0000-0000-0000C0950000}"/>
    <cellStyle name="Notas 4 4 11 4" xfId="38334" xr:uid="{00000000-0005-0000-0000-0000C1950000}"/>
    <cellStyle name="Notas 4 4 11 5" xfId="38335" xr:uid="{00000000-0005-0000-0000-0000C2950000}"/>
    <cellStyle name="Notas 4 4 11 6" xfId="38336" xr:uid="{00000000-0005-0000-0000-0000C3950000}"/>
    <cellStyle name="Notas 4 4 12" xfId="38337" xr:uid="{00000000-0005-0000-0000-0000C4950000}"/>
    <cellStyle name="Notas 4 4 12 2" xfId="38338" xr:uid="{00000000-0005-0000-0000-0000C5950000}"/>
    <cellStyle name="Notas 4 4 12 3" xfId="38339" xr:uid="{00000000-0005-0000-0000-0000C6950000}"/>
    <cellStyle name="Notas 4 4 12 4" xfId="38340" xr:uid="{00000000-0005-0000-0000-0000C7950000}"/>
    <cellStyle name="Notas 4 4 12 5" xfId="38341" xr:uid="{00000000-0005-0000-0000-0000C8950000}"/>
    <cellStyle name="Notas 4 4 12 6" xfId="38342" xr:uid="{00000000-0005-0000-0000-0000C9950000}"/>
    <cellStyle name="Notas 4 4 13" xfId="38343" xr:uid="{00000000-0005-0000-0000-0000CA950000}"/>
    <cellStyle name="Notas 4 4 13 2" xfId="38344" xr:uid="{00000000-0005-0000-0000-0000CB950000}"/>
    <cellStyle name="Notas 4 4 13 3" xfId="38345" xr:uid="{00000000-0005-0000-0000-0000CC950000}"/>
    <cellStyle name="Notas 4 4 13 4" xfId="38346" xr:uid="{00000000-0005-0000-0000-0000CD950000}"/>
    <cellStyle name="Notas 4 4 13 5" xfId="38347" xr:uid="{00000000-0005-0000-0000-0000CE950000}"/>
    <cellStyle name="Notas 4 4 13 6" xfId="38348" xr:uid="{00000000-0005-0000-0000-0000CF950000}"/>
    <cellStyle name="Notas 4 4 14" xfId="38349" xr:uid="{00000000-0005-0000-0000-0000D0950000}"/>
    <cellStyle name="Notas 4 4 14 2" xfId="38350" xr:uid="{00000000-0005-0000-0000-0000D1950000}"/>
    <cellStyle name="Notas 4 4 14 3" xfId="38351" xr:uid="{00000000-0005-0000-0000-0000D2950000}"/>
    <cellStyle name="Notas 4 4 14 4" xfId="38352" xr:uid="{00000000-0005-0000-0000-0000D3950000}"/>
    <cellStyle name="Notas 4 4 14 5" xfId="38353" xr:uid="{00000000-0005-0000-0000-0000D4950000}"/>
    <cellStyle name="Notas 4 4 14 6" xfId="38354" xr:uid="{00000000-0005-0000-0000-0000D5950000}"/>
    <cellStyle name="Notas 4 4 15" xfId="38355" xr:uid="{00000000-0005-0000-0000-0000D6950000}"/>
    <cellStyle name="Notas 4 4 15 2" xfId="38356" xr:uid="{00000000-0005-0000-0000-0000D7950000}"/>
    <cellStyle name="Notas 4 4 15 3" xfId="38357" xr:uid="{00000000-0005-0000-0000-0000D8950000}"/>
    <cellStyle name="Notas 4 4 15 4" xfId="38358" xr:uid="{00000000-0005-0000-0000-0000D9950000}"/>
    <cellStyle name="Notas 4 4 15 5" xfId="38359" xr:uid="{00000000-0005-0000-0000-0000DA950000}"/>
    <cellStyle name="Notas 4 4 15 6" xfId="38360" xr:uid="{00000000-0005-0000-0000-0000DB950000}"/>
    <cellStyle name="Notas 4 4 16" xfId="38361" xr:uid="{00000000-0005-0000-0000-0000DC950000}"/>
    <cellStyle name="Notas 4 4 17" xfId="38362" xr:uid="{00000000-0005-0000-0000-0000DD950000}"/>
    <cellStyle name="Notas 4 4 18" xfId="38363" xr:uid="{00000000-0005-0000-0000-0000DE950000}"/>
    <cellStyle name="Notas 4 4 19" xfId="38364" xr:uid="{00000000-0005-0000-0000-0000DF950000}"/>
    <cellStyle name="Notas 4 4 2" xfId="38365" xr:uid="{00000000-0005-0000-0000-0000E0950000}"/>
    <cellStyle name="Notas 4 4 2 10" xfId="38366" xr:uid="{00000000-0005-0000-0000-0000E1950000}"/>
    <cellStyle name="Notas 4 4 2 10 2" xfId="38367" xr:uid="{00000000-0005-0000-0000-0000E2950000}"/>
    <cellStyle name="Notas 4 4 2 10 3" xfId="38368" xr:uid="{00000000-0005-0000-0000-0000E3950000}"/>
    <cellStyle name="Notas 4 4 2 10 4" xfId="38369" xr:uid="{00000000-0005-0000-0000-0000E4950000}"/>
    <cellStyle name="Notas 4 4 2 10 5" xfId="38370" xr:uid="{00000000-0005-0000-0000-0000E5950000}"/>
    <cellStyle name="Notas 4 4 2 10 6" xfId="38371" xr:uid="{00000000-0005-0000-0000-0000E6950000}"/>
    <cellStyle name="Notas 4 4 2 11" xfId="38372" xr:uid="{00000000-0005-0000-0000-0000E7950000}"/>
    <cellStyle name="Notas 4 4 2 11 2" xfId="38373" xr:uid="{00000000-0005-0000-0000-0000E8950000}"/>
    <cellStyle name="Notas 4 4 2 11 3" xfId="38374" xr:uid="{00000000-0005-0000-0000-0000E9950000}"/>
    <cellStyle name="Notas 4 4 2 11 4" xfId="38375" xr:uid="{00000000-0005-0000-0000-0000EA950000}"/>
    <cellStyle name="Notas 4 4 2 11 5" xfId="38376" xr:uid="{00000000-0005-0000-0000-0000EB950000}"/>
    <cellStyle name="Notas 4 4 2 11 6" xfId="38377" xr:uid="{00000000-0005-0000-0000-0000EC950000}"/>
    <cellStyle name="Notas 4 4 2 12" xfId="38378" xr:uid="{00000000-0005-0000-0000-0000ED950000}"/>
    <cellStyle name="Notas 4 4 2 12 2" xfId="38379" xr:uid="{00000000-0005-0000-0000-0000EE950000}"/>
    <cellStyle name="Notas 4 4 2 12 3" xfId="38380" xr:uid="{00000000-0005-0000-0000-0000EF950000}"/>
    <cellStyle name="Notas 4 4 2 12 4" xfId="38381" xr:uid="{00000000-0005-0000-0000-0000F0950000}"/>
    <cellStyle name="Notas 4 4 2 12 5" xfId="38382" xr:uid="{00000000-0005-0000-0000-0000F1950000}"/>
    <cellStyle name="Notas 4 4 2 12 6" xfId="38383" xr:uid="{00000000-0005-0000-0000-0000F2950000}"/>
    <cellStyle name="Notas 4 4 2 13" xfId="38384" xr:uid="{00000000-0005-0000-0000-0000F3950000}"/>
    <cellStyle name="Notas 4 4 2 13 2" xfId="38385" xr:uid="{00000000-0005-0000-0000-0000F4950000}"/>
    <cellStyle name="Notas 4 4 2 13 3" xfId="38386" xr:uid="{00000000-0005-0000-0000-0000F5950000}"/>
    <cellStyle name="Notas 4 4 2 13 4" xfId="38387" xr:uid="{00000000-0005-0000-0000-0000F6950000}"/>
    <cellStyle name="Notas 4 4 2 13 5" xfId="38388" xr:uid="{00000000-0005-0000-0000-0000F7950000}"/>
    <cellStyle name="Notas 4 4 2 13 6" xfId="38389" xr:uid="{00000000-0005-0000-0000-0000F8950000}"/>
    <cellStyle name="Notas 4 4 2 14" xfId="38390" xr:uid="{00000000-0005-0000-0000-0000F9950000}"/>
    <cellStyle name="Notas 4 4 2 14 2" xfId="38391" xr:uid="{00000000-0005-0000-0000-0000FA950000}"/>
    <cellStyle name="Notas 4 4 2 14 3" xfId="38392" xr:uid="{00000000-0005-0000-0000-0000FB950000}"/>
    <cellStyle name="Notas 4 4 2 14 4" xfId="38393" xr:uid="{00000000-0005-0000-0000-0000FC950000}"/>
    <cellStyle name="Notas 4 4 2 14 5" xfId="38394" xr:uid="{00000000-0005-0000-0000-0000FD950000}"/>
    <cellStyle name="Notas 4 4 2 14 6" xfId="38395" xr:uid="{00000000-0005-0000-0000-0000FE950000}"/>
    <cellStyle name="Notas 4 4 2 15" xfId="38396" xr:uid="{00000000-0005-0000-0000-0000FF950000}"/>
    <cellStyle name="Notas 4 4 2 16" xfId="38397" xr:uid="{00000000-0005-0000-0000-000000960000}"/>
    <cellStyle name="Notas 4 4 2 17" xfId="38398" xr:uid="{00000000-0005-0000-0000-000001960000}"/>
    <cellStyle name="Notas 4 4 2 18" xfId="38399" xr:uid="{00000000-0005-0000-0000-000002960000}"/>
    <cellStyle name="Notas 4 4 2 19" xfId="38400" xr:uid="{00000000-0005-0000-0000-000003960000}"/>
    <cellStyle name="Notas 4 4 2 2" xfId="38401" xr:uid="{00000000-0005-0000-0000-000004960000}"/>
    <cellStyle name="Notas 4 4 2 2 10" xfId="38402" xr:uid="{00000000-0005-0000-0000-000005960000}"/>
    <cellStyle name="Notas 4 4 2 2 10 2" xfId="38403" xr:uid="{00000000-0005-0000-0000-000006960000}"/>
    <cellStyle name="Notas 4 4 2 2 10 3" xfId="38404" xr:uid="{00000000-0005-0000-0000-000007960000}"/>
    <cellStyle name="Notas 4 4 2 2 10 4" xfId="38405" xr:uid="{00000000-0005-0000-0000-000008960000}"/>
    <cellStyle name="Notas 4 4 2 2 10 5" xfId="38406" xr:uid="{00000000-0005-0000-0000-000009960000}"/>
    <cellStyle name="Notas 4 4 2 2 10 6" xfId="38407" xr:uid="{00000000-0005-0000-0000-00000A960000}"/>
    <cellStyle name="Notas 4 4 2 2 11" xfId="38408" xr:uid="{00000000-0005-0000-0000-00000B960000}"/>
    <cellStyle name="Notas 4 4 2 2 11 2" xfId="38409" xr:uid="{00000000-0005-0000-0000-00000C960000}"/>
    <cellStyle name="Notas 4 4 2 2 11 3" xfId="38410" xr:uid="{00000000-0005-0000-0000-00000D960000}"/>
    <cellStyle name="Notas 4 4 2 2 11 4" xfId="38411" xr:uid="{00000000-0005-0000-0000-00000E960000}"/>
    <cellStyle name="Notas 4 4 2 2 11 5" xfId="38412" xr:uid="{00000000-0005-0000-0000-00000F960000}"/>
    <cellStyle name="Notas 4 4 2 2 11 6" xfId="38413" xr:uid="{00000000-0005-0000-0000-000010960000}"/>
    <cellStyle name="Notas 4 4 2 2 12" xfId="38414" xr:uid="{00000000-0005-0000-0000-000011960000}"/>
    <cellStyle name="Notas 4 4 2 2 12 2" xfId="38415" xr:uid="{00000000-0005-0000-0000-000012960000}"/>
    <cellStyle name="Notas 4 4 2 2 12 3" xfId="38416" xr:uid="{00000000-0005-0000-0000-000013960000}"/>
    <cellStyle name="Notas 4 4 2 2 12 4" xfId="38417" xr:uid="{00000000-0005-0000-0000-000014960000}"/>
    <cellStyle name="Notas 4 4 2 2 12 5" xfId="38418" xr:uid="{00000000-0005-0000-0000-000015960000}"/>
    <cellStyle name="Notas 4 4 2 2 12 6" xfId="38419" xr:uid="{00000000-0005-0000-0000-000016960000}"/>
    <cellStyle name="Notas 4 4 2 2 13" xfId="38420" xr:uid="{00000000-0005-0000-0000-000017960000}"/>
    <cellStyle name="Notas 4 4 2 2 13 2" xfId="38421" xr:uid="{00000000-0005-0000-0000-000018960000}"/>
    <cellStyle name="Notas 4 4 2 2 13 3" xfId="38422" xr:uid="{00000000-0005-0000-0000-000019960000}"/>
    <cellStyle name="Notas 4 4 2 2 13 4" xfId="38423" xr:uid="{00000000-0005-0000-0000-00001A960000}"/>
    <cellStyle name="Notas 4 4 2 2 13 5" xfId="38424" xr:uid="{00000000-0005-0000-0000-00001B960000}"/>
    <cellStyle name="Notas 4 4 2 2 13 6" xfId="38425" xr:uid="{00000000-0005-0000-0000-00001C960000}"/>
    <cellStyle name="Notas 4 4 2 2 14" xfId="38426" xr:uid="{00000000-0005-0000-0000-00001D960000}"/>
    <cellStyle name="Notas 4 4 2 2 14 2" xfId="38427" xr:uid="{00000000-0005-0000-0000-00001E960000}"/>
    <cellStyle name="Notas 4 4 2 2 14 3" xfId="38428" xr:uid="{00000000-0005-0000-0000-00001F960000}"/>
    <cellStyle name="Notas 4 4 2 2 14 4" xfId="38429" xr:uid="{00000000-0005-0000-0000-000020960000}"/>
    <cellStyle name="Notas 4 4 2 2 14 5" xfId="38430" xr:uid="{00000000-0005-0000-0000-000021960000}"/>
    <cellStyle name="Notas 4 4 2 2 14 6" xfId="38431" xr:uid="{00000000-0005-0000-0000-000022960000}"/>
    <cellStyle name="Notas 4 4 2 2 15" xfId="38432" xr:uid="{00000000-0005-0000-0000-000023960000}"/>
    <cellStyle name="Notas 4 4 2 2 16" xfId="38433" xr:uid="{00000000-0005-0000-0000-000024960000}"/>
    <cellStyle name="Notas 4 4 2 2 17" xfId="38434" xr:uid="{00000000-0005-0000-0000-000025960000}"/>
    <cellStyle name="Notas 4 4 2 2 18" xfId="38435" xr:uid="{00000000-0005-0000-0000-000026960000}"/>
    <cellStyle name="Notas 4 4 2 2 19" xfId="38436" xr:uid="{00000000-0005-0000-0000-000027960000}"/>
    <cellStyle name="Notas 4 4 2 2 2" xfId="38437" xr:uid="{00000000-0005-0000-0000-000028960000}"/>
    <cellStyle name="Notas 4 4 2 2 2 10" xfId="38438" xr:uid="{00000000-0005-0000-0000-000029960000}"/>
    <cellStyle name="Notas 4 4 2 2 2 11" xfId="38439" xr:uid="{00000000-0005-0000-0000-00002A960000}"/>
    <cellStyle name="Notas 4 4 2 2 2 12" xfId="38440" xr:uid="{00000000-0005-0000-0000-00002B960000}"/>
    <cellStyle name="Notas 4 4 2 2 2 13" xfId="38441" xr:uid="{00000000-0005-0000-0000-00002C960000}"/>
    <cellStyle name="Notas 4 4 2 2 2 14" xfId="38442" xr:uid="{00000000-0005-0000-0000-00002D960000}"/>
    <cellStyle name="Notas 4 4 2 2 2 15" xfId="38443" xr:uid="{00000000-0005-0000-0000-00002E960000}"/>
    <cellStyle name="Notas 4 4 2 2 2 2" xfId="38444" xr:uid="{00000000-0005-0000-0000-00002F960000}"/>
    <cellStyle name="Notas 4 4 2 2 2 2 10" xfId="38445" xr:uid="{00000000-0005-0000-0000-000030960000}"/>
    <cellStyle name="Notas 4 4 2 2 2 2 11" xfId="38446" xr:uid="{00000000-0005-0000-0000-000031960000}"/>
    <cellStyle name="Notas 4 4 2 2 2 2 12" xfId="38447" xr:uid="{00000000-0005-0000-0000-000032960000}"/>
    <cellStyle name="Notas 4 4 2 2 2 2 13" xfId="38448" xr:uid="{00000000-0005-0000-0000-000033960000}"/>
    <cellStyle name="Notas 4 4 2 2 2 2 2" xfId="38449" xr:uid="{00000000-0005-0000-0000-000034960000}"/>
    <cellStyle name="Notas 4 4 2 2 2 2 2 2" xfId="38450" xr:uid="{00000000-0005-0000-0000-000035960000}"/>
    <cellStyle name="Notas 4 4 2 2 2 2 2 3" xfId="38451" xr:uid="{00000000-0005-0000-0000-000036960000}"/>
    <cellStyle name="Notas 4 4 2 2 2 2 2 4" xfId="38452" xr:uid="{00000000-0005-0000-0000-000037960000}"/>
    <cellStyle name="Notas 4 4 2 2 2 2 2 5" xfId="38453" xr:uid="{00000000-0005-0000-0000-000038960000}"/>
    <cellStyle name="Notas 4 4 2 2 2 2 2 6" xfId="38454" xr:uid="{00000000-0005-0000-0000-000039960000}"/>
    <cellStyle name="Notas 4 4 2 2 2 2 3" xfId="38455" xr:uid="{00000000-0005-0000-0000-00003A960000}"/>
    <cellStyle name="Notas 4 4 2 2 2 2 3 2" xfId="38456" xr:uid="{00000000-0005-0000-0000-00003B960000}"/>
    <cellStyle name="Notas 4 4 2 2 2 2 3 3" xfId="38457" xr:uid="{00000000-0005-0000-0000-00003C960000}"/>
    <cellStyle name="Notas 4 4 2 2 2 2 3 4" xfId="38458" xr:uid="{00000000-0005-0000-0000-00003D960000}"/>
    <cellStyle name="Notas 4 4 2 2 2 2 3 5" xfId="38459" xr:uid="{00000000-0005-0000-0000-00003E960000}"/>
    <cellStyle name="Notas 4 4 2 2 2 2 3 6" xfId="38460" xr:uid="{00000000-0005-0000-0000-00003F960000}"/>
    <cellStyle name="Notas 4 4 2 2 2 2 4" xfId="38461" xr:uid="{00000000-0005-0000-0000-000040960000}"/>
    <cellStyle name="Notas 4 4 2 2 2 2 4 2" xfId="38462" xr:uid="{00000000-0005-0000-0000-000041960000}"/>
    <cellStyle name="Notas 4 4 2 2 2 2 4 3" xfId="38463" xr:uid="{00000000-0005-0000-0000-000042960000}"/>
    <cellStyle name="Notas 4 4 2 2 2 2 4 4" xfId="38464" xr:uid="{00000000-0005-0000-0000-000043960000}"/>
    <cellStyle name="Notas 4 4 2 2 2 2 4 5" xfId="38465" xr:uid="{00000000-0005-0000-0000-000044960000}"/>
    <cellStyle name="Notas 4 4 2 2 2 2 4 6" xfId="38466" xr:uid="{00000000-0005-0000-0000-000045960000}"/>
    <cellStyle name="Notas 4 4 2 2 2 2 5" xfId="38467" xr:uid="{00000000-0005-0000-0000-000046960000}"/>
    <cellStyle name="Notas 4 4 2 2 2 2 5 2" xfId="38468" xr:uid="{00000000-0005-0000-0000-000047960000}"/>
    <cellStyle name="Notas 4 4 2 2 2 2 5 3" xfId="38469" xr:uid="{00000000-0005-0000-0000-000048960000}"/>
    <cellStyle name="Notas 4 4 2 2 2 2 5 4" xfId="38470" xr:uid="{00000000-0005-0000-0000-000049960000}"/>
    <cellStyle name="Notas 4 4 2 2 2 2 5 5" xfId="38471" xr:uid="{00000000-0005-0000-0000-00004A960000}"/>
    <cellStyle name="Notas 4 4 2 2 2 2 5 6" xfId="38472" xr:uid="{00000000-0005-0000-0000-00004B960000}"/>
    <cellStyle name="Notas 4 4 2 2 2 2 6" xfId="38473" xr:uid="{00000000-0005-0000-0000-00004C960000}"/>
    <cellStyle name="Notas 4 4 2 2 2 2 6 2" xfId="38474" xr:uid="{00000000-0005-0000-0000-00004D960000}"/>
    <cellStyle name="Notas 4 4 2 2 2 2 6 3" xfId="38475" xr:uid="{00000000-0005-0000-0000-00004E960000}"/>
    <cellStyle name="Notas 4 4 2 2 2 2 6 4" xfId="38476" xr:uid="{00000000-0005-0000-0000-00004F960000}"/>
    <cellStyle name="Notas 4 4 2 2 2 2 6 5" xfId="38477" xr:uid="{00000000-0005-0000-0000-000050960000}"/>
    <cellStyle name="Notas 4 4 2 2 2 2 6 6" xfId="38478" xr:uid="{00000000-0005-0000-0000-000051960000}"/>
    <cellStyle name="Notas 4 4 2 2 2 2 7" xfId="38479" xr:uid="{00000000-0005-0000-0000-000052960000}"/>
    <cellStyle name="Notas 4 4 2 2 2 2 7 2" xfId="38480" xr:uid="{00000000-0005-0000-0000-000053960000}"/>
    <cellStyle name="Notas 4 4 2 2 2 2 7 3" xfId="38481" xr:uid="{00000000-0005-0000-0000-000054960000}"/>
    <cellStyle name="Notas 4 4 2 2 2 2 7 4" xfId="38482" xr:uid="{00000000-0005-0000-0000-000055960000}"/>
    <cellStyle name="Notas 4 4 2 2 2 2 7 5" xfId="38483" xr:uid="{00000000-0005-0000-0000-000056960000}"/>
    <cellStyle name="Notas 4 4 2 2 2 2 7 6" xfId="38484" xr:uid="{00000000-0005-0000-0000-000057960000}"/>
    <cellStyle name="Notas 4 4 2 2 2 2 8" xfId="38485" xr:uid="{00000000-0005-0000-0000-000058960000}"/>
    <cellStyle name="Notas 4 4 2 2 2 2 8 2" xfId="38486" xr:uid="{00000000-0005-0000-0000-000059960000}"/>
    <cellStyle name="Notas 4 4 2 2 2 2 8 3" xfId="38487" xr:uid="{00000000-0005-0000-0000-00005A960000}"/>
    <cellStyle name="Notas 4 4 2 2 2 2 8 4" xfId="38488" xr:uid="{00000000-0005-0000-0000-00005B960000}"/>
    <cellStyle name="Notas 4 4 2 2 2 2 8 5" xfId="38489" xr:uid="{00000000-0005-0000-0000-00005C960000}"/>
    <cellStyle name="Notas 4 4 2 2 2 2 8 6" xfId="38490" xr:uid="{00000000-0005-0000-0000-00005D960000}"/>
    <cellStyle name="Notas 4 4 2 2 2 2 9" xfId="38491" xr:uid="{00000000-0005-0000-0000-00005E960000}"/>
    <cellStyle name="Notas 4 4 2 2 2 3" xfId="38492" xr:uid="{00000000-0005-0000-0000-00005F960000}"/>
    <cellStyle name="Notas 4 4 2 2 2 3 2" xfId="38493" xr:uid="{00000000-0005-0000-0000-000060960000}"/>
    <cellStyle name="Notas 4 4 2 2 2 3 3" xfId="38494" xr:uid="{00000000-0005-0000-0000-000061960000}"/>
    <cellStyle name="Notas 4 4 2 2 2 3 4" xfId="38495" xr:uid="{00000000-0005-0000-0000-000062960000}"/>
    <cellStyle name="Notas 4 4 2 2 2 3 5" xfId="38496" xr:uid="{00000000-0005-0000-0000-000063960000}"/>
    <cellStyle name="Notas 4 4 2 2 2 3 6" xfId="38497" xr:uid="{00000000-0005-0000-0000-000064960000}"/>
    <cellStyle name="Notas 4 4 2 2 2 4" xfId="38498" xr:uid="{00000000-0005-0000-0000-000065960000}"/>
    <cellStyle name="Notas 4 4 2 2 2 4 2" xfId="38499" xr:uid="{00000000-0005-0000-0000-000066960000}"/>
    <cellStyle name="Notas 4 4 2 2 2 4 3" xfId="38500" xr:uid="{00000000-0005-0000-0000-000067960000}"/>
    <cellStyle name="Notas 4 4 2 2 2 4 4" xfId="38501" xr:uid="{00000000-0005-0000-0000-000068960000}"/>
    <cellStyle name="Notas 4 4 2 2 2 4 5" xfId="38502" xr:uid="{00000000-0005-0000-0000-000069960000}"/>
    <cellStyle name="Notas 4 4 2 2 2 4 6" xfId="38503" xr:uid="{00000000-0005-0000-0000-00006A960000}"/>
    <cellStyle name="Notas 4 4 2 2 2 5" xfId="38504" xr:uid="{00000000-0005-0000-0000-00006B960000}"/>
    <cellStyle name="Notas 4 4 2 2 2 5 2" xfId="38505" xr:uid="{00000000-0005-0000-0000-00006C960000}"/>
    <cellStyle name="Notas 4 4 2 2 2 5 3" xfId="38506" xr:uid="{00000000-0005-0000-0000-00006D960000}"/>
    <cellStyle name="Notas 4 4 2 2 2 5 4" xfId="38507" xr:uid="{00000000-0005-0000-0000-00006E960000}"/>
    <cellStyle name="Notas 4 4 2 2 2 5 5" xfId="38508" xr:uid="{00000000-0005-0000-0000-00006F960000}"/>
    <cellStyle name="Notas 4 4 2 2 2 5 6" xfId="38509" xr:uid="{00000000-0005-0000-0000-000070960000}"/>
    <cellStyle name="Notas 4 4 2 2 2 6" xfId="38510" xr:uid="{00000000-0005-0000-0000-000071960000}"/>
    <cellStyle name="Notas 4 4 2 2 2 6 2" xfId="38511" xr:uid="{00000000-0005-0000-0000-000072960000}"/>
    <cellStyle name="Notas 4 4 2 2 2 6 3" xfId="38512" xr:uid="{00000000-0005-0000-0000-000073960000}"/>
    <cellStyle name="Notas 4 4 2 2 2 6 4" xfId="38513" xr:uid="{00000000-0005-0000-0000-000074960000}"/>
    <cellStyle name="Notas 4 4 2 2 2 6 5" xfId="38514" xr:uid="{00000000-0005-0000-0000-000075960000}"/>
    <cellStyle name="Notas 4 4 2 2 2 6 6" xfId="38515" xr:uid="{00000000-0005-0000-0000-000076960000}"/>
    <cellStyle name="Notas 4 4 2 2 2 7" xfId="38516" xr:uid="{00000000-0005-0000-0000-000077960000}"/>
    <cellStyle name="Notas 4 4 2 2 2 7 2" xfId="38517" xr:uid="{00000000-0005-0000-0000-000078960000}"/>
    <cellStyle name="Notas 4 4 2 2 2 7 3" xfId="38518" xr:uid="{00000000-0005-0000-0000-000079960000}"/>
    <cellStyle name="Notas 4 4 2 2 2 7 4" xfId="38519" xr:uid="{00000000-0005-0000-0000-00007A960000}"/>
    <cellStyle name="Notas 4 4 2 2 2 7 5" xfId="38520" xr:uid="{00000000-0005-0000-0000-00007B960000}"/>
    <cellStyle name="Notas 4 4 2 2 2 7 6" xfId="38521" xr:uid="{00000000-0005-0000-0000-00007C960000}"/>
    <cellStyle name="Notas 4 4 2 2 2 8" xfId="38522" xr:uid="{00000000-0005-0000-0000-00007D960000}"/>
    <cellStyle name="Notas 4 4 2 2 2 8 2" xfId="38523" xr:uid="{00000000-0005-0000-0000-00007E960000}"/>
    <cellStyle name="Notas 4 4 2 2 2 8 3" xfId="38524" xr:uid="{00000000-0005-0000-0000-00007F960000}"/>
    <cellStyle name="Notas 4 4 2 2 2 8 4" xfId="38525" xr:uid="{00000000-0005-0000-0000-000080960000}"/>
    <cellStyle name="Notas 4 4 2 2 2 8 5" xfId="38526" xr:uid="{00000000-0005-0000-0000-000081960000}"/>
    <cellStyle name="Notas 4 4 2 2 2 8 6" xfId="38527" xr:uid="{00000000-0005-0000-0000-000082960000}"/>
    <cellStyle name="Notas 4 4 2 2 2 9" xfId="38528" xr:uid="{00000000-0005-0000-0000-000083960000}"/>
    <cellStyle name="Notas 4 4 2 2 2 9 2" xfId="38529" xr:uid="{00000000-0005-0000-0000-000084960000}"/>
    <cellStyle name="Notas 4 4 2 2 2 9 3" xfId="38530" xr:uid="{00000000-0005-0000-0000-000085960000}"/>
    <cellStyle name="Notas 4 4 2 2 2 9 4" xfId="38531" xr:uid="{00000000-0005-0000-0000-000086960000}"/>
    <cellStyle name="Notas 4 4 2 2 2 9 5" xfId="38532" xr:uid="{00000000-0005-0000-0000-000087960000}"/>
    <cellStyle name="Notas 4 4 2 2 2 9 6" xfId="38533" xr:uid="{00000000-0005-0000-0000-000088960000}"/>
    <cellStyle name="Notas 4 4 2 2 20" xfId="38534" xr:uid="{00000000-0005-0000-0000-000089960000}"/>
    <cellStyle name="Notas 4 4 2 2 3" xfId="38535" xr:uid="{00000000-0005-0000-0000-00008A960000}"/>
    <cellStyle name="Notas 4 4 2 2 3 10" xfId="38536" xr:uid="{00000000-0005-0000-0000-00008B960000}"/>
    <cellStyle name="Notas 4 4 2 2 3 11" xfId="38537" xr:uid="{00000000-0005-0000-0000-00008C960000}"/>
    <cellStyle name="Notas 4 4 2 2 3 12" xfId="38538" xr:uid="{00000000-0005-0000-0000-00008D960000}"/>
    <cellStyle name="Notas 4 4 2 2 3 13" xfId="38539" xr:uid="{00000000-0005-0000-0000-00008E960000}"/>
    <cellStyle name="Notas 4 4 2 2 3 14" xfId="38540" xr:uid="{00000000-0005-0000-0000-00008F960000}"/>
    <cellStyle name="Notas 4 4 2 2 3 2" xfId="38541" xr:uid="{00000000-0005-0000-0000-000090960000}"/>
    <cellStyle name="Notas 4 4 2 2 3 2 2" xfId="38542" xr:uid="{00000000-0005-0000-0000-000091960000}"/>
    <cellStyle name="Notas 4 4 2 2 3 2 3" xfId="38543" xr:uid="{00000000-0005-0000-0000-000092960000}"/>
    <cellStyle name="Notas 4 4 2 2 3 2 4" xfId="38544" xr:uid="{00000000-0005-0000-0000-000093960000}"/>
    <cellStyle name="Notas 4 4 2 2 3 2 5" xfId="38545" xr:uid="{00000000-0005-0000-0000-000094960000}"/>
    <cellStyle name="Notas 4 4 2 2 3 2 6" xfId="38546" xr:uid="{00000000-0005-0000-0000-000095960000}"/>
    <cellStyle name="Notas 4 4 2 2 3 3" xfId="38547" xr:uid="{00000000-0005-0000-0000-000096960000}"/>
    <cellStyle name="Notas 4 4 2 2 3 3 2" xfId="38548" xr:uid="{00000000-0005-0000-0000-000097960000}"/>
    <cellStyle name="Notas 4 4 2 2 3 3 3" xfId="38549" xr:uid="{00000000-0005-0000-0000-000098960000}"/>
    <cellStyle name="Notas 4 4 2 2 3 3 4" xfId="38550" xr:uid="{00000000-0005-0000-0000-000099960000}"/>
    <cellStyle name="Notas 4 4 2 2 3 3 5" xfId="38551" xr:uid="{00000000-0005-0000-0000-00009A960000}"/>
    <cellStyle name="Notas 4 4 2 2 3 3 6" xfId="38552" xr:uid="{00000000-0005-0000-0000-00009B960000}"/>
    <cellStyle name="Notas 4 4 2 2 3 4" xfId="38553" xr:uid="{00000000-0005-0000-0000-00009C960000}"/>
    <cellStyle name="Notas 4 4 2 2 3 4 2" xfId="38554" xr:uid="{00000000-0005-0000-0000-00009D960000}"/>
    <cellStyle name="Notas 4 4 2 2 3 4 3" xfId="38555" xr:uid="{00000000-0005-0000-0000-00009E960000}"/>
    <cellStyle name="Notas 4 4 2 2 3 4 4" xfId="38556" xr:uid="{00000000-0005-0000-0000-00009F960000}"/>
    <cellStyle name="Notas 4 4 2 2 3 4 5" xfId="38557" xr:uid="{00000000-0005-0000-0000-0000A0960000}"/>
    <cellStyle name="Notas 4 4 2 2 3 4 6" xfId="38558" xr:uid="{00000000-0005-0000-0000-0000A1960000}"/>
    <cellStyle name="Notas 4 4 2 2 3 5" xfId="38559" xr:uid="{00000000-0005-0000-0000-0000A2960000}"/>
    <cellStyle name="Notas 4 4 2 2 3 5 2" xfId="38560" xr:uid="{00000000-0005-0000-0000-0000A3960000}"/>
    <cellStyle name="Notas 4 4 2 2 3 5 3" xfId="38561" xr:uid="{00000000-0005-0000-0000-0000A4960000}"/>
    <cellStyle name="Notas 4 4 2 2 3 5 4" xfId="38562" xr:uid="{00000000-0005-0000-0000-0000A5960000}"/>
    <cellStyle name="Notas 4 4 2 2 3 5 5" xfId="38563" xr:uid="{00000000-0005-0000-0000-0000A6960000}"/>
    <cellStyle name="Notas 4 4 2 2 3 5 6" xfId="38564" xr:uid="{00000000-0005-0000-0000-0000A7960000}"/>
    <cellStyle name="Notas 4 4 2 2 3 6" xfId="38565" xr:uid="{00000000-0005-0000-0000-0000A8960000}"/>
    <cellStyle name="Notas 4 4 2 2 3 6 2" xfId="38566" xr:uid="{00000000-0005-0000-0000-0000A9960000}"/>
    <cellStyle name="Notas 4 4 2 2 3 6 3" xfId="38567" xr:uid="{00000000-0005-0000-0000-0000AA960000}"/>
    <cellStyle name="Notas 4 4 2 2 3 6 4" xfId="38568" xr:uid="{00000000-0005-0000-0000-0000AB960000}"/>
    <cellStyle name="Notas 4 4 2 2 3 6 5" xfId="38569" xr:uid="{00000000-0005-0000-0000-0000AC960000}"/>
    <cellStyle name="Notas 4 4 2 2 3 6 6" xfId="38570" xr:uid="{00000000-0005-0000-0000-0000AD960000}"/>
    <cellStyle name="Notas 4 4 2 2 3 7" xfId="38571" xr:uid="{00000000-0005-0000-0000-0000AE960000}"/>
    <cellStyle name="Notas 4 4 2 2 3 7 2" xfId="38572" xr:uid="{00000000-0005-0000-0000-0000AF960000}"/>
    <cellStyle name="Notas 4 4 2 2 3 7 3" xfId="38573" xr:uid="{00000000-0005-0000-0000-0000B0960000}"/>
    <cellStyle name="Notas 4 4 2 2 3 7 4" xfId="38574" xr:uid="{00000000-0005-0000-0000-0000B1960000}"/>
    <cellStyle name="Notas 4 4 2 2 3 7 5" xfId="38575" xr:uid="{00000000-0005-0000-0000-0000B2960000}"/>
    <cellStyle name="Notas 4 4 2 2 3 7 6" xfId="38576" xr:uid="{00000000-0005-0000-0000-0000B3960000}"/>
    <cellStyle name="Notas 4 4 2 2 3 8" xfId="38577" xr:uid="{00000000-0005-0000-0000-0000B4960000}"/>
    <cellStyle name="Notas 4 4 2 2 3 8 2" xfId="38578" xr:uid="{00000000-0005-0000-0000-0000B5960000}"/>
    <cellStyle name="Notas 4 4 2 2 3 8 3" xfId="38579" xr:uid="{00000000-0005-0000-0000-0000B6960000}"/>
    <cellStyle name="Notas 4 4 2 2 3 8 4" xfId="38580" xr:uid="{00000000-0005-0000-0000-0000B7960000}"/>
    <cellStyle name="Notas 4 4 2 2 3 8 5" xfId="38581" xr:uid="{00000000-0005-0000-0000-0000B8960000}"/>
    <cellStyle name="Notas 4 4 2 2 3 8 6" xfId="38582" xr:uid="{00000000-0005-0000-0000-0000B9960000}"/>
    <cellStyle name="Notas 4 4 2 2 3 9" xfId="38583" xr:uid="{00000000-0005-0000-0000-0000BA960000}"/>
    <cellStyle name="Notas 4 4 2 2 4" xfId="38584" xr:uid="{00000000-0005-0000-0000-0000BB960000}"/>
    <cellStyle name="Notas 4 4 2 2 4 10" xfId="38585" xr:uid="{00000000-0005-0000-0000-0000BC960000}"/>
    <cellStyle name="Notas 4 4 2 2 4 11" xfId="38586" xr:uid="{00000000-0005-0000-0000-0000BD960000}"/>
    <cellStyle name="Notas 4 4 2 2 4 12" xfId="38587" xr:uid="{00000000-0005-0000-0000-0000BE960000}"/>
    <cellStyle name="Notas 4 4 2 2 4 13" xfId="38588" xr:uid="{00000000-0005-0000-0000-0000BF960000}"/>
    <cellStyle name="Notas 4 4 2 2 4 2" xfId="38589" xr:uid="{00000000-0005-0000-0000-0000C0960000}"/>
    <cellStyle name="Notas 4 4 2 2 4 2 2" xfId="38590" xr:uid="{00000000-0005-0000-0000-0000C1960000}"/>
    <cellStyle name="Notas 4 4 2 2 4 2 3" xfId="38591" xr:uid="{00000000-0005-0000-0000-0000C2960000}"/>
    <cellStyle name="Notas 4 4 2 2 4 2 4" xfId="38592" xr:uid="{00000000-0005-0000-0000-0000C3960000}"/>
    <cellStyle name="Notas 4 4 2 2 4 2 5" xfId="38593" xr:uid="{00000000-0005-0000-0000-0000C4960000}"/>
    <cellStyle name="Notas 4 4 2 2 4 2 6" xfId="38594" xr:uid="{00000000-0005-0000-0000-0000C5960000}"/>
    <cellStyle name="Notas 4 4 2 2 4 3" xfId="38595" xr:uid="{00000000-0005-0000-0000-0000C6960000}"/>
    <cellStyle name="Notas 4 4 2 2 4 3 2" xfId="38596" xr:uid="{00000000-0005-0000-0000-0000C7960000}"/>
    <cellStyle name="Notas 4 4 2 2 4 3 3" xfId="38597" xr:uid="{00000000-0005-0000-0000-0000C8960000}"/>
    <cellStyle name="Notas 4 4 2 2 4 3 4" xfId="38598" xr:uid="{00000000-0005-0000-0000-0000C9960000}"/>
    <cellStyle name="Notas 4 4 2 2 4 3 5" xfId="38599" xr:uid="{00000000-0005-0000-0000-0000CA960000}"/>
    <cellStyle name="Notas 4 4 2 2 4 3 6" xfId="38600" xr:uid="{00000000-0005-0000-0000-0000CB960000}"/>
    <cellStyle name="Notas 4 4 2 2 4 4" xfId="38601" xr:uid="{00000000-0005-0000-0000-0000CC960000}"/>
    <cellStyle name="Notas 4 4 2 2 4 4 2" xfId="38602" xr:uid="{00000000-0005-0000-0000-0000CD960000}"/>
    <cellStyle name="Notas 4 4 2 2 4 4 3" xfId="38603" xr:uid="{00000000-0005-0000-0000-0000CE960000}"/>
    <cellStyle name="Notas 4 4 2 2 4 4 4" xfId="38604" xr:uid="{00000000-0005-0000-0000-0000CF960000}"/>
    <cellStyle name="Notas 4 4 2 2 4 4 5" xfId="38605" xr:uid="{00000000-0005-0000-0000-0000D0960000}"/>
    <cellStyle name="Notas 4 4 2 2 4 4 6" xfId="38606" xr:uid="{00000000-0005-0000-0000-0000D1960000}"/>
    <cellStyle name="Notas 4 4 2 2 4 5" xfId="38607" xr:uid="{00000000-0005-0000-0000-0000D2960000}"/>
    <cellStyle name="Notas 4 4 2 2 4 5 2" xfId="38608" xr:uid="{00000000-0005-0000-0000-0000D3960000}"/>
    <cellStyle name="Notas 4 4 2 2 4 5 3" xfId="38609" xr:uid="{00000000-0005-0000-0000-0000D4960000}"/>
    <cellStyle name="Notas 4 4 2 2 4 5 4" xfId="38610" xr:uid="{00000000-0005-0000-0000-0000D5960000}"/>
    <cellStyle name="Notas 4 4 2 2 4 5 5" xfId="38611" xr:uid="{00000000-0005-0000-0000-0000D6960000}"/>
    <cellStyle name="Notas 4 4 2 2 4 5 6" xfId="38612" xr:uid="{00000000-0005-0000-0000-0000D7960000}"/>
    <cellStyle name="Notas 4 4 2 2 4 6" xfId="38613" xr:uid="{00000000-0005-0000-0000-0000D8960000}"/>
    <cellStyle name="Notas 4 4 2 2 4 6 2" xfId="38614" xr:uid="{00000000-0005-0000-0000-0000D9960000}"/>
    <cellStyle name="Notas 4 4 2 2 4 6 3" xfId="38615" xr:uid="{00000000-0005-0000-0000-0000DA960000}"/>
    <cellStyle name="Notas 4 4 2 2 4 6 4" xfId="38616" xr:uid="{00000000-0005-0000-0000-0000DB960000}"/>
    <cellStyle name="Notas 4 4 2 2 4 6 5" xfId="38617" xr:uid="{00000000-0005-0000-0000-0000DC960000}"/>
    <cellStyle name="Notas 4 4 2 2 4 6 6" xfId="38618" xr:uid="{00000000-0005-0000-0000-0000DD960000}"/>
    <cellStyle name="Notas 4 4 2 2 4 7" xfId="38619" xr:uid="{00000000-0005-0000-0000-0000DE960000}"/>
    <cellStyle name="Notas 4 4 2 2 4 7 2" xfId="38620" xr:uid="{00000000-0005-0000-0000-0000DF960000}"/>
    <cellStyle name="Notas 4 4 2 2 4 7 3" xfId="38621" xr:uid="{00000000-0005-0000-0000-0000E0960000}"/>
    <cellStyle name="Notas 4 4 2 2 4 7 4" xfId="38622" xr:uid="{00000000-0005-0000-0000-0000E1960000}"/>
    <cellStyle name="Notas 4 4 2 2 4 7 5" xfId="38623" xr:uid="{00000000-0005-0000-0000-0000E2960000}"/>
    <cellStyle name="Notas 4 4 2 2 4 7 6" xfId="38624" xr:uid="{00000000-0005-0000-0000-0000E3960000}"/>
    <cellStyle name="Notas 4 4 2 2 4 8" xfId="38625" xr:uid="{00000000-0005-0000-0000-0000E4960000}"/>
    <cellStyle name="Notas 4 4 2 2 4 8 2" xfId="38626" xr:uid="{00000000-0005-0000-0000-0000E5960000}"/>
    <cellStyle name="Notas 4 4 2 2 4 8 3" xfId="38627" xr:uid="{00000000-0005-0000-0000-0000E6960000}"/>
    <cellStyle name="Notas 4 4 2 2 4 8 4" xfId="38628" xr:uid="{00000000-0005-0000-0000-0000E7960000}"/>
    <cellStyle name="Notas 4 4 2 2 4 8 5" xfId="38629" xr:uid="{00000000-0005-0000-0000-0000E8960000}"/>
    <cellStyle name="Notas 4 4 2 2 4 8 6" xfId="38630" xr:uid="{00000000-0005-0000-0000-0000E9960000}"/>
    <cellStyle name="Notas 4 4 2 2 4 9" xfId="38631" xr:uid="{00000000-0005-0000-0000-0000EA960000}"/>
    <cellStyle name="Notas 4 4 2 2 5" xfId="38632" xr:uid="{00000000-0005-0000-0000-0000EB960000}"/>
    <cellStyle name="Notas 4 4 2 2 5 10" xfId="38633" xr:uid="{00000000-0005-0000-0000-0000EC960000}"/>
    <cellStyle name="Notas 4 4 2 2 5 11" xfId="38634" xr:uid="{00000000-0005-0000-0000-0000ED960000}"/>
    <cellStyle name="Notas 4 4 2 2 5 12" xfId="38635" xr:uid="{00000000-0005-0000-0000-0000EE960000}"/>
    <cellStyle name="Notas 4 4 2 2 5 13" xfId="38636" xr:uid="{00000000-0005-0000-0000-0000EF960000}"/>
    <cellStyle name="Notas 4 4 2 2 5 2" xfId="38637" xr:uid="{00000000-0005-0000-0000-0000F0960000}"/>
    <cellStyle name="Notas 4 4 2 2 5 2 2" xfId="38638" xr:uid="{00000000-0005-0000-0000-0000F1960000}"/>
    <cellStyle name="Notas 4 4 2 2 5 2 3" xfId="38639" xr:uid="{00000000-0005-0000-0000-0000F2960000}"/>
    <cellStyle name="Notas 4 4 2 2 5 2 4" xfId="38640" xr:uid="{00000000-0005-0000-0000-0000F3960000}"/>
    <cellStyle name="Notas 4 4 2 2 5 2 5" xfId="38641" xr:uid="{00000000-0005-0000-0000-0000F4960000}"/>
    <cellStyle name="Notas 4 4 2 2 5 2 6" xfId="38642" xr:uid="{00000000-0005-0000-0000-0000F5960000}"/>
    <cellStyle name="Notas 4 4 2 2 5 3" xfId="38643" xr:uid="{00000000-0005-0000-0000-0000F6960000}"/>
    <cellStyle name="Notas 4 4 2 2 5 3 2" xfId="38644" xr:uid="{00000000-0005-0000-0000-0000F7960000}"/>
    <cellStyle name="Notas 4 4 2 2 5 3 3" xfId="38645" xr:uid="{00000000-0005-0000-0000-0000F8960000}"/>
    <cellStyle name="Notas 4 4 2 2 5 3 4" xfId="38646" xr:uid="{00000000-0005-0000-0000-0000F9960000}"/>
    <cellStyle name="Notas 4 4 2 2 5 3 5" xfId="38647" xr:uid="{00000000-0005-0000-0000-0000FA960000}"/>
    <cellStyle name="Notas 4 4 2 2 5 3 6" xfId="38648" xr:uid="{00000000-0005-0000-0000-0000FB960000}"/>
    <cellStyle name="Notas 4 4 2 2 5 4" xfId="38649" xr:uid="{00000000-0005-0000-0000-0000FC960000}"/>
    <cellStyle name="Notas 4 4 2 2 5 4 2" xfId="38650" xr:uid="{00000000-0005-0000-0000-0000FD960000}"/>
    <cellStyle name="Notas 4 4 2 2 5 4 3" xfId="38651" xr:uid="{00000000-0005-0000-0000-0000FE960000}"/>
    <cellStyle name="Notas 4 4 2 2 5 4 4" xfId="38652" xr:uid="{00000000-0005-0000-0000-0000FF960000}"/>
    <cellStyle name="Notas 4 4 2 2 5 4 5" xfId="38653" xr:uid="{00000000-0005-0000-0000-000000970000}"/>
    <cellStyle name="Notas 4 4 2 2 5 4 6" xfId="38654" xr:uid="{00000000-0005-0000-0000-000001970000}"/>
    <cellStyle name="Notas 4 4 2 2 5 5" xfId="38655" xr:uid="{00000000-0005-0000-0000-000002970000}"/>
    <cellStyle name="Notas 4 4 2 2 5 5 2" xfId="38656" xr:uid="{00000000-0005-0000-0000-000003970000}"/>
    <cellStyle name="Notas 4 4 2 2 5 5 3" xfId="38657" xr:uid="{00000000-0005-0000-0000-000004970000}"/>
    <cellStyle name="Notas 4 4 2 2 5 5 4" xfId="38658" xr:uid="{00000000-0005-0000-0000-000005970000}"/>
    <cellStyle name="Notas 4 4 2 2 5 5 5" xfId="38659" xr:uid="{00000000-0005-0000-0000-000006970000}"/>
    <cellStyle name="Notas 4 4 2 2 5 5 6" xfId="38660" xr:uid="{00000000-0005-0000-0000-000007970000}"/>
    <cellStyle name="Notas 4 4 2 2 5 6" xfId="38661" xr:uid="{00000000-0005-0000-0000-000008970000}"/>
    <cellStyle name="Notas 4 4 2 2 5 6 2" xfId="38662" xr:uid="{00000000-0005-0000-0000-000009970000}"/>
    <cellStyle name="Notas 4 4 2 2 5 6 3" xfId="38663" xr:uid="{00000000-0005-0000-0000-00000A970000}"/>
    <cellStyle name="Notas 4 4 2 2 5 6 4" xfId="38664" xr:uid="{00000000-0005-0000-0000-00000B970000}"/>
    <cellStyle name="Notas 4 4 2 2 5 6 5" xfId="38665" xr:uid="{00000000-0005-0000-0000-00000C970000}"/>
    <cellStyle name="Notas 4 4 2 2 5 6 6" xfId="38666" xr:uid="{00000000-0005-0000-0000-00000D970000}"/>
    <cellStyle name="Notas 4 4 2 2 5 7" xfId="38667" xr:uid="{00000000-0005-0000-0000-00000E970000}"/>
    <cellStyle name="Notas 4 4 2 2 5 7 2" xfId="38668" xr:uid="{00000000-0005-0000-0000-00000F970000}"/>
    <cellStyle name="Notas 4 4 2 2 5 7 3" xfId="38669" xr:uid="{00000000-0005-0000-0000-000010970000}"/>
    <cellStyle name="Notas 4 4 2 2 5 7 4" xfId="38670" xr:uid="{00000000-0005-0000-0000-000011970000}"/>
    <cellStyle name="Notas 4 4 2 2 5 7 5" xfId="38671" xr:uid="{00000000-0005-0000-0000-000012970000}"/>
    <cellStyle name="Notas 4 4 2 2 5 7 6" xfId="38672" xr:uid="{00000000-0005-0000-0000-000013970000}"/>
    <cellStyle name="Notas 4 4 2 2 5 8" xfId="38673" xr:uid="{00000000-0005-0000-0000-000014970000}"/>
    <cellStyle name="Notas 4 4 2 2 5 8 2" xfId="38674" xr:uid="{00000000-0005-0000-0000-000015970000}"/>
    <cellStyle name="Notas 4 4 2 2 5 8 3" xfId="38675" xr:uid="{00000000-0005-0000-0000-000016970000}"/>
    <cellStyle name="Notas 4 4 2 2 5 8 4" xfId="38676" xr:uid="{00000000-0005-0000-0000-000017970000}"/>
    <cellStyle name="Notas 4 4 2 2 5 8 5" xfId="38677" xr:uid="{00000000-0005-0000-0000-000018970000}"/>
    <cellStyle name="Notas 4 4 2 2 5 8 6" xfId="38678" xr:uid="{00000000-0005-0000-0000-000019970000}"/>
    <cellStyle name="Notas 4 4 2 2 5 9" xfId="38679" xr:uid="{00000000-0005-0000-0000-00001A970000}"/>
    <cellStyle name="Notas 4 4 2 2 6" xfId="38680" xr:uid="{00000000-0005-0000-0000-00001B970000}"/>
    <cellStyle name="Notas 4 4 2 2 6 10" xfId="38681" xr:uid="{00000000-0005-0000-0000-00001C970000}"/>
    <cellStyle name="Notas 4 4 2 2 6 11" xfId="38682" xr:uid="{00000000-0005-0000-0000-00001D970000}"/>
    <cellStyle name="Notas 4 4 2 2 6 12" xfId="38683" xr:uid="{00000000-0005-0000-0000-00001E970000}"/>
    <cellStyle name="Notas 4 4 2 2 6 13" xfId="38684" xr:uid="{00000000-0005-0000-0000-00001F970000}"/>
    <cellStyle name="Notas 4 4 2 2 6 2" xfId="38685" xr:uid="{00000000-0005-0000-0000-000020970000}"/>
    <cellStyle name="Notas 4 4 2 2 6 2 2" xfId="38686" xr:uid="{00000000-0005-0000-0000-000021970000}"/>
    <cellStyle name="Notas 4 4 2 2 6 2 3" xfId="38687" xr:uid="{00000000-0005-0000-0000-000022970000}"/>
    <cellStyle name="Notas 4 4 2 2 6 2 4" xfId="38688" xr:uid="{00000000-0005-0000-0000-000023970000}"/>
    <cellStyle name="Notas 4 4 2 2 6 2 5" xfId="38689" xr:uid="{00000000-0005-0000-0000-000024970000}"/>
    <cellStyle name="Notas 4 4 2 2 6 2 6" xfId="38690" xr:uid="{00000000-0005-0000-0000-000025970000}"/>
    <cellStyle name="Notas 4 4 2 2 6 3" xfId="38691" xr:uid="{00000000-0005-0000-0000-000026970000}"/>
    <cellStyle name="Notas 4 4 2 2 6 3 2" xfId="38692" xr:uid="{00000000-0005-0000-0000-000027970000}"/>
    <cellStyle name="Notas 4 4 2 2 6 3 3" xfId="38693" xr:uid="{00000000-0005-0000-0000-000028970000}"/>
    <cellStyle name="Notas 4 4 2 2 6 3 4" xfId="38694" xr:uid="{00000000-0005-0000-0000-000029970000}"/>
    <cellStyle name="Notas 4 4 2 2 6 3 5" xfId="38695" xr:uid="{00000000-0005-0000-0000-00002A970000}"/>
    <cellStyle name="Notas 4 4 2 2 6 3 6" xfId="38696" xr:uid="{00000000-0005-0000-0000-00002B970000}"/>
    <cellStyle name="Notas 4 4 2 2 6 4" xfId="38697" xr:uid="{00000000-0005-0000-0000-00002C970000}"/>
    <cellStyle name="Notas 4 4 2 2 6 4 2" xfId="38698" xr:uid="{00000000-0005-0000-0000-00002D970000}"/>
    <cellStyle name="Notas 4 4 2 2 6 4 3" xfId="38699" xr:uid="{00000000-0005-0000-0000-00002E970000}"/>
    <cellStyle name="Notas 4 4 2 2 6 4 4" xfId="38700" xr:uid="{00000000-0005-0000-0000-00002F970000}"/>
    <cellStyle name="Notas 4 4 2 2 6 4 5" xfId="38701" xr:uid="{00000000-0005-0000-0000-000030970000}"/>
    <cellStyle name="Notas 4 4 2 2 6 4 6" xfId="38702" xr:uid="{00000000-0005-0000-0000-000031970000}"/>
    <cellStyle name="Notas 4 4 2 2 6 5" xfId="38703" xr:uid="{00000000-0005-0000-0000-000032970000}"/>
    <cellStyle name="Notas 4 4 2 2 6 5 2" xfId="38704" xr:uid="{00000000-0005-0000-0000-000033970000}"/>
    <cellStyle name="Notas 4 4 2 2 6 5 3" xfId="38705" xr:uid="{00000000-0005-0000-0000-000034970000}"/>
    <cellStyle name="Notas 4 4 2 2 6 5 4" xfId="38706" xr:uid="{00000000-0005-0000-0000-000035970000}"/>
    <cellStyle name="Notas 4 4 2 2 6 5 5" xfId="38707" xr:uid="{00000000-0005-0000-0000-000036970000}"/>
    <cellStyle name="Notas 4 4 2 2 6 5 6" xfId="38708" xr:uid="{00000000-0005-0000-0000-000037970000}"/>
    <cellStyle name="Notas 4 4 2 2 6 6" xfId="38709" xr:uid="{00000000-0005-0000-0000-000038970000}"/>
    <cellStyle name="Notas 4 4 2 2 6 6 2" xfId="38710" xr:uid="{00000000-0005-0000-0000-000039970000}"/>
    <cellStyle name="Notas 4 4 2 2 6 6 3" xfId="38711" xr:uid="{00000000-0005-0000-0000-00003A970000}"/>
    <cellStyle name="Notas 4 4 2 2 6 6 4" xfId="38712" xr:uid="{00000000-0005-0000-0000-00003B970000}"/>
    <cellStyle name="Notas 4 4 2 2 6 6 5" xfId="38713" xr:uid="{00000000-0005-0000-0000-00003C970000}"/>
    <cellStyle name="Notas 4 4 2 2 6 6 6" xfId="38714" xr:uid="{00000000-0005-0000-0000-00003D970000}"/>
    <cellStyle name="Notas 4 4 2 2 6 7" xfId="38715" xr:uid="{00000000-0005-0000-0000-00003E970000}"/>
    <cellStyle name="Notas 4 4 2 2 6 7 2" xfId="38716" xr:uid="{00000000-0005-0000-0000-00003F970000}"/>
    <cellStyle name="Notas 4 4 2 2 6 7 3" xfId="38717" xr:uid="{00000000-0005-0000-0000-000040970000}"/>
    <cellStyle name="Notas 4 4 2 2 6 7 4" xfId="38718" xr:uid="{00000000-0005-0000-0000-000041970000}"/>
    <cellStyle name="Notas 4 4 2 2 6 7 5" xfId="38719" xr:uid="{00000000-0005-0000-0000-000042970000}"/>
    <cellStyle name="Notas 4 4 2 2 6 7 6" xfId="38720" xr:uid="{00000000-0005-0000-0000-000043970000}"/>
    <cellStyle name="Notas 4 4 2 2 6 8" xfId="38721" xr:uid="{00000000-0005-0000-0000-000044970000}"/>
    <cellStyle name="Notas 4 4 2 2 6 8 2" xfId="38722" xr:uid="{00000000-0005-0000-0000-000045970000}"/>
    <cellStyle name="Notas 4 4 2 2 6 8 3" xfId="38723" xr:uid="{00000000-0005-0000-0000-000046970000}"/>
    <cellStyle name="Notas 4 4 2 2 6 8 4" xfId="38724" xr:uid="{00000000-0005-0000-0000-000047970000}"/>
    <cellStyle name="Notas 4 4 2 2 6 8 5" xfId="38725" xr:uid="{00000000-0005-0000-0000-000048970000}"/>
    <cellStyle name="Notas 4 4 2 2 6 8 6" xfId="38726" xr:uid="{00000000-0005-0000-0000-000049970000}"/>
    <cellStyle name="Notas 4 4 2 2 6 9" xfId="38727" xr:uid="{00000000-0005-0000-0000-00004A970000}"/>
    <cellStyle name="Notas 4 4 2 2 7" xfId="38728" xr:uid="{00000000-0005-0000-0000-00004B970000}"/>
    <cellStyle name="Notas 4 4 2 2 7 10" xfId="38729" xr:uid="{00000000-0005-0000-0000-00004C970000}"/>
    <cellStyle name="Notas 4 4 2 2 7 11" xfId="38730" xr:uid="{00000000-0005-0000-0000-00004D970000}"/>
    <cellStyle name="Notas 4 4 2 2 7 12" xfId="38731" xr:uid="{00000000-0005-0000-0000-00004E970000}"/>
    <cellStyle name="Notas 4 4 2 2 7 13" xfId="38732" xr:uid="{00000000-0005-0000-0000-00004F970000}"/>
    <cellStyle name="Notas 4 4 2 2 7 2" xfId="38733" xr:uid="{00000000-0005-0000-0000-000050970000}"/>
    <cellStyle name="Notas 4 4 2 2 7 2 2" xfId="38734" xr:uid="{00000000-0005-0000-0000-000051970000}"/>
    <cellStyle name="Notas 4 4 2 2 7 2 3" xfId="38735" xr:uid="{00000000-0005-0000-0000-000052970000}"/>
    <cellStyle name="Notas 4 4 2 2 7 2 4" xfId="38736" xr:uid="{00000000-0005-0000-0000-000053970000}"/>
    <cellStyle name="Notas 4 4 2 2 7 2 5" xfId="38737" xr:uid="{00000000-0005-0000-0000-000054970000}"/>
    <cellStyle name="Notas 4 4 2 2 7 2 6" xfId="38738" xr:uid="{00000000-0005-0000-0000-000055970000}"/>
    <cellStyle name="Notas 4 4 2 2 7 3" xfId="38739" xr:uid="{00000000-0005-0000-0000-000056970000}"/>
    <cellStyle name="Notas 4 4 2 2 7 3 2" xfId="38740" xr:uid="{00000000-0005-0000-0000-000057970000}"/>
    <cellStyle name="Notas 4 4 2 2 7 3 3" xfId="38741" xr:uid="{00000000-0005-0000-0000-000058970000}"/>
    <cellStyle name="Notas 4 4 2 2 7 3 4" xfId="38742" xr:uid="{00000000-0005-0000-0000-000059970000}"/>
    <cellStyle name="Notas 4 4 2 2 7 3 5" xfId="38743" xr:uid="{00000000-0005-0000-0000-00005A970000}"/>
    <cellStyle name="Notas 4 4 2 2 7 3 6" xfId="38744" xr:uid="{00000000-0005-0000-0000-00005B970000}"/>
    <cellStyle name="Notas 4 4 2 2 7 4" xfId="38745" xr:uid="{00000000-0005-0000-0000-00005C970000}"/>
    <cellStyle name="Notas 4 4 2 2 7 4 2" xfId="38746" xr:uid="{00000000-0005-0000-0000-00005D970000}"/>
    <cellStyle name="Notas 4 4 2 2 7 4 3" xfId="38747" xr:uid="{00000000-0005-0000-0000-00005E970000}"/>
    <cellStyle name="Notas 4 4 2 2 7 4 4" xfId="38748" xr:uid="{00000000-0005-0000-0000-00005F970000}"/>
    <cellStyle name="Notas 4 4 2 2 7 4 5" xfId="38749" xr:uid="{00000000-0005-0000-0000-000060970000}"/>
    <cellStyle name="Notas 4 4 2 2 7 4 6" xfId="38750" xr:uid="{00000000-0005-0000-0000-000061970000}"/>
    <cellStyle name="Notas 4 4 2 2 7 5" xfId="38751" xr:uid="{00000000-0005-0000-0000-000062970000}"/>
    <cellStyle name="Notas 4 4 2 2 7 5 2" xfId="38752" xr:uid="{00000000-0005-0000-0000-000063970000}"/>
    <cellStyle name="Notas 4 4 2 2 7 5 3" xfId="38753" xr:uid="{00000000-0005-0000-0000-000064970000}"/>
    <cellStyle name="Notas 4 4 2 2 7 5 4" xfId="38754" xr:uid="{00000000-0005-0000-0000-000065970000}"/>
    <cellStyle name="Notas 4 4 2 2 7 5 5" xfId="38755" xr:uid="{00000000-0005-0000-0000-000066970000}"/>
    <cellStyle name="Notas 4 4 2 2 7 5 6" xfId="38756" xr:uid="{00000000-0005-0000-0000-000067970000}"/>
    <cellStyle name="Notas 4 4 2 2 7 6" xfId="38757" xr:uid="{00000000-0005-0000-0000-000068970000}"/>
    <cellStyle name="Notas 4 4 2 2 7 6 2" xfId="38758" xr:uid="{00000000-0005-0000-0000-000069970000}"/>
    <cellStyle name="Notas 4 4 2 2 7 6 3" xfId="38759" xr:uid="{00000000-0005-0000-0000-00006A970000}"/>
    <cellStyle name="Notas 4 4 2 2 7 6 4" xfId="38760" xr:uid="{00000000-0005-0000-0000-00006B970000}"/>
    <cellStyle name="Notas 4 4 2 2 7 6 5" xfId="38761" xr:uid="{00000000-0005-0000-0000-00006C970000}"/>
    <cellStyle name="Notas 4 4 2 2 7 6 6" xfId="38762" xr:uid="{00000000-0005-0000-0000-00006D970000}"/>
    <cellStyle name="Notas 4 4 2 2 7 7" xfId="38763" xr:uid="{00000000-0005-0000-0000-00006E970000}"/>
    <cellStyle name="Notas 4 4 2 2 7 7 2" xfId="38764" xr:uid="{00000000-0005-0000-0000-00006F970000}"/>
    <cellStyle name="Notas 4 4 2 2 7 7 3" xfId="38765" xr:uid="{00000000-0005-0000-0000-000070970000}"/>
    <cellStyle name="Notas 4 4 2 2 7 7 4" xfId="38766" xr:uid="{00000000-0005-0000-0000-000071970000}"/>
    <cellStyle name="Notas 4 4 2 2 7 7 5" xfId="38767" xr:uid="{00000000-0005-0000-0000-000072970000}"/>
    <cellStyle name="Notas 4 4 2 2 7 7 6" xfId="38768" xr:uid="{00000000-0005-0000-0000-000073970000}"/>
    <cellStyle name="Notas 4 4 2 2 7 8" xfId="38769" xr:uid="{00000000-0005-0000-0000-000074970000}"/>
    <cellStyle name="Notas 4 4 2 2 7 8 2" xfId="38770" xr:uid="{00000000-0005-0000-0000-000075970000}"/>
    <cellStyle name="Notas 4 4 2 2 7 8 3" xfId="38771" xr:uid="{00000000-0005-0000-0000-000076970000}"/>
    <cellStyle name="Notas 4 4 2 2 7 8 4" xfId="38772" xr:uid="{00000000-0005-0000-0000-000077970000}"/>
    <cellStyle name="Notas 4 4 2 2 7 8 5" xfId="38773" xr:uid="{00000000-0005-0000-0000-000078970000}"/>
    <cellStyle name="Notas 4 4 2 2 7 8 6" xfId="38774" xr:uid="{00000000-0005-0000-0000-000079970000}"/>
    <cellStyle name="Notas 4 4 2 2 7 9" xfId="38775" xr:uid="{00000000-0005-0000-0000-00007A970000}"/>
    <cellStyle name="Notas 4 4 2 2 8" xfId="38776" xr:uid="{00000000-0005-0000-0000-00007B970000}"/>
    <cellStyle name="Notas 4 4 2 2 8 2" xfId="38777" xr:uid="{00000000-0005-0000-0000-00007C970000}"/>
    <cellStyle name="Notas 4 4 2 2 8 3" xfId="38778" xr:uid="{00000000-0005-0000-0000-00007D970000}"/>
    <cellStyle name="Notas 4 4 2 2 8 4" xfId="38779" xr:uid="{00000000-0005-0000-0000-00007E970000}"/>
    <cellStyle name="Notas 4 4 2 2 8 5" xfId="38780" xr:uid="{00000000-0005-0000-0000-00007F970000}"/>
    <cellStyle name="Notas 4 4 2 2 8 6" xfId="38781" xr:uid="{00000000-0005-0000-0000-000080970000}"/>
    <cellStyle name="Notas 4 4 2 2 9" xfId="38782" xr:uid="{00000000-0005-0000-0000-000081970000}"/>
    <cellStyle name="Notas 4 4 2 2 9 2" xfId="38783" xr:uid="{00000000-0005-0000-0000-000082970000}"/>
    <cellStyle name="Notas 4 4 2 2 9 3" xfId="38784" xr:uid="{00000000-0005-0000-0000-000083970000}"/>
    <cellStyle name="Notas 4 4 2 2 9 4" xfId="38785" xr:uid="{00000000-0005-0000-0000-000084970000}"/>
    <cellStyle name="Notas 4 4 2 2 9 5" xfId="38786" xr:uid="{00000000-0005-0000-0000-000085970000}"/>
    <cellStyle name="Notas 4 4 2 2 9 6" xfId="38787" xr:uid="{00000000-0005-0000-0000-000086970000}"/>
    <cellStyle name="Notas 4 4 2 20" xfId="38788" xr:uid="{00000000-0005-0000-0000-000087970000}"/>
    <cellStyle name="Notas 4 4 2 21" xfId="38789" xr:uid="{00000000-0005-0000-0000-000088970000}"/>
    <cellStyle name="Notas 4 4 2 3" xfId="38790" xr:uid="{00000000-0005-0000-0000-000089970000}"/>
    <cellStyle name="Notas 4 4 2 3 10" xfId="38791" xr:uid="{00000000-0005-0000-0000-00008A970000}"/>
    <cellStyle name="Notas 4 4 2 3 11" xfId="38792" xr:uid="{00000000-0005-0000-0000-00008B970000}"/>
    <cellStyle name="Notas 4 4 2 3 12" xfId="38793" xr:uid="{00000000-0005-0000-0000-00008C970000}"/>
    <cellStyle name="Notas 4 4 2 3 13" xfId="38794" xr:uid="{00000000-0005-0000-0000-00008D970000}"/>
    <cellStyle name="Notas 4 4 2 3 14" xfId="38795" xr:uid="{00000000-0005-0000-0000-00008E970000}"/>
    <cellStyle name="Notas 4 4 2 3 15" xfId="38796" xr:uid="{00000000-0005-0000-0000-00008F970000}"/>
    <cellStyle name="Notas 4 4 2 3 2" xfId="38797" xr:uid="{00000000-0005-0000-0000-000090970000}"/>
    <cellStyle name="Notas 4 4 2 3 2 10" xfId="38798" xr:uid="{00000000-0005-0000-0000-000091970000}"/>
    <cellStyle name="Notas 4 4 2 3 2 11" xfId="38799" xr:uid="{00000000-0005-0000-0000-000092970000}"/>
    <cellStyle name="Notas 4 4 2 3 2 12" xfId="38800" xr:uid="{00000000-0005-0000-0000-000093970000}"/>
    <cellStyle name="Notas 4 4 2 3 2 13" xfId="38801" xr:uid="{00000000-0005-0000-0000-000094970000}"/>
    <cellStyle name="Notas 4 4 2 3 2 2" xfId="38802" xr:uid="{00000000-0005-0000-0000-000095970000}"/>
    <cellStyle name="Notas 4 4 2 3 2 2 2" xfId="38803" xr:uid="{00000000-0005-0000-0000-000096970000}"/>
    <cellStyle name="Notas 4 4 2 3 2 2 3" xfId="38804" xr:uid="{00000000-0005-0000-0000-000097970000}"/>
    <cellStyle name="Notas 4 4 2 3 2 2 4" xfId="38805" xr:uid="{00000000-0005-0000-0000-000098970000}"/>
    <cellStyle name="Notas 4 4 2 3 2 2 5" xfId="38806" xr:uid="{00000000-0005-0000-0000-000099970000}"/>
    <cellStyle name="Notas 4 4 2 3 2 2 6" xfId="38807" xr:uid="{00000000-0005-0000-0000-00009A970000}"/>
    <cellStyle name="Notas 4 4 2 3 2 3" xfId="38808" xr:uid="{00000000-0005-0000-0000-00009B970000}"/>
    <cellStyle name="Notas 4 4 2 3 2 3 2" xfId="38809" xr:uid="{00000000-0005-0000-0000-00009C970000}"/>
    <cellStyle name="Notas 4 4 2 3 2 3 3" xfId="38810" xr:uid="{00000000-0005-0000-0000-00009D970000}"/>
    <cellStyle name="Notas 4 4 2 3 2 3 4" xfId="38811" xr:uid="{00000000-0005-0000-0000-00009E970000}"/>
    <cellStyle name="Notas 4 4 2 3 2 3 5" xfId="38812" xr:uid="{00000000-0005-0000-0000-00009F970000}"/>
    <cellStyle name="Notas 4 4 2 3 2 3 6" xfId="38813" xr:uid="{00000000-0005-0000-0000-0000A0970000}"/>
    <cellStyle name="Notas 4 4 2 3 2 4" xfId="38814" xr:uid="{00000000-0005-0000-0000-0000A1970000}"/>
    <cellStyle name="Notas 4 4 2 3 2 4 2" xfId="38815" xr:uid="{00000000-0005-0000-0000-0000A2970000}"/>
    <cellStyle name="Notas 4 4 2 3 2 4 3" xfId="38816" xr:uid="{00000000-0005-0000-0000-0000A3970000}"/>
    <cellStyle name="Notas 4 4 2 3 2 4 4" xfId="38817" xr:uid="{00000000-0005-0000-0000-0000A4970000}"/>
    <cellStyle name="Notas 4 4 2 3 2 4 5" xfId="38818" xr:uid="{00000000-0005-0000-0000-0000A5970000}"/>
    <cellStyle name="Notas 4 4 2 3 2 4 6" xfId="38819" xr:uid="{00000000-0005-0000-0000-0000A6970000}"/>
    <cellStyle name="Notas 4 4 2 3 2 5" xfId="38820" xr:uid="{00000000-0005-0000-0000-0000A7970000}"/>
    <cellStyle name="Notas 4 4 2 3 2 5 2" xfId="38821" xr:uid="{00000000-0005-0000-0000-0000A8970000}"/>
    <cellStyle name="Notas 4 4 2 3 2 5 3" xfId="38822" xr:uid="{00000000-0005-0000-0000-0000A9970000}"/>
    <cellStyle name="Notas 4 4 2 3 2 5 4" xfId="38823" xr:uid="{00000000-0005-0000-0000-0000AA970000}"/>
    <cellStyle name="Notas 4 4 2 3 2 5 5" xfId="38824" xr:uid="{00000000-0005-0000-0000-0000AB970000}"/>
    <cellStyle name="Notas 4 4 2 3 2 5 6" xfId="38825" xr:uid="{00000000-0005-0000-0000-0000AC970000}"/>
    <cellStyle name="Notas 4 4 2 3 2 6" xfId="38826" xr:uid="{00000000-0005-0000-0000-0000AD970000}"/>
    <cellStyle name="Notas 4 4 2 3 2 6 2" xfId="38827" xr:uid="{00000000-0005-0000-0000-0000AE970000}"/>
    <cellStyle name="Notas 4 4 2 3 2 6 3" xfId="38828" xr:uid="{00000000-0005-0000-0000-0000AF970000}"/>
    <cellStyle name="Notas 4 4 2 3 2 6 4" xfId="38829" xr:uid="{00000000-0005-0000-0000-0000B0970000}"/>
    <cellStyle name="Notas 4 4 2 3 2 6 5" xfId="38830" xr:uid="{00000000-0005-0000-0000-0000B1970000}"/>
    <cellStyle name="Notas 4 4 2 3 2 6 6" xfId="38831" xr:uid="{00000000-0005-0000-0000-0000B2970000}"/>
    <cellStyle name="Notas 4 4 2 3 2 7" xfId="38832" xr:uid="{00000000-0005-0000-0000-0000B3970000}"/>
    <cellStyle name="Notas 4 4 2 3 2 7 2" xfId="38833" xr:uid="{00000000-0005-0000-0000-0000B4970000}"/>
    <cellStyle name="Notas 4 4 2 3 2 7 3" xfId="38834" xr:uid="{00000000-0005-0000-0000-0000B5970000}"/>
    <cellStyle name="Notas 4 4 2 3 2 7 4" xfId="38835" xr:uid="{00000000-0005-0000-0000-0000B6970000}"/>
    <cellStyle name="Notas 4 4 2 3 2 7 5" xfId="38836" xr:uid="{00000000-0005-0000-0000-0000B7970000}"/>
    <cellStyle name="Notas 4 4 2 3 2 7 6" xfId="38837" xr:uid="{00000000-0005-0000-0000-0000B8970000}"/>
    <cellStyle name="Notas 4 4 2 3 2 8" xfId="38838" xr:uid="{00000000-0005-0000-0000-0000B9970000}"/>
    <cellStyle name="Notas 4 4 2 3 2 8 2" xfId="38839" xr:uid="{00000000-0005-0000-0000-0000BA970000}"/>
    <cellStyle name="Notas 4 4 2 3 2 8 3" xfId="38840" xr:uid="{00000000-0005-0000-0000-0000BB970000}"/>
    <cellStyle name="Notas 4 4 2 3 2 8 4" xfId="38841" xr:uid="{00000000-0005-0000-0000-0000BC970000}"/>
    <cellStyle name="Notas 4 4 2 3 2 8 5" xfId="38842" xr:uid="{00000000-0005-0000-0000-0000BD970000}"/>
    <cellStyle name="Notas 4 4 2 3 2 8 6" xfId="38843" xr:uid="{00000000-0005-0000-0000-0000BE970000}"/>
    <cellStyle name="Notas 4 4 2 3 2 9" xfId="38844" xr:uid="{00000000-0005-0000-0000-0000BF970000}"/>
    <cellStyle name="Notas 4 4 2 3 3" xfId="38845" xr:uid="{00000000-0005-0000-0000-0000C0970000}"/>
    <cellStyle name="Notas 4 4 2 3 3 2" xfId="38846" xr:uid="{00000000-0005-0000-0000-0000C1970000}"/>
    <cellStyle name="Notas 4 4 2 3 3 3" xfId="38847" xr:uid="{00000000-0005-0000-0000-0000C2970000}"/>
    <cellStyle name="Notas 4 4 2 3 3 4" xfId="38848" xr:uid="{00000000-0005-0000-0000-0000C3970000}"/>
    <cellStyle name="Notas 4 4 2 3 3 5" xfId="38849" xr:uid="{00000000-0005-0000-0000-0000C4970000}"/>
    <cellStyle name="Notas 4 4 2 3 3 6" xfId="38850" xr:uid="{00000000-0005-0000-0000-0000C5970000}"/>
    <cellStyle name="Notas 4 4 2 3 4" xfId="38851" xr:uid="{00000000-0005-0000-0000-0000C6970000}"/>
    <cellStyle name="Notas 4 4 2 3 4 2" xfId="38852" xr:uid="{00000000-0005-0000-0000-0000C7970000}"/>
    <cellStyle name="Notas 4 4 2 3 4 3" xfId="38853" xr:uid="{00000000-0005-0000-0000-0000C8970000}"/>
    <cellStyle name="Notas 4 4 2 3 4 4" xfId="38854" xr:uid="{00000000-0005-0000-0000-0000C9970000}"/>
    <cellStyle name="Notas 4 4 2 3 4 5" xfId="38855" xr:uid="{00000000-0005-0000-0000-0000CA970000}"/>
    <cellStyle name="Notas 4 4 2 3 4 6" xfId="38856" xr:uid="{00000000-0005-0000-0000-0000CB970000}"/>
    <cellStyle name="Notas 4 4 2 3 5" xfId="38857" xr:uid="{00000000-0005-0000-0000-0000CC970000}"/>
    <cellStyle name="Notas 4 4 2 3 5 2" xfId="38858" xr:uid="{00000000-0005-0000-0000-0000CD970000}"/>
    <cellStyle name="Notas 4 4 2 3 5 3" xfId="38859" xr:uid="{00000000-0005-0000-0000-0000CE970000}"/>
    <cellStyle name="Notas 4 4 2 3 5 4" xfId="38860" xr:uid="{00000000-0005-0000-0000-0000CF970000}"/>
    <cellStyle name="Notas 4 4 2 3 5 5" xfId="38861" xr:uid="{00000000-0005-0000-0000-0000D0970000}"/>
    <cellStyle name="Notas 4 4 2 3 5 6" xfId="38862" xr:uid="{00000000-0005-0000-0000-0000D1970000}"/>
    <cellStyle name="Notas 4 4 2 3 6" xfId="38863" xr:uid="{00000000-0005-0000-0000-0000D2970000}"/>
    <cellStyle name="Notas 4 4 2 3 6 2" xfId="38864" xr:uid="{00000000-0005-0000-0000-0000D3970000}"/>
    <cellStyle name="Notas 4 4 2 3 6 3" xfId="38865" xr:uid="{00000000-0005-0000-0000-0000D4970000}"/>
    <cellStyle name="Notas 4 4 2 3 6 4" xfId="38866" xr:uid="{00000000-0005-0000-0000-0000D5970000}"/>
    <cellStyle name="Notas 4 4 2 3 6 5" xfId="38867" xr:uid="{00000000-0005-0000-0000-0000D6970000}"/>
    <cellStyle name="Notas 4 4 2 3 6 6" xfId="38868" xr:uid="{00000000-0005-0000-0000-0000D7970000}"/>
    <cellStyle name="Notas 4 4 2 3 7" xfId="38869" xr:uid="{00000000-0005-0000-0000-0000D8970000}"/>
    <cellStyle name="Notas 4 4 2 3 7 2" xfId="38870" xr:uid="{00000000-0005-0000-0000-0000D9970000}"/>
    <cellStyle name="Notas 4 4 2 3 7 3" xfId="38871" xr:uid="{00000000-0005-0000-0000-0000DA970000}"/>
    <cellStyle name="Notas 4 4 2 3 7 4" xfId="38872" xr:uid="{00000000-0005-0000-0000-0000DB970000}"/>
    <cellStyle name="Notas 4 4 2 3 7 5" xfId="38873" xr:uid="{00000000-0005-0000-0000-0000DC970000}"/>
    <cellStyle name="Notas 4 4 2 3 7 6" xfId="38874" xr:uid="{00000000-0005-0000-0000-0000DD970000}"/>
    <cellStyle name="Notas 4 4 2 3 8" xfId="38875" xr:uid="{00000000-0005-0000-0000-0000DE970000}"/>
    <cellStyle name="Notas 4 4 2 3 8 2" xfId="38876" xr:uid="{00000000-0005-0000-0000-0000DF970000}"/>
    <cellStyle name="Notas 4 4 2 3 8 3" xfId="38877" xr:uid="{00000000-0005-0000-0000-0000E0970000}"/>
    <cellStyle name="Notas 4 4 2 3 8 4" xfId="38878" xr:uid="{00000000-0005-0000-0000-0000E1970000}"/>
    <cellStyle name="Notas 4 4 2 3 8 5" xfId="38879" xr:uid="{00000000-0005-0000-0000-0000E2970000}"/>
    <cellStyle name="Notas 4 4 2 3 8 6" xfId="38880" xr:uid="{00000000-0005-0000-0000-0000E3970000}"/>
    <cellStyle name="Notas 4 4 2 3 9" xfId="38881" xr:uid="{00000000-0005-0000-0000-0000E4970000}"/>
    <cellStyle name="Notas 4 4 2 3 9 2" xfId="38882" xr:uid="{00000000-0005-0000-0000-0000E5970000}"/>
    <cellStyle name="Notas 4 4 2 3 9 3" xfId="38883" xr:uid="{00000000-0005-0000-0000-0000E6970000}"/>
    <cellStyle name="Notas 4 4 2 3 9 4" xfId="38884" xr:uid="{00000000-0005-0000-0000-0000E7970000}"/>
    <cellStyle name="Notas 4 4 2 3 9 5" xfId="38885" xr:uid="{00000000-0005-0000-0000-0000E8970000}"/>
    <cellStyle name="Notas 4 4 2 3 9 6" xfId="38886" xr:uid="{00000000-0005-0000-0000-0000E9970000}"/>
    <cellStyle name="Notas 4 4 2 4" xfId="38887" xr:uid="{00000000-0005-0000-0000-0000EA970000}"/>
    <cellStyle name="Notas 4 4 2 4 10" xfId="38888" xr:uid="{00000000-0005-0000-0000-0000EB970000}"/>
    <cellStyle name="Notas 4 4 2 4 11" xfId="38889" xr:uid="{00000000-0005-0000-0000-0000EC970000}"/>
    <cellStyle name="Notas 4 4 2 4 12" xfId="38890" xr:uid="{00000000-0005-0000-0000-0000ED970000}"/>
    <cellStyle name="Notas 4 4 2 4 13" xfId="38891" xr:uid="{00000000-0005-0000-0000-0000EE970000}"/>
    <cellStyle name="Notas 4 4 2 4 2" xfId="38892" xr:uid="{00000000-0005-0000-0000-0000EF970000}"/>
    <cellStyle name="Notas 4 4 2 4 2 2" xfId="38893" xr:uid="{00000000-0005-0000-0000-0000F0970000}"/>
    <cellStyle name="Notas 4 4 2 4 2 3" xfId="38894" xr:uid="{00000000-0005-0000-0000-0000F1970000}"/>
    <cellStyle name="Notas 4 4 2 4 2 4" xfId="38895" xr:uid="{00000000-0005-0000-0000-0000F2970000}"/>
    <cellStyle name="Notas 4 4 2 4 2 5" xfId="38896" xr:uid="{00000000-0005-0000-0000-0000F3970000}"/>
    <cellStyle name="Notas 4 4 2 4 2 6" xfId="38897" xr:uid="{00000000-0005-0000-0000-0000F4970000}"/>
    <cellStyle name="Notas 4 4 2 4 3" xfId="38898" xr:uid="{00000000-0005-0000-0000-0000F5970000}"/>
    <cellStyle name="Notas 4 4 2 4 3 2" xfId="38899" xr:uid="{00000000-0005-0000-0000-0000F6970000}"/>
    <cellStyle name="Notas 4 4 2 4 3 3" xfId="38900" xr:uid="{00000000-0005-0000-0000-0000F7970000}"/>
    <cellStyle name="Notas 4 4 2 4 3 4" xfId="38901" xr:uid="{00000000-0005-0000-0000-0000F8970000}"/>
    <cellStyle name="Notas 4 4 2 4 3 5" xfId="38902" xr:uid="{00000000-0005-0000-0000-0000F9970000}"/>
    <cellStyle name="Notas 4 4 2 4 3 6" xfId="38903" xr:uid="{00000000-0005-0000-0000-0000FA970000}"/>
    <cellStyle name="Notas 4 4 2 4 4" xfId="38904" xr:uid="{00000000-0005-0000-0000-0000FB970000}"/>
    <cellStyle name="Notas 4 4 2 4 4 2" xfId="38905" xr:uid="{00000000-0005-0000-0000-0000FC970000}"/>
    <cellStyle name="Notas 4 4 2 4 4 3" xfId="38906" xr:uid="{00000000-0005-0000-0000-0000FD970000}"/>
    <cellStyle name="Notas 4 4 2 4 4 4" xfId="38907" xr:uid="{00000000-0005-0000-0000-0000FE970000}"/>
    <cellStyle name="Notas 4 4 2 4 4 5" xfId="38908" xr:uid="{00000000-0005-0000-0000-0000FF970000}"/>
    <cellStyle name="Notas 4 4 2 4 4 6" xfId="38909" xr:uid="{00000000-0005-0000-0000-000000980000}"/>
    <cellStyle name="Notas 4 4 2 4 5" xfId="38910" xr:uid="{00000000-0005-0000-0000-000001980000}"/>
    <cellStyle name="Notas 4 4 2 4 5 2" xfId="38911" xr:uid="{00000000-0005-0000-0000-000002980000}"/>
    <cellStyle name="Notas 4 4 2 4 5 3" xfId="38912" xr:uid="{00000000-0005-0000-0000-000003980000}"/>
    <cellStyle name="Notas 4 4 2 4 5 4" xfId="38913" xr:uid="{00000000-0005-0000-0000-000004980000}"/>
    <cellStyle name="Notas 4 4 2 4 5 5" xfId="38914" xr:uid="{00000000-0005-0000-0000-000005980000}"/>
    <cellStyle name="Notas 4 4 2 4 5 6" xfId="38915" xr:uid="{00000000-0005-0000-0000-000006980000}"/>
    <cellStyle name="Notas 4 4 2 4 6" xfId="38916" xr:uid="{00000000-0005-0000-0000-000007980000}"/>
    <cellStyle name="Notas 4 4 2 4 6 2" xfId="38917" xr:uid="{00000000-0005-0000-0000-000008980000}"/>
    <cellStyle name="Notas 4 4 2 4 6 3" xfId="38918" xr:uid="{00000000-0005-0000-0000-000009980000}"/>
    <cellStyle name="Notas 4 4 2 4 6 4" xfId="38919" xr:uid="{00000000-0005-0000-0000-00000A980000}"/>
    <cellStyle name="Notas 4 4 2 4 6 5" xfId="38920" xr:uid="{00000000-0005-0000-0000-00000B980000}"/>
    <cellStyle name="Notas 4 4 2 4 6 6" xfId="38921" xr:uid="{00000000-0005-0000-0000-00000C980000}"/>
    <cellStyle name="Notas 4 4 2 4 7" xfId="38922" xr:uid="{00000000-0005-0000-0000-00000D980000}"/>
    <cellStyle name="Notas 4 4 2 4 7 2" xfId="38923" xr:uid="{00000000-0005-0000-0000-00000E980000}"/>
    <cellStyle name="Notas 4 4 2 4 7 3" xfId="38924" xr:uid="{00000000-0005-0000-0000-00000F980000}"/>
    <cellStyle name="Notas 4 4 2 4 7 4" xfId="38925" xr:uid="{00000000-0005-0000-0000-000010980000}"/>
    <cellStyle name="Notas 4 4 2 4 7 5" xfId="38926" xr:uid="{00000000-0005-0000-0000-000011980000}"/>
    <cellStyle name="Notas 4 4 2 4 7 6" xfId="38927" xr:uid="{00000000-0005-0000-0000-000012980000}"/>
    <cellStyle name="Notas 4 4 2 4 8" xfId="38928" xr:uid="{00000000-0005-0000-0000-000013980000}"/>
    <cellStyle name="Notas 4 4 2 4 8 2" xfId="38929" xr:uid="{00000000-0005-0000-0000-000014980000}"/>
    <cellStyle name="Notas 4 4 2 4 8 3" xfId="38930" xr:uid="{00000000-0005-0000-0000-000015980000}"/>
    <cellStyle name="Notas 4 4 2 4 8 4" xfId="38931" xr:uid="{00000000-0005-0000-0000-000016980000}"/>
    <cellStyle name="Notas 4 4 2 4 8 5" xfId="38932" xr:uid="{00000000-0005-0000-0000-000017980000}"/>
    <cellStyle name="Notas 4 4 2 4 8 6" xfId="38933" xr:uid="{00000000-0005-0000-0000-000018980000}"/>
    <cellStyle name="Notas 4 4 2 4 9" xfId="38934" xr:uid="{00000000-0005-0000-0000-000019980000}"/>
    <cellStyle name="Notas 4 4 2 5" xfId="38935" xr:uid="{00000000-0005-0000-0000-00001A980000}"/>
    <cellStyle name="Notas 4 4 2 5 10" xfId="38936" xr:uid="{00000000-0005-0000-0000-00001B980000}"/>
    <cellStyle name="Notas 4 4 2 5 11" xfId="38937" xr:uid="{00000000-0005-0000-0000-00001C980000}"/>
    <cellStyle name="Notas 4 4 2 5 12" xfId="38938" xr:uid="{00000000-0005-0000-0000-00001D980000}"/>
    <cellStyle name="Notas 4 4 2 5 13" xfId="38939" xr:uid="{00000000-0005-0000-0000-00001E980000}"/>
    <cellStyle name="Notas 4 4 2 5 2" xfId="38940" xr:uid="{00000000-0005-0000-0000-00001F980000}"/>
    <cellStyle name="Notas 4 4 2 5 2 2" xfId="38941" xr:uid="{00000000-0005-0000-0000-000020980000}"/>
    <cellStyle name="Notas 4 4 2 5 2 3" xfId="38942" xr:uid="{00000000-0005-0000-0000-000021980000}"/>
    <cellStyle name="Notas 4 4 2 5 2 4" xfId="38943" xr:uid="{00000000-0005-0000-0000-000022980000}"/>
    <cellStyle name="Notas 4 4 2 5 2 5" xfId="38944" xr:uid="{00000000-0005-0000-0000-000023980000}"/>
    <cellStyle name="Notas 4 4 2 5 2 6" xfId="38945" xr:uid="{00000000-0005-0000-0000-000024980000}"/>
    <cellStyle name="Notas 4 4 2 5 3" xfId="38946" xr:uid="{00000000-0005-0000-0000-000025980000}"/>
    <cellStyle name="Notas 4 4 2 5 3 2" xfId="38947" xr:uid="{00000000-0005-0000-0000-000026980000}"/>
    <cellStyle name="Notas 4 4 2 5 3 3" xfId="38948" xr:uid="{00000000-0005-0000-0000-000027980000}"/>
    <cellStyle name="Notas 4 4 2 5 3 4" xfId="38949" xr:uid="{00000000-0005-0000-0000-000028980000}"/>
    <cellStyle name="Notas 4 4 2 5 3 5" xfId="38950" xr:uid="{00000000-0005-0000-0000-000029980000}"/>
    <cellStyle name="Notas 4 4 2 5 3 6" xfId="38951" xr:uid="{00000000-0005-0000-0000-00002A980000}"/>
    <cellStyle name="Notas 4 4 2 5 4" xfId="38952" xr:uid="{00000000-0005-0000-0000-00002B980000}"/>
    <cellStyle name="Notas 4 4 2 5 4 2" xfId="38953" xr:uid="{00000000-0005-0000-0000-00002C980000}"/>
    <cellStyle name="Notas 4 4 2 5 4 3" xfId="38954" xr:uid="{00000000-0005-0000-0000-00002D980000}"/>
    <cellStyle name="Notas 4 4 2 5 4 4" xfId="38955" xr:uid="{00000000-0005-0000-0000-00002E980000}"/>
    <cellStyle name="Notas 4 4 2 5 4 5" xfId="38956" xr:uid="{00000000-0005-0000-0000-00002F980000}"/>
    <cellStyle name="Notas 4 4 2 5 4 6" xfId="38957" xr:uid="{00000000-0005-0000-0000-000030980000}"/>
    <cellStyle name="Notas 4 4 2 5 5" xfId="38958" xr:uid="{00000000-0005-0000-0000-000031980000}"/>
    <cellStyle name="Notas 4 4 2 5 5 2" xfId="38959" xr:uid="{00000000-0005-0000-0000-000032980000}"/>
    <cellStyle name="Notas 4 4 2 5 5 3" xfId="38960" xr:uid="{00000000-0005-0000-0000-000033980000}"/>
    <cellStyle name="Notas 4 4 2 5 5 4" xfId="38961" xr:uid="{00000000-0005-0000-0000-000034980000}"/>
    <cellStyle name="Notas 4 4 2 5 5 5" xfId="38962" xr:uid="{00000000-0005-0000-0000-000035980000}"/>
    <cellStyle name="Notas 4 4 2 5 5 6" xfId="38963" xr:uid="{00000000-0005-0000-0000-000036980000}"/>
    <cellStyle name="Notas 4 4 2 5 6" xfId="38964" xr:uid="{00000000-0005-0000-0000-000037980000}"/>
    <cellStyle name="Notas 4 4 2 5 6 2" xfId="38965" xr:uid="{00000000-0005-0000-0000-000038980000}"/>
    <cellStyle name="Notas 4 4 2 5 6 3" xfId="38966" xr:uid="{00000000-0005-0000-0000-000039980000}"/>
    <cellStyle name="Notas 4 4 2 5 6 4" xfId="38967" xr:uid="{00000000-0005-0000-0000-00003A980000}"/>
    <cellStyle name="Notas 4 4 2 5 6 5" xfId="38968" xr:uid="{00000000-0005-0000-0000-00003B980000}"/>
    <cellStyle name="Notas 4 4 2 5 6 6" xfId="38969" xr:uid="{00000000-0005-0000-0000-00003C980000}"/>
    <cellStyle name="Notas 4 4 2 5 7" xfId="38970" xr:uid="{00000000-0005-0000-0000-00003D980000}"/>
    <cellStyle name="Notas 4 4 2 5 7 2" xfId="38971" xr:uid="{00000000-0005-0000-0000-00003E980000}"/>
    <cellStyle name="Notas 4 4 2 5 7 3" xfId="38972" xr:uid="{00000000-0005-0000-0000-00003F980000}"/>
    <cellStyle name="Notas 4 4 2 5 7 4" xfId="38973" xr:uid="{00000000-0005-0000-0000-000040980000}"/>
    <cellStyle name="Notas 4 4 2 5 7 5" xfId="38974" xr:uid="{00000000-0005-0000-0000-000041980000}"/>
    <cellStyle name="Notas 4 4 2 5 7 6" xfId="38975" xr:uid="{00000000-0005-0000-0000-000042980000}"/>
    <cellStyle name="Notas 4 4 2 5 8" xfId="38976" xr:uid="{00000000-0005-0000-0000-000043980000}"/>
    <cellStyle name="Notas 4 4 2 5 8 2" xfId="38977" xr:uid="{00000000-0005-0000-0000-000044980000}"/>
    <cellStyle name="Notas 4 4 2 5 8 3" xfId="38978" xr:uid="{00000000-0005-0000-0000-000045980000}"/>
    <cellStyle name="Notas 4 4 2 5 8 4" xfId="38979" xr:uid="{00000000-0005-0000-0000-000046980000}"/>
    <cellStyle name="Notas 4 4 2 5 8 5" xfId="38980" xr:uid="{00000000-0005-0000-0000-000047980000}"/>
    <cellStyle name="Notas 4 4 2 5 8 6" xfId="38981" xr:uid="{00000000-0005-0000-0000-000048980000}"/>
    <cellStyle name="Notas 4 4 2 5 9" xfId="38982" xr:uid="{00000000-0005-0000-0000-000049980000}"/>
    <cellStyle name="Notas 4 4 2 6" xfId="38983" xr:uid="{00000000-0005-0000-0000-00004A980000}"/>
    <cellStyle name="Notas 4 4 2 6 10" xfId="38984" xr:uid="{00000000-0005-0000-0000-00004B980000}"/>
    <cellStyle name="Notas 4 4 2 6 11" xfId="38985" xr:uid="{00000000-0005-0000-0000-00004C980000}"/>
    <cellStyle name="Notas 4 4 2 6 12" xfId="38986" xr:uid="{00000000-0005-0000-0000-00004D980000}"/>
    <cellStyle name="Notas 4 4 2 6 13" xfId="38987" xr:uid="{00000000-0005-0000-0000-00004E980000}"/>
    <cellStyle name="Notas 4 4 2 6 2" xfId="38988" xr:uid="{00000000-0005-0000-0000-00004F980000}"/>
    <cellStyle name="Notas 4 4 2 6 2 2" xfId="38989" xr:uid="{00000000-0005-0000-0000-000050980000}"/>
    <cellStyle name="Notas 4 4 2 6 2 3" xfId="38990" xr:uid="{00000000-0005-0000-0000-000051980000}"/>
    <cellStyle name="Notas 4 4 2 6 2 4" xfId="38991" xr:uid="{00000000-0005-0000-0000-000052980000}"/>
    <cellStyle name="Notas 4 4 2 6 2 5" xfId="38992" xr:uid="{00000000-0005-0000-0000-000053980000}"/>
    <cellStyle name="Notas 4 4 2 6 2 6" xfId="38993" xr:uid="{00000000-0005-0000-0000-000054980000}"/>
    <cellStyle name="Notas 4 4 2 6 3" xfId="38994" xr:uid="{00000000-0005-0000-0000-000055980000}"/>
    <cellStyle name="Notas 4 4 2 6 3 2" xfId="38995" xr:uid="{00000000-0005-0000-0000-000056980000}"/>
    <cellStyle name="Notas 4 4 2 6 3 3" xfId="38996" xr:uid="{00000000-0005-0000-0000-000057980000}"/>
    <cellStyle name="Notas 4 4 2 6 3 4" xfId="38997" xr:uid="{00000000-0005-0000-0000-000058980000}"/>
    <cellStyle name="Notas 4 4 2 6 3 5" xfId="38998" xr:uid="{00000000-0005-0000-0000-000059980000}"/>
    <cellStyle name="Notas 4 4 2 6 3 6" xfId="38999" xr:uid="{00000000-0005-0000-0000-00005A980000}"/>
    <cellStyle name="Notas 4 4 2 6 4" xfId="39000" xr:uid="{00000000-0005-0000-0000-00005B980000}"/>
    <cellStyle name="Notas 4 4 2 6 4 2" xfId="39001" xr:uid="{00000000-0005-0000-0000-00005C980000}"/>
    <cellStyle name="Notas 4 4 2 6 4 3" xfId="39002" xr:uid="{00000000-0005-0000-0000-00005D980000}"/>
    <cellStyle name="Notas 4 4 2 6 4 4" xfId="39003" xr:uid="{00000000-0005-0000-0000-00005E980000}"/>
    <cellStyle name="Notas 4 4 2 6 4 5" xfId="39004" xr:uid="{00000000-0005-0000-0000-00005F980000}"/>
    <cellStyle name="Notas 4 4 2 6 4 6" xfId="39005" xr:uid="{00000000-0005-0000-0000-000060980000}"/>
    <cellStyle name="Notas 4 4 2 6 5" xfId="39006" xr:uid="{00000000-0005-0000-0000-000061980000}"/>
    <cellStyle name="Notas 4 4 2 6 5 2" xfId="39007" xr:uid="{00000000-0005-0000-0000-000062980000}"/>
    <cellStyle name="Notas 4 4 2 6 5 3" xfId="39008" xr:uid="{00000000-0005-0000-0000-000063980000}"/>
    <cellStyle name="Notas 4 4 2 6 5 4" xfId="39009" xr:uid="{00000000-0005-0000-0000-000064980000}"/>
    <cellStyle name="Notas 4 4 2 6 5 5" xfId="39010" xr:uid="{00000000-0005-0000-0000-000065980000}"/>
    <cellStyle name="Notas 4 4 2 6 5 6" xfId="39011" xr:uid="{00000000-0005-0000-0000-000066980000}"/>
    <cellStyle name="Notas 4 4 2 6 6" xfId="39012" xr:uid="{00000000-0005-0000-0000-000067980000}"/>
    <cellStyle name="Notas 4 4 2 6 6 2" xfId="39013" xr:uid="{00000000-0005-0000-0000-000068980000}"/>
    <cellStyle name="Notas 4 4 2 6 6 3" xfId="39014" xr:uid="{00000000-0005-0000-0000-000069980000}"/>
    <cellStyle name="Notas 4 4 2 6 6 4" xfId="39015" xr:uid="{00000000-0005-0000-0000-00006A980000}"/>
    <cellStyle name="Notas 4 4 2 6 6 5" xfId="39016" xr:uid="{00000000-0005-0000-0000-00006B980000}"/>
    <cellStyle name="Notas 4 4 2 6 6 6" xfId="39017" xr:uid="{00000000-0005-0000-0000-00006C980000}"/>
    <cellStyle name="Notas 4 4 2 6 7" xfId="39018" xr:uid="{00000000-0005-0000-0000-00006D980000}"/>
    <cellStyle name="Notas 4 4 2 6 7 2" xfId="39019" xr:uid="{00000000-0005-0000-0000-00006E980000}"/>
    <cellStyle name="Notas 4 4 2 6 7 3" xfId="39020" xr:uid="{00000000-0005-0000-0000-00006F980000}"/>
    <cellStyle name="Notas 4 4 2 6 7 4" xfId="39021" xr:uid="{00000000-0005-0000-0000-000070980000}"/>
    <cellStyle name="Notas 4 4 2 6 7 5" xfId="39022" xr:uid="{00000000-0005-0000-0000-000071980000}"/>
    <cellStyle name="Notas 4 4 2 6 7 6" xfId="39023" xr:uid="{00000000-0005-0000-0000-000072980000}"/>
    <cellStyle name="Notas 4 4 2 6 8" xfId="39024" xr:uid="{00000000-0005-0000-0000-000073980000}"/>
    <cellStyle name="Notas 4 4 2 6 8 2" xfId="39025" xr:uid="{00000000-0005-0000-0000-000074980000}"/>
    <cellStyle name="Notas 4 4 2 6 8 3" xfId="39026" xr:uid="{00000000-0005-0000-0000-000075980000}"/>
    <cellStyle name="Notas 4 4 2 6 8 4" xfId="39027" xr:uid="{00000000-0005-0000-0000-000076980000}"/>
    <cellStyle name="Notas 4 4 2 6 8 5" xfId="39028" xr:uid="{00000000-0005-0000-0000-000077980000}"/>
    <cellStyle name="Notas 4 4 2 6 8 6" xfId="39029" xr:uid="{00000000-0005-0000-0000-000078980000}"/>
    <cellStyle name="Notas 4 4 2 6 9" xfId="39030" xr:uid="{00000000-0005-0000-0000-000079980000}"/>
    <cellStyle name="Notas 4 4 2 7" xfId="39031" xr:uid="{00000000-0005-0000-0000-00007A980000}"/>
    <cellStyle name="Notas 4 4 2 7 10" xfId="39032" xr:uid="{00000000-0005-0000-0000-00007B980000}"/>
    <cellStyle name="Notas 4 4 2 7 11" xfId="39033" xr:uid="{00000000-0005-0000-0000-00007C980000}"/>
    <cellStyle name="Notas 4 4 2 7 12" xfId="39034" xr:uid="{00000000-0005-0000-0000-00007D980000}"/>
    <cellStyle name="Notas 4 4 2 7 13" xfId="39035" xr:uid="{00000000-0005-0000-0000-00007E980000}"/>
    <cellStyle name="Notas 4 4 2 7 2" xfId="39036" xr:uid="{00000000-0005-0000-0000-00007F980000}"/>
    <cellStyle name="Notas 4 4 2 7 2 2" xfId="39037" xr:uid="{00000000-0005-0000-0000-000080980000}"/>
    <cellStyle name="Notas 4 4 2 7 2 3" xfId="39038" xr:uid="{00000000-0005-0000-0000-000081980000}"/>
    <cellStyle name="Notas 4 4 2 7 2 4" xfId="39039" xr:uid="{00000000-0005-0000-0000-000082980000}"/>
    <cellStyle name="Notas 4 4 2 7 2 5" xfId="39040" xr:uid="{00000000-0005-0000-0000-000083980000}"/>
    <cellStyle name="Notas 4 4 2 7 2 6" xfId="39041" xr:uid="{00000000-0005-0000-0000-000084980000}"/>
    <cellStyle name="Notas 4 4 2 7 3" xfId="39042" xr:uid="{00000000-0005-0000-0000-000085980000}"/>
    <cellStyle name="Notas 4 4 2 7 3 2" xfId="39043" xr:uid="{00000000-0005-0000-0000-000086980000}"/>
    <cellStyle name="Notas 4 4 2 7 3 3" xfId="39044" xr:uid="{00000000-0005-0000-0000-000087980000}"/>
    <cellStyle name="Notas 4 4 2 7 3 4" xfId="39045" xr:uid="{00000000-0005-0000-0000-000088980000}"/>
    <cellStyle name="Notas 4 4 2 7 3 5" xfId="39046" xr:uid="{00000000-0005-0000-0000-000089980000}"/>
    <cellStyle name="Notas 4 4 2 7 3 6" xfId="39047" xr:uid="{00000000-0005-0000-0000-00008A980000}"/>
    <cellStyle name="Notas 4 4 2 7 4" xfId="39048" xr:uid="{00000000-0005-0000-0000-00008B980000}"/>
    <cellStyle name="Notas 4 4 2 7 4 2" xfId="39049" xr:uid="{00000000-0005-0000-0000-00008C980000}"/>
    <cellStyle name="Notas 4 4 2 7 4 3" xfId="39050" xr:uid="{00000000-0005-0000-0000-00008D980000}"/>
    <cellStyle name="Notas 4 4 2 7 4 4" xfId="39051" xr:uid="{00000000-0005-0000-0000-00008E980000}"/>
    <cellStyle name="Notas 4 4 2 7 4 5" xfId="39052" xr:uid="{00000000-0005-0000-0000-00008F980000}"/>
    <cellStyle name="Notas 4 4 2 7 4 6" xfId="39053" xr:uid="{00000000-0005-0000-0000-000090980000}"/>
    <cellStyle name="Notas 4 4 2 7 5" xfId="39054" xr:uid="{00000000-0005-0000-0000-000091980000}"/>
    <cellStyle name="Notas 4 4 2 7 5 2" xfId="39055" xr:uid="{00000000-0005-0000-0000-000092980000}"/>
    <cellStyle name="Notas 4 4 2 7 5 3" xfId="39056" xr:uid="{00000000-0005-0000-0000-000093980000}"/>
    <cellStyle name="Notas 4 4 2 7 5 4" xfId="39057" xr:uid="{00000000-0005-0000-0000-000094980000}"/>
    <cellStyle name="Notas 4 4 2 7 5 5" xfId="39058" xr:uid="{00000000-0005-0000-0000-000095980000}"/>
    <cellStyle name="Notas 4 4 2 7 5 6" xfId="39059" xr:uid="{00000000-0005-0000-0000-000096980000}"/>
    <cellStyle name="Notas 4 4 2 7 6" xfId="39060" xr:uid="{00000000-0005-0000-0000-000097980000}"/>
    <cellStyle name="Notas 4 4 2 7 6 2" xfId="39061" xr:uid="{00000000-0005-0000-0000-000098980000}"/>
    <cellStyle name="Notas 4 4 2 7 6 3" xfId="39062" xr:uid="{00000000-0005-0000-0000-000099980000}"/>
    <cellStyle name="Notas 4 4 2 7 6 4" xfId="39063" xr:uid="{00000000-0005-0000-0000-00009A980000}"/>
    <cellStyle name="Notas 4 4 2 7 6 5" xfId="39064" xr:uid="{00000000-0005-0000-0000-00009B980000}"/>
    <cellStyle name="Notas 4 4 2 7 6 6" xfId="39065" xr:uid="{00000000-0005-0000-0000-00009C980000}"/>
    <cellStyle name="Notas 4 4 2 7 7" xfId="39066" xr:uid="{00000000-0005-0000-0000-00009D980000}"/>
    <cellStyle name="Notas 4 4 2 7 7 2" xfId="39067" xr:uid="{00000000-0005-0000-0000-00009E980000}"/>
    <cellStyle name="Notas 4 4 2 7 7 3" xfId="39068" xr:uid="{00000000-0005-0000-0000-00009F980000}"/>
    <cellStyle name="Notas 4 4 2 7 7 4" xfId="39069" xr:uid="{00000000-0005-0000-0000-0000A0980000}"/>
    <cellStyle name="Notas 4 4 2 7 7 5" xfId="39070" xr:uid="{00000000-0005-0000-0000-0000A1980000}"/>
    <cellStyle name="Notas 4 4 2 7 7 6" xfId="39071" xr:uid="{00000000-0005-0000-0000-0000A2980000}"/>
    <cellStyle name="Notas 4 4 2 7 8" xfId="39072" xr:uid="{00000000-0005-0000-0000-0000A3980000}"/>
    <cellStyle name="Notas 4 4 2 7 8 2" xfId="39073" xr:uid="{00000000-0005-0000-0000-0000A4980000}"/>
    <cellStyle name="Notas 4 4 2 7 8 3" xfId="39074" xr:uid="{00000000-0005-0000-0000-0000A5980000}"/>
    <cellStyle name="Notas 4 4 2 7 8 4" xfId="39075" xr:uid="{00000000-0005-0000-0000-0000A6980000}"/>
    <cellStyle name="Notas 4 4 2 7 8 5" xfId="39076" xr:uid="{00000000-0005-0000-0000-0000A7980000}"/>
    <cellStyle name="Notas 4 4 2 7 8 6" xfId="39077" xr:uid="{00000000-0005-0000-0000-0000A8980000}"/>
    <cellStyle name="Notas 4 4 2 7 9" xfId="39078" xr:uid="{00000000-0005-0000-0000-0000A9980000}"/>
    <cellStyle name="Notas 4 4 2 8" xfId="39079" xr:uid="{00000000-0005-0000-0000-0000AA980000}"/>
    <cellStyle name="Notas 4 4 2 8 10" xfId="39080" xr:uid="{00000000-0005-0000-0000-0000AB980000}"/>
    <cellStyle name="Notas 4 4 2 8 11" xfId="39081" xr:uid="{00000000-0005-0000-0000-0000AC980000}"/>
    <cellStyle name="Notas 4 4 2 8 12" xfId="39082" xr:uid="{00000000-0005-0000-0000-0000AD980000}"/>
    <cellStyle name="Notas 4 4 2 8 13" xfId="39083" xr:uid="{00000000-0005-0000-0000-0000AE980000}"/>
    <cellStyle name="Notas 4 4 2 8 2" xfId="39084" xr:uid="{00000000-0005-0000-0000-0000AF980000}"/>
    <cellStyle name="Notas 4 4 2 8 2 2" xfId="39085" xr:uid="{00000000-0005-0000-0000-0000B0980000}"/>
    <cellStyle name="Notas 4 4 2 8 2 3" xfId="39086" xr:uid="{00000000-0005-0000-0000-0000B1980000}"/>
    <cellStyle name="Notas 4 4 2 8 2 4" xfId="39087" xr:uid="{00000000-0005-0000-0000-0000B2980000}"/>
    <cellStyle name="Notas 4 4 2 8 2 5" xfId="39088" xr:uid="{00000000-0005-0000-0000-0000B3980000}"/>
    <cellStyle name="Notas 4 4 2 8 2 6" xfId="39089" xr:uid="{00000000-0005-0000-0000-0000B4980000}"/>
    <cellStyle name="Notas 4 4 2 8 3" xfId="39090" xr:uid="{00000000-0005-0000-0000-0000B5980000}"/>
    <cellStyle name="Notas 4 4 2 8 3 2" xfId="39091" xr:uid="{00000000-0005-0000-0000-0000B6980000}"/>
    <cellStyle name="Notas 4 4 2 8 3 3" xfId="39092" xr:uid="{00000000-0005-0000-0000-0000B7980000}"/>
    <cellStyle name="Notas 4 4 2 8 3 4" xfId="39093" xr:uid="{00000000-0005-0000-0000-0000B8980000}"/>
    <cellStyle name="Notas 4 4 2 8 3 5" xfId="39094" xr:uid="{00000000-0005-0000-0000-0000B9980000}"/>
    <cellStyle name="Notas 4 4 2 8 3 6" xfId="39095" xr:uid="{00000000-0005-0000-0000-0000BA980000}"/>
    <cellStyle name="Notas 4 4 2 8 4" xfId="39096" xr:uid="{00000000-0005-0000-0000-0000BB980000}"/>
    <cellStyle name="Notas 4 4 2 8 4 2" xfId="39097" xr:uid="{00000000-0005-0000-0000-0000BC980000}"/>
    <cellStyle name="Notas 4 4 2 8 4 3" xfId="39098" xr:uid="{00000000-0005-0000-0000-0000BD980000}"/>
    <cellStyle name="Notas 4 4 2 8 4 4" xfId="39099" xr:uid="{00000000-0005-0000-0000-0000BE980000}"/>
    <cellStyle name="Notas 4 4 2 8 4 5" xfId="39100" xr:uid="{00000000-0005-0000-0000-0000BF980000}"/>
    <cellStyle name="Notas 4 4 2 8 4 6" xfId="39101" xr:uid="{00000000-0005-0000-0000-0000C0980000}"/>
    <cellStyle name="Notas 4 4 2 8 5" xfId="39102" xr:uid="{00000000-0005-0000-0000-0000C1980000}"/>
    <cellStyle name="Notas 4 4 2 8 5 2" xfId="39103" xr:uid="{00000000-0005-0000-0000-0000C2980000}"/>
    <cellStyle name="Notas 4 4 2 8 5 3" xfId="39104" xr:uid="{00000000-0005-0000-0000-0000C3980000}"/>
    <cellStyle name="Notas 4 4 2 8 5 4" xfId="39105" xr:uid="{00000000-0005-0000-0000-0000C4980000}"/>
    <cellStyle name="Notas 4 4 2 8 5 5" xfId="39106" xr:uid="{00000000-0005-0000-0000-0000C5980000}"/>
    <cellStyle name="Notas 4 4 2 8 5 6" xfId="39107" xr:uid="{00000000-0005-0000-0000-0000C6980000}"/>
    <cellStyle name="Notas 4 4 2 8 6" xfId="39108" xr:uid="{00000000-0005-0000-0000-0000C7980000}"/>
    <cellStyle name="Notas 4 4 2 8 6 2" xfId="39109" xr:uid="{00000000-0005-0000-0000-0000C8980000}"/>
    <cellStyle name="Notas 4 4 2 8 6 3" xfId="39110" xr:uid="{00000000-0005-0000-0000-0000C9980000}"/>
    <cellStyle name="Notas 4 4 2 8 6 4" xfId="39111" xr:uid="{00000000-0005-0000-0000-0000CA980000}"/>
    <cellStyle name="Notas 4 4 2 8 6 5" xfId="39112" xr:uid="{00000000-0005-0000-0000-0000CB980000}"/>
    <cellStyle name="Notas 4 4 2 8 6 6" xfId="39113" xr:uid="{00000000-0005-0000-0000-0000CC980000}"/>
    <cellStyle name="Notas 4 4 2 8 7" xfId="39114" xr:uid="{00000000-0005-0000-0000-0000CD980000}"/>
    <cellStyle name="Notas 4 4 2 8 7 2" xfId="39115" xr:uid="{00000000-0005-0000-0000-0000CE980000}"/>
    <cellStyle name="Notas 4 4 2 8 7 3" xfId="39116" xr:uid="{00000000-0005-0000-0000-0000CF980000}"/>
    <cellStyle name="Notas 4 4 2 8 7 4" xfId="39117" xr:uid="{00000000-0005-0000-0000-0000D0980000}"/>
    <cellStyle name="Notas 4 4 2 8 7 5" xfId="39118" xr:uid="{00000000-0005-0000-0000-0000D1980000}"/>
    <cellStyle name="Notas 4 4 2 8 7 6" xfId="39119" xr:uid="{00000000-0005-0000-0000-0000D2980000}"/>
    <cellStyle name="Notas 4 4 2 8 8" xfId="39120" xr:uid="{00000000-0005-0000-0000-0000D3980000}"/>
    <cellStyle name="Notas 4 4 2 8 8 2" xfId="39121" xr:uid="{00000000-0005-0000-0000-0000D4980000}"/>
    <cellStyle name="Notas 4 4 2 8 8 3" xfId="39122" xr:uid="{00000000-0005-0000-0000-0000D5980000}"/>
    <cellStyle name="Notas 4 4 2 8 8 4" xfId="39123" xr:uid="{00000000-0005-0000-0000-0000D6980000}"/>
    <cellStyle name="Notas 4 4 2 8 8 5" xfId="39124" xr:uid="{00000000-0005-0000-0000-0000D7980000}"/>
    <cellStyle name="Notas 4 4 2 8 8 6" xfId="39125" xr:uid="{00000000-0005-0000-0000-0000D8980000}"/>
    <cellStyle name="Notas 4 4 2 8 9" xfId="39126" xr:uid="{00000000-0005-0000-0000-0000D9980000}"/>
    <cellStyle name="Notas 4 4 2 9" xfId="39127" xr:uid="{00000000-0005-0000-0000-0000DA980000}"/>
    <cellStyle name="Notas 4 4 2 9 2" xfId="39128" xr:uid="{00000000-0005-0000-0000-0000DB980000}"/>
    <cellStyle name="Notas 4 4 2 9 3" xfId="39129" xr:uid="{00000000-0005-0000-0000-0000DC980000}"/>
    <cellStyle name="Notas 4 4 2 9 4" xfId="39130" xr:uid="{00000000-0005-0000-0000-0000DD980000}"/>
    <cellStyle name="Notas 4 4 2 9 5" xfId="39131" xr:uid="{00000000-0005-0000-0000-0000DE980000}"/>
    <cellStyle name="Notas 4 4 2 9 6" xfId="39132" xr:uid="{00000000-0005-0000-0000-0000DF980000}"/>
    <cellStyle name="Notas 4 4 20" xfId="39133" xr:uid="{00000000-0005-0000-0000-0000E0980000}"/>
    <cellStyle name="Notas 4 4 21" xfId="39134" xr:uid="{00000000-0005-0000-0000-0000E1980000}"/>
    <cellStyle name="Notas 4 4 22" xfId="39135" xr:uid="{00000000-0005-0000-0000-0000E2980000}"/>
    <cellStyle name="Notas 4 4 3" xfId="39136" xr:uid="{00000000-0005-0000-0000-0000E3980000}"/>
    <cellStyle name="Notas 4 4 3 10" xfId="39137" xr:uid="{00000000-0005-0000-0000-0000E4980000}"/>
    <cellStyle name="Notas 4 4 3 10 2" xfId="39138" xr:uid="{00000000-0005-0000-0000-0000E5980000}"/>
    <cellStyle name="Notas 4 4 3 10 3" xfId="39139" xr:uid="{00000000-0005-0000-0000-0000E6980000}"/>
    <cellStyle name="Notas 4 4 3 10 4" xfId="39140" xr:uid="{00000000-0005-0000-0000-0000E7980000}"/>
    <cellStyle name="Notas 4 4 3 10 5" xfId="39141" xr:uid="{00000000-0005-0000-0000-0000E8980000}"/>
    <cellStyle name="Notas 4 4 3 10 6" xfId="39142" xr:uid="{00000000-0005-0000-0000-0000E9980000}"/>
    <cellStyle name="Notas 4 4 3 11" xfId="39143" xr:uid="{00000000-0005-0000-0000-0000EA980000}"/>
    <cellStyle name="Notas 4 4 3 11 2" xfId="39144" xr:uid="{00000000-0005-0000-0000-0000EB980000}"/>
    <cellStyle name="Notas 4 4 3 11 3" xfId="39145" xr:uid="{00000000-0005-0000-0000-0000EC980000}"/>
    <cellStyle name="Notas 4 4 3 11 4" xfId="39146" xr:uid="{00000000-0005-0000-0000-0000ED980000}"/>
    <cellStyle name="Notas 4 4 3 11 5" xfId="39147" xr:uid="{00000000-0005-0000-0000-0000EE980000}"/>
    <cellStyle name="Notas 4 4 3 11 6" xfId="39148" xr:uid="{00000000-0005-0000-0000-0000EF980000}"/>
    <cellStyle name="Notas 4 4 3 12" xfId="39149" xr:uid="{00000000-0005-0000-0000-0000F0980000}"/>
    <cellStyle name="Notas 4 4 3 12 2" xfId="39150" xr:uid="{00000000-0005-0000-0000-0000F1980000}"/>
    <cellStyle name="Notas 4 4 3 12 3" xfId="39151" xr:uid="{00000000-0005-0000-0000-0000F2980000}"/>
    <cellStyle name="Notas 4 4 3 12 4" xfId="39152" xr:uid="{00000000-0005-0000-0000-0000F3980000}"/>
    <cellStyle name="Notas 4 4 3 12 5" xfId="39153" xr:uid="{00000000-0005-0000-0000-0000F4980000}"/>
    <cellStyle name="Notas 4 4 3 12 6" xfId="39154" xr:uid="{00000000-0005-0000-0000-0000F5980000}"/>
    <cellStyle name="Notas 4 4 3 13" xfId="39155" xr:uid="{00000000-0005-0000-0000-0000F6980000}"/>
    <cellStyle name="Notas 4 4 3 13 2" xfId="39156" xr:uid="{00000000-0005-0000-0000-0000F7980000}"/>
    <cellStyle name="Notas 4 4 3 13 3" xfId="39157" xr:uid="{00000000-0005-0000-0000-0000F8980000}"/>
    <cellStyle name="Notas 4 4 3 13 4" xfId="39158" xr:uid="{00000000-0005-0000-0000-0000F9980000}"/>
    <cellStyle name="Notas 4 4 3 13 5" xfId="39159" xr:uid="{00000000-0005-0000-0000-0000FA980000}"/>
    <cellStyle name="Notas 4 4 3 13 6" xfId="39160" xr:uid="{00000000-0005-0000-0000-0000FB980000}"/>
    <cellStyle name="Notas 4 4 3 14" xfId="39161" xr:uid="{00000000-0005-0000-0000-0000FC980000}"/>
    <cellStyle name="Notas 4 4 3 14 2" xfId="39162" xr:uid="{00000000-0005-0000-0000-0000FD980000}"/>
    <cellStyle name="Notas 4 4 3 14 3" xfId="39163" xr:uid="{00000000-0005-0000-0000-0000FE980000}"/>
    <cellStyle name="Notas 4 4 3 14 4" xfId="39164" xr:uid="{00000000-0005-0000-0000-0000FF980000}"/>
    <cellStyle name="Notas 4 4 3 14 5" xfId="39165" xr:uid="{00000000-0005-0000-0000-000000990000}"/>
    <cellStyle name="Notas 4 4 3 14 6" xfId="39166" xr:uid="{00000000-0005-0000-0000-000001990000}"/>
    <cellStyle name="Notas 4 4 3 15" xfId="39167" xr:uid="{00000000-0005-0000-0000-000002990000}"/>
    <cellStyle name="Notas 4 4 3 16" xfId="39168" xr:uid="{00000000-0005-0000-0000-000003990000}"/>
    <cellStyle name="Notas 4 4 3 17" xfId="39169" xr:uid="{00000000-0005-0000-0000-000004990000}"/>
    <cellStyle name="Notas 4 4 3 18" xfId="39170" xr:uid="{00000000-0005-0000-0000-000005990000}"/>
    <cellStyle name="Notas 4 4 3 19" xfId="39171" xr:uid="{00000000-0005-0000-0000-000006990000}"/>
    <cellStyle name="Notas 4 4 3 2" xfId="39172" xr:uid="{00000000-0005-0000-0000-000007990000}"/>
    <cellStyle name="Notas 4 4 3 2 10" xfId="39173" xr:uid="{00000000-0005-0000-0000-000008990000}"/>
    <cellStyle name="Notas 4 4 3 2 11" xfId="39174" xr:uid="{00000000-0005-0000-0000-000009990000}"/>
    <cellStyle name="Notas 4 4 3 2 12" xfId="39175" xr:uid="{00000000-0005-0000-0000-00000A990000}"/>
    <cellStyle name="Notas 4 4 3 2 13" xfId="39176" xr:uid="{00000000-0005-0000-0000-00000B990000}"/>
    <cellStyle name="Notas 4 4 3 2 14" xfId="39177" xr:uid="{00000000-0005-0000-0000-00000C990000}"/>
    <cellStyle name="Notas 4 4 3 2 15" xfId="39178" xr:uid="{00000000-0005-0000-0000-00000D990000}"/>
    <cellStyle name="Notas 4 4 3 2 2" xfId="39179" xr:uid="{00000000-0005-0000-0000-00000E990000}"/>
    <cellStyle name="Notas 4 4 3 2 2 10" xfId="39180" xr:uid="{00000000-0005-0000-0000-00000F990000}"/>
    <cellStyle name="Notas 4 4 3 2 2 11" xfId="39181" xr:uid="{00000000-0005-0000-0000-000010990000}"/>
    <cellStyle name="Notas 4 4 3 2 2 12" xfId="39182" xr:uid="{00000000-0005-0000-0000-000011990000}"/>
    <cellStyle name="Notas 4 4 3 2 2 13" xfId="39183" xr:uid="{00000000-0005-0000-0000-000012990000}"/>
    <cellStyle name="Notas 4 4 3 2 2 14" xfId="39184" xr:uid="{00000000-0005-0000-0000-000013990000}"/>
    <cellStyle name="Notas 4 4 3 2 2 2" xfId="39185" xr:uid="{00000000-0005-0000-0000-000014990000}"/>
    <cellStyle name="Notas 4 4 3 2 2 2 2" xfId="39186" xr:uid="{00000000-0005-0000-0000-000015990000}"/>
    <cellStyle name="Notas 4 4 3 2 2 2 3" xfId="39187" xr:uid="{00000000-0005-0000-0000-000016990000}"/>
    <cellStyle name="Notas 4 4 3 2 2 2 4" xfId="39188" xr:uid="{00000000-0005-0000-0000-000017990000}"/>
    <cellStyle name="Notas 4 4 3 2 2 2 5" xfId="39189" xr:uid="{00000000-0005-0000-0000-000018990000}"/>
    <cellStyle name="Notas 4 4 3 2 2 2 6" xfId="39190" xr:uid="{00000000-0005-0000-0000-000019990000}"/>
    <cellStyle name="Notas 4 4 3 2 2 3" xfId="39191" xr:uid="{00000000-0005-0000-0000-00001A990000}"/>
    <cellStyle name="Notas 4 4 3 2 2 3 2" xfId="39192" xr:uid="{00000000-0005-0000-0000-00001B990000}"/>
    <cellStyle name="Notas 4 4 3 2 2 3 3" xfId="39193" xr:uid="{00000000-0005-0000-0000-00001C990000}"/>
    <cellStyle name="Notas 4 4 3 2 2 3 4" xfId="39194" xr:uid="{00000000-0005-0000-0000-00001D990000}"/>
    <cellStyle name="Notas 4 4 3 2 2 3 5" xfId="39195" xr:uid="{00000000-0005-0000-0000-00001E990000}"/>
    <cellStyle name="Notas 4 4 3 2 2 3 6" xfId="39196" xr:uid="{00000000-0005-0000-0000-00001F990000}"/>
    <cellStyle name="Notas 4 4 3 2 2 4" xfId="39197" xr:uid="{00000000-0005-0000-0000-000020990000}"/>
    <cellStyle name="Notas 4 4 3 2 2 4 2" xfId="39198" xr:uid="{00000000-0005-0000-0000-000021990000}"/>
    <cellStyle name="Notas 4 4 3 2 2 4 3" xfId="39199" xr:uid="{00000000-0005-0000-0000-000022990000}"/>
    <cellStyle name="Notas 4 4 3 2 2 4 4" xfId="39200" xr:uid="{00000000-0005-0000-0000-000023990000}"/>
    <cellStyle name="Notas 4 4 3 2 2 4 5" xfId="39201" xr:uid="{00000000-0005-0000-0000-000024990000}"/>
    <cellStyle name="Notas 4 4 3 2 2 4 6" xfId="39202" xr:uid="{00000000-0005-0000-0000-000025990000}"/>
    <cellStyle name="Notas 4 4 3 2 2 5" xfId="39203" xr:uid="{00000000-0005-0000-0000-000026990000}"/>
    <cellStyle name="Notas 4 4 3 2 2 5 2" xfId="39204" xr:uid="{00000000-0005-0000-0000-000027990000}"/>
    <cellStyle name="Notas 4 4 3 2 2 5 3" xfId="39205" xr:uid="{00000000-0005-0000-0000-000028990000}"/>
    <cellStyle name="Notas 4 4 3 2 2 5 4" xfId="39206" xr:uid="{00000000-0005-0000-0000-000029990000}"/>
    <cellStyle name="Notas 4 4 3 2 2 5 5" xfId="39207" xr:uid="{00000000-0005-0000-0000-00002A990000}"/>
    <cellStyle name="Notas 4 4 3 2 2 5 6" xfId="39208" xr:uid="{00000000-0005-0000-0000-00002B990000}"/>
    <cellStyle name="Notas 4 4 3 2 2 6" xfId="39209" xr:uid="{00000000-0005-0000-0000-00002C990000}"/>
    <cellStyle name="Notas 4 4 3 2 2 6 2" xfId="39210" xr:uid="{00000000-0005-0000-0000-00002D990000}"/>
    <cellStyle name="Notas 4 4 3 2 2 6 3" xfId="39211" xr:uid="{00000000-0005-0000-0000-00002E990000}"/>
    <cellStyle name="Notas 4 4 3 2 2 6 4" xfId="39212" xr:uid="{00000000-0005-0000-0000-00002F990000}"/>
    <cellStyle name="Notas 4 4 3 2 2 6 5" xfId="39213" xr:uid="{00000000-0005-0000-0000-000030990000}"/>
    <cellStyle name="Notas 4 4 3 2 2 6 6" xfId="39214" xr:uid="{00000000-0005-0000-0000-000031990000}"/>
    <cellStyle name="Notas 4 4 3 2 2 7" xfId="39215" xr:uid="{00000000-0005-0000-0000-000032990000}"/>
    <cellStyle name="Notas 4 4 3 2 2 7 2" xfId="39216" xr:uid="{00000000-0005-0000-0000-000033990000}"/>
    <cellStyle name="Notas 4 4 3 2 2 7 3" xfId="39217" xr:uid="{00000000-0005-0000-0000-000034990000}"/>
    <cellStyle name="Notas 4 4 3 2 2 7 4" xfId="39218" xr:uid="{00000000-0005-0000-0000-000035990000}"/>
    <cellStyle name="Notas 4 4 3 2 2 7 5" xfId="39219" xr:uid="{00000000-0005-0000-0000-000036990000}"/>
    <cellStyle name="Notas 4 4 3 2 2 7 6" xfId="39220" xr:uid="{00000000-0005-0000-0000-000037990000}"/>
    <cellStyle name="Notas 4 4 3 2 2 8" xfId="39221" xr:uid="{00000000-0005-0000-0000-000038990000}"/>
    <cellStyle name="Notas 4 4 3 2 2 8 2" xfId="39222" xr:uid="{00000000-0005-0000-0000-000039990000}"/>
    <cellStyle name="Notas 4 4 3 2 2 8 3" xfId="39223" xr:uid="{00000000-0005-0000-0000-00003A990000}"/>
    <cellStyle name="Notas 4 4 3 2 2 8 4" xfId="39224" xr:uid="{00000000-0005-0000-0000-00003B990000}"/>
    <cellStyle name="Notas 4 4 3 2 2 8 5" xfId="39225" xr:uid="{00000000-0005-0000-0000-00003C990000}"/>
    <cellStyle name="Notas 4 4 3 2 2 8 6" xfId="39226" xr:uid="{00000000-0005-0000-0000-00003D990000}"/>
    <cellStyle name="Notas 4 4 3 2 2 9" xfId="39227" xr:uid="{00000000-0005-0000-0000-00003E990000}"/>
    <cellStyle name="Notas 4 4 3 2 3" xfId="39228" xr:uid="{00000000-0005-0000-0000-00003F990000}"/>
    <cellStyle name="Notas 4 4 3 2 3 2" xfId="39229" xr:uid="{00000000-0005-0000-0000-000040990000}"/>
    <cellStyle name="Notas 4 4 3 2 3 3" xfId="39230" xr:uid="{00000000-0005-0000-0000-000041990000}"/>
    <cellStyle name="Notas 4 4 3 2 3 4" xfId="39231" xr:uid="{00000000-0005-0000-0000-000042990000}"/>
    <cellStyle name="Notas 4 4 3 2 3 5" xfId="39232" xr:uid="{00000000-0005-0000-0000-000043990000}"/>
    <cellStyle name="Notas 4 4 3 2 3 6" xfId="39233" xr:uid="{00000000-0005-0000-0000-000044990000}"/>
    <cellStyle name="Notas 4 4 3 2 4" xfId="39234" xr:uid="{00000000-0005-0000-0000-000045990000}"/>
    <cellStyle name="Notas 4 4 3 2 4 2" xfId="39235" xr:uid="{00000000-0005-0000-0000-000046990000}"/>
    <cellStyle name="Notas 4 4 3 2 4 3" xfId="39236" xr:uid="{00000000-0005-0000-0000-000047990000}"/>
    <cellStyle name="Notas 4 4 3 2 4 4" xfId="39237" xr:uid="{00000000-0005-0000-0000-000048990000}"/>
    <cellStyle name="Notas 4 4 3 2 4 5" xfId="39238" xr:uid="{00000000-0005-0000-0000-000049990000}"/>
    <cellStyle name="Notas 4 4 3 2 4 6" xfId="39239" xr:uid="{00000000-0005-0000-0000-00004A990000}"/>
    <cellStyle name="Notas 4 4 3 2 5" xfId="39240" xr:uid="{00000000-0005-0000-0000-00004B990000}"/>
    <cellStyle name="Notas 4 4 3 2 5 2" xfId="39241" xr:uid="{00000000-0005-0000-0000-00004C990000}"/>
    <cellStyle name="Notas 4 4 3 2 5 3" xfId="39242" xr:uid="{00000000-0005-0000-0000-00004D990000}"/>
    <cellStyle name="Notas 4 4 3 2 5 4" xfId="39243" xr:uid="{00000000-0005-0000-0000-00004E990000}"/>
    <cellStyle name="Notas 4 4 3 2 5 5" xfId="39244" xr:uid="{00000000-0005-0000-0000-00004F990000}"/>
    <cellStyle name="Notas 4 4 3 2 5 6" xfId="39245" xr:uid="{00000000-0005-0000-0000-000050990000}"/>
    <cellStyle name="Notas 4 4 3 2 6" xfId="39246" xr:uid="{00000000-0005-0000-0000-000051990000}"/>
    <cellStyle name="Notas 4 4 3 2 6 2" xfId="39247" xr:uid="{00000000-0005-0000-0000-000052990000}"/>
    <cellStyle name="Notas 4 4 3 2 6 3" xfId="39248" xr:uid="{00000000-0005-0000-0000-000053990000}"/>
    <cellStyle name="Notas 4 4 3 2 6 4" xfId="39249" xr:uid="{00000000-0005-0000-0000-000054990000}"/>
    <cellStyle name="Notas 4 4 3 2 6 5" xfId="39250" xr:uid="{00000000-0005-0000-0000-000055990000}"/>
    <cellStyle name="Notas 4 4 3 2 6 6" xfId="39251" xr:uid="{00000000-0005-0000-0000-000056990000}"/>
    <cellStyle name="Notas 4 4 3 2 7" xfId="39252" xr:uid="{00000000-0005-0000-0000-000057990000}"/>
    <cellStyle name="Notas 4 4 3 2 7 2" xfId="39253" xr:uid="{00000000-0005-0000-0000-000058990000}"/>
    <cellStyle name="Notas 4 4 3 2 7 3" xfId="39254" xr:uid="{00000000-0005-0000-0000-000059990000}"/>
    <cellStyle name="Notas 4 4 3 2 7 4" xfId="39255" xr:uid="{00000000-0005-0000-0000-00005A990000}"/>
    <cellStyle name="Notas 4 4 3 2 7 5" xfId="39256" xr:uid="{00000000-0005-0000-0000-00005B990000}"/>
    <cellStyle name="Notas 4 4 3 2 7 6" xfId="39257" xr:uid="{00000000-0005-0000-0000-00005C990000}"/>
    <cellStyle name="Notas 4 4 3 2 8" xfId="39258" xr:uid="{00000000-0005-0000-0000-00005D990000}"/>
    <cellStyle name="Notas 4 4 3 2 8 2" xfId="39259" xr:uid="{00000000-0005-0000-0000-00005E990000}"/>
    <cellStyle name="Notas 4 4 3 2 8 3" xfId="39260" xr:uid="{00000000-0005-0000-0000-00005F990000}"/>
    <cellStyle name="Notas 4 4 3 2 8 4" xfId="39261" xr:uid="{00000000-0005-0000-0000-000060990000}"/>
    <cellStyle name="Notas 4 4 3 2 8 5" xfId="39262" xr:uid="{00000000-0005-0000-0000-000061990000}"/>
    <cellStyle name="Notas 4 4 3 2 8 6" xfId="39263" xr:uid="{00000000-0005-0000-0000-000062990000}"/>
    <cellStyle name="Notas 4 4 3 2 9" xfId="39264" xr:uid="{00000000-0005-0000-0000-000063990000}"/>
    <cellStyle name="Notas 4 4 3 2 9 2" xfId="39265" xr:uid="{00000000-0005-0000-0000-000064990000}"/>
    <cellStyle name="Notas 4 4 3 2 9 3" xfId="39266" xr:uid="{00000000-0005-0000-0000-000065990000}"/>
    <cellStyle name="Notas 4 4 3 2 9 4" xfId="39267" xr:uid="{00000000-0005-0000-0000-000066990000}"/>
    <cellStyle name="Notas 4 4 3 2 9 5" xfId="39268" xr:uid="{00000000-0005-0000-0000-000067990000}"/>
    <cellStyle name="Notas 4 4 3 2 9 6" xfId="39269" xr:uid="{00000000-0005-0000-0000-000068990000}"/>
    <cellStyle name="Notas 4 4 3 20" xfId="39270" xr:uid="{00000000-0005-0000-0000-000069990000}"/>
    <cellStyle name="Notas 4 4 3 3" xfId="39271" xr:uid="{00000000-0005-0000-0000-00006A990000}"/>
    <cellStyle name="Notas 4 4 3 3 10" xfId="39272" xr:uid="{00000000-0005-0000-0000-00006B990000}"/>
    <cellStyle name="Notas 4 4 3 3 11" xfId="39273" xr:uid="{00000000-0005-0000-0000-00006C990000}"/>
    <cellStyle name="Notas 4 4 3 3 12" xfId="39274" xr:uid="{00000000-0005-0000-0000-00006D990000}"/>
    <cellStyle name="Notas 4 4 3 3 13" xfId="39275" xr:uid="{00000000-0005-0000-0000-00006E990000}"/>
    <cellStyle name="Notas 4 4 3 3 14" xfId="39276" xr:uid="{00000000-0005-0000-0000-00006F990000}"/>
    <cellStyle name="Notas 4 4 3 3 2" xfId="39277" xr:uid="{00000000-0005-0000-0000-000070990000}"/>
    <cellStyle name="Notas 4 4 3 3 2 2" xfId="39278" xr:uid="{00000000-0005-0000-0000-000071990000}"/>
    <cellStyle name="Notas 4 4 3 3 2 3" xfId="39279" xr:uid="{00000000-0005-0000-0000-000072990000}"/>
    <cellStyle name="Notas 4 4 3 3 2 4" xfId="39280" xr:uid="{00000000-0005-0000-0000-000073990000}"/>
    <cellStyle name="Notas 4 4 3 3 2 5" xfId="39281" xr:uid="{00000000-0005-0000-0000-000074990000}"/>
    <cellStyle name="Notas 4 4 3 3 2 6" xfId="39282" xr:uid="{00000000-0005-0000-0000-000075990000}"/>
    <cellStyle name="Notas 4 4 3 3 3" xfId="39283" xr:uid="{00000000-0005-0000-0000-000076990000}"/>
    <cellStyle name="Notas 4 4 3 3 3 2" xfId="39284" xr:uid="{00000000-0005-0000-0000-000077990000}"/>
    <cellStyle name="Notas 4 4 3 3 3 3" xfId="39285" xr:uid="{00000000-0005-0000-0000-000078990000}"/>
    <cellStyle name="Notas 4 4 3 3 3 4" xfId="39286" xr:uid="{00000000-0005-0000-0000-000079990000}"/>
    <cellStyle name="Notas 4 4 3 3 3 5" xfId="39287" xr:uid="{00000000-0005-0000-0000-00007A990000}"/>
    <cellStyle name="Notas 4 4 3 3 3 6" xfId="39288" xr:uid="{00000000-0005-0000-0000-00007B990000}"/>
    <cellStyle name="Notas 4 4 3 3 4" xfId="39289" xr:uid="{00000000-0005-0000-0000-00007C990000}"/>
    <cellStyle name="Notas 4 4 3 3 4 2" xfId="39290" xr:uid="{00000000-0005-0000-0000-00007D990000}"/>
    <cellStyle name="Notas 4 4 3 3 4 3" xfId="39291" xr:uid="{00000000-0005-0000-0000-00007E990000}"/>
    <cellStyle name="Notas 4 4 3 3 4 4" xfId="39292" xr:uid="{00000000-0005-0000-0000-00007F990000}"/>
    <cellStyle name="Notas 4 4 3 3 4 5" xfId="39293" xr:uid="{00000000-0005-0000-0000-000080990000}"/>
    <cellStyle name="Notas 4 4 3 3 4 6" xfId="39294" xr:uid="{00000000-0005-0000-0000-000081990000}"/>
    <cellStyle name="Notas 4 4 3 3 5" xfId="39295" xr:uid="{00000000-0005-0000-0000-000082990000}"/>
    <cellStyle name="Notas 4 4 3 3 5 2" xfId="39296" xr:uid="{00000000-0005-0000-0000-000083990000}"/>
    <cellStyle name="Notas 4 4 3 3 5 3" xfId="39297" xr:uid="{00000000-0005-0000-0000-000084990000}"/>
    <cellStyle name="Notas 4 4 3 3 5 4" xfId="39298" xr:uid="{00000000-0005-0000-0000-000085990000}"/>
    <cellStyle name="Notas 4 4 3 3 5 5" xfId="39299" xr:uid="{00000000-0005-0000-0000-000086990000}"/>
    <cellStyle name="Notas 4 4 3 3 5 6" xfId="39300" xr:uid="{00000000-0005-0000-0000-000087990000}"/>
    <cellStyle name="Notas 4 4 3 3 6" xfId="39301" xr:uid="{00000000-0005-0000-0000-000088990000}"/>
    <cellStyle name="Notas 4 4 3 3 6 2" xfId="39302" xr:uid="{00000000-0005-0000-0000-000089990000}"/>
    <cellStyle name="Notas 4 4 3 3 6 3" xfId="39303" xr:uid="{00000000-0005-0000-0000-00008A990000}"/>
    <cellStyle name="Notas 4 4 3 3 6 4" xfId="39304" xr:uid="{00000000-0005-0000-0000-00008B990000}"/>
    <cellStyle name="Notas 4 4 3 3 6 5" xfId="39305" xr:uid="{00000000-0005-0000-0000-00008C990000}"/>
    <cellStyle name="Notas 4 4 3 3 6 6" xfId="39306" xr:uid="{00000000-0005-0000-0000-00008D990000}"/>
    <cellStyle name="Notas 4 4 3 3 7" xfId="39307" xr:uid="{00000000-0005-0000-0000-00008E990000}"/>
    <cellStyle name="Notas 4 4 3 3 7 2" xfId="39308" xr:uid="{00000000-0005-0000-0000-00008F990000}"/>
    <cellStyle name="Notas 4 4 3 3 7 3" xfId="39309" xr:uid="{00000000-0005-0000-0000-000090990000}"/>
    <cellStyle name="Notas 4 4 3 3 7 4" xfId="39310" xr:uid="{00000000-0005-0000-0000-000091990000}"/>
    <cellStyle name="Notas 4 4 3 3 7 5" xfId="39311" xr:uid="{00000000-0005-0000-0000-000092990000}"/>
    <cellStyle name="Notas 4 4 3 3 7 6" xfId="39312" xr:uid="{00000000-0005-0000-0000-000093990000}"/>
    <cellStyle name="Notas 4 4 3 3 8" xfId="39313" xr:uid="{00000000-0005-0000-0000-000094990000}"/>
    <cellStyle name="Notas 4 4 3 3 8 2" xfId="39314" xr:uid="{00000000-0005-0000-0000-000095990000}"/>
    <cellStyle name="Notas 4 4 3 3 8 3" xfId="39315" xr:uid="{00000000-0005-0000-0000-000096990000}"/>
    <cellStyle name="Notas 4 4 3 3 8 4" xfId="39316" xr:uid="{00000000-0005-0000-0000-000097990000}"/>
    <cellStyle name="Notas 4 4 3 3 8 5" xfId="39317" xr:uid="{00000000-0005-0000-0000-000098990000}"/>
    <cellStyle name="Notas 4 4 3 3 8 6" xfId="39318" xr:uid="{00000000-0005-0000-0000-000099990000}"/>
    <cellStyle name="Notas 4 4 3 3 9" xfId="39319" xr:uid="{00000000-0005-0000-0000-00009A990000}"/>
    <cellStyle name="Notas 4 4 3 4" xfId="39320" xr:uid="{00000000-0005-0000-0000-00009B990000}"/>
    <cellStyle name="Notas 4 4 3 4 10" xfId="39321" xr:uid="{00000000-0005-0000-0000-00009C990000}"/>
    <cellStyle name="Notas 4 4 3 4 11" xfId="39322" xr:uid="{00000000-0005-0000-0000-00009D990000}"/>
    <cellStyle name="Notas 4 4 3 4 12" xfId="39323" xr:uid="{00000000-0005-0000-0000-00009E990000}"/>
    <cellStyle name="Notas 4 4 3 4 13" xfId="39324" xr:uid="{00000000-0005-0000-0000-00009F990000}"/>
    <cellStyle name="Notas 4 4 3 4 2" xfId="39325" xr:uid="{00000000-0005-0000-0000-0000A0990000}"/>
    <cellStyle name="Notas 4 4 3 4 2 2" xfId="39326" xr:uid="{00000000-0005-0000-0000-0000A1990000}"/>
    <cellStyle name="Notas 4 4 3 4 2 3" xfId="39327" xr:uid="{00000000-0005-0000-0000-0000A2990000}"/>
    <cellStyle name="Notas 4 4 3 4 2 4" xfId="39328" xr:uid="{00000000-0005-0000-0000-0000A3990000}"/>
    <cellStyle name="Notas 4 4 3 4 2 5" xfId="39329" xr:uid="{00000000-0005-0000-0000-0000A4990000}"/>
    <cellStyle name="Notas 4 4 3 4 2 6" xfId="39330" xr:uid="{00000000-0005-0000-0000-0000A5990000}"/>
    <cellStyle name="Notas 4 4 3 4 3" xfId="39331" xr:uid="{00000000-0005-0000-0000-0000A6990000}"/>
    <cellStyle name="Notas 4 4 3 4 3 2" xfId="39332" xr:uid="{00000000-0005-0000-0000-0000A7990000}"/>
    <cellStyle name="Notas 4 4 3 4 3 3" xfId="39333" xr:uid="{00000000-0005-0000-0000-0000A8990000}"/>
    <cellStyle name="Notas 4 4 3 4 3 4" xfId="39334" xr:uid="{00000000-0005-0000-0000-0000A9990000}"/>
    <cellStyle name="Notas 4 4 3 4 3 5" xfId="39335" xr:uid="{00000000-0005-0000-0000-0000AA990000}"/>
    <cellStyle name="Notas 4 4 3 4 3 6" xfId="39336" xr:uid="{00000000-0005-0000-0000-0000AB990000}"/>
    <cellStyle name="Notas 4 4 3 4 4" xfId="39337" xr:uid="{00000000-0005-0000-0000-0000AC990000}"/>
    <cellStyle name="Notas 4 4 3 4 4 2" xfId="39338" xr:uid="{00000000-0005-0000-0000-0000AD990000}"/>
    <cellStyle name="Notas 4 4 3 4 4 3" xfId="39339" xr:uid="{00000000-0005-0000-0000-0000AE990000}"/>
    <cellStyle name="Notas 4 4 3 4 4 4" xfId="39340" xr:uid="{00000000-0005-0000-0000-0000AF990000}"/>
    <cellStyle name="Notas 4 4 3 4 4 5" xfId="39341" xr:uid="{00000000-0005-0000-0000-0000B0990000}"/>
    <cellStyle name="Notas 4 4 3 4 4 6" xfId="39342" xr:uid="{00000000-0005-0000-0000-0000B1990000}"/>
    <cellStyle name="Notas 4 4 3 4 5" xfId="39343" xr:uid="{00000000-0005-0000-0000-0000B2990000}"/>
    <cellStyle name="Notas 4 4 3 4 5 2" xfId="39344" xr:uid="{00000000-0005-0000-0000-0000B3990000}"/>
    <cellStyle name="Notas 4 4 3 4 5 3" xfId="39345" xr:uid="{00000000-0005-0000-0000-0000B4990000}"/>
    <cellStyle name="Notas 4 4 3 4 5 4" xfId="39346" xr:uid="{00000000-0005-0000-0000-0000B5990000}"/>
    <cellStyle name="Notas 4 4 3 4 5 5" xfId="39347" xr:uid="{00000000-0005-0000-0000-0000B6990000}"/>
    <cellStyle name="Notas 4 4 3 4 5 6" xfId="39348" xr:uid="{00000000-0005-0000-0000-0000B7990000}"/>
    <cellStyle name="Notas 4 4 3 4 6" xfId="39349" xr:uid="{00000000-0005-0000-0000-0000B8990000}"/>
    <cellStyle name="Notas 4 4 3 4 6 2" xfId="39350" xr:uid="{00000000-0005-0000-0000-0000B9990000}"/>
    <cellStyle name="Notas 4 4 3 4 6 3" xfId="39351" xr:uid="{00000000-0005-0000-0000-0000BA990000}"/>
    <cellStyle name="Notas 4 4 3 4 6 4" xfId="39352" xr:uid="{00000000-0005-0000-0000-0000BB990000}"/>
    <cellStyle name="Notas 4 4 3 4 6 5" xfId="39353" xr:uid="{00000000-0005-0000-0000-0000BC990000}"/>
    <cellStyle name="Notas 4 4 3 4 6 6" xfId="39354" xr:uid="{00000000-0005-0000-0000-0000BD990000}"/>
    <cellStyle name="Notas 4 4 3 4 7" xfId="39355" xr:uid="{00000000-0005-0000-0000-0000BE990000}"/>
    <cellStyle name="Notas 4 4 3 4 7 2" xfId="39356" xr:uid="{00000000-0005-0000-0000-0000BF990000}"/>
    <cellStyle name="Notas 4 4 3 4 7 3" xfId="39357" xr:uid="{00000000-0005-0000-0000-0000C0990000}"/>
    <cellStyle name="Notas 4 4 3 4 7 4" xfId="39358" xr:uid="{00000000-0005-0000-0000-0000C1990000}"/>
    <cellStyle name="Notas 4 4 3 4 7 5" xfId="39359" xr:uid="{00000000-0005-0000-0000-0000C2990000}"/>
    <cellStyle name="Notas 4 4 3 4 7 6" xfId="39360" xr:uid="{00000000-0005-0000-0000-0000C3990000}"/>
    <cellStyle name="Notas 4 4 3 4 8" xfId="39361" xr:uid="{00000000-0005-0000-0000-0000C4990000}"/>
    <cellStyle name="Notas 4 4 3 4 8 2" xfId="39362" xr:uid="{00000000-0005-0000-0000-0000C5990000}"/>
    <cellStyle name="Notas 4 4 3 4 8 3" xfId="39363" xr:uid="{00000000-0005-0000-0000-0000C6990000}"/>
    <cellStyle name="Notas 4 4 3 4 8 4" xfId="39364" xr:uid="{00000000-0005-0000-0000-0000C7990000}"/>
    <cellStyle name="Notas 4 4 3 4 8 5" xfId="39365" xr:uid="{00000000-0005-0000-0000-0000C8990000}"/>
    <cellStyle name="Notas 4 4 3 4 8 6" xfId="39366" xr:uid="{00000000-0005-0000-0000-0000C9990000}"/>
    <cellStyle name="Notas 4 4 3 4 9" xfId="39367" xr:uid="{00000000-0005-0000-0000-0000CA990000}"/>
    <cellStyle name="Notas 4 4 3 5" xfId="39368" xr:uid="{00000000-0005-0000-0000-0000CB990000}"/>
    <cellStyle name="Notas 4 4 3 5 10" xfId="39369" xr:uid="{00000000-0005-0000-0000-0000CC990000}"/>
    <cellStyle name="Notas 4 4 3 5 11" xfId="39370" xr:uid="{00000000-0005-0000-0000-0000CD990000}"/>
    <cellStyle name="Notas 4 4 3 5 12" xfId="39371" xr:uid="{00000000-0005-0000-0000-0000CE990000}"/>
    <cellStyle name="Notas 4 4 3 5 13" xfId="39372" xr:uid="{00000000-0005-0000-0000-0000CF990000}"/>
    <cellStyle name="Notas 4 4 3 5 2" xfId="39373" xr:uid="{00000000-0005-0000-0000-0000D0990000}"/>
    <cellStyle name="Notas 4 4 3 5 2 2" xfId="39374" xr:uid="{00000000-0005-0000-0000-0000D1990000}"/>
    <cellStyle name="Notas 4 4 3 5 2 3" xfId="39375" xr:uid="{00000000-0005-0000-0000-0000D2990000}"/>
    <cellStyle name="Notas 4 4 3 5 2 4" xfId="39376" xr:uid="{00000000-0005-0000-0000-0000D3990000}"/>
    <cellStyle name="Notas 4 4 3 5 2 5" xfId="39377" xr:uid="{00000000-0005-0000-0000-0000D4990000}"/>
    <cellStyle name="Notas 4 4 3 5 2 6" xfId="39378" xr:uid="{00000000-0005-0000-0000-0000D5990000}"/>
    <cellStyle name="Notas 4 4 3 5 3" xfId="39379" xr:uid="{00000000-0005-0000-0000-0000D6990000}"/>
    <cellStyle name="Notas 4 4 3 5 3 2" xfId="39380" xr:uid="{00000000-0005-0000-0000-0000D7990000}"/>
    <cellStyle name="Notas 4 4 3 5 3 3" xfId="39381" xr:uid="{00000000-0005-0000-0000-0000D8990000}"/>
    <cellStyle name="Notas 4 4 3 5 3 4" xfId="39382" xr:uid="{00000000-0005-0000-0000-0000D9990000}"/>
    <cellStyle name="Notas 4 4 3 5 3 5" xfId="39383" xr:uid="{00000000-0005-0000-0000-0000DA990000}"/>
    <cellStyle name="Notas 4 4 3 5 3 6" xfId="39384" xr:uid="{00000000-0005-0000-0000-0000DB990000}"/>
    <cellStyle name="Notas 4 4 3 5 4" xfId="39385" xr:uid="{00000000-0005-0000-0000-0000DC990000}"/>
    <cellStyle name="Notas 4 4 3 5 4 2" xfId="39386" xr:uid="{00000000-0005-0000-0000-0000DD990000}"/>
    <cellStyle name="Notas 4 4 3 5 4 3" xfId="39387" xr:uid="{00000000-0005-0000-0000-0000DE990000}"/>
    <cellStyle name="Notas 4 4 3 5 4 4" xfId="39388" xr:uid="{00000000-0005-0000-0000-0000DF990000}"/>
    <cellStyle name="Notas 4 4 3 5 4 5" xfId="39389" xr:uid="{00000000-0005-0000-0000-0000E0990000}"/>
    <cellStyle name="Notas 4 4 3 5 4 6" xfId="39390" xr:uid="{00000000-0005-0000-0000-0000E1990000}"/>
    <cellStyle name="Notas 4 4 3 5 5" xfId="39391" xr:uid="{00000000-0005-0000-0000-0000E2990000}"/>
    <cellStyle name="Notas 4 4 3 5 5 2" xfId="39392" xr:uid="{00000000-0005-0000-0000-0000E3990000}"/>
    <cellStyle name="Notas 4 4 3 5 5 3" xfId="39393" xr:uid="{00000000-0005-0000-0000-0000E4990000}"/>
    <cellStyle name="Notas 4 4 3 5 5 4" xfId="39394" xr:uid="{00000000-0005-0000-0000-0000E5990000}"/>
    <cellStyle name="Notas 4 4 3 5 5 5" xfId="39395" xr:uid="{00000000-0005-0000-0000-0000E6990000}"/>
    <cellStyle name="Notas 4 4 3 5 5 6" xfId="39396" xr:uid="{00000000-0005-0000-0000-0000E7990000}"/>
    <cellStyle name="Notas 4 4 3 5 6" xfId="39397" xr:uid="{00000000-0005-0000-0000-0000E8990000}"/>
    <cellStyle name="Notas 4 4 3 5 6 2" xfId="39398" xr:uid="{00000000-0005-0000-0000-0000E9990000}"/>
    <cellStyle name="Notas 4 4 3 5 6 3" xfId="39399" xr:uid="{00000000-0005-0000-0000-0000EA990000}"/>
    <cellStyle name="Notas 4 4 3 5 6 4" xfId="39400" xr:uid="{00000000-0005-0000-0000-0000EB990000}"/>
    <cellStyle name="Notas 4 4 3 5 6 5" xfId="39401" xr:uid="{00000000-0005-0000-0000-0000EC990000}"/>
    <cellStyle name="Notas 4 4 3 5 6 6" xfId="39402" xr:uid="{00000000-0005-0000-0000-0000ED990000}"/>
    <cellStyle name="Notas 4 4 3 5 7" xfId="39403" xr:uid="{00000000-0005-0000-0000-0000EE990000}"/>
    <cellStyle name="Notas 4 4 3 5 7 2" xfId="39404" xr:uid="{00000000-0005-0000-0000-0000EF990000}"/>
    <cellStyle name="Notas 4 4 3 5 7 3" xfId="39405" xr:uid="{00000000-0005-0000-0000-0000F0990000}"/>
    <cellStyle name="Notas 4 4 3 5 7 4" xfId="39406" xr:uid="{00000000-0005-0000-0000-0000F1990000}"/>
    <cellStyle name="Notas 4 4 3 5 7 5" xfId="39407" xr:uid="{00000000-0005-0000-0000-0000F2990000}"/>
    <cellStyle name="Notas 4 4 3 5 7 6" xfId="39408" xr:uid="{00000000-0005-0000-0000-0000F3990000}"/>
    <cellStyle name="Notas 4 4 3 5 8" xfId="39409" xr:uid="{00000000-0005-0000-0000-0000F4990000}"/>
    <cellStyle name="Notas 4 4 3 5 8 2" xfId="39410" xr:uid="{00000000-0005-0000-0000-0000F5990000}"/>
    <cellStyle name="Notas 4 4 3 5 8 3" xfId="39411" xr:uid="{00000000-0005-0000-0000-0000F6990000}"/>
    <cellStyle name="Notas 4 4 3 5 8 4" xfId="39412" xr:uid="{00000000-0005-0000-0000-0000F7990000}"/>
    <cellStyle name="Notas 4 4 3 5 8 5" xfId="39413" xr:uid="{00000000-0005-0000-0000-0000F8990000}"/>
    <cellStyle name="Notas 4 4 3 5 8 6" xfId="39414" xr:uid="{00000000-0005-0000-0000-0000F9990000}"/>
    <cellStyle name="Notas 4 4 3 5 9" xfId="39415" xr:uid="{00000000-0005-0000-0000-0000FA990000}"/>
    <cellStyle name="Notas 4 4 3 6" xfId="39416" xr:uid="{00000000-0005-0000-0000-0000FB990000}"/>
    <cellStyle name="Notas 4 4 3 6 10" xfId="39417" xr:uid="{00000000-0005-0000-0000-0000FC990000}"/>
    <cellStyle name="Notas 4 4 3 6 11" xfId="39418" xr:uid="{00000000-0005-0000-0000-0000FD990000}"/>
    <cellStyle name="Notas 4 4 3 6 12" xfId="39419" xr:uid="{00000000-0005-0000-0000-0000FE990000}"/>
    <cellStyle name="Notas 4 4 3 6 13" xfId="39420" xr:uid="{00000000-0005-0000-0000-0000FF990000}"/>
    <cellStyle name="Notas 4 4 3 6 2" xfId="39421" xr:uid="{00000000-0005-0000-0000-0000009A0000}"/>
    <cellStyle name="Notas 4 4 3 6 2 2" xfId="39422" xr:uid="{00000000-0005-0000-0000-0000019A0000}"/>
    <cellStyle name="Notas 4 4 3 6 2 3" xfId="39423" xr:uid="{00000000-0005-0000-0000-0000029A0000}"/>
    <cellStyle name="Notas 4 4 3 6 2 4" xfId="39424" xr:uid="{00000000-0005-0000-0000-0000039A0000}"/>
    <cellStyle name="Notas 4 4 3 6 2 5" xfId="39425" xr:uid="{00000000-0005-0000-0000-0000049A0000}"/>
    <cellStyle name="Notas 4 4 3 6 2 6" xfId="39426" xr:uid="{00000000-0005-0000-0000-0000059A0000}"/>
    <cellStyle name="Notas 4 4 3 6 3" xfId="39427" xr:uid="{00000000-0005-0000-0000-0000069A0000}"/>
    <cellStyle name="Notas 4 4 3 6 3 2" xfId="39428" xr:uid="{00000000-0005-0000-0000-0000079A0000}"/>
    <cellStyle name="Notas 4 4 3 6 3 3" xfId="39429" xr:uid="{00000000-0005-0000-0000-0000089A0000}"/>
    <cellStyle name="Notas 4 4 3 6 3 4" xfId="39430" xr:uid="{00000000-0005-0000-0000-0000099A0000}"/>
    <cellStyle name="Notas 4 4 3 6 3 5" xfId="39431" xr:uid="{00000000-0005-0000-0000-00000A9A0000}"/>
    <cellStyle name="Notas 4 4 3 6 3 6" xfId="39432" xr:uid="{00000000-0005-0000-0000-00000B9A0000}"/>
    <cellStyle name="Notas 4 4 3 6 4" xfId="39433" xr:uid="{00000000-0005-0000-0000-00000C9A0000}"/>
    <cellStyle name="Notas 4 4 3 6 4 2" xfId="39434" xr:uid="{00000000-0005-0000-0000-00000D9A0000}"/>
    <cellStyle name="Notas 4 4 3 6 4 3" xfId="39435" xr:uid="{00000000-0005-0000-0000-00000E9A0000}"/>
    <cellStyle name="Notas 4 4 3 6 4 4" xfId="39436" xr:uid="{00000000-0005-0000-0000-00000F9A0000}"/>
    <cellStyle name="Notas 4 4 3 6 4 5" xfId="39437" xr:uid="{00000000-0005-0000-0000-0000109A0000}"/>
    <cellStyle name="Notas 4 4 3 6 4 6" xfId="39438" xr:uid="{00000000-0005-0000-0000-0000119A0000}"/>
    <cellStyle name="Notas 4 4 3 6 5" xfId="39439" xr:uid="{00000000-0005-0000-0000-0000129A0000}"/>
    <cellStyle name="Notas 4 4 3 6 5 2" xfId="39440" xr:uid="{00000000-0005-0000-0000-0000139A0000}"/>
    <cellStyle name="Notas 4 4 3 6 5 3" xfId="39441" xr:uid="{00000000-0005-0000-0000-0000149A0000}"/>
    <cellStyle name="Notas 4 4 3 6 5 4" xfId="39442" xr:uid="{00000000-0005-0000-0000-0000159A0000}"/>
    <cellStyle name="Notas 4 4 3 6 5 5" xfId="39443" xr:uid="{00000000-0005-0000-0000-0000169A0000}"/>
    <cellStyle name="Notas 4 4 3 6 5 6" xfId="39444" xr:uid="{00000000-0005-0000-0000-0000179A0000}"/>
    <cellStyle name="Notas 4 4 3 6 6" xfId="39445" xr:uid="{00000000-0005-0000-0000-0000189A0000}"/>
    <cellStyle name="Notas 4 4 3 6 6 2" xfId="39446" xr:uid="{00000000-0005-0000-0000-0000199A0000}"/>
    <cellStyle name="Notas 4 4 3 6 6 3" xfId="39447" xr:uid="{00000000-0005-0000-0000-00001A9A0000}"/>
    <cellStyle name="Notas 4 4 3 6 6 4" xfId="39448" xr:uid="{00000000-0005-0000-0000-00001B9A0000}"/>
    <cellStyle name="Notas 4 4 3 6 6 5" xfId="39449" xr:uid="{00000000-0005-0000-0000-00001C9A0000}"/>
    <cellStyle name="Notas 4 4 3 6 6 6" xfId="39450" xr:uid="{00000000-0005-0000-0000-00001D9A0000}"/>
    <cellStyle name="Notas 4 4 3 6 7" xfId="39451" xr:uid="{00000000-0005-0000-0000-00001E9A0000}"/>
    <cellStyle name="Notas 4 4 3 6 7 2" xfId="39452" xr:uid="{00000000-0005-0000-0000-00001F9A0000}"/>
    <cellStyle name="Notas 4 4 3 6 7 3" xfId="39453" xr:uid="{00000000-0005-0000-0000-0000209A0000}"/>
    <cellStyle name="Notas 4 4 3 6 7 4" xfId="39454" xr:uid="{00000000-0005-0000-0000-0000219A0000}"/>
    <cellStyle name="Notas 4 4 3 6 7 5" xfId="39455" xr:uid="{00000000-0005-0000-0000-0000229A0000}"/>
    <cellStyle name="Notas 4 4 3 6 7 6" xfId="39456" xr:uid="{00000000-0005-0000-0000-0000239A0000}"/>
    <cellStyle name="Notas 4 4 3 6 8" xfId="39457" xr:uid="{00000000-0005-0000-0000-0000249A0000}"/>
    <cellStyle name="Notas 4 4 3 6 8 2" xfId="39458" xr:uid="{00000000-0005-0000-0000-0000259A0000}"/>
    <cellStyle name="Notas 4 4 3 6 8 3" xfId="39459" xr:uid="{00000000-0005-0000-0000-0000269A0000}"/>
    <cellStyle name="Notas 4 4 3 6 8 4" xfId="39460" xr:uid="{00000000-0005-0000-0000-0000279A0000}"/>
    <cellStyle name="Notas 4 4 3 6 8 5" xfId="39461" xr:uid="{00000000-0005-0000-0000-0000289A0000}"/>
    <cellStyle name="Notas 4 4 3 6 8 6" xfId="39462" xr:uid="{00000000-0005-0000-0000-0000299A0000}"/>
    <cellStyle name="Notas 4 4 3 6 9" xfId="39463" xr:uid="{00000000-0005-0000-0000-00002A9A0000}"/>
    <cellStyle name="Notas 4 4 3 7" xfId="39464" xr:uid="{00000000-0005-0000-0000-00002B9A0000}"/>
    <cellStyle name="Notas 4 4 3 7 10" xfId="39465" xr:uid="{00000000-0005-0000-0000-00002C9A0000}"/>
    <cellStyle name="Notas 4 4 3 7 11" xfId="39466" xr:uid="{00000000-0005-0000-0000-00002D9A0000}"/>
    <cellStyle name="Notas 4 4 3 7 12" xfId="39467" xr:uid="{00000000-0005-0000-0000-00002E9A0000}"/>
    <cellStyle name="Notas 4 4 3 7 13" xfId="39468" xr:uid="{00000000-0005-0000-0000-00002F9A0000}"/>
    <cellStyle name="Notas 4 4 3 7 2" xfId="39469" xr:uid="{00000000-0005-0000-0000-0000309A0000}"/>
    <cellStyle name="Notas 4 4 3 7 2 2" xfId="39470" xr:uid="{00000000-0005-0000-0000-0000319A0000}"/>
    <cellStyle name="Notas 4 4 3 7 2 3" xfId="39471" xr:uid="{00000000-0005-0000-0000-0000329A0000}"/>
    <cellStyle name="Notas 4 4 3 7 2 4" xfId="39472" xr:uid="{00000000-0005-0000-0000-0000339A0000}"/>
    <cellStyle name="Notas 4 4 3 7 2 5" xfId="39473" xr:uid="{00000000-0005-0000-0000-0000349A0000}"/>
    <cellStyle name="Notas 4 4 3 7 2 6" xfId="39474" xr:uid="{00000000-0005-0000-0000-0000359A0000}"/>
    <cellStyle name="Notas 4 4 3 7 3" xfId="39475" xr:uid="{00000000-0005-0000-0000-0000369A0000}"/>
    <cellStyle name="Notas 4 4 3 7 3 2" xfId="39476" xr:uid="{00000000-0005-0000-0000-0000379A0000}"/>
    <cellStyle name="Notas 4 4 3 7 3 3" xfId="39477" xr:uid="{00000000-0005-0000-0000-0000389A0000}"/>
    <cellStyle name="Notas 4 4 3 7 3 4" xfId="39478" xr:uid="{00000000-0005-0000-0000-0000399A0000}"/>
    <cellStyle name="Notas 4 4 3 7 3 5" xfId="39479" xr:uid="{00000000-0005-0000-0000-00003A9A0000}"/>
    <cellStyle name="Notas 4 4 3 7 3 6" xfId="39480" xr:uid="{00000000-0005-0000-0000-00003B9A0000}"/>
    <cellStyle name="Notas 4 4 3 7 4" xfId="39481" xr:uid="{00000000-0005-0000-0000-00003C9A0000}"/>
    <cellStyle name="Notas 4 4 3 7 4 2" xfId="39482" xr:uid="{00000000-0005-0000-0000-00003D9A0000}"/>
    <cellStyle name="Notas 4 4 3 7 4 3" xfId="39483" xr:uid="{00000000-0005-0000-0000-00003E9A0000}"/>
    <cellStyle name="Notas 4 4 3 7 4 4" xfId="39484" xr:uid="{00000000-0005-0000-0000-00003F9A0000}"/>
    <cellStyle name="Notas 4 4 3 7 4 5" xfId="39485" xr:uid="{00000000-0005-0000-0000-0000409A0000}"/>
    <cellStyle name="Notas 4 4 3 7 4 6" xfId="39486" xr:uid="{00000000-0005-0000-0000-0000419A0000}"/>
    <cellStyle name="Notas 4 4 3 7 5" xfId="39487" xr:uid="{00000000-0005-0000-0000-0000429A0000}"/>
    <cellStyle name="Notas 4 4 3 7 5 2" xfId="39488" xr:uid="{00000000-0005-0000-0000-0000439A0000}"/>
    <cellStyle name="Notas 4 4 3 7 5 3" xfId="39489" xr:uid="{00000000-0005-0000-0000-0000449A0000}"/>
    <cellStyle name="Notas 4 4 3 7 5 4" xfId="39490" xr:uid="{00000000-0005-0000-0000-0000459A0000}"/>
    <cellStyle name="Notas 4 4 3 7 5 5" xfId="39491" xr:uid="{00000000-0005-0000-0000-0000469A0000}"/>
    <cellStyle name="Notas 4 4 3 7 5 6" xfId="39492" xr:uid="{00000000-0005-0000-0000-0000479A0000}"/>
    <cellStyle name="Notas 4 4 3 7 6" xfId="39493" xr:uid="{00000000-0005-0000-0000-0000489A0000}"/>
    <cellStyle name="Notas 4 4 3 7 6 2" xfId="39494" xr:uid="{00000000-0005-0000-0000-0000499A0000}"/>
    <cellStyle name="Notas 4 4 3 7 6 3" xfId="39495" xr:uid="{00000000-0005-0000-0000-00004A9A0000}"/>
    <cellStyle name="Notas 4 4 3 7 6 4" xfId="39496" xr:uid="{00000000-0005-0000-0000-00004B9A0000}"/>
    <cellStyle name="Notas 4 4 3 7 6 5" xfId="39497" xr:uid="{00000000-0005-0000-0000-00004C9A0000}"/>
    <cellStyle name="Notas 4 4 3 7 6 6" xfId="39498" xr:uid="{00000000-0005-0000-0000-00004D9A0000}"/>
    <cellStyle name="Notas 4 4 3 7 7" xfId="39499" xr:uid="{00000000-0005-0000-0000-00004E9A0000}"/>
    <cellStyle name="Notas 4 4 3 7 7 2" xfId="39500" xr:uid="{00000000-0005-0000-0000-00004F9A0000}"/>
    <cellStyle name="Notas 4 4 3 7 7 3" xfId="39501" xr:uid="{00000000-0005-0000-0000-0000509A0000}"/>
    <cellStyle name="Notas 4 4 3 7 7 4" xfId="39502" xr:uid="{00000000-0005-0000-0000-0000519A0000}"/>
    <cellStyle name="Notas 4 4 3 7 7 5" xfId="39503" xr:uid="{00000000-0005-0000-0000-0000529A0000}"/>
    <cellStyle name="Notas 4 4 3 7 7 6" xfId="39504" xr:uid="{00000000-0005-0000-0000-0000539A0000}"/>
    <cellStyle name="Notas 4 4 3 7 8" xfId="39505" xr:uid="{00000000-0005-0000-0000-0000549A0000}"/>
    <cellStyle name="Notas 4 4 3 7 8 2" xfId="39506" xr:uid="{00000000-0005-0000-0000-0000559A0000}"/>
    <cellStyle name="Notas 4 4 3 7 8 3" xfId="39507" xr:uid="{00000000-0005-0000-0000-0000569A0000}"/>
    <cellStyle name="Notas 4 4 3 7 8 4" xfId="39508" xr:uid="{00000000-0005-0000-0000-0000579A0000}"/>
    <cellStyle name="Notas 4 4 3 7 8 5" xfId="39509" xr:uid="{00000000-0005-0000-0000-0000589A0000}"/>
    <cellStyle name="Notas 4 4 3 7 8 6" xfId="39510" xr:uid="{00000000-0005-0000-0000-0000599A0000}"/>
    <cellStyle name="Notas 4 4 3 7 9" xfId="39511" xr:uid="{00000000-0005-0000-0000-00005A9A0000}"/>
    <cellStyle name="Notas 4 4 3 8" xfId="39512" xr:uid="{00000000-0005-0000-0000-00005B9A0000}"/>
    <cellStyle name="Notas 4 4 3 8 2" xfId="39513" xr:uid="{00000000-0005-0000-0000-00005C9A0000}"/>
    <cellStyle name="Notas 4 4 3 8 3" xfId="39514" xr:uid="{00000000-0005-0000-0000-00005D9A0000}"/>
    <cellStyle name="Notas 4 4 3 8 4" xfId="39515" xr:uid="{00000000-0005-0000-0000-00005E9A0000}"/>
    <cellStyle name="Notas 4 4 3 8 5" xfId="39516" xr:uid="{00000000-0005-0000-0000-00005F9A0000}"/>
    <cellStyle name="Notas 4 4 3 8 6" xfId="39517" xr:uid="{00000000-0005-0000-0000-0000609A0000}"/>
    <cellStyle name="Notas 4 4 3 9" xfId="39518" xr:uid="{00000000-0005-0000-0000-0000619A0000}"/>
    <cellStyle name="Notas 4 4 3 9 2" xfId="39519" xr:uid="{00000000-0005-0000-0000-0000629A0000}"/>
    <cellStyle name="Notas 4 4 3 9 3" xfId="39520" xr:uid="{00000000-0005-0000-0000-0000639A0000}"/>
    <cellStyle name="Notas 4 4 3 9 4" xfId="39521" xr:uid="{00000000-0005-0000-0000-0000649A0000}"/>
    <cellStyle name="Notas 4 4 3 9 5" xfId="39522" xr:uid="{00000000-0005-0000-0000-0000659A0000}"/>
    <cellStyle name="Notas 4 4 3 9 6" xfId="39523" xr:uid="{00000000-0005-0000-0000-0000669A0000}"/>
    <cellStyle name="Notas 4 4 4" xfId="39524" xr:uid="{00000000-0005-0000-0000-0000679A0000}"/>
    <cellStyle name="Notas 4 4 4 10" xfId="39525" xr:uid="{00000000-0005-0000-0000-0000689A0000}"/>
    <cellStyle name="Notas 4 4 4 11" xfId="39526" xr:uid="{00000000-0005-0000-0000-0000699A0000}"/>
    <cellStyle name="Notas 4 4 4 12" xfId="39527" xr:uid="{00000000-0005-0000-0000-00006A9A0000}"/>
    <cellStyle name="Notas 4 4 4 13" xfId="39528" xr:uid="{00000000-0005-0000-0000-00006B9A0000}"/>
    <cellStyle name="Notas 4 4 4 14" xfId="39529" xr:uid="{00000000-0005-0000-0000-00006C9A0000}"/>
    <cellStyle name="Notas 4 4 4 15" xfId="39530" xr:uid="{00000000-0005-0000-0000-00006D9A0000}"/>
    <cellStyle name="Notas 4 4 4 2" xfId="39531" xr:uid="{00000000-0005-0000-0000-00006E9A0000}"/>
    <cellStyle name="Notas 4 4 4 2 10" xfId="39532" xr:uid="{00000000-0005-0000-0000-00006F9A0000}"/>
    <cellStyle name="Notas 4 4 4 2 11" xfId="39533" xr:uid="{00000000-0005-0000-0000-0000709A0000}"/>
    <cellStyle name="Notas 4 4 4 2 12" xfId="39534" xr:uid="{00000000-0005-0000-0000-0000719A0000}"/>
    <cellStyle name="Notas 4 4 4 2 13" xfId="39535" xr:uid="{00000000-0005-0000-0000-0000729A0000}"/>
    <cellStyle name="Notas 4 4 4 2 14" xfId="39536" xr:uid="{00000000-0005-0000-0000-0000739A0000}"/>
    <cellStyle name="Notas 4 4 4 2 2" xfId="39537" xr:uid="{00000000-0005-0000-0000-0000749A0000}"/>
    <cellStyle name="Notas 4 4 4 2 2 2" xfId="39538" xr:uid="{00000000-0005-0000-0000-0000759A0000}"/>
    <cellStyle name="Notas 4 4 4 2 2 3" xfId="39539" xr:uid="{00000000-0005-0000-0000-0000769A0000}"/>
    <cellStyle name="Notas 4 4 4 2 2 4" xfId="39540" xr:uid="{00000000-0005-0000-0000-0000779A0000}"/>
    <cellStyle name="Notas 4 4 4 2 2 5" xfId="39541" xr:uid="{00000000-0005-0000-0000-0000789A0000}"/>
    <cellStyle name="Notas 4 4 4 2 2 6" xfId="39542" xr:uid="{00000000-0005-0000-0000-0000799A0000}"/>
    <cellStyle name="Notas 4 4 4 2 3" xfId="39543" xr:uid="{00000000-0005-0000-0000-00007A9A0000}"/>
    <cellStyle name="Notas 4 4 4 2 3 2" xfId="39544" xr:uid="{00000000-0005-0000-0000-00007B9A0000}"/>
    <cellStyle name="Notas 4 4 4 2 3 3" xfId="39545" xr:uid="{00000000-0005-0000-0000-00007C9A0000}"/>
    <cellStyle name="Notas 4 4 4 2 3 4" xfId="39546" xr:uid="{00000000-0005-0000-0000-00007D9A0000}"/>
    <cellStyle name="Notas 4 4 4 2 3 5" xfId="39547" xr:uid="{00000000-0005-0000-0000-00007E9A0000}"/>
    <cellStyle name="Notas 4 4 4 2 3 6" xfId="39548" xr:uid="{00000000-0005-0000-0000-00007F9A0000}"/>
    <cellStyle name="Notas 4 4 4 2 4" xfId="39549" xr:uid="{00000000-0005-0000-0000-0000809A0000}"/>
    <cellStyle name="Notas 4 4 4 2 4 2" xfId="39550" xr:uid="{00000000-0005-0000-0000-0000819A0000}"/>
    <cellStyle name="Notas 4 4 4 2 4 3" xfId="39551" xr:uid="{00000000-0005-0000-0000-0000829A0000}"/>
    <cellStyle name="Notas 4 4 4 2 4 4" xfId="39552" xr:uid="{00000000-0005-0000-0000-0000839A0000}"/>
    <cellStyle name="Notas 4 4 4 2 4 5" xfId="39553" xr:uid="{00000000-0005-0000-0000-0000849A0000}"/>
    <cellStyle name="Notas 4 4 4 2 4 6" xfId="39554" xr:uid="{00000000-0005-0000-0000-0000859A0000}"/>
    <cellStyle name="Notas 4 4 4 2 5" xfId="39555" xr:uid="{00000000-0005-0000-0000-0000869A0000}"/>
    <cellStyle name="Notas 4 4 4 2 5 2" xfId="39556" xr:uid="{00000000-0005-0000-0000-0000879A0000}"/>
    <cellStyle name="Notas 4 4 4 2 5 3" xfId="39557" xr:uid="{00000000-0005-0000-0000-0000889A0000}"/>
    <cellStyle name="Notas 4 4 4 2 5 4" xfId="39558" xr:uid="{00000000-0005-0000-0000-0000899A0000}"/>
    <cellStyle name="Notas 4 4 4 2 5 5" xfId="39559" xr:uid="{00000000-0005-0000-0000-00008A9A0000}"/>
    <cellStyle name="Notas 4 4 4 2 5 6" xfId="39560" xr:uid="{00000000-0005-0000-0000-00008B9A0000}"/>
    <cellStyle name="Notas 4 4 4 2 6" xfId="39561" xr:uid="{00000000-0005-0000-0000-00008C9A0000}"/>
    <cellStyle name="Notas 4 4 4 2 6 2" xfId="39562" xr:uid="{00000000-0005-0000-0000-00008D9A0000}"/>
    <cellStyle name="Notas 4 4 4 2 6 3" xfId="39563" xr:uid="{00000000-0005-0000-0000-00008E9A0000}"/>
    <cellStyle name="Notas 4 4 4 2 6 4" xfId="39564" xr:uid="{00000000-0005-0000-0000-00008F9A0000}"/>
    <cellStyle name="Notas 4 4 4 2 6 5" xfId="39565" xr:uid="{00000000-0005-0000-0000-0000909A0000}"/>
    <cellStyle name="Notas 4 4 4 2 6 6" xfId="39566" xr:uid="{00000000-0005-0000-0000-0000919A0000}"/>
    <cellStyle name="Notas 4 4 4 2 7" xfId="39567" xr:uid="{00000000-0005-0000-0000-0000929A0000}"/>
    <cellStyle name="Notas 4 4 4 2 7 2" xfId="39568" xr:uid="{00000000-0005-0000-0000-0000939A0000}"/>
    <cellStyle name="Notas 4 4 4 2 7 3" xfId="39569" xr:uid="{00000000-0005-0000-0000-0000949A0000}"/>
    <cellStyle name="Notas 4 4 4 2 7 4" xfId="39570" xr:uid="{00000000-0005-0000-0000-0000959A0000}"/>
    <cellStyle name="Notas 4 4 4 2 7 5" xfId="39571" xr:uid="{00000000-0005-0000-0000-0000969A0000}"/>
    <cellStyle name="Notas 4 4 4 2 7 6" xfId="39572" xr:uid="{00000000-0005-0000-0000-0000979A0000}"/>
    <cellStyle name="Notas 4 4 4 2 8" xfId="39573" xr:uid="{00000000-0005-0000-0000-0000989A0000}"/>
    <cellStyle name="Notas 4 4 4 2 8 2" xfId="39574" xr:uid="{00000000-0005-0000-0000-0000999A0000}"/>
    <cellStyle name="Notas 4 4 4 2 8 3" xfId="39575" xr:uid="{00000000-0005-0000-0000-00009A9A0000}"/>
    <cellStyle name="Notas 4 4 4 2 8 4" xfId="39576" xr:uid="{00000000-0005-0000-0000-00009B9A0000}"/>
    <cellStyle name="Notas 4 4 4 2 8 5" xfId="39577" xr:uid="{00000000-0005-0000-0000-00009C9A0000}"/>
    <cellStyle name="Notas 4 4 4 2 8 6" xfId="39578" xr:uid="{00000000-0005-0000-0000-00009D9A0000}"/>
    <cellStyle name="Notas 4 4 4 2 9" xfId="39579" xr:uid="{00000000-0005-0000-0000-00009E9A0000}"/>
    <cellStyle name="Notas 4 4 4 3" xfId="39580" xr:uid="{00000000-0005-0000-0000-00009F9A0000}"/>
    <cellStyle name="Notas 4 4 4 3 2" xfId="39581" xr:uid="{00000000-0005-0000-0000-0000A09A0000}"/>
    <cellStyle name="Notas 4 4 4 3 3" xfId="39582" xr:uid="{00000000-0005-0000-0000-0000A19A0000}"/>
    <cellStyle name="Notas 4 4 4 3 4" xfId="39583" xr:uid="{00000000-0005-0000-0000-0000A29A0000}"/>
    <cellStyle name="Notas 4 4 4 3 5" xfId="39584" xr:uid="{00000000-0005-0000-0000-0000A39A0000}"/>
    <cellStyle name="Notas 4 4 4 3 6" xfId="39585" xr:uid="{00000000-0005-0000-0000-0000A49A0000}"/>
    <cellStyle name="Notas 4 4 4 4" xfId="39586" xr:uid="{00000000-0005-0000-0000-0000A59A0000}"/>
    <cellStyle name="Notas 4 4 4 4 2" xfId="39587" xr:uid="{00000000-0005-0000-0000-0000A69A0000}"/>
    <cellStyle name="Notas 4 4 4 4 3" xfId="39588" xr:uid="{00000000-0005-0000-0000-0000A79A0000}"/>
    <cellStyle name="Notas 4 4 4 4 4" xfId="39589" xr:uid="{00000000-0005-0000-0000-0000A89A0000}"/>
    <cellStyle name="Notas 4 4 4 4 5" xfId="39590" xr:uid="{00000000-0005-0000-0000-0000A99A0000}"/>
    <cellStyle name="Notas 4 4 4 4 6" xfId="39591" xr:uid="{00000000-0005-0000-0000-0000AA9A0000}"/>
    <cellStyle name="Notas 4 4 4 5" xfId="39592" xr:uid="{00000000-0005-0000-0000-0000AB9A0000}"/>
    <cellStyle name="Notas 4 4 4 5 2" xfId="39593" xr:uid="{00000000-0005-0000-0000-0000AC9A0000}"/>
    <cellStyle name="Notas 4 4 4 5 3" xfId="39594" xr:uid="{00000000-0005-0000-0000-0000AD9A0000}"/>
    <cellStyle name="Notas 4 4 4 5 4" xfId="39595" xr:uid="{00000000-0005-0000-0000-0000AE9A0000}"/>
    <cellStyle name="Notas 4 4 4 5 5" xfId="39596" xr:uid="{00000000-0005-0000-0000-0000AF9A0000}"/>
    <cellStyle name="Notas 4 4 4 5 6" xfId="39597" xr:uid="{00000000-0005-0000-0000-0000B09A0000}"/>
    <cellStyle name="Notas 4 4 4 6" xfId="39598" xr:uid="{00000000-0005-0000-0000-0000B19A0000}"/>
    <cellStyle name="Notas 4 4 4 6 2" xfId="39599" xr:uid="{00000000-0005-0000-0000-0000B29A0000}"/>
    <cellStyle name="Notas 4 4 4 6 3" xfId="39600" xr:uid="{00000000-0005-0000-0000-0000B39A0000}"/>
    <cellStyle name="Notas 4 4 4 6 4" xfId="39601" xr:uid="{00000000-0005-0000-0000-0000B49A0000}"/>
    <cellStyle name="Notas 4 4 4 6 5" xfId="39602" xr:uid="{00000000-0005-0000-0000-0000B59A0000}"/>
    <cellStyle name="Notas 4 4 4 6 6" xfId="39603" xr:uid="{00000000-0005-0000-0000-0000B69A0000}"/>
    <cellStyle name="Notas 4 4 4 7" xfId="39604" xr:uid="{00000000-0005-0000-0000-0000B79A0000}"/>
    <cellStyle name="Notas 4 4 4 7 2" xfId="39605" xr:uid="{00000000-0005-0000-0000-0000B89A0000}"/>
    <cellStyle name="Notas 4 4 4 7 3" xfId="39606" xr:uid="{00000000-0005-0000-0000-0000B99A0000}"/>
    <cellStyle name="Notas 4 4 4 7 4" xfId="39607" xr:uid="{00000000-0005-0000-0000-0000BA9A0000}"/>
    <cellStyle name="Notas 4 4 4 7 5" xfId="39608" xr:uid="{00000000-0005-0000-0000-0000BB9A0000}"/>
    <cellStyle name="Notas 4 4 4 7 6" xfId="39609" xr:uid="{00000000-0005-0000-0000-0000BC9A0000}"/>
    <cellStyle name="Notas 4 4 4 8" xfId="39610" xr:uid="{00000000-0005-0000-0000-0000BD9A0000}"/>
    <cellStyle name="Notas 4 4 4 8 2" xfId="39611" xr:uid="{00000000-0005-0000-0000-0000BE9A0000}"/>
    <cellStyle name="Notas 4 4 4 8 3" xfId="39612" xr:uid="{00000000-0005-0000-0000-0000BF9A0000}"/>
    <cellStyle name="Notas 4 4 4 8 4" xfId="39613" xr:uid="{00000000-0005-0000-0000-0000C09A0000}"/>
    <cellStyle name="Notas 4 4 4 8 5" xfId="39614" xr:uid="{00000000-0005-0000-0000-0000C19A0000}"/>
    <cellStyle name="Notas 4 4 4 8 6" xfId="39615" xr:uid="{00000000-0005-0000-0000-0000C29A0000}"/>
    <cellStyle name="Notas 4 4 4 9" xfId="39616" xr:uid="{00000000-0005-0000-0000-0000C39A0000}"/>
    <cellStyle name="Notas 4 4 4 9 2" xfId="39617" xr:uid="{00000000-0005-0000-0000-0000C49A0000}"/>
    <cellStyle name="Notas 4 4 4 9 3" xfId="39618" xr:uid="{00000000-0005-0000-0000-0000C59A0000}"/>
    <cellStyle name="Notas 4 4 4 9 4" xfId="39619" xr:uid="{00000000-0005-0000-0000-0000C69A0000}"/>
    <cellStyle name="Notas 4 4 4 9 5" xfId="39620" xr:uid="{00000000-0005-0000-0000-0000C79A0000}"/>
    <cellStyle name="Notas 4 4 4 9 6" xfId="39621" xr:uid="{00000000-0005-0000-0000-0000C89A0000}"/>
    <cellStyle name="Notas 4 4 5" xfId="39622" xr:uid="{00000000-0005-0000-0000-0000C99A0000}"/>
    <cellStyle name="Notas 4 4 5 10" xfId="39623" xr:uid="{00000000-0005-0000-0000-0000CA9A0000}"/>
    <cellStyle name="Notas 4 4 5 11" xfId="39624" xr:uid="{00000000-0005-0000-0000-0000CB9A0000}"/>
    <cellStyle name="Notas 4 4 5 12" xfId="39625" xr:uid="{00000000-0005-0000-0000-0000CC9A0000}"/>
    <cellStyle name="Notas 4 4 5 13" xfId="39626" xr:uid="{00000000-0005-0000-0000-0000CD9A0000}"/>
    <cellStyle name="Notas 4 4 5 14" xfId="39627" xr:uid="{00000000-0005-0000-0000-0000CE9A0000}"/>
    <cellStyle name="Notas 4 4 5 2" xfId="39628" xr:uid="{00000000-0005-0000-0000-0000CF9A0000}"/>
    <cellStyle name="Notas 4 4 5 2 2" xfId="39629" xr:uid="{00000000-0005-0000-0000-0000D09A0000}"/>
    <cellStyle name="Notas 4 4 5 2 3" xfId="39630" xr:uid="{00000000-0005-0000-0000-0000D19A0000}"/>
    <cellStyle name="Notas 4 4 5 2 4" xfId="39631" xr:uid="{00000000-0005-0000-0000-0000D29A0000}"/>
    <cellStyle name="Notas 4 4 5 2 5" xfId="39632" xr:uid="{00000000-0005-0000-0000-0000D39A0000}"/>
    <cellStyle name="Notas 4 4 5 2 6" xfId="39633" xr:uid="{00000000-0005-0000-0000-0000D49A0000}"/>
    <cellStyle name="Notas 4 4 5 2 7" xfId="39634" xr:uid="{00000000-0005-0000-0000-0000D59A0000}"/>
    <cellStyle name="Notas 4 4 5 3" xfId="39635" xr:uid="{00000000-0005-0000-0000-0000D69A0000}"/>
    <cellStyle name="Notas 4 4 5 3 2" xfId="39636" xr:uid="{00000000-0005-0000-0000-0000D79A0000}"/>
    <cellStyle name="Notas 4 4 5 3 3" xfId="39637" xr:uid="{00000000-0005-0000-0000-0000D89A0000}"/>
    <cellStyle name="Notas 4 4 5 3 4" xfId="39638" xr:uid="{00000000-0005-0000-0000-0000D99A0000}"/>
    <cellStyle name="Notas 4 4 5 3 5" xfId="39639" xr:uid="{00000000-0005-0000-0000-0000DA9A0000}"/>
    <cellStyle name="Notas 4 4 5 3 6" xfId="39640" xr:uid="{00000000-0005-0000-0000-0000DB9A0000}"/>
    <cellStyle name="Notas 4 4 5 4" xfId="39641" xr:uid="{00000000-0005-0000-0000-0000DC9A0000}"/>
    <cellStyle name="Notas 4 4 5 4 2" xfId="39642" xr:uid="{00000000-0005-0000-0000-0000DD9A0000}"/>
    <cellStyle name="Notas 4 4 5 4 3" xfId="39643" xr:uid="{00000000-0005-0000-0000-0000DE9A0000}"/>
    <cellStyle name="Notas 4 4 5 4 4" xfId="39644" xr:uid="{00000000-0005-0000-0000-0000DF9A0000}"/>
    <cellStyle name="Notas 4 4 5 4 5" xfId="39645" xr:uid="{00000000-0005-0000-0000-0000E09A0000}"/>
    <cellStyle name="Notas 4 4 5 4 6" xfId="39646" xr:uid="{00000000-0005-0000-0000-0000E19A0000}"/>
    <cellStyle name="Notas 4 4 5 5" xfId="39647" xr:uid="{00000000-0005-0000-0000-0000E29A0000}"/>
    <cellStyle name="Notas 4 4 5 5 2" xfId="39648" xr:uid="{00000000-0005-0000-0000-0000E39A0000}"/>
    <cellStyle name="Notas 4 4 5 5 3" xfId="39649" xr:uid="{00000000-0005-0000-0000-0000E49A0000}"/>
    <cellStyle name="Notas 4 4 5 5 4" xfId="39650" xr:uid="{00000000-0005-0000-0000-0000E59A0000}"/>
    <cellStyle name="Notas 4 4 5 5 5" xfId="39651" xr:uid="{00000000-0005-0000-0000-0000E69A0000}"/>
    <cellStyle name="Notas 4 4 5 5 6" xfId="39652" xr:uid="{00000000-0005-0000-0000-0000E79A0000}"/>
    <cellStyle name="Notas 4 4 5 6" xfId="39653" xr:uid="{00000000-0005-0000-0000-0000E89A0000}"/>
    <cellStyle name="Notas 4 4 5 6 2" xfId="39654" xr:uid="{00000000-0005-0000-0000-0000E99A0000}"/>
    <cellStyle name="Notas 4 4 5 6 3" xfId="39655" xr:uid="{00000000-0005-0000-0000-0000EA9A0000}"/>
    <cellStyle name="Notas 4 4 5 6 4" xfId="39656" xr:uid="{00000000-0005-0000-0000-0000EB9A0000}"/>
    <cellStyle name="Notas 4 4 5 6 5" xfId="39657" xr:uid="{00000000-0005-0000-0000-0000EC9A0000}"/>
    <cellStyle name="Notas 4 4 5 6 6" xfId="39658" xr:uid="{00000000-0005-0000-0000-0000ED9A0000}"/>
    <cellStyle name="Notas 4 4 5 7" xfId="39659" xr:uid="{00000000-0005-0000-0000-0000EE9A0000}"/>
    <cellStyle name="Notas 4 4 5 7 2" xfId="39660" xr:uid="{00000000-0005-0000-0000-0000EF9A0000}"/>
    <cellStyle name="Notas 4 4 5 7 3" xfId="39661" xr:uid="{00000000-0005-0000-0000-0000F09A0000}"/>
    <cellStyle name="Notas 4 4 5 7 4" xfId="39662" xr:uid="{00000000-0005-0000-0000-0000F19A0000}"/>
    <cellStyle name="Notas 4 4 5 7 5" xfId="39663" xr:uid="{00000000-0005-0000-0000-0000F29A0000}"/>
    <cellStyle name="Notas 4 4 5 7 6" xfId="39664" xr:uid="{00000000-0005-0000-0000-0000F39A0000}"/>
    <cellStyle name="Notas 4 4 5 8" xfId="39665" xr:uid="{00000000-0005-0000-0000-0000F49A0000}"/>
    <cellStyle name="Notas 4 4 5 8 2" xfId="39666" xr:uid="{00000000-0005-0000-0000-0000F59A0000}"/>
    <cellStyle name="Notas 4 4 5 8 3" xfId="39667" xr:uid="{00000000-0005-0000-0000-0000F69A0000}"/>
    <cellStyle name="Notas 4 4 5 8 4" xfId="39668" xr:uid="{00000000-0005-0000-0000-0000F79A0000}"/>
    <cellStyle name="Notas 4 4 5 8 5" xfId="39669" xr:uid="{00000000-0005-0000-0000-0000F89A0000}"/>
    <cellStyle name="Notas 4 4 5 8 6" xfId="39670" xr:uid="{00000000-0005-0000-0000-0000F99A0000}"/>
    <cellStyle name="Notas 4 4 5 9" xfId="39671" xr:uid="{00000000-0005-0000-0000-0000FA9A0000}"/>
    <cellStyle name="Notas 4 4 6" xfId="39672" xr:uid="{00000000-0005-0000-0000-0000FB9A0000}"/>
    <cellStyle name="Notas 4 4 6 10" xfId="39673" xr:uid="{00000000-0005-0000-0000-0000FC9A0000}"/>
    <cellStyle name="Notas 4 4 6 11" xfId="39674" xr:uid="{00000000-0005-0000-0000-0000FD9A0000}"/>
    <cellStyle name="Notas 4 4 6 12" xfId="39675" xr:uid="{00000000-0005-0000-0000-0000FE9A0000}"/>
    <cellStyle name="Notas 4 4 6 13" xfId="39676" xr:uid="{00000000-0005-0000-0000-0000FF9A0000}"/>
    <cellStyle name="Notas 4 4 6 14" xfId="39677" xr:uid="{00000000-0005-0000-0000-0000009B0000}"/>
    <cellStyle name="Notas 4 4 6 2" xfId="39678" xr:uid="{00000000-0005-0000-0000-0000019B0000}"/>
    <cellStyle name="Notas 4 4 6 2 2" xfId="39679" xr:uid="{00000000-0005-0000-0000-0000029B0000}"/>
    <cellStyle name="Notas 4 4 6 2 3" xfId="39680" xr:uid="{00000000-0005-0000-0000-0000039B0000}"/>
    <cellStyle name="Notas 4 4 6 2 4" xfId="39681" xr:uid="{00000000-0005-0000-0000-0000049B0000}"/>
    <cellStyle name="Notas 4 4 6 2 5" xfId="39682" xr:uid="{00000000-0005-0000-0000-0000059B0000}"/>
    <cellStyle name="Notas 4 4 6 2 6" xfId="39683" xr:uid="{00000000-0005-0000-0000-0000069B0000}"/>
    <cellStyle name="Notas 4 4 6 3" xfId="39684" xr:uid="{00000000-0005-0000-0000-0000079B0000}"/>
    <cellStyle name="Notas 4 4 6 3 2" xfId="39685" xr:uid="{00000000-0005-0000-0000-0000089B0000}"/>
    <cellStyle name="Notas 4 4 6 3 3" xfId="39686" xr:uid="{00000000-0005-0000-0000-0000099B0000}"/>
    <cellStyle name="Notas 4 4 6 3 4" xfId="39687" xr:uid="{00000000-0005-0000-0000-00000A9B0000}"/>
    <cellStyle name="Notas 4 4 6 3 5" xfId="39688" xr:uid="{00000000-0005-0000-0000-00000B9B0000}"/>
    <cellStyle name="Notas 4 4 6 3 6" xfId="39689" xr:uid="{00000000-0005-0000-0000-00000C9B0000}"/>
    <cellStyle name="Notas 4 4 6 4" xfId="39690" xr:uid="{00000000-0005-0000-0000-00000D9B0000}"/>
    <cellStyle name="Notas 4 4 6 4 2" xfId="39691" xr:uid="{00000000-0005-0000-0000-00000E9B0000}"/>
    <cellStyle name="Notas 4 4 6 4 3" xfId="39692" xr:uid="{00000000-0005-0000-0000-00000F9B0000}"/>
    <cellStyle name="Notas 4 4 6 4 4" xfId="39693" xr:uid="{00000000-0005-0000-0000-0000109B0000}"/>
    <cellStyle name="Notas 4 4 6 4 5" xfId="39694" xr:uid="{00000000-0005-0000-0000-0000119B0000}"/>
    <cellStyle name="Notas 4 4 6 4 6" xfId="39695" xr:uid="{00000000-0005-0000-0000-0000129B0000}"/>
    <cellStyle name="Notas 4 4 6 5" xfId="39696" xr:uid="{00000000-0005-0000-0000-0000139B0000}"/>
    <cellStyle name="Notas 4 4 6 5 2" xfId="39697" xr:uid="{00000000-0005-0000-0000-0000149B0000}"/>
    <cellStyle name="Notas 4 4 6 5 3" xfId="39698" xr:uid="{00000000-0005-0000-0000-0000159B0000}"/>
    <cellStyle name="Notas 4 4 6 5 4" xfId="39699" xr:uid="{00000000-0005-0000-0000-0000169B0000}"/>
    <cellStyle name="Notas 4 4 6 5 5" xfId="39700" xr:uid="{00000000-0005-0000-0000-0000179B0000}"/>
    <cellStyle name="Notas 4 4 6 5 6" xfId="39701" xr:uid="{00000000-0005-0000-0000-0000189B0000}"/>
    <cellStyle name="Notas 4 4 6 6" xfId="39702" xr:uid="{00000000-0005-0000-0000-0000199B0000}"/>
    <cellStyle name="Notas 4 4 6 6 2" xfId="39703" xr:uid="{00000000-0005-0000-0000-00001A9B0000}"/>
    <cellStyle name="Notas 4 4 6 6 3" xfId="39704" xr:uid="{00000000-0005-0000-0000-00001B9B0000}"/>
    <cellStyle name="Notas 4 4 6 6 4" xfId="39705" xr:uid="{00000000-0005-0000-0000-00001C9B0000}"/>
    <cellStyle name="Notas 4 4 6 6 5" xfId="39706" xr:uid="{00000000-0005-0000-0000-00001D9B0000}"/>
    <cellStyle name="Notas 4 4 6 6 6" xfId="39707" xr:uid="{00000000-0005-0000-0000-00001E9B0000}"/>
    <cellStyle name="Notas 4 4 6 7" xfId="39708" xr:uid="{00000000-0005-0000-0000-00001F9B0000}"/>
    <cellStyle name="Notas 4 4 6 7 2" xfId="39709" xr:uid="{00000000-0005-0000-0000-0000209B0000}"/>
    <cellStyle name="Notas 4 4 6 7 3" xfId="39710" xr:uid="{00000000-0005-0000-0000-0000219B0000}"/>
    <cellStyle name="Notas 4 4 6 7 4" xfId="39711" xr:uid="{00000000-0005-0000-0000-0000229B0000}"/>
    <cellStyle name="Notas 4 4 6 7 5" xfId="39712" xr:uid="{00000000-0005-0000-0000-0000239B0000}"/>
    <cellStyle name="Notas 4 4 6 7 6" xfId="39713" xr:uid="{00000000-0005-0000-0000-0000249B0000}"/>
    <cellStyle name="Notas 4 4 6 8" xfId="39714" xr:uid="{00000000-0005-0000-0000-0000259B0000}"/>
    <cellStyle name="Notas 4 4 6 8 2" xfId="39715" xr:uid="{00000000-0005-0000-0000-0000269B0000}"/>
    <cellStyle name="Notas 4 4 6 8 3" xfId="39716" xr:uid="{00000000-0005-0000-0000-0000279B0000}"/>
    <cellStyle name="Notas 4 4 6 8 4" xfId="39717" xr:uid="{00000000-0005-0000-0000-0000289B0000}"/>
    <cellStyle name="Notas 4 4 6 8 5" xfId="39718" xr:uid="{00000000-0005-0000-0000-0000299B0000}"/>
    <cellStyle name="Notas 4 4 6 8 6" xfId="39719" xr:uid="{00000000-0005-0000-0000-00002A9B0000}"/>
    <cellStyle name="Notas 4 4 6 9" xfId="39720" xr:uid="{00000000-0005-0000-0000-00002B9B0000}"/>
    <cellStyle name="Notas 4 4 7" xfId="39721" xr:uid="{00000000-0005-0000-0000-00002C9B0000}"/>
    <cellStyle name="Notas 4 4 7 10" xfId="39722" xr:uid="{00000000-0005-0000-0000-00002D9B0000}"/>
    <cellStyle name="Notas 4 4 7 11" xfId="39723" xr:uid="{00000000-0005-0000-0000-00002E9B0000}"/>
    <cellStyle name="Notas 4 4 7 12" xfId="39724" xr:uid="{00000000-0005-0000-0000-00002F9B0000}"/>
    <cellStyle name="Notas 4 4 7 13" xfId="39725" xr:uid="{00000000-0005-0000-0000-0000309B0000}"/>
    <cellStyle name="Notas 4 4 7 14" xfId="39726" xr:uid="{00000000-0005-0000-0000-0000319B0000}"/>
    <cellStyle name="Notas 4 4 7 2" xfId="39727" xr:uid="{00000000-0005-0000-0000-0000329B0000}"/>
    <cellStyle name="Notas 4 4 7 2 2" xfId="39728" xr:uid="{00000000-0005-0000-0000-0000339B0000}"/>
    <cellStyle name="Notas 4 4 7 2 3" xfId="39729" xr:uid="{00000000-0005-0000-0000-0000349B0000}"/>
    <cellStyle name="Notas 4 4 7 2 4" xfId="39730" xr:uid="{00000000-0005-0000-0000-0000359B0000}"/>
    <cellStyle name="Notas 4 4 7 2 5" xfId="39731" xr:uid="{00000000-0005-0000-0000-0000369B0000}"/>
    <cellStyle name="Notas 4 4 7 2 6" xfId="39732" xr:uid="{00000000-0005-0000-0000-0000379B0000}"/>
    <cellStyle name="Notas 4 4 7 3" xfId="39733" xr:uid="{00000000-0005-0000-0000-0000389B0000}"/>
    <cellStyle name="Notas 4 4 7 3 2" xfId="39734" xr:uid="{00000000-0005-0000-0000-0000399B0000}"/>
    <cellStyle name="Notas 4 4 7 3 3" xfId="39735" xr:uid="{00000000-0005-0000-0000-00003A9B0000}"/>
    <cellStyle name="Notas 4 4 7 3 4" xfId="39736" xr:uid="{00000000-0005-0000-0000-00003B9B0000}"/>
    <cellStyle name="Notas 4 4 7 3 5" xfId="39737" xr:uid="{00000000-0005-0000-0000-00003C9B0000}"/>
    <cellStyle name="Notas 4 4 7 3 6" xfId="39738" xr:uid="{00000000-0005-0000-0000-00003D9B0000}"/>
    <cellStyle name="Notas 4 4 7 4" xfId="39739" xr:uid="{00000000-0005-0000-0000-00003E9B0000}"/>
    <cellStyle name="Notas 4 4 7 4 2" xfId="39740" xr:uid="{00000000-0005-0000-0000-00003F9B0000}"/>
    <cellStyle name="Notas 4 4 7 4 3" xfId="39741" xr:uid="{00000000-0005-0000-0000-0000409B0000}"/>
    <cellStyle name="Notas 4 4 7 4 4" xfId="39742" xr:uid="{00000000-0005-0000-0000-0000419B0000}"/>
    <cellStyle name="Notas 4 4 7 4 5" xfId="39743" xr:uid="{00000000-0005-0000-0000-0000429B0000}"/>
    <cellStyle name="Notas 4 4 7 4 6" xfId="39744" xr:uid="{00000000-0005-0000-0000-0000439B0000}"/>
    <cellStyle name="Notas 4 4 7 5" xfId="39745" xr:uid="{00000000-0005-0000-0000-0000449B0000}"/>
    <cellStyle name="Notas 4 4 7 5 2" xfId="39746" xr:uid="{00000000-0005-0000-0000-0000459B0000}"/>
    <cellStyle name="Notas 4 4 7 5 3" xfId="39747" xr:uid="{00000000-0005-0000-0000-0000469B0000}"/>
    <cellStyle name="Notas 4 4 7 5 4" xfId="39748" xr:uid="{00000000-0005-0000-0000-0000479B0000}"/>
    <cellStyle name="Notas 4 4 7 5 5" xfId="39749" xr:uid="{00000000-0005-0000-0000-0000489B0000}"/>
    <cellStyle name="Notas 4 4 7 5 6" xfId="39750" xr:uid="{00000000-0005-0000-0000-0000499B0000}"/>
    <cellStyle name="Notas 4 4 7 6" xfId="39751" xr:uid="{00000000-0005-0000-0000-00004A9B0000}"/>
    <cellStyle name="Notas 4 4 7 6 2" xfId="39752" xr:uid="{00000000-0005-0000-0000-00004B9B0000}"/>
    <cellStyle name="Notas 4 4 7 6 3" xfId="39753" xr:uid="{00000000-0005-0000-0000-00004C9B0000}"/>
    <cellStyle name="Notas 4 4 7 6 4" xfId="39754" xr:uid="{00000000-0005-0000-0000-00004D9B0000}"/>
    <cellStyle name="Notas 4 4 7 6 5" xfId="39755" xr:uid="{00000000-0005-0000-0000-00004E9B0000}"/>
    <cellStyle name="Notas 4 4 7 6 6" xfId="39756" xr:uid="{00000000-0005-0000-0000-00004F9B0000}"/>
    <cellStyle name="Notas 4 4 7 7" xfId="39757" xr:uid="{00000000-0005-0000-0000-0000509B0000}"/>
    <cellStyle name="Notas 4 4 7 7 2" xfId="39758" xr:uid="{00000000-0005-0000-0000-0000519B0000}"/>
    <cellStyle name="Notas 4 4 7 7 3" xfId="39759" xr:uid="{00000000-0005-0000-0000-0000529B0000}"/>
    <cellStyle name="Notas 4 4 7 7 4" xfId="39760" xr:uid="{00000000-0005-0000-0000-0000539B0000}"/>
    <cellStyle name="Notas 4 4 7 7 5" xfId="39761" xr:uid="{00000000-0005-0000-0000-0000549B0000}"/>
    <cellStyle name="Notas 4 4 7 7 6" xfId="39762" xr:uid="{00000000-0005-0000-0000-0000559B0000}"/>
    <cellStyle name="Notas 4 4 7 8" xfId="39763" xr:uid="{00000000-0005-0000-0000-0000569B0000}"/>
    <cellStyle name="Notas 4 4 7 8 2" xfId="39764" xr:uid="{00000000-0005-0000-0000-0000579B0000}"/>
    <cellStyle name="Notas 4 4 7 8 3" xfId="39765" xr:uid="{00000000-0005-0000-0000-0000589B0000}"/>
    <cellStyle name="Notas 4 4 7 8 4" xfId="39766" xr:uid="{00000000-0005-0000-0000-0000599B0000}"/>
    <cellStyle name="Notas 4 4 7 8 5" xfId="39767" xr:uid="{00000000-0005-0000-0000-00005A9B0000}"/>
    <cellStyle name="Notas 4 4 7 8 6" xfId="39768" xr:uid="{00000000-0005-0000-0000-00005B9B0000}"/>
    <cellStyle name="Notas 4 4 7 9" xfId="39769" xr:uid="{00000000-0005-0000-0000-00005C9B0000}"/>
    <cellStyle name="Notas 4 4 8" xfId="39770" xr:uid="{00000000-0005-0000-0000-00005D9B0000}"/>
    <cellStyle name="Notas 4 4 8 10" xfId="39771" xr:uid="{00000000-0005-0000-0000-00005E9B0000}"/>
    <cellStyle name="Notas 4 4 8 11" xfId="39772" xr:uid="{00000000-0005-0000-0000-00005F9B0000}"/>
    <cellStyle name="Notas 4 4 8 12" xfId="39773" xr:uid="{00000000-0005-0000-0000-0000609B0000}"/>
    <cellStyle name="Notas 4 4 8 13" xfId="39774" xr:uid="{00000000-0005-0000-0000-0000619B0000}"/>
    <cellStyle name="Notas 4 4 8 14" xfId="39775" xr:uid="{00000000-0005-0000-0000-0000629B0000}"/>
    <cellStyle name="Notas 4 4 8 2" xfId="39776" xr:uid="{00000000-0005-0000-0000-0000639B0000}"/>
    <cellStyle name="Notas 4 4 8 2 2" xfId="39777" xr:uid="{00000000-0005-0000-0000-0000649B0000}"/>
    <cellStyle name="Notas 4 4 8 2 3" xfId="39778" xr:uid="{00000000-0005-0000-0000-0000659B0000}"/>
    <cellStyle name="Notas 4 4 8 2 4" xfId="39779" xr:uid="{00000000-0005-0000-0000-0000669B0000}"/>
    <cellStyle name="Notas 4 4 8 2 5" xfId="39780" xr:uid="{00000000-0005-0000-0000-0000679B0000}"/>
    <cellStyle name="Notas 4 4 8 2 6" xfId="39781" xr:uid="{00000000-0005-0000-0000-0000689B0000}"/>
    <cellStyle name="Notas 4 4 8 3" xfId="39782" xr:uid="{00000000-0005-0000-0000-0000699B0000}"/>
    <cellStyle name="Notas 4 4 8 3 2" xfId="39783" xr:uid="{00000000-0005-0000-0000-00006A9B0000}"/>
    <cellStyle name="Notas 4 4 8 3 3" xfId="39784" xr:uid="{00000000-0005-0000-0000-00006B9B0000}"/>
    <cellStyle name="Notas 4 4 8 3 4" xfId="39785" xr:uid="{00000000-0005-0000-0000-00006C9B0000}"/>
    <cellStyle name="Notas 4 4 8 3 5" xfId="39786" xr:uid="{00000000-0005-0000-0000-00006D9B0000}"/>
    <cellStyle name="Notas 4 4 8 3 6" xfId="39787" xr:uid="{00000000-0005-0000-0000-00006E9B0000}"/>
    <cellStyle name="Notas 4 4 8 4" xfId="39788" xr:uid="{00000000-0005-0000-0000-00006F9B0000}"/>
    <cellStyle name="Notas 4 4 8 4 2" xfId="39789" xr:uid="{00000000-0005-0000-0000-0000709B0000}"/>
    <cellStyle name="Notas 4 4 8 4 3" xfId="39790" xr:uid="{00000000-0005-0000-0000-0000719B0000}"/>
    <cellStyle name="Notas 4 4 8 4 4" xfId="39791" xr:uid="{00000000-0005-0000-0000-0000729B0000}"/>
    <cellStyle name="Notas 4 4 8 4 5" xfId="39792" xr:uid="{00000000-0005-0000-0000-0000739B0000}"/>
    <cellStyle name="Notas 4 4 8 4 6" xfId="39793" xr:uid="{00000000-0005-0000-0000-0000749B0000}"/>
    <cellStyle name="Notas 4 4 8 5" xfId="39794" xr:uid="{00000000-0005-0000-0000-0000759B0000}"/>
    <cellStyle name="Notas 4 4 8 5 2" xfId="39795" xr:uid="{00000000-0005-0000-0000-0000769B0000}"/>
    <cellStyle name="Notas 4 4 8 5 3" xfId="39796" xr:uid="{00000000-0005-0000-0000-0000779B0000}"/>
    <cellStyle name="Notas 4 4 8 5 4" xfId="39797" xr:uid="{00000000-0005-0000-0000-0000789B0000}"/>
    <cellStyle name="Notas 4 4 8 5 5" xfId="39798" xr:uid="{00000000-0005-0000-0000-0000799B0000}"/>
    <cellStyle name="Notas 4 4 8 5 6" xfId="39799" xr:uid="{00000000-0005-0000-0000-00007A9B0000}"/>
    <cellStyle name="Notas 4 4 8 6" xfId="39800" xr:uid="{00000000-0005-0000-0000-00007B9B0000}"/>
    <cellStyle name="Notas 4 4 8 6 2" xfId="39801" xr:uid="{00000000-0005-0000-0000-00007C9B0000}"/>
    <cellStyle name="Notas 4 4 8 6 3" xfId="39802" xr:uid="{00000000-0005-0000-0000-00007D9B0000}"/>
    <cellStyle name="Notas 4 4 8 6 4" xfId="39803" xr:uid="{00000000-0005-0000-0000-00007E9B0000}"/>
    <cellStyle name="Notas 4 4 8 6 5" xfId="39804" xr:uid="{00000000-0005-0000-0000-00007F9B0000}"/>
    <cellStyle name="Notas 4 4 8 6 6" xfId="39805" xr:uid="{00000000-0005-0000-0000-0000809B0000}"/>
    <cellStyle name="Notas 4 4 8 7" xfId="39806" xr:uid="{00000000-0005-0000-0000-0000819B0000}"/>
    <cellStyle name="Notas 4 4 8 7 2" xfId="39807" xr:uid="{00000000-0005-0000-0000-0000829B0000}"/>
    <cellStyle name="Notas 4 4 8 7 3" xfId="39808" xr:uid="{00000000-0005-0000-0000-0000839B0000}"/>
    <cellStyle name="Notas 4 4 8 7 4" xfId="39809" xr:uid="{00000000-0005-0000-0000-0000849B0000}"/>
    <cellStyle name="Notas 4 4 8 7 5" xfId="39810" xr:uid="{00000000-0005-0000-0000-0000859B0000}"/>
    <cellStyle name="Notas 4 4 8 7 6" xfId="39811" xr:uid="{00000000-0005-0000-0000-0000869B0000}"/>
    <cellStyle name="Notas 4 4 8 8" xfId="39812" xr:uid="{00000000-0005-0000-0000-0000879B0000}"/>
    <cellStyle name="Notas 4 4 8 8 2" xfId="39813" xr:uid="{00000000-0005-0000-0000-0000889B0000}"/>
    <cellStyle name="Notas 4 4 8 8 3" xfId="39814" xr:uid="{00000000-0005-0000-0000-0000899B0000}"/>
    <cellStyle name="Notas 4 4 8 8 4" xfId="39815" xr:uid="{00000000-0005-0000-0000-00008A9B0000}"/>
    <cellStyle name="Notas 4 4 8 8 5" xfId="39816" xr:uid="{00000000-0005-0000-0000-00008B9B0000}"/>
    <cellStyle name="Notas 4 4 8 8 6" xfId="39817" xr:uid="{00000000-0005-0000-0000-00008C9B0000}"/>
    <cellStyle name="Notas 4 4 8 9" xfId="39818" xr:uid="{00000000-0005-0000-0000-00008D9B0000}"/>
    <cellStyle name="Notas 4 4 9" xfId="39819" xr:uid="{00000000-0005-0000-0000-00008E9B0000}"/>
    <cellStyle name="Notas 4 4 9 10" xfId="39820" xr:uid="{00000000-0005-0000-0000-00008F9B0000}"/>
    <cellStyle name="Notas 4 4 9 11" xfId="39821" xr:uid="{00000000-0005-0000-0000-0000909B0000}"/>
    <cellStyle name="Notas 4 4 9 12" xfId="39822" xr:uid="{00000000-0005-0000-0000-0000919B0000}"/>
    <cellStyle name="Notas 4 4 9 13" xfId="39823" xr:uid="{00000000-0005-0000-0000-0000929B0000}"/>
    <cellStyle name="Notas 4 4 9 2" xfId="39824" xr:uid="{00000000-0005-0000-0000-0000939B0000}"/>
    <cellStyle name="Notas 4 4 9 2 2" xfId="39825" xr:uid="{00000000-0005-0000-0000-0000949B0000}"/>
    <cellStyle name="Notas 4 4 9 2 3" xfId="39826" xr:uid="{00000000-0005-0000-0000-0000959B0000}"/>
    <cellStyle name="Notas 4 4 9 2 4" xfId="39827" xr:uid="{00000000-0005-0000-0000-0000969B0000}"/>
    <cellStyle name="Notas 4 4 9 2 5" xfId="39828" xr:uid="{00000000-0005-0000-0000-0000979B0000}"/>
    <cellStyle name="Notas 4 4 9 2 6" xfId="39829" xr:uid="{00000000-0005-0000-0000-0000989B0000}"/>
    <cellStyle name="Notas 4 4 9 3" xfId="39830" xr:uid="{00000000-0005-0000-0000-0000999B0000}"/>
    <cellStyle name="Notas 4 4 9 3 2" xfId="39831" xr:uid="{00000000-0005-0000-0000-00009A9B0000}"/>
    <cellStyle name="Notas 4 4 9 3 3" xfId="39832" xr:uid="{00000000-0005-0000-0000-00009B9B0000}"/>
    <cellStyle name="Notas 4 4 9 3 4" xfId="39833" xr:uid="{00000000-0005-0000-0000-00009C9B0000}"/>
    <cellStyle name="Notas 4 4 9 3 5" xfId="39834" xr:uid="{00000000-0005-0000-0000-00009D9B0000}"/>
    <cellStyle name="Notas 4 4 9 3 6" xfId="39835" xr:uid="{00000000-0005-0000-0000-00009E9B0000}"/>
    <cellStyle name="Notas 4 4 9 4" xfId="39836" xr:uid="{00000000-0005-0000-0000-00009F9B0000}"/>
    <cellStyle name="Notas 4 4 9 4 2" xfId="39837" xr:uid="{00000000-0005-0000-0000-0000A09B0000}"/>
    <cellStyle name="Notas 4 4 9 4 3" xfId="39838" xr:uid="{00000000-0005-0000-0000-0000A19B0000}"/>
    <cellStyle name="Notas 4 4 9 4 4" xfId="39839" xr:uid="{00000000-0005-0000-0000-0000A29B0000}"/>
    <cellStyle name="Notas 4 4 9 4 5" xfId="39840" xr:uid="{00000000-0005-0000-0000-0000A39B0000}"/>
    <cellStyle name="Notas 4 4 9 4 6" xfId="39841" xr:uid="{00000000-0005-0000-0000-0000A49B0000}"/>
    <cellStyle name="Notas 4 4 9 5" xfId="39842" xr:uid="{00000000-0005-0000-0000-0000A59B0000}"/>
    <cellStyle name="Notas 4 4 9 5 2" xfId="39843" xr:uid="{00000000-0005-0000-0000-0000A69B0000}"/>
    <cellStyle name="Notas 4 4 9 5 3" xfId="39844" xr:uid="{00000000-0005-0000-0000-0000A79B0000}"/>
    <cellStyle name="Notas 4 4 9 5 4" xfId="39845" xr:uid="{00000000-0005-0000-0000-0000A89B0000}"/>
    <cellStyle name="Notas 4 4 9 5 5" xfId="39846" xr:uid="{00000000-0005-0000-0000-0000A99B0000}"/>
    <cellStyle name="Notas 4 4 9 5 6" xfId="39847" xr:uid="{00000000-0005-0000-0000-0000AA9B0000}"/>
    <cellStyle name="Notas 4 4 9 6" xfId="39848" xr:uid="{00000000-0005-0000-0000-0000AB9B0000}"/>
    <cellStyle name="Notas 4 4 9 6 2" xfId="39849" xr:uid="{00000000-0005-0000-0000-0000AC9B0000}"/>
    <cellStyle name="Notas 4 4 9 6 3" xfId="39850" xr:uid="{00000000-0005-0000-0000-0000AD9B0000}"/>
    <cellStyle name="Notas 4 4 9 6 4" xfId="39851" xr:uid="{00000000-0005-0000-0000-0000AE9B0000}"/>
    <cellStyle name="Notas 4 4 9 6 5" xfId="39852" xr:uid="{00000000-0005-0000-0000-0000AF9B0000}"/>
    <cellStyle name="Notas 4 4 9 6 6" xfId="39853" xr:uid="{00000000-0005-0000-0000-0000B09B0000}"/>
    <cellStyle name="Notas 4 4 9 7" xfId="39854" xr:uid="{00000000-0005-0000-0000-0000B19B0000}"/>
    <cellStyle name="Notas 4 4 9 7 2" xfId="39855" xr:uid="{00000000-0005-0000-0000-0000B29B0000}"/>
    <cellStyle name="Notas 4 4 9 7 3" xfId="39856" xr:uid="{00000000-0005-0000-0000-0000B39B0000}"/>
    <cellStyle name="Notas 4 4 9 7 4" xfId="39857" xr:uid="{00000000-0005-0000-0000-0000B49B0000}"/>
    <cellStyle name="Notas 4 4 9 7 5" xfId="39858" xr:uid="{00000000-0005-0000-0000-0000B59B0000}"/>
    <cellStyle name="Notas 4 4 9 7 6" xfId="39859" xr:uid="{00000000-0005-0000-0000-0000B69B0000}"/>
    <cellStyle name="Notas 4 4 9 8" xfId="39860" xr:uid="{00000000-0005-0000-0000-0000B79B0000}"/>
    <cellStyle name="Notas 4 4 9 8 2" xfId="39861" xr:uid="{00000000-0005-0000-0000-0000B89B0000}"/>
    <cellStyle name="Notas 4 4 9 8 3" xfId="39862" xr:uid="{00000000-0005-0000-0000-0000B99B0000}"/>
    <cellStyle name="Notas 4 4 9 8 4" xfId="39863" xr:uid="{00000000-0005-0000-0000-0000BA9B0000}"/>
    <cellStyle name="Notas 4 4 9 8 5" xfId="39864" xr:uid="{00000000-0005-0000-0000-0000BB9B0000}"/>
    <cellStyle name="Notas 4 4 9 8 6" xfId="39865" xr:uid="{00000000-0005-0000-0000-0000BC9B0000}"/>
    <cellStyle name="Notas 4 4 9 9" xfId="39866" xr:uid="{00000000-0005-0000-0000-0000BD9B0000}"/>
    <cellStyle name="Notas 4 40" xfId="39867" xr:uid="{00000000-0005-0000-0000-0000BE9B0000}"/>
    <cellStyle name="Notas 4 40 2" xfId="39868" xr:uid="{00000000-0005-0000-0000-0000BF9B0000}"/>
    <cellStyle name="Notas 4 40 2 2" xfId="39869" xr:uid="{00000000-0005-0000-0000-0000C09B0000}"/>
    <cellStyle name="Notas 4 40 2 2 2" xfId="39870" xr:uid="{00000000-0005-0000-0000-0000C19B0000}"/>
    <cellStyle name="Notas 4 40 2 3" xfId="39871" xr:uid="{00000000-0005-0000-0000-0000C29B0000}"/>
    <cellStyle name="Notas 4 40 2 4" xfId="39872" xr:uid="{00000000-0005-0000-0000-0000C39B0000}"/>
    <cellStyle name="Notas 4 40 2 5" xfId="39873" xr:uid="{00000000-0005-0000-0000-0000C49B0000}"/>
    <cellStyle name="Notas 4 40 2 6" xfId="39874" xr:uid="{00000000-0005-0000-0000-0000C59B0000}"/>
    <cellStyle name="Notas 4 40 3" xfId="39875" xr:uid="{00000000-0005-0000-0000-0000C69B0000}"/>
    <cellStyle name="Notas 4 40 3 2" xfId="39876" xr:uid="{00000000-0005-0000-0000-0000C79B0000}"/>
    <cellStyle name="Notas 4 40 4" xfId="39877" xr:uid="{00000000-0005-0000-0000-0000C89B0000}"/>
    <cellStyle name="Notas 4 40 4 2" xfId="39878" xr:uid="{00000000-0005-0000-0000-0000C99B0000}"/>
    <cellStyle name="Notas 4 40 5" xfId="39879" xr:uid="{00000000-0005-0000-0000-0000CA9B0000}"/>
    <cellStyle name="Notas 4 41" xfId="39880" xr:uid="{00000000-0005-0000-0000-0000CB9B0000}"/>
    <cellStyle name="Notas 4 41 2" xfId="39881" xr:uid="{00000000-0005-0000-0000-0000CC9B0000}"/>
    <cellStyle name="Notas 4 41 2 2" xfId="39882" xr:uid="{00000000-0005-0000-0000-0000CD9B0000}"/>
    <cellStyle name="Notas 4 41 2 2 2" xfId="39883" xr:uid="{00000000-0005-0000-0000-0000CE9B0000}"/>
    <cellStyle name="Notas 4 41 2 3" xfId="39884" xr:uid="{00000000-0005-0000-0000-0000CF9B0000}"/>
    <cellStyle name="Notas 4 41 2 4" xfId="39885" xr:uid="{00000000-0005-0000-0000-0000D09B0000}"/>
    <cellStyle name="Notas 4 41 2 5" xfId="39886" xr:uid="{00000000-0005-0000-0000-0000D19B0000}"/>
    <cellStyle name="Notas 4 41 2 6" xfId="39887" xr:uid="{00000000-0005-0000-0000-0000D29B0000}"/>
    <cellStyle name="Notas 4 41 3" xfId="39888" xr:uid="{00000000-0005-0000-0000-0000D39B0000}"/>
    <cellStyle name="Notas 4 41 3 2" xfId="39889" xr:uid="{00000000-0005-0000-0000-0000D49B0000}"/>
    <cellStyle name="Notas 4 41 4" xfId="39890" xr:uid="{00000000-0005-0000-0000-0000D59B0000}"/>
    <cellStyle name="Notas 4 41 4 2" xfId="39891" xr:uid="{00000000-0005-0000-0000-0000D69B0000}"/>
    <cellStyle name="Notas 4 41 5" xfId="39892" xr:uid="{00000000-0005-0000-0000-0000D79B0000}"/>
    <cellStyle name="Notas 4 42" xfId="39893" xr:uid="{00000000-0005-0000-0000-0000D89B0000}"/>
    <cellStyle name="Notas 4 42 2" xfId="39894" xr:uid="{00000000-0005-0000-0000-0000D99B0000}"/>
    <cellStyle name="Notas 4 42 2 2" xfId="39895" xr:uid="{00000000-0005-0000-0000-0000DA9B0000}"/>
    <cellStyle name="Notas 4 42 2 2 2" xfId="39896" xr:uid="{00000000-0005-0000-0000-0000DB9B0000}"/>
    <cellStyle name="Notas 4 42 2 3" xfId="39897" xr:uid="{00000000-0005-0000-0000-0000DC9B0000}"/>
    <cellStyle name="Notas 4 42 2 4" xfId="39898" xr:uid="{00000000-0005-0000-0000-0000DD9B0000}"/>
    <cellStyle name="Notas 4 42 2 5" xfId="39899" xr:uid="{00000000-0005-0000-0000-0000DE9B0000}"/>
    <cellStyle name="Notas 4 42 2 6" xfId="39900" xr:uid="{00000000-0005-0000-0000-0000DF9B0000}"/>
    <cellStyle name="Notas 4 42 3" xfId="39901" xr:uid="{00000000-0005-0000-0000-0000E09B0000}"/>
    <cellStyle name="Notas 4 42 3 2" xfId="39902" xr:uid="{00000000-0005-0000-0000-0000E19B0000}"/>
    <cellStyle name="Notas 4 42 4" xfId="39903" xr:uid="{00000000-0005-0000-0000-0000E29B0000}"/>
    <cellStyle name="Notas 4 42 4 2" xfId="39904" xr:uid="{00000000-0005-0000-0000-0000E39B0000}"/>
    <cellStyle name="Notas 4 42 5" xfId="39905" xr:uid="{00000000-0005-0000-0000-0000E49B0000}"/>
    <cellStyle name="Notas 4 43" xfId="39906" xr:uid="{00000000-0005-0000-0000-0000E59B0000}"/>
    <cellStyle name="Notas 4 43 2" xfId="39907" xr:uid="{00000000-0005-0000-0000-0000E69B0000}"/>
    <cellStyle name="Notas 4 43 2 2" xfId="39908" xr:uid="{00000000-0005-0000-0000-0000E79B0000}"/>
    <cellStyle name="Notas 4 43 2 2 2" xfId="39909" xr:uid="{00000000-0005-0000-0000-0000E89B0000}"/>
    <cellStyle name="Notas 4 43 2 3" xfId="39910" xr:uid="{00000000-0005-0000-0000-0000E99B0000}"/>
    <cellStyle name="Notas 4 43 2 4" xfId="39911" xr:uid="{00000000-0005-0000-0000-0000EA9B0000}"/>
    <cellStyle name="Notas 4 43 2 5" xfId="39912" xr:uid="{00000000-0005-0000-0000-0000EB9B0000}"/>
    <cellStyle name="Notas 4 43 2 6" xfId="39913" xr:uid="{00000000-0005-0000-0000-0000EC9B0000}"/>
    <cellStyle name="Notas 4 43 3" xfId="39914" xr:uid="{00000000-0005-0000-0000-0000ED9B0000}"/>
    <cellStyle name="Notas 4 43 3 2" xfId="39915" xr:uid="{00000000-0005-0000-0000-0000EE9B0000}"/>
    <cellStyle name="Notas 4 43 4" xfId="39916" xr:uid="{00000000-0005-0000-0000-0000EF9B0000}"/>
    <cellStyle name="Notas 4 43 4 2" xfId="39917" xr:uid="{00000000-0005-0000-0000-0000F09B0000}"/>
    <cellStyle name="Notas 4 43 5" xfId="39918" xr:uid="{00000000-0005-0000-0000-0000F19B0000}"/>
    <cellStyle name="Notas 4 44" xfId="39919" xr:uid="{00000000-0005-0000-0000-0000F29B0000}"/>
    <cellStyle name="Notas 4 44 2" xfId="39920" xr:uid="{00000000-0005-0000-0000-0000F39B0000}"/>
    <cellStyle name="Notas 4 44 2 2" xfId="39921" xr:uid="{00000000-0005-0000-0000-0000F49B0000}"/>
    <cellStyle name="Notas 4 44 2 2 2" xfId="39922" xr:uid="{00000000-0005-0000-0000-0000F59B0000}"/>
    <cellStyle name="Notas 4 44 2 3" xfId="39923" xr:uid="{00000000-0005-0000-0000-0000F69B0000}"/>
    <cellStyle name="Notas 4 44 2 4" xfId="39924" xr:uid="{00000000-0005-0000-0000-0000F79B0000}"/>
    <cellStyle name="Notas 4 44 2 5" xfId="39925" xr:uid="{00000000-0005-0000-0000-0000F89B0000}"/>
    <cellStyle name="Notas 4 44 2 6" xfId="39926" xr:uid="{00000000-0005-0000-0000-0000F99B0000}"/>
    <cellStyle name="Notas 4 44 3" xfId="39927" xr:uid="{00000000-0005-0000-0000-0000FA9B0000}"/>
    <cellStyle name="Notas 4 44 3 2" xfId="39928" xr:uid="{00000000-0005-0000-0000-0000FB9B0000}"/>
    <cellStyle name="Notas 4 44 4" xfId="39929" xr:uid="{00000000-0005-0000-0000-0000FC9B0000}"/>
    <cellStyle name="Notas 4 44 4 2" xfId="39930" xr:uid="{00000000-0005-0000-0000-0000FD9B0000}"/>
    <cellStyle name="Notas 4 44 5" xfId="39931" xr:uid="{00000000-0005-0000-0000-0000FE9B0000}"/>
    <cellStyle name="Notas 4 45" xfId="39932" xr:uid="{00000000-0005-0000-0000-0000FF9B0000}"/>
    <cellStyle name="Notas 4 45 2" xfId="39933" xr:uid="{00000000-0005-0000-0000-0000009C0000}"/>
    <cellStyle name="Notas 4 45 2 2" xfId="39934" xr:uid="{00000000-0005-0000-0000-0000019C0000}"/>
    <cellStyle name="Notas 4 45 2 2 2" xfId="39935" xr:uid="{00000000-0005-0000-0000-0000029C0000}"/>
    <cellStyle name="Notas 4 45 2 3" xfId="39936" xr:uid="{00000000-0005-0000-0000-0000039C0000}"/>
    <cellStyle name="Notas 4 45 2 4" xfId="39937" xr:uid="{00000000-0005-0000-0000-0000049C0000}"/>
    <cellStyle name="Notas 4 45 2 5" xfId="39938" xr:uid="{00000000-0005-0000-0000-0000059C0000}"/>
    <cellStyle name="Notas 4 45 2 6" xfId="39939" xr:uid="{00000000-0005-0000-0000-0000069C0000}"/>
    <cellStyle name="Notas 4 45 3" xfId="39940" xr:uid="{00000000-0005-0000-0000-0000079C0000}"/>
    <cellStyle name="Notas 4 45 3 2" xfId="39941" xr:uid="{00000000-0005-0000-0000-0000089C0000}"/>
    <cellStyle name="Notas 4 45 4" xfId="39942" xr:uid="{00000000-0005-0000-0000-0000099C0000}"/>
    <cellStyle name="Notas 4 45 4 2" xfId="39943" xr:uid="{00000000-0005-0000-0000-00000A9C0000}"/>
    <cellStyle name="Notas 4 45 5" xfId="39944" xr:uid="{00000000-0005-0000-0000-00000B9C0000}"/>
    <cellStyle name="Notas 4 46" xfId="39945" xr:uid="{00000000-0005-0000-0000-00000C9C0000}"/>
    <cellStyle name="Notas 4 46 2" xfId="39946" xr:uid="{00000000-0005-0000-0000-00000D9C0000}"/>
    <cellStyle name="Notas 4 46 2 2" xfId="39947" xr:uid="{00000000-0005-0000-0000-00000E9C0000}"/>
    <cellStyle name="Notas 4 46 2 2 2" xfId="39948" xr:uid="{00000000-0005-0000-0000-00000F9C0000}"/>
    <cellStyle name="Notas 4 46 2 3" xfId="39949" xr:uid="{00000000-0005-0000-0000-0000109C0000}"/>
    <cellStyle name="Notas 4 46 2 4" xfId="39950" xr:uid="{00000000-0005-0000-0000-0000119C0000}"/>
    <cellStyle name="Notas 4 46 2 5" xfId="39951" xr:uid="{00000000-0005-0000-0000-0000129C0000}"/>
    <cellStyle name="Notas 4 46 2 6" xfId="39952" xr:uid="{00000000-0005-0000-0000-0000139C0000}"/>
    <cellStyle name="Notas 4 46 3" xfId="39953" xr:uid="{00000000-0005-0000-0000-0000149C0000}"/>
    <cellStyle name="Notas 4 46 3 2" xfId="39954" xr:uid="{00000000-0005-0000-0000-0000159C0000}"/>
    <cellStyle name="Notas 4 46 4" xfId="39955" xr:uid="{00000000-0005-0000-0000-0000169C0000}"/>
    <cellStyle name="Notas 4 46 4 2" xfId="39956" xr:uid="{00000000-0005-0000-0000-0000179C0000}"/>
    <cellStyle name="Notas 4 46 5" xfId="39957" xr:uid="{00000000-0005-0000-0000-0000189C0000}"/>
    <cellStyle name="Notas 4 47" xfId="39958" xr:uid="{00000000-0005-0000-0000-0000199C0000}"/>
    <cellStyle name="Notas 4 47 2" xfId="39959" xr:uid="{00000000-0005-0000-0000-00001A9C0000}"/>
    <cellStyle name="Notas 4 47 2 2" xfId="39960" xr:uid="{00000000-0005-0000-0000-00001B9C0000}"/>
    <cellStyle name="Notas 4 47 2 2 2" xfId="39961" xr:uid="{00000000-0005-0000-0000-00001C9C0000}"/>
    <cellStyle name="Notas 4 47 2 3" xfId="39962" xr:uid="{00000000-0005-0000-0000-00001D9C0000}"/>
    <cellStyle name="Notas 4 47 2 4" xfId="39963" xr:uid="{00000000-0005-0000-0000-00001E9C0000}"/>
    <cellStyle name="Notas 4 47 2 5" xfId="39964" xr:uid="{00000000-0005-0000-0000-00001F9C0000}"/>
    <cellStyle name="Notas 4 47 2 6" xfId="39965" xr:uid="{00000000-0005-0000-0000-0000209C0000}"/>
    <cellStyle name="Notas 4 47 3" xfId="39966" xr:uid="{00000000-0005-0000-0000-0000219C0000}"/>
    <cellStyle name="Notas 4 47 3 2" xfId="39967" xr:uid="{00000000-0005-0000-0000-0000229C0000}"/>
    <cellStyle name="Notas 4 47 4" xfId="39968" xr:uid="{00000000-0005-0000-0000-0000239C0000}"/>
    <cellStyle name="Notas 4 47 4 2" xfId="39969" xr:uid="{00000000-0005-0000-0000-0000249C0000}"/>
    <cellStyle name="Notas 4 47 5" xfId="39970" xr:uid="{00000000-0005-0000-0000-0000259C0000}"/>
    <cellStyle name="Notas 4 48" xfId="39971" xr:uid="{00000000-0005-0000-0000-0000269C0000}"/>
    <cellStyle name="Notas 4 48 2" xfId="39972" xr:uid="{00000000-0005-0000-0000-0000279C0000}"/>
    <cellStyle name="Notas 4 48 2 2" xfId="39973" xr:uid="{00000000-0005-0000-0000-0000289C0000}"/>
    <cellStyle name="Notas 4 48 2 2 2" xfId="39974" xr:uid="{00000000-0005-0000-0000-0000299C0000}"/>
    <cellStyle name="Notas 4 48 2 3" xfId="39975" xr:uid="{00000000-0005-0000-0000-00002A9C0000}"/>
    <cellStyle name="Notas 4 48 2 4" xfId="39976" xr:uid="{00000000-0005-0000-0000-00002B9C0000}"/>
    <cellStyle name="Notas 4 48 2 5" xfId="39977" xr:uid="{00000000-0005-0000-0000-00002C9C0000}"/>
    <cellStyle name="Notas 4 48 2 6" xfId="39978" xr:uid="{00000000-0005-0000-0000-00002D9C0000}"/>
    <cellStyle name="Notas 4 48 3" xfId="39979" xr:uid="{00000000-0005-0000-0000-00002E9C0000}"/>
    <cellStyle name="Notas 4 48 3 2" xfId="39980" xr:uid="{00000000-0005-0000-0000-00002F9C0000}"/>
    <cellStyle name="Notas 4 48 4" xfId="39981" xr:uid="{00000000-0005-0000-0000-0000309C0000}"/>
    <cellStyle name="Notas 4 48 4 2" xfId="39982" xr:uid="{00000000-0005-0000-0000-0000319C0000}"/>
    <cellStyle name="Notas 4 48 5" xfId="39983" xr:uid="{00000000-0005-0000-0000-0000329C0000}"/>
    <cellStyle name="Notas 4 49" xfId="39984" xr:uid="{00000000-0005-0000-0000-0000339C0000}"/>
    <cellStyle name="Notas 4 49 2" xfId="39985" xr:uid="{00000000-0005-0000-0000-0000349C0000}"/>
    <cellStyle name="Notas 4 49 2 2" xfId="39986" xr:uid="{00000000-0005-0000-0000-0000359C0000}"/>
    <cellStyle name="Notas 4 49 2 2 2" xfId="39987" xr:uid="{00000000-0005-0000-0000-0000369C0000}"/>
    <cellStyle name="Notas 4 49 2 3" xfId="39988" xr:uid="{00000000-0005-0000-0000-0000379C0000}"/>
    <cellStyle name="Notas 4 49 2 4" xfId="39989" xr:uid="{00000000-0005-0000-0000-0000389C0000}"/>
    <cellStyle name="Notas 4 49 2 5" xfId="39990" xr:uid="{00000000-0005-0000-0000-0000399C0000}"/>
    <cellStyle name="Notas 4 49 2 6" xfId="39991" xr:uid="{00000000-0005-0000-0000-00003A9C0000}"/>
    <cellStyle name="Notas 4 49 3" xfId="39992" xr:uid="{00000000-0005-0000-0000-00003B9C0000}"/>
    <cellStyle name="Notas 4 49 3 2" xfId="39993" xr:uid="{00000000-0005-0000-0000-00003C9C0000}"/>
    <cellStyle name="Notas 4 49 4" xfId="39994" xr:uid="{00000000-0005-0000-0000-00003D9C0000}"/>
    <cellStyle name="Notas 4 49 4 2" xfId="39995" xr:uid="{00000000-0005-0000-0000-00003E9C0000}"/>
    <cellStyle name="Notas 4 49 5" xfId="39996" xr:uid="{00000000-0005-0000-0000-00003F9C0000}"/>
    <cellStyle name="Notas 4 5" xfId="39997" xr:uid="{00000000-0005-0000-0000-0000409C0000}"/>
    <cellStyle name="Notas 4 5 10" xfId="39998" xr:uid="{00000000-0005-0000-0000-0000419C0000}"/>
    <cellStyle name="Notas 4 5 10 2" xfId="39999" xr:uid="{00000000-0005-0000-0000-0000429C0000}"/>
    <cellStyle name="Notas 4 5 10 3" xfId="40000" xr:uid="{00000000-0005-0000-0000-0000439C0000}"/>
    <cellStyle name="Notas 4 5 10 4" xfId="40001" xr:uid="{00000000-0005-0000-0000-0000449C0000}"/>
    <cellStyle name="Notas 4 5 10 5" xfId="40002" xr:uid="{00000000-0005-0000-0000-0000459C0000}"/>
    <cellStyle name="Notas 4 5 10 6" xfId="40003" xr:uid="{00000000-0005-0000-0000-0000469C0000}"/>
    <cellStyle name="Notas 4 5 10 7" xfId="40004" xr:uid="{00000000-0005-0000-0000-0000479C0000}"/>
    <cellStyle name="Notas 4 5 11" xfId="40005" xr:uid="{00000000-0005-0000-0000-0000489C0000}"/>
    <cellStyle name="Notas 4 5 11 2" xfId="40006" xr:uid="{00000000-0005-0000-0000-0000499C0000}"/>
    <cellStyle name="Notas 4 5 11 3" xfId="40007" xr:uid="{00000000-0005-0000-0000-00004A9C0000}"/>
    <cellStyle name="Notas 4 5 11 4" xfId="40008" xr:uid="{00000000-0005-0000-0000-00004B9C0000}"/>
    <cellStyle name="Notas 4 5 11 5" xfId="40009" xr:uid="{00000000-0005-0000-0000-00004C9C0000}"/>
    <cellStyle name="Notas 4 5 11 6" xfId="40010" xr:uid="{00000000-0005-0000-0000-00004D9C0000}"/>
    <cellStyle name="Notas 4 5 12" xfId="40011" xr:uid="{00000000-0005-0000-0000-00004E9C0000}"/>
    <cellStyle name="Notas 4 5 12 2" xfId="40012" xr:uid="{00000000-0005-0000-0000-00004F9C0000}"/>
    <cellStyle name="Notas 4 5 12 3" xfId="40013" xr:uid="{00000000-0005-0000-0000-0000509C0000}"/>
    <cellStyle name="Notas 4 5 12 4" xfId="40014" xr:uid="{00000000-0005-0000-0000-0000519C0000}"/>
    <cellStyle name="Notas 4 5 12 5" xfId="40015" xr:uid="{00000000-0005-0000-0000-0000529C0000}"/>
    <cellStyle name="Notas 4 5 12 6" xfId="40016" xr:uid="{00000000-0005-0000-0000-0000539C0000}"/>
    <cellStyle name="Notas 4 5 13" xfId="40017" xr:uid="{00000000-0005-0000-0000-0000549C0000}"/>
    <cellStyle name="Notas 4 5 13 2" xfId="40018" xr:uid="{00000000-0005-0000-0000-0000559C0000}"/>
    <cellStyle name="Notas 4 5 13 3" xfId="40019" xr:uid="{00000000-0005-0000-0000-0000569C0000}"/>
    <cellStyle name="Notas 4 5 13 4" xfId="40020" xr:uid="{00000000-0005-0000-0000-0000579C0000}"/>
    <cellStyle name="Notas 4 5 13 5" xfId="40021" xr:uid="{00000000-0005-0000-0000-0000589C0000}"/>
    <cellStyle name="Notas 4 5 13 6" xfId="40022" xr:uid="{00000000-0005-0000-0000-0000599C0000}"/>
    <cellStyle name="Notas 4 5 14" xfId="40023" xr:uid="{00000000-0005-0000-0000-00005A9C0000}"/>
    <cellStyle name="Notas 4 5 14 2" xfId="40024" xr:uid="{00000000-0005-0000-0000-00005B9C0000}"/>
    <cellStyle name="Notas 4 5 14 3" xfId="40025" xr:uid="{00000000-0005-0000-0000-00005C9C0000}"/>
    <cellStyle name="Notas 4 5 14 4" xfId="40026" xr:uid="{00000000-0005-0000-0000-00005D9C0000}"/>
    <cellStyle name="Notas 4 5 14 5" xfId="40027" xr:uid="{00000000-0005-0000-0000-00005E9C0000}"/>
    <cellStyle name="Notas 4 5 14 6" xfId="40028" xr:uid="{00000000-0005-0000-0000-00005F9C0000}"/>
    <cellStyle name="Notas 4 5 15" xfId="40029" xr:uid="{00000000-0005-0000-0000-0000609C0000}"/>
    <cellStyle name="Notas 4 5 15 2" xfId="40030" xr:uid="{00000000-0005-0000-0000-0000619C0000}"/>
    <cellStyle name="Notas 4 5 15 3" xfId="40031" xr:uid="{00000000-0005-0000-0000-0000629C0000}"/>
    <cellStyle name="Notas 4 5 15 4" xfId="40032" xr:uid="{00000000-0005-0000-0000-0000639C0000}"/>
    <cellStyle name="Notas 4 5 15 5" xfId="40033" xr:uid="{00000000-0005-0000-0000-0000649C0000}"/>
    <cellStyle name="Notas 4 5 15 6" xfId="40034" xr:uid="{00000000-0005-0000-0000-0000659C0000}"/>
    <cellStyle name="Notas 4 5 16" xfId="40035" xr:uid="{00000000-0005-0000-0000-0000669C0000}"/>
    <cellStyle name="Notas 4 5 17" xfId="40036" xr:uid="{00000000-0005-0000-0000-0000679C0000}"/>
    <cellStyle name="Notas 4 5 18" xfId="40037" xr:uid="{00000000-0005-0000-0000-0000689C0000}"/>
    <cellStyle name="Notas 4 5 19" xfId="40038" xr:uid="{00000000-0005-0000-0000-0000699C0000}"/>
    <cellStyle name="Notas 4 5 2" xfId="40039" xr:uid="{00000000-0005-0000-0000-00006A9C0000}"/>
    <cellStyle name="Notas 4 5 2 10" xfId="40040" xr:uid="{00000000-0005-0000-0000-00006B9C0000}"/>
    <cellStyle name="Notas 4 5 2 10 2" xfId="40041" xr:uid="{00000000-0005-0000-0000-00006C9C0000}"/>
    <cellStyle name="Notas 4 5 2 10 3" xfId="40042" xr:uid="{00000000-0005-0000-0000-00006D9C0000}"/>
    <cellStyle name="Notas 4 5 2 10 4" xfId="40043" xr:uid="{00000000-0005-0000-0000-00006E9C0000}"/>
    <cellStyle name="Notas 4 5 2 10 5" xfId="40044" xr:uid="{00000000-0005-0000-0000-00006F9C0000}"/>
    <cellStyle name="Notas 4 5 2 10 6" xfId="40045" xr:uid="{00000000-0005-0000-0000-0000709C0000}"/>
    <cellStyle name="Notas 4 5 2 11" xfId="40046" xr:uid="{00000000-0005-0000-0000-0000719C0000}"/>
    <cellStyle name="Notas 4 5 2 11 2" xfId="40047" xr:uid="{00000000-0005-0000-0000-0000729C0000}"/>
    <cellStyle name="Notas 4 5 2 11 3" xfId="40048" xr:uid="{00000000-0005-0000-0000-0000739C0000}"/>
    <cellStyle name="Notas 4 5 2 11 4" xfId="40049" xr:uid="{00000000-0005-0000-0000-0000749C0000}"/>
    <cellStyle name="Notas 4 5 2 11 5" xfId="40050" xr:uid="{00000000-0005-0000-0000-0000759C0000}"/>
    <cellStyle name="Notas 4 5 2 11 6" xfId="40051" xr:uid="{00000000-0005-0000-0000-0000769C0000}"/>
    <cellStyle name="Notas 4 5 2 12" xfId="40052" xr:uid="{00000000-0005-0000-0000-0000779C0000}"/>
    <cellStyle name="Notas 4 5 2 12 2" xfId="40053" xr:uid="{00000000-0005-0000-0000-0000789C0000}"/>
    <cellStyle name="Notas 4 5 2 12 3" xfId="40054" xr:uid="{00000000-0005-0000-0000-0000799C0000}"/>
    <cellStyle name="Notas 4 5 2 12 4" xfId="40055" xr:uid="{00000000-0005-0000-0000-00007A9C0000}"/>
    <cellStyle name="Notas 4 5 2 12 5" xfId="40056" xr:uid="{00000000-0005-0000-0000-00007B9C0000}"/>
    <cellStyle name="Notas 4 5 2 12 6" xfId="40057" xr:uid="{00000000-0005-0000-0000-00007C9C0000}"/>
    <cellStyle name="Notas 4 5 2 13" xfId="40058" xr:uid="{00000000-0005-0000-0000-00007D9C0000}"/>
    <cellStyle name="Notas 4 5 2 13 2" xfId="40059" xr:uid="{00000000-0005-0000-0000-00007E9C0000}"/>
    <cellStyle name="Notas 4 5 2 13 3" xfId="40060" xr:uid="{00000000-0005-0000-0000-00007F9C0000}"/>
    <cellStyle name="Notas 4 5 2 13 4" xfId="40061" xr:uid="{00000000-0005-0000-0000-0000809C0000}"/>
    <cellStyle name="Notas 4 5 2 13 5" xfId="40062" xr:uid="{00000000-0005-0000-0000-0000819C0000}"/>
    <cellStyle name="Notas 4 5 2 13 6" xfId="40063" xr:uid="{00000000-0005-0000-0000-0000829C0000}"/>
    <cellStyle name="Notas 4 5 2 14" xfId="40064" xr:uid="{00000000-0005-0000-0000-0000839C0000}"/>
    <cellStyle name="Notas 4 5 2 14 2" xfId="40065" xr:uid="{00000000-0005-0000-0000-0000849C0000}"/>
    <cellStyle name="Notas 4 5 2 14 3" xfId="40066" xr:uid="{00000000-0005-0000-0000-0000859C0000}"/>
    <cellStyle name="Notas 4 5 2 14 4" xfId="40067" xr:uid="{00000000-0005-0000-0000-0000869C0000}"/>
    <cellStyle name="Notas 4 5 2 14 5" xfId="40068" xr:uid="{00000000-0005-0000-0000-0000879C0000}"/>
    <cellStyle name="Notas 4 5 2 14 6" xfId="40069" xr:uid="{00000000-0005-0000-0000-0000889C0000}"/>
    <cellStyle name="Notas 4 5 2 15" xfId="40070" xr:uid="{00000000-0005-0000-0000-0000899C0000}"/>
    <cellStyle name="Notas 4 5 2 16" xfId="40071" xr:uid="{00000000-0005-0000-0000-00008A9C0000}"/>
    <cellStyle name="Notas 4 5 2 17" xfId="40072" xr:uid="{00000000-0005-0000-0000-00008B9C0000}"/>
    <cellStyle name="Notas 4 5 2 18" xfId="40073" xr:uid="{00000000-0005-0000-0000-00008C9C0000}"/>
    <cellStyle name="Notas 4 5 2 19" xfId="40074" xr:uid="{00000000-0005-0000-0000-00008D9C0000}"/>
    <cellStyle name="Notas 4 5 2 2" xfId="40075" xr:uid="{00000000-0005-0000-0000-00008E9C0000}"/>
    <cellStyle name="Notas 4 5 2 2 10" xfId="40076" xr:uid="{00000000-0005-0000-0000-00008F9C0000}"/>
    <cellStyle name="Notas 4 5 2 2 10 2" xfId="40077" xr:uid="{00000000-0005-0000-0000-0000909C0000}"/>
    <cellStyle name="Notas 4 5 2 2 10 3" xfId="40078" xr:uid="{00000000-0005-0000-0000-0000919C0000}"/>
    <cellStyle name="Notas 4 5 2 2 10 4" xfId="40079" xr:uid="{00000000-0005-0000-0000-0000929C0000}"/>
    <cellStyle name="Notas 4 5 2 2 10 5" xfId="40080" xr:uid="{00000000-0005-0000-0000-0000939C0000}"/>
    <cellStyle name="Notas 4 5 2 2 10 6" xfId="40081" xr:uid="{00000000-0005-0000-0000-0000949C0000}"/>
    <cellStyle name="Notas 4 5 2 2 11" xfId="40082" xr:uid="{00000000-0005-0000-0000-0000959C0000}"/>
    <cellStyle name="Notas 4 5 2 2 11 2" xfId="40083" xr:uid="{00000000-0005-0000-0000-0000969C0000}"/>
    <cellStyle name="Notas 4 5 2 2 11 3" xfId="40084" xr:uid="{00000000-0005-0000-0000-0000979C0000}"/>
    <cellStyle name="Notas 4 5 2 2 11 4" xfId="40085" xr:uid="{00000000-0005-0000-0000-0000989C0000}"/>
    <cellStyle name="Notas 4 5 2 2 11 5" xfId="40086" xr:uid="{00000000-0005-0000-0000-0000999C0000}"/>
    <cellStyle name="Notas 4 5 2 2 11 6" xfId="40087" xr:uid="{00000000-0005-0000-0000-00009A9C0000}"/>
    <cellStyle name="Notas 4 5 2 2 12" xfId="40088" xr:uid="{00000000-0005-0000-0000-00009B9C0000}"/>
    <cellStyle name="Notas 4 5 2 2 12 2" xfId="40089" xr:uid="{00000000-0005-0000-0000-00009C9C0000}"/>
    <cellStyle name="Notas 4 5 2 2 12 3" xfId="40090" xr:uid="{00000000-0005-0000-0000-00009D9C0000}"/>
    <cellStyle name="Notas 4 5 2 2 12 4" xfId="40091" xr:uid="{00000000-0005-0000-0000-00009E9C0000}"/>
    <cellStyle name="Notas 4 5 2 2 12 5" xfId="40092" xr:uid="{00000000-0005-0000-0000-00009F9C0000}"/>
    <cellStyle name="Notas 4 5 2 2 12 6" xfId="40093" xr:uid="{00000000-0005-0000-0000-0000A09C0000}"/>
    <cellStyle name="Notas 4 5 2 2 13" xfId="40094" xr:uid="{00000000-0005-0000-0000-0000A19C0000}"/>
    <cellStyle name="Notas 4 5 2 2 13 2" xfId="40095" xr:uid="{00000000-0005-0000-0000-0000A29C0000}"/>
    <cellStyle name="Notas 4 5 2 2 13 3" xfId="40096" xr:uid="{00000000-0005-0000-0000-0000A39C0000}"/>
    <cellStyle name="Notas 4 5 2 2 13 4" xfId="40097" xr:uid="{00000000-0005-0000-0000-0000A49C0000}"/>
    <cellStyle name="Notas 4 5 2 2 13 5" xfId="40098" xr:uid="{00000000-0005-0000-0000-0000A59C0000}"/>
    <cellStyle name="Notas 4 5 2 2 13 6" xfId="40099" xr:uid="{00000000-0005-0000-0000-0000A69C0000}"/>
    <cellStyle name="Notas 4 5 2 2 14" xfId="40100" xr:uid="{00000000-0005-0000-0000-0000A79C0000}"/>
    <cellStyle name="Notas 4 5 2 2 14 2" xfId="40101" xr:uid="{00000000-0005-0000-0000-0000A89C0000}"/>
    <cellStyle name="Notas 4 5 2 2 14 3" xfId="40102" xr:uid="{00000000-0005-0000-0000-0000A99C0000}"/>
    <cellStyle name="Notas 4 5 2 2 14 4" xfId="40103" xr:uid="{00000000-0005-0000-0000-0000AA9C0000}"/>
    <cellStyle name="Notas 4 5 2 2 14 5" xfId="40104" xr:uid="{00000000-0005-0000-0000-0000AB9C0000}"/>
    <cellStyle name="Notas 4 5 2 2 14 6" xfId="40105" xr:uid="{00000000-0005-0000-0000-0000AC9C0000}"/>
    <cellStyle name="Notas 4 5 2 2 15" xfId="40106" xr:uid="{00000000-0005-0000-0000-0000AD9C0000}"/>
    <cellStyle name="Notas 4 5 2 2 16" xfId="40107" xr:uid="{00000000-0005-0000-0000-0000AE9C0000}"/>
    <cellStyle name="Notas 4 5 2 2 17" xfId="40108" xr:uid="{00000000-0005-0000-0000-0000AF9C0000}"/>
    <cellStyle name="Notas 4 5 2 2 18" xfId="40109" xr:uid="{00000000-0005-0000-0000-0000B09C0000}"/>
    <cellStyle name="Notas 4 5 2 2 19" xfId="40110" xr:uid="{00000000-0005-0000-0000-0000B19C0000}"/>
    <cellStyle name="Notas 4 5 2 2 2" xfId="40111" xr:uid="{00000000-0005-0000-0000-0000B29C0000}"/>
    <cellStyle name="Notas 4 5 2 2 2 10" xfId="40112" xr:uid="{00000000-0005-0000-0000-0000B39C0000}"/>
    <cellStyle name="Notas 4 5 2 2 2 11" xfId="40113" xr:uid="{00000000-0005-0000-0000-0000B49C0000}"/>
    <cellStyle name="Notas 4 5 2 2 2 12" xfId="40114" xr:uid="{00000000-0005-0000-0000-0000B59C0000}"/>
    <cellStyle name="Notas 4 5 2 2 2 13" xfId="40115" xr:uid="{00000000-0005-0000-0000-0000B69C0000}"/>
    <cellStyle name="Notas 4 5 2 2 2 14" xfId="40116" xr:uid="{00000000-0005-0000-0000-0000B79C0000}"/>
    <cellStyle name="Notas 4 5 2 2 2 15" xfId="40117" xr:uid="{00000000-0005-0000-0000-0000B89C0000}"/>
    <cellStyle name="Notas 4 5 2 2 2 2" xfId="40118" xr:uid="{00000000-0005-0000-0000-0000B99C0000}"/>
    <cellStyle name="Notas 4 5 2 2 2 2 10" xfId="40119" xr:uid="{00000000-0005-0000-0000-0000BA9C0000}"/>
    <cellStyle name="Notas 4 5 2 2 2 2 11" xfId="40120" xr:uid="{00000000-0005-0000-0000-0000BB9C0000}"/>
    <cellStyle name="Notas 4 5 2 2 2 2 12" xfId="40121" xr:uid="{00000000-0005-0000-0000-0000BC9C0000}"/>
    <cellStyle name="Notas 4 5 2 2 2 2 13" xfId="40122" xr:uid="{00000000-0005-0000-0000-0000BD9C0000}"/>
    <cellStyle name="Notas 4 5 2 2 2 2 2" xfId="40123" xr:uid="{00000000-0005-0000-0000-0000BE9C0000}"/>
    <cellStyle name="Notas 4 5 2 2 2 2 2 2" xfId="40124" xr:uid="{00000000-0005-0000-0000-0000BF9C0000}"/>
    <cellStyle name="Notas 4 5 2 2 2 2 2 3" xfId="40125" xr:uid="{00000000-0005-0000-0000-0000C09C0000}"/>
    <cellStyle name="Notas 4 5 2 2 2 2 2 4" xfId="40126" xr:uid="{00000000-0005-0000-0000-0000C19C0000}"/>
    <cellStyle name="Notas 4 5 2 2 2 2 2 5" xfId="40127" xr:uid="{00000000-0005-0000-0000-0000C29C0000}"/>
    <cellStyle name="Notas 4 5 2 2 2 2 2 6" xfId="40128" xr:uid="{00000000-0005-0000-0000-0000C39C0000}"/>
    <cellStyle name="Notas 4 5 2 2 2 2 3" xfId="40129" xr:uid="{00000000-0005-0000-0000-0000C49C0000}"/>
    <cellStyle name="Notas 4 5 2 2 2 2 3 2" xfId="40130" xr:uid="{00000000-0005-0000-0000-0000C59C0000}"/>
    <cellStyle name="Notas 4 5 2 2 2 2 3 3" xfId="40131" xr:uid="{00000000-0005-0000-0000-0000C69C0000}"/>
    <cellStyle name="Notas 4 5 2 2 2 2 3 4" xfId="40132" xr:uid="{00000000-0005-0000-0000-0000C79C0000}"/>
    <cellStyle name="Notas 4 5 2 2 2 2 3 5" xfId="40133" xr:uid="{00000000-0005-0000-0000-0000C89C0000}"/>
    <cellStyle name="Notas 4 5 2 2 2 2 3 6" xfId="40134" xr:uid="{00000000-0005-0000-0000-0000C99C0000}"/>
    <cellStyle name="Notas 4 5 2 2 2 2 4" xfId="40135" xr:uid="{00000000-0005-0000-0000-0000CA9C0000}"/>
    <cellStyle name="Notas 4 5 2 2 2 2 4 2" xfId="40136" xr:uid="{00000000-0005-0000-0000-0000CB9C0000}"/>
    <cellStyle name="Notas 4 5 2 2 2 2 4 3" xfId="40137" xr:uid="{00000000-0005-0000-0000-0000CC9C0000}"/>
    <cellStyle name="Notas 4 5 2 2 2 2 4 4" xfId="40138" xr:uid="{00000000-0005-0000-0000-0000CD9C0000}"/>
    <cellStyle name="Notas 4 5 2 2 2 2 4 5" xfId="40139" xr:uid="{00000000-0005-0000-0000-0000CE9C0000}"/>
    <cellStyle name="Notas 4 5 2 2 2 2 4 6" xfId="40140" xr:uid="{00000000-0005-0000-0000-0000CF9C0000}"/>
    <cellStyle name="Notas 4 5 2 2 2 2 5" xfId="40141" xr:uid="{00000000-0005-0000-0000-0000D09C0000}"/>
    <cellStyle name="Notas 4 5 2 2 2 2 5 2" xfId="40142" xr:uid="{00000000-0005-0000-0000-0000D19C0000}"/>
    <cellStyle name="Notas 4 5 2 2 2 2 5 3" xfId="40143" xr:uid="{00000000-0005-0000-0000-0000D29C0000}"/>
    <cellStyle name="Notas 4 5 2 2 2 2 5 4" xfId="40144" xr:uid="{00000000-0005-0000-0000-0000D39C0000}"/>
    <cellStyle name="Notas 4 5 2 2 2 2 5 5" xfId="40145" xr:uid="{00000000-0005-0000-0000-0000D49C0000}"/>
    <cellStyle name="Notas 4 5 2 2 2 2 5 6" xfId="40146" xr:uid="{00000000-0005-0000-0000-0000D59C0000}"/>
    <cellStyle name="Notas 4 5 2 2 2 2 6" xfId="40147" xr:uid="{00000000-0005-0000-0000-0000D69C0000}"/>
    <cellStyle name="Notas 4 5 2 2 2 2 6 2" xfId="40148" xr:uid="{00000000-0005-0000-0000-0000D79C0000}"/>
    <cellStyle name="Notas 4 5 2 2 2 2 6 3" xfId="40149" xr:uid="{00000000-0005-0000-0000-0000D89C0000}"/>
    <cellStyle name="Notas 4 5 2 2 2 2 6 4" xfId="40150" xr:uid="{00000000-0005-0000-0000-0000D99C0000}"/>
    <cellStyle name="Notas 4 5 2 2 2 2 6 5" xfId="40151" xr:uid="{00000000-0005-0000-0000-0000DA9C0000}"/>
    <cellStyle name="Notas 4 5 2 2 2 2 6 6" xfId="40152" xr:uid="{00000000-0005-0000-0000-0000DB9C0000}"/>
    <cellStyle name="Notas 4 5 2 2 2 2 7" xfId="40153" xr:uid="{00000000-0005-0000-0000-0000DC9C0000}"/>
    <cellStyle name="Notas 4 5 2 2 2 2 7 2" xfId="40154" xr:uid="{00000000-0005-0000-0000-0000DD9C0000}"/>
    <cellStyle name="Notas 4 5 2 2 2 2 7 3" xfId="40155" xr:uid="{00000000-0005-0000-0000-0000DE9C0000}"/>
    <cellStyle name="Notas 4 5 2 2 2 2 7 4" xfId="40156" xr:uid="{00000000-0005-0000-0000-0000DF9C0000}"/>
    <cellStyle name="Notas 4 5 2 2 2 2 7 5" xfId="40157" xr:uid="{00000000-0005-0000-0000-0000E09C0000}"/>
    <cellStyle name="Notas 4 5 2 2 2 2 7 6" xfId="40158" xr:uid="{00000000-0005-0000-0000-0000E19C0000}"/>
    <cellStyle name="Notas 4 5 2 2 2 2 8" xfId="40159" xr:uid="{00000000-0005-0000-0000-0000E29C0000}"/>
    <cellStyle name="Notas 4 5 2 2 2 2 8 2" xfId="40160" xr:uid="{00000000-0005-0000-0000-0000E39C0000}"/>
    <cellStyle name="Notas 4 5 2 2 2 2 8 3" xfId="40161" xr:uid="{00000000-0005-0000-0000-0000E49C0000}"/>
    <cellStyle name="Notas 4 5 2 2 2 2 8 4" xfId="40162" xr:uid="{00000000-0005-0000-0000-0000E59C0000}"/>
    <cellStyle name="Notas 4 5 2 2 2 2 8 5" xfId="40163" xr:uid="{00000000-0005-0000-0000-0000E69C0000}"/>
    <cellStyle name="Notas 4 5 2 2 2 2 8 6" xfId="40164" xr:uid="{00000000-0005-0000-0000-0000E79C0000}"/>
    <cellStyle name="Notas 4 5 2 2 2 2 9" xfId="40165" xr:uid="{00000000-0005-0000-0000-0000E89C0000}"/>
    <cellStyle name="Notas 4 5 2 2 2 3" xfId="40166" xr:uid="{00000000-0005-0000-0000-0000E99C0000}"/>
    <cellStyle name="Notas 4 5 2 2 2 3 2" xfId="40167" xr:uid="{00000000-0005-0000-0000-0000EA9C0000}"/>
    <cellStyle name="Notas 4 5 2 2 2 3 3" xfId="40168" xr:uid="{00000000-0005-0000-0000-0000EB9C0000}"/>
    <cellStyle name="Notas 4 5 2 2 2 3 4" xfId="40169" xr:uid="{00000000-0005-0000-0000-0000EC9C0000}"/>
    <cellStyle name="Notas 4 5 2 2 2 3 5" xfId="40170" xr:uid="{00000000-0005-0000-0000-0000ED9C0000}"/>
    <cellStyle name="Notas 4 5 2 2 2 3 6" xfId="40171" xr:uid="{00000000-0005-0000-0000-0000EE9C0000}"/>
    <cellStyle name="Notas 4 5 2 2 2 4" xfId="40172" xr:uid="{00000000-0005-0000-0000-0000EF9C0000}"/>
    <cellStyle name="Notas 4 5 2 2 2 4 2" xfId="40173" xr:uid="{00000000-0005-0000-0000-0000F09C0000}"/>
    <cellStyle name="Notas 4 5 2 2 2 4 3" xfId="40174" xr:uid="{00000000-0005-0000-0000-0000F19C0000}"/>
    <cellStyle name="Notas 4 5 2 2 2 4 4" xfId="40175" xr:uid="{00000000-0005-0000-0000-0000F29C0000}"/>
    <cellStyle name="Notas 4 5 2 2 2 4 5" xfId="40176" xr:uid="{00000000-0005-0000-0000-0000F39C0000}"/>
    <cellStyle name="Notas 4 5 2 2 2 4 6" xfId="40177" xr:uid="{00000000-0005-0000-0000-0000F49C0000}"/>
    <cellStyle name="Notas 4 5 2 2 2 5" xfId="40178" xr:uid="{00000000-0005-0000-0000-0000F59C0000}"/>
    <cellStyle name="Notas 4 5 2 2 2 5 2" xfId="40179" xr:uid="{00000000-0005-0000-0000-0000F69C0000}"/>
    <cellStyle name="Notas 4 5 2 2 2 5 3" xfId="40180" xr:uid="{00000000-0005-0000-0000-0000F79C0000}"/>
    <cellStyle name="Notas 4 5 2 2 2 5 4" xfId="40181" xr:uid="{00000000-0005-0000-0000-0000F89C0000}"/>
    <cellStyle name="Notas 4 5 2 2 2 5 5" xfId="40182" xr:uid="{00000000-0005-0000-0000-0000F99C0000}"/>
    <cellStyle name="Notas 4 5 2 2 2 5 6" xfId="40183" xr:uid="{00000000-0005-0000-0000-0000FA9C0000}"/>
    <cellStyle name="Notas 4 5 2 2 2 6" xfId="40184" xr:uid="{00000000-0005-0000-0000-0000FB9C0000}"/>
    <cellStyle name="Notas 4 5 2 2 2 6 2" xfId="40185" xr:uid="{00000000-0005-0000-0000-0000FC9C0000}"/>
    <cellStyle name="Notas 4 5 2 2 2 6 3" xfId="40186" xr:uid="{00000000-0005-0000-0000-0000FD9C0000}"/>
    <cellStyle name="Notas 4 5 2 2 2 6 4" xfId="40187" xr:uid="{00000000-0005-0000-0000-0000FE9C0000}"/>
    <cellStyle name="Notas 4 5 2 2 2 6 5" xfId="40188" xr:uid="{00000000-0005-0000-0000-0000FF9C0000}"/>
    <cellStyle name="Notas 4 5 2 2 2 6 6" xfId="40189" xr:uid="{00000000-0005-0000-0000-0000009D0000}"/>
    <cellStyle name="Notas 4 5 2 2 2 7" xfId="40190" xr:uid="{00000000-0005-0000-0000-0000019D0000}"/>
    <cellStyle name="Notas 4 5 2 2 2 7 2" xfId="40191" xr:uid="{00000000-0005-0000-0000-0000029D0000}"/>
    <cellStyle name="Notas 4 5 2 2 2 7 3" xfId="40192" xr:uid="{00000000-0005-0000-0000-0000039D0000}"/>
    <cellStyle name="Notas 4 5 2 2 2 7 4" xfId="40193" xr:uid="{00000000-0005-0000-0000-0000049D0000}"/>
    <cellStyle name="Notas 4 5 2 2 2 7 5" xfId="40194" xr:uid="{00000000-0005-0000-0000-0000059D0000}"/>
    <cellStyle name="Notas 4 5 2 2 2 7 6" xfId="40195" xr:uid="{00000000-0005-0000-0000-0000069D0000}"/>
    <cellStyle name="Notas 4 5 2 2 2 8" xfId="40196" xr:uid="{00000000-0005-0000-0000-0000079D0000}"/>
    <cellStyle name="Notas 4 5 2 2 2 8 2" xfId="40197" xr:uid="{00000000-0005-0000-0000-0000089D0000}"/>
    <cellStyle name="Notas 4 5 2 2 2 8 3" xfId="40198" xr:uid="{00000000-0005-0000-0000-0000099D0000}"/>
    <cellStyle name="Notas 4 5 2 2 2 8 4" xfId="40199" xr:uid="{00000000-0005-0000-0000-00000A9D0000}"/>
    <cellStyle name="Notas 4 5 2 2 2 8 5" xfId="40200" xr:uid="{00000000-0005-0000-0000-00000B9D0000}"/>
    <cellStyle name="Notas 4 5 2 2 2 8 6" xfId="40201" xr:uid="{00000000-0005-0000-0000-00000C9D0000}"/>
    <cellStyle name="Notas 4 5 2 2 2 9" xfId="40202" xr:uid="{00000000-0005-0000-0000-00000D9D0000}"/>
    <cellStyle name="Notas 4 5 2 2 2 9 2" xfId="40203" xr:uid="{00000000-0005-0000-0000-00000E9D0000}"/>
    <cellStyle name="Notas 4 5 2 2 2 9 3" xfId="40204" xr:uid="{00000000-0005-0000-0000-00000F9D0000}"/>
    <cellStyle name="Notas 4 5 2 2 2 9 4" xfId="40205" xr:uid="{00000000-0005-0000-0000-0000109D0000}"/>
    <cellStyle name="Notas 4 5 2 2 2 9 5" xfId="40206" xr:uid="{00000000-0005-0000-0000-0000119D0000}"/>
    <cellStyle name="Notas 4 5 2 2 2 9 6" xfId="40207" xr:uid="{00000000-0005-0000-0000-0000129D0000}"/>
    <cellStyle name="Notas 4 5 2 2 20" xfId="40208" xr:uid="{00000000-0005-0000-0000-0000139D0000}"/>
    <cellStyle name="Notas 4 5 2 2 3" xfId="40209" xr:uid="{00000000-0005-0000-0000-0000149D0000}"/>
    <cellStyle name="Notas 4 5 2 2 3 10" xfId="40210" xr:uid="{00000000-0005-0000-0000-0000159D0000}"/>
    <cellStyle name="Notas 4 5 2 2 3 11" xfId="40211" xr:uid="{00000000-0005-0000-0000-0000169D0000}"/>
    <cellStyle name="Notas 4 5 2 2 3 12" xfId="40212" xr:uid="{00000000-0005-0000-0000-0000179D0000}"/>
    <cellStyle name="Notas 4 5 2 2 3 13" xfId="40213" xr:uid="{00000000-0005-0000-0000-0000189D0000}"/>
    <cellStyle name="Notas 4 5 2 2 3 2" xfId="40214" xr:uid="{00000000-0005-0000-0000-0000199D0000}"/>
    <cellStyle name="Notas 4 5 2 2 3 2 2" xfId="40215" xr:uid="{00000000-0005-0000-0000-00001A9D0000}"/>
    <cellStyle name="Notas 4 5 2 2 3 2 3" xfId="40216" xr:uid="{00000000-0005-0000-0000-00001B9D0000}"/>
    <cellStyle name="Notas 4 5 2 2 3 2 4" xfId="40217" xr:uid="{00000000-0005-0000-0000-00001C9D0000}"/>
    <cellStyle name="Notas 4 5 2 2 3 2 5" xfId="40218" xr:uid="{00000000-0005-0000-0000-00001D9D0000}"/>
    <cellStyle name="Notas 4 5 2 2 3 2 6" xfId="40219" xr:uid="{00000000-0005-0000-0000-00001E9D0000}"/>
    <cellStyle name="Notas 4 5 2 2 3 3" xfId="40220" xr:uid="{00000000-0005-0000-0000-00001F9D0000}"/>
    <cellStyle name="Notas 4 5 2 2 3 3 2" xfId="40221" xr:uid="{00000000-0005-0000-0000-0000209D0000}"/>
    <cellStyle name="Notas 4 5 2 2 3 3 3" xfId="40222" xr:uid="{00000000-0005-0000-0000-0000219D0000}"/>
    <cellStyle name="Notas 4 5 2 2 3 3 4" xfId="40223" xr:uid="{00000000-0005-0000-0000-0000229D0000}"/>
    <cellStyle name="Notas 4 5 2 2 3 3 5" xfId="40224" xr:uid="{00000000-0005-0000-0000-0000239D0000}"/>
    <cellStyle name="Notas 4 5 2 2 3 3 6" xfId="40225" xr:uid="{00000000-0005-0000-0000-0000249D0000}"/>
    <cellStyle name="Notas 4 5 2 2 3 4" xfId="40226" xr:uid="{00000000-0005-0000-0000-0000259D0000}"/>
    <cellStyle name="Notas 4 5 2 2 3 4 2" xfId="40227" xr:uid="{00000000-0005-0000-0000-0000269D0000}"/>
    <cellStyle name="Notas 4 5 2 2 3 4 3" xfId="40228" xr:uid="{00000000-0005-0000-0000-0000279D0000}"/>
    <cellStyle name="Notas 4 5 2 2 3 4 4" xfId="40229" xr:uid="{00000000-0005-0000-0000-0000289D0000}"/>
    <cellStyle name="Notas 4 5 2 2 3 4 5" xfId="40230" xr:uid="{00000000-0005-0000-0000-0000299D0000}"/>
    <cellStyle name="Notas 4 5 2 2 3 4 6" xfId="40231" xr:uid="{00000000-0005-0000-0000-00002A9D0000}"/>
    <cellStyle name="Notas 4 5 2 2 3 5" xfId="40232" xr:uid="{00000000-0005-0000-0000-00002B9D0000}"/>
    <cellStyle name="Notas 4 5 2 2 3 5 2" xfId="40233" xr:uid="{00000000-0005-0000-0000-00002C9D0000}"/>
    <cellStyle name="Notas 4 5 2 2 3 5 3" xfId="40234" xr:uid="{00000000-0005-0000-0000-00002D9D0000}"/>
    <cellStyle name="Notas 4 5 2 2 3 5 4" xfId="40235" xr:uid="{00000000-0005-0000-0000-00002E9D0000}"/>
    <cellStyle name="Notas 4 5 2 2 3 5 5" xfId="40236" xr:uid="{00000000-0005-0000-0000-00002F9D0000}"/>
    <cellStyle name="Notas 4 5 2 2 3 5 6" xfId="40237" xr:uid="{00000000-0005-0000-0000-0000309D0000}"/>
    <cellStyle name="Notas 4 5 2 2 3 6" xfId="40238" xr:uid="{00000000-0005-0000-0000-0000319D0000}"/>
    <cellStyle name="Notas 4 5 2 2 3 6 2" xfId="40239" xr:uid="{00000000-0005-0000-0000-0000329D0000}"/>
    <cellStyle name="Notas 4 5 2 2 3 6 3" xfId="40240" xr:uid="{00000000-0005-0000-0000-0000339D0000}"/>
    <cellStyle name="Notas 4 5 2 2 3 6 4" xfId="40241" xr:uid="{00000000-0005-0000-0000-0000349D0000}"/>
    <cellStyle name="Notas 4 5 2 2 3 6 5" xfId="40242" xr:uid="{00000000-0005-0000-0000-0000359D0000}"/>
    <cellStyle name="Notas 4 5 2 2 3 6 6" xfId="40243" xr:uid="{00000000-0005-0000-0000-0000369D0000}"/>
    <cellStyle name="Notas 4 5 2 2 3 7" xfId="40244" xr:uid="{00000000-0005-0000-0000-0000379D0000}"/>
    <cellStyle name="Notas 4 5 2 2 3 7 2" xfId="40245" xr:uid="{00000000-0005-0000-0000-0000389D0000}"/>
    <cellStyle name="Notas 4 5 2 2 3 7 3" xfId="40246" xr:uid="{00000000-0005-0000-0000-0000399D0000}"/>
    <cellStyle name="Notas 4 5 2 2 3 7 4" xfId="40247" xr:uid="{00000000-0005-0000-0000-00003A9D0000}"/>
    <cellStyle name="Notas 4 5 2 2 3 7 5" xfId="40248" xr:uid="{00000000-0005-0000-0000-00003B9D0000}"/>
    <cellStyle name="Notas 4 5 2 2 3 7 6" xfId="40249" xr:uid="{00000000-0005-0000-0000-00003C9D0000}"/>
    <cellStyle name="Notas 4 5 2 2 3 8" xfId="40250" xr:uid="{00000000-0005-0000-0000-00003D9D0000}"/>
    <cellStyle name="Notas 4 5 2 2 3 8 2" xfId="40251" xr:uid="{00000000-0005-0000-0000-00003E9D0000}"/>
    <cellStyle name="Notas 4 5 2 2 3 8 3" xfId="40252" xr:uid="{00000000-0005-0000-0000-00003F9D0000}"/>
    <cellStyle name="Notas 4 5 2 2 3 8 4" xfId="40253" xr:uid="{00000000-0005-0000-0000-0000409D0000}"/>
    <cellStyle name="Notas 4 5 2 2 3 8 5" xfId="40254" xr:uid="{00000000-0005-0000-0000-0000419D0000}"/>
    <cellStyle name="Notas 4 5 2 2 3 8 6" xfId="40255" xr:uid="{00000000-0005-0000-0000-0000429D0000}"/>
    <cellStyle name="Notas 4 5 2 2 3 9" xfId="40256" xr:uid="{00000000-0005-0000-0000-0000439D0000}"/>
    <cellStyle name="Notas 4 5 2 2 4" xfId="40257" xr:uid="{00000000-0005-0000-0000-0000449D0000}"/>
    <cellStyle name="Notas 4 5 2 2 4 10" xfId="40258" xr:uid="{00000000-0005-0000-0000-0000459D0000}"/>
    <cellStyle name="Notas 4 5 2 2 4 11" xfId="40259" xr:uid="{00000000-0005-0000-0000-0000469D0000}"/>
    <cellStyle name="Notas 4 5 2 2 4 12" xfId="40260" xr:uid="{00000000-0005-0000-0000-0000479D0000}"/>
    <cellStyle name="Notas 4 5 2 2 4 13" xfId="40261" xr:uid="{00000000-0005-0000-0000-0000489D0000}"/>
    <cellStyle name="Notas 4 5 2 2 4 2" xfId="40262" xr:uid="{00000000-0005-0000-0000-0000499D0000}"/>
    <cellStyle name="Notas 4 5 2 2 4 2 2" xfId="40263" xr:uid="{00000000-0005-0000-0000-00004A9D0000}"/>
    <cellStyle name="Notas 4 5 2 2 4 2 3" xfId="40264" xr:uid="{00000000-0005-0000-0000-00004B9D0000}"/>
    <cellStyle name="Notas 4 5 2 2 4 2 4" xfId="40265" xr:uid="{00000000-0005-0000-0000-00004C9D0000}"/>
    <cellStyle name="Notas 4 5 2 2 4 2 5" xfId="40266" xr:uid="{00000000-0005-0000-0000-00004D9D0000}"/>
    <cellStyle name="Notas 4 5 2 2 4 2 6" xfId="40267" xr:uid="{00000000-0005-0000-0000-00004E9D0000}"/>
    <cellStyle name="Notas 4 5 2 2 4 3" xfId="40268" xr:uid="{00000000-0005-0000-0000-00004F9D0000}"/>
    <cellStyle name="Notas 4 5 2 2 4 3 2" xfId="40269" xr:uid="{00000000-0005-0000-0000-0000509D0000}"/>
    <cellStyle name="Notas 4 5 2 2 4 3 3" xfId="40270" xr:uid="{00000000-0005-0000-0000-0000519D0000}"/>
    <cellStyle name="Notas 4 5 2 2 4 3 4" xfId="40271" xr:uid="{00000000-0005-0000-0000-0000529D0000}"/>
    <cellStyle name="Notas 4 5 2 2 4 3 5" xfId="40272" xr:uid="{00000000-0005-0000-0000-0000539D0000}"/>
    <cellStyle name="Notas 4 5 2 2 4 3 6" xfId="40273" xr:uid="{00000000-0005-0000-0000-0000549D0000}"/>
    <cellStyle name="Notas 4 5 2 2 4 4" xfId="40274" xr:uid="{00000000-0005-0000-0000-0000559D0000}"/>
    <cellStyle name="Notas 4 5 2 2 4 4 2" xfId="40275" xr:uid="{00000000-0005-0000-0000-0000569D0000}"/>
    <cellStyle name="Notas 4 5 2 2 4 4 3" xfId="40276" xr:uid="{00000000-0005-0000-0000-0000579D0000}"/>
    <cellStyle name="Notas 4 5 2 2 4 4 4" xfId="40277" xr:uid="{00000000-0005-0000-0000-0000589D0000}"/>
    <cellStyle name="Notas 4 5 2 2 4 4 5" xfId="40278" xr:uid="{00000000-0005-0000-0000-0000599D0000}"/>
    <cellStyle name="Notas 4 5 2 2 4 4 6" xfId="40279" xr:uid="{00000000-0005-0000-0000-00005A9D0000}"/>
    <cellStyle name="Notas 4 5 2 2 4 5" xfId="40280" xr:uid="{00000000-0005-0000-0000-00005B9D0000}"/>
    <cellStyle name="Notas 4 5 2 2 4 5 2" xfId="40281" xr:uid="{00000000-0005-0000-0000-00005C9D0000}"/>
    <cellStyle name="Notas 4 5 2 2 4 5 3" xfId="40282" xr:uid="{00000000-0005-0000-0000-00005D9D0000}"/>
    <cellStyle name="Notas 4 5 2 2 4 5 4" xfId="40283" xr:uid="{00000000-0005-0000-0000-00005E9D0000}"/>
    <cellStyle name="Notas 4 5 2 2 4 5 5" xfId="40284" xr:uid="{00000000-0005-0000-0000-00005F9D0000}"/>
    <cellStyle name="Notas 4 5 2 2 4 5 6" xfId="40285" xr:uid="{00000000-0005-0000-0000-0000609D0000}"/>
    <cellStyle name="Notas 4 5 2 2 4 6" xfId="40286" xr:uid="{00000000-0005-0000-0000-0000619D0000}"/>
    <cellStyle name="Notas 4 5 2 2 4 6 2" xfId="40287" xr:uid="{00000000-0005-0000-0000-0000629D0000}"/>
    <cellStyle name="Notas 4 5 2 2 4 6 3" xfId="40288" xr:uid="{00000000-0005-0000-0000-0000639D0000}"/>
    <cellStyle name="Notas 4 5 2 2 4 6 4" xfId="40289" xr:uid="{00000000-0005-0000-0000-0000649D0000}"/>
    <cellStyle name="Notas 4 5 2 2 4 6 5" xfId="40290" xr:uid="{00000000-0005-0000-0000-0000659D0000}"/>
    <cellStyle name="Notas 4 5 2 2 4 6 6" xfId="40291" xr:uid="{00000000-0005-0000-0000-0000669D0000}"/>
    <cellStyle name="Notas 4 5 2 2 4 7" xfId="40292" xr:uid="{00000000-0005-0000-0000-0000679D0000}"/>
    <cellStyle name="Notas 4 5 2 2 4 7 2" xfId="40293" xr:uid="{00000000-0005-0000-0000-0000689D0000}"/>
    <cellStyle name="Notas 4 5 2 2 4 7 3" xfId="40294" xr:uid="{00000000-0005-0000-0000-0000699D0000}"/>
    <cellStyle name="Notas 4 5 2 2 4 7 4" xfId="40295" xr:uid="{00000000-0005-0000-0000-00006A9D0000}"/>
    <cellStyle name="Notas 4 5 2 2 4 7 5" xfId="40296" xr:uid="{00000000-0005-0000-0000-00006B9D0000}"/>
    <cellStyle name="Notas 4 5 2 2 4 7 6" xfId="40297" xr:uid="{00000000-0005-0000-0000-00006C9D0000}"/>
    <cellStyle name="Notas 4 5 2 2 4 8" xfId="40298" xr:uid="{00000000-0005-0000-0000-00006D9D0000}"/>
    <cellStyle name="Notas 4 5 2 2 4 8 2" xfId="40299" xr:uid="{00000000-0005-0000-0000-00006E9D0000}"/>
    <cellStyle name="Notas 4 5 2 2 4 8 3" xfId="40300" xr:uid="{00000000-0005-0000-0000-00006F9D0000}"/>
    <cellStyle name="Notas 4 5 2 2 4 8 4" xfId="40301" xr:uid="{00000000-0005-0000-0000-0000709D0000}"/>
    <cellStyle name="Notas 4 5 2 2 4 8 5" xfId="40302" xr:uid="{00000000-0005-0000-0000-0000719D0000}"/>
    <cellStyle name="Notas 4 5 2 2 4 8 6" xfId="40303" xr:uid="{00000000-0005-0000-0000-0000729D0000}"/>
    <cellStyle name="Notas 4 5 2 2 4 9" xfId="40304" xr:uid="{00000000-0005-0000-0000-0000739D0000}"/>
    <cellStyle name="Notas 4 5 2 2 5" xfId="40305" xr:uid="{00000000-0005-0000-0000-0000749D0000}"/>
    <cellStyle name="Notas 4 5 2 2 5 10" xfId="40306" xr:uid="{00000000-0005-0000-0000-0000759D0000}"/>
    <cellStyle name="Notas 4 5 2 2 5 11" xfId="40307" xr:uid="{00000000-0005-0000-0000-0000769D0000}"/>
    <cellStyle name="Notas 4 5 2 2 5 12" xfId="40308" xr:uid="{00000000-0005-0000-0000-0000779D0000}"/>
    <cellStyle name="Notas 4 5 2 2 5 13" xfId="40309" xr:uid="{00000000-0005-0000-0000-0000789D0000}"/>
    <cellStyle name="Notas 4 5 2 2 5 2" xfId="40310" xr:uid="{00000000-0005-0000-0000-0000799D0000}"/>
    <cellStyle name="Notas 4 5 2 2 5 2 2" xfId="40311" xr:uid="{00000000-0005-0000-0000-00007A9D0000}"/>
    <cellStyle name="Notas 4 5 2 2 5 2 3" xfId="40312" xr:uid="{00000000-0005-0000-0000-00007B9D0000}"/>
    <cellStyle name="Notas 4 5 2 2 5 2 4" xfId="40313" xr:uid="{00000000-0005-0000-0000-00007C9D0000}"/>
    <cellStyle name="Notas 4 5 2 2 5 2 5" xfId="40314" xr:uid="{00000000-0005-0000-0000-00007D9D0000}"/>
    <cellStyle name="Notas 4 5 2 2 5 2 6" xfId="40315" xr:uid="{00000000-0005-0000-0000-00007E9D0000}"/>
    <cellStyle name="Notas 4 5 2 2 5 3" xfId="40316" xr:uid="{00000000-0005-0000-0000-00007F9D0000}"/>
    <cellStyle name="Notas 4 5 2 2 5 3 2" xfId="40317" xr:uid="{00000000-0005-0000-0000-0000809D0000}"/>
    <cellStyle name="Notas 4 5 2 2 5 3 3" xfId="40318" xr:uid="{00000000-0005-0000-0000-0000819D0000}"/>
    <cellStyle name="Notas 4 5 2 2 5 3 4" xfId="40319" xr:uid="{00000000-0005-0000-0000-0000829D0000}"/>
    <cellStyle name="Notas 4 5 2 2 5 3 5" xfId="40320" xr:uid="{00000000-0005-0000-0000-0000839D0000}"/>
    <cellStyle name="Notas 4 5 2 2 5 3 6" xfId="40321" xr:uid="{00000000-0005-0000-0000-0000849D0000}"/>
    <cellStyle name="Notas 4 5 2 2 5 4" xfId="40322" xr:uid="{00000000-0005-0000-0000-0000859D0000}"/>
    <cellStyle name="Notas 4 5 2 2 5 4 2" xfId="40323" xr:uid="{00000000-0005-0000-0000-0000869D0000}"/>
    <cellStyle name="Notas 4 5 2 2 5 4 3" xfId="40324" xr:uid="{00000000-0005-0000-0000-0000879D0000}"/>
    <cellStyle name="Notas 4 5 2 2 5 4 4" xfId="40325" xr:uid="{00000000-0005-0000-0000-0000889D0000}"/>
    <cellStyle name="Notas 4 5 2 2 5 4 5" xfId="40326" xr:uid="{00000000-0005-0000-0000-0000899D0000}"/>
    <cellStyle name="Notas 4 5 2 2 5 4 6" xfId="40327" xr:uid="{00000000-0005-0000-0000-00008A9D0000}"/>
    <cellStyle name="Notas 4 5 2 2 5 5" xfId="40328" xr:uid="{00000000-0005-0000-0000-00008B9D0000}"/>
    <cellStyle name="Notas 4 5 2 2 5 5 2" xfId="40329" xr:uid="{00000000-0005-0000-0000-00008C9D0000}"/>
    <cellStyle name="Notas 4 5 2 2 5 5 3" xfId="40330" xr:uid="{00000000-0005-0000-0000-00008D9D0000}"/>
    <cellStyle name="Notas 4 5 2 2 5 5 4" xfId="40331" xr:uid="{00000000-0005-0000-0000-00008E9D0000}"/>
    <cellStyle name="Notas 4 5 2 2 5 5 5" xfId="40332" xr:uid="{00000000-0005-0000-0000-00008F9D0000}"/>
    <cellStyle name="Notas 4 5 2 2 5 5 6" xfId="40333" xr:uid="{00000000-0005-0000-0000-0000909D0000}"/>
    <cellStyle name="Notas 4 5 2 2 5 6" xfId="40334" xr:uid="{00000000-0005-0000-0000-0000919D0000}"/>
    <cellStyle name="Notas 4 5 2 2 5 6 2" xfId="40335" xr:uid="{00000000-0005-0000-0000-0000929D0000}"/>
    <cellStyle name="Notas 4 5 2 2 5 6 3" xfId="40336" xr:uid="{00000000-0005-0000-0000-0000939D0000}"/>
    <cellStyle name="Notas 4 5 2 2 5 6 4" xfId="40337" xr:uid="{00000000-0005-0000-0000-0000949D0000}"/>
    <cellStyle name="Notas 4 5 2 2 5 6 5" xfId="40338" xr:uid="{00000000-0005-0000-0000-0000959D0000}"/>
    <cellStyle name="Notas 4 5 2 2 5 6 6" xfId="40339" xr:uid="{00000000-0005-0000-0000-0000969D0000}"/>
    <cellStyle name="Notas 4 5 2 2 5 7" xfId="40340" xr:uid="{00000000-0005-0000-0000-0000979D0000}"/>
    <cellStyle name="Notas 4 5 2 2 5 7 2" xfId="40341" xr:uid="{00000000-0005-0000-0000-0000989D0000}"/>
    <cellStyle name="Notas 4 5 2 2 5 7 3" xfId="40342" xr:uid="{00000000-0005-0000-0000-0000999D0000}"/>
    <cellStyle name="Notas 4 5 2 2 5 7 4" xfId="40343" xr:uid="{00000000-0005-0000-0000-00009A9D0000}"/>
    <cellStyle name="Notas 4 5 2 2 5 7 5" xfId="40344" xr:uid="{00000000-0005-0000-0000-00009B9D0000}"/>
    <cellStyle name="Notas 4 5 2 2 5 7 6" xfId="40345" xr:uid="{00000000-0005-0000-0000-00009C9D0000}"/>
    <cellStyle name="Notas 4 5 2 2 5 8" xfId="40346" xr:uid="{00000000-0005-0000-0000-00009D9D0000}"/>
    <cellStyle name="Notas 4 5 2 2 5 8 2" xfId="40347" xr:uid="{00000000-0005-0000-0000-00009E9D0000}"/>
    <cellStyle name="Notas 4 5 2 2 5 8 3" xfId="40348" xr:uid="{00000000-0005-0000-0000-00009F9D0000}"/>
    <cellStyle name="Notas 4 5 2 2 5 8 4" xfId="40349" xr:uid="{00000000-0005-0000-0000-0000A09D0000}"/>
    <cellStyle name="Notas 4 5 2 2 5 8 5" xfId="40350" xr:uid="{00000000-0005-0000-0000-0000A19D0000}"/>
    <cellStyle name="Notas 4 5 2 2 5 8 6" xfId="40351" xr:uid="{00000000-0005-0000-0000-0000A29D0000}"/>
    <cellStyle name="Notas 4 5 2 2 5 9" xfId="40352" xr:uid="{00000000-0005-0000-0000-0000A39D0000}"/>
    <cellStyle name="Notas 4 5 2 2 6" xfId="40353" xr:uid="{00000000-0005-0000-0000-0000A49D0000}"/>
    <cellStyle name="Notas 4 5 2 2 6 10" xfId="40354" xr:uid="{00000000-0005-0000-0000-0000A59D0000}"/>
    <cellStyle name="Notas 4 5 2 2 6 11" xfId="40355" xr:uid="{00000000-0005-0000-0000-0000A69D0000}"/>
    <cellStyle name="Notas 4 5 2 2 6 12" xfId="40356" xr:uid="{00000000-0005-0000-0000-0000A79D0000}"/>
    <cellStyle name="Notas 4 5 2 2 6 13" xfId="40357" xr:uid="{00000000-0005-0000-0000-0000A89D0000}"/>
    <cellStyle name="Notas 4 5 2 2 6 2" xfId="40358" xr:uid="{00000000-0005-0000-0000-0000A99D0000}"/>
    <cellStyle name="Notas 4 5 2 2 6 2 2" xfId="40359" xr:uid="{00000000-0005-0000-0000-0000AA9D0000}"/>
    <cellStyle name="Notas 4 5 2 2 6 2 3" xfId="40360" xr:uid="{00000000-0005-0000-0000-0000AB9D0000}"/>
    <cellStyle name="Notas 4 5 2 2 6 2 4" xfId="40361" xr:uid="{00000000-0005-0000-0000-0000AC9D0000}"/>
    <cellStyle name="Notas 4 5 2 2 6 2 5" xfId="40362" xr:uid="{00000000-0005-0000-0000-0000AD9D0000}"/>
    <cellStyle name="Notas 4 5 2 2 6 2 6" xfId="40363" xr:uid="{00000000-0005-0000-0000-0000AE9D0000}"/>
    <cellStyle name="Notas 4 5 2 2 6 3" xfId="40364" xr:uid="{00000000-0005-0000-0000-0000AF9D0000}"/>
    <cellStyle name="Notas 4 5 2 2 6 3 2" xfId="40365" xr:uid="{00000000-0005-0000-0000-0000B09D0000}"/>
    <cellStyle name="Notas 4 5 2 2 6 3 3" xfId="40366" xr:uid="{00000000-0005-0000-0000-0000B19D0000}"/>
    <cellStyle name="Notas 4 5 2 2 6 3 4" xfId="40367" xr:uid="{00000000-0005-0000-0000-0000B29D0000}"/>
    <cellStyle name="Notas 4 5 2 2 6 3 5" xfId="40368" xr:uid="{00000000-0005-0000-0000-0000B39D0000}"/>
    <cellStyle name="Notas 4 5 2 2 6 3 6" xfId="40369" xr:uid="{00000000-0005-0000-0000-0000B49D0000}"/>
    <cellStyle name="Notas 4 5 2 2 6 4" xfId="40370" xr:uid="{00000000-0005-0000-0000-0000B59D0000}"/>
    <cellStyle name="Notas 4 5 2 2 6 4 2" xfId="40371" xr:uid="{00000000-0005-0000-0000-0000B69D0000}"/>
    <cellStyle name="Notas 4 5 2 2 6 4 3" xfId="40372" xr:uid="{00000000-0005-0000-0000-0000B79D0000}"/>
    <cellStyle name="Notas 4 5 2 2 6 4 4" xfId="40373" xr:uid="{00000000-0005-0000-0000-0000B89D0000}"/>
    <cellStyle name="Notas 4 5 2 2 6 4 5" xfId="40374" xr:uid="{00000000-0005-0000-0000-0000B99D0000}"/>
    <cellStyle name="Notas 4 5 2 2 6 4 6" xfId="40375" xr:uid="{00000000-0005-0000-0000-0000BA9D0000}"/>
    <cellStyle name="Notas 4 5 2 2 6 5" xfId="40376" xr:uid="{00000000-0005-0000-0000-0000BB9D0000}"/>
    <cellStyle name="Notas 4 5 2 2 6 5 2" xfId="40377" xr:uid="{00000000-0005-0000-0000-0000BC9D0000}"/>
    <cellStyle name="Notas 4 5 2 2 6 5 3" xfId="40378" xr:uid="{00000000-0005-0000-0000-0000BD9D0000}"/>
    <cellStyle name="Notas 4 5 2 2 6 5 4" xfId="40379" xr:uid="{00000000-0005-0000-0000-0000BE9D0000}"/>
    <cellStyle name="Notas 4 5 2 2 6 5 5" xfId="40380" xr:uid="{00000000-0005-0000-0000-0000BF9D0000}"/>
    <cellStyle name="Notas 4 5 2 2 6 5 6" xfId="40381" xr:uid="{00000000-0005-0000-0000-0000C09D0000}"/>
    <cellStyle name="Notas 4 5 2 2 6 6" xfId="40382" xr:uid="{00000000-0005-0000-0000-0000C19D0000}"/>
    <cellStyle name="Notas 4 5 2 2 6 6 2" xfId="40383" xr:uid="{00000000-0005-0000-0000-0000C29D0000}"/>
    <cellStyle name="Notas 4 5 2 2 6 6 3" xfId="40384" xr:uid="{00000000-0005-0000-0000-0000C39D0000}"/>
    <cellStyle name="Notas 4 5 2 2 6 6 4" xfId="40385" xr:uid="{00000000-0005-0000-0000-0000C49D0000}"/>
    <cellStyle name="Notas 4 5 2 2 6 6 5" xfId="40386" xr:uid="{00000000-0005-0000-0000-0000C59D0000}"/>
    <cellStyle name="Notas 4 5 2 2 6 6 6" xfId="40387" xr:uid="{00000000-0005-0000-0000-0000C69D0000}"/>
    <cellStyle name="Notas 4 5 2 2 6 7" xfId="40388" xr:uid="{00000000-0005-0000-0000-0000C79D0000}"/>
    <cellStyle name="Notas 4 5 2 2 6 7 2" xfId="40389" xr:uid="{00000000-0005-0000-0000-0000C89D0000}"/>
    <cellStyle name="Notas 4 5 2 2 6 7 3" xfId="40390" xr:uid="{00000000-0005-0000-0000-0000C99D0000}"/>
    <cellStyle name="Notas 4 5 2 2 6 7 4" xfId="40391" xr:uid="{00000000-0005-0000-0000-0000CA9D0000}"/>
    <cellStyle name="Notas 4 5 2 2 6 7 5" xfId="40392" xr:uid="{00000000-0005-0000-0000-0000CB9D0000}"/>
    <cellStyle name="Notas 4 5 2 2 6 7 6" xfId="40393" xr:uid="{00000000-0005-0000-0000-0000CC9D0000}"/>
    <cellStyle name="Notas 4 5 2 2 6 8" xfId="40394" xr:uid="{00000000-0005-0000-0000-0000CD9D0000}"/>
    <cellStyle name="Notas 4 5 2 2 6 8 2" xfId="40395" xr:uid="{00000000-0005-0000-0000-0000CE9D0000}"/>
    <cellStyle name="Notas 4 5 2 2 6 8 3" xfId="40396" xr:uid="{00000000-0005-0000-0000-0000CF9D0000}"/>
    <cellStyle name="Notas 4 5 2 2 6 8 4" xfId="40397" xr:uid="{00000000-0005-0000-0000-0000D09D0000}"/>
    <cellStyle name="Notas 4 5 2 2 6 8 5" xfId="40398" xr:uid="{00000000-0005-0000-0000-0000D19D0000}"/>
    <cellStyle name="Notas 4 5 2 2 6 8 6" xfId="40399" xr:uid="{00000000-0005-0000-0000-0000D29D0000}"/>
    <cellStyle name="Notas 4 5 2 2 6 9" xfId="40400" xr:uid="{00000000-0005-0000-0000-0000D39D0000}"/>
    <cellStyle name="Notas 4 5 2 2 7" xfId="40401" xr:uid="{00000000-0005-0000-0000-0000D49D0000}"/>
    <cellStyle name="Notas 4 5 2 2 7 10" xfId="40402" xr:uid="{00000000-0005-0000-0000-0000D59D0000}"/>
    <cellStyle name="Notas 4 5 2 2 7 11" xfId="40403" xr:uid="{00000000-0005-0000-0000-0000D69D0000}"/>
    <cellStyle name="Notas 4 5 2 2 7 12" xfId="40404" xr:uid="{00000000-0005-0000-0000-0000D79D0000}"/>
    <cellStyle name="Notas 4 5 2 2 7 13" xfId="40405" xr:uid="{00000000-0005-0000-0000-0000D89D0000}"/>
    <cellStyle name="Notas 4 5 2 2 7 2" xfId="40406" xr:uid="{00000000-0005-0000-0000-0000D99D0000}"/>
    <cellStyle name="Notas 4 5 2 2 7 2 2" xfId="40407" xr:uid="{00000000-0005-0000-0000-0000DA9D0000}"/>
    <cellStyle name="Notas 4 5 2 2 7 2 3" xfId="40408" xr:uid="{00000000-0005-0000-0000-0000DB9D0000}"/>
    <cellStyle name="Notas 4 5 2 2 7 2 4" xfId="40409" xr:uid="{00000000-0005-0000-0000-0000DC9D0000}"/>
    <cellStyle name="Notas 4 5 2 2 7 2 5" xfId="40410" xr:uid="{00000000-0005-0000-0000-0000DD9D0000}"/>
    <cellStyle name="Notas 4 5 2 2 7 2 6" xfId="40411" xr:uid="{00000000-0005-0000-0000-0000DE9D0000}"/>
    <cellStyle name="Notas 4 5 2 2 7 3" xfId="40412" xr:uid="{00000000-0005-0000-0000-0000DF9D0000}"/>
    <cellStyle name="Notas 4 5 2 2 7 3 2" xfId="40413" xr:uid="{00000000-0005-0000-0000-0000E09D0000}"/>
    <cellStyle name="Notas 4 5 2 2 7 3 3" xfId="40414" xr:uid="{00000000-0005-0000-0000-0000E19D0000}"/>
    <cellStyle name="Notas 4 5 2 2 7 3 4" xfId="40415" xr:uid="{00000000-0005-0000-0000-0000E29D0000}"/>
    <cellStyle name="Notas 4 5 2 2 7 3 5" xfId="40416" xr:uid="{00000000-0005-0000-0000-0000E39D0000}"/>
    <cellStyle name="Notas 4 5 2 2 7 3 6" xfId="40417" xr:uid="{00000000-0005-0000-0000-0000E49D0000}"/>
    <cellStyle name="Notas 4 5 2 2 7 4" xfId="40418" xr:uid="{00000000-0005-0000-0000-0000E59D0000}"/>
    <cellStyle name="Notas 4 5 2 2 7 4 2" xfId="40419" xr:uid="{00000000-0005-0000-0000-0000E69D0000}"/>
    <cellStyle name="Notas 4 5 2 2 7 4 3" xfId="40420" xr:uid="{00000000-0005-0000-0000-0000E79D0000}"/>
    <cellStyle name="Notas 4 5 2 2 7 4 4" xfId="40421" xr:uid="{00000000-0005-0000-0000-0000E89D0000}"/>
    <cellStyle name="Notas 4 5 2 2 7 4 5" xfId="40422" xr:uid="{00000000-0005-0000-0000-0000E99D0000}"/>
    <cellStyle name="Notas 4 5 2 2 7 4 6" xfId="40423" xr:uid="{00000000-0005-0000-0000-0000EA9D0000}"/>
    <cellStyle name="Notas 4 5 2 2 7 5" xfId="40424" xr:uid="{00000000-0005-0000-0000-0000EB9D0000}"/>
    <cellStyle name="Notas 4 5 2 2 7 5 2" xfId="40425" xr:uid="{00000000-0005-0000-0000-0000EC9D0000}"/>
    <cellStyle name="Notas 4 5 2 2 7 5 3" xfId="40426" xr:uid="{00000000-0005-0000-0000-0000ED9D0000}"/>
    <cellStyle name="Notas 4 5 2 2 7 5 4" xfId="40427" xr:uid="{00000000-0005-0000-0000-0000EE9D0000}"/>
    <cellStyle name="Notas 4 5 2 2 7 5 5" xfId="40428" xr:uid="{00000000-0005-0000-0000-0000EF9D0000}"/>
    <cellStyle name="Notas 4 5 2 2 7 5 6" xfId="40429" xr:uid="{00000000-0005-0000-0000-0000F09D0000}"/>
    <cellStyle name="Notas 4 5 2 2 7 6" xfId="40430" xr:uid="{00000000-0005-0000-0000-0000F19D0000}"/>
    <cellStyle name="Notas 4 5 2 2 7 6 2" xfId="40431" xr:uid="{00000000-0005-0000-0000-0000F29D0000}"/>
    <cellStyle name="Notas 4 5 2 2 7 6 3" xfId="40432" xr:uid="{00000000-0005-0000-0000-0000F39D0000}"/>
    <cellStyle name="Notas 4 5 2 2 7 6 4" xfId="40433" xr:uid="{00000000-0005-0000-0000-0000F49D0000}"/>
    <cellStyle name="Notas 4 5 2 2 7 6 5" xfId="40434" xr:uid="{00000000-0005-0000-0000-0000F59D0000}"/>
    <cellStyle name="Notas 4 5 2 2 7 6 6" xfId="40435" xr:uid="{00000000-0005-0000-0000-0000F69D0000}"/>
    <cellStyle name="Notas 4 5 2 2 7 7" xfId="40436" xr:uid="{00000000-0005-0000-0000-0000F79D0000}"/>
    <cellStyle name="Notas 4 5 2 2 7 7 2" xfId="40437" xr:uid="{00000000-0005-0000-0000-0000F89D0000}"/>
    <cellStyle name="Notas 4 5 2 2 7 7 3" xfId="40438" xr:uid="{00000000-0005-0000-0000-0000F99D0000}"/>
    <cellStyle name="Notas 4 5 2 2 7 7 4" xfId="40439" xr:uid="{00000000-0005-0000-0000-0000FA9D0000}"/>
    <cellStyle name="Notas 4 5 2 2 7 7 5" xfId="40440" xr:uid="{00000000-0005-0000-0000-0000FB9D0000}"/>
    <cellStyle name="Notas 4 5 2 2 7 7 6" xfId="40441" xr:uid="{00000000-0005-0000-0000-0000FC9D0000}"/>
    <cellStyle name="Notas 4 5 2 2 7 8" xfId="40442" xr:uid="{00000000-0005-0000-0000-0000FD9D0000}"/>
    <cellStyle name="Notas 4 5 2 2 7 8 2" xfId="40443" xr:uid="{00000000-0005-0000-0000-0000FE9D0000}"/>
    <cellStyle name="Notas 4 5 2 2 7 8 3" xfId="40444" xr:uid="{00000000-0005-0000-0000-0000FF9D0000}"/>
    <cellStyle name="Notas 4 5 2 2 7 8 4" xfId="40445" xr:uid="{00000000-0005-0000-0000-0000009E0000}"/>
    <cellStyle name="Notas 4 5 2 2 7 8 5" xfId="40446" xr:uid="{00000000-0005-0000-0000-0000019E0000}"/>
    <cellStyle name="Notas 4 5 2 2 7 8 6" xfId="40447" xr:uid="{00000000-0005-0000-0000-0000029E0000}"/>
    <cellStyle name="Notas 4 5 2 2 7 9" xfId="40448" xr:uid="{00000000-0005-0000-0000-0000039E0000}"/>
    <cellStyle name="Notas 4 5 2 2 8" xfId="40449" xr:uid="{00000000-0005-0000-0000-0000049E0000}"/>
    <cellStyle name="Notas 4 5 2 2 8 2" xfId="40450" xr:uid="{00000000-0005-0000-0000-0000059E0000}"/>
    <cellStyle name="Notas 4 5 2 2 8 3" xfId="40451" xr:uid="{00000000-0005-0000-0000-0000069E0000}"/>
    <cellStyle name="Notas 4 5 2 2 8 4" xfId="40452" xr:uid="{00000000-0005-0000-0000-0000079E0000}"/>
    <cellStyle name="Notas 4 5 2 2 8 5" xfId="40453" xr:uid="{00000000-0005-0000-0000-0000089E0000}"/>
    <cellStyle name="Notas 4 5 2 2 8 6" xfId="40454" xr:uid="{00000000-0005-0000-0000-0000099E0000}"/>
    <cellStyle name="Notas 4 5 2 2 9" xfId="40455" xr:uid="{00000000-0005-0000-0000-00000A9E0000}"/>
    <cellStyle name="Notas 4 5 2 2 9 2" xfId="40456" xr:uid="{00000000-0005-0000-0000-00000B9E0000}"/>
    <cellStyle name="Notas 4 5 2 2 9 3" xfId="40457" xr:uid="{00000000-0005-0000-0000-00000C9E0000}"/>
    <cellStyle name="Notas 4 5 2 2 9 4" xfId="40458" xr:uid="{00000000-0005-0000-0000-00000D9E0000}"/>
    <cellStyle name="Notas 4 5 2 2 9 5" xfId="40459" xr:uid="{00000000-0005-0000-0000-00000E9E0000}"/>
    <cellStyle name="Notas 4 5 2 2 9 6" xfId="40460" xr:uid="{00000000-0005-0000-0000-00000F9E0000}"/>
    <cellStyle name="Notas 4 5 2 20" xfId="40461" xr:uid="{00000000-0005-0000-0000-0000109E0000}"/>
    <cellStyle name="Notas 4 5 2 21" xfId="40462" xr:uid="{00000000-0005-0000-0000-0000119E0000}"/>
    <cellStyle name="Notas 4 5 2 3" xfId="40463" xr:uid="{00000000-0005-0000-0000-0000129E0000}"/>
    <cellStyle name="Notas 4 5 2 3 10" xfId="40464" xr:uid="{00000000-0005-0000-0000-0000139E0000}"/>
    <cellStyle name="Notas 4 5 2 3 11" xfId="40465" xr:uid="{00000000-0005-0000-0000-0000149E0000}"/>
    <cellStyle name="Notas 4 5 2 3 12" xfId="40466" xr:uid="{00000000-0005-0000-0000-0000159E0000}"/>
    <cellStyle name="Notas 4 5 2 3 13" xfId="40467" xr:uid="{00000000-0005-0000-0000-0000169E0000}"/>
    <cellStyle name="Notas 4 5 2 3 14" xfId="40468" xr:uid="{00000000-0005-0000-0000-0000179E0000}"/>
    <cellStyle name="Notas 4 5 2 3 2" xfId="40469" xr:uid="{00000000-0005-0000-0000-0000189E0000}"/>
    <cellStyle name="Notas 4 5 2 3 2 10" xfId="40470" xr:uid="{00000000-0005-0000-0000-0000199E0000}"/>
    <cellStyle name="Notas 4 5 2 3 2 11" xfId="40471" xr:uid="{00000000-0005-0000-0000-00001A9E0000}"/>
    <cellStyle name="Notas 4 5 2 3 2 12" xfId="40472" xr:uid="{00000000-0005-0000-0000-00001B9E0000}"/>
    <cellStyle name="Notas 4 5 2 3 2 13" xfId="40473" xr:uid="{00000000-0005-0000-0000-00001C9E0000}"/>
    <cellStyle name="Notas 4 5 2 3 2 2" xfId="40474" xr:uid="{00000000-0005-0000-0000-00001D9E0000}"/>
    <cellStyle name="Notas 4 5 2 3 2 2 2" xfId="40475" xr:uid="{00000000-0005-0000-0000-00001E9E0000}"/>
    <cellStyle name="Notas 4 5 2 3 2 2 3" xfId="40476" xr:uid="{00000000-0005-0000-0000-00001F9E0000}"/>
    <cellStyle name="Notas 4 5 2 3 2 2 4" xfId="40477" xr:uid="{00000000-0005-0000-0000-0000209E0000}"/>
    <cellStyle name="Notas 4 5 2 3 2 2 5" xfId="40478" xr:uid="{00000000-0005-0000-0000-0000219E0000}"/>
    <cellStyle name="Notas 4 5 2 3 2 2 6" xfId="40479" xr:uid="{00000000-0005-0000-0000-0000229E0000}"/>
    <cellStyle name="Notas 4 5 2 3 2 3" xfId="40480" xr:uid="{00000000-0005-0000-0000-0000239E0000}"/>
    <cellStyle name="Notas 4 5 2 3 2 3 2" xfId="40481" xr:uid="{00000000-0005-0000-0000-0000249E0000}"/>
    <cellStyle name="Notas 4 5 2 3 2 3 3" xfId="40482" xr:uid="{00000000-0005-0000-0000-0000259E0000}"/>
    <cellStyle name="Notas 4 5 2 3 2 3 4" xfId="40483" xr:uid="{00000000-0005-0000-0000-0000269E0000}"/>
    <cellStyle name="Notas 4 5 2 3 2 3 5" xfId="40484" xr:uid="{00000000-0005-0000-0000-0000279E0000}"/>
    <cellStyle name="Notas 4 5 2 3 2 3 6" xfId="40485" xr:uid="{00000000-0005-0000-0000-0000289E0000}"/>
    <cellStyle name="Notas 4 5 2 3 2 4" xfId="40486" xr:uid="{00000000-0005-0000-0000-0000299E0000}"/>
    <cellStyle name="Notas 4 5 2 3 2 4 2" xfId="40487" xr:uid="{00000000-0005-0000-0000-00002A9E0000}"/>
    <cellStyle name="Notas 4 5 2 3 2 4 3" xfId="40488" xr:uid="{00000000-0005-0000-0000-00002B9E0000}"/>
    <cellStyle name="Notas 4 5 2 3 2 4 4" xfId="40489" xr:uid="{00000000-0005-0000-0000-00002C9E0000}"/>
    <cellStyle name="Notas 4 5 2 3 2 4 5" xfId="40490" xr:uid="{00000000-0005-0000-0000-00002D9E0000}"/>
    <cellStyle name="Notas 4 5 2 3 2 4 6" xfId="40491" xr:uid="{00000000-0005-0000-0000-00002E9E0000}"/>
    <cellStyle name="Notas 4 5 2 3 2 5" xfId="40492" xr:uid="{00000000-0005-0000-0000-00002F9E0000}"/>
    <cellStyle name="Notas 4 5 2 3 2 5 2" xfId="40493" xr:uid="{00000000-0005-0000-0000-0000309E0000}"/>
    <cellStyle name="Notas 4 5 2 3 2 5 3" xfId="40494" xr:uid="{00000000-0005-0000-0000-0000319E0000}"/>
    <cellStyle name="Notas 4 5 2 3 2 5 4" xfId="40495" xr:uid="{00000000-0005-0000-0000-0000329E0000}"/>
    <cellStyle name="Notas 4 5 2 3 2 5 5" xfId="40496" xr:uid="{00000000-0005-0000-0000-0000339E0000}"/>
    <cellStyle name="Notas 4 5 2 3 2 5 6" xfId="40497" xr:uid="{00000000-0005-0000-0000-0000349E0000}"/>
    <cellStyle name="Notas 4 5 2 3 2 6" xfId="40498" xr:uid="{00000000-0005-0000-0000-0000359E0000}"/>
    <cellStyle name="Notas 4 5 2 3 2 6 2" xfId="40499" xr:uid="{00000000-0005-0000-0000-0000369E0000}"/>
    <cellStyle name="Notas 4 5 2 3 2 6 3" xfId="40500" xr:uid="{00000000-0005-0000-0000-0000379E0000}"/>
    <cellStyle name="Notas 4 5 2 3 2 6 4" xfId="40501" xr:uid="{00000000-0005-0000-0000-0000389E0000}"/>
    <cellStyle name="Notas 4 5 2 3 2 6 5" xfId="40502" xr:uid="{00000000-0005-0000-0000-0000399E0000}"/>
    <cellStyle name="Notas 4 5 2 3 2 6 6" xfId="40503" xr:uid="{00000000-0005-0000-0000-00003A9E0000}"/>
    <cellStyle name="Notas 4 5 2 3 2 7" xfId="40504" xr:uid="{00000000-0005-0000-0000-00003B9E0000}"/>
    <cellStyle name="Notas 4 5 2 3 2 7 2" xfId="40505" xr:uid="{00000000-0005-0000-0000-00003C9E0000}"/>
    <cellStyle name="Notas 4 5 2 3 2 7 3" xfId="40506" xr:uid="{00000000-0005-0000-0000-00003D9E0000}"/>
    <cellStyle name="Notas 4 5 2 3 2 7 4" xfId="40507" xr:uid="{00000000-0005-0000-0000-00003E9E0000}"/>
    <cellStyle name="Notas 4 5 2 3 2 7 5" xfId="40508" xr:uid="{00000000-0005-0000-0000-00003F9E0000}"/>
    <cellStyle name="Notas 4 5 2 3 2 7 6" xfId="40509" xr:uid="{00000000-0005-0000-0000-0000409E0000}"/>
    <cellStyle name="Notas 4 5 2 3 2 8" xfId="40510" xr:uid="{00000000-0005-0000-0000-0000419E0000}"/>
    <cellStyle name="Notas 4 5 2 3 2 8 2" xfId="40511" xr:uid="{00000000-0005-0000-0000-0000429E0000}"/>
    <cellStyle name="Notas 4 5 2 3 2 8 3" xfId="40512" xr:uid="{00000000-0005-0000-0000-0000439E0000}"/>
    <cellStyle name="Notas 4 5 2 3 2 8 4" xfId="40513" xr:uid="{00000000-0005-0000-0000-0000449E0000}"/>
    <cellStyle name="Notas 4 5 2 3 2 8 5" xfId="40514" xr:uid="{00000000-0005-0000-0000-0000459E0000}"/>
    <cellStyle name="Notas 4 5 2 3 2 8 6" xfId="40515" xr:uid="{00000000-0005-0000-0000-0000469E0000}"/>
    <cellStyle name="Notas 4 5 2 3 2 9" xfId="40516" xr:uid="{00000000-0005-0000-0000-0000479E0000}"/>
    <cellStyle name="Notas 4 5 2 3 3" xfId="40517" xr:uid="{00000000-0005-0000-0000-0000489E0000}"/>
    <cellStyle name="Notas 4 5 2 3 3 2" xfId="40518" xr:uid="{00000000-0005-0000-0000-0000499E0000}"/>
    <cellStyle name="Notas 4 5 2 3 3 3" xfId="40519" xr:uid="{00000000-0005-0000-0000-00004A9E0000}"/>
    <cellStyle name="Notas 4 5 2 3 3 4" xfId="40520" xr:uid="{00000000-0005-0000-0000-00004B9E0000}"/>
    <cellStyle name="Notas 4 5 2 3 3 5" xfId="40521" xr:uid="{00000000-0005-0000-0000-00004C9E0000}"/>
    <cellStyle name="Notas 4 5 2 3 3 6" xfId="40522" xr:uid="{00000000-0005-0000-0000-00004D9E0000}"/>
    <cellStyle name="Notas 4 5 2 3 4" xfId="40523" xr:uid="{00000000-0005-0000-0000-00004E9E0000}"/>
    <cellStyle name="Notas 4 5 2 3 4 2" xfId="40524" xr:uid="{00000000-0005-0000-0000-00004F9E0000}"/>
    <cellStyle name="Notas 4 5 2 3 4 3" xfId="40525" xr:uid="{00000000-0005-0000-0000-0000509E0000}"/>
    <cellStyle name="Notas 4 5 2 3 4 4" xfId="40526" xr:uid="{00000000-0005-0000-0000-0000519E0000}"/>
    <cellStyle name="Notas 4 5 2 3 4 5" xfId="40527" xr:uid="{00000000-0005-0000-0000-0000529E0000}"/>
    <cellStyle name="Notas 4 5 2 3 4 6" xfId="40528" xr:uid="{00000000-0005-0000-0000-0000539E0000}"/>
    <cellStyle name="Notas 4 5 2 3 5" xfId="40529" xr:uid="{00000000-0005-0000-0000-0000549E0000}"/>
    <cellStyle name="Notas 4 5 2 3 5 2" xfId="40530" xr:uid="{00000000-0005-0000-0000-0000559E0000}"/>
    <cellStyle name="Notas 4 5 2 3 5 3" xfId="40531" xr:uid="{00000000-0005-0000-0000-0000569E0000}"/>
    <cellStyle name="Notas 4 5 2 3 5 4" xfId="40532" xr:uid="{00000000-0005-0000-0000-0000579E0000}"/>
    <cellStyle name="Notas 4 5 2 3 5 5" xfId="40533" xr:uid="{00000000-0005-0000-0000-0000589E0000}"/>
    <cellStyle name="Notas 4 5 2 3 5 6" xfId="40534" xr:uid="{00000000-0005-0000-0000-0000599E0000}"/>
    <cellStyle name="Notas 4 5 2 3 6" xfId="40535" xr:uid="{00000000-0005-0000-0000-00005A9E0000}"/>
    <cellStyle name="Notas 4 5 2 3 6 2" xfId="40536" xr:uid="{00000000-0005-0000-0000-00005B9E0000}"/>
    <cellStyle name="Notas 4 5 2 3 6 3" xfId="40537" xr:uid="{00000000-0005-0000-0000-00005C9E0000}"/>
    <cellStyle name="Notas 4 5 2 3 6 4" xfId="40538" xr:uid="{00000000-0005-0000-0000-00005D9E0000}"/>
    <cellStyle name="Notas 4 5 2 3 6 5" xfId="40539" xr:uid="{00000000-0005-0000-0000-00005E9E0000}"/>
    <cellStyle name="Notas 4 5 2 3 6 6" xfId="40540" xr:uid="{00000000-0005-0000-0000-00005F9E0000}"/>
    <cellStyle name="Notas 4 5 2 3 7" xfId="40541" xr:uid="{00000000-0005-0000-0000-0000609E0000}"/>
    <cellStyle name="Notas 4 5 2 3 7 2" xfId="40542" xr:uid="{00000000-0005-0000-0000-0000619E0000}"/>
    <cellStyle name="Notas 4 5 2 3 7 3" xfId="40543" xr:uid="{00000000-0005-0000-0000-0000629E0000}"/>
    <cellStyle name="Notas 4 5 2 3 7 4" xfId="40544" xr:uid="{00000000-0005-0000-0000-0000639E0000}"/>
    <cellStyle name="Notas 4 5 2 3 7 5" xfId="40545" xr:uid="{00000000-0005-0000-0000-0000649E0000}"/>
    <cellStyle name="Notas 4 5 2 3 7 6" xfId="40546" xr:uid="{00000000-0005-0000-0000-0000659E0000}"/>
    <cellStyle name="Notas 4 5 2 3 8" xfId="40547" xr:uid="{00000000-0005-0000-0000-0000669E0000}"/>
    <cellStyle name="Notas 4 5 2 3 8 2" xfId="40548" xr:uid="{00000000-0005-0000-0000-0000679E0000}"/>
    <cellStyle name="Notas 4 5 2 3 8 3" xfId="40549" xr:uid="{00000000-0005-0000-0000-0000689E0000}"/>
    <cellStyle name="Notas 4 5 2 3 8 4" xfId="40550" xr:uid="{00000000-0005-0000-0000-0000699E0000}"/>
    <cellStyle name="Notas 4 5 2 3 8 5" xfId="40551" xr:uid="{00000000-0005-0000-0000-00006A9E0000}"/>
    <cellStyle name="Notas 4 5 2 3 8 6" xfId="40552" xr:uid="{00000000-0005-0000-0000-00006B9E0000}"/>
    <cellStyle name="Notas 4 5 2 3 9" xfId="40553" xr:uid="{00000000-0005-0000-0000-00006C9E0000}"/>
    <cellStyle name="Notas 4 5 2 3 9 2" xfId="40554" xr:uid="{00000000-0005-0000-0000-00006D9E0000}"/>
    <cellStyle name="Notas 4 5 2 3 9 3" xfId="40555" xr:uid="{00000000-0005-0000-0000-00006E9E0000}"/>
    <cellStyle name="Notas 4 5 2 3 9 4" xfId="40556" xr:uid="{00000000-0005-0000-0000-00006F9E0000}"/>
    <cellStyle name="Notas 4 5 2 3 9 5" xfId="40557" xr:uid="{00000000-0005-0000-0000-0000709E0000}"/>
    <cellStyle name="Notas 4 5 2 3 9 6" xfId="40558" xr:uid="{00000000-0005-0000-0000-0000719E0000}"/>
    <cellStyle name="Notas 4 5 2 4" xfId="40559" xr:uid="{00000000-0005-0000-0000-0000729E0000}"/>
    <cellStyle name="Notas 4 5 2 4 10" xfId="40560" xr:uid="{00000000-0005-0000-0000-0000739E0000}"/>
    <cellStyle name="Notas 4 5 2 4 11" xfId="40561" xr:uid="{00000000-0005-0000-0000-0000749E0000}"/>
    <cellStyle name="Notas 4 5 2 4 12" xfId="40562" xr:uid="{00000000-0005-0000-0000-0000759E0000}"/>
    <cellStyle name="Notas 4 5 2 4 13" xfId="40563" xr:uid="{00000000-0005-0000-0000-0000769E0000}"/>
    <cellStyle name="Notas 4 5 2 4 2" xfId="40564" xr:uid="{00000000-0005-0000-0000-0000779E0000}"/>
    <cellStyle name="Notas 4 5 2 4 2 2" xfId="40565" xr:uid="{00000000-0005-0000-0000-0000789E0000}"/>
    <cellStyle name="Notas 4 5 2 4 2 3" xfId="40566" xr:uid="{00000000-0005-0000-0000-0000799E0000}"/>
    <cellStyle name="Notas 4 5 2 4 2 4" xfId="40567" xr:uid="{00000000-0005-0000-0000-00007A9E0000}"/>
    <cellStyle name="Notas 4 5 2 4 2 5" xfId="40568" xr:uid="{00000000-0005-0000-0000-00007B9E0000}"/>
    <cellStyle name="Notas 4 5 2 4 2 6" xfId="40569" xr:uid="{00000000-0005-0000-0000-00007C9E0000}"/>
    <cellStyle name="Notas 4 5 2 4 3" xfId="40570" xr:uid="{00000000-0005-0000-0000-00007D9E0000}"/>
    <cellStyle name="Notas 4 5 2 4 3 2" xfId="40571" xr:uid="{00000000-0005-0000-0000-00007E9E0000}"/>
    <cellStyle name="Notas 4 5 2 4 3 3" xfId="40572" xr:uid="{00000000-0005-0000-0000-00007F9E0000}"/>
    <cellStyle name="Notas 4 5 2 4 3 4" xfId="40573" xr:uid="{00000000-0005-0000-0000-0000809E0000}"/>
    <cellStyle name="Notas 4 5 2 4 3 5" xfId="40574" xr:uid="{00000000-0005-0000-0000-0000819E0000}"/>
    <cellStyle name="Notas 4 5 2 4 3 6" xfId="40575" xr:uid="{00000000-0005-0000-0000-0000829E0000}"/>
    <cellStyle name="Notas 4 5 2 4 4" xfId="40576" xr:uid="{00000000-0005-0000-0000-0000839E0000}"/>
    <cellStyle name="Notas 4 5 2 4 4 2" xfId="40577" xr:uid="{00000000-0005-0000-0000-0000849E0000}"/>
    <cellStyle name="Notas 4 5 2 4 4 3" xfId="40578" xr:uid="{00000000-0005-0000-0000-0000859E0000}"/>
    <cellStyle name="Notas 4 5 2 4 4 4" xfId="40579" xr:uid="{00000000-0005-0000-0000-0000869E0000}"/>
    <cellStyle name="Notas 4 5 2 4 4 5" xfId="40580" xr:uid="{00000000-0005-0000-0000-0000879E0000}"/>
    <cellStyle name="Notas 4 5 2 4 4 6" xfId="40581" xr:uid="{00000000-0005-0000-0000-0000889E0000}"/>
    <cellStyle name="Notas 4 5 2 4 5" xfId="40582" xr:uid="{00000000-0005-0000-0000-0000899E0000}"/>
    <cellStyle name="Notas 4 5 2 4 5 2" xfId="40583" xr:uid="{00000000-0005-0000-0000-00008A9E0000}"/>
    <cellStyle name="Notas 4 5 2 4 5 3" xfId="40584" xr:uid="{00000000-0005-0000-0000-00008B9E0000}"/>
    <cellStyle name="Notas 4 5 2 4 5 4" xfId="40585" xr:uid="{00000000-0005-0000-0000-00008C9E0000}"/>
    <cellStyle name="Notas 4 5 2 4 5 5" xfId="40586" xr:uid="{00000000-0005-0000-0000-00008D9E0000}"/>
    <cellStyle name="Notas 4 5 2 4 5 6" xfId="40587" xr:uid="{00000000-0005-0000-0000-00008E9E0000}"/>
    <cellStyle name="Notas 4 5 2 4 6" xfId="40588" xr:uid="{00000000-0005-0000-0000-00008F9E0000}"/>
    <cellStyle name="Notas 4 5 2 4 6 2" xfId="40589" xr:uid="{00000000-0005-0000-0000-0000909E0000}"/>
    <cellStyle name="Notas 4 5 2 4 6 3" xfId="40590" xr:uid="{00000000-0005-0000-0000-0000919E0000}"/>
    <cellStyle name="Notas 4 5 2 4 6 4" xfId="40591" xr:uid="{00000000-0005-0000-0000-0000929E0000}"/>
    <cellStyle name="Notas 4 5 2 4 6 5" xfId="40592" xr:uid="{00000000-0005-0000-0000-0000939E0000}"/>
    <cellStyle name="Notas 4 5 2 4 6 6" xfId="40593" xr:uid="{00000000-0005-0000-0000-0000949E0000}"/>
    <cellStyle name="Notas 4 5 2 4 7" xfId="40594" xr:uid="{00000000-0005-0000-0000-0000959E0000}"/>
    <cellStyle name="Notas 4 5 2 4 7 2" xfId="40595" xr:uid="{00000000-0005-0000-0000-0000969E0000}"/>
    <cellStyle name="Notas 4 5 2 4 7 3" xfId="40596" xr:uid="{00000000-0005-0000-0000-0000979E0000}"/>
    <cellStyle name="Notas 4 5 2 4 7 4" xfId="40597" xr:uid="{00000000-0005-0000-0000-0000989E0000}"/>
    <cellStyle name="Notas 4 5 2 4 7 5" xfId="40598" xr:uid="{00000000-0005-0000-0000-0000999E0000}"/>
    <cellStyle name="Notas 4 5 2 4 7 6" xfId="40599" xr:uid="{00000000-0005-0000-0000-00009A9E0000}"/>
    <cellStyle name="Notas 4 5 2 4 8" xfId="40600" xr:uid="{00000000-0005-0000-0000-00009B9E0000}"/>
    <cellStyle name="Notas 4 5 2 4 8 2" xfId="40601" xr:uid="{00000000-0005-0000-0000-00009C9E0000}"/>
    <cellStyle name="Notas 4 5 2 4 8 3" xfId="40602" xr:uid="{00000000-0005-0000-0000-00009D9E0000}"/>
    <cellStyle name="Notas 4 5 2 4 8 4" xfId="40603" xr:uid="{00000000-0005-0000-0000-00009E9E0000}"/>
    <cellStyle name="Notas 4 5 2 4 8 5" xfId="40604" xr:uid="{00000000-0005-0000-0000-00009F9E0000}"/>
    <cellStyle name="Notas 4 5 2 4 8 6" xfId="40605" xr:uid="{00000000-0005-0000-0000-0000A09E0000}"/>
    <cellStyle name="Notas 4 5 2 4 9" xfId="40606" xr:uid="{00000000-0005-0000-0000-0000A19E0000}"/>
    <cellStyle name="Notas 4 5 2 5" xfId="40607" xr:uid="{00000000-0005-0000-0000-0000A29E0000}"/>
    <cellStyle name="Notas 4 5 2 5 10" xfId="40608" xr:uid="{00000000-0005-0000-0000-0000A39E0000}"/>
    <cellStyle name="Notas 4 5 2 5 11" xfId="40609" xr:uid="{00000000-0005-0000-0000-0000A49E0000}"/>
    <cellStyle name="Notas 4 5 2 5 12" xfId="40610" xr:uid="{00000000-0005-0000-0000-0000A59E0000}"/>
    <cellStyle name="Notas 4 5 2 5 13" xfId="40611" xr:uid="{00000000-0005-0000-0000-0000A69E0000}"/>
    <cellStyle name="Notas 4 5 2 5 2" xfId="40612" xr:uid="{00000000-0005-0000-0000-0000A79E0000}"/>
    <cellStyle name="Notas 4 5 2 5 2 2" xfId="40613" xr:uid="{00000000-0005-0000-0000-0000A89E0000}"/>
    <cellStyle name="Notas 4 5 2 5 2 3" xfId="40614" xr:uid="{00000000-0005-0000-0000-0000A99E0000}"/>
    <cellStyle name="Notas 4 5 2 5 2 4" xfId="40615" xr:uid="{00000000-0005-0000-0000-0000AA9E0000}"/>
    <cellStyle name="Notas 4 5 2 5 2 5" xfId="40616" xr:uid="{00000000-0005-0000-0000-0000AB9E0000}"/>
    <cellStyle name="Notas 4 5 2 5 2 6" xfId="40617" xr:uid="{00000000-0005-0000-0000-0000AC9E0000}"/>
    <cellStyle name="Notas 4 5 2 5 3" xfId="40618" xr:uid="{00000000-0005-0000-0000-0000AD9E0000}"/>
    <cellStyle name="Notas 4 5 2 5 3 2" xfId="40619" xr:uid="{00000000-0005-0000-0000-0000AE9E0000}"/>
    <cellStyle name="Notas 4 5 2 5 3 3" xfId="40620" xr:uid="{00000000-0005-0000-0000-0000AF9E0000}"/>
    <cellStyle name="Notas 4 5 2 5 3 4" xfId="40621" xr:uid="{00000000-0005-0000-0000-0000B09E0000}"/>
    <cellStyle name="Notas 4 5 2 5 3 5" xfId="40622" xr:uid="{00000000-0005-0000-0000-0000B19E0000}"/>
    <cellStyle name="Notas 4 5 2 5 3 6" xfId="40623" xr:uid="{00000000-0005-0000-0000-0000B29E0000}"/>
    <cellStyle name="Notas 4 5 2 5 4" xfId="40624" xr:uid="{00000000-0005-0000-0000-0000B39E0000}"/>
    <cellStyle name="Notas 4 5 2 5 4 2" xfId="40625" xr:uid="{00000000-0005-0000-0000-0000B49E0000}"/>
    <cellStyle name="Notas 4 5 2 5 4 3" xfId="40626" xr:uid="{00000000-0005-0000-0000-0000B59E0000}"/>
    <cellStyle name="Notas 4 5 2 5 4 4" xfId="40627" xr:uid="{00000000-0005-0000-0000-0000B69E0000}"/>
    <cellStyle name="Notas 4 5 2 5 4 5" xfId="40628" xr:uid="{00000000-0005-0000-0000-0000B79E0000}"/>
    <cellStyle name="Notas 4 5 2 5 4 6" xfId="40629" xr:uid="{00000000-0005-0000-0000-0000B89E0000}"/>
    <cellStyle name="Notas 4 5 2 5 5" xfId="40630" xr:uid="{00000000-0005-0000-0000-0000B99E0000}"/>
    <cellStyle name="Notas 4 5 2 5 5 2" xfId="40631" xr:uid="{00000000-0005-0000-0000-0000BA9E0000}"/>
    <cellStyle name="Notas 4 5 2 5 5 3" xfId="40632" xr:uid="{00000000-0005-0000-0000-0000BB9E0000}"/>
    <cellStyle name="Notas 4 5 2 5 5 4" xfId="40633" xr:uid="{00000000-0005-0000-0000-0000BC9E0000}"/>
    <cellStyle name="Notas 4 5 2 5 5 5" xfId="40634" xr:uid="{00000000-0005-0000-0000-0000BD9E0000}"/>
    <cellStyle name="Notas 4 5 2 5 5 6" xfId="40635" xr:uid="{00000000-0005-0000-0000-0000BE9E0000}"/>
    <cellStyle name="Notas 4 5 2 5 6" xfId="40636" xr:uid="{00000000-0005-0000-0000-0000BF9E0000}"/>
    <cellStyle name="Notas 4 5 2 5 6 2" xfId="40637" xr:uid="{00000000-0005-0000-0000-0000C09E0000}"/>
    <cellStyle name="Notas 4 5 2 5 6 3" xfId="40638" xr:uid="{00000000-0005-0000-0000-0000C19E0000}"/>
    <cellStyle name="Notas 4 5 2 5 6 4" xfId="40639" xr:uid="{00000000-0005-0000-0000-0000C29E0000}"/>
    <cellStyle name="Notas 4 5 2 5 6 5" xfId="40640" xr:uid="{00000000-0005-0000-0000-0000C39E0000}"/>
    <cellStyle name="Notas 4 5 2 5 6 6" xfId="40641" xr:uid="{00000000-0005-0000-0000-0000C49E0000}"/>
    <cellStyle name="Notas 4 5 2 5 7" xfId="40642" xr:uid="{00000000-0005-0000-0000-0000C59E0000}"/>
    <cellStyle name="Notas 4 5 2 5 7 2" xfId="40643" xr:uid="{00000000-0005-0000-0000-0000C69E0000}"/>
    <cellStyle name="Notas 4 5 2 5 7 3" xfId="40644" xr:uid="{00000000-0005-0000-0000-0000C79E0000}"/>
    <cellStyle name="Notas 4 5 2 5 7 4" xfId="40645" xr:uid="{00000000-0005-0000-0000-0000C89E0000}"/>
    <cellStyle name="Notas 4 5 2 5 7 5" xfId="40646" xr:uid="{00000000-0005-0000-0000-0000C99E0000}"/>
    <cellStyle name="Notas 4 5 2 5 7 6" xfId="40647" xr:uid="{00000000-0005-0000-0000-0000CA9E0000}"/>
    <cellStyle name="Notas 4 5 2 5 8" xfId="40648" xr:uid="{00000000-0005-0000-0000-0000CB9E0000}"/>
    <cellStyle name="Notas 4 5 2 5 8 2" xfId="40649" xr:uid="{00000000-0005-0000-0000-0000CC9E0000}"/>
    <cellStyle name="Notas 4 5 2 5 8 3" xfId="40650" xr:uid="{00000000-0005-0000-0000-0000CD9E0000}"/>
    <cellStyle name="Notas 4 5 2 5 8 4" xfId="40651" xr:uid="{00000000-0005-0000-0000-0000CE9E0000}"/>
    <cellStyle name="Notas 4 5 2 5 8 5" xfId="40652" xr:uid="{00000000-0005-0000-0000-0000CF9E0000}"/>
    <cellStyle name="Notas 4 5 2 5 8 6" xfId="40653" xr:uid="{00000000-0005-0000-0000-0000D09E0000}"/>
    <cellStyle name="Notas 4 5 2 5 9" xfId="40654" xr:uid="{00000000-0005-0000-0000-0000D19E0000}"/>
    <cellStyle name="Notas 4 5 2 6" xfId="40655" xr:uid="{00000000-0005-0000-0000-0000D29E0000}"/>
    <cellStyle name="Notas 4 5 2 6 10" xfId="40656" xr:uid="{00000000-0005-0000-0000-0000D39E0000}"/>
    <cellStyle name="Notas 4 5 2 6 11" xfId="40657" xr:uid="{00000000-0005-0000-0000-0000D49E0000}"/>
    <cellStyle name="Notas 4 5 2 6 12" xfId="40658" xr:uid="{00000000-0005-0000-0000-0000D59E0000}"/>
    <cellStyle name="Notas 4 5 2 6 13" xfId="40659" xr:uid="{00000000-0005-0000-0000-0000D69E0000}"/>
    <cellStyle name="Notas 4 5 2 6 2" xfId="40660" xr:uid="{00000000-0005-0000-0000-0000D79E0000}"/>
    <cellStyle name="Notas 4 5 2 6 2 2" xfId="40661" xr:uid="{00000000-0005-0000-0000-0000D89E0000}"/>
    <cellStyle name="Notas 4 5 2 6 2 3" xfId="40662" xr:uid="{00000000-0005-0000-0000-0000D99E0000}"/>
    <cellStyle name="Notas 4 5 2 6 2 4" xfId="40663" xr:uid="{00000000-0005-0000-0000-0000DA9E0000}"/>
    <cellStyle name="Notas 4 5 2 6 2 5" xfId="40664" xr:uid="{00000000-0005-0000-0000-0000DB9E0000}"/>
    <cellStyle name="Notas 4 5 2 6 2 6" xfId="40665" xr:uid="{00000000-0005-0000-0000-0000DC9E0000}"/>
    <cellStyle name="Notas 4 5 2 6 3" xfId="40666" xr:uid="{00000000-0005-0000-0000-0000DD9E0000}"/>
    <cellStyle name="Notas 4 5 2 6 3 2" xfId="40667" xr:uid="{00000000-0005-0000-0000-0000DE9E0000}"/>
    <cellStyle name="Notas 4 5 2 6 3 3" xfId="40668" xr:uid="{00000000-0005-0000-0000-0000DF9E0000}"/>
    <cellStyle name="Notas 4 5 2 6 3 4" xfId="40669" xr:uid="{00000000-0005-0000-0000-0000E09E0000}"/>
    <cellStyle name="Notas 4 5 2 6 3 5" xfId="40670" xr:uid="{00000000-0005-0000-0000-0000E19E0000}"/>
    <cellStyle name="Notas 4 5 2 6 3 6" xfId="40671" xr:uid="{00000000-0005-0000-0000-0000E29E0000}"/>
    <cellStyle name="Notas 4 5 2 6 4" xfId="40672" xr:uid="{00000000-0005-0000-0000-0000E39E0000}"/>
    <cellStyle name="Notas 4 5 2 6 4 2" xfId="40673" xr:uid="{00000000-0005-0000-0000-0000E49E0000}"/>
    <cellStyle name="Notas 4 5 2 6 4 3" xfId="40674" xr:uid="{00000000-0005-0000-0000-0000E59E0000}"/>
    <cellStyle name="Notas 4 5 2 6 4 4" xfId="40675" xr:uid="{00000000-0005-0000-0000-0000E69E0000}"/>
    <cellStyle name="Notas 4 5 2 6 4 5" xfId="40676" xr:uid="{00000000-0005-0000-0000-0000E79E0000}"/>
    <cellStyle name="Notas 4 5 2 6 4 6" xfId="40677" xr:uid="{00000000-0005-0000-0000-0000E89E0000}"/>
    <cellStyle name="Notas 4 5 2 6 5" xfId="40678" xr:uid="{00000000-0005-0000-0000-0000E99E0000}"/>
    <cellStyle name="Notas 4 5 2 6 5 2" xfId="40679" xr:uid="{00000000-0005-0000-0000-0000EA9E0000}"/>
    <cellStyle name="Notas 4 5 2 6 5 3" xfId="40680" xr:uid="{00000000-0005-0000-0000-0000EB9E0000}"/>
    <cellStyle name="Notas 4 5 2 6 5 4" xfId="40681" xr:uid="{00000000-0005-0000-0000-0000EC9E0000}"/>
    <cellStyle name="Notas 4 5 2 6 5 5" xfId="40682" xr:uid="{00000000-0005-0000-0000-0000ED9E0000}"/>
    <cellStyle name="Notas 4 5 2 6 5 6" xfId="40683" xr:uid="{00000000-0005-0000-0000-0000EE9E0000}"/>
    <cellStyle name="Notas 4 5 2 6 6" xfId="40684" xr:uid="{00000000-0005-0000-0000-0000EF9E0000}"/>
    <cellStyle name="Notas 4 5 2 6 6 2" xfId="40685" xr:uid="{00000000-0005-0000-0000-0000F09E0000}"/>
    <cellStyle name="Notas 4 5 2 6 6 3" xfId="40686" xr:uid="{00000000-0005-0000-0000-0000F19E0000}"/>
    <cellStyle name="Notas 4 5 2 6 6 4" xfId="40687" xr:uid="{00000000-0005-0000-0000-0000F29E0000}"/>
    <cellStyle name="Notas 4 5 2 6 6 5" xfId="40688" xr:uid="{00000000-0005-0000-0000-0000F39E0000}"/>
    <cellStyle name="Notas 4 5 2 6 6 6" xfId="40689" xr:uid="{00000000-0005-0000-0000-0000F49E0000}"/>
    <cellStyle name="Notas 4 5 2 6 7" xfId="40690" xr:uid="{00000000-0005-0000-0000-0000F59E0000}"/>
    <cellStyle name="Notas 4 5 2 6 7 2" xfId="40691" xr:uid="{00000000-0005-0000-0000-0000F69E0000}"/>
    <cellStyle name="Notas 4 5 2 6 7 3" xfId="40692" xr:uid="{00000000-0005-0000-0000-0000F79E0000}"/>
    <cellStyle name="Notas 4 5 2 6 7 4" xfId="40693" xr:uid="{00000000-0005-0000-0000-0000F89E0000}"/>
    <cellStyle name="Notas 4 5 2 6 7 5" xfId="40694" xr:uid="{00000000-0005-0000-0000-0000F99E0000}"/>
    <cellStyle name="Notas 4 5 2 6 7 6" xfId="40695" xr:uid="{00000000-0005-0000-0000-0000FA9E0000}"/>
    <cellStyle name="Notas 4 5 2 6 8" xfId="40696" xr:uid="{00000000-0005-0000-0000-0000FB9E0000}"/>
    <cellStyle name="Notas 4 5 2 6 8 2" xfId="40697" xr:uid="{00000000-0005-0000-0000-0000FC9E0000}"/>
    <cellStyle name="Notas 4 5 2 6 8 3" xfId="40698" xr:uid="{00000000-0005-0000-0000-0000FD9E0000}"/>
    <cellStyle name="Notas 4 5 2 6 8 4" xfId="40699" xr:uid="{00000000-0005-0000-0000-0000FE9E0000}"/>
    <cellStyle name="Notas 4 5 2 6 8 5" xfId="40700" xr:uid="{00000000-0005-0000-0000-0000FF9E0000}"/>
    <cellStyle name="Notas 4 5 2 6 8 6" xfId="40701" xr:uid="{00000000-0005-0000-0000-0000009F0000}"/>
    <cellStyle name="Notas 4 5 2 6 9" xfId="40702" xr:uid="{00000000-0005-0000-0000-0000019F0000}"/>
    <cellStyle name="Notas 4 5 2 7" xfId="40703" xr:uid="{00000000-0005-0000-0000-0000029F0000}"/>
    <cellStyle name="Notas 4 5 2 7 10" xfId="40704" xr:uid="{00000000-0005-0000-0000-0000039F0000}"/>
    <cellStyle name="Notas 4 5 2 7 11" xfId="40705" xr:uid="{00000000-0005-0000-0000-0000049F0000}"/>
    <cellStyle name="Notas 4 5 2 7 12" xfId="40706" xr:uid="{00000000-0005-0000-0000-0000059F0000}"/>
    <cellStyle name="Notas 4 5 2 7 13" xfId="40707" xr:uid="{00000000-0005-0000-0000-0000069F0000}"/>
    <cellStyle name="Notas 4 5 2 7 2" xfId="40708" xr:uid="{00000000-0005-0000-0000-0000079F0000}"/>
    <cellStyle name="Notas 4 5 2 7 2 2" xfId="40709" xr:uid="{00000000-0005-0000-0000-0000089F0000}"/>
    <cellStyle name="Notas 4 5 2 7 2 3" xfId="40710" xr:uid="{00000000-0005-0000-0000-0000099F0000}"/>
    <cellStyle name="Notas 4 5 2 7 2 4" xfId="40711" xr:uid="{00000000-0005-0000-0000-00000A9F0000}"/>
    <cellStyle name="Notas 4 5 2 7 2 5" xfId="40712" xr:uid="{00000000-0005-0000-0000-00000B9F0000}"/>
    <cellStyle name="Notas 4 5 2 7 2 6" xfId="40713" xr:uid="{00000000-0005-0000-0000-00000C9F0000}"/>
    <cellStyle name="Notas 4 5 2 7 3" xfId="40714" xr:uid="{00000000-0005-0000-0000-00000D9F0000}"/>
    <cellStyle name="Notas 4 5 2 7 3 2" xfId="40715" xr:uid="{00000000-0005-0000-0000-00000E9F0000}"/>
    <cellStyle name="Notas 4 5 2 7 3 3" xfId="40716" xr:uid="{00000000-0005-0000-0000-00000F9F0000}"/>
    <cellStyle name="Notas 4 5 2 7 3 4" xfId="40717" xr:uid="{00000000-0005-0000-0000-0000109F0000}"/>
    <cellStyle name="Notas 4 5 2 7 3 5" xfId="40718" xr:uid="{00000000-0005-0000-0000-0000119F0000}"/>
    <cellStyle name="Notas 4 5 2 7 3 6" xfId="40719" xr:uid="{00000000-0005-0000-0000-0000129F0000}"/>
    <cellStyle name="Notas 4 5 2 7 4" xfId="40720" xr:uid="{00000000-0005-0000-0000-0000139F0000}"/>
    <cellStyle name="Notas 4 5 2 7 4 2" xfId="40721" xr:uid="{00000000-0005-0000-0000-0000149F0000}"/>
    <cellStyle name="Notas 4 5 2 7 4 3" xfId="40722" xr:uid="{00000000-0005-0000-0000-0000159F0000}"/>
    <cellStyle name="Notas 4 5 2 7 4 4" xfId="40723" xr:uid="{00000000-0005-0000-0000-0000169F0000}"/>
    <cellStyle name="Notas 4 5 2 7 4 5" xfId="40724" xr:uid="{00000000-0005-0000-0000-0000179F0000}"/>
    <cellStyle name="Notas 4 5 2 7 4 6" xfId="40725" xr:uid="{00000000-0005-0000-0000-0000189F0000}"/>
    <cellStyle name="Notas 4 5 2 7 5" xfId="40726" xr:uid="{00000000-0005-0000-0000-0000199F0000}"/>
    <cellStyle name="Notas 4 5 2 7 5 2" xfId="40727" xr:uid="{00000000-0005-0000-0000-00001A9F0000}"/>
    <cellStyle name="Notas 4 5 2 7 5 3" xfId="40728" xr:uid="{00000000-0005-0000-0000-00001B9F0000}"/>
    <cellStyle name="Notas 4 5 2 7 5 4" xfId="40729" xr:uid="{00000000-0005-0000-0000-00001C9F0000}"/>
    <cellStyle name="Notas 4 5 2 7 5 5" xfId="40730" xr:uid="{00000000-0005-0000-0000-00001D9F0000}"/>
    <cellStyle name="Notas 4 5 2 7 5 6" xfId="40731" xr:uid="{00000000-0005-0000-0000-00001E9F0000}"/>
    <cellStyle name="Notas 4 5 2 7 6" xfId="40732" xr:uid="{00000000-0005-0000-0000-00001F9F0000}"/>
    <cellStyle name="Notas 4 5 2 7 6 2" xfId="40733" xr:uid="{00000000-0005-0000-0000-0000209F0000}"/>
    <cellStyle name="Notas 4 5 2 7 6 3" xfId="40734" xr:uid="{00000000-0005-0000-0000-0000219F0000}"/>
    <cellStyle name="Notas 4 5 2 7 6 4" xfId="40735" xr:uid="{00000000-0005-0000-0000-0000229F0000}"/>
    <cellStyle name="Notas 4 5 2 7 6 5" xfId="40736" xr:uid="{00000000-0005-0000-0000-0000239F0000}"/>
    <cellStyle name="Notas 4 5 2 7 6 6" xfId="40737" xr:uid="{00000000-0005-0000-0000-0000249F0000}"/>
    <cellStyle name="Notas 4 5 2 7 7" xfId="40738" xr:uid="{00000000-0005-0000-0000-0000259F0000}"/>
    <cellStyle name="Notas 4 5 2 7 7 2" xfId="40739" xr:uid="{00000000-0005-0000-0000-0000269F0000}"/>
    <cellStyle name="Notas 4 5 2 7 7 3" xfId="40740" xr:uid="{00000000-0005-0000-0000-0000279F0000}"/>
    <cellStyle name="Notas 4 5 2 7 7 4" xfId="40741" xr:uid="{00000000-0005-0000-0000-0000289F0000}"/>
    <cellStyle name="Notas 4 5 2 7 7 5" xfId="40742" xr:uid="{00000000-0005-0000-0000-0000299F0000}"/>
    <cellStyle name="Notas 4 5 2 7 7 6" xfId="40743" xr:uid="{00000000-0005-0000-0000-00002A9F0000}"/>
    <cellStyle name="Notas 4 5 2 7 8" xfId="40744" xr:uid="{00000000-0005-0000-0000-00002B9F0000}"/>
    <cellStyle name="Notas 4 5 2 7 8 2" xfId="40745" xr:uid="{00000000-0005-0000-0000-00002C9F0000}"/>
    <cellStyle name="Notas 4 5 2 7 8 3" xfId="40746" xr:uid="{00000000-0005-0000-0000-00002D9F0000}"/>
    <cellStyle name="Notas 4 5 2 7 8 4" xfId="40747" xr:uid="{00000000-0005-0000-0000-00002E9F0000}"/>
    <cellStyle name="Notas 4 5 2 7 8 5" xfId="40748" xr:uid="{00000000-0005-0000-0000-00002F9F0000}"/>
    <cellStyle name="Notas 4 5 2 7 8 6" xfId="40749" xr:uid="{00000000-0005-0000-0000-0000309F0000}"/>
    <cellStyle name="Notas 4 5 2 7 9" xfId="40750" xr:uid="{00000000-0005-0000-0000-0000319F0000}"/>
    <cellStyle name="Notas 4 5 2 8" xfId="40751" xr:uid="{00000000-0005-0000-0000-0000329F0000}"/>
    <cellStyle name="Notas 4 5 2 8 10" xfId="40752" xr:uid="{00000000-0005-0000-0000-0000339F0000}"/>
    <cellStyle name="Notas 4 5 2 8 11" xfId="40753" xr:uid="{00000000-0005-0000-0000-0000349F0000}"/>
    <cellStyle name="Notas 4 5 2 8 12" xfId="40754" xr:uid="{00000000-0005-0000-0000-0000359F0000}"/>
    <cellStyle name="Notas 4 5 2 8 13" xfId="40755" xr:uid="{00000000-0005-0000-0000-0000369F0000}"/>
    <cellStyle name="Notas 4 5 2 8 2" xfId="40756" xr:uid="{00000000-0005-0000-0000-0000379F0000}"/>
    <cellStyle name="Notas 4 5 2 8 2 2" xfId="40757" xr:uid="{00000000-0005-0000-0000-0000389F0000}"/>
    <cellStyle name="Notas 4 5 2 8 2 3" xfId="40758" xr:uid="{00000000-0005-0000-0000-0000399F0000}"/>
    <cellStyle name="Notas 4 5 2 8 2 4" xfId="40759" xr:uid="{00000000-0005-0000-0000-00003A9F0000}"/>
    <cellStyle name="Notas 4 5 2 8 2 5" xfId="40760" xr:uid="{00000000-0005-0000-0000-00003B9F0000}"/>
    <cellStyle name="Notas 4 5 2 8 2 6" xfId="40761" xr:uid="{00000000-0005-0000-0000-00003C9F0000}"/>
    <cellStyle name="Notas 4 5 2 8 3" xfId="40762" xr:uid="{00000000-0005-0000-0000-00003D9F0000}"/>
    <cellStyle name="Notas 4 5 2 8 3 2" xfId="40763" xr:uid="{00000000-0005-0000-0000-00003E9F0000}"/>
    <cellStyle name="Notas 4 5 2 8 3 3" xfId="40764" xr:uid="{00000000-0005-0000-0000-00003F9F0000}"/>
    <cellStyle name="Notas 4 5 2 8 3 4" xfId="40765" xr:uid="{00000000-0005-0000-0000-0000409F0000}"/>
    <cellStyle name="Notas 4 5 2 8 3 5" xfId="40766" xr:uid="{00000000-0005-0000-0000-0000419F0000}"/>
    <cellStyle name="Notas 4 5 2 8 3 6" xfId="40767" xr:uid="{00000000-0005-0000-0000-0000429F0000}"/>
    <cellStyle name="Notas 4 5 2 8 4" xfId="40768" xr:uid="{00000000-0005-0000-0000-0000439F0000}"/>
    <cellStyle name="Notas 4 5 2 8 4 2" xfId="40769" xr:uid="{00000000-0005-0000-0000-0000449F0000}"/>
    <cellStyle name="Notas 4 5 2 8 4 3" xfId="40770" xr:uid="{00000000-0005-0000-0000-0000459F0000}"/>
    <cellStyle name="Notas 4 5 2 8 4 4" xfId="40771" xr:uid="{00000000-0005-0000-0000-0000469F0000}"/>
    <cellStyle name="Notas 4 5 2 8 4 5" xfId="40772" xr:uid="{00000000-0005-0000-0000-0000479F0000}"/>
    <cellStyle name="Notas 4 5 2 8 4 6" xfId="40773" xr:uid="{00000000-0005-0000-0000-0000489F0000}"/>
    <cellStyle name="Notas 4 5 2 8 5" xfId="40774" xr:uid="{00000000-0005-0000-0000-0000499F0000}"/>
    <cellStyle name="Notas 4 5 2 8 5 2" xfId="40775" xr:uid="{00000000-0005-0000-0000-00004A9F0000}"/>
    <cellStyle name="Notas 4 5 2 8 5 3" xfId="40776" xr:uid="{00000000-0005-0000-0000-00004B9F0000}"/>
    <cellStyle name="Notas 4 5 2 8 5 4" xfId="40777" xr:uid="{00000000-0005-0000-0000-00004C9F0000}"/>
    <cellStyle name="Notas 4 5 2 8 5 5" xfId="40778" xr:uid="{00000000-0005-0000-0000-00004D9F0000}"/>
    <cellStyle name="Notas 4 5 2 8 5 6" xfId="40779" xr:uid="{00000000-0005-0000-0000-00004E9F0000}"/>
    <cellStyle name="Notas 4 5 2 8 6" xfId="40780" xr:uid="{00000000-0005-0000-0000-00004F9F0000}"/>
    <cellStyle name="Notas 4 5 2 8 6 2" xfId="40781" xr:uid="{00000000-0005-0000-0000-0000509F0000}"/>
    <cellStyle name="Notas 4 5 2 8 6 3" xfId="40782" xr:uid="{00000000-0005-0000-0000-0000519F0000}"/>
    <cellStyle name="Notas 4 5 2 8 6 4" xfId="40783" xr:uid="{00000000-0005-0000-0000-0000529F0000}"/>
    <cellStyle name="Notas 4 5 2 8 6 5" xfId="40784" xr:uid="{00000000-0005-0000-0000-0000539F0000}"/>
    <cellStyle name="Notas 4 5 2 8 6 6" xfId="40785" xr:uid="{00000000-0005-0000-0000-0000549F0000}"/>
    <cellStyle name="Notas 4 5 2 8 7" xfId="40786" xr:uid="{00000000-0005-0000-0000-0000559F0000}"/>
    <cellStyle name="Notas 4 5 2 8 7 2" xfId="40787" xr:uid="{00000000-0005-0000-0000-0000569F0000}"/>
    <cellStyle name="Notas 4 5 2 8 7 3" xfId="40788" xr:uid="{00000000-0005-0000-0000-0000579F0000}"/>
    <cellStyle name="Notas 4 5 2 8 7 4" xfId="40789" xr:uid="{00000000-0005-0000-0000-0000589F0000}"/>
    <cellStyle name="Notas 4 5 2 8 7 5" xfId="40790" xr:uid="{00000000-0005-0000-0000-0000599F0000}"/>
    <cellStyle name="Notas 4 5 2 8 7 6" xfId="40791" xr:uid="{00000000-0005-0000-0000-00005A9F0000}"/>
    <cellStyle name="Notas 4 5 2 8 8" xfId="40792" xr:uid="{00000000-0005-0000-0000-00005B9F0000}"/>
    <cellStyle name="Notas 4 5 2 8 8 2" xfId="40793" xr:uid="{00000000-0005-0000-0000-00005C9F0000}"/>
    <cellStyle name="Notas 4 5 2 8 8 3" xfId="40794" xr:uid="{00000000-0005-0000-0000-00005D9F0000}"/>
    <cellStyle name="Notas 4 5 2 8 8 4" xfId="40795" xr:uid="{00000000-0005-0000-0000-00005E9F0000}"/>
    <cellStyle name="Notas 4 5 2 8 8 5" xfId="40796" xr:uid="{00000000-0005-0000-0000-00005F9F0000}"/>
    <cellStyle name="Notas 4 5 2 8 8 6" xfId="40797" xr:uid="{00000000-0005-0000-0000-0000609F0000}"/>
    <cellStyle name="Notas 4 5 2 8 9" xfId="40798" xr:uid="{00000000-0005-0000-0000-0000619F0000}"/>
    <cellStyle name="Notas 4 5 2 9" xfId="40799" xr:uid="{00000000-0005-0000-0000-0000629F0000}"/>
    <cellStyle name="Notas 4 5 2 9 2" xfId="40800" xr:uid="{00000000-0005-0000-0000-0000639F0000}"/>
    <cellStyle name="Notas 4 5 2 9 3" xfId="40801" xr:uid="{00000000-0005-0000-0000-0000649F0000}"/>
    <cellStyle name="Notas 4 5 2 9 4" xfId="40802" xr:uid="{00000000-0005-0000-0000-0000659F0000}"/>
    <cellStyle name="Notas 4 5 2 9 5" xfId="40803" xr:uid="{00000000-0005-0000-0000-0000669F0000}"/>
    <cellStyle name="Notas 4 5 2 9 6" xfId="40804" xr:uid="{00000000-0005-0000-0000-0000679F0000}"/>
    <cellStyle name="Notas 4 5 20" xfId="40805" xr:uid="{00000000-0005-0000-0000-0000689F0000}"/>
    <cellStyle name="Notas 4 5 21" xfId="40806" xr:uid="{00000000-0005-0000-0000-0000699F0000}"/>
    <cellStyle name="Notas 4 5 22" xfId="40807" xr:uid="{00000000-0005-0000-0000-00006A9F0000}"/>
    <cellStyle name="Notas 4 5 3" xfId="40808" xr:uid="{00000000-0005-0000-0000-00006B9F0000}"/>
    <cellStyle name="Notas 4 5 3 10" xfId="40809" xr:uid="{00000000-0005-0000-0000-00006C9F0000}"/>
    <cellStyle name="Notas 4 5 3 10 2" xfId="40810" xr:uid="{00000000-0005-0000-0000-00006D9F0000}"/>
    <cellStyle name="Notas 4 5 3 10 3" xfId="40811" xr:uid="{00000000-0005-0000-0000-00006E9F0000}"/>
    <cellStyle name="Notas 4 5 3 10 4" xfId="40812" xr:uid="{00000000-0005-0000-0000-00006F9F0000}"/>
    <cellStyle name="Notas 4 5 3 10 5" xfId="40813" xr:uid="{00000000-0005-0000-0000-0000709F0000}"/>
    <cellStyle name="Notas 4 5 3 10 6" xfId="40814" xr:uid="{00000000-0005-0000-0000-0000719F0000}"/>
    <cellStyle name="Notas 4 5 3 11" xfId="40815" xr:uid="{00000000-0005-0000-0000-0000729F0000}"/>
    <cellStyle name="Notas 4 5 3 11 2" xfId="40816" xr:uid="{00000000-0005-0000-0000-0000739F0000}"/>
    <cellStyle name="Notas 4 5 3 11 3" xfId="40817" xr:uid="{00000000-0005-0000-0000-0000749F0000}"/>
    <cellStyle name="Notas 4 5 3 11 4" xfId="40818" xr:uid="{00000000-0005-0000-0000-0000759F0000}"/>
    <cellStyle name="Notas 4 5 3 11 5" xfId="40819" xr:uid="{00000000-0005-0000-0000-0000769F0000}"/>
    <cellStyle name="Notas 4 5 3 11 6" xfId="40820" xr:uid="{00000000-0005-0000-0000-0000779F0000}"/>
    <cellStyle name="Notas 4 5 3 12" xfId="40821" xr:uid="{00000000-0005-0000-0000-0000789F0000}"/>
    <cellStyle name="Notas 4 5 3 12 2" xfId="40822" xr:uid="{00000000-0005-0000-0000-0000799F0000}"/>
    <cellStyle name="Notas 4 5 3 12 3" xfId="40823" xr:uid="{00000000-0005-0000-0000-00007A9F0000}"/>
    <cellStyle name="Notas 4 5 3 12 4" xfId="40824" xr:uid="{00000000-0005-0000-0000-00007B9F0000}"/>
    <cellStyle name="Notas 4 5 3 12 5" xfId="40825" xr:uid="{00000000-0005-0000-0000-00007C9F0000}"/>
    <cellStyle name="Notas 4 5 3 12 6" xfId="40826" xr:uid="{00000000-0005-0000-0000-00007D9F0000}"/>
    <cellStyle name="Notas 4 5 3 13" xfId="40827" xr:uid="{00000000-0005-0000-0000-00007E9F0000}"/>
    <cellStyle name="Notas 4 5 3 13 2" xfId="40828" xr:uid="{00000000-0005-0000-0000-00007F9F0000}"/>
    <cellStyle name="Notas 4 5 3 13 3" xfId="40829" xr:uid="{00000000-0005-0000-0000-0000809F0000}"/>
    <cellStyle name="Notas 4 5 3 13 4" xfId="40830" xr:uid="{00000000-0005-0000-0000-0000819F0000}"/>
    <cellStyle name="Notas 4 5 3 13 5" xfId="40831" xr:uid="{00000000-0005-0000-0000-0000829F0000}"/>
    <cellStyle name="Notas 4 5 3 13 6" xfId="40832" xr:uid="{00000000-0005-0000-0000-0000839F0000}"/>
    <cellStyle name="Notas 4 5 3 14" xfId="40833" xr:uid="{00000000-0005-0000-0000-0000849F0000}"/>
    <cellStyle name="Notas 4 5 3 14 2" xfId="40834" xr:uid="{00000000-0005-0000-0000-0000859F0000}"/>
    <cellStyle name="Notas 4 5 3 14 3" xfId="40835" xr:uid="{00000000-0005-0000-0000-0000869F0000}"/>
    <cellStyle name="Notas 4 5 3 14 4" xfId="40836" xr:uid="{00000000-0005-0000-0000-0000879F0000}"/>
    <cellStyle name="Notas 4 5 3 14 5" xfId="40837" xr:uid="{00000000-0005-0000-0000-0000889F0000}"/>
    <cellStyle name="Notas 4 5 3 14 6" xfId="40838" xr:uid="{00000000-0005-0000-0000-0000899F0000}"/>
    <cellStyle name="Notas 4 5 3 15" xfId="40839" xr:uid="{00000000-0005-0000-0000-00008A9F0000}"/>
    <cellStyle name="Notas 4 5 3 16" xfId="40840" xr:uid="{00000000-0005-0000-0000-00008B9F0000}"/>
    <cellStyle name="Notas 4 5 3 17" xfId="40841" xr:uid="{00000000-0005-0000-0000-00008C9F0000}"/>
    <cellStyle name="Notas 4 5 3 18" xfId="40842" xr:uid="{00000000-0005-0000-0000-00008D9F0000}"/>
    <cellStyle name="Notas 4 5 3 19" xfId="40843" xr:uid="{00000000-0005-0000-0000-00008E9F0000}"/>
    <cellStyle name="Notas 4 5 3 2" xfId="40844" xr:uid="{00000000-0005-0000-0000-00008F9F0000}"/>
    <cellStyle name="Notas 4 5 3 2 10" xfId="40845" xr:uid="{00000000-0005-0000-0000-0000909F0000}"/>
    <cellStyle name="Notas 4 5 3 2 11" xfId="40846" xr:uid="{00000000-0005-0000-0000-0000919F0000}"/>
    <cellStyle name="Notas 4 5 3 2 12" xfId="40847" xr:uid="{00000000-0005-0000-0000-0000929F0000}"/>
    <cellStyle name="Notas 4 5 3 2 13" xfId="40848" xr:uid="{00000000-0005-0000-0000-0000939F0000}"/>
    <cellStyle name="Notas 4 5 3 2 14" xfId="40849" xr:uid="{00000000-0005-0000-0000-0000949F0000}"/>
    <cellStyle name="Notas 4 5 3 2 2" xfId="40850" xr:uid="{00000000-0005-0000-0000-0000959F0000}"/>
    <cellStyle name="Notas 4 5 3 2 2 2" xfId="40851" xr:uid="{00000000-0005-0000-0000-0000969F0000}"/>
    <cellStyle name="Notas 4 5 3 2 2 3" xfId="40852" xr:uid="{00000000-0005-0000-0000-0000979F0000}"/>
    <cellStyle name="Notas 4 5 3 2 2 4" xfId="40853" xr:uid="{00000000-0005-0000-0000-0000989F0000}"/>
    <cellStyle name="Notas 4 5 3 2 2 5" xfId="40854" xr:uid="{00000000-0005-0000-0000-0000999F0000}"/>
    <cellStyle name="Notas 4 5 3 2 2 6" xfId="40855" xr:uid="{00000000-0005-0000-0000-00009A9F0000}"/>
    <cellStyle name="Notas 4 5 3 2 2 7" xfId="40856" xr:uid="{00000000-0005-0000-0000-00009B9F0000}"/>
    <cellStyle name="Notas 4 5 3 2 3" xfId="40857" xr:uid="{00000000-0005-0000-0000-00009C9F0000}"/>
    <cellStyle name="Notas 4 5 3 2 3 2" xfId="40858" xr:uid="{00000000-0005-0000-0000-00009D9F0000}"/>
    <cellStyle name="Notas 4 5 3 2 3 3" xfId="40859" xr:uid="{00000000-0005-0000-0000-00009E9F0000}"/>
    <cellStyle name="Notas 4 5 3 2 3 4" xfId="40860" xr:uid="{00000000-0005-0000-0000-00009F9F0000}"/>
    <cellStyle name="Notas 4 5 3 2 3 5" xfId="40861" xr:uid="{00000000-0005-0000-0000-0000A09F0000}"/>
    <cellStyle name="Notas 4 5 3 2 3 6" xfId="40862" xr:uid="{00000000-0005-0000-0000-0000A19F0000}"/>
    <cellStyle name="Notas 4 5 3 2 4" xfId="40863" xr:uid="{00000000-0005-0000-0000-0000A29F0000}"/>
    <cellStyle name="Notas 4 5 3 2 4 2" xfId="40864" xr:uid="{00000000-0005-0000-0000-0000A39F0000}"/>
    <cellStyle name="Notas 4 5 3 2 4 3" xfId="40865" xr:uid="{00000000-0005-0000-0000-0000A49F0000}"/>
    <cellStyle name="Notas 4 5 3 2 4 4" xfId="40866" xr:uid="{00000000-0005-0000-0000-0000A59F0000}"/>
    <cellStyle name="Notas 4 5 3 2 4 5" xfId="40867" xr:uid="{00000000-0005-0000-0000-0000A69F0000}"/>
    <cellStyle name="Notas 4 5 3 2 4 6" xfId="40868" xr:uid="{00000000-0005-0000-0000-0000A79F0000}"/>
    <cellStyle name="Notas 4 5 3 2 5" xfId="40869" xr:uid="{00000000-0005-0000-0000-0000A89F0000}"/>
    <cellStyle name="Notas 4 5 3 2 5 2" xfId="40870" xr:uid="{00000000-0005-0000-0000-0000A99F0000}"/>
    <cellStyle name="Notas 4 5 3 2 5 3" xfId="40871" xr:uid="{00000000-0005-0000-0000-0000AA9F0000}"/>
    <cellStyle name="Notas 4 5 3 2 5 4" xfId="40872" xr:uid="{00000000-0005-0000-0000-0000AB9F0000}"/>
    <cellStyle name="Notas 4 5 3 2 5 5" xfId="40873" xr:uid="{00000000-0005-0000-0000-0000AC9F0000}"/>
    <cellStyle name="Notas 4 5 3 2 5 6" xfId="40874" xr:uid="{00000000-0005-0000-0000-0000AD9F0000}"/>
    <cellStyle name="Notas 4 5 3 2 6" xfId="40875" xr:uid="{00000000-0005-0000-0000-0000AE9F0000}"/>
    <cellStyle name="Notas 4 5 3 2 6 2" xfId="40876" xr:uid="{00000000-0005-0000-0000-0000AF9F0000}"/>
    <cellStyle name="Notas 4 5 3 2 6 3" xfId="40877" xr:uid="{00000000-0005-0000-0000-0000B09F0000}"/>
    <cellStyle name="Notas 4 5 3 2 6 4" xfId="40878" xr:uid="{00000000-0005-0000-0000-0000B19F0000}"/>
    <cellStyle name="Notas 4 5 3 2 6 5" xfId="40879" xr:uid="{00000000-0005-0000-0000-0000B29F0000}"/>
    <cellStyle name="Notas 4 5 3 2 6 6" xfId="40880" xr:uid="{00000000-0005-0000-0000-0000B39F0000}"/>
    <cellStyle name="Notas 4 5 3 2 7" xfId="40881" xr:uid="{00000000-0005-0000-0000-0000B49F0000}"/>
    <cellStyle name="Notas 4 5 3 2 7 2" xfId="40882" xr:uid="{00000000-0005-0000-0000-0000B59F0000}"/>
    <cellStyle name="Notas 4 5 3 2 7 3" xfId="40883" xr:uid="{00000000-0005-0000-0000-0000B69F0000}"/>
    <cellStyle name="Notas 4 5 3 2 7 4" xfId="40884" xr:uid="{00000000-0005-0000-0000-0000B79F0000}"/>
    <cellStyle name="Notas 4 5 3 2 7 5" xfId="40885" xr:uid="{00000000-0005-0000-0000-0000B89F0000}"/>
    <cellStyle name="Notas 4 5 3 2 7 6" xfId="40886" xr:uid="{00000000-0005-0000-0000-0000B99F0000}"/>
    <cellStyle name="Notas 4 5 3 2 8" xfId="40887" xr:uid="{00000000-0005-0000-0000-0000BA9F0000}"/>
    <cellStyle name="Notas 4 5 3 2 8 2" xfId="40888" xr:uid="{00000000-0005-0000-0000-0000BB9F0000}"/>
    <cellStyle name="Notas 4 5 3 2 8 3" xfId="40889" xr:uid="{00000000-0005-0000-0000-0000BC9F0000}"/>
    <cellStyle name="Notas 4 5 3 2 8 4" xfId="40890" xr:uid="{00000000-0005-0000-0000-0000BD9F0000}"/>
    <cellStyle name="Notas 4 5 3 2 8 5" xfId="40891" xr:uid="{00000000-0005-0000-0000-0000BE9F0000}"/>
    <cellStyle name="Notas 4 5 3 2 8 6" xfId="40892" xr:uid="{00000000-0005-0000-0000-0000BF9F0000}"/>
    <cellStyle name="Notas 4 5 3 2 9" xfId="40893" xr:uid="{00000000-0005-0000-0000-0000C09F0000}"/>
    <cellStyle name="Notas 4 5 3 20" xfId="40894" xr:uid="{00000000-0005-0000-0000-0000C19F0000}"/>
    <cellStyle name="Notas 4 5 3 3" xfId="40895" xr:uid="{00000000-0005-0000-0000-0000C29F0000}"/>
    <cellStyle name="Notas 4 5 3 3 10" xfId="40896" xr:uid="{00000000-0005-0000-0000-0000C39F0000}"/>
    <cellStyle name="Notas 4 5 3 3 11" xfId="40897" xr:uid="{00000000-0005-0000-0000-0000C49F0000}"/>
    <cellStyle name="Notas 4 5 3 3 12" xfId="40898" xr:uid="{00000000-0005-0000-0000-0000C59F0000}"/>
    <cellStyle name="Notas 4 5 3 3 13" xfId="40899" xr:uid="{00000000-0005-0000-0000-0000C69F0000}"/>
    <cellStyle name="Notas 4 5 3 3 2" xfId="40900" xr:uid="{00000000-0005-0000-0000-0000C79F0000}"/>
    <cellStyle name="Notas 4 5 3 3 2 2" xfId="40901" xr:uid="{00000000-0005-0000-0000-0000C89F0000}"/>
    <cellStyle name="Notas 4 5 3 3 2 3" xfId="40902" xr:uid="{00000000-0005-0000-0000-0000C99F0000}"/>
    <cellStyle name="Notas 4 5 3 3 2 4" xfId="40903" xr:uid="{00000000-0005-0000-0000-0000CA9F0000}"/>
    <cellStyle name="Notas 4 5 3 3 2 5" xfId="40904" xr:uid="{00000000-0005-0000-0000-0000CB9F0000}"/>
    <cellStyle name="Notas 4 5 3 3 2 6" xfId="40905" xr:uid="{00000000-0005-0000-0000-0000CC9F0000}"/>
    <cellStyle name="Notas 4 5 3 3 3" xfId="40906" xr:uid="{00000000-0005-0000-0000-0000CD9F0000}"/>
    <cellStyle name="Notas 4 5 3 3 3 2" xfId="40907" xr:uid="{00000000-0005-0000-0000-0000CE9F0000}"/>
    <cellStyle name="Notas 4 5 3 3 3 3" xfId="40908" xr:uid="{00000000-0005-0000-0000-0000CF9F0000}"/>
    <cellStyle name="Notas 4 5 3 3 3 4" xfId="40909" xr:uid="{00000000-0005-0000-0000-0000D09F0000}"/>
    <cellStyle name="Notas 4 5 3 3 3 5" xfId="40910" xr:uid="{00000000-0005-0000-0000-0000D19F0000}"/>
    <cellStyle name="Notas 4 5 3 3 3 6" xfId="40911" xr:uid="{00000000-0005-0000-0000-0000D29F0000}"/>
    <cellStyle name="Notas 4 5 3 3 4" xfId="40912" xr:uid="{00000000-0005-0000-0000-0000D39F0000}"/>
    <cellStyle name="Notas 4 5 3 3 4 2" xfId="40913" xr:uid="{00000000-0005-0000-0000-0000D49F0000}"/>
    <cellStyle name="Notas 4 5 3 3 4 3" xfId="40914" xr:uid="{00000000-0005-0000-0000-0000D59F0000}"/>
    <cellStyle name="Notas 4 5 3 3 4 4" xfId="40915" xr:uid="{00000000-0005-0000-0000-0000D69F0000}"/>
    <cellStyle name="Notas 4 5 3 3 4 5" xfId="40916" xr:uid="{00000000-0005-0000-0000-0000D79F0000}"/>
    <cellStyle name="Notas 4 5 3 3 4 6" xfId="40917" xr:uid="{00000000-0005-0000-0000-0000D89F0000}"/>
    <cellStyle name="Notas 4 5 3 3 5" xfId="40918" xr:uid="{00000000-0005-0000-0000-0000D99F0000}"/>
    <cellStyle name="Notas 4 5 3 3 5 2" xfId="40919" xr:uid="{00000000-0005-0000-0000-0000DA9F0000}"/>
    <cellStyle name="Notas 4 5 3 3 5 3" xfId="40920" xr:uid="{00000000-0005-0000-0000-0000DB9F0000}"/>
    <cellStyle name="Notas 4 5 3 3 5 4" xfId="40921" xr:uid="{00000000-0005-0000-0000-0000DC9F0000}"/>
    <cellStyle name="Notas 4 5 3 3 5 5" xfId="40922" xr:uid="{00000000-0005-0000-0000-0000DD9F0000}"/>
    <cellStyle name="Notas 4 5 3 3 5 6" xfId="40923" xr:uid="{00000000-0005-0000-0000-0000DE9F0000}"/>
    <cellStyle name="Notas 4 5 3 3 6" xfId="40924" xr:uid="{00000000-0005-0000-0000-0000DF9F0000}"/>
    <cellStyle name="Notas 4 5 3 3 6 2" xfId="40925" xr:uid="{00000000-0005-0000-0000-0000E09F0000}"/>
    <cellStyle name="Notas 4 5 3 3 6 3" xfId="40926" xr:uid="{00000000-0005-0000-0000-0000E19F0000}"/>
    <cellStyle name="Notas 4 5 3 3 6 4" xfId="40927" xr:uid="{00000000-0005-0000-0000-0000E29F0000}"/>
    <cellStyle name="Notas 4 5 3 3 6 5" xfId="40928" xr:uid="{00000000-0005-0000-0000-0000E39F0000}"/>
    <cellStyle name="Notas 4 5 3 3 6 6" xfId="40929" xr:uid="{00000000-0005-0000-0000-0000E49F0000}"/>
    <cellStyle name="Notas 4 5 3 3 7" xfId="40930" xr:uid="{00000000-0005-0000-0000-0000E59F0000}"/>
    <cellStyle name="Notas 4 5 3 3 7 2" xfId="40931" xr:uid="{00000000-0005-0000-0000-0000E69F0000}"/>
    <cellStyle name="Notas 4 5 3 3 7 3" xfId="40932" xr:uid="{00000000-0005-0000-0000-0000E79F0000}"/>
    <cellStyle name="Notas 4 5 3 3 7 4" xfId="40933" xr:uid="{00000000-0005-0000-0000-0000E89F0000}"/>
    <cellStyle name="Notas 4 5 3 3 7 5" xfId="40934" xr:uid="{00000000-0005-0000-0000-0000E99F0000}"/>
    <cellStyle name="Notas 4 5 3 3 7 6" xfId="40935" xr:uid="{00000000-0005-0000-0000-0000EA9F0000}"/>
    <cellStyle name="Notas 4 5 3 3 8" xfId="40936" xr:uid="{00000000-0005-0000-0000-0000EB9F0000}"/>
    <cellStyle name="Notas 4 5 3 3 8 2" xfId="40937" xr:uid="{00000000-0005-0000-0000-0000EC9F0000}"/>
    <cellStyle name="Notas 4 5 3 3 8 3" xfId="40938" xr:uid="{00000000-0005-0000-0000-0000ED9F0000}"/>
    <cellStyle name="Notas 4 5 3 3 8 4" xfId="40939" xr:uid="{00000000-0005-0000-0000-0000EE9F0000}"/>
    <cellStyle name="Notas 4 5 3 3 8 5" xfId="40940" xr:uid="{00000000-0005-0000-0000-0000EF9F0000}"/>
    <cellStyle name="Notas 4 5 3 3 8 6" xfId="40941" xr:uid="{00000000-0005-0000-0000-0000F09F0000}"/>
    <cellStyle name="Notas 4 5 3 3 9" xfId="40942" xr:uid="{00000000-0005-0000-0000-0000F19F0000}"/>
    <cellStyle name="Notas 4 5 3 4" xfId="40943" xr:uid="{00000000-0005-0000-0000-0000F29F0000}"/>
    <cellStyle name="Notas 4 5 3 4 10" xfId="40944" xr:uid="{00000000-0005-0000-0000-0000F39F0000}"/>
    <cellStyle name="Notas 4 5 3 4 11" xfId="40945" xr:uid="{00000000-0005-0000-0000-0000F49F0000}"/>
    <cellStyle name="Notas 4 5 3 4 12" xfId="40946" xr:uid="{00000000-0005-0000-0000-0000F59F0000}"/>
    <cellStyle name="Notas 4 5 3 4 13" xfId="40947" xr:uid="{00000000-0005-0000-0000-0000F69F0000}"/>
    <cellStyle name="Notas 4 5 3 4 2" xfId="40948" xr:uid="{00000000-0005-0000-0000-0000F79F0000}"/>
    <cellStyle name="Notas 4 5 3 4 2 2" xfId="40949" xr:uid="{00000000-0005-0000-0000-0000F89F0000}"/>
    <cellStyle name="Notas 4 5 3 4 2 3" xfId="40950" xr:uid="{00000000-0005-0000-0000-0000F99F0000}"/>
    <cellStyle name="Notas 4 5 3 4 2 4" xfId="40951" xr:uid="{00000000-0005-0000-0000-0000FA9F0000}"/>
    <cellStyle name="Notas 4 5 3 4 2 5" xfId="40952" xr:uid="{00000000-0005-0000-0000-0000FB9F0000}"/>
    <cellStyle name="Notas 4 5 3 4 2 6" xfId="40953" xr:uid="{00000000-0005-0000-0000-0000FC9F0000}"/>
    <cellStyle name="Notas 4 5 3 4 3" xfId="40954" xr:uid="{00000000-0005-0000-0000-0000FD9F0000}"/>
    <cellStyle name="Notas 4 5 3 4 3 2" xfId="40955" xr:uid="{00000000-0005-0000-0000-0000FE9F0000}"/>
    <cellStyle name="Notas 4 5 3 4 3 3" xfId="40956" xr:uid="{00000000-0005-0000-0000-0000FF9F0000}"/>
    <cellStyle name="Notas 4 5 3 4 3 4" xfId="40957" xr:uid="{00000000-0005-0000-0000-000000A00000}"/>
    <cellStyle name="Notas 4 5 3 4 3 5" xfId="40958" xr:uid="{00000000-0005-0000-0000-000001A00000}"/>
    <cellStyle name="Notas 4 5 3 4 3 6" xfId="40959" xr:uid="{00000000-0005-0000-0000-000002A00000}"/>
    <cellStyle name="Notas 4 5 3 4 4" xfId="40960" xr:uid="{00000000-0005-0000-0000-000003A00000}"/>
    <cellStyle name="Notas 4 5 3 4 4 2" xfId="40961" xr:uid="{00000000-0005-0000-0000-000004A00000}"/>
    <cellStyle name="Notas 4 5 3 4 4 3" xfId="40962" xr:uid="{00000000-0005-0000-0000-000005A00000}"/>
    <cellStyle name="Notas 4 5 3 4 4 4" xfId="40963" xr:uid="{00000000-0005-0000-0000-000006A00000}"/>
    <cellStyle name="Notas 4 5 3 4 4 5" xfId="40964" xr:uid="{00000000-0005-0000-0000-000007A00000}"/>
    <cellStyle name="Notas 4 5 3 4 4 6" xfId="40965" xr:uid="{00000000-0005-0000-0000-000008A00000}"/>
    <cellStyle name="Notas 4 5 3 4 5" xfId="40966" xr:uid="{00000000-0005-0000-0000-000009A00000}"/>
    <cellStyle name="Notas 4 5 3 4 5 2" xfId="40967" xr:uid="{00000000-0005-0000-0000-00000AA00000}"/>
    <cellStyle name="Notas 4 5 3 4 5 3" xfId="40968" xr:uid="{00000000-0005-0000-0000-00000BA00000}"/>
    <cellStyle name="Notas 4 5 3 4 5 4" xfId="40969" xr:uid="{00000000-0005-0000-0000-00000CA00000}"/>
    <cellStyle name="Notas 4 5 3 4 5 5" xfId="40970" xr:uid="{00000000-0005-0000-0000-00000DA00000}"/>
    <cellStyle name="Notas 4 5 3 4 5 6" xfId="40971" xr:uid="{00000000-0005-0000-0000-00000EA00000}"/>
    <cellStyle name="Notas 4 5 3 4 6" xfId="40972" xr:uid="{00000000-0005-0000-0000-00000FA00000}"/>
    <cellStyle name="Notas 4 5 3 4 6 2" xfId="40973" xr:uid="{00000000-0005-0000-0000-000010A00000}"/>
    <cellStyle name="Notas 4 5 3 4 6 3" xfId="40974" xr:uid="{00000000-0005-0000-0000-000011A00000}"/>
    <cellStyle name="Notas 4 5 3 4 6 4" xfId="40975" xr:uid="{00000000-0005-0000-0000-000012A00000}"/>
    <cellStyle name="Notas 4 5 3 4 6 5" xfId="40976" xr:uid="{00000000-0005-0000-0000-000013A00000}"/>
    <cellStyle name="Notas 4 5 3 4 6 6" xfId="40977" xr:uid="{00000000-0005-0000-0000-000014A00000}"/>
    <cellStyle name="Notas 4 5 3 4 7" xfId="40978" xr:uid="{00000000-0005-0000-0000-000015A00000}"/>
    <cellStyle name="Notas 4 5 3 4 7 2" xfId="40979" xr:uid="{00000000-0005-0000-0000-000016A00000}"/>
    <cellStyle name="Notas 4 5 3 4 7 3" xfId="40980" xr:uid="{00000000-0005-0000-0000-000017A00000}"/>
    <cellStyle name="Notas 4 5 3 4 7 4" xfId="40981" xr:uid="{00000000-0005-0000-0000-000018A00000}"/>
    <cellStyle name="Notas 4 5 3 4 7 5" xfId="40982" xr:uid="{00000000-0005-0000-0000-000019A00000}"/>
    <cellStyle name="Notas 4 5 3 4 7 6" xfId="40983" xr:uid="{00000000-0005-0000-0000-00001AA00000}"/>
    <cellStyle name="Notas 4 5 3 4 8" xfId="40984" xr:uid="{00000000-0005-0000-0000-00001BA00000}"/>
    <cellStyle name="Notas 4 5 3 4 8 2" xfId="40985" xr:uid="{00000000-0005-0000-0000-00001CA00000}"/>
    <cellStyle name="Notas 4 5 3 4 8 3" xfId="40986" xr:uid="{00000000-0005-0000-0000-00001DA00000}"/>
    <cellStyle name="Notas 4 5 3 4 8 4" xfId="40987" xr:uid="{00000000-0005-0000-0000-00001EA00000}"/>
    <cellStyle name="Notas 4 5 3 4 8 5" xfId="40988" xr:uid="{00000000-0005-0000-0000-00001FA00000}"/>
    <cellStyle name="Notas 4 5 3 4 8 6" xfId="40989" xr:uid="{00000000-0005-0000-0000-000020A00000}"/>
    <cellStyle name="Notas 4 5 3 4 9" xfId="40990" xr:uid="{00000000-0005-0000-0000-000021A00000}"/>
    <cellStyle name="Notas 4 5 3 5" xfId="40991" xr:uid="{00000000-0005-0000-0000-000022A00000}"/>
    <cellStyle name="Notas 4 5 3 5 10" xfId="40992" xr:uid="{00000000-0005-0000-0000-000023A00000}"/>
    <cellStyle name="Notas 4 5 3 5 11" xfId="40993" xr:uid="{00000000-0005-0000-0000-000024A00000}"/>
    <cellStyle name="Notas 4 5 3 5 12" xfId="40994" xr:uid="{00000000-0005-0000-0000-000025A00000}"/>
    <cellStyle name="Notas 4 5 3 5 13" xfId="40995" xr:uid="{00000000-0005-0000-0000-000026A00000}"/>
    <cellStyle name="Notas 4 5 3 5 2" xfId="40996" xr:uid="{00000000-0005-0000-0000-000027A00000}"/>
    <cellStyle name="Notas 4 5 3 5 2 2" xfId="40997" xr:uid="{00000000-0005-0000-0000-000028A00000}"/>
    <cellStyle name="Notas 4 5 3 5 2 3" xfId="40998" xr:uid="{00000000-0005-0000-0000-000029A00000}"/>
    <cellStyle name="Notas 4 5 3 5 2 4" xfId="40999" xr:uid="{00000000-0005-0000-0000-00002AA00000}"/>
    <cellStyle name="Notas 4 5 3 5 2 5" xfId="41000" xr:uid="{00000000-0005-0000-0000-00002BA00000}"/>
    <cellStyle name="Notas 4 5 3 5 2 6" xfId="41001" xr:uid="{00000000-0005-0000-0000-00002CA00000}"/>
    <cellStyle name="Notas 4 5 3 5 3" xfId="41002" xr:uid="{00000000-0005-0000-0000-00002DA00000}"/>
    <cellStyle name="Notas 4 5 3 5 3 2" xfId="41003" xr:uid="{00000000-0005-0000-0000-00002EA00000}"/>
    <cellStyle name="Notas 4 5 3 5 3 3" xfId="41004" xr:uid="{00000000-0005-0000-0000-00002FA00000}"/>
    <cellStyle name="Notas 4 5 3 5 3 4" xfId="41005" xr:uid="{00000000-0005-0000-0000-000030A00000}"/>
    <cellStyle name="Notas 4 5 3 5 3 5" xfId="41006" xr:uid="{00000000-0005-0000-0000-000031A00000}"/>
    <cellStyle name="Notas 4 5 3 5 3 6" xfId="41007" xr:uid="{00000000-0005-0000-0000-000032A00000}"/>
    <cellStyle name="Notas 4 5 3 5 4" xfId="41008" xr:uid="{00000000-0005-0000-0000-000033A00000}"/>
    <cellStyle name="Notas 4 5 3 5 4 2" xfId="41009" xr:uid="{00000000-0005-0000-0000-000034A00000}"/>
    <cellStyle name="Notas 4 5 3 5 4 3" xfId="41010" xr:uid="{00000000-0005-0000-0000-000035A00000}"/>
    <cellStyle name="Notas 4 5 3 5 4 4" xfId="41011" xr:uid="{00000000-0005-0000-0000-000036A00000}"/>
    <cellStyle name="Notas 4 5 3 5 4 5" xfId="41012" xr:uid="{00000000-0005-0000-0000-000037A00000}"/>
    <cellStyle name="Notas 4 5 3 5 4 6" xfId="41013" xr:uid="{00000000-0005-0000-0000-000038A00000}"/>
    <cellStyle name="Notas 4 5 3 5 5" xfId="41014" xr:uid="{00000000-0005-0000-0000-000039A00000}"/>
    <cellStyle name="Notas 4 5 3 5 5 2" xfId="41015" xr:uid="{00000000-0005-0000-0000-00003AA00000}"/>
    <cellStyle name="Notas 4 5 3 5 5 3" xfId="41016" xr:uid="{00000000-0005-0000-0000-00003BA00000}"/>
    <cellStyle name="Notas 4 5 3 5 5 4" xfId="41017" xr:uid="{00000000-0005-0000-0000-00003CA00000}"/>
    <cellStyle name="Notas 4 5 3 5 5 5" xfId="41018" xr:uid="{00000000-0005-0000-0000-00003DA00000}"/>
    <cellStyle name="Notas 4 5 3 5 5 6" xfId="41019" xr:uid="{00000000-0005-0000-0000-00003EA00000}"/>
    <cellStyle name="Notas 4 5 3 5 6" xfId="41020" xr:uid="{00000000-0005-0000-0000-00003FA00000}"/>
    <cellStyle name="Notas 4 5 3 5 6 2" xfId="41021" xr:uid="{00000000-0005-0000-0000-000040A00000}"/>
    <cellStyle name="Notas 4 5 3 5 6 3" xfId="41022" xr:uid="{00000000-0005-0000-0000-000041A00000}"/>
    <cellStyle name="Notas 4 5 3 5 6 4" xfId="41023" xr:uid="{00000000-0005-0000-0000-000042A00000}"/>
    <cellStyle name="Notas 4 5 3 5 6 5" xfId="41024" xr:uid="{00000000-0005-0000-0000-000043A00000}"/>
    <cellStyle name="Notas 4 5 3 5 6 6" xfId="41025" xr:uid="{00000000-0005-0000-0000-000044A00000}"/>
    <cellStyle name="Notas 4 5 3 5 7" xfId="41026" xr:uid="{00000000-0005-0000-0000-000045A00000}"/>
    <cellStyle name="Notas 4 5 3 5 7 2" xfId="41027" xr:uid="{00000000-0005-0000-0000-000046A00000}"/>
    <cellStyle name="Notas 4 5 3 5 7 3" xfId="41028" xr:uid="{00000000-0005-0000-0000-000047A00000}"/>
    <cellStyle name="Notas 4 5 3 5 7 4" xfId="41029" xr:uid="{00000000-0005-0000-0000-000048A00000}"/>
    <cellStyle name="Notas 4 5 3 5 7 5" xfId="41030" xr:uid="{00000000-0005-0000-0000-000049A00000}"/>
    <cellStyle name="Notas 4 5 3 5 7 6" xfId="41031" xr:uid="{00000000-0005-0000-0000-00004AA00000}"/>
    <cellStyle name="Notas 4 5 3 5 8" xfId="41032" xr:uid="{00000000-0005-0000-0000-00004BA00000}"/>
    <cellStyle name="Notas 4 5 3 5 8 2" xfId="41033" xr:uid="{00000000-0005-0000-0000-00004CA00000}"/>
    <cellStyle name="Notas 4 5 3 5 8 3" xfId="41034" xr:uid="{00000000-0005-0000-0000-00004DA00000}"/>
    <cellStyle name="Notas 4 5 3 5 8 4" xfId="41035" xr:uid="{00000000-0005-0000-0000-00004EA00000}"/>
    <cellStyle name="Notas 4 5 3 5 8 5" xfId="41036" xr:uid="{00000000-0005-0000-0000-00004FA00000}"/>
    <cellStyle name="Notas 4 5 3 5 8 6" xfId="41037" xr:uid="{00000000-0005-0000-0000-000050A00000}"/>
    <cellStyle name="Notas 4 5 3 5 9" xfId="41038" xr:uid="{00000000-0005-0000-0000-000051A00000}"/>
    <cellStyle name="Notas 4 5 3 6" xfId="41039" xr:uid="{00000000-0005-0000-0000-000052A00000}"/>
    <cellStyle name="Notas 4 5 3 6 10" xfId="41040" xr:uid="{00000000-0005-0000-0000-000053A00000}"/>
    <cellStyle name="Notas 4 5 3 6 11" xfId="41041" xr:uid="{00000000-0005-0000-0000-000054A00000}"/>
    <cellStyle name="Notas 4 5 3 6 12" xfId="41042" xr:uid="{00000000-0005-0000-0000-000055A00000}"/>
    <cellStyle name="Notas 4 5 3 6 13" xfId="41043" xr:uid="{00000000-0005-0000-0000-000056A00000}"/>
    <cellStyle name="Notas 4 5 3 6 2" xfId="41044" xr:uid="{00000000-0005-0000-0000-000057A00000}"/>
    <cellStyle name="Notas 4 5 3 6 2 2" xfId="41045" xr:uid="{00000000-0005-0000-0000-000058A00000}"/>
    <cellStyle name="Notas 4 5 3 6 2 3" xfId="41046" xr:uid="{00000000-0005-0000-0000-000059A00000}"/>
    <cellStyle name="Notas 4 5 3 6 2 4" xfId="41047" xr:uid="{00000000-0005-0000-0000-00005AA00000}"/>
    <cellStyle name="Notas 4 5 3 6 2 5" xfId="41048" xr:uid="{00000000-0005-0000-0000-00005BA00000}"/>
    <cellStyle name="Notas 4 5 3 6 2 6" xfId="41049" xr:uid="{00000000-0005-0000-0000-00005CA00000}"/>
    <cellStyle name="Notas 4 5 3 6 3" xfId="41050" xr:uid="{00000000-0005-0000-0000-00005DA00000}"/>
    <cellStyle name="Notas 4 5 3 6 3 2" xfId="41051" xr:uid="{00000000-0005-0000-0000-00005EA00000}"/>
    <cellStyle name="Notas 4 5 3 6 3 3" xfId="41052" xr:uid="{00000000-0005-0000-0000-00005FA00000}"/>
    <cellStyle name="Notas 4 5 3 6 3 4" xfId="41053" xr:uid="{00000000-0005-0000-0000-000060A00000}"/>
    <cellStyle name="Notas 4 5 3 6 3 5" xfId="41054" xr:uid="{00000000-0005-0000-0000-000061A00000}"/>
    <cellStyle name="Notas 4 5 3 6 3 6" xfId="41055" xr:uid="{00000000-0005-0000-0000-000062A00000}"/>
    <cellStyle name="Notas 4 5 3 6 4" xfId="41056" xr:uid="{00000000-0005-0000-0000-000063A00000}"/>
    <cellStyle name="Notas 4 5 3 6 4 2" xfId="41057" xr:uid="{00000000-0005-0000-0000-000064A00000}"/>
    <cellStyle name="Notas 4 5 3 6 4 3" xfId="41058" xr:uid="{00000000-0005-0000-0000-000065A00000}"/>
    <cellStyle name="Notas 4 5 3 6 4 4" xfId="41059" xr:uid="{00000000-0005-0000-0000-000066A00000}"/>
    <cellStyle name="Notas 4 5 3 6 4 5" xfId="41060" xr:uid="{00000000-0005-0000-0000-000067A00000}"/>
    <cellStyle name="Notas 4 5 3 6 4 6" xfId="41061" xr:uid="{00000000-0005-0000-0000-000068A00000}"/>
    <cellStyle name="Notas 4 5 3 6 5" xfId="41062" xr:uid="{00000000-0005-0000-0000-000069A00000}"/>
    <cellStyle name="Notas 4 5 3 6 5 2" xfId="41063" xr:uid="{00000000-0005-0000-0000-00006AA00000}"/>
    <cellStyle name="Notas 4 5 3 6 5 3" xfId="41064" xr:uid="{00000000-0005-0000-0000-00006BA00000}"/>
    <cellStyle name="Notas 4 5 3 6 5 4" xfId="41065" xr:uid="{00000000-0005-0000-0000-00006CA00000}"/>
    <cellStyle name="Notas 4 5 3 6 5 5" xfId="41066" xr:uid="{00000000-0005-0000-0000-00006DA00000}"/>
    <cellStyle name="Notas 4 5 3 6 5 6" xfId="41067" xr:uid="{00000000-0005-0000-0000-00006EA00000}"/>
    <cellStyle name="Notas 4 5 3 6 6" xfId="41068" xr:uid="{00000000-0005-0000-0000-00006FA00000}"/>
    <cellStyle name="Notas 4 5 3 6 6 2" xfId="41069" xr:uid="{00000000-0005-0000-0000-000070A00000}"/>
    <cellStyle name="Notas 4 5 3 6 6 3" xfId="41070" xr:uid="{00000000-0005-0000-0000-000071A00000}"/>
    <cellStyle name="Notas 4 5 3 6 6 4" xfId="41071" xr:uid="{00000000-0005-0000-0000-000072A00000}"/>
    <cellStyle name="Notas 4 5 3 6 6 5" xfId="41072" xr:uid="{00000000-0005-0000-0000-000073A00000}"/>
    <cellStyle name="Notas 4 5 3 6 6 6" xfId="41073" xr:uid="{00000000-0005-0000-0000-000074A00000}"/>
    <cellStyle name="Notas 4 5 3 6 7" xfId="41074" xr:uid="{00000000-0005-0000-0000-000075A00000}"/>
    <cellStyle name="Notas 4 5 3 6 7 2" xfId="41075" xr:uid="{00000000-0005-0000-0000-000076A00000}"/>
    <cellStyle name="Notas 4 5 3 6 7 3" xfId="41076" xr:uid="{00000000-0005-0000-0000-000077A00000}"/>
    <cellStyle name="Notas 4 5 3 6 7 4" xfId="41077" xr:uid="{00000000-0005-0000-0000-000078A00000}"/>
    <cellStyle name="Notas 4 5 3 6 7 5" xfId="41078" xr:uid="{00000000-0005-0000-0000-000079A00000}"/>
    <cellStyle name="Notas 4 5 3 6 7 6" xfId="41079" xr:uid="{00000000-0005-0000-0000-00007AA00000}"/>
    <cellStyle name="Notas 4 5 3 6 8" xfId="41080" xr:uid="{00000000-0005-0000-0000-00007BA00000}"/>
    <cellStyle name="Notas 4 5 3 6 8 2" xfId="41081" xr:uid="{00000000-0005-0000-0000-00007CA00000}"/>
    <cellStyle name="Notas 4 5 3 6 8 3" xfId="41082" xr:uid="{00000000-0005-0000-0000-00007DA00000}"/>
    <cellStyle name="Notas 4 5 3 6 8 4" xfId="41083" xr:uid="{00000000-0005-0000-0000-00007EA00000}"/>
    <cellStyle name="Notas 4 5 3 6 8 5" xfId="41084" xr:uid="{00000000-0005-0000-0000-00007FA00000}"/>
    <cellStyle name="Notas 4 5 3 6 8 6" xfId="41085" xr:uid="{00000000-0005-0000-0000-000080A00000}"/>
    <cellStyle name="Notas 4 5 3 6 9" xfId="41086" xr:uid="{00000000-0005-0000-0000-000081A00000}"/>
    <cellStyle name="Notas 4 5 3 7" xfId="41087" xr:uid="{00000000-0005-0000-0000-000082A00000}"/>
    <cellStyle name="Notas 4 5 3 7 10" xfId="41088" xr:uid="{00000000-0005-0000-0000-000083A00000}"/>
    <cellStyle name="Notas 4 5 3 7 11" xfId="41089" xr:uid="{00000000-0005-0000-0000-000084A00000}"/>
    <cellStyle name="Notas 4 5 3 7 12" xfId="41090" xr:uid="{00000000-0005-0000-0000-000085A00000}"/>
    <cellStyle name="Notas 4 5 3 7 13" xfId="41091" xr:uid="{00000000-0005-0000-0000-000086A00000}"/>
    <cellStyle name="Notas 4 5 3 7 2" xfId="41092" xr:uid="{00000000-0005-0000-0000-000087A00000}"/>
    <cellStyle name="Notas 4 5 3 7 2 2" xfId="41093" xr:uid="{00000000-0005-0000-0000-000088A00000}"/>
    <cellStyle name="Notas 4 5 3 7 2 3" xfId="41094" xr:uid="{00000000-0005-0000-0000-000089A00000}"/>
    <cellStyle name="Notas 4 5 3 7 2 4" xfId="41095" xr:uid="{00000000-0005-0000-0000-00008AA00000}"/>
    <cellStyle name="Notas 4 5 3 7 2 5" xfId="41096" xr:uid="{00000000-0005-0000-0000-00008BA00000}"/>
    <cellStyle name="Notas 4 5 3 7 2 6" xfId="41097" xr:uid="{00000000-0005-0000-0000-00008CA00000}"/>
    <cellStyle name="Notas 4 5 3 7 3" xfId="41098" xr:uid="{00000000-0005-0000-0000-00008DA00000}"/>
    <cellStyle name="Notas 4 5 3 7 3 2" xfId="41099" xr:uid="{00000000-0005-0000-0000-00008EA00000}"/>
    <cellStyle name="Notas 4 5 3 7 3 3" xfId="41100" xr:uid="{00000000-0005-0000-0000-00008FA00000}"/>
    <cellStyle name="Notas 4 5 3 7 3 4" xfId="41101" xr:uid="{00000000-0005-0000-0000-000090A00000}"/>
    <cellStyle name="Notas 4 5 3 7 3 5" xfId="41102" xr:uid="{00000000-0005-0000-0000-000091A00000}"/>
    <cellStyle name="Notas 4 5 3 7 3 6" xfId="41103" xr:uid="{00000000-0005-0000-0000-000092A00000}"/>
    <cellStyle name="Notas 4 5 3 7 4" xfId="41104" xr:uid="{00000000-0005-0000-0000-000093A00000}"/>
    <cellStyle name="Notas 4 5 3 7 4 2" xfId="41105" xr:uid="{00000000-0005-0000-0000-000094A00000}"/>
    <cellStyle name="Notas 4 5 3 7 4 3" xfId="41106" xr:uid="{00000000-0005-0000-0000-000095A00000}"/>
    <cellStyle name="Notas 4 5 3 7 4 4" xfId="41107" xr:uid="{00000000-0005-0000-0000-000096A00000}"/>
    <cellStyle name="Notas 4 5 3 7 4 5" xfId="41108" xr:uid="{00000000-0005-0000-0000-000097A00000}"/>
    <cellStyle name="Notas 4 5 3 7 4 6" xfId="41109" xr:uid="{00000000-0005-0000-0000-000098A00000}"/>
    <cellStyle name="Notas 4 5 3 7 5" xfId="41110" xr:uid="{00000000-0005-0000-0000-000099A00000}"/>
    <cellStyle name="Notas 4 5 3 7 5 2" xfId="41111" xr:uid="{00000000-0005-0000-0000-00009AA00000}"/>
    <cellStyle name="Notas 4 5 3 7 5 3" xfId="41112" xr:uid="{00000000-0005-0000-0000-00009BA00000}"/>
    <cellStyle name="Notas 4 5 3 7 5 4" xfId="41113" xr:uid="{00000000-0005-0000-0000-00009CA00000}"/>
    <cellStyle name="Notas 4 5 3 7 5 5" xfId="41114" xr:uid="{00000000-0005-0000-0000-00009DA00000}"/>
    <cellStyle name="Notas 4 5 3 7 5 6" xfId="41115" xr:uid="{00000000-0005-0000-0000-00009EA00000}"/>
    <cellStyle name="Notas 4 5 3 7 6" xfId="41116" xr:uid="{00000000-0005-0000-0000-00009FA00000}"/>
    <cellStyle name="Notas 4 5 3 7 6 2" xfId="41117" xr:uid="{00000000-0005-0000-0000-0000A0A00000}"/>
    <cellStyle name="Notas 4 5 3 7 6 3" xfId="41118" xr:uid="{00000000-0005-0000-0000-0000A1A00000}"/>
    <cellStyle name="Notas 4 5 3 7 6 4" xfId="41119" xr:uid="{00000000-0005-0000-0000-0000A2A00000}"/>
    <cellStyle name="Notas 4 5 3 7 6 5" xfId="41120" xr:uid="{00000000-0005-0000-0000-0000A3A00000}"/>
    <cellStyle name="Notas 4 5 3 7 6 6" xfId="41121" xr:uid="{00000000-0005-0000-0000-0000A4A00000}"/>
    <cellStyle name="Notas 4 5 3 7 7" xfId="41122" xr:uid="{00000000-0005-0000-0000-0000A5A00000}"/>
    <cellStyle name="Notas 4 5 3 7 7 2" xfId="41123" xr:uid="{00000000-0005-0000-0000-0000A6A00000}"/>
    <cellStyle name="Notas 4 5 3 7 7 3" xfId="41124" xr:uid="{00000000-0005-0000-0000-0000A7A00000}"/>
    <cellStyle name="Notas 4 5 3 7 7 4" xfId="41125" xr:uid="{00000000-0005-0000-0000-0000A8A00000}"/>
    <cellStyle name="Notas 4 5 3 7 7 5" xfId="41126" xr:uid="{00000000-0005-0000-0000-0000A9A00000}"/>
    <cellStyle name="Notas 4 5 3 7 7 6" xfId="41127" xr:uid="{00000000-0005-0000-0000-0000AAA00000}"/>
    <cellStyle name="Notas 4 5 3 7 8" xfId="41128" xr:uid="{00000000-0005-0000-0000-0000ABA00000}"/>
    <cellStyle name="Notas 4 5 3 7 8 2" xfId="41129" xr:uid="{00000000-0005-0000-0000-0000ACA00000}"/>
    <cellStyle name="Notas 4 5 3 7 8 3" xfId="41130" xr:uid="{00000000-0005-0000-0000-0000ADA00000}"/>
    <cellStyle name="Notas 4 5 3 7 8 4" xfId="41131" xr:uid="{00000000-0005-0000-0000-0000AEA00000}"/>
    <cellStyle name="Notas 4 5 3 7 8 5" xfId="41132" xr:uid="{00000000-0005-0000-0000-0000AFA00000}"/>
    <cellStyle name="Notas 4 5 3 7 8 6" xfId="41133" xr:uid="{00000000-0005-0000-0000-0000B0A00000}"/>
    <cellStyle name="Notas 4 5 3 7 9" xfId="41134" xr:uid="{00000000-0005-0000-0000-0000B1A00000}"/>
    <cellStyle name="Notas 4 5 3 8" xfId="41135" xr:uid="{00000000-0005-0000-0000-0000B2A00000}"/>
    <cellStyle name="Notas 4 5 3 8 2" xfId="41136" xr:uid="{00000000-0005-0000-0000-0000B3A00000}"/>
    <cellStyle name="Notas 4 5 3 8 3" xfId="41137" xr:uid="{00000000-0005-0000-0000-0000B4A00000}"/>
    <cellStyle name="Notas 4 5 3 8 4" xfId="41138" xr:uid="{00000000-0005-0000-0000-0000B5A00000}"/>
    <cellStyle name="Notas 4 5 3 8 5" xfId="41139" xr:uid="{00000000-0005-0000-0000-0000B6A00000}"/>
    <cellStyle name="Notas 4 5 3 8 6" xfId="41140" xr:uid="{00000000-0005-0000-0000-0000B7A00000}"/>
    <cellStyle name="Notas 4 5 3 9" xfId="41141" xr:uid="{00000000-0005-0000-0000-0000B8A00000}"/>
    <cellStyle name="Notas 4 5 3 9 2" xfId="41142" xr:uid="{00000000-0005-0000-0000-0000B9A00000}"/>
    <cellStyle name="Notas 4 5 3 9 3" xfId="41143" xr:uid="{00000000-0005-0000-0000-0000BAA00000}"/>
    <cellStyle name="Notas 4 5 3 9 4" xfId="41144" xr:uid="{00000000-0005-0000-0000-0000BBA00000}"/>
    <cellStyle name="Notas 4 5 3 9 5" xfId="41145" xr:uid="{00000000-0005-0000-0000-0000BCA00000}"/>
    <cellStyle name="Notas 4 5 3 9 6" xfId="41146" xr:uid="{00000000-0005-0000-0000-0000BDA00000}"/>
    <cellStyle name="Notas 4 5 4" xfId="41147" xr:uid="{00000000-0005-0000-0000-0000BEA00000}"/>
    <cellStyle name="Notas 4 5 4 10" xfId="41148" xr:uid="{00000000-0005-0000-0000-0000BFA00000}"/>
    <cellStyle name="Notas 4 5 4 11" xfId="41149" xr:uid="{00000000-0005-0000-0000-0000C0A00000}"/>
    <cellStyle name="Notas 4 5 4 12" xfId="41150" xr:uid="{00000000-0005-0000-0000-0000C1A00000}"/>
    <cellStyle name="Notas 4 5 4 13" xfId="41151" xr:uid="{00000000-0005-0000-0000-0000C2A00000}"/>
    <cellStyle name="Notas 4 5 4 14" xfId="41152" xr:uid="{00000000-0005-0000-0000-0000C3A00000}"/>
    <cellStyle name="Notas 4 5 4 15" xfId="41153" xr:uid="{00000000-0005-0000-0000-0000C4A00000}"/>
    <cellStyle name="Notas 4 5 4 2" xfId="41154" xr:uid="{00000000-0005-0000-0000-0000C5A00000}"/>
    <cellStyle name="Notas 4 5 4 2 10" xfId="41155" xr:uid="{00000000-0005-0000-0000-0000C6A00000}"/>
    <cellStyle name="Notas 4 5 4 2 11" xfId="41156" xr:uid="{00000000-0005-0000-0000-0000C7A00000}"/>
    <cellStyle name="Notas 4 5 4 2 12" xfId="41157" xr:uid="{00000000-0005-0000-0000-0000C8A00000}"/>
    <cellStyle name="Notas 4 5 4 2 13" xfId="41158" xr:uid="{00000000-0005-0000-0000-0000C9A00000}"/>
    <cellStyle name="Notas 4 5 4 2 14" xfId="41159" xr:uid="{00000000-0005-0000-0000-0000CAA00000}"/>
    <cellStyle name="Notas 4 5 4 2 2" xfId="41160" xr:uid="{00000000-0005-0000-0000-0000CBA00000}"/>
    <cellStyle name="Notas 4 5 4 2 2 2" xfId="41161" xr:uid="{00000000-0005-0000-0000-0000CCA00000}"/>
    <cellStyle name="Notas 4 5 4 2 2 3" xfId="41162" xr:uid="{00000000-0005-0000-0000-0000CDA00000}"/>
    <cellStyle name="Notas 4 5 4 2 2 4" xfId="41163" xr:uid="{00000000-0005-0000-0000-0000CEA00000}"/>
    <cellStyle name="Notas 4 5 4 2 2 5" xfId="41164" xr:uid="{00000000-0005-0000-0000-0000CFA00000}"/>
    <cellStyle name="Notas 4 5 4 2 2 6" xfId="41165" xr:uid="{00000000-0005-0000-0000-0000D0A00000}"/>
    <cellStyle name="Notas 4 5 4 2 3" xfId="41166" xr:uid="{00000000-0005-0000-0000-0000D1A00000}"/>
    <cellStyle name="Notas 4 5 4 2 3 2" xfId="41167" xr:uid="{00000000-0005-0000-0000-0000D2A00000}"/>
    <cellStyle name="Notas 4 5 4 2 3 3" xfId="41168" xr:uid="{00000000-0005-0000-0000-0000D3A00000}"/>
    <cellStyle name="Notas 4 5 4 2 3 4" xfId="41169" xr:uid="{00000000-0005-0000-0000-0000D4A00000}"/>
    <cellStyle name="Notas 4 5 4 2 3 5" xfId="41170" xr:uid="{00000000-0005-0000-0000-0000D5A00000}"/>
    <cellStyle name="Notas 4 5 4 2 3 6" xfId="41171" xr:uid="{00000000-0005-0000-0000-0000D6A00000}"/>
    <cellStyle name="Notas 4 5 4 2 4" xfId="41172" xr:uid="{00000000-0005-0000-0000-0000D7A00000}"/>
    <cellStyle name="Notas 4 5 4 2 4 2" xfId="41173" xr:uid="{00000000-0005-0000-0000-0000D8A00000}"/>
    <cellStyle name="Notas 4 5 4 2 4 3" xfId="41174" xr:uid="{00000000-0005-0000-0000-0000D9A00000}"/>
    <cellStyle name="Notas 4 5 4 2 4 4" xfId="41175" xr:uid="{00000000-0005-0000-0000-0000DAA00000}"/>
    <cellStyle name="Notas 4 5 4 2 4 5" xfId="41176" xr:uid="{00000000-0005-0000-0000-0000DBA00000}"/>
    <cellStyle name="Notas 4 5 4 2 4 6" xfId="41177" xr:uid="{00000000-0005-0000-0000-0000DCA00000}"/>
    <cellStyle name="Notas 4 5 4 2 5" xfId="41178" xr:uid="{00000000-0005-0000-0000-0000DDA00000}"/>
    <cellStyle name="Notas 4 5 4 2 5 2" xfId="41179" xr:uid="{00000000-0005-0000-0000-0000DEA00000}"/>
    <cellStyle name="Notas 4 5 4 2 5 3" xfId="41180" xr:uid="{00000000-0005-0000-0000-0000DFA00000}"/>
    <cellStyle name="Notas 4 5 4 2 5 4" xfId="41181" xr:uid="{00000000-0005-0000-0000-0000E0A00000}"/>
    <cellStyle name="Notas 4 5 4 2 5 5" xfId="41182" xr:uid="{00000000-0005-0000-0000-0000E1A00000}"/>
    <cellStyle name="Notas 4 5 4 2 5 6" xfId="41183" xr:uid="{00000000-0005-0000-0000-0000E2A00000}"/>
    <cellStyle name="Notas 4 5 4 2 6" xfId="41184" xr:uid="{00000000-0005-0000-0000-0000E3A00000}"/>
    <cellStyle name="Notas 4 5 4 2 6 2" xfId="41185" xr:uid="{00000000-0005-0000-0000-0000E4A00000}"/>
    <cellStyle name="Notas 4 5 4 2 6 3" xfId="41186" xr:uid="{00000000-0005-0000-0000-0000E5A00000}"/>
    <cellStyle name="Notas 4 5 4 2 6 4" xfId="41187" xr:uid="{00000000-0005-0000-0000-0000E6A00000}"/>
    <cellStyle name="Notas 4 5 4 2 6 5" xfId="41188" xr:uid="{00000000-0005-0000-0000-0000E7A00000}"/>
    <cellStyle name="Notas 4 5 4 2 6 6" xfId="41189" xr:uid="{00000000-0005-0000-0000-0000E8A00000}"/>
    <cellStyle name="Notas 4 5 4 2 7" xfId="41190" xr:uid="{00000000-0005-0000-0000-0000E9A00000}"/>
    <cellStyle name="Notas 4 5 4 2 7 2" xfId="41191" xr:uid="{00000000-0005-0000-0000-0000EAA00000}"/>
    <cellStyle name="Notas 4 5 4 2 7 3" xfId="41192" xr:uid="{00000000-0005-0000-0000-0000EBA00000}"/>
    <cellStyle name="Notas 4 5 4 2 7 4" xfId="41193" xr:uid="{00000000-0005-0000-0000-0000ECA00000}"/>
    <cellStyle name="Notas 4 5 4 2 7 5" xfId="41194" xr:uid="{00000000-0005-0000-0000-0000EDA00000}"/>
    <cellStyle name="Notas 4 5 4 2 7 6" xfId="41195" xr:uid="{00000000-0005-0000-0000-0000EEA00000}"/>
    <cellStyle name="Notas 4 5 4 2 8" xfId="41196" xr:uid="{00000000-0005-0000-0000-0000EFA00000}"/>
    <cellStyle name="Notas 4 5 4 2 8 2" xfId="41197" xr:uid="{00000000-0005-0000-0000-0000F0A00000}"/>
    <cellStyle name="Notas 4 5 4 2 8 3" xfId="41198" xr:uid="{00000000-0005-0000-0000-0000F1A00000}"/>
    <cellStyle name="Notas 4 5 4 2 8 4" xfId="41199" xr:uid="{00000000-0005-0000-0000-0000F2A00000}"/>
    <cellStyle name="Notas 4 5 4 2 8 5" xfId="41200" xr:uid="{00000000-0005-0000-0000-0000F3A00000}"/>
    <cellStyle name="Notas 4 5 4 2 8 6" xfId="41201" xr:uid="{00000000-0005-0000-0000-0000F4A00000}"/>
    <cellStyle name="Notas 4 5 4 2 9" xfId="41202" xr:uid="{00000000-0005-0000-0000-0000F5A00000}"/>
    <cellStyle name="Notas 4 5 4 3" xfId="41203" xr:uid="{00000000-0005-0000-0000-0000F6A00000}"/>
    <cellStyle name="Notas 4 5 4 3 2" xfId="41204" xr:uid="{00000000-0005-0000-0000-0000F7A00000}"/>
    <cellStyle name="Notas 4 5 4 3 2 2" xfId="41205" xr:uid="{00000000-0005-0000-0000-0000F8A00000}"/>
    <cellStyle name="Notas 4 5 4 3 2 3" xfId="41206" xr:uid="{00000000-0005-0000-0000-0000F9A00000}"/>
    <cellStyle name="Notas 4 5 4 3 2 4" xfId="41207" xr:uid="{00000000-0005-0000-0000-0000FAA00000}"/>
    <cellStyle name="Notas 4 5 4 3 3" xfId="41208" xr:uid="{00000000-0005-0000-0000-0000FBA00000}"/>
    <cellStyle name="Notas 4 5 4 3 4" xfId="41209" xr:uid="{00000000-0005-0000-0000-0000FCA00000}"/>
    <cellStyle name="Notas 4 5 4 3 5" xfId="41210" xr:uid="{00000000-0005-0000-0000-0000FDA00000}"/>
    <cellStyle name="Notas 4 5 4 3 6" xfId="41211" xr:uid="{00000000-0005-0000-0000-0000FEA00000}"/>
    <cellStyle name="Notas 4 5 4 3 7" xfId="41212" xr:uid="{00000000-0005-0000-0000-0000FFA00000}"/>
    <cellStyle name="Notas 4 5 4 4" xfId="41213" xr:uid="{00000000-0005-0000-0000-000000A10000}"/>
    <cellStyle name="Notas 4 5 4 4 2" xfId="41214" xr:uid="{00000000-0005-0000-0000-000001A10000}"/>
    <cellStyle name="Notas 4 5 4 4 2 2" xfId="41215" xr:uid="{00000000-0005-0000-0000-000002A10000}"/>
    <cellStyle name="Notas 4 5 4 4 3" xfId="41216" xr:uid="{00000000-0005-0000-0000-000003A10000}"/>
    <cellStyle name="Notas 4 5 4 4 4" xfId="41217" xr:uid="{00000000-0005-0000-0000-000004A10000}"/>
    <cellStyle name="Notas 4 5 4 4 5" xfId="41218" xr:uid="{00000000-0005-0000-0000-000005A10000}"/>
    <cellStyle name="Notas 4 5 4 4 6" xfId="41219" xr:uid="{00000000-0005-0000-0000-000006A10000}"/>
    <cellStyle name="Notas 4 5 4 4 7" xfId="41220" xr:uid="{00000000-0005-0000-0000-000007A10000}"/>
    <cellStyle name="Notas 4 5 4 5" xfId="41221" xr:uid="{00000000-0005-0000-0000-000008A10000}"/>
    <cellStyle name="Notas 4 5 4 5 2" xfId="41222" xr:uid="{00000000-0005-0000-0000-000009A10000}"/>
    <cellStyle name="Notas 4 5 4 5 3" xfId="41223" xr:uid="{00000000-0005-0000-0000-00000AA10000}"/>
    <cellStyle name="Notas 4 5 4 5 4" xfId="41224" xr:uid="{00000000-0005-0000-0000-00000BA10000}"/>
    <cellStyle name="Notas 4 5 4 5 5" xfId="41225" xr:uid="{00000000-0005-0000-0000-00000CA10000}"/>
    <cellStyle name="Notas 4 5 4 5 6" xfId="41226" xr:uid="{00000000-0005-0000-0000-00000DA10000}"/>
    <cellStyle name="Notas 4 5 4 6" xfId="41227" xr:uid="{00000000-0005-0000-0000-00000EA10000}"/>
    <cellStyle name="Notas 4 5 4 6 2" xfId="41228" xr:uid="{00000000-0005-0000-0000-00000FA10000}"/>
    <cellStyle name="Notas 4 5 4 6 3" xfId="41229" xr:uid="{00000000-0005-0000-0000-000010A10000}"/>
    <cellStyle name="Notas 4 5 4 6 4" xfId="41230" xr:uid="{00000000-0005-0000-0000-000011A10000}"/>
    <cellStyle name="Notas 4 5 4 6 5" xfId="41231" xr:uid="{00000000-0005-0000-0000-000012A10000}"/>
    <cellStyle name="Notas 4 5 4 6 6" xfId="41232" xr:uid="{00000000-0005-0000-0000-000013A10000}"/>
    <cellStyle name="Notas 4 5 4 7" xfId="41233" xr:uid="{00000000-0005-0000-0000-000014A10000}"/>
    <cellStyle name="Notas 4 5 4 7 2" xfId="41234" xr:uid="{00000000-0005-0000-0000-000015A10000}"/>
    <cellStyle name="Notas 4 5 4 7 3" xfId="41235" xr:uid="{00000000-0005-0000-0000-000016A10000}"/>
    <cellStyle name="Notas 4 5 4 7 4" xfId="41236" xr:uid="{00000000-0005-0000-0000-000017A10000}"/>
    <cellStyle name="Notas 4 5 4 7 5" xfId="41237" xr:uid="{00000000-0005-0000-0000-000018A10000}"/>
    <cellStyle name="Notas 4 5 4 7 6" xfId="41238" xr:uid="{00000000-0005-0000-0000-000019A10000}"/>
    <cellStyle name="Notas 4 5 4 8" xfId="41239" xr:uid="{00000000-0005-0000-0000-00001AA10000}"/>
    <cellStyle name="Notas 4 5 4 8 2" xfId="41240" xr:uid="{00000000-0005-0000-0000-00001BA10000}"/>
    <cellStyle name="Notas 4 5 4 8 3" xfId="41241" xr:uid="{00000000-0005-0000-0000-00001CA10000}"/>
    <cellStyle name="Notas 4 5 4 8 4" xfId="41242" xr:uid="{00000000-0005-0000-0000-00001DA10000}"/>
    <cellStyle name="Notas 4 5 4 8 5" xfId="41243" xr:uid="{00000000-0005-0000-0000-00001EA10000}"/>
    <cellStyle name="Notas 4 5 4 8 6" xfId="41244" xr:uid="{00000000-0005-0000-0000-00001FA10000}"/>
    <cellStyle name="Notas 4 5 4 9" xfId="41245" xr:uid="{00000000-0005-0000-0000-000020A10000}"/>
    <cellStyle name="Notas 4 5 4 9 2" xfId="41246" xr:uid="{00000000-0005-0000-0000-000021A10000}"/>
    <cellStyle name="Notas 4 5 4 9 3" xfId="41247" xr:uid="{00000000-0005-0000-0000-000022A10000}"/>
    <cellStyle name="Notas 4 5 4 9 4" xfId="41248" xr:uid="{00000000-0005-0000-0000-000023A10000}"/>
    <cellStyle name="Notas 4 5 4 9 5" xfId="41249" xr:uid="{00000000-0005-0000-0000-000024A10000}"/>
    <cellStyle name="Notas 4 5 4 9 6" xfId="41250" xr:uid="{00000000-0005-0000-0000-000025A10000}"/>
    <cellStyle name="Notas 4 5 5" xfId="41251" xr:uid="{00000000-0005-0000-0000-000026A10000}"/>
    <cellStyle name="Notas 4 5 5 10" xfId="41252" xr:uid="{00000000-0005-0000-0000-000027A10000}"/>
    <cellStyle name="Notas 4 5 5 11" xfId="41253" xr:uid="{00000000-0005-0000-0000-000028A10000}"/>
    <cellStyle name="Notas 4 5 5 12" xfId="41254" xr:uid="{00000000-0005-0000-0000-000029A10000}"/>
    <cellStyle name="Notas 4 5 5 13" xfId="41255" xr:uid="{00000000-0005-0000-0000-00002AA10000}"/>
    <cellStyle name="Notas 4 5 5 14" xfId="41256" xr:uid="{00000000-0005-0000-0000-00002BA10000}"/>
    <cellStyle name="Notas 4 5 5 2" xfId="41257" xr:uid="{00000000-0005-0000-0000-00002CA10000}"/>
    <cellStyle name="Notas 4 5 5 2 2" xfId="41258" xr:uid="{00000000-0005-0000-0000-00002DA10000}"/>
    <cellStyle name="Notas 4 5 5 2 3" xfId="41259" xr:uid="{00000000-0005-0000-0000-00002EA10000}"/>
    <cellStyle name="Notas 4 5 5 2 4" xfId="41260" xr:uid="{00000000-0005-0000-0000-00002FA10000}"/>
    <cellStyle name="Notas 4 5 5 2 5" xfId="41261" xr:uid="{00000000-0005-0000-0000-000030A10000}"/>
    <cellStyle name="Notas 4 5 5 2 6" xfId="41262" xr:uid="{00000000-0005-0000-0000-000031A10000}"/>
    <cellStyle name="Notas 4 5 5 2 7" xfId="41263" xr:uid="{00000000-0005-0000-0000-000032A10000}"/>
    <cellStyle name="Notas 4 5 5 3" xfId="41264" xr:uid="{00000000-0005-0000-0000-000033A10000}"/>
    <cellStyle name="Notas 4 5 5 3 2" xfId="41265" xr:uid="{00000000-0005-0000-0000-000034A10000}"/>
    <cellStyle name="Notas 4 5 5 3 3" xfId="41266" xr:uid="{00000000-0005-0000-0000-000035A10000}"/>
    <cellStyle name="Notas 4 5 5 3 4" xfId="41267" xr:uid="{00000000-0005-0000-0000-000036A10000}"/>
    <cellStyle name="Notas 4 5 5 3 5" xfId="41268" xr:uid="{00000000-0005-0000-0000-000037A10000}"/>
    <cellStyle name="Notas 4 5 5 3 6" xfId="41269" xr:uid="{00000000-0005-0000-0000-000038A10000}"/>
    <cellStyle name="Notas 4 5 5 4" xfId="41270" xr:uid="{00000000-0005-0000-0000-000039A10000}"/>
    <cellStyle name="Notas 4 5 5 4 2" xfId="41271" xr:uid="{00000000-0005-0000-0000-00003AA10000}"/>
    <cellStyle name="Notas 4 5 5 4 3" xfId="41272" xr:uid="{00000000-0005-0000-0000-00003BA10000}"/>
    <cellStyle name="Notas 4 5 5 4 4" xfId="41273" xr:uid="{00000000-0005-0000-0000-00003CA10000}"/>
    <cellStyle name="Notas 4 5 5 4 5" xfId="41274" xr:uid="{00000000-0005-0000-0000-00003DA10000}"/>
    <cellStyle name="Notas 4 5 5 4 6" xfId="41275" xr:uid="{00000000-0005-0000-0000-00003EA10000}"/>
    <cellStyle name="Notas 4 5 5 5" xfId="41276" xr:uid="{00000000-0005-0000-0000-00003FA10000}"/>
    <cellStyle name="Notas 4 5 5 5 2" xfId="41277" xr:uid="{00000000-0005-0000-0000-000040A10000}"/>
    <cellStyle name="Notas 4 5 5 5 3" xfId="41278" xr:uid="{00000000-0005-0000-0000-000041A10000}"/>
    <cellStyle name="Notas 4 5 5 5 4" xfId="41279" xr:uid="{00000000-0005-0000-0000-000042A10000}"/>
    <cellStyle name="Notas 4 5 5 5 5" xfId="41280" xr:uid="{00000000-0005-0000-0000-000043A10000}"/>
    <cellStyle name="Notas 4 5 5 5 6" xfId="41281" xr:uid="{00000000-0005-0000-0000-000044A10000}"/>
    <cellStyle name="Notas 4 5 5 6" xfId="41282" xr:uid="{00000000-0005-0000-0000-000045A10000}"/>
    <cellStyle name="Notas 4 5 5 6 2" xfId="41283" xr:uid="{00000000-0005-0000-0000-000046A10000}"/>
    <cellStyle name="Notas 4 5 5 6 3" xfId="41284" xr:uid="{00000000-0005-0000-0000-000047A10000}"/>
    <cellStyle name="Notas 4 5 5 6 4" xfId="41285" xr:uid="{00000000-0005-0000-0000-000048A10000}"/>
    <cellStyle name="Notas 4 5 5 6 5" xfId="41286" xr:uid="{00000000-0005-0000-0000-000049A10000}"/>
    <cellStyle name="Notas 4 5 5 6 6" xfId="41287" xr:uid="{00000000-0005-0000-0000-00004AA10000}"/>
    <cellStyle name="Notas 4 5 5 7" xfId="41288" xr:uid="{00000000-0005-0000-0000-00004BA10000}"/>
    <cellStyle name="Notas 4 5 5 7 2" xfId="41289" xr:uid="{00000000-0005-0000-0000-00004CA10000}"/>
    <cellStyle name="Notas 4 5 5 7 3" xfId="41290" xr:uid="{00000000-0005-0000-0000-00004DA10000}"/>
    <cellStyle name="Notas 4 5 5 7 4" xfId="41291" xr:uid="{00000000-0005-0000-0000-00004EA10000}"/>
    <cellStyle name="Notas 4 5 5 7 5" xfId="41292" xr:uid="{00000000-0005-0000-0000-00004FA10000}"/>
    <cellStyle name="Notas 4 5 5 7 6" xfId="41293" xr:uid="{00000000-0005-0000-0000-000050A10000}"/>
    <cellStyle name="Notas 4 5 5 8" xfId="41294" xr:uid="{00000000-0005-0000-0000-000051A10000}"/>
    <cellStyle name="Notas 4 5 5 8 2" xfId="41295" xr:uid="{00000000-0005-0000-0000-000052A10000}"/>
    <cellStyle name="Notas 4 5 5 8 3" xfId="41296" xr:uid="{00000000-0005-0000-0000-000053A10000}"/>
    <cellStyle name="Notas 4 5 5 8 4" xfId="41297" xr:uid="{00000000-0005-0000-0000-000054A10000}"/>
    <cellStyle name="Notas 4 5 5 8 5" xfId="41298" xr:uid="{00000000-0005-0000-0000-000055A10000}"/>
    <cellStyle name="Notas 4 5 5 8 6" xfId="41299" xr:uid="{00000000-0005-0000-0000-000056A10000}"/>
    <cellStyle name="Notas 4 5 5 9" xfId="41300" xr:uid="{00000000-0005-0000-0000-000057A10000}"/>
    <cellStyle name="Notas 4 5 6" xfId="41301" xr:uid="{00000000-0005-0000-0000-000058A10000}"/>
    <cellStyle name="Notas 4 5 6 10" xfId="41302" xr:uid="{00000000-0005-0000-0000-000059A10000}"/>
    <cellStyle name="Notas 4 5 6 11" xfId="41303" xr:uid="{00000000-0005-0000-0000-00005AA10000}"/>
    <cellStyle name="Notas 4 5 6 12" xfId="41304" xr:uid="{00000000-0005-0000-0000-00005BA10000}"/>
    <cellStyle name="Notas 4 5 6 13" xfId="41305" xr:uid="{00000000-0005-0000-0000-00005CA10000}"/>
    <cellStyle name="Notas 4 5 6 14" xfId="41306" xr:uid="{00000000-0005-0000-0000-00005DA10000}"/>
    <cellStyle name="Notas 4 5 6 2" xfId="41307" xr:uid="{00000000-0005-0000-0000-00005EA10000}"/>
    <cellStyle name="Notas 4 5 6 2 2" xfId="41308" xr:uid="{00000000-0005-0000-0000-00005FA10000}"/>
    <cellStyle name="Notas 4 5 6 2 3" xfId="41309" xr:uid="{00000000-0005-0000-0000-000060A10000}"/>
    <cellStyle name="Notas 4 5 6 2 4" xfId="41310" xr:uid="{00000000-0005-0000-0000-000061A10000}"/>
    <cellStyle name="Notas 4 5 6 2 5" xfId="41311" xr:uid="{00000000-0005-0000-0000-000062A10000}"/>
    <cellStyle name="Notas 4 5 6 2 6" xfId="41312" xr:uid="{00000000-0005-0000-0000-000063A10000}"/>
    <cellStyle name="Notas 4 5 6 2 7" xfId="41313" xr:uid="{00000000-0005-0000-0000-000064A10000}"/>
    <cellStyle name="Notas 4 5 6 3" xfId="41314" xr:uid="{00000000-0005-0000-0000-000065A10000}"/>
    <cellStyle name="Notas 4 5 6 3 2" xfId="41315" xr:uid="{00000000-0005-0000-0000-000066A10000}"/>
    <cellStyle name="Notas 4 5 6 3 3" xfId="41316" xr:uid="{00000000-0005-0000-0000-000067A10000}"/>
    <cellStyle name="Notas 4 5 6 3 4" xfId="41317" xr:uid="{00000000-0005-0000-0000-000068A10000}"/>
    <cellStyle name="Notas 4 5 6 3 5" xfId="41318" xr:uid="{00000000-0005-0000-0000-000069A10000}"/>
    <cellStyle name="Notas 4 5 6 3 6" xfId="41319" xr:uid="{00000000-0005-0000-0000-00006AA10000}"/>
    <cellStyle name="Notas 4 5 6 4" xfId="41320" xr:uid="{00000000-0005-0000-0000-00006BA10000}"/>
    <cellStyle name="Notas 4 5 6 4 2" xfId="41321" xr:uid="{00000000-0005-0000-0000-00006CA10000}"/>
    <cellStyle name="Notas 4 5 6 4 3" xfId="41322" xr:uid="{00000000-0005-0000-0000-00006DA10000}"/>
    <cellStyle name="Notas 4 5 6 4 4" xfId="41323" xr:uid="{00000000-0005-0000-0000-00006EA10000}"/>
    <cellStyle name="Notas 4 5 6 4 5" xfId="41324" xr:uid="{00000000-0005-0000-0000-00006FA10000}"/>
    <cellStyle name="Notas 4 5 6 4 6" xfId="41325" xr:uid="{00000000-0005-0000-0000-000070A10000}"/>
    <cellStyle name="Notas 4 5 6 5" xfId="41326" xr:uid="{00000000-0005-0000-0000-000071A10000}"/>
    <cellStyle name="Notas 4 5 6 5 2" xfId="41327" xr:uid="{00000000-0005-0000-0000-000072A10000}"/>
    <cellStyle name="Notas 4 5 6 5 3" xfId="41328" xr:uid="{00000000-0005-0000-0000-000073A10000}"/>
    <cellStyle name="Notas 4 5 6 5 4" xfId="41329" xr:uid="{00000000-0005-0000-0000-000074A10000}"/>
    <cellStyle name="Notas 4 5 6 5 5" xfId="41330" xr:uid="{00000000-0005-0000-0000-000075A10000}"/>
    <cellStyle name="Notas 4 5 6 5 6" xfId="41331" xr:uid="{00000000-0005-0000-0000-000076A10000}"/>
    <cellStyle name="Notas 4 5 6 6" xfId="41332" xr:uid="{00000000-0005-0000-0000-000077A10000}"/>
    <cellStyle name="Notas 4 5 6 6 2" xfId="41333" xr:uid="{00000000-0005-0000-0000-000078A10000}"/>
    <cellStyle name="Notas 4 5 6 6 3" xfId="41334" xr:uid="{00000000-0005-0000-0000-000079A10000}"/>
    <cellStyle name="Notas 4 5 6 6 4" xfId="41335" xr:uid="{00000000-0005-0000-0000-00007AA10000}"/>
    <cellStyle name="Notas 4 5 6 6 5" xfId="41336" xr:uid="{00000000-0005-0000-0000-00007BA10000}"/>
    <cellStyle name="Notas 4 5 6 6 6" xfId="41337" xr:uid="{00000000-0005-0000-0000-00007CA10000}"/>
    <cellStyle name="Notas 4 5 6 7" xfId="41338" xr:uid="{00000000-0005-0000-0000-00007DA10000}"/>
    <cellStyle name="Notas 4 5 6 7 2" xfId="41339" xr:uid="{00000000-0005-0000-0000-00007EA10000}"/>
    <cellStyle name="Notas 4 5 6 7 3" xfId="41340" xr:uid="{00000000-0005-0000-0000-00007FA10000}"/>
    <cellStyle name="Notas 4 5 6 7 4" xfId="41341" xr:uid="{00000000-0005-0000-0000-000080A10000}"/>
    <cellStyle name="Notas 4 5 6 7 5" xfId="41342" xr:uid="{00000000-0005-0000-0000-000081A10000}"/>
    <cellStyle name="Notas 4 5 6 7 6" xfId="41343" xr:uid="{00000000-0005-0000-0000-000082A10000}"/>
    <cellStyle name="Notas 4 5 6 8" xfId="41344" xr:uid="{00000000-0005-0000-0000-000083A10000}"/>
    <cellStyle name="Notas 4 5 6 8 2" xfId="41345" xr:uid="{00000000-0005-0000-0000-000084A10000}"/>
    <cellStyle name="Notas 4 5 6 8 3" xfId="41346" xr:uid="{00000000-0005-0000-0000-000085A10000}"/>
    <cellStyle name="Notas 4 5 6 8 4" xfId="41347" xr:uid="{00000000-0005-0000-0000-000086A10000}"/>
    <cellStyle name="Notas 4 5 6 8 5" xfId="41348" xr:uid="{00000000-0005-0000-0000-000087A10000}"/>
    <cellStyle name="Notas 4 5 6 8 6" xfId="41349" xr:uid="{00000000-0005-0000-0000-000088A10000}"/>
    <cellStyle name="Notas 4 5 6 9" xfId="41350" xr:uid="{00000000-0005-0000-0000-000089A10000}"/>
    <cellStyle name="Notas 4 5 7" xfId="41351" xr:uid="{00000000-0005-0000-0000-00008AA10000}"/>
    <cellStyle name="Notas 4 5 7 10" xfId="41352" xr:uid="{00000000-0005-0000-0000-00008BA10000}"/>
    <cellStyle name="Notas 4 5 7 11" xfId="41353" xr:uid="{00000000-0005-0000-0000-00008CA10000}"/>
    <cellStyle name="Notas 4 5 7 12" xfId="41354" xr:uid="{00000000-0005-0000-0000-00008DA10000}"/>
    <cellStyle name="Notas 4 5 7 13" xfId="41355" xr:uid="{00000000-0005-0000-0000-00008EA10000}"/>
    <cellStyle name="Notas 4 5 7 14" xfId="41356" xr:uid="{00000000-0005-0000-0000-00008FA10000}"/>
    <cellStyle name="Notas 4 5 7 2" xfId="41357" xr:uid="{00000000-0005-0000-0000-000090A10000}"/>
    <cellStyle name="Notas 4 5 7 2 2" xfId="41358" xr:uid="{00000000-0005-0000-0000-000091A10000}"/>
    <cellStyle name="Notas 4 5 7 2 3" xfId="41359" xr:uid="{00000000-0005-0000-0000-000092A10000}"/>
    <cellStyle name="Notas 4 5 7 2 4" xfId="41360" xr:uid="{00000000-0005-0000-0000-000093A10000}"/>
    <cellStyle name="Notas 4 5 7 2 5" xfId="41361" xr:uid="{00000000-0005-0000-0000-000094A10000}"/>
    <cellStyle name="Notas 4 5 7 2 6" xfId="41362" xr:uid="{00000000-0005-0000-0000-000095A10000}"/>
    <cellStyle name="Notas 4 5 7 2 7" xfId="41363" xr:uid="{00000000-0005-0000-0000-000096A10000}"/>
    <cellStyle name="Notas 4 5 7 3" xfId="41364" xr:uid="{00000000-0005-0000-0000-000097A10000}"/>
    <cellStyle name="Notas 4 5 7 3 2" xfId="41365" xr:uid="{00000000-0005-0000-0000-000098A10000}"/>
    <cellStyle name="Notas 4 5 7 3 3" xfId="41366" xr:uid="{00000000-0005-0000-0000-000099A10000}"/>
    <cellStyle name="Notas 4 5 7 3 4" xfId="41367" xr:uid="{00000000-0005-0000-0000-00009AA10000}"/>
    <cellStyle name="Notas 4 5 7 3 5" xfId="41368" xr:uid="{00000000-0005-0000-0000-00009BA10000}"/>
    <cellStyle name="Notas 4 5 7 3 6" xfId="41369" xr:uid="{00000000-0005-0000-0000-00009CA10000}"/>
    <cellStyle name="Notas 4 5 7 3 7" xfId="41370" xr:uid="{00000000-0005-0000-0000-00009DA10000}"/>
    <cellStyle name="Notas 4 5 7 4" xfId="41371" xr:uid="{00000000-0005-0000-0000-00009EA10000}"/>
    <cellStyle name="Notas 4 5 7 4 2" xfId="41372" xr:uid="{00000000-0005-0000-0000-00009FA10000}"/>
    <cellStyle name="Notas 4 5 7 4 3" xfId="41373" xr:uid="{00000000-0005-0000-0000-0000A0A10000}"/>
    <cellStyle name="Notas 4 5 7 4 4" xfId="41374" xr:uid="{00000000-0005-0000-0000-0000A1A10000}"/>
    <cellStyle name="Notas 4 5 7 4 5" xfId="41375" xr:uid="{00000000-0005-0000-0000-0000A2A10000}"/>
    <cellStyle name="Notas 4 5 7 4 6" xfId="41376" xr:uid="{00000000-0005-0000-0000-0000A3A10000}"/>
    <cellStyle name="Notas 4 5 7 5" xfId="41377" xr:uid="{00000000-0005-0000-0000-0000A4A10000}"/>
    <cellStyle name="Notas 4 5 7 5 2" xfId="41378" xr:uid="{00000000-0005-0000-0000-0000A5A10000}"/>
    <cellStyle name="Notas 4 5 7 5 3" xfId="41379" xr:uid="{00000000-0005-0000-0000-0000A6A10000}"/>
    <cellStyle name="Notas 4 5 7 5 4" xfId="41380" xr:uid="{00000000-0005-0000-0000-0000A7A10000}"/>
    <cellStyle name="Notas 4 5 7 5 5" xfId="41381" xr:uid="{00000000-0005-0000-0000-0000A8A10000}"/>
    <cellStyle name="Notas 4 5 7 5 6" xfId="41382" xr:uid="{00000000-0005-0000-0000-0000A9A10000}"/>
    <cellStyle name="Notas 4 5 7 6" xfId="41383" xr:uid="{00000000-0005-0000-0000-0000AAA10000}"/>
    <cellStyle name="Notas 4 5 7 6 2" xfId="41384" xr:uid="{00000000-0005-0000-0000-0000ABA10000}"/>
    <cellStyle name="Notas 4 5 7 6 3" xfId="41385" xr:uid="{00000000-0005-0000-0000-0000ACA10000}"/>
    <cellStyle name="Notas 4 5 7 6 4" xfId="41386" xr:uid="{00000000-0005-0000-0000-0000ADA10000}"/>
    <cellStyle name="Notas 4 5 7 6 5" xfId="41387" xr:uid="{00000000-0005-0000-0000-0000AEA10000}"/>
    <cellStyle name="Notas 4 5 7 6 6" xfId="41388" xr:uid="{00000000-0005-0000-0000-0000AFA10000}"/>
    <cellStyle name="Notas 4 5 7 7" xfId="41389" xr:uid="{00000000-0005-0000-0000-0000B0A10000}"/>
    <cellStyle name="Notas 4 5 7 7 2" xfId="41390" xr:uid="{00000000-0005-0000-0000-0000B1A10000}"/>
    <cellStyle name="Notas 4 5 7 7 3" xfId="41391" xr:uid="{00000000-0005-0000-0000-0000B2A10000}"/>
    <cellStyle name="Notas 4 5 7 7 4" xfId="41392" xr:uid="{00000000-0005-0000-0000-0000B3A10000}"/>
    <cellStyle name="Notas 4 5 7 7 5" xfId="41393" xr:uid="{00000000-0005-0000-0000-0000B4A10000}"/>
    <cellStyle name="Notas 4 5 7 7 6" xfId="41394" xr:uid="{00000000-0005-0000-0000-0000B5A10000}"/>
    <cellStyle name="Notas 4 5 7 8" xfId="41395" xr:uid="{00000000-0005-0000-0000-0000B6A10000}"/>
    <cellStyle name="Notas 4 5 7 8 2" xfId="41396" xr:uid="{00000000-0005-0000-0000-0000B7A10000}"/>
    <cellStyle name="Notas 4 5 7 8 3" xfId="41397" xr:uid="{00000000-0005-0000-0000-0000B8A10000}"/>
    <cellStyle name="Notas 4 5 7 8 4" xfId="41398" xr:uid="{00000000-0005-0000-0000-0000B9A10000}"/>
    <cellStyle name="Notas 4 5 7 8 5" xfId="41399" xr:uid="{00000000-0005-0000-0000-0000BAA10000}"/>
    <cellStyle name="Notas 4 5 7 8 6" xfId="41400" xr:uid="{00000000-0005-0000-0000-0000BBA10000}"/>
    <cellStyle name="Notas 4 5 7 9" xfId="41401" xr:uid="{00000000-0005-0000-0000-0000BCA10000}"/>
    <cellStyle name="Notas 4 5 8" xfId="41402" xr:uid="{00000000-0005-0000-0000-0000BDA10000}"/>
    <cellStyle name="Notas 4 5 8 10" xfId="41403" xr:uid="{00000000-0005-0000-0000-0000BEA10000}"/>
    <cellStyle name="Notas 4 5 8 11" xfId="41404" xr:uid="{00000000-0005-0000-0000-0000BFA10000}"/>
    <cellStyle name="Notas 4 5 8 12" xfId="41405" xr:uid="{00000000-0005-0000-0000-0000C0A10000}"/>
    <cellStyle name="Notas 4 5 8 13" xfId="41406" xr:uid="{00000000-0005-0000-0000-0000C1A10000}"/>
    <cellStyle name="Notas 4 5 8 14" xfId="41407" xr:uid="{00000000-0005-0000-0000-0000C2A10000}"/>
    <cellStyle name="Notas 4 5 8 2" xfId="41408" xr:uid="{00000000-0005-0000-0000-0000C3A10000}"/>
    <cellStyle name="Notas 4 5 8 2 2" xfId="41409" xr:uid="{00000000-0005-0000-0000-0000C4A10000}"/>
    <cellStyle name="Notas 4 5 8 2 3" xfId="41410" xr:uid="{00000000-0005-0000-0000-0000C5A10000}"/>
    <cellStyle name="Notas 4 5 8 2 4" xfId="41411" xr:uid="{00000000-0005-0000-0000-0000C6A10000}"/>
    <cellStyle name="Notas 4 5 8 2 5" xfId="41412" xr:uid="{00000000-0005-0000-0000-0000C7A10000}"/>
    <cellStyle name="Notas 4 5 8 2 6" xfId="41413" xr:uid="{00000000-0005-0000-0000-0000C8A10000}"/>
    <cellStyle name="Notas 4 5 8 2 7" xfId="41414" xr:uid="{00000000-0005-0000-0000-0000C9A10000}"/>
    <cellStyle name="Notas 4 5 8 3" xfId="41415" xr:uid="{00000000-0005-0000-0000-0000CAA10000}"/>
    <cellStyle name="Notas 4 5 8 3 2" xfId="41416" xr:uid="{00000000-0005-0000-0000-0000CBA10000}"/>
    <cellStyle name="Notas 4 5 8 3 3" xfId="41417" xr:uid="{00000000-0005-0000-0000-0000CCA10000}"/>
    <cellStyle name="Notas 4 5 8 3 4" xfId="41418" xr:uid="{00000000-0005-0000-0000-0000CDA10000}"/>
    <cellStyle name="Notas 4 5 8 3 5" xfId="41419" xr:uid="{00000000-0005-0000-0000-0000CEA10000}"/>
    <cellStyle name="Notas 4 5 8 3 6" xfId="41420" xr:uid="{00000000-0005-0000-0000-0000CFA10000}"/>
    <cellStyle name="Notas 4 5 8 4" xfId="41421" xr:uid="{00000000-0005-0000-0000-0000D0A10000}"/>
    <cellStyle name="Notas 4 5 8 4 2" xfId="41422" xr:uid="{00000000-0005-0000-0000-0000D1A10000}"/>
    <cellStyle name="Notas 4 5 8 4 3" xfId="41423" xr:uid="{00000000-0005-0000-0000-0000D2A10000}"/>
    <cellStyle name="Notas 4 5 8 4 4" xfId="41424" xr:uid="{00000000-0005-0000-0000-0000D3A10000}"/>
    <cellStyle name="Notas 4 5 8 4 5" xfId="41425" xr:uid="{00000000-0005-0000-0000-0000D4A10000}"/>
    <cellStyle name="Notas 4 5 8 4 6" xfId="41426" xr:uid="{00000000-0005-0000-0000-0000D5A10000}"/>
    <cellStyle name="Notas 4 5 8 5" xfId="41427" xr:uid="{00000000-0005-0000-0000-0000D6A10000}"/>
    <cellStyle name="Notas 4 5 8 5 2" xfId="41428" xr:uid="{00000000-0005-0000-0000-0000D7A10000}"/>
    <cellStyle name="Notas 4 5 8 5 3" xfId="41429" xr:uid="{00000000-0005-0000-0000-0000D8A10000}"/>
    <cellStyle name="Notas 4 5 8 5 4" xfId="41430" xr:uid="{00000000-0005-0000-0000-0000D9A10000}"/>
    <cellStyle name="Notas 4 5 8 5 5" xfId="41431" xr:uid="{00000000-0005-0000-0000-0000DAA10000}"/>
    <cellStyle name="Notas 4 5 8 5 6" xfId="41432" xr:uid="{00000000-0005-0000-0000-0000DBA10000}"/>
    <cellStyle name="Notas 4 5 8 6" xfId="41433" xr:uid="{00000000-0005-0000-0000-0000DCA10000}"/>
    <cellStyle name="Notas 4 5 8 6 2" xfId="41434" xr:uid="{00000000-0005-0000-0000-0000DDA10000}"/>
    <cellStyle name="Notas 4 5 8 6 3" xfId="41435" xr:uid="{00000000-0005-0000-0000-0000DEA10000}"/>
    <cellStyle name="Notas 4 5 8 6 4" xfId="41436" xr:uid="{00000000-0005-0000-0000-0000DFA10000}"/>
    <cellStyle name="Notas 4 5 8 6 5" xfId="41437" xr:uid="{00000000-0005-0000-0000-0000E0A10000}"/>
    <cellStyle name="Notas 4 5 8 6 6" xfId="41438" xr:uid="{00000000-0005-0000-0000-0000E1A10000}"/>
    <cellStyle name="Notas 4 5 8 7" xfId="41439" xr:uid="{00000000-0005-0000-0000-0000E2A10000}"/>
    <cellStyle name="Notas 4 5 8 7 2" xfId="41440" xr:uid="{00000000-0005-0000-0000-0000E3A10000}"/>
    <cellStyle name="Notas 4 5 8 7 3" xfId="41441" xr:uid="{00000000-0005-0000-0000-0000E4A10000}"/>
    <cellStyle name="Notas 4 5 8 7 4" xfId="41442" xr:uid="{00000000-0005-0000-0000-0000E5A10000}"/>
    <cellStyle name="Notas 4 5 8 7 5" xfId="41443" xr:uid="{00000000-0005-0000-0000-0000E6A10000}"/>
    <cellStyle name="Notas 4 5 8 7 6" xfId="41444" xr:uid="{00000000-0005-0000-0000-0000E7A10000}"/>
    <cellStyle name="Notas 4 5 8 8" xfId="41445" xr:uid="{00000000-0005-0000-0000-0000E8A10000}"/>
    <cellStyle name="Notas 4 5 8 8 2" xfId="41446" xr:uid="{00000000-0005-0000-0000-0000E9A10000}"/>
    <cellStyle name="Notas 4 5 8 8 3" xfId="41447" xr:uid="{00000000-0005-0000-0000-0000EAA10000}"/>
    <cellStyle name="Notas 4 5 8 8 4" xfId="41448" xr:uid="{00000000-0005-0000-0000-0000EBA10000}"/>
    <cellStyle name="Notas 4 5 8 8 5" xfId="41449" xr:uid="{00000000-0005-0000-0000-0000ECA10000}"/>
    <cellStyle name="Notas 4 5 8 8 6" xfId="41450" xr:uid="{00000000-0005-0000-0000-0000EDA10000}"/>
    <cellStyle name="Notas 4 5 8 9" xfId="41451" xr:uid="{00000000-0005-0000-0000-0000EEA10000}"/>
    <cellStyle name="Notas 4 5 9" xfId="41452" xr:uid="{00000000-0005-0000-0000-0000EFA10000}"/>
    <cellStyle name="Notas 4 5 9 10" xfId="41453" xr:uid="{00000000-0005-0000-0000-0000F0A10000}"/>
    <cellStyle name="Notas 4 5 9 11" xfId="41454" xr:uid="{00000000-0005-0000-0000-0000F1A10000}"/>
    <cellStyle name="Notas 4 5 9 12" xfId="41455" xr:uid="{00000000-0005-0000-0000-0000F2A10000}"/>
    <cellStyle name="Notas 4 5 9 13" xfId="41456" xr:uid="{00000000-0005-0000-0000-0000F3A10000}"/>
    <cellStyle name="Notas 4 5 9 14" xfId="41457" xr:uid="{00000000-0005-0000-0000-0000F4A10000}"/>
    <cellStyle name="Notas 4 5 9 2" xfId="41458" xr:uid="{00000000-0005-0000-0000-0000F5A10000}"/>
    <cellStyle name="Notas 4 5 9 2 2" xfId="41459" xr:uid="{00000000-0005-0000-0000-0000F6A10000}"/>
    <cellStyle name="Notas 4 5 9 2 3" xfId="41460" xr:uid="{00000000-0005-0000-0000-0000F7A10000}"/>
    <cellStyle name="Notas 4 5 9 2 4" xfId="41461" xr:uid="{00000000-0005-0000-0000-0000F8A10000}"/>
    <cellStyle name="Notas 4 5 9 2 5" xfId="41462" xr:uid="{00000000-0005-0000-0000-0000F9A10000}"/>
    <cellStyle name="Notas 4 5 9 2 6" xfId="41463" xr:uid="{00000000-0005-0000-0000-0000FAA10000}"/>
    <cellStyle name="Notas 4 5 9 3" xfId="41464" xr:uid="{00000000-0005-0000-0000-0000FBA10000}"/>
    <cellStyle name="Notas 4 5 9 3 2" xfId="41465" xr:uid="{00000000-0005-0000-0000-0000FCA10000}"/>
    <cellStyle name="Notas 4 5 9 3 3" xfId="41466" xr:uid="{00000000-0005-0000-0000-0000FDA10000}"/>
    <cellStyle name="Notas 4 5 9 3 4" xfId="41467" xr:uid="{00000000-0005-0000-0000-0000FEA10000}"/>
    <cellStyle name="Notas 4 5 9 3 5" xfId="41468" xr:uid="{00000000-0005-0000-0000-0000FFA10000}"/>
    <cellStyle name="Notas 4 5 9 3 6" xfId="41469" xr:uid="{00000000-0005-0000-0000-000000A20000}"/>
    <cellStyle name="Notas 4 5 9 4" xfId="41470" xr:uid="{00000000-0005-0000-0000-000001A20000}"/>
    <cellStyle name="Notas 4 5 9 4 2" xfId="41471" xr:uid="{00000000-0005-0000-0000-000002A20000}"/>
    <cellStyle name="Notas 4 5 9 4 3" xfId="41472" xr:uid="{00000000-0005-0000-0000-000003A20000}"/>
    <cellStyle name="Notas 4 5 9 4 4" xfId="41473" xr:uid="{00000000-0005-0000-0000-000004A20000}"/>
    <cellStyle name="Notas 4 5 9 4 5" xfId="41474" xr:uid="{00000000-0005-0000-0000-000005A20000}"/>
    <cellStyle name="Notas 4 5 9 4 6" xfId="41475" xr:uid="{00000000-0005-0000-0000-000006A20000}"/>
    <cellStyle name="Notas 4 5 9 5" xfId="41476" xr:uid="{00000000-0005-0000-0000-000007A20000}"/>
    <cellStyle name="Notas 4 5 9 5 2" xfId="41477" xr:uid="{00000000-0005-0000-0000-000008A20000}"/>
    <cellStyle name="Notas 4 5 9 5 3" xfId="41478" xr:uid="{00000000-0005-0000-0000-000009A20000}"/>
    <cellStyle name="Notas 4 5 9 5 4" xfId="41479" xr:uid="{00000000-0005-0000-0000-00000AA20000}"/>
    <cellStyle name="Notas 4 5 9 5 5" xfId="41480" xr:uid="{00000000-0005-0000-0000-00000BA20000}"/>
    <cellStyle name="Notas 4 5 9 5 6" xfId="41481" xr:uid="{00000000-0005-0000-0000-00000CA20000}"/>
    <cellStyle name="Notas 4 5 9 6" xfId="41482" xr:uid="{00000000-0005-0000-0000-00000DA20000}"/>
    <cellStyle name="Notas 4 5 9 6 2" xfId="41483" xr:uid="{00000000-0005-0000-0000-00000EA20000}"/>
    <cellStyle name="Notas 4 5 9 6 3" xfId="41484" xr:uid="{00000000-0005-0000-0000-00000FA20000}"/>
    <cellStyle name="Notas 4 5 9 6 4" xfId="41485" xr:uid="{00000000-0005-0000-0000-000010A20000}"/>
    <cellStyle name="Notas 4 5 9 6 5" xfId="41486" xr:uid="{00000000-0005-0000-0000-000011A20000}"/>
    <cellStyle name="Notas 4 5 9 6 6" xfId="41487" xr:uid="{00000000-0005-0000-0000-000012A20000}"/>
    <cellStyle name="Notas 4 5 9 7" xfId="41488" xr:uid="{00000000-0005-0000-0000-000013A20000}"/>
    <cellStyle name="Notas 4 5 9 7 2" xfId="41489" xr:uid="{00000000-0005-0000-0000-000014A20000}"/>
    <cellStyle name="Notas 4 5 9 7 3" xfId="41490" xr:uid="{00000000-0005-0000-0000-000015A20000}"/>
    <cellStyle name="Notas 4 5 9 7 4" xfId="41491" xr:uid="{00000000-0005-0000-0000-000016A20000}"/>
    <cellStyle name="Notas 4 5 9 7 5" xfId="41492" xr:uid="{00000000-0005-0000-0000-000017A20000}"/>
    <cellStyle name="Notas 4 5 9 7 6" xfId="41493" xr:uid="{00000000-0005-0000-0000-000018A20000}"/>
    <cellStyle name="Notas 4 5 9 8" xfId="41494" xr:uid="{00000000-0005-0000-0000-000019A20000}"/>
    <cellStyle name="Notas 4 5 9 8 2" xfId="41495" xr:uid="{00000000-0005-0000-0000-00001AA20000}"/>
    <cellStyle name="Notas 4 5 9 8 3" xfId="41496" xr:uid="{00000000-0005-0000-0000-00001BA20000}"/>
    <cellStyle name="Notas 4 5 9 8 4" xfId="41497" xr:uid="{00000000-0005-0000-0000-00001CA20000}"/>
    <cellStyle name="Notas 4 5 9 8 5" xfId="41498" xr:uid="{00000000-0005-0000-0000-00001DA20000}"/>
    <cellStyle name="Notas 4 5 9 8 6" xfId="41499" xr:uid="{00000000-0005-0000-0000-00001EA20000}"/>
    <cellStyle name="Notas 4 5 9 9" xfId="41500" xr:uid="{00000000-0005-0000-0000-00001FA20000}"/>
    <cellStyle name="Notas 4 50" xfId="41501" xr:uid="{00000000-0005-0000-0000-000020A20000}"/>
    <cellStyle name="Notas 4 50 2" xfId="41502" xr:uid="{00000000-0005-0000-0000-000021A20000}"/>
    <cellStyle name="Notas 4 50 2 2" xfId="41503" xr:uid="{00000000-0005-0000-0000-000022A20000}"/>
    <cellStyle name="Notas 4 50 2 2 2" xfId="41504" xr:uid="{00000000-0005-0000-0000-000023A20000}"/>
    <cellStyle name="Notas 4 50 2 3" xfId="41505" xr:uid="{00000000-0005-0000-0000-000024A20000}"/>
    <cellStyle name="Notas 4 50 2 4" xfId="41506" xr:uid="{00000000-0005-0000-0000-000025A20000}"/>
    <cellStyle name="Notas 4 50 2 5" xfId="41507" xr:uid="{00000000-0005-0000-0000-000026A20000}"/>
    <cellStyle name="Notas 4 50 2 6" xfId="41508" xr:uid="{00000000-0005-0000-0000-000027A20000}"/>
    <cellStyle name="Notas 4 50 3" xfId="41509" xr:uid="{00000000-0005-0000-0000-000028A20000}"/>
    <cellStyle name="Notas 4 50 3 2" xfId="41510" xr:uid="{00000000-0005-0000-0000-000029A20000}"/>
    <cellStyle name="Notas 4 50 4" xfId="41511" xr:uid="{00000000-0005-0000-0000-00002AA20000}"/>
    <cellStyle name="Notas 4 50 4 2" xfId="41512" xr:uid="{00000000-0005-0000-0000-00002BA20000}"/>
    <cellStyle name="Notas 4 50 5" xfId="41513" xr:uid="{00000000-0005-0000-0000-00002CA20000}"/>
    <cellStyle name="Notas 4 51" xfId="41514" xr:uid="{00000000-0005-0000-0000-00002DA20000}"/>
    <cellStyle name="Notas 4 51 2" xfId="41515" xr:uid="{00000000-0005-0000-0000-00002EA20000}"/>
    <cellStyle name="Notas 4 51 2 2" xfId="41516" xr:uid="{00000000-0005-0000-0000-00002FA20000}"/>
    <cellStyle name="Notas 4 51 2 2 2" xfId="41517" xr:uid="{00000000-0005-0000-0000-000030A20000}"/>
    <cellStyle name="Notas 4 51 2 3" xfId="41518" xr:uid="{00000000-0005-0000-0000-000031A20000}"/>
    <cellStyle name="Notas 4 51 2 4" xfId="41519" xr:uid="{00000000-0005-0000-0000-000032A20000}"/>
    <cellStyle name="Notas 4 51 2 5" xfId="41520" xr:uid="{00000000-0005-0000-0000-000033A20000}"/>
    <cellStyle name="Notas 4 51 2 6" xfId="41521" xr:uid="{00000000-0005-0000-0000-000034A20000}"/>
    <cellStyle name="Notas 4 51 3" xfId="41522" xr:uid="{00000000-0005-0000-0000-000035A20000}"/>
    <cellStyle name="Notas 4 51 3 2" xfId="41523" xr:uid="{00000000-0005-0000-0000-000036A20000}"/>
    <cellStyle name="Notas 4 51 4" xfId="41524" xr:uid="{00000000-0005-0000-0000-000037A20000}"/>
    <cellStyle name="Notas 4 51 4 2" xfId="41525" xr:uid="{00000000-0005-0000-0000-000038A20000}"/>
    <cellStyle name="Notas 4 51 5" xfId="41526" xr:uid="{00000000-0005-0000-0000-000039A20000}"/>
    <cellStyle name="Notas 4 52" xfId="41527" xr:uid="{00000000-0005-0000-0000-00003AA20000}"/>
    <cellStyle name="Notas 4 52 2" xfId="41528" xr:uid="{00000000-0005-0000-0000-00003BA20000}"/>
    <cellStyle name="Notas 4 52 2 2" xfId="41529" xr:uid="{00000000-0005-0000-0000-00003CA20000}"/>
    <cellStyle name="Notas 4 52 2 2 2" xfId="41530" xr:uid="{00000000-0005-0000-0000-00003DA20000}"/>
    <cellStyle name="Notas 4 52 2 3" xfId="41531" xr:uid="{00000000-0005-0000-0000-00003EA20000}"/>
    <cellStyle name="Notas 4 52 2 4" xfId="41532" xr:uid="{00000000-0005-0000-0000-00003FA20000}"/>
    <cellStyle name="Notas 4 52 2 5" xfId="41533" xr:uid="{00000000-0005-0000-0000-000040A20000}"/>
    <cellStyle name="Notas 4 52 2 6" xfId="41534" xr:uid="{00000000-0005-0000-0000-000041A20000}"/>
    <cellStyle name="Notas 4 52 3" xfId="41535" xr:uid="{00000000-0005-0000-0000-000042A20000}"/>
    <cellStyle name="Notas 4 52 3 2" xfId="41536" xr:uid="{00000000-0005-0000-0000-000043A20000}"/>
    <cellStyle name="Notas 4 52 4" xfId="41537" xr:uid="{00000000-0005-0000-0000-000044A20000}"/>
    <cellStyle name="Notas 4 52 4 2" xfId="41538" xr:uid="{00000000-0005-0000-0000-000045A20000}"/>
    <cellStyle name="Notas 4 52 5" xfId="41539" xr:uid="{00000000-0005-0000-0000-000046A20000}"/>
    <cellStyle name="Notas 4 53" xfId="41540" xr:uid="{00000000-0005-0000-0000-000047A20000}"/>
    <cellStyle name="Notas 4 53 2" xfId="41541" xr:uid="{00000000-0005-0000-0000-000048A20000}"/>
    <cellStyle name="Notas 4 53 2 2" xfId="41542" xr:uid="{00000000-0005-0000-0000-000049A20000}"/>
    <cellStyle name="Notas 4 53 2 2 2" xfId="41543" xr:uid="{00000000-0005-0000-0000-00004AA20000}"/>
    <cellStyle name="Notas 4 53 2 3" xfId="41544" xr:uid="{00000000-0005-0000-0000-00004BA20000}"/>
    <cellStyle name="Notas 4 53 2 4" xfId="41545" xr:uid="{00000000-0005-0000-0000-00004CA20000}"/>
    <cellStyle name="Notas 4 53 2 5" xfId="41546" xr:uid="{00000000-0005-0000-0000-00004DA20000}"/>
    <cellStyle name="Notas 4 53 2 6" xfId="41547" xr:uid="{00000000-0005-0000-0000-00004EA20000}"/>
    <cellStyle name="Notas 4 53 3" xfId="41548" xr:uid="{00000000-0005-0000-0000-00004FA20000}"/>
    <cellStyle name="Notas 4 53 3 2" xfId="41549" xr:uid="{00000000-0005-0000-0000-000050A20000}"/>
    <cellStyle name="Notas 4 53 4" xfId="41550" xr:uid="{00000000-0005-0000-0000-000051A20000}"/>
    <cellStyle name="Notas 4 53 4 2" xfId="41551" xr:uid="{00000000-0005-0000-0000-000052A20000}"/>
    <cellStyle name="Notas 4 53 5" xfId="41552" xr:uid="{00000000-0005-0000-0000-000053A20000}"/>
    <cellStyle name="Notas 4 54" xfId="41553" xr:uid="{00000000-0005-0000-0000-000054A20000}"/>
    <cellStyle name="Notas 4 54 2" xfId="41554" xr:uid="{00000000-0005-0000-0000-000055A20000}"/>
    <cellStyle name="Notas 4 54 2 2" xfId="41555" xr:uid="{00000000-0005-0000-0000-000056A20000}"/>
    <cellStyle name="Notas 4 54 2 2 2" xfId="41556" xr:uid="{00000000-0005-0000-0000-000057A20000}"/>
    <cellStyle name="Notas 4 54 2 3" xfId="41557" xr:uid="{00000000-0005-0000-0000-000058A20000}"/>
    <cellStyle name="Notas 4 54 2 4" xfId="41558" xr:uid="{00000000-0005-0000-0000-000059A20000}"/>
    <cellStyle name="Notas 4 54 2 5" xfId="41559" xr:uid="{00000000-0005-0000-0000-00005AA20000}"/>
    <cellStyle name="Notas 4 54 2 6" xfId="41560" xr:uid="{00000000-0005-0000-0000-00005BA20000}"/>
    <cellStyle name="Notas 4 54 3" xfId="41561" xr:uid="{00000000-0005-0000-0000-00005CA20000}"/>
    <cellStyle name="Notas 4 54 3 2" xfId="41562" xr:uid="{00000000-0005-0000-0000-00005DA20000}"/>
    <cellStyle name="Notas 4 54 4" xfId="41563" xr:uid="{00000000-0005-0000-0000-00005EA20000}"/>
    <cellStyle name="Notas 4 54 4 2" xfId="41564" xr:uid="{00000000-0005-0000-0000-00005FA20000}"/>
    <cellStyle name="Notas 4 54 5" xfId="41565" xr:uid="{00000000-0005-0000-0000-000060A20000}"/>
    <cellStyle name="Notas 4 55" xfId="41566" xr:uid="{00000000-0005-0000-0000-000061A20000}"/>
    <cellStyle name="Notas 4 55 2" xfId="41567" xr:uid="{00000000-0005-0000-0000-000062A20000}"/>
    <cellStyle name="Notas 4 55 2 2" xfId="41568" xr:uid="{00000000-0005-0000-0000-000063A20000}"/>
    <cellStyle name="Notas 4 55 2 2 2" xfId="41569" xr:uid="{00000000-0005-0000-0000-000064A20000}"/>
    <cellStyle name="Notas 4 55 2 3" xfId="41570" xr:uid="{00000000-0005-0000-0000-000065A20000}"/>
    <cellStyle name="Notas 4 55 2 4" xfId="41571" xr:uid="{00000000-0005-0000-0000-000066A20000}"/>
    <cellStyle name="Notas 4 55 2 5" xfId="41572" xr:uid="{00000000-0005-0000-0000-000067A20000}"/>
    <cellStyle name="Notas 4 55 2 6" xfId="41573" xr:uid="{00000000-0005-0000-0000-000068A20000}"/>
    <cellStyle name="Notas 4 55 3" xfId="41574" xr:uid="{00000000-0005-0000-0000-000069A20000}"/>
    <cellStyle name="Notas 4 55 3 2" xfId="41575" xr:uid="{00000000-0005-0000-0000-00006AA20000}"/>
    <cellStyle name="Notas 4 55 4" xfId="41576" xr:uid="{00000000-0005-0000-0000-00006BA20000}"/>
    <cellStyle name="Notas 4 55 4 2" xfId="41577" xr:uid="{00000000-0005-0000-0000-00006CA20000}"/>
    <cellStyle name="Notas 4 55 5" xfId="41578" xr:uid="{00000000-0005-0000-0000-00006DA20000}"/>
    <cellStyle name="Notas 4 56" xfId="41579" xr:uid="{00000000-0005-0000-0000-00006EA20000}"/>
    <cellStyle name="Notas 4 56 2" xfId="41580" xr:uid="{00000000-0005-0000-0000-00006FA20000}"/>
    <cellStyle name="Notas 4 56 2 2" xfId="41581" xr:uid="{00000000-0005-0000-0000-000070A20000}"/>
    <cellStyle name="Notas 4 56 2 2 2" xfId="41582" xr:uid="{00000000-0005-0000-0000-000071A20000}"/>
    <cellStyle name="Notas 4 56 2 3" xfId="41583" xr:uid="{00000000-0005-0000-0000-000072A20000}"/>
    <cellStyle name="Notas 4 56 2 4" xfId="41584" xr:uid="{00000000-0005-0000-0000-000073A20000}"/>
    <cellStyle name="Notas 4 56 2 5" xfId="41585" xr:uid="{00000000-0005-0000-0000-000074A20000}"/>
    <cellStyle name="Notas 4 56 2 6" xfId="41586" xr:uid="{00000000-0005-0000-0000-000075A20000}"/>
    <cellStyle name="Notas 4 56 3" xfId="41587" xr:uid="{00000000-0005-0000-0000-000076A20000}"/>
    <cellStyle name="Notas 4 56 3 2" xfId="41588" xr:uid="{00000000-0005-0000-0000-000077A20000}"/>
    <cellStyle name="Notas 4 56 4" xfId="41589" xr:uid="{00000000-0005-0000-0000-000078A20000}"/>
    <cellStyle name="Notas 4 56 4 2" xfId="41590" xr:uid="{00000000-0005-0000-0000-000079A20000}"/>
    <cellStyle name="Notas 4 56 5" xfId="41591" xr:uid="{00000000-0005-0000-0000-00007AA20000}"/>
    <cellStyle name="Notas 4 57" xfId="41592" xr:uid="{00000000-0005-0000-0000-00007BA20000}"/>
    <cellStyle name="Notas 4 57 2" xfId="41593" xr:uid="{00000000-0005-0000-0000-00007CA20000}"/>
    <cellStyle name="Notas 4 57 2 2" xfId="41594" xr:uid="{00000000-0005-0000-0000-00007DA20000}"/>
    <cellStyle name="Notas 4 57 2 2 2" xfId="41595" xr:uid="{00000000-0005-0000-0000-00007EA20000}"/>
    <cellStyle name="Notas 4 57 2 3" xfId="41596" xr:uid="{00000000-0005-0000-0000-00007FA20000}"/>
    <cellStyle name="Notas 4 57 2 4" xfId="41597" xr:uid="{00000000-0005-0000-0000-000080A20000}"/>
    <cellStyle name="Notas 4 57 2 5" xfId="41598" xr:uid="{00000000-0005-0000-0000-000081A20000}"/>
    <cellStyle name="Notas 4 57 2 6" xfId="41599" xr:uid="{00000000-0005-0000-0000-000082A20000}"/>
    <cellStyle name="Notas 4 57 3" xfId="41600" xr:uid="{00000000-0005-0000-0000-000083A20000}"/>
    <cellStyle name="Notas 4 57 3 2" xfId="41601" xr:uid="{00000000-0005-0000-0000-000084A20000}"/>
    <cellStyle name="Notas 4 57 4" xfId="41602" xr:uid="{00000000-0005-0000-0000-000085A20000}"/>
    <cellStyle name="Notas 4 57 4 2" xfId="41603" xr:uid="{00000000-0005-0000-0000-000086A20000}"/>
    <cellStyle name="Notas 4 57 5" xfId="41604" xr:uid="{00000000-0005-0000-0000-000087A20000}"/>
    <cellStyle name="Notas 4 58" xfId="41605" xr:uid="{00000000-0005-0000-0000-000088A20000}"/>
    <cellStyle name="Notas 4 58 2" xfId="41606" xr:uid="{00000000-0005-0000-0000-000089A20000}"/>
    <cellStyle name="Notas 4 58 2 2" xfId="41607" xr:uid="{00000000-0005-0000-0000-00008AA20000}"/>
    <cellStyle name="Notas 4 58 2 2 2" xfId="41608" xr:uid="{00000000-0005-0000-0000-00008BA20000}"/>
    <cellStyle name="Notas 4 58 2 3" xfId="41609" xr:uid="{00000000-0005-0000-0000-00008CA20000}"/>
    <cellStyle name="Notas 4 58 2 4" xfId="41610" xr:uid="{00000000-0005-0000-0000-00008DA20000}"/>
    <cellStyle name="Notas 4 58 2 5" xfId="41611" xr:uid="{00000000-0005-0000-0000-00008EA20000}"/>
    <cellStyle name="Notas 4 58 2 6" xfId="41612" xr:uid="{00000000-0005-0000-0000-00008FA20000}"/>
    <cellStyle name="Notas 4 58 3" xfId="41613" xr:uid="{00000000-0005-0000-0000-000090A20000}"/>
    <cellStyle name="Notas 4 58 3 2" xfId="41614" xr:uid="{00000000-0005-0000-0000-000091A20000}"/>
    <cellStyle name="Notas 4 58 4" xfId="41615" xr:uid="{00000000-0005-0000-0000-000092A20000}"/>
    <cellStyle name="Notas 4 58 4 2" xfId="41616" xr:uid="{00000000-0005-0000-0000-000093A20000}"/>
    <cellStyle name="Notas 4 58 5" xfId="41617" xr:uid="{00000000-0005-0000-0000-000094A20000}"/>
    <cellStyle name="Notas 4 59" xfId="41618" xr:uid="{00000000-0005-0000-0000-000095A20000}"/>
    <cellStyle name="Notas 4 59 2" xfId="41619" xr:uid="{00000000-0005-0000-0000-000096A20000}"/>
    <cellStyle name="Notas 4 59 2 2" xfId="41620" xr:uid="{00000000-0005-0000-0000-000097A20000}"/>
    <cellStyle name="Notas 4 59 2 2 2" xfId="41621" xr:uid="{00000000-0005-0000-0000-000098A20000}"/>
    <cellStyle name="Notas 4 59 2 3" xfId="41622" xr:uid="{00000000-0005-0000-0000-000099A20000}"/>
    <cellStyle name="Notas 4 59 2 4" xfId="41623" xr:uid="{00000000-0005-0000-0000-00009AA20000}"/>
    <cellStyle name="Notas 4 59 2 5" xfId="41624" xr:uid="{00000000-0005-0000-0000-00009BA20000}"/>
    <cellStyle name="Notas 4 59 2 6" xfId="41625" xr:uid="{00000000-0005-0000-0000-00009CA20000}"/>
    <cellStyle name="Notas 4 59 3" xfId="41626" xr:uid="{00000000-0005-0000-0000-00009DA20000}"/>
    <cellStyle name="Notas 4 59 3 2" xfId="41627" xr:uid="{00000000-0005-0000-0000-00009EA20000}"/>
    <cellStyle name="Notas 4 59 4" xfId="41628" xr:uid="{00000000-0005-0000-0000-00009FA20000}"/>
    <cellStyle name="Notas 4 59 4 2" xfId="41629" xr:uid="{00000000-0005-0000-0000-0000A0A20000}"/>
    <cellStyle name="Notas 4 59 5" xfId="41630" xr:uid="{00000000-0005-0000-0000-0000A1A20000}"/>
    <cellStyle name="Notas 4 6" xfId="41631" xr:uid="{00000000-0005-0000-0000-0000A2A20000}"/>
    <cellStyle name="Notas 4 6 10" xfId="41632" xr:uid="{00000000-0005-0000-0000-0000A3A20000}"/>
    <cellStyle name="Notas 4 6 10 2" xfId="41633" xr:uid="{00000000-0005-0000-0000-0000A4A20000}"/>
    <cellStyle name="Notas 4 6 10 3" xfId="41634" xr:uid="{00000000-0005-0000-0000-0000A5A20000}"/>
    <cellStyle name="Notas 4 6 10 4" xfId="41635" xr:uid="{00000000-0005-0000-0000-0000A6A20000}"/>
    <cellStyle name="Notas 4 6 10 5" xfId="41636" xr:uid="{00000000-0005-0000-0000-0000A7A20000}"/>
    <cellStyle name="Notas 4 6 10 6" xfId="41637" xr:uid="{00000000-0005-0000-0000-0000A8A20000}"/>
    <cellStyle name="Notas 4 6 11" xfId="41638" xr:uid="{00000000-0005-0000-0000-0000A9A20000}"/>
    <cellStyle name="Notas 4 6 11 2" xfId="41639" xr:uid="{00000000-0005-0000-0000-0000AAA20000}"/>
    <cellStyle name="Notas 4 6 11 3" xfId="41640" xr:uid="{00000000-0005-0000-0000-0000ABA20000}"/>
    <cellStyle name="Notas 4 6 11 4" xfId="41641" xr:uid="{00000000-0005-0000-0000-0000ACA20000}"/>
    <cellStyle name="Notas 4 6 11 5" xfId="41642" xr:uid="{00000000-0005-0000-0000-0000ADA20000}"/>
    <cellStyle name="Notas 4 6 11 6" xfId="41643" xr:uid="{00000000-0005-0000-0000-0000AEA20000}"/>
    <cellStyle name="Notas 4 6 12" xfId="41644" xr:uid="{00000000-0005-0000-0000-0000AFA20000}"/>
    <cellStyle name="Notas 4 6 12 2" xfId="41645" xr:uid="{00000000-0005-0000-0000-0000B0A20000}"/>
    <cellStyle name="Notas 4 6 12 3" xfId="41646" xr:uid="{00000000-0005-0000-0000-0000B1A20000}"/>
    <cellStyle name="Notas 4 6 12 4" xfId="41647" xr:uid="{00000000-0005-0000-0000-0000B2A20000}"/>
    <cellStyle name="Notas 4 6 12 5" xfId="41648" xr:uid="{00000000-0005-0000-0000-0000B3A20000}"/>
    <cellStyle name="Notas 4 6 12 6" xfId="41649" xr:uid="{00000000-0005-0000-0000-0000B4A20000}"/>
    <cellStyle name="Notas 4 6 13" xfId="41650" xr:uid="{00000000-0005-0000-0000-0000B5A20000}"/>
    <cellStyle name="Notas 4 6 13 2" xfId="41651" xr:uid="{00000000-0005-0000-0000-0000B6A20000}"/>
    <cellStyle name="Notas 4 6 13 3" xfId="41652" xr:uid="{00000000-0005-0000-0000-0000B7A20000}"/>
    <cellStyle name="Notas 4 6 13 4" xfId="41653" xr:uid="{00000000-0005-0000-0000-0000B8A20000}"/>
    <cellStyle name="Notas 4 6 13 5" xfId="41654" xr:uid="{00000000-0005-0000-0000-0000B9A20000}"/>
    <cellStyle name="Notas 4 6 13 6" xfId="41655" xr:uid="{00000000-0005-0000-0000-0000BAA20000}"/>
    <cellStyle name="Notas 4 6 14" xfId="41656" xr:uid="{00000000-0005-0000-0000-0000BBA20000}"/>
    <cellStyle name="Notas 4 6 14 2" xfId="41657" xr:uid="{00000000-0005-0000-0000-0000BCA20000}"/>
    <cellStyle name="Notas 4 6 14 3" xfId="41658" xr:uid="{00000000-0005-0000-0000-0000BDA20000}"/>
    <cellStyle name="Notas 4 6 14 4" xfId="41659" xr:uid="{00000000-0005-0000-0000-0000BEA20000}"/>
    <cellStyle name="Notas 4 6 14 5" xfId="41660" xr:uid="{00000000-0005-0000-0000-0000BFA20000}"/>
    <cellStyle name="Notas 4 6 14 6" xfId="41661" xr:uid="{00000000-0005-0000-0000-0000C0A20000}"/>
    <cellStyle name="Notas 4 6 15" xfId="41662" xr:uid="{00000000-0005-0000-0000-0000C1A20000}"/>
    <cellStyle name="Notas 4 6 15 2" xfId="41663" xr:uid="{00000000-0005-0000-0000-0000C2A20000}"/>
    <cellStyle name="Notas 4 6 15 3" xfId="41664" xr:uid="{00000000-0005-0000-0000-0000C3A20000}"/>
    <cellStyle name="Notas 4 6 15 4" xfId="41665" xr:uid="{00000000-0005-0000-0000-0000C4A20000}"/>
    <cellStyle name="Notas 4 6 15 5" xfId="41666" xr:uid="{00000000-0005-0000-0000-0000C5A20000}"/>
    <cellStyle name="Notas 4 6 15 6" xfId="41667" xr:uid="{00000000-0005-0000-0000-0000C6A20000}"/>
    <cellStyle name="Notas 4 6 16" xfId="41668" xr:uid="{00000000-0005-0000-0000-0000C7A20000}"/>
    <cellStyle name="Notas 4 6 17" xfId="41669" xr:uid="{00000000-0005-0000-0000-0000C8A20000}"/>
    <cellStyle name="Notas 4 6 18" xfId="41670" xr:uid="{00000000-0005-0000-0000-0000C9A20000}"/>
    <cellStyle name="Notas 4 6 19" xfId="41671" xr:uid="{00000000-0005-0000-0000-0000CAA20000}"/>
    <cellStyle name="Notas 4 6 2" xfId="41672" xr:uid="{00000000-0005-0000-0000-0000CBA20000}"/>
    <cellStyle name="Notas 4 6 2 10" xfId="41673" xr:uid="{00000000-0005-0000-0000-0000CCA20000}"/>
    <cellStyle name="Notas 4 6 2 10 2" xfId="41674" xr:uid="{00000000-0005-0000-0000-0000CDA20000}"/>
    <cellStyle name="Notas 4 6 2 10 3" xfId="41675" xr:uid="{00000000-0005-0000-0000-0000CEA20000}"/>
    <cellStyle name="Notas 4 6 2 10 4" xfId="41676" xr:uid="{00000000-0005-0000-0000-0000CFA20000}"/>
    <cellStyle name="Notas 4 6 2 10 5" xfId="41677" xr:uid="{00000000-0005-0000-0000-0000D0A20000}"/>
    <cellStyle name="Notas 4 6 2 10 6" xfId="41678" xr:uid="{00000000-0005-0000-0000-0000D1A20000}"/>
    <cellStyle name="Notas 4 6 2 11" xfId="41679" xr:uid="{00000000-0005-0000-0000-0000D2A20000}"/>
    <cellStyle name="Notas 4 6 2 11 2" xfId="41680" xr:uid="{00000000-0005-0000-0000-0000D3A20000}"/>
    <cellStyle name="Notas 4 6 2 11 3" xfId="41681" xr:uid="{00000000-0005-0000-0000-0000D4A20000}"/>
    <cellStyle name="Notas 4 6 2 11 4" xfId="41682" xr:uid="{00000000-0005-0000-0000-0000D5A20000}"/>
    <cellStyle name="Notas 4 6 2 11 5" xfId="41683" xr:uid="{00000000-0005-0000-0000-0000D6A20000}"/>
    <cellStyle name="Notas 4 6 2 11 6" xfId="41684" xr:uid="{00000000-0005-0000-0000-0000D7A20000}"/>
    <cellStyle name="Notas 4 6 2 12" xfId="41685" xr:uid="{00000000-0005-0000-0000-0000D8A20000}"/>
    <cellStyle name="Notas 4 6 2 12 2" xfId="41686" xr:uid="{00000000-0005-0000-0000-0000D9A20000}"/>
    <cellStyle name="Notas 4 6 2 12 3" xfId="41687" xr:uid="{00000000-0005-0000-0000-0000DAA20000}"/>
    <cellStyle name="Notas 4 6 2 12 4" xfId="41688" xr:uid="{00000000-0005-0000-0000-0000DBA20000}"/>
    <cellStyle name="Notas 4 6 2 12 5" xfId="41689" xr:uid="{00000000-0005-0000-0000-0000DCA20000}"/>
    <cellStyle name="Notas 4 6 2 12 6" xfId="41690" xr:uid="{00000000-0005-0000-0000-0000DDA20000}"/>
    <cellStyle name="Notas 4 6 2 13" xfId="41691" xr:uid="{00000000-0005-0000-0000-0000DEA20000}"/>
    <cellStyle name="Notas 4 6 2 13 2" xfId="41692" xr:uid="{00000000-0005-0000-0000-0000DFA20000}"/>
    <cellStyle name="Notas 4 6 2 13 3" xfId="41693" xr:uid="{00000000-0005-0000-0000-0000E0A20000}"/>
    <cellStyle name="Notas 4 6 2 13 4" xfId="41694" xr:uid="{00000000-0005-0000-0000-0000E1A20000}"/>
    <cellStyle name="Notas 4 6 2 13 5" xfId="41695" xr:uid="{00000000-0005-0000-0000-0000E2A20000}"/>
    <cellStyle name="Notas 4 6 2 13 6" xfId="41696" xr:uid="{00000000-0005-0000-0000-0000E3A20000}"/>
    <cellStyle name="Notas 4 6 2 14" xfId="41697" xr:uid="{00000000-0005-0000-0000-0000E4A20000}"/>
    <cellStyle name="Notas 4 6 2 14 2" xfId="41698" xr:uid="{00000000-0005-0000-0000-0000E5A20000}"/>
    <cellStyle name="Notas 4 6 2 14 3" xfId="41699" xr:uid="{00000000-0005-0000-0000-0000E6A20000}"/>
    <cellStyle name="Notas 4 6 2 14 4" xfId="41700" xr:uid="{00000000-0005-0000-0000-0000E7A20000}"/>
    <cellStyle name="Notas 4 6 2 14 5" xfId="41701" xr:uid="{00000000-0005-0000-0000-0000E8A20000}"/>
    <cellStyle name="Notas 4 6 2 14 6" xfId="41702" xr:uid="{00000000-0005-0000-0000-0000E9A20000}"/>
    <cellStyle name="Notas 4 6 2 15" xfId="41703" xr:uid="{00000000-0005-0000-0000-0000EAA20000}"/>
    <cellStyle name="Notas 4 6 2 16" xfId="41704" xr:uid="{00000000-0005-0000-0000-0000EBA20000}"/>
    <cellStyle name="Notas 4 6 2 17" xfId="41705" xr:uid="{00000000-0005-0000-0000-0000ECA20000}"/>
    <cellStyle name="Notas 4 6 2 18" xfId="41706" xr:uid="{00000000-0005-0000-0000-0000EDA20000}"/>
    <cellStyle name="Notas 4 6 2 19" xfId="41707" xr:uid="{00000000-0005-0000-0000-0000EEA20000}"/>
    <cellStyle name="Notas 4 6 2 2" xfId="41708" xr:uid="{00000000-0005-0000-0000-0000EFA20000}"/>
    <cellStyle name="Notas 4 6 2 2 10" xfId="41709" xr:uid="{00000000-0005-0000-0000-0000F0A20000}"/>
    <cellStyle name="Notas 4 6 2 2 10 2" xfId="41710" xr:uid="{00000000-0005-0000-0000-0000F1A20000}"/>
    <cellStyle name="Notas 4 6 2 2 10 3" xfId="41711" xr:uid="{00000000-0005-0000-0000-0000F2A20000}"/>
    <cellStyle name="Notas 4 6 2 2 10 4" xfId="41712" xr:uid="{00000000-0005-0000-0000-0000F3A20000}"/>
    <cellStyle name="Notas 4 6 2 2 10 5" xfId="41713" xr:uid="{00000000-0005-0000-0000-0000F4A20000}"/>
    <cellStyle name="Notas 4 6 2 2 10 6" xfId="41714" xr:uid="{00000000-0005-0000-0000-0000F5A20000}"/>
    <cellStyle name="Notas 4 6 2 2 11" xfId="41715" xr:uid="{00000000-0005-0000-0000-0000F6A20000}"/>
    <cellStyle name="Notas 4 6 2 2 11 2" xfId="41716" xr:uid="{00000000-0005-0000-0000-0000F7A20000}"/>
    <cellStyle name="Notas 4 6 2 2 11 3" xfId="41717" xr:uid="{00000000-0005-0000-0000-0000F8A20000}"/>
    <cellStyle name="Notas 4 6 2 2 11 4" xfId="41718" xr:uid="{00000000-0005-0000-0000-0000F9A20000}"/>
    <cellStyle name="Notas 4 6 2 2 11 5" xfId="41719" xr:uid="{00000000-0005-0000-0000-0000FAA20000}"/>
    <cellStyle name="Notas 4 6 2 2 11 6" xfId="41720" xr:uid="{00000000-0005-0000-0000-0000FBA20000}"/>
    <cellStyle name="Notas 4 6 2 2 12" xfId="41721" xr:uid="{00000000-0005-0000-0000-0000FCA20000}"/>
    <cellStyle name="Notas 4 6 2 2 12 2" xfId="41722" xr:uid="{00000000-0005-0000-0000-0000FDA20000}"/>
    <cellStyle name="Notas 4 6 2 2 12 3" xfId="41723" xr:uid="{00000000-0005-0000-0000-0000FEA20000}"/>
    <cellStyle name="Notas 4 6 2 2 12 4" xfId="41724" xr:uid="{00000000-0005-0000-0000-0000FFA20000}"/>
    <cellStyle name="Notas 4 6 2 2 12 5" xfId="41725" xr:uid="{00000000-0005-0000-0000-000000A30000}"/>
    <cellStyle name="Notas 4 6 2 2 12 6" xfId="41726" xr:uid="{00000000-0005-0000-0000-000001A30000}"/>
    <cellStyle name="Notas 4 6 2 2 13" xfId="41727" xr:uid="{00000000-0005-0000-0000-000002A30000}"/>
    <cellStyle name="Notas 4 6 2 2 13 2" xfId="41728" xr:uid="{00000000-0005-0000-0000-000003A30000}"/>
    <cellStyle name="Notas 4 6 2 2 13 3" xfId="41729" xr:uid="{00000000-0005-0000-0000-000004A30000}"/>
    <cellStyle name="Notas 4 6 2 2 13 4" xfId="41730" xr:uid="{00000000-0005-0000-0000-000005A30000}"/>
    <cellStyle name="Notas 4 6 2 2 13 5" xfId="41731" xr:uid="{00000000-0005-0000-0000-000006A30000}"/>
    <cellStyle name="Notas 4 6 2 2 13 6" xfId="41732" xr:uid="{00000000-0005-0000-0000-000007A30000}"/>
    <cellStyle name="Notas 4 6 2 2 14" xfId="41733" xr:uid="{00000000-0005-0000-0000-000008A30000}"/>
    <cellStyle name="Notas 4 6 2 2 14 2" xfId="41734" xr:uid="{00000000-0005-0000-0000-000009A30000}"/>
    <cellStyle name="Notas 4 6 2 2 14 3" xfId="41735" xr:uid="{00000000-0005-0000-0000-00000AA30000}"/>
    <cellStyle name="Notas 4 6 2 2 14 4" xfId="41736" xr:uid="{00000000-0005-0000-0000-00000BA30000}"/>
    <cellStyle name="Notas 4 6 2 2 14 5" xfId="41737" xr:uid="{00000000-0005-0000-0000-00000CA30000}"/>
    <cellStyle name="Notas 4 6 2 2 14 6" xfId="41738" xr:uid="{00000000-0005-0000-0000-00000DA30000}"/>
    <cellStyle name="Notas 4 6 2 2 15" xfId="41739" xr:uid="{00000000-0005-0000-0000-00000EA30000}"/>
    <cellStyle name="Notas 4 6 2 2 16" xfId="41740" xr:uid="{00000000-0005-0000-0000-00000FA30000}"/>
    <cellStyle name="Notas 4 6 2 2 17" xfId="41741" xr:uid="{00000000-0005-0000-0000-000010A30000}"/>
    <cellStyle name="Notas 4 6 2 2 18" xfId="41742" xr:uid="{00000000-0005-0000-0000-000011A30000}"/>
    <cellStyle name="Notas 4 6 2 2 19" xfId="41743" xr:uid="{00000000-0005-0000-0000-000012A30000}"/>
    <cellStyle name="Notas 4 6 2 2 2" xfId="41744" xr:uid="{00000000-0005-0000-0000-000013A30000}"/>
    <cellStyle name="Notas 4 6 2 2 2 10" xfId="41745" xr:uid="{00000000-0005-0000-0000-000014A30000}"/>
    <cellStyle name="Notas 4 6 2 2 2 11" xfId="41746" xr:uid="{00000000-0005-0000-0000-000015A30000}"/>
    <cellStyle name="Notas 4 6 2 2 2 12" xfId="41747" xr:uid="{00000000-0005-0000-0000-000016A30000}"/>
    <cellStyle name="Notas 4 6 2 2 2 13" xfId="41748" xr:uid="{00000000-0005-0000-0000-000017A30000}"/>
    <cellStyle name="Notas 4 6 2 2 2 14" xfId="41749" xr:uid="{00000000-0005-0000-0000-000018A30000}"/>
    <cellStyle name="Notas 4 6 2 2 2 2" xfId="41750" xr:uid="{00000000-0005-0000-0000-000019A30000}"/>
    <cellStyle name="Notas 4 6 2 2 2 2 10" xfId="41751" xr:uid="{00000000-0005-0000-0000-00001AA30000}"/>
    <cellStyle name="Notas 4 6 2 2 2 2 11" xfId="41752" xr:uid="{00000000-0005-0000-0000-00001BA30000}"/>
    <cellStyle name="Notas 4 6 2 2 2 2 12" xfId="41753" xr:uid="{00000000-0005-0000-0000-00001CA30000}"/>
    <cellStyle name="Notas 4 6 2 2 2 2 13" xfId="41754" xr:uid="{00000000-0005-0000-0000-00001DA30000}"/>
    <cellStyle name="Notas 4 6 2 2 2 2 2" xfId="41755" xr:uid="{00000000-0005-0000-0000-00001EA30000}"/>
    <cellStyle name="Notas 4 6 2 2 2 2 2 2" xfId="41756" xr:uid="{00000000-0005-0000-0000-00001FA30000}"/>
    <cellStyle name="Notas 4 6 2 2 2 2 2 3" xfId="41757" xr:uid="{00000000-0005-0000-0000-000020A30000}"/>
    <cellStyle name="Notas 4 6 2 2 2 2 2 4" xfId="41758" xr:uid="{00000000-0005-0000-0000-000021A30000}"/>
    <cellStyle name="Notas 4 6 2 2 2 2 2 5" xfId="41759" xr:uid="{00000000-0005-0000-0000-000022A30000}"/>
    <cellStyle name="Notas 4 6 2 2 2 2 2 6" xfId="41760" xr:uid="{00000000-0005-0000-0000-000023A30000}"/>
    <cellStyle name="Notas 4 6 2 2 2 2 3" xfId="41761" xr:uid="{00000000-0005-0000-0000-000024A30000}"/>
    <cellStyle name="Notas 4 6 2 2 2 2 3 2" xfId="41762" xr:uid="{00000000-0005-0000-0000-000025A30000}"/>
    <cellStyle name="Notas 4 6 2 2 2 2 3 3" xfId="41763" xr:uid="{00000000-0005-0000-0000-000026A30000}"/>
    <cellStyle name="Notas 4 6 2 2 2 2 3 4" xfId="41764" xr:uid="{00000000-0005-0000-0000-000027A30000}"/>
    <cellStyle name="Notas 4 6 2 2 2 2 3 5" xfId="41765" xr:uid="{00000000-0005-0000-0000-000028A30000}"/>
    <cellStyle name="Notas 4 6 2 2 2 2 3 6" xfId="41766" xr:uid="{00000000-0005-0000-0000-000029A30000}"/>
    <cellStyle name="Notas 4 6 2 2 2 2 4" xfId="41767" xr:uid="{00000000-0005-0000-0000-00002AA30000}"/>
    <cellStyle name="Notas 4 6 2 2 2 2 4 2" xfId="41768" xr:uid="{00000000-0005-0000-0000-00002BA30000}"/>
    <cellStyle name="Notas 4 6 2 2 2 2 4 3" xfId="41769" xr:uid="{00000000-0005-0000-0000-00002CA30000}"/>
    <cellStyle name="Notas 4 6 2 2 2 2 4 4" xfId="41770" xr:uid="{00000000-0005-0000-0000-00002DA30000}"/>
    <cellStyle name="Notas 4 6 2 2 2 2 4 5" xfId="41771" xr:uid="{00000000-0005-0000-0000-00002EA30000}"/>
    <cellStyle name="Notas 4 6 2 2 2 2 4 6" xfId="41772" xr:uid="{00000000-0005-0000-0000-00002FA30000}"/>
    <cellStyle name="Notas 4 6 2 2 2 2 5" xfId="41773" xr:uid="{00000000-0005-0000-0000-000030A30000}"/>
    <cellStyle name="Notas 4 6 2 2 2 2 5 2" xfId="41774" xr:uid="{00000000-0005-0000-0000-000031A30000}"/>
    <cellStyle name="Notas 4 6 2 2 2 2 5 3" xfId="41775" xr:uid="{00000000-0005-0000-0000-000032A30000}"/>
    <cellStyle name="Notas 4 6 2 2 2 2 5 4" xfId="41776" xr:uid="{00000000-0005-0000-0000-000033A30000}"/>
    <cellStyle name="Notas 4 6 2 2 2 2 5 5" xfId="41777" xr:uid="{00000000-0005-0000-0000-000034A30000}"/>
    <cellStyle name="Notas 4 6 2 2 2 2 5 6" xfId="41778" xr:uid="{00000000-0005-0000-0000-000035A30000}"/>
    <cellStyle name="Notas 4 6 2 2 2 2 6" xfId="41779" xr:uid="{00000000-0005-0000-0000-000036A30000}"/>
    <cellStyle name="Notas 4 6 2 2 2 2 6 2" xfId="41780" xr:uid="{00000000-0005-0000-0000-000037A30000}"/>
    <cellStyle name="Notas 4 6 2 2 2 2 6 3" xfId="41781" xr:uid="{00000000-0005-0000-0000-000038A30000}"/>
    <cellStyle name="Notas 4 6 2 2 2 2 6 4" xfId="41782" xr:uid="{00000000-0005-0000-0000-000039A30000}"/>
    <cellStyle name="Notas 4 6 2 2 2 2 6 5" xfId="41783" xr:uid="{00000000-0005-0000-0000-00003AA30000}"/>
    <cellStyle name="Notas 4 6 2 2 2 2 6 6" xfId="41784" xr:uid="{00000000-0005-0000-0000-00003BA30000}"/>
    <cellStyle name="Notas 4 6 2 2 2 2 7" xfId="41785" xr:uid="{00000000-0005-0000-0000-00003CA30000}"/>
    <cellStyle name="Notas 4 6 2 2 2 2 7 2" xfId="41786" xr:uid="{00000000-0005-0000-0000-00003DA30000}"/>
    <cellStyle name="Notas 4 6 2 2 2 2 7 3" xfId="41787" xr:uid="{00000000-0005-0000-0000-00003EA30000}"/>
    <cellStyle name="Notas 4 6 2 2 2 2 7 4" xfId="41788" xr:uid="{00000000-0005-0000-0000-00003FA30000}"/>
    <cellStyle name="Notas 4 6 2 2 2 2 7 5" xfId="41789" xr:uid="{00000000-0005-0000-0000-000040A30000}"/>
    <cellStyle name="Notas 4 6 2 2 2 2 7 6" xfId="41790" xr:uid="{00000000-0005-0000-0000-000041A30000}"/>
    <cellStyle name="Notas 4 6 2 2 2 2 8" xfId="41791" xr:uid="{00000000-0005-0000-0000-000042A30000}"/>
    <cellStyle name="Notas 4 6 2 2 2 2 8 2" xfId="41792" xr:uid="{00000000-0005-0000-0000-000043A30000}"/>
    <cellStyle name="Notas 4 6 2 2 2 2 8 3" xfId="41793" xr:uid="{00000000-0005-0000-0000-000044A30000}"/>
    <cellStyle name="Notas 4 6 2 2 2 2 8 4" xfId="41794" xr:uid="{00000000-0005-0000-0000-000045A30000}"/>
    <cellStyle name="Notas 4 6 2 2 2 2 8 5" xfId="41795" xr:uid="{00000000-0005-0000-0000-000046A30000}"/>
    <cellStyle name="Notas 4 6 2 2 2 2 8 6" xfId="41796" xr:uid="{00000000-0005-0000-0000-000047A30000}"/>
    <cellStyle name="Notas 4 6 2 2 2 2 9" xfId="41797" xr:uid="{00000000-0005-0000-0000-000048A30000}"/>
    <cellStyle name="Notas 4 6 2 2 2 3" xfId="41798" xr:uid="{00000000-0005-0000-0000-000049A30000}"/>
    <cellStyle name="Notas 4 6 2 2 2 3 2" xfId="41799" xr:uid="{00000000-0005-0000-0000-00004AA30000}"/>
    <cellStyle name="Notas 4 6 2 2 2 3 3" xfId="41800" xr:uid="{00000000-0005-0000-0000-00004BA30000}"/>
    <cellStyle name="Notas 4 6 2 2 2 3 4" xfId="41801" xr:uid="{00000000-0005-0000-0000-00004CA30000}"/>
    <cellStyle name="Notas 4 6 2 2 2 3 5" xfId="41802" xr:uid="{00000000-0005-0000-0000-00004DA30000}"/>
    <cellStyle name="Notas 4 6 2 2 2 3 6" xfId="41803" xr:uid="{00000000-0005-0000-0000-00004EA30000}"/>
    <cellStyle name="Notas 4 6 2 2 2 4" xfId="41804" xr:uid="{00000000-0005-0000-0000-00004FA30000}"/>
    <cellStyle name="Notas 4 6 2 2 2 4 2" xfId="41805" xr:uid="{00000000-0005-0000-0000-000050A30000}"/>
    <cellStyle name="Notas 4 6 2 2 2 4 3" xfId="41806" xr:uid="{00000000-0005-0000-0000-000051A30000}"/>
    <cellStyle name="Notas 4 6 2 2 2 4 4" xfId="41807" xr:uid="{00000000-0005-0000-0000-000052A30000}"/>
    <cellStyle name="Notas 4 6 2 2 2 4 5" xfId="41808" xr:uid="{00000000-0005-0000-0000-000053A30000}"/>
    <cellStyle name="Notas 4 6 2 2 2 4 6" xfId="41809" xr:uid="{00000000-0005-0000-0000-000054A30000}"/>
    <cellStyle name="Notas 4 6 2 2 2 5" xfId="41810" xr:uid="{00000000-0005-0000-0000-000055A30000}"/>
    <cellStyle name="Notas 4 6 2 2 2 5 2" xfId="41811" xr:uid="{00000000-0005-0000-0000-000056A30000}"/>
    <cellStyle name="Notas 4 6 2 2 2 5 3" xfId="41812" xr:uid="{00000000-0005-0000-0000-000057A30000}"/>
    <cellStyle name="Notas 4 6 2 2 2 5 4" xfId="41813" xr:uid="{00000000-0005-0000-0000-000058A30000}"/>
    <cellStyle name="Notas 4 6 2 2 2 5 5" xfId="41814" xr:uid="{00000000-0005-0000-0000-000059A30000}"/>
    <cellStyle name="Notas 4 6 2 2 2 5 6" xfId="41815" xr:uid="{00000000-0005-0000-0000-00005AA30000}"/>
    <cellStyle name="Notas 4 6 2 2 2 6" xfId="41816" xr:uid="{00000000-0005-0000-0000-00005BA30000}"/>
    <cellStyle name="Notas 4 6 2 2 2 6 2" xfId="41817" xr:uid="{00000000-0005-0000-0000-00005CA30000}"/>
    <cellStyle name="Notas 4 6 2 2 2 6 3" xfId="41818" xr:uid="{00000000-0005-0000-0000-00005DA30000}"/>
    <cellStyle name="Notas 4 6 2 2 2 6 4" xfId="41819" xr:uid="{00000000-0005-0000-0000-00005EA30000}"/>
    <cellStyle name="Notas 4 6 2 2 2 6 5" xfId="41820" xr:uid="{00000000-0005-0000-0000-00005FA30000}"/>
    <cellStyle name="Notas 4 6 2 2 2 6 6" xfId="41821" xr:uid="{00000000-0005-0000-0000-000060A30000}"/>
    <cellStyle name="Notas 4 6 2 2 2 7" xfId="41822" xr:uid="{00000000-0005-0000-0000-000061A30000}"/>
    <cellStyle name="Notas 4 6 2 2 2 7 2" xfId="41823" xr:uid="{00000000-0005-0000-0000-000062A30000}"/>
    <cellStyle name="Notas 4 6 2 2 2 7 3" xfId="41824" xr:uid="{00000000-0005-0000-0000-000063A30000}"/>
    <cellStyle name="Notas 4 6 2 2 2 7 4" xfId="41825" xr:uid="{00000000-0005-0000-0000-000064A30000}"/>
    <cellStyle name="Notas 4 6 2 2 2 7 5" xfId="41826" xr:uid="{00000000-0005-0000-0000-000065A30000}"/>
    <cellStyle name="Notas 4 6 2 2 2 7 6" xfId="41827" xr:uid="{00000000-0005-0000-0000-000066A30000}"/>
    <cellStyle name="Notas 4 6 2 2 2 8" xfId="41828" xr:uid="{00000000-0005-0000-0000-000067A30000}"/>
    <cellStyle name="Notas 4 6 2 2 2 8 2" xfId="41829" xr:uid="{00000000-0005-0000-0000-000068A30000}"/>
    <cellStyle name="Notas 4 6 2 2 2 8 3" xfId="41830" xr:uid="{00000000-0005-0000-0000-000069A30000}"/>
    <cellStyle name="Notas 4 6 2 2 2 8 4" xfId="41831" xr:uid="{00000000-0005-0000-0000-00006AA30000}"/>
    <cellStyle name="Notas 4 6 2 2 2 8 5" xfId="41832" xr:uid="{00000000-0005-0000-0000-00006BA30000}"/>
    <cellStyle name="Notas 4 6 2 2 2 8 6" xfId="41833" xr:uid="{00000000-0005-0000-0000-00006CA30000}"/>
    <cellStyle name="Notas 4 6 2 2 2 9" xfId="41834" xr:uid="{00000000-0005-0000-0000-00006DA30000}"/>
    <cellStyle name="Notas 4 6 2 2 2 9 2" xfId="41835" xr:uid="{00000000-0005-0000-0000-00006EA30000}"/>
    <cellStyle name="Notas 4 6 2 2 2 9 3" xfId="41836" xr:uid="{00000000-0005-0000-0000-00006FA30000}"/>
    <cellStyle name="Notas 4 6 2 2 2 9 4" xfId="41837" xr:uid="{00000000-0005-0000-0000-000070A30000}"/>
    <cellStyle name="Notas 4 6 2 2 2 9 5" xfId="41838" xr:uid="{00000000-0005-0000-0000-000071A30000}"/>
    <cellStyle name="Notas 4 6 2 2 2 9 6" xfId="41839" xr:uid="{00000000-0005-0000-0000-000072A30000}"/>
    <cellStyle name="Notas 4 6 2 2 20" xfId="41840" xr:uid="{00000000-0005-0000-0000-000073A30000}"/>
    <cellStyle name="Notas 4 6 2 2 3" xfId="41841" xr:uid="{00000000-0005-0000-0000-000074A30000}"/>
    <cellStyle name="Notas 4 6 2 2 3 10" xfId="41842" xr:uid="{00000000-0005-0000-0000-000075A30000}"/>
    <cellStyle name="Notas 4 6 2 2 3 11" xfId="41843" xr:uid="{00000000-0005-0000-0000-000076A30000}"/>
    <cellStyle name="Notas 4 6 2 2 3 12" xfId="41844" xr:uid="{00000000-0005-0000-0000-000077A30000}"/>
    <cellStyle name="Notas 4 6 2 2 3 13" xfId="41845" xr:uid="{00000000-0005-0000-0000-000078A30000}"/>
    <cellStyle name="Notas 4 6 2 2 3 2" xfId="41846" xr:uid="{00000000-0005-0000-0000-000079A30000}"/>
    <cellStyle name="Notas 4 6 2 2 3 2 2" xfId="41847" xr:uid="{00000000-0005-0000-0000-00007AA30000}"/>
    <cellStyle name="Notas 4 6 2 2 3 2 3" xfId="41848" xr:uid="{00000000-0005-0000-0000-00007BA30000}"/>
    <cellStyle name="Notas 4 6 2 2 3 2 4" xfId="41849" xr:uid="{00000000-0005-0000-0000-00007CA30000}"/>
    <cellStyle name="Notas 4 6 2 2 3 2 5" xfId="41850" xr:uid="{00000000-0005-0000-0000-00007DA30000}"/>
    <cellStyle name="Notas 4 6 2 2 3 2 6" xfId="41851" xr:uid="{00000000-0005-0000-0000-00007EA30000}"/>
    <cellStyle name="Notas 4 6 2 2 3 3" xfId="41852" xr:uid="{00000000-0005-0000-0000-00007FA30000}"/>
    <cellStyle name="Notas 4 6 2 2 3 3 2" xfId="41853" xr:uid="{00000000-0005-0000-0000-000080A30000}"/>
    <cellStyle name="Notas 4 6 2 2 3 3 3" xfId="41854" xr:uid="{00000000-0005-0000-0000-000081A30000}"/>
    <cellStyle name="Notas 4 6 2 2 3 3 4" xfId="41855" xr:uid="{00000000-0005-0000-0000-000082A30000}"/>
    <cellStyle name="Notas 4 6 2 2 3 3 5" xfId="41856" xr:uid="{00000000-0005-0000-0000-000083A30000}"/>
    <cellStyle name="Notas 4 6 2 2 3 3 6" xfId="41857" xr:uid="{00000000-0005-0000-0000-000084A30000}"/>
    <cellStyle name="Notas 4 6 2 2 3 4" xfId="41858" xr:uid="{00000000-0005-0000-0000-000085A30000}"/>
    <cellStyle name="Notas 4 6 2 2 3 4 2" xfId="41859" xr:uid="{00000000-0005-0000-0000-000086A30000}"/>
    <cellStyle name="Notas 4 6 2 2 3 4 3" xfId="41860" xr:uid="{00000000-0005-0000-0000-000087A30000}"/>
    <cellStyle name="Notas 4 6 2 2 3 4 4" xfId="41861" xr:uid="{00000000-0005-0000-0000-000088A30000}"/>
    <cellStyle name="Notas 4 6 2 2 3 4 5" xfId="41862" xr:uid="{00000000-0005-0000-0000-000089A30000}"/>
    <cellStyle name="Notas 4 6 2 2 3 4 6" xfId="41863" xr:uid="{00000000-0005-0000-0000-00008AA30000}"/>
    <cellStyle name="Notas 4 6 2 2 3 5" xfId="41864" xr:uid="{00000000-0005-0000-0000-00008BA30000}"/>
    <cellStyle name="Notas 4 6 2 2 3 5 2" xfId="41865" xr:uid="{00000000-0005-0000-0000-00008CA30000}"/>
    <cellStyle name="Notas 4 6 2 2 3 5 3" xfId="41866" xr:uid="{00000000-0005-0000-0000-00008DA30000}"/>
    <cellStyle name="Notas 4 6 2 2 3 5 4" xfId="41867" xr:uid="{00000000-0005-0000-0000-00008EA30000}"/>
    <cellStyle name="Notas 4 6 2 2 3 5 5" xfId="41868" xr:uid="{00000000-0005-0000-0000-00008FA30000}"/>
    <cellStyle name="Notas 4 6 2 2 3 5 6" xfId="41869" xr:uid="{00000000-0005-0000-0000-000090A30000}"/>
    <cellStyle name="Notas 4 6 2 2 3 6" xfId="41870" xr:uid="{00000000-0005-0000-0000-000091A30000}"/>
    <cellStyle name="Notas 4 6 2 2 3 6 2" xfId="41871" xr:uid="{00000000-0005-0000-0000-000092A30000}"/>
    <cellStyle name="Notas 4 6 2 2 3 6 3" xfId="41872" xr:uid="{00000000-0005-0000-0000-000093A30000}"/>
    <cellStyle name="Notas 4 6 2 2 3 6 4" xfId="41873" xr:uid="{00000000-0005-0000-0000-000094A30000}"/>
    <cellStyle name="Notas 4 6 2 2 3 6 5" xfId="41874" xr:uid="{00000000-0005-0000-0000-000095A30000}"/>
    <cellStyle name="Notas 4 6 2 2 3 6 6" xfId="41875" xr:uid="{00000000-0005-0000-0000-000096A30000}"/>
    <cellStyle name="Notas 4 6 2 2 3 7" xfId="41876" xr:uid="{00000000-0005-0000-0000-000097A30000}"/>
    <cellStyle name="Notas 4 6 2 2 3 7 2" xfId="41877" xr:uid="{00000000-0005-0000-0000-000098A30000}"/>
    <cellStyle name="Notas 4 6 2 2 3 7 3" xfId="41878" xr:uid="{00000000-0005-0000-0000-000099A30000}"/>
    <cellStyle name="Notas 4 6 2 2 3 7 4" xfId="41879" xr:uid="{00000000-0005-0000-0000-00009AA30000}"/>
    <cellStyle name="Notas 4 6 2 2 3 7 5" xfId="41880" xr:uid="{00000000-0005-0000-0000-00009BA30000}"/>
    <cellStyle name="Notas 4 6 2 2 3 7 6" xfId="41881" xr:uid="{00000000-0005-0000-0000-00009CA30000}"/>
    <cellStyle name="Notas 4 6 2 2 3 8" xfId="41882" xr:uid="{00000000-0005-0000-0000-00009DA30000}"/>
    <cellStyle name="Notas 4 6 2 2 3 8 2" xfId="41883" xr:uid="{00000000-0005-0000-0000-00009EA30000}"/>
    <cellStyle name="Notas 4 6 2 2 3 8 3" xfId="41884" xr:uid="{00000000-0005-0000-0000-00009FA30000}"/>
    <cellStyle name="Notas 4 6 2 2 3 8 4" xfId="41885" xr:uid="{00000000-0005-0000-0000-0000A0A30000}"/>
    <cellStyle name="Notas 4 6 2 2 3 8 5" xfId="41886" xr:uid="{00000000-0005-0000-0000-0000A1A30000}"/>
    <cellStyle name="Notas 4 6 2 2 3 8 6" xfId="41887" xr:uid="{00000000-0005-0000-0000-0000A2A30000}"/>
    <cellStyle name="Notas 4 6 2 2 3 9" xfId="41888" xr:uid="{00000000-0005-0000-0000-0000A3A30000}"/>
    <cellStyle name="Notas 4 6 2 2 4" xfId="41889" xr:uid="{00000000-0005-0000-0000-0000A4A30000}"/>
    <cellStyle name="Notas 4 6 2 2 4 10" xfId="41890" xr:uid="{00000000-0005-0000-0000-0000A5A30000}"/>
    <cellStyle name="Notas 4 6 2 2 4 11" xfId="41891" xr:uid="{00000000-0005-0000-0000-0000A6A30000}"/>
    <cellStyle name="Notas 4 6 2 2 4 12" xfId="41892" xr:uid="{00000000-0005-0000-0000-0000A7A30000}"/>
    <cellStyle name="Notas 4 6 2 2 4 13" xfId="41893" xr:uid="{00000000-0005-0000-0000-0000A8A30000}"/>
    <cellStyle name="Notas 4 6 2 2 4 2" xfId="41894" xr:uid="{00000000-0005-0000-0000-0000A9A30000}"/>
    <cellStyle name="Notas 4 6 2 2 4 2 2" xfId="41895" xr:uid="{00000000-0005-0000-0000-0000AAA30000}"/>
    <cellStyle name="Notas 4 6 2 2 4 2 3" xfId="41896" xr:uid="{00000000-0005-0000-0000-0000ABA30000}"/>
    <cellStyle name="Notas 4 6 2 2 4 2 4" xfId="41897" xr:uid="{00000000-0005-0000-0000-0000ACA30000}"/>
    <cellStyle name="Notas 4 6 2 2 4 2 5" xfId="41898" xr:uid="{00000000-0005-0000-0000-0000ADA30000}"/>
    <cellStyle name="Notas 4 6 2 2 4 2 6" xfId="41899" xr:uid="{00000000-0005-0000-0000-0000AEA30000}"/>
    <cellStyle name="Notas 4 6 2 2 4 3" xfId="41900" xr:uid="{00000000-0005-0000-0000-0000AFA30000}"/>
    <cellStyle name="Notas 4 6 2 2 4 3 2" xfId="41901" xr:uid="{00000000-0005-0000-0000-0000B0A30000}"/>
    <cellStyle name="Notas 4 6 2 2 4 3 3" xfId="41902" xr:uid="{00000000-0005-0000-0000-0000B1A30000}"/>
    <cellStyle name="Notas 4 6 2 2 4 3 4" xfId="41903" xr:uid="{00000000-0005-0000-0000-0000B2A30000}"/>
    <cellStyle name="Notas 4 6 2 2 4 3 5" xfId="41904" xr:uid="{00000000-0005-0000-0000-0000B3A30000}"/>
    <cellStyle name="Notas 4 6 2 2 4 3 6" xfId="41905" xr:uid="{00000000-0005-0000-0000-0000B4A30000}"/>
    <cellStyle name="Notas 4 6 2 2 4 4" xfId="41906" xr:uid="{00000000-0005-0000-0000-0000B5A30000}"/>
    <cellStyle name="Notas 4 6 2 2 4 4 2" xfId="41907" xr:uid="{00000000-0005-0000-0000-0000B6A30000}"/>
    <cellStyle name="Notas 4 6 2 2 4 4 3" xfId="41908" xr:uid="{00000000-0005-0000-0000-0000B7A30000}"/>
    <cellStyle name="Notas 4 6 2 2 4 4 4" xfId="41909" xr:uid="{00000000-0005-0000-0000-0000B8A30000}"/>
    <cellStyle name="Notas 4 6 2 2 4 4 5" xfId="41910" xr:uid="{00000000-0005-0000-0000-0000B9A30000}"/>
    <cellStyle name="Notas 4 6 2 2 4 4 6" xfId="41911" xr:uid="{00000000-0005-0000-0000-0000BAA30000}"/>
    <cellStyle name="Notas 4 6 2 2 4 5" xfId="41912" xr:uid="{00000000-0005-0000-0000-0000BBA30000}"/>
    <cellStyle name="Notas 4 6 2 2 4 5 2" xfId="41913" xr:uid="{00000000-0005-0000-0000-0000BCA30000}"/>
    <cellStyle name="Notas 4 6 2 2 4 5 3" xfId="41914" xr:uid="{00000000-0005-0000-0000-0000BDA30000}"/>
    <cellStyle name="Notas 4 6 2 2 4 5 4" xfId="41915" xr:uid="{00000000-0005-0000-0000-0000BEA30000}"/>
    <cellStyle name="Notas 4 6 2 2 4 5 5" xfId="41916" xr:uid="{00000000-0005-0000-0000-0000BFA30000}"/>
    <cellStyle name="Notas 4 6 2 2 4 5 6" xfId="41917" xr:uid="{00000000-0005-0000-0000-0000C0A30000}"/>
    <cellStyle name="Notas 4 6 2 2 4 6" xfId="41918" xr:uid="{00000000-0005-0000-0000-0000C1A30000}"/>
    <cellStyle name="Notas 4 6 2 2 4 6 2" xfId="41919" xr:uid="{00000000-0005-0000-0000-0000C2A30000}"/>
    <cellStyle name="Notas 4 6 2 2 4 6 3" xfId="41920" xr:uid="{00000000-0005-0000-0000-0000C3A30000}"/>
    <cellStyle name="Notas 4 6 2 2 4 6 4" xfId="41921" xr:uid="{00000000-0005-0000-0000-0000C4A30000}"/>
    <cellStyle name="Notas 4 6 2 2 4 6 5" xfId="41922" xr:uid="{00000000-0005-0000-0000-0000C5A30000}"/>
    <cellStyle name="Notas 4 6 2 2 4 6 6" xfId="41923" xr:uid="{00000000-0005-0000-0000-0000C6A30000}"/>
    <cellStyle name="Notas 4 6 2 2 4 7" xfId="41924" xr:uid="{00000000-0005-0000-0000-0000C7A30000}"/>
    <cellStyle name="Notas 4 6 2 2 4 7 2" xfId="41925" xr:uid="{00000000-0005-0000-0000-0000C8A30000}"/>
    <cellStyle name="Notas 4 6 2 2 4 7 3" xfId="41926" xr:uid="{00000000-0005-0000-0000-0000C9A30000}"/>
    <cellStyle name="Notas 4 6 2 2 4 7 4" xfId="41927" xr:uid="{00000000-0005-0000-0000-0000CAA30000}"/>
    <cellStyle name="Notas 4 6 2 2 4 7 5" xfId="41928" xr:uid="{00000000-0005-0000-0000-0000CBA30000}"/>
    <cellStyle name="Notas 4 6 2 2 4 7 6" xfId="41929" xr:uid="{00000000-0005-0000-0000-0000CCA30000}"/>
    <cellStyle name="Notas 4 6 2 2 4 8" xfId="41930" xr:uid="{00000000-0005-0000-0000-0000CDA30000}"/>
    <cellStyle name="Notas 4 6 2 2 4 8 2" xfId="41931" xr:uid="{00000000-0005-0000-0000-0000CEA30000}"/>
    <cellStyle name="Notas 4 6 2 2 4 8 3" xfId="41932" xr:uid="{00000000-0005-0000-0000-0000CFA30000}"/>
    <cellStyle name="Notas 4 6 2 2 4 8 4" xfId="41933" xr:uid="{00000000-0005-0000-0000-0000D0A30000}"/>
    <cellStyle name="Notas 4 6 2 2 4 8 5" xfId="41934" xr:uid="{00000000-0005-0000-0000-0000D1A30000}"/>
    <cellStyle name="Notas 4 6 2 2 4 8 6" xfId="41935" xr:uid="{00000000-0005-0000-0000-0000D2A30000}"/>
    <cellStyle name="Notas 4 6 2 2 4 9" xfId="41936" xr:uid="{00000000-0005-0000-0000-0000D3A30000}"/>
    <cellStyle name="Notas 4 6 2 2 5" xfId="41937" xr:uid="{00000000-0005-0000-0000-0000D4A30000}"/>
    <cellStyle name="Notas 4 6 2 2 5 10" xfId="41938" xr:uid="{00000000-0005-0000-0000-0000D5A30000}"/>
    <cellStyle name="Notas 4 6 2 2 5 11" xfId="41939" xr:uid="{00000000-0005-0000-0000-0000D6A30000}"/>
    <cellStyle name="Notas 4 6 2 2 5 12" xfId="41940" xr:uid="{00000000-0005-0000-0000-0000D7A30000}"/>
    <cellStyle name="Notas 4 6 2 2 5 13" xfId="41941" xr:uid="{00000000-0005-0000-0000-0000D8A30000}"/>
    <cellStyle name="Notas 4 6 2 2 5 2" xfId="41942" xr:uid="{00000000-0005-0000-0000-0000D9A30000}"/>
    <cellStyle name="Notas 4 6 2 2 5 2 2" xfId="41943" xr:uid="{00000000-0005-0000-0000-0000DAA30000}"/>
    <cellStyle name="Notas 4 6 2 2 5 2 3" xfId="41944" xr:uid="{00000000-0005-0000-0000-0000DBA30000}"/>
    <cellStyle name="Notas 4 6 2 2 5 2 4" xfId="41945" xr:uid="{00000000-0005-0000-0000-0000DCA30000}"/>
    <cellStyle name="Notas 4 6 2 2 5 2 5" xfId="41946" xr:uid="{00000000-0005-0000-0000-0000DDA30000}"/>
    <cellStyle name="Notas 4 6 2 2 5 2 6" xfId="41947" xr:uid="{00000000-0005-0000-0000-0000DEA30000}"/>
    <cellStyle name="Notas 4 6 2 2 5 3" xfId="41948" xr:uid="{00000000-0005-0000-0000-0000DFA30000}"/>
    <cellStyle name="Notas 4 6 2 2 5 3 2" xfId="41949" xr:uid="{00000000-0005-0000-0000-0000E0A30000}"/>
    <cellStyle name="Notas 4 6 2 2 5 3 3" xfId="41950" xr:uid="{00000000-0005-0000-0000-0000E1A30000}"/>
    <cellStyle name="Notas 4 6 2 2 5 3 4" xfId="41951" xr:uid="{00000000-0005-0000-0000-0000E2A30000}"/>
    <cellStyle name="Notas 4 6 2 2 5 3 5" xfId="41952" xr:uid="{00000000-0005-0000-0000-0000E3A30000}"/>
    <cellStyle name="Notas 4 6 2 2 5 3 6" xfId="41953" xr:uid="{00000000-0005-0000-0000-0000E4A30000}"/>
    <cellStyle name="Notas 4 6 2 2 5 4" xfId="41954" xr:uid="{00000000-0005-0000-0000-0000E5A30000}"/>
    <cellStyle name="Notas 4 6 2 2 5 4 2" xfId="41955" xr:uid="{00000000-0005-0000-0000-0000E6A30000}"/>
    <cellStyle name="Notas 4 6 2 2 5 4 3" xfId="41956" xr:uid="{00000000-0005-0000-0000-0000E7A30000}"/>
    <cellStyle name="Notas 4 6 2 2 5 4 4" xfId="41957" xr:uid="{00000000-0005-0000-0000-0000E8A30000}"/>
    <cellStyle name="Notas 4 6 2 2 5 4 5" xfId="41958" xr:uid="{00000000-0005-0000-0000-0000E9A30000}"/>
    <cellStyle name="Notas 4 6 2 2 5 4 6" xfId="41959" xr:uid="{00000000-0005-0000-0000-0000EAA30000}"/>
    <cellStyle name="Notas 4 6 2 2 5 5" xfId="41960" xr:uid="{00000000-0005-0000-0000-0000EBA30000}"/>
    <cellStyle name="Notas 4 6 2 2 5 5 2" xfId="41961" xr:uid="{00000000-0005-0000-0000-0000ECA30000}"/>
    <cellStyle name="Notas 4 6 2 2 5 5 3" xfId="41962" xr:uid="{00000000-0005-0000-0000-0000EDA30000}"/>
    <cellStyle name="Notas 4 6 2 2 5 5 4" xfId="41963" xr:uid="{00000000-0005-0000-0000-0000EEA30000}"/>
    <cellStyle name="Notas 4 6 2 2 5 5 5" xfId="41964" xr:uid="{00000000-0005-0000-0000-0000EFA30000}"/>
    <cellStyle name="Notas 4 6 2 2 5 5 6" xfId="41965" xr:uid="{00000000-0005-0000-0000-0000F0A30000}"/>
    <cellStyle name="Notas 4 6 2 2 5 6" xfId="41966" xr:uid="{00000000-0005-0000-0000-0000F1A30000}"/>
    <cellStyle name="Notas 4 6 2 2 5 6 2" xfId="41967" xr:uid="{00000000-0005-0000-0000-0000F2A30000}"/>
    <cellStyle name="Notas 4 6 2 2 5 6 3" xfId="41968" xr:uid="{00000000-0005-0000-0000-0000F3A30000}"/>
    <cellStyle name="Notas 4 6 2 2 5 6 4" xfId="41969" xr:uid="{00000000-0005-0000-0000-0000F4A30000}"/>
    <cellStyle name="Notas 4 6 2 2 5 6 5" xfId="41970" xr:uid="{00000000-0005-0000-0000-0000F5A30000}"/>
    <cellStyle name="Notas 4 6 2 2 5 6 6" xfId="41971" xr:uid="{00000000-0005-0000-0000-0000F6A30000}"/>
    <cellStyle name="Notas 4 6 2 2 5 7" xfId="41972" xr:uid="{00000000-0005-0000-0000-0000F7A30000}"/>
    <cellStyle name="Notas 4 6 2 2 5 7 2" xfId="41973" xr:uid="{00000000-0005-0000-0000-0000F8A30000}"/>
    <cellStyle name="Notas 4 6 2 2 5 7 3" xfId="41974" xr:uid="{00000000-0005-0000-0000-0000F9A30000}"/>
    <cellStyle name="Notas 4 6 2 2 5 7 4" xfId="41975" xr:uid="{00000000-0005-0000-0000-0000FAA30000}"/>
    <cellStyle name="Notas 4 6 2 2 5 7 5" xfId="41976" xr:uid="{00000000-0005-0000-0000-0000FBA30000}"/>
    <cellStyle name="Notas 4 6 2 2 5 7 6" xfId="41977" xr:uid="{00000000-0005-0000-0000-0000FCA30000}"/>
    <cellStyle name="Notas 4 6 2 2 5 8" xfId="41978" xr:uid="{00000000-0005-0000-0000-0000FDA30000}"/>
    <cellStyle name="Notas 4 6 2 2 5 8 2" xfId="41979" xr:uid="{00000000-0005-0000-0000-0000FEA30000}"/>
    <cellStyle name="Notas 4 6 2 2 5 8 3" xfId="41980" xr:uid="{00000000-0005-0000-0000-0000FFA30000}"/>
    <cellStyle name="Notas 4 6 2 2 5 8 4" xfId="41981" xr:uid="{00000000-0005-0000-0000-000000A40000}"/>
    <cellStyle name="Notas 4 6 2 2 5 8 5" xfId="41982" xr:uid="{00000000-0005-0000-0000-000001A40000}"/>
    <cellStyle name="Notas 4 6 2 2 5 8 6" xfId="41983" xr:uid="{00000000-0005-0000-0000-000002A40000}"/>
    <cellStyle name="Notas 4 6 2 2 5 9" xfId="41984" xr:uid="{00000000-0005-0000-0000-000003A40000}"/>
    <cellStyle name="Notas 4 6 2 2 6" xfId="41985" xr:uid="{00000000-0005-0000-0000-000004A40000}"/>
    <cellStyle name="Notas 4 6 2 2 6 10" xfId="41986" xr:uid="{00000000-0005-0000-0000-000005A40000}"/>
    <cellStyle name="Notas 4 6 2 2 6 11" xfId="41987" xr:uid="{00000000-0005-0000-0000-000006A40000}"/>
    <cellStyle name="Notas 4 6 2 2 6 12" xfId="41988" xr:uid="{00000000-0005-0000-0000-000007A40000}"/>
    <cellStyle name="Notas 4 6 2 2 6 13" xfId="41989" xr:uid="{00000000-0005-0000-0000-000008A40000}"/>
    <cellStyle name="Notas 4 6 2 2 6 2" xfId="41990" xr:uid="{00000000-0005-0000-0000-000009A40000}"/>
    <cellStyle name="Notas 4 6 2 2 6 2 2" xfId="41991" xr:uid="{00000000-0005-0000-0000-00000AA40000}"/>
    <cellStyle name="Notas 4 6 2 2 6 2 3" xfId="41992" xr:uid="{00000000-0005-0000-0000-00000BA40000}"/>
    <cellStyle name="Notas 4 6 2 2 6 2 4" xfId="41993" xr:uid="{00000000-0005-0000-0000-00000CA40000}"/>
    <cellStyle name="Notas 4 6 2 2 6 2 5" xfId="41994" xr:uid="{00000000-0005-0000-0000-00000DA40000}"/>
    <cellStyle name="Notas 4 6 2 2 6 2 6" xfId="41995" xr:uid="{00000000-0005-0000-0000-00000EA40000}"/>
    <cellStyle name="Notas 4 6 2 2 6 3" xfId="41996" xr:uid="{00000000-0005-0000-0000-00000FA40000}"/>
    <cellStyle name="Notas 4 6 2 2 6 3 2" xfId="41997" xr:uid="{00000000-0005-0000-0000-000010A40000}"/>
    <cellStyle name="Notas 4 6 2 2 6 3 3" xfId="41998" xr:uid="{00000000-0005-0000-0000-000011A40000}"/>
    <cellStyle name="Notas 4 6 2 2 6 3 4" xfId="41999" xr:uid="{00000000-0005-0000-0000-000012A40000}"/>
    <cellStyle name="Notas 4 6 2 2 6 3 5" xfId="42000" xr:uid="{00000000-0005-0000-0000-000013A40000}"/>
    <cellStyle name="Notas 4 6 2 2 6 3 6" xfId="42001" xr:uid="{00000000-0005-0000-0000-000014A40000}"/>
    <cellStyle name="Notas 4 6 2 2 6 4" xfId="42002" xr:uid="{00000000-0005-0000-0000-000015A40000}"/>
    <cellStyle name="Notas 4 6 2 2 6 4 2" xfId="42003" xr:uid="{00000000-0005-0000-0000-000016A40000}"/>
    <cellStyle name="Notas 4 6 2 2 6 4 3" xfId="42004" xr:uid="{00000000-0005-0000-0000-000017A40000}"/>
    <cellStyle name="Notas 4 6 2 2 6 4 4" xfId="42005" xr:uid="{00000000-0005-0000-0000-000018A40000}"/>
    <cellStyle name="Notas 4 6 2 2 6 4 5" xfId="42006" xr:uid="{00000000-0005-0000-0000-000019A40000}"/>
    <cellStyle name="Notas 4 6 2 2 6 4 6" xfId="42007" xr:uid="{00000000-0005-0000-0000-00001AA40000}"/>
    <cellStyle name="Notas 4 6 2 2 6 5" xfId="42008" xr:uid="{00000000-0005-0000-0000-00001BA40000}"/>
    <cellStyle name="Notas 4 6 2 2 6 5 2" xfId="42009" xr:uid="{00000000-0005-0000-0000-00001CA40000}"/>
    <cellStyle name="Notas 4 6 2 2 6 5 3" xfId="42010" xr:uid="{00000000-0005-0000-0000-00001DA40000}"/>
    <cellStyle name="Notas 4 6 2 2 6 5 4" xfId="42011" xr:uid="{00000000-0005-0000-0000-00001EA40000}"/>
    <cellStyle name="Notas 4 6 2 2 6 5 5" xfId="42012" xr:uid="{00000000-0005-0000-0000-00001FA40000}"/>
    <cellStyle name="Notas 4 6 2 2 6 5 6" xfId="42013" xr:uid="{00000000-0005-0000-0000-000020A40000}"/>
    <cellStyle name="Notas 4 6 2 2 6 6" xfId="42014" xr:uid="{00000000-0005-0000-0000-000021A40000}"/>
    <cellStyle name="Notas 4 6 2 2 6 6 2" xfId="42015" xr:uid="{00000000-0005-0000-0000-000022A40000}"/>
    <cellStyle name="Notas 4 6 2 2 6 6 3" xfId="42016" xr:uid="{00000000-0005-0000-0000-000023A40000}"/>
    <cellStyle name="Notas 4 6 2 2 6 6 4" xfId="42017" xr:uid="{00000000-0005-0000-0000-000024A40000}"/>
    <cellStyle name="Notas 4 6 2 2 6 6 5" xfId="42018" xr:uid="{00000000-0005-0000-0000-000025A40000}"/>
    <cellStyle name="Notas 4 6 2 2 6 6 6" xfId="42019" xr:uid="{00000000-0005-0000-0000-000026A40000}"/>
    <cellStyle name="Notas 4 6 2 2 6 7" xfId="42020" xr:uid="{00000000-0005-0000-0000-000027A40000}"/>
    <cellStyle name="Notas 4 6 2 2 6 7 2" xfId="42021" xr:uid="{00000000-0005-0000-0000-000028A40000}"/>
    <cellStyle name="Notas 4 6 2 2 6 7 3" xfId="42022" xr:uid="{00000000-0005-0000-0000-000029A40000}"/>
    <cellStyle name="Notas 4 6 2 2 6 7 4" xfId="42023" xr:uid="{00000000-0005-0000-0000-00002AA40000}"/>
    <cellStyle name="Notas 4 6 2 2 6 7 5" xfId="42024" xr:uid="{00000000-0005-0000-0000-00002BA40000}"/>
    <cellStyle name="Notas 4 6 2 2 6 7 6" xfId="42025" xr:uid="{00000000-0005-0000-0000-00002CA40000}"/>
    <cellStyle name="Notas 4 6 2 2 6 8" xfId="42026" xr:uid="{00000000-0005-0000-0000-00002DA40000}"/>
    <cellStyle name="Notas 4 6 2 2 6 8 2" xfId="42027" xr:uid="{00000000-0005-0000-0000-00002EA40000}"/>
    <cellStyle name="Notas 4 6 2 2 6 8 3" xfId="42028" xr:uid="{00000000-0005-0000-0000-00002FA40000}"/>
    <cellStyle name="Notas 4 6 2 2 6 8 4" xfId="42029" xr:uid="{00000000-0005-0000-0000-000030A40000}"/>
    <cellStyle name="Notas 4 6 2 2 6 8 5" xfId="42030" xr:uid="{00000000-0005-0000-0000-000031A40000}"/>
    <cellStyle name="Notas 4 6 2 2 6 8 6" xfId="42031" xr:uid="{00000000-0005-0000-0000-000032A40000}"/>
    <cellStyle name="Notas 4 6 2 2 6 9" xfId="42032" xr:uid="{00000000-0005-0000-0000-000033A40000}"/>
    <cellStyle name="Notas 4 6 2 2 7" xfId="42033" xr:uid="{00000000-0005-0000-0000-000034A40000}"/>
    <cellStyle name="Notas 4 6 2 2 7 10" xfId="42034" xr:uid="{00000000-0005-0000-0000-000035A40000}"/>
    <cellStyle name="Notas 4 6 2 2 7 11" xfId="42035" xr:uid="{00000000-0005-0000-0000-000036A40000}"/>
    <cellStyle name="Notas 4 6 2 2 7 12" xfId="42036" xr:uid="{00000000-0005-0000-0000-000037A40000}"/>
    <cellStyle name="Notas 4 6 2 2 7 13" xfId="42037" xr:uid="{00000000-0005-0000-0000-000038A40000}"/>
    <cellStyle name="Notas 4 6 2 2 7 2" xfId="42038" xr:uid="{00000000-0005-0000-0000-000039A40000}"/>
    <cellStyle name="Notas 4 6 2 2 7 2 2" xfId="42039" xr:uid="{00000000-0005-0000-0000-00003AA40000}"/>
    <cellStyle name="Notas 4 6 2 2 7 2 3" xfId="42040" xr:uid="{00000000-0005-0000-0000-00003BA40000}"/>
    <cellStyle name="Notas 4 6 2 2 7 2 4" xfId="42041" xr:uid="{00000000-0005-0000-0000-00003CA40000}"/>
    <cellStyle name="Notas 4 6 2 2 7 2 5" xfId="42042" xr:uid="{00000000-0005-0000-0000-00003DA40000}"/>
    <cellStyle name="Notas 4 6 2 2 7 2 6" xfId="42043" xr:uid="{00000000-0005-0000-0000-00003EA40000}"/>
    <cellStyle name="Notas 4 6 2 2 7 3" xfId="42044" xr:uid="{00000000-0005-0000-0000-00003FA40000}"/>
    <cellStyle name="Notas 4 6 2 2 7 3 2" xfId="42045" xr:uid="{00000000-0005-0000-0000-000040A40000}"/>
    <cellStyle name="Notas 4 6 2 2 7 3 3" xfId="42046" xr:uid="{00000000-0005-0000-0000-000041A40000}"/>
    <cellStyle name="Notas 4 6 2 2 7 3 4" xfId="42047" xr:uid="{00000000-0005-0000-0000-000042A40000}"/>
    <cellStyle name="Notas 4 6 2 2 7 3 5" xfId="42048" xr:uid="{00000000-0005-0000-0000-000043A40000}"/>
    <cellStyle name="Notas 4 6 2 2 7 3 6" xfId="42049" xr:uid="{00000000-0005-0000-0000-000044A40000}"/>
    <cellStyle name="Notas 4 6 2 2 7 4" xfId="42050" xr:uid="{00000000-0005-0000-0000-000045A40000}"/>
    <cellStyle name="Notas 4 6 2 2 7 4 2" xfId="42051" xr:uid="{00000000-0005-0000-0000-000046A40000}"/>
    <cellStyle name="Notas 4 6 2 2 7 4 3" xfId="42052" xr:uid="{00000000-0005-0000-0000-000047A40000}"/>
    <cellStyle name="Notas 4 6 2 2 7 4 4" xfId="42053" xr:uid="{00000000-0005-0000-0000-000048A40000}"/>
    <cellStyle name="Notas 4 6 2 2 7 4 5" xfId="42054" xr:uid="{00000000-0005-0000-0000-000049A40000}"/>
    <cellStyle name="Notas 4 6 2 2 7 4 6" xfId="42055" xr:uid="{00000000-0005-0000-0000-00004AA40000}"/>
    <cellStyle name="Notas 4 6 2 2 7 5" xfId="42056" xr:uid="{00000000-0005-0000-0000-00004BA40000}"/>
    <cellStyle name="Notas 4 6 2 2 7 5 2" xfId="42057" xr:uid="{00000000-0005-0000-0000-00004CA40000}"/>
    <cellStyle name="Notas 4 6 2 2 7 5 3" xfId="42058" xr:uid="{00000000-0005-0000-0000-00004DA40000}"/>
    <cellStyle name="Notas 4 6 2 2 7 5 4" xfId="42059" xr:uid="{00000000-0005-0000-0000-00004EA40000}"/>
    <cellStyle name="Notas 4 6 2 2 7 5 5" xfId="42060" xr:uid="{00000000-0005-0000-0000-00004FA40000}"/>
    <cellStyle name="Notas 4 6 2 2 7 5 6" xfId="42061" xr:uid="{00000000-0005-0000-0000-000050A40000}"/>
    <cellStyle name="Notas 4 6 2 2 7 6" xfId="42062" xr:uid="{00000000-0005-0000-0000-000051A40000}"/>
    <cellStyle name="Notas 4 6 2 2 7 6 2" xfId="42063" xr:uid="{00000000-0005-0000-0000-000052A40000}"/>
    <cellStyle name="Notas 4 6 2 2 7 6 3" xfId="42064" xr:uid="{00000000-0005-0000-0000-000053A40000}"/>
    <cellStyle name="Notas 4 6 2 2 7 6 4" xfId="42065" xr:uid="{00000000-0005-0000-0000-000054A40000}"/>
    <cellStyle name="Notas 4 6 2 2 7 6 5" xfId="42066" xr:uid="{00000000-0005-0000-0000-000055A40000}"/>
    <cellStyle name="Notas 4 6 2 2 7 6 6" xfId="42067" xr:uid="{00000000-0005-0000-0000-000056A40000}"/>
    <cellStyle name="Notas 4 6 2 2 7 7" xfId="42068" xr:uid="{00000000-0005-0000-0000-000057A40000}"/>
    <cellStyle name="Notas 4 6 2 2 7 7 2" xfId="42069" xr:uid="{00000000-0005-0000-0000-000058A40000}"/>
    <cellStyle name="Notas 4 6 2 2 7 7 3" xfId="42070" xr:uid="{00000000-0005-0000-0000-000059A40000}"/>
    <cellStyle name="Notas 4 6 2 2 7 7 4" xfId="42071" xr:uid="{00000000-0005-0000-0000-00005AA40000}"/>
    <cellStyle name="Notas 4 6 2 2 7 7 5" xfId="42072" xr:uid="{00000000-0005-0000-0000-00005BA40000}"/>
    <cellStyle name="Notas 4 6 2 2 7 7 6" xfId="42073" xr:uid="{00000000-0005-0000-0000-00005CA40000}"/>
    <cellStyle name="Notas 4 6 2 2 7 8" xfId="42074" xr:uid="{00000000-0005-0000-0000-00005DA40000}"/>
    <cellStyle name="Notas 4 6 2 2 7 8 2" xfId="42075" xr:uid="{00000000-0005-0000-0000-00005EA40000}"/>
    <cellStyle name="Notas 4 6 2 2 7 8 3" xfId="42076" xr:uid="{00000000-0005-0000-0000-00005FA40000}"/>
    <cellStyle name="Notas 4 6 2 2 7 8 4" xfId="42077" xr:uid="{00000000-0005-0000-0000-000060A40000}"/>
    <cellStyle name="Notas 4 6 2 2 7 8 5" xfId="42078" xr:uid="{00000000-0005-0000-0000-000061A40000}"/>
    <cellStyle name="Notas 4 6 2 2 7 8 6" xfId="42079" xr:uid="{00000000-0005-0000-0000-000062A40000}"/>
    <cellStyle name="Notas 4 6 2 2 7 9" xfId="42080" xr:uid="{00000000-0005-0000-0000-000063A40000}"/>
    <cellStyle name="Notas 4 6 2 2 8" xfId="42081" xr:uid="{00000000-0005-0000-0000-000064A40000}"/>
    <cellStyle name="Notas 4 6 2 2 8 2" xfId="42082" xr:uid="{00000000-0005-0000-0000-000065A40000}"/>
    <cellStyle name="Notas 4 6 2 2 8 3" xfId="42083" xr:uid="{00000000-0005-0000-0000-000066A40000}"/>
    <cellStyle name="Notas 4 6 2 2 8 4" xfId="42084" xr:uid="{00000000-0005-0000-0000-000067A40000}"/>
    <cellStyle name="Notas 4 6 2 2 8 5" xfId="42085" xr:uid="{00000000-0005-0000-0000-000068A40000}"/>
    <cellStyle name="Notas 4 6 2 2 8 6" xfId="42086" xr:uid="{00000000-0005-0000-0000-000069A40000}"/>
    <cellStyle name="Notas 4 6 2 2 9" xfId="42087" xr:uid="{00000000-0005-0000-0000-00006AA40000}"/>
    <cellStyle name="Notas 4 6 2 2 9 2" xfId="42088" xr:uid="{00000000-0005-0000-0000-00006BA40000}"/>
    <cellStyle name="Notas 4 6 2 2 9 3" xfId="42089" xr:uid="{00000000-0005-0000-0000-00006CA40000}"/>
    <cellStyle name="Notas 4 6 2 2 9 4" xfId="42090" xr:uid="{00000000-0005-0000-0000-00006DA40000}"/>
    <cellStyle name="Notas 4 6 2 2 9 5" xfId="42091" xr:uid="{00000000-0005-0000-0000-00006EA40000}"/>
    <cellStyle name="Notas 4 6 2 2 9 6" xfId="42092" xr:uid="{00000000-0005-0000-0000-00006FA40000}"/>
    <cellStyle name="Notas 4 6 2 20" xfId="42093" xr:uid="{00000000-0005-0000-0000-000070A40000}"/>
    <cellStyle name="Notas 4 6 2 21" xfId="42094" xr:uid="{00000000-0005-0000-0000-000071A40000}"/>
    <cellStyle name="Notas 4 6 2 3" xfId="42095" xr:uid="{00000000-0005-0000-0000-000072A40000}"/>
    <cellStyle name="Notas 4 6 2 3 10" xfId="42096" xr:uid="{00000000-0005-0000-0000-000073A40000}"/>
    <cellStyle name="Notas 4 6 2 3 11" xfId="42097" xr:uid="{00000000-0005-0000-0000-000074A40000}"/>
    <cellStyle name="Notas 4 6 2 3 12" xfId="42098" xr:uid="{00000000-0005-0000-0000-000075A40000}"/>
    <cellStyle name="Notas 4 6 2 3 13" xfId="42099" xr:uid="{00000000-0005-0000-0000-000076A40000}"/>
    <cellStyle name="Notas 4 6 2 3 14" xfId="42100" xr:uid="{00000000-0005-0000-0000-000077A40000}"/>
    <cellStyle name="Notas 4 6 2 3 15" xfId="42101" xr:uid="{00000000-0005-0000-0000-000078A40000}"/>
    <cellStyle name="Notas 4 6 2 3 2" xfId="42102" xr:uid="{00000000-0005-0000-0000-000079A40000}"/>
    <cellStyle name="Notas 4 6 2 3 2 10" xfId="42103" xr:uid="{00000000-0005-0000-0000-00007AA40000}"/>
    <cellStyle name="Notas 4 6 2 3 2 11" xfId="42104" xr:uid="{00000000-0005-0000-0000-00007BA40000}"/>
    <cellStyle name="Notas 4 6 2 3 2 12" xfId="42105" xr:uid="{00000000-0005-0000-0000-00007CA40000}"/>
    <cellStyle name="Notas 4 6 2 3 2 13" xfId="42106" xr:uid="{00000000-0005-0000-0000-00007DA40000}"/>
    <cellStyle name="Notas 4 6 2 3 2 2" xfId="42107" xr:uid="{00000000-0005-0000-0000-00007EA40000}"/>
    <cellStyle name="Notas 4 6 2 3 2 2 2" xfId="42108" xr:uid="{00000000-0005-0000-0000-00007FA40000}"/>
    <cellStyle name="Notas 4 6 2 3 2 2 3" xfId="42109" xr:uid="{00000000-0005-0000-0000-000080A40000}"/>
    <cellStyle name="Notas 4 6 2 3 2 2 4" xfId="42110" xr:uid="{00000000-0005-0000-0000-000081A40000}"/>
    <cellStyle name="Notas 4 6 2 3 2 2 5" xfId="42111" xr:uid="{00000000-0005-0000-0000-000082A40000}"/>
    <cellStyle name="Notas 4 6 2 3 2 2 6" xfId="42112" xr:uid="{00000000-0005-0000-0000-000083A40000}"/>
    <cellStyle name="Notas 4 6 2 3 2 3" xfId="42113" xr:uid="{00000000-0005-0000-0000-000084A40000}"/>
    <cellStyle name="Notas 4 6 2 3 2 3 2" xfId="42114" xr:uid="{00000000-0005-0000-0000-000085A40000}"/>
    <cellStyle name="Notas 4 6 2 3 2 3 3" xfId="42115" xr:uid="{00000000-0005-0000-0000-000086A40000}"/>
    <cellStyle name="Notas 4 6 2 3 2 3 4" xfId="42116" xr:uid="{00000000-0005-0000-0000-000087A40000}"/>
    <cellStyle name="Notas 4 6 2 3 2 3 5" xfId="42117" xr:uid="{00000000-0005-0000-0000-000088A40000}"/>
    <cellStyle name="Notas 4 6 2 3 2 3 6" xfId="42118" xr:uid="{00000000-0005-0000-0000-000089A40000}"/>
    <cellStyle name="Notas 4 6 2 3 2 4" xfId="42119" xr:uid="{00000000-0005-0000-0000-00008AA40000}"/>
    <cellStyle name="Notas 4 6 2 3 2 4 2" xfId="42120" xr:uid="{00000000-0005-0000-0000-00008BA40000}"/>
    <cellStyle name="Notas 4 6 2 3 2 4 3" xfId="42121" xr:uid="{00000000-0005-0000-0000-00008CA40000}"/>
    <cellStyle name="Notas 4 6 2 3 2 4 4" xfId="42122" xr:uid="{00000000-0005-0000-0000-00008DA40000}"/>
    <cellStyle name="Notas 4 6 2 3 2 4 5" xfId="42123" xr:uid="{00000000-0005-0000-0000-00008EA40000}"/>
    <cellStyle name="Notas 4 6 2 3 2 4 6" xfId="42124" xr:uid="{00000000-0005-0000-0000-00008FA40000}"/>
    <cellStyle name="Notas 4 6 2 3 2 5" xfId="42125" xr:uid="{00000000-0005-0000-0000-000090A40000}"/>
    <cellStyle name="Notas 4 6 2 3 2 5 2" xfId="42126" xr:uid="{00000000-0005-0000-0000-000091A40000}"/>
    <cellStyle name="Notas 4 6 2 3 2 5 3" xfId="42127" xr:uid="{00000000-0005-0000-0000-000092A40000}"/>
    <cellStyle name="Notas 4 6 2 3 2 5 4" xfId="42128" xr:uid="{00000000-0005-0000-0000-000093A40000}"/>
    <cellStyle name="Notas 4 6 2 3 2 5 5" xfId="42129" xr:uid="{00000000-0005-0000-0000-000094A40000}"/>
    <cellStyle name="Notas 4 6 2 3 2 5 6" xfId="42130" xr:uid="{00000000-0005-0000-0000-000095A40000}"/>
    <cellStyle name="Notas 4 6 2 3 2 6" xfId="42131" xr:uid="{00000000-0005-0000-0000-000096A40000}"/>
    <cellStyle name="Notas 4 6 2 3 2 6 2" xfId="42132" xr:uid="{00000000-0005-0000-0000-000097A40000}"/>
    <cellStyle name="Notas 4 6 2 3 2 6 3" xfId="42133" xr:uid="{00000000-0005-0000-0000-000098A40000}"/>
    <cellStyle name="Notas 4 6 2 3 2 6 4" xfId="42134" xr:uid="{00000000-0005-0000-0000-000099A40000}"/>
    <cellStyle name="Notas 4 6 2 3 2 6 5" xfId="42135" xr:uid="{00000000-0005-0000-0000-00009AA40000}"/>
    <cellStyle name="Notas 4 6 2 3 2 6 6" xfId="42136" xr:uid="{00000000-0005-0000-0000-00009BA40000}"/>
    <cellStyle name="Notas 4 6 2 3 2 7" xfId="42137" xr:uid="{00000000-0005-0000-0000-00009CA40000}"/>
    <cellStyle name="Notas 4 6 2 3 2 7 2" xfId="42138" xr:uid="{00000000-0005-0000-0000-00009DA40000}"/>
    <cellStyle name="Notas 4 6 2 3 2 7 3" xfId="42139" xr:uid="{00000000-0005-0000-0000-00009EA40000}"/>
    <cellStyle name="Notas 4 6 2 3 2 7 4" xfId="42140" xr:uid="{00000000-0005-0000-0000-00009FA40000}"/>
    <cellStyle name="Notas 4 6 2 3 2 7 5" xfId="42141" xr:uid="{00000000-0005-0000-0000-0000A0A40000}"/>
    <cellStyle name="Notas 4 6 2 3 2 7 6" xfId="42142" xr:uid="{00000000-0005-0000-0000-0000A1A40000}"/>
    <cellStyle name="Notas 4 6 2 3 2 8" xfId="42143" xr:uid="{00000000-0005-0000-0000-0000A2A40000}"/>
    <cellStyle name="Notas 4 6 2 3 2 8 2" xfId="42144" xr:uid="{00000000-0005-0000-0000-0000A3A40000}"/>
    <cellStyle name="Notas 4 6 2 3 2 8 3" xfId="42145" xr:uid="{00000000-0005-0000-0000-0000A4A40000}"/>
    <cellStyle name="Notas 4 6 2 3 2 8 4" xfId="42146" xr:uid="{00000000-0005-0000-0000-0000A5A40000}"/>
    <cellStyle name="Notas 4 6 2 3 2 8 5" xfId="42147" xr:uid="{00000000-0005-0000-0000-0000A6A40000}"/>
    <cellStyle name="Notas 4 6 2 3 2 8 6" xfId="42148" xr:uid="{00000000-0005-0000-0000-0000A7A40000}"/>
    <cellStyle name="Notas 4 6 2 3 2 9" xfId="42149" xr:uid="{00000000-0005-0000-0000-0000A8A40000}"/>
    <cellStyle name="Notas 4 6 2 3 3" xfId="42150" xr:uid="{00000000-0005-0000-0000-0000A9A40000}"/>
    <cellStyle name="Notas 4 6 2 3 3 2" xfId="42151" xr:uid="{00000000-0005-0000-0000-0000AAA40000}"/>
    <cellStyle name="Notas 4 6 2 3 3 3" xfId="42152" xr:uid="{00000000-0005-0000-0000-0000ABA40000}"/>
    <cellStyle name="Notas 4 6 2 3 3 4" xfId="42153" xr:uid="{00000000-0005-0000-0000-0000ACA40000}"/>
    <cellStyle name="Notas 4 6 2 3 3 5" xfId="42154" xr:uid="{00000000-0005-0000-0000-0000ADA40000}"/>
    <cellStyle name="Notas 4 6 2 3 3 6" xfId="42155" xr:uid="{00000000-0005-0000-0000-0000AEA40000}"/>
    <cellStyle name="Notas 4 6 2 3 4" xfId="42156" xr:uid="{00000000-0005-0000-0000-0000AFA40000}"/>
    <cellStyle name="Notas 4 6 2 3 4 2" xfId="42157" xr:uid="{00000000-0005-0000-0000-0000B0A40000}"/>
    <cellStyle name="Notas 4 6 2 3 4 3" xfId="42158" xr:uid="{00000000-0005-0000-0000-0000B1A40000}"/>
    <cellStyle name="Notas 4 6 2 3 4 4" xfId="42159" xr:uid="{00000000-0005-0000-0000-0000B2A40000}"/>
    <cellStyle name="Notas 4 6 2 3 4 5" xfId="42160" xr:uid="{00000000-0005-0000-0000-0000B3A40000}"/>
    <cellStyle name="Notas 4 6 2 3 4 6" xfId="42161" xr:uid="{00000000-0005-0000-0000-0000B4A40000}"/>
    <cellStyle name="Notas 4 6 2 3 5" xfId="42162" xr:uid="{00000000-0005-0000-0000-0000B5A40000}"/>
    <cellStyle name="Notas 4 6 2 3 5 2" xfId="42163" xr:uid="{00000000-0005-0000-0000-0000B6A40000}"/>
    <cellStyle name="Notas 4 6 2 3 5 3" xfId="42164" xr:uid="{00000000-0005-0000-0000-0000B7A40000}"/>
    <cellStyle name="Notas 4 6 2 3 5 4" xfId="42165" xr:uid="{00000000-0005-0000-0000-0000B8A40000}"/>
    <cellStyle name="Notas 4 6 2 3 5 5" xfId="42166" xr:uid="{00000000-0005-0000-0000-0000B9A40000}"/>
    <cellStyle name="Notas 4 6 2 3 5 6" xfId="42167" xr:uid="{00000000-0005-0000-0000-0000BAA40000}"/>
    <cellStyle name="Notas 4 6 2 3 6" xfId="42168" xr:uid="{00000000-0005-0000-0000-0000BBA40000}"/>
    <cellStyle name="Notas 4 6 2 3 6 2" xfId="42169" xr:uid="{00000000-0005-0000-0000-0000BCA40000}"/>
    <cellStyle name="Notas 4 6 2 3 6 3" xfId="42170" xr:uid="{00000000-0005-0000-0000-0000BDA40000}"/>
    <cellStyle name="Notas 4 6 2 3 6 4" xfId="42171" xr:uid="{00000000-0005-0000-0000-0000BEA40000}"/>
    <cellStyle name="Notas 4 6 2 3 6 5" xfId="42172" xr:uid="{00000000-0005-0000-0000-0000BFA40000}"/>
    <cellStyle name="Notas 4 6 2 3 6 6" xfId="42173" xr:uid="{00000000-0005-0000-0000-0000C0A40000}"/>
    <cellStyle name="Notas 4 6 2 3 7" xfId="42174" xr:uid="{00000000-0005-0000-0000-0000C1A40000}"/>
    <cellStyle name="Notas 4 6 2 3 7 2" xfId="42175" xr:uid="{00000000-0005-0000-0000-0000C2A40000}"/>
    <cellStyle name="Notas 4 6 2 3 7 3" xfId="42176" xr:uid="{00000000-0005-0000-0000-0000C3A40000}"/>
    <cellStyle name="Notas 4 6 2 3 7 4" xfId="42177" xr:uid="{00000000-0005-0000-0000-0000C4A40000}"/>
    <cellStyle name="Notas 4 6 2 3 7 5" xfId="42178" xr:uid="{00000000-0005-0000-0000-0000C5A40000}"/>
    <cellStyle name="Notas 4 6 2 3 7 6" xfId="42179" xr:uid="{00000000-0005-0000-0000-0000C6A40000}"/>
    <cellStyle name="Notas 4 6 2 3 8" xfId="42180" xr:uid="{00000000-0005-0000-0000-0000C7A40000}"/>
    <cellStyle name="Notas 4 6 2 3 8 2" xfId="42181" xr:uid="{00000000-0005-0000-0000-0000C8A40000}"/>
    <cellStyle name="Notas 4 6 2 3 8 3" xfId="42182" xr:uid="{00000000-0005-0000-0000-0000C9A40000}"/>
    <cellStyle name="Notas 4 6 2 3 8 4" xfId="42183" xr:uid="{00000000-0005-0000-0000-0000CAA40000}"/>
    <cellStyle name="Notas 4 6 2 3 8 5" xfId="42184" xr:uid="{00000000-0005-0000-0000-0000CBA40000}"/>
    <cellStyle name="Notas 4 6 2 3 8 6" xfId="42185" xr:uid="{00000000-0005-0000-0000-0000CCA40000}"/>
    <cellStyle name="Notas 4 6 2 3 9" xfId="42186" xr:uid="{00000000-0005-0000-0000-0000CDA40000}"/>
    <cellStyle name="Notas 4 6 2 3 9 2" xfId="42187" xr:uid="{00000000-0005-0000-0000-0000CEA40000}"/>
    <cellStyle name="Notas 4 6 2 3 9 3" xfId="42188" xr:uid="{00000000-0005-0000-0000-0000CFA40000}"/>
    <cellStyle name="Notas 4 6 2 3 9 4" xfId="42189" xr:uid="{00000000-0005-0000-0000-0000D0A40000}"/>
    <cellStyle name="Notas 4 6 2 3 9 5" xfId="42190" xr:uid="{00000000-0005-0000-0000-0000D1A40000}"/>
    <cellStyle name="Notas 4 6 2 3 9 6" xfId="42191" xr:uid="{00000000-0005-0000-0000-0000D2A40000}"/>
    <cellStyle name="Notas 4 6 2 4" xfId="42192" xr:uid="{00000000-0005-0000-0000-0000D3A40000}"/>
    <cellStyle name="Notas 4 6 2 4 10" xfId="42193" xr:uid="{00000000-0005-0000-0000-0000D4A40000}"/>
    <cellStyle name="Notas 4 6 2 4 11" xfId="42194" xr:uid="{00000000-0005-0000-0000-0000D5A40000}"/>
    <cellStyle name="Notas 4 6 2 4 12" xfId="42195" xr:uid="{00000000-0005-0000-0000-0000D6A40000}"/>
    <cellStyle name="Notas 4 6 2 4 13" xfId="42196" xr:uid="{00000000-0005-0000-0000-0000D7A40000}"/>
    <cellStyle name="Notas 4 6 2 4 14" xfId="42197" xr:uid="{00000000-0005-0000-0000-0000D8A40000}"/>
    <cellStyle name="Notas 4 6 2 4 2" xfId="42198" xr:uid="{00000000-0005-0000-0000-0000D9A40000}"/>
    <cellStyle name="Notas 4 6 2 4 2 2" xfId="42199" xr:uid="{00000000-0005-0000-0000-0000DAA40000}"/>
    <cellStyle name="Notas 4 6 2 4 2 3" xfId="42200" xr:uid="{00000000-0005-0000-0000-0000DBA40000}"/>
    <cellStyle name="Notas 4 6 2 4 2 4" xfId="42201" xr:uid="{00000000-0005-0000-0000-0000DCA40000}"/>
    <cellStyle name="Notas 4 6 2 4 2 5" xfId="42202" xr:uid="{00000000-0005-0000-0000-0000DDA40000}"/>
    <cellStyle name="Notas 4 6 2 4 2 6" xfId="42203" xr:uid="{00000000-0005-0000-0000-0000DEA40000}"/>
    <cellStyle name="Notas 4 6 2 4 2 7" xfId="42204" xr:uid="{00000000-0005-0000-0000-0000DFA40000}"/>
    <cellStyle name="Notas 4 6 2 4 3" xfId="42205" xr:uid="{00000000-0005-0000-0000-0000E0A40000}"/>
    <cellStyle name="Notas 4 6 2 4 3 2" xfId="42206" xr:uid="{00000000-0005-0000-0000-0000E1A40000}"/>
    <cellStyle name="Notas 4 6 2 4 3 3" xfId="42207" xr:uid="{00000000-0005-0000-0000-0000E2A40000}"/>
    <cellStyle name="Notas 4 6 2 4 3 4" xfId="42208" xr:uid="{00000000-0005-0000-0000-0000E3A40000}"/>
    <cellStyle name="Notas 4 6 2 4 3 5" xfId="42209" xr:uid="{00000000-0005-0000-0000-0000E4A40000}"/>
    <cellStyle name="Notas 4 6 2 4 3 6" xfId="42210" xr:uid="{00000000-0005-0000-0000-0000E5A40000}"/>
    <cellStyle name="Notas 4 6 2 4 3 7" xfId="42211" xr:uid="{00000000-0005-0000-0000-0000E6A40000}"/>
    <cellStyle name="Notas 4 6 2 4 4" xfId="42212" xr:uid="{00000000-0005-0000-0000-0000E7A40000}"/>
    <cellStyle name="Notas 4 6 2 4 4 2" xfId="42213" xr:uid="{00000000-0005-0000-0000-0000E8A40000}"/>
    <cellStyle name="Notas 4 6 2 4 4 3" xfId="42214" xr:uid="{00000000-0005-0000-0000-0000E9A40000}"/>
    <cellStyle name="Notas 4 6 2 4 4 4" xfId="42215" xr:uid="{00000000-0005-0000-0000-0000EAA40000}"/>
    <cellStyle name="Notas 4 6 2 4 4 5" xfId="42216" xr:uid="{00000000-0005-0000-0000-0000EBA40000}"/>
    <cellStyle name="Notas 4 6 2 4 4 6" xfId="42217" xr:uid="{00000000-0005-0000-0000-0000ECA40000}"/>
    <cellStyle name="Notas 4 6 2 4 5" xfId="42218" xr:uid="{00000000-0005-0000-0000-0000EDA40000}"/>
    <cellStyle name="Notas 4 6 2 4 5 2" xfId="42219" xr:uid="{00000000-0005-0000-0000-0000EEA40000}"/>
    <cellStyle name="Notas 4 6 2 4 5 3" xfId="42220" xr:uid="{00000000-0005-0000-0000-0000EFA40000}"/>
    <cellStyle name="Notas 4 6 2 4 5 4" xfId="42221" xr:uid="{00000000-0005-0000-0000-0000F0A40000}"/>
    <cellStyle name="Notas 4 6 2 4 5 5" xfId="42222" xr:uid="{00000000-0005-0000-0000-0000F1A40000}"/>
    <cellStyle name="Notas 4 6 2 4 5 6" xfId="42223" xr:uid="{00000000-0005-0000-0000-0000F2A40000}"/>
    <cellStyle name="Notas 4 6 2 4 6" xfId="42224" xr:uid="{00000000-0005-0000-0000-0000F3A40000}"/>
    <cellStyle name="Notas 4 6 2 4 6 2" xfId="42225" xr:uid="{00000000-0005-0000-0000-0000F4A40000}"/>
    <cellStyle name="Notas 4 6 2 4 6 3" xfId="42226" xr:uid="{00000000-0005-0000-0000-0000F5A40000}"/>
    <cellStyle name="Notas 4 6 2 4 6 4" xfId="42227" xr:uid="{00000000-0005-0000-0000-0000F6A40000}"/>
    <cellStyle name="Notas 4 6 2 4 6 5" xfId="42228" xr:uid="{00000000-0005-0000-0000-0000F7A40000}"/>
    <cellStyle name="Notas 4 6 2 4 6 6" xfId="42229" xr:uid="{00000000-0005-0000-0000-0000F8A40000}"/>
    <cellStyle name="Notas 4 6 2 4 7" xfId="42230" xr:uid="{00000000-0005-0000-0000-0000F9A40000}"/>
    <cellStyle name="Notas 4 6 2 4 7 2" xfId="42231" xr:uid="{00000000-0005-0000-0000-0000FAA40000}"/>
    <cellStyle name="Notas 4 6 2 4 7 3" xfId="42232" xr:uid="{00000000-0005-0000-0000-0000FBA40000}"/>
    <cellStyle name="Notas 4 6 2 4 7 4" xfId="42233" xr:uid="{00000000-0005-0000-0000-0000FCA40000}"/>
    <cellStyle name="Notas 4 6 2 4 7 5" xfId="42234" xr:uid="{00000000-0005-0000-0000-0000FDA40000}"/>
    <cellStyle name="Notas 4 6 2 4 7 6" xfId="42235" xr:uid="{00000000-0005-0000-0000-0000FEA40000}"/>
    <cellStyle name="Notas 4 6 2 4 8" xfId="42236" xr:uid="{00000000-0005-0000-0000-0000FFA40000}"/>
    <cellStyle name="Notas 4 6 2 4 8 2" xfId="42237" xr:uid="{00000000-0005-0000-0000-000000A50000}"/>
    <cellStyle name="Notas 4 6 2 4 8 3" xfId="42238" xr:uid="{00000000-0005-0000-0000-000001A50000}"/>
    <cellStyle name="Notas 4 6 2 4 8 4" xfId="42239" xr:uid="{00000000-0005-0000-0000-000002A50000}"/>
    <cellStyle name="Notas 4 6 2 4 8 5" xfId="42240" xr:uid="{00000000-0005-0000-0000-000003A50000}"/>
    <cellStyle name="Notas 4 6 2 4 8 6" xfId="42241" xr:uid="{00000000-0005-0000-0000-000004A50000}"/>
    <cellStyle name="Notas 4 6 2 4 9" xfId="42242" xr:uid="{00000000-0005-0000-0000-000005A50000}"/>
    <cellStyle name="Notas 4 6 2 5" xfId="42243" xr:uid="{00000000-0005-0000-0000-000006A50000}"/>
    <cellStyle name="Notas 4 6 2 5 10" xfId="42244" xr:uid="{00000000-0005-0000-0000-000007A50000}"/>
    <cellStyle name="Notas 4 6 2 5 11" xfId="42245" xr:uid="{00000000-0005-0000-0000-000008A50000}"/>
    <cellStyle name="Notas 4 6 2 5 12" xfId="42246" xr:uid="{00000000-0005-0000-0000-000009A50000}"/>
    <cellStyle name="Notas 4 6 2 5 13" xfId="42247" xr:uid="{00000000-0005-0000-0000-00000AA50000}"/>
    <cellStyle name="Notas 4 6 2 5 2" xfId="42248" xr:uid="{00000000-0005-0000-0000-00000BA50000}"/>
    <cellStyle name="Notas 4 6 2 5 2 2" xfId="42249" xr:uid="{00000000-0005-0000-0000-00000CA50000}"/>
    <cellStyle name="Notas 4 6 2 5 2 3" xfId="42250" xr:uid="{00000000-0005-0000-0000-00000DA50000}"/>
    <cellStyle name="Notas 4 6 2 5 2 4" xfId="42251" xr:uid="{00000000-0005-0000-0000-00000EA50000}"/>
    <cellStyle name="Notas 4 6 2 5 2 5" xfId="42252" xr:uid="{00000000-0005-0000-0000-00000FA50000}"/>
    <cellStyle name="Notas 4 6 2 5 2 6" xfId="42253" xr:uid="{00000000-0005-0000-0000-000010A50000}"/>
    <cellStyle name="Notas 4 6 2 5 3" xfId="42254" xr:uid="{00000000-0005-0000-0000-000011A50000}"/>
    <cellStyle name="Notas 4 6 2 5 3 2" xfId="42255" xr:uid="{00000000-0005-0000-0000-000012A50000}"/>
    <cellStyle name="Notas 4 6 2 5 3 3" xfId="42256" xr:uid="{00000000-0005-0000-0000-000013A50000}"/>
    <cellStyle name="Notas 4 6 2 5 3 4" xfId="42257" xr:uid="{00000000-0005-0000-0000-000014A50000}"/>
    <cellStyle name="Notas 4 6 2 5 3 5" xfId="42258" xr:uid="{00000000-0005-0000-0000-000015A50000}"/>
    <cellStyle name="Notas 4 6 2 5 3 6" xfId="42259" xr:uid="{00000000-0005-0000-0000-000016A50000}"/>
    <cellStyle name="Notas 4 6 2 5 4" xfId="42260" xr:uid="{00000000-0005-0000-0000-000017A50000}"/>
    <cellStyle name="Notas 4 6 2 5 4 2" xfId="42261" xr:uid="{00000000-0005-0000-0000-000018A50000}"/>
    <cellStyle name="Notas 4 6 2 5 4 3" xfId="42262" xr:uid="{00000000-0005-0000-0000-000019A50000}"/>
    <cellStyle name="Notas 4 6 2 5 4 4" xfId="42263" xr:uid="{00000000-0005-0000-0000-00001AA50000}"/>
    <cellStyle name="Notas 4 6 2 5 4 5" xfId="42264" xr:uid="{00000000-0005-0000-0000-00001BA50000}"/>
    <cellStyle name="Notas 4 6 2 5 4 6" xfId="42265" xr:uid="{00000000-0005-0000-0000-00001CA50000}"/>
    <cellStyle name="Notas 4 6 2 5 5" xfId="42266" xr:uid="{00000000-0005-0000-0000-00001DA50000}"/>
    <cellStyle name="Notas 4 6 2 5 5 2" xfId="42267" xr:uid="{00000000-0005-0000-0000-00001EA50000}"/>
    <cellStyle name="Notas 4 6 2 5 5 3" xfId="42268" xr:uid="{00000000-0005-0000-0000-00001FA50000}"/>
    <cellStyle name="Notas 4 6 2 5 5 4" xfId="42269" xr:uid="{00000000-0005-0000-0000-000020A50000}"/>
    <cellStyle name="Notas 4 6 2 5 5 5" xfId="42270" xr:uid="{00000000-0005-0000-0000-000021A50000}"/>
    <cellStyle name="Notas 4 6 2 5 5 6" xfId="42271" xr:uid="{00000000-0005-0000-0000-000022A50000}"/>
    <cellStyle name="Notas 4 6 2 5 6" xfId="42272" xr:uid="{00000000-0005-0000-0000-000023A50000}"/>
    <cellStyle name="Notas 4 6 2 5 6 2" xfId="42273" xr:uid="{00000000-0005-0000-0000-000024A50000}"/>
    <cellStyle name="Notas 4 6 2 5 6 3" xfId="42274" xr:uid="{00000000-0005-0000-0000-000025A50000}"/>
    <cellStyle name="Notas 4 6 2 5 6 4" xfId="42275" xr:uid="{00000000-0005-0000-0000-000026A50000}"/>
    <cellStyle name="Notas 4 6 2 5 6 5" xfId="42276" xr:uid="{00000000-0005-0000-0000-000027A50000}"/>
    <cellStyle name="Notas 4 6 2 5 6 6" xfId="42277" xr:uid="{00000000-0005-0000-0000-000028A50000}"/>
    <cellStyle name="Notas 4 6 2 5 7" xfId="42278" xr:uid="{00000000-0005-0000-0000-000029A50000}"/>
    <cellStyle name="Notas 4 6 2 5 7 2" xfId="42279" xr:uid="{00000000-0005-0000-0000-00002AA50000}"/>
    <cellStyle name="Notas 4 6 2 5 7 3" xfId="42280" xr:uid="{00000000-0005-0000-0000-00002BA50000}"/>
    <cellStyle name="Notas 4 6 2 5 7 4" xfId="42281" xr:uid="{00000000-0005-0000-0000-00002CA50000}"/>
    <cellStyle name="Notas 4 6 2 5 7 5" xfId="42282" xr:uid="{00000000-0005-0000-0000-00002DA50000}"/>
    <cellStyle name="Notas 4 6 2 5 7 6" xfId="42283" xr:uid="{00000000-0005-0000-0000-00002EA50000}"/>
    <cellStyle name="Notas 4 6 2 5 8" xfId="42284" xr:uid="{00000000-0005-0000-0000-00002FA50000}"/>
    <cellStyle name="Notas 4 6 2 5 8 2" xfId="42285" xr:uid="{00000000-0005-0000-0000-000030A50000}"/>
    <cellStyle name="Notas 4 6 2 5 8 3" xfId="42286" xr:uid="{00000000-0005-0000-0000-000031A50000}"/>
    <cellStyle name="Notas 4 6 2 5 8 4" xfId="42287" xr:uid="{00000000-0005-0000-0000-000032A50000}"/>
    <cellStyle name="Notas 4 6 2 5 8 5" xfId="42288" xr:uid="{00000000-0005-0000-0000-000033A50000}"/>
    <cellStyle name="Notas 4 6 2 5 8 6" xfId="42289" xr:uid="{00000000-0005-0000-0000-000034A50000}"/>
    <cellStyle name="Notas 4 6 2 5 9" xfId="42290" xr:uid="{00000000-0005-0000-0000-000035A50000}"/>
    <cellStyle name="Notas 4 6 2 6" xfId="42291" xr:uid="{00000000-0005-0000-0000-000036A50000}"/>
    <cellStyle name="Notas 4 6 2 6 10" xfId="42292" xr:uid="{00000000-0005-0000-0000-000037A50000}"/>
    <cellStyle name="Notas 4 6 2 6 11" xfId="42293" xr:uid="{00000000-0005-0000-0000-000038A50000}"/>
    <cellStyle name="Notas 4 6 2 6 12" xfId="42294" xr:uid="{00000000-0005-0000-0000-000039A50000}"/>
    <cellStyle name="Notas 4 6 2 6 13" xfId="42295" xr:uid="{00000000-0005-0000-0000-00003AA50000}"/>
    <cellStyle name="Notas 4 6 2 6 2" xfId="42296" xr:uid="{00000000-0005-0000-0000-00003BA50000}"/>
    <cellStyle name="Notas 4 6 2 6 2 2" xfId="42297" xr:uid="{00000000-0005-0000-0000-00003CA50000}"/>
    <cellStyle name="Notas 4 6 2 6 2 3" xfId="42298" xr:uid="{00000000-0005-0000-0000-00003DA50000}"/>
    <cellStyle name="Notas 4 6 2 6 2 4" xfId="42299" xr:uid="{00000000-0005-0000-0000-00003EA50000}"/>
    <cellStyle name="Notas 4 6 2 6 2 5" xfId="42300" xr:uid="{00000000-0005-0000-0000-00003FA50000}"/>
    <cellStyle name="Notas 4 6 2 6 2 6" xfId="42301" xr:uid="{00000000-0005-0000-0000-000040A50000}"/>
    <cellStyle name="Notas 4 6 2 6 3" xfId="42302" xr:uid="{00000000-0005-0000-0000-000041A50000}"/>
    <cellStyle name="Notas 4 6 2 6 3 2" xfId="42303" xr:uid="{00000000-0005-0000-0000-000042A50000}"/>
    <cellStyle name="Notas 4 6 2 6 3 3" xfId="42304" xr:uid="{00000000-0005-0000-0000-000043A50000}"/>
    <cellStyle name="Notas 4 6 2 6 3 4" xfId="42305" xr:uid="{00000000-0005-0000-0000-000044A50000}"/>
    <cellStyle name="Notas 4 6 2 6 3 5" xfId="42306" xr:uid="{00000000-0005-0000-0000-000045A50000}"/>
    <cellStyle name="Notas 4 6 2 6 3 6" xfId="42307" xr:uid="{00000000-0005-0000-0000-000046A50000}"/>
    <cellStyle name="Notas 4 6 2 6 4" xfId="42308" xr:uid="{00000000-0005-0000-0000-000047A50000}"/>
    <cellStyle name="Notas 4 6 2 6 4 2" xfId="42309" xr:uid="{00000000-0005-0000-0000-000048A50000}"/>
    <cellStyle name="Notas 4 6 2 6 4 3" xfId="42310" xr:uid="{00000000-0005-0000-0000-000049A50000}"/>
    <cellStyle name="Notas 4 6 2 6 4 4" xfId="42311" xr:uid="{00000000-0005-0000-0000-00004AA50000}"/>
    <cellStyle name="Notas 4 6 2 6 4 5" xfId="42312" xr:uid="{00000000-0005-0000-0000-00004BA50000}"/>
    <cellStyle name="Notas 4 6 2 6 4 6" xfId="42313" xr:uid="{00000000-0005-0000-0000-00004CA50000}"/>
    <cellStyle name="Notas 4 6 2 6 5" xfId="42314" xr:uid="{00000000-0005-0000-0000-00004DA50000}"/>
    <cellStyle name="Notas 4 6 2 6 5 2" xfId="42315" xr:uid="{00000000-0005-0000-0000-00004EA50000}"/>
    <cellStyle name="Notas 4 6 2 6 5 3" xfId="42316" xr:uid="{00000000-0005-0000-0000-00004FA50000}"/>
    <cellStyle name="Notas 4 6 2 6 5 4" xfId="42317" xr:uid="{00000000-0005-0000-0000-000050A50000}"/>
    <cellStyle name="Notas 4 6 2 6 5 5" xfId="42318" xr:uid="{00000000-0005-0000-0000-000051A50000}"/>
    <cellStyle name="Notas 4 6 2 6 5 6" xfId="42319" xr:uid="{00000000-0005-0000-0000-000052A50000}"/>
    <cellStyle name="Notas 4 6 2 6 6" xfId="42320" xr:uid="{00000000-0005-0000-0000-000053A50000}"/>
    <cellStyle name="Notas 4 6 2 6 6 2" xfId="42321" xr:uid="{00000000-0005-0000-0000-000054A50000}"/>
    <cellStyle name="Notas 4 6 2 6 6 3" xfId="42322" xr:uid="{00000000-0005-0000-0000-000055A50000}"/>
    <cellStyle name="Notas 4 6 2 6 6 4" xfId="42323" xr:uid="{00000000-0005-0000-0000-000056A50000}"/>
    <cellStyle name="Notas 4 6 2 6 6 5" xfId="42324" xr:uid="{00000000-0005-0000-0000-000057A50000}"/>
    <cellStyle name="Notas 4 6 2 6 6 6" xfId="42325" xr:uid="{00000000-0005-0000-0000-000058A50000}"/>
    <cellStyle name="Notas 4 6 2 6 7" xfId="42326" xr:uid="{00000000-0005-0000-0000-000059A50000}"/>
    <cellStyle name="Notas 4 6 2 6 7 2" xfId="42327" xr:uid="{00000000-0005-0000-0000-00005AA50000}"/>
    <cellStyle name="Notas 4 6 2 6 7 3" xfId="42328" xr:uid="{00000000-0005-0000-0000-00005BA50000}"/>
    <cellStyle name="Notas 4 6 2 6 7 4" xfId="42329" xr:uid="{00000000-0005-0000-0000-00005CA50000}"/>
    <cellStyle name="Notas 4 6 2 6 7 5" xfId="42330" xr:uid="{00000000-0005-0000-0000-00005DA50000}"/>
    <cellStyle name="Notas 4 6 2 6 7 6" xfId="42331" xr:uid="{00000000-0005-0000-0000-00005EA50000}"/>
    <cellStyle name="Notas 4 6 2 6 8" xfId="42332" xr:uid="{00000000-0005-0000-0000-00005FA50000}"/>
    <cellStyle name="Notas 4 6 2 6 8 2" xfId="42333" xr:uid="{00000000-0005-0000-0000-000060A50000}"/>
    <cellStyle name="Notas 4 6 2 6 8 3" xfId="42334" xr:uid="{00000000-0005-0000-0000-000061A50000}"/>
    <cellStyle name="Notas 4 6 2 6 8 4" xfId="42335" xr:uid="{00000000-0005-0000-0000-000062A50000}"/>
    <cellStyle name="Notas 4 6 2 6 8 5" xfId="42336" xr:uid="{00000000-0005-0000-0000-000063A50000}"/>
    <cellStyle name="Notas 4 6 2 6 8 6" xfId="42337" xr:uid="{00000000-0005-0000-0000-000064A50000}"/>
    <cellStyle name="Notas 4 6 2 6 9" xfId="42338" xr:uid="{00000000-0005-0000-0000-000065A50000}"/>
    <cellStyle name="Notas 4 6 2 7" xfId="42339" xr:uid="{00000000-0005-0000-0000-000066A50000}"/>
    <cellStyle name="Notas 4 6 2 7 10" xfId="42340" xr:uid="{00000000-0005-0000-0000-000067A50000}"/>
    <cellStyle name="Notas 4 6 2 7 11" xfId="42341" xr:uid="{00000000-0005-0000-0000-000068A50000}"/>
    <cellStyle name="Notas 4 6 2 7 12" xfId="42342" xr:uid="{00000000-0005-0000-0000-000069A50000}"/>
    <cellStyle name="Notas 4 6 2 7 13" xfId="42343" xr:uid="{00000000-0005-0000-0000-00006AA50000}"/>
    <cellStyle name="Notas 4 6 2 7 2" xfId="42344" xr:uid="{00000000-0005-0000-0000-00006BA50000}"/>
    <cellStyle name="Notas 4 6 2 7 2 2" xfId="42345" xr:uid="{00000000-0005-0000-0000-00006CA50000}"/>
    <cellStyle name="Notas 4 6 2 7 2 3" xfId="42346" xr:uid="{00000000-0005-0000-0000-00006DA50000}"/>
    <cellStyle name="Notas 4 6 2 7 2 4" xfId="42347" xr:uid="{00000000-0005-0000-0000-00006EA50000}"/>
    <cellStyle name="Notas 4 6 2 7 2 5" xfId="42348" xr:uid="{00000000-0005-0000-0000-00006FA50000}"/>
    <cellStyle name="Notas 4 6 2 7 2 6" xfId="42349" xr:uid="{00000000-0005-0000-0000-000070A50000}"/>
    <cellStyle name="Notas 4 6 2 7 3" xfId="42350" xr:uid="{00000000-0005-0000-0000-000071A50000}"/>
    <cellStyle name="Notas 4 6 2 7 3 2" xfId="42351" xr:uid="{00000000-0005-0000-0000-000072A50000}"/>
    <cellStyle name="Notas 4 6 2 7 3 3" xfId="42352" xr:uid="{00000000-0005-0000-0000-000073A50000}"/>
    <cellStyle name="Notas 4 6 2 7 3 4" xfId="42353" xr:uid="{00000000-0005-0000-0000-000074A50000}"/>
    <cellStyle name="Notas 4 6 2 7 3 5" xfId="42354" xr:uid="{00000000-0005-0000-0000-000075A50000}"/>
    <cellStyle name="Notas 4 6 2 7 3 6" xfId="42355" xr:uid="{00000000-0005-0000-0000-000076A50000}"/>
    <cellStyle name="Notas 4 6 2 7 4" xfId="42356" xr:uid="{00000000-0005-0000-0000-000077A50000}"/>
    <cellStyle name="Notas 4 6 2 7 4 2" xfId="42357" xr:uid="{00000000-0005-0000-0000-000078A50000}"/>
    <cellStyle name="Notas 4 6 2 7 4 3" xfId="42358" xr:uid="{00000000-0005-0000-0000-000079A50000}"/>
    <cellStyle name="Notas 4 6 2 7 4 4" xfId="42359" xr:uid="{00000000-0005-0000-0000-00007AA50000}"/>
    <cellStyle name="Notas 4 6 2 7 4 5" xfId="42360" xr:uid="{00000000-0005-0000-0000-00007BA50000}"/>
    <cellStyle name="Notas 4 6 2 7 4 6" xfId="42361" xr:uid="{00000000-0005-0000-0000-00007CA50000}"/>
    <cellStyle name="Notas 4 6 2 7 5" xfId="42362" xr:uid="{00000000-0005-0000-0000-00007DA50000}"/>
    <cellStyle name="Notas 4 6 2 7 5 2" xfId="42363" xr:uid="{00000000-0005-0000-0000-00007EA50000}"/>
    <cellStyle name="Notas 4 6 2 7 5 3" xfId="42364" xr:uid="{00000000-0005-0000-0000-00007FA50000}"/>
    <cellStyle name="Notas 4 6 2 7 5 4" xfId="42365" xr:uid="{00000000-0005-0000-0000-000080A50000}"/>
    <cellStyle name="Notas 4 6 2 7 5 5" xfId="42366" xr:uid="{00000000-0005-0000-0000-000081A50000}"/>
    <cellStyle name="Notas 4 6 2 7 5 6" xfId="42367" xr:uid="{00000000-0005-0000-0000-000082A50000}"/>
    <cellStyle name="Notas 4 6 2 7 6" xfId="42368" xr:uid="{00000000-0005-0000-0000-000083A50000}"/>
    <cellStyle name="Notas 4 6 2 7 6 2" xfId="42369" xr:uid="{00000000-0005-0000-0000-000084A50000}"/>
    <cellStyle name="Notas 4 6 2 7 6 3" xfId="42370" xr:uid="{00000000-0005-0000-0000-000085A50000}"/>
    <cellStyle name="Notas 4 6 2 7 6 4" xfId="42371" xr:uid="{00000000-0005-0000-0000-000086A50000}"/>
    <cellStyle name="Notas 4 6 2 7 6 5" xfId="42372" xr:uid="{00000000-0005-0000-0000-000087A50000}"/>
    <cellStyle name="Notas 4 6 2 7 6 6" xfId="42373" xr:uid="{00000000-0005-0000-0000-000088A50000}"/>
    <cellStyle name="Notas 4 6 2 7 7" xfId="42374" xr:uid="{00000000-0005-0000-0000-000089A50000}"/>
    <cellStyle name="Notas 4 6 2 7 7 2" xfId="42375" xr:uid="{00000000-0005-0000-0000-00008AA50000}"/>
    <cellStyle name="Notas 4 6 2 7 7 3" xfId="42376" xr:uid="{00000000-0005-0000-0000-00008BA50000}"/>
    <cellStyle name="Notas 4 6 2 7 7 4" xfId="42377" xr:uid="{00000000-0005-0000-0000-00008CA50000}"/>
    <cellStyle name="Notas 4 6 2 7 7 5" xfId="42378" xr:uid="{00000000-0005-0000-0000-00008DA50000}"/>
    <cellStyle name="Notas 4 6 2 7 7 6" xfId="42379" xr:uid="{00000000-0005-0000-0000-00008EA50000}"/>
    <cellStyle name="Notas 4 6 2 7 8" xfId="42380" xr:uid="{00000000-0005-0000-0000-00008FA50000}"/>
    <cellStyle name="Notas 4 6 2 7 8 2" xfId="42381" xr:uid="{00000000-0005-0000-0000-000090A50000}"/>
    <cellStyle name="Notas 4 6 2 7 8 3" xfId="42382" xr:uid="{00000000-0005-0000-0000-000091A50000}"/>
    <cellStyle name="Notas 4 6 2 7 8 4" xfId="42383" xr:uid="{00000000-0005-0000-0000-000092A50000}"/>
    <cellStyle name="Notas 4 6 2 7 8 5" xfId="42384" xr:uid="{00000000-0005-0000-0000-000093A50000}"/>
    <cellStyle name="Notas 4 6 2 7 8 6" xfId="42385" xr:uid="{00000000-0005-0000-0000-000094A50000}"/>
    <cellStyle name="Notas 4 6 2 7 9" xfId="42386" xr:uid="{00000000-0005-0000-0000-000095A50000}"/>
    <cellStyle name="Notas 4 6 2 8" xfId="42387" xr:uid="{00000000-0005-0000-0000-000096A50000}"/>
    <cellStyle name="Notas 4 6 2 8 10" xfId="42388" xr:uid="{00000000-0005-0000-0000-000097A50000}"/>
    <cellStyle name="Notas 4 6 2 8 11" xfId="42389" xr:uid="{00000000-0005-0000-0000-000098A50000}"/>
    <cellStyle name="Notas 4 6 2 8 12" xfId="42390" xr:uid="{00000000-0005-0000-0000-000099A50000}"/>
    <cellStyle name="Notas 4 6 2 8 13" xfId="42391" xr:uid="{00000000-0005-0000-0000-00009AA50000}"/>
    <cellStyle name="Notas 4 6 2 8 2" xfId="42392" xr:uid="{00000000-0005-0000-0000-00009BA50000}"/>
    <cellStyle name="Notas 4 6 2 8 2 2" xfId="42393" xr:uid="{00000000-0005-0000-0000-00009CA50000}"/>
    <cellStyle name="Notas 4 6 2 8 2 3" xfId="42394" xr:uid="{00000000-0005-0000-0000-00009DA50000}"/>
    <cellStyle name="Notas 4 6 2 8 2 4" xfId="42395" xr:uid="{00000000-0005-0000-0000-00009EA50000}"/>
    <cellStyle name="Notas 4 6 2 8 2 5" xfId="42396" xr:uid="{00000000-0005-0000-0000-00009FA50000}"/>
    <cellStyle name="Notas 4 6 2 8 2 6" xfId="42397" xr:uid="{00000000-0005-0000-0000-0000A0A50000}"/>
    <cellStyle name="Notas 4 6 2 8 3" xfId="42398" xr:uid="{00000000-0005-0000-0000-0000A1A50000}"/>
    <cellStyle name="Notas 4 6 2 8 3 2" xfId="42399" xr:uid="{00000000-0005-0000-0000-0000A2A50000}"/>
    <cellStyle name="Notas 4 6 2 8 3 3" xfId="42400" xr:uid="{00000000-0005-0000-0000-0000A3A50000}"/>
    <cellStyle name="Notas 4 6 2 8 3 4" xfId="42401" xr:uid="{00000000-0005-0000-0000-0000A4A50000}"/>
    <cellStyle name="Notas 4 6 2 8 3 5" xfId="42402" xr:uid="{00000000-0005-0000-0000-0000A5A50000}"/>
    <cellStyle name="Notas 4 6 2 8 3 6" xfId="42403" xr:uid="{00000000-0005-0000-0000-0000A6A50000}"/>
    <cellStyle name="Notas 4 6 2 8 4" xfId="42404" xr:uid="{00000000-0005-0000-0000-0000A7A50000}"/>
    <cellStyle name="Notas 4 6 2 8 4 2" xfId="42405" xr:uid="{00000000-0005-0000-0000-0000A8A50000}"/>
    <cellStyle name="Notas 4 6 2 8 4 3" xfId="42406" xr:uid="{00000000-0005-0000-0000-0000A9A50000}"/>
    <cellStyle name="Notas 4 6 2 8 4 4" xfId="42407" xr:uid="{00000000-0005-0000-0000-0000AAA50000}"/>
    <cellStyle name="Notas 4 6 2 8 4 5" xfId="42408" xr:uid="{00000000-0005-0000-0000-0000ABA50000}"/>
    <cellStyle name="Notas 4 6 2 8 4 6" xfId="42409" xr:uid="{00000000-0005-0000-0000-0000ACA50000}"/>
    <cellStyle name="Notas 4 6 2 8 5" xfId="42410" xr:uid="{00000000-0005-0000-0000-0000ADA50000}"/>
    <cellStyle name="Notas 4 6 2 8 5 2" xfId="42411" xr:uid="{00000000-0005-0000-0000-0000AEA50000}"/>
    <cellStyle name="Notas 4 6 2 8 5 3" xfId="42412" xr:uid="{00000000-0005-0000-0000-0000AFA50000}"/>
    <cellStyle name="Notas 4 6 2 8 5 4" xfId="42413" xr:uid="{00000000-0005-0000-0000-0000B0A50000}"/>
    <cellStyle name="Notas 4 6 2 8 5 5" xfId="42414" xr:uid="{00000000-0005-0000-0000-0000B1A50000}"/>
    <cellStyle name="Notas 4 6 2 8 5 6" xfId="42415" xr:uid="{00000000-0005-0000-0000-0000B2A50000}"/>
    <cellStyle name="Notas 4 6 2 8 6" xfId="42416" xr:uid="{00000000-0005-0000-0000-0000B3A50000}"/>
    <cellStyle name="Notas 4 6 2 8 6 2" xfId="42417" xr:uid="{00000000-0005-0000-0000-0000B4A50000}"/>
    <cellStyle name="Notas 4 6 2 8 6 3" xfId="42418" xr:uid="{00000000-0005-0000-0000-0000B5A50000}"/>
    <cellStyle name="Notas 4 6 2 8 6 4" xfId="42419" xr:uid="{00000000-0005-0000-0000-0000B6A50000}"/>
    <cellStyle name="Notas 4 6 2 8 6 5" xfId="42420" xr:uid="{00000000-0005-0000-0000-0000B7A50000}"/>
    <cellStyle name="Notas 4 6 2 8 6 6" xfId="42421" xr:uid="{00000000-0005-0000-0000-0000B8A50000}"/>
    <cellStyle name="Notas 4 6 2 8 7" xfId="42422" xr:uid="{00000000-0005-0000-0000-0000B9A50000}"/>
    <cellStyle name="Notas 4 6 2 8 7 2" xfId="42423" xr:uid="{00000000-0005-0000-0000-0000BAA50000}"/>
    <cellStyle name="Notas 4 6 2 8 7 3" xfId="42424" xr:uid="{00000000-0005-0000-0000-0000BBA50000}"/>
    <cellStyle name="Notas 4 6 2 8 7 4" xfId="42425" xr:uid="{00000000-0005-0000-0000-0000BCA50000}"/>
    <cellStyle name="Notas 4 6 2 8 7 5" xfId="42426" xr:uid="{00000000-0005-0000-0000-0000BDA50000}"/>
    <cellStyle name="Notas 4 6 2 8 7 6" xfId="42427" xr:uid="{00000000-0005-0000-0000-0000BEA50000}"/>
    <cellStyle name="Notas 4 6 2 8 8" xfId="42428" xr:uid="{00000000-0005-0000-0000-0000BFA50000}"/>
    <cellStyle name="Notas 4 6 2 8 8 2" xfId="42429" xr:uid="{00000000-0005-0000-0000-0000C0A50000}"/>
    <cellStyle name="Notas 4 6 2 8 8 3" xfId="42430" xr:uid="{00000000-0005-0000-0000-0000C1A50000}"/>
    <cellStyle name="Notas 4 6 2 8 8 4" xfId="42431" xr:uid="{00000000-0005-0000-0000-0000C2A50000}"/>
    <cellStyle name="Notas 4 6 2 8 8 5" xfId="42432" xr:uid="{00000000-0005-0000-0000-0000C3A50000}"/>
    <cellStyle name="Notas 4 6 2 8 8 6" xfId="42433" xr:uid="{00000000-0005-0000-0000-0000C4A50000}"/>
    <cellStyle name="Notas 4 6 2 8 9" xfId="42434" xr:uid="{00000000-0005-0000-0000-0000C5A50000}"/>
    <cellStyle name="Notas 4 6 2 9" xfId="42435" xr:uid="{00000000-0005-0000-0000-0000C6A50000}"/>
    <cellStyle name="Notas 4 6 2 9 2" xfId="42436" xr:uid="{00000000-0005-0000-0000-0000C7A50000}"/>
    <cellStyle name="Notas 4 6 2 9 3" xfId="42437" xr:uid="{00000000-0005-0000-0000-0000C8A50000}"/>
    <cellStyle name="Notas 4 6 2 9 4" xfId="42438" xr:uid="{00000000-0005-0000-0000-0000C9A50000}"/>
    <cellStyle name="Notas 4 6 2 9 5" xfId="42439" xr:uid="{00000000-0005-0000-0000-0000CAA50000}"/>
    <cellStyle name="Notas 4 6 2 9 6" xfId="42440" xr:uid="{00000000-0005-0000-0000-0000CBA50000}"/>
    <cellStyle name="Notas 4 6 20" xfId="42441" xr:uid="{00000000-0005-0000-0000-0000CCA50000}"/>
    <cellStyle name="Notas 4 6 21" xfId="42442" xr:uid="{00000000-0005-0000-0000-0000CDA50000}"/>
    <cellStyle name="Notas 4 6 22" xfId="42443" xr:uid="{00000000-0005-0000-0000-0000CEA50000}"/>
    <cellStyle name="Notas 4 6 3" xfId="42444" xr:uid="{00000000-0005-0000-0000-0000CFA50000}"/>
    <cellStyle name="Notas 4 6 3 10" xfId="42445" xr:uid="{00000000-0005-0000-0000-0000D0A50000}"/>
    <cellStyle name="Notas 4 6 3 10 2" xfId="42446" xr:uid="{00000000-0005-0000-0000-0000D1A50000}"/>
    <cellStyle name="Notas 4 6 3 10 3" xfId="42447" xr:uid="{00000000-0005-0000-0000-0000D2A50000}"/>
    <cellStyle name="Notas 4 6 3 10 4" xfId="42448" xr:uid="{00000000-0005-0000-0000-0000D3A50000}"/>
    <cellStyle name="Notas 4 6 3 10 5" xfId="42449" xr:uid="{00000000-0005-0000-0000-0000D4A50000}"/>
    <cellStyle name="Notas 4 6 3 10 6" xfId="42450" xr:uid="{00000000-0005-0000-0000-0000D5A50000}"/>
    <cellStyle name="Notas 4 6 3 11" xfId="42451" xr:uid="{00000000-0005-0000-0000-0000D6A50000}"/>
    <cellStyle name="Notas 4 6 3 11 2" xfId="42452" xr:uid="{00000000-0005-0000-0000-0000D7A50000}"/>
    <cellStyle name="Notas 4 6 3 11 3" xfId="42453" xr:uid="{00000000-0005-0000-0000-0000D8A50000}"/>
    <cellStyle name="Notas 4 6 3 11 4" xfId="42454" xr:uid="{00000000-0005-0000-0000-0000D9A50000}"/>
    <cellStyle name="Notas 4 6 3 11 5" xfId="42455" xr:uid="{00000000-0005-0000-0000-0000DAA50000}"/>
    <cellStyle name="Notas 4 6 3 11 6" xfId="42456" xr:uid="{00000000-0005-0000-0000-0000DBA50000}"/>
    <cellStyle name="Notas 4 6 3 12" xfId="42457" xr:uid="{00000000-0005-0000-0000-0000DCA50000}"/>
    <cellStyle name="Notas 4 6 3 12 2" xfId="42458" xr:uid="{00000000-0005-0000-0000-0000DDA50000}"/>
    <cellStyle name="Notas 4 6 3 12 3" xfId="42459" xr:uid="{00000000-0005-0000-0000-0000DEA50000}"/>
    <cellStyle name="Notas 4 6 3 12 4" xfId="42460" xr:uid="{00000000-0005-0000-0000-0000DFA50000}"/>
    <cellStyle name="Notas 4 6 3 12 5" xfId="42461" xr:uid="{00000000-0005-0000-0000-0000E0A50000}"/>
    <cellStyle name="Notas 4 6 3 12 6" xfId="42462" xr:uid="{00000000-0005-0000-0000-0000E1A50000}"/>
    <cellStyle name="Notas 4 6 3 13" xfId="42463" xr:uid="{00000000-0005-0000-0000-0000E2A50000}"/>
    <cellStyle name="Notas 4 6 3 13 2" xfId="42464" xr:uid="{00000000-0005-0000-0000-0000E3A50000}"/>
    <cellStyle name="Notas 4 6 3 13 3" xfId="42465" xr:uid="{00000000-0005-0000-0000-0000E4A50000}"/>
    <cellStyle name="Notas 4 6 3 13 4" xfId="42466" xr:uid="{00000000-0005-0000-0000-0000E5A50000}"/>
    <cellStyle name="Notas 4 6 3 13 5" xfId="42467" xr:uid="{00000000-0005-0000-0000-0000E6A50000}"/>
    <cellStyle name="Notas 4 6 3 13 6" xfId="42468" xr:uid="{00000000-0005-0000-0000-0000E7A50000}"/>
    <cellStyle name="Notas 4 6 3 14" xfId="42469" xr:uid="{00000000-0005-0000-0000-0000E8A50000}"/>
    <cellStyle name="Notas 4 6 3 14 2" xfId="42470" xr:uid="{00000000-0005-0000-0000-0000E9A50000}"/>
    <cellStyle name="Notas 4 6 3 14 3" xfId="42471" xr:uid="{00000000-0005-0000-0000-0000EAA50000}"/>
    <cellStyle name="Notas 4 6 3 14 4" xfId="42472" xr:uid="{00000000-0005-0000-0000-0000EBA50000}"/>
    <cellStyle name="Notas 4 6 3 14 5" xfId="42473" xr:uid="{00000000-0005-0000-0000-0000ECA50000}"/>
    <cellStyle name="Notas 4 6 3 14 6" xfId="42474" xr:uid="{00000000-0005-0000-0000-0000EDA50000}"/>
    <cellStyle name="Notas 4 6 3 15" xfId="42475" xr:uid="{00000000-0005-0000-0000-0000EEA50000}"/>
    <cellStyle name="Notas 4 6 3 16" xfId="42476" xr:uid="{00000000-0005-0000-0000-0000EFA50000}"/>
    <cellStyle name="Notas 4 6 3 17" xfId="42477" xr:uid="{00000000-0005-0000-0000-0000F0A50000}"/>
    <cellStyle name="Notas 4 6 3 18" xfId="42478" xr:uid="{00000000-0005-0000-0000-0000F1A50000}"/>
    <cellStyle name="Notas 4 6 3 19" xfId="42479" xr:uid="{00000000-0005-0000-0000-0000F2A50000}"/>
    <cellStyle name="Notas 4 6 3 2" xfId="42480" xr:uid="{00000000-0005-0000-0000-0000F3A50000}"/>
    <cellStyle name="Notas 4 6 3 2 10" xfId="42481" xr:uid="{00000000-0005-0000-0000-0000F4A50000}"/>
    <cellStyle name="Notas 4 6 3 2 11" xfId="42482" xr:uid="{00000000-0005-0000-0000-0000F5A50000}"/>
    <cellStyle name="Notas 4 6 3 2 12" xfId="42483" xr:uid="{00000000-0005-0000-0000-0000F6A50000}"/>
    <cellStyle name="Notas 4 6 3 2 13" xfId="42484" xr:uid="{00000000-0005-0000-0000-0000F7A50000}"/>
    <cellStyle name="Notas 4 6 3 2 14" xfId="42485" xr:uid="{00000000-0005-0000-0000-0000F8A50000}"/>
    <cellStyle name="Notas 4 6 3 2 2" xfId="42486" xr:uid="{00000000-0005-0000-0000-0000F9A50000}"/>
    <cellStyle name="Notas 4 6 3 2 2 2" xfId="42487" xr:uid="{00000000-0005-0000-0000-0000FAA50000}"/>
    <cellStyle name="Notas 4 6 3 2 2 3" xfId="42488" xr:uid="{00000000-0005-0000-0000-0000FBA50000}"/>
    <cellStyle name="Notas 4 6 3 2 2 4" xfId="42489" xr:uid="{00000000-0005-0000-0000-0000FCA50000}"/>
    <cellStyle name="Notas 4 6 3 2 2 5" xfId="42490" xr:uid="{00000000-0005-0000-0000-0000FDA50000}"/>
    <cellStyle name="Notas 4 6 3 2 2 6" xfId="42491" xr:uid="{00000000-0005-0000-0000-0000FEA50000}"/>
    <cellStyle name="Notas 4 6 3 2 2 7" xfId="42492" xr:uid="{00000000-0005-0000-0000-0000FFA50000}"/>
    <cellStyle name="Notas 4 6 3 2 3" xfId="42493" xr:uid="{00000000-0005-0000-0000-000000A60000}"/>
    <cellStyle name="Notas 4 6 3 2 3 2" xfId="42494" xr:uid="{00000000-0005-0000-0000-000001A60000}"/>
    <cellStyle name="Notas 4 6 3 2 3 3" xfId="42495" xr:uid="{00000000-0005-0000-0000-000002A60000}"/>
    <cellStyle name="Notas 4 6 3 2 3 4" xfId="42496" xr:uid="{00000000-0005-0000-0000-000003A60000}"/>
    <cellStyle name="Notas 4 6 3 2 3 5" xfId="42497" xr:uid="{00000000-0005-0000-0000-000004A60000}"/>
    <cellStyle name="Notas 4 6 3 2 3 6" xfId="42498" xr:uid="{00000000-0005-0000-0000-000005A60000}"/>
    <cellStyle name="Notas 4 6 3 2 4" xfId="42499" xr:uid="{00000000-0005-0000-0000-000006A60000}"/>
    <cellStyle name="Notas 4 6 3 2 4 2" xfId="42500" xr:uid="{00000000-0005-0000-0000-000007A60000}"/>
    <cellStyle name="Notas 4 6 3 2 4 3" xfId="42501" xr:uid="{00000000-0005-0000-0000-000008A60000}"/>
    <cellStyle name="Notas 4 6 3 2 4 4" xfId="42502" xr:uid="{00000000-0005-0000-0000-000009A60000}"/>
    <cellStyle name="Notas 4 6 3 2 4 5" xfId="42503" xr:uid="{00000000-0005-0000-0000-00000AA60000}"/>
    <cellStyle name="Notas 4 6 3 2 4 6" xfId="42504" xr:uid="{00000000-0005-0000-0000-00000BA60000}"/>
    <cellStyle name="Notas 4 6 3 2 5" xfId="42505" xr:uid="{00000000-0005-0000-0000-00000CA60000}"/>
    <cellStyle name="Notas 4 6 3 2 5 2" xfId="42506" xr:uid="{00000000-0005-0000-0000-00000DA60000}"/>
    <cellStyle name="Notas 4 6 3 2 5 3" xfId="42507" xr:uid="{00000000-0005-0000-0000-00000EA60000}"/>
    <cellStyle name="Notas 4 6 3 2 5 4" xfId="42508" xr:uid="{00000000-0005-0000-0000-00000FA60000}"/>
    <cellStyle name="Notas 4 6 3 2 5 5" xfId="42509" xr:uid="{00000000-0005-0000-0000-000010A60000}"/>
    <cellStyle name="Notas 4 6 3 2 5 6" xfId="42510" xr:uid="{00000000-0005-0000-0000-000011A60000}"/>
    <cellStyle name="Notas 4 6 3 2 6" xfId="42511" xr:uid="{00000000-0005-0000-0000-000012A60000}"/>
    <cellStyle name="Notas 4 6 3 2 6 2" xfId="42512" xr:uid="{00000000-0005-0000-0000-000013A60000}"/>
    <cellStyle name="Notas 4 6 3 2 6 3" xfId="42513" xr:uid="{00000000-0005-0000-0000-000014A60000}"/>
    <cellStyle name="Notas 4 6 3 2 6 4" xfId="42514" xr:uid="{00000000-0005-0000-0000-000015A60000}"/>
    <cellStyle name="Notas 4 6 3 2 6 5" xfId="42515" xr:uid="{00000000-0005-0000-0000-000016A60000}"/>
    <cellStyle name="Notas 4 6 3 2 6 6" xfId="42516" xr:uid="{00000000-0005-0000-0000-000017A60000}"/>
    <cellStyle name="Notas 4 6 3 2 7" xfId="42517" xr:uid="{00000000-0005-0000-0000-000018A60000}"/>
    <cellStyle name="Notas 4 6 3 2 7 2" xfId="42518" xr:uid="{00000000-0005-0000-0000-000019A60000}"/>
    <cellStyle name="Notas 4 6 3 2 7 3" xfId="42519" xr:uid="{00000000-0005-0000-0000-00001AA60000}"/>
    <cellStyle name="Notas 4 6 3 2 7 4" xfId="42520" xr:uid="{00000000-0005-0000-0000-00001BA60000}"/>
    <cellStyle name="Notas 4 6 3 2 7 5" xfId="42521" xr:uid="{00000000-0005-0000-0000-00001CA60000}"/>
    <cellStyle name="Notas 4 6 3 2 7 6" xfId="42522" xr:uid="{00000000-0005-0000-0000-00001DA60000}"/>
    <cellStyle name="Notas 4 6 3 2 8" xfId="42523" xr:uid="{00000000-0005-0000-0000-00001EA60000}"/>
    <cellStyle name="Notas 4 6 3 2 8 2" xfId="42524" xr:uid="{00000000-0005-0000-0000-00001FA60000}"/>
    <cellStyle name="Notas 4 6 3 2 8 3" xfId="42525" xr:uid="{00000000-0005-0000-0000-000020A60000}"/>
    <cellStyle name="Notas 4 6 3 2 8 4" xfId="42526" xr:uid="{00000000-0005-0000-0000-000021A60000}"/>
    <cellStyle name="Notas 4 6 3 2 8 5" xfId="42527" xr:uid="{00000000-0005-0000-0000-000022A60000}"/>
    <cellStyle name="Notas 4 6 3 2 8 6" xfId="42528" xr:uid="{00000000-0005-0000-0000-000023A60000}"/>
    <cellStyle name="Notas 4 6 3 2 9" xfId="42529" xr:uid="{00000000-0005-0000-0000-000024A60000}"/>
    <cellStyle name="Notas 4 6 3 20" xfId="42530" xr:uid="{00000000-0005-0000-0000-000025A60000}"/>
    <cellStyle name="Notas 4 6 3 3" xfId="42531" xr:uid="{00000000-0005-0000-0000-000026A60000}"/>
    <cellStyle name="Notas 4 6 3 3 10" xfId="42532" xr:uid="{00000000-0005-0000-0000-000027A60000}"/>
    <cellStyle name="Notas 4 6 3 3 11" xfId="42533" xr:uid="{00000000-0005-0000-0000-000028A60000}"/>
    <cellStyle name="Notas 4 6 3 3 12" xfId="42534" xr:uid="{00000000-0005-0000-0000-000029A60000}"/>
    <cellStyle name="Notas 4 6 3 3 13" xfId="42535" xr:uid="{00000000-0005-0000-0000-00002AA60000}"/>
    <cellStyle name="Notas 4 6 3 3 14" xfId="42536" xr:uid="{00000000-0005-0000-0000-00002BA60000}"/>
    <cellStyle name="Notas 4 6 3 3 2" xfId="42537" xr:uid="{00000000-0005-0000-0000-00002CA60000}"/>
    <cellStyle name="Notas 4 6 3 3 2 2" xfId="42538" xr:uid="{00000000-0005-0000-0000-00002DA60000}"/>
    <cellStyle name="Notas 4 6 3 3 2 3" xfId="42539" xr:uid="{00000000-0005-0000-0000-00002EA60000}"/>
    <cellStyle name="Notas 4 6 3 3 2 4" xfId="42540" xr:uid="{00000000-0005-0000-0000-00002FA60000}"/>
    <cellStyle name="Notas 4 6 3 3 2 5" xfId="42541" xr:uid="{00000000-0005-0000-0000-000030A60000}"/>
    <cellStyle name="Notas 4 6 3 3 2 6" xfId="42542" xr:uid="{00000000-0005-0000-0000-000031A60000}"/>
    <cellStyle name="Notas 4 6 3 3 3" xfId="42543" xr:uid="{00000000-0005-0000-0000-000032A60000}"/>
    <cellStyle name="Notas 4 6 3 3 3 2" xfId="42544" xr:uid="{00000000-0005-0000-0000-000033A60000}"/>
    <cellStyle name="Notas 4 6 3 3 3 3" xfId="42545" xr:uid="{00000000-0005-0000-0000-000034A60000}"/>
    <cellStyle name="Notas 4 6 3 3 3 4" xfId="42546" xr:uid="{00000000-0005-0000-0000-000035A60000}"/>
    <cellStyle name="Notas 4 6 3 3 3 5" xfId="42547" xr:uid="{00000000-0005-0000-0000-000036A60000}"/>
    <cellStyle name="Notas 4 6 3 3 3 6" xfId="42548" xr:uid="{00000000-0005-0000-0000-000037A60000}"/>
    <cellStyle name="Notas 4 6 3 3 4" xfId="42549" xr:uid="{00000000-0005-0000-0000-000038A60000}"/>
    <cellStyle name="Notas 4 6 3 3 4 2" xfId="42550" xr:uid="{00000000-0005-0000-0000-000039A60000}"/>
    <cellStyle name="Notas 4 6 3 3 4 3" xfId="42551" xr:uid="{00000000-0005-0000-0000-00003AA60000}"/>
    <cellStyle name="Notas 4 6 3 3 4 4" xfId="42552" xr:uid="{00000000-0005-0000-0000-00003BA60000}"/>
    <cellStyle name="Notas 4 6 3 3 4 5" xfId="42553" xr:uid="{00000000-0005-0000-0000-00003CA60000}"/>
    <cellStyle name="Notas 4 6 3 3 4 6" xfId="42554" xr:uid="{00000000-0005-0000-0000-00003DA60000}"/>
    <cellStyle name="Notas 4 6 3 3 5" xfId="42555" xr:uid="{00000000-0005-0000-0000-00003EA60000}"/>
    <cellStyle name="Notas 4 6 3 3 5 2" xfId="42556" xr:uid="{00000000-0005-0000-0000-00003FA60000}"/>
    <cellStyle name="Notas 4 6 3 3 5 3" xfId="42557" xr:uid="{00000000-0005-0000-0000-000040A60000}"/>
    <cellStyle name="Notas 4 6 3 3 5 4" xfId="42558" xr:uid="{00000000-0005-0000-0000-000041A60000}"/>
    <cellStyle name="Notas 4 6 3 3 5 5" xfId="42559" xr:uid="{00000000-0005-0000-0000-000042A60000}"/>
    <cellStyle name="Notas 4 6 3 3 5 6" xfId="42560" xr:uid="{00000000-0005-0000-0000-000043A60000}"/>
    <cellStyle name="Notas 4 6 3 3 6" xfId="42561" xr:uid="{00000000-0005-0000-0000-000044A60000}"/>
    <cellStyle name="Notas 4 6 3 3 6 2" xfId="42562" xr:uid="{00000000-0005-0000-0000-000045A60000}"/>
    <cellStyle name="Notas 4 6 3 3 6 3" xfId="42563" xr:uid="{00000000-0005-0000-0000-000046A60000}"/>
    <cellStyle name="Notas 4 6 3 3 6 4" xfId="42564" xr:uid="{00000000-0005-0000-0000-000047A60000}"/>
    <cellStyle name="Notas 4 6 3 3 6 5" xfId="42565" xr:uid="{00000000-0005-0000-0000-000048A60000}"/>
    <cellStyle name="Notas 4 6 3 3 6 6" xfId="42566" xr:uid="{00000000-0005-0000-0000-000049A60000}"/>
    <cellStyle name="Notas 4 6 3 3 7" xfId="42567" xr:uid="{00000000-0005-0000-0000-00004AA60000}"/>
    <cellStyle name="Notas 4 6 3 3 7 2" xfId="42568" xr:uid="{00000000-0005-0000-0000-00004BA60000}"/>
    <cellStyle name="Notas 4 6 3 3 7 3" xfId="42569" xr:uid="{00000000-0005-0000-0000-00004CA60000}"/>
    <cellStyle name="Notas 4 6 3 3 7 4" xfId="42570" xr:uid="{00000000-0005-0000-0000-00004DA60000}"/>
    <cellStyle name="Notas 4 6 3 3 7 5" xfId="42571" xr:uid="{00000000-0005-0000-0000-00004EA60000}"/>
    <cellStyle name="Notas 4 6 3 3 7 6" xfId="42572" xr:uid="{00000000-0005-0000-0000-00004FA60000}"/>
    <cellStyle name="Notas 4 6 3 3 8" xfId="42573" xr:uid="{00000000-0005-0000-0000-000050A60000}"/>
    <cellStyle name="Notas 4 6 3 3 8 2" xfId="42574" xr:uid="{00000000-0005-0000-0000-000051A60000}"/>
    <cellStyle name="Notas 4 6 3 3 8 3" xfId="42575" xr:uid="{00000000-0005-0000-0000-000052A60000}"/>
    <cellStyle name="Notas 4 6 3 3 8 4" xfId="42576" xr:uid="{00000000-0005-0000-0000-000053A60000}"/>
    <cellStyle name="Notas 4 6 3 3 8 5" xfId="42577" xr:uid="{00000000-0005-0000-0000-000054A60000}"/>
    <cellStyle name="Notas 4 6 3 3 8 6" xfId="42578" xr:uid="{00000000-0005-0000-0000-000055A60000}"/>
    <cellStyle name="Notas 4 6 3 3 9" xfId="42579" xr:uid="{00000000-0005-0000-0000-000056A60000}"/>
    <cellStyle name="Notas 4 6 3 4" xfId="42580" xr:uid="{00000000-0005-0000-0000-000057A60000}"/>
    <cellStyle name="Notas 4 6 3 4 10" xfId="42581" xr:uid="{00000000-0005-0000-0000-000058A60000}"/>
    <cellStyle name="Notas 4 6 3 4 11" xfId="42582" xr:uid="{00000000-0005-0000-0000-000059A60000}"/>
    <cellStyle name="Notas 4 6 3 4 12" xfId="42583" xr:uid="{00000000-0005-0000-0000-00005AA60000}"/>
    <cellStyle name="Notas 4 6 3 4 13" xfId="42584" xr:uid="{00000000-0005-0000-0000-00005BA60000}"/>
    <cellStyle name="Notas 4 6 3 4 2" xfId="42585" xr:uid="{00000000-0005-0000-0000-00005CA60000}"/>
    <cellStyle name="Notas 4 6 3 4 2 2" xfId="42586" xr:uid="{00000000-0005-0000-0000-00005DA60000}"/>
    <cellStyle name="Notas 4 6 3 4 2 3" xfId="42587" xr:uid="{00000000-0005-0000-0000-00005EA60000}"/>
    <cellStyle name="Notas 4 6 3 4 2 4" xfId="42588" xr:uid="{00000000-0005-0000-0000-00005FA60000}"/>
    <cellStyle name="Notas 4 6 3 4 2 5" xfId="42589" xr:uid="{00000000-0005-0000-0000-000060A60000}"/>
    <cellStyle name="Notas 4 6 3 4 2 6" xfId="42590" xr:uid="{00000000-0005-0000-0000-000061A60000}"/>
    <cellStyle name="Notas 4 6 3 4 3" xfId="42591" xr:uid="{00000000-0005-0000-0000-000062A60000}"/>
    <cellStyle name="Notas 4 6 3 4 3 2" xfId="42592" xr:uid="{00000000-0005-0000-0000-000063A60000}"/>
    <cellStyle name="Notas 4 6 3 4 3 3" xfId="42593" xr:uid="{00000000-0005-0000-0000-000064A60000}"/>
    <cellStyle name="Notas 4 6 3 4 3 4" xfId="42594" xr:uid="{00000000-0005-0000-0000-000065A60000}"/>
    <cellStyle name="Notas 4 6 3 4 3 5" xfId="42595" xr:uid="{00000000-0005-0000-0000-000066A60000}"/>
    <cellStyle name="Notas 4 6 3 4 3 6" xfId="42596" xr:uid="{00000000-0005-0000-0000-000067A60000}"/>
    <cellStyle name="Notas 4 6 3 4 4" xfId="42597" xr:uid="{00000000-0005-0000-0000-000068A60000}"/>
    <cellStyle name="Notas 4 6 3 4 4 2" xfId="42598" xr:uid="{00000000-0005-0000-0000-000069A60000}"/>
    <cellStyle name="Notas 4 6 3 4 4 3" xfId="42599" xr:uid="{00000000-0005-0000-0000-00006AA60000}"/>
    <cellStyle name="Notas 4 6 3 4 4 4" xfId="42600" xr:uid="{00000000-0005-0000-0000-00006BA60000}"/>
    <cellStyle name="Notas 4 6 3 4 4 5" xfId="42601" xr:uid="{00000000-0005-0000-0000-00006CA60000}"/>
    <cellStyle name="Notas 4 6 3 4 4 6" xfId="42602" xr:uid="{00000000-0005-0000-0000-00006DA60000}"/>
    <cellStyle name="Notas 4 6 3 4 5" xfId="42603" xr:uid="{00000000-0005-0000-0000-00006EA60000}"/>
    <cellStyle name="Notas 4 6 3 4 5 2" xfId="42604" xr:uid="{00000000-0005-0000-0000-00006FA60000}"/>
    <cellStyle name="Notas 4 6 3 4 5 3" xfId="42605" xr:uid="{00000000-0005-0000-0000-000070A60000}"/>
    <cellStyle name="Notas 4 6 3 4 5 4" xfId="42606" xr:uid="{00000000-0005-0000-0000-000071A60000}"/>
    <cellStyle name="Notas 4 6 3 4 5 5" xfId="42607" xr:uid="{00000000-0005-0000-0000-000072A60000}"/>
    <cellStyle name="Notas 4 6 3 4 5 6" xfId="42608" xr:uid="{00000000-0005-0000-0000-000073A60000}"/>
    <cellStyle name="Notas 4 6 3 4 6" xfId="42609" xr:uid="{00000000-0005-0000-0000-000074A60000}"/>
    <cellStyle name="Notas 4 6 3 4 6 2" xfId="42610" xr:uid="{00000000-0005-0000-0000-000075A60000}"/>
    <cellStyle name="Notas 4 6 3 4 6 3" xfId="42611" xr:uid="{00000000-0005-0000-0000-000076A60000}"/>
    <cellStyle name="Notas 4 6 3 4 6 4" xfId="42612" xr:uid="{00000000-0005-0000-0000-000077A60000}"/>
    <cellStyle name="Notas 4 6 3 4 6 5" xfId="42613" xr:uid="{00000000-0005-0000-0000-000078A60000}"/>
    <cellStyle name="Notas 4 6 3 4 6 6" xfId="42614" xr:uid="{00000000-0005-0000-0000-000079A60000}"/>
    <cellStyle name="Notas 4 6 3 4 7" xfId="42615" xr:uid="{00000000-0005-0000-0000-00007AA60000}"/>
    <cellStyle name="Notas 4 6 3 4 7 2" xfId="42616" xr:uid="{00000000-0005-0000-0000-00007BA60000}"/>
    <cellStyle name="Notas 4 6 3 4 7 3" xfId="42617" xr:uid="{00000000-0005-0000-0000-00007CA60000}"/>
    <cellStyle name="Notas 4 6 3 4 7 4" xfId="42618" xr:uid="{00000000-0005-0000-0000-00007DA60000}"/>
    <cellStyle name="Notas 4 6 3 4 7 5" xfId="42619" xr:uid="{00000000-0005-0000-0000-00007EA60000}"/>
    <cellStyle name="Notas 4 6 3 4 7 6" xfId="42620" xr:uid="{00000000-0005-0000-0000-00007FA60000}"/>
    <cellStyle name="Notas 4 6 3 4 8" xfId="42621" xr:uid="{00000000-0005-0000-0000-000080A60000}"/>
    <cellStyle name="Notas 4 6 3 4 8 2" xfId="42622" xr:uid="{00000000-0005-0000-0000-000081A60000}"/>
    <cellStyle name="Notas 4 6 3 4 8 3" xfId="42623" xr:uid="{00000000-0005-0000-0000-000082A60000}"/>
    <cellStyle name="Notas 4 6 3 4 8 4" xfId="42624" xr:uid="{00000000-0005-0000-0000-000083A60000}"/>
    <cellStyle name="Notas 4 6 3 4 8 5" xfId="42625" xr:uid="{00000000-0005-0000-0000-000084A60000}"/>
    <cellStyle name="Notas 4 6 3 4 8 6" xfId="42626" xr:uid="{00000000-0005-0000-0000-000085A60000}"/>
    <cellStyle name="Notas 4 6 3 4 9" xfId="42627" xr:uid="{00000000-0005-0000-0000-000086A60000}"/>
    <cellStyle name="Notas 4 6 3 5" xfId="42628" xr:uid="{00000000-0005-0000-0000-000087A60000}"/>
    <cellStyle name="Notas 4 6 3 5 10" xfId="42629" xr:uid="{00000000-0005-0000-0000-000088A60000}"/>
    <cellStyle name="Notas 4 6 3 5 11" xfId="42630" xr:uid="{00000000-0005-0000-0000-000089A60000}"/>
    <cellStyle name="Notas 4 6 3 5 12" xfId="42631" xr:uid="{00000000-0005-0000-0000-00008AA60000}"/>
    <cellStyle name="Notas 4 6 3 5 13" xfId="42632" xr:uid="{00000000-0005-0000-0000-00008BA60000}"/>
    <cellStyle name="Notas 4 6 3 5 2" xfId="42633" xr:uid="{00000000-0005-0000-0000-00008CA60000}"/>
    <cellStyle name="Notas 4 6 3 5 2 2" xfId="42634" xr:uid="{00000000-0005-0000-0000-00008DA60000}"/>
    <cellStyle name="Notas 4 6 3 5 2 3" xfId="42635" xr:uid="{00000000-0005-0000-0000-00008EA60000}"/>
    <cellStyle name="Notas 4 6 3 5 2 4" xfId="42636" xr:uid="{00000000-0005-0000-0000-00008FA60000}"/>
    <cellStyle name="Notas 4 6 3 5 2 5" xfId="42637" xr:uid="{00000000-0005-0000-0000-000090A60000}"/>
    <cellStyle name="Notas 4 6 3 5 2 6" xfId="42638" xr:uid="{00000000-0005-0000-0000-000091A60000}"/>
    <cellStyle name="Notas 4 6 3 5 3" xfId="42639" xr:uid="{00000000-0005-0000-0000-000092A60000}"/>
    <cellStyle name="Notas 4 6 3 5 3 2" xfId="42640" xr:uid="{00000000-0005-0000-0000-000093A60000}"/>
    <cellStyle name="Notas 4 6 3 5 3 3" xfId="42641" xr:uid="{00000000-0005-0000-0000-000094A60000}"/>
    <cellStyle name="Notas 4 6 3 5 3 4" xfId="42642" xr:uid="{00000000-0005-0000-0000-000095A60000}"/>
    <cellStyle name="Notas 4 6 3 5 3 5" xfId="42643" xr:uid="{00000000-0005-0000-0000-000096A60000}"/>
    <cellStyle name="Notas 4 6 3 5 3 6" xfId="42644" xr:uid="{00000000-0005-0000-0000-000097A60000}"/>
    <cellStyle name="Notas 4 6 3 5 4" xfId="42645" xr:uid="{00000000-0005-0000-0000-000098A60000}"/>
    <cellStyle name="Notas 4 6 3 5 4 2" xfId="42646" xr:uid="{00000000-0005-0000-0000-000099A60000}"/>
    <cellStyle name="Notas 4 6 3 5 4 3" xfId="42647" xr:uid="{00000000-0005-0000-0000-00009AA60000}"/>
    <cellStyle name="Notas 4 6 3 5 4 4" xfId="42648" xr:uid="{00000000-0005-0000-0000-00009BA60000}"/>
    <cellStyle name="Notas 4 6 3 5 4 5" xfId="42649" xr:uid="{00000000-0005-0000-0000-00009CA60000}"/>
    <cellStyle name="Notas 4 6 3 5 4 6" xfId="42650" xr:uid="{00000000-0005-0000-0000-00009DA60000}"/>
    <cellStyle name="Notas 4 6 3 5 5" xfId="42651" xr:uid="{00000000-0005-0000-0000-00009EA60000}"/>
    <cellStyle name="Notas 4 6 3 5 5 2" xfId="42652" xr:uid="{00000000-0005-0000-0000-00009FA60000}"/>
    <cellStyle name="Notas 4 6 3 5 5 3" xfId="42653" xr:uid="{00000000-0005-0000-0000-0000A0A60000}"/>
    <cellStyle name="Notas 4 6 3 5 5 4" xfId="42654" xr:uid="{00000000-0005-0000-0000-0000A1A60000}"/>
    <cellStyle name="Notas 4 6 3 5 5 5" xfId="42655" xr:uid="{00000000-0005-0000-0000-0000A2A60000}"/>
    <cellStyle name="Notas 4 6 3 5 5 6" xfId="42656" xr:uid="{00000000-0005-0000-0000-0000A3A60000}"/>
    <cellStyle name="Notas 4 6 3 5 6" xfId="42657" xr:uid="{00000000-0005-0000-0000-0000A4A60000}"/>
    <cellStyle name="Notas 4 6 3 5 6 2" xfId="42658" xr:uid="{00000000-0005-0000-0000-0000A5A60000}"/>
    <cellStyle name="Notas 4 6 3 5 6 3" xfId="42659" xr:uid="{00000000-0005-0000-0000-0000A6A60000}"/>
    <cellStyle name="Notas 4 6 3 5 6 4" xfId="42660" xr:uid="{00000000-0005-0000-0000-0000A7A60000}"/>
    <cellStyle name="Notas 4 6 3 5 6 5" xfId="42661" xr:uid="{00000000-0005-0000-0000-0000A8A60000}"/>
    <cellStyle name="Notas 4 6 3 5 6 6" xfId="42662" xr:uid="{00000000-0005-0000-0000-0000A9A60000}"/>
    <cellStyle name="Notas 4 6 3 5 7" xfId="42663" xr:uid="{00000000-0005-0000-0000-0000AAA60000}"/>
    <cellStyle name="Notas 4 6 3 5 7 2" xfId="42664" xr:uid="{00000000-0005-0000-0000-0000ABA60000}"/>
    <cellStyle name="Notas 4 6 3 5 7 3" xfId="42665" xr:uid="{00000000-0005-0000-0000-0000ACA60000}"/>
    <cellStyle name="Notas 4 6 3 5 7 4" xfId="42666" xr:uid="{00000000-0005-0000-0000-0000ADA60000}"/>
    <cellStyle name="Notas 4 6 3 5 7 5" xfId="42667" xr:uid="{00000000-0005-0000-0000-0000AEA60000}"/>
    <cellStyle name="Notas 4 6 3 5 7 6" xfId="42668" xr:uid="{00000000-0005-0000-0000-0000AFA60000}"/>
    <cellStyle name="Notas 4 6 3 5 8" xfId="42669" xr:uid="{00000000-0005-0000-0000-0000B0A60000}"/>
    <cellStyle name="Notas 4 6 3 5 8 2" xfId="42670" xr:uid="{00000000-0005-0000-0000-0000B1A60000}"/>
    <cellStyle name="Notas 4 6 3 5 8 3" xfId="42671" xr:uid="{00000000-0005-0000-0000-0000B2A60000}"/>
    <cellStyle name="Notas 4 6 3 5 8 4" xfId="42672" xr:uid="{00000000-0005-0000-0000-0000B3A60000}"/>
    <cellStyle name="Notas 4 6 3 5 8 5" xfId="42673" xr:uid="{00000000-0005-0000-0000-0000B4A60000}"/>
    <cellStyle name="Notas 4 6 3 5 8 6" xfId="42674" xr:uid="{00000000-0005-0000-0000-0000B5A60000}"/>
    <cellStyle name="Notas 4 6 3 5 9" xfId="42675" xr:uid="{00000000-0005-0000-0000-0000B6A60000}"/>
    <cellStyle name="Notas 4 6 3 6" xfId="42676" xr:uid="{00000000-0005-0000-0000-0000B7A60000}"/>
    <cellStyle name="Notas 4 6 3 6 10" xfId="42677" xr:uid="{00000000-0005-0000-0000-0000B8A60000}"/>
    <cellStyle name="Notas 4 6 3 6 11" xfId="42678" xr:uid="{00000000-0005-0000-0000-0000B9A60000}"/>
    <cellStyle name="Notas 4 6 3 6 12" xfId="42679" xr:uid="{00000000-0005-0000-0000-0000BAA60000}"/>
    <cellStyle name="Notas 4 6 3 6 13" xfId="42680" xr:uid="{00000000-0005-0000-0000-0000BBA60000}"/>
    <cellStyle name="Notas 4 6 3 6 2" xfId="42681" xr:uid="{00000000-0005-0000-0000-0000BCA60000}"/>
    <cellStyle name="Notas 4 6 3 6 2 2" xfId="42682" xr:uid="{00000000-0005-0000-0000-0000BDA60000}"/>
    <cellStyle name="Notas 4 6 3 6 2 3" xfId="42683" xr:uid="{00000000-0005-0000-0000-0000BEA60000}"/>
    <cellStyle name="Notas 4 6 3 6 2 4" xfId="42684" xr:uid="{00000000-0005-0000-0000-0000BFA60000}"/>
    <cellStyle name="Notas 4 6 3 6 2 5" xfId="42685" xr:uid="{00000000-0005-0000-0000-0000C0A60000}"/>
    <cellStyle name="Notas 4 6 3 6 2 6" xfId="42686" xr:uid="{00000000-0005-0000-0000-0000C1A60000}"/>
    <cellStyle name="Notas 4 6 3 6 3" xfId="42687" xr:uid="{00000000-0005-0000-0000-0000C2A60000}"/>
    <cellStyle name="Notas 4 6 3 6 3 2" xfId="42688" xr:uid="{00000000-0005-0000-0000-0000C3A60000}"/>
    <cellStyle name="Notas 4 6 3 6 3 3" xfId="42689" xr:uid="{00000000-0005-0000-0000-0000C4A60000}"/>
    <cellStyle name="Notas 4 6 3 6 3 4" xfId="42690" xr:uid="{00000000-0005-0000-0000-0000C5A60000}"/>
    <cellStyle name="Notas 4 6 3 6 3 5" xfId="42691" xr:uid="{00000000-0005-0000-0000-0000C6A60000}"/>
    <cellStyle name="Notas 4 6 3 6 3 6" xfId="42692" xr:uid="{00000000-0005-0000-0000-0000C7A60000}"/>
    <cellStyle name="Notas 4 6 3 6 4" xfId="42693" xr:uid="{00000000-0005-0000-0000-0000C8A60000}"/>
    <cellStyle name="Notas 4 6 3 6 4 2" xfId="42694" xr:uid="{00000000-0005-0000-0000-0000C9A60000}"/>
    <cellStyle name="Notas 4 6 3 6 4 3" xfId="42695" xr:uid="{00000000-0005-0000-0000-0000CAA60000}"/>
    <cellStyle name="Notas 4 6 3 6 4 4" xfId="42696" xr:uid="{00000000-0005-0000-0000-0000CBA60000}"/>
    <cellStyle name="Notas 4 6 3 6 4 5" xfId="42697" xr:uid="{00000000-0005-0000-0000-0000CCA60000}"/>
    <cellStyle name="Notas 4 6 3 6 4 6" xfId="42698" xr:uid="{00000000-0005-0000-0000-0000CDA60000}"/>
    <cellStyle name="Notas 4 6 3 6 5" xfId="42699" xr:uid="{00000000-0005-0000-0000-0000CEA60000}"/>
    <cellStyle name="Notas 4 6 3 6 5 2" xfId="42700" xr:uid="{00000000-0005-0000-0000-0000CFA60000}"/>
    <cellStyle name="Notas 4 6 3 6 5 3" xfId="42701" xr:uid="{00000000-0005-0000-0000-0000D0A60000}"/>
    <cellStyle name="Notas 4 6 3 6 5 4" xfId="42702" xr:uid="{00000000-0005-0000-0000-0000D1A60000}"/>
    <cellStyle name="Notas 4 6 3 6 5 5" xfId="42703" xr:uid="{00000000-0005-0000-0000-0000D2A60000}"/>
    <cellStyle name="Notas 4 6 3 6 5 6" xfId="42704" xr:uid="{00000000-0005-0000-0000-0000D3A60000}"/>
    <cellStyle name="Notas 4 6 3 6 6" xfId="42705" xr:uid="{00000000-0005-0000-0000-0000D4A60000}"/>
    <cellStyle name="Notas 4 6 3 6 6 2" xfId="42706" xr:uid="{00000000-0005-0000-0000-0000D5A60000}"/>
    <cellStyle name="Notas 4 6 3 6 6 3" xfId="42707" xr:uid="{00000000-0005-0000-0000-0000D6A60000}"/>
    <cellStyle name="Notas 4 6 3 6 6 4" xfId="42708" xr:uid="{00000000-0005-0000-0000-0000D7A60000}"/>
    <cellStyle name="Notas 4 6 3 6 6 5" xfId="42709" xr:uid="{00000000-0005-0000-0000-0000D8A60000}"/>
    <cellStyle name="Notas 4 6 3 6 6 6" xfId="42710" xr:uid="{00000000-0005-0000-0000-0000D9A60000}"/>
    <cellStyle name="Notas 4 6 3 6 7" xfId="42711" xr:uid="{00000000-0005-0000-0000-0000DAA60000}"/>
    <cellStyle name="Notas 4 6 3 6 7 2" xfId="42712" xr:uid="{00000000-0005-0000-0000-0000DBA60000}"/>
    <cellStyle name="Notas 4 6 3 6 7 3" xfId="42713" xr:uid="{00000000-0005-0000-0000-0000DCA60000}"/>
    <cellStyle name="Notas 4 6 3 6 7 4" xfId="42714" xr:uid="{00000000-0005-0000-0000-0000DDA60000}"/>
    <cellStyle name="Notas 4 6 3 6 7 5" xfId="42715" xr:uid="{00000000-0005-0000-0000-0000DEA60000}"/>
    <cellStyle name="Notas 4 6 3 6 7 6" xfId="42716" xr:uid="{00000000-0005-0000-0000-0000DFA60000}"/>
    <cellStyle name="Notas 4 6 3 6 8" xfId="42717" xr:uid="{00000000-0005-0000-0000-0000E0A60000}"/>
    <cellStyle name="Notas 4 6 3 6 8 2" xfId="42718" xr:uid="{00000000-0005-0000-0000-0000E1A60000}"/>
    <cellStyle name="Notas 4 6 3 6 8 3" xfId="42719" xr:uid="{00000000-0005-0000-0000-0000E2A60000}"/>
    <cellStyle name="Notas 4 6 3 6 8 4" xfId="42720" xr:uid="{00000000-0005-0000-0000-0000E3A60000}"/>
    <cellStyle name="Notas 4 6 3 6 8 5" xfId="42721" xr:uid="{00000000-0005-0000-0000-0000E4A60000}"/>
    <cellStyle name="Notas 4 6 3 6 8 6" xfId="42722" xr:uid="{00000000-0005-0000-0000-0000E5A60000}"/>
    <cellStyle name="Notas 4 6 3 6 9" xfId="42723" xr:uid="{00000000-0005-0000-0000-0000E6A60000}"/>
    <cellStyle name="Notas 4 6 3 7" xfId="42724" xr:uid="{00000000-0005-0000-0000-0000E7A60000}"/>
    <cellStyle name="Notas 4 6 3 7 10" xfId="42725" xr:uid="{00000000-0005-0000-0000-0000E8A60000}"/>
    <cellStyle name="Notas 4 6 3 7 11" xfId="42726" xr:uid="{00000000-0005-0000-0000-0000E9A60000}"/>
    <cellStyle name="Notas 4 6 3 7 12" xfId="42727" xr:uid="{00000000-0005-0000-0000-0000EAA60000}"/>
    <cellStyle name="Notas 4 6 3 7 13" xfId="42728" xr:uid="{00000000-0005-0000-0000-0000EBA60000}"/>
    <cellStyle name="Notas 4 6 3 7 2" xfId="42729" xr:uid="{00000000-0005-0000-0000-0000ECA60000}"/>
    <cellStyle name="Notas 4 6 3 7 2 2" xfId="42730" xr:uid="{00000000-0005-0000-0000-0000EDA60000}"/>
    <cellStyle name="Notas 4 6 3 7 2 3" xfId="42731" xr:uid="{00000000-0005-0000-0000-0000EEA60000}"/>
    <cellStyle name="Notas 4 6 3 7 2 4" xfId="42732" xr:uid="{00000000-0005-0000-0000-0000EFA60000}"/>
    <cellStyle name="Notas 4 6 3 7 2 5" xfId="42733" xr:uid="{00000000-0005-0000-0000-0000F0A60000}"/>
    <cellStyle name="Notas 4 6 3 7 2 6" xfId="42734" xr:uid="{00000000-0005-0000-0000-0000F1A60000}"/>
    <cellStyle name="Notas 4 6 3 7 3" xfId="42735" xr:uid="{00000000-0005-0000-0000-0000F2A60000}"/>
    <cellStyle name="Notas 4 6 3 7 3 2" xfId="42736" xr:uid="{00000000-0005-0000-0000-0000F3A60000}"/>
    <cellStyle name="Notas 4 6 3 7 3 3" xfId="42737" xr:uid="{00000000-0005-0000-0000-0000F4A60000}"/>
    <cellStyle name="Notas 4 6 3 7 3 4" xfId="42738" xr:uid="{00000000-0005-0000-0000-0000F5A60000}"/>
    <cellStyle name="Notas 4 6 3 7 3 5" xfId="42739" xr:uid="{00000000-0005-0000-0000-0000F6A60000}"/>
    <cellStyle name="Notas 4 6 3 7 3 6" xfId="42740" xr:uid="{00000000-0005-0000-0000-0000F7A60000}"/>
    <cellStyle name="Notas 4 6 3 7 4" xfId="42741" xr:uid="{00000000-0005-0000-0000-0000F8A60000}"/>
    <cellStyle name="Notas 4 6 3 7 4 2" xfId="42742" xr:uid="{00000000-0005-0000-0000-0000F9A60000}"/>
    <cellStyle name="Notas 4 6 3 7 4 3" xfId="42743" xr:uid="{00000000-0005-0000-0000-0000FAA60000}"/>
    <cellStyle name="Notas 4 6 3 7 4 4" xfId="42744" xr:uid="{00000000-0005-0000-0000-0000FBA60000}"/>
    <cellStyle name="Notas 4 6 3 7 4 5" xfId="42745" xr:uid="{00000000-0005-0000-0000-0000FCA60000}"/>
    <cellStyle name="Notas 4 6 3 7 4 6" xfId="42746" xr:uid="{00000000-0005-0000-0000-0000FDA60000}"/>
    <cellStyle name="Notas 4 6 3 7 5" xfId="42747" xr:uid="{00000000-0005-0000-0000-0000FEA60000}"/>
    <cellStyle name="Notas 4 6 3 7 5 2" xfId="42748" xr:uid="{00000000-0005-0000-0000-0000FFA60000}"/>
    <cellStyle name="Notas 4 6 3 7 5 3" xfId="42749" xr:uid="{00000000-0005-0000-0000-000000A70000}"/>
    <cellStyle name="Notas 4 6 3 7 5 4" xfId="42750" xr:uid="{00000000-0005-0000-0000-000001A70000}"/>
    <cellStyle name="Notas 4 6 3 7 5 5" xfId="42751" xr:uid="{00000000-0005-0000-0000-000002A70000}"/>
    <cellStyle name="Notas 4 6 3 7 5 6" xfId="42752" xr:uid="{00000000-0005-0000-0000-000003A70000}"/>
    <cellStyle name="Notas 4 6 3 7 6" xfId="42753" xr:uid="{00000000-0005-0000-0000-000004A70000}"/>
    <cellStyle name="Notas 4 6 3 7 6 2" xfId="42754" xr:uid="{00000000-0005-0000-0000-000005A70000}"/>
    <cellStyle name="Notas 4 6 3 7 6 3" xfId="42755" xr:uid="{00000000-0005-0000-0000-000006A70000}"/>
    <cellStyle name="Notas 4 6 3 7 6 4" xfId="42756" xr:uid="{00000000-0005-0000-0000-000007A70000}"/>
    <cellStyle name="Notas 4 6 3 7 6 5" xfId="42757" xr:uid="{00000000-0005-0000-0000-000008A70000}"/>
    <cellStyle name="Notas 4 6 3 7 6 6" xfId="42758" xr:uid="{00000000-0005-0000-0000-000009A70000}"/>
    <cellStyle name="Notas 4 6 3 7 7" xfId="42759" xr:uid="{00000000-0005-0000-0000-00000AA70000}"/>
    <cellStyle name="Notas 4 6 3 7 7 2" xfId="42760" xr:uid="{00000000-0005-0000-0000-00000BA70000}"/>
    <cellStyle name="Notas 4 6 3 7 7 3" xfId="42761" xr:uid="{00000000-0005-0000-0000-00000CA70000}"/>
    <cellStyle name="Notas 4 6 3 7 7 4" xfId="42762" xr:uid="{00000000-0005-0000-0000-00000DA70000}"/>
    <cellStyle name="Notas 4 6 3 7 7 5" xfId="42763" xr:uid="{00000000-0005-0000-0000-00000EA70000}"/>
    <cellStyle name="Notas 4 6 3 7 7 6" xfId="42764" xr:uid="{00000000-0005-0000-0000-00000FA70000}"/>
    <cellStyle name="Notas 4 6 3 7 8" xfId="42765" xr:uid="{00000000-0005-0000-0000-000010A70000}"/>
    <cellStyle name="Notas 4 6 3 7 8 2" xfId="42766" xr:uid="{00000000-0005-0000-0000-000011A70000}"/>
    <cellStyle name="Notas 4 6 3 7 8 3" xfId="42767" xr:uid="{00000000-0005-0000-0000-000012A70000}"/>
    <cellStyle name="Notas 4 6 3 7 8 4" xfId="42768" xr:uid="{00000000-0005-0000-0000-000013A70000}"/>
    <cellStyle name="Notas 4 6 3 7 8 5" xfId="42769" xr:uid="{00000000-0005-0000-0000-000014A70000}"/>
    <cellStyle name="Notas 4 6 3 7 8 6" xfId="42770" xr:uid="{00000000-0005-0000-0000-000015A70000}"/>
    <cellStyle name="Notas 4 6 3 7 9" xfId="42771" xr:uid="{00000000-0005-0000-0000-000016A70000}"/>
    <cellStyle name="Notas 4 6 3 8" xfId="42772" xr:uid="{00000000-0005-0000-0000-000017A70000}"/>
    <cellStyle name="Notas 4 6 3 8 2" xfId="42773" xr:uid="{00000000-0005-0000-0000-000018A70000}"/>
    <cellStyle name="Notas 4 6 3 8 3" xfId="42774" xr:uid="{00000000-0005-0000-0000-000019A70000}"/>
    <cellStyle name="Notas 4 6 3 8 4" xfId="42775" xr:uid="{00000000-0005-0000-0000-00001AA70000}"/>
    <cellStyle name="Notas 4 6 3 8 5" xfId="42776" xr:uid="{00000000-0005-0000-0000-00001BA70000}"/>
    <cellStyle name="Notas 4 6 3 8 6" xfId="42777" xr:uid="{00000000-0005-0000-0000-00001CA70000}"/>
    <cellStyle name="Notas 4 6 3 9" xfId="42778" xr:uid="{00000000-0005-0000-0000-00001DA70000}"/>
    <cellStyle name="Notas 4 6 3 9 2" xfId="42779" xr:uid="{00000000-0005-0000-0000-00001EA70000}"/>
    <cellStyle name="Notas 4 6 3 9 3" xfId="42780" xr:uid="{00000000-0005-0000-0000-00001FA70000}"/>
    <cellStyle name="Notas 4 6 3 9 4" xfId="42781" xr:uid="{00000000-0005-0000-0000-000020A70000}"/>
    <cellStyle name="Notas 4 6 3 9 5" xfId="42782" xr:uid="{00000000-0005-0000-0000-000021A70000}"/>
    <cellStyle name="Notas 4 6 3 9 6" xfId="42783" xr:uid="{00000000-0005-0000-0000-000022A70000}"/>
    <cellStyle name="Notas 4 6 4" xfId="42784" xr:uid="{00000000-0005-0000-0000-000023A70000}"/>
    <cellStyle name="Notas 4 6 4 10" xfId="42785" xr:uid="{00000000-0005-0000-0000-000024A70000}"/>
    <cellStyle name="Notas 4 6 4 11" xfId="42786" xr:uid="{00000000-0005-0000-0000-000025A70000}"/>
    <cellStyle name="Notas 4 6 4 12" xfId="42787" xr:uid="{00000000-0005-0000-0000-000026A70000}"/>
    <cellStyle name="Notas 4 6 4 13" xfId="42788" xr:uid="{00000000-0005-0000-0000-000027A70000}"/>
    <cellStyle name="Notas 4 6 4 14" xfId="42789" xr:uid="{00000000-0005-0000-0000-000028A70000}"/>
    <cellStyle name="Notas 4 6 4 15" xfId="42790" xr:uid="{00000000-0005-0000-0000-000029A70000}"/>
    <cellStyle name="Notas 4 6 4 2" xfId="42791" xr:uid="{00000000-0005-0000-0000-00002AA70000}"/>
    <cellStyle name="Notas 4 6 4 2 10" xfId="42792" xr:uid="{00000000-0005-0000-0000-00002BA70000}"/>
    <cellStyle name="Notas 4 6 4 2 11" xfId="42793" xr:uid="{00000000-0005-0000-0000-00002CA70000}"/>
    <cellStyle name="Notas 4 6 4 2 12" xfId="42794" xr:uid="{00000000-0005-0000-0000-00002DA70000}"/>
    <cellStyle name="Notas 4 6 4 2 13" xfId="42795" xr:uid="{00000000-0005-0000-0000-00002EA70000}"/>
    <cellStyle name="Notas 4 6 4 2 14" xfId="42796" xr:uid="{00000000-0005-0000-0000-00002FA70000}"/>
    <cellStyle name="Notas 4 6 4 2 2" xfId="42797" xr:uid="{00000000-0005-0000-0000-000030A70000}"/>
    <cellStyle name="Notas 4 6 4 2 2 2" xfId="42798" xr:uid="{00000000-0005-0000-0000-000031A70000}"/>
    <cellStyle name="Notas 4 6 4 2 2 3" xfId="42799" xr:uid="{00000000-0005-0000-0000-000032A70000}"/>
    <cellStyle name="Notas 4 6 4 2 2 4" xfId="42800" xr:uid="{00000000-0005-0000-0000-000033A70000}"/>
    <cellStyle name="Notas 4 6 4 2 2 5" xfId="42801" xr:uid="{00000000-0005-0000-0000-000034A70000}"/>
    <cellStyle name="Notas 4 6 4 2 2 6" xfId="42802" xr:uid="{00000000-0005-0000-0000-000035A70000}"/>
    <cellStyle name="Notas 4 6 4 2 3" xfId="42803" xr:uid="{00000000-0005-0000-0000-000036A70000}"/>
    <cellStyle name="Notas 4 6 4 2 3 2" xfId="42804" xr:uid="{00000000-0005-0000-0000-000037A70000}"/>
    <cellStyle name="Notas 4 6 4 2 3 3" xfId="42805" xr:uid="{00000000-0005-0000-0000-000038A70000}"/>
    <cellStyle name="Notas 4 6 4 2 3 4" xfId="42806" xr:uid="{00000000-0005-0000-0000-000039A70000}"/>
    <cellStyle name="Notas 4 6 4 2 3 5" xfId="42807" xr:uid="{00000000-0005-0000-0000-00003AA70000}"/>
    <cellStyle name="Notas 4 6 4 2 3 6" xfId="42808" xr:uid="{00000000-0005-0000-0000-00003BA70000}"/>
    <cellStyle name="Notas 4 6 4 2 4" xfId="42809" xr:uid="{00000000-0005-0000-0000-00003CA70000}"/>
    <cellStyle name="Notas 4 6 4 2 4 2" xfId="42810" xr:uid="{00000000-0005-0000-0000-00003DA70000}"/>
    <cellStyle name="Notas 4 6 4 2 4 3" xfId="42811" xr:uid="{00000000-0005-0000-0000-00003EA70000}"/>
    <cellStyle name="Notas 4 6 4 2 4 4" xfId="42812" xr:uid="{00000000-0005-0000-0000-00003FA70000}"/>
    <cellStyle name="Notas 4 6 4 2 4 5" xfId="42813" xr:uid="{00000000-0005-0000-0000-000040A70000}"/>
    <cellStyle name="Notas 4 6 4 2 4 6" xfId="42814" xr:uid="{00000000-0005-0000-0000-000041A70000}"/>
    <cellStyle name="Notas 4 6 4 2 5" xfId="42815" xr:uid="{00000000-0005-0000-0000-000042A70000}"/>
    <cellStyle name="Notas 4 6 4 2 5 2" xfId="42816" xr:uid="{00000000-0005-0000-0000-000043A70000}"/>
    <cellStyle name="Notas 4 6 4 2 5 3" xfId="42817" xr:uid="{00000000-0005-0000-0000-000044A70000}"/>
    <cellStyle name="Notas 4 6 4 2 5 4" xfId="42818" xr:uid="{00000000-0005-0000-0000-000045A70000}"/>
    <cellStyle name="Notas 4 6 4 2 5 5" xfId="42819" xr:uid="{00000000-0005-0000-0000-000046A70000}"/>
    <cellStyle name="Notas 4 6 4 2 5 6" xfId="42820" xr:uid="{00000000-0005-0000-0000-000047A70000}"/>
    <cellStyle name="Notas 4 6 4 2 6" xfId="42821" xr:uid="{00000000-0005-0000-0000-000048A70000}"/>
    <cellStyle name="Notas 4 6 4 2 6 2" xfId="42822" xr:uid="{00000000-0005-0000-0000-000049A70000}"/>
    <cellStyle name="Notas 4 6 4 2 6 3" xfId="42823" xr:uid="{00000000-0005-0000-0000-00004AA70000}"/>
    <cellStyle name="Notas 4 6 4 2 6 4" xfId="42824" xr:uid="{00000000-0005-0000-0000-00004BA70000}"/>
    <cellStyle name="Notas 4 6 4 2 6 5" xfId="42825" xr:uid="{00000000-0005-0000-0000-00004CA70000}"/>
    <cellStyle name="Notas 4 6 4 2 6 6" xfId="42826" xr:uid="{00000000-0005-0000-0000-00004DA70000}"/>
    <cellStyle name="Notas 4 6 4 2 7" xfId="42827" xr:uid="{00000000-0005-0000-0000-00004EA70000}"/>
    <cellStyle name="Notas 4 6 4 2 7 2" xfId="42828" xr:uid="{00000000-0005-0000-0000-00004FA70000}"/>
    <cellStyle name="Notas 4 6 4 2 7 3" xfId="42829" xr:uid="{00000000-0005-0000-0000-000050A70000}"/>
    <cellStyle name="Notas 4 6 4 2 7 4" xfId="42830" xr:uid="{00000000-0005-0000-0000-000051A70000}"/>
    <cellStyle name="Notas 4 6 4 2 7 5" xfId="42831" xr:uid="{00000000-0005-0000-0000-000052A70000}"/>
    <cellStyle name="Notas 4 6 4 2 7 6" xfId="42832" xr:uid="{00000000-0005-0000-0000-000053A70000}"/>
    <cellStyle name="Notas 4 6 4 2 8" xfId="42833" xr:uid="{00000000-0005-0000-0000-000054A70000}"/>
    <cellStyle name="Notas 4 6 4 2 8 2" xfId="42834" xr:uid="{00000000-0005-0000-0000-000055A70000}"/>
    <cellStyle name="Notas 4 6 4 2 8 3" xfId="42835" xr:uid="{00000000-0005-0000-0000-000056A70000}"/>
    <cellStyle name="Notas 4 6 4 2 8 4" xfId="42836" xr:uid="{00000000-0005-0000-0000-000057A70000}"/>
    <cellStyle name="Notas 4 6 4 2 8 5" xfId="42837" xr:uid="{00000000-0005-0000-0000-000058A70000}"/>
    <cellStyle name="Notas 4 6 4 2 8 6" xfId="42838" xr:uid="{00000000-0005-0000-0000-000059A70000}"/>
    <cellStyle name="Notas 4 6 4 2 9" xfId="42839" xr:uid="{00000000-0005-0000-0000-00005AA70000}"/>
    <cellStyle name="Notas 4 6 4 3" xfId="42840" xr:uid="{00000000-0005-0000-0000-00005BA70000}"/>
    <cellStyle name="Notas 4 6 4 3 2" xfId="42841" xr:uid="{00000000-0005-0000-0000-00005CA70000}"/>
    <cellStyle name="Notas 4 6 4 3 3" xfId="42842" xr:uid="{00000000-0005-0000-0000-00005DA70000}"/>
    <cellStyle name="Notas 4 6 4 3 4" xfId="42843" xr:uid="{00000000-0005-0000-0000-00005EA70000}"/>
    <cellStyle name="Notas 4 6 4 3 5" xfId="42844" xr:uid="{00000000-0005-0000-0000-00005FA70000}"/>
    <cellStyle name="Notas 4 6 4 3 6" xfId="42845" xr:uid="{00000000-0005-0000-0000-000060A70000}"/>
    <cellStyle name="Notas 4 6 4 3 7" xfId="42846" xr:uid="{00000000-0005-0000-0000-000061A70000}"/>
    <cellStyle name="Notas 4 6 4 4" xfId="42847" xr:uid="{00000000-0005-0000-0000-000062A70000}"/>
    <cellStyle name="Notas 4 6 4 4 2" xfId="42848" xr:uid="{00000000-0005-0000-0000-000063A70000}"/>
    <cellStyle name="Notas 4 6 4 4 3" xfId="42849" xr:uid="{00000000-0005-0000-0000-000064A70000}"/>
    <cellStyle name="Notas 4 6 4 4 4" xfId="42850" xr:uid="{00000000-0005-0000-0000-000065A70000}"/>
    <cellStyle name="Notas 4 6 4 4 5" xfId="42851" xr:uid="{00000000-0005-0000-0000-000066A70000}"/>
    <cellStyle name="Notas 4 6 4 4 6" xfId="42852" xr:uid="{00000000-0005-0000-0000-000067A70000}"/>
    <cellStyle name="Notas 4 6 4 5" xfId="42853" xr:uid="{00000000-0005-0000-0000-000068A70000}"/>
    <cellStyle name="Notas 4 6 4 5 2" xfId="42854" xr:uid="{00000000-0005-0000-0000-000069A70000}"/>
    <cellStyle name="Notas 4 6 4 5 3" xfId="42855" xr:uid="{00000000-0005-0000-0000-00006AA70000}"/>
    <cellStyle name="Notas 4 6 4 5 4" xfId="42856" xr:uid="{00000000-0005-0000-0000-00006BA70000}"/>
    <cellStyle name="Notas 4 6 4 5 5" xfId="42857" xr:uid="{00000000-0005-0000-0000-00006CA70000}"/>
    <cellStyle name="Notas 4 6 4 5 6" xfId="42858" xr:uid="{00000000-0005-0000-0000-00006DA70000}"/>
    <cellStyle name="Notas 4 6 4 6" xfId="42859" xr:uid="{00000000-0005-0000-0000-00006EA70000}"/>
    <cellStyle name="Notas 4 6 4 6 2" xfId="42860" xr:uid="{00000000-0005-0000-0000-00006FA70000}"/>
    <cellStyle name="Notas 4 6 4 6 3" xfId="42861" xr:uid="{00000000-0005-0000-0000-000070A70000}"/>
    <cellStyle name="Notas 4 6 4 6 4" xfId="42862" xr:uid="{00000000-0005-0000-0000-000071A70000}"/>
    <cellStyle name="Notas 4 6 4 6 5" xfId="42863" xr:uid="{00000000-0005-0000-0000-000072A70000}"/>
    <cellStyle name="Notas 4 6 4 6 6" xfId="42864" xr:uid="{00000000-0005-0000-0000-000073A70000}"/>
    <cellStyle name="Notas 4 6 4 7" xfId="42865" xr:uid="{00000000-0005-0000-0000-000074A70000}"/>
    <cellStyle name="Notas 4 6 4 7 2" xfId="42866" xr:uid="{00000000-0005-0000-0000-000075A70000}"/>
    <cellStyle name="Notas 4 6 4 7 3" xfId="42867" xr:uid="{00000000-0005-0000-0000-000076A70000}"/>
    <cellStyle name="Notas 4 6 4 7 4" xfId="42868" xr:uid="{00000000-0005-0000-0000-000077A70000}"/>
    <cellStyle name="Notas 4 6 4 7 5" xfId="42869" xr:uid="{00000000-0005-0000-0000-000078A70000}"/>
    <cellStyle name="Notas 4 6 4 7 6" xfId="42870" xr:uid="{00000000-0005-0000-0000-000079A70000}"/>
    <cellStyle name="Notas 4 6 4 8" xfId="42871" xr:uid="{00000000-0005-0000-0000-00007AA70000}"/>
    <cellStyle name="Notas 4 6 4 8 2" xfId="42872" xr:uid="{00000000-0005-0000-0000-00007BA70000}"/>
    <cellStyle name="Notas 4 6 4 8 3" xfId="42873" xr:uid="{00000000-0005-0000-0000-00007CA70000}"/>
    <cellStyle name="Notas 4 6 4 8 4" xfId="42874" xr:uid="{00000000-0005-0000-0000-00007DA70000}"/>
    <cellStyle name="Notas 4 6 4 8 5" xfId="42875" xr:uid="{00000000-0005-0000-0000-00007EA70000}"/>
    <cellStyle name="Notas 4 6 4 8 6" xfId="42876" xr:uid="{00000000-0005-0000-0000-00007FA70000}"/>
    <cellStyle name="Notas 4 6 4 9" xfId="42877" xr:uid="{00000000-0005-0000-0000-000080A70000}"/>
    <cellStyle name="Notas 4 6 4 9 2" xfId="42878" xr:uid="{00000000-0005-0000-0000-000081A70000}"/>
    <cellStyle name="Notas 4 6 4 9 3" xfId="42879" xr:uid="{00000000-0005-0000-0000-000082A70000}"/>
    <cellStyle name="Notas 4 6 4 9 4" xfId="42880" xr:uid="{00000000-0005-0000-0000-000083A70000}"/>
    <cellStyle name="Notas 4 6 4 9 5" xfId="42881" xr:uid="{00000000-0005-0000-0000-000084A70000}"/>
    <cellStyle name="Notas 4 6 4 9 6" xfId="42882" xr:uid="{00000000-0005-0000-0000-000085A70000}"/>
    <cellStyle name="Notas 4 6 5" xfId="42883" xr:uid="{00000000-0005-0000-0000-000086A70000}"/>
    <cellStyle name="Notas 4 6 5 10" xfId="42884" xr:uid="{00000000-0005-0000-0000-000087A70000}"/>
    <cellStyle name="Notas 4 6 5 11" xfId="42885" xr:uid="{00000000-0005-0000-0000-000088A70000}"/>
    <cellStyle name="Notas 4 6 5 12" xfId="42886" xr:uid="{00000000-0005-0000-0000-000089A70000}"/>
    <cellStyle name="Notas 4 6 5 13" xfId="42887" xr:uid="{00000000-0005-0000-0000-00008AA70000}"/>
    <cellStyle name="Notas 4 6 5 14" xfId="42888" xr:uid="{00000000-0005-0000-0000-00008BA70000}"/>
    <cellStyle name="Notas 4 6 5 2" xfId="42889" xr:uid="{00000000-0005-0000-0000-00008CA70000}"/>
    <cellStyle name="Notas 4 6 5 2 2" xfId="42890" xr:uid="{00000000-0005-0000-0000-00008DA70000}"/>
    <cellStyle name="Notas 4 6 5 2 3" xfId="42891" xr:uid="{00000000-0005-0000-0000-00008EA70000}"/>
    <cellStyle name="Notas 4 6 5 2 4" xfId="42892" xr:uid="{00000000-0005-0000-0000-00008FA70000}"/>
    <cellStyle name="Notas 4 6 5 2 5" xfId="42893" xr:uid="{00000000-0005-0000-0000-000090A70000}"/>
    <cellStyle name="Notas 4 6 5 2 6" xfId="42894" xr:uid="{00000000-0005-0000-0000-000091A70000}"/>
    <cellStyle name="Notas 4 6 5 2 7" xfId="42895" xr:uid="{00000000-0005-0000-0000-000092A70000}"/>
    <cellStyle name="Notas 4 6 5 3" xfId="42896" xr:uid="{00000000-0005-0000-0000-000093A70000}"/>
    <cellStyle name="Notas 4 6 5 3 2" xfId="42897" xr:uid="{00000000-0005-0000-0000-000094A70000}"/>
    <cellStyle name="Notas 4 6 5 3 3" xfId="42898" xr:uid="{00000000-0005-0000-0000-000095A70000}"/>
    <cellStyle name="Notas 4 6 5 3 4" xfId="42899" xr:uid="{00000000-0005-0000-0000-000096A70000}"/>
    <cellStyle name="Notas 4 6 5 3 5" xfId="42900" xr:uid="{00000000-0005-0000-0000-000097A70000}"/>
    <cellStyle name="Notas 4 6 5 3 6" xfId="42901" xr:uid="{00000000-0005-0000-0000-000098A70000}"/>
    <cellStyle name="Notas 4 6 5 3 7" xfId="42902" xr:uid="{00000000-0005-0000-0000-000099A70000}"/>
    <cellStyle name="Notas 4 6 5 4" xfId="42903" xr:uid="{00000000-0005-0000-0000-00009AA70000}"/>
    <cellStyle name="Notas 4 6 5 4 2" xfId="42904" xr:uid="{00000000-0005-0000-0000-00009BA70000}"/>
    <cellStyle name="Notas 4 6 5 4 3" xfId="42905" xr:uid="{00000000-0005-0000-0000-00009CA70000}"/>
    <cellStyle name="Notas 4 6 5 4 4" xfId="42906" xr:uid="{00000000-0005-0000-0000-00009DA70000}"/>
    <cellStyle name="Notas 4 6 5 4 5" xfId="42907" xr:uid="{00000000-0005-0000-0000-00009EA70000}"/>
    <cellStyle name="Notas 4 6 5 4 6" xfId="42908" xr:uid="{00000000-0005-0000-0000-00009FA70000}"/>
    <cellStyle name="Notas 4 6 5 5" xfId="42909" xr:uid="{00000000-0005-0000-0000-0000A0A70000}"/>
    <cellStyle name="Notas 4 6 5 5 2" xfId="42910" xr:uid="{00000000-0005-0000-0000-0000A1A70000}"/>
    <cellStyle name="Notas 4 6 5 5 3" xfId="42911" xr:uid="{00000000-0005-0000-0000-0000A2A70000}"/>
    <cellStyle name="Notas 4 6 5 5 4" xfId="42912" xr:uid="{00000000-0005-0000-0000-0000A3A70000}"/>
    <cellStyle name="Notas 4 6 5 5 5" xfId="42913" xr:uid="{00000000-0005-0000-0000-0000A4A70000}"/>
    <cellStyle name="Notas 4 6 5 5 6" xfId="42914" xr:uid="{00000000-0005-0000-0000-0000A5A70000}"/>
    <cellStyle name="Notas 4 6 5 6" xfId="42915" xr:uid="{00000000-0005-0000-0000-0000A6A70000}"/>
    <cellStyle name="Notas 4 6 5 6 2" xfId="42916" xr:uid="{00000000-0005-0000-0000-0000A7A70000}"/>
    <cellStyle name="Notas 4 6 5 6 3" xfId="42917" xr:uid="{00000000-0005-0000-0000-0000A8A70000}"/>
    <cellStyle name="Notas 4 6 5 6 4" xfId="42918" xr:uid="{00000000-0005-0000-0000-0000A9A70000}"/>
    <cellStyle name="Notas 4 6 5 6 5" xfId="42919" xr:uid="{00000000-0005-0000-0000-0000AAA70000}"/>
    <cellStyle name="Notas 4 6 5 6 6" xfId="42920" xr:uid="{00000000-0005-0000-0000-0000ABA70000}"/>
    <cellStyle name="Notas 4 6 5 7" xfId="42921" xr:uid="{00000000-0005-0000-0000-0000ACA70000}"/>
    <cellStyle name="Notas 4 6 5 7 2" xfId="42922" xr:uid="{00000000-0005-0000-0000-0000ADA70000}"/>
    <cellStyle name="Notas 4 6 5 7 3" xfId="42923" xr:uid="{00000000-0005-0000-0000-0000AEA70000}"/>
    <cellStyle name="Notas 4 6 5 7 4" xfId="42924" xr:uid="{00000000-0005-0000-0000-0000AFA70000}"/>
    <cellStyle name="Notas 4 6 5 7 5" xfId="42925" xr:uid="{00000000-0005-0000-0000-0000B0A70000}"/>
    <cellStyle name="Notas 4 6 5 7 6" xfId="42926" xr:uid="{00000000-0005-0000-0000-0000B1A70000}"/>
    <cellStyle name="Notas 4 6 5 8" xfId="42927" xr:uid="{00000000-0005-0000-0000-0000B2A70000}"/>
    <cellStyle name="Notas 4 6 5 8 2" xfId="42928" xr:uid="{00000000-0005-0000-0000-0000B3A70000}"/>
    <cellStyle name="Notas 4 6 5 8 3" xfId="42929" xr:uid="{00000000-0005-0000-0000-0000B4A70000}"/>
    <cellStyle name="Notas 4 6 5 8 4" xfId="42930" xr:uid="{00000000-0005-0000-0000-0000B5A70000}"/>
    <cellStyle name="Notas 4 6 5 8 5" xfId="42931" xr:uid="{00000000-0005-0000-0000-0000B6A70000}"/>
    <cellStyle name="Notas 4 6 5 8 6" xfId="42932" xr:uid="{00000000-0005-0000-0000-0000B7A70000}"/>
    <cellStyle name="Notas 4 6 5 9" xfId="42933" xr:uid="{00000000-0005-0000-0000-0000B8A70000}"/>
    <cellStyle name="Notas 4 6 6" xfId="42934" xr:uid="{00000000-0005-0000-0000-0000B9A70000}"/>
    <cellStyle name="Notas 4 6 6 10" xfId="42935" xr:uid="{00000000-0005-0000-0000-0000BAA70000}"/>
    <cellStyle name="Notas 4 6 6 11" xfId="42936" xr:uid="{00000000-0005-0000-0000-0000BBA70000}"/>
    <cellStyle name="Notas 4 6 6 12" xfId="42937" xr:uid="{00000000-0005-0000-0000-0000BCA70000}"/>
    <cellStyle name="Notas 4 6 6 13" xfId="42938" xr:uid="{00000000-0005-0000-0000-0000BDA70000}"/>
    <cellStyle name="Notas 4 6 6 14" xfId="42939" xr:uid="{00000000-0005-0000-0000-0000BEA70000}"/>
    <cellStyle name="Notas 4 6 6 2" xfId="42940" xr:uid="{00000000-0005-0000-0000-0000BFA70000}"/>
    <cellStyle name="Notas 4 6 6 2 2" xfId="42941" xr:uid="{00000000-0005-0000-0000-0000C0A70000}"/>
    <cellStyle name="Notas 4 6 6 2 3" xfId="42942" xr:uid="{00000000-0005-0000-0000-0000C1A70000}"/>
    <cellStyle name="Notas 4 6 6 2 4" xfId="42943" xr:uid="{00000000-0005-0000-0000-0000C2A70000}"/>
    <cellStyle name="Notas 4 6 6 2 5" xfId="42944" xr:uid="{00000000-0005-0000-0000-0000C3A70000}"/>
    <cellStyle name="Notas 4 6 6 2 6" xfId="42945" xr:uid="{00000000-0005-0000-0000-0000C4A70000}"/>
    <cellStyle name="Notas 4 6 6 3" xfId="42946" xr:uid="{00000000-0005-0000-0000-0000C5A70000}"/>
    <cellStyle name="Notas 4 6 6 3 2" xfId="42947" xr:uid="{00000000-0005-0000-0000-0000C6A70000}"/>
    <cellStyle name="Notas 4 6 6 3 3" xfId="42948" xr:uid="{00000000-0005-0000-0000-0000C7A70000}"/>
    <cellStyle name="Notas 4 6 6 3 4" xfId="42949" xr:uid="{00000000-0005-0000-0000-0000C8A70000}"/>
    <cellStyle name="Notas 4 6 6 3 5" xfId="42950" xr:uid="{00000000-0005-0000-0000-0000C9A70000}"/>
    <cellStyle name="Notas 4 6 6 3 6" xfId="42951" xr:uid="{00000000-0005-0000-0000-0000CAA70000}"/>
    <cellStyle name="Notas 4 6 6 4" xfId="42952" xr:uid="{00000000-0005-0000-0000-0000CBA70000}"/>
    <cellStyle name="Notas 4 6 6 4 2" xfId="42953" xr:uid="{00000000-0005-0000-0000-0000CCA70000}"/>
    <cellStyle name="Notas 4 6 6 4 3" xfId="42954" xr:uid="{00000000-0005-0000-0000-0000CDA70000}"/>
    <cellStyle name="Notas 4 6 6 4 4" xfId="42955" xr:uid="{00000000-0005-0000-0000-0000CEA70000}"/>
    <cellStyle name="Notas 4 6 6 4 5" xfId="42956" xr:uid="{00000000-0005-0000-0000-0000CFA70000}"/>
    <cellStyle name="Notas 4 6 6 4 6" xfId="42957" xr:uid="{00000000-0005-0000-0000-0000D0A70000}"/>
    <cellStyle name="Notas 4 6 6 5" xfId="42958" xr:uid="{00000000-0005-0000-0000-0000D1A70000}"/>
    <cellStyle name="Notas 4 6 6 5 2" xfId="42959" xr:uid="{00000000-0005-0000-0000-0000D2A70000}"/>
    <cellStyle name="Notas 4 6 6 5 3" xfId="42960" xr:uid="{00000000-0005-0000-0000-0000D3A70000}"/>
    <cellStyle name="Notas 4 6 6 5 4" xfId="42961" xr:uid="{00000000-0005-0000-0000-0000D4A70000}"/>
    <cellStyle name="Notas 4 6 6 5 5" xfId="42962" xr:uid="{00000000-0005-0000-0000-0000D5A70000}"/>
    <cellStyle name="Notas 4 6 6 5 6" xfId="42963" xr:uid="{00000000-0005-0000-0000-0000D6A70000}"/>
    <cellStyle name="Notas 4 6 6 6" xfId="42964" xr:uid="{00000000-0005-0000-0000-0000D7A70000}"/>
    <cellStyle name="Notas 4 6 6 6 2" xfId="42965" xr:uid="{00000000-0005-0000-0000-0000D8A70000}"/>
    <cellStyle name="Notas 4 6 6 6 3" xfId="42966" xr:uid="{00000000-0005-0000-0000-0000D9A70000}"/>
    <cellStyle name="Notas 4 6 6 6 4" xfId="42967" xr:uid="{00000000-0005-0000-0000-0000DAA70000}"/>
    <cellStyle name="Notas 4 6 6 6 5" xfId="42968" xr:uid="{00000000-0005-0000-0000-0000DBA70000}"/>
    <cellStyle name="Notas 4 6 6 6 6" xfId="42969" xr:uid="{00000000-0005-0000-0000-0000DCA70000}"/>
    <cellStyle name="Notas 4 6 6 7" xfId="42970" xr:uid="{00000000-0005-0000-0000-0000DDA70000}"/>
    <cellStyle name="Notas 4 6 6 7 2" xfId="42971" xr:uid="{00000000-0005-0000-0000-0000DEA70000}"/>
    <cellStyle name="Notas 4 6 6 7 3" xfId="42972" xr:uid="{00000000-0005-0000-0000-0000DFA70000}"/>
    <cellStyle name="Notas 4 6 6 7 4" xfId="42973" xr:uid="{00000000-0005-0000-0000-0000E0A70000}"/>
    <cellStyle name="Notas 4 6 6 7 5" xfId="42974" xr:uid="{00000000-0005-0000-0000-0000E1A70000}"/>
    <cellStyle name="Notas 4 6 6 7 6" xfId="42975" xr:uid="{00000000-0005-0000-0000-0000E2A70000}"/>
    <cellStyle name="Notas 4 6 6 8" xfId="42976" xr:uid="{00000000-0005-0000-0000-0000E3A70000}"/>
    <cellStyle name="Notas 4 6 6 8 2" xfId="42977" xr:uid="{00000000-0005-0000-0000-0000E4A70000}"/>
    <cellStyle name="Notas 4 6 6 8 3" xfId="42978" xr:uid="{00000000-0005-0000-0000-0000E5A70000}"/>
    <cellStyle name="Notas 4 6 6 8 4" xfId="42979" xr:uid="{00000000-0005-0000-0000-0000E6A70000}"/>
    <cellStyle name="Notas 4 6 6 8 5" xfId="42980" xr:uid="{00000000-0005-0000-0000-0000E7A70000}"/>
    <cellStyle name="Notas 4 6 6 8 6" xfId="42981" xr:uid="{00000000-0005-0000-0000-0000E8A70000}"/>
    <cellStyle name="Notas 4 6 6 9" xfId="42982" xr:uid="{00000000-0005-0000-0000-0000E9A70000}"/>
    <cellStyle name="Notas 4 6 7" xfId="42983" xr:uid="{00000000-0005-0000-0000-0000EAA70000}"/>
    <cellStyle name="Notas 4 6 7 10" xfId="42984" xr:uid="{00000000-0005-0000-0000-0000EBA70000}"/>
    <cellStyle name="Notas 4 6 7 11" xfId="42985" xr:uid="{00000000-0005-0000-0000-0000ECA70000}"/>
    <cellStyle name="Notas 4 6 7 12" xfId="42986" xr:uid="{00000000-0005-0000-0000-0000EDA70000}"/>
    <cellStyle name="Notas 4 6 7 13" xfId="42987" xr:uid="{00000000-0005-0000-0000-0000EEA70000}"/>
    <cellStyle name="Notas 4 6 7 14" xfId="42988" xr:uid="{00000000-0005-0000-0000-0000EFA70000}"/>
    <cellStyle name="Notas 4 6 7 2" xfId="42989" xr:uid="{00000000-0005-0000-0000-0000F0A70000}"/>
    <cellStyle name="Notas 4 6 7 2 2" xfId="42990" xr:uid="{00000000-0005-0000-0000-0000F1A70000}"/>
    <cellStyle name="Notas 4 6 7 2 3" xfId="42991" xr:uid="{00000000-0005-0000-0000-0000F2A70000}"/>
    <cellStyle name="Notas 4 6 7 2 4" xfId="42992" xr:uid="{00000000-0005-0000-0000-0000F3A70000}"/>
    <cellStyle name="Notas 4 6 7 2 5" xfId="42993" xr:uid="{00000000-0005-0000-0000-0000F4A70000}"/>
    <cellStyle name="Notas 4 6 7 2 6" xfId="42994" xr:uid="{00000000-0005-0000-0000-0000F5A70000}"/>
    <cellStyle name="Notas 4 6 7 2 7" xfId="42995" xr:uid="{00000000-0005-0000-0000-0000F6A70000}"/>
    <cellStyle name="Notas 4 6 7 3" xfId="42996" xr:uid="{00000000-0005-0000-0000-0000F7A70000}"/>
    <cellStyle name="Notas 4 6 7 3 2" xfId="42997" xr:uid="{00000000-0005-0000-0000-0000F8A70000}"/>
    <cellStyle name="Notas 4 6 7 3 3" xfId="42998" xr:uid="{00000000-0005-0000-0000-0000F9A70000}"/>
    <cellStyle name="Notas 4 6 7 3 4" xfId="42999" xr:uid="{00000000-0005-0000-0000-0000FAA70000}"/>
    <cellStyle name="Notas 4 6 7 3 5" xfId="43000" xr:uid="{00000000-0005-0000-0000-0000FBA70000}"/>
    <cellStyle name="Notas 4 6 7 3 6" xfId="43001" xr:uid="{00000000-0005-0000-0000-0000FCA70000}"/>
    <cellStyle name="Notas 4 6 7 4" xfId="43002" xr:uid="{00000000-0005-0000-0000-0000FDA70000}"/>
    <cellStyle name="Notas 4 6 7 4 2" xfId="43003" xr:uid="{00000000-0005-0000-0000-0000FEA70000}"/>
    <cellStyle name="Notas 4 6 7 4 3" xfId="43004" xr:uid="{00000000-0005-0000-0000-0000FFA70000}"/>
    <cellStyle name="Notas 4 6 7 4 4" xfId="43005" xr:uid="{00000000-0005-0000-0000-000000A80000}"/>
    <cellStyle name="Notas 4 6 7 4 5" xfId="43006" xr:uid="{00000000-0005-0000-0000-000001A80000}"/>
    <cellStyle name="Notas 4 6 7 4 6" xfId="43007" xr:uid="{00000000-0005-0000-0000-000002A80000}"/>
    <cellStyle name="Notas 4 6 7 5" xfId="43008" xr:uid="{00000000-0005-0000-0000-000003A80000}"/>
    <cellStyle name="Notas 4 6 7 5 2" xfId="43009" xr:uid="{00000000-0005-0000-0000-000004A80000}"/>
    <cellStyle name="Notas 4 6 7 5 3" xfId="43010" xr:uid="{00000000-0005-0000-0000-000005A80000}"/>
    <cellStyle name="Notas 4 6 7 5 4" xfId="43011" xr:uid="{00000000-0005-0000-0000-000006A80000}"/>
    <cellStyle name="Notas 4 6 7 5 5" xfId="43012" xr:uid="{00000000-0005-0000-0000-000007A80000}"/>
    <cellStyle name="Notas 4 6 7 5 6" xfId="43013" xr:uid="{00000000-0005-0000-0000-000008A80000}"/>
    <cellStyle name="Notas 4 6 7 6" xfId="43014" xr:uid="{00000000-0005-0000-0000-000009A80000}"/>
    <cellStyle name="Notas 4 6 7 6 2" xfId="43015" xr:uid="{00000000-0005-0000-0000-00000AA80000}"/>
    <cellStyle name="Notas 4 6 7 6 3" xfId="43016" xr:uid="{00000000-0005-0000-0000-00000BA80000}"/>
    <cellStyle name="Notas 4 6 7 6 4" xfId="43017" xr:uid="{00000000-0005-0000-0000-00000CA80000}"/>
    <cellStyle name="Notas 4 6 7 6 5" xfId="43018" xr:uid="{00000000-0005-0000-0000-00000DA80000}"/>
    <cellStyle name="Notas 4 6 7 6 6" xfId="43019" xr:uid="{00000000-0005-0000-0000-00000EA80000}"/>
    <cellStyle name="Notas 4 6 7 7" xfId="43020" xr:uid="{00000000-0005-0000-0000-00000FA80000}"/>
    <cellStyle name="Notas 4 6 7 7 2" xfId="43021" xr:uid="{00000000-0005-0000-0000-000010A80000}"/>
    <cellStyle name="Notas 4 6 7 7 3" xfId="43022" xr:uid="{00000000-0005-0000-0000-000011A80000}"/>
    <cellStyle name="Notas 4 6 7 7 4" xfId="43023" xr:uid="{00000000-0005-0000-0000-000012A80000}"/>
    <cellStyle name="Notas 4 6 7 7 5" xfId="43024" xr:uid="{00000000-0005-0000-0000-000013A80000}"/>
    <cellStyle name="Notas 4 6 7 7 6" xfId="43025" xr:uid="{00000000-0005-0000-0000-000014A80000}"/>
    <cellStyle name="Notas 4 6 7 8" xfId="43026" xr:uid="{00000000-0005-0000-0000-000015A80000}"/>
    <cellStyle name="Notas 4 6 7 8 2" xfId="43027" xr:uid="{00000000-0005-0000-0000-000016A80000}"/>
    <cellStyle name="Notas 4 6 7 8 3" xfId="43028" xr:uid="{00000000-0005-0000-0000-000017A80000}"/>
    <cellStyle name="Notas 4 6 7 8 4" xfId="43029" xr:uid="{00000000-0005-0000-0000-000018A80000}"/>
    <cellStyle name="Notas 4 6 7 8 5" xfId="43030" xr:uid="{00000000-0005-0000-0000-000019A80000}"/>
    <cellStyle name="Notas 4 6 7 8 6" xfId="43031" xr:uid="{00000000-0005-0000-0000-00001AA80000}"/>
    <cellStyle name="Notas 4 6 7 9" xfId="43032" xr:uid="{00000000-0005-0000-0000-00001BA80000}"/>
    <cellStyle name="Notas 4 6 8" xfId="43033" xr:uid="{00000000-0005-0000-0000-00001CA80000}"/>
    <cellStyle name="Notas 4 6 8 10" xfId="43034" xr:uid="{00000000-0005-0000-0000-00001DA80000}"/>
    <cellStyle name="Notas 4 6 8 11" xfId="43035" xr:uid="{00000000-0005-0000-0000-00001EA80000}"/>
    <cellStyle name="Notas 4 6 8 12" xfId="43036" xr:uid="{00000000-0005-0000-0000-00001FA80000}"/>
    <cellStyle name="Notas 4 6 8 13" xfId="43037" xr:uid="{00000000-0005-0000-0000-000020A80000}"/>
    <cellStyle name="Notas 4 6 8 14" xfId="43038" xr:uid="{00000000-0005-0000-0000-000021A80000}"/>
    <cellStyle name="Notas 4 6 8 2" xfId="43039" xr:uid="{00000000-0005-0000-0000-000022A80000}"/>
    <cellStyle name="Notas 4 6 8 2 2" xfId="43040" xr:uid="{00000000-0005-0000-0000-000023A80000}"/>
    <cellStyle name="Notas 4 6 8 2 3" xfId="43041" xr:uid="{00000000-0005-0000-0000-000024A80000}"/>
    <cellStyle name="Notas 4 6 8 2 4" xfId="43042" xr:uid="{00000000-0005-0000-0000-000025A80000}"/>
    <cellStyle name="Notas 4 6 8 2 5" xfId="43043" xr:uid="{00000000-0005-0000-0000-000026A80000}"/>
    <cellStyle name="Notas 4 6 8 2 6" xfId="43044" xr:uid="{00000000-0005-0000-0000-000027A80000}"/>
    <cellStyle name="Notas 4 6 8 3" xfId="43045" xr:uid="{00000000-0005-0000-0000-000028A80000}"/>
    <cellStyle name="Notas 4 6 8 3 2" xfId="43046" xr:uid="{00000000-0005-0000-0000-000029A80000}"/>
    <cellStyle name="Notas 4 6 8 3 3" xfId="43047" xr:uid="{00000000-0005-0000-0000-00002AA80000}"/>
    <cellStyle name="Notas 4 6 8 3 4" xfId="43048" xr:uid="{00000000-0005-0000-0000-00002BA80000}"/>
    <cellStyle name="Notas 4 6 8 3 5" xfId="43049" xr:uid="{00000000-0005-0000-0000-00002CA80000}"/>
    <cellStyle name="Notas 4 6 8 3 6" xfId="43050" xr:uid="{00000000-0005-0000-0000-00002DA80000}"/>
    <cellStyle name="Notas 4 6 8 4" xfId="43051" xr:uid="{00000000-0005-0000-0000-00002EA80000}"/>
    <cellStyle name="Notas 4 6 8 4 2" xfId="43052" xr:uid="{00000000-0005-0000-0000-00002FA80000}"/>
    <cellStyle name="Notas 4 6 8 4 3" xfId="43053" xr:uid="{00000000-0005-0000-0000-000030A80000}"/>
    <cellStyle name="Notas 4 6 8 4 4" xfId="43054" xr:uid="{00000000-0005-0000-0000-000031A80000}"/>
    <cellStyle name="Notas 4 6 8 4 5" xfId="43055" xr:uid="{00000000-0005-0000-0000-000032A80000}"/>
    <cellStyle name="Notas 4 6 8 4 6" xfId="43056" xr:uid="{00000000-0005-0000-0000-000033A80000}"/>
    <cellStyle name="Notas 4 6 8 5" xfId="43057" xr:uid="{00000000-0005-0000-0000-000034A80000}"/>
    <cellStyle name="Notas 4 6 8 5 2" xfId="43058" xr:uid="{00000000-0005-0000-0000-000035A80000}"/>
    <cellStyle name="Notas 4 6 8 5 3" xfId="43059" xr:uid="{00000000-0005-0000-0000-000036A80000}"/>
    <cellStyle name="Notas 4 6 8 5 4" xfId="43060" xr:uid="{00000000-0005-0000-0000-000037A80000}"/>
    <cellStyle name="Notas 4 6 8 5 5" xfId="43061" xr:uid="{00000000-0005-0000-0000-000038A80000}"/>
    <cellStyle name="Notas 4 6 8 5 6" xfId="43062" xr:uid="{00000000-0005-0000-0000-000039A80000}"/>
    <cellStyle name="Notas 4 6 8 6" xfId="43063" xr:uid="{00000000-0005-0000-0000-00003AA80000}"/>
    <cellStyle name="Notas 4 6 8 6 2" xfId="43064" xr:uid="{00000000-0005-0000-0000-00003BA80000}"/>
    <cellStyle name="Notas 4 6 8 6 3" xfId="43065" xr:uid="{00000000-0005-0000-0000-00003CA80000}"/>
    <cellStyle name="Notas 4 6 8 6 4" xfId="43066" xr:uid="{00000000-0005-0000-0000-00003DA80000}"/>
    <cellStyle name="Notas 4 6 8 6 5" xfId="43067" xr:uid="{00000000-0005-0000-0000-00003EA80000}"/>
    <cellStyle name="Notas 4 6 8 6 6" xfId="43068" xr:uid="{00000000-0005-0000-0000-00003FA80000}"/>
    <cellStyle name="Notas 4 6 8 7" xfId="43069" xr:uid="{00000000-0005-0000-0000-000040A80000}"/>
    <cellStyle name="Notas 4 6 8 7 2" xfId="43070" xr:uid="{00000000-0005-0000-0000-000041A80000}"/>
    <cellStyle name="Notas 4 6 8 7 3" xfId="43071" xr:uid="{00000000-0005-0000-0000-000042A80000}"/>
    <cellStyle name="Notas 4 6 8 7 4" xfId="43072" xr:uid="{00000000-0005-0000-0000-000043A80000}"/>
    <cellStyle name="Notas 4 6 8 7 5" xfId="43073" xr:uid="{00000000-0005-0000-0000-000044A80000}"/>
    <cellStyle name="Notas 4 6 8 7 6" xfId="43074" xr:uid="{00000000-0005-0000-0000-000045A80000}"/>
    <cellStyle name="Notas 4 6 8 8" xfId="43075" xr:uid="{00000000-0005-0000-0000-000046A80000}"/>
    <cellStyle name="Notas 4 6 8 8 2" xfId="43076" xr:uid="{00000000-0005-0000-0000-000047A80000}"/>
    <cellStyle name="Notas 4 6 8 8 3" xfId="43077" xr:uid="{00000000-0005-0000-0000-000048A80000}"/>
    <cellStyle name="Notas 4 6 8 8 4" xfId="43078" xr:uid="{00000000-0005-0000-0000-000049A80000}"/>
    <cellStyle name="Notas 4 6 8 8 5" xfId="43079" xr:uid="{00000000-0005-0000-0000-00004AA80000}"/>
    <cellStyle name="Notas 4 6 8 8 6" xfId="43080" xr:uid="{00000000-0005-0000-0000-00004BA80000}"/>
    <cellStyle name="Notas 4 6 8 9" xfId="43081" xr:uid="{00000000-0005-0000-0000-00004CA80000}"/>
    <cellStyle name="Notas 4 6 9" xfId="43082" xr:uid="{00000000-0005-0000-0000-00004DA80000}"/>
    <cellStyle name="Notas 4 6 9 10" xfId="43083" xr:uid="{00000000-0005-0000-0000-00004EA80000}"/>
    <cellStyle name="Notas 4 6 9 11" xfId="43084" xr:uid="{00000000-0005-0000-0000-00004FA80000}"/>
    <cellStyle name="Notas 4 6 9 12" xfId="43085" xr:uid="{00000000-0005-0000-0000-000050A80000}"/>
    <cellStyle name="Notas 4 6 9 13" xfId="43086" xr:uid="{00000000-0005-0000-0000-000051A80000}"/>
    <cellStyle name="Notas 4 6 9 2" xfId="43087" xr:uid="{00000000-0005-0000-0000-000052A80000}"/>
    <cellStyle name="Notas 4 6 9 2 2" xfId="43088" xr:uid="{00000000-0005-0000-0000-000053A80000}"/>
    <cellStyle name="Notas 4 6 9 2 3" xfId="43089" xr:uid="{00000000-0005-0000-0000-000054A80000}"/>
    <cellStyle name="Notas 4 6 9 2 4" xfId="43090" xr:uid="{00000000-0005-0000-0000-000055A80000}"/>
    <cellStyle name="Notas 4 6 9 2 5" xfId="43091" xr:uid="{00000000-0005-0000-0000-000056A80000}"/>
    <cellStyle name="Notas 4 6 9 2 6" xfId="43092" xr:uid="{00000000-0005-0000-0000-000057A80000}"/>
    <cellStyle name="Notas 4 6 9 3" xfId="43093" xr:uid="{00000000-0005-0000-0000-000058A80000}"/>
    <cellStyle name="Notas 4 6 9 3 2" xfId="43094" xr:uid="{00000000-0005-0000-0000-000059A80000}"/>
    <cellStyle name="Notas 4 6 9 3 3" xfId="43095" xr:uid="{00000000-0005-0000-0000-00005AA80000}"/>
    <cellStyle name="Notas 4 6 9 3 4" xfId="43096" xr:uid="{00000000-0005-0000-0000-00005BA80000}"/>
    <cellStyle name="Notas 4 6 9 3 5" xfId="43097" xr:uid="{00000000-0005-0000-0000-00005CA80000}"/>
    <cellStyle name="Notas 4 6 9 3 6" xfId="43098" xr:uid="{00000000-0005-0000-0000-00005DA80000}"/>
    <cellStyle name="Notas 4 6 9 4" xfId="43099" xr:uid="{00000000-0005-0000-0000-00005EA80000}"/>
    <cellStyle name="Notas 4 6 9 4 2" xfId="43100" xr:uid="{00000000-0005-0000-0000-00005FA80000}"/>
    <cellStyle name="Notas 4 6 9 4 3" xfId="43101" xr:uid="{00000000-0005-0000-0000-000060A80000}"/>
    <cellStyle name="Notas 4 6 9 4 4" xfId="43102" xr:uid="{00000000-0005-0000-0000-000061A80000}"/>
    <cellStyle name="Notas 4 6 9 4 5" xfId="43103" xr:uid="{00000000-0005-0000-0000-000062A80000}"/>
    <cellStyle name="Notas 4 6 9 4 6" xfId="43104" xr:uid="{00000000-0005-0000-0000-000063A80000}"/>
    <cellStyle name="Notas 4 6 9 5" xfId="43105" xr:uid="{00000000-0005-0000-0000-000064A80000}"/>
    <cellStyle name="Notas 4 6 9 5 2" xfId="43106" xr:uid="{00000000-0005-0000-0000-000065A80000}"/>
    <cellStyle name="Notas 4 6 9 5 3" xfId="43107" xr:uid="{00000000-0005-0000-0000-000066A80000}"/>
    <cellStyle name="Notas 4 6 9 5 4" xfId="43108" xr:uid="{00000000-0005-0000-0000-000067A80000}"/>
    <cellStyle name="Notas 4 6 9 5 5" xfId="43109" xr:uid="{00000000-0005-0000-0000-000068A80000}"/>
    <cellStyle name="Notas 4 6 9 5 6" xfId="43110" xr:uid="{00000000-0005-0000-0000-000069A80000}"/>
    <cellStyle name="Notas 4 6 9 6" xfId="43111" xr:uid="{00000000-0005-0000-0000-00006AA80000}"/>
    <cellStyle name="Notas 4 6 9 6 2" xfId="43112" xr:uid="{00000000-0005-0000-0000-00006BA80000}"/>
    <cellStyle name="Notas 4 6 9 6 3" xfId="43113" xr:uid="{00000000-0005-0000-0000-00006CA80000}"/>
    <cellStyle name="Notas 4 6 9 6 4" xfId="43114" xr:uid="{00000000-0005-0000-0000-00006DA80000}"/>
    <cellStyle name="Notas 4 6 9 6 5" xfId="43115" xr:uid="{00000000-0005-0000-0000-00006EA80000}"/>
    <cellStyle name="Notas 4 6 9 6 6" xfId="43116" xr:uid="{00000000-0005-0000-0000-00006FA80000}"/>
    <cellStyle name="Notas 4 6 9 7" xfId="43117" xr:uid="{00000000-0005-0000-0000-000070A80000}"/>
    <cellStyle name="Notas 4 6 9 7 2" xfId="43118" xr:uid="{00000000-0005-0000-0000-000071A80000}"/>
    <cellStyle name="Notas 4 6 9 7 3" xfId="43119" xr:uid="{00000000-0005-0000-0000-000072A80000}"/>
    <cellStyle name="Notas 4 6 9 7 4" xfId="43120" xr:uid="{00000000-0005-0000-0000-000073A80000}"/>
    <cellStyle name="Notas 4 6 9 7 5" xfId="43121" xr:uid="{00000000-0005-0000-0000-000074A80000}"/>
    <cellStyle name="Notas 4 6 9 7 6" xfId="43122" xr:uid="{00000000-0005-0000-0000-000075A80000}"/>
    <cellStyle name="Notas 4 6 9 8" xfId="43123" xr:uid="{00000000-0005-0000-0000-000076A80000}"/>
    <cellStyle name="Notas 4 6 9 8 2" xfId="43124" xr:uid="{00000000-0005-0000-0000-000077A80000}"/>
    <cellStyle name="Notas 4 6 9 8 3" xfId="43125" xr:uid="{00000000-0005-0000-0000-000078A80000}"/>
    <cellStyle name="Notas 4 6 9 8 4" xfId="43126" xr:uid="{00000000-0005-0000-0000-000079A80000}"/>
    <cellStyle name="Notas 4 6 9 8 5" xfId="43127" xr:uid="{00000000-0005-0000-0000-00007AA80000}"/>
    <cellStyle name="Notas 4 6 9 8 6" xfId="43128" xr:uid="{00000000-0005-0000-0000-00007BA80000}"/>
    <cellStyle name="Notas 4 6 9 9" xfId="43129" xr:uid="{00000000-0005-0000-0000-00007CA80000}"/>
    <cellStyle name="Notas 4 60" xfId="43130" xr:uid="{00000000-0005-0000-0000-00007DA80000}"/>
    <cellStyle name="Notas 4 60 2" xfId="43131" xr:uid="{00000000-0005-0000-0000-00007EA80000}"/>
    <cellStyle name="Notas 4 60 2 2" xfId="43132" xr:uid="{00000000-0005-0000-0000-00007FA80000}"/>
    <cellStyle name="Notas 4 60 2 2 2" xfId="43133" xr:uid="{00000000-0005-0000-0000-000080A80000}"/>
    <cellStyle name="Notas 4 60 2 3" xfId="43134" xr:uid="{00000000-0005-0000-0000-000081A80000}"/>
    <cellStyle name="Notas 4 60 2 4" xfId="43135" xr:uid="{00000000-0005-0000-0000-000082A80000}"/>
    <cellStyle name="Notas 4 60 2 5" xfId="43136" xr:uid="{00000000-0005-0000-0000-000083A80000}"/>
    <cellStyle name="Notas 4 60 2 6" xfId="43137" xr:uid="{00000000-0005-0000-0000-000084A80000}"/>
    <cellStyle name="Notas 4 60 3" xfId="43138" xr:uid="{00000000-0005-0000-0000-000085A80000}"/>
    <cellStyle name="Notas 4 60 3 2" xfId="43139" xr:uid="{00000000-0005-0000-0000-000086A80000}"/>
    <cellStyle name="Notas 4 60 4" xfId="43140" xr:uid="{00000000-0005-0000-0000-000087A80000}"/>
    <cellStyle name="Notas 4 60 4 2" xfId="43141" xr:uid="{00000000-0005-0000-0000-000088A80000}"/>
    <cellStyle name="Notas 4 60 5" xfId="43142" xr:uid="{00000000-0005-0000-0000-000089A80000}"/>
    <cellStyle name="Notas 4 61" xfId="43143" xr:uid="{00000000-0005-0000-0000-00008AA80000}"/>
    <cellStyle name="Notas 4 61 2" xfId="43144" xr:uid="{00000000-0005-0000-0000-00008BA80000}"/>
    <cellStyle name="Notas 4 61 2 2" xfId="43145" xr:uid="{00000000-0005-0000-0000-00008CA80000}"/>
    <cellStyle name="Notas 4 61 2 2 2" xfId="43146" xr:uid="{00000000-0005-0000-0000-00008DA80000}"/>
    <cellStyle name="Notas 4 61 2 3" xfId="43147" xr:uid="{00000000-0005-0000-0000-00008EA80000}"/>
    <cellStyle name="Notas 4 61 2 4" xfId="43148" xr:uid="{00000000-0005-0000-0000-00008FA80000}"/>
    <cellStyle name="Notas 4 61 2 5" xfId="43149" xr:uid="{00000000-0005-0000-0000-000090A80000}"/>
    <cellStyle name="Notas 4 61 2 6" xfId="43150" xr:uid="{00000000-0005-0000-0000-000091A80000}"/>
    <cellStyle name="Notas 4 61 3" xfId="43151" xr:uid="{00000000-0005-0000-0000-000092A80000}"/>
    <cellStyle name="Notas 4 61 3 2" xfId="43152" xr:uid="{00000000-0005-0000-0000-000093A80000}"/>
    <cellStyle name="Notas 4 61 4" xfId="43153" xr:uid="{00000000-0005-0000-0000-000094A80000}"/>
    <cellStyle name="Notas 4 61 4 2" xfId="43154" xr:uid="{00000000-0005-0000-0000-000095A80000}"/>
    <cellStyle name="Notas 4 61 5" xfId="43155" xr:uid="{00000000-0005-0000-0000-000096A80000}"/>
    <cellStyle name="Notas 4 62" xfId="43156" xr:uid="{00000000-0005-0000-0000-000097A80000}"/>
    <cellStyle name="Notas 4 62 2" xfId="43157" xr:uid="{00000000-0005-0000-0000-000098A80000}"/>
    <cellStyle name="Notas 4 62 2 2" xfId="43158" xr:uid="{00000000-0005-0000-0000-000099A80000}"/>
    <cellStyle name="Notas 4 62 3" xfId="43159" xr:uid="{00000000-0005-0000-0000-00009AA80000}"/>
    <cellStyle name="Notas 4 62 3 2" xfId="43160" xr:uid="{00000000-0005-0000-0000-00009BA80000}"/>
    <cellStyle name="Notas 4 62 4" xfId="43161" xr:uid="{00000000-0005-0000-0000-00009CA80000}"/>
    <cellStyle name="Notas 4 62 5" xfId="43162" xr:uid="{00000000-0005-0000-0000-00009DA80000}"/>
    <cellStyle name="Notas 4 62 6" xfId="43163" xr:uid="{00000000-0005-0000-0000-00009EA80000}"/>
    <cellStyle name="Notas 4 63" xfId="43164" xr:uid="{00000000-0005-0000-0000-00009FA80000}"/>
    <cellStyle name="Notas 4 63 2" xfId="43165" xr:uid="{00000000-0005-0000-0000-0000A0A80000}"/>
    <cellStyle name="Notas 4 63 3" xfId="43166" xr:uid="{00000000-0005-0000-0000-0000A1A80000}"/>
    <cellStyle name="Notas 4 64" xfId="43167" xr:uid="{00000000-0005-0000-0000-0000A2A80000}"/>
    <cellStyle name="Notas 4 64 2" xfId="43168" xr:uid="{00000000-0005-0000-0000-0000A3A80000}"/>
    <cellStyle name="Notas 4 65" xfId="43169" xr:uid="{00000000-0005-0000-0000-0000A4A80000}"/>
    <cellStyle name="Notas 4 66" xfId="43170" xr:uid="{00000000-0005-0000-0000-0000A5A80000}"/>
    <cellStyle name="Notas 4 66 2" xfId="43171" xr:uid="{00000000-0005-0000-0000-0000A6A80000}"/>
    <cellStyle name="Notas 4 67" xfId="43172" xr:uid="{00000000-0005-0000-0000-0000A7A80000}"/>
    <cellStyle name="Notas 4 7" xfId="43173" xr:uid="{00000000-0005-0000-0000-0000A8A80000}"/>
    <cellStyle name="Notas 4 7 10" xfId="43174" xr:uid="{00000000-0005-0000-0000-0000A9A80000}"/>
    <cellStyle name="Notas 4 7 10 2" xfId="43175" xr:uid="{00000000-0005-0000-0000-0000AAA80000}"/>
    <cellStyle name="Notas 4 7 10 3" xfId="43176" xr:uid="{00000000-0005-0000-0000-0000ABA80000}"/>
    <cellStyle name="Notas 4 7 10 4" xfId="43177" xr:uid="{00000000-0005-0000-0000-0000ACA80000}"/>
    <cellStyle name="Notas 4 7 10 5" xfId="43178" xr:uid="{00000000-0005-0000-0000-0000ADA80000}"/>
    <cellStyle name="Notas 4 7 10 6" xfId="43179" xr:uid="{00000000-0005-0000-0000-0000AEA80000}"/>
    <cellStyle name="Notas 4 7 11" xfId="43180" xr:uid="{00000000-0005-0000-0000-0000AFA80000}"/>
    <cellStyle name="Notas 4 7 11 2" xfId="43181" xr:uid="{00000000-0005-0000-0000-0000B0A80000}"/>
    <cellStyle name="Notas 4 7 11 3" xfId="43182" xr:uid="{00000000-0005-0000-0000-0000B1A80000}"/>
    <cellStyle name="Notas 4 7 11 4" xfId="43183" xr:uid="{00000000-0005-0000-0000-0000B2A80000}"/>
    <cellStyle name="Notas 4 7 11 5" xfId="43184" xr:uid="{00000000-0005-0000-0000-0000B3A80000}"/>
    <cellStyle name="Notas 4 7 11 6" xfId="43185" xr:uid="{00000000-0005-0000-0000-0000B4A80000}"/>
    <cellStyle name="Notas 4 7 12" xfId="43186" xr:uid="{00000000-0005-0000-0000-0000B5A80000}"/>
    <cellStyle name="Notas 4 7 12 2" xfId="43187" xr:uid="{00000000-0005-0000-0000-0000B6A80000}"/>
    <cellStyle name="Notas 4 7 12 3" xfId="43188" xr:uid="{00000000-0005-0000-0000-0000B7A80000}"/>
    <cellStyle name="Notas 4 7 12 4" xfId="43189" xr:uid="{00000000-0005-0000-0000-0000B8A80000}"/>
    <cellStyle name="Notas 4 7 12 5" xfId="43190" xr:uid="{00000000-0005-0000-0000-0000B9A80000}"/>
    <cellStyle name="Notas 4 7 12 6" xfId="43191" xr:uid="{00000000-0005-0000-0000-0000BAA80000}"/>
    <cellStyle name="Notas 4 7 13" xfId="43192" xr:uid="{00000000-0005-0000-0000-0000BBA80000}"/>
    <cellStyle name="Notas 4 7 13 2" xfId="43193" xr:uid="{00000000-0005-0000-0000-0000BCA80000}"/>
    <cellStyle name="Notas 4 7 13 3" xfId="43194" xr:uid="{00000000-0005-0000-0000-0000BDA80000}"/>
    <cellStyle name="Notas 4 7 13 4" xfId="43195" xr:uid="{00000000-0005-0000-0000-0000BEA80000}"/>
    <cellStyle name="Notas 4 7 13 5" xfId="43196" xr:uid="{00000000-0005-0000-0000-0000BFA80000}"/>
    <cellStyle name="Notas 4 7 13 6" xfId="43197" xr:uid="{00000000-0005-0000-0000-0000C0A80000}"/>
    <cellStyle name="Notas 4 7 14" xfId="43198" xr:uid="{00000000-0005-0000-0000-0000C1A80000}"/>
    <cellStyle name="Notas 4 7 14 2" xfId="43199" xr:uid="{00000000-0005-0000-0000-0000C2A80000}"/>
    <cellStyle name="Notas 4 7 14 3" xfId="43200" xr:uid="{00000000-0005-0000-0000-0000C3A80000}"/>
    <cellStyle name="Notas 4 7 14 4" xfId="43201" xr:uid="{00000000-0005-0000-0000-0000C4A80000}"/>
    <cellStyle name="Notas 4 7 14 5" xfId="43202" xr:uid="{00000000-0005-0000-0000-0000C5A80000}"/>
    <cellStyle name="Notas 4 7 14 6" xfId="43203" xr:uid="{00000000-0005-0000-0000-0000C6A80000}"/>
    <cellStyle name="Notas 4 7 15" xfId="43204" xr:uid="{00000000-0005-0000-0000-0000C7A80000}"/>
    <cellStyle name="Notas 4 7 16" xfId="43205" xr:uid="{00000000-0005-0000-0000-0000C8A80000}"/>
    <cellStyle name="Notas 4 7 17" xfId="43206" xr:uid="{00000000-0005-0000-0000-0000C9A80000}"/>
    <cellStyle name="Notas 4 7 18" xfId="43207" xr:uid="{00000000-0005-0000-0000-0000CAA80000}"/>
    <cellStyle name="Notas 4 7 19" xfId="43208" xr:uid="{00000000-0005-0000-0000-0000CBA80000}"/>
    <cellStyle name="Notas 4 7 2" xfId="43209" xr:uid="{00000000-0005-0000-0000-0000CCA80000}"/>
    <cellStyle name="Notas 4 7 2 10" xfId="43210" xr:uid="{00000000-0005-0000-0000-0000CDA80000}"/>
    <cellStyle name="Notas 4 7 2 11" xfId="43211" xr:uid="{00000000-0005-0000-0000-0000CEA80000}"/>
    <cellStyle name="Notas 4 7 2 12" xfId="43212" xr:uid="{00000000-0005-0000-0000-0000CFA80000}"/>
    <cellStyle name="Notas 4 7 2 13" xfId="43213" xr:uid="{00000000-0005-0000-0000-0000D0A80000}"/>
    <cellStyle name="Notas 4 7 2 14" xfId="43214" xr:uid="{00000000-0005-0000-0000-0000D1A80000}"/>
    <cellStyle name="Notas 4 7 2 2" xfId="43215" xr:uid="{00000000-0005-0000-0000-0000D2A80000}"/>
    <cellStyle name="Notas 4 7 2 2 2" xfId="43216" xr:uid="{00000000-0005-0000-0000-0000D3A80000}"/>
    <cellStyle name="Notas 4 7 2 2 2 2" xfId="43217" xr:uid="{00000000-0005-0000-0000-0000D4A80000}"/>
    <cellStyle name="Notas 4 7 2 2 3" xfId="43218" xr:uid="{00000000-0005-0000-0000-0000D5A80000}"/>
    <cellStyle name="Notas 4 7 2 2 3 2" xfId="43219" xr:uid="{00000000-0005-0000-0000-0000D6A80000}"/>
    <cellStyle name="Notas 4 7 2 2 4" xfId="43220" xr:uid="{00000000-0005-0000-0000-0000D7A80000}"/>
    <cellStyle name="Notas 4 7 2 2 5" xfId="43221" xr:uid="{00000000-0005-0000-0000-0000D8A80000}"/>
    <cellStyle name="Notas 4 7 2 2 6" xfId="43222" xr:uid="{00000000-0005-0000-0000-0000D9A80000}"/>
    <cellStyle name="Notas 4 7 2 2 7" xfId="43223" xr:uid="{00000000-0005-0000-0000-0000DAA80000}"/>
    <cellStyle name="Notas 4 7 2 3" xfId="43224" xr:uid="{00000000-0005-0000-0000-0000DBA80000}"/>
    <cellStyle name="Notas 4 7 2 3 2" xfId="43225" xr:uid="{00000000-0005-0000-0000-0000DCA80000}"/>
    <cellStyle name="Notas 4 7 2 3 2 2" xfId="43226" xr:uid="{00000000-0005-0000-0000-0000DDA80000}"/>
    <cellStyle name="Notas 4 7 2 3 3" xfId="43227" xr:uid="{00000000-0005-0000-0000-0000DEA80000}"/>
    <cellStyle name="Notas 4 7 2 3 3 2" xfId="43228" xr:uid="{00000000-0005-0000-0000-0000DFA80000}"/>
    <cellStyle name="Notas 4 7 2 3 4" xfId="43229" xr:uid="{00000000-0005-0000-0000-0000E0A80000}"/>
    <cellStyle name="Notas 4 7 2 3 4 2" xfId="43230" xr:uid="{00000000-0005-0000-0000-0000E1A80000}"/>
    <cellStyle name="Notas 4 7 2 3 5" xfId="43231" xr:uid="{00000000-0005-0000-0000-0000E2A80000}"/>
    <cellStyle name="Notas 4 7 2 3 6" xfId="43232" xr:uid="{00000000-0005-0000-0000-0000E3A80000}"/>
    <cellStyle name="Notas 4 7 2 3 7" xfId="43233" xr:uid="{00000000-0005-0000-0000-0000E4A80000}"/>
    <cellStyle name="Notas 4 7 2 4" xfId="43234" xr:uid="{00000000-0005-0000-0000-0000E5A80000}"/>
    <cellStyle name="Notas 4 7 2 4 2" xfId="43235" xr:uid="{00000000-0005-0000-0000-0000E6A80000}"/>
    <cellStyle name="Notas 4 7 2 4 2 2" xfId="43236" xr:uid="{00000000-0005-0000-0000-0000E7A80000}"/>
    <cellStyle name="Notas 4 7 2 4 3" xfId="43237" xr:uid="{00000000-0005-0000-0000-0000E8A80000}"/>
    <cellStyle name="Notas 4 7 2 4 4" xfId="43238" xr:uid="{00000000-0005-0000-0000-0000E9A80000}"/>
    <cellStyle name="Notas 4 7 2 4 5" xfId="43239" xr:uid="{00000000-0005-0000-0000-0000EAA80000}"/>
    <cellStyle name="Notas 4 7 2 4 6" xfId="43240" xr:uid="{00000000-0005-0000-0000-0000EBA80000}"/>
    <cellStyle name="Notas 4 7 2 4 7" xfId="43241" xr:uid="{00000000-0005-0000-0000-0000ECA80000}"/>
    <cellStyle name="Notas 4 7 2 5" xfId="43242" xr:uid="{00000000-0005-0000-0000-0000EDA80000}"/>
    <cellStyle name="Notas 4 7 2 5 2" xfId="43243" xr:uid="{00000000-0005-0000-0000-0000EEA80000}"/>
    <cellStyle name="Notas 4 7 2 5 3" xfId="43244" xr:uid="{00000000-0005-0000-0000-0000EFA80000}"/>
    <cellStyle name="Notas 4 7 2 5 4" xfId="43245" xr:uid="{00000000-0005-0000-0000-0000F0A80000}"/>
    <cellStyle name="Notas 4 7 2 5 5" xfId="43246" xr:uid="{00000000-0005-0000-0000-0000F1A80000}"/>
    <cellStyle name="Notas 4 7 2 5 6" xfId="43247" xr:uid="{00000000-0005-0000-0000-0000F2A80000}"/>
    <cellStyle name="Notas 4 7 2 5 7" xfId="43248" xr:uid="{00000000-0005-0000-0000-0000F3A80000}"/>
    <cellStyle name="Notas 4 7 2 6" xfId="43249" xr:uid="{00000000-0005-0000-0000-0000F4A80000}"/>
    <cellStyle name="Notas 4 7 2 6 2" xfId="43250" xr:uid="{00000000-0005-0000-0000-0000F5A80000}"/>
    <cellStyle name="Notas 4 7 2 6 3" xfId="43251" xr:uid="{00000000-0005-0000-0000-0000F6A80000}"/>
    <cellStyle name="Notas 4 7 2 6 4" xfId="43252" xr:uid="{00000000-0005-0000-0000-0000F7A80000}"/>
    <cellStyle name="Notas 4 7 2 6 5" xfId="43253" xr:uid="{00000000-0005-0000-0000-0000F8A80000}"/>
    <cellStyle name="Notas 4 7 2 6 6" xfId="43254" xr:uid="{00000000-0005-0000-0000-0000F9A80000}"/>
    <cellStyle name="Notas 4 7 2 7" xfId="43255" xr:uid="{00000000-0005-0000-0000-0000FAA80000}"/>
    <cellStyle name="Notas 4 7 2 7 2" xfId="43256" xr:uid="{00000000-0005-0000-0000-0000FBA80000}"/>
    <cellStyle name="Notas 4 7 2 7 3" xfId="43257" xr:uid="{00000000-0005-0000-0000-0000FCA80000}"/>
    <cellStyle name="Notas 4 7 2 7 4" xfId="43258" xr:uid="{00000000-0005-0000-0000-0000FDA80000}"/>
    <cellStyle name="Notas 4 7 2 7 5" xfId="43259" xr:uid="{00000000-0005-0000-0000-0000FEA80000}"/>
    <cellStyle name="Notas 4 7 2 7 6" xfId="43260" xr:uid="{00000000-0005-0000-0000-0000FFA80000}"/>
    <cellStyle name="Notas 4 7 2 8" xfId="43261" xr:uid="{00000000-0005-0000-0000-000000A90000}"/>
    <cellStyle name="Notas 4 7 2 8 2" xfId="43262" xr:uid="{00000000-0005-0000-0000-000001A90000}"/>
    <cellStyle name="Notas 4 7 2 8 3" xfId="43263" xr:uid="{00000000-0005-0000-0000-000002A90000}"/>
    <cellStyle name="Notas 4 7 2 8 4" xfId="43264" xr:uid="{00000000-0005-0000-0000-000003A90000}"/>
    <cellStyle name="Notas 4 7 2 8 5" xfId="43265" xr:uid="{00000000-0005-0000-0000-000004A90000}"/>
    <cellStyle name="Notas 4 7 2 8 6" xfId="43266" xr:uid="{00000000-0005-0000-0000-000005A90000}"/>
    <cellStyle name="Notas 4 7 2 9" xfId="43267" xr:uid="{00000000-0005-0000-0000-000006A90000}"/>
    <cellStyle name="Notas 4 7 20" xfId="43268" xr:uid="{00000000-0005-0000-0000-000007A90000}"/>
    <cellStyle name="Notas 4 7 3" xfId="43269" xr:uid="{00000000-0005-0000-0000-000008A90000}"/>
    <cellStyle name="Notas 4 7 3 10" xfId="43270" xr:uid="{00000000-0005-0000-0000-000009A90000}"/>
    <cellStyle name="Notas 4 7 3 11" xfId="43271" xr:uid="{00000000-0005-0000-0000-00000AA90000}"/>
    <cellStyle name="Notas 4 7 3 12" xfId="43272" xr:uid="{00000000-0005-0000-0000-00000BA90000}"/>
    <cellStyle name="Notas 4 7 3 13" xfId="43273" xr:uid="{00000000-0005-0000-0000-00000CA90000}"/>
    <cellStyle name="Notas 4 7 3 14" xfId="43274" xr:uid="{00000000-0005-0000-0000-00000DA90000}"/>
    <cellStyle name="Notas 4 7 3 2" xfId="43275" xr:uid="{00000000-0005-0000-0000-00000EA90000}"/>
    <cellStyle name="Notas 4 7 3 2 2" xfId="43276" xr:uid="{00000000-0005-0000-0000-00000FA90000}"/>
    <cellStyle name="Notas 4 7 3 2 3" xfId="43277" xr:uid="{00000000-0005-0000-0000-000010A90000}"/>
    <cellStyle name="Notas 4 7 3 2 4" xfId="43278" xr:uid="{00000000-0005-0000-0000-000011A90000}"/>
    <cellStyle name="Notas 4 7 3 2 5" xfId="43279" xr:uid="{00000000-0005-0000-0000-000012A90000}"/>
    <cellStyle name="Notas 4 7 3 2 6" xfId="43280" xr:uid="{00000000-0005-0000-0000-000013A90000}"/>
    <cellStyle name="Notas 4 7 3 2 7" xfId="43281" xr:uid="{00000000-0005-0000-0000-000014A90000}"/>
    <cellStyle name="Notas 4 7 3 3" xfId="43282" xr:uid="{00000000-0005-0000-0000-000015A90000}"/>
    <cellStyle name="Notas 4 7 3 3 2" xfId="43283" xr:uid="{00000000-0005-0000-0000-000016A90000}"/>
    <cellStyle name="Notas 4 7 3 3 3" xfId="43284" xr:uid="{00000000-0005-0000-0000-000017A90000}"/>
    <cellStyle name="Notas 4 7 3 3 4" xfId="43285" xr:uid="{00000000-0005-0000-0000-000018A90000}"/>
    <cellStyle name="Notas 4 7 3 3 5" xfId="43286" xr:uid="{00000000-0005-0000-0000-000019A90000}"/>
    <cellStyle name="Notas 4 7 3 3 6" xfId="43287" xr:uid="{00000000-0005-0000-0000-00001AA90000}"/>
    <cellStyle name="Notas 4 7 3 4" xfId="43288" xr:uid="{00000000-0005-0000-0000-00001BA90000}"/>
    <cellStyle name="Notas 4 7 3 4 2" xfId="43289" xr:uid="{00000000-0005-0000-0000-00001CA90000}"/>
    <cellStyle name="Notas 4 7 3 4 3" xfId="43290" xr:uid="{00000000-0005-0000-0000-00001DA90000}"/>
    <cellStyle name="Notas 4 7 3 4 4" xfId="43291" xr:uid="{00000000-0005-0000-0000-00001EA90000}"/>
    <cellStyle name="Notas 4 7 3 4 5" xfId="43292" xr:uid="{00000000-0005-0000-0000-00001FA90000}"/>
    <cellStyle name="Notas 4 7 3 4 6" xfId="43293" xr:uid="{00000000-0005-0000-0000-000020A90000}"/>
    <cellStyle name="Notas 4 7 3 5" xfId="43294" xr:uid="{00000000-0005-0000-0000-000021A90000}"/>
    <cellStyle name="Notas 4 7 3 5 2" xfId="43295" xr:uid="{00000000-0005-0000-0000-000022A90000}"/>
    <cellStyle name="Notas 4 7 3 5 3" xfId="43296" xr:uid="{00000000-0005-0000-0000-000023A90000}"/>
    <cellStyle name="Notas 4 7 3 5 4" xfId="43297" xr:uid="{00000000-0005-0000-0000-000024A90000}"/>
    <cellStyle name="Notas 4 7 3 5 5" xfId="43298" xr:uid="{00000000-0005-0000-0000-000025A90000}"/>
    <cellStyle name="Notas 4 7 3 5 6" xfId="43299" xr:uid="{00000000-0005-0000-0000-000026A90000}"/>
    <cellStyle name="Notas 4 7 3 6" xfId="43300" xr:uid="{00000000-0005-0000-0000-000027A90000}"/>
    <cellStyle name="Notas 4 7 3 6 2" xfId="43301" xr:uid="{00000000-0005-0000-0000-000028A90000}"/>
    <cellStyle name="Notas 4 7 3 6 3" xfId="43302" xr:uid="{00000000-0005-0000-0000-000029A90000}"/>
    <cellStyle name="Notas 4 7 3 6 4" xfId="43303" xr:uid="{00000000-0005-0000-0000-00002AA90000}"/>
    <cellStyle name="Notas 4 7 3 6 5" xfId="43304" xr:uid="{00000000-0005-0000-0000-00002BA90000}"/>
    <cellStyle name="Notas 4 7 3 6 6" xfId="43305" xr:uid="{00000000-0005-0000-0000-00002CA90000}"/>
    <cellStyle name="Notas 4 7 3 7" xfId="43306" xr:uid="{00000000-0005-0000-0000-00002DA90000}"/>
    <cellStyle name="Notas 4 7 3 7 2" xfId="43307" xr:uid="{00000000-0005-0000-0000-00002EA90000}"/>
    <cellStyle name="Notas 4 7 3 7 3" xfId="43308" xr:uid="{00000000-0005-0000-0000-00002FA90000}"/>
    <cellStyle name="Notas 4 7 3 7 4" xfId="43309" xr:uid="{00000000-0005-0000-0000-000030A90000}"/>
    <cellStyle name="Notas 4 7 3 7 5" xfId="43310" xr:uid="{00000000-0005-0000-0000-000031A90000}"/>
    <cellStyle name="Notas 4 7 3 7 6" xfId="43311" xr:uid="{00000000-0005-0000-0000-000032A90000}"/>
    <cellStyle name="Notas 4 7 3 8" xfId="43312" xr:uid="{00000000-0005-0000-0000-000033A90000}"/>
    <cellStyle name="Notas 4 7 3 8 2" xfId="43313" xr:uid="{00000000-0005-0000-0000-000034A90000}"/>
    <cellStyle name="Notas 4 7 3 8 3" xfId="43314" xr:uid="{00000000-0005-0000-0000-000035A90000}"/>
    <cellStyle name="Notas 4 7 3 8 4" xfId="43315" xr:uid="{00000000-0005-0000-0000-000036A90000}"/>
    <cellStyle name="Notas 4 7 3 8 5" xfId="43316" xr:uid="{00000000-0005-0000-0000-000037A90000}"/>
    <cellStyle name="Notas 4 7 3 8 6" xfId="43317" xr:uid="{00000000-0005-0000-0000-000038A90000}"/>
    <cellStyle name="Notas 4 7 3 9" xfId="43318" xr:uid="{00000000-0005-0000-0000-000039A90000}"/>
    <cellStyle name="Notas 4 7 4" xfId="43319" xr:uid="{00000000-0005-0000-0000-00003AA90000}"/>
    <cellStyle name="Notas 4 7 4 10" xfId="43320" xr:uid="{00000000-0005-0000-0000-00003BA90000}"/>
    <cellStyle name="Notas 4 7 4 11" xfId="43321" xr:uid="{00000000-0005-0000-0000-00003CA90000}"/>
    <cellStyle name="Notas 4 7 4 12" xfId="43322" xr:uid="{00000000-0005-0000-0000-00003DA90000}"/>
    <cellStyle name="Notas 4 7 4 13" xfId="43323" xr:uid="{00000000-0005-0000-0000-00003EA90000}"/>
    <cellStyle name="Notas 4 7 4 14" xfId="43324" xr:uid="{00000000-0005-0000-0000-00003FA90000}"/>
    <cellStyle name="Notas 4 7 4 2" xfId="43325" xr:uid="{00000000-0005-0000-0000-000040A90000}"/>
    <cellStyle name="Notas 4 7 4 2 2" xfId="43326" xr:uid="{00000000-0005-0000-0000-000041A90000}"/>
    <cellStyle name="Notas 4 7 4 2 3" xfId="43327" xr:uid="{00000000-0005-0000-0000-000042A90000}"/>
    <cellStyle name="Notas 4 7 4 2 4" xfId="43328" xr:uid="{00000000-0005-0000-0000-000043A90000}"/>
    <cellStyle name="Notas 4 7 4 2 5" xfId="43329" xr:uid="{00000000-0005-0000-0000-000044A90000}"/>
    <cellStyle name="Notas 4 7 4 2 6" xfId="43330" xr:uid="{00000000-0005-0000-0000-000045A90000}"/>
    <cellStyle name="Notas 4 7 4 2 7" xfId="43331" xr:uid="{00000000-0005-0000-0000-000046A90000}"/>
    <cellStyle name="Notas 4 7 4 3" xfId="43332" xr:uid="{00000000-0005-0000-0000-000047A90000}"/>
    <cellStyle name="Notas 4 7 4 3 2" xfId="43333" xr:uid="{00000000-0005-0000-0000-000048A90000}"/>
    <cellStyle name="Notas 4 7 4 3 3" xfId="43334" xr:uid="{00000000-0005-0000-0000-000049A90000}"/>
    <cellStyle name="Notas 4 7 4 3 4" xfId="43335" xr:uid="{00000000-0005-0000-0000-00004AA90000}"/>
    <cellStyle name="Notas 4 7 4 3 5" xfId="43336" xr:uid="{00000000-0005-0000-0000-00004BA90000}"/>
    <cellStyle name="Notas 4 7 4 3 6" xfId="43337" xr:uid="{00000000-0005-0000-0000-00004CA90000}"/>
    <cellStyle name="Notas 4 7 4 3 7" xfId="43338" xr:uid="{00000000-0005-0000-0000-00004DA90000}"/>
    <cellStyle name="Notas 4 7 4 4" xfId="43339" xr:uid="{00000000-0005-0000-0000-00004EA90000}"/>
    <cellStyle name="Notas 4 7 4 4 2" xfId="43340" xr:uid="{00000000-0005-0000-0000-00004FA90000}"/>
    <cellStyle name="Notas 4 7 4 4 3" xfId="43341" xr:uid="{00000000-0005-0000-0000-000050A90000}"/>
    <cellStyle name="Notas 4 7 4 4 4" xfId="43342" xr:uid="{00000000-0005-0000-0000-000051A90000}"/>
    <cellStyle name="Notas 4 7 4 4 5" xfId="43343" xr:uid="{00000000-0005-0000-0000-000052A90000}"/>
    <cellStyle name="Notas 4 7 4 4 6" xfId="43344" xr:uid="{00000000-0005-0000-0000-000053A90000}"/>
    <cellStyle name="Notas 4 7 4 5" xfId="43345" xr:uid="{00000000-0005-0000-0000-000054A90000}"/>
    <cellStyle name="Notas 4 7 4 5 2" xfId="43346" xr:uid="{00000000-0005-0000-0000-000055A90000}"/>
    <cellStyle name="Notas 4 7 4 5 3" xfId="43347" xr:uid="{00000000-0005-0000-0000-000056A90000}"/>
    <cellStyle name="Notas 4 7 4 5 4" xfId="43348" xr:uid="{00000000-0005-0000-0000-000057A90000}"/>
    <cellStyle name="Notas 4 7 4 5 5" xfId="43349" xr:uid="{00000000-0005-0000-0000-000058A90000}"/>
    <cellStyle name="Notas 4 7 4 5 6" xfId="43350" xr:uid="{00000000-0005-0000-0000-000059A90000}"/>
    <cellStyle name="Notas 4 7 4 6" xfId="43351" xr:uid="{00000000-0005-0000-0000-00005AA90000}"/>
    <cellStyle name="Notas 4 7 4 6 2" xfId="43352" xr:uid="{00000000-0005-0000-0000-00005BA90000}"/>
    <cellStyle name="Notas 4 7 4 6 3" xfId="43353" xr:uid="{00000000-0005-0000-0000-00005CA90000}"/>
    <cellStyle name="Notas 4 7 4 6 4" xfId="43354" xr:uid="{00000000-0005-0000-0000-00005DA90000}"/>
    <cellStyle name="Notas 4 7 4 6 5" xfId="43355" xr:uid="{00000000-0005-0000-0000-00005EA90000}"/>
    <cellStyle name="Notas 4 7 4 6 6" xfId="43356" xr:uid="{00000000-0005-0000-0000-00005FA90000}"/>
    <cellStyle name="Notas 4 7 4 7" xfId="43357" xr:uid="{00000000-0005-0000-0000-000060A90000}"/>
    <cellStyle name="Notas 4 7 4 7 2" xfId="43358" xr:uid="{00000000-0005-0000-0000-000061A90000}"/>
    <cellStyle name="Notas 4 7 4 7 3" xfId="43359" xr:uid="{00000000-0005-0000-0000-000062A90000}"/>
    <cellStyle name="Notas 4 7 4 7 4" xfId="43360" xr:uid="{00000000-0005-0000-0000-000063A90000}"/>
    <cellStyle name="Notas 4 7 4 7 5" xfId="43361" xr:uid="{00000000-0005-0000-0000-000064A90000}"/>
    <cellStyle name="Notas 4 7 4 7 6" xfId="43362" xr:uid="{00000000-0005-0000-0000-000065A90000}"/>
    <cellStyle name="Notas 4 7 4 8" xfId="43363" xr:uid="{00000000-0005-0000-0000-000066A90000}"/>
    <cellStyle name="Notas 4 7 4 8 2" xfId="43364" xr:uid="{00000000-0005-0000-0000-000067A90000}"/>
    <cellStyle name="Notas 4 7 4 8 3" xfId="43365" xr:uid="{00000000-0005-0000-0000-000068A90000}"/>
    <cellStyle name="Notas 4 7 4 8 4" xfId="43366" xr:uid="{00000000-0005-0000-0000-000069A90000}"/>
    <cellStyle name="Notas 4 7 4 8 5" xfId="43367" xr:uid="{00000000-0005-0000-0000-00006AA90000}"/>
    <cellStyle name="Notas 4 7 4 8 6" xfId="43368" xr:uid="{00000000-0005-0000-0000-00006BA90000}"/>
    <cellStyle name="Notas 4 7 4 9" xfId="43369" xr:uid="{00000000-0005-0000-0000-00006CA90000}"/>
    <cellStyle name="Notas 4 7 5" xfId="43370" xr:uid="{00000000-0005-0000-0000-00006DA90000}"/>
    <cellStyle name="Notas 4 7 5 10" xfId="43371" xr:uid="{00000000-0005-0000-0000-00006EA90000}"/>
    <cellStyle name="Notas 4 7 5 11" xfId="43372" xr:uid="{00000000-0005-0000-0000-00006FA90000}"/>
    <cellStyle name="Notas 4 7 5 12" xfId="43373" xr:uid="{00000000-0005-0000-0000-000070A90000}"/>
    <cellStyle name="Notas 4 7 5 13" xfId="43374" xr:uid="{00000000-0005-0000-0000-000071A90000}"/>
    <cellStyle name="Notas 4 7 5 14" xfId="43375" xr:uid="{00000000-0005-0000-0000-000072A90000}"/>
    <cellStyle name="Notas 4 7 5 2" xfId="43376" xr:uid="{00000000-0005-0000-0000-000073A90000}"/>
    <cellStyle name="Notas 4 7 5 2 2" xfId="43377" xr:uid="{00000000-0005-0000-0000-000074A90000}"/>
    <cellStyle name="Notas 4 7 5 2 3" xfId="43378" xr:uid="{00000000-0005-0000-0000-000075A90000}"/>
    <cellStyle name="Notas 4 7 5 2 4" xfId="43379" xr:uid="{00000000-0005-0000-0000-000076A90000}"/>
    <cellStyle name="Notas 4 7 5 2 5" xfId="43380" xr:uid="{00000000-0005-0000-0000-000077A90000}"/>
    <cellStyle name="Notas 4 7 5 2 6" xfId="43381" xr:uid="{00000000-0005-0000-0000-000078A90000}"/>
    <cellStyle name="Notas 4 7 5 3" xfId="43382" xr:uid="{00000000-0005-0000-0000-000079A90000}"/>
    <cellStyle name="Notas 4 7 5 3 2" xfId="43383" xr:uid="{00000000-0005-0000-0000-00007AA90000}"/>
    <cellStyle name="Notas 4 7 5 3 3" xfId="43384" xr:uid="{00000000-0005-0000-0000-00007BA90000}"/>
    <cellStyle name="Notas 4 7 5 3 4" xfId="43385" xr:uid="{00000000-0005-0000-0000-00007CA90000}"/>
    <cellStyle name="Notas 4 7 5 3 5" xfId="43386" xr:uid="{00000000-0005-0000-0000-00007DA90000}"/>
    <cellStyle name="Notas 4 7 5 3 6" xfId="43387" xr:uid="{00000000-0005-0000-0000-00007EA90000}"/>
    <cellStyle name="Notas 4 7 5 4" xfId="43388" xr:uid="{00000000-0005-0000-0000-00007FA90000}"/>
    <cellStyle name="Notas 4 7 5 4 2" xfId="43389" xr:uid="{00000000-0005-0000-0000-000080A90000}"/>
    <cellStyle name="Notas 4 7 5 4 3" xfId="43390" xr:uid="{00000000-0005-0000-0000-000081A90000}"/>
    <cellStyle name="Notas 4 7 5 4 4" xfId="43391" xr:uid="{00000000-0005-0000-0000-000082A90000}"/>
    <cellStyle name="Notas 4 7 5 4 5" xfId="43392" xr:uid="{00000000-0005-0000-0000-000083A90000}"/>
    <cellStyle name="Notas 4 7 5 4 6" xfId="43393" xr:uid="{00000000-0005-0000-0000-000084A90000}"/>
    <cellStyle name="Notas 4 7 5 5" xfId="43394" xr:uid="{00000000-0005-0000-0000-000085A90000}"/>
    <cellStyle name="Notas 4 7 5 5 2" xfId="43395" xr:uid="{00000000-0005-0000-0000-000086A90000}"/>
    <cellStyle name="Notas 4 7 5 5 3" xfId="43396" xr:uid="{00000000-0005-0000-0000-000087A90000}"/>
    <cellStyle name="Notas 4 7 5 5 4" xfId="43397" xr:uid="{00000000-0005-0000-0000-000088A90000}"/>
    <cellStyle name="Notas 4 7 5 5 5" xfId="43398" xr:uid="{00000000-0005-0000-0000-000089A90000}"/>
    <cellStyle name="Notas 4 7 5 5 6" xfId="43399" xr:uid="{00000000-0005-0000-0000-00008AA90000}"/>
    <cellStyle name="Notas 4 7 5 6" xfId="43400" xr:uid="{00000000-0005-0000-0000-00008BA90000}"/>
    <cellStyle name="Notas 4 7 5 6 2" xfId="43401" xr:uid="{00000000-0005-0000-0000-00008CA90000}"/>
    <cellStyle name="Notas 4 7 5 6 3" xfId="43402" xr:uid="{00000000-0005-0000-0000-00008DA90000}"/>
    <cellStyle name="Notas 4 7 5 6 4" xfId="43403" xr:uid="{00000000-0005-0000-0000-00008EA90000}"/>
    <cellStyle name="Notas 4 7 5 6 5" xfId="43404" xr:uid="{00000000-0005-0000-0000-00008FA90000}"/>
    <cellStyle name="Notas 4 7 5 6 6" xfId="43405" xr:uid="{00000000-0005-0000-0000-000090A90000}"/>
    <cellStyle name="Notas 4 7 5 7" xfId="43406" xr:uid="{00000000-0005-0000-0000-000091A90000}"/>
    <cellStyle name="Notas 4 7 5 7 2" xfId="43407" xr:uid="{00000000-0005-0000-0000-000092A90000}"/>
    <cellStyle name="Notas 4 7 5 7 3" xfId="43408" xr:uid="{00000000-0005-0000-0000-000093A90000}"/>
    <cellStyle name="Notas 4 7 5 7 4" xfId="43409" xr:uid="{00000000-0005-0000-0000-000094A90000}"/>
    <cellStyle name="Notas 4 7 5 7 5" xfId="43410" xr:uid="{00000000-0005-0000-0000-000095A90000}"/>
    <cellStyle name="Notas 4 7 5 7 6" xfId="43411" xr:uid="{00000000-0005-0000-0000-000096A90000}"/>
    <cellStyle name="Notas 4 7 5 8" xfId="43412" xr:uid="{00000000-0005-0000-0000-000097A90000}"/>
    <cellStyle name="Notas 4 7 5 8 2" xfId="43413" xr:uid="{00000000-0005-0000-0000-000098A90000}"/>
    <cellStyle name="Notas 4 7 5 8 3" xfId="43414" xr:uid="{00000000-0005-0000-0000-000099A90000}"/>
    <cellStyle name="Notas 4 7 5 8 4" xfId="43415" xr:uid="{00000000-0005-0000-0000-00009AA90000}"/>
    <cellStyle name="Notas 4 7 5 8 5" xfId="43416" xr:uid="{00000000-0005-0000-0000-00009BA90000}"/>
    <cellStyle name="Notas 4 7 5 8 6" xfId="43417" xr:uid="{00000000-0005-0000-0000-00009CA90000}"/>
    <cellStyle name="Notas 4 7 5 9" xfId="43418" xr:uid="{00000000-0005-0000-0000-00009DA90000}"/>
    <cellStyle name="Notas 4 7 6" xfId="43419" xr:uid="{00000000-0005-0000-0000-00009EA90000}"/>
    <cellStyle name="Notas 4 7 6 10" xfId="43420" xr:uid="{00000000-0005-0000-0000-00009FA90000}"/>
    <cellStyle name="Notas 4 7 6 11" xfId="43421" xr:uid="{00000000-0005-0000-0000-0000A0A90000}"/>
    <cellStyle name="Notas 4 7 6 12" xfId="43422" xr:uid="{00000000-0005-0000-0000-0000A1A90000}"/>
    <cellStyle name="Notas 4 7 6 13" xfId="43423" xr:uid="{00000000-0005-0000-0000-0000A2A90000}"/>
    <cellStyle name="Notas 4 7 6 14" xfId="43424" xr:uid="{00000000-0005-0000-0000-0000A3A90000}"/>
    <cellStyle name="Notas 4 7 6 2" xfId="43425" xr:uid="{00000000-0005-0000-0000-0000A4A90000}"/>
    <cellStyle name="Notas 4 7 6 2 2" xfId="43426" xr:uid="{00000000-0005-0000-0000-0000A5A90000}"/>
    <cellStyle name="Notas 4 7 6 2 3" xfId="43427" xr:uid="{00000000-0005-0000-0000-0000A6A90000}"/>
    <cellStyle name="Notas 4 7 6 2 4" xfId="43428" xr:uid="{00000000-0005-0000-0000-0000A7A90000}"/>
    <cellStyle name="Notas 4 7 6 2 5" xfId="43429" xr:uid="{00000000-0005-0000-0000-0000A8A90000}"/>
    <cellStyle name="Notas 4 7 6 2 6" xfId="43430" xr:uid="{00000000-0005-0000-0000-0000A9A90000}"/>
    <cellStyle name="Notas 4 7 6 2 7" xfId="43431" xr:uid="{00000000-0005-0000-0000-0000AAA90000}"/>
    <cellStyle name="Notas 4 7 6 3" xfId="43432" xr:uid="{00000000-0005-0000-0000-0000ABA90000}"/>
    <cellStyle name="Notas 4 7 6 3 2" xfId="43433" xr:uid="{00000000-0005-0000-0000-0000ACA90000}"/>
    <cellStyle name="Notas 4 7 6 3 3" xfId="43434" xr:uid="{00000000-0005-0000-0000-0000ADA90000}"/>
    <cellStyle name="Notas 4 7 6 3 4" xfId="43435" xr:uid="{00000000-0005-0000-0000-0000AEA90000}"/>
    <cellStyle name="Notas 4 7 6 3 5" xfId="43436" xr:uid="{00000000-0005-0000-0000-0000AFA90000}"/>
    <cellStyle name="Notas 4 7 6 3 6" xfId="43437" xr:uid="{00000000-0005-0000-0000-0000B0A90000}"/>
    <cellStyle name="Notas 4 7 6 4" xfId="43438" xr:uid="{00000000-0005-0000-0000-0000B1A90000}"/>
    <cellStyle name="Notas 4 7 6 4 2" xfId="43439" xr:uid="{00000000-0005-0000-0000-0000B2A90000}"/>
    <cellStyle name="Notas 4 7 6 4 3" xfId="43440" xr:uid="{00000000-0005-0000-0000-0000B3A90000}"/>
    <cellStyle name="Notas 4 7 6 4 4" xfId="43441" xr:uid="{00000000-0005-0000-0000-0000B4A90000}"/>
    <cellStyle name="Notas 4 7 6 4 5" xfId="43442" xr:uid="{00000000-0005-0000-0000-0000B5A90000}"/>
    <cellStyle name="Notas 4 7 6 4 6" xfId="43443" xr:uid="{00000000-0005-0000-0000-0000B6A90000}"/>
    <cellStyle name="Notas 4 7 6 5" xfId="43444" xr:uid="{00000000-0005-0000-0000-0000B7A90000}"/>
    <cellStyle name="Notas 4 7 6 5 2" xfId="43445" xr:uid="{00000000-0005-0000-0000-0000B8A90000}"/>
    <cellStyle name="Notas 4 7 6 5 3" xfId="43446" xr:uid="{00000000-0005-0000-0000-0000B9A90000}"/>
    <cellStyle name="Notas 4 7 6 5 4" xfId="43447" xr:uid="{00000000-0005-0000-0000-0000BAA90000}"/>
    <cellStyle name="Notas 4 7 6 5 5" xfId="43448" xr:uid="{00000000-0005-0000-0000-0000BBA90000}"/>
    <cellStyle name="Notas 4 7 6 5 6" xfId="43449" xr:uid="{00000000-0005-0000-0000-0000BCA90000}"/>
    <cellStyle name="Notas 4 7 6 6" xfId="43450" xr:uid="{00000000-0005-0000-0000-0000BDA90000}"/>
    <cellStyle name="Notas 4 7 6 6 2" xfId="43451" xr:uid="{00000000-0005-0000-0000-0000BEA90000}"/>
    <cellStyle name="Notas 4 7 6 6 3" xfId="43452" xr:uid="{00000000-0005-0000-0000-0000BFA90000}"/>
    <cellStyle name="Notas 4 7 6 6 4" xfId="43453" xr:uid="{00000000-0005-0000-0000-0000C0A90000}"/>
    <cellStyle name="Notas 4 7 6 6 5" xfId="43454" xr:uid="{00000000-0005-0000-0000-0000C1A90000}"/>
    <cellStyle name="Notas 4 7 6 6 6" xfId="43455" xr:uid="{00000000-0005-0000-0000-0000C2A90000}"/>
    <cellStyle name="Notas 4 7 6 7" xfId="43456" xr:uid="{00000000-0005-0000-0000-0000C3A90000}"/>
    <cellStyle name="Notas 4 7 6 7 2" xfId="43457" xr:uid="{00000000-0005-0000-0000-0000C4A90000}"/>
    <cellStyle name="Notas 4 7 6 7 3" xfId="43458" xr:uid="{00000000-0005-0000-0000-0000C5A90000}"/>
    <cellStyle name="Notas 4 7 6 7 4" xfId="43459" xr:uid="{00000000-0005-0000-0000-0000C6A90000}"/>
    <cellStyle name="Notas 4 7 6 7 5" xfId="43460" xr:uid="{00000000-0005-0000-0000-0000C7A90000}"/>
    <cellStyle name="Notas 4 7 6 7 6" xfId="43461" xr:uid="{00000000-0005-0000-0000-0000C8A90000}"/>
    <cellStyle name="Notas 4 7 6 8" xfId="43462" xr:uid="{00000000-0005-0000-0000-0000C9A90000}"/>
    <cellStyle name="Notas 4 7 6 8 2" xfId="43463" xr:uid="{00000000-0005-0000-0000-0000CAA90000}"/>
    <cellStyle name="Notas 4 7 6 8 3" xfId="43464" xr:uid="{00000000-0005-0000-0000-0000CBA90000}"/>
    <cellStyle name="Notas 4 7 6 8 4" xfId="43465" xr:uid="{00000000-0005-0000-0000-0000CCA90000}"/>
    <cellStyle name="Notas 4 7 6 8 5" xfId="43466" xr:uid="{00000000-0005-0000-0000-0000CDA90000}"/>
    <cellStyle name="Notas 4 7 6 8 6" xfId="43467" xr:uid="{00000000-0005-0000-0000-0000CEA90000}"/>
    <cellStyle name="Notas 4 7 6 9" xfId="43468" xr:uid="{00000000-0005-0000-0000-0000CFA90000}"/>
    <cellStyle name="Notas 4 7 7" xfId="43469" xr:uid="{00000000-0005-0000-0000-0000D0A90000}"/>
    <cellStyle name="Notas 4 7 7 10" xfId="43470" xr:uid="{00000000-0005-0000-0000-0000D1A90000}"/>
    <cellStyle name="Notas 4 7 7 11" xfId="43471" xr:uid="{00000000-0005-0000-0000-0000D2A90000}"/>
    <cellStyle name="Notas 4 7 7 12" xfId="43472" xr:uid="{00000000-0005-0000-0000-0000D3A90000}"/>
    <cellStyle name="Notas 4 7 7 13" xfId="43473" xr:uid="{00000000-0005-0000-0000-0000D4A90000}"/>
    <cellStyle name="Notas 4 7 7 14" xfId="43474" xr:uid="{00000000-0005-0000-0000-0000D5A90000}"/>
    <cellStyle name="Notas 4 7 7 2" xfId="43475" xr:uid="{00000000-0005-0000-0000-0000D6A90000}"/>
    <cellStyle name="Notas 4 7 7 2 2" xfId="43476" xr:uid="{00000000-0005-0000-0000-0000D7A90000}"/>
    <cellStyle name="Notas 4 7 7 2 3" xfId="43477" xr:uid="{00000000-0005-0000-0000-0000D8A90000}"/>
    <cellStyle name="Notas 4 7 7 2 4" xfId="43478" xr:uid="{00000000-0005-0000-0000-0000D9A90000}"/>
    <cellStyle name="Notas 4 7 7 2 5" xfId="43479" xr:uid="{00000000-0005-0000-0000-0000DAA90000}"/>
    <cellStyle name="Notas 4 7 7 2 6" xfId="43480" xr:uid="{00000000-0005-0000-0000-0000DBA90000}"/>
    <cellStyle name="Notas 4 7 7 3" xfId="43481" xr:uid="{00000000-0005-0000-0000-0000DCA90000}"/>
    <cellStyle name="Notas 4 7 7 3 2" xfId="43482" xr:uid="{00000000-0005-0000-0000-0000DDA90000}"/>
    <cellStyle name="Notas 4 7 7 3 3" xfId="43483" xr:uid="{00000000-0005-0000-0000-0000DEA90000}"/>
    <cellStyle name="Notas 4 7 7 3 4" xfId="43484" xr:uid="{00000000-0005-0000-0000-0000DFA90000}"/>
    <cellStyle name="Notas 4 7 7 3 5" xfId="43485" xr:uid="{00000000-0005-0000-0000-0000E0A90000}"/>
    <cellStyle name="Notas 4 7 7 3 6" xfId="43486" xr:uid="{00000000-0005-0000-0000-0000E1A90000}"/>
    <cellStyle name="Notas 4 7 7 4" xfId="43487" xr:uid="{00000000-0005-0000-0000-0000E2A90000}"/>
    <cellStyle name="Notas 4 7 7 4 2" xfId="43488" xr:uid="{00000000-0005-0000-0000-0000E3A90000}"/>
    <cellStyle name="Notas 4 7 7 4 3" xfId="43489" xr:uid="{00000000-0005-0000-0000-0000E4A90000}"/>
    <cellStyle name="Notas 4 7 7 4 4" xfId="43490" xr:uid="{00000000-0005-0000-0000-0000E5A90000}"/>
    <cellStyle name="Notas 4 7 7 4 5" xfId="43491" xr:uid="{00000000-0005-0000-0000-0000E6A90000}"/>
    <cellStyle name="Notas 4 7 7 4 6" xfId="43492" xr:uid="{00000000-0005-0000-0000-0000E7A90000}"/>
    <cellStyle name="Notas 4 7 7 5" xfId="43493" xr:uid="{00000000-0005-0000-0000-0000E8A90000}"/>
    <cellStyle name="Notas 4 7 7 5 2" xfId="43494" xr:uid="{00000000-0005-0000-0000-0000E9A90000}"/>
    <cellStyle name="Notas 4 7 7 5 3" xfId="43495" xr:uid="{00000000-0005-0000-0000-0000EAA90000}"/>
    <cellStyle name="Notas 4 7 7 5 4" xfId="43496" xr:uid="{00000000-0005-0000-0000-0000EBA90000}"/>
    <cellStyle name="Notas 4 7 7 5 5" xfId="43497" xr:uid="{00000000-0005-0000-0000-0000ECA90000}"/>
    <cellStyle name="Notas 4 7 7 5 6" xfId="43498" xr:uid="{00000000-0005-0000-0000-0000EDA90000}"/>
    <cellStyle name="Notas 4 7 7 6" xfId="43499" xr:uid="{00000000-0005-0000-0000-0000EEA90000}"/>
    <cellStyle name="Notas 4 7 7 6 2" xfId="43500" xr:uid="{00000000-0005-0000-0000-0000EFA90000}"/>
    <cellStyle name="Notas 4 7 7 6 3" xfId="43501" xr:uid="{00000000-0005-0000-0000-0000F0A90000}"/>
    <cellStyle name="Notas 4 7 7 6 4" xfId="43502" xr:uid="{00000000-0005-0000-0000-0000F1A90000}"/>
    <cellStyle name="Notas 4 7 7 6 5" xfId="43503" xr:uid="{00000000-0005-0000-0000-0000F2A90000}"/>
    <cellStyle name="Notas 4 7 7 6 6" xfId="43504" xr:uid="{00000000-0005-0000-0000-0000F3A90000}"/>
    <cellStyle name="Notas 4 7 7 7" xfId="43505" xr:uid="{00000000-0005-0000-0000-0000F4A90000}"/>
    <cellStyle name="Notas 4 7 7 7 2" xfId="43506" xr:uid="{00000000-0005-0000-0000-0000F5A90000}"/>
    <cellStyle name="Notas 4 7 7 7 3" xfId="43507" xr:uid="{00000000-0005-0000-0000-0000F6A90000}"/>
    <cellStyle name="Notas 4 7 7 7 4" xfId="43508" xr:uid="{00000000-0005-0000-0000-0000F7A90000}"/>
    <cellStyle name="Notas 4 7 7 7 5" xfId="43509" xr:uid="{00000000-0005-0000-0000-0000F8A90000}"/>
    <cellStyle name="Notas 4 7 7 7 6" xfId="43510" xr:uid="{00000000-0005-0000-0000-0000F9A90000}"/>
    <cellStyle name="Notas 4 7 7 8" xfId="43511" xr:uid="{00000000-0005-0000-0000-0000FAA90000}"/>
    <cellStyle name="Notas 4 7 7 8 2" xfId="43512" xr:uid="{00000000-0005-0000-0000-0000FBA90000}"/>
    <cellStyle name="Notas 4 7 7 8 3" xfId="43513" xr:uid="{00000000-0005-0000-0000-0000FCA90000}"/>
    <cellStyle name="Notas 4 7 7 8 4" xfId="43514" xr:uid="{00000000-0005-0000-0000-0000FDA90000}"/>
    <cellStyle name="Notas 4 7 7 8 5" xfId="43515" xr:uid="{00000000-0005-0000-0000-0000FEA90000}"/>
    <cellStyle name="Notas 4 7 7 8 6" xfId="43516" xr:uid="{00000000-0005-0000-0000-0000FFA90000}"/>
    <cellStyle name="Notas 4 7 7 9" xfId="43517" xr:uid="{00000000-0005-0000-0000-000000AA0000}"/>
    <cellStyle name="Notas 4 7 8" xfId="43518" xr:uid="{00000000-0005-0000-0000-000001AA0000}"/>
    <cellStyle name="Notas 4 7 8 2" xfId="43519" xr:uid="{00000000-0005-0000-0000-000002AA0000}"/>
    <cellStyle name="Notas 4 7 8 3" xfId="43520" xr:uid="{00000000-0005-0000-0000-000003AA0000}"/>
    <cellStyle name="Notas 4 7 8 4" xfId="43521" xr:uid="{00000000-0005-0000-0000-000004AA0000}"/>
    <cellStyle name="Notas 4 7 8 5" xfId="43522" xr:uid="{00000000-0005-0000-0000-000005AA0000}"/>
    <cellStyle name="Notas 4 7 8 6" xfId="43523" xr:uid="{00000000-0005-0000-0000-000006AA0000}"/>
    <cellStyle name="Notas 4 7 9" xfId="43524" xr:uid="{00000000-0005-0000-0000-000007AA0000}"/>
    <cellStyle name="Notas 4 7 9 2" xfId="43525" xr:uid="{00000000-0005-0000-0000-000008AA0000}"/>
    <cellStyle name="Notas 4 7 9 3" xfId="43526" xr:uid="{00000000-0005-0000-0000-000009AA0000}"/>
    <cellStyle name="Notas 4 7 9 4" xfId="43527" xr:uid="{00000000-0005-0000-0000-00000AAA0000}"/>
    <cellStyle name="Notas 4 7 9 5" xfId="43528" xr:uid="{00000000-0005-0000-0000-00000BAA0000}"/>
    <cellStyle name="Notas 4 7 9 6" xfId="43529" xr:uid="{00000000-0005-0000-0000-00000CAA0000}"/>
    <cellStyle name="Notas 4 8" xfId="43530" xr:uid="{00000000-0005-0000-0000-00000DAA0000}"/>
    <cellStyle name="Notas 4 8 10" xfId="43531" xr:uid="{00000000-0005-0000-0000-00000EAA0000}"/>
    <cellStyle name="Notas 4 8 11" xfId="43532" xr:uid="{00000000-0005-0000-0000-00000FAA0000}"/>
    <cellStyle name="Notas 4 8 12" xfId="43533" xr:uid="{00000000-0005-0000-0000-000010AA0000}"/>
    <cellStyle name="Notas 4 8 13" xfId="43534" xr:uid="{00000000-0005-0000-0000-000011AA0000}"/>
    <cellStyle name="Notas 4 8 14" xfId="43535" xr:uid="{00000000-0005-0000-0000-000012AA0000}"/>
    <cellStyle name="Notas 4 8 15" xfId="43536" xr:uid="{00000000-0005-0000-0000-000013AA0000}"/>
    <cellStyle name="Notas 4 8 2" xfId="43537" xr:uid="{00000000-0005-0000-0000-000014AA0000}"/>
    <cellStyle name="Notas 4 8 2 10" xfId="43538" xr:uid="{00000000-0005-0000-0000-000015AA0000}"/>
    <cellStyle name="Notas 4 8 2 11" xfId="43539" xr:uid="{00000000-0005-0000-0000-000016AA0000}"/>
    <cellStyle name="Notas 4 8 2 12" xfId="43540" xr:uid="{00000000-0005-0000-0000-000017AA0000}"/>
    <cellStyle name="Notas 4 8 2 13" xfId="43541" xr:uid="{00000000-0005-0000-0000-000018AA0000}"/>
    <cellStyle name="Notas 4 8 2 14" xfId="43542" xr:uid="{00000000-0005-0000-0000-000019AA0000}"/>
    <cellStyle name="Notas 4 8 2 2" xfId="43543" xr:uid="{00000000-0005-0000-0000-00001AAA0000}"/>
    <cellStyle name="Notas 4 8 2 2 2" xfId="43544" xr:uid="{00000000-0005-0000-0000-00001BAA0000}"/>
    <cellStyle name="Notas 4 8 2 2 2 2" xfId="43545" xr:uid="{00000000-0005-0000-0000-00001CAA0000}"/>
    <cellStyle name="Notas 4 8 2 2 3" xfId="43546" xr:uid="{00000000-0005-0000-0000-00001DAA0000}"/>
    <cellStyle name="Notas 4 8 2 2 4" xfId="43547" xr:uid="{00000000-0005-0000-0000-00001EAA0000}"/>
    <cellStyle name="Notas 4 8 2 2 5" xfId="43548" xr:uid="{00000000-0005-0000-0000-00001FAA0000}"/>
    <cellStyle name="Notas 4 8 2 2 6" xfId="43549" xr:uid="{00000000-0005-0000-0000-000020AA0000}"/>
    <cellStyle name="Notas 4 8 2 2 7" xfId="43550" xr:uid="{00000000-0005-0000-0000-000021AA0000}"/>
    <cellStyle name="Notas 4 8 2 3" xfId="43551" xr:uid="{00000000-0005-0000-0000-000022AA0000}"/>
    <cellStyle name="Notas 4 8 2 3 2" xfId="43552" xr:uid="{00000000-0005-0000-0000-000023AA0000}"/>
    <cellStyle name="Notas 4 8 2 3 3" xfId="43553" xr:uid="{00000000-0005-0000-0000-000024AA0000}"/>
    <cellStyle name="Notas 4 8 2 3 4" xfId="43554" xr:uid="{00000000-0005-0000-0000-000025AA0000}"/>
    <cellStyle name="Notas 4 8 2 3 5" xfId="43555" xr:uid="{00000000-0005-0000-0000-000026AA0000}"/>
    <cellStyle name="Notas 4 8 2 3 6" xfId="43556" xr:uid="{00000000-0005-0000-0000-000027AA0000}"/>
    <cellStyle name="Notas 4 8 2 3 7" xfId="43557" xr:uid="{00000000-0005-0000-0000-000028AA0000}"/>
    <cellStyle name="Notas 4 8 2 4" xfId="43558" xr:uid="{00000000-0005-0000-0000-000029AA0000}"/>
    <cellStyle name="Notas 4 8 2 4 2" xfId="43559" xr:uid="{00000000-0005-0000-0000-00002AAA0000}"/>
    <cellStyle name="Notas 4 8 2 4 3" xfId="43560" xr:uid="{00000000-0005-0000-0000-00002BAA0000}"/>
    <cellStyle name="Notas 4 8 2 4 4" xfId="43561" xr:uid="{00000000-0005-0000-0000-00002CAA0000}"/>
    <cellStyle name="Notas 4 8 2 4 5" xfId="43562" xr:uid="{00000000-0005-0000-0000-00002DAA0000}"/>
    <cellStyle name="Notas 4 8 2 4 6" xfId="43563" xr:uid="{00000000-0005-0000-0000-00002EAA0000}"/>
    <cellStyle name="Notas 4 8 2 4 7" xfId="43564" xr:uid="{00000000-0005-0000-0000-00002FAA0000}"/>
    <cellStyle name="Notas 4 8 2 5" xfId="43565" xr:uid="{00000000-0005-0000-0000-000030AA0000}"/>
    <cellStyle name="Notas 4 8 2 5 2" xfId="43566" xr:uid="{00000000-0005-0000-0000-000031AA0000}"/>
    <cellStyle name="Notas 4 8 2 5 3" xfId="43567" xr:uid="{00000000-0005-0000-0000-000032AA0000}"/>
    <cellStyle name="Notas 4 8 2 5 4" xfId="43568" xr:uid="{00000000-0005-0000-0000-000033AA0000}"/>
    <cellStyle name="Notas 4 8 2 5 5" xfId="43569" xr:uid="{00000000-0005-0000-0000-000034AA0000}"/>
    <cellStyle name="Notas 4 8 2 5 6" xfId="43570" xr:uid="{00000000-0005-0000-0000-000035AA0000}"/>
    <cellStyle name="Notas 4 8 2 5 7" xfId="43571" xr:uid="{00000000-0005-0000-0000-000036AA0000}"/>
    <cellStyle name="Notas 4 8 2 6" xfId="43572" xr:uid="{00000000-0005-0000-0000-000037AA0000}"/>
    <cellStyle name="Notas 4 8 2 6 2" xfId="43573" xr:uid="{00000000-0005-0000-0000-000038AA0000}"/>
    <cellStyle name="Notas 4 8 2 6 3" xfId="43574" xr:uid="{00000000-0005-0000-0000-000039AA0000}"/>
    <cellStyle name="Notas 4 8 2 6 4" xfId="43575" xr:uid="{00000000-0005-0000-0000-00003AAA0000}"/>
    <cellStyle name="Notas 4 8 2 6 5" xfId="43576" xr:uid="{00000000-0005-0000-0000-00003BAA0000}"/>
    <cellStyle name="Notas 4 8 2 6 6" xfId="43577" xr:uid="{00000000-0005-0000-0000-00003CAA0000}"/>
    <cellStyle name="Notas 4 8 2 6 7" xfId="43578" xr:uid="{00000000-0005-0000-0000-00003DAA0000}"/>
    <cellStyle name="Notas 4 8 2 7" xfId="43579" xr:uid="{00000000-0005-0000-0000-00003EAA0000}"/>
    <cellStyle name="Notas 4 8 2 7 2" xfId="43580" xr:uid="{00000000-0005-0000-0000-00003FAA0000}"/>
    <cellStyle name="Notas 4 8 2 7 3" xfId="43581" xr:uid="{00000000-0005-0000-0000-000040AA0000}"/>
    <cellStyle name="Notas 4 8 2 7 4" xfId="43582" xr:uid="{00000000-0005-0000-0000-000041AA0000}"/>
    <cellStyle name="Notas 4 8 2 7 5" xfId="43583" xr:uid="{00000000-0005-0000-0000-000042AA0000}"/>
    <cellStyle name="Notas 4 8 2 7 6" xfId="43584" xr:uid="{00000000-0005-0000-0000-000043AA0000}"/>
    <cellStyle name="Notas 4 8 2 8" xfId="43585" xr:uid="{00000000-0005-0000-0000-000044AA0000}"/>
    <cellStyle name="Notas 4 8 2 8 2" xfId="43586" xr:uid="{00000000-0005-0000-0000-000045AA0000}"/>
    <cellStyle name="Notas 4 8 2 8 3" xfId="43587" xr:uid="{00000000-0005-0000-0000-000046AA0000}"/>
    <cellStyle name="Notas 4 8 2 8 4" xfId="43588" xr:uid="{00000000-0005-0000-0000-000047AA0000}"/>
    <cellStyle name="Notas 4 8 2 8 5" xfId="43589" xr:uid="{00000000-0005-0000-0000-000048AA0000}"/>
    <cellStyle name="Notas 4 8 2 8 6" xfId="43590" xr:uid="{00000000-0005-0000-0000-000049AA0000}"/>
    <cellStyle name="Notas 4 8 2 9" xfId="43591" xr:uid="{00000000-0005-0000-0000-00004AAA0000}"/>
    <cellStyle name="Notas 4 8 3" xfId="43592" xr:uid="{00000000-0005-0000-0000-00004BAA0000}"/>
    <cellStyle name="Notas 4 8 3 2" xfId="43593" xr:uid="{00000000-0005-0000-0000-00004CAA0000}"/>
    <cellStyle name="Notas 4 8 3 2 2" xfId="43594" xr:uid="{00000000-0005-0000-0000-00004DAA0000}"/>
    <cellStyle name="Notas 4 8 3 3" xfId="43595" xr:uid="{00000000-0005-0000-0000-00004EAA0000}"/>
    <cellStyle name="Notas 4 8 3 3 2" xfId="43596" xr:uid="{00000000-0005-0000-0000-00004FAA0000}"/>
    <cellStyle name="Notas 4 8 3 4" xfId="43597" xr:uid="{00000000-0005-0000-0000-000050AA0000}"/>
    <cellStyle name="Notas 4 8 3 5" xfId="43598" xr:uid="{00000000-0005-0000-0000-000051AA0000}"/>
    <cellStyle name="Notas 4 8 3 6" xfId="43599" xr:uid="{00000000-0005-0000-0000-000052AA0000}"/>
    <cellStyle name="Notas 4 8 3 7" xfId="43600" xr:uid="{00000000-0005-0000-0000-000053AA0000}"/>
    <cellStyle name="Notas 4 8 4" xfId="43601" xr:uid="{00000000-0005-0000-0000-000054AA0000}"/>
    <cellStyle name="Notas 4 8 4 2" xfId="43602" xr:uid="{00000000-0005-0000-0000-000055AA0000}"/>
    <cellStyle name="Notas 4 8 4 2 2" xfId="43603" xr:uid="{00000000-0005-0000-0000-000056AA0000}"/>
    <cellStyle name="Notas 4 8 4 3" xfId="43604" xr:uid="{00000000-0005-0000-0000-000057AA0000}"/>
    <cellStyle name="Notas 4 8 4 4" xfId="43605" xr:uid="{00000000-0005-0000-0000-000058AA0000}"/>
    <cellStyle name="Notas 4 8 4 5" xfId="43606" xr:uid="{00000000-0005-0000-0000-000059AA0000}"/>
    <cellStyle name="Notas 4 8 4 6" xfId="43607" xr:uid="{00000000-0005-0000-0000-00005AAA0000}"/>
    <cellStyle name="Notas 4 8 4 7" xfId="43608" xr:uid="{00000000-0005-0000-0000-00005BAA0000}"/>
    <cellStyle name="Notas 4 8 5" xfId="43609" xr:uid="{00000000-0005-0000-0000-00005CAA0000}"/>
    <cellStyle name="Notas 4 8 5 2" xfId="43610" xr:uid="{00000000-0005-0000-0000-00005DAA0000}"/>
    <cellStyle name="Notas 4 8 5 3" xfId="43611" xr:uid="{00000000-0005-0000-0000-00005EAA0000}"/>
    <cellStyle name="Notas 4 8 5 4" xfId="43612" xr:uid="{00000000-0005-0000-0000-00005FAA0000}"/>
    <cellStyle name="Notas 4 8 5 5" xfId="43613" xr:uid="{00000000-0005-0000-0000-000060AA0000}"/>
    <cellStyle name="Notas 4 8 5 6" xfId="43614" xr:uid="{00000000-0005-0000-0000-000061AA0000}"/>
    <cellStyle name="Notas 4 8 5 7" xfId="43615" xr:uid="{00000000-0005-0000-0000-000062AA0000}"/>
    <cellStyle name="Notas 4 8 6" xfId="43616" xr:uid="{00000000-0005-0000-0000-000063AA0000}"/>
    <cellStyle name="Notas 4 8 6 2" xfId="43617" xr:uid="{00000000-0005-0000-0000-000064AA0000}"/>
    <cellStyle name="Notas 4 8 6 3" xfId="43618" xr:uid="{00000000-0005-0000-0000-000065AA0000}"/>
    <cellStyle name="Notas 4 8 6 4" xfId="43619" xr:uid="{00000000-0005-0000-0000-000066AA0000}"/>
    <cellStyle name="Notas 4 8 6 5" xfId="43620" xr:uid="{00000000-0005-0000-0000-000067AA0000}"/>
    <cellStyle name="Notas 4 8 6 6" xfId="43621" xr:uid="{00000000-0005-0000-0000-000068AA0000}"/>
    <cellStyle name="Notas 4 8 7" xfId="43622" xr:uid="{00000000-0005-0000-0000-000069AA0000}"/>
    <cellStyle name="Notas 4 8 7 2" xfId="43623" xr:uid="{00000000-0005-0000-0000-00006AAA0000}"/>
    <cellStyle name="Notas 4 8 7 3" xfId="43624" xr:uid="{00000000-0005-0000-0000-00006BAA0000}"/>
    <cellStyle name="Notas 4 8 7 4" xfId="43625" xr:uid="{00000000-0005-0000-0000-00006CAA0000}"/>
    <cellStyle name="Notas 4 8 7 5" xfId="43626" xr:uid="{00000000-0005-0000-0000-00006DAA0000}"/>
    <cellStyle name="Notas 4 8 7 6" xfId="43627" xr:uid="{00000000-0005-0000-0000-00006EAA0000}"/>
    <cellStyle name="Notas 4 8 8" xfId="43628" xr:uid="{00000000-0005-0000-0000-00006FAA0000}"/>
    <cellStyle name="Notas 4 8 8 2" xfId="43629" xr:uid="{00000000-0005-0000-0000-000070AA0000}"/>
    <cellStyle name="Notas 4 8 8 3" xfId="43630" xr:uid="{00000000-0005-0000-0000-000071AA0000}"/>
    <cellStyle name="Notas 4 8 8 4" xfId="43631" xr:uid="{00000000-0005-0000-0000-000072AA0000}"/>
    <cellStyle name="Notas 4 8 8 5" xfId="43632" xr:uid="{00000000-0005-0000-0000-000073AA0000}"/>
    <cellStyle name="Notas 4 8 8 6" xfId="43633" xr:uid="{00000000-0005-0000-0000-000074AA0000}"/>
    <cellStyle name="Notas 4 8 9" xfId="43634" xr:uid="{00000000-0005-0000-0000-000075AA0000}"/>
    <cellStyle name="Notas 4 8 9 2" xfId="43635" xr:uid="{00000000-0005-0000-0000-000076AA0000}"/>
    <cellStyle name="Notas 4 8 9 3" xfId="43636" xr:uid="{00000000-0005-0000-0000-000077AA0000}"/>
    <cellStyle name="Notas 4 8 9 4" xfId="43637" xr:uid="{00000000-0005-0000-0000-000078AA0000}"/>
    <cellStyle name="Notas 4 8 9 5" xfId="43638" xr:uid="{00000000-0005-0000-0000-000079AA0000}"/>
    <cellStyle name="Notas 4 8 9 6" xfId="43639" xr:uid="{00000000-0005-0000-0000-00007AAA0000}"/>
    <cellStyle name="Notas 4 9" xfId="43640" xr:uid="{00000000-0005-0000-0000-00007BAA0000}"/>
    <cellStyle name="Notas 4 9 10" xfId="43641" xr:uid="{00000000-0005-0000-0000-00007CAA0000}"/>
    <cellStyle name="Notas 4 9 11" xfId="43642" xr:uid="{00000000-0005-0000-0000-00007DAA0000}"/>
    <cellStyle name="Notas 4 9 12" xfId="43643" xr:uid="{00000000-0005-0000-0000-00007EAA0000}"/>
    <cellStyle name="Notas 4 9 13" xfId="43644" xr:uid="{00000000-0005-0000-0000-00007FAA0000}"/>
    <cellStyle name="Notas 4 9 14" xfId="43645" xr:uid="{00000000-0005-0000-0000-000080AA0000}"/>
    <cellStyle name="Notas 4 9 2" xfId="43646" xr:uid="{00000000-0005-0000-0000-000081AA0000}"/>
    <cellStyle name="Notas 4 9 2 2" xfId="43647" xr:uid="{00000000-0005-0000-0000-000082AA0000}"/>
    <cellStyle name="Notas 4 9 2 2 2" xfId="43648" xr:uid="{00000000-0005-0000-0000-000083AA0000}"/>
    <cellStyle name="Notas 4 9 2 2 3" xfId="43649" xr:uid="{00000000-0005-0000-0000-000084AA0000}"/>
    <cellStyle name="Notas 4 9 2 3" xfId="43650" xr:uid="{00000000-0005-0000-0000-000085AA0000}"/>
    <cellStyle name="Notas 4 9 2 3 2" xfId="43651" xr:uid="{00000000-0005-0000-0000-000086AA0000}"/>
    <cellStyle name="Notas 4 9 2 4" xfId="43652" xr:uid="{00000000-0005-0000-0000-000087AA0000}"/>
    <cellStyle name="Notas 4 9 2 4 2" xfId="43653" xr:uid="{00000000-0005-0000-0000-000088AA0000}"/>
    <cellStyle name="Notas 4 9 2 5" xfId="43654" xr:uid="{00000000-0005-0000-0000-000089AA0000}"/>
    <cellStyle name="Notas 4 9 2 5 2" xfId="43655" xr:uid="{00000000-0005-0000-0000-00008AAA0000}"/>
    <cellStyle name="Notas 4 9 2 6" xfId="43656" xr:uid="{00000000-0005-0000-0000-00008BAA0000}"/>
    <cellStyle name="Notas 4 9 2 6 2" xfId="43657" xr:uid="{00000000-0005-0000-0000-00008CAA0000}"/>
    <cellStyle name="Notas 4 9 2 7" xfId="43658" xr:uid="{00000000-0005-0000-0000-00008DAA0000}"/>
    <cellStyle name="Notas 4 9 3" xfId="43659" xr:uid="{00000000-0005-0000-0000-00008EAA0000}"/>
    <cellStyle name="Notas 4 9 3 2" xfId="43660" xr:uid="{00000000-0005-0000-0000-00008FAA0000}"/>
    <cellStyle name="Notas 4 9 3 2 2" xfId="43661" xr:uid="{00000000-0005-0000-0000-000090AA0000}"/>
    <cellStyle name="Notas 4 9 3 3" xfId="43662" xr:uid="{00000000-0005-0000-0000-000091AA0000}"/>
    <cellStyle name="Notas 4 9 3 3 2" xfId="43663" xr:uid="{00000000-0005-0000-0000-000092AA0000}"/>
    <cellStyle name="Notas 4 9 3 4" xfId="43664" xr:uid="{00000000-0005-0000-0000-000093AA0000}"/>
    <cellStyle name="Notas 4 9 3 5" xfId="43665" xr:uid="{00000000-0005-0000-0000-000094AA0000}"/>
    <cellStyle name="Notas 4 9 3 6" xfId="43666" xr:uid="{00000000-0005-0000-0000-000095AA0000}"/>
    <cellStyle name="Notas 4 9 3 7" xfId="43667" xr:uid="{00000000-0005-0000-0000-000096AA0000}"/>
    <cellStyle name="Notas 4 9 4" xfId="43668" xr:uid="{00000000-0005-0000-0000-000097AA0000}"/>
    <cellStyle name="Notas 4 9 4 2" xfId="43669" xr:uid="{00000000-0005-0000-0000-000098AA0000}"/>
    <cellStyle name="Notas 4 9 4 2 2" xfId="43670" xr:uid="{00000000-0005-0000-0000-000099AA0000}"/>
    <cellStyle name="Notas 4 9 4 3" xfId="43671" xr:uid="{00000000-0005-0000-0000-00009AAA0000}"/>
    <cellStyle name="Notas 4 9 4 3 2" xfId="43672" xr:uid="{00000000-0005-0000-0000-00009BAA0000}"/>
    <cellStyle name="Notas 4 9 4 4" xfId="43673" xr:uid="{00000000-0005-0000-0000-00009CAA0000}"/>
    <cellStyle name="Notas 4 9 4 5" xfId="43674" xr:uid="{00000000-0005-0000-0000-00009DAA0000}"/>
    <cellStyle name="Notas 4 9 4 6" xfId="43675" xr:uid="{00000000-0005-0000-0000-00009EAA0000}"/>
    <cellStyle name="Notas 4 9 4 7" xfId="43676" xr:uid="{00000000-0005-0000-0000-00009FAA0000}"/>
    <cellStyle name="Notas 4 9 5" xfId="43677" xr:uid="{00000000-0005-0000-0000-0000A0AA0000}"/>
    <cellStyle name="Notas 4 9 5 2" xfId="43678" xr:uid="{00000000-0005-0000-0000-0000A1AA0000}"/>
    <cellStyle name="Notas 4 9 5 3" xfId="43679" xr:uid="{00000000-0005-0000-0000-0000A2AA0000}"/>
    <cellStyle name="Notas 4 9 5 4" xfId="43680" xr:uid="{00000000-0005-0000-0000-0000A3AA0000}"/>
    <cellStyle name="Notas 4 9 5 5" xfId="43681" xr:uid="{00000000-0005-0000-0000-0000A4AA0000}"/>
    <cellStyle name="Notas 4 9 5 6" xfId="43682" xr:uid="{00000000-0005-0000-0000-0000A5AA0000}"/>
    <cellStyle name="Notas 4 9 5 7" xfId="43683" xr:uid="{00000000-0005-0000-0000-0000A6AA0000}"/>
    <cellStyle name="Notas 4 9 6" xfId="43684" xr:uid="{00000000-0005-0000-0000-0000A7AA0000}"/>
    <cellStyle name="Notas 4 9 6 2" xfId="43685" xr:uid="{00000000-0005-0000-0000-0000A8AA0000}"/>
    <cellStyle name="Notas 4 9 6 3" xfId="43686" xr:uid="{00000000-0005-0000-0000-0000A9AA0000}"/>
    <cellStyle name="Notas 4 9 6 4" xfId="43687" xr:uid="{00000000-0005-0000-0000-0000AAAA0000}"/>
    <cellStyle name="Notas 4 9 6 5" xfId="43688" xr:uid="{00000000-0005-0000-0000-0000ABAA0000}"/>
    <cellStyle name="Notas 4 9 6 6" xfId="43689" xr:uid="{00000000-0005-0000-0000-0000ACAA0000}"/>
    <cellStyle name="Notas 4 9 7" xfId="43690" xr:uid="{00000000-0005-0000-0000-0000ADAA0000}"/>
    <cellStyle name="Notas 4 9 7 2" xfId="43691" xr:uid="{00000000-0005-0000-0000-0000AEAA0000}"/>
    <cellStyle name="Notas 4 9 7 3" xfId="43692" xr:uid="{00000000-0005-0000-0000-0000AFAA0000}"/>
    <cellStyle name="Notas 4 9 7 4" xfId="43693" xr:uid="{00000000-0005-0000-0000-0000B0AA0000}"/>
    <cellStyle name="Notas 4 9 7 5" xfId="43694" xr:uid="{00000000-0005-0000-0000-0000B1AA0000}"/>
    <cellStyle name="Notas 4 9 7 6" xfId="43695" xr:uid="{00000000-0005-0000-0000-0000B2AA0000}"/>
    <cellStyle name="Notas 4 9 8" xfId="43696" xr:uid="{00000000-0005-0000-0000-0000B3AA0000}"/>
    <cellStyle name="Notas 4 9 8 2" xfId="43697" xr:uid="{00000000-0005-0000-0000-0000B4AA0000}"/>
    <cellStyle name="Notas 4 9 8 3" xfId="43698" xr:uid="{00000000-0005-0000-0000-0000B5AA0000}"/>
    <cellStyle name="Notas 4 9 8 4" xfId="43699" xr:uid="{00000000-0005-0000-0000-0000B6AA0000}"/>
    <cellStyle name="Notas 4 9 8 5" xfId="43700" xr:uid="{00000000-0005-0000-0000-0000B7AA0000}"/>
    <cellStyle name="Notas 4 9 8 6" xfId="43701" xr:uid="{00000000-0005-0000-0000-0000B8AA0000}"/>
    <cellStyle name="Notas 4 9 9" xfId="43702" xr:uid="{00000000-0005-0000-0000-0000B9AA0000}"/>
    <cellStyle name="Notas 4_TRANSF BANCARIAS  SEPT 2009" xfId="43703" xr:uid="{00000000-0005-0000-0000-0000BAAA0000}"/>
    <cellStyle name="Notas 40" xfId="43704" xr:uid="{00000000-0005-0000-0000-0000BBAA0000}"/>
    <cellStyle name="Notas 40 2" xfId="43705" xr:uid="{00000000-0005-0000-0000-0000BCAA0000}"/>
    <cellStyle name="Notas 40 2 2" xfId="43706" xr:uid="{00000000-0005-0000-0000-0000BDAA0000}"/>
    <cellStyle name="Notas 40 2 2 2" xfId="43707" xr:uid="{00000000-0005-0000-0000-0000BEAA0000}"/>
    <cellStyle name="Notas 40 2 3" xfId="43708" xr:uid="{00000000-0005-0000-0000-0000BFAA0000}"/>
    <cellStyle name="Notas 40 2 4" xfId="43709" xr:uid="{00000000-0005-0000-0000-0000C0AA0000}"/>
    <cellStyle name="Notas 40 2 5" xfId="43710" xr:uid="{00000000-0005-0000-0000-0000C1AA0000}"/>
    <cellStyle name="Notas 40 2 6" xfId="43711" xr:uid="{00000000-0005-0000-0000-0000C2AA0000}"/>
    <cellStyle name="Notas 40 3" xfId="43712" xr:uid="{00000000-0005-0000-0000-0000C3AA0000}"/>
    <cellStyle name="Notas 40 3 2" xfId="43713" xr:uid="{00000000-0005-0000-0000-0000C4AA0000}"/>
    <cellStyle name="Notas 40 4" xfId="43714" xr:uid="{00000000-0005-0000-0000-0000C5AA0000}"/>
    <cellStyle name="Notas 40 4 2" xfId="43715" xr:uid="{00000000-0005-0000-0000-0000C6AA0000}"/>
    <cellStyle name="Notas 40 5" xfId="43716" xr:uid="{00000000-0005-0000-0000-0000C7AA0000}"/>
    <cellStyle name="Notas 41" xfId="43717" xr:uid="{00000000-0005-0000-0000-0000C8AA0000}"/>
    <cellStyle name="Notas 41 2" xfId="43718" xr:uid="{00000000-0005-0000-0000-0000C9AA0000}"/>
    <cellStyle name="Notas 41 2 2" xfId="43719" xr:uid="{00000000-0005-0000-0000-0000CAAA0000}"/>
    <cellStyle name="Notas 41 2 2 2" xfId="43720" xr:uid="{00000000-0005-0000-0000-0000CBAA0000}"/>
    <cellStyle name="Notas 41 2 3" xfId="43721" xr:uid="{00000000-0005-0000-0000-0000CCAA0000}"/>
    <cellStyle name="Notas 41 2 4" xfId="43722" xr:uid="{00000000-0005-0000-0000-0000CDAA0000}"/>
    <cellStyle name="Notas 41 2 5" xfId="43723" xr:uid="{00000000-0005-0000-0000-0000CEAA0000}"/>
    <cellStyle name="Notas 41 2 6" xfId="43724" xr:uid="{00000000-0005-0000-0000-0000CFAA0000}"/>
    <cellStyle name="Notas 41 3" xfId="43725" xr:uid="{00000000-0005-0000-0000-0000D0AA0000}"/>
    <cellStyle name="Notas 41 3 2" xfId="43726" xr:uid="{00000000-0005-0000-0000-0000D1AA0000}"/>
    <cellStyle name="Notas 41 4" xfId="43727" xr:uid="{00000000-0005-0000-0000-0000D2AA0000}"/>
    <cellStyle name="Notas 41 4 2" xfId="43728" xr:uid="{00000000-0005-0000-0000-0000D3AA0000}"/>
    <cellStyle name="Notas 41 5" xfId="43729" xr:uid="{00000000-0005-0000-0000-0000D4AA0000}"/>
    <cellStyle name="Notas 42" xfId="43730" xr:uid="{00000000-0005-0000-0000-0000D5AA0000}"/>
    <cellStyle name="Notas 42 2" xfId="43731" xr:uid="{00000000-0005-0000-0000-0000D6AA0000}"/>
    <cellStyle name="Notas 42 2 2" xfId="43732" xr:uid="{00000000-0005-0000-0000-0000D7AA0000}"/>
    <cellStyle name="Notas 42 2 2 2" xfId="43733" xr:uid="{00000000-0005-0000-0000-0000D8AA0000}"/>
    <cellStyle name="Notas 42 2 3" xfId="43734" xr:uid="{00000000-0005-0000-0000-0000D9AA0000}"/>
    <cellStyle name="Notas 42 2 4" xfId="43735" xr:uid="{00000000-0005-0000-0000-0000DAAA0000}"/>
    <cellStyle name="Notas 42 2 5" xfId="43736" xr:uid="{00000000-0005-0000-0000-0000DBAA0000}"/>
    <cellStyle name="Notas 42 2 6" xfId="43737" xr:uid="{00000000-0005-0000-0000-0000DCAA0000}"/>
    <cellStyle name="Notas 42 3" xfId="43738" xr:uid="{00000000-0005-0000-0000-0000DDAA0000}"/>
    <cellStyle name="Notas 42 3 2" xfId="43739" xr:uid="{00000000-0005-0000-0000-0000DEAA0000}"/>
    <cellStyle name="Notas 42 4" xfId="43740" xr:uid="{00000000-0005-0000-0000-0000DFAA0000}"/>
    <cellStyle name="Notas 42 4 2" xfId="43741" xr:uid="{00000000-0005-0000-0000-0000E0AA0000}"/>
    <cellStyle name="Notas 42 5" xfId="43742" xr:uid="{00000000-0005-0000-0000-0000E1AA0000}"/>
    <cellStyle name="Notas 43" xfId="43743" xr:uid="{00000000-0005-0000-0000-0000E2AA0000}"/>
    <cellStyle name="Notas 43 2" xfId="43744" xr:uid="{00000000-0005-0000-0000-0000E3AA0000}"/>
    <cellStyle name="Notas 43 2 2" xfId="43745" xr:uid="{00000000-0005-0000-0000-0000E4AA0000}"/>
    <cellStyle name="Notas 43 2 2 2" xfId="43746" xr:uid="{00000000-0005-0000-0000-0000E5AA0000}"/>
    <cellStyle name="Notas 43 2 3" xfId="43747" xr:uid="{00000000-0005-0000-0000-0000E6AA0000}"/>
    <cellStyle name="Notas 43 2 4" xfId="43748" xr:uid="{00000000-0005-0000-0000-0000E7AA0000}"/>
    <cellStyle name="Notas 43 2 5" xfId="43749" xr:uid="{00000000-0005-0000-0000-0000E8AA0000}"/>
    <cellStyle name="Notas 43 2 6" xfId="43750" xr:uid="{00000000-0005-0000-0000-0000E9AA0000}"/>
    <cellStyle name="Notas 43 3" xfId="43751" xr:uid="{00000000-0005-0000-0000-0000EAAA0000}"/>
    <cellStyle name="Notas 43 3 2" xfId="43752" xr:uid="{00000000-0005-0000-0000-0000EBAA0000}"/>
    <cellStyle name="Notas 43 4" xfId="43753" xr:uid="{00000000-0005-0000-0000-0000ECAA0000}"/>
    <cellStyle name="Notas 43 4 2" xfId="43754" xr:uid="{00000000-0005-0000-0000-0000EDAA0000}"/>
    <cellStyle name="Notas 43 5" xfId="43755" xr:uid="{00000000-0005-0000-0000-0000EEAA0000}"/>
    <cellStyle name="Notas 44" xfId="43756" xr:uid="{00000000-0005-0000-0000-0000EFAA0000}"/>
    <cellStyle name="Notas 44 2" xfId="43757" xr:uid="{00000000-0005-0000-0000-0000F0AA0000}"/>
    <cellStyle name="Notas 44 2 2" xfId="43758" xr:uid="{00000000-0005-0000-0000-0000F1AA0000}"/>
    <cellStyle name="Notas 44 2 2 2" xfId="43759" xr:uid="{00000000-0005-0000-0000-0000F2AA0000}"/>
    <cellStyle name="Notas 44 2 3" xfId="43760" xr:uid="{00000000-0005-0000-0000-0000F3AA0000}"/>
    <cellStyle name="Notas 44 2 4" xfId="43761" xr:uid="{00000000-0005-0000-0000-0000F4AA0000}"/>
    <cellStyle name="Notas 44 2 5" xfId="43762" xr:uid="{00000000-0005-0000-0000-0000F5AA0000}"/>
    <cellStyle name="Notas 44 2 6" xfId="43763" xr:uid="{00000000-0005-0000-0000-0000F6AA0000}"/>
    <cellStyle name="Notas 44 3" xfId="43764" xr:uid="{00000000-0005-0000-0000-0000F7AA0000}"/>
    <cellStyle name="Notas 44 3 2" xfId="43765" xr:uid="{00000000-0005-0000-0000-0000F8AA0000}"/>
    <cellStyle name="Notas 44 4" xfId="43766" xr:uid="{00000000-0005-0000-0000-0000F9AA0000}"/>
    <cellStyle name="Notas 44 4 2" xfId="43767" xr:uid="{00000000-0005-0000-0000-0000FAAA0000}"/>
    <cellStyle name="Notas 44 5" xfId="43768" xr:uid="{00000000-0005-0000-0000-0000FBAA0000}"/>
    <cellStyle name="Notas 45" xfId="43769" xr:uid="{00000000-0005-0000-0000-0000FCAA0000}"/>
    <cellStyle name="Notas 45 2" xfId="43770" xr:uid="{00000000-0005-0000-0000-0000FDAA0000}"/>
    <cellStyle name="Notas 45 2 2" xfId="43771" xr:uid="{00000000-0005-0000-0000-0000FEAA0000}"/>
    <cellStyle name="Notas 45 2 2 2" xfId="43772" xr:uid="{00000000-0005-0000-0000-0000FFAA0000}"/>
    <cellStyle name="Notas 45 2 3" xfId="43773" xr:uid="{00000000-0005-0000-0000-000000AB0000}"/>
    <cellStyle name="Notas 45 2 4" xfId="43774" xr:uid="{00000000-0005-0000-0000-000001AB0000}"/>
    <cellStyle name="Notas 45 2 5" xfId="43775" xr:uid="{00000000-0005-0000-0000-000002AB0000}"/>
    <cellStyle name="Notas 45 2 6" xfId="43776" xr:uid="{00000000-0005-0000-0000-000003AB0000}"/>
    <cellStyle name="Notas 45 3" xfId="43777" xr:uid="{00000000-0005-0000-0000-000004AB0000}"/>
    <cellStyle name="Notas 45 3 2" xfId="43778" xr:uid="{00000000-0005-0000-0000-000005AB0000}"/>
    <cellStyle name="Notas 45 4" xfId="43779" xr:uid="{00000000-0005-0000-0000-000006AB0000}"/>
    <cellStyle name="Notas 45 4 2" xfId="43780" xr:uid="{00000000-0005-0000-0000-000007AB0000}"/>
    <cellStyle name="Notas 45 5" xfId="43781" xr:uid="{00000000-0005-0000-0000-000008AB0000}"/>
    <cellStyle name="Notas 46" xfId="43782" xr:uid="{00000000-0005-0000-0000-000009AB0000}"/>
    <cellStyle name="Notas 46 2" xfId="43783" xr:uid="{00000000-0005-0000-0000-00000AAB0000}"/>
    <cellStyle name="Notas 46 2 2" xfId="43784" xr:uid="{00000000-0005-0000-0000-00000BAB0000}"/>
    <cellStyle name="Notas 46 2 2 2" xfId="43785" xr:uid="{00000000-0005-0000-0000-00000CAB0000}"/>
    <cellStyle name="Notas 46 2 3" xfId="43786" xr:uid="{00000000-0005-0000-0000-00000DAB0000}"/>
    <cellStyle name="Notas 46 2 4" xfId="43787" xr:uid="{00000000-0005-0000-0000-00000EAB0000}"/>
    <cellStyle name="Notas 46 2 5" xfId="43788" xr:uid="{00000000-0005-0000-0000-00000FAB0000}"/>
    <cellStyle name="Notas 46 2 6" xfId="43789" xr:uid="{00000000-0005-0000-0000-000010AB0000}"/>
    <cellStyle name="Notas 46 3" xfId="43790" xr:uid="{00000000-0005-0000-0000-000011AB0000}"/>
    <cellStyle name="Notas 46 3 2" xfId="43791" xr:uid="{00000000-0005-0000-0000-000012AB0000}"/>
    <cellStyle name="Notas 46 4" xfId="43792" xr:uid="{00000000-0005-0000-0000-000013AB0000}"/>
    <cellStyle name="Notas 46 4 2" xfId="43793" xr:uid="{00000000-0005-0000-0000-000014AB0000}"/>
    <cellStyle name="Notas 46 5" xfId="43794" xr:uid="{00000000-0005-0000-0000-000015AB0000}"/>
    <cellStyle name="Notas 47" xfId="43795" xr:uid="{00000000-0005-0000-0000-000016AB0000}"/>
    <cellStyle name="Notas 47 2" xfId="43796" xr:uid="{00000000-0005-0000-0000-000017AB0000}"/>
    <cellStyle name="Notas 47 2 2" xfId="43797" xr:uid="{00000000-0005-0000-0000-000018AB0000}"/>
    <cellStyle name="Notas 47 2 2 2" xfId="43798" xr:uid="{00000000-0005-0000-0000-000019AB0000}"/>
    <cellStyle name="Notas 47 2 3" xfId="43799" xr:uid="{00000000-0005-0000-0000-00001AAB0000}"/>
    <cellStyle name="Notas 47 2 4" xfId="43800" xr:uid="{00000000-0005-0000-0000-00001BAB0000}"/>
    <cellStyle name="Notas 47 2 5" xfId="43801" xr:uid="{00000000-0005-0000-0000-00001CAB0000}"/>
    <cellStyle name="Notas 47 2 6" xfId="43802" xr:uid="{00000000-0005-0000-0000-00001DAB0000}"/>
    <cellStyle name="Notas 47 3" xfId="43803" xr:uid="{00000000-0005-0000-0000-00001EAB0000}"/>
    <cellStyle name="Notas 47 3 2" xfId="43804" xr:uid="{00000000-0005-0000-0000-00001FAB0000}"/>
    <cellStyle name="Notas 47 4" xfId="43805" xr:uid="{00000000-0005-0000-0000-000020AB0000}"/>
    <cellStyle name="Notas 47 4 2" xfId="43806" xr:uid="{00000000-0005-0000-0000-000021AB0000}"/>
    <cellStyle name="Notas 47 5" xfId="43807" xr:uid="{00000000-0005-0000-0000-000022AB0000}"/>
    <cellStyle name="Notas 48" xfId="43808" xr:uid="{00000000-0005-0000-0000-000023AB0000}"/>
    <cellStyle name="Notas 48 2" xfId="43809" xr:uid="{00000000-0005-0000-0000-000024AB0000}"/>
    <cellStyle name="Notas 48 2 2" xfId="43810" xr:uid="{00000000-0005-0000-0000-000025AB0000}"/>
    <cellStyle name="Notas 48 2 2 2" xfId="43811" xr:uid="{00000000-0005-0000-0000-000026AB0000}"/>
    <cellStyle name="Notas 48 2 3" xfId="43812" xr:uid="{00000000-0005-0000-0000-000027AB0000}"/>
    <cellStyle name="Notas 48 2 4" xfId="43813" xr:uid="{00000000-0005-0000-0000-000028AB0000}"/>
    <cellStyle name="Notas 48 2 5" xfId="43814" xr:uid="{00000000-0005-0000-0000-000029AB0000}"/>
    <cellStyle name="Notas 48 2 6" xfId="43815" xr:uid="{00000000-0005-0000-0000-00002AAB0000}"/>
    <cellStyle name="Notas 48 3" xfId="43816" xr:uid="{00000000-0005-0000-0000-00002BAB0000}"/>
    <cellStyle name="Notas 48 3 2" xfId="43817" xr:uid="{00000000-0005-0000-0000-00002CAB0000}"/>
    <cellStyle name="Notas 48 4" xfId="43818" xr:uid="{00000000-0005-0000-0000-00002DAB0000}"/>
    <cellStyle name="Notas 48 4 2" xfId="43819" xr:uid="{00000000-0005-0000-0000-00002EAB0000}"/>
    <cellStyle name="Notas 48 5" xfId="43820" xr:uid="{00000000-0005-0000-0000-00002FAB0000}"/>
    <cellStyle name="Notas 49" xfId="43821" xr:uid="{00000000-0005-0000-0000-000030AB0000}"/>
    <cellStyle name="Notas 49 2" xfId="43822" xr:uid="{00000000-0005-0000-0000-000031AB0000}"/>
    <cellStyle name="Notas 49 2 2" xfId="43823" xr:uid="{00000000-0005-0000-0000-000032AB0000}"/>
    <cellStyle name="Notas 49 2 2 2" xfId="43824" xr:uid="{00000000-0005-0000-0000-000033AB0000}"/>
    <cellStyle name="Notas 49 2 3" xfId="43825" xr:uid="{00000000-0005-0000-0000-000034AB0000}"/>
    <cellStyle name="Notas 49 2 4" xfId="43826" xr:uid="{00000000-0005-0000-0000-000035AB0000}"/>
    <cellStyle name="Notas 49 2 5" xfId="43827" xr:uid="{00000000-0005-0000-0000-000036AB0000}"/>
    <cellStyle name="Notas 49 2 6" xfId="43828" xr:uid="{00000000-0005-0000-0000-000037AB0000}"/>
    <cellStyle name="Notas 49 3" xfId="43829" xr:uid="{00000000-0005-0000-0000-000038AB0000}"/>
    <cellStyle name="Notas 49 3 2" xfId="43830" xr:uid="{00000000-0005-0000-0000-000039AB0000}"/>
    <cellStyle name="Notas 49 4" xfId="43831" xr:uid="{00000000-0005-0000-0000-00003AAB0000}"/>
    <cellStyle name="Notas 49 4 2" xfId="43832" xr:uid="{00000000-0005-0000-0000-00003BAB0000}"/>
    <cellStyle name="Notas 49 5" xfId="43833" xr:uid="{00000000-0005-0000-0000-00003CAB0000}"/>
    <cellStyle name="Notas 5" xfId="43834" xr:uid="{00000000-0005-0000-0000-00003DAB0000}"/>
    <cellStyle name="Notas 5 10" xfId="43835" xr:uid="{00000000-0005-0000-0000-00003EAB0000}"/>
    <cellStyle name="Notas 5 10 2" xfId="43836" xr:uid="{00000000-0005-0000-0000-00003FAB0000}"/>
    <cellStyle name="Notas 5 10 2 2" xfId="43837" xr:uid="{00000000-0005-0000-0000-000040AB0000}"/>
    <cellStyle name="Notas 5 10 2 2 2" xfId="43838" xr:uid="{00000000-0005-0000-0000-000041AB0000}"/>
    <cellStyle name="Notas 5 10 2 3" xfId="43839" xr:uid="{00000000-0005-0000-0000-000042AB0000}"/>
    <cellStyle name="Notas 5 10 2 4" xfId="43840" xr:uid="{00000000-0005-0000-0000-000043AB0000}"/>
    <cellStyle name="Notas 5 10 2 5" xfId="43841" xr:uid="{00000000-0005-0000-0000-000044AB0000}"/>
    <cellStyle name="Notas 5 10 2 6" xfId="43842" xr:uid="{00000000-0005-0000-0000-000045AB0000}"/>
    <cellStyle name="Notas 5 10 2 7" xfId="43843" xr:uid="{00000000-0005-0000-0000-000046AB0000}"/>
    <cellStyle name="Notas 5 10 3" xfId="43844" xr:uid="{00000000-0005-0000-0000-000047AB0000}"/>
    <cellStyle name="Notas 5 10 3 2" xfId="43845" xr:uid="{00000000-0005-0000-0000-000048AB0000}"/>
    <cellStyle name="Notas 5 10 3 3" xfId="43846" xr:uid="{00000000-0005-0000-0000-000049AB0000}"/>
    <cellStyle name="Notas 5 10 4" xfId="43847" xr:uid="{00000000-0005-0000-0000-00004AAB0000}"/>
    <cellStyle name="Notas 5 10 4 2" xfId="43848" xr:uid="{00000000-0005-0000-0000-00004BAB0000}"/>
    <cellStyle name="Notas 5 10 4 3" xfId="43849" xr:uid="{00000000-0005-0000-0000-00004CAB0000}"/>
    <cellStyle name="Notas 5 10 5" xfId="43850" xr:uid="{00000000-0005-0000-0000-00004DAB0000}"/>
    <cellStyle name="Notas 5 10 5 2" xfId="43851" xr:uid="{00000000-0005-0000-0000-00004EAB0000}"/>
    <cellStyle name="Notas 5 10 6" xfId="43852" xr:uid="{00000000-0005-0000-0000-00004FAB0000}"/>
    <cellStyle name="Notas 5 10 7" xfId="43853" xr:uid="{00000000-0005-0000-0000-000050AB0000}"/>
    <cellStyle name="Notas 5 11" xfId="43854" xr:uid="{00000000-0005-0000-0000-000051AB0000}"/>
    <cellStyle name="Notas 5 11 2" xfId="43855" xr:uid="{00000000-0005-0000-0000-000052AB0000}"/>
    <cellStyle name="Notas 5 11 2 2" xfId="43856" xr:uid="{00000000-0005-0000-0000-000053AB0000}"/>
    <cellStyle name="Notas 5 11 2 2 2" xfId="43857" xr:uid="{00000000-0005-0000-0000-000054AB0000}"/>
    <cellStyle name="Notas 5 11 2 3" xfId="43858" xr:uid="{00000000-0005-0000-0000-000055AB0000}"/>
    <cellStyle name="Notas 5 11 2 4" xfId="43859" xr:uid="{00000000-0005-0000-0000-000056AB0000}"/>
    <cellStyle name="Notas 5 11 2 5" xfId="43860" xr:uid="{00000000-0005-0000-0000-000057AB0000}"/>
    <cellStyle name="Notas 5 11 2 6" xfId="43861" xr:uid="{00000000-0005-0000-0000-000058AB0000}"/>
    <cellStyle name="Notas 5 11 2 7" xfId="43862" xr:uid="{00000000-0005-0000-0000-000059AB0000}"/>
    <cellStyle name="Notas 5 11 3" xfId="43863" xr:uid="{00000000-0005-0000-0000-00005AAB0000}"/>
    <cellStyle name="Notas 5 11 3 2" xfId="43864" xr:uid="{00000000-0005-0000-0000-00005BAB0000}"/>
    <cellStyle name="Notas 5 11 3 3" xfId="43865" xr:uid="{00000000-0005-0000-0000-00005CAB0000}"/>
    <cellStyle name="Notas 5 11 4" xfId="43866" xr:uid="{00000000-0005-0000-0000-00005DAB0000}"/>
    <cellStyle name="Notas 5 11 4 2" xfId="43867" xr:uid="{00000000-0005-0000-0000-00005EAB0000}"/>
    <cellStyle name="Notas 5 11 4 3" xfId="43868" xr:uid="{00000000-0005-0000-0000-00005FAB0000}"/>
    <cellStyle name="Notas 5 11 5" xfId="43869" xr:uid="{00000000-0005-0000-0000-000060AB0000}"/>
    <cellStyle name="Notas 5 11 5 2" xfId="43870" xr:uid="{00000000-0005-0000-0000-000061AB0000}"/>
    <cellStyle name="Notas 5 11 6" xfId="43871" xr:uid="{00000000-0005-0000-0000-000062AB0000}"/>
    <cellStyle name="Notas 5 11 7" xfId="43872" xr:uid="{00000000-0005-0000-0000-000063AB0000}"/>
    <cellStyle name="Notas 5 12" xfId="43873" xr:uid="{00000000-0005-0000-0000-000064AB0000}"/>
    <cellStyle name="Notas 5 12 2" xfId="43874" xr:uid="{00000000-0005-0000-0000-000065AB0000}"/>
    <cellStyle name="Notas 5 12 2 2" xfId="43875" xr:uid="{00000000-0005-0000-0000-000066AB0000}"/>
    <cellStyle name="Notas 5 12 2 2 2" xfId="43876" xr:uid="{00000000-0005-0000-0000-000067AB0000}"/>
    <cellStyle name="Notas 5 12 2 3" xfId="43877" xr:uid="{00000000-0005-0000-0000-000068AB0000}"/>
    <cellStyle name="Notas 5 12 2 4" xfId="43878" xr:uid="{00000000-0005-0000-0000-000069AB0000}"/>
    <cellStyle name="Notas 5 12 2 5" xfId="43879" xr:uid="{00000000-0005-0000-0000-00006AAB0000}"/>
    <cellStyle name="Notas 5 12 2 6" xfId="43880" xr:uid="{00000000-0005-0000-0000-00006BAB0000}"/>
    <cellStyle name="Notas 5 12 2 7" xfId="43881" xr:uid="{00000000-0005-0000-0000-00006CAB0000}"/>
    <cellStyle name="Notas 5 12 3" xfId="43882" xr:uid="{00000000-0005-0000-0000-00006DAB0000}"/>
    <cellStyle name="Notas 5 12 3 2" xfId="43883" xr:uid="{00000000-0005-0000-0000-00006EAB0000}"/>
    <cellStyle name="Notas 5 12 3 3" xfId="43884" xr:uid="{00000000-0005-0000-0000-00006FAB0000}"/>
    <cellStyle name="Notas 5 12 4" xfId="43885" xr:uid="{00000000-0005-0000-0000-000070AB0000}"/>
    <cellStyle name="Notas 5 12 4 2" xfId="43886" xr:uid="{00000000-0005-0000-0000-000071AB0000}"/>
    <cellStyle name="Notas 5 12 4 3" xfId="43887" xr:uid="{00000000-0005-0000-0000-000072AB0000}"/>
    <cellStyle name="Notas 5 12 5" xfId="43888" xr:uid="{00000000-0005-0000-0000-000073AB0000}"/>
    <cellStyle name="Notas 5 12 5 2" xfId="43889" xr:uid="{00000000-0005-0000-0000-000074AB0000}"/>
    <cellStyle name="Notas 5 12 6" xfId="43890" xr:uid="{00000000-0005-0000-0000-000075AB0000}"/>
    <cellStyle name="Notas 5 12 7" xfId="43891" xr:uid="{00000000-0005-0000-0000-000076AB0000}"/>
    <cellStyle name="Notas 5 13" xfId="43892" xr:uid="{00000000-0005-0000-0000-000077AB0000}"/>
    <cellStyle name="Notas 5 13 2" xfId="43893" xr:uid="{00000000-0005-0000-0000-000078AB0000}"/>
    <cellStyle name="Notas 5 13 2 2" xfId="43894" xr:uid="{00000000-0005-0000-0000-000079AB0000}"/>
    <cellStyle name="Notas 5 13 2 2 2" xfId="43895" xr:uid="{00000000-0005-0000-0000-00007AAB0000}"/>
    <cellStyle name="Notas 5 13 2 3" xfId="43896" xr:uid="{00000000-0005-0000-0000-00007BAB0000}"/>
    <cellStyle name="Notas 5 13 2 4" xfId="43897" xr:uid="{00000000-0005-0000-0000-00007CAB0000}"/>
    <cellStyle name="Notas 5 13 2 5" xfId="43898" xr:uid="{00000000-0005-0000-0000-00007DAB0000}"/>
    <cellStyle name="Notas 5 13 2 6" xfId="43899" xr:uid="{00000000-0005-0000-0000-00007EAB0000}"/>
    <cellStyle name="Notas 5 13 2 7" xfId="43900" xr:uid="{00000000-0005-0000-0000-00007FAB0000}"/>
    <cellStyle name="Notas 5 13 3" xfId="43901" xr:uid="{00000000-0005-0000-0000-000080AB0000}"/>
    <cellStyle name="Notas 5 13 3 2" xfId="43902" xr:uid="{00000000-0005-0000-0000-000081AB0000}"/>
    <cellStyle name="Notas 5 13 3 3" xfId="43903" xr:uid="{00000000-0005-0000-0000-000082AB0000}"/>
    <cellStyle name="Notas 5 13 4" xfId="43904" xr:uid="{00000000-0005-0000-0000-000083AB0000}"/>
    <cellStyle name="Notas 5 13 4 2" xfId="43905" xr:uid="{00000000-0005-0000-0000-000084AB0000}"/>
    <cellStyle name="Notas 5 13 4 3" xfId="43906" xr:uid="{00000000-0005-0000-0000-000085AB0000}"/>
    <cellStyle name="Notas 5 13 5" xfId="43907" xr:uid="{00000000-0005-0000-0000-000086AB0000}"/>
    <cellStyle name="Notas 5 13 5 2" xfId="43908" xr:uid="{00000000-0005-0000-0000-000087AB0000}"/>
    <cellStyle name="Notas 5 13 6" xfId="43909" xr:uid="{00000000-0005-0000-0000-000088AB0000}"/>
    <cellStyle name="Notas 5 13 7" xfId="43910" xr:uid="{00000000-0005-0000-0000-000089AB0000}"/>
    <cellStyle name="Notas 5 14" xfId="43911" xr:uid="{00000000-0005-0000-0000-00008AAB0000}"/>
    <cellStyle name="Notas 5 14 2" xfId="43912" xr:uid="{00000000-0005-0000-0000-00008BAB0000}"/>
    <cellStyle name="Notas 5 14 2 2" xfId="43913" xr:uid="{00000000-0005-0000-0000-00008CAB0000}"/>
    <cellStyle name="Notas 5 14 2 2 2" xfId="43914" xr:uid="{00000000-0005-0000-0000-00008DAB0000}"/>
    <cellStyle name="Notas 5 14 2 3" xfId="43915" xr:uid="{00000000-0005-0000-0000-00008EAB0000}"/>
    <cellStyle name="Notas 5 14 2 4" xfId="43916" xr:uid="{00000000-0005-0000-0000-00008FAB0000}"/>
    <cellStyle name="Notas 5 14 2 5" xfId="43917" xr:uid="{00000000-0005-0000-0000-000090AB0000}"/>
    <cellStyle name="Notas 5 14 2 6" xfId="43918" xr:uid="{00000000-0005-0000-0000-000091AB0000}"/>
    <cellStyle name="Notas 5 14 2 7" xfId="43919" xr:uid="{00000000-0005-0000-0000-000092AB0000}"/>
    <cellStyle name="Notas 5 14 3" xfId="43920" xr:uid="{00000000-0005-0000-0000-000093AB0000}"/>
    <cellStyle name="Notas 5 14 3 2" xfId="43921" xr:uid="{00000000-0005-0000-0000-000094AB0000}"/>
    <cellStyle name="Notas 5 14 3 3" xfId="43922" xr:uid="{00000000-0005-0000-0000-000095AB0000}"/>
    <cellStyle name="Notas 5 14 4" xfId="43923" xr:uid="{00000000-0005-0000-0000-000096AB0000}"/>
    <cellStyle name="Notas 5 14 4 2" xfId="43924" xr:uid="{00000000-0005-0000-0000-000097AB0000}"/>
    <cellStyle name="Notas 5 14 4 3" xfId="43925" xr:uid="{00000000-0005-0000-0000-000098AB0000}"/>
    <cellStyle name="Notas 5 14 5" xfId="43926" xr:uid="{00000000-0005-0000-0000-000099AB0000}"/>
    <cellStyle name="Notas 5 14 5 2" xfId="43927" xr:uid="{00000000-0005-0000-0000-00009AAB0000}"/>
    <cellStyle name="Notas 5 14 6" xfId="43928" xr:uid="{00000000-0005-0000-0000-00009BAB0000}"/>
    <cellStyle name="Notas 5 14 7" xfId="43929" xr:uid="{00000000-0005-0000-0000-00009CAB0000}"/>
    <cellStyle name="Notas 5 15" xfId="43930" xr:uid="{00000000-0005-0000-0000-00009DAB0000}"/>
    <cellStyle name="Notas 5 15 2" xfId="43931" xr:uid="{00000000-0005-0000-0000-00009EAB0000}"/>
    <cellStyle name="Notas 5 15 2 2" xfId="43932" xr:uid="{00000000-0005-0000-0000-00009FAB0000}"/>
    <cellStyle name="Notas 5 15 2 2 2" xfId="43933" xr:uid="{00000000-0005-0000-0000-0000A0AB0000}"/>
    <cellStyle name="Notas 5 15 2 3" xfId="43934" xr:uid="{00000000-0005-0000-0000-0000A1AB0000}"/>
    <cellStyle name="Notas 5 15 2 4" xfId="43935" xr:uid="{00000000-0005-0000-0000-0000A2AB0000}"/>
    <cellStyle name="Notas 5 15 2 5" xfId="43936" xr:uid="{00000000-0005-0000-0000-0000A3AB0000}"/>
    <cellStyle name="Notas 5 15 2 6" xfId="43937" xr:uid="{00000000-0005-0000-0000-0000A4AB0000}"/>
    <cellStyle name="Notas 5 15 3" xfId="43938" xr:uid="{00000000-0005-0000-0000-0000A5AB0000}"/>
    <cellStyle name="Notas 5 15 3 2" xfId="43939" xr:uid="{00000000-0005-0000-0000-0000A6AB0000}"/>
    <cellStyle name="Notas 5 15 4" xfId="43940" xr:uid="{00000000-0005-0000-0000-0000A7AB0000}"/>
    <cellStyle name="Notas 5 15 4 2" xfId="43941" xr:uid="{00000000-0005-0000-0000-0000A8AB0000}"/>
    <cellStyle name="Notas 5 15 5" xfId="43942" xr:uid="{00000000-0005-0000-0000-0000A9AB0000}"/>
    <cellStyle name="Notas 5 15 6" xfId="43943" xr:uid="{00000000-0005-0000-0000-0000AAAB0000}"/>
    <cellStyle name="Notas 5 16" xfId="43944" xr:uid="{00000000-0005-0000-0000-0000ABAB0000}"/>
    <cellStyle name="Notas 5 16 2" xfId="43945" xr:uid="{00000000-0005-0000-0000-0000ACAB0000}"/>
    <cellStyle name="Notas 5 16 2 2" xfId="43946" xr:uid="{00000000-0005-0000-0000-0000ADAB0000}"/>
    <cellStyle name="Notas 5 16 2 2 2" xfId="43947" xr:uid="{00000000-0005-0000-0000-0000AEAB0000}"/>
    <cellStyle name="Notas 5 16 2 3" xfId="43948" xr:uid="{00000000-0005-0000-0000-0000AFAB0000}"/>
    <cellStyle name="Notas 5 16 2 4" xfId="43949" xr:uid="{00000000-0005-0000-0000-0000B0AB0000}"/>
    <cellStyle name="Notas 5 16 2 5" xfId="43950" xr:uid="{00000000-0005-0000-0000-0000B1AB0000}"/>
    <cellStyle name="Notas 5 16 2 6" xfId="43951" xr:uid="{00000000-0005-0000-0000-0000B2AB0000}"/>
    <cellStyle name="Notas 5 16 3" xfId="43952" xr:uid="{00000000-0005-0000-0000-0000B3AB0000}"/>
    <cellStyle name="Notas 5 16 3 2" xfId="43953" xr:uid="{00000000-0005-0000-0000-0000B4AB0000}"/>
    <cellStyle name="Notas 5 16 4" xfId="43954" xr:uid="{00000000-0005-0000-0000-0000B5AB0000}"/>
    <cellStyle name="Notas 5 16 4 2" xfId="43955" xr:uid="{00000000-0005-0000-0000-0000B6AB0000}"/>
    <cellStyle name="Notas 5 16 5" xfId="43956" xr:uid="{00000000-0005-0000-0000-0000B7AB0000}"/>
    <cellStyle name="Notas 5 16 6" xfId="43957" xr:uid="{00000000-0005-0000-0000-0000B8AB0000}"/>
    <cellStyle name="Notas 5 17" xfId="43958" xr:uid="{00000000-0005-0000-0000-0000B9AB0000}"/>
    <cellStyle name="Notas 5 17 2" xfId="43959" xr:uid="{00000000-0005-0000-0000-0000BAAB0000}"/>
    <cellStyle name="Notas 5 17 2 2" xfId="43960" xr:uid="{00000000-0005-0000-0000-0000BBAB0000}"/>
    <cellStyle name="Notas 5 17 2 2 2" xfId="43961" xr:uid="{00000000-0005-0000-0000-0000BCAB0000}"/>
    <cellStyle name="Notas 5 17 2 3" xfId="43962" xr:uid="{00000000-0005-0000-0000-0000BDAB0000}"/>
    <cellStyle name="Notas 5 17 2 4" xfId="43963" xr:uid="{00000000-0005-0000-0000-0000BEAB0000}"/>
    <cellStyle name="Notas 5 17 2 5" xfId="43964" xr:uid="{00000000-0005-0000-0000-0000BFAB0000}"/>
    <cellStyle name="Notas 5 17 2 6" xfId="43965" xr:uid="{00000000-0005-0000-0000-0000C0AB0000}"/>
    <cellStyle name="Notas 5 17 3" xfId="43966" xr:uid="{00000000-0005-0000-0000-0000C1AB0000}"/>
    <cellStyle name="Notas 5 17 3 2" xfId="43967" xr:uid="{00000000-0005-0000-0000-0000C2AB0000}"/>
    <cellStyle name="Notas 5 17 4" xfId="43968" xr:uid="{00000000-0005-0000-0000-0000C3AB0000}"/>
    <cellStyle name="Notas 5 17 4 2" xfId="43969" xr:uid="{00000000-0005-0000-0000-0000C4AB0000}"/>
    <cellStyle name="Notas 5 17 5" xfId="43970" xr:uid="{00000000-0005-0000-0000-0000C5AB0000}"/>
    <cellStyle name="Notas 5 17 6" xfId="43971" xr:uid="{00000000-0005-0000-0000-0000C6AB0000}"/>
    <cellStyle name="Notas 5 18" xfId="43972" xr:uid="{00000000-0005-0000-0000-0000C7AB0000}"/>
    <cellStyle name="Notas 5 18 2" xfId="43973" xr:uid="{00000000-0005-0000-0000-0000C8AB0000}"/>
    <cellStyle name="Notas 5 18 2 2" xfId="43974" xr:uid="{00000000-0005-0000-0000-0000C9AB0000}"/>
    <cellStyle name="Notas 5 18 2 2 2" xfId="43975" xr:uid="{00000000-0005-0000-0000-0000CAAB0000}"/>
    <cellStyle name="Notas 5 18 2 3" xfId="43976" xr:uid="{00000000-0005-0000-0000-0000CBAB0000}"/>
    <cellStyle name="Notas 5 18 2 4" xfId="43977" xr:uid="{00000000-0005-0000-0000-0000CCAB0000}"/>
    <cellStyle name="Notas 5 18 2 5" xfId="43978" xr:uid="{00000000-0005-0000-0000-0000CDAB0000}"/>
    <cellStyle name="Notas 5 18 2 6" xfId="43979" xr:uid="{00000000-0005-0000-0000-0000CEAB0000}"/>
    <cellStyle name="Notas 5 18 3" xfId="43980" xr:uid="{00000000-0005-0000-0000-0000CFAB0000}"/>
    <cellStyle name="Notas 5 18 3 2" xfId="43981" xr:uid="{00000000-0005-0000-0000-0000D0AB0000}"/>
    <cellStyle name="Notas 5 18 4" xfId="43982" xr:uid="{00000000-0005-0000-0000-0000D1AB0000}"/>
    <cellStyle name="Notas 5 18 4 2" xfId="43983" xr:uid="{00000000-0005-0000-0000-0000D2AB0000}"/>
    <cellStyle name="Notas 5 18 5" xfId="43984" xr:uid="{00000000-0005-0000-0000-0000D3AB0000}"/>
    <cellStyle name="Notas 5 18 6" xfId="43985" xr:uid="{00000000-0005-0000-0000-0000D4AB0000}"/>
    <cellStyle name="Notas 5 19" xfId="43986" xr:uid="{00000000-0005-0000-0000-0000D5AB0000}"/>
    <cellStyle name="Notas 5 19 2" xfId="43987" xr:uid="{00000000-0005-0000-0000-0000D6AB0000}"/>
    <cellStyle name="Notas 5 19 2 2" xfId="43988" xr:uid="{00000000-0005-0000-0000-0000D7AB0000}"/>
    <cellStyle name="Notas 5 19 2 2 2" xfId="43989" xr:uid="{00000000-0005-0000-0000-0000D8AB0000}"/>
    <cellStyle name="Notas 5 19 2 3" xfId="43990" xr:uid="{00000000-0005-0000-0000-0000D9AB0000}"/>
    <cellStyle name="Notas 5 19 2 4" xfId="43991" xr:uid="{00000000-0005-0000-0000-0000DAAB0000}"/>
    <cellStyle name="Notas 5 19 2 5" xfId="43992" xr:uid="{00000000-0005-0000-0000-0000DBAB0000}"/>
    <cellStyle name="Notas 5 19 2 6" xfId="43993" xr:uid="{00000000-0005-0000-0000-0000DCAB0000}"/>
    <cellStyle name="Notas 5 19 3" xfId="43994" xr:uid="{00000000-0005-0000-0000-0000DDAB0000}"/>
    <cellStyle name="Notas 5 19 3 2" xfId="43995" xr:uid="{00000000-0005-0000-0000-0000DEAB0000}"/>
    <cellStyle name="Notas 5 19 4" xfId="43996" xr:uid="{00000000-0005-0000-0000-0000DFAB0000}"/>
    <cellStyle name="Notas 5 19 4 2" xfId="43997" xr:uid="{00000000-0005-0000-0000-0000E0AB0000}"/>
    <cellStyle name="Notas 5 19 5" xfId="43998" xr:uid="{00000000-0005-0000-0000-0000E1AB0000}"/>
    <cellStyle name="Notas 5 19 6" xfId="43999" xr:uid="{00000000-0005-0000-0000-0000E2AB0000}"/>
    <cellStyle name="Notas 5 2" xfId="44000" xr:uid="{00000000-0005-0000-0000-0000E3AB0000}"/>
    <cellStyle name="Notas 5 2 10" xfId="44001" xr:uid="{00000000-0005-0000-0000-0000E4AB0000}"/>
    <cellStyle name="Notas 5 2 10 2" xfId="44002" xr:uid="{00000000-0005-0000-0000-0000E5AB0000}"/>
    <cellStyle name="Notas 5 2 10 3" xfId="44003" xr:uid="{00000000-0005-0000-0000-0000E6AB0000}"/>
    <cellStyle name="Notas 5 2 10 4" xfId="44004" xr:uid="{00000000-0005-0000-0000-0000E7AB0000}"/>
    <cellStyle name="Notas 5 2 10 5" xfId="44005" xr:uid="{00000000-0005-0000-0000-0000E8AB0000}"/>
    <cellStyle name="Notas 5 2 10 6" xfId="44006" xr:uid="{00000000-0005-0000-0000-0000E9AB0000}"/>
    <cellStyle name="Notas 5 2 11" xfId="44007" xr:uid="{00000000-0005-0000-0000-0000EAAB0000}"/>
    <cellStyle name="Notas 5 2 11 2" xfId="44008" xr:uid="{00000000-0005-0000-0000-0000EBAB0000}"/>
    <cellStyle name="Notas 5 2 11 3" xfId="44009" xr:uid="{00000000-0005-0000-0000-0000ECAB0000}"/>
    <cellStyle name="Notas 5 2 11 4" xfId="44010" xr:uid="{00000000-0005-0000-0000-0000EDAB0000}"/>
    <cellStyle name="Notas 5 2 11 5" xfId="44011" xr:uid="{00000000-0005-0000-0000-0000EEAB0000}"/>
    <cellStyle name="Notas 5 2 11 6" xfId="44012" xr:uid="{00000000-0005-0000-0000-0000EFAB0000}"/>
    <cellStyle name="Notas 5 2 12" xfId="44013" xr:uid="{00000000-0005-0000-0000-0000F0AB0000}"/>
    <cellStyle name="Notas 5 2 12 2" xfId="44014" xr:uid="{00000000-0005-0000-0000-0000F1AB0000}"/>
    <cellStyle name="Notas 5 2 12 3" xfId="44015" xr:uid="{00000000-0005-0000-0000-0000F2AB0000}"/>
    <cellStyle name="Notas 5 2 12 4" xfId="44016" xr:uid="{00000000-0005-0000-0000-0000F3AB0000}"/>
    <cellStyle name="Notas 5 2 12 5" xfId="44017" xr:uid="{00000000-0005-0000-0000-0000F4AB0000}"/>
    <cellStyle name="Notas 5 2 12 6" xfId="44018" xr:uid="{00000000-0005-0000-0000-0000F5AB0000}"/>
    <cellStyle name="Notas 5 2 13" xfId="44019" xr:uid="{00000000-0005-0000-0000-0000F6AB0000}"/>
    <cellStyle name="Notas 5 2 13 2" xfId="44020" xr:uid="{00000000-0005-0000-0000-0000F7AB0000}"/>
    <cellStyle name="Notas 5 2 13 3" xfId="44021" xr:uid="{00000000-0005-0000-0000-0000F8AB0000}"/>
    <cellStyle name="Notas 5 2 13 4" xfId="44022" xr:uid="{00000000-0005-0000-0000-0000F9AB0000}"/>
    <cellStyle name="Notas 5 2 13 5" xfId="44023" xr:uid="{00000000-0005-0000-0000-0000FAAB0000}"/>
    <cellStyle name="Notas 5 2 13 6" xfId="44024" xr:uid="{00000000-0005-0000-0000-0000FBAB0000}"/>
    <cellStyle name="Notas 5 2 14" xfId="44025" xr:uid="{00000000-0005-0000-0000-0000FCAB0000}"/>
    <cellStyle name="Notas 5 2 14 2" xfId="44026" xr:uid="{00000000-0005-0000-0000-0000FDAB0000}"/>
    <cellStyle name="Notas 5 2 14 3" xfId="44027" xr:uid="{00000000-0005-0000-0000-0000FEAB0000}"/>
    <cellStyle name="Notas 5 2 14 4" xfId="44028" xr:uid="{00000000-0005-0000-0000-0000FFAB0000}"/>
    <cellStyle name="Notas 5 2 14 5" xfId="44029" xr:uid="{00000000-0005-0000-0000-000000AC0000}"/>
    <cellStyle name="Notas 5 2 14 6" xfId="44030" xr:uid="{00000000-0005-0000-0000-000001AC0000}"/>
    <cellStyle name="Notas 5 2 15" xfId="44031" xr:uid="{00000000-0005-0000-0000-000002AC0000}"/>
    <cellStyle name="Notas 5 2 16" xfId="44032" xr:uid="{00000000-0005-0000-0000-000003AC0000}"/>
    <cellStyle name="Notas 5 2 17" xfId="44033" xr:uid="{00000000-0005-0000-0000-000004AC0000}"/>
    <cellStyle name="Notas 5 2 18" xfId="44034" xr:uid="{00000000-0005-0000-0000-000005AC0000}"/>
    <cellStyle name="Notas 5 2 19" xfId="44035" xr:uid="{00000000-0005-0000-0000-000006AC0000}"/>
    <cellStyle name="Notas 5 2 2" xfId="44036" xr:uid="{00000000-0005-0000-0000-000007AC0000}"/>
    <cellStyle name="Notas 5 2 2 10" xfId="44037" xr:uid="{00000000-0005-0000-0000-000008AC0000}"/>
    <cellStyle name="Notas 5 2 2 11" xfId="44038" xr:uid="{00000000-0005-0000-0000-000009AC0000}"/>
    <cellStyle name="Notas 5 2 2 12" xfId="44039" xr:uid="{00000000-0005-0000-0000-00000AAC0000}"/>
    <cellStyle name="Notas 5 2 2 13" xfId="44040" xr:uid="{00000000-0005-0000-0000-00000BAC0000}"/>
    <cellStyle name="Notas 5 2 2 14" xfId="44041" xr:uid="{00000000-0005-0000-0000-00000CAC0000}"/>
    <cellStyle name="Notas 5 2 2 15" xfId="44042" xr:uid="{00000000-0005-0000-0000-00000DAC0000}"/>
    <cellStyle name="Notas 5 2 2 2" xfId="44043" xr:uid="{00000000-0005-0000-0000-00000EAC0000}"/>
    <cellStyle name="Notas 5 2 2 2 10" xfId="44044" xr:uid="{00000000-0005-0000-0000-00000FAC0000}"/>
    <cellStyle name="Notas 5 2 2 2 11" xfId="44045" xr:uid="{00000000-0005-0000-0000-000010AC0000}"/>
    <cellStyle name="Notas 5 2 2 2 12" xfId="44046" xr:uid="{00000000-0005-0000-0000-000011AC0000}"/>
    <cellStyle name="Notas 5 2 2 2 13" xfId="44047" xr:uid="{00000000-0005-0000-0000-000012AC0000}"/>
    <cellStyle name="Notas 5 2 2 2 14" xfId="44048" xr:uid="{00000000-0005-0000-0000-000013AC0000}"/>
    <cellStyle name="Notas 5 2 2 2 2" xfId="44049" xr:uid="{00000000-0005-0000-0000-000014AC0000}"/>
    <cellStyle name="Notas 5 2 2 2 2 2" xfId="44050" xr:uid="{00000000-0005-0000-0000-000015AC0000}"/>
    <cellStyle name="Notas 5 2 2 2 2 3" xfId="44051" xr:uid="{00000000-0005-0000-0000-000016AC0000}"/>
    <cellStyle name="Notas 5 2 2 2 2 4" xfId="44052" xr:uid="{00000000-0005-0000-0000-000017AC0000}"/>
    <cellStyle name="Notas 5 2 2 2 2 5" xfId="44053" xr:uid="{00000000-0005-0000-0000-000018AC0000}"/>
    <cellStyle name="Notas 5 2 2 2 2 6" xfId="44054" xr:uid="{00000000-0005-0000-0000-000019AC0000}"/>
    <cellStyle name="Notas 5 2 2 2 2 7" xfId="44055" xr:uid="{00000000-0005-0000-0000-00001AAC0000}"/>
    <cellStyle name="Notas 5 2 2 2 3" xfId="44056" xr:uid="{00000000-0005-0000-0000-00001BAC0000}"/>
    <cellStyle name="Notas 5 2 2 2 3 2" xfId="44057" xr:uid="{00000000-0005-0000-0000-00001CAC0000}"/>
    <cellStyle name="Notas 5 2 2 2 3 3" xfId="44058" xr:uid="{00000000-0005-0000-0000-00001DAC0000}"/>
    <cellStyle name="Notas 5 2 2 2 3 4" xfId="44059" xr:uid="{00000000-0005-0000-0000-00001EAC0000}"/>
    <cellStyle name="Notas 5 2 2 2 3 5" xfId="44060" xr:uid="{00000000-0005-0000-0000-00001FAC0000}"/>
    <cellStyle name="Notas 5 2 2 2 3 6" xfId="44061" xr:uid="{00000000-0005-0000-0000-000020AC0000}"/>
    <cellStyle name="Notas 5 2 2 2 3 7" xfId="44062" xr:uid="{00000000-0005-0000-0000-000021AC0000}"/>
    <cellStyle name="Notas 5 2 2 2 4" xfId="44063" xr:uid="{00000000-0005-0000-0000-000022AC0000}"/>
    <cellStyle name="Notas 5 2 2 2 4 2" xfId="44064" xr:uid="{00000000-0005-0000-0000-000023AC0000}"/>
    <cellStyle name="Notas 5 2 2 2 4 3" xfId="44065" xr:uid="{00000000-0005-0000-0000-000024AC0000}"/>
    <cellStyle name="Notas 5 2 2 2 4 4" xfId="44066" xr:uid="{00000000-0005-0000-0000-000025AC0000}"/>
    <cellStyle name="Notas 5 2 2 2 4 5" xfId="44067" xr:uid="{00000000-0005-0000-0000-000026AC0000}"/>
    <cellStyle name="Notas 5 2 2 2 4 6" xfId="44068" xr:uid="{00000000-0005-0000-0000-000027AC0000}"/>
    <cellStyle name="Notas 5 2 2 2 5" xfId="44069" xr:uid="{00000000-0005-0000-0000-000028AC0000}"/>
    <cellStyle name="Notas 5 2 2 2 5 2" xfId="44070" xr:uid="{00000000-0005-0000-0000-000029AC0000}"/>
    <cellStyle name="Notas 5 2 2 2 5 3" xfId="44071" xr:uid="{00000000-0005-0000-0000-00002AAC0000}"/>
    <cellStyle name="Notas 5 2 2 2 5 4" xfId="44072" xr:uid="{00000000-0005-0000-0000-00002BAC0000}"/>
    <cellStyle name="Notas 5 2 2 2 5 5" xfId="44073" xr:uid="{00000000-0005-0000-0000-00002CAC0000}"/>
    <cellStyle name="Notas 5 2 2 2 5 6" xfId="44074" xr:uid="{00000000-0005-0000-0000-00002DAC0000}"/>
    <cellStyle name="Notas 5 2 2 2 6" xfId="44075" xr:uid="{00000000-0005-0000-0000-00002EAC0000}"/>
    <cellStyle name="Notas 5 2 2 2 6 2" xfId="44076" xr:uid="{00000000-0005-0000-0000-00002FAC0000}"/>
    <cellStyle name="Notas 5 2 2 2 6 3" xfId="44077" xr:uid="{00000000-0005-0000-0000-000030AC0000}"/>
    <cellStyle name="Notas 5 2 2 2 6 4" xfId="44078" xr:uid="{00000000-0005-0000-0000-000031AC0000}"/>
    <cellStyle name="Notas 5 2 2 2 6 5" xfId="44079" xr:uid="{00000000-0005-0000-0000-000032AC0000}"/>
    <cellStyle name="Notas 5 2 2 2 6 6" xfId="44080" xr:uid="{00000000-0005-0000-0000-000033AC0000}"/>
    <cellStyle name="Notas 5 2 2 2 7" xfId="44081" xr:uid="{00000000-0005-0000-0000-000034AC0000}"/>
    <cellStyle name="Notas 5 2 2 2 7 2" xfId="44082" xr:uid="{00000000-0005-0000-0000-000035AC0000}"/>
    <cellStyle name="Notas 5 2 2 2 7 3" xfId="44083" xr:uid="{00000000-0005-0000-0000-000036AC0000}"/>
    <cellStyle name="Notas 5 2 2 2 7 4" xfId="44084" xr:uid="{00000000-0005-0000-0000-000037AC0000}"/>
    <cellStyle name="Notas 5 2 2 2 7 5" xfId="44085" xr:uid="{00000000-0005-0000-0000-000038AC0000}"/>
    <cellStyle name="Notas 5 2 2 2 7 6" xfId="44086" xr:uid="{00000000-0005-0000-0000-000039AC0000}"/>
    <cellStyle name="Notas 5 2 2 2 8" xfId="44087" xr:uid="{00000000-0005-0000-0000-00003AAC0000}"/>
    <cellStyle name="Notas 5 2 2 2 8 2" xfId="44088" xr:uid="{00000000-0005-0000-0000-00003BAC0000}"/>
    <cellStyle name="Notas 5 2 2 2 8 3" xfId="44089" xr:uid="{00000000-0005-0000-0000-00003CAC0000}"/>
    <cellStyle name="Notas 5 2 2 2 8 4" xfId="44090" xr:uid="{00000000-0005-0000-0000-00003DAC0000}"/>
    <cellStyle name="Notas 5 2 2 2 8 5" xfId="44091" xr:uid="{00000000-0005-0000-0000-00003EAC0000}"/>
    <cellStyle name="Notas 5 2 2 2 8 6" xfId="44092" xr:uid="{00000000-0005-0000-0000-00003FAC0000}"/>
    <cellStyle name="Notas 5 2 2 2 9" xfId="44093" xr:uid="{00000000-0005-0000-0000-000040AC0000}"/>
    <cellStyle name="Notas 5 2 2 3" xfId="44094" xr:uid="{00000000-0005-0000-0000-000041AC0000}"/>
    <cellStyle name="Notas 5 2 2 3 2" xfId="44095" xr:uid="{00000000-0005-0000-0000-000042AC0000}"/>
    <cellStyle name="Notas 5 2 2 3 2 2" xfId="44096" xr:uid="{00000000-0005-0000-0000-000043AC0000}"/>
    <cellStyle name="Notas 5 2 2 3 3" xfId="44097" xr:uid="{00000000-0005-0000-0000-000044AC0000}"/>
    <cellStyle name="Notas 5 2 2 3 4" xfId="44098" xr:uid="{00000000-0005-0000-0000-000045AC0000}"/>
    <cellStyle name="Notas 5 2 2 3 5" xfId="44099" xr:uid="{00000000-0005-0000-0000-000046AC0000}"/>
    <cellStyle name="Notas 5 2 2 3 6" xfId="44100" xr:uid="{00000000-0005-0000-0000-000047AC0000}"/>
    <cellStyle name="Notas 5 2 2 3 7" xfId="44101" xr:uid="{00000000-0005-0000-0000-000048AC0000}"/>
    <cellStyle name="Notas 5 2 2 4" xfId="44102" xr:uid="{00000000-0005-0000-0000-000049AC0000}"/>
    <cellStyle name="Notas 5 2 2 4 2" xfId="44103" xr:uid="{00000000-0005-0000-0000-00004AAC0000}"/>
    <cellStyle name="Notas 5 2 2 4 3" xfId="44104" xr:uid="{00000000-0005-0000-0000-00004BAC0000}"/>
    <cellStyle name="Notas 5 2 2 4 4" xfId="44105" xr:uid="{00000000-0005-0000-0000-00004CAC0000}"/>
    <cellStyle name="Notas 5 2 2 4 5" xfId="44106" xr:uid="{00000000-0005-0000-0000-00004DAC0000}"/>
    <cellStyle name="Notas 5 2 2 4 6" xfId="44107" xr:uid="{00000000-0005-0000-0000-00004EAC0000}"/>
    <cellStyle name="Notas 5 2 2 4 7" xfId="44108" xr:uid="{00000000-0005-0000-0000-00004FAC0000}"/>
    <cellStyle name="Notas 5 2 2 5" xfId="44109" xr:uid="{00000000-0005-0000-0000-000050AC0000}"/>
    <cellStyle name="Notas 5 2 2 5 2" xfId="44110" xr:uid="{00000000-0005-0000-0000-000051AC0000}"/>
    <cellStyle name="Notas 5 2 2 5 3" xfId="44111" xr:uid="{00000000-0005-0000-0000-000052AC0000}"/>
    <cellStyle name="Notas 5 2 2 5 4" xfId="44112" xr:uid="{00000000-0005-0000-0000-000053AC0000}"/>
    <cellStyle name="Notas 5 2 2 5 5" xfId="44113" xr:uid="{00000000-0005-0000-0000-000054AC0000}"/>
    <cellStyle name="Notas 5 2 2 5 6" xfId="44114" xr:uid="{00000000-0005-0000-0000-000055AC0000}"/>
    <cellStyle name="Notas 5 2 2 5 7" xfId="44115" xr:uid="{00000000-0005-0000-0000-000056AC0000}"/>
    <cellStyle name="Notas 5 2 2 6" xfId="44116" xr:uid="{00000000-0005-0000-0000-000057AC0000}"/>
    <cellStyle name="Notas 5 2 2 6 2" xfId="44117" xr:uid="{00000000-0005-0000-0000-000058AC0000}"/>
    <cellStyle name="Notas 5 2 2 6 3" xfId="44118" xr:uid="{00000000-0005-0000-0000-000059AC0000}"/>
    <cellStyle name="Notas 5 2 2 6 4" xfId="44119" xr:uid="{00000000-0005-0000-0000-00005AAC0000}"/>
    <cellStyle name="Notas 5 2 2 6 5" xfId="44120" xr:uid="{00000000-0005-0000-0000-00005BAC0000}"/>
    <cellStyle name="Notas 5 2 2 6 6" xfId="44121" xr:uid="{00000000-0005-0000-0000-00005CAC0000}"/>
    <cellStyle name="Notas 5 2 2 7" xfId="44122" xr:uid="{00000000-0005-0000-0000-00005DAC0000}"/>
    <cellStyle name="Notas 5 2 2 7 2" xfId="44123" xr:uid="{00000000-0005-0000-0000-00005EAC0000}"/>
    <cellStyle name="Notas 5 2 2 7 3" xfId="44124" xr:uid="{00000000-0005-0000-0000-00005FAC0000}"/>
    <cellStyle name="Notas 5 2 2 7 4" xfId="44125" xr:uid="{00000000-0005-0000-0000-000060AC0000}"/>
    <cellStyle name="Notas 5 2 2 7 5" xfId="44126" xr:uid="{00000000-0005-0000-0000-000061AC0000}"/>
    <cellStyle name="Notas 5 2 2 7 6" xfId="44127" xr:uid="{00000000-0005-0000-0000-000062AC0000}"/>
    <cellStyle name="Notas 5 2 2 8" xfId="44128" xr:uid="{00000000-0005-0000-0000-000063AC0000}"/>
    <cellStyle name="Notas 5 2 2 8 2" xfId="44129" xr:uid="{00000000-0005-0000-0000-000064AC0000}"/>
    <cellStyle name="Notas 5 2 2 8 3" xfId="44130" xr:uid="{00000000-0005-0000-0000-000065AC0000}"/>
    <cellStyle name="Notas 5 2 2 8 4" xfId="44131" xr:uid="{00000000-0005-0000-0000-000066AC0000}"/>
    <cellStyle name="Notas 5 2 2 8 5" xfId="44132" xr:uid="{00000000-0005-0000-0000-000067AC0000}"/>
    <cellStyle name="Notas 5 2 2 8 6" xfId="44133" xr:uid="{00000000-0005-0000-0000-000068AC0000}"/>
    <cellStyle name="Notas 5 2 2 9" xfId="44134" xr:uid="{00000000-0005-0000-0000-000069AC0000}"/>
    <cellStyle name="Notas 5 2 2 9 2" xfId="44135" xr:uid="{00000000-0005-0000-0000-00006AAC0000}"/>
    <cellStyle name="Notas 5 2 2 9 3" xfId="44136" xr:uid="{00000000-0005-0000-0000-00006BAC0000}"/>
    <cellStyle name="Notas 5 2 2 9 4" xfId="44137" xr:uid="{00000000-0005-0000-0000-00006CAC0000}"/>
    <cellStyle name="Notas 5 2 2 9 5" xfId="44138" xr:uid="{00000000-0005-0000-0000-00006DAC0000}"/>
    <cellStyle name="Notas 5 2 2 9 6" xfId="44139" xr:uid="{00000000-0005-0000-0000-00006EAC0000}"/>
    <cellStyle name="Notas 5 2 20" xfId="44140" xr:uid="{00000000-0005-0000-0000-00006FAC0000}"/>
    <cellStyle name="Notas 5 2 3" xfId="44141" xr:uid="{00000000-0005-0000-0000-000070AC0000}"/>
    <cellStyle name="Notas 5 2 3 10" xfId="44142" xr:uid="{00000000-0005-0000-0000-000071AC0000}"/>
    <cellStyle name="Notas 5 2 3 11" xfId="44143" xr:uid="{00000000-0005-0000-0000-000072AC0000}"/>
    <cellStyle name="Notas 5 2 3 12" xfId="44144" xr:uid="{00000000-0005-0000-0000-000073AC0000}"/>
    <cellStyle name="Notas 5 2 3 13" xfId="44145" xr:uid="{00000000-0005-0000-0000-000074AC0000}"/>
    <cellStyle name="Notas 5 2 3 14" xfId="44146" xr:uid="{00000000-0005-0000-0000-000075AC0000}"/>
    <cellStyle name="Notas 5 2 3 2" xfId="44147" xr:uid="{00000000-0005-0000-0000-000076AC0000}"/>
    <cellStyle name="Notas 5 2 3 2 2" xfId="44148" xr:uid="{00000000-0005-0000-0000-000077AC0000}"/>
    <cellStyle name="Notas 5 2 3 2 3" xfId="44149" xr:uid="{00000000-0005-0000-0000-000078AC0000}"/>
    <cellStyle name="Notas 5 2 3 2 4" xfId="44150" xr:uid="{00000000-0005-0000-0000-000079AC0000}"/>
    <cellStyle name="Notas 5 2 3 2 5" xfId="44151" xr:uid="{00000000-0005-0000-0000-00007AAC0000}"/>
    <cellStyle name="Notas 5 2 3 2 6" xfId="44152" xr:uid="{00000000-0005-0000-0000-00007BAC0000}"/>
    <cellStyle name="Notas 5 2 3 2 7" xfId="44153" xr:uid="{00000000-0005-0000-0000-00007CAC0000}"/>
    <cellStyle name="Notas 5 2 3 3" xfId="44154" xr:uid="{00000000-0005-0000-0000-00007DAC0000}"/>
    <cellStyle name="Notas 5 2 3 3 2" xfId="44155" xr:uid="{00000000-0005-0000-0000-00007EAC0000}"/>
    <cellStyle name="Notas 5 2 3 3 3" xfId="44156" xr:uid="{00000000-0005-0000-0000-00007FAC0000}"/>
    <cellStyle name="Notas 5 2 3 3 4" xfId="44157" xr:uid="{00000000-0005-0000-0000-000080AC0000}"/>
    <cellStyle name="Notas 5 2 3 3 5" xfId="44158" xr:uid="{00000000-0005-0000-0000-000081AC0000}"/>
    <cellStyle name="Notas 5 2 3 3 6" xfId="44159" xr:uid="{00000000-0005-0000-0000-000082AC0000}"/>
    <cellStyle name="Notas 5 2 3 4" xfId="44160" xr:uid="{00000000-0005-0000-0000-000083AC0000}"/>
    <cellStyle name="Notas 5 2 3 4 2" xfId="44161" xr:uid="{00000000-0005-0000-0000-000084AC0000}"/>
    <cellStyle name="Notas 5 2 3 4 3" xfId="44162" xr:uid="{00000000-0005-0000-0000-000085AC0000}"/>
    <cellStyle name="Notas 5 2 3 4 4" xfId="44163" xr:uid="{00000000-0005-0000-0000-000086AC0000}"/>
    <cellStyle name="Notas 5 2 3 4 5" xfId="44164" xr:uid="{00000000-0005-0000-0000-000087AC0000}"/>
    <cellStyle name="Notas 5 2 3 4 6" xfId="44165" xr:uid="{00000000-0005-0000-0000-000088AC0000}"/>
    <cellStyle name="Notas 5 2 3 5" xfId="44166" xr:uid="{00000000-0005-0000-0000-000089AC0000}"/>
    <cellStyle name="Notas 5 2 3 5 2" xfId="44167" xr:uid="{00000000-0005-0000-0000-00008AAC0000}"/>
    <cellStyle name="Notas 5 2 3 5 3" xfId="44168" xr:uid="{00000000-0005-0000-0000-00008BAC0000}"/>
    <cellStyle name="Notas 5 2 3 5 4" xfId="44169" xr:uid="{00000000-0005-0000-0000-00008CAC0000}"/>
    <cellStyle name="Notas 5 2 3 5 5" xfId="44170" xr:uid="{00000000-0005-0000-0000-00008DAC0000}"/>
    <cellStyle name="Notas 5 2 3 5 6" xfId="44171" xr:uid="{00000000-0005-0000-0000-00008EAC0000}"/>
    <cellStyle name="Notas 5 2 3 6" xfId="44172" xr:uid="{00000000-0005-0000-0000-00008FAC0000}"/>
    <cellStyle name="Notas 5 2 3 6 2" xfId="44173" xr:uid="{00000000-0005-0000-0000-000090AC0000}"/>
    <cellStyle name="Notas 5 2 3 6 3" xfId="44174" xr:uid="{00000000-0005-0000-0000-000091AC0000}"/>
    <cellStyle name="Notas 5 2 3 6 4" xfId="44175" xr:uid="{00000000-0005-0000-0000-000092AC0000}"/>
    <cellStyle name="Notas 5 2 3 6 5" xfId="44176" xr:uid="{00000000-0005-0000-0000-000093AC0000}"/>
    <cellStyle name="Notas 5 2 3 6 6" xfId="44177" xr:uid="{00000000-0005-0000-0000-000094AC0000}"/>
    <cellStyle name="Notas 5 2 3 7" xfId="44178" xr:uid="{00000000-0005-0000-0000-000095AC0000}"/>
    <cellStyle name="Notas 5 2 3 7 2" xfId="44179" xr:uid="{00000000-0005-0000-0000-000096AC0000}"/>
    <cellStyle name="Notas 5 2 3 7 3" xfId="44180" xr:uid="{00000000-0005-0000-0000-000097AC0000}"/>
    <cellStyle name="Notas 5 2 3 7 4" xfId="44181" xr:uid="{00000000-0005-0000-0000-000098AC0000}"/>
    <cellStyle name="Notas 5 2 3 7 5" xfId="44182" xr:uid="{00000000-0005-0000-0000-000099AC0000}"/>
    <cellStyle name="Notas 5 2 3 7 6" xfId="44183" xr:uid="{00000000-0005-0000-0000-00009AAC0000}"/>
    <cellStyle name="Notas 5 2 3 8" xfId="44184" xr:uid="{00000000-0005-0000-0000-00009BAC0000}"/>
    <cellStyle name="Notas 5 2 3 8 2" xfId="44185" xr:uid="{00000000-0005-0000-0000-00009CAC0000}"/>
    <cellStyle name="Notas 5 2 3 8 3" xfId="44186" xr:uid="{00000000-0005-0000-0000-00009DAC0000}"/>
    <cellStyle name="Notas 5 2 3 8 4" xfId="44187" xr:uid="{00000000-0005-0000-0000-00009EAC0000}"/>
    <cellStyle name="Notas 5 2 3 8 5" xfId="44188" xr:uid="{00000000-0005-0000-0000-00009FAC0000}"/>
    <cellStyle name="Notas 5 2 3 8 6" xfId="44189" xr:uid="{00000000-0005-0000-0000-0000A0AC0000}"/>
    <cellStyle name="Notas 5 2 3 9" xfId="44190" xr:uid="{00000000-0005-0000-0000-0000A1AC0000}"/>
    <cellStyle name="Notas 5 2 4" xfId="44191" xr:uid="{00000000-0005-0000-0000-0000A2AC0000}"/>
    <cellStyle name="Notas 5 2 4 10" xfId="44192" xr:uid="{00000000-0005-0000-0000-0000A3AC0000}"/>
    <cellStyle name="Notas 5 2 4 11" xfId="44193" xr:uid="{00000000-0005-0000-0000-0000A4AC0000}"/>
    <cellStyle name="Notas 5 2 4 12" xfId="44194" xr:uid="{00000000-0005-0000-0000-0000A5AC0000}"/>
    <cellStyle name="Notas 5 2 4 13" xfId="44195" xr:uid="{00000000-0005-0000-0000-0000A6AC0000}"/>
    <cellStyle name="Notas 5 2 4 14" xfId="44196" xr:uid="{00000000-0005-0000-0000-0000A7AC0000}"/>
    <cellStyle name="Notas 5 2 4 2" xfId="44197" xr:uid="{00000000-0005-0000-0000-0000A8AC0000}"/>
    <cellStyle name="Notas 5 2 4 2 2" xfId="44198" xr:uid="{00000000-0005-0000-0000-0000A9AC0000}"/>
    <cellStyle name="Notas 5 2 4 2 3" xfId="44199" xr:uid="{00000000-0005-0000-0000-0000AAAC0000}"/>
    <cellStyle name="Notas 5 2 4 2 4" xfId="44200" xr:uid="{00000000-0005-0000-0000-0000ABAC0000}"/>
    <cellStyle name="Notas 5 2 4 2 5" xfId="44201" xr:uid="{00000000-0005-0000-0000-0000ACAC0000}"/>
    <cellStyle name="Notas 5 2 4 2 6" xfId="44202" xr:uid="{00000000-0005-0000-0000-0000ADAC0000}"/>
    <cellStyle name="Notas 5 2 4 2 7" xfId="44203" xr:uid="{00000000-0005-0000-0000-0000AEAC0000}"/>
    <cellStyle name="Notas 5 2 4 3" xfId="44204" xr:uid="{00000000-0005-0000-0000-0000AFAC0000}"/>
    <cellStyle name="Notas 5 2 4 3 2" xfId="44205" xr:uid="{00000000-0005-0000-0000-0000B0AC0000}"/>
    <cellStyle name="Notas 5 2 4 3 3" xfId="44206" xr:uid="{00000000-0005-0000-0000-0000B1AC0000}"/>
    <cellStyle name="Notas 5 2 4 3 4" xfId="44207" xr:uid="{00000000-0005-0000-0000-0000B2AC0000}"/>
    <cellStyle name="Notas 5 2 4 3 5" xfId="44208" xr:uid="{00000000-0005-0000-0000-0000B3AC0000}"/>
    <cellStyle name="Notas 5 2 4 3 6" xfId="44209" xr:uid="{00000000-0005-0000-0000-0000B4AC0000}"/>
    <cellStyle name="Notas 5 2 4 4" xfId="44210" xr:uid="{00000000-0005-0000-0000-0000B5AC0000}"/>
    <cellStyle name="Notas 5 2 4 4 2" xfId="44211" xr:uid="{00000000-0005-0000-0000-0000B6AC0000}"/>
    <cellStyle name="Notas 5 2 4 4 3" xfId="44212" xr:uid="{00000000-0005-0000-0000-0000B7AC0000}"/>
    <cellStyle name="Notas 5 2 4 4 4" xfId="44213" xr:uid="{00000000-0005-0000-0000-0000B8AC0000}"/>
    <cellStyle name="Notas 5 2 4 4 5" xfId="44214" xr:uid="{00000000-0005-0000-0000-0000B9AC0000}"/>
    <cellStyle name="Notas 5 2 4 4 6" xfId="44215" xr:uid="{00000000-0005-0000-0000-0000BAAC0000}"/>
    <cellStyle name="Notas 5 2 4 5" xfId="44216" xr:uid="{00000000-0005-0000-0000-0000BBAC0000}"/>
    <cellStyle name="Notas 5 2 4 5 2" xfId="44217" xr:uid="{00000000-0005-0000-0000-0000BCAC0000}"/>
    <cellStyle name="Notas 5 2 4 5 3" xfId="44218" xr:uid="{00000000-0005-0000-0000-0000BDAC0000}"/>
    <cellStyle name="Notas 5 2 4 5 4" xfId="44219" xr:uid="{00000000-0005-0000-0000-0000BEAC0000}"/>
    <cellStyle name="Notas 5 2 4 5 5" xfId="44220" xr:uid="{00000000-0005-0000-0000-0000BFAC0000}"/>
    <cellStyle name="Notas 5 2 4 5 6" xfId="44221" xr:uid="{00000000-0005-0000-0000-0000C0AC0000}"/>
    <cellStyle name="Notas 5 2 4 6" xfId="44222" xr:uid="{00000000-0005-0000-0000-0000C1AC0000}"/>
    <cellStyle name="Notas 5 2 4 6 2" xfId="44223" xr:uid="{00000000-0005-0000-0000-0000C2AC0000}"/>
    <cellStyle name="Notas 5 2 4 6 3" xfId="44224" xr:uid="{00000000-0005-0000-0000-0000C3AC0000}"/>
    <cellStyle name="Notas 5 2 4 6 4" xfId="44225" xr:uid="{00000000-0005-0000-0000-0000C4AC0000}"/>
    <cellStyle name="Notas 5 2 4 6 5" xfId="44226" xr:uid="{00000000-0005-0000-0000-0000C5AC0000}"/>
    <cellStyle name="Notas 5 2 4 6 6" xfId="44227" xr:uid="{00000000-0005-0000-0000-0000C6AC0000}"/>
    <cellStyle name="Notas 5 2 4 7" xfId="44228" xr:uid="{00000000-0005-0000-0000-0000C7AC0000}"/>
    <cellStyle name="Notas 5 2 4 7 2" xfId="44229" xr:uid="{00000000-0005-0000-0000-0000C8AC0000}"/>
    <cellStyle name="Notas 5 2 4 7 3" xfId="44230" xr:uid="{00000000-0005-0000-0000-0000C9AC0000}"/>
    <cellStyle name="Notas 5 2 4 7 4" xfId="44231" xr:uid="{00000000-0005-0000-0000-0000CAAC0000}"/>
    <cellStyle name="Notas 5 2 4 7 5" xfId="44232" xr:uid="{00000000-0005-0000-0000-0000CBAC0000}"/>
    <cellStyle name="Notas 5 2 4 7 6" xfId="44233" xr:uid="{00000000-0005-0000-0000-0000CCAC0000}"/>
    <cellStyle name="Notas 5 2 4 8" xfId="44234" xr:uid="{00000000-0005-0000-0000-0000CDAC0000}"/>
    <cellStyle name="Notas 5 2 4 8 2" xfId="44235" xr:uid="{00000000-0005-0000-0000-0000CEAC0000}"/>
    <cellStyle name="Notas 5 2 4 8 3" xfId="44236" xr:uid="{00000000-0005-0000-0000-0000CFAC0000}"/>
    <cellStyle name="Notas 5 2 4 8 4" xfId="44237" xr:uid="{00000000-0005-0000-0000-0000D0AC0000}"/>
    <cellStyle name="Notas 5 2 4 8 5" xfId="44238" xr:uid="{00000000-0005-0000-0000-0000D1AC0000}"/>
    <cellStyle name="Notas 5 2 4 8 6" xfId="44239" xr:uid="{00000000-0005-0000-0000-0000D2AC0000}"/>
    <cellStyle name="Notas 5 2 4 9" xfId="44240" xr:uid="{00000000-0005-0000-0000-0000D3AC0000}"/>
    <cellStyle name="Notas 5 2 5" xfId="44241" xr:uid="{00000000-0005-0000-0000-0000D4AC0000}"/>
    <cellStyle name="Notas 5 2 5 10" xfId="44242" xr:uid="{00000000-0005-0000-0000-0000D5AC0000}"/>
    <cellStyle name="Notas 5 2 5 11" xfId="44243" xr:uid="{00000000-0005-0000-0000-0000D6AC0000}"/>
    <cellStyle name="Notas 5 2 5 12" xfId="44244" xr:uid="{00000000-0005-0000-0000-0000D7AC0000}"/>
    <cellStyle name="Notas 5 2 5 13" xfId="44245" xr:uid="{00000000-0005-0000-0000-0000D8AC0000}"/>
    <cellStyle name="Notas 5 2 5 14" xfId="44246" xr:uid="{00000000-0005-0000-0000-0000D9AC0000}"/>
    <cellStyle name="Notas 5 2 5 2" xfId="44247" xr:uid="{00000000-0005-0000-0000-0000DAAC0000}"/>
    <cellStyle name="Notas 5 2 5 2 2" xfId="44248" xr:uid="{00000000-0005-0000-0000-0000DBAC0000}"/>
    <cellStyle name="Notas 5 2 5 2 3" xfId="44249" xr:uid="{00000000-0005-0000-0000-0000DCAC0000}"/>
    <cellStyle name="Notas 5 2 5 2 4" xfId="44250" xr:uid="{00000000-0005-0000-0000-0000DDAC0000}"/>
    <cellStyle name="Notas 5 2 5 2 5" xfId="44251" xr:uid="{00000000-0005-0000-0000-0000DEAC0000}"/>
    <cellStyle name="Notas 5 2 5 2 6" xfId="44252" xr:uid="{00000000-0005-0000-0000-0000DFAC0000}"/>
    <cellStyle name="Notas 5 2 5 3" xfId="44253" xr:uid="{00000000-0005-0000-0000-0000E0AC0000}"/>
    <cellStyle name="Notas 5 2 5 3 2" xfId="44254" xr:uid="{00000000-0005-0000-0000-0000E1AC0000}"/>
    <cellStyle name="Notas 5 2 5 3 3" xfId="44255" xr:uid="{00000000-0005-0000-0000-0000E2AC0000}"/>
    <cellStyle name="Notas 5 2 5 3 4" xfId="44256" xr:uid="{00000000-0005-0000-0000-0000E3AC0000}"/>
    <cellStyle name="Notas 5 2 5 3 5" xfId="44257" xr:uid="{00000000-0005-0000-0000-0000E4AC0000}"/>
    <cellStyle name="Notas 5 2 5 3 6" xfId="44258" xr:uid="{00000000-0005-0000-0000-0000E5AC0000}"/>
    <cellStyle name="Notas 5 2 5 4" xfId="44259" xr:uid="{00000000-0005-0000-0000-0000E6AC0000}"/>
    <cellStyle name="Notas 5 2 5 4 2" xfId="44260" xr:uid="{00000000-0005-0000-0000-0000E7AC0000}"/>
    <cellStyle name="Notas 5 2 5 4 3" xfId="44261" xr:uid="{00000000-0005-0000-0000-0000E8AC0000}"/>
    <cellStyle name="Notas 5 2 5 4 4" xfId="44262" xr:uid="{00000000-0005-0000-0000-0000E9AC0000}"/>
    <cellStyle name="Notas 5 2 5 4 5" xfId="44263" xr:uid="{00000000-0005-0000-0000-0000EAAC0000}"/>
    <cellStyle name="Notas 5 2 5 4 6" xfId="44264" xr:uid="{00000000-0005-0000-0000-0000EBAC0000}"/>
    <cellStyle name="Notas 5 2 5 5" xfId="44265" xr:uid="{00000000-0005-0000-0000-0000ECAC0000}"/>
    <cellStyle name="Notas 5 2 5 5 2" xfId="44266" xr:uid="{00000000-0005-0000-0000-0000EDAC0000}"/>
    <cellStyle name="Notas 5 2 5 5 3" xfId="44267" xr:uid="{00000000-0005-0000-0000-0000EEAC0000}"/>
    <cellStyle name="Notas 5 2 5 5 4" xfId="44268" xr:uid="{00000000-0005-0000-0000-0000EFAC0000}"/>
    <cellStyle name="Notas 5 2 5 5 5" xfId="44269" xr:uid="{00000000-0005-0000-0000-0000F0AC0000}"/>
    <cellStyle name="Notas 5 2 5 5 6" xfId="44270" xr:uid="{00000000-0005-0000-0000-0000F1AC0000}"/>
    <cellStyle name="Notas 5 2 5 6" xfId="44271" xr:uid="{00000000-0005-0000-0000-0000F2AC0000}"/>
    <cellStyle name="Notas 5 2 5 6 2" xfId="44272" xr:uid="{00000000-0005-0000-0000-0000F3AC0000}"/>
    <cellStyle name="Notas 5 2 5 6 3" xfId="44273" xr:uid="{00000000-0005-0000-0000-0000F4AC0000}"/>
    <cellStyle name="Notas 5 2 5 6 4" xfId="44274" xr:uid="{00000000-0005-0000-0000-0000F5AC0000}"/>
    <cellStyle name="Notas 5 2 5 6 5" xfId="44275" xr:uid="{00000000-0005-0000-0000-0000F6AC0000}"/>
    <cellStyle name="Notas 5 2 5 6 6" xfId="44276" xr:uid="{00000000-0005-0000-0000-0000F7AC0000}"/>
    <cellStyle name="Notas 5 2 5 7" xfId="44277" xr:uid="{00000000-0005-0000-0000-0000F8AC0000}"/>
    <cellStyle name="Notas 5 2 5 7 2" xfId="44278" xr:uid="{00000000-0005-0000-0000-0000F9AC0000}"/>
    <cellStyle name="Notas 5 2 5 7 3" xfId="44279" xr:uid="{00000000-0005-0000-0000-0000FAAC0000}"/>
    <cellStyle name="Notas 5 2 5 7 4" xfId="44280" xr:uid="{00000000-0005-0000-0000-0000FBAC0000}"/>
    <cellStyle name="Notas 5 2 5 7 5" xfId="44281" xr:uid="{00000000-0005-0000-0000-0000FCAC0000}"/>
    <cellStyle name="Notas 5 2 5 7 6" xfId="44282" xr:uid="{00000000-0005-0000-0000-0000FDAC0000}"/>
    <cellStyle name="Notas 5 2 5 8" xfId="44283" xr:uid="{00000000-0005-0000-0000-0000FEAC0000}"/>
    <cellStyle name="Notas 5 2 5 8 2" xfId="44284" xr:uid="{00000000-0005-0000-0000-0000FFAC0000}"/>
    <cellStyle name="Notas 5 2 5 8 3" xfId="44285" xr:uid="{00000000-0005-0000-0000-000000AD0000}"/>
    <cellStyle name="Notas 5 2 5 8 4" xfId="44286" xr:uid="{00000000-0005-0000-0000-000001AD0000}"/>
    <cellStyle name="Notas 5 2 5 8 5" xfId="44287" xr:uid="{00000000-0005-0000-0000-000002AD0000}"/>
    <cellStyle name="Notas 5 2 5 8 6" xfId="44288" xr:uid="{00000000-0005-0000-0000-000003AD0000}"/>
    <cellStyle name="Notas 5 2 5 9" xfId="44289" xr:uid="{00000000-0005-0000-0000-000004AD0000}"/>
    <cellStyle name="Notas 5 2 6" xfId="44290" xr:uid="{00000000-0005-0000-0000-000005AD0000}"/>
    <cellStyle name="Notas 5 2 6 10" xfId="44291" xr:uid="{00000000-0005-0000-0000-000006AD0000}"/>
    <cellStyle name="Notas 5 2 6 11" xfId="44292" xr:uid="{00000000-0005-0000-0000-000007AD0000}"/>
    <cellStyle name="Notas 5 2 6 12" xfId="44293" xr:uid="{00000000-0005-0000-0000-000008AD0000}"/>
    <cellStyle name="Notas 5 2 6 13" xfId="44294" xr:uid="{00000000-0005-0000-0000-000009AD0000}"/>
    <cellStyle name="Notas 5 2 6 2" xfId="44295" xr:uid="{00000000-0005-0000-0000-00000AAD0000}"/>
    <cellStyle name="Notas 5 2 6 2 2" xfId="44296" xr:uid="{00000000-0005-0000-0000-00000BAD0000}"/>
    <cellStyle name="Notas 5 2 6 2 3" xfId="44297" xr:uid="{00000000-0005-0000-0000-00000CAD0000}"/>
    <cellStyle name="Notas 5 2 6 2 4" xfId="44298" xr:uid="{00000000-0005-0000-0000-00000DAD0000}"/>
    <cellStyle name="Notas 5 2 6 2 5" xfId="44299" xr:uid="{00000000-0005-0000-0000-00000EAD0000}"/>
    <cellStyle name="Notas 5 2 6 2 6" xfId="44300" xr:uid="{00000000-0005-0000-0000-00000FAD0000}"/>
    <cellStyle name="Notas 5 2 6 3" xfId="44301" xr:uid="{00000000-0005-0000-0000-000010AD0000}"/>
    <cellStyle name="Notas 5 2 6 3 2" xfId="44302" xr:uid="{00000000-0005-0000-0000-000011AD0000}"/>
    <cellStyle name="Notas 5 2 6 3 3" xfId="44303" xr:uid="{00000000-0005-0000-0000-000012AD0000}"/>
    <cellStyle name="Notas 5 2 6 3 4" xfId="44304" xr:uid="{00000000-0005-0000-0000-000013AD0000}"/>
    <cellStyle name="Notas 5 2 6 3 5" xfId="44305" xr:uid="{00000000-0005-0000-0000-000014AD0000}"/>
    <cellStyle name="Notas 5 2 6 3 6" xfId="44306" xr:uid="{00000000-0005-0000-0000-000015AD0000}"/>
    <cellStyle name="Notas 5 2 6 4" xfId="44307" xr:uid="{00000000-0005-0000-0000-000016AD0000}"/>
    <cellStyle name="Notas 5 2 6 4 2" xfId="44308" xr:uid="{00000000-0005-0000-0000-000017AD0000}"/>
    <cellStyle name="Notas 5 2 6 4 3" xfId="44309" xr:uid="{00000000-0005-0000-0000-000018AD0000}"/>
    <cellStyle name="Notas 5 2 6 4 4" xfId="44310" xr:uid="{00000000-0005-0000-0000-000019AD0000}"/>
    <cellStyle name="Notas 5 2 6 4 5" xfId="44311" xr:uid="{00000000-0005-0000-0000-00001AAD0000}"/>
    <cellStyle name="Notas 5 2 6 4 6" xfId="44312" xr:uid="{00000000-0005-0000-0000-00001BAD0000}"/>
    <cellStyle name="Notas 5 2 6 5" xfId="44313" xr:uid="{00000000-0005-0000-0000-00001CAD0000}"/>
    <cellStyle name="Notas 5 2 6 5 2" xfId="44314" xr:uid="{00000000-0005-0000-0000-00001DAD0000}"/>
    <cellStyle name="Notas 5 2 6 5 3" xfId="44315" xr:uid="{00000000-0005-0000-0000-00001EAD0000}"/>
    <cellStyle name="Notas 5 2 6 5 4" xfId="44316" xr:uid="{00000000-0005-0000-0000-00001FAD0000}"/>
    <cellStyle name="Notas 5 2 6 5 5" xfId="44317" xr:uid="{00000000-0005-0000-0000-000020AD0000}"/>
    <cellStyle name="Notas 5 2 6 5 6" xfId="44318" xr:uid="{00000000-0005-0000-0000-000021AD0000}"/>
    <cellStyle name="Notas 5 2 6 6" xfId="44319" xr:uid="{00000000-0005-0000-0000-000022AD0000}"/>
    <cellStyle name="Notas 5 2 6 6 2" xfId="44320" xr:uid="{00000000-0005-0000-0000-000023AD0000}"/>
    <cellStyle name="Notas 5 2 6 6 3" xfId="44321" xr:uid="{00000000-0005-0000-0000-000024AD0000}"/>
    <cellStyle name="Notas 5 2 6 6 4" xfId="44322" xr:uid="{00000000-0005-0000-0000-000025AD0000}"/>
    <cellStyle name="Notas 5 2 6 6 5" xfId="44323" xr:uid="{00000000-0005-0000-0000-000026AD0000}"/>
    <cellStyle name="Notas 5 2 6 6 6" xfId="44324" xr:uid="{00000000-0005-0000-0000-000027AD0000}"/>
    <cellStyle name="Notas 5 2 6 7" xfId="44325" xr:uid="{00000000-0005-0000-0000-000028AD0000}"/>
    <cellStyle name="Notas 5 2 6 7 2" xfId="44326" xr:uid="{00000000-0005-0000-0000-000029AD0000}"/>
    <cellStyle name="Notas 5 2 6 7 3" xfId="44327" xr:uid="{00000000-0005-0000-0000-00002AAD0000}"/>
    <cellStyle name="Notas 5 2 6 7 4" xfId="44328" xr:uid="{00000000-0005-0000-0000-00002BAD0000}"/>
    <cellStyle name="Notas 5 2 6 7 5" xfId="44329" xr:uid="{00000000-0005-0000-0000-00002CAD0000}"/>
    <cellStyle name="Notas 5 2 6 7 6" xfId="44330" xr:uid="{00000000-0005-0000-0000-00002DAD0000}"/>
    <cellStyle name="Notas 5 2 6 8" xfId="44331" xr:uid="{00000000-0005-0000-0000-00002EAD0000}"/>
    <cellStyle name="Notas 5 2 6 8 2" xfId="44332" xr:uid="{00000000-0005-0000-0000-00002FAD0000}"/>
    <cellStyle name="Notas 5 2 6 8 3" xfId="44333" xr:uid="{00000000-0005-0000-0000-000030AD0000}"/>
    <cellStyle name="Notas 5 2 6 8 4" xfId="44334" xr:uid="{00000000-0005-0000-0000-000031AD0000}"/>
    <cellStyle name="Notas 5 2 6 8 5" xfId="44335" xr:uid="{00000000-0005-0000-0000-000032AD0000}"/>
    <cellStyle name="Notas 5 2 6 8 6" xfId="44336" xr:uid="{00000000-0005-0000-0000-000033AD0000}"/>
    <cellStyle name="Notas 5 2 6 9" xfId="44337" xr:uid="{00000000-0005-0000-0000-000034AD0000}"/>
    <cellStyle name="Notas 5 2 7" xfId="44338" xr:uid="{00000000-0005-0000-0000-000035AD0000}"/>
    <cellStyle name="Notas 5 2 7 10" xfId="44339" xr:uid="{00000000-0005-0000-0000-000036AD0000}"/>
    <cellStyle name="Notas 5 2 7 11" xfId="44340" xr:uid="{00000000-0005-0000-0000-000037AD0000}"/>
    <cellStyle name="Notas 5 2 7 12" xfId="44341" xr:uid="{00000000-0005-0000-0000-000038AD0000}"/>
    <cellStyle name="Notas 5 2 7 13" xfId="44342" xr:uid="{00000000-0005-0000-0000-000039AD0000}"/>
    <cellStyle name="Notas 5 2 7 2" xfId="44343" xr:uid="{00000000-0005-0000-0000-00003AAD0000}"/>
    <cellStyle name="Notas 5 2 7 2 2" xfId="44344" xr:uid="{00000000-0005-0000-0000-00003BAD0000}"/>
    <cellStyle name="Notas 5 2 7 2 3" xfId="44345" xr:uid="{00000000-0005-0000-0000-00003CAD0000}"/>
    <cellStyle name="Notas 5 2 7 2 4" xfId="44346" xr:uid="{00000000-0005-0000-0000-00003DAD0000}"/>
    <cellStyle name="Notas 5 2 7 2 5" xfId="44347" xr:uid="{00000000-0005-0000-0000-00003EAD0000}"/>
    <cellStyle name="Notas 5 2 7 2 6" xfId="44348" xr:uid="{00000000-0005-0000-0000-00003FAD0000}"/>
    <cellStyle name="Notas 5 2 7 3" xfId="44349" xr:uid="{00000000-0005-0000-0000-000040AD0000}"/>
    <cellStyle name="Notas 5 2 7 3 2" xfId="44350" xr:uid="{00000000-0005-0000-0000-000041AD0000}"/>
    <cellStyle name="Notas 5 2 7 3 3" xfId="44351" xr:uid="{00000000-0005-0000-0000-000042AD0000}"/>
    <cellStyle name="Notas 5 2 7 3 4" xfId="44352" xr:uid="{00000000-0005-0000-0000-000043AD0000}"/>
    <cellStyle name="Notas 5 2 7 3 5" xfId="44353" xr:uid="{00000000-0005-0000-0000-000044AD0000}"/>
    <cellStyle name="Notas 5 2 7 3 6" xfId="44354" xr:uid="{00000000-0005-0000-0000-000045AD0000}"/>
    <cellStyle name="Notas 5 2 7 4" xfId="44355" xr:uid="{00000000-0005-0000-0000-000046AD0000}"/>
    <cellStyle name="Notas 5 2 7 4 2" xfId="44356" xr:uid="{00000000-0005-0000-0000-000047AD0000}"/>
    <cellStyle name="Notas 5 2 7 4 3" xfId="44357" xr:uid="{00000000-0005-0000-0000-000048AD0000}"/>
    <cellStyle name="Notas 5 2 7 4 4" xfId="44358" xr:uid="{00000000-0005-0000-0000-000049AD0000}"/>
    <cellStyle name="Notas 5 2 7 4 5" xfId="44359" xr:uid="{00000000-0005-0000-0000-00004AAD0000}"/>
    <cellStyle name="Notas 5 2 7 4 6" xfId="44360" xr:uid="{00000000-0005-0000-0000-00004BAD0000}"/>
    <cellStyle name="Notas 5 2 7 5" xfId="44361" xr:uid="{00000000-0005-0000-0000-00004CAD0000}"/>
    <cellStyle name="Notas 5 2 7 5 2" xfId="44362" xr:uid="{00000000-0005-0000-0000-00004DAD0000}"/>
    <cellStyle name="Notas 5 2 7 5 3" xfId="44363" xr:uid="{00000000-0005-0000-0000-00004EAD0000}"/>
    <cellStyle name="Notas 5 2 7 5 4" xfId="44364" xr:uid="{00000000-0005-0000-0000-00004FAD0000}"/>
    <cellStyle name="Notas 5 2 7 5 5" xfId="44365" xr:uid="{00000000-0005-0000-0000-000050AD0000}"/>
    <cellStyle name="Notas 5 2 7 5 6" xfId="44366" xr:uid="{00000000-0005-0000-0000-000051AD0000}"/>
    <cellStyle name="Notas 5 2 7 6" xfId="44367" xr:uid="{00000000-0005-0000-0000-000052AD0000}"/>
    <cellStyle name="Notas 5 2 7 6 2" xfId="44368" xr:uid="{00000000-0005-0000-0000-000053AD0000}"/>
    <cellStyle name="Notas 5 2 7 6 3" xfId="44369" xr:uid="{00000000-0005-0000-0000-000054AD0000}"/>
    <cellStyle name="Notas 5 2 7 6 4" xfId="44370" xr:uid="{00000000-0005-0000-0000-000055AD0000}"/>
    <cellStyle name="Notas 5 2 7 6 5" xfId="44371" xr:uid="{00000000-0005-0000-0000-000056AD0000}"/>
    <cellStyle name="Notas 5 2 7 6 6" xfId="44372" xr:uid="{00000000-0005-0000-0000-000057AD0000}"/>
    <cellStyle name="Notas 5 2 7 7" xfId="44373" xr:uid="{00000000-0005-0000-0000-000058AD0000}"/>
    <cellStyle name="Notas 5 2 7 7 2" xfId="44374" xr:uid="{00000000-0005-0000-0000-000059AD0000}"/>
    <cellStyle name="Notas 5 2 7 7 3" xfId="44375" xr:uid="{00000000-0005-0000-0000-00005AAD0000}"/>
    <cellStyle name="Notas 5 2 7 7 4" xfId="44376" xr:uid="{00000000-0005-0000-0000-00005BAD0000}"/>
    <cellStyle name="Notas 5 2 7 7 5" xfId="44377" xr:uid="{00000000-0005-0000-0000-00005CAD0000}"/>
    <cellStyle name="Notas 5 2 7 7 6" xfId="44378" xr:uid="{00000000-0005-0000-0000-00005DAD0000}"/>
    <cellStyle name="Notas 5 2 7 8" xfId="44379" xr:uid="{00000000-0005-0000-0000-00005EAD0000}"/>
    <cellStyle name="Notas 5 2 7 8 2" xfId="44380" xr:uid="{00000000-0005-0000-0000-00005FAD0000}"/>
    <cellStyle name="Notas 5 2 7 8 3" xfId="44381" xr:uid="{00000000-0005-0000-0000-000060AD0000}"/>
    <cellStyle name="Notas 5 2 7 8 4" xfId="44382" xr:uid="{00000000-0005-0000-0000-000061AD0000}"/>
    <cellStyle name="Notas 5 2 7 8 5" xfId="44383" xr:uid="{00000000-0005-0000-0000-000062AD0000}"/>
    <cellStyle name="Notas 5 2 7 8 6" xfId="44384" xr:uid="{00000000-0005-0000-0000-000063AD0000}"/>
    <cellStyle name="Notas 5 2 7 9" xfId="44385" xr:uid="{00000000-0005-0000-0000-000064AD0000}"/>
    <cellStyle name="Notas 5 2 8" xfId="44386" xr:uid="{00000000-0005-0000-0000-000065AD0000}"/>
    <cellStyle name="Notas 5 2 8 2" xfId="44387" xr:uid="{00000000-0005-0000-0000-000066AD0000}"/>
    <cellStyle name="Notas 5 2 8 3" xfId="44388" xr:uid="{00000000-0005-0000-0000-000067AD0000}"/>
    <cellStyle name="Notas 5 2 8 4" xfId="44389" xr:uid="{00000000-0005-0000-0000-000068AD0000}"/>
    <cellStyle name="Notas 5 2 8 5" xfId="44390" xr:uid="{00000000-0005-0000-0000-000069AD0000}"/>
    <cellStyle name="Notas 5 2 8 6" xfId="44391" xr:uid="{00000000-0005-0000-0000-00006AAD0000}"/>
    <cellStyle name="Notas 5 2 9" xfId="44392" xr:uid="{00000000-0005-0000-0000-00006BAD0000}"/>
    <cellStyle name="Notas 5 2 9 2" xfId="44393" xr:uid="{00000000-0005-0000-0000-00006CAD0000}"/>
    <cellStyle name="Notas 5 2 9 3" xfId="44394" xr:uid="{00000000-0005-0000-0000-00006DAD0000}"/>
    <cellStyle name="Notas 5 2 9 4" xfId="44395" xr:uid="{00000000-0005-0000-0000-00006EAD0000}"/>
    <cellStyle name="Notas 5 2 9 5" xfId="44396" xr:uid="{00000000-0005-0000-0000-00006FAD0000}"/>
    <cellStyle name="Notas 5 2 9 6" xfId="44397" xr:uid="{00000000-0005-0000-0000-000070AD0000}"/>
    <cellStyle name="Notas 5 20" xfId="44398" xr:uid="{00000000-0005-0000-0000-000071AD0000}"/>
    <cellStyle name="Notas 5 20 2" xfId="44399" xr:uid="{00000000-0005-0000-0000-000072AD0000}"/>
    <cellStyle name="Notas 5 20 2 2" xfId="44400" xr:uid="{00000000-0005-0000-0000-000073AD0000}"/>
    <cellStyle name="Notas 5 20 2 2 2" xfId="44401" xr:uid="{00000000-0005-0000-0000-000074AD0000}"/>
    <cellStyle name="Notas 5 20 2 3" xfId="44402" xr:uid="{00000000-0005-0000-0000-000075AD0000}"/>
    <cellStyle name="Notas 5 20 2 4" xfId="44403" xr:uid="{00000000-0005-0000-0000-000076AD0000}"/>
    <cellStyle name="Notas 5 20 2 5" xfId="44404" xr:uid="{00000000-0005-0000-0000-000077AD0000}"/>
    <cellStyle name="Notas 5 20 2 6" xfId="44405" xr:uid="{00000000-0005-0000-0000-000078AD0000}"/>
    <cellStyle name="Notas 5 20 3" xfId="44406" xr:uid="{00000000-0005-0000-0000-000079AD0000}"/>
    <cellStyle name="Notas 5 20 3 2" xfId="44407" xr:uid="{00000000-0005-0000-0000-00007AAD0000}"/>
    <cellStyle name="Notas 5 20 4" xfId="44408" xr:uid="{00000000-0005-0000-0000-00007BAD0000}"/>
    <cellStyle name="Notas 5 20 4 2" xfId="44409" xr:uid="{00000000-0005-0000-0000-00007CAD0000}"/>
    <cellStyle name="Notas 5 20 5" xfId="44410" xr:uid="{00000000-0005-0000-0000-00007DAD0000}"/>
    <cellStyle name="Notas 5 20 6" xfId="44411" xr:uid="{00000000-0005-0000-0000-00007EAD0000}"/>
    <cellStyle name="Notas 5 21" xfId="44412" xr:uid="{00000000-0005-0000-0000-00007FAD0000}"/>
    <cellStyle name="Notas 5 21 2" xfId="44413" xr:uid="{00000000-0005-0000-0000-000080AD0000}"/>
    <cellStyle name="Notas 5 21 2 2" xfId="44414" xr:uid="{00000000-0005-0000-0000-000081AD0000}"/>
    <cellStyle name="Notas 5 21 2 2 2" xfId="44415" xr:uid="{00000000-0005-0000-0000-000082AD0000}"/>
    <cellStyle name="Notas 5 21 2 3" xfId="44416" xr:uid="{00000000-0005-0000-0000-000083AD0000}"/>
    <cellStyle name="Notas 5 21 2 4" xfId="44417" xr:uid="{00000000-0005-0000-0000-000084AD0000}"/>
    <cellStyle name="Notas 5 21 2 5" xfId="44418" xr:uid="{00000000-0005-0000-0000-000085AD0000}"/>
    <cellStyle name="Notas 5 21 2 6" xfId="44419" xr:uid="{00000000-0005-0000-0000-000086AD0000}"/>
    <cellStyle name="Notas 5 21 3" xfId="44420" xr:uid="{00000000-0005-0000-0000-000087AD0000}"/>
    <cellStyle name="Notas 5 21 3 2" xfId="44421" xr:uid="{00000000-0005-0000-0000-000088AD0000}"/>
    <cellStyle name="Notas 5 21 4" xfId="44422" xr:uid="{00000000-0005-0000-0000-000089AD0000}"/>
    <cellStyle name="Notas 5 21 4 2" xfId="44423" xr:uid="{00000000-0005-0000-0000-00008AAD0000}"/>
    <cellStyle name="Notas 5 21 5" xfId="44424" xr:uid="{00000000-0005-0000-0000-00008BAD0000}"/>
    <cellStyle name="Notas 5 21 6" xfId="44425" xr:uid="{00000000-0005-0000-0000-00008CAD0000}"/>
    <cellStyle name="Notas 5 22" xfId="44426" xr:uid="{00000000-0005-0000-0000-00008DAD0000}"/>
    <cellStyle name="Notas 5 22 2" xfId="44427" xr:uid="{00000000-0005-0000-0000-00008EAD0000}"/>
    <cellStyle name="Notas 5 22 2 2" xfId="44428" xr:uid="{00000000-0005-0000-0000-00008FAD0000}"/>
    <cellStyle name="Notas 5 22 2 2 2" xfId="44429" xr:uid="{00000000-0005-0000-0000-000090AD0000}"/>
    <cellStyle name="Notas 5 22 2 3" xfId="44430" xr:uid="{00000000-0005-0000-0000-000091AD0000}"/>
    <cellStyle name="Notas 5 22 2 4" xfId="44431" xr:uid="{00000000-0005-0000-0000-000092AD0000}"/>
    <cellStyle name="Notas 5 22 2 5" xfId="44432" xr:uid="{00000000-0005-0000-0000-000093AD0000}"/>
    <cellStyle name="Notas 5 22 2 6" xfId="44433" xr:uid="{00000000-0005-0000-0000-000094AD0000}"/>
    <cellStyle name="Notas 5 22 3" xfId="44434" xr:uid="{00000000-0005-0000-0000-000095AD0000}"/>
    <cellStyle name="Notas 5 22 3 2" xfId="44435" xr:uid="{00000000-0005-0000-0000-000096AD0000}"/>
    <cellStyle name="Notas 5 22 4" xfId="44436" xr:uid="{00000000-0005-0000-0000-000097AD0000}"/>
    <cellStyle name="Notas 5 22 4 2" xfId="44437" xr:uid="{00000000-0005-0000-0000-000098AD0000}"/>
    <cellStyle name="Notas 5 22 5" xfId="44438" xr:uid="{00000000-0005-0000-0000-000099AD0000}"/>
    <cellStyle name="Notas 5 23" xfId="44439" xr:uid="{00000000-0005-0000-0000-00009AAD0000}"/>
    <cellStyle name="Notas 5 23 2" xfId="44440" xr:uid="{00000000-0005-0000-0000-00009BAD0000}"/>
    <cellStyle name="Notas 5 23 2 2" xfId="44441" xr:uid="{00000000-0005-0000-0000-00009CAD0000}"/>
    <cellStyle name="Notas 5 23 2 2 2" xfId="44442" xr:uid="{00000000-0005-0000-0000-00009DAD0000}"/>
    <cellStyle name="Notas 5 23 2 3" xfId="44443" xr:uid="{00000000-0005-0000-0000-00009EAD0000}"/>
    <cellStyle name="Notas 5 23 2 4" xfId="44444" xr:uid="{00000000-0005-0000-0000-00009FAD0000}"/>
    <cellStyle name="Notas 5 23 2 5" xfId="44445" xr:uid="{00000000-0005-0000-0000-0000A0AD0000}"/>
    <cellStyle name="Notas 5 23 2 6" xfId="44446" xr:uid="{00000000-0005-0000-0000-0000A1AD0000}"/>
    <cellStyle name="Notas 5 23 3" xfId="44447" xr:uid="{00000000-0005-0000-0000-0000A2AD0000}"/>
    <cellStyle name="Notas 5 23 3 2" xfId="44448" xr:uid="{00000000-0005-0000-0000-0000A3AD0000}"/>
    <cellStyle name="Notas 5 23 4" xfId="44449" xr:uid="{00000000-0005-0000-0000-0000A4AD0000}"/>
    <cellStyle name="Notas 5 23 4 2" xfId="44450" xr:uid="{00000000-0005-0000-0000-0000A5AD0000}"/>
    <cellStyle name="Notas 5 23 5" xfId="44451" xr:uid="{00000000-0005-0000-0000-0000A6AD0000}"/>
    <cellStyle name="Notas 5 24" xfId="44452" xr:uid="{00000000-0005-0000-0000-0000A7AD0000}"/>
    <cellStyle name="Notas 5 24 2" xfId="44453" xr:uid="{00000000-0005-0000-0000-0000A8AD0000}"/>
    <cellStyle name="Notas 5 24 2 2" xfId="44454" xr:uid="{00000000-0005-0000-0000-0000A9AD0000}"/>
    <cellStyle name="Notas 5 24 2 2 2" xfId="44455" xr:uid="{00000000-0005-0000-0000-0000AAAD0000}"/>
    <cellStyle name="Notas 5 24 2 3" xfId="44456" xr:uid="{00000000-0005-0000-0000-0000ABAD0000}"/>
    <cellStyle name="Notas 5 24 2 4" xfId="44457" xr:uid="{00000000-0005-0000-0000-0000ACAD0000}"/>
    <cellStyle name="Notas 5 24 2 5" xfId="44458" xr:uid="{00000000-0005-0000-0000-0000ADAD0000}"/>
    <cellStyle name="Notas 5 24 2 6" xfId="44459" xr:uid="{00000000-0005-0000-0000-0000AEAD0000}"/>
    <cellStyle name="Notas 5 24 3" xfId="44460" xr:uid="{00000000-0005-0000-0000-0000AFAD0000}"/>
    <cellStyle name="Notas 5 24 3 2" xfId="44461" xr:uid="{00000000-0005-0000-0000-0000B0AD0000}"/>
    <cellStyle name="Notas 5 24 4" xfId="44462" xr:uid="{00000000-0005-0000-0000-0000B1AD0000}"/>
    <cellStyle name="Notas 5 24 4 2" xfId="44463" xr:uid="{00000000-0005-0000-0000-0000B2AD0000}"/>
    <cellStyle name="Notas 5 24 5" xfId="44464" xr:uid="{00000000-0005-0000-0000-0000B3AD0000}"/>
    <cellStyle name="Notas 5 25" xfId="44465" xr:uid="{00000000-0005-0000-0000-0000B4AD0000}"/>
    <cellStyle name="Notas 5 25 2" xfId="44466" xr:uid="{00000000-0005-0000-0000-0000B5AD0000}"/>
    <cellStyle name="Notas 5 25 2 2" xfId="44467" xr:uid="{00000000-0005-0000-0000-0000B6AD0000}"/>
    <cellStyle name="Notas 5 25 2 2 2" xfId="44468" xr:uid="{00000000-0005-0000-0000-0000B7AD0000}"/>
    <cellStyle name="Notas 5 25 2 3" xfId="44469" xr:uid="{00000000-0005-0000-0000-0000B8AD0000}"/>
    <cellStyle name="Notas 5 25 2 4" xfId="44470" xr:uid="{00000000-0005-0000-0000-0000B9AD0000}"/>
    <cellStyle name="Notas 5 25 2 5" xfId="44471" xr:uid="{00000000-0005-0000-0000-0000BAAD0000}"/>
    <cellStyle name="Notas 5 25 2 6" xfId="44472" xr:uid="{00000000-0005-0000-0000-0000BBAD0000}"/>
    <cellStyle name="Notas 5 25 3" xfId="44473" xr:uid="{00000000-0005-0000-0000-0000BCAD0000}"/>
    <cellStyle name="Notas 5 25 3 2" xfId="44474" xr:uid="{00000000-0005-0000-0000-0000BDAD0000}"/>
    <cellStyle name="Notas 5 25 4" xfId="44475" xr:uid="{00000000-0005-0000-0000-0000BEAD0000}"/>
    <cellStyle name="Notas 5 25 4 2" xfId="44476" xr:uid="{00000000-0005-0000-0000-0000BFAD0000}"/>
    <cellStyle name="Notas 5 25 5" xfId="44477" xr:uid="{00000000-0005-0000-0000-0000C0AD0000}"/>
    <cellStyle name="Notas 5 26" xfId="44478" xr:uid="{00000000-0005-0000-0000-0000C1AD0000}"/>
    <cellStyle name="Notas 5 26 2" xfId="44479" xr:uid="{00000000-0005-0000-0000-0000C2AD0000}"/>
    <cellStyle name="Notas 5 26 2 2" xfId="44480" xr:uid="{00000000-0005-0000-0000-0000C3AD0000}"/>
    <cellStyle name="Notas 5 26 2 2 2" xfId="44481" xr:uid="{00000000-0005-0000-0000-0000C4AD0000}"/>
    <cellStyle name="Notas 5 26 2 3" xfId="44482" xr:uid="{00000000-0005-0000-0000-0000C5AD0000}"/>
    <cellStyle name="Notas 5 26 2 4" xfId="44483" xr:uid="{00000000-0005-0000-0000-0000C6AD0000}"/>
    <cellStyle name="Notas 5 26 2 5" xfId="44484" xr:uid="{00000000-0005-0000-0000-0000C7AD0000}"/>
    <cellStyle name="Notas 5 26 2 6" xfId="44485" xr:uid="{00000000-0005-0000-0000-0000C8AD0000}"/>
    <cellStyle name="Notas 5 26 3" xfId="44486" xr:uid="{00000000-0005-0000-0000-0000C9AD0000}"/>
    <cellStyle name="Notas 5 26 3 2" xfId="44487" xr:uid="{00000000-0005-0000-0000-0000CAAD0000}"/>
    <cellStyle name="Notas 5 26 4" xfId="44488" xr:uid="{00000000-0005-0000-0000-0000CBAD0000}"/>
    <cellStyle name="Notas 5 26 4 2" xfId="44489" xr:uid="{00000000-0005-0000-0000-0000CCAD0000}"/>
    <cellStyle name="Notas 5 26 5" xfId="44490" xr:uid="{00000000-0005-0000-0000-0000CDAD0000}"/>
    <cellStyle name="Notas 5 27" xfId="44491" xr:uid="{00000000-0005-0000-0000-0000CEAD0000}"/>
    <cellStyle name="Notas 5 27 2" xfId="44492" xr:uid="{00000000-0005-0000-0000-0000CFAD0000}"/>
    <cellStyle name="Notas 5 27 2 2" xfId="44493" xr:uid="{00000000-0005-0000-0000-0000D0AD0000}"/>
    <cellStyle name="Notas 5 27 2 3" xfId="44494" xr:uid="{00000000-0005-0000-0000-0000D1AD0000}"/>
    <cellStyle name="Notas 5 27 3" xfId="44495" xr:uid="{00000000-0005-0000-0000-0000D2AD0000}"/>
    <cellStyle name="Notas 5 27 3 2" xfId="44496" xr:uid="{00000000-0005-0000-0000-0000D3AD0000}"/>
    <cellStyle name="Notas 5 27 4" xfId="44497" xr:uid="{00000000-0005-0000-0000-0000D4AD0000}"/>
    <cellStyle name="Notas 5 27 5" xfId="44498" xr:uid="{00000000-0005-0000-0000-0000D5AD0000}"/>
    <cellStyle name="Notas 5 28" xfId="44499" xr:uid="{00000000-0005-0000-0000-0000D6AD0000}"/>
    <cellStyle name="Notas 5 28 2" xfId="44500" xr:uid="{00000000-0005-0000-0000-0000D7AD0000}"/>
    <cellStyle name="Notas 5 28 3" xfId="44501" xr:uid="{00000000-0005-0000-0000-0000D8AD0000}"/>
    <cellStyle name="Notas 5 28 4" xfId="44502" xr:uid="{00000000-0005-0000-0000-0000D9AD0000}"/>
    <cellStyle name="Notas 5 29" xfId="44503" xr:uid="{00000000-0005-0000-0000-0000DAAD0000}"/>
    <cellStyle name="Notas 5 3" xfId="44504" xr:uid="{00000000-0005-0000-0000-0000DBAD0000}"/>
    <cellStyle name="Notas 5 3 10" xfId="44505" xr:uid="{00000000-0005-0000-0000-0000DCAD0000}"/>
    <cellStyle name="Notas 5 3 11" xfId="44506" xr:uid="{00000000-0005-0000-0000-0000DDAD0000}"/>
    <cellStyle name="Notas 5 3 12" xfId="44507" xr:uid="{00000000-0005-0000-0000-0000DEAD0000}"/>
    <cellStyle name="Notas 5 3 13" xfId="44508" xr:uid="{00000000-0005-0000-0000-0000DFAD0000}"/>
    <cellStyle name="Notas 5 3 14" xfId="44509" xr:uid="{00000000-0005-0000-0000-0000E0AD0000}"/>
    <cellStyle name="Notas 5 3 15" xfId="44510" xr:uid="{00000000-0005-0000-0000-0000E1AD0000}"/>
    <cellStyle name="Notas 5 3 2" xfId="44511" xr:uid="{00000000-0005-0000-0000-0000E2AD0000}"/>
    <cellStyle name="Notas 5 3 2 10" xfId="44512" xr:uid="{00000000-0005-0000-0000-0000E3AD0000}"/>
    <cellStyle name="Notas 5 3 2 11" xfId="44513" xr:uid="{00000000-0005-0000-0000-0000E4AD0000}"/>
    <cellStyle name="Notas 5 3 2 12" xfId="44514" xr:uid="{00000000-0005-0000-0000-0000E5AD0000}"/>
    <cellStyle name="Notas 5 3 2 13" xfId="44515" xr:uid="{00000000-0005-0000-0000-0000E6AD0000}"/>
    <cellStyle name="Notas 5 3 2 14" xfId="44516" xr:uid="{00000000-0005-0000-0000-0000E7AD0000}"/>
    <cellStyle name="Notas 5 3 2 2" xfId="44517" xr:uid="{00000000-0005-0000-0000-0000E8AD0000}"/>
    <cellStyle name="Notas 5 3 2 2 2" xfId="44518" xr:uid="{00000000-0005-0000-0000-0000E9AD0000}"/>
    <cellStyle name="Notas 5 3 2 2 2 2" xfId="44519" xr:uid="{00000000-0005-0000-0000-0000EAAD0000}"/>
    <cellStyle name="Notas 5 3 2 2 3" xfId="44520" xr:uid="{00000000-0005-0000-0000-0000EBAD0000}"/>
    <cellStyle name="Notas 5 3 2 2 4" xfId="44521" xr:uid="{00000000-0005-0000-0000-0000ECAD0000}"/>
    <cellStyle name="Notas 5 3 2 2 5" xfId="44522" xr:uid="{00000000-0005-0000-0000-0000EDAD0000}"/>
    <cellStyle name="Notas 5 3 2 2 6" xfId="44523" xr:uid="{00000000-0005-0000-0000-0000EEAD0000}"/>
    <cellStyle name="Notas 5 3 2 2 7" xfId="44524" xr:uid="{00000000-0005-0000-0000-0000EFAD0000}"/>
    <cellStyle name="Notas 5 3 2 3" xfId="44525" xr:uid="{00000000-0005-0000-0000-0000F0AD0000}"/>
    <cellStyle name="Notas 5 3 2 3 2" xfId="44526" xr:uid="{00000000-0005-0000-0000-0000F1AD0000}"/>
    <cellStyle name="Notas 5 3 2 3 3" xfId="44527" xr:uid="{00000000-0005-0000-0000-0000F2AD0000}"/>
    <cellStyle name="Notas 5 3 2 3 4" xfId="44528" xr:uid="{00000000-0005-0000-0000-0000F3AD0000}"/>
    <cellStyle name="Notas 5 3 2 3 5" xfId="44529" xr:uid="{00000000-0005-0000-0000-0000F4AD0000}"/>
    <cellStyle name="Notas 5 3 2 3 6" xfId="44530" xr:uid="{00000000-0005-0000-0000-0000F5AD0000}"/>
    <cellStyle name="Notas 5 3 2 3 7" xfId="44531" xr:uid="{00000000-0005-0000-0000-0000F6AD0000}"/>
    <cellStyle name="Notas 5 3 2 4" xfId="44532" xr:uid="{00000000-0005-0000-0000-0000F7AD0000}"/>
    <cellStyle name="Notas 5 3 2 4 2" xfId="44533" xr:uid="{00000000-0005-0000-0000-0000F8AD0000}"/>
    <cellStyle name="Notas 5 3 2 4 3" xfId="44534" xr:uid="{00000000-0005-0000-0000-0000F9AD0000}"/>
    <cellStyle name="Notas 5 3 2 4 4" xfId="44535" xr:uid="{00000000-0005-0000-0000-0000FAAD0000}"/>
    <cellStyle name="Notas 5 3 2 4 5" xfId="44536" xr:uid="{00000000-0005-0000-0000-0000FBAD0000}"/>
    <cellStyle name="Notas 5 3 2 4 6" xfId="44537" xr:uid="{00000000-0005-0000-0000-0000FCAD0000}"/>
    <cellStyle name="Notas 5 3 2 4 7" xfId="44538" xr:uid="{00000000-0005-0000-0000-0000FDAD0000}"/>
    <cellStyle name="Notas 5 3 2 5" xfId="44539" xr:uid="{00000000-0005-0000-0000-0000FEAD0000}"/>
    <cellStyle name="Notas 5 3 2 5 2" xfId="44540" xr:uid="{00000000-0005-0000-0000-0000FFAD0000}"/>
    <cellStyle name="Notas 5 3 2 5 3" xfId="44541" xr:uid="{00000000-0005-0000-0000-000000AE0000}"/>
    <cellStyle name="Notas 5 3 2 5 4" xfId="44542" xr:uid="{00000000-0005-0000-0000-000001AE0000}"/>
    <cellStyle name="Notas 5 3 2 5 5" xfId="44543" xr:uid="{00000000-0005-0000-0000-000002AE0000}"/>
    <cellStyle name="Notas 5 3 2 5 6" xfId="44544" xr:uid="{00000000-0005-0000-0000-000003AE0000}"/>
    <cellStyle name="Notas 5 3 2 5 7" xfId="44545" xr:uid="{00000000-0005-0000-0000-000004AE0000}"/>
    <cellStyle name="Notas 5 3 2 6" xfId="44546" xr:uid="{00000000-0005-0000-0000-000005AE0000}"/>
    <cellStyle name="Notas 5 3 2 6 2" xfId="44547" xr:uid="{00000000-0005-0000-0000-000006AE0000}"/>
    <cellStyle name="Notas 5 3 2 6 3" xfId="44548" xr:uid="{00000000-0005-0000-0000-000007AE0000}"/>
    <cellStyle name="Notas 5 3 2 6 4" xfId="44549" xr:uid="{00000000-0005-0000-0000-000008AE0000}"/>
    <cellStyle name="Notas 5 3 2 6 5" xfId="44550" xr:uid="{00000000-0005-0000-0000-000009AE0000}"/>
    <cellStyle name="Notas 5 3 2 6 6" xfId="44551" xr:uid="{00000000-0005-0000-0000-00000AAE0000}"/>
    <cellStyle name="Notas 5 3 2 6 7" xfId="44552" xr:uid="{00000000-0005-0000-0000-00000BAE0000}"/>
    <cellStyle name="Notas 5 3 2 7" xfId="44553" xr:uid="{00000000-0005-0000-0000-00000CAE0000}"/>
    <cellStyle name="Notas 5 3 2 7 2" xfId="44554" xr:uid="{00000000-0005-0000-0000-00000DAE0000}"/>
    <cellStyle name="Notas 5 3 2 7 3" xfId="44555" xr:uid="{00000000-0005-0000-0000-00000EAE0000}"/>
    <cellStyle name="Notas 5 3 2 7 4" xfId="44556" xr:uid="{00000000-0005-0000-0000-00000FAE0000}"/>
    <cellStyle name="Notas 5 3 2 7 5" xfId="44557" xr:uid="{00000000-0005-0000-0000-000010AE0000}"/>
    <cellStyle name="Notas 5 3 2 7 6" xfId="44558" xr:uid="{00000000-0005-0000-0000-000011AE0000}"/>
    <cellStyle name="Notas 5 3 2 8" xfId="44559" xr:uid="{00000000-0005-0000-0000-000012AE0000}"/>
    <cellStyle name="Notas 5 3 2 8 2" xfId="44560" xr:uid="{00000000-0005-0000-0000-000013AE0000}"/>
    <cellStyle name="Notas 5 3 2 8 3" xfId="44561" xr:uid="{00000000-0005-0000-0000-000014AE0000}"/>
    <cellStyle name="Notas 5 3 2 8 4" xfId="44562" xr:uid="{00000000-0005-0000-0000-000015AE0000}"/>
    <cellStyle name="Notas 5 3 2 8 5" xfId="44563" xr:uid="{00000000-0005-0000-0000-000016AE0000}"/>
    <cellStyle name="Notas 5 3 2 8 6" xfId="44564" xr:uid="{00000000-0005-0000-0000-000017AE0000}"/>
    <cellStyle name="Notas 5 3 2 9" xfId="44565" xr:uid="{00000000-0005-0000-0000-000018AE0000}"/>
    <cellStyle name="Notas 5 3 3" xfId="44566" xr:uid="{00000000-0005-0000-0000-000019AE0000}"/>
    <cellStyle name="Notas 5 3 3 2" xfId="44567" xr:uid="{00000000-0005-0000-0000-00001AAE0000}"/>
    <cellStyle name="Notas 5 3 3 2 2" xfId="44568" xr:uid="{00000000-0005-0000-0000-00001BAE0000}"/>
    <cellStyle name="Notas 5 3 3 3" xfId="44569" xr:uid="{00000000-0005-0000-0000-00001CAE0000}"/>
    <cellStyle name="Notas 5 3 3 3 2" xfId="44570" xr:uid="{00000000-0005-0000-0000-00001DAE0000}"/>
    <cellStyle name="Notas 5 3 3 4" xfId="44571" xr:uid="{00000000-0005-0000-0000-00001EAE0000}"/>
    <cellStyle name="Notas 5 3 3 5" xfId="44572" xr:uid="{00000000-0005-0000-0000-00001FAE0000}"/>
    <cellStyle name="Notas 5 3 3 6" xfId="44573" xr:uid="{00000000-0005-0000-0000-000020AE0000}"/>
    <cellStyle name="Notas 5 3 3 7" xfId="44574" xr:uid="{00000000-0005-0000-0000-000021AE0000}"/>
    <cellStyle name="Notas 5 3 4" xfId="44575" xr:uid="{00000000-0005-0000-0000-000022AE0000}"/>
    <cellStyle name="Notas 5 3 4 2" xfId="44576" xr:uid="{00000000-0005-0000-0000-000023AE0000}"/>
    <cellStyle name="Notas 5 3 4 2 2" xfId="44577" xr:uid="{00000000-0005-0000-0000-000024AE0000}"/>
    <cellStyle name="Notas 5 3 4 3" xfId="44578" xr:uid="{00000000-0005-0000-0000-000025AE0000}"/>
    <cellStyle name="Notas 5 3 4 4" xfId="44579" xr:uid="{00000000-0005-0000-0000-000026AE0000}"/>
    <cellStyle name="Notas 5 3 4 5" xfId="44580" xr:uid="{00000000-0005-0000-0000-000027AE0000}"/>
    <cellStyle name="Notas 5 3 4 6" xfId="44581" xr:uid="{00000000-0005-0000-0000-000028AE0000}"/>
    <cellStyle name="Notas 5 3 4 7" xfId="44582" xr:uid="{00000000-0005-0000-0000-000029AE0000}"/>
    <cellStyle name="Notas 5 3 5" xfId="44583" xr:uid="{00000000-0005-0000-0000-00002AAE0000}"/>
    <cellStyle name="Notas 5 3 5 2" xfId="44584" xr:uid="{00000000-0005-0000-0000-00002BAE0000}"/>
    <cellStyle name="Notas 5 3 5 3" xfId="44585" xr:uid="{00000000-0005-0000-0000-00002CAE0000}"/>
    <cellStyle name="Notas 5 3 5 4" xfId="44586" xr:uid="{00000000-0005-0000-0000-00002DAE0000}"/>
    <cellStyle name="Notas 5 3 5 5" xfId="44587" xr:uid="{00000000-0005-0000-0000-00002EAE0000}"/>
    <cellStyle name="Notas 5 3 5 6" xfId="44588" xr:uid="{00000000-0005-0000-0000-00002FAE0000}"/>
    <cellStyle name="Notas 5 3 5 7" xfId="44589" xr:uid="{00000000-0005-0000-0000-000030AE0000}"/>
    <cellStyle name="Notas 5 3 6" xfId="44590" xr:uid="{00000000-0005-0000-0000-000031AE0000}"/>
    <cellStyle name="Notas 5 3 6 2" xfId="44591" xr:uid="{00000000-0005-0000-0000-000032AE0000}"/>
    <cellStyle name="Notas 5 3 6 3" xfId="44592" xr:uid="{00000000-0005-0000-0000-000033AE0000}"/>
    <cellStyle name="Notas 5 3 6 4" xfId="44593" xr:uid="{00000000-0005-0000-0000-000034AE0000}"/>
    <cellStyle name="Notas 5 3 6 5" xfId="44594" xr:uid="{00000000-0005-0000-0000-000035AE0000}"/>
    <cellStyle name="Notas 5 3 6 6" xfId="44595" xr:uid="{00000000-0005-0000-0000-000036AE0000}"/>
    <cellStyle name="Notas 5 3 7" xfId="44596" xr:uid="{00000000-0005-0000-0000-000037AE0000}"/>
    <cellStyle name="Notas 5 3 7 2" xfId="44597" xr:uid="{00000000-0005-0000-0000-000038AE0000}"/>
    <cellStyle name="Notas 5 3 7 3" xfId="44598" xr:uid="{00000000-0005-0000-0000-000039AE0000}"/>
    <cellStyle name="Notas 5 3 7 4" xfId="44599" xr:uid="{00000000-0005-0000-0000-00003AAE0000}"/>
    <cellStyle name="Notas 5 3 7 5" xfId="44600" xr:uid="{00000000-0005-0000-0000-00003BAE0000}"/>
    <cellStyle name="Notas 5 3 7 6" xfId="44601" xr:uid="{00000000-0005-0000-0000-00003CAE0000}"/>
    <cellStyle name="Notas 5 3 8" xfId="44602" xr:uid="{00000000-0005-0000-0000-00003DAE0000}"/>
    <cellStyle name="Notas 5 3 8 2" xfId="44603" xr:uid="{00000000-0005-0000-0000-00003EAE0000}"/>
    <cellStyle name="Notas 5 3 8 3" xfId="44604" xr:uid="{00000000-0005-0000-0000-00003FAE0000}"/>
    <cellStyle name="Notas 5 3 8 4" xfId="44605" xr:uid="{00000000-0005-0000-0000-000040AE0000}"/>
    <cellStyle name="Notas 5 3 8 5" xfId="44606" xr:uid="{00000000-0005-0000-0000-000041AE0000}"/>
    <cellStyle name="Notas 5 3 8 6" xfId="44607" xr:uid="{00000000-0005-0000-0000-000042AE0000}"/>
    <cellStyle name="Notas 5 3 9" xfId="44608" xr:uid="{00000000-0005-0000-0000-000043AE0000}"/>
    <cellStyle name="Notas 5 3 9 2" xfId="44609" xr:uid="{00000000-0005-0000-0000-000044AE0000}"/>
    <cellStyle name="Notas 5 3 9 3" xfId="44610" xr:uid="{00000000-0005-0000-0000-000045AE0000}"/>
    <cellStyle name="Notas 5 3 9 4" xfId="44611" xr:uid="{00000000-0005-0000-0000-000046AE0000}"/>
    <cellStyle name="Notas 5 3 9 5" xfId="44612" xr:uid="{00000000-0005-0000-0000-000047AE0000}"/>
    <cellStyle name="Notas 5 3 9 6" xfId="44613" xr:uid="{00000000-0005-0000-0000-000048AE0000}"/>
    <cellStyle name="Notas 5 30" xfId="44614" xr:uid="{00000000-0005-0000-0000-000049AE0000}"/>
    <cellStyle name="Notas 5 31" xfId="44615" xr:uid="{00000000-0005-0000-0000-00004AAE0000}"/>
    <cellStyle name="Notas 5 31 2" xfId="44616" xr:uid="{00000000-0005-0000-0000-00004BAE0000}"/>
    <cellStyle name="Notas 5 32" xfId="44617" xr:uid="{00000000-0005-0000-0000-00004CAE0000}"/>
    <cellStyle name="Notas 5 4" xfId="44618" xr:uid="{00000000-0005-0000-0000-00004DAE0000}"/>
    <cellStyle name="Notas 5 4 10" xfId="44619" xr:uid="{00000000-0005-0000-0000-00004EAE0000}"/>
    <cellStyle name="Notas 5 4 11" xfId="44620" xr:uid="{00000000-0005-0000-0000-00004FAE0000}"/>
    <cellStyle name="Notas 5 4 12" xfId="44621" xr:uid="{00000000-0005-0000-0000-000050AE0000}"/>
    <cellStyle name="Notas 5 4 13" xfId="44622" xr:uid="{00000000-0005-0000-0000-000051AE0000}"/>
    <cellStyle name="Notas 5 4 14" xfId="44623" xr:uid="{00000000-0005-0000-0000-000052AE0000}"/>
    <cellStyle name="Notas 5 4 2" xfId="44624" xr:uid="{00000000-0005-0000-0000-000053AE0000}"/>
    <cellStyle name="Notas 5 4 2 2" xfId="44625" xr:uid="{00000000-0005-0000-0000-000054AE0000}"/>
    <cellStyle name="Notas 5 4 2 2 2" xfId="44626" xr:uid="{00000000-0005-0000-0000-000055AE0000}"/>
    <cellStyle name="Notas 5 4 2 2 3" xfId="44627" xr:uid="{00000000-0005-0000-0000-000056AE0000}"/>
    <cellStyle name="Notas 5 4 2 3" xfId="44628" xr:uid="{00000000-0005-0000-0000-000057AE0000}"/>
    <cellStyle name="Notas 5 4 2 3 2" xfId="44629" xr:uid="{00000000-0005-0000-0000-000058AE0000}"/>
    <cellStyle name="Notas 5 4 2 4" xfId="44630" xr:uid="{00000000-0005-0000-0000-000059AE0000}"/>
    <cellStyle name="Notas 5 4 2 4 2" xfId="44631" xr:uid="{00000000-0005-0000-0000-00005AAE0000}"/>
    <cellStyle name="Notas 5 4 2 5" xfId="44632" xr:uid="{00000000-0005-0000-0000-00005BAE0000}"/>
    <cellStyle name="Notas 5 4 2 5 2" xfId="44633" xr:uid="{00000000-0005-0000-0000-00005CAE0000}"/>
    <cellStyle name="Notas 5 4 2 6" xfId="44634" xr:uid="{00000000-0005-0000-0000-00005DAE0000}"/>
    <cellStyle name="Notas 5 4 2 6 2" xfId="44635" xr:uid="{00000000-0005-0000-0000-00005EAE0000}"/>
    <cellStyle name="Notas 5 4 2 7" xfId="44636" xr:uid="{00000000-0005-0000-0000-00005FAE0000}"/>
    <cellStyle name="Notas 5 4 3" xfId="44637" xr:uid="{00000000-0005-0000-0000-000060AE0000}"/>
    <cellStyle name="Notas 5 4 3 2" xfId="44638" xr:uid="{00000000-0005-0000-0000-000061AE0000}"/>
    <cellStyle name="Notas 5 4 3 2 2" xfId="44639" xr:uid="{00000000-0005-0000-0000-000062AE0000}"/>
    <cellStyle name="Notas 5 4 3 3" xfId="44640" xr:uid="{00000000-0005-0000-0000-000063AE0000}"/>
    <cellStyle name="Notas 5 4 3 4" xfId="44641" xr:uid="{00000000-0005-0000-0000-000064AE0000}"/>
    <cellStyle name="Notas 5 4 3 5" xfId="44642" xr:uid="{00000000-0005-0000-0000-000065AE0000}"/>
    <cellStyle name="Notas 5 4 3 6" xfId="44643" xr:uid="{00000000-0005-0000-0000-000066AE0000}"/>
    <cellStyle name="Notas 5 4 3 7" xfId="44644" xr:uid="{00000000-0005-0000-0000-000067AE0000}"/>
    <cellStyle name="Notas 5 4 4" xfId="44645" xr:uid="{00000000-0005-0000-0000-000068AE0000}"/>
    <cellStyle name="Notas 5 4 4 2" xfId="44646" xr:uid="{00000000-0005-0000-0000-000069AE0000}"/>
    <cellStyle name="Notas 5 4 4 2 2" xfId="44647" xr:uid="{00000000-0005-0000-0000-00006AAE0000}"/>
    <cellStyle name="Notas 5 4 4 3" xfId="44648" xr:uid="{00000000-0005-0000-0000-00006BAE0000}"/>
    <cellStyle name="Notas 5 4 4 4" xfId="44649" xr:uid="{00000000-0005-0000-0000-00006CAE0000}"/>
    <cellStyle name="Notas 5 4 4 5" xfId="44650" xr:uid="{00000000-0005-0000-0000-00006DAE0000}"/>
    <cellStyle name="Notas 5 4 4 6" xfId="44651" xr:uid="{00000000-0005-0000-0000-00006EAE0000}"/>
    <cellStyle name="Notas 5 4 4 7" xfId="44652" xr:uid="{00000000-0005-0000-0000-00006FAE0000}"/>
    <cellStyle name="Notas 5 4 5" xfId="44653" xr:uid="{00000000-0005-0000-0000-000070AE0000}"/>
    <cellStyle name="Notas 5 4 5 2" xfId="44654" xr:uid="{00000000-0005-0000-0000-000071AE0000}"/>
    <cellStyle name="Notas 5 4 5 3" xfId="44655" xr:uid="{00000000-0005-0000-0000-000072AE0000}"/>
    <cellStyle name="Notas 5 4 5 4" xfId="44656" xr:uid="{00000000-0005-0000-0000-000073AE0000}"/>
    <cellStyle name="Notas 5 4 5 5" xfId="44657" xr:uid="{00000000-0005-0000-0000-000074AE0000}"/>
    <cellStyle name="Notas 5 4 5 6" xfId="44658" xr:uid="{00000000-0005-0000-0000-000075AE0000}"/>
    <cellStyle name="Notas 5 4 5 7" xfId="44659" xr:uid="{00000000-0005-0000-0000-000076AE0000}"/>
    <cellStyle name="Notas 5 4 6" xfId="44660" xr:uid="{00000000-0005-0000-0000-000077AE0000}"/>
    <cellStyle name="Notas 5 4 6 2" xfId="44661" xr:uid="{00000000-0005-0000-0000-000078AE0000}"/>
    <cellStyle name="Notas 5 4 6 3" xfId="44662" xr:uid="{00000000-0005-0000-0000-000079AE0000}"/>
    <cellStyle name="Notas 5 4 6 4" xfId="44663" xr:uid="{00000000-0005-0000-0000-00007AAE0000}"/>
    <cellStyle name="Notas 5 4 6 5" xfId="44664" xr:uid="{00000000-0005-0000-0000-00007BAE0000}"/>
    <cellStyle name="Notas 5 4 6 6" xfId="44665" xr:uid="{00000000-0005-0000-0000-00007CAE0000}"/>
    <cellStyle name="Notas 5 4 7" xfId="44666" xr:uid="{00000000-0005-0000-0000-00007DAE0000}"/>
    <cellStyle name="Notas 5 4 7 2" xfId="44667" xr:uid="{00000000-0005-0000-0000-00007EAE0000}"/>
    <cellStyle name="Notas 5 4 7 3" xfId="44668" xr:uid="{00000000-0005-0000-0000-00007FAE0000}"/>
    <cellStyle name="Notas 5 4 7 4" xfId="44669" xr:uid="{00000000-0005-0000-0000-000080AE0000}"/>
    <cellStyle name="Notas 5 4 7 5" xfId="44670" xr:uid="{00000000-0005-0000-0000-000081AE0000}"/>
    <cellStyle name="Notas 5 4 7 6" xfId="44671" xr:uid="{00000000-0005-0000-0000-000082AE0000}"/>
    <cellStyle name="Notas 5 4 8" xfId="44672" xr:uid="{00000000-0005-0000-0000-000083AE0000}"/>
    <cellStyle name="Notas 5 4 8 2" xfId="44673" xr:uid="{00000000-0005-0000-0000-000084AE0000}"/>
    <cellStyle name="Notas 5 4 8 3" xfId="44674" xr:uid="{00000000-0005-0000-0000-000085AE0000}"/>
    <cellStyle name="Notas 5 4 8 4" xfId="44675" xr:uid="{00000000-0005-0000-0000-000086AE0000}"/>
    <cellStyle name="Notas 5 4 8 5" xfId="44676" xr:uid="{00000000-0005-0000-0000-000087AE0000}"/>
    <cellStyle name="Notas 5 4 8 6" xfId="44677" xr:uid="{00000000-0005-0000-0000-000088AE0000}"/>
    <cellStyle name="Notas 5 4 9" xfId="44678" xr:uid="{00000000-0005-0000-0000-000089AE0000}"/>
    <cellStyle name="Notas 5 5" xfId="44679" xr:uid="{00000000-0005-0000-0000-00008AAE0000}"/>
    <cellStyle name="Notas 5 5 10" xfId="44680" xr:uid="{00000000-0005-0000-0000-00008BAE0000}"/>
    <cellStyle name="Notas 5 5 11" xfId="44681" xr:uid="{00000000-0005-0000-0000-00008CAE0000}"/>
    <cellStyle name="Notas 5 5 12" xfId="44682" xr:uid="{00000000-0005-0000-0000-00008DAE0000}"/>
    <cellStyle name="Notas 5 5 13" xfId="44683" xr:uid="{00000000-0005-0000-0000-00008EAE0000}"/>
    <cellStyle name="Notas 5 5 14" xfId="44684" xr:uid="{00000000-0005-0000-0000-00008FAE0000}"/>
    <cellStyle name="Notas 5 5 2" xfId="44685" xr:uid="{00000000-0005-0000-0000-000090AE0000}"/>
    <cellStyle name="Notas 5 5 2 2" xfId="44686" xr:uid="{00000000-0005-0000-0000-000091AE0000}"/>
    <cellStyle name="Notas 5 5 2 2 2" xfId="44687" xr:uid="{00000000-0005-0000-0000-000092AE0000}"/>
    <cellStyle name="Notas 5 5 2 2 3" xfId="44688" xr:uid="{00000000-0005-0000-0000-000093AE0000}"/>
    <cellStyle name="Notas 5 5 2 3" xfId="44689" xr:uid="{00000000-0005-0000-0000-000094AE0000}"/>
    <cellStyle name="Notas 5 5 2 3 2" xfId="44690" xr:uid="{00000000-0005-0000-0000-000095AE0000}"/>
    <cellStyle name="Notas 5 5 2 4" xfId="44691" xr:uid="{00000000-0005-0000-0000-000096AE0000}"/>
    <cellStyle name="Notas 5 5 2 4 2" xfId="44692" xr:uid="{00000000-0005-0000-0000-000097AE0000}"/>
    <cellStyle name="Notas 5 5 2 5" xfId="44693" xr:uid="{00000000-0005-0000-0000-000098AE0000}"/>
    <cellStyle name="Notas 5 5 2 5 2" xfId="44694" xr:uid="{00000000-0005-0000-0000-000099AE0000}"/>
    <cellStyle name="Notas 5 5 2 6" xfId="44695" xr:uid="{00000000-0005-0000-0000-00009AAE0000}"/>
    <cellStyle name="Notas 5 5 2 6 2" xfId="44696" xr:uid="{00000000-0005-0000-0000-00009BAE0000}"/>
    <cellStyle name="Notas 5 5 2 7" xfId="44697" xr:uid="{00000000-0005-0000-0000-00009CAE0000}"/>
    <cellStyle name="Notas 5 5 3" xfId="44698" xr:uid="{00000000-0005-0000-0000-00009DAE0000}"/>
    <cellStyle name="Notas 5 5 3 2" xfId="44699" xr:uid="{00000000-0005-0000-0000-00009EAE0000}"/>
    <cellStyle name="Notas 5 5 3 2 2" xfId="44700" xr:uid="{00000000-0005-0000-0000-00009FAE0000}"/>
    <cellStyle name="Notas 5 5 3 3" xfId="44701" xr:uid="{00000000-0005-0000-0000-0000A0AE0000}"/>
    <cellStyle name="Notas 5 5 3 4" xfId="44702" xr:uid="{00000000-0005-0000-0000-0000A1AE0000}"/>
    <cellStyle name="Notas 5 5 3 5" xfId="44703" xr:uid="{00000000-0005-0000-0000-0000A2AE0000}"/>
    <cellStyle name="Notas 5 5 3 6" xfId="44704" xr:uid="{00000000-0005-0000-0000-0000A3AE0000}"/>
    <cellStyle name="Notas 5 5 3 7" xfId="44705" xr:uid="{00000000-0005-0000-0000-0000A4AE0000}"/>
    <cellStyle name="Notas 5 5 4" xfId="44706" xr:uid="{00000000-0005-0000-0000-0000A5AE0000}"/>
    <cellStyle name="Notas 5 5 4 2" xfId="44707" xr:uid="{00000000-0005-0000-0000-0000A6AE0000}"/>
    <cellStyle name="Notas 5 5 4 2 2" xfId="44708" xr:uid="{00000000-0005-0000-0000-0000A7AE0000}"/>
    <cellStyle name="Notas 5 5 4 3" xfId="44709" xr:uid="{00000000-0005-0000-0000-0000A8AE0000}"/>
    <cellStyle name="Notas 5 5 4 4" xfId="44710" xr:uid="{00000000-0005-0000-0000-0000A9AE0000}"/>
    <cellStyle name="Notas 5 5 4 5" xfId="44711" xr:uid="{00000000-0005-0000-0000-0000AAAE0000}"/>
    <cellStyle name="Notas 5 5 4 6" xfId="44712" xr:uid="{00000000-0005-0000-0000-0000ABAE0000}"/>
    <cellStyle name="Notas 5 5 4 7" xfId="44713" xr:uid="{00000000-0005-0000-0000-0000ACAE0000}"/>
    <cellStyle name="Notas 5 5 5" xfId="44714" xr:uid="{00000000-0005-0000-0000-0000ADAE0000}"/>
    <cellStyle name="Notas 5 5 5 2" xfId="44715" xr:uid="{00000000-0005-0000-0000-0000AEAE0000}"/>
    <cellStyle name="Notas 5 5 5 3" xfId="44716" xr:uid="{00000000-0005-0000-0000-0000AFAE0000}"/>
    <cellStyle name="Notas 5 5 5 4" xfId="44717" xr:uid="{00000000-0005-0000-0000-0000B0AE0000}"/>
    <cellStyle name="Notas 5 5 5 5" xfId="44718" xr:uid="{00000000-0005-0000-0000-0000B1AE0000}"/>
    <cellStyle name="Notas 5 5 5 6" xfId="44719" xr:uid="{00000000-0005-0000-0000-0000B2AE0000}"/>
    <cellStyle name="Notas 5 5 5 7" xfId="44720" xr:uid="{00000000-0005-0000-0000-0000B3AE0000}"/>
    <cellStyle name="Notas 5 5 6" xfId="44721" xr:uid="{00000000-0005-0000-0000-0000B4AE0000}"/>
    <cellStyle name="Notas 5 5 6 2" xfId="44722" xr:uid="{00000000-0005-0000-0000-0000B5AE0000}"/>
    <cellStyle name="Notas 5 5 6 3" xfId="44723" xr:uid="{00000000-0005-0000-0000-0000B6AE0000}"/>
    <cellStyle name="Notas 5 5 6 4" xfId="44724" xr:uid="{00000000-0005-0000-0000-0000B7AE0000}"/>
    <cellStyle name="Notas 5 5 6 5" xfId="44725" xr:uid="{00000000-0005-0000-0000-0000B8AE0000}"/>
    <cellStyle name="Notas 5 5 6 6" xfId="44726" xr:uid="{00000000-0005-0000-0000-0000B9AE0000}"/>
    <cellStyle name="Notas 5 5 7" xfId="44727" xr:uid="{00000000-0005-0000-0000-0000BAAE0000}"/>
    <cellStyle name="Notas 5 5 7 2" xfId="44728" xr:uid="{00000000-0005-0000-0000-0000BBAE0000}"/>
    <cellStyle name="Notas 5 5 7 3" xfId="44729" xr:uid="{00000000-0005-0000-0000-0000BCAE0000}"/>
    <cellStyle name="Notas 5 5 7 4" xfId="44730" xr:uid="{00000000-0005-0000-0000-0000BDAE0000}"/>
    <cellStyle name="Notas 5 5 7 5" xfId="44731" xr:uid="{00000000-0005-0000-0000-0000BEAE0000}"/>
    <cellStyle name="Notas 5 5 7 6" xfId="44732" xr:uid="{00000000-0005-0000-0000-0000BFAE0000}"/>
    <cellStyle name="Notas 5 5 8" xfId="44733" xr:uid="{00000000-0005-0000-0000-0000C0AE0000}"/>
    <cellStyle name="Notas 5 5 8 2" xfId="44734" xr:uid="{00000000-0005-0000-0000-0000C1AE0000}"/>
    <cellStyle name="Notas 5 5 8 3" xfId="44735" xr:uid="{00000000-0005-0000-0000-0000C2AE0000}"/>
    <cellStyle name="Notas 5 5 8 4" xfId="44736" xr:uid="{00000000-0005-0000-0000-0000C3AE0000}"/>
    <cellStyle name="Notas 5 5 8 5" xfId="44737" xr:uid="{00000000-0005-0000-0000-0000C4AE0000}"/>
    <cellStyle name="Notas 5 5 8 6" xfId="44738" xr:uid="{00000000-0005-0000-0000-0000C5AE0000}"/>
    <cellStyle name="Notas 5 5 9" xfId="44739" xr:uid="{00000000-0005-0000-0000-0000C6AE0000}"/>
    <cellStyle name="Notas 5 6" xfId="44740" xr:uid="{00000000-0005-0000-0000-0000C7AE0000}"/>
    <cellStyle name="Notas 5 6 10" xfId="44741" xr:uid="{00000000-0005-0000-0000-0000C8AE0000}"/>
    <cellStyle name="Notas 5 6 11" xfId="44742" xr:uid="{00000000-0005-0000-0000-0000C9AE0000}"/>
    <cellStyle name="Notas 5 6 12" xfId="44743" xr:uid="{00000000-0005-0000-0000-0000CAAE0000}"/>
    <cellStyle name="Notas 5 6 13" xfId="44744" xr:uid="{00000000-0005-0000-0000-0000CBAE0000}"/>
    <cellStyle name="Notas 5 6 14" xfId="44745" xr:uid="{00000000-0005-0000-0000-0000CCAE0000}"/>
    <cellStyle name="Notas 5 6 2" xfId="44746" xr:uid="{00000000-0005-0000-0000-0000CDAE0000}"/>
    <cellStyle name="Notas 5 6 2 2" xfId="44747" xr:uid="{00000000-0005-0000-0000-0000CEAE0000}"/>
    <cellStyle name="Notas 5 6 2 2 2" xfId="44748" xr:uid="{00000000-0005-0000-0000-0000CFAE0000}"/>
    <cellStyle name="Notas 5 6 2 2 3" xfId="44749" xr:uid="{00000000-0005-0000-0000-0000D0AE0000}"/>
    <cellStyle name="Notas 5 6 2 3" xfId="44750" xr:uid="{00000000-0005-0000-0000-0000D1AE0000}"/>
    <cellStyle name="Notas 5 6 2 3 2" xfId="44751" xr:uid="{00000000-0005-0000-0000-0000D2AE0000}"/>
    <cellStyle name="Notas 5 6 2 4" xfId="44752" xr:uid="{00000000-0005-0000-0000-0000D3AE0000}"/>
    <cellStyle name="Notas 5 6 2 4 2" xfId="44753" xr:uid="{00000000-0005-0000-0000-0000D4AE0000}"/>
    <cellStyle name="Notas 5 6 2 5" xfId="44754" xr:uid="{00000000-0005-0000-0000-0000D5AE0000}"/>
    <cellStyle name="Notas 5 6 2 5 2" xfId="44755" xr:uid="{00000000-0005-0000-0000-0000D6AE0000}"/>
    <cellStyle name="Notas 5 6 2 6" xfId="44756" xr:uid="{00000000-0005-0000-0000-0000D7AE0000}"/>
    <cellStyle name="Notas 5 6 2 6 2" xfId="44757" xr:uid="{00000000-0005-0000-0000-0000D8AE0000}"/>
    <cellStyle name="Notas 5 6 2 7" xfId="44758" xr:uid="{00000000-0005-0000-0000-0000D9AE0000}"/>
    <cellStyle name="Notas 5 6 3" xfId="44759" xr:uid="{00000000-0005-0000-0000-0000DAAE0000}"/>
    <cellStyle name="Notas 5 6 3 2" xfId="44760" xr:uid="{00000000-0005-0000-0000-0000DBAE0000}"/>
    <cellStyle name="Notas 5 6 3 2 2" xfId="44761" xr:uid="{00000000-0005-0000-0000-0000DCAE0000}"/>
    <cellStyle name="Notas 5 6 3 3" xfId="44762" xr:uid="{00000000-0005-0000-0000-0000DDAE0000}"/>
    <cellStyle name="Notas 5 6 3 4" xfId="44763" xr:uid="{00000000-0005-0000-0000-0000DEAE0000}"/>
    <cellStyle name="Notas 5 6 3 5" xfId="44764" xr:uid="{00000000-0005-0000-0000-0000DFAE0000}"/>
    <cellStyle name="Notas 5 6 3 6" xfId="44765" xr:uid="{00000000-0005-0000-0000-0000E0AE0000}"/>
    <cellStyle name="Notas 5 6 3 7" xfId="44766" xr:uid="{00000000-0005-0000-0000-0000E1AE0000}"/>
    <cellStyle name="Notas 5 6 4" xfId="44767" xr:uid="{00000000-0005-0000-0000-0000E2AE0000}"/>
    <cellStyle name="Notas 5 6 4 2" xfId="44768" xr:uid="{00000000-0005-0000-0000-0000E3AE0000}"/>
    <cellStyle name="Notas 5 6 4 2 2" xfId="44769" xr:uid="{00000000-0005-0000-0000-0000E4AE0000}"/>
    <cellStyle name="Notas 5 6 4 3" xfId="44770" xr:uid="{00000000-0005-0000-0000-0000E5AE0000}"/>
    <cellStyle name="Notas 5 6 4 4" xfId="44771" xr:uid="{00000000-0005-0000-0000-0000E6AE0000}"/>
    <cellStyle name="Notas 5 6 4 5" xfId="44772" xr:uid="{00000000-0005-0000-0000-0000E7AE0000}"/>
    <cellStyle name="Notas 5 6 4 6" xfId="44773" xr:uid="{00000000-0005-0000-0000-0000E8AE0000}"/>
    <cellStyle name="Notas 5 6 4 7" xfId="44774" xr:uid="{00000000-0005-0000-0000-0000E9AE0000}"/>
    <cellStyle name="Notas 5 6 5" xfId="44775" xr:uid="{00000000-0005-0000-0000-0000EAAE0000}"/>
    <cellStyle name="Notas 5 6 5 2" xfId="44776" xr:uid="{00000000-0005-0000-0000-0000EBAE0000}"/>
    <cellStyle name="Notas 5 6 5 3" xfId="44777" xr:uid="{00000000-0005-0000-0000-0000ECAE0000}"/>
    <cellStyle name="Notas 5 6 5 4" xfId="44778" xr:uid="{00000000-0005-0000-0000-0000EDAE0000}"/>
    <cellStyle name="Notas 5 6 5 5" xfId="44779" xr:uid="{00000000-0005-0000-0000-0000EEAE0000}"/>
    <cellStyle name="Notas 5 6 5 6" xfId="44780" xr:uid="{00000000-0005-0000-0000-0000EFAE0000}"/>
    <cellStyle name="Notas 5 6 5 7" xfId="44781" xr:uid="{00000000-0005-0000-0000-0000F0AE0000}"/>
    <cellStyle name="Notas 5 6 6" xfId="44782" xr:uid="{00000000-0005-0000-0000-0000F1AE0000}"/>
    <cellStyle name="Notas 5 6 6 2" xfId="44783" xr:uid="{00000000-0005-0000-0000-0000F2AE0000}"/>
    <cellStyle name="Notas 5 6 6 3" xfId="44784" xr:uid="{00000000-0005-0000-0000-0000F3AE0000}"/>
    <cellStyle name="Notas 5 6 6 4" xfId="44785" xr:uid="{00000000-0005-0000-0000-0000F4AE0000}"/>
    <cellStyle name="Notas 5 6 6 5" xfId="44786" xr:uid="{00000000-0005-0000-0000-0000F5AE0000}"/>
    <cellStyle name="Notas 5 6 6 6" xfId="44787" xr:uid="{00000000-0005-0000-0000-0000F6AE0000}"/>
    <cellStyle name="Notas 5 6 7" xfId="44788" xr:uid="{00000000-0005-0000-0000-0000F7AE0000}"/>
    <cellStyle name="Notas 5 6 7 2" xfId="44789" xr:uid="{00000000-0005-0000-0000-0000F8AE0000}"/>
    <cellStyle name="Notas 5 6 7 3" xfId="44790" xr:uid="{00000000-0005-0000-0000-0000F9AE0000}"/>
    <cellStyle name="Notas 5 6 7 4" xfId="44791" xr:uid="{00000000-0005-0000-0000-0000FAAE0000}"/>
    <cellStyle name="Notas 5 6 7 5" xfId="44792" xr:uid="{00000000-0005-0000-0000-0000FBAE0000}"/>
    <cellStyle name="Notas 5 6 7 6" xfId="44793" xr:uid="{00000000-0005-0000-0000-0000FCAE0000}"/>
    <cellStyle name="Notas 5 6 8" xfId="44794" xr:uid="{00000000-0005-0000-0000-0000FDAE0000}"/>
    <cellStyle name="Notas 5 6 8 2" xfId="44795" xr:uid="{00000000-0005-0000-0000-0000FEAE0000}"/>
    <cellStyle name="Notas 5 6 8 3" xfId="44796" xr:uid="{00000000-0005-0000-0000-0000FFAE0000}"/>
    <cellStyle name="Notas 5 6 8 4" xfId="44797" xr:uid="{00000000-0005-0000-0000-000000AF0000}"/>
    <cellStyle name="Notas 5 6 8 5" xfId="44798" xr:uid="{00000000-0005-0000-0000-000001AF0000}"/>
    <cellStyle name="Notas 5 6 8 6" xfId="44799" xr:uid="{00000000-0005-0000-0000-000002AF0000}"/>
    <cellStyle name="Notas 5 6 9" xfId="44800" xr:uid="{00000000-0005-0000-0000-000003AF0000}"/>
    <cellStyle name="Notas 5 7" xfId="44801" xr:uid="{00000000-0005-0000-0000-000004AF0000}"/>
    <cellStyle name="Notas 5 7 10" xfId="44802" xr:uid="{00000000-0005-0000-0000-000005AF0000}"/>
    <cellStyle name="Notas 5 7 11" xfId="44803" xr:uid="{00000000-0005-0000-0000-000006AF0000}"/>
    <cellStyle name="Notas 5 7 12" xfId="44804" xr:uid="{00000000-0005-0000-0000-000007AF0000}"/>
    <cellStyle name="Notas 5 7 13" xfId="44805" xr:uid="{00000000-0005-0000-0000-000008AF0000}"/>
    <cellStyle name="Notas 5 7 14" xfId="44806" xr:uid="{00000000-0005-0000-0000-000009AF0000}"/>
    <cellStyle name="Notas 5 7 2" xfId="44807" xr:uid="{00000000-0005-0000-0000-00000AAF0000}"/>
    <cellStyle name="Notas 5 7 2 2" xfId="44808" xr:uid="{00000000-0005-0000-0000-00000BAF0000}"/>
    <cellStyle name="Notas 5 7 2 2 2" xfId="44809" xr:uid="{00000000-0005-0000-0000-00000CAF0000}"/>
    <cellStyle name="Notas 5 7 2 2 3" xfId="44810" xr:uid="{00000000-0005-0000-0000-00000DAF0000}"/>
    <cellStyle name="Notas 5 7 2 3" xfId="44811" xr:uid="{00000000-0005-0000-0000-00000EAF0000}"/>
    <cellStyle name="Notas 5 7 2 3 2" xfId="44812" xr:uid="{00000000-0005-0000-0000-00000FAF0000}"/>
    <cellStyle name="Notas 5 7 2 4" xfId="44813" xr:uid="{00000000-0005-0000-0000-000010AF0000}"/>
    <cellStyle name="Notas 5 7 2 4 2" xfId="44814" xr:uid="{00000000-0005-0000-0000-000011AF0000}"/>
    <cellStyle name="Notas 5 7 2 5" xfId="44815" xr:uid="{00000000-0005-0000-0000-000012AF0000}"/>
    <cellStyle name="Notas 5 7 2 5 2" xfId="44816" xr:uid="{00000000-0005-0000-0000-000013AF0000}"/>
    <cellStyle name="Notas 5 7 2 6" xfId="44817" xr:uid="{00000000-0005-0000-0000-000014AF0000}"/>
    <cellStyle name="Notas 5 7 2 6 2" xfId="44818" xr:uid="{00000000-0005-0000-0000-000015AF0000}"/>
    <cellStyle name="Notas 5 7 2 7" xfId="44819" xr:uid="{00000000-0005-0000-0000-000016AF0000}"/>
    <cellStyle name="Notas 5 7 3" xfId="44820" xr:uid="{00000000-0005-0000-0000-000017AF0000}"/>
    <cellStyle name="Notas 5 7 3 2" xfId="44821" xr:uid="{00000000-0005-0000-0000-000018AF0000}"/>
    <cellStyle name="Notas 5 7 3 2 2" xfId="44822" xr:uid="{00000000-0005-0000-0000-000019AF0000}"/>
    <cellStyle name="Notas 5 7 3 3" xfId="44823" xr:uid="{00000000-0005-0000-0000-00001AAF0000}"/>
    <cellStyle name="Notas 5 7 3 4" xfId="44824" xr:uid="{00000000-0005-0000-0000-00001BAF0000}"/>
    <cellStyle name="Notas 5 7 3 5" xfId="44825" xr:uid="{00000000-0005-0000-0000-00001CAF0000}"/>
    <cellStyle name="Notas 5 7 3 6" xfId="44826" xr:uid="{00000000-0005-0000-0000-00001DAF0000}"/>
    <cellStyle name="Notas 5 7 3 7" xfId="44827" xr:uid="{00000000-0005-0000-0000-00001EAF0000}"/>
    <cellStyle name="Notas 5 7 4" xfId="44828" xr:uid="{00000000-0005-0000-0000-00001FAF0000}"/>
    <cellStyle name="Notas 5 7 4 2" xfId="44829" xr:uid="{00000000-0005-0000-0000-000020AF0000}"/>
    <cellStyle name="Notas 5 7 4 2 2" xfId="44830" xr:uid="{00000000-0005-0000-0000-000021AF0000}"/>
    <cellStyle name="Notas 5 7 4 3" xfId="44831" xr:uid="{00000000-0005-0000-0000-000022AF0000}"/>
    <cellStyle name="Notas 5 7 4 4" xfId="44832" xr:uid="{00000000-0005-0000-0000-000023AF0000}"/>
    <cellStyle name="Notas 5 7 4 5" xfId="44833" xr:uid="{00000000-0005-0000-0000-000024AF0000}"/>
    <cellStyle name="Notas 5 7 4 6" xfId="44834" xr:uid="{00000000-0005-0000-0000-000025AF0000}"/>
    <cellStyle name="Notas 5 7 4 7" xfId="44835" xr:uid="{00000000-0005-0000-0000-000026AF0000}"/>
    <cellStyle name="Notas 5 7 5" xfId="44836" xr:uid="{00000000-0005-0000-0000-000027AF0000}"/>
    <cellStyle name="Notas 5 7 5 2" xfId="44837" xr:uid="{00000000-0005-0000-0000-000028AF0000}"/>
    <cellStyle name="Notas 5 7 5 3" xfId="44838" xr:uid="{00000000-0005-0000-0000-000029AF0000}"/>
    <cellStyle name="Notas 5 7 5 4" xfId="44839" xr:uid="{00000000-0005-0000-0000-00002AAF0000}"/>
    <cellStyle name="Notas 5 7 5 5" xfId="44840" xr:uid="{00000000-0005-0000-0000-00002BAF0000}"/>
    <cellStyle name="Notas 5 7 5 6" xfId="44841" xr:uid="{00000000-0005-0000-0000-00002CAF0000}"/>
    <cellStyle name="Notas 5 7 5 7" xfId="44842" xr:uid="{00000000-0005-0000-0000-00002DAF0000}"/>
    <cellStyle name="Notas 5 7 6" xfId="44843" xr:uid="{00000000-0005-0000-0000-00002EAF0000}"/>
    <cellStyle name="Notas 5 7 6 2" xfId="44844" xr:uid="{00000000-0005-0000-0000-00002FAF0000}"/>
    <cellStyle name="Notas 5 7 6 3" xfId="44845" xr:uid="{00000000-0005-0000-0000-000030AF0000}"/>
    <cellStyle name="Notas 5 7 6 4" xfId="44846" xr:uid="{00000000-0005-0000-0000-000031AF0000}"/>
    <cellStyle name="Notas 5 7 6 5" xfId="44847" xr:uid="{00000000-0005-0000-0000-000032AF0000}"/>
    <cellStyle name="Notas 5 7 6 6" xfId="44848" xr:uid="{00000000-0005-0000-0000-000033AF0000}"/>
    <cellStyle name="Notas 5 7 7" xfId="44849" xr:uid="{00000000-0005-0000-0000-000034AF0000}"/>
    <cellStyle name="Notas 5 7 7 2" xfId="44850" xr:uid="{00000000-0005-0000-0000-000035AF0000}"/>
    <cellStyle name="Notas 5 7 7 3" xfId="44851" xr:uid="{00000000-0005-0000-0000-000036AF0000}"/>
    <cellStyle name="Notas 5 7 7 4" xfId="44852" xr:uid="{00000000-0005-0000-0000-000037AF0000}"/>
    <cellStyle name="Notas 5 7 7 5" xfId="44853" xr:uid="{00000000-0005-0000-0000-000038AF0000}"/>
    <cellStyle name="Notas 5 7 7 6" xfId="44854" xr:uid="{00000000-0005-0000-0000-000039AF0000}"/>
    <cellStyle name="Notas 5 7 8" xfId="44855" xr:uid="{00000000-0005-0000-0000-00003AAF0000}"/>
    <cellStyle name="Notas 5 7 8 2" xfId="44856" xr:uid="{00000000-0005-0000-0000-00003BAF0000}"/>
    <cellStyle name="Notas 5 7 8 3" xfId="44857" xr:uid="{00000000-0005-0000-0000-00003CAF0000}"/>
    <cellStyle name="Notas 5 7 8 4" xfId="44858" xr:uid="{00000000-0005-0000-0000-00003DAF0000}"/>
    <cellStyle name="Notas 5 7 8 5" xfId="44859" xr:uid="{00000000-0005-0000-0000-00003EAF0000}"/>
    <cellStyle name="Notas 5 7 8 6" xfId="44860" xr:uid="{00000000-0005-0000-0000-00003FAF0000}"/>
    <cellStyle name="Notas 5 7 9" xfId="44861" xr:uid="{00000000-0005-0000-0000-000040AF0000}"/>
    <cellStyle name="Notas 5 8" xfId="44862" xr:uid="{00000000-0005-0000-0000-000041AF0000}"/>
    <cellStyle name="Notas 5 8 10" xfId="44863" xr:uid="{00000000-0005-0000-0000-000042AF0000}"/>
    <cellStyle name="Notas 5 8 11" xfId="44864" xr:uid="{00000000-0005-0000-0000-000043AF0000}"/>
    <cellStyle name="Notas 5 8 12" xfId="44865" xr:uid="{00000000-0005-0000-0000-000044AF0000}"/>
    <cellStyle name="Notas 5 8 13" xfId="44866" xr:uid="{00000000-0005-0000-0000-000045AF0000}"/>
    <cellStyle name="Notas 5 8 14" xfId="44867" xr:uid="{00000000-0005-0000-0000-000046AF0000}"/>
    <cellStyle name="Notas 5 8 2" xfId="44868" xr:uid="{00000000-0005-0000-0000-000047AF0000}"/>
    <cellStyle name="Notas 5 8 2 2" xfId="44869" xr:uid="{00000000-0005-0000-0000-000048AF0000}"/>
    <cellStyle name="Notas 5 8 2 2 2" xfId="44870" xr:uid="{00000000-0005-0000-0000-000049AF0000}"/>
    <cellStyle name="Notas 5 8 2 2 3" xfId="44871" xr:uid="{00000000-0005-0000-0000-00004AAF0000}"/>
    <cellStyle name="Notas 5 8 2 3" xfId="44872" xr:uid="{00000000-0005-0000-0000-00004BAF0000}"/>
    <cellStyle name="Notas 5 8 2 3 2" xfId="44873" xr:uid="{00000000-0005-0000-0000-00004CAF0000}"/>
    <cellStyle name="Notas 5 8 2 4" xfId="44874" xr:uid="{00000000-0005-0000-0000-00004DAF0000}"/>
    <cellStyle name="Notas 5 8 2 4 2" xfId="44875" xr:uid="{00000000-0005-0000-0000-00004EAF0000}"/>
    <cellStyle name="Notas 5 8 2 5" xfId="44876" xr:uid="{00000000-0005-0000-0000-00004FAF0000}"/>
    <cellStyle name="Notas 5 8 2 5 2" xfId="44877" xr:uid="{00000000-0005-0000-0000-000050AF0000}"/>
    <cellStyle name="Notas 5 8 2 6" xfId="44878" xr:uid="{00000000-0005-0000-0000-000051AF0000}"/>
    <cellStyle name="Notas 5 8 2 6 2" xfId="44879" xr:uid="{00000000-0005-0000-0000-000052AF0000}"/>
    <cellStyle name="Notas 5 8 2 7" xfId="44880" xr:uid="{00000000-0005-0000-0000-000053AF0000}"/>
    <cellStyle name="Notas 5 8 3" xfId="44881" xr:uid="{00000000-0005-0000-0000-000054AF0000}"/>
    <cellStyle name="Notas 5 8 3 2" xfId="44882" xr:uid="{00000000-0005-0000-0000-000055AF0000}"/>
    <cellStyle name="Notas 5 8 3 2 2" xfId="44883" xr:uid="{00000000-0005-0000-0000-000056AF0000}"/>
    <cellStyle name="Notas 5 8 3 3" xfId="44884" xr:uid="{00000000-0005-0000-0000-000057AF0000}"/>
    <cellStyle name="Notas 5 8 3 4" xfId="44885" xr:uid="{00000000-0005-0000-0000-000058AF0000}"/>
    <cellStyle name="Notas 5 8 3 5" xfId="44886" xr:uid="{00000000-0005-0000-0000-000059AF0000}"/>
    <cellStyle name="Notas 5 8 3 6" xfId="44887" xr:uid="{00000000-0005-0000-0000-00005AAF0000}"/>
    <cellStyle name="Notas 5 8 3 7" xfId="44888" xr:uid="{00000000-0005-0000-0000-00005BAF0000}"/>
    <cellStyle name="Notas 5 8 4" xfId="44889" xr:uid="{00000000-0005-0000-0000-00005CAF0000}"/>
    <cellStyle name="Notas 5 8 4 2" xfId="44890" xr:uid="{00000000-0005-0000-0000-00005DAF0000}"/>
    <cellStyle name="Notas 5 8 4 2 2" xfId="44891" xr:uid="{00000000-0005-0000-0000-00005EAF0000}"/>
    <cellStyle name="Notas 5 8 4 3" xfId="44892" xr:uid="{00000000-0005-0000-0000-00005FAF0000}"/>
    <cellStyle name="Notas 5 8 4 4" xfId="44893" xr:uid="{00000000-0005-0000-0000-000060AF0000}"/>
    <cellStyle name="Notas 5 8 4 5" xfId="44894" xr:uid="{00000000-0005-0000-0000-000061AF0000}"/>
    <cellStyle name="Notas 5 8 4 6" xfId="44895" xr:uid="{00000000-0005-0000-0000-000062AF0000}"/>
    <cellStyle name="Notas 5 8 4 7" xfId="44896" xr:uid="{00000000-0005-0000-0000-000063AF0000}"/>
    <cellStyle name="Notas 5 8 5" xfId="44897" xr:uid="{00000000-0005-0000-0000-000064AF0000}"/>
    <cellStyle name="Notas 5 8 5 2" xfId="44898" xr:uid="{00000000-0005-0000-0000-000065AF0000}"/>
    <cellStyle name="Notas 5 8 5 3" xfId="44899" xr:uid="{00000000-0005-0000-0000-000066AF0000}"/>
    <cellStyle name="Notas 5 8 5 4" xfId="44900" xr:uid="{00000000-0005-0000-0000-000067AF0000}"/>
    <cellStyle name="Notas 5 8 5 5" xfId="44901" xr:uid="{00000000-0005-0000-0000-000068AF0000}"/>
    <cellStyle name="Notas 5 8 5 6" xfId="44902" xr:uid="{00000000-0005-0000-0000-000069AF0000}"/>
    <cellStyle name="Notas 5 8 5 7" xfId="44903" xr:uid="{00000000-0005-0000-0000-00006AAF0000}"/>
    <cellStyle name="Notas 5 8 6" xfId="44904" xr:uid="{00000000-0005-0000-0000-00006BAF0000}"/>
    <cellStyle name="Notas 5 8 6 2" xfId="44905" xr:uid="{00000000-0005-0000-0000-00006CAF0000}"/>
    <cellStyle name="Notas 5 8 6 3" xfId="44906" xr:uid="{00000000-0005-0000-0000-00006DAF0000}"/>
    <cellStyle name="Notas 5 8 6 4" xfId="44907" xr:uid="{00000000-0005-0000-0000-00006EAF0000}"/>
    <cellStyle name="Notas 5 8 6 5" xfId="44908" xr:uid="{00000000-0005-0000-0000-00006FAF0000}"/>
    <cellStyle name="Notas 5 8 6 6" xfId="44909" xr:uid="{00000000-0005-0000-0000-000070AF0000}"/>
    <cellStyle name="Notas 5 8 7" xfId="44910" xr:uid="{00000000-0005-0000-0000-000071AF0000}"/>
    <cellStyle name="Notas 5 8 7 2" xfId="44911" xr:uid="{00000000-0005-0000-0000-000072AF0000}"/>
    <cellStyle name="Notas 5 8 7 3" xfId="44912" xr:uid="{00000000-0005-0000-0000-000073AF0000}"/>
    <cellStyle name="Notas 5 8 7 4" xfId="44913" xr:uid="{00000000-0005-0000-0000-000074AF0000}"/>
    <cellStyle name="Notas 5 8 7 5" xfId="44914" xr:uid="{00000000-0005-0000-0000-000075AF0000}"/>
    <cellStyle name="Notas 5 8 7 6" xfId="44915" xr:uid="{00000000-0005-0000-0000-000076AF0000}"/>
    <cellStyle name="Notas 5 8 8" xfId="44916" xr:uid="{00000000-0005-0000-0000-000077AF0000}"/>
    <cellStyle name="Notas 5 8 8 2" xfId="44917" xr:uid="{00000000-0005-0000-0000-000078AF0000}"/>
    <cellStyle name="Notas 5 8 8 3" xfId="44918" xr:uid="{00000000-0005-0000-0000-000079AF0000}"/>
    <cellStyle name="Notas 5 8 8 4" xfId="44919" xr:uid="{00000000-0005-0000-0000-00007AAF0000}"/>
    <cellStyle name="Notas 5 8 8 5" xfId="44920" xr:uid="{00000000-0005-0000-0000-00007BAF0000}"/>
    <cellStyle name="Notas 5 8 8 6" xfId="44921" xr:uid="{00000000-0005-0000-0000-00007CAF0000}"/>
    <cellStyle name="Notas 5 8 9" xfId="44922" xr:uid="{00000000-0005-0000-0000-00007DAF0000}"/>
    <cellStyle name="Notas 5 9" xfId="44923" xr:uid="{00000000-0005-0000-0000-00007EAF0000}"/>
    <cellStyle name="Notas 5 9 2" xfId="44924" xr:uid="{00000000-0005-0000-0000-00007FAF0000}"/>
    <cellStyle name="Notas 5 9 2 2" xfId="44925" xr:uid="{00000000-0005-0000-0000-000080AF0000}"/>
    <cellStyle name="Notas 5 9 2 2 2" xfId="44926" xr:uid="{00000000-0005-0000-0000-000081AF0000}"/>
    <cellStyle name="Notas 5 9 2 3" xfId="44927" xr:uid="{00000000-0005-0000-0000-000082AF0000}"/>
    <cellStyle name="Notas 5 9 2 4" xfId="44928" xr:uid="{00000000-0005-0000-0000-000083AF0000}"/>
    <cellStyle name="Notas 5 9 2 5" xfId="44929" xr:uid="{00000000-0005-0000-0000-000084AF0000}"/>
    <cellStyle name="Notas 5 9 2 6" xfId="44930" xr:uid="{00000000-0005-0000-0000-000085AF0000}"/>
    <cellStyle name="Notas 5 9 2 7" xfId="44931" xr:uid="{00000000-0005-0000-0000-000086AF0000}"/>
    <cellStyle name="Notas 5 9 3" xfId="44932" xr:uid="{00000000-0005-0000-0000-000087AF0000}"/>
    <cellStyle name="Notas 5 9 3 2" xfId="44933" xr:uid="{00000000-0005-0000-0000-000088AF0000}"/>
    <cellStyle name="Notas 5 9 3 3" xfId="44934" xr:uid="{00000000-0005-0000-0000-000089AF0000}"/>
    <cellStyle name="Notas 5 9 4" xfId="44935" xr:uid="{00000000-0005-0000-0000-00008AAF0000}"/>
    <cellStyle name="Notas 5 9 4 2" xfId="44936" xr:uid="{00000000-0005-0000-0000-00008BAF0000}"/>
    <cellStyle name="Notas 5 9 4 3" xfId="44937" xr:uid="{00000000-0005-0000-0000-00008CAF0000}"/>
    <cellStyle name="Notas 5 9 5" xfId="44938" xr:uid="{00000000-0005-0000-0000-00008DAF0000}"/>
    <cellStyle name="Notas 5 9 5 2" xfId="44939" xr:uid="{00000000-0005-0000-0000-00008EAF0000}"/>
    <cellStyle name="Notas 5 9 6" xfId="44940" xr:uid="{00000000-0005-0000-0000-00008FAF0000}"/>
    <cellStyle name="Notas 5 9 7" xfId="44941" xr:uid="{00000000-0005-0000-0000-000090AF0000}"/>
    <cellStyle name="Notas 50" xfId="44942" xr:uid="{00000000-0005-0000-0000-000091AF0000}"/>
    <cellStyle name="Notas 50 2" xfId="44943" xr:uid="{00000000-0005-0000-0000-000092AF0000}"/>
    <cellStyle name="Notas 50 2 2" xfId="44944" xr:uid="{00000000-0005-0000-0000-000093AF0000}"/>
    <cellStyle name="Notas 50 2 2 2" xfId="44945" xr:uid="{00000000-0005-0000-0000-000094AF0000}"/>
    <cellStyle name="Notas 50 2 3" xfId="44946" xr:uid="{00000000-0005-0000-0000-000095AF0000}"/>
    <cellStyle name="Notas 50 2 4" xfId="44947" xr:uid="{00000000-0005-0000-0000-000096AF0000}"/>
    <cellStyle name="Notas 50 2 5" xfId="44948" xr:uid="{00000000-0005-0000-0000-000097AF0000}"/>
    <cellStyle name="Notas 50 2 6" xfId="44949" xr:uid="{00000000-0005-0000-0000-000098AF0000}"/>
    <cellStyle name="Notas 50 3" xfId="44950" xr:uid="{00000000-0005-0000-0000-000099AF0000}"/>
    <cellStyle name="Notas 50 3 2" xfId="44951" xr:uid="{00000000-0005-0000-0000-00009AAF0000}"/>
    <cellStyle name="Notas 50 4" xfId="44952" xr:uid="{00000000-0005-0000-0000-00009BAF0000}"/>
    <cellStyle name="Notas 50 4 2" xfId="44953" xr:uid="{00000000-0005-0000-0000-00009CAF0000}"/>
    <cellStyle name="Notas 50 5" xfId="44954" xr:uid="{00000000-0005-0000-0000-00009DAF0000}"/>
    <cellStyle name="Notas 51" xfId="44955" xr:uid="{00000000-0005-0000-0000-00009EAF0000}"/>
    <cellStyle name="Notas 51 2" xfId="44956" xr:uid="{00000000-0005-0000-0000-00009FAF0000}"/>
    <cellStyle name="Notas 51 2 2" xfId="44957" xr:uid="{00000000-0005-0000-0000-0000A0AF0000}"/>
    <cellStyle name="Notas 51 2 2 2" xfId="44958" xr:uid="{00000000-0005-0000-0000-0000A1AF0000}"/>
    <cellStyle name="Notas 51 2 3" xfId="44959" xr:uid="{00000000-0005-0000-0000-0000A2AF0000}"/>
    <cellStyle name="Notas 51 2 4" xfId="44960" xr:uid="{00000000-0005-0000-0000-0000A3AF0000}"/>
    <cellStyle name="Notas 51 2 5" xfId="44961" xr:uid="{00000000-0005-0000-0000-0000A4AF0000}"/>
    <cellStyle name="Notas 51 2 6" xfId="44962" xr:uid="{00000000-0005-0000-0000-0000A5AF0000}"/>
    <cellStyle name="Notas 51 3" xfId="44963" xr:uid="{00000000-0005-0000-0000-0000A6AF0000}"/>
    <cellStyle name="Notas 51 3 2" xfId="44964" xr:uid="{00000000-0005-0000-0000-0000A7AF0000}"/>
    <cellStyle name="Notas 51 4" xfId="44965" xr:uid="{00000000-0005-0000-0000-0000A8AF0000}"/>
    <cellStyle name="Notas 51 4 2" xfId="44966" xr:uid="{00000000-0005-0000-0000-0000A9AF0000}"/>
    <cellStyle name="Notas 51 5" xfId="44967" xr:uid="{00000000-0005-0000-0000-0000AAAF0000}"/>
    <cellStyle name="Notas 52" xfId="44968" xr:uid="{00000000-0005-0000-0000-0000ABAF0000}"/>
    <cellStyle name="Notas 52 2" xfId="44969" xr:uid="{00000000-0005-0000-0000-0000ACAF0000}"/>
    <cellStyle name="Notas 52 2 2" xfId="44970" xr:uid="{00000000-0005-0000-0000-0000ADAF0000}"/>
    <cellStyle name="Notas 52 2 2 2" xfId="44971" xr:uid="{00000000-0005-0000-0000-0000AEAF0000}"/>
    <cellStyle name="Notas 52 2 3" xfId="44972" xr:uid="{00000000-0005-0000-0000-0000AFAF0000}"/>
    <cellStyle name="Notas 52 2 4" xfId="44973" xr:uid="{00000000-0005-0000-0000-0000B0AF0000}"/>
    <cellStyle name="Notas 52 2 5" xfId="44974" xr:uid="{00000000-0005-0000-0000-0000B1AF0000}"/>
    <cellStyle name="Notas 52 2 6" xfId="44975" xr:uid="{00000000-0005-0000-0000-0000B2AF0000}"/>
    <cellStyle name="Notas 52 3" xfId="44976" xr:uid="{00000000-0005-0000-0000-0000B3AF0000}"/>
    <cellStyle name="Notas 52 3 2" xfId="44977" xr:uid="{00000000-0005-0000-0000-0000B4AF0000}"/>
    <cellStyle name="Notas 52 4" xfId="44978" xr:uid="{00000000-0005-0000-0000-0000B5AF0000}"/>
    <cellStyle name="Notas 52 4 2" xfId="44979" xr:uid="{00000000-0005-0000-0000-0000B6AF0000}"/>
    <cellStyle name="Notas 52 5" xfId="44980" xr:uid="{00000000-0005-0000-0000-0000B7AF0000}"/>
    <cellStyle name="Notas 53" xfId="44981" xr:uid="{00000000-0005-0000-0000-0000B8AF0000}"/>
    <cellStyle name="Notas 53 2" xfId="44982" xr:uid="{00000000-0005-0000-0000-0000B9AF0000}"/>
    <cellStyle name="Notas 53 2 2" xfId="44983" xr:uid="{00000000-0005-0000-0000-0000BAAF0000}"/>
    <cellStyle name="Notas 53 2 2 2" xfId="44984" xr:uid="{00000000-0005-0000-0000-0000BBAF0000}"/>
    <cellStyle name="Notas 53 2 3" xfId="44985" xr:uid="{00000000-0005-0000-0000-0000BCAF0000}"/>
    <cellStyle name="Notas 53 2 4" xfId="44986" xr:uid="{00000000-0005-0000-0000-0000BDAF0000}"/>
    <cellStyle name="Notas 53 2 5" xfId="44987" xr:uid="{00000000-0005-0000-0000-0000BEAF0000}"/>
    <cellStyle name="Notas 53 2 6" xfId="44988" xr:uid="{00000000-0005-0000-0000-0000BFAF0000}"/>
    <cellStyle name="Notas 53 3" xfId="44989" xr:uid="{00000000-0005-0000-0000-0000C0AF0000}"/>
    <cellStyle name="Notas 53 3 2" xfId="44990" xr:uid="{00000000-0005-0000-0000-0000C1AF0000}"/>
    <cellStyle name="Notas 53 4" xfId="44991" xr:uid="{00000000-0005-0000-0000-0000C2AF0000}"/>
    <cellStyle name="Notas 53 4 2" xfId="44992" xr:uid="{00000000-0005-0000-0000-0000C3AF0000}"/>
    <cellStyle name="Notas 53 5" xfId="44993" xr:uid="{00000000-0005-0000-0000-0000C4AF0000}"/>
    <cellStyle name="Notas 54" xfId="44994" xr:uid="{00000000-0005-0000-0000-0000C5AF0000}"/>
    <cellStyle name="Notas 54 2" xfId="44995" xr:uid="{00000000-0005-0000-0000-0000C6AF0000}"/>
    <cellStyle name="Notas 54 2 2" xfId="44996" xr:uid="{00000000-0005-0000-0000-0000C7AF0000}"/>
    <cellStyle name="Notas 54 2 2 2" xfId="44997" xr:uid="{00000000-0005-0000-0000-0000C8AF0000}"/>
    <cellStyle name="Notas 54 2 3" xfId="44998" xr:uid="{00000000-0005-0000-0000-0000C9AF0000}"/>
    <cellStyle name="Notas 54 2 4" xfId="44999" xr:uid="{00000000-0005-0000-0000-0000CAAF0000}"/>
    <cellStyle name="Notas 54 2 5" xfId="45000" xr:uid="{00000000-0005-0000-0000-0000CBAF0000}"/>
    <cellStyle name="Notas 54 2 6" xfId="45001" xr:uid="{00000000-0005-0000-0000-0000CCAF0000}"/>
    <cellStyle name="Notas 54 3" xfId="45002" xr:uid="{00000000-0005-0000-0000-0000CDAF0000}"/>
    <cellStyle name="Notas 54 3 2" xfId="45003" xr:uid="{00000000-0005-0000-0000-0000CEAF0000}"/>
    <cellStyle name="Notas 54 4" xfId="45004" xr:uid="{00000000-0005-0000-0000-0000CFAF0000}"/>
    <cellStyle name="Notas 54 4 2" xfId="45005" xr:uid="{00000000-0005-0000-0000-0000D0AF0000}"/>
    <cellStyle name="Notas 54 5" xfId="45006" xr:uid="{00000000-0005-0000-0000-0000D1AF0000}"/>
    <cellStyle name="Notas 55" xfId="45007" xr:uid="{00000000-0005-0000-0000-0000D2AF0000}"/>
    <cellStyle name="Notas 55 2" xfId="45008" xr:uid="{00000000-0005-0000-0000-0000D3AF0000}"/>
    <cellStyle name="Notas 55 2 2" xfId="45009" xr:uid="{00000000-0005-0000-0000-0000D4AF0000}"/>
    <cellStyle name="Notas 55 2 2 2" xfId="45010" xr:uid="{00000000-0005-0000-0000-0000D5AF0000}"/>
    <cellStyle name="Notas 55 2 3" xfId="45011" xr:uid="{00000000-0005-0000-0000-0000D6AF0000}"/>
    <cellStyle name="Notas 55 2 4" xfId="45012" xr:uid="{00000000-0005-0000-0000-0000D7AF0000}"/>
    <cellStyle name="Notas 55 2 5" xfId="45013" xr:uid="{00000000-0005-0000-0000-0000D8AF0000}"/>
    <cellStyle name="Notas 55 2 6" xfId="45014" xr:uid="{00000000-0005-0000-0000-0000D9AF0000}"/>
    <cellStyle name="Notas 55 3" xfId="45015" xr:uid="{00000000-0005-0000-0000-0000DAAF0000}"/>
    <cellStyle name="Notas 55 3 2" xfId="45016" xr:uid="{00000000-0005-0000-0000-0000DBAF0000}"/>
    <cellStyle name="Notas 55 4" xfId="45017" xr:uid="{00000000-0005-0000-0000-0000DCAF0000}"/>
    <cellStyle name="Notas 55 4 2" xfId="45018" xr:uid="{00000000-0005-0000-0000-0000DDAF0000}"/>
    <cellStyle name="Notas 55 5" xfId="45019" xr:uid="{00000000-0005-0000-0000-0000DEAF0000}"/>
    <cellStyle name="Notas 56" xfId="45020" xr:uid="{00000000-0005-0000-0000-0000DFAF0000}"/>
    <cellStyle name="Notas 56 2" xfId="45021" xr:uid="{00000000-0005-0000-0000-0000E0AF0000}"/>
    <cellStyle name="Notas 56 2 2" xfId="45022" xr:uid="{00000000-0005-0000-0000-0000E1AF0000}"/>
    <cellStyle name="Notas 56 2 2 2" xfId="45023" xr:uid="{00000000-0005-0000-0000-0000E2AF0000}"/>
    <cellStyle name="Notas 56 2 3" xfId="45024" xr:uid="{00000000-0005-0000-0000-0000E3AF0000}"/>
    <cellStyle name="Notas 56 2 4" xfId="45025" xr:uid="{00000000-0005-0000-0000-0000E4AF0000}"/>
    <cellStyle name="Notas 56 2 5" xfId="45026" xr:uid="{00000000-0005-0000-0000-0000E5AF0000}"/>
    <cellStyle name="Notas 56 2 6" xfId="45027" xr:uid="{00000000-0005-0000-0000-0000E6AF0000}"/>
    <cellStyle name="Notas 56 3" xfId="45028" xr:uid="{00000000-0005-0000-0000-0000E7AF0000}"/>
    <cellStyle name="Notas 56 3 2" xfId="45029" xr:uid="{00000000-0005-0000-0000-0000E8AF0000}"/>
    <cellStyle name="Notas 56 4" xfId="45030" xr:uid="{00000000-0005-0000-0000-0000E9AF0000}"/>
    <cellStyle name="Notas 56 4 2" xfId="45031" xr:uid="{00000000-0005-0000-0000-0000EAAF0000}"/>
    <cellStyle name="Notas 56 5" xfId="45032" xr:uid="{00000000-0005-0000-0000-0000EBAF0000}"/>
    <cellStyle name="Notas 57" xfId="45033" xr:uid="{00000000-0005-0000-0000-0000ECAF0000}"/>
    <cellStyle name="Notas 57 2" xfId="45034" xr:uid="{00000000-0005-0000-0000-0000EDAF0000}"/>
    <cellStyle name="Notas 57 2 2" xfId="45035" xr:uid="{00000000-0005-0000-0000-0000EEAF0000}"/>
    <cellStyle name="Notas 57 2 2 2" xfId="45036" xr:uid="{00000000-0005-0000-0000-0000EFAF0000}"/>
    <cellStyle name="Notas 57 2 3" xfId="45037" xr:uid="{00000000-0005-0000-0000-0000F0AF0000}"/>
    <cellStyle name="Notas 57 2 4" xfId="45038" xr:uid="{00000000-0005-0000-0000-0000F1AF0000}"/>
    <cellStyle name="Notas 57 2 5" xfId="45039" xr:uid="{00000000-0005-0000-0000-0000F2AF0000}"/>
    <cellStyle name="Notas 57 2 6" xfId="45040" xr:uid="{00000000-0005-0000-0000-0000F3AF0000}"/>
    <cellStyle name="Notas 57 3" xfId="45041" xr:uid="{00000000-0005-0000-0000-0000F4AF0000}"/>
    <cellStyle name="Notas 57 3 2" xfId="45042" xr:uid="{00000000-0005-0000-0000-0000F5AF0000}"/>
    <cellStyle name="Notas 57 4" xfId="45043" xr:uid="{00000000-0005-0000-0000-0000F6AF0000}"/>
    <cellStyle name="Notas 57 4 2" xfId="45044" xr:uid="{00000000-0005-0000-0000-0000F7AF0000}"/>
    <cellStyle name="Notas 57 5" xfId="45045" xr:uid="{00000000-0005-0000-0000-0000F8AF0000}"/>
    <cellStyle name="Notas 58" xfId="45046" xr:uid="{00000000-0005-0000-0000-0000F9AF0000}"/>
    <cellStyle name="Notas 58 2" xfId="45047" xr:uid="{00000000-0005-0000-0000-0000FAAF0000}"/>
    <cellStyle name="Notas 58 2 2" xfId="45048" xr:uid="{00000000-0005-0000-0000-0000FBAF0000}"/>
    <cellStyle name="Notas 58 2 2 2" xfId="45049" xr:uid="{00000000-0005-0000-0000-0000FCAF0000}"/>
    <cellStyle name="Notas 58 2 3" xfId="45050" xr:uid="{00000000-0005-0000-0000-0000FDAF0000}"/>
    <cellStyle name="Notas 58 2 4" xfId="45051" xr:uid="{00000000-0005-0000-0000-0000FEAF0000}"/>
    <cellStyle name="Notas 58 2 5" xfId="45052" xr:uid="{00000000-0005-0000-0000-0000FFAF0000}"/>
    <cellStyle name="Notas 58 2 6" xfId="45053" xr:uid="{00000000-0005-0000-0000-000000B00000}"/>
    <cellStyle name="Notas 58 3" xfId="45054" xr:uid="{00000000-0005-0000-0000-000001B00000}"/>
    <cellStyle name="Notas 58 3 2" xfId="45055" xr:uid="{00000000-0005-0000-0000-000002B00000}"/>
    <cellStyle name="Notas 58 4" xfId="45056" xr:uid="{00000000-0005-0000-0000-000003B00000}"/>
    <cellStyle name="Notas 58 4 2" xfId="45057" xr:uid="{00000000-0005-0000-0000-000004B00000}"/>
    <cellStyle name="Notas 58 5" xfId="45058" xr:uid="{00000000-0005-0000-0000-000005B00000}"/>
    <cellStyle name="Notas 59" xfId="45059" xr:uid="{00000000-0005-0000-0000-000006B00000}"/>
    <cellStyle name="Notas 59 2" xfId="45060" xr:uid="{00000000-0005-0000-0000-000007B00000}"/>
    <cellStyle name="Notas 59 2 2" xfId="45061" xr:uid="{00000000-0005-0000-0000-000008B00000}"/>
    <cellStyle name="Notas 59 2 2 2" xfId="45062" xr:uid="{00000000-0005-0000-0000-000009B00000}"/>
    <cellStyle name="Notas 59 2 3" xfId="45063" xr:uid="{00000000-0005-0000-0000-00000AB00000}"/>
    <cellStyle name="Notas 59 2 4" xfId="45064" xr:uid="{00000000-0005-0000-0000-00000BB00000}"/>
    <cellStyle name="Notas 59 2 5" xfId="45065" xr:uid="{00000000-0005-0000-0000-00000CB00000}"/>
    <cellStyle name="Notas 59 2 6" xfId="45066" xr:uid="{00000000-0005-0000-0000-00000DB00000}"/>
    <cellStyle name="Notas 59 3" xfId="45067" xr:uid="{00000000-0005-0000-0000-00000EB00000}"/>
    <cellStyle name="Notas 59 3 2" xfId="45068" xr:uid="{00000000-0005-0000-0000-00000FB00000}"/>
    <cellStyle name="Notas 59 4" xfId="45069" xr:uid="{00000000-0005-0000-0000-000010B00000}"/>
    <cellStyle name="Notas 59 4 2" xfId="45070" xr:uid="{00000000-0005-0000-0000-000011B00000}"/>
    <cellStyle name="Notas 59 5" xfId="45071" xr:uid="{00000000-0005-0000-0000-000012B00000}"/>
    <cellStyle name="Notas 6" xfId="45072" xr:uid="{00000000-0005-0000-0000-000013B00000}"/>
    <cellStyle name="Notas 6 2" xfId="45073" xr:uid="{00000000-0005-0000-0000-000014B00000}"/>
    <cellStyle name="Notas 6 2 2" xfId="45074" xr:uid="{00000000-0005-0000-0000-000015B00000}"/>
    <cellStyle name="Notas 6 2 2 2" xfId="45075" xr:uid="{00000000-0005-0000-0000-000016B00000}"/>
    <cellStyle name="Notas 6 2 2 2 2" xfId="45076" xr:uid="{00000000-0005-0000-0000-000017B00000}"/>
    <cellStyle name="Notas 6 2 2 3" xfId="45077" xr:uid="{00000000-0005-0000-0000-000018B00000}"/>
    <cellStyle name="Notas 6 2 2 4" xfId="45078" xr:uid="{00000000-0005-0000-0000-000019B00000}"/>
    <cellStyle name="Notas 6 2 2 5" xfId="45079" xr:uid="{00000000-0005-0000-0000-00001AB00000}"/>
    <cellStyle name="Notas 6 2 2 6" xfId="45080" xr:uid="{00000000-0005-0000-0000-00001BB00000}"/>
    <cellStyle name="Notas 6 2 3" xfId="45081" xr:uid="{00000000-0005-0000-0000-00001CB00000}"/>
    <cellStyle name="Notas 6 2 3 2" xfId="45082" xr:uid="{00000000-0005-0000-0000-00001DB00000}"/>
    <cellStyle name="Notas 6 2 3 3" xfId="45083" xr:uid="{00000000-0005-0000-0000-00001EB00000}"/>
    <cellStyle name="Notas 6 2 4" xfId="45084" xr:uid="{00000000-0005-0000-0000-00001FB00000}"/>
    <cellStyle name="Notas 6 2 4 2" xfId="45085" xr:uid="{00000000-0005-0000-0000-000020B00000}"/>
    <cellStyle name="Notas 6 2 5" xfId="45086" xr:uid="{00000000-0005-0000-0000-000021B00000}"/>
    <cellStyle name="Notas 6 3" xfId="45087" xr:uid="{00000000-0005-0000-0000-000022B00000}"/>
    <cellStyle name="Notas 6 3 2" xfId="45088" xr:uid="{00000000-0005-0000-0000-000023B00000}"/>
    <cellStyle name="Notas 6 3 2 2" xfId="45089" xr:uid="{00000000-0005-0000-0000-000024B00000}"/>
    <cellStyle name="Notas 6 3 2 2 2" xfId="45090" xr:uid="{00000000-0005-0000-0000-000025B00000}"/>
    <cellStyle name="Notas 6 3 2 3" xfId="45091" xr:uid="{00000000-0005-0000-0000-000026B00000}"/>
    <cellStyle name="Notas 6 3 2 4" xfId="45092" xr:uid="{00000000-0005-0000-0000-000027B00000}"/>
    <cellStyle name="Notas 6 3 2 5" xfId="45093" xr:uid="{00000000-0005-0000-0000-000028B00000}"/>
    <cellStyle name="Notas 6 3 2 6" xfId="45094" xr:uid="{00000000-0005-0000-0000-000029B00000}"/>
    <cellStyle name="Notas 6 3 3" xfId="45095" xr:uid="{00000000-0005-0000-0000-00002AB00000}"/>
    <cellStyle name="Notas 6 3 3 2" xfId="45096" xr:uid="{00000000-0005-0000-0000-00002BB00000}"/>
    <cellStyle name="Notas 6 3 4" xfId="45097" xr:uid="{00000000-0005-0000-0000-00002CB00000}"/>
    <cellStyle name="Notas 6 3 4 2" xfId="45098" xr:uid="{00000000-0005-0000-0000-00002DB00000}"/>
    <cellStyle name="Notas 6 3 5" xfId="45099" xr:uid="{00000000-0005-0000-0000-00002EB00000}"/>
    <cellStyle name="Notas 6 4" xfId="45100" xr:uid="{00000000-0005-0000-0000-00002FB00000}"/>
    <cellStyle name="Notas 6 4 2" xfId="45101" xr:uid="{00000000-0005-0000-0000-000030B00000}"/>
    <cellStyle name="Notas 6 4 2 2" xfId="45102" xr:uid="{00000000-0005-0000-0000-000031B00000}"/>
    <cellStyle name="Notas 6 4 3" xfId="45103" xr:uid="{00000000-0005-0000-0000-000032B00000}"/>
    <cellStyle name="Notas 6 4 3 2" xfId="45104" xr:uid="{00000000-0005-0000-0000-000033B00000}"/>
    <cellStyle name="Notas 6 4 4" xfId="45105" xr:uid="{00000000-0005-0000-0000-000034B00000}"/>
    <cellStyle name="Notas 6 4 5" xfId="45106" xr:uid="{00000000-0005-0000-0000-000035B00000}"/>
    <cellStyle name="Notas 6 4 6" xfId="45107" xr:uid="{00000000-0005-0000-0000-000036B00000}"/>
    <cellStyle name="Notas 6 5" xfId="45108" xr:uid="{00000000-0005-0000-0000-000037B00000}"/>
    <cellStyle name="Notas 6 5 2" xfId="45109" xr:uid="{00000000-0005-0000-0000-000038B00000}"/>
    <cellStyle name="Notas 6 5 3" xfId="45110" xr:uid="{00000000-0005-0000-0000-000039B00000}"/>
    <cellStyle name="Notas 6 6" xfId="45111" xr:uid="{00000000-0005-0000-0000-00003AB00000}"/>
    <cellStyle name="Notas 6 6 2" xfId="45112" xr:uid="{00000000-0005-0000-0000-00003BB00000}"/>
    <cellStyle name="Notas 6 7" xfId="45113" xr:uid="{00000000-0005-0000-0000-00003CB00000}"/>
    <cellStyle name="Notas 6 8" xfId="45114" xr:uid="{00000000-0005-0000-0000-00003DB00000}"/>
    <cellStyle name="Notas 6 8 2" xfId="45115" xr:uid="{00000000-0005-0000-0000-00003EB00000}"/>
    <cellStyle name="Notas 6 9" xfId="45116" xr:uid="{00000000-0005-0000-0000-00003FB00000}"/>
    <cellStyle name="Notas 60" xfId="45117" xr:uid="{00000000-0005-0000-0000-000040B00000}"/>
    <cellStyle name="Notas 60 2" xfId="45118" xr:uid="{00000000-0005-0000-0000-000041B00000}"/>
    <cellStyle name="Notas 60 2 2" xfId="45119" xr:uid="{00000000-0005-0000-0000-000042B00000}"/>
    <cellStyle name="Notas 60 2 2 2" xfId="45120" xr:uid="{00000000-0005-0000-0000-000043B00000}"/>
    <cellStyle name="Notas 60 2 3" xfId="45121" xr:uid="{00000000-0005-0000-0000-000044B00000}"/>
    <cellStyle name="Notas 60 2 4" xfId="45122" xr:uid="{00000000-0005-0000-0000-000045B00000}"/>
    <cellStyle name="Notas 60 2 5" xfId="45123" xr:uid="{00000000-0005-0000-0000-000046B00000}"/>
    <cellStyle name="Notas 60 2 6" xfId="45124" xr:uid="{00000000-0005-0000-0000-000047B00000}"/>
    <cellStyle name="Notas 60 3" xfId="45125" xr:uid="{00000000-0005-0000-0000-000048B00000}"/>
    <cellStyle name="Notas 60 3 2" xfId="45126" xr:uid="{00000000-0005-0000-0000-000049B00000}"/>
    <cellStyle name="Notas 60 4" xfId="45127" xr:uid="{00000000-0005-0000-0000-00004AB00000}"/>
    <cellStyle name="Notas 60 4 2" xfId="45128" xr:uid="{00000000-0005-0000-0000-00004BB00000}"/>
    <cellStyle name="Notas 60 5" xfId="45129" xr:uid="{00000000-0005-0000-0000-00004CB00000}"/>
    <cellStyle name="Notas 61" xfId="45130" xr:uid="{00000000-0005-0000-0000-00004DB00000}"/>
    <cellStyle name="Notas 61 2" xfId="45131" xr:uid="{00000000-0005-0000-0000-00004EB00000}"/>
    <cellStyle name="Notas 61 2 2" xfId="45132" xr:uid="{00000000-0005-0000-0000-00004FB00000}"/>
    <cellStyle name="Notas 61 2 2 2" xfId="45133" xr:uid="{00000000-0005-0000-0000-000050B00000}"/>
    <cellStyle name="Notas 61 2 3" xfId="45134" xr:uid="{00000000-0005-0000-0000-000051B00000}"/>
    <cellStyle name="Notas 61 2 4" xfId="45135" xr:uid="{00000000-0005-0000-0000-000052B00000}"/>
    <cellStyle name="Notas 61 2 5" xfId="45136" xr:uid="{00000000-0005-0000-0000-000053B00000}"/>
    <cellStyle name="Notas 61 2 6" xfId="45137" xr:uid="{00000000-0005-0000-0000-000054B00000}"/>
    <cellStyle name="Notas 61 3" xfId="45138" xr:uid="{00000000-0005-0000-0000-000055B00000}"/>
    <cellStyle name="Notas 61 3 2" xfId="45139" xr:uid="{00000000-0005-0000-0000-000056B00000}"/>
    <cellStyle name="Notas 61 4" xfId="45140" xr:uid="{00000000-0005-0000-0000-000057B00000}"/>
    <cellStyle name="Notas 61 4 2" xfId="45141" xr:uid="{00000000-0005-0000-0000-000058B00000}"/>
    <cellStyle name="Notas 61 5" xfId="45142" xr:uid="{00000000-0005-0000-0000-000059B00000}"/>
    <cellStyle name="Notas 62" xfId="45143" xr:uid="{00000000-0005-0000-0000-00005AB00000}"/>
    <cellStyle name="Notas 62 2" xfId="45144" xr:uid="{00000000-0005-0000-0000-00005BB00000}"/>
    <cellStyle name="Notas 62 2 2" xfId="45145" xr:uid="{00000000-0005-0000-0000-00005CB00000}"/>
    <cellStyle name="Notas 62 2 2 2" xfId="45146" xr:uid="{00000000-0005-0000-0000-00005DB00000}"/>
    <cellStyle name="Notas 62 2 3" xfId="45147" xr:uid="{00000000-0005-0000-0000-00005EB00000}"/>
    <cellStyle name="Notas 62 2 4" xfId="45148" xr:uid="{00000000-0005-0000-0000-00005FB00000}"/>
    <cellStyle name="Notas 62 2 5" xfId="45149" xr:uid="{00000000-0005-0000-0000-000060B00000}"/>
    <cellStyle name="Notas 62 2 6" xfId="45150" xr:uid="{00000000-0005-0000-0000-000061B00000}"/>
    <cellStyle name="Notas 62 3" xfId="45151" xr:uid="{00000000-0005-0000-0000-000062B00000}"/>
    <cellStyle name="Notas 62 3 2" xfId="45152" xr:uid="{00000000-0005-0000-0000-000063B00000}"/>
    <cellStyle name="Notas 62 4" xfId="45153" xr:uid="{00000000-0005-0000-0000-000064B00000}"/>
    <cellStyle name="Notas 62 4 2" xfId="45154" xr:uid="{00000000-0005-0000-0000-000065B00000}"/>
    <cellStyle name="Notas 62 5" xfId="45155" xr:uid="{00000000-0005-0000-0000-000066B00000}"/>
    <cellStyle name="Notas 63" xfId="45156" xr:uid="{00000000-0005-0000-0000-000067B00000}"/>
    <cellStyle name="Notas 63 2" xfId="45157" xr:uid="{00000000-0005-0000-0000-000068B00000}"/>
    <cellStyle name="Notas 63 2 2" xfId="45158" xr:uid="{00000000-0005-0000-0000-000069B00000}"/>
    <cellStyle name="Notas 63 2 2 2" xfId="45159" xr:uid="{00000000-0005-0000-0000-00006AB00000}"/>
    <cellStyle name="Notas 63 2 3" xfId="45160" xr:uid="{00000000-0005-0000-0000-00006BB00000}"/>
    <cellStyle name="Notas 63 2 4" xfId="45161" xr:uid="{00000000-0005-0000-0000-00006CB00000}"/>
    <cellStyle name="Notas 63 2 5" xfId="45162" xr:uid="{00000000-0005-0000-0000-00006DB00000}"/>
    <cellStyle name="Notas 63 2 6" xfId="45163" xr:uid="{00000000-0005-0000-0000-00006EB00000}"/>
    <cellStyle name="Notas 63 3" xfId="45164" xr:uid="{00000000-0005-0000-0000-00006FB00000}"/>
    <cellStyle name="Notas 63 3 2" xfId="45165" xr:uid="{00000000-0005-0000-0000-000070B00000}"/>
    <cellStyle name="Notas 63 4" xfId="45166" xr:uid="{00000000-0005-0000-0000-000071B00000}"/>
    <cellStyle name="Notas 63 4 2" xfId="45167" xr:uid="{00000000-0005-0000-0000-000072B00000}"/>
    <cellStyle name="Notas 63 5" xfId="45168" xr:uid="{00000000-0005-0000-0000-000073B00000}"/>
    <cellStyle name="Notas 64" xfId="45169" xr:uid="{00000000-0005-0000-0000-000074B00000}"/>
    <cellStyle name="Notas 64 2" xfId="45170" xr:uid="{00000000-0005-0000-0000-000075B00000}"/>
    <cellStyle name="Notas 64 2 2" xfId="45171" xr:uid="{00000000-0005-0000-0000-000076B00000}"/>
    <cellStyle name="Notas 64 2 2 2" xfId="45172" xr:uid="{00000000-0005-0000-0000-000077B00000}"/>
    <cellStyle name="Notas 64 2 3" xfId="45173" xr:uid="{00000000-0005-0000-0000-000078B00000}"/>
    <cellStyle name="Notas 64 2 4" xfId="45174" xr:uid="{00000000-0005-0000-0000-000079B00000}"/>
    <cellStyle name="Notas 64 2 5" xfId="45175" xr:uid="{00000000-0005-0000-0000-00007AB00000}"/>
    <cellStyle name="Notas 64 2 6" xfId="45176" xr:uid="{00000000-0005-0000-0000-00007BB00000}"/>
    <cellStyle name="Notas 64 3" xfId="45177" xr:uid="{00000000-0005-0000-0000-00007CB00000}"/>
    <cellStyle name="Notas 64 3 2" xfId="45178" xr:uid="{00000000-0005-0000-0000-00007DB00000}"/>
    <cellStyle name="Notas 64 4" xfId="45179" xr:uid="{00000000-0005-0000-0000-00007EB00000}"/>
    <cellStyle name="Notas 64 4 2" xfId="45180" xr:uid="{00000000-0005-0000-0000-00007FB00000}"/>
    <cellStyle name="Notas 64 5" xfId="45181" xr:uid="{00000000-0005-0000-0000-000080B00000}"/>
    <cellStyle name="Notas 65" xfId="45182" xr:uid="{00000000-0005-0000-0000-000081B00000}"/>
    <cellStyle name="Notas 65 2" xfId="45183" xr:uid="{00000000-0005-0000-0000-000082B00000}"/>
    <cellStyle name="Notas 65 3" xfId="45184" xr:uid="{00000000-0005-0000-0000-000083B00000}"/>
    <cellStyle name="Notas 66" xfId="45185" xr:uid="{00000000-0005-0000-0000-000084B00000}"/>
    <cellStyle name="Notas 66 2" xfId="45186" xr:uid="{00000000-0005-0000-0000-000085B00000}"/>
    <cellStyle name="Notas 67" xfId="45187" xr:uid="{00000000-0005-0000-0000-000086B00000}"/>
    <cellStyle name="Notas 68" xfId="45188" xr:uid="{00000000-0005-0000-0000-000087B00000}"/>
    <cellStyle name="Notas 69" xfId="45189" xr:uid="{00000000-0005-0000-0000-000088B00000}"/>
    <cellStyle name="Notas 7" xfId="45190" xr:uid="{00000000-0005-0000-0000-000089B00000}"/>
    <cellStyle name="Notas 7 2" xfId="45191" xr:uid="{00000000-0005-0000-0000-00008AB00000}"/>
    <cellStyle name="Notas 7 2 2" xfId="45192" xr:uid="{00000000-0005-0000-0000-00008BB00000}"/>
    <cellStyle name="Notas 7 2 2 2" xfId="45193" xr:uid="{00000000-0005-0000-0000-00008CB00000}"/>
    <cellStyle name="Notas 7 2 2 2 2" xfId="45194" xr:uid="{00000000-0005-0000-0000-00008DB00000}"/>
    <cellStyle name="Notas 7 2 2 3" xfId="45195" xr:uid="{00000000-0005-0000-0000-00008EB00000}"/>
    <cellStyle name="Notas 7 2 2 4" xfId="45196" xr:uid="{00000000-0005-0000-0000-00008FB00000}"/>
    <cellStyle name="Notas 7 2 2 5" xfId="45197" xr:uid="{00000000-0005-0000-0000-000090B00000}"/>
    <cellStyle name="Notas 7 2 2 6" xfId="45198" xr:uid="{00000000-0005-0000-0000-000091B00000}"/>
    <cellStyle name="Notas 7 2 3" xfId="45199" xr:uid="{00000000-0005-0000-0000-000092B00000}"/>
    <cellStyle name="Notas 7 2 3 2" xfId="45200" xr:uid="{00000000-0005-0000-0000-000093B00000}"/>
    <cellStyle name="Notas 7 2 3 3" xfId="45201" xr:uid="{00000000-0005-0000-0000-000094B00000}"/>
    <cellStyle name="Notas 7 2 4" xfId="45202" xr:uid="{00000000-0005-0000-0000-000095B00000}"/>
    <cellStyle name="Notas 7 2 4 2" xfId="45203" xr:uid="{00000000-0005-0000-0000-000096B00000}"/>
    <cellStyle name="Notas 7 2 4 3" xfId="45204" xr:uid="{00000000-0005-0000-0000-000097B00000}"/>
    <cellStyle name="Notas 7 2 5" xfId="45205" xr:uid="{00000000-0005-0000-0000-000098B00000}"/>
    <cellStyle name="Notas 7 3" xfId="45206" xr:uid="{00000000-0005-0000-0000-000099B00000}"/>
    <cellStyle name="Notas 7 3 2" xfId="45207" xr:uid="{00000000-0005-0000-0000-00009AB00000}"/>
    <cellStyle name="Notas 7 3 2 2" xfId="45208" xr:uid="{00000000-0005-0000-0000-00009BB00000}"/>
    <cellStyle name="Notas 7 3 2 2 2" xfId="45209" xr:uid="{00000000-0005-0000-0000-00009CB00000}"/>
    <cellStyle name="Notas 7 3 2 3" xfId="45210" xr:uid="{00000000-0005-0000-0000-00009DB00000}"/>
    <cellStyle name="Notas 7 3 2 4" xfId="45211" xr:uid="{00000000-0005-0000-0000-00009EB00000}"/>
    <cellStyle name="Notas 7 3 2 5" xfId="45212" xr:uid="{00000000-0005-0000-0000-00009FB00000}"/>
    <cellStyle name="Notas 7 3 2 6" xfId="45213" xr:uid="{00000000-0005-0000-0000-0000A0B00000}"/>
    <cellStyle name="Notas 7 3 3" xfId="45214" xr:uid="{00000000-0005-0000-0000-0000A1B00000}"/>
    <cellStyle name="Notas 7 3 3 2" xfId="45215" xr:uid="{00000000-0005-0000-0000-0000A2B00000}"/>
    <cellStyle name="Notas 7 3 4" xfId="45216" xr:uid="{00000000-0005-0000-0000-0000A3B00000}"/>
    <cellStyle name="Notas 7 3 4 2" xfId="45217" xr:uid="{00000000-0005-0000-0000-0000A4B00000}"/>
    <cellStyle name="Notas 7 3 5" xfId="45218" xr:uid="{00000000-0005-0000-0000-0000A5B00000}"/>
    <cellStyle name="Notas 7 4" xfId="45219" xr:uid="{00000000-0005-0000-0000-0000A6B00000}"/>
    <cellStyle name="Notas 7 4 2" xfId="45220" xr:uid="{00000000-0005-0000-0000-0000A7B00000}"/>
    <cellStyle name="Notas 7 4 2 2" xfId="45221" xr:uid="{00000000-0005-0000-0000-0000A8B00000}"/>
    <cellStyle name="Notas 7 4 3" xfId="45222" xr:uid="{00000000-0005-0000-0000-0000A9B00000}"/>
    <cellStyle name="Notas 7 4 3 2" xfId="45223" xr:uid="{00000000-0005-0000-0000-0000AAB00000}"/>
    <cellStyle name="Notas 7 4 4" xfId="45224" xr:uid="{00000000-0005-0000-0000-0000ABB00000}"/>
    <cellStyle name="Notas 7 4 5" xfId="45225" xr:uid="{00000000-0005-0000-0000-0000ACB00000}"/>
    <cellStyle name="Notas 7 4 6" xfId="45226" xr:uid="{00000000-0005-0000-0000-0000ADB00000}"/>
    <cellStyle name="Notas 7 5" xfId="45227" xr:uid="{00000000-0005-0000-0000-0000AEB00000}"/>
    <cellStyle name="Notas 7 5 2" xfId="45228" xr:uid="{00000000-0005-0000-0000-0000AFB00000}"/>
    <cellStyle name="Notas 7 5 3" xfId="45229" xr:uid="{00000000-0005-0000-0000-0000B0B00000}"/>
    <cellStyle name="Notas 7 6" xfId="45230" xr:uid="{00000000-0005-0000-0000-0000B1B00000}"/>
    <cellStyle name="Notas 7 6 2" xfId="45231" xr:uid="{00000000-0005-0000-0000-0000B2B00000}"/>
    <cellStyle name="Notas 7 7" xfId="45232" xr:uid="{00000000-0005-0000-0000-0000B3B00000}"/>
    <cellStyle name="Notas 7 7 2" xfId="45233" xr:uid="{00000000-0005-0000-0000-0000B4B00000}"/>
    <cellStyle name="Notas 7 8" xfId="45234" xr:uid="{00000000-0005-0000-0000-0000B5B00000}"/>
    <cellStyle name="Notas 7 8 2" xfId="45235" xr:uid="{00000000-0005-0000-0000-0000B6B00000}"/>
    <cellStyle name="Notas 7 9" xfId="45236" xr:uid="{00000000-0005-0000-0000-0000B7B00000}"/>
    <cellStyle name="Notas 8" xfId="45237" xr:uid="{00000000-0005-0000-0000-0000B8B00000}"/>
    <cellStyle name="Notas 8 2" xfId="45238" xr:uid="{00000000-0005-0000-0000-0000B9B00000}"/>
    <cellStyle name="Notas 8 2 2" xfId="45239" xr:uid="{00000000-0005-0000-0000-0000BAB00000}"/>
    <cellStyle name="Notas 8 2 2 2" xfId="45240" xr:uid="{00000000-0005-0000-0000-0000BBB00000}"/>
    <cellStyle name="Notas 8 2 2 2 2" xfId="45241" xr:uid="{00000000-0005-0000-0000-0000BCB00000}"/>
    <cellStyle name="Notas 8 2 2 3" xfId="45242" xr:uid="{00000000-0005-0000-0000-0000BDB00000}"/>
    <cellStyle name="Notas 8 2 2 4" xfId="45243" xr:uid="{00000000-0005-0000-0000-0000BEB00000}"/>
    <cellStyle name="Notas 8 2 2 5" xfId="45244" xr:uid="{00000000-0005-0000-0000-0000BFB00000}"/>
    <cellStyle name="Notas 8 2 2 6" xfId="45245" xr:uid="{00000000-0005-0000-0000-0000C0B00000}"/>
    <cellStyle name="Notas 8 2 3" xfId="45246" xr:uid="{00000000-0005-0000-0000-0000C1B00000}"/>
    <cellStyle name="Notas 8 2 3 2" xfId="45247" xr:uid="{00000000-0005-0000-0000-0000C2B00000}"/>
    <cellStyle name="Notas 8 2 3 3" xfId="45248" xr:uid="{00000000-0005-0000-0000-0000C3B00000}"/>
    <cellStyle name="Notas 8 2 4" xfId="45249" xr:uid="{00000000-0005-0000-0000-0000C4B00000}"/>
    <cellStyle name="Notas 8 2 4 2" xfId="45250" xr:uid="{00000000-0005-0000-0000-0000C5B00000}"/>
    <cellStyle name="Notas 8 2 5" xfId="45251" xr:uid="{00000000-0005-0000-0000-0000C6B00000}"/>
    <cellStyle name="Notas 8 3" xfId="45252" xr:uid="{00000000-0005-0000-0000-0000C7B00000}"/>
    <cellStyle name="Notas 8 3 2" xfId="45253" xr:uid="{00000000-0005-0000-0000-0000C8B00000}"/>
    <cellStyle name="Notas 8 3 2 2" xfId="45254" xr:uid="{00000000-0005-0000-0000-0000C9B00000}"/>
    <cellStyle name="Notas 8 3 3" xfId="45255" xr:uid="{00000000-0005-0000-0000-0000CAB00000}"/>
    <cellStyle name="Notas 8 3 3 2" xfId="45256" xr:uid="{00000000-0005-0000-0000-0000CBB00000}"/>
    <cellStyle name="Notas 8 3 4" xfId="45257" xr:uid="{00000000-0005-0000-0000-0000CCB00000}"/>
    <cellStyle name="Notas 8 3 5" xfId="45258" xr:uid="{00000000-0005-0000-0000-0000CDB00000}"/>
    <cellStyle name="Notas 8 3 6" xfId="45259" xr:uid="{00000000-0005-0000-0000-0000CEB00000}"/>
    <cellStyle name="Notas 8 4" xfId="45260" xr:uid="{00000000-0005-0000-0000-0000CFB00000}"/>
    <cellStyle name="Notas 8 4 2" xfId="45261" xr:uid="{00000000-0005-0000-0000-0000D0B00000}"/>
    <cellStyle name="Notas 8 4 3" xfId="45262" xr:uid="{00000000-0005-0000-0000-0000D1B00000}"/>
    <cellStyle name="Notas 8 5" xfId="45263" xr:uid="{00000000-0005-0000-0000-0000D2B00000}"/>
    <cellStyle name="Notas 8 6" xfId="45264" xr:uid="{00000000-0005-0000-0000-0000D3B00000}"/>
    <cellStyle name="Notas 8 7" xfId="45265" xr:uid="{00000000-0005-0000-0000-0000D4B00000}"/>
    <cellStyle name="Notas 8 7 2" xfId="45266" xr:uid="{00000000-0005-0000-0000-0000D5B00000}"/>
    <cellStyle name="Notas 8 8" xfId="45267" xr:uid="{00000000-0005-0000-0000-0000D6B00000}"/>
    <cellStyle name="Notas 9" xfId="45268" xr:uid="{00000000-0005-0000-0000-0000D7B00000}"/>
    <cellStyle name="Notas 9 2" xfId="45269" xr:uid="{00000000-0005-0000-0000-0000D8B00000}"/>
    <cellStyle name="Notas 9 2 2" xfId="45270" xr:uid="{00000000-0005-0000-0000-0000D9B00000}"/>
    <cellStyle name="Notas 9 2 2 2" xfId="45271" xr:uid="{00000000-0005-0000-0000-0000DAB00000}"/>
    <cellStyle name="Notas 9 2 2 3" xfId="45272" xr:uid="{00000000-0005-0000-0000-0000DBB00000}"/>
    <cellStyle name="Notas 9 2 3" xfId="45273" xr:uid="{00000000-0005-0000-0000-0000DCB00000}"/>
    <cellStyle name="Notas 9 2 3 2" xfId="45274" xr:uid="{00000000-0005-0000-0000-0000DDB00000}"/>
    <cellStyle name="Notas 9 2 4" xfId="45275" xr:uid="{00000000-0005-0000-0000-0000DEB00000}"/>
    <cellStyle name="Notas 9 2 5" xfId="45276" xr:uid="{00000000-0005-0000-0000-0000DFB00000}"/>
    <cellStyle name="Notas 9 3" xfId="45277" xr:uid="{00000000-0005-0000-0000-0000E0B00000}"/>
    <cellStyle name="Notas 9 3 2" xfId="45278" xr:uid="{00000000-0005-0000-0000-0000E1B00000}"/>
    <cellStyle name="Notas 9 3 3" xfId="45279" xr:uid="{00000000-0005-0000-0000-0000E2B00000}"/>
    <cellStyle name="Notas 9 4" xfId="45280" xr:uid="{00000000-0005-0000-0000-0000E3B00000}"/>
    <cellStyle name="Notas 9 4 2" xfId="45281" xr:uid="{00000000-0005-0000-0000-0000E4B00000}"/>
    <cellStyle name="Notas 9 5" xfId="45282" xr:uid="{00000000-0005-0000-0000-0000E5B00000}"/>
    <cellStyle name="Notas 9 5 2" xfId="45283" xr:uid="{00000000-0005-0000-0000-0000E6B00000}"/>
    <cellStyle name="Notas 9 6" xfId="45284" xr:uid="{00000000-0005-0000-0000-0000E7B00000}"/>
    <cellStyle name="Notas 9 7" xfId="45285" xr:uid="{00000000-0005-0000-0000-0000E8B00000}"/>
    <cellStyle name="Notas 9 8" xfId="45286" xr:uid="{00000000-0005-0000-0000-0000E9B00000}"/>
    <cellStyle name="Note" xfId="45287" xr:uid="{00000000-0005-0000-0000-0000EAB00000}"/>
    <cellStyle name="Note 10" xfId="45288" xr:uid="{00000000-0005-0000-0000-0000EBB00000}"/>
    <cellStyle name="Note 10 2" xfId="45289" xr:uid="{00000000-0005-0000-0000-0000ECB00000}"/>
    <cellStyle name="Note 10 2 2" xfId="45290" xr:uid="{00000000-0005-0000-0000-0000EDB00000}"/>
    <cellStyle name="Note 10 2 2 2" xfId="45291" xr:uid="{00000000-0005-0000-0000-0000EEB00000}"/>
    <cellStyle name="Note 10 2 3" xfId="45292" xr:uid="{00000000-0005-0000-0000-0000EFB00000}"/>
    <cellStyle name="Note 10 2 4" xfId="45293" xr:uid="{00000000-0005-0000-0000-0000F0B00000}"/>
    <cellStyle name="Note 10 2 5" xfId="45294" xr:uid="{00000000-0005-0000-0000-0000F1B00000}"/>
    <cellStyle name="Note 10 2 6" xfId="45295" xr:uid="{00000000-0005-0000-0000-0000F2B00000}"/>
    <cellStyle name="Note 10 3" xfId="45296" xr:uid="{00000000-0005-0000-0000-0000F3B00000}"/>
    <cellStyle name="Note 10 3 2" xfId="45297" xr:uid="{00000000-0005-0000-0000-0000F4B00000}"/>
    <cellStyle name="Note 10 4" xfId="45298" xr:uid="{00000000-0005-0000-0000-0000F5B00000}"/>
    <cellStyle name="Note 10 4 2" xfId="45299" xr:uid="{00000000-0005-0000-0000-0000F6B00000}"/>
    <cellStyle name="Note 10 5" xfId="45300" xr:uid="{00000000-0005-0000-0000-0000F7B00000}"/>
    <cellStyle name="Note 10 6" xfId="45301" xr:uid="{00000000-0005-0000-0000-0000F8B00000}"/>
    <cellStyle name="Note 11" xfId="45302" xr:uid="{00000000-0005-0000-0000-0000F9B00000}"/>
    <cellStyle name="Note 11 2" xfId="45303" xr:uid="{00000000-0005-0000-0000-0000FAB00000}"/>
    <cellStyle name="Note 11 2 2" xfId="45304" xr:uid="{00000000-0005-0000-0000-0000FBB00000}"/>
    <cellStyle name="Note 11 2 2 2" xfId="45305" xr:uid="{00000000-0005-0000-0000-0000FCB00000}"/>
    <cellStyle name="Note 11 2 3" xfId="45306" xr:uid="{00000000-0005-0000-0000-0000FDB00000}"/>
    <cellStyle name="Note 11 2 4" xfId="45307" xr:uid="{00000000-0005-0000-0000-0000FEB00000}"/>
    <cellStyle name="Note 11 2 5" xfId="45308" xr:uid="{00000000-0005-0000-0000-0000FFB00000}"/>
    <cellStyle name="Note 11 2 6" xfId="45309" xr:uid="{00000000-0005-0000-0000-000000B10000}"/>
    <cellStyle name="Note 11 3" xfId="45310" xr:uid="{00000000-0005-0000-0000-000001B10000}"/>
    <cellStyle name="Note 11 3 2" xfId="45311" xr:uid="{00000000-0005-0000-0000-000002B10000}"/>
    <cellStyle name="Note 11 4" xfId="45312" xr:uid="{00000000-0005-0000-0000-000003B10000}"/>
    <cellStyle name="Note 11 4 2" xfId="45313" xr:uid="{00000000-0005-0000-0000-000004B10000}"/>
    <cellStyle name="Note 11 5" xfId="45314" xr:uid="{00000000-0005-0000-0000-000005B10000}"/>
    <cellStyle name="Note 11 6" xfId="45315" xr:uid="{00000000-0005-0000-0000-000006B10000}"/>
    <cellStyle name="Note 12" xfId="45316" xr:uid="{00000000-0005-0000-0000-000007B10000}"/>
    <cellStyle name="Note 12 2" xfId="45317" xr:uid="{00000000-0005-0000-0000-000008B10000}"/>
    <cellStyle name="Note 12 2 2" xfId="45318" xr:uid="{00000000-0005-0000-0000-000009B10000}"/>
    <cellStyle name="Note 12 2 2 2" xfId="45319" xr:uid="{00000000-0005-0000-0000-00000AB10000}"/>
    <cellStyle name="Note 12 2 3" xfId="45320" xr:uid="{00000000-0005-0000-0000-00000BB10000}"/>
    <cellStyle name="Note 12 2 4" xfId="45321" xr:uid="{00000000-0005-0000-0000-00000CB10000}"/>
    <cellStyle name="Note 12 2 5" xfId="45322" xr:uid="{00000000-0005-0000-0000-00000DB10000}"/>
    <cellStyle name="Note 12 2 6" xfId="45323" xr:uid="{00000000-0005-0000-0000-00000EB10000}"/>
    <cellStyle name="Note 12 3" xfId="45324" xr:uid="{00000000-0005-0000-0000-00000FB10000}"/>
    <cellStyle name="Note 12 3 2" xfId="45325" xr:uid="{00000000-0005-0000-0000-000010B10000}"/>
    <cellStyle name="Note 12 4" xfId="45326" xr:uid="{00000000-0005-0000-0000-000011B10000}"/>
    <cellStyle name="Note 12 4 2" xfId="45327" xr:uid="{00000000-0005-0000-0000-000012B10000}"/>
    <cellStyle name="Note 12 5" xfId="45328" xr:uid="{00000000-0005-0000-0000-000013B10000}"/>
    <cellStyle name="Note 12 6" xfId="45329" xr:uid="{00000000-0005-0000-0000-000014B10000}"/>
    <cellStyle name="Note 13" xfId="45330" xr:uid="{00000000-0005-0000-0000-000015B10000}"/>
    <cellStyle name="Note 13 2" xfId="45331" xr:uid="{00000000-0005-0000-0000-000016B10000}"/>
    <cellStyle name="Note 13 2 2" xfId="45332" xr:uid="{00000000-0005-0000-0000-000017B10000}"/>
    <cellStyle name="Note 13 2 2 2" xfId="45333" xr:uid="{00000000-0005-0000-0000-000018B10000}"/>
    <cellStyle name="Note 13 2 3" xfId="45334" xr:uid="{00000000-0005-0000-0000-000019B10000}"/>
    <cellStyle name="Note 13 2 4" xfId="45335" xr:uid="{00000000-0005-0000-0000-00001AB10000}"/>
    <cellStyle name="Note 13 2 5" xfId="45336" xr:uid="{00000000-0005-0000-0000-00001BB10000}"/>
    <cellStyle name="Note 13 2 6" xfId="45337" xr:uid="{00000000-0005-0000-0000-00001CB10000}"/>
    <cellStyle name="Note 13 3" xfId="45338" xr:uid="{00000000-0005-0000-0000-00001DB10000}"/>
    <cellStyle name="Note 13 3 2" xfId="45339" xr:uid="{00000000-0005-0000-0000-00001EB10000}"/>
    <cellStyle name="Note 13 4" xfId="45340" xr:uid="{00000000-0005-0000-0000-00001FB10000}"/>
    <cellStyle name="Note 13 4 2" xfId="45341" xr:uid="{00000000-0005-0000-0000-000020B10000}"/>
    <cellStyle name="Note 13 5" xfId="45342" xr:uid="{00000000-0005-0000-0000-000021B10000}"/>
    <cellStyle name="Note 13 6" xfId="45343" xr:uid="{00000000-0005-0000-0000-000022B10000}"/>
    <cellStyle name="Note 14" xfId="45344" xr:uid="{00000000-0005-0000-0000-000023B10000}"/>
    <cellStyle name="Note 14 2" xfId="45345" xr:uid="{00000000-0005-0000-0000-000024B10000}"/>
    <cellStyle name="Note 14 2 2" xfId="45346" xr:uid="{00000000-0005-0000-0000-000025B10000}"/>
    <cellStyle name="Note 14 2 2 2" xfId="45347" xr:uid="{00000000-0005-0000-0000-000026B10000}"/>
    <cellStyle name="Note 14 2 3" xfId="45348" xr:uid="{00000000-0005-0000-0000-000027B10000}"/>
    <cellStyle name="Note 14 2 4" xfId="45349" xr:uid="{00000000-0005-0000-0000-000028B10000}"/>
    <cellStyle name="Note 14 2 5" xfId="45350" xr:uid="{00000000-0005-0000-0000-000029B10000}"/>
    <cellStyle name="Note 14 2 6" xfId="45351" xr:uid="{00000000-0005-0000-0000-00002AB10000}"/>
    <cellStyle name="Note 14 3" xfId="45352" xr:uid="{00000000-0005-0000-0000-00002BB10000}"/>
    <cellStyle name="Note 14 3 2" xfId="45353" xr:uid="{00000000-0005-0000-0000-00002CB10000}"/>
    <cellStyle name="Note 14 4" xfId="45354" xr:uid="{00000000-0005-0000-0000-00002DB10000}"/>
    <cellStyle name="Note 14 4 2" xfId="45355" xr:uid="{00000000-0005-0000-0000-00002EB10000}"/>
    <cellStyle name="Note 14 5" xfId="45356" xr:uid="{00000000-0005-0000-0000-00002FB10000}"/>
    <cellStyle name="Note 14 6" xfId="45357" xr:uid="{00000000-0005-0000-0000-000030B10000}"/>
    <cellStyle name="Note 15" xfId="45358" xr:uid="{00000000-0005-0000-0000-000031B10000}"/>
    <cellStyle name="Note 15 2" xfId="45359" xr:uid="{00000000-0005-0000-0000-000032B10000}"/>
    <cellStyle name="Note 15 2 2" xfId="45360" xr:uid="{00000000-0005-0000-0000-000033B10000}"/>
    <cellStyle name="Note 15 2 2 2" xfId="45361" xr:uid="{00000000-0005-0000-0000-000034B10000}"/>
    <cellStyle name="Note 15 2 3" xfId="45362" xr:uid="{00000000-0005-0000-0000-000035B10000}"/>
    <cellStyle name="Note 15 2 4" xfId="45363" xr:uid="{00000000-0005-0000-0000-000036B10000}"/>
    <cellStyle name="Note 15 2 5" xfId="45364" xr:uid="{00000000-0005-0000-0000-000037B10000}"/>
    <cellStyle name="Note 15 2 6" xfId="45365" xr:uid="{00000000-0005-0000-0000-000038B10000}"/>
    <cellStyle name="Note 15 3" xfId="45366" xr:uid="{00000000-0005-0000-0000-000039B10000}"/>
    <cellStyle name="Note 15 3 2" xfId="45367" xr:uid="{00000000-0005-0000-0000-00003AB10000}"/>
    <cellStyle name="Note 15 4" xfId="45368" xr:uid="{00000000-0005-0000-0000-00003BB10000}"/>
    <cellStyle name="Note 15 4 2" xfId="45369" xr:uid="{00000000-0005-0000-0000-00003CB10000}"/>
    <cellStyle name="Note 15 5" xfId="45370" xr:uid="{00000000-0005-0000-0000-00003DB10000}"/>
    <cellStyle name="Note 15 6" xfId="45371" xr:uid="{00000000-0005-0000-0000-00003EB10000}"/>
    <cellStyle name="Note 16" xfId="45372" xr:uid="{00000000-0005-0000-0000-00003FB10000}"/>
    <cellStyle name="Note 16 2" xfId="45373" xr:uid="{00000000-0005-0000-0000-000040B10000}"/>
    <cellStyle name="Note 16 2 2" xfId="45374" xr:uid="{00000000-0005-0000-0000-000041B10000}"/>
    <cellStyle name="Note 16 2 2 2" xfId="45375" xr:uid="{00000000-0005-0000-0000-000042B10000}"/>
    <cellStyle name="Note 16 2 3" xfId="45376" xr:uid="{00000000-0005-0000-0000-000043B10000}"/>
    <cellStyle name="Note 16 2 4" xfId="45377" xr:uid="{00000000-0005-0000-0000-000044B10000}"/>
    <cellStyle name="Note 16 2 5" xfId="45378" xr:uid="{00000000-0005-0000-0000-000045B10000}"/>
    <cellStyle name="Note 16 2 6" xfId="45379" xr:uid="{00000000-0005-0000-0000-000046B10000}"/>
    <cellStyle name="Note 16 3" xfId="45380" xr:uid="{00000000-0005-0000-0000-000047B10000}"/>
    <cellStyle name="Note 16 3 2" xfId="45381" xr:uid="{00000000-0005-0000-0000-000048B10000}"/>
    <cellStyle name="Note 16 4" xfId="45382" xr:uid="{00000000-0005-0000-0000-000049B10000}"/>
    <cellStyle name="Note 16 4 2" xfId="45383" xr:uid="{00000000-0005-0000-0000-00004AB10000}"/>
    <cellStyle name="Note 16 5" xfId="45384" xr:uid="{00000000-0005-0000-0000-00004BB10000}"/>
    <cellStyle name="Note 16 6" xfId="45385" xr:uid="{00000000-0005-0000-0000-00004CB10000}"/>
    <cellStyle name="Note 17" xfId="45386" xr:uid="{00000000-0005-0000-0000-00004DB10000}"/>
    <cellStyle name="Note 17 2" xfId="45387" xr:uid="{00000000-0005-0000-0000-00004EB10000}"/>
    <cellStyle name="Note 17 2 2" xfId="45388" xr:uid="{00000000-0005-0000-0000-00004FB10000}"/>
    <cellStyle name="Note 17 2 2 2" xfId="45389" xr:uid="{00000000-0005-0000-0000-000050B10000}"/>
    <cellStyle name="Note 17 2 3" xfId="45390" xr:uid="{00000000-0005-0000-0000-000051B10000}"/>
    <cellStyle name="Note 17 2 4" xfId="45391" xr:uid="{00000000-0005-0000-0000-000052B10000}"/>
    <cellStyle name="Note 17 2 5" xfId="45392" xr:uid="{00000000-0005-0000-0000-000053B10000}"/>
    <cellStyle name="Note 17 2 6" xfId="45393" xr:uid="{00000000-0005-0000-0000-000054B10000}"/>
    <cellStyle name="Note 17 3" xfId="45394" xr:uid="{00000000-0005-0000-0000-000055B10000}"/>
    <cellStyle name="Note 17 3 2" xfId="45395" xr:uid="{00000000-0005-0000-0000-000056B10000}"/>
    <cellStyle name="Note 17 4" xfId="45396" xr:uid="{00000000-0005-0000-0000-000057B10000}"/>
    <cellStyle name="Note 17 4 2" xfId="45397" xr:uid="{00000000-0005-0000-0000-000058B10000}"/>
    <cellStyle name="Note 17 5" xfId="45398" xr:uid="{00000000-0005-0000-0000-000059B10000}"/>
    <cellStyle name="Note 17 6" xfId="45399" xr:uid="{00000000-0005-0000-0000-00005AB10000}"/>
    <cellStyle name="Note 18" xfId="45400" xr:uid="{00000000-0005-0000-0000-00005BB10000}"/>
    <cellStyle name="Note 18 2" xfId="45401" xr:uid="{00000000-0005-0000-0000-00005CB10000}"/>
    <cellStyle name="Note 18 2 2" xfId="45402" xr:uid="{00000000-0005-0000-0000-00005DB10000}"/>
    <cellStyle name="Note 18 2 2 2" xfId="45403" xr:uid="{00000000-0005-0000-0000-00005EB10000}"/>
    <cellStyle name="Note 18 2 3" xfId="45404" xr:uid="{00000000-0005-0000-0000-00005FB10000}"/>
    <cellStyle name="Note 18 2 4" xfId="45405" xr:uid="{00000000-0005-0000-0000-000060B10000}"/>
    <cellStyle name="Note 18 2 5" xfId="45406" xr:uid="{00000000-0005-0000-0000-000061B10000}"/>
    <cellStyle name="Note 18 2 6" xfId="45407" xr:uid="{00000000-0005-0000-0000-000062B10000}"/>
    <cellStyle name="Note 18 3" xfId="45408" xr:uid="{00000000-0005-0000-0000-000063B10000}"/>
    <cellStyle name="Note 18 3 2" xfId="45409" xr:uid="{00000000-0005-0000-0000-000064B10000}"/>
    <cellStyle name="Note 18 4" xfId="45410" xr:uid="{00000000-0005-0000-0000-000065B10000}"/>
    <cellStyle name="Note 18 4 2" xfId="45411" xr:uid="{00000000-0005-0000-0000-000066B10000}"/>
    <cellStyle name="Note 18 5" xfId="45412" xr:uid="{00000000-0005-0000-0000-000067B10000}"/>
    <cellStyle name="Note 18 6" xfId="45413" xr:uid="{00000000-0005-0000-0000-000068B10000}"/>
    <cellStyle name="Note 19" xfId="45414" xr:uid="{00000000-0005-0000-0000-000069B10000}"/>
    <cellStyle name="Note 19 2" xfId="45415" xr:uid="{00000000-0005-0000-0000-00006AB10000}"/>
    <cellStyle name="Note 19 2 2" xfId="45416" xr:uid="{00000000-0005-0000-0000-00006BB10000}"/>
    <cellStyle name="Note 19 2 2 2" xfId="45417" xr:uid="{00000000-0005-0000-0000-00006CB10000}"/>
    <cellStyle name="Note 19 2 3" xfId="45418" xr:uid="{00000000-0005-0000-0000-00006DB10000}"/>
    <cellStyle name="Note 19 2 4" xfId="45419" xr:uid="{00000000-0005-0000-0000-00006EB10000}"/>
    <cellStyle name="Note 19 2 5" xfId="45420" xr:uid="{00000000-0005-0000-0000-00006FB10000}"/>
    <cellStyle name="Note 19 2 6" xfId="45421" xr:uid="{00000000-0005-0000-0000-000070B10000}"/>
    <cellStyle name="Note 19 3" xfId="45422" xr:uid="{00000000-0005-0000-0000-000071B10000}"/>
    <cellStyle name="Note 19 3 2" xfId="45423" xr:uid="{00000000-0005-0000-0000-000072B10000}"/>
    <cellStyle name="Note 19 4" xfId="45424" xr:uid="{00000000-0005-0000-0000-000073B10000}"/>
    <cellStyle name="Note 19 4 2" xfId="45425" xr:uid="{00000000-0005-0000-0000-000074B10000}"/>
    <cellStyle name="Note 19 5" xfId="45426" xr:uid="{00000000-0005-0000-0000-000075B10000}"/>
    <cellStyle name="Note 19 6" xfId="45427" xr:uid="{00000000-0005-0000-0000-000076B10000}"/>
    <cellStyle name="Note 2" xfId="45428" xr:uid="{00000000-0005-0000-0000-000077B10000}"/>
    <cellStyle name="Note 2 2" xfId="45429" xr:uid="{00000000-0005-0000-0000-000078B10000}"/>
    <cellStyle name="Note 2 2 2" xfId="45430" xr:uid="{00000000-0005-0000-0000-000079B10000}"/>
    <cellStyle name="Note 2 2 2 2" xfId="45431" xr:uid="{00000000-0005-0000-0000-00007AB10000}"/>
    <cellStyle name="Note 2 2 2 3" xfId="45432" xr:uid="{00000000-0005-0000-0000-00007BB10000}"/>
    <cellStyle name="Note 2 2 3" xfId="45433" xr:uid="{00000000-0005-0000-0000-00007CB10000}"/>
    <cellStyle name="Note 2 2 3 2" xfId="45434" xr:uid="{00000000-0005-0000-0000-00007DB10000}"/>
    <cellStyle name="Note 2 2 4" xfId="45435" xr:uid="{00000000-0005-0000-0000-00007EB10000}"/>
    <cellStyle name="Note 2 2 5" xfId="45436" xr:uid="{00000000-0005-0000-0000-00007FB10000}"/>
    <cellStyle name="Note 2 3" xfId="45437" xr:uid="{00000000-0005-0000-0000-000080B10000}"/>
    <cellStyle name="Note 2 3 2" xfId="45438" xr:uid="{00000000-0005-0000-0000-000081B10000}"/>
    <cellStyle name="Note 2 4" xfId="45439" xr:uid="{00000000-0005-0000-0000-000082B10000}"/>
    <cellStyle name="Note 2 4 2" xfId="45440" xr:uid="{00000000-0005-0000-0000-000083B10000}"/>
    <cellStyle name="Note 2 5" xfId="45441" xr:uid="{00000000-0005-0000-0000-000084B10000}"/>
    <cellStyle name="Note 2 6" xfId="45442" xr:uid="{00000000-0005-0000-0000-000085B10000}"/>
    <cellStyle name="Note 2 7" xfId="45443" xr:uid="{00000000-0005-0000-0000-000086B10000}"/>
    <cellStyle name="Note 20" xfId="45444" xr:uid="{00000000-0005-0000-0000-000087B10000}"/>
    <cellStyle name="Note 20 2" xfId="45445" xr:uid="{00000000-0005-0000-0000-000088B10000}"/>
    <cellStyle name="Note 20 2 2" xfId="45446" xr:uid="{00000000-0005-0000-0000-000089B10000}"/>
    <cellStyle name="Note 20 2 2 2" xfId="45447" xr:uid="{00000000-0005-0000-0000-00008AB10000}"/>
    <cellStyle name="Note 20 2 3" xfId="45448" xr:uid="{00000000-0005-0000-0000-00008BB10000}"/>
    <cellStyle name="Note 20 2 4" xfId="45449" xr:uid="{00000000-0005-0000-0000-00008CB10000}"/>
    <cellStyle name="Note 20 2 5" xfId="45450" xr:uid="{00000000-0005-0000-0000-00008DB10000}"/>
    <cellStyle name="Note 20 2 6" xfId="45451" xr:uid="{00000000-0005-0000-0000-00008EB10000}"/>
    <cellStyle name="Note 20 3" xfId="45452" xr:uid="{00000000-0005-0000-0000-00008FB10000}"/>
    <cellStyle name="Note 20 3 2" xfId="45453" xr:uid="{00000000-0005-0000-0000-000090B10000}"/>
    <cellStyle name="Note 20 4" xfId="45454" xr:uid="{00000000-0005-0000-0000-000091B10000}"/>
    <cellStyle name="Note 20 4 2" xfId="45455" xr:uid="{00000000-0005-0000-0000-000092B10000}"/>
    <cellStyle name="Note 20 5" xfId="45456" xr:uid="{00000000-0005-0000-0000-000093B10000}"/>
    <cellStyle name="Note 20 6" xfId="45457" xr:uid="{00000000-0005-0000-0000-000094B10000}"/>
    <cellStyle name="Note 21" xfId="45458" xr:uid="{00000000-0005-0000-0000-000095B10000}"/>
    <cellStyle name="Note 21 2" xfId="45459" xr:uid="{00000000-0005-0000-0000-000096B10000}"/>
    <cellStyle name="Note 21 2 2" xfId="45460" xr:uid="{00000000-0005-0000-0000-000097B10000}"/>
    <cellStyle name="Note 21 2 2 2" xfId="45461" xr:uid="{00000000-0005-0000-0000-000098B10000}"/>
    <cellStyle name="Note 21 2 3" xfId="45462" xr:uid="{00000000-0005-0000-0000-000099B10000}"/>
    <cellStyle name="Note 21 2 4" xfId="45463" xr:uid="{00000000-0005-0000-0000-00009AB10000}"/>
    <cellStyle name="Note 21 2 5" xfId="45464" xr:uid="{00000000-0005-0000-0000-00009BB10000}"/>
    <cellStyle name="Note 21 2 6" xfId="45465" xr:uid="{00000000-0005-0000-0000-00009CB10000}"/>
    <cellStyle name="Note 21 3" xfId="45466" xr:uid="{00000000-0005-0000-0000-00009DB10000}"/>
    <cellStyle name="Note 21 3 2" xfId="45467" xr:uid="{00000000-0005-0000-0000-00009EB10000}"/>
    <cellStyle name="Note 21 4" xfId="45468" xr:uid="{00000000-0005-0000-0000-00009FB10000}"/>
    <cellStyle name="Note 21 4 2" xfId="45469" xr:uid="{00000000-0005-0000-0000-0000A0B10000}"/>
    <cellStyle name="Note 21 5" xfId="45470" xr:uid="{00000000-0005-0000-0000-0000A1B10000}"/>
    <cellStyle name="Note 21 6" xfId="45471" xr:uid="{00000000-0005-0000-0000-0000A2B10000}"/>
    <cellStyle name="Note 22" xfId="45472" xr:uid="{00000000-0005-0000-0000-0000A3B10000}"/>
    <cellStyle name="Note 22 2" xfId="45473" xr:uid="{00000000-0005-0000-0000-0000A4B10000}"/>
    <cellStyle name="Note 22 2 2" xfId="45474" xr:uid="{00000000-0005-0000-0000-0000A5B10000}"/>
    <cellStyle name="Note 22 2 2 2" xfId="45475" xr:uid="{00000000-0005-0000-0000-0000A6B10000}"/>
    <cellStyle name="Note 22 2 3" xfId="45476" xr:uid="{00000000-0005-0000-0000-0000A7B10000}"/>
    <cellStyle name="Note 22 2 4" xfId="45477" xr:uid="{00000000-0005-0000-0000-0000A8B10000}"/>
    <cellStyle name="Note 22 2 5" xfId="45478" xr:uid="{00000000-0005-0000-0000-0000A9B10000}"/>
    <cellStyle name="Note 22 2 6" xfId="45479" xr:uid="{00000000-0005-0000-0000-0000AAB10000}"/>
    <cellStyle name="Note 22 3" xfId="45480" xr:uid="{00000000-0005-0000-0000-0000ABB10000}"/>
    <cellStyle name="Note 22 3 2" xfId="45481" xr:uid="{00000000-0005-0000-0000-0000ACB10000}"/>
    <cellStyle name="Note 22 4" xfId="45482" xr:uid="{00000000-0005-0000-0000-0000ADB10000}"/>
    <cellStyle name="Note 22 4 2" xfId="45483" xr:uid="{00000000-0005-0000-0000-0000AEB10000}"/>
    <cellStyle name="Note 22 5" xfId="45484" xr:uid="{00000000-0005-0000-0000-0000AFB10000}"/>
    <cellStyle name="Note 22 6" xfId="45485" xr:uid="{00000000-0005-0000-0000-0000B0B10000}"/>
    <cellStyle name="Note 23" xfId="45486" xr:uid="{00000000-0005-0000-0000-0000B1B10000}"/>
    <cellStyle name="Note 23 2" xfId="45487" xr:uid="{00000000-0005-0000-0000-0000B2B10000}"/>
    <cellStyle name="Note 23 2 2" xfId="45488" xr:uid="{00000000-0005-0000-0000-0000B3B10000}"/>
    <cellStyle name="Note 23 2 2 2" xfId="45489" xr:uid="{00000000-0005-0000-0000-0000B4B10000}"/>
    <cellStyle name="Note 23 2 3" xfId="45490" xr:uid="{00000000-0005-0000-0000-0000B5B10000}"/>
    <cellStyle name="Note 23 2 4" xfId="45491" xr:uid="{00000000-0005-0000-0000-0000B6B10000}"/>
    <cellStyle name="Note 23 2 5" xfId="45492" xr:uid="{00000000-0005-0000-0000-0000B7B10000}"/>
    <cellStyle name="Note 23 2 6" xfId="45493" xr:uid="{00000000-0005-0000-0000-0000B8B10000}"/>
    <cellStyle name="Note 23 3" xfId="45494" xr:uid="{00000000-0005-0000-0000-0000B9B10000}"/>
    <cellStyle name="Note 23 3 2" xfId="45495" xr:uid="{00000000-0005-0000-0000-0000BAB10000}"/>
    <cellStyle name="Note 23 4" xfId="45496" xr:uid="{00000000-0005-0000-0000-0000BBB10000}"/>
    <cellStyle name="Note 23 4 2" xfId="45497" xr:uid="{00000000-0005-0000-0000-0000BCB10000}"/>
    <cellStyle name="Note 23 5" xfId="45498" xr:uid="{00000000-0005-0000-0000-0000BDB10000}"/>
    <cellStyle name="Note 23 6" xfId="45499" xr:uid="{00000000-0005-0000-0000-0000BEB10000}"/>
    <cellStyle name="Note 24" xfId="45500" xr:uid="{00000000-0005-0000-0000-0000BFB10000}"/>
    <cellStyle name="Note 24 2" xfId="45501" xr:uid="{00000000-0005-0000-0000-0000C0B10000}"/>
    <cellStyle name="Note 24 2 2" xfId="45502" xr:uid="{00000000-0005-0000-0000-0000C1B10000}"/>
    <cellStyle name="Note 24 2 2 2" xfId="45503" xr:uid="{00000000-0005-0000-0000-0000C2B10000}"/>
    <cellStyle name="Note 24 2 3" xfId="45504" xr:uid="{00000000-0005-0000-0000-0000C3B10000}"/>
    <cellStyle name="Note 24 2 4" xfId="45505" xr:uid="{00000000-0005-0000-0000-0000C4B10000}"/>
    <cellStyle name="Note 24 2 5" xfId="45506" xr:uid="{00000000-0005-0000-0000-0000C5B10000}"/>
    <cellStyle name="Note 24 2 6" xfId="45507" xr:uid="{00000000-0005-0000-0000-0000C6B10000}"/>
    <cellStyle name="Note 24 3" xfId="45508" xr:uid="{00000000-0005-0000-0000-0000C7B10000}"/>
    <cellStyle name="Note 24 3 2" xfId="45509" xr:uid="{00000000-0005-0000-0000-0000C8B10000}"/>
    <cellStyle name="Note 24 4" xfId="45510" xr:uid="{00000000-0005-0000-0000-0000C9B10000}"/>
    <cellStyle name="Note 24 4 2" xfId="45511" xr:uid="{00000000-0005-0000-0000-0000CAB10000}"/>
    <cellStyle name="Note 24 5" xfId="45512" xr:uid="{00000000-0005-0000-0000-0000CBB10000}"/>
    <cellStyle name="Note 24 6" xfId="45513" xr:uid="{00000000-0005-0000-0000-0000CCB10000}"/>
    <cellStyle name="Note 25" xfId="45514" xr:uid="{00000000-0005-0000-0000-0000CDB10000}"/>
    <cellStyle name="Note 25 2" xfId="45515" xr:uid="{00000000-0005-0000-0000-0000CEB10000}"/>
    <cellStyle name="Note 25 2 2" xfId="45516" xr:uid="{00000000-0005-0000-0000-0000CFB10000}"/>
    <cellStyle name="Note 25 2 2 2" xfId="45517" xr:uid="{00000000-0005-0000-0000-0000D0B10000}"/>
    <cellStyle name="Note 25 2 3" xfId="45518" xr:uid="{00000000-0005-0000-0000-0000D1B10000}"/>
    <cellStyle name="Note 25 2 4" xfId="45519" xr:uid="{00000000-0005-0000-0000-0000D2B10000}"/>
    <cellStyle name="Note 25 2 5" xfId="45520" xr:uid="{00000000-0005-0000-0000-0000D3B10000}"/>
    <cellStyle name="Note 25 2 6" xfId="45521" xr:uid="{00000000-0005-0000-0000-0000D4B10000}"/>
    <cellStyle name="Note 25 3" xfId="45522" xr:uid="{00000000-0005-0000-0000-0000D5B10000}"/>
    <cellStyle name="Note 25 3 2" xfId="45523" xr:uid="{00000000-0005-0000-0000-0000D6B10000}"/>
    <cellStyle name="Note 25 4" xfId="45524" xr:uid="{00000000-0005-0000-0000-0000D7B10000}"/>
    <cellStyle name="Note 25 4 2" xfId="45525" xr:uid="{00000000-0005-0000-0000-0000D8B10000}"/>
    <cellStyle name="Note 25 5" xfId="45526" xr:uid="{00000000-0005-0000-0000-0000D9B10000}"/>
    <cellStyle name="Note 25 6" xfId="45527" xr:uid="{00000000-0005-0000-0000-0000DAB10000}"/>
    <cellStyle name="Note 26" xfId="45528" xr:uid="{00000000-0005-0000-0000-0000DBB10000}"/>
    <cellStyle name="Note 26 2" xfId="45529" xr:uid="{00000000-0005-0000-0000-0000DCB10000}"/>
    <cellStyle name="Note 26 2 2" xfId="45530" xr:uid="{00000000-0005-0000-0000-0000DDB10000}"/>
    <cellStyle name="Note 26 2 2 2" xfId="45531" xr:uid="{00000000-0005-0000-0000-0000DEB10000}"/>
    <cellStyle name="Note 26 2 3" xfId="45532" xr:uid="{00000000-0005-0000-0000-0000DFB10000}"/>
    <cellStyle name="Note 26 2 4" xfId="45533" xr:uid="{00000000-0005-0000-0000-0000E0B10000}"/>
    <cellStyle name="Note 26 2 5" xfId="45534" xr:uid="{00000000-0005-0000-0000-0000E1B10000}"/>
    <cellStyle name="Note 26 2 6" xfId="45535" xr:uid="{00000000-0005-0000-0000-0000E2B10000}"/>
    <cellStyle name="Note 26 3" xfId="45536" xr:uid="{00000000-0005-0000-0000-0000E3B10000}"/>
    <cellStyle name="Note 26 3 2" xfId="45537" xr:uid="{00000000-0005-0000-0000-0000E4B10000}"/>
    <cellStyle name="Note 26 4" xfId="45538" xr:uid="{00000000-0005-0000-0000-0000E5B10000}"/>
    <cellStyle name="Note 26 4 2" xfId="45539" xr:uid="{00000000-0005-0000-0000-0000E6B10000}"/>
    <cellStyle name="Note 26 5" xfId="45540" xr:uid="{00000000-0005-0000-0000-0000E7B10000}"/>
    <cellStyle name="Note 26 6" xfId="45541" xr:uid="{00000000-0005-0000-0000-0000E8B10000}"/>
    <cellStyle name="Note 27" xfId="45542" xr:uid="{00000000-0005-0000-0000-0000E9B10000}"/>
    <cellStyle name="Note 27 2" xfId="45543" xr:uid="{00000000-0005-0000-0000-0000EAB10000}"/>
    <cellStyle name="Note 27 2 2" xfId="45544" xr:uid="{00000000-0005-0000-0000-0000EBB10000}"/>
    <cellStyle name="Note 27 2 3" xfId="45545" xr:uid="{00000000-0005-0000-0000-0000ECB10000}"/>
    <cellStyle name="Note 27 3" xfId="45546" xr:uid="{00000000-0005-0000-0000-0000EDB10000}"/>
    <cellStyle name="Note 27 3 2" xfId="45547" xr:uid="{00000000-0005-0000-0000-0000EEB10000}"/>
    <cellStyle name="Note 27 4" xfId="45548" xr:uid="{00000000-0005-0000-0000-0000EFB10000}"/>
    <cellStyle name="Note 27 5" xfId="45549" xr:uid="{00000000-0005-0000-0000-0000F0B10000}"/>
    <cellStyle name="Note 28" xfId="45550" xr:uid="{00000000-0005-0000-0000-0000F1B10000}"/>
    <cellStyle name="Note 28 2" xfId="45551" xr:uid="{00000000-0005-0000-0000-0000F2B10000}"/>
    <cellStyle name="Note 29" xfId="45552" xr:uid="{00000000-0005-0000-0000-0000F3B10000}"/>
    <cellStyle name="Note 29 2" xfId="45553" xr:uid="{00000000-0005-0000-0000-0000F4B10000}"/>
    <cellStyle name="Note 3" xfId="45554" xr:uid="{00000000-0005-0000-0000-0000F5B10000}"/>
    <cellStyle name="Note 3 2" xfId="45555" xr:uid="{00000000-0005-0000-0000-0000F6B10000}"/>
    <cellStyle name="Note 3 2 2" xfId="45556" xr:uid="{00000000-0005-0000-0000-0000F7B10000}"/>
    <cellStyle name="Note 3 2 2 2" xfId="45557" xr:uid="{00000000-0005-0000-0000-0000F8B10000}"/>
    <cellStyle name="Note 3 2 2 3" xfId="45558" xr:uid="{00000000-0005-0000-0000-0000F9B10000}"/>
    <cellStyle name="Note 3 2 3" xfId="45559" xr:uid="{00000000-0005-0000-0000-0000FAB10000}"/>
    <cellStyle name="Note 3 2 3 2" xfId="45560" xr:uid="{00000000-0005-0000-0000-0000FBB10000}"/>
    <cellStyle name="Note 3 2 4" xfId="45561" xr:uid="{00000000-0005-0000-0000-0000FCB10000}"/>
    <cellStyle name="Note 3 2 5" xfId="45562" xr:uid="{00000000-0005-0000-0000-0000FDB10000}"/>
    <cellStyle name="Note 3 3" xfId="45563" xr:uid="{00000000-0005-0000-0000-0000FEB10000}"/>
    <cellStyle name="Note 3 3 2" xfId="45564" xr:uid="{00000000-0005-0000-0000-0000FFB10000}"/>
    <cellStyle name="Note 3 4" xfId="45565" xr:uid="{00000000-0005-0000-0000-000000B20000}"/>
    <cellStyle name="Note 3 4 2" xfId="45566" xr:uid="{00000000-0005-0000-0000-000001B20000}"/>
    <cellStyle name="Note 3 5" xfId="45567" xr:uid="{00000000-0005-0000-0000-000002B20000}"/>
    <cellStyle name="Note 3 6" xfId="45568" xr:uid="{00000000-0005-0000-0000-000003B20000}"/>
    <cellStyle name="Note 3 7" xfId="45569" xr:uid="{00000000-0005-0000-0000-000004B20000}"/>
    <cellStyle name="Note 30" xfId="45570" xr:uid="{00000000-0005-0000-0000-000005B20000}"/>
    <cellStyle name="Note 31" xfId="45571" xr:uid="{00000000-0005-0000-0000-000006B20000}"/>
    <cellStyle name="Note 32" xfId="45572" xr:uid="{00000000-0005-0000-0000-000007B20000}"/>
    <cellStyle name="Note 4" xfId="45573" xr:uid="{00000000-0005-0000-0000-000008B20000}"/>
    <cellStyle name="Note 4 10" xfId="45574" xr:uid="{00000000-0005-0000-0000-000009B20000}"/>
    <cellStyle name="Note 4 10 2" xfId="45575" xr:uid="{00000000-0005-0000-0000-00000AB20000}"/>
    <cellStyle name="Note 4 10 2 2" xfId="45576" xr:uid="{00000000-0005-0000-0000-00000BB20000}"/>
    <cellStyle name="Note 4 10 2 2 2" xfId="45577" xr:uid="{00000000-0005-0000-0000-00000CB20000}"/>
    <cellStyle name="Note 4 10 2 3" xfId="45578" xr:uid="{00000000-0005-0000-0000-00000DB20000}"/>
    <cellStyle name="Note 4 10 2 4" xfId="45579" xr:uid="{00000000-0005-0000-0000-00000EB20000}"/>
    <cellStyle name="Note 4 10 2 5" xfId="45580" xr:uid="{00000000-0005-0000-0000-00000FB20000}"/>
    <cellStyle name="Note 4 10 2 6" xfId="45581" xr:uid="{00000000-0005-0000-0000-000010B20000}"/>
    <cellStyle name="Note 4 10 3" xfId="45582" xr:uid="{00000000-0005-0000-0000-000011B20000}"/>
    <cellStyle name="Note 4 10 3 2" xfId="45583" xr:uid="{00000000-0005-0000-0000-000012B20000}"/>
    <cellStyle name="Note 4 10 4" xfId="45584" xr:uid="{00000000-0005-0000-0000-000013B20000}"/>
    <cellStyle name="Note 4 10 4 2" xfId="45585" xr:uid="{00000000-0005-0000-0000-000014B20000}"/>
    <cellStyle name="Note 4 10 5" xfId="45586" xr:uid="{00000000-0005-0000-0000-000015B20000}"/>
    <cellStyle name="Note 4 10 6" xfId="45587" xr:uid="{00000000-0005-0000-0000-000016B20000}"/>
    <cellStyle name="Note 4 11" xfId="45588" xr:uid="{00000000-0005-0000-0000-000017B20000}"/>
    <cellStyle name="Note 4 11 2" xfId="45589" xr:uid="{00000000-0005-0000-0000-000018B20000}"/>
    <cellStyle name="Note 4 11 2 2" xfId="45590" xr:uid="{00000000-0005-0000-0000-000019B20000}"/>
    <cellStyle name="Note 4 11 2 2 2" xfId="45591" xr:uid="{00000000-0005-0000-0000-00001AB20000}"/>
    <cellStyle name="Note 4 11 2 3" xfId="45592" xr:uid="{00000000-0005-0000-0000-00001BB20000}"/>
    <cellStyle name="Note 4 11 2 4" xfId="45593" xr:uid="{00000000-0005-0000-0000-00001CB20000}"/>
    <cellStyle name="Note 4 11 2 5" xfId="45594" xr:uid="{00000000-0005-0000-0000-00001DB20000}"/>
    <cellStyle name="Note 4 11 2 6" xfId="45595" xr:uid="{00000000-0005-0000-0000-00001EB20000}"/>
    <cellStyle name="Note 4 11 3" xfId="45596" xr:uid="{00000000-0005-0000-0000-00001FB20000}"/>
    <cellStyle name="Note 4 11 3 2" xfId="45597" xr:uid="{00000000-0005-0000-0000-000020B20000}"/>
    <cellStyle name="Note 4 11 4" xfId="45598" xr:uid="{00000000-0005-0000-0000-000021B20000}"/>
    <cellStyle name="Note 4 11 4 2" xfId="45599" xr:uid="{00000000-0005-0000-0000-000022B20000}"/>
    <cellStyle name="Note 4 11 5" xfId="45600" xr:uid="{00000000-0005-0000-0000-000023B20000}"/>
    <cellStyle name="Note 4 11 6" xfId="45601" xr:uid="{00000000-0005-0000-0000-000024B20000}"/>
    <cellStyle name="Note 4 12" xfId="45602" xr:uid="{00000000-0005-0000-0000-000025B20000}"/>
    <cellStyle name="Note 4 12 2" xfId="45603" xr:uid="{00000000-0005-0000-0000-000026B20000}"/>
    <cellStyle name="Note 4 12 2 2" xfId="45604" xr:uid="{00000000-0005-0000-0000-000027B20000}"/>
    <cellStyle name="Note 4 12 2 2 2" xfId="45605" xr:uid="{00000000-0005-0000-0000-000028B20000}"/>
    <cellStyle name="Note 4 12 2 3" xfId="45606" xr:uid="{00000000-0005-0000-0000-000029B20000}"/>
    <cellStyle name="Note 4 12 2 4" xfId="45607" xr:uid="{00000000-0005-0000-0000-00002AB20000}"/>
    <cellStyle name="Note 4 12 2 5" xfId="45608" xr:uid="{00000000-0005-0000-0000-00002BB20000}"/>
    <cellStyle name="Note 4 12 2 6" xfId="45609" xr:uid="{00000000-0005-0000-0000-00002CB20000}"/>
    <cellStyle name="Note 4 12 3" xfId="45610" xr:uid="{00000000-0005-0000-0000-00002DB20000}"/>
    <cellStyle name="Note 4 12 3 2" xfId="45611" xr:uid="{00000000-0005-0000-0000-00002EB20000}"/>
    <cellStyle name="Note 4 12 4" xfId="45612" xr:uid="{00000000-0005-0000-0000-00002FB20000}"/>
    <cellStyle name="Note 4 12 4 2" xfId="45613" xr:uid="{00000000-0005-0000-0000-000030B20000}"/>
    <cellStyle name="Note 4 12 5" xfId="45614" xr:uid="{00000000-0005-0000-0000-000031B20000}"/>
    <cellStyle name="Note 4 12 6" xfId="45615" xr:uid="{00000000-0005-0000-0000-000032B20000}"/>
    <cellStyle name="Note 4 13" xfId="45616" xr:uid="{00000000-0005-0000-0000-000033B20000}"/>
    <cellStyle name="Note 4 13 2" xfId="45617" xr:uid="{00000000-0005-0000-0000-000034B20000}"/>
    <cellStyle name="Note 4 13 2 2" xfId="45618" xr:uid="{00000000-0005-0000-0000-000035B20000}"/>
    <cellStyle name="Note 4 13 2 2 2" xfId="45619" xr:uid="{00000000-0005-0000-0000-000036B20000}"/>
    <cellStyle name="Note 4 13 2 3" xfId="45620" xr:uid="{00000000-0005-0000-0000-000037B20000}"/>
    <cellStyle name="Note 4 13 2 4" xfId="45621" xr:uid="{00000000-0005-0000-0000-000038B20000}"/>
    <cellStyle name="Note 4 13 2 5" xfId="45622" xr:uid="{00000000-0005-0000-0000-000039B20000}"/>
    <cellStyle name="Note 4 13 2 6" xfId="45623" xr:uid="{00000000-0005-0000-0000-00003AB20000}"/>
    <cellStyle name="Note 4 13 3" xfId="45624" xr:uid="{00000000-0005-0000-0000-00003BB20000}"/>
    <cellStyle name="Note 4 13 3 2" xfId="45625" xr:uid="{00000000-0005-0000-0000-00003CB20000}"/>
    <cellStyle name="Note 4 13 4" xfId="45626" xr:uid="{00000000-0005-0000-0000-00003DB20000}"/>
    <cellStyle name="Note 4 13 4 2" xfId="45627" xr:uid="{00000000-0005-0000-0000-00003EB20000}"/>
    <cellStyle name="Note 4 13 5" xfId="45628" xr:uid="{00000000-0005-0000-0000-00003FB20000}"/>
    <cellStyle name="Note 4 13 6" xfId="45629" xr:uid="{00000000-0005-0000-0000-000040B20000}"/>
    <cellStyle name="Note 4 14" xfId="45630" xr:uid="{00000000-0005-0000-0000-000041B20000}"/>
    <cellStyle name="Note 4 14 2" xfId="45631" xr:uid="{00000000-0005-0000-0000-000042B20000}"/>
    <cellStyle name="Note 4 14 2 2" xfId="45632" xr:uid="{00000000-0005-0000-0000-000043B20000}"/>
    <cellStyle name="Note 4 14 2 2 2" xfId="45633" xr:uid="{00000000-0005-0000-0000-000044B20000}"/>
    <cellStyle name="Note 4 14 2 3" xfId="45634" xr:uid="{00000000-0005-0000-0000-000045B20000}"/>
    <cellStyle name="Note 4 14 2 4" xfId="45635" xr:uid="{00000000-0005-0000-0000-000046B20000}"/>
    <cellStyle name="Note 4 14 2 5" xfId="45636" xr:uid="{00000000-0005-0000-0000-000047B20000}"/>
    <cellStyle name="Note 4 14 2 6" xfId="45637" xr:uid="{00000000-0005-0000-0000-000048B20000}"/>
    <cellStyle name="Note 4 14 3" xfId="45638" xr:uid="{00000000-0005-0000-0000-000049B20000}"/>
    <cellStyle name="Note 4 14 3 2" xfId="45639" xr:uid="{00000000-0005-0000-0000-00004AB20000}"/>
    <cellStyle name="Note 4 14 4" xfId="45640" xr:uid="{00000000-0005-0000-0000-00004BB20000}"/>
    <cellStyle name="Note 4 14 4 2" xfId="45641" xr:uid="{00000000-0005-0000-0000-00004CB20000}"/>
    <cellStyle name="Note 4 14 5" xfId="45642" xr:uid="{00000000-0005-0000-0000-00004DB20000}"/>
    <cellStyle name="Note 4 14 6" xfId="45643" xr:uid="{00000000-0005-0000-0000-00004EB20000}"/>
    <cellStyle name="Note 4 15" xfId="45644" xr:uid="{00000000-0005-0000-0000-00004FB20000}"/>
    <cellStyle name="Note 4 15 2" xfId="45645" xr:uid="{00000000-0005-0000-0000-000050B20000}"/>
    <cellStyle name="Note 4 15 2 2" xfId="45646" xr:uid="{00000000-0005-0000-0000-000051B20000}"/>
    <cellStyle name="Note 4 15 2 2 2" xfId="45647" xr:uid="{00000000-0005-0000-0000-000052B20000}"/>
    <cellStyle name="Note 4 15 2 3" xfId="45648" xr:uid="{00000000-0005-0000-0000-000053B20000}"/>
    <cellStyle name="Note 4 15 2 4" xfId="45649" xr:uid="{00000000-0005-0000-0000-000054B20000}"/>
    <cellStyle name="Note 4 15 2 5" xfId="45650" xr:uid="{00000000-0005-0000-0000-000055B20000}"/>
    <cellStyle name="Note 4 15 2 6" xfId="45651" xr:uid="{00000000-0005-0000-0000-000056B20000}"/>
    <cellStyle name="Note 4 15 3" xfId="45652" xr:uid="{00000000-0005-0000-0000-000057B20000}"/>
    <cellStyle name="Note 4 15 3 2" xfId="45653" xr:uid="{00000000-0005-0000-0000-000058B20000}"/>
    <cellStyle name="Note 4 15 4" xfId="45654" xr:uid="{00000000-0005-0000-0000-000059B20000}"/>
    <cellStyle name="Note 4 15 4 2" xfId="45655" xr:uid="{00000000-0005-0000-0000-00005AB20000}"/>
    <cellStyle name="Note 4 15 5" xfId="45656" xr:uid="{00000000-0005-0000-0000-00005BB20000}"/>
    <cellStyle name="Note 4 15 6" xfId="45657" xr:uid="{00000000-0005-0000-0000-00005CB20000}"/>
    <cellStyle name="Note 4 16" xfId="45658" xr:uid="{00000000-0005-0000-0000-00005DB20000}"/>
    <cellStyle name="Note 4 16 2" xfId="45659" xr:uid="{00000000-0005-0000-0000-00005EB20000}"/>
    <cellStyle name="Note 4 16 2 2" xfId="45660" xr:uid="{00000000-0005-0000-0000-00005FB20000}"/>
    <cellStyle name="Note 4 16 2 2 2" xfId="45661" xr:uid="{00000000-0005-0000-0000-000060B20000}"/>
    <cellStyle name="Note 4 16 2 3" xfId="45662" xr:uid="{00000000-0005-0000-0000-000061B20000}"/>
    <cellStyle name="Note 4 16 2 4" xfId="45663" xr:uid="{00000000-0005-0000-0000-000062B20000}"/>
    <cellStyle name="Note 4 16 2 5" xfId="45664" xr:uid="{00000000-0005-0000-0000-000063B20000}"/>
    <cellStyle name="Note 4 16 2 6" xfId="45665" xr:uid="{00000000-0005-0000-0000-000064B20000}"/>
    <cellStyle name="Note 4 16 3" xfId="45666" xr:uid="{00000000-0005-0000-0000-000065B20000}"/>
    <cellStyle name="Note 4 16 3 2" xfId="45667" xr:uid="{00000000-0005-0000-0000-000066B20000}"/>
    <cellStyle name="Note 4 16 4" xfId="45668" xr:uid="{00000000-0005-0000-0000-000067B20000}"/>
    <cellStyle name="Note 4 16 4 2" xfId="45669" xr:uid="{00000000-0005-0000-0000-000068B20000}"/>
    <cellStyle name="Note 4 16 5" xfId="45670" xr:uid="{00000000-0005-0000-0000-000069B20000}"/>
    <cellStyle name="Note 4 16 6" xfId="45671" xr:uid="{00000000-0005-0000-0000-00006AB20000}"/>
    <cellStyle name="Note 4 17" xfId="45672" xr:uid="{00000000-0005-0000-0000-00006BB20000}"/>
    <cellStyle name="Note 4 17 2" xfId="45673" xr:uid="{00000000-0005-0000-0000-00006CB20000}"/>
    <cellStyle name="Note 4 17 2 2" xfId="45674" xr:uid="{00000000-0005-0000-0000-00006DB20000}"/>
    <cellStyle name="Note 4 17 2 2 2" xfId="45675" xr:uid="{00000000-0005-0000-0000-00006EB20000}"/>
    <cellStyle name="Note 4 17 2 3" xfId="45676" xr:uid="{00000000-0005-0000-0000-00006FB20000}"/>
    <cellStyle name="Note 4 17 2 4" xfId="45677" xr:uid="{00000000-0005-0000-0000-000070B20000}"/>
    <cellStyle name="Note 4 17 2 5" xfId="45678" xr:uid="{00000000-0005-0000-0000-000071B20000}"/>
    <cellStyle name="Note 4 17 2 6" xfId="45679" xr:uid="{00000000-0005-0000-0000-000072B20000}"/>
    <cellStyle name="Note 4 17 3" xfId="45680" xr:uid="{00000000-0005-0000-0000-000073B20000}"/>
    <cellStyle name="Note 4 17 3 2" xfId="45681" xr:uid="{00000000-0005-0000-0000-000074B20000}"/>
    <cellStyle name="Note 4 17 4" xfId="45682" xr:uid="{00000000-0005-0000-0000-000075B20000}"/>
    <cellStyle name="Note 4 17 4 2" xfId="45683" xr:uid="{00000000-0005-0000-0000-000076B20000}"/>
    <cellStyle name="Note 4 17 5" xfId="45684" xr:uid="{00000000-0005-0000-0000-000077B20000}"/>
    <cellStyle name="Note 4 17 6" xfId="45685" xr:uid="{00000000-0005-0000-0000-000078B20000}"/>
    <cellStyle name="Note 4 18" xfId="45686" xr:uid="{00000000-0005-0000-0000-000079B20000}"/>
    <cellStyle name="Note 4 18 2" xfId="45687" xr:uid="{00000000-0005-0000-0000-00007AB20000}"/>
    <cellStyle name="Note 4 18 2 2" xfId="45688" xr:uid="{00000000-0005-0000-0000-00007BB20000}"/>
    <cellStyle name="Note 4 18 2 2 2" xfId="45689" xr:uid="{00000000-0005-0000-0000-00007CB20000}"/>
    <cellStyle name="Note 4 18 2 3" xfId="45690" xr:uid="{00000000-0005-0000-0000-00007DB20000}"/>
    <cellStyle name="Note 4 18 2 4" xfId="45691" xr:uid="{00000000-0005-0000-0000-00007EB20000}"/>
    <cellStyle name="Note 4 18 2 5" xfId="45692" xr:uid="{00000000-0005-0000-0000-00007FB20000}"/>
    <cellStyle name="Note 4 18 2 6" xfId="45693" xr:uid="{00000000-0005-0000-0000-000080B20000}"/>
    <cellStyle name="Note 4 18 3" xfId="45694" xr:uid="{00000000-0005-0000-0000-000081B20000}"/>
    <cellStyle name="Note 4 18 3 2" xfId="45695" xr:uid="{00000000-0005-0000-0000-000082B20000}"/>
    <cellStyle name="Note 4 18 4" xfId="45696" xr:uid="{00000000-0005-0000-0000-000083B20000}"/>
    <cellStyle name="Note 4 18 4 2" xfId="45697" xr:uid="{00000000-0005-0000-0000-000084B20000}"/>
    <cellStyle name="Note 4 18 5" xfId="45698" xr:uid="{00000000-0005-0000-0000-000085B20000}"/>
    <cellStyle name="Note 4 18 6" xfId="45699" xr:uid="{00000000-0005-0000-0000-000086B20000}"/>
    <cellStyle name="Note 4 19" xfId="45700" xr:uid="{00000000-0005-0000-0000-000087B20000}"/>
    <cellStyle name="Note 4 19 2" xfId="45701" xr:uid="{00000000-0005-0000-0000-000088B20000}"/>
    <cellStyle name="Note 4 19 2 2" xfId="45702" xr:uid="{00000000-0005-0000-0000-000089B20000}"/>
    <cellStyle name="Note 4 19 2 2 2" xfId="45703" xr:uid="{00000000-0005-0000-0000-00008AB20000}"/>
    <cellStyle name="Note 4 19 2 3" xfId="45704" xr:uid="{00000000-0005-0000-0000-00008BB20000}"/>
    <cellStyle name="Note 4 19 2 4" xfId="45705" xr:uid="{00000000-0005-0000-0000-00008CB20000}"/>
    <cellStyle name="Note 4 19 2 5" xfId="45706" xr:uid="{00000000-0005-0000-0000-00008DB20000}"/>
    <cellStyle name="Note 4 19 2 6" xfId="45707" xr:uid="{00000000-0005-0000-0000-00008EB20000}"/>
    <cellStyle name="Note 4 19 3" xfId="45708" xr:uid="{00000000-0005-0000-0000-00008FB20000}"/>
    <cellStyle name="Note 4 19 3 2" xfId="45709" xr:uid="{00000000-0005-0000-0000-000090B20000}"/>
    <cellStyle name="Note 4 19 4" xfId="45710" xr:uid="{00000000-0005-0000-0000-000091B20000}"/>
    <cellStyle name="Note 4 19 4 2" xfId="45711" xr:uid="{00000000-0005-0000-0000-000092B20000}"/>
    <cellStyle name="Note 4 19 5" xfId="45712" xr:uid="{00000000-0005-0000-0000-000093B20000}"/>
    <cellStyle name="Note 4 19 6" xfId="45713" xr:uid="{00000000-0005-0000-0000-000094B20000}"/>
    <cellStyle name="Note 4 2" xfId="45714" xr:uid="{00000000-0005-0000-0000-000095B20000}"/>
    <cellStyle name="Note 4 2 2" xfId="45715" xr:uid="{00000000-0005-0000-0000-000096B20000}"/>
    <cellStyle name="Note 4 2 2 2" xfId="45716" xr:uid="{00000000-0005-0000-0000-000097B20000}"/>
    <cellStyle name="Note 4 2 2 2 2" xfId="45717" xr:uid="{00000000-0005-0000-0000-000098B20000}"/>
    <cellStyle name="Note 4 2 2 3" xfId="45718" xr:uid="{00000000-0005-0000-0000-000099B20000}"/>
    <cellStyle name="Note 4 2 2 4" xfId="45719" xr:uid="{00000000-0005-0000-0000-00009AB20000}"/>
    <cellStyle name="Note 4 2 2 5" xfId="45720" xr:uid="{00000000-0005-0000-0000-00009BB20000}"/>
    <cellStyle name="Note 4 2 2 6" xfId="45721" xr:uid="{00000000-0005-0000-0000-00009CB20000}"/>
    <cellStyle name="Note 4 2 3" xfId="45722" xr:uid="{00000000-0005-0000-0000-00009DB20000}"/>
    <cellStyle name="Note 4 2 3 2" xfId="45723" xr:uid="{00000000-0005-0000-0000-00009EB20000}"/>
    <cellStyle name="Note 4 2 4" xfId="45724" xr:uid="{00000000-0005-0000-0000-00009FB20000}"/>
    <cellStyle name="Note 4 2 4 2" xfId="45725" xr:uid="{00000000-0005-0000-0000-0000A0B20000}"/>
    <cellStyle name="Note 4 2 5" xfId="45726" xr:uid="{00000000-0005-0000-0000-0000A1B20000}"/>
    <cellStyle name="Note 4 2 6" xfId="45727" xr:uid="{00000000-0005-0000-0000-0000A2B20000}"/>
    <cellStyle name="Note 4 2 7" xfId="45728" xr:uid="{00000000-0005-0000-0000-0000A3B20000}"/>
    <cellStyle name="Note 4 20" xfId="45729" xr:uid="{00000000-0005-0000-0000-0000A4B20000}"/>
    <cellStyle name="Note 4 20 2" xfId="45730" xr:uid="{00000000-0005-0000-0000-0000A5B20000}"/>
    <cellStyle name="Note 4 20 2 2" xfId="45731" xr:uid="{00000000-0005-0000-0000-0000A6B20000}"/>
    <cellStyle name="Note 4 20 2 2 2" xfId="45732" xr:uid="{00000000-0005-0000-0000-0000A7B20000}"/>
    <cellStyle name="Note 4 20 2 3" xfId="45733" xr:uid="{00000000-0005-0000-0000-0000A8B20000}"/>
    <cellStyle name="Note 4 20 2 4" xfId="45734" xr:uid="{00000000-0005-0000-0000-0000A9B20000}"/>
    <cellStyle name="Note 4 20 2 5" xfId="45735" xr:uid="{00000000-0005-0000-0000-0000AAB20000}"/>
    <cellStyle name="Note 4 20 2 6" xfId="45736" xr:uid="{00000000-0005-0000-0000-0000ABB20000}"/>
    <cellStyle name="Note 4 20 3" xfId="45737" xr:uid="{00000000-0005-0000-0000-0000ACB20000}"/>
    <cellStyle name="Note 4 20 3 2" xfId="45738" xr:uid="{00000000-0005-0000-0000-0000ADB20000}"/>
    <cellStyle name="Note 4 20 4" xfId="45739" xr:uid="{00000000-0005-0000-0000-0000AEB20000}"/>
    <cellStyle name="Note 4 20 4 2" xfId="45740" xr:uid="{00000000-0005-0000-0000-0000AFB20000}"/>
    <cellStyle name="Note 4 20 5" xfId="45741" xr:uid="{00000000-0005-0000-0000-0000B0B20000}"/>
    <cellStyle name="Note 4 20 6" xfId="45742" xr:uid="{00000000-0005-0000-0000-0000B1B20000}"/>
    <cellStyle name="Note 4 21" xfId="45743" xr:uid="{00000000-0005-0000-0000-0000B2B20000}"/>
    <cellStyle name="Note 4 21 2" xfId="45744" xr:uid="{00000000-0005-0000-0000-0000B3B20000}"/>
    <cellStyle name="Note 4 21 2 2" xfId="45745" xr:uid="{00000000-0005-0000-0000-0000B4B20000}"/>
    <cellStyle name="Note 4 21 2 2 2" xfId="45746" xr:uid="{00000000-0005-0000-0000-0000B5B20000}"/>
    <cellStyle name="Note 4 21 2 3" xfId="45747" xr:uid="{00000000-0005-0000-0000-0000B6B20000}"/>
    <cellStyle name="Note 4 21 2 4" xfId="45748" xr:uid="{00000000-0005-0000-0000-0000B7B20000}"/>
    <cellStyle name="Note 4 21 2 5" xfId="45749" xr:uid="{00000000-0005-0000-0000-0000B8B20000}"/>
    <cellStyle name="Note 4 21 2 6" xfId="45750" xr:uid="{00000000-0005-0000-0000-0000B9B20000}"/>
    <cellStyle name="Note 4 21 3" xfId="45751" xr:uid="{00000000-0005-0000-0000-0000BAB20000}"/>
    <cellStyle name="Note 4 21 3 2" xfId="45752" xr:uid="{00000000-0005-0000-0000-0000BBB20000}"/>
    <cellStyle name="Note 4 21 4" xfId="45753" xr:uid="{00000000-0005-0000-0000-0000BCB20000}"/>
    <cellStyle name="Note 4 21 4 2" xfId="45754" xr:uid="{00000000-0005-0000-0000-0000BDB20000}"/>
    <cellStyle name="Note 4 21 5" xfId="45755" xr:uid="{00000000-0005-0000-0000-0000BEB20000}"/>
    <cellStyle name="Note 4 21 6" xfId="45756" xr:uid="{00000000-0005-0000-0000-0000BFB20000}"/>
    <cellStyle name="Note 4 22" xfId="45757" xr:uid="{00000000-0005-0000-0000-0000C0B20000}"/>
    <cellStyle name="Note 4 22 2" xfId="45758" xr:uid="{00000000-0005-0000-0000-0000C1B20000}"/>
    <cellStyle name="Note 4 22 2 2" xfId="45759" xr:uid="{00000000-0005-0000-0000-0000C2B20000}"/>
    <cellStyle name="Note 4 22 2 2 2" xfId="45760" xr:uid="{00000000-0005-0000-0000-0000C3B20000}"/>
    <cellStyle name="Note 4 22 2 3" xfId="45761" xr:uid="{00000000-0005-0000-0000-0000C4B20000}"/>
    <cellStyle name="Note 4 22 2 4" xfId="45762" xr:uid="{00000000-0005-0000-0000-0000C5B20000}"/>
    <cellStyle name="Note 4 22 2 5" xfId="45763" xr:uid="{00000000-0005-0000-0000-0000C6B20000}"/>
    <cellStyle name="Note 4 22 2 6" xfId="45764" xr:uid="{00000000-0005-0000-0000-0000C7B20000}"/>
    <cellStyle name="Note 4 22 3" xfId="45765" xr:uid="{00000000-0005-0000-0000-0000C8B20000}"/>
    <cellStyle name="Note 4 22 3 2" xfId="45766" xr:uid="{00000000-0005-0000-0000-0000C9B20000}"/>
    <cellStyle name="Note 4 22 4" xfId="45767" xr:uid="{00000000-0005-0000-0000-0000CAB20000}"/>
    <cellStyle name="Note 4 22 4 2" xfId="45768" xr:uid="{00000000-0005-0000-0000-0000CBB20000}"/>
    <cellStyle name="Note 4 22 5" xfId="45769" xr:uid="{00000000-0005-0000-0000-0000CCB20000}"/>
    <cellStyle name="Note 4 22 6" xfId="45770" xr:uid="{00000000-0005-0000-0000-0000CDB20000}"/>
    <cellStyle name="Note 4 23" xfId="45771" xr:uid="{00000000-0005-0000-0000-0000CEB20000}"/>
    <cellStyle name="Note 4 23 2" xfId="45772" xr:uid="{00000000-0005-0000-0000-0000CFB20000}"/>
    <cellStyle name="Note 4 23 2 2" xfId="45773" xr:uid="{00000000-0005-0000-0000-0000D0B20000}"/>
    <cellStyle name="Note 4 23 2 3" xfId="45774" xr:uid="{00000000-0005-0000-0000-0000D1B20000}"/>
    <cellStyle name="Note 4 23 3" xfId="45775" xr:uid="{00000000-0005-0000-0000-0000D2B20000}"/>
    <cellStyle name="Note 4 23 3 2" xfId="45776" xr:uid="{00000000-0005-0000-0000-0000D3B20000}"/>
    <cellStyle name="Note 4 23 4" xfId="45777" xr:uid="{00000000-0005-0000-0000-0000D4B20000}"/>
    <cellStyle name="Note 4 23 5" xfId="45778" xr:uid="{00000000-0005-0000-0000-0000D5B20000}"/>
    <cellStyle name="Note 4 24" xfId="45779" xr:uid="{00000000-0005-0000-0000-0000D6B20000}"/>
    <cellStyle name="Note 4 24 2" xfId="45780" xr:uid="{00000000-0005-0000-0000-0000D7B20000}"/>
    <cellStyle name="Note 4 25" xfId="45781" xr:uid="{00000000-0005-0000-0000-0000D8B20000}"/>
    <cellStyle name="Note 4 25 2" xfId="45782" xr:uid="{00000000-0005-0000-0000-0000D9B20000}"/>
    <cellStyle name="Note 4 26" xfId="45783" xr:uid="{00000000-0005-0000-0000-0000DAB20000}"/>
    <cellStyle name="Note 4 27" xfId="45784" xr:uid="{00000000-0005-0000-0000-0000DBB20000}"/>
    <cellStyle name="Note 4 28" xfId="45785" xr:uid="{00000000-0005-0000-0000-0000DCB20000}"/>
    <cellStyle name="Note 4 3" xfId="45786" xr:uid="{00000000-0005-0000-0000-0000DDB20000}"/>
    <cellStyle name="Note 4 3 2" xfId="45787" xr:uid="{00000000-0005-0000-0000-0000DEB20000}"/>
    <cellStyle name="Note 4 3 2 2" xfId="45788" xr:uid="{00000000-0005-0000-0000-0000DFB20000}"/>
    <cellStyle name="Note 4 3 2 2 2" xfId="45789" xr:uid="{00000000-0005-0000-0000-0000E0B20000}"/>
    <cellStyle name="Note 4 3 2 3" xfId="45790" xr:uid="{00000000-0005-0000-0000-0000E1B20000}"/>
    <cellStyle name="Note 4 3 2 4" xfId="45791" xr:uid="{00000000-0005-0000-0000-0000E2B20000}"/>
    <cellStyle name="Note 4 3 2 5" xfId="45792" xr:uid="{00000000-0005-0000-0000-0000E3B20000}"/>
    <cellStyle name="Note 4 3 2 6" xfId="45793" xr:uid="{00000000-0005-0000-0000-0000E4B20000}"/>
    <cellStyle name="Note 4 3 3" xfId="45794" xr:uid="{00000000-0005-0000-0000-0000E5B20000}"/>
    <cellStyle name="Note 4 3 3 2" xfId="45795" xr:uid="{00000000-0005-0000-0000-0000E6B20000}"/>
    <cellStyle name="Note 4 3 4" xfId="45796" xr:uid="{00000000-0005-0000-0000-0000E7B20000}"/>
    <cellStyle name="Note 4 3 4 2" xfId="45797" xr:uid="{00000000-0005-0000-0000-0000E8B20000}"/>
    <cellStyle name="Note 4 3 5" xfId="45798" xr:uid="{00000000-0005-0000-0000-0000E9B20000}"/>
    <cellStyle name="Note 4 3 6" xfId="45799" xr:uid="{00000000-0005-0000-0000-0000EAB20000}"/>
    <cellStyle name="Note 4 3 7" xfId="45800" xr:uid="{00000000-0005-0000-0000-0000EBB20000}"/>
    <cellStyle name="Note 4 4" xfId="45801" xr:uid="{00000000-0005-0000-0000-0000ECB20000}"/>
    <cellStyle name="Note 4 4 2" xfId="45802" xr:uid="{00000000-0005-0000-0000-0000EDB20000}"/>
    <cellStyle name="Note 4 4 2 2" xfId="45803" xr:uid="{00000000-0005-0000-0000-0000EEB20000}"/>
    <cellStyle name="Note 4 4 2 2 2" xfId="45804" xr:uid="{00000000-0005-0000-0000-0000EFB20000}"/>
    <cellStyle name="Note 4 4 2 3" xfId="45805" xr:uid="{00000000-0005-0000-0000-0000F0B20000}"/>
    <cellStyle name="Note 4 4 2 4" xfId="45806" xr:uid="{00000000-0005-0000-0000-0000F1B20000}"/>
    <cellStyle name="Note 4 4 2 5" xfId="45807" xr:uid="{00000000-0005-0000-0000-0000F2B20000}"/>
    <cellStyle name="Note 4 4 2 6" xfId="45808" xr:uid="{00000000-0005-0000-0000-0000F3B20000}"/>
    <cellStyle name="Note 4 4 3" xfId="45809" xr:uid="{00000000-0005-0000-0000-0000F4B20000}"/>
    <cellStyle name="Note 4 4 3 2" xfId="45810" xr:uid="{00000000-0005-0000-0000-0000F5B20000}"/>
    <cellStyle name="Note 4 4 4" xfId="45811" xr:uid="{00000000-0005-0000-0000-0000F6B20000}"/>
    <cellStyle name="Note 4 4 4 2" xfId="45812" xr:uid="{00000000-0005-0000-0000-0000F7B20000}"/>
    <cellStyle name="Note 4 4 5" xfId="45813" xr:uid="{00000000-0005-0000-0000-0000F8B20000}"/>
    <cellStyle name="Note 4 4 6" xfId="45814" xr:uid="{00000000-0005-0000-0000-0000F9B20000}"/>
    <cellStyle name="Note 4 5" xfId="45815" xr:uid="{00000000-0005-0000-0000-0000FAB20000}"/>
    <cellStyle name="Note 4 5 2" xfId="45816" xr:uid="{00000000-0005-0000-0000-0000FBB20000}"/>
    <cellStyle name="Note 4 5 2 2" xfId="45817" xr:uid="{00000000-0005-0000-0000-0000FCB20000}"/>
    <cellStyle name="Note 4 5 2 2 2" xfId="45818" xr:uid="{00000000-0005-0000-0000-0000FDB20000}"/>
    <cellStyle name="Note 4 5 2 3" xfId="45819" xr:uid="{00000000-0005-0000-0000-0000FEB20000}"/>
    <cellStyle name="Note 4 5 2 4" xfId="45820" xr:uid="{00000000-0005-0000-0000-0000FFB20000}"/>
    <cellStyle name="Note 4 5 2 5" xfId="45821" xr:uid="{00000000-0005-0000-0000-000000B30000}"/>
    <cellStyle name="Note 4 5 2 6" xfId="45822" xr:uid="{00000000-0005-0000-0000-000001B30000}"/>
    <cellStyle name="Note 4 5 3" xfId="45823" xr:uid="{00000000-0005-0000-0000-000002B30000}"/>
    <cellStyle name="Note 4 5 3 2" xfId="45824" xr:uid="{00000000-0005-0000-0000-000003B30000}"/>
    <cellStyle name="Note 4 5 4" xfId="45825" xr:uid="{00000000-0005-0000-0000-000004B30000}"/>
    <cellStyle name="Note 4 5 4 2" xfId="45826" xr:uid="{00000000-0005-0000-0000-000005B30000}"/>
    <cellStyle name="Note 4 5 5" xfId="45827" xr:uid="{00000000-0005-0000-0000-000006B30000}"/>
    <cellStyle name="Note 4 5 6" xfId="45828" xr:uid="{00000000-0005-0000-0000-000007B30000}"/>
    <cellStyle name="Note 4 6" xfId="45829" xr:uid="{00000000-0005-0000-0000-000008B30000}"/>
    <cellStyle name="Note 4 6 2" xfId="45830" xr:uid="{00000000-0005-0000-0000-000009B30000}"/>
    <cellStyle name="Note 4 6 2 2" xfId="45831" xr:uid="{00000000-0005-0000-0000-00000AB30000}"/>
    <cellStyle name="Note 4 6 2 2 2" xfId="45832" xr:uid="{00000000-0005-0000-0000-00000BB30000}"/>
    <cellStyle name="Note 4 6 2 3" xfId="45833" xr:uid="{00000000-0005-0000-0000-00000CB30000}"/>
    <cellStyle name="Note 4 6 2 4" xfId="45834" xr:uid="{00000000-0005-0000-0000-00000DB30000}"/>
    <cellStyle name="Note 4 6 2 5" xfId="45835" xr:uid="{00000000-0005-0000-0000-00000EB30000}"/>
    <cellStyle name="Note 4 6 2 6" xfId="45836" xr:uid="{00000000-0005-0000-0000-00000FB30000}"/>
    <cellStyle name="Note 4 6 3" xfId="45837" xr:uid="{00000000-0005-0000-0000-000010B30000}"/>
    <cellStyle name="Note 4 6 3 2" xfId="45838" xr:uid="{00000000-0005-0000-0000-000011B30000}"/>
    <cellStyle name="Note 4 6 4" xfId="45839" xr:uid="{00000000-0005-0000-0000-000012B30000}"/>
    <cellStyle name="Note 4 6 4 2" xfId="45840" xr:uid="{00000000-0005-0000-0000-000013B30000}"/>
    <cellStyle name="Note 4 6 5" xfId="45841" xr:uid="{00000000-0005-0000-0000-000014B30000}"/>
    <cellStyle name="Note 4 6 6" xfId="45842" xr:uid="{00000000-0005-0000-0000-000015B30000}"/>
    <cellStyle name="Note 4 7" xfId="45843" xr:uid="{00000000-0005-0000-0000-000016B30000}"/>
    <cellStyle name="Note 4 7 2" xfId="45844" xr:uid="{00000000-0005-0000-0000-000017B30000}"/>
    <cellStyle name="Note 4 7 2 2" xfId="45845" xr:uid="{00000000-0005-0000-0000-000018B30000}"/>
    <cellStyle name="Note 4 7 2 2 2" xfId="45846" xr:uid="{00000000-0005-0000-0000-000019B30000}"/>
    <cellStyle name="Note 4 7 2 3" xfId="45847" xr:uid="{00000000-0005-0000-0000-00001AB30000}"/>
    <cellStyle name="Note 4 7 2 4" xfId="45848" xr:uid="{00000000-0005-0000-0000-00001BB30000}"/>
    <cellStyle name="Note 4 7 2 5" xfId="45849" xr:uid="{00000000-0005-0000-0000-00001CB30000}"/>
    <cellStyle name="Note 4 7 2 6" xfId="45850" xr:uid="{00000000-0005-0000-0000-00001DB30000}"/>
    <cellStyle name="Note 4 7 3" xfId="45851" xr:uid="{00000000-0005-0000-0000-00001EB30000}"/>
    <cellStyle name="Note 4 7 3 2" xfId="45852" xr:uid="{00000000-0005-0000-0000-00001FB30000}"/>
    <cellStyle name="Note 4 7 4" xfId="45853" xr:uid="{00000000-0005-0000-0000-000020B30000}"/>
    <cellStyle name="Note 4 7 4 2" xfId="45854" xr:uid="{00000000-0005-0000-0000-000021B30000}"/>
    <cellStyle name="Note 4 7 5" xfId="45855" xr:uid="{00000000-0005-0000-0000-000022B30000}"/>
    <cellStyle name="Note 4 7 6" xfId="45856" xr:uid="{00000000-0005-0000-0000-000023B30000}"/>
    <cellStyle name="Note 4 8" xfId="45857" xr:uid="{00000000-0005-0000-0000-000024B30000}"/>
    <cellStyle name="Note 4 8 2" xfId="45858" xr:uid="{00000000-0005-0000-0000-000025B30000}"/>
    <cellStyle name="Note 4 8 2 2" xfId="45859" xr:uid="{00000000-0005-0000-0000-000026B30000}"/>
    <cellStyle name="Note 4 8 2 2 2" xfId="45860" xr:uid="{00000000-0005-0000-0000-000027B30000}"/>
    <cellStyle name="Note 4 8 2 3" xfId="45861" xr:uid="{00000000-0005-0000-0000-000028B30000}"/>
    <cellStyle name="Note 4 8 2 4" xfId="45862" xr:uid="{00000000-0005-0000-0000-000029B30000}"/>
    <cellStyle name="Note 4 8 2 5" xfId="45863" xr:uid="{00000000-0005-0000-0000-00002AB30000}"/>
    <cellStyle name="Note 4 8 2 6" xfId="45864" xr:uid="{00000000-0005-0000-0000-00002BB30000}"/>
    <cellStyle name="Note 4 8 3" xfId="45865" xr:uid="{00000000-0005-0000-0000-00002CB30000}"/>
    <cellStyle name="Note 4 8 3 2" xfId="45866" xr:uid="{00000000-0005-0000-0000-00002DB30000}"/>
    <cellStyle name="Note 4 8 4" xfId="45867" xr:uid="{00000000-0005-0000-0000-00002EB30000}"/>
    <cellStyle name="Note 4 8 4 2" xfId="45868" xr:uid="{00000000-0005-0000-0000-00002FB30000}"/>
    <cellStyle name="Note 4 8 5" xfId="45869" xr:uid="{00000000-0005-0000-0000-000030B30000}"/>
    <cellStyle name="Note 4 8 6" xfId="45870" xr:uid="{00000000-0005-0000-0000-000031B30000}"/>
    <cellStyle name="Note 4 9" xfId="45871" xr:uid="{00000000-0005-0000-0000-000032B30000}"/>
    <cellStyle name="Note 4 9 2" xfId="45872" xr:uid="{00000000-0005-0000-0000-000033B30000}"/>
    <cellStyle name="Note 4 9 2 2" xfId="45873" xr:uid="{00000000-0005-0000-0000-000034B30000}"/>
    <cellStyle name="Note 4 9 2 2 2" xfId="45874" xr:uid="{00000000-0005-0000-0000-000035B30000}"/>
    <cellStyle name="Note 4 9 2 3" xfId="45875" xr:uid="{00000000-0005-0000-0000-000036B30000}"/>
    <cellStyle name="Note 4 9 2 4" xfId="45876" xr:uid="{00000000-0005-0000-0000-000037B30000}"/>
    <cellStyle name="Note 4 9 2 5" xfId="45877" xr:uid="{00000000-0005-0000-0000-000038B30000}"/>
    <cellStyle name="Note 4 9 2 6" xfId="45878" xr:uid="{00000000-0005-0000-0000-000039B30000}"/>
    <cellStyle name="Note 4 9 3" xfId="45879" xr:uid="{00000000-0005-0000-0000-00003AB30000}"/>
    <cellStyle name="Note 4 9 3 2" xfId="45880" xr:uid="{00000000-0005-0000-0000-00003BB30000}"/>
    <cellStyle name="Note 4 9 4" xfId="45881" xr:uid="{00000000-0005-0000-0000-00003CB30000}"/>
    <cellStyle name="Note 4 9 4 2" xfId="45882" xr:uid="{00000000-0005-0000-0000-00003DB30000}"/>
    <cellStyle name="Note 4 9 5" xfId="45883" xr:uid="{00000000-0005-0000-0000-00003EB30000}"/>
    <cellStyle name="Note 4 9 6" xfId="45884" xr:uid="{00000000-0005-0000-0000-00003FB30000}"/>
    <cellStyle name="Note 5" xfId="45885" xr:uid="{00000000-0005-0000-0000-000040B30000}"/>
    <cellStyle name="Note 5 10" xfId="45886" xr:uid="{00000000-0005-0000-0000-000041B30000}"/>
    <cellStyle name="Note 5 10 2" xfId="45887" xr:uid="{00000000-0005-0000-0000-000042B30000}"/>
    <cellStyle name="Note 5 10 2 2" xfId="45888" xr:uid="{00000000-0005-0000-0000-000043B30000}"/>
    <cellStyle name="Note 5 10 2 2 2" xfId="45889" xr:uid="{00000000-0005-0000-0000-000044B30000}"/>
    <cellStyle name="Note 5 10 2 3" xfId="45890" xr:uid="{00000000-0005-0000-0000-000045B30000}"/>
    <cellStyle name="Note 5 10 2 4" xfId="45891" xr:uid="{00000000-0005-0000-0000-000046B30000}"/>
    <cellStyle name="Note 5 10 2 5" xfId="45892" xr:uid="{00000000-0005-0000-0000-000047B30000}"/>
    <cellStyle name="Note 5 10 2 6" xfId="45893" xr:uid="{00000000-0005-0000-0000-000048B30000}"/>
    <cellStyle name="Note 5 10 3" xfId="45894" xr:uid="{00000000-0005-0000-0000-000049B30000}"/>
    <cellStyle name="Note 5 10 3 2" xfId="45895" xr:uid="{00000000-0005-0000-0000-00004AB30000}"/>
    <cellStyle name="Note 5 10 4" xfId="45896" xr:uid="{00000000-0005-0000-0000-00004BB30000}"/>
    <cellStyle name="Note 5 10 4 2" xfId="45897" xr:uid="{00000000-0005-0000-0000-00004CB30000}"/>
    <cellStyle name="Note 5 10 5" xfId="45898" xr:uid="{00000000-0005-0000-0000-00004DB30000}"/>
    <cellStyle name="Note 5 10 6" xfId="45899" xr:uid="{00000000-0005-0000-0000-00004EB30000}"/>
    <cellStyle name="Note 5 11" xfId="45900" xr:uid="{00000000-0005-0000-0000-00004FB30000}"/>
    <cellStyle name="Note 5 11 2" xfId="45901" xr:uid="{00000000-0005-0000-0000-000050B30000}"/>
    <cellStyle name="Note 5 11 2 2" xfId="45902" xr:uid="{00000000-0005-0000-0000-000051B30000}"/>
    <cellStyle name="Note 5 11 2 2 2" xfId="45903" xr:uid="{00000000-0005-0000-0000-000052B30000}"/>
    <cellStyle name="Note 5 11 2 3" xfId="45904" xr:uid="{00000000-0005-0000-0000-000053B30000}"/>
    <cellStyle name="Note 5 11 2 4" xfId="45905" xr:uid="{00000000-0005-0000-0000-000054B30000}"/>
    <cellStyle name="Note 5 11 2 5" xfId="45906" xr:uid="{00000000-0005-0000-0000-000055B30000}"/>
    <cellStyle name="Note 5 11 2 6" xfId="45907" xr:uid="{00000000-0005-0000-0000-000056B30000}"/>
    <cellStyle name="Note 5 11 3" xfId="45908" xr:uid="{00000000-0005-0000-0000-000057B30000}"/>
    <cellStyle name="Note 5 11 3 2" xfId="45909" xr:uid="{00000000-0005-0000-0000-000058B30000}"/>
    <cellStyle name="Note 5 11 4" xfId="45910" xr:uid="{00000000-0005-0000-0000-000059B30000}"/>
    <cellStyle name="Note 5 11 4 2" xfId="45911" xr:uid="{00000000-0005-0000-0000-00005AB30000}"/>
    <cellStyle name="Note 5 11 5" xfId="45912" xr:uid="{00000000-0005-0000-0000-00005BB30000}"/>
    <cellStyle name="Note 5 11 6" xfId="45913" xr:uid="{00000000-0005-0000-0000-00005CB30000}"/>
    <cellStyle name="Note 5 12" xfId="45914" xr:uid="{00000000-0005-0000-0000-00005DB30000}"/>
    <cellStyle name="Note 5 12 2" xfId="45915" xr:uid="{00000000-0005-0000-0000-00005EB30000}"/>
    <cellStyle name="Note 5 12 2 2" xfId="45916" xr:uid="{00000000-0005-0000-0000-00005FB30000}"/>
    <cellStyle name="Note 5 12 2 2 2" xfId="45917" xr:uid="{00000000-0005-0000-0000-000060B30000}"/>
    <cellStyle name="Note 5 12 2 3" xfId="45918" xr:uid="{00000000-0005-0000-0000-000061B30000}"/>
    <cellStyle name="Note 5 12 2 4" xfId="45919" xr:uid="{00000000-0005-0000-0000-000062B30000}"/>
    <cellStyle name="Note 5 12 2 5" xfId="45920" xr:uid="{00000000-0005-0000-0000-000063B30000}"/>
    <cellStyle name="Note 5 12 2 6" xfId="45921" xr:uid="{00000000-0005-0000-0000-000064B30000}"/>
    <cellStyle name="Note 5 12 3" xfId="45922" xr:uid="{00000000-0005-0000-0000-000065B30000}"/>
    <cellStyle name="Note 5 12 3 2" xfId="45923" xr:uid="{00000000-0005-0000-0000-000066B30000}"/>
    <cellStyle name="Note 5 12 4" xfId="45924" xr:uid="{00000000-0005-0000-0000-000067B30000}"/>
    <cellStyle name="Note 5 12 4 2" xfId="45925" xr:uid="{00000000-0005-0000-0000-000068B30000}"/>
    <cellStyle name="Note 5 12 5" xfId="45926" xr:uid="{00000000-0005-0000-0000-000069B30000}"/>
    <cellStyle name="Note 5 12 6" xfId="45927" xr:uid="{00000000-0005-0000-0000-00006AB30000}"/>
    <cellStyle name="Note 5 13" xfId="45928" xr:uid="{00000000-0005-0000-0000-00006BB30000}"/>
    <cellStyle name="Note 5 13 2" xfId="45929" xr:uid="{00000000-0005-0000-0000-00006CB30000}"/>
    <cellStyle name="Note 5 13 2 2" xfId="45930" xr:uid="{00000000-0005-0000-0000-00006DB30000}"/>
    <cellStyle name="Note 5 13 2 2 2" xfId="45931" xr:uid="{00000000-0005-0000-0000-00006EB30000}"/>
    <cellStyle name="Note 5 13 2 3" xfId="45932" xr:uid="{00000000-0005-0000-0000-00006FB30000}"/>
    <cellStyle name="Note 5 13 2 4" xfId="45933" xr:uid="{00000000-0005-0000-0000-000070B30000}"/>
    <cellStyle name="Note 5 13 2 5" xfId="45934" xr:uid="{00000000-0005-0000-0000-000071B30000}"/>
    <cellStyle name="Note 5 13 2 6" xfId="45935" xr:uid="{00000000-0005-0000-0000-000072B30000}"/>
    <cellStyle name="Note 5 13 3" xfId="45936" xr:uid="{00000000-0005-0000-0000-000073B30000}"/>
    <cellStyle name="Note 5 13 3 2" xfId="45937" xr:uid="{00000000-0005-0000-0000-000074B30000}"/>
    <cellStyle name="Note 5 13 4" xfId="45938" xr:uid="{00000000-0005-0000-0000-000075B30000}"/>
    <cellStyle name="Note 5 13 4 2" xfId="45939" xr:uid="{00000000-0005-0000-0000-000076B30000}"/>
    <cellStyle name="Note 5 13 5" xfId="45940" xr:uid="{00000000-0005-0000-0000-000077B30000}"/>
    <cellStyle name="Note 5 13 6" xfId="45941" xr:uid="{00000000-0005-0000-0000-000078B30000}"/>
    <cellStyle name="Note 5 14" xfId="45942" xr:uid="{00000000-0005-0000-0000-000079B30000}"/>
    <cellStyle name="Note 5 14 2" xfId="45943" xr:uid="{00000000-0005-0000-0000-00007AB30000}"/>
    <cellStyle name="Note 5 14 2 2" xfId="45944" xr:uid="{00000000-0005-0000-0000-00007BB30000}"/>
    <cellStyle name="Note 5 14 2 2 2" xfId="45945" xr:uid="{00000000-0005-0000-0000-00007CB30000}"/>
    <cellStyle name="Note 5 14 2 3" xfId="45946" xr:uid="{00000000-0005-0000-0000-00007DB30000}"/>
    <cellStyle name="Note 5 14 2 4" xfId="45947" xr:uid="{00000000-0005-0000-0000-00007EB30000}"/>
    <cellStyle name="Note 5 14 2 5" xfId="45948" xr:uid="{00000000-0005-0000-0000-00007FB30000}"/>
    <cellStyle name="Note 5 14 2 6" xfId="45949" xr:uid="{00000000-0005-0000-0000-000080B30000}"/>
    <cellStyle name="Note 5 14 3" xfId="45950" xr:uid="{00000000-0005-0000-0000-000081B30000}"/>
    <cellStyle name="Note 5 14 3 2" xfId="45951" xr:uid="{00000000-0005-0000-0000-000082B30000}"/>
    <cellStyle name="Note 5 14 4" xfId="45952" xr:uid="{00000000-0005-0000-0000-000083B30000}"/>
    <cellStyle name="Note 5 14 4 2" xfId="45953" xr:uid="{00000000-0005-0000-0000-000084B30000}"/>
    <cellStyle name="Note 5 14 5" xfId="45954" xr:uid="{00000000-0005-0000-0000-000085B30000}"/>
    <cellStyle name="Note 5 14 6" xfId="45955" xr:uid="{00000000-0005-0000-0000-000086B30000}"/>
    <cellStyle name="Note 5 15" xfId="45956" xr:uid="{00000000-0005-0000-0000-000087B30000}"/>
    <cellStyle name="Note 5 15 2" xfId="45957" xr:uid="{00000000-0005-0000-0000-000088B30000}"/>
    <cellStyle name="Note 5 15 2 2" xfId="45958" xr:uid="{00000000-0005-0000-0000-000089B30000}"/>
    <cellStyle name="Note 5 15 2 2 2" xfId="45959" xr:uid="{00000000-0005-0000-0000-00008AB30000}"/>
    <cellStyle name="Note 5 15 2 3" xfId="45960" xr:uid="{00000000-0005-0000-0000-00008BB30000}"/>
    <cellStyle name="Note 5 15 2 4" xfId="45961" xr:uid="{00000000-0005-0000-0000-00008CB30000}"/>
    <cellStyle name="Note 5 15 2 5" xfId="45962" xr:uid="{00000000-0005-0000-0000-00008DB30000}"/>
    <cellStyle name="Note 5 15 2 6" xfId="45963" xr:uid="{00000000-0005-0000-0000-00008EB30000}"/>
    <cellStyle name="Note 5 15 3" xfId="45964" xr:uid="{00000000-0005-0000-0000-00008FB30000}"/>
    <cellStyle name="Note 5 15 3 2" xfId="45965" xr:uid="{00000000-0005-0000-0000-000090B30000}"/>
    <cellStyle name="Note 5 15 4" xfId="45966" xr:uid="{00000000-0005-0000-0000-000091B30000}"/>
    <cellStyle name="Note 5 15 4 2" xfId="45967" xr:uid="{00000000-0005-0000-0000-000092B30000}"/>
    <cellStyle name="Note 5 15 5" xfId="45968" xr:uid="{00000000-0005-0000-0000-000093B30000}"/>
    <cellStyle name="Note 5 15 6" xfId="45969" xr:uid="{00000000-0005-0000-0000-000094B30000}"/>
    <cellStyle name="Note 5 16" xfId="45970" xr:uid="{00000000-0005-0000-0000-000095B30000}"/>
    <cellStyle name="Note 5 16 2" xfId="45971" xr:uid="{00000000-0005-0000-0000-000096B30000}"/>
    <cellStyle name="Note 5 16 2 2" xfId="45972" xr:uid="{00000000-0005-0000-0000-000097B30000}"/>
    <cellStyle name="Note 5 16 2 2 2" xfId="45973" xr:uid="{00000000-0005-0000-0000-000098B30000}"/>
    <cellStyle name="Note 5 16 2 3" xfId="45974" xr:uid="{00000000-0005-0000-0000-000099B30000}"/>
    <cellStyle name="Note 5 16 2 4" xfId="45975" xr:uid="{00000000-0005-0000-0000-00009AB30000}"/>
    <cellStyle name="Note 5 16 2 5" xfId="45976" xr:uid="{00000000-0005-0000-0000-00009BB30000}"/>
    <cellStyle name="Note 5 16 2 6" xfId="45977" xr:uid="{00000000-0005-0000-0000-00009CB30000}"/>
    <cellStyle name="Note 5 16 3" xfId="45978" xr:uid="{00000000-0005-0000-0000-00009DB30000}"/>
    <cellStyle name="Note 5 16 3 2" xfId="45979" xr:uid="{00000000-0005-0000-0000-00009EB30000}"/>
    <cellStyle name="Note 5 16 4" xfId="45980" xr:uid="{00000000-0005-0000-0000-00009FB30000}"/>
    <cellStyle name="Note 5 16 4 2" xfId="45981" xr:uid="{00000000-0005-0000-0000-0000A0B30000}"/>
    <cellStyle name="Note 5 16 5" xfId="45982" xr:uid="{00000000-0005-0000-0000-0000A1B30000}"/>
    <cellStyle name="Note 5 16 6" xfId="45983" xr:uid="{00000000-0005-0000-0000-0000A2B30000}"/>
    <cellStyle name="Note 5 17" xfId="45984" xr:uid="{00000000-0005-0000-0000-0000A3B30000}"/>
    <cellStyle name="Note 5 17 2" xfId="45985" xr:uid="{00000000-0005-0000-0000-0000A4B30000}"/>
    <cellStyle name="Note 5 17 2 2" xfId="45986" xr:uid="{00000000-0005-0000-0000-0000A5B30000}"/>
    <cellStyle name="Note 5 17 2 2 2" xfId="45987" xr:uid="{00000000-0005-0000-0000-0000A6B30000}"/>
    <cellStyle name="Note 5 17 2 3" xfId="45988" xr:uid="{00000000-0005-0000-0000-0000A7B30000}"/>
    <cellStyle name="Note 5 17 2 4" xfId="45989" xr:uid="{00000000-0005-0000-0000-0000A8B30000}"/>
    <cellStyle name="Note 5 17 2 5" xfId="45990" xr:uid="{00000000-0005-0000-0000-0000A9B30000}"/>
    <cellStyle name="Note 5 17 2 6" xfId="45991" xr:uid="{00000000-0005-0000-0000-0000AAB30000}"/>
    <cellStyle name="Note 5 17 3" xfId="45992" xr:uid="{00000000-0005-0000-0000-0000ABB30000}"/>
    <cellStyle name="Note 5 17 3 2" xfId="45993" xr:uid="{00000000-0005-0000-0000-0000ACB30000}"/>
    <cellStyle name="Note 5 17 4" xfId="45994" xr:uid="{00000000-0005-0000-0000-0000ADB30000}"/>
    <cellStyle name="Note 5 17 4 2" xfId="45995" xr:uid="{00000000-0005-0000-0000-0000AEB30000}"/>
    <cellStyle name="Note 5 17 5" xfId="45996" xr:uid="{00000000-0005-0000-0000-0000AFB30000}"/>
    <cellStyle name="Note 5 17 6" xfId="45997" xr:uid="{00000000-0005-0000-0000-0000B0B30000}"/>
    <cellStyle name="Note 5 18" xfId="45998" xr:uid="{00000000-0005-0000-0000-0000B1B30000}"/>
    <cellStyle name="Note 5 18 2" xfId="45999" xr:uid="{00000000-0005-0000-0000-0000B2B30000}"/>
    <cellStyle name="Note 5 18 2 2" xfId="46000" xr:uid="{00000000-0005-0000-0000-0000B3B30000}"/>
    <cellStyle name="Note 5 18 2 2 2" xfId="46001" xr:uid="{00000000-0005-0000-0000-0000B4B30000}"/>
    <cellStyle name="Note 5 18 2 3" xfId="46002" xr:uid="{00000000-0005-0000-0000-0000B5B30000}"/>
    <cellStyle name="Note 5 18 2 4" xfId="46003" xr:uid="{00000000-0005-0000-0000-0000B6B30000}"/>
    <cellStyle name="Note 5 18 2 5" xfId="46004" xr:uid="{00000000-0005-0000-0000-0000B7B30000}"/>
    <cellStyle name="Note 5 18 2 6" xfId="46005" xr:uid="{00000000-0005-0000-0000-0000B8B30000}"/>
    <cellStyle name="Note 5 18 3" xfId="46006" xr:uid="{00000000-0005-0000-0000-0000B9B30000}"/>
    <cellStyle name="Note 5 18 3 2" xfId="46007" xr:uid="{00000000-0005-0000-0000-0000BAB30000}"/>
    <cellStyle name="Note 5 18 4" xfId="46008" xr:uid="{00000000-0005-0000-0000-0000BBB30000}"/>
    <cellStyle name="Note 5 18 4 2" xfId="46009" xr:uid="{00000000-0005-0000-0000-0000BCB30000}"/>
    <cellStyle name="Note 5 18 5" xfId="46010" xr:uid="{00000000-0005-0000-0000-0000BDB30000}"/>
    <cellStyle name="Note 5 18 6" xfId="46011" xr:uid="{00000000-0005-0000-0000-0000BEB30000}"/>
    <cellStyle name="Note 5 19" xfId="46012" xr:uid="{00000000-0005-0000-0000-0000BFB30000}"/>
    <cellStyle name="Note 5 19 2" xfId="46013" xr:uid="{00000000-0005-0000-0000-0000C0B30000}"/>
    <cellStyle name="Note 5 19 2 2" xfId="46014" xr:uid="{00000000-0005-0000-0000-0000C1B30000}"/>
    <cellStyle name="Note 5 19 2 2 2" xfId="46015" xr:uid="{00000000-0005-0000-0000-0000C2B30000}"/>
    <cellStyle name="Note 5 19 2 3" xfId="46016" xr:uid="{00000000-0005-0000-0000-0000C3B30000}"/>
    <cellStyle name="Note 5 19 2 4" xfId="46017" xr:uid="{00000000-0005-0000-0000-0000C4B30000}"/>
    <cellStyle name="Note 5 19 2 5" xfId="46018" xr:uid="{00000000-0005-0000-0000-0000C5B30000}"/>
    <cellStyle name="Note 5 19 2 6" xfId="46019" xr:uid="{00000000-0005-0000-0000-0000C6B30000}"/>
    <cellStyle name="Note 5 19 3" xfId="46020" xr:uid="{00000000-0005-0000-0000-0000C7B30000}"/>
    <cellStyle name="Note 5 19 3 2" xfId="46021" xr:uid="{00000000-0005-0000-0000-0000C8B30000}"/>
    <cellStyle name="Note 5 19 4" xfId="46022" xr:uid="{00000000-0005-0000-0000-0000C9B30000}"/>
    <cellStyle name="Note 5 19 4 2" xfId="46023" xr:uid="{00000000-0005-0000-0000-0000CAB30000}"/>
    <cellStyle name="Note 5 19 5" xfId="46024" xr:uid="{00000000-0005-0000-0000-0000CBB30000}"/>
    <cellStyle name="Note 5 19 6" xfId="46025" xr:uid="{00000000-0005-0000-0000-0000CCB30000}"/>
    <cellStyle name="Note 5 2" xfId="46026" xr:uid="{00000000-0005-0000-0000-0000CDB30000}"/>
    <cellStyle name="Note 5 2 2" xfId="46027" xr:uid="{00000000-0005-0000-0000-0000CEB30000}"/>
    <cellStyle name="Note 5 2 2 2" xfId="46028" xr:uid="{00000000-0005-0000-0000-0000CFB30000}"/>
    <cellStyle name="Note 5 2 2 2 2" xfId="46029" xr:uid="{00000000-0005-0000-0000-0000D0B30000}"/>
    <cellStyle name="Note 5 2 2 3" xfId="46030" xr:uid="{00000000-0005-0000-0000-0000D1B30000}"/>
    <cellStyle name="Note 5 2 2 4" xfId="46031" xr:uid="{00000000-0005-0000-0000-0000D2B30000}"/>
    <cellStyle name="Note 5 2 2 5" xfId="46032" xr:uid="{00000000-0005-0000-0000-0000D3B30000}"/>
    <cellStyle name="Note 5 2 2 6" xfId="46033" xr:uid="{00000000-0005-0000-0000-0000D4B30000}"/>
    <cellStyle name="Note 5 2 3" xfId="46034" xr:uid="{00000000-0005-0000-0000-0000D5B30000}"/>
    <cellStyle name="Note 5 2 3 2" xfId="46035" xr:uid="{00000000-0005-0000-0000-0000D6B30000}"/>
    <cellStyle name="Note 5 2 4" xfId="46036" xr:uid="{00000000-0005-0000-0000-0000D7B30000}"/>
    <cellStyle name="Note 5 2 4 2" xfId="46037" xr:uid="{00000000-0005-0000-0000-0000D8B30000}"/>
    <cellStyle name="Note 5 2 5" xfId="46038" xr:uid="{00000000-0005-0000-0000-0000D9B30000}"/>
    <cellStyle name="Note 5 2 6" xfId="46039" xr:uid="{00000000-0005-0000-0000-0000DAB30000}"/>
    <cellStyle name="Note 5 2 7" xfId="46040" xr:uid="{00000000-0005-0000-0000-0000DBB30000}"/>
    <cellStyle name="Note 5 20" xfId="46041" xr:uid="{00000000-0005-0000-0000-0000DCB30000}"/>
    <cellStyle name="Note 5 20 2" xfId="46042" xr:uid="{00000000-0005-0000-0000-0000DDB30000}"/>
    <cellStyle name="Note 5 20 2 2" xfId="46043" xr:uid="{00000000-0005-0000-0000-0000DEB30000}"/>
    <cellStyle name="Note 5 20 2 2 2" xfId="46044" xr:uid="{00000000-0005-0000-0000-0000DFB30000}"/>
    <cellStyle name="Note 5 20 2 3" xfId="46045" xr:uid="{00000000-0005-0000-0000-0000E0B30000}"/>
    <cellStyle name="Note 5 20 2 4" xfId="46046" xr:uid="{00000000-0005-0000-0000-0000E1B30000}"/>
    <cellStyle name="Note 5 20 2 5" xfId="46047" xr:uid="{00000000-0005-0000-0000-0000E2B30000}"/>
    <cellStyle name="Note 5 20 2 6" xfId="46048" xr:uid="{00000000-0005-0000-0000-0000E3B30000}"/>
    <cellStyle name="Note 5 20 3" xfId="46049" xr:uid="{00000000-0005-0000-0000-0000E4B30000}"/>
    <cellStyle name="Note 5 20 3 2" xfId="46050" xr:uid="{00000000-0005-0000-0000-0000E5B30000}"/>
    <cellStyle name="Note 5 20 4" xfId="46051" xr:uid="{00000000-0005-0000-0000-0000E6B30000}"/>
    <cellStyle name="Note 5 20 4 2" xfId="46052" xr:uid="{00000000-0005-0000-0000-0000E7B30000}"/>
    <cellStyle name="Note 5 20 5" xfId="46053" xr:uid="{00000000-0005-0000-0000-0000E8B30000}"/>
    <cellStyle name="Note 5 20 6" xfId="46054" xr:uid="{00000000-0005-0000-0000-0000E9B30000}"/>
    <cellStyle name="Note 5 21" xfId="46055" xr:uid="{00000000-0005-0000-0000-0000EAB30000}"/>
    <cellStyle name="Note 5 21 2" xfId="46056" xr:uid="{00000000-0005-0000-0000-0000EBB30000}"/>
    <cellStyle name="Note 5 21 2 2" xfId="46057" xr:uid="{00000000-0005-0000-0000-0000ECB30000}"/>
    <cellStyle name="Note 5 21 2 2 2" xfId="46058" xr:uid="{00000000-0005-0000-0000-0000EDB30000}"/>
    <cellStyle name="Note 5 21 2 3" xfId="46059" xr:uid="{00000000-0005-0000-0000-0000EEB30000}"/>
    <cellStyle name="Note 5 21 2 4" xfId="46060" xr:uid="{00000000-0005-0000-0000-0000EFB30000}"/>
    <cellStyle name="Note 5 21 2 5" xfId="46061" xr:uid="{00000000-0005-0000-0000-0000F0B30000}"/>
    <cellStyle name="Note 5 21 2 6" xfId="46062" xr:uid="{00000000-0005-0000-0000-0000F1B30000}"/>
    <cellStyle name="Note 5 21 3" xfId="46063" xr:uid="{00000000-0005-0000-0000-0000F2B30000}"/>
    <cellStyle name="Note 5 21 3 2" xfId="46064" xr:uid="{00000000-0005-0000-0000-0000F3B30000}"/>
    <cellStyle name="Note 5 21 4" xfId="46065" xr:uid="{00000000-0005-0000-0000-0000F4B30000}"/>
    <cellStyle name="Note 5 21 4 2" xfId="46066" xr:uid="{00000000-0005-0000-0000-0000F5B30000}"/>
    <cellStyle name="Note 5 21 5" xfId="46067" xr:uid="{00000000-0005-0000-0000-0000F6B30000}"/>
    <cellStyle name="Note 5 21 6" xfId="46068" xr:uid="{00000000-0005-0000-0000-0000F7B30000}"/>
    <cellStyle name="Note 5 22" xfId="46069" xr:uid="{00000000-0005-0000-0000-0000F8B30000}"/>
    <cellStyle name="Note 5 22 2" xfId="46070" xr:uid="{00000000-0005-0000-0000-0000F9B30000}"/>
    <cellStyle name="Note 5 22 2 2" xfId="46071" xr:uid="{00000000-0005-0000-0000-0000FAB30000}"/>
    <cellStyle name="Note 5 22 2 2 2" xfId="46072" xr:uid="{00000000-0005-0000-0000-0000FBB30000}"/>
    <cellStyle name="Note 5 22 2 3" xfId="46073" xr:uid="{00000000-0005-0000-0000-0000FCB30000}"/>
    <cellStyle name="Note 5 22 2 4" xfId="46074" xr:uid="{00000000-0005-0000-0000-0000FDB30000}"/>
    <cellStyle name="Note 5 22 2 5" xfId="46075" xr:uid="{00000000-0005-0000-0000-0000FEB30000}"/>
    <cellStyle name="Note 5 22 2 6" xfId="46076" xr:uid="{00000000-0005-0000-0000-0000FFB30000}"/>
    <cellStyle name="Note 5 22 3" xfId="46077" xr:uid="{00000000-0005-0000-0000-000000B40000}"/>
    <cellStyle name="Note 5 22 3 2" xfId="46078" xr:uid="{00000000-0005-0000-0000-000001B40000}"/>
    <cellStyle name="Note 5 22 4" xfId="46079" xr:uid="{00000000-0005-0000-0000-000002B40000}"/>
    <cellStyle name="Note 5 22 4 2" xfId="46080" xr:uid="{00000000-0005-0000-0000-000003B40000}"/>
    <cellStyle name="Note 5 22 5" xfId="46081" xr:uid="{00000000-0005-0000-0000-000004B40000}"/>
    <cellStyle name="Note 5 22 6" xfId="46082" xr:uid="{00000000-0005-0000-0000-000005B40000}"/>
    <cellStyle name="Note 5 23" xfId="46083" xr:uid="{00000000-0005-0000-0000-000006B40000}"/>
    <cellStyle name="Note 5 23 2" xfId="46084" xr:uid="{00000000-0005-0000-0000-000007B40000}"/>
    <cellStyle name="Note 5 23 2 2" xfId="46085" xr:uid="{00000000-0005-0000-0000-000008B40000}"/>
    <cellStyle name="Note 5 23 2 3" xfId="46086" xr:uid="{00000000-0005-0000-0000-000009B40000}"/>
    <cellStyle name="Note 5 23 3" xfId="46087" xr:uid="{00000000-0005-0000-0000-00000AB40000}"/>
    <cellStyle name="Note 5 23 3 2" xfId="46088" xr:uid="{00000000-0005-0000-0000-00000BB40000}"/>
    <cellStyle name="Note 5 23 4" xfId="46089" xr:uid="{00000000-0005-0000-0000-00000CB40000}"/>
    <cellStyle name="Note 5 23 5" xfId="46090" xr:uid="{00000000-0005-0000-0000-00000DB40000}"/>
    <cellStyle name="Note 5 24" xfId="46091" xr:uid="{00000000-0005-0000-0000-00000EB40000}"/>
    <cellStyle name="Note 5 24 2" xfId="46092" xr:uid="{00000000-0005-0000-0000-00000FB40000}"/>
    <cellStyle name="Note 5 25" xfId="46093" xr:uid="{00000000-0005-0000-0000-000010B40000}"/>
    <cellStyle name="Note 5 25 2" xfId="46094" xr:uid="{00000000-0005-0000-0000-000011B40000}"/>
    <cellStyle name="Note 5 26" xfId="46095" xr:uid="{00000000-0005-0000-0000-000012B40000}"/>
    <cellStyle name="Note 5 27" xfId="46096" xr:uid="{00000000-0005-0000-0000-000013B40000}"/>
    <cellStyle name="Note 5 28" xfId="46097" xr:uid="{00000000-0005-0000-0000-000014B40000}"/>
    <cellStyle name="Note 5 3" xfId="46098" xr:uid="{00000000-0005-0000-0000-000015B40000}"/>
    <cellStyle name="Note 5 3 2" xfId="46099" xr:uid="{00000000-0005-0000-0000-000016B40000}"/>
    <cellStyle name="Note 5 3 2 2" xfId="46100" xr:uid="{00000000-0005-0000-0000-000017B40000}"/>
    <cellStyle name="Note 5 3 2 2 2" xfId="46101" xr:uid="{00000000-0005-0000-0000-000018B40000}"/>
    <cellStyle name="Note 5 3 2 3" xfId="46102" xr:uid="{00000000-0005-0000-0000-000019B40000}"/>
    <cellStyle name="Note 5 3 2 4" xfId="46103" xr:uid="{00000000-0005-0000-0000-00001AB40000}"/>
    <cellStyle name="Note 5 3 2 5" xfId="46104" xr:uid="{00000000-0005-0000-0000-00001BB40000}"/>
    <cellStyle name="Note 5 3 2 6" xfId="46105" xr:uid="{00000000-0005-0000-0000-00001CB40000}"/>
    <cellStyle name="Note 5 3 3" xfId="46106" xr:uid="{00000000-0005-0000-0000-00001DB40000}"/>
    <cellStyle name="Note 5 3 3 2" xfId="46107" xr:uid="{00000000-0005-0000-0000-00001EB40000}"/>
    <cellStyle name="Note 5 3 4" xfId="46108" xr:uid="{00000000-0005-0000-0000-00001FB40000}"/>
    <cellStyle name="Note 5 3 4 2" xfId="46109" xr:uid="{00000000-0005-0000-0000-000020B40000}"/>
    <cellStyle name="Note 5 3 5" xfId="46110" xr:uid="{00000000-0005-0000-0000-000021B40000}"/>
    <cellStyle name="Note 5 3 6" xfId="46111" xr:uid="{00000000-0005-0000-0000-000022B40000}"/>
    <cellStyle name="Note 5 3 7" xfId="46112" xr:uid="{00000000-0005-0000-0000-000023B40000}"/>
    <cellStyle name="Note 5 4" xfId="46113" xr:uid="{00000000-0005-0000-0000-000024B40000}"/>
    <cellStyle name="Note 5 4 2" xfId="46114" xr:uid="{00000000-0005-0000-0000-000025B40000}"/>
    <cellStyle name="Note 5 4 2 2" xfId="46115" xr:uid="{00000000-0005-0000-0000-000026B40000}"/>
    <cellStyle name="Note 5 4 2 2 2" xfId="46116" xr:uid="{00000000-0005-0000-0000-000027B40000}"/>
    <cellStyle name="Note 5 4 2 3" xfId="46117" xr:uid="{00000000-0005-0000-0000-000028B40000}"/>
    <cellStyle name="Note 5 4 2 4" xfId="46118" xr:uid="{00000000-0005-0000-0000-000029B40000}"/>
    <cellStyle name="Note 5 4 2 5" xfId="46119" xr:uid="{00000000-0005-0000-0000-00002AB40000}"/>
    <cellStyle name="Note 5 4 2 6" xfId="46120" xr:uid="{00000000-0005-0000-0000-00002BB40000}"/>
    <cellStyle name="Note 5 4 3" xfId="46121" xr:uid="{00000000-0005-0000-0000-00002CB40000}"/>
    <cellStyle name="Note 5 4 3 2" xfId="46122" xr:uid="{00000000-0005-0000-0000-00002DB40000}"/>
    <cellStyle name="Note 5 4 4" xfId="46123" xr:uid="{00000000-0005-0000-0000-00002EB40000}"/>
    <cellStyle name="Note 5 4 4 2" xfId="46124" xr:uid="{00000000-0005-0000-0000-00002FB40000}"/>
    <cellStyle name="Note 5 4 5" xfId="46125" xr:uid="{00000000-0005-0000-0000-000030B40000}"/>
    <cellStyle name="Note 5 4 6" xfId="46126" xr:uid="{00000000-0005-0000-0000-000031B40000}"/>
    <cellStyle name="Note 5 5" xfId="46127" xr:uid="{00000000-0005-0000-0000-000032B40000}"/>
    <cellStyle name="Note 5 5 2" xfId="46128" xr:uid="{00000000-0005-0000-0000-000033B40000}"/>
    <cellStyle name="Note 5 5 2 2" xfId="46129" xr:uid="{00000000-0005-0000-0000-000034B40000}"/>
    <cellStyle name="Note 5 5 2 2 2" xfId="46130" xr:uid="{00000000-0005-0000-0000-000035B40000}"/>
    <cellStyle name="Note 5 5 2 3" xfId="46131" xr:uid="{00000000-0005-0000-0000-000036B40000}"/>
    <cellStyle name="Note 5 5 2 4" xfId="46132" xr:uid="{00000000-0005-0000-0000-000037B40000}"/>
    <cellStyle name="Note 5 5 2 5" xfId="46133" xr:uid="{00000000-0005-0000-0000-000038B40000}"/>
    <cellStyle name="Note 5 5 2 6" xfId="46134" xr:uid="{00000000-0005-0000-0000-000039B40000}"/>
    <cellStyle name="Note 5 5 3" xfId="46135" xr:uid="{00000000-0005-0000-0000-00003AB40000}"/>
    <cellStyle name="Note 5 5 3 2" xfId="46136" xr:uid="{00000000-0005-0000-0000-00003BB40000}"/>
    <cellStyle name="Note 5 5 4" xfId="46137" xr:uid="{00000000-0005-0000-0000-00003CB40000}"/>
    <cellStyle name="Note 5 5 4 2" xfId="46138" xr:uid="{00000000-0005-0000-0000-00003DB40000}"/>
    <cellStyle name="Note 5 5 5" xfId="46139" xr:uid="{00000000-0005-0000-0000-00003EB40000}"/>
    <cellStyle name="Note 5 5 6" xfId="46140" xr:uid="{00000000-0005-0000-0000-00003FB40000}"/>
    <cellStyle name="Note 5 6" xfId="46141" xr:uid="{00000000-0005-0000-0000-000040B40000}"/>
    <cellStyle name="Note 5 6 2" xfId="46142" xr:uid="{00000000-0005-0000-0000-000041B40000}"/>
    <cellStyle name="Note 5 6 2 2" xfId="46143" xr:uid="{00000000-0005-0000-0000-000042B40000}"/>
    <cellStyle name="Note 5 6 2 2 2" xfId="46144" xr:uid="{00000000-0005-0000-0000-000043B40000}"/>
    <cellStyle name="Note 5 6 2 3" xfId="46145" xr:uid="{00000000-0005-0000-0000-000044B40000}"/>
    <cellStyle name="Note 5 6 2 4" xfId="46146" xr:uid="{00000000-0005-0000-0000-000045B40000}"/>
    <cellStyle name="Note 5 6 2 5" xfId="46147" xr:uid="{00000000-0005-0000-0000-000046B40000}"/>
    <cellStyle name="Note 5 6 2 6" xfId="46148" xr:uid="{00000000-0005-0000-0000-000047B40000}"/>
    <cellStyle name="Note 5 6 3" xfId="46149" xr:uid="{00000000-0005-0000-0000-000048B40000}"/>
    <cellStyle name="Note 5 6 3 2" xfId="46150" xr:uid="{00000000-0005-0000-0000-000049B40000}"/>
    <cellStyle name="Note 5 6 4" xfId="46151" xr:uid="{00000000-0005-0000-0000-00004AB40000}"/>
    <cellStyle name="Note 5 6 4 2" xfId="46152" xr:uid="{00000000-0005-0000-0000-00004BB40000}"/>
    <cellStyle name="Note 5 6 5" xfId="46153" xr:uid="{00000000-0005-0000-0000-00004CB40000}"/>
    <cellStyle name="Note 5 6 6" xfId="46154" xr:uid="{00000000-0005-0000-0000-00004DB40000}"/>
    <cellStyle name="Note 5 7" xfId="46155" xr:uid="{00000000-0005-0000-0000-00004EB40000}"/>
    <cellStyle name="Note 5 7 2" xfId="46156" xr:uid="{00000000-0005-0000-0000-00004FB40000}"/>
    <cellStyle name="Note 5 7 2 2" xfId="46157" xr:uid="{00000000-0005-0000-0000-000050B40000}"/>
    <cellStyle name="Note 5 7 2 2 2" xfId="46158" xr:uid="{00000000-0005-0000-0000-000051B40000}"/>
    <cellStyle name="Note 5 7 2 3" xfId="46159" xr:uid="{00000000-0005-0000-0000-000052B40000}"/>
    <cellStyle name="Note 5 7 2 4" xfId="46160" xr:uid="{00000000-0005-0000-0000-000053B40000}"/>
    <cellStyle name="Note 5 7 2 5" xfId="46161" xr:uid="{00000000-0005-0000-0000-000054B40000}"/>
    <cellStyle name="Note 5 7 2 6" xfId="46162" xr:uid="{00000000-0005-0000-0000-000055B40000}"/>
    <cellStyle name="Note 5 7 3" xfId="46163" xr:uid="{00000000-0005-0000-0000-000056B40000}"/>
    <cellStyle name="Note 5 7 3 2" xfId="46164" xr:uid="{00000000-0005-0000-0000-000057B40000}"/>
    <cellStyle name="Note 5 7 4" xfId="46165" xr:uid="{00000000-0005-0000-0000-000058B40000}"/>
    <cellStyle name="Note 5 7 4 2" xfId="46166" xr:uid="{00000000-0005-0000-0000-000059B40000}"/>
    <cellStyle name="Note 5 7 5" xfId="46167" xr:uid="{00000000-0005-0000-0000-00005AB40000}"/>
    <cellStyle name="Note 5 7 6" xfId="46168" xr:uid="{00000000-0005-0000-0000-00005BB40000}"/>
    <cellStyle name="Note 5 8" xfId="46169" xr:uid="{00000000-0005-0000-0000-00005CB40000}"/>
    <cellStyle name="Note 5 8 2" xfId="46170" xr:uid="{00000000-0005-0000-0000-00005DB40000}"/>
    <cellStyle name="Note 5 8 2 2" xfId="46171" xr:uid="{00000000-0005-0000-0000-00005EB40000}"/>
    <cellStyle name="Note 5 8 2 2 2" xfId="46172" xr:uid="{00000000-0005-0000-0000-00005FB40000}"/>
    <cellStyle name="Note 5 8 2 3" xfId="46173" xr:uid="{00000000-0005-0000-0000-000060B40000}"/>
    <cellStyle name="Note 5 8 2 4" xfId="46174" xr:uid="{00000000-0005-0000-0000-000061B40000}"/>
    <cellStyle name="Note 5 8 2 5" xfId="46175" xr:uid="{00000000-0005-0000-0000-000062B40000}"/>
    <cellStyle name="Note 5 8 2 6" xfId="46176" xr:uid="{00000000-0005-0000-0000-000063B40000}"/>
    <cellStyle name="Note 5 8 3" xfId="46177" xr:uid="{00000000-0005-0000-0000-000064B40000}"/>
    <cellStyle name="Note 5 8 3 2" xfId="46178" xr:uid="{00000000-0005-0000-0000-000065B40000}"/>
    <cellStyle name="Note 5 8 4" xfId="46179" xr:uid="{00000000-0005-0000-0000-000066B40000}"/>
    <cellStyle name="Note 5 8 4 2" xfId="46180" xr:uid="{00000000-0005-0000-0000-000067B40000}"/>
    <cellStyle name="Note 5 8 5" xfId="46181" xr:uid="{00000000-0005-0000-0000-000068B40000}"/>
    <cellStyle name="Note 5 8 6" xfId="46182" xr:uid="{00000000-0005-0000-0000-000069B40000}"/>
    <cellStyle name="Note 5 9" xfId="46183" xr:uid="{00000000-0005-0000-0000-00006AB40000}"/>
    <cellStyle name="Note 5 9 2" xfId="46184" xr:uid="{00000000-0005-0000-0000-00006BB40000}"/>
    <cellStyle name="Note 5 9 2 2" xfId="46185" xr:uid="{00000000-0005-0000-0000-00006CB40000}"/>
    <cellStyle name="Note 5 9 2 2 2" xfId="46186" xr:uid="{00000000-0005-0000-0000-00006DB40000}"/>
    <cellStyle name="Note 5 9 2 3" xfId="46187" xr:uid="{00000000-0005-0000-0000-00006EB40000}"/>
    <cellStyle name="Note 5 9 2 4" xfId="46188" xr:uid="{00000000-0005-0000-0000-00006FB40000}"/>
    <cellStyle name="Note 5 9 2 5" xfId="46189" xr:uid="{00000000-0005-0000-0000-000070B40000}"/>
    <cellStyle name="Note 5 9 2 6" xfId="46190" xr:uid="{00000000-0005-0000-0000-000071B40000}"/>
    <cellStyle name="Note 5 9 3" xfId="46191" xr:uid="{00000000-0005-0000-0000-000072B40000}"/>
    <cellStyle name="Note 5 9 3 2" xfId="46192" xr:uid="{00000000-0005-0000-0000-000073B40000}"/>
    <cellStyle name="Note 5 9 4" xfId="46193" xr:uid="{00000000-0005-0000-0000-000074B40000}"/>
    <cellStyle name="Note 5 9 4 2" xfId="46194" xr:uid="{00000000-0005-0000-0000-000075B40000}"/>
    <cellStyle name="Note 5 9 5" xfId="46195" xr:uid="{00000000-0005-0000-0000-000076B40000}"/>
    <cellStyle name="Note 5 9 6" xfId="46196" xr:uid="{00000000-0005-0000-0000-000077B40000}"/>
    <cellStyle name="Note 6" xfId="46197" xr:uid="{00000000-0005-0000-0000-000078B40000}"/>
    <cellStyle name="Note 6 2" xfId="46198" xr:uid="{00000000-0005-0000-0000-000079B40000}"/>
    <cellStyle name="Note 6 2 2" xfId="46199" xr:uid="{00000000-0005-0000-0000-00007AB40000}"/>
    <cellStyle name="Note 6 2 2 2" xfId="46200" xr:uid="{00000000-0005-0000-0000-00007BB40000}"/>
    <cellStyle name="Note 6 2 3" xfId="46201" xr:uid="{00000000-0005-0000-0000-00007CB40000}"/>
    <cellStyle name="Note 6 2 4" xfId="46202" xr:uid="{00000000-0005-0000-0000-00007DB40000}"/>
    <cellStyle name="Note 6 2 5" xfId="46203" xr:uid="{00000000-0005-0000-0000-00007EB40000}"/>
    <cellStyle name="Note 6 2 6" xfId="46204" xr:uid="{00000000-0005-0000-0000-00007FB40000}"/>
    <cellStyle name="Note 6 3" xfId="46205" xr:uid="{00000000-0005-0000-0000-000080B40000}"/>
    <cellStyle name="Note 6 3 2" xfId="46206" xr:uid="{00000000-0005-0000-0000-000081B40000}"/>
    <cellStyle name="Note 6 4" xfId="46207" xr:uid="{00000000-0005-0000-0000-000082B40000}"/>
    <cellStyle name="Note 6 4 2" xfId="46208" xr:uid="{00000000-0005-0000-0000-000083B40000}"/>
    <cellStyle name="Note 6 5" xfId="46209" xr:uid="{00000000-0005-0000-0000-000084B40000}"/>
    <cellStyle name="Note 6 6" xfId="46210" xr:uid="{00000000-0005-0000-0000-000085B40000}"/>
    <cellStyle name="Note 6 7" xfId="46211" xr:uid="{00000000-0005-0000-0000-000086B40000}"/>
    <cellStyle name="Note 7" xfId="46212" xr:uid="{00000000-0005-0000-0000-000087B40000}"/>
    <cellStyle name="Note 7 2" xfId="46213" xr:uid="{00000000-0005-0000-0000-000088B40000}"/>
    <cellStyle name="Note 7 2 2" xfId="46214" xr:uid="{00000000-0005-0000-0000-000089B40000}"/>
    <cellStyle name="Note 7 2 2 2" xfId="46215" xr:uid="{00000000-0005-0000-0000-00008AB40000}"/>
    <cellStyle name="Note 7 2 3" xfId="46216" xr:uid="{00000000-0005-0000-0000-00008BB40000}"/>
    <cellStyle name="Note 7 2 4" xfId="46217" xr:uid="{00000000-0005-0000-0000-00008CB40000}"/>
    <cellStyle name="Note 7 2 5" xfId="46218" xr:uid="{00000000-0005-0000-0000-00008DB40000}"/>
    <cellStyle name="Note 7 2 6" xfId="46219" xr:uid="{00000000-0005-0000-0000-00008EB40000}"/>
    <cellStyle name="Note 7 3" xfId="46220" xr:uid="{00000000-0005-0000-0000-00008FB40000}"/>
    <cellStyle name="Note 7 3 2" xfId="46221" xr:uid="{00000000-0005-0000-0000-000090B40000}"/>
    <cellStyle name="Note 7 4" xfId="46222" xr:uid="{00000000-0005-0000-0000-000091B40000}"/>
    <cellStyle name="Note 7 4 2" xfId="46223" xr:uid="{00000000-0005-0000-0000-000092B40000}"/>
    <cellStyle name="Note 7 5" xfId="46224" xr:uid="{00000000-0005-0000-0000-000093B40000}"/>
    <cellStyle name="Note 7 6" xfId="46225" xr:uid="{00000000-0005-0000-0000-000094B40000}"/>
    <cellStyle name="Note 7 7" xfId="46226" xr:uid="{00000000-0005-0000-0000-000095B40000}"/>
    <cellStyle name="Note 8" xfId="46227" xr:uid="{00000000-0005-0000-0000-000096B40000}"/>
    <cellStyle name="Note 8 2" xfId="46228" xr:uid="{00000000-0005-0000-0000-000097B40000}"/>
    <cellStyle name="Note 8 2 2" xfId="46229" xr:uid="{00000000-0005-0000-0000-000098B40000}"/>
    <cellStyle name="Note 8 2 2 2" xfId="46230" xr:uid="{00000000-0005-0000-0000-000099B40000}"/>
    <cellStyle name="Note 8 2 3" xfId="46231" xr:uid="{00000000-0005-0000-0000-00009AB40000}"/>
    <cellStyle name="Note 8 2 4" xfId="46232" xr:uid="{00000000-0005-0000-0000-00009BB40000}"/>
    <cellStyle name="Note 8 2 5" xfId="46233" xr:uid="{00000000-0005-0000-0000-00009CB40000}"/>
    <cellStyle name="Note 8 2 6" xfId="46234" xr:uid="{00000000-0005-0000-0000-00009DB40000}"/>
    <cellStyle name="Note 8 3" xfId="46235" xr:uid="{00000000-0005-0000-0000-00009EB40000}"/>
    <cellStyle name="Note 8 3 2" xfId="46236" xr:uid="{00000000-0005-0000-0000-00009FB40000}"/>
    <cellStyle name="Note 8 4" xfId="46237" xr:uid="{00000000-0005-0000-0000-0000A0B40000}"/>
    <cellStyle name="Note 8 4 2" xfId="46238" xr:uid="{00000000-0005-0000-0000-0000A1B40000}"/>
    <cellStyle name="Note 8 5" xfId="46239" xr:uid="{00000000-0005-0000-0000-0000A2B40000}"/>
    <cellStyle name="Note 8 6" xfId="46240" xr:uid="{00000000-0005-0000-0000-0000A3B40000}"/>
    <cellStyle name="Note 9" xfId="46241" xr:uid="{00000000-0005-0000-0000-0000A4B40000}"/>
    <cellStyle name="Note 9 2" xfId="46242" xr:uid="{00000000-0005-0000-0000-0000A5B40000}"/>
    <cellStyle name="Note 9 2 2" xfId="46243" xr:uid="{00000000-0005-0000-0000-0000A6B40000}"/>
    <cellStyle name="Note 9 2 2 2" xfId="46244" xr:uid="{00000000-0005-0000-0000-0000A7B40000}"/>
    <cellStyle name="Note 9 2 3" xfId="46245" xr:uid="{00000000-0005-0000-0000-0000A8B40000}"/>
    <cellStyle name="Note 9 2 4" xfId="46246" xr:uid="{00000000-0005-0000-0000-0000A9B40000}"/>
    <cellStyle name="Note 9 2 5" xfId="46247" xr:uid="{00000000-0005-0000-0000-0000AAB40000}"/>
    <cellStyle name="Note 9 2 6" xfId="46248" xr:uid="{00000000-0005-0000-0000-0000ABB40000}"/>
    <cellStyle name="Note 9 3" xfId="46249" xr:uid="{00000000-0005-0000-0000-0000ACB40000}"/>
    <cellStyle name="Note 9 3 2" xfId="46250" xr:uid="{00000000-0005-0000-0000-0000ADB40000}"/>
    <cellStyle name="Note 9 4" xfId="46251" xr:uid="{00000000-0005-0000-0000-0000AEB40000}"/>
    <cellStyle name="Note 9 4 2" xfId="46252" xr:uid="{00000000-0005-0000-0000-0000AFB40000}"/>
    <cellStyle name="Note 9 5" xfId="46253" xr:uid="{00000000-0005-0000-0000-0000B0B40000}"/>
    <cellStyle name="Note 9 6" xfId="46254" xr:uid="{00000000-0005-0000-0000-0000B1B40000}"/>
    <cellStyle name="Output" xfId="46255" xr:uid="{00000000-0005-0000-0000-0000B2B40000}"/>
    <cellStyle name="Output 2" xfId="46256" xr:uid="{00000000-0005-0000-0000-0000B3B40000}"/>
    <cellStyle name="Output 2 2" xfId="46257" xr:uid="{00000000-0005-0000-0000-0000B4B40000}"/>
    <cellStyle name="Output 2 2 2" xfId="46258" xr:uid="{00000000-0005-0000-0000-0000B5B40000}"/>
    <cellStyle name="Output 2 2 2 2" xfId="46259" xr:uid="{00000000-0005-0000-0000-0000B6B40000}"/>
    <cellStyle name="Output 2 2 3" xfId="46260" xr:uid="{00000000-0005-0000-0000-0000B7B40000}"/>
    <cellStyle name="Output 2 2 3 2" xfId="46261" xr:uid="{00000000-0005-0000-0000-0000B8B40000}"/>
    <cellStyle name="Output 2 2 4" xfId="46262" xr:uid="{00000000-0005-0000-0000-0000B9B40000}"/>
    <cellStyle name="Output 2 2 5" xfId="46263" xr:uid="{00000000-0005-0000-0000-0000BAB40000}"/>
    <cellStyle name="Output 2 3" xfId="46264" xr:uid="{00000000-0005-0000-0000-0000BBB40000}"/>
    <cellStyle name="Output 2 3 2" xfId="46265" xr:uid="{00000000-0005-0000-0000-0000BCB40000}"/>
    <cellStyle name="Output 2 4" xfId="46266" xr:uid="{00000000-0005-0000-0000-0000BDB40000}"/>
    <cellStyle name="Output 2 4 2" xfId="46267" xr:uid="{00000000-0005-0000-0000-0000BEB40000}"/>
    <cellStyle name="Output 2 5" xfId="46268" xr:uid="{00000000-0005-0000-0000-0000BFB40000}"/>
    <cellStyle name="Output 2 6" xfId="46269" xr:uid="{00000000-0005-0000-0000-0000C0B40000}"/>
    <cellStyle name="Output 2 7" xfId="46270" xr:uid="{00000000-0005-0000-0000-0000C1B40000}"/>
    <cellStyle name="Output 3" xfId="46271" xr:uid="{00000000-0005-0000-0000-0000C2B40000}"/>
    <cellStyle name="Output 3 2" xfId="46272" xr:uid="{00000000-0005-0000-0000-0000C3B40000}"/>
    <cellStyle name="Output 3 2 2" xfId="46273" xr:uid="{00000000-0005-0000-0000-0000C4B40000}"/>
    <cellStyle name="Output 3 3" xfId="46274" xr:uid="{00000000-0005-0000-0000-0000C5B40000}"/>
    <cellStyle name="Output 3 3 2" xfId="46275" xr:uid="{00000000-0005-0000-0000-0000C6B40000}"/>
    <cellStyle name="Output 3 4" xfId="46276" xr:uid="{00000000-0005-0000-0000-0000C7B40000}"/>
    <cellStyle name="Output 3 5" xfId="46277" xr:uid="{00000000-0005-0000-0000-0000C8B40000}"/>
    <cellStyle name="Output 4" xfId="46278" xr:uid="{00000000-0005-0000-0000-0000C9B40000}"/>
    <cellStyle name="Output 4 2" xfId="46279" xr:uid="{00000000-0005-0000-0000-0000CAB40000}"/>
    <cellStyle name="Output 5" xfId="46280" xr:uid="{00000000-0005-0000-0000-0000CBB40000}"/>
    <cellStyle name="Output 5 2" xfId="46281" xr:uid="{00000000-0005-0000-0000-0000CCB40000}"/>
    <cellStyle name="Output 6" xfId="46282" xr:uid="{00000000-0005-0000-0000-0000CDB40000}"/>
    <cellStyle name="Output 7" xfId="46283" xr:uid="{00000000-0005-0000-0000-0000CEB40000}"/>
    <cellStyle name="Output 8" xfId="46284" xr:uid="{00000000-0005-0000-0000-0000CFB40000}"/>
    <cellStyle name="Output_atrasado 15 04 DAF" xfId="46285" xr:uid="{00000000-0005-0000-0000-0000D0B40000}"/>
    <cellStyle name="Porcentaje 10" xfId="46286" xr:uid="{00000000-0005-0000-0000-0000D1B40000}"/>
    <cellStyle name="Porcentaje 10 2" xfId="46287" xr:uid="{00000000-0005-0000-0000-0000D2B40000}"/>
    <cellStyle name="Porcentaje 10 2 2" xfId="46288" xr:uid="{00000000-0005-0000-0000-0000D3B40000}"/>
    <cellStyle name="Porcentaje 10 2 2 2" xfId="46289" xr:uid="{00000000-0005-0000-0000-0000D4B40000}"/>
    <cellStyle name="Porcentaje 10 2 2 3" xfId="46290" xr:uid="{00000000-0005-0000-0000-0000D5B40000}"/>
    <cellStyle name="Porcentaje 10 2 2 4" xfId="46291" xr:uid="{00000000-0005-0000-0000-0000D6B40000}"/>
    <cellStyle name="Porcentaje 10 2 3" xfId="46292" xr:uid="{00000000-0005-0000-0000-0000D7B40000}"/>
    <cellStyle name="Porcentaje 10 3" xfId="46293" xr:uid="{00000000-0005-0000-0000-0000D8B40000}"/>
    <cellStyle name="Porcentaje 10 3 2" xfId="46294" xr:uid="{00000000-0005-0000-0000-0000D9B40000}"/>
    <cellStyle name="Porcentaje 10 3 2 2" xfId="46295" xr:uid="{00000000-0005-0000-0000-0000DAB40000}"/>
    <cellStyle name="Porcentaje 10 3 2 3" xfId="46296" xr:uid="{00000000-0005-0000-0000-0000DBB40000}"/>
    <cellStyle name="Porcentaje 10 3 2 4" xfId="46297" xr:uid="{00000000-0005-0000-0000-0000DCB40000}"/>
    <cellStyle name="Porcentaje 10 3 3" xfId="46298" xr:uid="{00000000-0005-0000-0000-0000DDB40000}"/>
    <cellStyle name="Porcentaje 10 3 4" xfId="46299" xr:uid="{00000000-0005-0000-0000-0000DEB40000}"/>
    <cellStyle name="Porcentaje 10 4" xfId="46300" xr:uid="{00000000-0005-0000-0000-0000DFB40000}"/>
    <cellStyle name="Porcentaje 10 4 2" xfId="46301" xr:uid="{00000000-0005-0000-0000-0000E0B40000}"/>
    <cellStyle name="Porcentaje 10 4 3" xfId="46302" xr:uid="{00000000-0005-0000-0000-0000E1B40000}"/>
    <cellStyle name="Porcentaje 10 4 3 2" xfId="46303" xr:uid="{00000000-0005-0000-0000-0000E2B40000}"/>
    <cellStyle name="Porcentaje 10 4 3 2 2" xfId="46304" xr:uid="{00000000-0005-0000-0000-0000E3B40000}"/>
    <cellStyle name="Porcentaje 10 4 3 2 3" xfId="46305" xr:uid="{00000000-0005-0000-0000-0000E4B40000}"/>
    <cellStyle name="Porcentaje 10 4 4" xfId="46306" xr:uid="{00000000-0005-0000-0000-0000E5B40000}"/>
    <cellStyle name="Porcentaje 10 4 4 2" xfId="46307" xr:uid="{00000000-0005-0000-0000-0000E6B40000}"/>
    <cellStyle name="Porcentaje 10 5" xfId="46308" xr:uid="{00000000-0005-0000-0000-0000E7B40000}"/>
    <cellStyle name="Porcentaje 10 5 2" xfId="46309" xr:uid="{00000000-0005-0000-0000-0000E8B40000}"/>
    <cellStyle name="Porcentaje 10 6" xfId="46310" xr:uid="{00000000-0005-0000-0000-0000E9B40000}"/>
    <cellStyle name="Porcentaje 10 6 2" xfId="46311" xr:uid="{00000000-0005-0000-0000-0000EAB40000}"/>
    <cellStyle name="Porcentaje 10 7" xfId="46312" xr:uid="{00000000-0005-0000-0000-0000EBB40000}"/>
    <cellStyle name="Porcentaje 10 7 2" xfId="46313" xr:uid="{00000000-0005-0000-0000-0000ECB40000}"/>
    <cellStyle name="Porcentaje 10 7 3" xfId="46314" xr:uid="{00000000-0005-0000-0000-0000EDB40000}"/>
    <cellStyle name="Porcentaje 10 8" xfId="46315" xr:uid="{00000000-0005-0000-0000-0000EEB40000}"/>
    <cellStyle name="Porcentaje 10 8 2" xfId="46316" xr:uid="{00000000-0005-0000-0000-0000EFB40000}"/>
    <cellStyle name="Porcentaje 11" xfId="46317" xr:uid="{00000000-0005-0000-0000-0000F0B40000}"/>
    <cellStyle name="Porcentaje 11 2" xfId="46318" xr:uid="{00000000-0005-0000-0000-0000F1B40000}"/>
    <cellStyle name="Porcentaje 11 2 2" xfId="46319" xr:uid="{00000000-0005-0000-0000-0000F2B40000}"/>
    <cellStyle name="Porcentaje 11 2 2 2" xfId="46320" xr:uid="{00000000-0005-0000-0000-0000F3B40000}"/>
    <cellStyle name="Porcentaje 11 2 2 3" xfId="46321" xr:uid="{00000000-0005-0000-0000-0000F4B40000}"/>
    <cellStyle name="Porcentaje 11 2 2 3 2" xfId="46322" xr:uid="{00000000-0005-0000-0000-0000F5B40000}"/>
    <cellStyle name="Porcentaje 11 2 2 4" xfId="46323" xr:uid="{00000000-0005-0000-0000-0000F6B40000}"/>
    <cellStyle name="Porcentaje 11 2 2 4 2" xfId="46324" xr:uid="{00000000-0005-0000-0000-0000F7B40000}"/>
    <cellStyle name="Porcentaje 11 2 2 5" xfId="46325" xr:uid="{00000000-0005-0000-0000-0000F8B40000}"/>
    <cellStyle name="Porcentaje 11 2 2 6" xfId="46326" xr:uid="{00000000-0005-0000-0000-0000F9B40000}"/>
    <cellStyle name="Porcentaje 11 2 3" xfId="46327" xr:uid="{00000000-0005-0000-0000-0000FAB40000}"/>
    <cellStyle name="Porcentaje 11 2 3 2" xfId="46328" xr:uid="{00000000-0005-0000-0000-0000FBB40000}"/>
    <cellStyle name="Porcentaje 11 2 3 3" xfId="46329" xr:uid="{00000000-0005-0000-0000-0000FCB40000}"/>
    <cellStyle name="Porcentaje 11 2 4" xfId="46330" xr:uid="{00000000-0005-0000-0000-0000FDB40000}"/>
    <cellStyle name="Porcentaje 11 2 5" xfId="46331" xr:uid="{00000000-0005-0000-0000-0000FEB40000}"/>
    <cellStyle name="Porcentaje 11 2 6" xfId="46332" xr:uid="{00000000-0005-0000-0000-0000FFB40000}"/>
    <cellStyle name="Porcentaje 11 3" xfId="46333" xr:uid="{00000000-0005-0000-0000-000000B50000}"/>
    <cellStyle name="Porcentaje 11 3 2" xfId="46334" xr:uid="{00000000-0005-0000-0000-000001B50000}"/>
    <cellStyle name="Porcentaje 11 3 2 2" xfId="46335" xr:uid="{00000000-0005-0000-0000-000002B50000}"/>
    <cellStyle name="Porcentaje 11 3 2 3" xfId="46336" xr:uid="{00000000-0005-0000-0000-000003B50000}"/>
    <cellStyle name="Porcentaje 11 3 3" xfId="46337" xr:uid="{00000000-0005-0000-0000-000004B50000}"/>
    <cellStyle name="Porcentaje 11 3 3 2" xfId="46338" xr:uid="{00000000-0005-0000-0000-000005B50000}"/>
    <cellStyle name="Porcentaje 11 3 4" xfId="46339" xr:uid="{00000000-0005-0000-0000-000006B50000}"/>
    <cellStyle name="Porcentaje 11 3 4 2" xfId="46340" xr:uid="{00000000-0005-0000-0000-000007B50000}"/>
    <cellStyle name="Porcentaje 11 3 4 3" xfId="46341" xr:uid="{00000000-0005-0000-0000-000008B50000}"/>
    <cellStyle name="Porcentaje 11 3 5" xfId="46342" xr:uid="{00000000-0005-0000-0000-000009B50000}"/>
    <cellStyle name="Porcentaje 11 4" xfId="46343" xr:uid="{00000000-0005-0000-0000-00000AB50000}"/>
    <cellStyle name="Porcentaje 11 4 2" xfId="46344" xr:uid="{00000000-0005-0000-0000-00000BB50000}"/>
    <cellStyle name="Porcentaje 11 5" xfId="46345" xr:uid="{00000000-0005-0000-0000-00000CB50000}"/>
    <cellStyle name="Porcentaje 11 5 2" xfId="46346" xr:uid="{00000000-0005-0000-0000-00000DB50000}"/>
    <cellStyle name="Porcentaje 11 6" xfId="46347" xr:uid="{00000000-0005-0000-0000-00000EB50000}"/>
    <cellStyle name="Porcentaje 11 6 2" xfId="46348" xr:uid="{00000000-0005-0000-0000-00000FB50000}"/>
    <cellStyle name="Porcentaje 11 6 3" xfId="46349" xr:uid="{00000000-0005-0000-0000-000010B50000}"/>
    <cellStyle name="Porcentaje 11 7" xfId="46350" xr:uid="{00000000-0005-0000-0000-000011B50000}"/>
    <cellStyle name="Porcentaje 11 7 2" xfId="46351" xr:uid="{00000000-0005-0000-0000-000012B50000}"/>
    <cellStyle name="Porcentaje 11 8" xfId="46352" xr:uid="{00000000-0005-0000-0000-000013B50000}"/>
    <cellStyle name="Porcentaje 11 9" xfId="46353" xr:uid="{00000000-0005-0000-0000-000014B50000}"/>
    <cellStyle name="Porcentaje 12" xfId="46354" xr:uid="{00000000-0005-0000-0000-000015B50000}"/>
    <cellStyle name="Porcentaje 12 2" xfId="46355" xr:uid="{00000000-0005-0000-0000-000016B50000}"/>
    <cellStyle name="Porcentaje 12 2 2" xfId="46356" xr:uid="{00000000-0005-0000-0000-000017B50000}"/>
    <cellStyle name="Porcentaje 12 2 2 2" xfId="46357" xr:uid="{00000000-0005-0000-0000-000018B50000}"/>
    <cellStyle name="Porcentaje 12 2 3" xfId="46358" xr:uid="{00000000-0005-0000-0000-000019B50000}"/>
    <cellStyle name="Porcentaje 12 2 4" xfId="46359" xr:uid="{00000000-0005-0000-0000-00001AB50000}"/>
    <cellStyle name="Porcentaje 12 2 4 2" xfId="46360" xr:uid="{00000000-0005-0000-0000-00001BB50000}"/>
    <cellStyle name="Porcentaje 12 3" xfId="46361" xr:uid="{00000000-0005-0000-0000-00001CB50000}"/>
    <cellStyle name="Porcentaje 12 3 2" xfId="46362" xr:uid="{00000000-0005-0000-0000-00001DB50000}"/>
    <cellStyle name="Porcentaje 12 3 2 2" xfId="46363" xr:uid="{00000000-0005-0000-0000-00001EB50000}"/>
    <cellStyle name="Porcentaje 12 3 2 3" xfId="46364" xr:uid="{00000000-0005-0000-0000-00001FB50000}"/>
    <cellStyle name="Porcentaje 12 3 3" xfId="46365" xr:uid="{00000000-0005-0000-0000-000020B50000}"/>
    <cellStyle name="Porcentaje 12 3 3 2" xfId="46366" xr:uid="{00000000-0005-0000-0000-000021B50000}"/>
    <cellStyle name="Porcentaje 12 3 4" xfId="46367" xr:uid="{00000000-0005-0000-0000-000022B50000}"/>
    <cellStyle name="Porcentaje 12 3 5" xfId="46368" xr:uid="{00000000-0005-0000-0000-000023B50000}"/>
    <cellStyle name="Porcentaje 12 3 6" xfId="46369" xr:uid="{00000000-0005-0000-0000-000024B50000}"/>
    <cellStyle name="Porcentaje 12 3 7" xfId="46370" xr:uid="{00000000-0005-0000-0000-000025B50000}"/>
    <cellStyle name="Porcentaje 12 4" xfId="46371" xr:uid="{00000000-0005-0000-0000-000026B50000}"/>
    <cellStyle name="Porcentaje 12 4 2" xfId="46372" xr:uid="{00000000-0005-0000-0000-000027B50000}"/>
    <cellStyle name="Porcentaje 12 4 2 2" xfId="46373" xr:uid="{00000000-0005-0000-0000-000028B50000}"/>
    <cellStyle name="Porcentaje 12 4 3" xfId="46374" xr:uid="{00000000-0005-0000-0000-000029B50000}"/>
    <cellStyle name="Porcentaje 12 4 4" xfId="46375" xr:uid="{00000000-0005-0000-0000-00002AB50000}"/>
    <cellStyle name="Porcentaje 12 4 5" xfId="46376" xr:uid="{00000000-0005-0000-0000-00002BB50000}"/>
    <cellStyle name="Porcentaje 12 5" xfId="46377" xr:uid="{00000000-0005-0000-0000-00002CB50000}"/>
    <cellStyle name="Porcentaje 12 5 2" xfId="46378" xr:uid="{00000000-0005-0000-0000-00002DB50000}"/>
    <cellStyle name="Porcentaje 12 5 3" xfId="46379" xr:uid="{00000000-0005-0000-0000-00002EB50000}"/>
    <cellStyle name="Porcentaje 12 5 3 2" xfId="46380" xr:uid="{00000000-0005-0000-0000-00002FB50000}"/>
    <cellStyle name="Porcentaje 12 6" xfId="46381" xr:uid="{00000000-0005-0000-0000-000030B50000}"/>
    <cellStyle name="Porcentaje 12 6 2" xfId="46382" xr:uid="{00000000-0005-0000-0000-000031B50000}"/>
    <cellStyle name="Porcentaje 12 7" xfId="46383" xr:uid="{00000000-0005-0000-0000-000032B50000}"/>
    <cellStyle name="Porcentaje 12 7 2" xfId="46384" xr:uid="{00000000-0005-0000-0000-000033B50000}"/>
    <cellStyle name="Porcentaje 12 7 3" xfId="46385" xr:uid="{00000000-0005-0000-0000-000034B50000}"/>
    <cellStyle name="Porcentaje 12 7 4" xfId="46386" xr:uid="{00000000-0005-0000-0000-000035B50000}"/>
    <cellStyle name="Porcentaje 12 8" xfId="46387" xr:uid="{00000000-0005-0000-0000-000036B50000}"/>
    <cellStyle name="Porcentaje 12 8 2" xfId="46388" xr:uid="{00000000-0005-0000-0000-000037B50000}"/>
    <cellStyle name="Porcentaje 13" xfId="46389" xr:uid="{00000000-0005-0000-0000-000038B50000}"/>
    <cellStyle name="Porcentaje 13 2" xfId="46390" xr:uid="{00000000-0005-0000-0000-000039B50000}"/>
    <cellStyle name="Porcentaje 13 2 2" xfId="46391" xr:uid="{00000000-0005-0000-0000-00003AB50000}"/>
    <cellStyle name="Porcentaje 13 2 2 2" xfId="46392" xr:uid="{00000000-0005-0000-0000-00003BB50000}"/>
    <cellStyle name="Porcentaje 13 2 2 3" xfId="46393" xr:uid="{00000000-0005-0000-0000-00003CB50000}"/>
    <cellStyle name="Porcentaje 13 2 2 4" xfId="46394" xr:uid="{00000000-0005-0000-0000-00003DB50000}"/>
    <cellStyle name="Porcentaje 13 2 3" xfId="46395" xr:uid="{00000000-0005-0000-0000-00003EB50000}"/>
    <cellStyle name="Porcentaje 13 2 3 2" xfId="46396" xr:uid="{00000000-0005-0000-0000-00003FB50000}"/>
    <cellStyle name="Porcentaje 13 2 3 3" xfId="46397" xr:uid="{00000000-0005-0000-0000-000040B50000}"/>
    <cellStyle name="Porcentaje 13 2 3 4" xfId="46398" xr:uid="{00000000-0005-0000-0000-000041B50000}"/>
    <cellStyle name="Porcentaje 13 2 4" xfId="46399" xr:uid="{00000000-0005-0000-0000-000042B50000}"/>
    <cellStyle name="Porcentaje 13 2 5" xfId="46400" xr:uid="{00000000-0005-0000-0000-000043B50000}"/>
    <cellStyle name="Porcentaje 13 2 6" xfId="46401" xr:uid="{00000000-0005-0000-0000-000044B50000}"/>
    <cellStyle name="Porcentaje 13 2 7" xfId="46402" xr:uid="{00000000-0005-0000-0000-000045B50000}"/>
    <cellStyle name="Porcentaje 13 3" xfId="46403" xr:uid="{00000000-0005-0000-0000-000046B50000}"/>
    <cellStyle name="Porcentaje 13 3 2" xfId="46404" xr:uid="{00000000-0005-0000-0000-000047B50000}"/>
    <cellStyle name="Porcentaje 13 3 3" xfId="46405" xr:uid="{00000000-0005-0000-0000-000048B50000}"/>
    <cellStyle name="Porcentaje 13 3 4" xfId="46406" xr:uid="{00000000-0005-0000-0000-000049B50000}"/>
    <cellStyle name="Porcentaje 13 4" xfId="46407" xr:uid="{00000000-0005-0000-0000-00004AB50000}"/>
    <cellStyle name="Porcentaje 13 5" xfId="46408" xr:uid="{00000000-0005-0000-0000-00004BB50000}"/>
    <cellStyle name="Porcentaje 13 5 2" xfId="46409" xr:uid="{00000000-0005-0000-0000-00004CB50000}"/>
    <cellStyle name="Porcentaje 13 6" xfId="46410" xr:uid="{00000000-0005-0000-0000-00004DB50000}"/>
    <cellStyle name="Porcentaje 13 6 2" xfId="46411" xr:uid="{00000000-0005-0000-0000-00004EB50000}"/>
    <cellStyle name="Porcentaje 13 7" xfId="46412" xr:uid="{00000000-0005-0000-0000-00004FB50000}"/>
    <cellStyle name="Porcentaje 13 8" xfId="46413" xr:uid="{00000000-0005-0000-0000-000050B50000}"/>
    <cellStyle name="Porcentaje 14" xfId="46414" xr:uid="{00000000-0005-0000-0000-000051B50000}"/>
    <cellStyle name="Porcentaje 14 2" xfId="46415" xr:uid="{00000000-0005-0000-0000-000052B50000}"/>
    <cellStyle name="Porcentaje 14 2 2" xfId="46416" xr:uid="{00000000-0005-0000-0000-000053B50000}"/>
    <cellStyle name="Porcentaje 14 2 2 2" xfId="46417" xr:uid="{00000000-0005-0000-0000-000054B50000}"/>
    <cellStyle name="Porcentaje 14 2 3" xfId="46418" xr:uid="{00000000-0005-0000-0000-000055B50000}"/>
    <cellStyle name="Porcentaje 14 2 3 2" xfId="46419" xr:uid="{00000000-0005-0000-0000-000056B50000}"/>
    <cellStyle name="Porcentaje 14 2 4" xfId="46420" xr:uid="{00000000-0005-0000-0000-000057B50000}"/>
    <cellStyle name="Porcentaje 14 2 4 2" xfId="46421" xr:uid="{00000000-0005-0000-0000-000058B50000}"/>
    <cellStyle name="Porcentaje 14 2 5" xfId="46422" xr:uid="{00000000-0005-0000-0000-000059B50000}"/>
    <cellStyle name="Porcentaje 14 3" xfId="46423" xr:uid="{00000000-0005-0000-0000-00005AB50000}"/>
    <cellStyle name="Porcentaje 14 3 2" xfId="46424" xr:uid="{00000000-0005-0000-0000-00005BB50000}"/>
    <cellStyle name="Porcentaje 14 3 3" xfId="46425" xr:uid="{00000000-0005-0000-0000-00005CB50000}"/>
    <cellStyle name="Porcentaje 14 4" xfId="46426" xr:uid="{00000000-0005-0000-0000-00005DB50000}"/>
    <cellStyle name="Porcentaje 14 4 2" xfId="46427" xr:uid="{00000000-0005-0000-0000-00005EB50000}"/>
    <cellStyle name="Porcentaje 14 5" xfId="46428" xr:uid="{00000000-0005-0000-0000-00005FB50000}"/>
    <cellStyle name="Porcentaje 14 5 2" xfId="46429" xr:uid="{00000000-0005-0000-0000-000060B50000}"/>
    <cellStyle name="Porcentaje 14 6" xfId="46430" xr:uid="{00000000-0005-0000-0000-000061B50000}"/>
    <cellStyle name="Porcentaje 14 7" xfId="46431" xr:uid="{00000000-0005-0000-0000-000062B50000}"/>
    <cellStyle name="Porcentaje 15" xfId="46432" xr:uid="{00000000-0005-0000-0000-000063B50000}"/>
    <cellStyle name="Porcentaje 15 2" xfId="46433" xr:uid="{00000000-0005-0000-0000-000064B50000}"/>
    <cellStyle name="Porcentaje 15 2 2" xfId="46434" xr:uid="{00000000-0005-0000-0000-000065B50000}"/>
    <cellStyle name="Porcentaje 15 2 2 2" xfId="46435" xr:uid="{00000000-0005-0000-0000-000066B50000}"/>
    <cellStyle name="Porcentaje 15 2 2 3" xfId="46436" xr:uid="{00000000-0005-0000-0000-000067B50000}"/>
    <cellStyle name="Porcentaje 15 2 3" xfId="46437" xr:uid="{00000000-0005-0000-0000-000068B50000}"/>
    <cellStyle name="Porcentaje 15 2 3 2" xfId="46438" xr:uid="{00000000-0005-0000-0000-000069B50000}"/>
    <cellStyle name="Porcentaje 15 2 3 3" xfId="46439" xr:uid="{00000000-0005-0000-0000-00006AB50000}"/>
    <cellStyle name="Porcentaje 15 2 4" xfId="46440" xr:uid="{00000000-0005-0000-0000-00006BB50000}"/>
    <cellStyle name="Porcentaje 15 2 5" xfId="46441" xr:uid="{00000000-0005-0000-0000-00006CB50000}"/>
    <cellStyle name="Porcentaje 15 3" xfId="46442" xr:uid="{00000000-0005-0000-0000-00006DB50000}"/>
    <cellStyle name="Porcentaje 15 3 2" xfId="46443" xr:uid="{00000000-0005-0000-0000-00006EB50000}"/>
    <cellStyle name="Porcentaje 15 4" xfId="46444" xr:uid="{00000000-0005-0000-0000-00006FB50000}"/>
    <cellStyle name="Porcentaje 15 4 2" xfId="46445" xr:uid="{00000000-0005-0000-0000-000070B50000}"/>
    <cellStyle name="Porcentaje 15 5" xfId="46446" xr:uid="{00000000-0005-0000-0000-000071B50000}"/>
    <cellStyle name="Porcentaje 15 5 2" xfId="46447" xr:uid="{00000000-0005-0000-0000-000072B50000}"/>
    <cellStyle name="Porcentaje 15 5 3" xfId="46448" xr:uid="{00000000-0005-0000-0000-000073B50000}"/>
    <cellStyle name="Porcentaje 15 5 4" xfId="46449" xr:uid="{00000000-0005-0000-0000-000074B50000}"/>
    <cellStyle name="Porcentaje 15 6" xfId="46450" xr:uid="{00000000-0005-0000-0000-000075B50000}"/>
    <cellStyle name="Porcentaje 15 6 2" xfId="46451" xr:uid="{00000000-0005-0000-0000-000076B50000}"/>
    <cellStyle name="Porcentaje 16" xfId="46452" xr:uid="{00000000-0005-0000-0000-000077B50000}"/>
    <cellStyle name="Porcentaje 16 2" xfId="46453" xr:uid="{00000000-0005-0000-0000-000078B50000}"/>
    <cellStyle name="Porcentaje 16 2 2" xfId="46454" xr:uid="{00000000-0005-0000-0000-000079B50000}"/>
    <cellStyle name="Porcentaje 16 2 2 2" xfId="46455" xr:uid="{00000000-0005-0000-0000-00007AB50000}"/>
    <cellStyle name="Porcentaje 16 2 3" xfId="46456" xr:uid="{00000000-0005-0000-0000-00007BB50000}"/>
    <cellStyle name="Porcentaje 16 2 4" xfId="46457" xr:uid="{00000000-0005-0000-0000-00007CB50000}"/>
    <cellStyle name="Porcentaje 16 2 5" xfId="46458" xr:uid="{00000000-0005-0000-0000-00007DB50000}"/>
    <cellStyle name="Porcentaje 16 2 6" xfId="46459" xr:uid="{00000000-0005-0000-0000-00007EB50000}"/>
    <cellStyle name="Porcentaje 16 3" xfId="46460" xr:uid="{00000000-0005-0000-0000-00007FB50000}"/>
    <cellStyle name="Porcentaje 16 3 2" xfId="46461" xr:uid="{00000000-0005-0000-0000-000080B50000}"/>
    <cellStyle name="Porcentaje 16 4" xfId="46462" xr:uid="{00000000-0005-0000-0000-000081B50000}"/>
    <cellStyle name="Porcentaje 16 4 2" xfId="46463" xr:uid="{00000000-0005-0000-0000-000082B50000}"/>
    <cellStyle name="Porcentaje 16 5" xfId="46464" xr:uid="{00000000-0005-0000-0000-000083B50000}"/>
    <cellStyle name="Porcentaje 17" xfId="46465" xr:uid="{00000000-0005-0000-0000-000084B50000}"/>
    <cellStyle name="Porcentaje 17 2" xfId="46466" xr:uid="{00000000-0005-0000-0000-000085B50000}"/>
    <cellStyle name="Porcentaje 17 2 2" xfId="46467" xr:uid="{00000000-0005-0000-0000-000086B50000}"/>
    <cellStyle name="Porcentaje 17 2 2 2" xfId="46468" xr:uid="{00000000-0005-0000-0000-000087B50000}"/>
    <cellStyle name="Porcentaje 17 2 3" xfId="46469" xr:uid="{00000000-0005-0000-0000-000088B50000}"/>
    <cellStyle name="Porcentaje 17 2 4" xfId="46470" xr:uid="{00000000-0005-0000-0000-000089B50000}"/>
    <cellStyle name="Porcentaje 17 2 5" xfId="46471" xr:uid="{00000000-0005-0000-0000-00008AB50000}"/>
    <cellStyle name="Porcentaje 17 2 6" xfId="46472" xr:uid="{00000000-0005-0000-0000-00008BB50000}"/>
    <cellStyle name="Porcentaje 17 3" xfId="46473" xr:uid="{00000000-0005-0000-0000-00008CB50000}"/>
    <cellStyle name="Porcentaje 17 3 2" xfId="46474" xr:uid="{00000000-0005-0000-0000-00008DB50000}"/>
    <cellStyle name="Porcentaje 17 4" xfId="46475" xr:uid="{00000000-0005-0000-0000-00008EB50000}"/>
    <cellStyle name="Porcentaje 17 4 2" xfId="46476" xr:uid="{00000000-0005-0000-0000-00008FB50000}"/>
    <cellStyle name="Porcentaje 17 5" xfId="46477" xr:uid="{00000000-0005-0000-0000-000090B50000}"/>
    <cellStyle name="Porcentaje 18" xfId="46478" xr:uid="{00000000-0005-0000-0000-000091B50000}"/>
    <cellStyle name="Porcentaje 18 2" xfId="46479" xr:uid="{00000000-0005-0000-0000-000092B50000}"/>
    <cellStyle name="Porcentaje 18 2 2" xfId="46480" xr:uid="{00000000-0005-0000-0000-000093B50000}"/>
    <cellStyle name="Porcentaje 18 2 2 2" xfId="46481" xr:uid="{00000000-0005-0000-0000-000094B50000}"/>
    <cellStyle name="Porcentaje 18 2 3" xfId="46482" xr:uid="{00000000-0005-0000-0000-000095B50000}"/>
    <cellStyle name="Porcentaje 18 2 4" xfId="46483" xr:uid="{00000000-0005-0000-0000-000096B50000}"/>
    <cellStyle name="Porcentaje 18 2 5" xfId="46484" xr:uid="{00000000-0005-0000-0000-000097B50000}"/>
    <cellStyle name="Porcentaje 18 2 6" xfId="46485" xr:uid="{00000000-0005-0000-0000-000098B50000}"/>
    <cellStyle name="Porcentaje 18 3" xfId="46486" xr:uid="{00000000-0005-0000-0000-000099B50000}"/>
    <cellStyle name="Porcentaje 18 3 2" xfId="46487" xr:uid="{00000000-0005-0000-0000-00009AB50000}"/>
    <cellStyle name="Porcentaje 18 4" xfId="46488" xr:uid="{00000000-0005-0000-0000-00009BB50000}"/>
    <cellStyle name="Porcentaje 18 4 2" xfId="46489" xr:uid="{00000000-0005-0000-0000-00009CB50000}"/>
    <cellStyle name="Porcentaje 18 5" xfId="46490" xr:uid="{00000000-0005-0000-0000-00009DB50000}"/>
    <cellStyle name="Porcentaje 19" xfId="46491" xr:uid="{00000000-0005-0000-0000-00009EB50000}"/>
    <cellStyle name="Porcentaje 19 2" xfId="46492" xr:uid="{00000000-0005-0000-0000-00009FB50000}"/>
    <cellStyle name="Porcentaje 19 2 2" xfId="46493" xr:uid="{00000000-0005-0000-0000-0000A0B50000}"/>
    <cellStyle name="Porcentaje 19 2 2 2" xfId="46494" xr:uid="{00000000-0005-0000-0000-0000A1B50000}"/>
    <cellStyle name="Porcentaje 19 2 3" xfId="46495" xr:uid="{00000000-0005-0000-0000-0000A2B50000}"/>
    <cellStyle name="Porcentaje 19 2 4" xfId="46496" xr:uid="{00000000-0005-0000-0000-0000A3B50000}"/>
    <cellStyle name="Porcentaje 19 2 5" xfId="46497" xr:uid="{00000000-0005-0000-0000-0000A4B50000}"/>
    <cellStyle name="Porcentaje 19 2 6" xfId="46498" xr:uid="{00000000-0005-0000-0000-0000A5B50000}"/>
    <cellStyle name="Porcentaje 19 3" xfId="46499" xr:uid="{00000000-0005-0000-0000-0000A6B50000}"/>
    <cellStyle name="Porcentaje 19 3 2" xfId="46500" xr:uid="{00000000-0005-0000-0000-0000A7B50000}"/>
    <cellStyle name="Porcentaje 19 4" xfId="46501" xr:uid="{00000000-0005-0000-0000-0000A8B50000}"/>
    <cellStyle name="Porcentaje 19 4 2" xfId="46502" xr:uid="{00000000-0005-0000-0000-0000A9B50000}"/>
    <cellStyle name="Porcentaje 19 5" xfId="46503" xr:uid="{00000000-0005-0000-0000-0000AAB50000}"/>
    <cellStyle name="Porcentaje 2" xfId="46504" xr:uid="{00000000-0005-0000-0000-0000ABB50000}"/>
    <cellStyle name="Porcentaje 2 10" xfId="46505" xr:uid="{00000000-0005-0000-0000-0000ACB50000}"/>
    <cellStyle name="Porcentaje 2 10 2" xfId="46506" xr:uid="{00000000-0005-0000-0000-0000ADB50000}"/>
    <cellStyle name="Porcentaje 2 10 2 2" xfId="46507" xr:uid="{00000000-0005-0000-0000-0000AEB50000}"/>
    <cellStyle name="Porcentaje 2 10 2 2 2" xfId="46508" xr:uid="{00000000-0005-0000-0000-0000AFB50000}"/>
    <cellStyle name="Porcentaje 2 10 2 3" xfId="46509" xr:uid="{00000000-0005-0000-0000-0000B0B50000}"/>
    <cellStyle name="Porcentaje 2 10 2 3 2" xfId="46510" xr:uid="{00000000-0005-0000-0000-0000B1B50000}"/>
    <cellStyle name="Porcentaje 2 10 2 4" xfId="46511" xr:uid="{00000000-0005-0000-0000-0000B2B50000}"/>
    <cellStyle name="Porcentaje 2 10 2 5" xfId="46512" xr:uid="{00000000-0005-0000-0000-0000B3B50000}"/>
    <cellStyle name="Porcentaje 2 10 2 6" xfId="46513" xr:uid="{00000000-0005-0000-0000-0000B4B50000}"/>
    <cellStyle name="Porcentaje 2 10 3" xfId="46514" xr:uid="{00000000-0005-0000-0000-0000B5B50000}"/>
    <cellStyle name="Porcentaje 2 10 3 2" xfId="46515" xr:uid="{00000000-0005-0000-0000-0000B6B50000}"/>
    <cellStyle name="Porcentaje 2 10 4" xfId="46516" xr:uid="{00000000-0005-0000-0000-0000B7B50000}"/>
    <cellStyle name="Porcentaje 2 10 4 2" xfId="46517" xr:uid="{00000000-0005-0000-0000-0000B8B50000}"/>
    <cellStyle name="Porcentaje 2 10 5" xfId="46518" xr:uid="{00000000-0005-0000-0000-0000B9B50000}"/>
    <cellStyle name="Porcentaje 2 10 5 2" xfId="46519" xr:uid="{00000000-0005-0000-0000-0000BAB50000}"/>
    <cellStyle name="Porcentaje 2 10 6" xfId="46520" xr:uid="{00000000-0005-0000-0000-0000BBB50000}"/>
    <cellStyle name="Porcentaje 2 11" xfId="46521" xr:uid="{00000000-0005-0000-0000-0000BCB50000}"/>
    <cellStyle name="Porcentaje 2 11 2" xfId="46522" xr:uid="{00000000-0005-0000-0000-0000BDB50000}"/>
    <cellStyle name="Porcentaje 2 11 2 2" xfId="46523" xr:uid="{00000000-0005-0000-0000-0000BEB50000}"/>
    <cellStyle name="Porcentaje 2 11 2 2 2" xfId="46524" xr:uid="{00000000-0005-0000-0000-0000BFB50000}"/>
    <cellStyle name="Porcentaje 2 11 2 3" xfId="46525" xr:uid="{00000000-0005-0000-0000-0000C0B50000}"/>
    <cellStyle name="Porcentaje 2 11 2 4" xfId="46526" xr:uid="{00000000-0005-0000-0000-0000C1B50000}"/>
    <cellStyle name="Porcentaje 2 11 2 5" xfId="46527" xr:uid="{00000000-0005-0000-0000-0000C2B50000}"/>
    <cellStyle name="Porcentaje 2 11 2 6" xfId="46528" xr:uid="{00000000-0005-0000-0000-0000C3B50000}"/>
    <cellStyle name="Porcentaje 2 11 3" xfId="46529" xr:uid="{00000000-0005-0000-0000-0000C4B50000}"/>
    <cellStyle name="Porcentaje 2 11 3 2" xfId="46530" xr:uid="{00000000-0005-0000-0000-0000C5B50000}"/>
    <cellStyle name="Porcentaje 2 11 4" xfId="46531" xr:uid="{00000000-0005-0000-0000-0000C6B50000}"/>
    <cellStyle name="Porcentaje 2 11 4 2" xfId="46532" xr:uid="{00000000-0005-0000-0000-0000C7B50000}"/>
    <cellStyle name="Porcentaje 2 11 5" xfId="46533" xr:uid="{00000000-0005-0000-0000-0000C8B50000}"/>
    <cellStyle name="Porcentaje 2 12" xfId="46534" xr:uid="{00000000-0005-0000-0000-0000C9B50000}"/>
    <cellStyle name="Porcentaje 2 12 2" xfId="46535" xr:uid="{00000000-0005-0000-0000-0000CAB50000}"/>
    <cellStyle name="Porcentaje 2 12 2 2" xfId="46536" xr:uid="{00000000-0005-0000-0000-0000CBB50000}"/>
    <cellStyle name="Porcentaje 2 12 2 2 2" xfId="46537" xr:uid="{00000000-0005-0000-0000-0000CCB50000}"/>
    <cellStyle name="Porcentaje 2 12 2 3" xfId="46538" xr:uid="{00000000-0005-0000-0000-0000CDB50000}"/>
    <cellStyle name="Porcentaje 2 12 2 4" xfId="46539" xr:uid="{00000000-0005-0000-0000-0000CEB50000}"/>
    <cellStyle name="Porcentaje 2 12 2 5" xfId="46540" xr:uid="{00000000-0005-0000-0000-0000CFB50000}"/>
    <cellStyle name="Porcentaje 2 12 2 6" xfId="46541" xr:uid="{00000000-0005-0000-0000-0000D0B50000}"/>
    <cellStyle name="Porcentaje 2 12 3" xfId="46542" xr:uid="{00000000-0005-0000-0000-0000D1B50000}"/>
    <cellStyle name="Porcentaje 2 12 3 2" xfId="46543" xr:uid="{00000000-0005-0000-0000-0000D2B50000}"/>
    <cellStyle name="Porcentaje 2 12 4" xfId="46544" xr:uid="{00000000-0005-0000-0000-0000D3B50000}"/>
    <cellStyle name="Porcentaje 2 12 4 2" xfId="46545" xr:uid="{00000000-0005-0000-0000-0000D4B50000}"/>
    <cellStyle name="Porcentaje 2 12 5" xfId="46546" xr:uid="{00000000-0005-0000-0000-0000D5B50000}"/>
    <cellStyle name="Porcentaje 2 13" xfId="46547" xr:uid="{00000000-0005-0000-0000-0000D6B50000}"/>
    <cellStyle name="Porcentaje 2 13 2" xfId="46548" xr:uid="{00000000-0005-0000-0000-0000D7B50000}"/>
    <cellStyle name="Porcentaje 2 13 2 2" xfId="46549" xr:uid="{00000000-0005-0000-0000-0000D8B50000}"/>
    <cellStyle name="Porcentaje 2 13 2 2 2" xfId="46550" xr:uid="{00000000-0005-0000-0000-0000D9B50000}"/>
    <cellStyle name="Porcentaje 2 13 2 3" xfId="46551" xr:uid="{00000000-0005-0000-0000-0000DAB50000}"/>
    <cellStyle name="Porcentaje 2 13 2 4" xfId="46552" xr:uid="{00000000-0005-0000-0000-0000DBB50000}"/>
    <cellStyle name="Porcentaje 2 13 2 5" xfId="46553" xr:uid="{00000000-0005-0000-0000-0000DCB50000}"/>
    <cellStyle name="Porcentaje 2 13 2 6" xfId="46554" xr:uid="{00000000-0005-0000-0000-0000DDB50000}"/>
    <cellStyle name="Porcentaje 2 13 3" xfId="46555" xr:uid="{00000000-0005-0000-0000-0000DEB50000}"/>
    <cellStyle name="Porcentaje 2 13 3 2" xfId="46556" xr:uid="{00000000-0005-0000-0000-0000DFB50000}"/>
    <cellStyle name="Porcentaje 2 13 4" xfId="46557" xr:uid="{00000000-0005-0000-0000-0000E0B50000}"/>
    <cellStyle name="Porcentaje 2 13 4 2" xfId="46558" xr:uid="{00000000-0005-0000-0000-0000E1B50000}"/>
    <cellStyle name="Porcentaje 2 13 5" xfId="46559" xr:uid="{00000000-0005-0000-0000-0000E2B50000}"/>
    <cellStyle name="Porcentaje 2 14" xfId="46560" xr:uid="{00000000-0005-0000-0000-0000E3B50000}"/>
    <cellStyle name="Porcentaje 2 14 2" xfId="46561" xr:uid="{00000000-0005-0000-0000-0000E4B50000}"/>
    <cellStyle name="Porcentaje 2 14 2 2" xfId="46562" xr:uid="{00000000-0005-0000-0000-0000E5B50000}"/>
    <cellStyle name="Porcentaje 2 14 2 2 2" xfId="46563" xr:uid="{00000000-0005-0000-0000-0000E6B50000}"/>
    <cellStyle name="Porcentaje 2 14 2 3" xfId="46564" xr:uid="{00000000-0005-0000-0000-0000E7B50000}"/>
    <cellStyle name="Porcentaje 2 14 2 4" xfId="46565" xr:uid="{00000000-0005-0000-0000-0000E8B50000}"/>
    <cellStyle name="Porcentaje 2 14 2 5" xfId="46566" xr:uid="{00000000-0005-0000-0000-0000E9B50000}"/>
    <cellStyle name="Porcentaje 2 14 2 6" xfId="46567" xr:uid="{00000000-0005-0000-0000-0000EAB50000}"/>
    <cellStyle name="Porcentaje 2 14 3" xfId="46568" xr:uid="{00000000-0005-0000-0000-0000EBB50000}"/>
    <cellStyle name="Porcentaje 2 14 3 2" xfId="46569" xr:uid="{00000000-0005-0000-0000-0000ECB50000}"/>
    <cellStyle name="Porcentaje 2 14 4" xfId="46570" xr:uid="{00000000-0005-0000-0000-0000EDB50000}"/>
    <cellStyle name="Porcentaje 2 14 4 2" xfId="46571" xr:uid="{00000000-0005-0000-0000-0000EEB50000}"/>
    <cellStyle name="Porcentaje 2 14 5" xfId="46572" xr:uid="{00000000-0005-0000-0000-0000EFB50000}"/>
    <cellStyle name="Porcentaje 2 15" xfId="46573" xr:uid="{00000000-0005-0000-0000-0000F0B50000}"/>
    <cellStyle name="Porcentaje 2 15 2" xfId="46574" xr:uid="{00000000-0005-0000-0000-0000F1B50000}"/>
    <cellStyle name="Porcentaje 2 15 2 2" xfId="46575" xr:uid="{00000000-0005-0000-0000-0000F2B50000}"/>
    <cellStyle name="Porcentaje 2 15 2 2 2" xfId="46576" xr:uid="{00000000-0005-0000-0000-0000F3B50000}"/>
    <cellStyle name="Porcentaje 2 15 2 3" xfId="46577" xr:uid="{00000000-0005-0000-0000-0000F4B50000}"/>
    <cellStyle name="Porcentaje 2 15 2 4" xfId="46578" xr:uid="{00000000-0005-0000-0000-0000F5B50000}"/>
    <cellStyle name="Porcentaje 2 15 2 5" xfId="46579" xr:uid="{00000000-0005-0000-0000-0000F6B50000}"/>
    <cellStyle name="Porcentaje 2 15 2 6" xfId="46580" xr:uid="{00000000-0005-0000-0000-0000F7B50000}"/>
    <cellStyle name="Porcentaje 2 15 3" xfId="46581" xr:uid="{00000000-0005-0000-0000-0000F8B50000}"/>
    <cellStyle name="Porcentaje 2 15 3 2" xfId="46582" xr:uid="{00000000-0005-0000-0000-0000F9B50000}"/>
    <cellStyle name="Porcentaje 2 15 4" xfId="46583" xr:uid="{00000000-0005-0000-0000-0000FAB50000}"/>
    <cellStyle name="Porcentaje 2 15 4 2" xfId="46584" xr:uid="{00000000-0005-0000-0000-0000FBB50000}"/>
    <cellStyle name="Porcentaje 2 15 5" xfId="46585" xr:uid="{00000000-0005-0000-0000-0000FCB50000}"/>
    <cellStyle name="Porcentaje 2 16" xfId="46586" xr:uid="{00000000-0005-0000-0000-0000FDB50000}"/>
    <cellStyle name="Porcentaje 2 16 2" xfId="46587" xr:uid="{00000000-0005-0000-0000-0000FEB50000}"/>
    <cellStyle name="Porcentaje 2 16 2 2" xfId="46588" xr:uid="{00000000-0005-0000-0000-0000FFB50000}"/>
    <cellStyle name="Porcentaje 2 16 2 2 2" xfId="46589" xr:uid="{00000000-0005-0000-0000-000000B60000}"/>
    <cellStyle name="Porcentaje 2 16 2 3" xfId="46590" xr:uid="{00000000-0005-0000-0000-000001B60000}"/>
    <cellStyle name="Porcentaje 2 16 2 4" xfId="46591" xr:uid="{00000000-0005-0000-0000-000002B60000}"/>
    <cellStyle name="Porcentaje 2 16 2 5" xfId="46592" xr:uid="{00000000-0005-0000-0000-000003B60000}"/>
    <cellStyle name="Porcentaje 2 16 2 6" xfId="46593" xr:uid="{00000000-0005-0000-0000-000004B60000}"/>
    <cellStyle name="Porcentaje 2 16 3" xfId="46594" xr:uid="{00000000-0005-0000-0000-000005B60000}"/>
    <cellStyle name="Porcentaje 2 16 3 2" xfId="46595" xr:uid="{00000000-0005-0000-0000-000006B60000}"/>
    <cellStyle name="Porcentaje 2 16 4" xfId="46596" xr:uid="{00000000-0005-0000-0000-000007B60000}"/>
    <cellStyle name="Porcentaje 2 16 4 2" xfId="46597" xr:uid="{00000000-0005-0000-0000-000008B60000}"/>
    <cellStyle name="Porcentaje 2 16 5" xfId="46598" xr:uid="{00000000-0005-0000-0000-000009B60000}"/>
    <cellStyle name="Porcentaje 2 17" xfId="46599" xr:uid="{00000000-0005-0000-0000-00000AB60000}"/>
    <cellStyle name="Porcentaje 2 17 2" xfId="46600" xr:uid="{00000000-0005-0000-0000-00000BB60000}"/>
    <cellStyle name="Porcentaje 2 17 2 2" xfId="46601" xr:uid="{00000000-0005-0000-0000-00000CB60000}"/>
    <cellStyle name="Porcentaje 2 17 2 2 2" xfId="46602" xr:uid="{00000000-0005-0000-0000-00000DB60000}"/>
    <cellStyle name="Porcentaje 2 17 2 3" xfId="46603" xr:uid="{00000000-0005-0000-0000-00000EB60000}"/>
    <cellStyle name="Porcentaje 2 17 2 4" xfId="46604" xr:uid="{00000000-0005-0000-0000-00000FB60000}"/>
    <cellStyle name="Porcentaje 2 17 2 5" xfId="46605" xr:uid="{00000000-0005-0000-0000-000010B60000}"/>
    <cellStyle name="Porcentaje 2 17 2 6" xfId="46606" xr:uid="{00000000-0005-0000-0000-000011B60000}"/>
    <cellStyle name="Porcentaje 2 17 3" xfId="46607" xr:uid="{00000000-0005-0000-0000-000012B60000}"/>
    <cellStyle name="Porcentaje 2 17 3 2" xfId="46608" xr:uid="{00000000-0005-0000-0000-000013B60000}"/>
    <cellStyle name="Porcentaje 2 17 4" xfId="46609" xr:uid="{00000000-0005-0000-0000-000014B60000}"/>
    <cellStyle name="Porcentaje 2 17 4 2" xfId="46610" xr:uid="{00000000-0005-0000-0000-000015B60000}"/>
    <cellStyle name="Porcentaje 2 17 5" xfId="46611" xr:uid="{00000000-0005-0000-0000-000016B60000}"/>
    <cellStyle name="Porcentaje 2 18" xfId="46612" xr:uid="{00000000-0005-0000-0000-000017B60000}"/>
    <cellStyle name="Porcentaje 2 18 2" xfId="46613" xr:uid="{00000000-0005-0000-0000-000018B60000}"/>
    <cellStyle name="Porcentaje 2 18 2 2" xfId="46614" xr:uid="{00000000-0005-0000-0000-000019B60000}"/>
    <cellStyle name="Porcentaje 2 18 2 2 2" xfId="46615" xr:uid="{00000000-0005-0000-0000-00001AB60000}"/>
    <cellStyle name="Porcentaje 2 18 2 3" xfId="46616" xr:uid="{00000000-0005-0000-0000-00001BB60000}"/>
    <cellStyle name="Porcentaje 2 18 2 4" xfId="46617" xr:uid="{00000000-0005-0000-0000-00001CB60000}"/>
    <cellStyle name="Porcentaje 2 18 2 5" xfId="46618" xr:uid="{00000000-0005-0000-0000-00001DB60000}"/>
    <cellStyle name="Porcentaje 2 18 2 6" xfId="46619" xr:uid="{00000000-0005-0000-0000-00001EB60000}"/>
    <cellStyle name="Porcentaje 2 18 3" xfId="46620" xr:uid="{00000000-0005-0000-0000-00001FB60000}"/>
    <cellStyle name="Porcentaje 2 18 3 2" xfId="46621" xr:uid="{00000000-0005-0000-0000-000020B60000}"/>
    <cellStyle name="Porcentaje 2 18 4" xfId="46622" xr:uid="{00000000-0005-0000-0000-000021B60000}"/>
    <cellStyle name="Porcentaje 2 18 4 2" xfId="46623" xr:uid="{00000000-0005-0000-0000-000022B60000}"/>
    <cellStyle name="Porcentaje 2 18 5" xfId="46624" xr:uid="{00000000-0005-0000-0000-000023B60000}"/>
    <cellStyle name="Porcentaje 2 19" xfId="46625" xr:uid="{00000000-0005-0000-0000-000024B60000}"/>
    <cellStyle name="Porcentaje 2 19 2" xfId="46626" xr:uid="{00000000-0005-0000-0000-000025B60000}"/>
    <cellStyle name="Porcentaje 2 19 2 2" xfId="46627" xr:uid="{00000000-0005-0000-0000-000026B60000}"/>
    <cellStyle name="Porcentaje 2 19 2 2 2" xfId="46628" xr:uid="{00000000-0005-0000-0000-000027B60000}"/>
    <cellStyle name="Porcentaje 2 19 2 3" xfId="46629" xr:uid="{00000000-0005-0000-0000-000028B60000}"/>
    <cellStyle name="Porcentaje 2 19 2 4" xfId="46630" xr:uid="{00000000-0005-0000-0000-000029B60000}"/>
    <cellStyle name="Porcentaje 2 19 2 5" xfId="46631" xr:uid="{00000000-0005-0000-0000-00002AB60000}"/>
    <cellStyle name="Porcentaje 2 19 2 6" xfId="46632" xr:uid="{00000000-0005-0000-0000-00002BB60000}"/>
    <cellStyle name="Porcentaje 2 19 3" xfId="46633" xr:uid="{00000000-0005-0000-0000-00002CB60000}"/>
    <cellStyle name="Porcentaje 2 19 3 2" xfId="46634" xr:uid="{00000000-0005-0000-0000-00002DB60000}"/>
    <cellStyle name="Porcentaje 2 19 4" xfId="46635" xr:uid="{00000000-0005-0000-0000-00002EB60000}"/>
    <cellStyle name="Porcentaje 2 19 4 2" xfId="46636" xr:uid="{00000000-0005-0000-0000-00002FB60000}"/>
    <cellStyle name="Porcentaje 2 19 5" xfId="46637" xr:uid="{00000000-0005-0000-0000-000030B60000}"/>
    <cellStyle name="Porcentaje 2 2" xfId="46638" xr:uid="{00000000-0005-0000-0000-000031B60000}"/>
    <cellStyle name="Porcentaje 2 2 10" xfId="46639" xr:uid="{00000000-0005-0000-0000-000032B60000}"/>
    <cellStyle name="Porcentaje 2 2 10 2" xfId="46640" xr:uid="{00000000-0005-0000-0000-000033B60000}"/>
    <cellStyle name="Porcentaje 2 2 10 2 2" xfId="46641" xr:uid="{00000000-0005-0000-0000-000034B60000}"/>
    <cellStyle name="Porcentaje 2 2 10 2 2 2" xfId="46642" xr:uid="{00000000-0005-0000-0000-000035B60000}"/>
    <cellStyle name="Porcentaje 2 2 10 2 3" xfId="46643" xr:uid="{00000000-0005-0000-0000-000036B60000}"/>
    <cellStyle name="Porcentaje 2 2 10 2 4" xfId="46644" xr:uid="{00000000-0005-0000-0000-000037B60000}"/>
    <cellStyle name="Porcentaje 2 2 10 2 5" xfId="46645" xr:uid="{00000000-0005-0000-0000-000038B60000}"/>
    <cellStyle name="Porcentaje 2 2 10 2 6" xfId="46646" xr:uid="{00000000-0005-0000-0000-000039B60000}"/>
    <cellStyle name="Porcentaje 2 2 10 3" xfId="46647" xr:uid="{00000000-0005-0000-0000-00003AB60000}"/>
    <cellStyle name="Porcentaje 2 2 10 3 2" xfId="46648" xr:uid="{00000000-0005-0000-0000-00003BB60000}"/>
    <cellStyle name="Porcentaje 2 2 10 4" xfId="46649" xr:uid="{00000000-0005-0000-0000-00003CB60000}"/>
    <cellStyle name="Porcentaje 2 2 10 4 2" xfId="46650" xr:uid="{00000000-0005-0000-0000-00003DB60000}"/>
    <cellStyle name="Porcentaje 2 2 10 4 3" xfId="46651" xr:uid="{00000000-0005-0000-0000-00003EB60000}"/>
    <cellStyle name="Porcentaje 2 2 10 4 4" xfId="46652" xr:uid="{00000000-0005-0000-0000-00003FB60000}"/>
    <cellStyle name="Porcentaje 2 2 10 5" xfId="46653" xr:uid="{00000000-0005-0000-0000-000040B60000}"/>
    <cellStyle name="Porcentaje 2 2 10 5 2" xfId="46654" xr:uid="{00000000-0005-0000-0000-000041B60000}"/>
    <cellStyle name="Porcentaje 2 2 11" xfId="46655" xr:uid="{00000000-0005-0000-0000-000042B60000}"/>
    <cellStyle name="Porcentaje 2 2 11 2" xfId="46656" xr:uid="{00000000-0005-0000-0000-000043B60000}"/>
    <cellStyle name="Porcentaje 2 2 11 2 2" xfId="46657" xr:uid="{00000000-0005-0000-0000-000044B60000}"/>
    <cellStyle name="Porcentaje 2 2 11 2 2 2" xfId="46658" xr:uid="{00000000-0005-0000-0000-000045B60000}"/>
    <cellStyle name="Porcentaje 2 2 11 2 3" xfId="46659" xr:uid="{00000000-0005-0000-0000-000046B60000}"/>
    <cellStyle name="Porcentaje 2 2 11 2 4" xfId="46660" xr:uid="{00000000-0005-0000-0000-000047B60000}"/>
    <cellStyle name="Porcentaje 2 2 11 2 5" xfId="46661" xr:uid="{00000000-0005-0000-0000-000048B60000}"/>
    <cellStyle name="Porcentaje 2 2 11 2 6" xfId="46662" xr:uid="{00000000-0005-0000-0000-000049B60000}"/>
    <cellStyle name="Porcentaje 2 2 11 3" xfId="46663" xr:uid="{00000000-0005-0000-0000-00004AB60000}"/>
    <cellStyle name="Porcentaje 2 2 11 3 2" xfId="46664" xr:uid="{00000000-0005-0000-0000-00004BB60000}"/>
    <cellStyle name="Porcentaje 2 2 11 4" xfId="46665" xr:uid="{00000000-0005-0000-0000-00004CB60000}"/>
    <cellStyle name="Porcentaje 2 2 11 4 2" xfId="46666" xr:uid="{00000000-0005-0000-0000-00004DB60000}"/>
    <cellStyle name="Porcentaje 2 2 11 5" xfId="46667" xr:uid="{00000000-0005-0000-0000-00004EB60000}"/>
    <cellStyle name="Porcentaje 2 2 12" xfId="46668" xr:uid="{00000000-0005-0000-0000-00004FB60000}"/>
    <cellStyle name="Porcentaje 2 2 12 2" xfId="46669" xr:uid="{00000000-0005-0000-0000-000050B60000}"/>
    <cellStyle name="Porcentaje 2 2 12 2 2" xfId="46670" xr:uid="{00000000-0005-0000-0000-000051B60000}"/>
    <cellStyle name="Porcentaje 2 2 12 2 2 2" xfId="46671" xr:uid="{00000000-0005-0000-0000-000052B60000}"/>
    <cellStyle name="Porcentaje 2 2 12 2 3" xfId="46672" xr:uid="{00000000-0005-0000-0000-000053B60000}"/>
    <cellStyle name="Porcentaje 2 2 12 2 4" xfId="46673" xr:uid="{00000000-0005-0000-0000-000054B60000}"/>
    <cellStyle name="Porcentaje 2 2 12 2 5" xfId="46674" xr:uid="{00000000-0005-0000-0000-000055B60000}"/>
    <cellStyle name="Porcentaje 2 2 12 2 6" xfId="46675" xr:uid="{00000000-0005-0000-0000-000056B60000}"/>
    <cellStyle name="Porcentaje 2 2 12 3" xfId="46676" xr:uid="{00000000-0005-0000-0000-000057B60000}"/>
    <cellStyle name="Porcentaje 2 2 12 3 2" xfId="46677" xr:uid="{00000000-0005-0000-0000-000058B60000}"/>
    <cellStyle name="Porcentaje 2 2 12 4" xfId="46678" xr:uid="{00000000-0005-0000-0000-000059B60000}"/>
    <cellStyle name="Porcentaje 2 2 12 4 2" xfId="46679" xr:uid="{00000000-0005-0000-0000-00005AB60000}"/>
    <cellStyle name="Porcentaje 2 2 12 5" xfId="46680" xr:uid="{00000000-0005-0000-0000-00005BB60000}"/>
    <cellStyle name="Porcentaje 2 2 13" xfId="46681" xr:uid="{00000000-0005-0000-0000-00005CB60000}"/>
    <cellStyle name="Porcentaje 2 2 13 2" xfId="46682" xr:uid="{00000000-0005-0000-0000-00005DB60000}"/>
    <cellStyle name="Porcentaje 2 2 13 2 2" xfId="46683" xr:uid="{00000000-0005-0000-0000-00005EB60000}"/>
    <cellStyle name="Porcentaje 2 2 13 2 2 2" xfId="46684" xr:uid="{00000000-0005-0000-0000-00005FB60000}"/>
    <cellStyle name="Porcentaje 2 2 13 2 3" xfId="46685" xr:uid="{00000000-0005-0000-0000-000060B60000}"/>
    <cellStyle name="Porcentaje 2 2 13 2 4" xfId="46686" xr:uid="{00000000-0005-0000-0000-000061B60000}"/>
    <cellStyle name="Porcentaje 2 2 13 2 5" xfId="46687" xr:uid="{00000000-0005-0000-0000-000062B60000}"/>
    <cellStyle name="Porcentaje 2 2 13 2 6" xfId="46688" xr:uid="{00000000-0005-0000-0000-000063B60000}"/>
    <cellStyle name="Porcentaje 2 2 13 3" xfId="46689" xr:uid="{00000000-0005-0000-0000-000064B60000}"/>
    <cellStyle name="Porcentaje 2 2 13 3 2" xfId="46690" xr:uid="{00000000-0005-0000-0000-000065B60000}"/>
    <cellStyle name="Porcentaje 2 2 13 4" xfId="46691" xr:uid="{00000000-0005-0000-0000-000066B60000}"/>
    <cellStyle name="Porcentaje 2 2 13 4 2" xfId="46692" xr:uid="{00000000-0005-0000-0000-000067B60000}"/>
    <cellStyle name="Porcentaje 2 2 13 5" xfId="46693" xr:uid="{00000000-0005-0000-0000-000068B60000}"/>
    <cellStyle name="Porcentaje 2 2 14" xfId="46694" xr:uid="{00000000-0005-0000-0000-000069B60000}"/>
    <cellStyle name="Porcentaje 2 2 14 2" xfId="46695" xr:uid="{00000000-0005-0000-0000-00006AB60000}"/>
    <cellStyle name="Porcentaje 2 2 14 2 2" xfId="46696" xr:uid="{00000000-0005-0000-0000-00006BB60000}"/>
    <cellStyle name="Porcentaje 2 2 14 2 2 2" xfId="46697" xr:uid="{00000000-0005-0000-0000-00006CB60000}"/>
    <cellStyle name="Porcentaje 2 2 14 2 3" xfId="46698" xr:uid="{00000000-0005-0000-0000-00006DB60000}"/>
    <cellStyle name="Porcentaje 2 2 14 2 4" xfId="46699" xr:uid="{00000000-0005-0000-0000-00006EB60000}"/>
    <cellStyle name="Porcentaje 2 2 14 2 5" xfId="46700" xr:uid="{00000000-0005-0000-0000-00006FB60000}"/>
    <cellStyle name="Porcentaje 2 2 14 2 6" xfId="46701" xr:uid="{00000000-0005-0000-0000-000070B60000}"/>
    <cellStyle name="Porcentaje 2 2 14 3" xfId="46702" xr:uid="{00000000-0005-0000-0000-000071B60000}"/>
    <cellStyle name="Porcentaje 2 2 14 3 2" xfId="46703" xr:uid="{00000000-0005-0000-0000-000072B60000}"/>
    <cellStyle name="Porcentaje 2 2 14 4" xfId="46704" xr:uid="{00000000-0005-0000-0000-000073B60000}"/>
    <cellStyle name="Porcentaje 2 2 14 4 2" xfId="46705" xr:uid="{00000000-0005-0000-0000-000074B60000}"/>
    <cellStyle name="Porcentaje 2 2 14 5" xfId="46706" xr:uid="{00000000-0005-0000-0000-000075B60000}"/>
    <cellStyle name="Porcentaje 2 2 15" xfId="46707" xr:uid="{00000000-0005-0000-0000-000076B60000}"/>
    <cellStyle name="Porcentaje 2 2 15 2" xfId="46708" xr:uid="{00000000-0005-0000-0000-000077B60000}"/>
    <cellStyle name="Porcentaje 2 2 15 2 2" xfId="46709" xr:uid="{00000000-0005-0000-0000-000078B60000}"/>
    <cellStyle name="Porcentaje 2 2 15 2 2 2" xfId="46710" xr:uid="{00000000-0005-0000-0000-000079B60000}"/>
    <cellStyle name="Porcentaje 2 2 15 2 3" xfId="46711" xr:uid="{00000000-0005-0000-0000-00007AB60000}"/>
    <cellStyle name="Porcentaje 2 2 15 2 4" xfId="46712" xr:uid="{00000000-0005-0000-0000-00007BB60000}"/>
    <cellStyle name="Porcentaje 2 2 15 2 5" xfId="46713" xr:uid="{00000000-0005-0000-0000-00007CB60000}"/>
    <cellStyle name="Porcentaje 2 2 15 2 6" xfId="46714" xr:uid="{00000000-0005-0000-0000-00007DB60000}"/>
    <cellStyle name="Porcentaje 2 2 15 3" xfId="46715" xr:uid="{00000000-0005-0000-0000-00007EB60000}"/>
    <cellStyle name="Porcentaje 2 2 15 3 2" xfId="46716" xr:uid="{00000000-0005-0000-0000-00007FB60000}"/>
    <cellStyle name="Porcentaje 2 2 15 4" xfId="46717" xr:uid="{00000000-0005-0000-0000-000080B60000}"/>
    <cellStyle name="Porcentaje 2 2 15 4 2" xfId="46718" xr:uid="{00000000-0005-0000-0000-000081B60000}"/>
    <cellStyle name="Porcentaje 2 2 15 5" xfId="46719" xr:uid="{00000000-0005-0000-0000-000082B60000}"/>
    <cellStyle name="Porcentaje 2 2 16" xfId="46720" xr:uid="{00000000-0005-0000-0000-000083B60000}"/>
    <cellStyle name="Porcentaje 2 2 16 2" xfId="46721" xr:uid="{00000000-0005-0000-0000-000084B60000}"/>
    <cellStyle name="Porcentaje 2 2 16 2 2" xfId="46722" xr:uid="{00000000-0005-0000-0000-000085B60000}"/>
    <cellStyle name="Porcentaje 2 2 16 2 2 2" xfId="46723" xr:uid="{00000000-0005-0000-0000-000086B60000}"/>
    <cellStyle name="Porcentaje 2 2 16 2 3" xfId="46724" xr:uid="{00000000-0005-0000-0000-000087B60000}"/>
    <cellStyle name="Porcentaje 2 2 16 2 4" xfId="46725" xr:uid="{00000000-0005-0000-0000-000088B60000}"/>
    <cellStyle name="Porcentaje 2 2 16 2 5" xfId="46726" xr:uid="{00000000-0005-0000-0000-000089B60000}"/>
    <cellStyle name="Porcentaje 2 2 16 2 6" xfId="46727" xr:uid="{00000000-0005-0000-0000-00008AB60000}"/>
    <cellStyle name="Porcentaje 2 2 16 3" xfId="46728" xr:uid="{00000000-0005-0000-0000-00008BB60000}"/>
    <cellStyle name="Porcentaje 2 2 16 3 2" xfId="46729" xr:uid="{00000000-0005-0000-0000-00008CB60000}"/>
    <cellStyle name="Porcentaje 2 2 16 4" xfId="46730" xr:uid="{00000000-0005-0000-0000-00008DB60000}"/>
    <cellStyle name="Porcentaje 2 2 16 4 2" xfId="46731" xr:uid="{00000000-0005-0000-0000-00008EB60000}"/>
    <cellStyle name="Porcentaje 2 2 16 5" xfId="46732" xr:uid="{00000000-0005-0000-0000-00008FB60000}"/>
    <cellStyle name="Porcentaje 2 2 17" xfId="46733" xr:uid="{00000000-0005-0000-0000-000090B60000}"/>
    <cellStyle name="Porcentaje 2 2 17 2" xfId="46734" xr:uid="{00000000-0005-0000-0000-000091B60000}"/>
    <cellStyle name="Porcentaje 2 2 17 2 2" xfId="46735" xr:uid="{00000000-0005-0000-0000-000092B60000}"/>
    <cellStyle name="Porcentaje 2 2 17 2 2 2" xfId="46736" xr:uid="{00000000-0005-0000-0000-000093B60000}"/>
    <cellStyle name="Porcentaje 2 2 17 2 3" xfId="46737" xr:uid="{00000000-0005-0000-0000-000094B60000}"/>
    <cellStyle name="Porcentaje 2 2 17 2 4" xfId="46738" xr:uid="{00000000-0005-0000-0000-000095B60000}"/>
    <cellStyle name="Porcentaje 2 2 17 2 5" xfId="46739" xr:uid="{00000000-0005-0000-0000-000096B60000}"/>
    <cellStyle name="Porcentaje 2 2 17 2 6" xfId="46740" xr:uid="{00000000-0005-0000-0000-000097B60000}"/>
    <cellStyle name="Porcentaje 2 2 17 3" xfId="46741" xr:uid="{00000000-0005-0000-0000-000098B60000}"/>
    <cellStyle name="Porcentaje 2 2 17 3 2" xfId="46742" xr:uid="{00000000-0005-0000-0000-000099B60000}"/>
    <cellStyle name="Porcentaje 2 2 17 4" xfId="46743" xr:uid="{00000000-0005-0000-0000-00009AB60000}"/>
    <cellStyle name="Porcentaje 2 2 17 4 2" xfId="46744" xr:uid="{00000000-0005-0000-0000-00009BB60000}"/>
    <cellStyle name="Porcentaje 2 2 17 5" xfId="46745" xr:uid="{00000000-0005-0000-0000-00009CB60000}"/>
    <cellStyle name="Porcentaje 2 2 18" xfId="46746" xr:uid="{00000000-0005-0000-0000-00009DB60000}"/>
    <cellStyle name="Porcentaje 2 2 18 2" xfId="46747" xr:uid="{00000000-0005-0000-0000-00009EB60000}"/>
    <cellStyle name="Porcentaje 2 2 18 2 2" xfId="46748" xr:uid="{00000000-0005-0000-0000-00009FB60000}"/>
    <cellStyle name="Porcentaje 2 2 18 2 2 2" xfId="46749" xr:uid="{00000000-0005-0000-0000-0000A0B60000}"/>
    <cellStyle name="Porcentaje 2 2 18 2 3" xfId="46750" xr:uid="{00000000-0005-0000-0000-0000A1B60000}"/>
    <cellStyle name="Porcentaje 2 2 18 2 4" xfId="46751" xr:uid="{00000000-0005-0000-0000-0000A2B60000}"/>
    <cellStyle name="Porcentaje 2 2 18 2 5" xfId="46752" xr:uid="{00000000-0005-0000-0000-0000A3B60000}"/>
    <cellStyle name="Porcentaje 2 2 18 2 6" xfId="46753" xr:uid="{00000000-0005-0000-0000-0000A4B60000}"/>
    <cellStyle name="Porcentaje 2 2 18 3" xfId="46754" xr:uid="{00000000-0005-0000-0000-0000A5B60000}"/>
    <cellStyle name="Porcentaje 2 2 18 3 2" xfId="46755" xr:uid="{00000000-0005-0000-0000-0000A6B60000}"/>
    <cellStyle name="Porcentaje 2 2 18 4" xfId="46756" xr:uid="{00000000-0005-0000-0000-0000A7B60000}"/>
    <cellStyle name="Porcentaje 2 2 18 4 2" xfId="46757" xr:uid="{00000000-0005-0000-0000-0000A8B60000}"/>
    <cellStyle name="Porcentaje 2 2 18 5" xfId="46758" xr:uid="{00000000-0005-0000-0000-0000A9B60000}"/>
    <cellStyle name="Porcentaje 2 2 19" xfId="46759" xr:uid="{00000000-0005-0000-0000-0000AAB60000}"/>
    <cellStyle name="Porcentaje 2 2 19 2" xfId="46760" xr:uid="{00000000-0005-0000-0000-0000ABB60000}"/>
    <cellStyle name="Porcentaje 2 2 19 2 2" xfId="46761" xr:uid="{00000000-0005-0000-0000-0000ACB60000}"/>
    <cellStyle name="Porcentaje 2 2 19 2 2 2" xfId="46762" xr:uid="{00000000-0005-0000-0000-0000ADB60000}"/>
    <cellStyle name="Porcentaje 2 2 19 2 3" xfId="46763" xr:uid="{00000000-0005-0000-0000-0000AEB60000}"/>
    <cellStyle name="Porcentaje 2 2 19 2 4" xfId="46764" xr:uid="{00000000-0005-0000-0000-0000AFB60000}"/>
    <cellStyle name="Porcentaje 2 2 19 2 5" xfId="46765" xr:uid="{00000000-0005-0000-0000-0000B0B60000}"/>
    <cellStyle name="Porcentaje 2 2 19 2 6" xfId="46766" xr:uid="{00000000-0005-0000-0000-0000B1B60000}"/>
    <cellStyle name="Porcentaje 2 2 19 3" xfId="46767" xr:uid="{00000000-0005-0000-0000-0000B2B60000}"/>
    <cellStyle name="Porcentaje 2 2 19 3 2" xfId="46768" xr:uid="{00000000-0005-0000-0000-0000B3B60000}"/>
    <cellStyle name="Porcentaje 2 2 19 4" xfId="46769" xr:uid="{00000000-0005-0000-0000-0000B4B60000}"/>
    <cellStyle name="Porcentaje 2 2 19 4 2" xfId="46770" xr:uid="{00000000-0005-0000-0000-0000B5B60000}"/>
    <cellStyle name="Porcentaje 2 2 19 5" xfId="46771" xr:uid="{00000000-0005-0000-0000-0000B6B60000}"/>
    <cellStyle name="Porcentaje 2 2 2" xfId="46772" xr:uid="{00000000-0005-0000-0000-0000B7B60000}"/>
    <cellStyle name="Porcentaje 2 2 2 10" xfId="46773" xr:uid="{00000000-0005-0000-0000-0000B8B60000}"/>
    <cellStyle name="Porcentaje 2 2 2 10 2" xfId="46774" xr:uid="{00000000-0005-0000-0000-0000B9B60000}"/>
    <cellStyle name="Porcentaje 2 2 2 10 2 2" xfId="46775" xr:uid="{00000000-0005-0000-0000-0000BAB60000}"/>
    <cellStyle name="Porcentaje 2 2 2 10 2 2 2" xfId="46776" xr:uid="{00000000-0005-0000-0000-0000BBB60000}"/>
    <cellStyle name="Porcentaje 2 2 2 10 2 3" xfId="46777" xr:uid="{00000000-0005-0000-0000-0000BCB60000}"/>
    <cellStyle name="Porcentaje 2 2 2 10 2 4" xfId="46778" xr:uid="{00000000-0005-0000-0000-0000BDB60000}"/>
    <cellStyle name="Porcentaje 2 2 2 10 2 5" xfId="46779" xr:uid="{00000000-0005-0000-0000-0000BEB60000}"/>
    <cellStyle name="Porcentaje 2 2 2 10 2 6" xfId="46780" xr:uid="{00000000-0005-0000-0000-0000BFB60000}"/>
    <cellStyle name="Porcentaje 2 2 2 10 3" xfId="46781" xr:uid="{00000000-0005-0000-0000-0000C0B60000}"/>
    <cellStyle name="Porcentaje 2 2 2 10 3 2" xfId="46782" xr:uid="{00000000-0005-0000-0000-0000C1B60000}"/>
    <cellStyle name="Porcentaje 2 2 2 10 4" xfId="46783" xr:uid="{00000000-0005-0000-0000-0000C2B60000}"/>
    <cellStyle name="Porcentaje 2 2 2 10 4 2" xfId="46784" xr:uid="{00000000-0005-0000-0000-0000C3B60000}"/>
    <cellStyle name="Porcentaje 2 2 2 10 5" xfId="46785" xr:uid="{00000000-0005-0000-0000-0000C4B60000}"/>
    <cellStyle name="Porcentaje 2 2 2 11" xfId="46786" xr:uid="{00000000-0005-0000-0000-0000C5B60000}"/>
    <cellStyle name="Porcentaje 2 2 2 11 2" xfId="46787" xr:uid="{00000000-0005-0000-0000-0000C6B60000}"/>
    <cellStyle name="Porcentaje 2 2 2 11 2 2" xfId="46788" xr:uid="{00000000-0005-0000-0000-0000C7B60000}"/>
    <cellStyle name="Porcentaje 2 2 2 11 2 2 2" xfId="46789" xr:uid="{00000000-0005-0000-0000-0000C8B60000}"/>
    <cellStyle name="Porcentaje 2 2 2 11 2 3" xfId="46790" xr:uid="{00000000-0005-0000-0000-0000C9B60000}"/>
    <cellStyle name="Porcentaje 2 2 2 11 2 4" xfId="46791" xr:uid="{00000000-0005-0000-0000-0000CAB60000}"/>
    <cellStyle name="Porcentaje 2 2 2 11 2 5" xfId="46792" xr:uid="{00000000-0005-0000-0000-0000CBB60000}"/>
    <cellStyle name="Porcentaje 2 2 2 11 2 6" xfId="46793" xr:uid="{00000000-0005-0000-0000-0000CCB60000}"/>
    <cellStyle name="Porcentaje 2 2 2 11 3" xfId="46794" xr:uid="{00000000-0005-0000-0000-0000CDB60000}"/>
    <cellStyle name="Porcentaje 2 2 2 11 3 2" xfId="46795" xr:uid="{00000000-0005-0000-0000-0000CEB60000}"/>
    <cellStyle name="Porcentaje 2 2 2 11 4" xfId="46796" xr:uid="{00000000-0005-0000-0000-0000CFB60000}"/>
    <cellStyle name="Porcentaje 2 2 2 11 4 2" xfId="46797" xr:uid="{00000000-0005-0000-0000-0000D0B60000}"/>
    <cellStyle name="Porcentaje 2 2 2 11 5" xfId="46798" xr:uid="{00000000-0005-0000-0000-0000D1B60000}"/>
    <cellStyle name="Porcentaje 2 2 2 12" xfId="46799" xr:uid="{00000000-0005-0000-0000-0000D2B60000}"/>
    <cellStyle name="Porcentaje 2 2 2 12 2" xfId="46800" xr:uid="{00000000-0005-0000-0000-0000D3B60000}"/>
    <cellStyle name="Porcentaje 2 2 2 12 2 2" xfId="46801" xr:uid="{00000000-0005-0000-0000-0000D4B60000}"/>
    <cellStyle name="Porcentaje 2 2 2 12 2 2 2" xfId="46802" xr:uid="{00000000-0005-0000-0000-0000D5B60000}"/>
    <cellStyle name="Porcentaje 2 2 2 12 2 3" xfId="46803" xr:uid="{00000000-0005-0000-0000-0000D6B60000}"/>
    <cellStyle name="Porcentaje 2 2 2 12 2 4" xfId="46804" xr:uid="{00000000-0005-0000-0000-0000D7B60000}"/>
    <cellStyle name="Porcentaje 2 2 2 12 2 5" xfId="46805" xr:uid="{00000000-0005-0000-0000-0000D8B60000}"/>
    <cellStyle name="Porcentaje 2 2 2 12 2 6" xfId="46806" xr:uid="{00000000-0005-0000-0000-0000D9B60000}"/>
    <cellStyle name="Porcentaje 2 2 2 12 3" xfId="46807" xr:uid="{00000000-0005-0000-0000-0000DAB60000}"/>
    <cellStyle name="Porcentaje 2 2 2 12 3 2" xfId="46808" xr:uid="{00000000-0005-0000-0000-0000DBB60000}"/>
    <cellStyle name="Porcentaje 2 2 2 12 4" xfId="46809" xr:uid="{00000000-0005-0000-0000-0000DCB60000}"/>
    <cellStyle name="Porcentaje 2 2 2 12 4 2" xfId="46810" xr:uid="{00000000-0005-0000-0000-0000DDB60000}"/>
    <cellStyle name="Porcentaje 2 2 2 12 5" xfId="46811" xr:uid="{00000000-0005-0000-0000-0000DEB60000}"/>
    <cellStyle name="Porcentaje 2 2 2 13" xfId="46812" xr:uid="{00000000-0005-0000-0000-0000DFB60000}"/>
    <cellStyle name="Porcentaje 2 2 2 13 2" xfId="46813" xr:uid="{00000000-0005-0000-0000-0000E0B60000}"/>
    <cellStyle name="Porcentaje 2 2 2 13 2 2" xfId="46814" xr:uid="{00000000-0005-0000-0000-0000E1B60000}"/>
    <cellStyle name="Porcentaje 2 2 2 13 2 2 2" xfId="46815" xr:uid="{00000000-0005-0000-0000-0000E2B60000}"/>
    <cellStyle name="Porcentaje 2 2 2 13 2 3" xfId="46816" xr:uid="{00000000-0005-0000-0000-0000E3B60000}"/>
    <cellStyle name="Porcentaje 2 2 2 13 2 4" xfId="46817" xr:uid="{00000000-0005-0000-0000-0000E4B60000}"/>
    <cellStyle name="Porcentaje 2 2 2 13 2 5" xfId="46818" xr:uid="{00000000-0005-0000-0000-0000E5B60000}"/>
    <cellStyle name="Porcentaje 2 2 2 13 2 6" xfId="46819" xr:uid="{00000000-0005-0000-0000-0000E6B60000}"/>
    <cellStyle name="Porcentaje 2 2 2 13 3" xfId="46820" xr:uid="{00000000-0005-0000-0000-0000E7B60000}"/>
    <cellStyle name="Porcentaje 2 2 2 13 3 2" xfId="46821" xr:uid="{00000000-0005-0000-0000-0000E8B60000}"/>
    <cellStyle name="Porcentaje 2 2 2 13 4" xfId="46822" xr:uid="{00000000-0005-0000-0000-0000E9B60000}"/>
    <cellStyle name="Porcentaje 2 2 2 13 4 2" xfId="46823" xr:uid="{00000000-0005-0000-0000-0000EAB60000}"/>
    <cellStyle name="Porcentaje 2 2 2 13 5" xfId="46824" xr:uid="{00000000-0005-0000-0000-0000EBB60000}"/>
    <cellStyle name="Porcentaje 2 2 2 14" xfId="46825" xr:uid="{00000000-0005-0000-0000-0000ECB60000}"/>
    <cellStyle name="Porcentaje 2 2 2 14 2" xfId="46826" xr:uid="{00000000-0005-0000-0000-0000EDB60000}"/>
    <cellStyle name="Porcentaje 2 2 2 14 2 2" xfId="46827" xr:uid="{00000000-0005-0000-0000-0000EEB60000}"/>
    <cellStyle name="Porcentaje 2 2 2 14 2 2 2" xfId="46828" xr:uid="{00000000-0005-0000-0000-0000EFB60000}"/>
    <cellStyle name="Porcentaje 2 2 2 14 2 3" xfId="46829" xr:uid="{00000000-0005-0000-0000-0000F0B60000}"/>
    <cellStyle name="Porcentaje 2 2 2 14 2 4" xfId="46830" xr:uid="{00000000-0005-0000-0000-0000F1B60000}"/>
    <cellStyle name="Porcentaje 2 2 2 14 2 5" xfId="46831" xr:uid="{00000000-0005-0000-0000-0000F2B60000}"/>
    <cellStyle name="Porcentaje 2 2 2 14 2 6" xfId="46832" xr:uid="{00000000-0005-0000-0000-0000F3B60000}"/>
    <cellStyle name="Porcentaje 2 2 2 14 3" xfId="46833" xr:uid="{00000000-0005-0000-0000-0000F4B60000}"/>
    <cellStyle name="Porcentaje 2 2 2 14 3 2" xfId="46834" xr:uid="{00000000-0005-0000-0000-0000F5B60000}"/>
    <cellStyle name="Porcentaje 2 2 2 14 4" xfId="46835" xr:uid="{00000000-0005-0000-0000-0000F6B60000}"/>
    <cellStyle name="Porcentaje 2 2 2 14 4 2" xfId="46836" xr:uid="{00000000-0005-0000-0000-0000F7B60000}"/>
    <cellStyle name="Porcentaje 2 2 2 14 5" xfId="46837" xr:uid="{00000000-0005-0000-0000-0000F8B60000}"/>
    <cellStyle name="Porcentaje 2 2 2 15" xfId="46838" xr:uid="{00000000-0005-0000-0000-0000F9B60000}"/>
    <cellStyle name="Porcentaje 2 2 2 15 2" xfId="46839" xr:uid="{00000000-0005-0000-0000-0000FAB60000}"/>
    <cellStyle name="Porcentaje 2 2 2 15 2 2" xfId="46840" xr:uid="{00000000-0005-0000-0000-0000FBB60000}"/>
    <cellStyle name="Porcentaje 2 2 2 15 2 2 2" xfId="46841" xr:uid="{00000000-0005-0000-0000-0000FCB60000}"/>
    <cellStyle name="Porcentaje 2 2 2 15 2 3" xfId="46842" xr:uid="{00000000-0005-0000-0000-0000FDB60000}"/>
    <cellStyle name="Porcentaje 2 2 2 15 2 4" xfId="46843" xr:uid="{00000000-0005-0000-0000-0000FEB60000}"/>
    <cellStyle name="Porcentaje 2 2 2 15 2 5" xfId="46844" xr:uid="{00000000-0005-0000-0000-0000FFB60000}"/>
    <cellStyle name="Porcentaje 2 2 2 15 2 6" xfId="46845" xr:uid="{00000000-0005-0000-0000-000000B70000}"/>
    <cellStyle name="Porcentaje 2 2 2 15 3" xfId="46846" xr:uid="{00000000-0005-0000-0000-000001B70000}"/>
    <cellStyle name="Porcentaje 2 2 2 15 3 2" xfId="46847" xr:uid="{00000000-0005-0000-0000-000002B70000}"/>
    <cellStyle name="Porcentaje 2 2 2 15 4" xfId="46848" xr:uid="{00000000-0005-0000-0000-000003B70000}"/>
    <cellStyle name="Porcentaje 2 2 2 15 4 2" xfId="46849" xr:uid="{00000000-0005-0000-0000-000004B70000}"/>
    <cellStyle name="Porcentaje 2 2 2 15 5" xfId="46850" xr:uid="{00000000-0005-0000-0000-000005B70000}"/>
    <cellStyle name="Porcentaje 2 2 2 16" xfId="46851" xr:uid="{00000000-0005-0000-0000-000006B70000}"/>
    <cellStyle name="Porcentaje 2 2 2 16 2" xfId="46852" xr:uid="{00000000-0005-0000-0000-000007B70000}"/>
    <cellStyle name="Porcentaje 2 2 2 16 2 2" xfId="46853" xr:uid="{00000000-0005-0000-0000-000008B70000}"/>
    <cellStyle name="Porcentaje 2 2 2 16 2 2 2" xfId="46854" xr:uid="{00000000-0005-0000-0000-000009B70000}"/>
    <cellStyle name="Porcentaje 2 2 2 16 2 3" xfId="46855" xr:uid="{00000000-0005-0000-0000-00000AB70000}"/>
    <cellStyle name="Porcentaje 2 2 2 16 2 4" xfId="46856" xr:uid="{00000000-0005-0000-0000-00000BB70000}"/>
    <cellStyle name="Porcentaje 2 2 2 16 2 5" xfId="46857" xr:uid="{00000000-0005-0000-0000-00000CB70000}"/>
    <cellStyle name="Porcentaje 2 2 2 16 2 6" xfId="46858" xr:uid="{00000000-0005-0000-0000-00000DB70000}"/>
    <cellStyle name="Porcentaje 2 2 2 16 3" xfId="46859" xr:uid="{00000000-0005-0000-0000-00000EB70000}"/>
    <cellStyle name="Porcentaje 2 2 2 16 3 2" xfId="46860" xr:uid="{00000000-0005-0000-0000-00000FB70000}"/>
    <cellStyle name="Porcentaje 2 2 2 16 4" xfId="46861" xr:uid="{00000000-0005-0000-0000-000010B70000}"/>
    <cellStyle name="Porcentaje 2 2 2 16 4 2" xfId="46862" xr:uid="{00000000-0005-0000-0000-000011B70000}"/>
    <cellStyle name="Porcentaje 2 2 2 16 5" xfId="46863" xr:uid="{00000000-0005-0000-0000-000012B70000}"/>
    <cellStyle name="Porcentaje 2 2 2 17" xfId="46864" xr:uid="{00000000-0005-0000-0000-000013B70000}"/>
    <cellStyle name="Porcentaje 2 2 2 17 2" xfId="46865" xr:uid="{00000000-0005-0000-0000-000014B70000}"/>
    <cellStyle name="Porcentaje 2 2 2 17 2 2" xfId="46866" xr:uid="{00000000-0005-0000-0000-000015B70000}"/>
    <cellStyle name="Porcentaje 2 2 2 17 2 2 2" xfId="46867" xr:uid="{00000000-0005-0000-0000-000016B70000}"/>
    <cellStyle name="Porcentaje 2 2 2 17 2 3" xfId="46868" xr:uid="{00000000-0005-0000-0000-000017B70000}"/>
    <cellStyle name="Porcentaje 2 2 2 17 2 4" xfId="46869" xr:uid="{00000000-0005-0000-0000-000018B70000}"/>
    <cellStyle name="Porcentaje 2 2 2 17 2 5" xfId="46870" xr:uid="{00000000-0005-0000-0000-000019B70000}"/>
    <cellStyle name="Porcentaje 2 2 2 17 2 6" xfId="46871" xr:uid="{00000000-0005-0000-0000-00001AB70000}"/>
    <cellStyle name="Porcentaje 2 2 2 17 3" xfId="46872" xr:uid="{00000000-0005-0000-0000-00001BB70000}"/>
    <cellStyle name="Porcentaje 2 2 2 17 3 2" xfId="46873" xr:uid="{00000000-0005-0000-0000-00001CB70000}"/>
    <cellStyle name="Porcentaje 2 2 2 17 4" xfId="46874" xr:uid="{00000000-0005-0000-0000-00001DB70000}"/>
    <cellStyle name="Porcentaje 2 2 2 17 4 2" xfId="46875" xr:uid="{00000000-0005-0000-0000-00001EB70000}"/>
    <cellStyle name="Porcentaje 2 2 2 17 5" xfId="46876" xr:uid="{00000000-0005-0000-0000-00001FB70000}"/>
    <cellStyle name="Porcentaje 2 2 2 18" xfId="46877" xr:uid="{00000000-0005-0000-0000-000020B70000}"/>
    <cellStyle name="Porcentaje 2 2 2 18 2" xfId="46878" xr:uid="{00000000-0005-0000-0000-000021B70000}"/>
    <cellStyle name="Porcentaje 2 2 2 18 2 2" xfId="46879" xr:uid="{00000000-0005-0000-0000-000022B70000}"/>
    <cellStyle name="Porcentaje 2 2 2 18 2 2 2" xfId="46880" xr:uid="{00000000-0005-0000-0000-000023B70000}"/>
    <cellStyle name="Porcentaje 2 2 2 18 2 3" xfId="46881" xr:uid="{00000000-0005-0000-0000-000024B70000}"/>
    <cellStyle name="Porcentaje 2 2 2 18 2 4" xfId="46882" xr:uid="{00000000-0005-0000-0000-000025B70000}"/>
    <cellStyle name="Porcentaje 2 2 2 18 2 5" xfId="46883" xr:uid="{00000000-0005-0000-0000-000026B70000}"/>
    <cellStyle name="Porcentaje 2 2 2 18 2 6" xfId="46884" xr:uid="{00000000-0005-0000-0000-000027B70000}"/>
    <cellStyle name="Porcentaje 2 2 2 18 3" xfId="46885" xr:uid="{00000000-0005-0000-0000-000028B70000}"/>
    <cellStyle name="Porcentaje 2 2 2 18 3 2" xfId="46886" xr:uid="{00000000-0005-0000-0000-000029B70000}"/>
    <cellStyle name="Porcentaje 2 2 2 18 4" xfId="46887" xr:uid="{00000000-0005-0000-0000-00002AB70000}"/>
    <cellStyle name="Porcentaje 2 2 2 18 4 2" xfId="46888" xr:uid="{00000000-0005-0000-0000-00002BB70000}"/>
    <cellStyle name="Porcentaje 2 2 2 18 5" xfId="46889" xr:uid="{00000000-0005-0000-0000-00002CB70000}"/>
    <cellStyle name="Porcentaje 2 2 2 19" xfId="46890" xr:uid="{00000000-0005-0000-0000-00002DB70000}"/>
    <cellStyle name="Porcentaje 2 2 2 19 2" xfId="46891" xr:uid="{00000000-0005-0000-0000-00002EB70000}"/>
    <cellStyle name="Porcentaje 2 2 2 19 3" xfId="46892" xr:uid="{00000000-0005-0000-0000-00002FB70000}"/>
    <cellStyle name="Porcentaje 2 2 2 2" xfId="46893" xr:uid="{00000000-0005-0000-0000-000030B70000}"/>
    <cellStyle name="Porcentaje 2 2 2 2 2" xfId="46894" xr:uid="{00000000-0005-0000-0000-000031B70000}"/>
    <cellStyle name="Porcentaje 2 2 2 2 2 2" xfId="46895" xr:uid="{00000000-0005-0000-0000-000032B70000}"/>
    <cellStyle name="Porcentaje 2 2 2 2 2 2 2" xfId="46896" xr:uid="{00000000-0005-0000-0000-000033B70000}"/>
    <cellStyle name="Porcentaje 2 2 2 2 2 3" xfId="46897" xr:uid="{00000000-0005-0000-0000-000034B70000}"/>
    <cellStyle name="Porcentaje 2 2 2 2 2 4" xfId="46898" xr:uid="{00000000-0005-0000-0000-000035B70000}"/>
    <cellStyle name="Porcentaje 2 2 2 2 3" xfId="46899" xr:uid="{00000000-0005-0000-0000-000036B70000}"/>
    <cellStyle name="Porcentaje 2 2 2 2 3 2" xfId="46900" xr:uid="{00000000-0005-0000-0000-000037B70000}"/>
    <cellStyle name="Porcentaje 2 2 2 2 3 3" xfId="46901" xr:uid="{00000000-0005-0000-0000-000038B70000}"/>
    <cellStyle name="Porcentaje 2 2 2 2 4" xfId="46902" xr:uid="{00000000-0005-0000-0000-000039B70000}"/>
    <cellStyle name="Porcentaje 2 2 2 20" xfId="46903" xr:uid="{00000000-0005-0000-0000-00003AB70000}"/>
    <cellStyle name="Porcentaje 2 2 2 21" xfId="46904" xr:uid="{00000000-0005-0000-0000-00003BB70000}"/>
    <cellStyle name="Porcentaje 2 2 2 3" xfId="46905" xr:uid="{00000000-0005-0000-0000-00003CB70000}"/>
    <cellStyle name="Porcentaje 2 2 2 3 2" xfId="46906" xr:uid="{00000000-0005-0000-0000-00003DB70000}"/>
    <cellStyle name="Porcentaje 2 2 2 3 2 2" xfId="46907" xr:uid="{00000000-0005-0000-0000-00003EB70000}"/>
    <cellStyle name="Porcentaje 2 2 2 3 2 2 2" xfId="46908" xr:uid="{00000000-0005-0000-0000-00003FB70000}"/>
    <cellStyle name="Porcentaje 2 2 2 3 2 3" xfId="46909" xr:uid="{00000000-0005-0000-0000-000040B70000}"/>
    <cellStyle name="Porcentaje 2 2 2 3 2 4" xfId="46910" xr:uid="{00000000-0005-0000-0000-000041B70000}"/>
    <cellStyle name="Porcentaje 2 2 2 3 2 5" xfId="46911" xr:uid="{00000000-0005-0000-0000-000042B70000}"/>
    <cellStyle name="Porcentaje 2 2 2 3 2 6" xfId="46912" xr:uid="{00000000-0005-0000-0000-000043B70000}"/>
    <cellStyle name="Porcentaje 2 2 2 3 3" xfId="46913" xr:uid="{00000000-0005-0000-0000-000044B70000}"/>
    <cellStyle name="Porcentaje 2 2 2 3 3 2" xfId="46914" xr:uid="{00000000-0005-0000-0000-000045B70000}"/>
    <cellStyle name="Porcentaje 2 2 2 3 4" xfId="46915" xr:uid="{00000000-0005-0000-0000-000046B70000}"/>
    <cellStyle name="Porcentaje 2 2 2 3 4 2" xfId="46916" xr:uid="{00000000-0005-0000-0000-000047B70000}"/>
    <cellStyle name="Porcentaje 2 2 2 3 5" xfId="46917" xr:uid="{00000000-0005-0000-0000-000048B70000}"/>
    <cellStyle name="Porcentaje 2 2 2 3 6" xfId="46918" xr:uid="{00000000-0005-0000-0000-000049B70000}"/>
    <cellStyle name="Porcentaje 2 2 2 4" xfId="46919" xr:uid="{00000000-0005-0000-0000-00004AB70000}"/>
    <cellStyle name="Porcentaje 2 2 2 4 2" xfId="46920" xr:uid="{00000000-0005-0000-0000-00004BB70000}"/>
    <cellStyle name="Porcentaje 2 2 2 4 2 2" xfId="46921" xr:uid="{00000000-0005-0000-0000-00004CB70000}"/>
    <cellStyle name="Porcentaje 2 2 2 4 2 2 2" xfId="46922" xr:uid="{00000000-0005-0000-0000-00004DB70000}"/>
    <cellStyle name="Porcentaje 2 2 2 4 2 3" xfId="46923" xr:uid="{00000000-0005-0000-0000-00004EB70000}"/>
    <cellStyle name="Porcentaje 2 2 2 4 2 4" xfId="46924" xr:uid="{00000000-0005-0000-0000-00004FB70000}"/>
    <cellStyle name="Porcentaje 2 2 2 4 2 5" xfId="46925" xr:uid="{00000000-0005-0000-0000-000050B70000}"/>
    <cellStyle name="Porcentaje 2 2 2 4 2 6" xfId="46926" xr:uid="{00000000-0005-0000-0000-000051B70000}"/>
    <cellStyle name="Porcentaje 2 2 2 4 3" xfId="46927" xr:uid="{00000000-0005-0000-0000-000052B70000}"/>
    <cellStyle name="Porcentaje 2 2 2 4 3 2" xfId="46928" xr:uid="{00000000-0005-0000-0000-000053B70000}"/>
    <cellStyle name="Porcentaje 2 2 2 4 4" xfId="46929" xr:uid="{00000000-0005-0000-0000-000054B70000}"/>
    <cellStyle name="Porcentaje 2 2 2 4 4 2" xfId="46930" xr:uid="{00000000-0005-0000-0000-000055B70000}"/>
    <cellStyle name="Porcentaje 2 2 2 4 5" xfId="46931" xr:uid="{00000000-0005-0000-0000-000056B70000}"/>
    <cellStyle name="Porcentaje 2 2 2 4 6" xfId="46932" xr:uid="{00000000-0005-0000-0000-000057B70000}"/>
    <cellStyle name="Porcentaje 2 2 2 5" xfId="46933" xr:uid="{00000000-0005-0000-0000-000058B70000}"/>
    <cellStyle name="Porcentaje 2 2 2 5 2" xfId="46934" xr:uid="{00000000-0005-0000-0000-000059B70000}"/>
    <cellStyle name="Porcentaje 2 2 2 5 2 2" xfId="46935" xr:uid="{00000000-0005-0000-0000-00005AB70000}"/>
    <cellStyle name="Porcentaje 2 2 2 5 2 2 2" xfId="46936" xr:uid="{00000000-0005-0000-0000-00005BB70000}"/>
    <cellStyle name="Porcentaje 2 2 2 5 2 3" xfId="46937" xr:uid="{00000000-0005-0000-0000-00005CB70000}"/>
    <cellStyle name="Porcentaje 2 2 2 5 2 4" xfId="46938" xr:uid="{00000000-0005-0000-0000-00005DB70000}"/>
    <cellStyle name="Porcentaje 2 2 2 5 2 5" xfId="46939" xr:uid="{00000000-0005-0000-0000-00005EB70000}"/>
    <cellStyle name="Porcentaje 2 2 2 5 2 6" xfId="46940" xr:uid="{00000000-0005-0000-0000-00005FB70000}"/>
    <cellStyle name="Porcentaje 2 2 2 5 3" xfId="46941" xr:uid="{00000000-0005-0000-0000-000060B70000}"/>
    <cellStyle name="Porcentaje 2 2 2 5 3 2" xfId="46942" xr:uid="{00000000-0005-0000-0000-000061B70000}"/>
    <cellStyle name="Porcentaje 2 2 2 5 4" xfId="46943" xr:uid="{00000000-0005-0000-0000-000062B70000}"/>
    <cellStyle name="Porcentaje 2 2 2 5 4 2" xfId="46944" xr:uid="{00000000-0005-0000-0000-000063B70000}"/>
    <cellStyle name="Porcentaje 2 2 2 5 5" xfId="46945" xr:uid="{00000000-0005-0000-0000-000064B70000}"/>
    <cellStyle name="Porcentaje 2 2 2 6" xfId="46946" xr:uid="{00000000-0005-0000-0000-000065B70000}"/>
    <cellStyle name="Porcentaje 2 2 2 6 2" xfId="46947" xr:uid="{00000000-0005-0000-0000-000066B70000}"/>
    <cellStyle name="Porcentaje 2 2 2 6 2 2" xfId="46948" xr:uid="{00000000-0005-0000-0000-000067B70000}"/>
    <cellStyle name="Porcentaje 2 2 2 6 2 2 2" xfId="46949" xr:uid="{00000000-0005-0000-0000-000068B70000}"/>
    <cellStyle name="Porcentaje 2 2 2 6 2 3" xfId="46950" xr:uid="{00000000-0005-0000-0000-000069B70000}"/>
    <cellStyle name="Porcentaje 2 2 2 6 2 4" xfId="46951" xr:uid="{00000000-0005-0000-0000-00006AB70000}"/>
    <cellStyle name="Porcentaje 2 2 2 6 2 5" xfId="46952" xr:uid="{00000000-0005-0000-0000-00006BB70000}"/>
    <cellStyle name="Porcentaje 2 2 2 6 2 6" xfId="46953" xr:uid="{00000000-0005-0000-0000-00006CB70000}"/>
    <cellStyle name="Porcentaje 2 2 2 6 3" xfId="46954" xr:uid="{00000000-0005-0000-0000-00006DB70000}"/>
    <cellStyle name="Porcentaje 2 2 2 6 3 2" xfId="46955" xr:uid="{00000000-0005-0000-0000-00006EB70000}"/>
    <cellStyle name="Porcentaje 2 2 2 6 4" xfId="46956" xr:uid="{00000000-0005-0000-0000-00006FB70000}"/>
    <cellStyle name="Porcentaje 2 2 2 6 4 2" xfId="46957" xr:uid="{00000000-0005-0000-0000-000070B70000}"/>
    <cellStyle name="Porcentaje 2 2 2 6 5" xfId="46958" xr:uid="{00000000-0005-0000-0000-000071B70000}"/>
    <cellStyle name="Porcentaje 2 2 2 7" xfId="46959" xr:uid="{00000000-0005-0000-0000-000072B70000}"/>
    <cellStyle name="Porcentaje 2 2 2 7 2" xfId="46960" xr:uid="{00000000-0005-0000-0000-000073B70000}"/>
    <cellStyle name="Porcentaje 2 2 2 7 2 2" xfId="46961" xr:uid="{00000000-0005-0000-0000-000074B70000}"/>
    <cellStyle name="Porcentaje 2 2 2 7 2 2 2" xfId="46962" xr:uid="{00000000-0005-0000-0000-000075B70000}"/>
    <cellStyle name="Porcentaje 2 2 2 7 2 3" xfId="46963" xr:uid="{00000000-0005-0000-0000-000076B70000}"/>
    <cellStyle name="Porcentaje 2 2 2 7 2 4" xfId="46964" xr:uid="{00000000-0005-0000-0000-000077B70000}"/>
    <cellStyle name="Porcentaje 2 2 2 7 2 5" xfId="46965" xr:uid="{00000000-0005-0000-0000-000078B70000}"/>
    <cellStyle name="Porcentaje 2 2 2 7 2 6" xfId="46966" xr:uid="{00000000-0005-0000-0000-000079B70000}"/>
    <cellStyle name="Porcentaje 2 2 2 7 3" xfId="46967" xr:uid="{00000000-0005-0000-0000-00007AB70000}"/>
    <cellStyle name="Porcentaje 2 2 2 7 3 2" xfId="46968" xr:uid="{00000000-0005-0000-0000-00007BB70000}"/>
    <cellStyle name="Porcentaje 2 2 2 7 4" xfId="46969" xr:uid="{00000000-0005-0000-0000-00007CB70000}"/>
    <cellStyle name="Porcentaje 2 2 2 7 4 2" xfId="46970" xr:uid="{00000000-0005-0000-0000-00007DB70000}"/>
    <cellStyle name="Porcentaje 2 2 2 7 5" xfId="46971" xr:uid="{00000000-0005-0000-0000-00007EB70000}"/>
    <cellStyle name="Porcentaje 2 2 2 8" xfId="46972" xr:uid="{00000000-0005-0000-0000-00007FB70000}"/>
    <cellStyle name="Porcentaje 2 2 2 8 2" xfId="46973" xr:uid="{00000000-0005-0000-0000-000080B70000}"/>
    <cellStyle name="Porcentaje 2 2 2 8 2 2" xfId="46974" xr:uid="{00000000-0005-0000-0000-000081B70000}"/>
    <cellStyle name="Porcentaje 2 2 2 8 2 2 2" xfId="46975" xr:uid="{00000000-0005-0000-0000-000082B70000}"/>
    <cellStyle name="Porcentaje 2 2 2 8 2 3" xfId="46976" xr:uid="{00000000-0005-0000-0000-000083B70000}"/>
    <cellStyle name="Porcentaje 2 2 2 8 2 4" xfId="46977" xr:uid="{00000000-0005-0000-0000-000084B70000}"/>
    <cellStyle name="Porcentaje 2 2 2 8 2 5" xfId="46978" xr:uid="{00000000-0005-0000-0000-000085B70000}"/>
    <cellStyle name="Porcentaje 2 2 2 8 2 6" xfId="46979" xr:uid="{00000000-0005-0000-0000-000086B70000}"/>
    <cellStyle name="Porcentaje 2 2 2 8 3" xfId="46980" xr:uid="{00000000-0005-0000-0000-000087B70000}"/>
    <cellStyle name="Porcentaje 2 2 2 8 3 2" xfId="46981" xr:uid="{00000000-0005-0000-0000-000088B70000}"/>
    <cellStyle name="Porcentaje 2 2 2 8 4" xfId="46982" xr:uid="{00000000-0005-0000-0000-000089B70000}"/>
    <cellStyle name="Porcentaje 2 2 2 8 4 2" xfId="46983" xr:uid="{00000000-0005-0000-0000-00008AB70000}"/>
    <cellStyle name="Porcentaje 2 2 2 8 5" xfId="46984" xr:uid="{00000000-0005-0000-0000-00008BB70000}"/>
    <cellStyle name="Porcentaje 2 2 2 9" xfId="46985" xr:uid="{00000000-0005-0000-0000-00008CB70000}"/>
    <cellStyle name="Porcentaje 2 2 2 9 2" xfId="46986" xr:uid="{00000000-0005-0000-0000-00008DB70000}"/>
    <cellStyle name="Porcentaje 2 2 2 9 2 2" xfId="46987" xr:uid="{00000000-0005-0000-0000-00008EB70000}"/>
    <cellStyle name="Porcentaje 2 2 2 9 2 2 2" xfId="46988" xr:uid="{00000000-0005-0000-0000-00008FB70000}"/>
    <cellStyle name="Porcentaje 2 2 2 9 2 3" xfId="46989" xr:uid="{00000000-0005-0000-0000-000090B70000}"/>
    <cellStyle name="Porcentaje 2 2 2 9 2 4" xfId="46990" xr:uid="{00000000-0005-0000-0000-000091B70000}"/>
    <cellStyle name="Porcentaje 2 2 2 9 2 5" xfId="46991" xr:uid="{00000000-0005-0000-0000-000092B70000}"/>
    <cellStyle name="Porcentaje 2 2 2 9 2 6" xfId="46992" xr:uid="{00000000-0005-0000-0000-000093B70000}"/>
    <cellStyle name="Porcentaje 2 2 2 9 3" xfId="46993" xr:uid="{00000000-0005-0000-0000-000094B70000}"/>
    <cellStyle name="Porcentaje 2 2 2 9 3 2" xfId="46994" xr:uid="{00000000-0005-0000-0000-000095B70000}"/>
    <cellStyle name="Porcentaje 2 2 2 9 4" xfId="46995" xr:uid="{00000000-0005-0000-0000-000096B70000}"/>
    <cellStyle name="Porcentaje 2 2 2 9 4 2" xfId="46996" xr:uid="{00000000-0005-0000-0000-000097B70000}"/>
    <cellStyle name="Porcentaje 2 2 2 9 5" xfId="46997" xr:uid="{00000000-0005-0000-0000-000098B70000}"/>
    <cellStyle name="Porcentaje 2 2 2_MARZO GENERAL BECAS 2009 TRANSF 20 03 09 DAF V2" xfId="46998" xr:uid="{00000000-0005-0000-0000-000099B70000}"/>
    <cellStyle name="Porcentaje 2 2 20" xfId="46999" xr:uid="{00000000-0005-0000-0000-00009AB70000}"/>
    <cellStyle name="Porcentaje 2 2 20 2" xfId="47000" xr:uid="{00000000-0005-0000-0000-00009BB70000}"/>
    <cellStyle name="Porcentaje 2 2 20 2 2" xfId="47001" xr:uid="{00000000-0005-0000-0000-00009CB70000}"/>
    <cellStyle name="Porcentaje 2 2 20 2 2 2" xfId="47002" xr:uid="{00000000-0005-0000-0000-00009DB70000}"/>
    <cellStyle name="Porcentaje 2 2 20 2 3" xfId="47003" xr:uid="{00000000-0005-0000-0000-00009EB70000}"/>
    <cellStyle name="Porcentaje 2 2 20 2 4" xfId="47004" xr:uid="{00000000-0005-0000-0000-00009FB70000}"/>
    <cellStyle name="Porcentaje 2 2 20 2 5" xfId="47005" xr:uid="{00000000-0005-0000-0000-0000A0B70000}"/>
    <cellStyle name="Porcentaje 2 2 20 2 6" xfId="47006" xr:uid="{00000000-0005-0000-0000-0000A1B70000}"/>
    <cellStyle name="Porcentaje 2 2 20 3" xfId="47007" xr:uid="{00000000-0005-0000-0000-0000A2B70000}"/>
    <cellStyle name="Porcentaje 2 2 20 3 2" xfId="47008" xr:uid="{00000000-0005-0000-0000-0000A3B70000}"/>
    <cellStyle name="Porcentaje 2 2 20 4" xfId="47009" xr:uid="{00000000-0005-0000-0000-0000A4B70000}"/>
    <cellStyle name="Porcentaje 2 2 20 4 2" xfId="47010" xr:uid="{00000000-0005-0000-0000-0000A5B70000}"/>
    <cellStyle name="Porcentaje 2 2 20 5" xfId="47011" xr:uid="{00000000-0005-0000-0000-0000A6B70000}"/>
    <cellStyle name="Porcentaje 2 2 21" xfId="47012" xr:uid="{00000000-0005-0000-0000-0000A7B70000}"/>
    <cellStyle name="Porcentaje 2 2 21 2" xfId="47013" xr:uid="{00000000-0005-0000-0000-0000A8B70000}"/>
    <cellStyle name="Porcentaje 2 2 21 2 2" xfId="47014" xr:uid="{00000000-0005-0000-0000-0000A9B70000}"/>
    <cellStyle name="Porcentaje 2 2 21 2 2 2" xfId="47015" xr:uid="{00000000-0005-0000-0000-0000AAB70000}"/>
    <cellStyle name="Porcentaje 2 2 21 2 3" xfId="47016" xr:uid="{00000000-0005-0000-0000-0000ABB70000}"/>
    <cellStyle name="Porcentaje 2 2 21 2 4" xfId="47017" xr:uid="{00000000-0005-0000-0000-0000ACB70000}"/>
    <cellStyle name="Porcentaje 2 2 21 2 5" xfId="47018" xr:uid="{00000000-0005-0000-0000-0000ADB70000}"/>
    <cellStyle name="Porcentaje 2 2 21 2 6" xfId="47019" xr:uid="{00000000-0005-0000-0000-0000AEB70000}"/>
    <cellStyle name="Porcentaje 2 2 21 3" xfId="47020" xr:uid="{00000000-0005-0000-0000-0000AFB70000}"/>
    <cellStyle name="Porcentaje 2 2 21 3 2" xfId="47021" xr:uid="{00000000-0005-0000-0000-0000B0B70000}"/>
    <cellStyle name="Porcentaje 2 2 21 4" xfId="47022" xr:uid="{00000000-0005-0000-0000-0000B1B70000}"/>
    <cellStyle name="Porcentaje 2 2 21 4 2" xfId="47023" xr:uid="{00000000-0005-0000-0000-0000B2B70000}"/>
    <cellStyle name="Porcentaje 2 2 21 5" xfId="47024" xr:uid="{00000000-0005-0000-0000-0000B3B70000}"/>
    <cellStyle name="Porcentaje 2 2 22" xfId="47025" xr:uid="{00000000-0005-0000-0000-0000B4B70000}"/>
    <cellStyle name="Porcentaje 2 2 22 2" xfId="47026" xr:uid="{00000000-0005-0000-0000-0000B5B70000}"/>
    <cellStyle name="Porcentaje 2 2 22 2 2" xfId="47027" xr:uid="{00000000-0005-0000-0000-0000B6B70000}"/>
    <cellStyle name="Porcentaje 2 2 22 2 2 2" xfId="47028" xr:uid="{00000000-0005-0000-0000-0000B7B70000}"/>
    <cellStyle name="Porcentaje 2 2 22 2 3" xfId="47029" xr:uid="{00000000-0005-0000-0000-0000B8B70000}"/>
    <cellStyle name="Porcentaje 2 2 22 2 4" xfId="47030" xr:uid="{00000000-0005-0000-0000-0000B9B70000}"/>
    <cellStyle name="Porcentaje 2 2 22 2 5" xfId="47031" xr:uid="{00000000-0005-0000-0000-0000BAB70000}"/>
    <cellStyle name="Porcentaje 2 2 22 2 6" xfId="47032" xr:uid="{00000000-0005-0000-0000-0000BBB70000}"/>
    <cellStyle name="Porcentaje 2 2 22 3" xfId="47033" xr:uid="{00000000-0005-0000-0000-0000BCB70000}"/>
    <cellStyle name="Porcentaje 2 2 22 3 2" xfId="47034" xr:uid="{00000000-0005-0000-0000-0000BDB70000}"/>
    <cellStyle name="Porcentaje 2 2 22 4" xfId="47035" xr:uid="{00000000-0005-0000-0000-0000BEB70000}"/>
    <cellStyle name="Porcentaje 2 2 22 4 2" xfId="47036" xr:uid="{00000000-0005-0000-0000-0000BFB70000}"/>
    <cellStyle name="Porcentaje 2 2 22 5" xfId="47037" xr:uid="{00000000-0005-0000-0000-0000C0B70000}"/>
    <cellStyle name="Porcentaje 2 2 23" xfId="47038" xr:uid="{00000000-0005-0000-0000-0000C1B70000}"/>
    <cellStyle name="Porcentaje 2 2 23 2" xfId="47039" xr:uid="{00000000-0005-0000-0000-0000C2B70000}"/>
    <cellStyle name="Porcentaje 2 2 23 2 2" xfId="47040" xr:uid="{00000000-0005-0000-0000-0000C3B70000}"/>
    <cellStyle name="Porcentaje 2 2 23 2 2 2" xfId="47041" xr:uid="{00000000-0005-0000-0000-0000C4B70000}"/>
    <cellStyle name="Porcentaje 2 2 23 2 3" xfId="47042" xr:uid="{00000000-0005-0000-0000-0000C5B70000}"/>
    <cellStyle name="Porcentaje 2 2 23 2 4" xfId="47043" xr:uid="{00000000-0005-0000-0000-0000C6B70000}"/>
    <cellStyle name="Porcentaje 2 2 23 2 5" xfId="47044" xr:uid="{00000000-0005-0000-0000-0000C7B70000}"/>
    <cellStyle name="Porcentaje 2 2 23 2 6" xfId="47045" xr:uid="{00000000-0005-0000-0000-0000C8B70000}"/>
    <cellStyle name="Porcentaje 2 2 23 3" xfId="47046" xr:uid="{00000000-0005-0000-0000-0000C9B70000}"/>
    <cellStyle name="Porcentaje 2 2 23 3 2" xfId="47047" xr:uid="{00000000-0005-0000-0000-0000CAB70000}"/>
    <cellStyle name="Porcentaje 2 2 23 4" xfId="47048" xr:uid="{00000000-0005-0000-0000-0000CBB70000}"/>
    <cellStyle name="Porcentaje 2 2 23 4 2" xfId="47049" xr:uid="{00000000-0005-0000-0000-0000CCB70000}"/>
    <cellStyle name="Porcentaje 2 2 23 5" xfId="47050" xr:uid="{00000000-0005-0000-0000-0000CDB70000}"/>
    <cellStyle name="Porcentaje 2 2 24" xfId="47051" xr:uid="{00000000-0005-0000-0000-0000CEB70000}"/>
    <cellStyle name="Porcentaje 2 2 24 2" xfId="47052" xr:uid="{00000000-0005-0000-0000-0000CFB70000}"/>
    <cellStyle name="Porcentaje 2 2 24 2 2" xfId="47053" xr:uid="{00000000-0005-0000-0000-0000D0B70000}"/>
    <cellStyle name="Porcentaje 2 2 24 2 2 2" xfId="47054" xr:uid="{00000000-0005-0000-0000-0000D1B70000}"/>
    <cellStyle name="Porcentaje 2 2 24 2 3" xfId="47055" xr:uid="{00000000-0005-0000-0000-0000D2B70000}"/>
    <cellStyle name="Porcentaje 2 2 24 2 4" xfId="47056" xr:uid="{00000000-0005-0000-0000-0000D3B70000}"/>
    <cellStyle name="Porcentaje 2 2 24 2 5" xfId="47057" xr:uid="{00000000-0005-0000-0000-0000D4B70000}"/>
    <cellStyle name="Porcentaje 2 2 24 2 6" xfId="47058" xr:uid="{00000000-0005-0000-0000-0000D5B70000}"/>
    <cellStyle name="Porcentaje 2 2 24 3" xfId="47059" xr:uid="{00000000-0005-0000-0000-0000D6B70000}"/>
    <cellStyle name="Porcentaje 2 2 24 3 2" xfId="47060" xr:uid="{00000000-0005-0000-0000-0000D7B70000}"/>
    <cellStyle name="Porcentaje 2 2 24 4" xfId="47061" xr:uid="{00000000-0005-0000-0000-0000D8B70000}"/>
    <cellStyle name="Porcentaje 2 2 24 4 2" xfId="47062" xr:uid="{00000000-0005-0000-0000-0000D9B70000}"/>
    <cellStyle name="Porcentaje 2 2 24 5" xfId="47063" xr:uid="{00000000-0005-0000-0000-0000DAB70000}"/>
    <cellStyle name="Porcentaje 2 2 25" xfId="47064" xr:uid="{00000000-0005-0000-0000-0000DBB70000}"/>
    <cellStyle name="Porcentaje 2 2 25 2" xfId="47065" xr:uid="{00000000-0005-0000-0000-0000DCB70000}"/>
    <cellStyle name="Porcentaje 2 2 25 2 2" xfId="47066" xr:uid="{00000000-0005-0000-0000-0000DDB70000}"/>
    <cellStyle name="Porcentaje 2 2 25 2 2 2" xfId="47067" xr:uid="{00000000-0005-0000-0000-0000DEB70000}"/>
    <cellStyle name="Porcentaje 2 2 25 2 3" xfId="47068" xr:uid="{00000000-0005-0000-0000-0000DFB70000}"/>
    <cellStyle name="Porcentaje 2 2 25 2 4" xfId="47069" xr:uid="{00000000-0005-0000-0000-0000E0B70000}"/>
    <cellStyle name="Porcentaje 2 2 25 2 5" xfId="47070" xr:uid="{00000000-0005-0000-0000-0000E1B70000}"/>
    <cellStyle name="Porcentaje 2 2 25 2 6" xfId="47071" xr:uid="{00000000-0005-0000-0000-0000E2B70000}"/>
    <cellStyle name="Porcentaje 2 2 25 3" xfId="47072" xr:uid="{00000000-0005-0000-0000-0000E3B70000}"/>
    <cellStyle name="Porcentaje 2 2 25 3 2" xfId="47073" xr:uid="{00000000-0005-0000-0000-0000E4B70000}"/>
    <cellStyle name="Porcentaje 2 2 25 4" xfId="47074" xr:uid="{00000000-0005-0000-0000-0000E5B70000}"/>
    <cellStyle name="Porcentaje 2 2 25 4 2" xfId="47075" xr:uid="{00000000-0005-0000-0000-0000E6B70000}"/>
    <cellStyle name="Porcentaje 2 2 25 5" xfId="47076" xr:uid="{00000000-0005-0000-0000-0000E7B70000}"/>
    <cellStyle name="Porcentaje 2 2 26" xfId="47077" xr:uid="{00000000-0005-0000-0000-0000E8B70000}"/>
    <cellStyle name="Porcentaje 2 2 26 2" xfId="47078" xr:uid="{00000000-0005-0000-0000-0000E9B70000}"/>
    <cellStyle name="Porcentaje 2 2 26 2 2" xfId="47079" xr:uid="{00000000-0005-0000-0000-0000EAB70000}"/>
    <cellStyle name="Porcentaje 2 2 26 2 2 2" xfId="47080" xr:uid="{00000000-0005-0000-0000-0000EBB70000}"/>
    <cellStyle name="Porcentaje 2 2 26 2 3" xfId="47081" xr:uid="{00000000-0005-0000-0000-0000ECB70000}"/>
    <cellStyle name="Porcentaje 2 2 26 2 4" xfId="47082" xr:uid="{00000000-0005-0000-0000-0000EDB70000}"/>
    <cellStyle name="Porcentaje 2 2 26 2 5" xfId="47083" xr:uid="{00000000-0005-0000-0000-0000EEB70000}"/>
    <cellStyle name="Porcentaje 2 2 26 2 6" xfId="47084" xr:uid="{00000000-0005-0000-0000-0000EFB70000}"/>
    <cellStyle name="Porcentaje 2 2 26 3" xfId="47085" xr:uid="{00000000-0005-0000-0000-0000F0B70000}"/>
    <cellStyle name="Porcentaje 2 2 26 3 2" xfId="47086" xr:uid="{00000000-0005-0000-0000-0000F1B70000}"/>
    <cellStyle name="Porcentaje 2 2 26 4" xfId="47087" xr:uid="{00000000-0005-0000-0000-0000F2B70000}"/>
    <cellStyle name="Porcentaje 2 2 26 4 2" xfId="47088" xr:uid="{00000000-0005-0000-0000-0000F3B70000}"/>
    <cellStyle name="Porcentaje 2 2 26 5" xfId="47089" xr:uid="{00000000-0005-0000-0000-0000F4B70000}"/>
    <cellStyle name="Porcentaje 2 2 27" xfId="47090" xr:uid="{00000000-0005-0000-0000-0000F5B70000}"/>
    <cellStyle name="Porcentaje 2 2 27 2" xfId="47091" xr:uid="{00000000-0005-0000-0000-0000F6B70000}"/>
    <cellStyle name="Porcentaje 2 2 27 2 2" xfId="47092" xr:uid="{00000000-0005-0000-0000-0000F7B70000}"/>
    <cellStyle name="Porcentaje 2 2 27 2 2 2" xfId="47093" xr:uid="{00000000-0005-0000-0000-0000F8B70000}"/>
    <cellStyle name="Porcentaje 2 2 27 2 3" xfId="47094" xr:uid="{00000000-0005-0000-0000-0000F9B70000}"/>
    <cellStyle name="Porcentaje 2 2 27 2 4" xfId="47095" xr:uid="{00000000-0005-0000-0000-0000FAB70000}"/>
    <cellStyle name="Porcentaje 2 2 27 2 5" xfId="47096" xr:uid="{00000000-0005-0000-0000-0000FBB70000}"/>
    <cellStyle name="Porcentaje 2 2 27 2 6" xfId="47097" xr:uid="{00000000-0005-0000-0000-0000FCB70000}"/>
    <cellStyle name="Porcentaje 2 2 27 3" xfId="47098" xr:uid="{00000000-0005-0000-0000-0000FDB70000}"/>
    <cellStyle name="Porcentaje 2 2 27 3 2" xfId="47099" xr:uid="{00000000-0005-0000-0000-0000FEB70000}"/>
    <cellStyle name="Porcentaje 2 2 27 4" xfId="47100" xr:uid="{00000000-0005-0000-0000-0000FFB70000}"/>
    <cellStyle name="Porcentaje 2 2 27 4 2" xfId="47101" xr:uid="{00000000-0005-0000-0000-000000B80000}"/>
    <cellStyle name="Porcentaje 2 2 27 5" xfId="47102" xr:uid="{00000000-0005-0000-0000-000001B80000}"/>
    <cellStyle name="Porcentaje 2 2 28" xfId="47103" xr:uid="{00000000-0005-0000-0000-000002B80000}"/>
    <cellStyle name="Porcentaje 2 2 28 2" xfId="47104" xr:uid="{00000000-0005-0000-0000-000003B80000}"/>
    <cellStyle name="Porcentaje 2 2 28 2 2" xfId="47105" xr:uid="{00000000-0005-0000-0000-000004B80000}"/>
    <cellStyle name="Porcentaje 2 2 28 2 2 2" xfId="47106" xr:uid="{00000000-0005-0000-0000-000005B80000}"/>
    <cellStyle name="Porcentaje 2 2 28 2 3" xfId="47107" xr:uid="{00000000-0005-0000-0000-000006B80000}"/>
    <cellStyle name="Porcentaje 2 2 28 2 4" xfId="47108" xr:uid="{00000000-0005-0000-0000-000007B80000}"/>
    <cellStyle name="Porcentaje 2 2 28 2 5" xfId="47109" xr:uid="{00000000-0005-0000-0000-000008B80000}"/>
    <cellStyle name="Porcentaje 2 2 28 2 6" xfId="47110" xr:uid="{00000000-0005-0000-0000-000009B80000}"/>
    <cellStyle name="Porcentaje 2 2 28 3" xfId="47111" xr:uid="{00000000-0005-0000-0000-00000AB80000}"/>
    <cellStyle name="Porcentaje 2 2 28 3 2" xfId="47112" xr:uid="{00000000-0005-0000-0000-00000BB80000}"/>
    <cellStyle name="Porcentaje 2 2 28 4" xfId="47113" xr:uid="{00000000-0005-0000-0000-00000CB80000}"/>
    <cellStyle name="Porcentaje 2 2 28 4 2" xfId="47114" xr:uid="{00000000-0005-0000-0000-00000DB80000}"/>
    <cellStyle name="Porcentaje 2 2 28 5" xfId="47115" xr:uid="{00000000-0005-0000-0000-00000EB80000}"/>
    <cellStyle name="Porcentaje 2 2 29" xfId="47116" xr:uid="{00000000-0005-0000-0000-00000FB80000}"/>
    <cellStyle name="Porcentaje 2 2 29 2" xfId="47117" xr:uid="{00000000-0005-0000-0000-000010B80000}"/>
    <cellStyle name="Porcentaje 2 2 29 2 2" xfId="47118" xr:uid="{00000000-0005-0000-0000-000011B80000}"/>
    <cellStyle name="Porcentaje 2 2 29 2 2 2" xfId="47119" xr:uid="{00000000-0005-0000-0000-000012B80000}"/>
    <cellStyle name="Porcentaje 2 2 29 2 3" xfId="47120" xr:uid="{00000000-0005-0000-0000-000013B80000}"/>
    <cellStyle name="Porcentaje 2 2 29 2 4" xfId="47121" xr:uid="{00000000-0005-0000-0000-000014B80000}"/>
    <cellStyle name="Porcentaje 2 2 29 2 5" xfId="47122" xr:uid="{00000000-0005-0000-0000-000015B80000}"/>
    <cellStyle name="Porcentaje 2 2 29 2 6" xfId="47123" xr:uid="{00000000-0005-0000-0000-000016B80000}"/>
    <cellStyle name="Porcentaje 2 2 29 3" xfId="47124" xr:uid="{00000000-0005-0000-0000-000017B80000}"/>
    <cellStyle name="Porcentaje 2 2 29 3 2" xfId="47125" xr:uid="{00000000-0005-0000-0000-000018B80000}"/>
    <cellStyle name="Porcentaje 2 2 29 4" xfId="47126" xr:uid="{00000000-0005-0000-0000-000019B80000}"/>
    <cellStyle name="Porcentaje 2 2 29 4 2" xfId="47127" xr:uid="{00000000-0005-0000-0000-00001AB80000}"/>
    <cellStyle name="Porcentaje 2 2 29 5" xfId="47128" xr:uid="{00000000-0005-0000-0000-00001BB80000}"/>
    <cellStyle name="Porcentaje 2 2 3" xfId="47129" xr:uid="{00000000-0005-0000-0000-00001CB80000}"/>
    <cellStyle name="Porcentaje 2 2 3 2" xfId="47130" xr:uid="{00000000-0005-0000-0000-00001DB80000}"/>
    <cellStyle name="Porcentaje 2 2 3 2 2" xfId="47131" xr:uid="{00000000-0005-0000-0000-00001EB80000}"/>
    <cellStyle name="Porcentaje 2 2 3 2 2 2" xfId="47132" xr:uid="{00000000-0005-0000-0000-00001FB80000}"/>
    <cellStyle name="Porcentaje 2 2 3 2 2 3" xfId="47133" xr:uid="{00000000-0005-0000-0000-000020B80000}"/>
    <cellStyle name="Porcentaje 2 2 3 2 2 4" xfId="47134" xr:uid="{00000000-0005-0000-0000-000021B80000}"/>
    <cellStyle name="Porcentaje 2 2 3 2 3" xfId="47135" xr:uid="{00000000-0005-0000-0000-000022B80000}"/>
    <cellStyle name="Porcentaje 2 2 3 3" xfId="47136" xr:uid="{00000000-0005-0000-0000-000023B80000}"/>
    <cellStyle name="Porcentaje 2 2 3 3 2" xfId="47137" xr:uid="{00000000-0005-0000-0000-000024B80000}"/>
    <cellStyle name="Porcentaje 2 2 3 3 2 2" xfId="47138" xr:uid="{00000000-0005-0000-0000-000025B80000}"/>
    <cellStyle name="Porcentaje 2 2 3 3 3" xfId="47139" xr:uid="{00000000-0005-0000-0000-000026B80000}"/>
    <cellStyle name="Porcentaje 2 2 3 3 4" xfId="47140" xr:uid="{00000000-0005-0000-0000-000027B80000}"/>
    <cellStyle name="Porcentaje 2 2 3 4" xfId="47141" xr:uid="{00000000-0005-0000-0000-000028B80000}"/>
    <cellStyle name="Porcentaje 2 2 3 4 2" xfId="47142" xr:uid="{00000000-0005-0000-0000-000029B80000}"/>
    <cellStyle name="Porcentaje 2 2 3 4 3" xfId="47143" xr:uid="{00000000-0005-0000-0000-00002AB80000}"/>
    <cellStyle name="Porcentaje 2 2 3 5" xfId="47144" xr:uid="{00000000-0005-0000-0000-00002BB80000}"/>
    <cellStyle name="Porcentaje 2 2 30" xfId="47145" xr:uid="{00000000-0005-0000-0000-00002CB80000}"/>
    <cellStyle name="Porcentaje 2 2 30 2" xfId="47146" xr:uid="{00000000-0005-0000-0000-00002DB80000}"/>
    <cellStyle name="Porcentaje 2 2 30 2 2" xfId="47147" xr:uid="{00000000-0005-0000-0000-00002EB80000}"/>
    <cellStyle name="Porcentaje 2 2 30 2 2 2" xfId="47148" xr:uid="{00000000-0005-0000-0000-00002FB80000}"/>
    <cellStyle name="Porcentaje 2 2 30 2 3" xfId="47149" xr:uid="{00000000-0005-0000-0000-000030B80000}"/>
    <cellStyle name="Porcentaje 2 2 30 2 4" xfId="47150" xr:uid="{00000000-0005-0000-0000-000031B80000}"/>
    <cellStyle name="Porcentaje 2 2 30 2 5" xfId="47151" xr:uid="{00000000-0005-0000-0000-000032B80000}"/>
    <cellStyle name="Porcentaje 2 2 30 2 6" xfId="47152" xr:uid="{00000000-0005-0000-0000-000033B80000}"/>
    <cellStyle name="Porcentaje 2 2 30 3" xfId="47153" xr:uid="{00000000-0005-0000-0000-000034B80000}"/>
    <cellStyle name="Porcentaje 2 2 30 3 2" xfId="47154" xr:uid="{00000000-0005-0000-0000-000035B80000}"/>
    <cellStyle name="Porcentaje 2 2 30 4" xfId="47155" xr:uid="{00000000-0005-0000-0000-000036B80000}"/>
    <cellStyle name="Porcentaje 2 2 30 4 2" xfId="47156" xr:uid="{00000000-0005-0000-0000-000037B80000}"/>
    <cellStyle name="Porcentaje 2 2 30 5" xfId="47157" xr:uid="{00000000-0005-0000-0000-000038B80000}"/>
    <cellStyle name="Porcentaje 2 2 31" xfId="47158" xr:uid="{00000000-0005-0000-0000-000039B80000}"/>
    <cellStyle name="Porcentaje 2 2 31 2" xfId="47159" xr:uid="{00000000-0005-0000-0000-00003AB80000}"/>
    <cellStyle name="Porcentaje 2 2 31 2 2" xfId="47160" xr:uid="{00000000-0005-0000-0000-00003BB80000}"/>
    <cellStyle name="Porcentaje 2 2 31 2 2 2" xfId="47161" xr:uid="{00000000-0005-0000-0000-00003CB80000}"/>
    <cellStyle name="Porcentaje 2 2 31 2 3" xfId="47162" xr:uid="{00000000-0005-0000-0000-00003DB80000}"/>
    <cellStyle name="Porcentaje 2 2 31 2 4" xfId="47163" xr:uid="{00000000-0005-0000-0000-00003EB80000}"/>
    <cellStyle name="Porcentaje 2 2 31 2 5" xfId="47164" xr:uid="{00000000-0005-0000-0000-00003FB80000}"/>
    <cellStyle name="Porcentaje 2 2 31 2 6" xfId="47165" xr:uid="{00000000-0005-0000-0000-000040B80000}"/>
    <cellStyle name="Porcentaje 2 2 31 3" xfId="47166" xr:uid="{00000000-0005-0000-0000-000041B80000}"/>
    <cellStyle name="Porcentaje 2 2 31 3 2" xfId="47167" xr:uid="{00000000-0005-0000-0000-000042B80000}"/>
    <cellStyle name="Porcentaje 2 2 31 4" xfId="47168" xr:uid="{00000000-0005-0000-0000-000043B80000}"/>
    <cellStyle name="Porcentaje 2 2 31 4 2" xfId="47169" xr:uid="{00000000-0005-0000-0000-000044B80000}"/>
    <cellStyle name="Porcentaje 2 2 31 5" xfId="47170" xr:uid="{00000000-0005-0000-0000-000045B80000}"/>
    <cellStyle name="Porcentaje 2 2 32" xfId="47171" xr:uid="{00000000-0005-0000-0000-000046B80000}"/>
    <cellStyle name="Porcentaje 2 2 32 2" xfId="47172" xr:uid="{00000000-0005-0000-0000-000047B80000}"/>
    <cellStyle name="Porcentaje 2 2 32 2 2" xfId="47173" xr:uid="{00000000-0005-0000-0000-000048B80000}"/>
    <cellStyle name="Porcentaje 2 2 32 2 2 2" xfId="47174" xr:uid="{00000000-0005-0000-0000-000049B80000}"/>
    <cellStyle name="Porcentaje 2 2 32 2 3" xfId="47175" xr:uid="{00000000-0005-0000-0000-00004AB80000}"/>
    <cellStyle name="Porcentaje 2 2 32 2 4" xfId="47176" xr:uid="{00000000-0005-0000-0000-00004BB80000}"/>
    <cellStyle name="Porcentaje 2 2 32 2 5" xfId="47177" xr:uid="{00000000-0005-0000-0000-00004CB80000}"/>
    <cellStyle name="Porcentaje 2 2 32 2 6" xfId="47178" xr:uid="{00000000-0005-0000-0000-00004DB80000}"/>
    <cellStyle name="Porcentaje 2 2 32 3" xfId="47179" xr:uid="{00000000-0005-0000-0000-00004EB80000}"/>
    <cellStyle name="Porcentaje 2 2 32 3 2" xfId="47180" xr:uid="{00000000-0005-0000-0000-00004FB80000}"/>
    <cellStyle name="Porcentaje 2 2 32 4" xfId="47181" xr:uid="{00000000-0005-0000-0000-000050B80000}"/>
    <cellStyle name="Porcentaje 2 2 32 4 2" xfId="47182" xr:uid="{00000000-0005-0000-0000-000051B80000}"/>
    <cellStyle name="Porcentaje 2 2 32 5" xfId="47183" xr:uid="{00000000-0005-0000-0000-000052B80000}"/>
    <cellStyle name="Porcentaje 2 2 33" xfId="47184" xr:uid="{00000000-0005-0000-0000-000053B80000}"/>
    <cellStyle name="Porcentaje 2 2 33 2" xfId="47185" xr:uid="{00000000-0005-0000-0000-000054B80000}"/>
    <cellStyle name="Porcentaje 2 2 33 2 2" xfId="47186" xr:uid="{00000000-0005-0000-0000-000055B80000}"/>
    <cellStyle name="Porcentaje 2 2 33 2 2 2" xfId="47187" xr:uid="{00000000-0005-0000-0000-000056B80000}"/>
    <cellStyle name="Porcentaje 2 2 33 2 3" xfId="47188" xr:uid="{00000000-0005-0000-0000-000057B80000}"/>
    <cellStyle name="Porcentaje 2 2 33 2 4" xfId="47189" xr:uid="{00000000-0005-0000-0000-000058B80000}"/>
    <cellStyle name="Porcentaje 2 2 33 2 5" xfId="47190" xr:uid="{00000000-0005-0000-0000-000059B80000}"/>
    <cellStyle name="Porcentaje 2 2 33 2 6" xfId="47191" xr:uid="{00000000-0005-0000-0000-00005AB80000}"/>
    <cellStyle name="Porcentaje 2 2 33 3" xfId="47192" xr:uid="{00000000-0005-0000-0000-00005BB80000}"/>
    <cellStyle name="Porcentaje 2 2 33 3 2" xfId="47193" xr:uid="{00000000-0005-0000-0000-00005CB80000}"/>
    <cellStyle name="Porcentaje 2 2 33 4" xfId="47194" xr:uid="{00000000-0005-0000-0000-00005DB80000}"/>
    <cellStyle name="Porcentaje 2 2 33 4 2" xfId="47195" xr:uid="{00000000-0005-0000-0000-00005EB80000}"/>
    <cellStyle name="Porcentaje 2 2 33 5" xfId="47196" xr:uid="{00000000-0005-0000-0000-00005FB80000}"/>
    <cellStyle name="Porcentaje 2 2 34" xfId="47197" xr:uid="{00000000-0005-0000-0000-000060B80000}"/>
    <cellStyle name="Porcentaje 2 2 34 2" xfId="47198" xr:uid="{00000000-0005-0000-0000-000061B80000}"/>
    <cellStyle name="Porcentaje 2 2 34 2 2" xfId="47199" xr:uid="{00000000-0005-0000-0000-000062B80000}"/>
    <cellStyle name="Porcentaje 2 2 34 2 2 2" xfId="47200" xr:uid="{00000000-0005-0000-0000-000063B80000}"/>
    <cellStyle name="Porcentaje 2 2 34 2 3" xfId="47201" xr:uid="{00000000-0005-0000-0000-000064B80000}"/>
    <cellStyle name="Porcentaje 2 2 34 2 4" xfId="47202" xr:uid="{00000000-0005-0000-0000-000065B80000}"/>
    <cellStyle name="Porcentaje 2 2 34 2 5" xfId="47203" xr:uid="{00000000-0005-0000-0000-000066B80000}"/>
    <cellStyle name="Porcentaje 2 2 34 2 6" xfId="47204" xr:uid="{00000000-0005-0000-0000-000067B80000}"/>
    <cellStyle name="Porcentaje 2 2 34 3" xfId="47205" xr:uid="{00000000-0005-0000-0000-000068B80000}"/>
    <cellStyle name="Porcentaje 2 2 34 3 2" xfId="47206" xr:uid="{00000000-0005-0000-0000-000069B80000}"/>
    <cellStyle name="Porcentaje 2 2 34 4" xfId="47207" xr:uid="{00000000-0005-0000-0000-00006AB80000}"/>
    <cellStyle name="Porcentaje 2 2 34 4 2" xfId="47208" xr:uid="{00000000-0005-0000-0000-00006BB80000}"/>
    <cellStyle name="Porcentaje 2 2 34 5" xfId="47209" xr:uid="{00000000-0005-0000-0000-00006CB80000}"/>
    <cellStyle name="Porcentaje 2 2 35" xfId="47210" xr:uid="{00000000-0005-0000-0000-00006DB80000}"/>
    <cellStyle name="Porcentaje 2 2 35 2" xfId="47211" xr:uid="{00000000-0005-0000-0000-00006EB80000}"/>
    <cellStyle name="Porcentaje 2 2 35 2 2" xfId="47212" xr:uid="{00000000-0005-0000-0000-00006FB80000}"/>
    <cellStyle name="Porcentaje 2 2 35 2 2 2" xfId="47213" xr:uid="{00000000-0005-0000-0000-000070B80000}"/>
    <cellStyle name="Porcentaje 2 2 35 2 3" xfId="47214" xr:uid="{00000000-0005-0000-0000-000071B80000}"/>
    <cellStyle name="Porcentaje 2 2 35 2 4" xfId="47215" xr:uid="{00000000-0005-0000-0000-000072B80000}"/>
    <cellStyle name="Porcentaje 2 2 35 2 5" xfId="47216" xr:uid="{00000000-0005-0000-0000-000073B80000}"/>
    <cellStyle name="Porcentaje 2 2 35 2 6" xfId="47217" xr:uid="{00000000-0005-0000-0000-000074B80000}"/>
    <cellStyle name="Porcentaje 2 2 35 3" xfId="47218" xr:uid="{00000000-0005-0000-0000-000075B80000}"/>
    <cellStyle name="Porcentaje 2 2 35 3 2" xfId="47219" xr:uid="{00000000-0005-0000-0000-000076B80000}"/>
    <cellStyle name="Porcentaje 2 2 35 4" xfId="47220" xr:uid="{00000000-0005-0000-0000-000077B80000}"/>
    <cellStyle name="Porcentaje 2 2 35 4 2" xfId="47221" xr:uid="{00000000-0005-0000-0000-000078B80000}"/>
    <cellStyle name="Porcentaje 2 2 35 5" xfId="47222" xr:uid="{00000000-0005-0000-0000-000079B80000}"/>
    <cellStyle name="Porcentaje 2 2 36" xfId="47223" xr:uid="{00000000-0005-0000-0000-00007AB80000}"/>
    <cellStyle name="Porcentaje 2 2 36 2" xfId="47224" xr:uid="{00000000-0005-0000-0000-00007BB80000}"/>
    <cellStyle name="Porcentaje 2 2 36 2 2" xfId="47225" xr:uid="{00000000-0005-0000-0000-00007CB80000}"/>
    <cellStyle name="Porcentaje 2 2 36 2 2 2" xfId="47226" xr:uid="{00000000-0005-0000-0000-00007DB80000}"/>
    <cellStyle name="Porcentaje 2 2 36 2 3" xfId="47227" xr:uid="{00000000-0005-0000-0000-00007EB80000}"/>
    <cellStyle name="Porcentaje 2 2 36 2 4" xfId="47228" xr:uid="{00000000-0005-0000-0000-00007FB80000}"/>
    <cellStyle name="Porcentaje 2 2 36 2 5" xfId="47229" xr:uid="{00000000-0005-0000-0000-000080B80000}"/>
    <cellStyle name="Porcentaje 2 2 36 2 6" xfId="47230" xr:uid="{00000000-0005-0000-0000-000081B80000}"/>
    <cellStyle name="Porcentaje 2 2 36 3" xfId="47231" xr:uid="{00000000-0005-0000-0000-000082B80000}"/>
    <cellStyle name="Porcentaje 2 2 36 3 2" xfId="47232" xr:uid="{00000000-0005-0000-0000-000083B80000}"/>
    <cellStyle name="Porcentaje 2 2 36 4" xfId="47233" xr:uid="{00000000-0005-0000-0000-000084B80000}"/>
    <cellStyle name="Porcentaje 2 2 36 4 2" xfId="47234" xr:uid="{00000000-0005-0000-0000-000085B80000}"/>
    <cellStyle name="Porcentaje 2 2 36 5" xfId="47235" xr:uid="{00000000-0005-0000-0000-000086B80000}"/>
    <cellStyle name="Porcentaje 2 2 37" xfId="47236" xr:uid="{00000000-0005-0000-0000-000087B80000}"/>
    <cellStyle name="Porcentaje 2 2 37 2" xfId="47237" xr:uid="{00000000-0005-0000-0000-000088B80000}"/>
    <cellStyle name="Porcentaje 2 2 37 2 2" xfId="47238" xr:uid="{00000000-0005-0000-0000-000089B80000}"/>
    <cellStyle name="Porcentaje 2 2 37 2 2 2" xfId="47239" xr:uid="{00000000-0005-0000-0000-00008AB80000}"/>
    <cellStyle name="Porcentaje 2 2 37 2 3" xfId="47240" xr:uid="{00000000-0005-0000-0000-00008BB80000}"/>
    <cellStyle name="Porcentaje 2 2 37 2 4" xfId="47241" xr:uid="{00000000-0005-0000-0000-00008CB80000}"/>
    <cellStyle name="Porcentaje 2 2 37 2 5" xfId="47242" xr:uid="{00000000-0005-0000-0000-00008DB80000}"/>
    <cellStyle name="Porcentaje 2 2 37 2 6" xfId="47243" xr:uid="{00000000-0005-0000-0000-00008EB80000}"/>
    <cellStyle name="Porcentaje 2 2 37 3" xfId="47244" xr:uid="{00000000-0005-0000-0000-00008FB80000}"/>
    <cellStyle name="Porcentaje 2 2 37 3 2" xfId="47245" xr:uid="{00000000-0005-0000-0000-000090B80000}"/>
    <cellStyle name="Porcentaje 2 2 37 4" xfId="47246" xr:uid="{00000000-0005-0000-0000-000091B80000}"/>
    <cellStyle name="Porcentaje 2 2 37 4 2" xfId="47247" xr:uid="{00000000-0005-0000-0000-000092B80000}"/>
    <cellStyle name="Porcentaje 2 2 37 5" xfId="47248" xr:uid="{00000000-0005-0000-0000-000093B80000}"/>
    <cellStyle name="Porcentaje 2 2 38" xfId="47249" xr:uid="{00000000-0005-0000-0000-000094B80000}"/>
    <cellStyle name="Porcentaje 2 2 38 2" xfId="47250" xr:uid="{00000000-0005-0000-0000-000095B80000}"/>
    <cellStyle name="Porcentaje 2 2 38 2 2" xfId="47251" xr:uid="{00000000-0005-0000-0000-000096B80000}"/>
    <cellStyle name="Porcentaje 2 2 38 2 2 2" xfId="47252" xr:uid="{00000000-0005-0000-0000-000097B80000}"/>
    <cellStyle name="Porcentaje 2 2 38 2 3" xfId="47253" xr:uid="{00000000-0005-0000-0000-000098B80000}"/>
    <cellStyle name="Porcentaje 2 2 38 2 4" xfId="47254" xr:uid="{00000000-0005-0000-0000-000099B80000}"/>
    <cellStyle name="Porcentaje 2 2 38 2 5" xfId="47255" xr:uid="{00000000-0005-0000-0000-00009AB80000}"/>
    <cellStyle name="Porcentaje 2 2 38 2 6" xfId="47256" xr:uid="{00000000-0005-0000-0000-00009BB80000}"/>
    <cellStyle name="Porcentaje 2 2 38 3" xfId="47257" xr:uid="{00000000-0005-0000-0000-00009CB80000}"/>
    <cellStyle name="Porcentaje 2 2 38 3 2" xfId="47258" xr:uid="{00000000-0005-0000-0000-00009DB80000}"/>
    <cellStyle name="Porcentaje 2 2 38 4" xfId="47259" xr:uid="{00000000-0005-0000-0000-00009EB80000}"/>
    <cellStyle name="Porcentaje 2 2 38 4 2" xfId="47260" xr:uid="{00000000-0005-0000-0000-00009FB80000}"/>
    <cellStyle name="Porcentaje 2 2 38 5" xfId="47261" xr:uid="{00000000-0005-0000-0000-0000A0B80000}"/>
    <cellStyle name="Porcentaje 2 2 39" xfId="47262" xr:uid="{00000000-0005-0000-0000-0000A1B80000}"/>
    <cellStyle name="Porcentaje 2 2 39 2" xfId="47263" xr:uid="{00000000-0005-0000-0000-0000A2B80000}"/>
    <cellStyle name="Porcentaje 2 2 39 2 2" xfId="47264" xr:uid="{00000000-0005-0000-0000-0000A3B80000}"/>
    <cellStyle name="Porcentaje 2 2 39 2 2 2" xfId="47265" xr:uid="{00000000-0005-0000-0000-0000A4B80000}"/>
    <cellStyle name="Porcentaje 2 2 39 2 3" xfId="47266" xr:uid="{00000000-0005-0000-0000-0000A5B80000}"/>
    <cellStyle name="Porcentaje 2 2 39 2 4" xfId="47267" xr:uid="{00000000-0005-0000-0000-0000A6B80000}"/>
    <cellStyle name="Porcentaje 2 2 39 2 5" xfId="47268" xr:uid="{00000000-0005-0000-0000-0000A7B80000}"/>
    <cellStyle name="Porcentaje 2 2 39 2 6" xfId="47269" xr:uid="{00000000-0005-0000-0000-0000A8B80000}"/>
    <cellStyle name="Porcentaje 2 2 39 3" xfId="47270" xr:uid="{00000000-0005-0000-0000-0000A9B80000}"/>
    <cellStyle name="Porcentaje 2 2 39 3 2" xfId="47271" xr:uid="{00000000-0005-0000-0000-0000AAB80000}"/>
    <cellStyle name="Porcentaje 2 2 39 4" xfId="47272" xr:uid="{00000000-0005-0000-0000-0000ABB80000}"/>
    <cellStyle name="Porcentaje 2 2 39 4 2" xfId="47273" xr:uid="{00000000-0005-0000-0000-0000ACB80000}"/>
    <cellStyle name="Porcentaje 2 2 39 5" xfId="47274" xr:uid="{00000000-0005-0000-0000-0000ADB80000}"/>
    <cellStyle name="Porcentaje 2 2 4" xfId="47275" xr:uid="{00000000-0005-0000-0000-0000AEB80000}"/>
    <cellStyle name="Porcentaje 2 2 4 2" xfId="47276" xr:uid="{00000000-0005-0000-0000-0000AFB80000}"/>
    <cellStyle name="Porcentaje 2 2 4 2 2" xfId="47277" xr:uid="{00000000-0005-0000-0000-0000B0B80000}"/>
    <cellStyle name="Porcentaje 2 2 4 2 2 2" xfId="47278" xr:uid="{00000000-0005-0000-0000-0000B1B80000}"/>
    <cellStyle name="Porcentaje 2 2 4 2 2 3" xfId="47279" xr:uid="{00000000-0005-0000-0000-0000B2B80000}"/>
    <cellStyle name="Porcentaje 2 2 4 2 2 4" xfId="47280" xr:uid="{00000000-0005-0000-0000-0000B3B80000}"/>
    <cellStyle name="Porcentaje 2 2 4 2 3" xfId="47281" xr:uid="{00000000-0005-0000-0000-0000B4B80000}"/>
    <cellStyle name="Porcentaje 2 2 4 3" xfId="47282" xr:uid="{00000000-0005-0000-0000-0000B5B80000}"/>
    <cellStyle name="Porcentaje 2 2 4 3 2" xfId="47283" xr:uid="{00000000-0005-0000-0000-0000B6B80000}"/>
    <cellStyle name="Porcentaje 2 2 4 3 2 2" xfId="47284" xr:uid="{00000000-0005-0000-0000-0000B7B80000}"/>
    <cellStyle name="Porcentaje 2 2 4 3 3" xfId="47285" xr:uid="{00000000-0005-0000-0000-0000B8B80000}"/>
    <cellStyle name="Porcentaje 2 2 4 3 4" xfId="47286" xr:uid="{00000000-0005-0000-0000-0000B9B80000}"/>
    <cellStyle name="Porcentaje 2 2 4 4" xfId="47287" xr:uid="{00000000-0005-0000-0000-0000BAB80000}"/>
    <cellStyle name="Porcentaje 2 2 4 4 2" xfId="47288" xr:uid="{00000000-0005-0000-0000-0000BBB80000}"/>
    <cellStyle name="Porcentaje 2 2 4 4 3" xfId="47289" xr:uid="{00000000-0005-0000-0000-0000BCB80000}"/>
    <cellStyle name="Porcentaje 2 2 4 5" xfId="47290" xr:uid="{00000000-0005-0000-0000-0000BDB80000}"/>
    <cellStyle name="Porcentaje 2 2 40" xfId="47291" xr:uid="{00000000-0005-0000-0000-0000BEB80000}"/>
    <cellStyle name="Porcentaje 2 2 40 2" xfId="47292" xr:uid="{00000000-0005-0000-0000-0000BFB80000}"/>
    <cellStyle name="Porcentaje 2 2 40 2 2" xfId="47293" xr:uid="{00000000-0005-0000-0000-0000C0B80000}"/>
    <cellStyle name="Porcentaje 2 2 40 2 2 2" xfId="47294" xr:uid="{00000000-0005-0000-0000-0000C1B80000}"/>
    <cellStyle name="Porcentaje 2 2 40 2 3" xfId="47295" xr:uid="{00000000-0005-0000-0000-0000C2B80000}"/>
    <cellStyle name="Porcentaje 2 2 40 2 4" xfId="47296" xr:uid="{00000000-0005-0000-0000-0000C3B80000}"/>
    <cellStyle name="Porcentaje 2 2 40 2 5" xfId="47297" xr:uid="{00000000-0005-0000-0000-0000C4B80000}"/>
    <cellStyle name="Porcentaje 2 2 40 2 6" xfId="47298" xr:uid="{00000000-0005-0000-0000-0000C5B80000}"/>
    <cellStyle name="Porcentaje 2 2 40 3" xfId="47299" xr:uid="{00000000-0005-0000-0000-0000C6B80000}"/>
    <cellStyle name="Porcentaje 2 2 40 3 2" xfId="47300" xr:uid="{00000000-0005-0000-0000-0000C7B80000}"/>
    <cellStyle name="Porcentaje 2 2 40 4" xfId="47301" xr:uid="{00000000-0005-0000-0000-0000C8B80000}"/>
    <cellStyle name="Porcentaje 2 2 40 4 2" xfId="47302" xr:uid="{00000000-0005-0000-0000-0000C9B80000}"/>
    <cellStyle name="Porcentaje 2 2 40 5" xfId="47303" xr:uid="{00000000-0005-0000-0000-0000CAB80000}"/>
    <cellStyle name="Porcentaje 2 2 41" xfId="47304" xr:uid="{00000000-0005-0000-0000-0000CBB80000}"/>
    <cellStyle name="Porcentaje 2 2 41 2" xfId="47305" xr:uid="{00000000-0005-0000-0000-0000CCB80000}"/>
    <cellStyle name="Porcentaje 2 2 41 2 2" xfId="47306" xr:uid="{00000000-0005-0000-0000-0000CDB80000}"/>
    <cellStyle name="Porcentaje 2 2 41 2 2 2" xfId="47307" xr:uid="{00000000-0005-0000-0000-0000CEB80000}"/>
    <cellStyle name="Porcentaje 2 2 41 2 3" xfId="47308" xr:uid="{00000000-0005-0000-0000-0000CFB80000}"/>
    <cellStyle name="Porcentaje 2 2 41 2 4" xfId="47309" xr:uid="{00000000-0005-0000-0000-0000D0B80000}"/>
    <cellStyle name="Porcentaje 2 2 41 2 5" xfId="47310" xr:uid="{00000000-0005-0000-0000-0000D1B80000}"/>
    <cellStyle name="Porcentaje 2 2 41 2 6" xfId="47311" xr:uid="{00000000-0005-0000-0000-0000D2B80000}"/>
    <cellStyle name="Porcentaje 2 2 41 3" xfId="47312" xr:uid="{00000000-0005-0000-0000-0000D3B80000}"/>
    <cellStyle name="Porcentaje 2 2 41 3 2" xfId="47313" xr:uid="{00000000-0005-0000-0000-0000D4B80000}"/>
    <cellStyle name="Porcentaje 2 2 41 4" xfId="47314" xr:uid="{00000000-0005-0000-0000-0000D5B80000}"/>
    <cellStyle name="Porcentaje 2 2 41 4 2" xfId="47315" xr:uid="{00000000-0005-0000-0000-0000D6B80000}"/>
    <cellStyle name="Porcentaje 2 2 41 5" xfId="47316" xr:uid="{00000000-0005-0000-0000-0000D7B80000}"/>
    <cellStyle name="Porcentaje 2 2 42" xfId="47317" xr:uid="{00000000-0005-0000-0000-0000D8B80000}"/>
    <cellStyle name="Porcentaje 2 2 42 2" xfId="47318" xr:uid="{00000000-0005-0000-0000-0000D9B80000}"/>
    <cellStyle name="Porcentaje 2 2 42 2 2" xfId="47319" xr:uid="{00000000-0005-0000-0000-0000DAB80000}"/>
    <cellStyle name="Porcentaje 2 2 42 2 2 2" xfId="47320" xr:uid="{00000000-0005-0000-0000-0000DBB80000}"/>
    <cellStyle name="Porcentaje 2 2 42 2 3" xfId="47321" xr:uid="{00000000-0005-0000-0000-0000DCB80000}"/>
    <cellStyle name="Porcentaje 2 2 42 2 4" xfId="47322" xr:uid="{00000000-0005-0000-0000-0000DDB80000}"/>
    <cellStyle name="Porcentaje 2 2 42 2 5" xfId="47323" xr:uid="{00000000-0005-0000-0000-0000DEB80000}"/>
    <cellStyle name="Porcentaje 2 2 42 2 6" xfId="47324" xr:uid="{00000000-0005-0000-0000-0000DFB80000}"/>
    <cellStyle name="Porcentaje 2 2 42 3" xfId="47325" xr:uid="{00000000-0005-0000-0000-0000E0B80000}"/>
    <cellStyle name="Porcentaje 2 2 42 3 2" xfId="47326" xr:uid="{00000000-0005-0000-0000-0000E1B80000}"/>
    <cellStyle name="Porcentaje 2 2 42 4" xfId="47327" xr:uid="{00000000-0005-0000-0000-0000E2B80000}"/>
    <cellStyle name="Porcentaje 2 2 42 4 2" xfId="47328" xr:uid="{00000000-0005-0000-0000-0000E3B80000}"/>
    <cellStyle name="Porcentaje 2 2 42 5" xfId="47329" xr:uid="{00000000-0005-0000-0000-0000E4B80000}"/>
    <cellStyle name="Porcentaje 2 2 43" xfId="47330" xr:uid="{00000000-0005-0000-0000-0000E5B80000}"/>
    <cellStyle name="Porcentaje 2 2 43 2" xfId="47331" xr:uid="{00000000-0005-0000-0000-0000E6B80000}"/>
    <cellStyle name="Porcentaje 2 2 43 2 2" xfId="47332" xr:uid="{00000000-0005-0000-0000-0000E7B80000}"/>
    <cellStyle name="Porcentaje 2 2 43 2 2 2" xfId="47333" xr:uid="{00000000-0005-0000-0000-0000E8B80000}"/>
    <cellStyle name="Porcentaje 2 2 43 2 3" xfId="47334" xr:uid="{00000000-0005-0000-0000-0000E9B80000}"/>
    <cellStyle name="Porcentaje 2 2 43 2 4" xfId="47335" xr:uid="{00000000-0005-0000-0000-0000EAB80000}"/>
    <cellStyle name="Porcentaje 2 2 43 2 5" xfId="47336" xr:uid="{00000000-0005-0000-0000-0000EBB80000}"/>
    <cellStyle name="Porcentaje 2 2 43 2 6" xfId="47337" xr:uid="{00000000-0005-0000-0000-0000ECB80000}"/>
    <cellStyle name="Porcentaje 2 2 43 3" xfId="47338" xr:uid="{00000000-0005-0000-0000-0000EDB80000}"/>
    <cellStyle name="Porcentaje 2 2 43 3 2" xfId="47339" xr:uid="{00000000-0005-0000-0000-0000EEB80000}"/>
    <cellStyle name="Porcentaje 2 2 43 4" xfId="47340" xr:uid="{00000000-0005-0000-0000-0000EFB80000}"/>
    <cellStyle name="Porcentaje 2 2 43 4 2" xfId="47341" xr:uid="{00000000-0005-0000-0000-0000F0B80000}"/>
    <cellStyle name="Porcentaje 2 2 43 5" xfId="47342" xr:uid="{00000000-0005-0000-0000-0000F1B80000}"/>
    <cellStyle name="Porcentaje 2 2 44" xfId="47343" xr:uid="{00000000-0005-0000-0000-0000F2B80000}"/>
    <cellStyle name="Porcentaje 2 2 44 2" xfId="47344" xr:uid="{00000000-0005-0000-0000-0000F3B80000}"/>
    <cellStyle name="Porcentaje 2 2 44 2 2" xfId="47345" xr:uid="{00000000-0005-0000-0000-0000F4B80000}"/>
    <cellStyle name="Porcentaje 2 2 44 2 2 2" xfId="47346" xr:uid="{00000000-0005-0000-0000-0000F5B80000}"/>
    <cellStyle name="Porcentaje 2 2 44 2 3" xfId="47347" xr:uid="{00000000-0005-0000-0000-0000F6B80000}"/>
    <cellStyle name="Porcentaje 2 2 44 2 4" xfId="47348" xr:uid="{00000000-0005-0000-0000-0000F7B80000}"/>
    <cellStyle name="Porcentaje 2 2 44 2 5" xfId="47349" xr:uid="{00000000-0005-0000-0000-0000F8B80000}"/>
    <cellStyle name="Porcentaje 2 2 44 2 6" xfId="47350" xr:uid="{00000000-0005-0000-0000-0000F9B80000}"/>
    <cellStyle name="Porcentaje 2 2 44 3" xfId="47351" xr:uid="{00000000-0005-0000-0000-0000FAB80000}"/>
    <cellStyle name="Porcentaje 2 2 44 3 2" xfId="47352" xr:uid="{00000000-0005-0000-0000-0000FBB80000}"/>
    <cellStyle name="Porcentaje 2 2 44 4" xfId="47353" xr:uid="{00000000-0005-0000-0000-0000FCB80000}"/>
    <cellStyle name="Porcentaje 2 2 44 4 2" xfId="47354" xr:uid="{00000000-0005-0000-0000-0000FDB80000}"/>
    <cellStyle name="Porcentaje 2 2 44 5" xfId="47355" xr:uid="{00000000-0005-0000-0000-0000FEB80000}"/>
    <cellStyle name="Porcentaje 2 2 45" xfId="47356" xr:uid="{00000000-0005-0000-0000-0000FFB80000}"/>
    <cellStyle name="Porcentaje 2 2 45 2" xfId="47357" xr:uid="{00000000-0005-0000-0000-000000B90000}"/>
    <cellStyle name="Porcentaje 2 2 45 2 2" xfId="47358" xr:uid="{00000000-0005-0000-0000-000001B90000}"/>
    <cellStyle name="Porcentaje 2 2 45 2 2 2" xfId="47359" xr:uid="{00000000-0005-0000-0000-000002B90000}"/>
    <cellStyle name="Porcentaje 2 2 45 2 3" xfId="47360" xr:uid="{00000000-0005-0000-0000-000003B90000}"/>
    <cellStyle name="Porcentaje 2 2 45 2 4" xfId="47361" xr:uid="{00000000-0005-0000-0000-000004B90000}"/>
    <cellStyle name="Porcentaje 2 2 45 2 5" xfId="47362" xr:uid="{00000000-0005-0000-0000-000005B90000}"/>
    <cellStyle name="Porcentaje 2 2 45 2 6" xfId="47363" xr:uid="{00000000-0005-0000-0000-000006B90000}"/>
    <cellStyle name="Porcentaje 2 2 45 3" xfId="47364" xr:uid="{00000000-0005-0000-0000-000007B90000}"/>
    <cellStyle name="Porcentaje 2 2 45 3 2" xfId="47365" xr:uid="{00000000-0005-0000-0000-000008B90000}"/>
    <cellStyle name="Porcentaje 2 2 45 4" xfId="47366" xr:uid="{00000000-0005-0000-0000-000009B90000}"/>
    <cellStyle name="Porcentaje 2 2 45 4 2" xfId="47367" xr:uid="{00000000-0005-0000-0000-00000AB90000}"/>
    <cellStyle name="Porcentaje 2 2 45 5" xfId="47368" xr:uid="{00000000-0005-0000-0000-00000BB90000}"/>
    <cellStyle name="Porcentaje 2 2 46" xfId="47369" xr:uid="{00000000-0005-0000-0000-00000CB90000}"/>
    <cellStyle name="Porcentaje 2 2 46 2" xfId="47370" xr:uid="{00000000-0005-0000-0000-00000DB90000}"/>
    <cellStyle name="Porcentaje 2 2 46 2 2" xfId="47371" xr:uid="{00000000-0005-0000-0000-00000EB90000}"/>
    <cellStyle name="Porcentaje 2 2 46 2 2 2" xfId="47372" xr:uid="{00000000-0005-0000-0000-00000FB90000}"/>
    <cellStyle name="Porcentaje 2 2 46 2 3" xfId="47373" xr:uid="{00000000-0005-0000-0000-000010B90000}"/>
    <cellStyle name="Porcentaje 2 2 46 2 4" xfId="47374" xr:uid="{00000000-0005-0000-0000-000011B90000}"/>
    <cellStyle name="Porcentaje 2 2 46 2 5" xfId="47375" xr:uid="{00000000-0005-0000-0000-000012B90000}"/>
    <cellStyle name="Porcentaje 2 2 46 2 6" xfId="47376" xr:uid="{00000000-0005-0000-0000-000013B90000}"/>
    <cellStyle name="Porcentaje 2 2 46 3" xfId="47377" xr:uid="{00000000-0005-0000-0000-000014B90000}"/>
    <cellStyle name="Porcentaje 2 2 46 3 2" xfId="47378" xr:uid="{00000000-0005-0000-0000-000015B90000}"/>
    <cellStyle name="Porcentaje 2 2 46 4" xfId="47379" xr:uid="{00000000-0005-0000-0000-000016B90000}"/>
    <cellStyle name="Porcentaje 2 2 46 4 2" xfId="47380" xr:uid="{00000000-0005-0000-0000-000017B90000}"/>
    <cellStyle name="Porcentaje 2 2 46 5" xfId="47381" xr:uid="{00000000-0005-0000-0000-000018B90000}"/>
    <cellStyle name="Porcentaje 2 2 47" xfId="47382" xr:uid="{00000000-0005-0000-0000-000019B90000}"/>
    <cellStyle name="Porcentaje 2 2 47 2" xfId="47383" xr:uid="{00000000-0005-0000-0000-00001AB90000}"/>
    <cellStyle name="Porcentaje 2 2 47 2 2" xfId="47384" xr:uid="{00000000-0005-0000-0000-00001BB90000}"/>
    <cellStyle name="Porcentaje 2 2 47 2 2 2" xfId="47385" xr:uid="{00000000-0005-0000-0000-00001CB90000}"/>
    <cellStyle name="Porcentaje 2 2 47 2 3" xfId="47386" xr:uid="{00000000-0005-0000-0000-00001DB90000}"/>
    <cellStyle name="Porcentaje 2 2 47 2 4" xfId="47387" xr:uid="{00000000-0005-0000-0000-00001EB90000}"/>
    <cellStyle name="Porcentaje 2 2 47 2 5" xfId="47388" xr:uid="{00000000-0005-0000-0000-00001FB90000}"/>
    <cellStyle name="Porcentaje 2 2 47 2 6" xfId="47389" xr:uid="{00000000-0005-0000-0000-000020B90000}"/>
    <cellStyle name="Porcentaje 2 2 47 3" xfId="47390" xr:uid="{00000000-0005-0000-0000-000021B90000}"/>
    <cellStyle name="Porcentaje 2 2 47 3 2" xfId="47391" xr:uid="{00000000-0005-0000-0000-000022B90000}"/>
    <cellStyle name="Porcentaje 2 2 47 4" xfId="47392" xr:uid="{00000000-0005-0000-0000-000023B90000}"/>
    <cellStyle name="Porcentaje 2 2 47 4 2" xfId="47393" xr:uid="{00000000-0005-0000-0000-000024B90000}"/>
    <cellStyle name="Porcentaje 2 2 47 5" xfId="47394" xr:uid="{00000000-0005-0000-0000-000025B90000}"/>
    <cellStyle name="Porcentaje 2 2 48" xfId="47395" xr:uid="{00000000-0005-0000-0000-000026B90000}"/>
    <cellStyle name="Porcentaje 2 2 48 2" xfId="47396" xr:uid="{00000000-0005-0000-0000-000027B90000}"/>
    <cellStyle name="Porcentaje 2 2 48 2 2" xfId="47397" xr:uid="{00000000-0005-0000-0000-000028B90000}"/>
    <cellStyle name="Porcentaje 2 2 48 2 2 2" xfId="47398" xr:uid="{00000000-0005-0000-0000-000029B90000}"/>
    <cellStyle name="Porcentaje 2 2 48 2 3" xfId="47399" xr:uid="{00000000-0005-0000-0000-00002AB90000}"/>
    <cellStyle name="Porcentaje 2 2 48 2 4" xfId="47400" xr:uid="{00000000-0005-0000-0000-00002BB90000}"/>
    <cellStyle name="Porcentaje 2 2 48 2 5" xfId="47401" xr:uid="{00000000-0005-0000-0000-00002CB90000}"/>
    <cellStyle name="Porcentaje 2 2 48 2 6" xfId="47402" xr:uid="{00000000-0005-0000-0000-00002DB90000}"/>
    <cellStyle name="Porcentaje 2 2 48 3" xfId="47403" xr:uid="{00000000-0005-0000-0000-00002EB90000}"/>
    <cellStyle name="Porcentaje 2 2 48 3 2" xfId="47404" xr:uid="{00000000-0005-0000-0000-00002FB90000}"/>
    <cellStyle name="Porcentaje 2 2 48 4" xfId="47405" xr:uid="{00000000-0005-0000-0000-000030B90000}"/>
    <cellStyle name="Porcentaje 2 2 48 4 2" xfId="47406" xr:uid="{00000000-0005-0000-0000-000031B90000}"/>
    <cellStyle name="Porcentaje 2 2 48 5" xfId="47407" xr:uid="{00000000-0005-0000-0000-000032B90000}"/>
    <cellStyle name="Porcentaje 2 2 49" xfId="47408" xr:uid="{00000000-0005-0000-0000-000033B90000}"/>
    <cellStyle name="Porcentaje 2 2 49 2" xfId="47409" xr:uid="{00000000-0005-0000-0000-000034B90000}"/>
    <cellStyle name="Porcentaje 2 2 49 2 2" xfId="47410" xr:uid="{00000000-0005-0000-0000-000035B90000}"/>
    <cellStyle name="Porcentaje 2 2 49 2 2 2" xfId="47411" xr:uid="{00000000-0005-0000-0000-000036B90000}"/>
    <cellStyle name="Porcentaje 2 2 49 2 3" xfId="47412" xr:uid="{00000000-0005-0000-0000-000037B90000}"/>
    <cellStyle name="Porcentaje 2 2 49 2 4" xfId="47413" xr:uid="{00000000-0005-0000-0000-000038B90000}"/>
    <cellStyle name="Porcentaje 2 2 49 2 5" xfId="47414" xr:uid="{00000000-0005-0000-0000-000039B90000}"/>
    <cellStyle name="Porcentaje 2 2 49 2 6" xfId="47415" xr:uid="{00000000-0005-0000-0000-00003AB90000}"/>
    <cellStyle name="Porcentaje 2 2 49 3" xfId="47416" xr:uid="{00000000-0005-0000-0000-00003BB90000}"/>
    <cellStyle name="Porcentaje 2 2 49 3 2" xfId="47417" xr:uid="{00000000-0005-0000-0000-00003CB90000}"/>
    <cellStyle name="Porcentaje 2 2 49 4" xfId="47418" xr:uid="{00000000-0005-0000-0000-00003DB90000}"/>
    <cellStyle name="Porcentaje 2 2 49 4 2" xfId="47419" xr:uid="{00000000-0005-0000-0000-00003EB90000}"/>
    <cellStyle name="Porcentaje 2 2 49 5" xfId="47420" xr:uid="{00000000-0005-0000-0000-00003FB90000}"/>
    <cellStyle name="Porcentaje 2 2 5" xfId="47421" xr:uid="{00000000-0005-0000-0000-000040B90000}"/>
    <cellStyle name="Porcentaje 2 2 5 2" xfId="47422" xr:uid="{00000000-0005-0000-0000-000041B90000}"/>
    <cellStyle name="Porcentaje 2 2 5 2 2" xfId="47423" xr:uid="{00000000-0005-0000-0000-000042B90000}"/>
    <cellStyle name="Porcentaje 2 2 5 2 2 2" xfId="47424" xr:uid="{00000000-0005-0000-0000-000043B90000}"/>
    <cellStyle name="Porcentaje 2 2 5 2 2 3" xfId="47425" xr:uid="{00000000-0005-0000-0000-000044B90000}"/>
    <cellStyle name="Porcentaje 2 2 5 2 3" xfId="47426" xr:uid="{00000000-0005-0000-0000-000045B90000}"/>
    <cellStyle name="Porcentaje 2 2 5 3" xfId="47427" xr:uid="{00000000-0005-0000-0000-000046B90000}"/>
    <cellStyle name="Porcentaje 2 2 5 3 2" xfId="47428" xr:uid="{00000000-0005-0000-0000-000047B90000}"/>
    <cellStyle name="Porcentaje 2 2 5 3 2 2" xfId="47429" xr:uid="{00000000-0005-0000-0000-000048B90000}"/>
    <cellStyle name="Porcentaje 2 2 5 4" xfId="47430" xr:uid="{00000000-0005-0000-0000-000049B90000}"/>
    <cellStyle name="Porcentaje 2 2 5 4 2" xfId="47431" xr:uid="{00000000-0005-0000-0000-00004AB90000}"/>
    <cellStyle name="Porcentaje 2 2 5 4 3" xfId="47432" xr:uid="{00000000-0005-0000-0000-00004BB90000}"/>
    <cellStyle name="Porcentaje 2 2 5 4 3 2" xfId="47433" xr:uid="{00000000-0005-0000-0000-00004CB90000}"/>
    <cellStyle name="Porcentaje 2 2 5 4 3 2 2" xfId="47434" xr:uid="{00000000-0005-0000-0000-00004DB90000}"/>
    <cellStyle name="Porcentaje 2 2 5 4 3 2 3" xfId="47435" xr:uid="{00000000-0005-0000-0000-00004EB90000}"/>
    <cellStyle name="Porcentaje 2 2 5 4 4" xfId="47436" xr:uid="{00000000-0005-0000-0000-00004FB90000}"/>
    <cellStyle name="Porcentaje 2 2 5 4 4 2" xfId="47437" xr:uid="{00000000-0005-0000-0000-000050B90000}"/>
    <cellStyle name="Porcentaje 2 2 5 5" xfId="47438" xr:uid="{00000000-0005-0000-0000-000051B90000}"/>
    <cellStyle name="Porcentaje 2 2 5 5 2" xfId="47439" xr:uid="{00000000-0005-0000-0000-000052B90000}"/>
    <cellStyle name="Porcentaje 2 2 5 6" xfId="47440" xr:uid="{00000000-0005-0000-0000-000053B90000}"/>
    <cellStyle name="Porcentaje 2 2 5 7" xfId="47441" xr:uid="{00000000-0005-0000-0000-000054B90000}"/>
    <cellStyle name="Porcentaje 2 2 5 7 2" xfId="47442" xr:uid="{00000000-0005-0000-0000-000055B90000}"/>
    <cellStyle name="Porcentaje 2 2 5 7 3" xfId="47443" xr:uid="{00000000-0005-0000-0000-000056B90000}"/>
    <cellStyle name="Porcentaje 2 2 5 8" xfId="47444" xr:uid="{00000000-0005-0000-0000-000057B90000}"/>
    <cellStyle name="Porcentaje 2 2 50" xfId="47445" xr:uid="{00000000-0005-0000-0000-000058B90000}"/>
    <cellStyle name="Porcentaje 2 2 50 2" xfId="47446" xr:uid="{00000000-0005-0000-0000-000059B90000}"/>
    <cellStyle name="Porcentaje 2 2 50 2 2" xfId="47447" xr:uid="{00000000-0005-0000-0000-00005AB90000}"/>
    <cellStyle name="Porcentaje 2 2 50 2 2 2" xfId="47448" xr:uid="{00000000-0005-0000-0000-00005BB90000}"/>
    <cellStyle name="Porcentaje 2 2 50 2 3" xfId="47449" xr:uid="{00000000-0005-0000-0000-00005CB90000}"/>
    <cellStyle name="Porcentaje 2 2 50 2 4" xfId="47450" xr:uid="{00000000-0005-0000-0000-00005DB90000}"/>
    <cellStyle name="Porcentaje 2 2 50 2 5" xfId="47451" xr:uid="{00000000-0005-0000-0000-00005EB90000}"/>
    <cellStyle name="Porcentaje 2 2 50 2 6" xfId="47452" xr:uid="{00000000-0005-0000-0000-00005FB90000}"/>
    <cellStyle name="Porcentaje 2 2 50 3" xfId="47453" xr:uid="{00000000-0005-0000-0000-000060B90000}"/>
    <cellStyle name="Porcentaje 2 2 50 3 2" xfId="47454" xr:uid="{00000000-0005-0000-0000-000061B90000}"/>
    <cellStyle name="Porcentaje 2 2 50 4" xfId="47455" xr:uid="{00000000-0005-0000-0000-000062B90000}"/>
    <cellStyle name="Porcentaje 2 2 50 4 2" xfId="47456" xr:uid="{00000000-0005-0000-0000-000063B90000}"/>
    <cellStyle name="Porcentaje 2 2 50 5" xfId="47457" xr:uid="{00000000-0005-0000-0000-000064B90000}"/>
    <cellStyle name="Porcentaje 2 2 51" xfId="47458" xr:uid="{00000000-0005-0000-0000-000065B90000}"/>
    <cellStyle name="Porcentaje 2 2 51 2" xfId="47459" xr:uid="{00000000-0005-0000-0000-000066B90000}"/>
    <cellStyle name="Porcentaje 2 2 51 2 2" xfId="47460" xr:uid="{00000000-0005-0000-0000-000067B90000}"/>
    <cellStyle name="Porcentaje 2 2 51 2 2 2" xfId="47461" xr:uid="{00000000-0005-0000-0000-000068B90000}"/>
    <cellStyle name="Porcentaje 2 2 51 2 3" xfId="47462" xr:uid="{00000000-0005-0000-0000-000069B90000}"/>
    <cellStyle name="Porcentaje 2 2 51 2 4" xfId="47463" xr:uid="{00000000-0005-0000-0000-00006AB90000}"/>
    <cellStyle name="Porcentaje 2 2 51 2 5" xfId="47464" xr:uid="{00000000-0005-0000-0000-00006BB90000}"/>
    <cellStyle name="Porcentaje 2 2 51 2 6" xfId="47465" xr:uid="{00000000-0005-0000-0000-00006CB90000}"/>
    <cellStyle name="Porcentaje 2 2 51 3" xfId="47466" xr:uid="{00000000-0005-0000-0000-00006DB90000}"/>
    <cellStyle name="Porcentaje 2 2 51 3 2" xfId="47467" xr:uid="{00000000-0005-0000-0000-00006EB90000}"/>
    <cellStyle name="Porcentaje 2 2 51 4" xfId="47468" xr:uid="{00000000-0005-0000-0000-00006FB90000}"/>
    <cellStyle name="Porcentaje 2 2 51 4 2" xfId="47469" xr:uid="{00000000-0005-0000-0000-000070B90000}"/>
    <cellStyle name="Porcentaje 2 2 51 5" xfId="47470" xr:uid="{00000000-0005-0000-0000-000071B90000}"/>
    <cellStyle name="Porcentaje 2 2 52" xfId="47471" xr:uid="{00000000-0005-0000-0000-000072B90000}"/>
    <cellStyle name="Porcentaje 2 2 52 2" xfId="47472" xr:uid="{00000000-0005-0000-0000-000073B90000}"/>
    <cellStyle name="Porcentaje 2 2 52 2 2" xfId="47473" xr:uid="{00000000-0005-0000-0000-000074B90000}"/>
    <cellStyle name="Porcentaje 2 2 52 2 2 2" xfId="47474" xr:uid="{00000000-0005-0000-0000-000075B90000}"/>
    <cellStyle name="Porcentaje 2 2 52 2 3" xfId="47475" xr:uid="{00000000-0005-0000-0000-000076B90000}"/>
    <cellStyle name="Porcentaje 2 2 52 2 4" xfId="47476" xr:uid="{00000000-0005-0000-0000-000077B90000}"/>
    <cellStyle name="Porcentaje 2 2 52 2 5" xfId="47477" xr:uid="{00000000-0005-0000-0000-000078B90000}"/>
    <cellStyle name="Porcentaje 2 2 52 2 6" xfId="47478" xr:uid="{00000000-0005-0000-0000-000079B90000}"/>
    <cellStyle name="Porcentaje 2 2 52 3" xfId="47479" xr:uid="{00000000-0005-0000-0000-00007AB90000}"/>
    <cellStyle name="Porcentaje 2 2 52 3 2" xfId="47480" xr:uid="{00000000-0005-0000-0000-00007BB90000}"/>
    <cellStyle name="Porcentaje 2 2 52 4" xfId="47481" xr:uid="{00000000-0005-0000-0000-00007CB90000}"/>
    <cellStyle name="Porcentaje 2 2 52 4 2" xfId="47482" xr:uid="{00000000-0005-0000-0000-00007DB90000}"/>
    <cellStyle name="Porcentaje 2 2 52 5" xfId="47483" xr:uid="{00000000-0005-0000-0000-00007EB90000}"/>
    <cellStyle name="Porcentaje 2 2 53" xfId="47484" xr:uid="{00000000-0005-0000-0000-00007FB90000}"/>
    <cellStyle name="Porcentaje 2 2 53 2" xfId="47485" xr:uid="{00000000-0005-0000-0000-000080B90000}"/>
    <cellStyle name="Porcentaje 2 2 53 2 2" xfId="47486" xr:uid="{00000000-0005-0000-0000-000081B90000}"/>
    <cellStyle name="Porcentaje 2 2 53 2 2 2" xfId="47487" xr:uid="{00000000-0005-0000-0000-000082B90000}"/>
    <cellStyle name="Porcentaje 2 2 53 2 3" xfId="47488" xr:uid="{00000000-0005-0000-0000-000083B90000}"/>
    <cellStyle name="Porcentaje 2 2 53 2 4" xfId="47489" xr:uid="{00000000-0005-0000-0000-000084B90000}"/>
    <cellStyle name="Porcentaje 2 2 53 2 5" xfId="47490" xr:uid="{00000000-0005-0000-0000-000085B90000}"/>
    <cellStyle name="Porcentaje 2 2 53 2 6" xfId="47491" xr:uid="{00000000-0005-0000-0000-000086B90000}"/>
    <cellStyle name="Porcentaje 2 2 53 3" xfId="47492" xr:uid="{00000000-0005-0000-0000-000087B90000}"/>
    <cellStyle name="Porcentaje 2 2 53 3 2" xfId="47493" xr:uid="{00000000-0005-0000-0000-000088B90000}"/>
    <cellStyle name="Porcentaje 2 2 53 4" xfId="47494" xr:uid="{00000000-0005-0000-0000-000089B90000}"/>
    <cellStyle name="Porcentaje 2 2 53 4 2" xfId="47495" xr:uid="{00000000-0005-0000-0000-00008AB90000}"/>
    <cellStyle name="Porcentaje 2 2 53 5" xfId="47496" xr:uid="{00000000-0005-0000-0000-00008BB90000}"/>
    <cellStyle name="Porcentaje 2 2 54" xfId="47497" xr:uid="{00000000-0005-0000-0000-00008CB90000}"/>
    <cellStyle name="Porcentaje 2 2 54 2" xfId="47498" xr:uid="{00000000-0005-0000-0000-00008DB90000}"/>
    <cellStyle name="Porcentaje 2 2 54 2 2" xfId="47499" xr:uid="{00000000-0005-0000-0000-00008EB90000}"/>
    <cellStyle name="Porcentaje 2 2 54 2 2 2" xfId="47500" xr:uid="{00000000-0005-0000-0000-00008FB90000}"/>
    <cellStyle name="Porcentaje 2 2 54 2 3" xfId="47501" xr:uid="{00000000-0005-0000-0000-000090B90000}"/>
    <cellStyle name="Porcentaje 2 2 54 2 4" xfId="47502" xr:uid="{00000000-0005-0000-0000-000091B90000}"/>
    <cellStyle name="Porcentaje 2 2 54 2 5" xfId="47503" xr:uid="{00000000-0005-0000-0000-000092B90000}"/>
    <cellStyle name="Porcentaje 2 2 54 2 6" xfId="47504" xr:uid="{00000000-0005-0000-0000-000093B90000}"/>
    <cellStyle name="Porcentaje 2 2 54 3" xfId="47505" xr:uid="{00000000-0005-0000-0000-000094B90000}"/>
    <cellStyle name="Porcentaje 2 2 54 3 2" xfId="47506" xr:uid="{00000000-0005-0000-0000-000095B90000}"/>
    <cellStyle name="Porcentaje 2 2 54 4" xfId="47507" xr:uid="{00000000-0005-0000-0000-000096B90000}"/>
    <cellStyle name="Porcentaje 2 2 54 4 2" xfId="47508" xr:uid="{00000000-0005-0000-0000-000097B90000}"/>
    <cellStyle name="Porcentaje 2 2 54 5" xfId="47509" xr:uid="{00000000-0005-0000-0000-000098B90000}"/>
    <cellStyle name="Porcentaje 2 2 55" xfId="47510" xr:uid="{00000000-0005-0000-0000-000099B90000}"/>
    <cellStyle name="Porcentaje 2 2 55 2" xfId="47511" xr:uid="{00000000-0005-0000-0000-00009AB90000}"/>
    <cellStyle name="Porcentaje 2 2 55 2 2" xfId="47512" xr:uid="{00000000-0005-0000-0000-00009BB90000}"/>
    <cellStyle name="Porcentaje 2 2 55 2 2 2" xfId="47513" xr:uid="{00000000-0005-0000-0000-00009CB90000}"/>
    <cellStyle name="Porcentaje 2 2 55 2 3" xfId="47514" xr:uid="{00000000-0005-0000-0000-00009DB90000}"/>
    <cellStyle name="Porcentaje 2 2 55 2 4" xfId="47515" xr:uid="{00000000-0005-0000-0000-00009EB90000}"/>
    <cellStyle name="Porcentaje 2 2 55 2 5" xfId="47516" xr:uid="{00000000-0005-0000-0000-00009FB90000}"/>
    <cellStyle name="Porcentaje 2 2 55 2 6" xfId="47517" xr:uid="{00000000-0005-0000-0000-0000A0B90000}"/>
    <cellStyle name="Porcentaje 2 2 55 3" xfId="47518" xr:uid="{00000000-0005-0000-0000-0000A1B90000}"/>
    <cellStyle name="Porcentaje 2 2 55 3 2" xfId="47519" xr:uid="{00000000-0005-0000-0000-0000A2B90000}"/>
    <cellStyle name="Porcentaje 2 2 55 4" xfId="47520" xr:uid="{00000000-0005-0000-0000-0000A3B90000}"/>
    <cellStyle name="Porcentaje 2 2 55 4 2" xfId="47521" xr:uid="{00000000-0005-0000-0000-0000A4B90000}"/>
    <cellStyle name="Porcentaje 2 2 55 5" xfId="47522" xr:uid="{00000000-0005-0000-0000-0000A5B90000}"/>
    <cellStyle name="Porcentaje 2 2 56" xfId="47523" xr:uid="{00000000-0005-0000-0000-0000A6B90000}"/>
    <cellStyle name="Porcentaje 2 2 56 2" xfId="47524" xr:uid="{00000000-0005-0000-0000-0000A7B90000}"/>
    <cellStyle name="Porcentaje 2 2 56 2 2" xfId="47525" xr:uid="{00000000-0005-0000-0000-0000A8B90000}"/>
    <cellStyle name="Porcentaje 2 2 56 2 2 2" xfId="47526" xr:uid="{00000000-0005-0000-0000-0000A9B90000}"/>
    <cellStyle name="Porcentaje 2 2 56 2 3" xfId="47527" xr:uid="{00000000-0005-0000-0000-0000AAB90000}"/>
    <cellStyle name="Porcentaje 2 2 56 2 4" xfId="47528" xr:uid="{00000000-0005-0000-0000-0000ABB90000}"/>
    <cellStyle name="Porcentaje 2 2 56 2 5" xfId="47529" xr:uid="{00000000-0005-0000-0000-0000ACB90000}"/>
    <cellStyle name="Porcentaje 2 2 56 2 6" xfId="47530" xr:uid="{00000000-0005-0000-0000-0000ADB90000}"/>
    <cellStyle name="Porcentaje 2 2 56 3" xfId="47531" xr:uid="{00000000-0005-0000-0000-0000AEB90000}"/>
    <cellStyle name="Porcentaje 2 2 56 3 2" xfId="47532" xr:uid="{00000000-0005-0000-0000-0000AFB90000}"/>
    <cellStyle name="Porcentaje 2 2 56 4" xfId="47533" xr:uid="{00000000-0005-0000-0000-0000B0B90000}"/>
    <cellStyle name="Porcentaje 2 2 56 4 2" xfId="47534" xr:uid="{00000000-0005-0000-0000-0000B1B90000}"/>
    <cellStyle name="Porcentaje 2 2 56 5" xfId="47535" xr:uid="{00000000-0005-0000-0000-0000B2B90000}"/>
    <cellStyle name="Porcentaje 2 2 57" xfId="47536" xr:uid="{00000000-0005-0000-0000-0000B3B90000}"/>
    <cellStyle name="Porcentaje 2 2 57 2" xfId="47537" xr:uid="{00000000-0005-0000-0000-0000B4B90000}"/>
    <cellStyle name="Porcentaje 2 2 57 2 2" xfId="47538" xr:uid="{00000000-0005-0000-0000-0000B5B90000}"/>
    <cellStyle name="Porcentaje 2 2 57 2 2 2" xfId="47539" xr:uid="{00000000-0005-0000-0000-0000B6B90000}"/>
    <cellStyle name="Porcentaje 2 2 57 2 3" xfId="47540" xr:uid="{00000000-0005-0000-0000-0000B7B90000}"/>
    <cellStyle name="Porcentaje 2 2 57 2 4" xfId="47541" xr:uid="{00000000-0005-0000-0000-0000B8B90000}"/>
    <cellStyle name="Porcentaje 2 2 57 2 5" xfId="47542" xr:uid="{00000000-0005-0000-0000-0000B9B90000}"/>
    <cellStyle name="Porcentaje 2 2 57 2 6" xfId="47543" xr:uid="{00000000-0005-0000-0000-0000BAB90000}"/>
    <cellStyle name="Porcentaje 2 2 57 3" xfId="47544" xr:uid="{00000000-0005-0000-0000-0000BBB90000}"/>
    <cellStyle name="Porcentaje 2 2 57 3 2" xfId="47545" xr:uid="{00000000-0005-0000-0000-0000BCB90000}"/>
    <cellStyle name="Porcentaje 2 2 57 4" xfId="47546" xr:uid="{00000000-0005-0000-0000-0000BDB90000}"/>
    <cellStyle name="Porcentaje 2 2 57 4 2" xfId="47547" xr:uid="{00000000-0005-0000-0000-0000BEB90000}"/>
    <cellStyle name="Porcentaje 2 2 57 5" xfId="47548" xr:uid="{00000000-0005-0000-0000-0000BFB90000}"/>
    <cellStyle name="Porcentaje 2 2 58" xfId="47549" xr:uid="{00000000-0005-0000-0000-0000C0B90000}"/>
    <cellStyle name="Porcentaje 2 2 58 2" xfId="47550" xr:uid="{00000000-0005-0000-0000-0000C1B90000}"/>
    <cellStyle name="Porcentaje 2 2 58 2 2" xfId="47551" xr:uid="{00000000-0005-0000-0000-0000C2B90000}"/>
    <cellStyle name="Porcentaje 2 2 58 2 2 2" xfId="47552" xr:uid="{00000000-0005-0000-0000-0000C3B90000}"/>
    <cellStyle name="Porcentaje 2 2 58 2 3" xfId="47553" xr:uid="{00000000-0005-0000-0000-0000C4B90000}"/>
    <cellStyle name="Porcentaje 2 2 58 2 4" xfId="47554" xr:uid="{00000000-0005-0000-0000-0000C5B90000}"/>
    <cellStyle name="Porcentaje 2 2 58 2 5" xfId="47555" xr:uid="{00000000-0005-0000-0000-0000C6B90000}"/>
    <cellStyle name="Porcentaje 2 2 58 2 6" xfId="47556" xr:uid="{00000000-0005-0000-0000-0000C7B90000}"/>
    <cellStyle name="Porcentaje 2 2 58 3" xfId="47557" xr:uid="{00000000-0005-0000-0000-0000C8B90000}"/>
    <cellStyle name="Porcentaje 2 2 58 3 2" xfId="47558" xr:uid="{00000000-0005-0000-0000-0000C9B90000}"/>
    <cellStyle name="Porcentaje 2 2 58 4" xfId="47559" xr:uid="{00000000-0005-0000-0000-0000CAB90000}"/>
    <cellStyle name="Porcentaje 2 2 58 4 2" xfId="47560" xr:uid="{00000000-0005-0000-0000-0000CBB90000}"/>
    <cellStyle name="Porcentaje 2 2 58 5" xfId="47561" xr:uid="{00000000-0005-0000-0000-0000CCB90000}"/>
    <cellStyle name="Porcentaje 2 2 59" xfId="47562" xr:uid="{00000000-0005-0000-0000-0000CDB90000}"/>
    <cellStyle name="Porcentaje 2 2 59 2" xfId="47563" xr:uid="{00000000-0005-0000-0000-0000CEB90000}"/>
    <cellStyle name="Porcentaje 2 2 59 3" xfId="47564" xr:uid="{00000000-0005-0000-0000-0000CFB90000}"/>
    <cellStyle name="Porcentaje 2 2 6" xfId="47565" xr:uid="{00000000-0005-0000-0000-0000D0B90000}"/>
    <cellStyle name="Porcentaje 2 2 6 2" xfId="47566" xr:uid="{00000000-0005-0000-0000-0000D1B90000}"/>
    <cellStyle name="Porcentaje 2 2 6 2 2" xfId="47567" xr:uid="{00000000-0005-0000-0000-0000D2B90000}"/>
    <cellStyle name="Porcentaje 2 2 6 2 2 2" xfId="47568" xr:uid="{00000000-0005-0000-0000-0000D3B90000}"/>
    <cellStyle name="Porcentaje 2 2 6 2 3" xfId="47569" xr:uid="{00000000-0005-0000-0000-0000D4B90000}"/>
    <cellStyle name="Porcentaje 2 2 6 2 3 2" xfId="47570" xr:uid="{00000000-0005-0000-0000-0000D5B90000}"/>
    <cellStyle name="Porcentaje 2 2 6 2 4" xfId="47571" xr:uid="{00000000-0005-0000-0000-0000D6B90000}"/>
    <cellStyle name="Porcentaje 2 2 6 2 4 2" xfId="47572" xr:uid="{00000000-0005-0000-0000-0000D7B90000}"/>
    <cellStyle name="Porcentaje 2 2 6 2 4 3" xfId="47573" xr:uid="{00000000-0005-0000-0000-0000D8B90000}"/>
    <cellStyle name="Porcentaje 2 2 6 3" xfId="47574" xr:uid="{00000000-0005-0000-0000-0000D9B90000}"/>
    <cellStyle name="Porcentaje 2 2 6 3 2" xfId="47575" xr:uid="{00000000-0005-0000-0000-0000DAB90000}"/>
    <cellStyle name="Porcentaje 2 2 6 3 2 2" xfId="47576" xr:uid="{00000000-0005-0000-0000-0000DBB90000}"/>
    <cellStyle name="Porcentaje 2 2 6 3 3" xfId="47577" xr:uid="{00000000-0005-0000-0000-0000DCB90000}"/>
    <cellStyle name="Porcentaje 2 2 6 3 4" xfId="47578" xr:uid="{00000000-0005-0000-0000-0000DDB90000}"/>
    <cellStyle name="Porcentaje 2 2 6 4" xfId="47579" xr:uid="{00000000-0005-0000-0000-0000DEB90000}"/>
    <cellStyle name="Porcentaje 2 2 6 4 2" xfId="47580" xr:uid="{00000000-0005-0000-0000-0000DFB90000}"/>
    <cellStyle name="Porcentaje 2 2 6 4 3" xfId="47581" xr:uid="{00000000-0005-0000-0000-0000E0B90000}"/>
    <cellStyle name="Porcentaje 2 2 6 5" xfId="47582" xr:uid="{00000000-0005-0000-0000-0000E1B90000}"/>
    <cellStyle name="Porcentaje 2 2 6 5 2" xfId="47583" xr:uid="{00000000-0005-0000-0000-0000E2B90000}"/>
    <cellStyle name="Porcentaje 2 2 6 5 3" xfId="47584" xr:uid="{00000000-0005-0000-0000-0000E3B90000}"/>
    <cellStyle name="Porcentaje 2 2 6 6" xfId="47585" xr:uid="{00000000-0005-0000-0000-0000E4B90000}"/>
    <cellStyle name="Porcentaje 2 2 6 7" xfId="47586" xr:uid="{00000000-0005-0000-0000-0000E5B90000}"/>
    <cellStyle name="Porcentaje 2 2 60" xfId="47587" xr:uid="{00000000-0005-0000-0000-0000E6B90000}"/>
    <cellStyle name="Porcentaje 2 2 61" xfId="47588" xr:uid="{00000000-0005-0000-0000-0000E7B90000}"/>
    <cellStyle name="Porcentaje 2 2 61 2" xfId="47589" xr:uid="{00000000-0005-0000-0000-0000E8B90000}"/>
    <cellStyle name="Porcentaje 2 2 61 3" xfId="47590" xr:uid="{00000000-0005-0000-0000-0000E9B90000}"/>
    <cellStyle name="Porcentaje 2 2 62" xfId="47591" xr:uid="{00000000-0005-0000-0000-0000EAB90000}"/>
    <cellStyle name="Porcentaje 2 2 7" xfId="47592" xr:uid="{00000000-0005-0000-0000-0000EBB90000}"/>
    <cellStyle name="Porcentaje 2 2 7 2" xfId="47593" xr:uid="{00000000-0005-0000-0000-0000ECB90000}"/>
    <cellStyle name="Porcentaje 2 2 7 2 2" xfId="47594" xr:uid="{00000000-0005-0000-0000-0000EDB90000}"/>
    <cellStyle name="Porcentaje 2 2 7 2 2 2" xfId="47595" xr:uid="{00000000-0005-0000-0000-0000EEB90000}"/>
    <cellStyle name="Porcentaje 2 2 7 2 3" xfId="47596" xr:uid="{00000000-0005-0000-0000-0000EFB90000}"/>
    <cellStyle name="Porcentaje 2 2 7 2 3 2" xfId="47597" xr:uid="{00000000-0005-0000-0000-0000F0B90000}"/>
    <cellStyle name="Porcentaje 2 2 7 2 3 3" xfId="47598" xr:uid="{00000000-0005-0000-0000-0000F1B90000}"/>
    <cellStyle name="Porcentaje 2 2 7 2 4" xfId="47599" xr:uid="{00000000-0005-0000-0000-0000F2B90000}"/>
    <cellStyle name="Porcentaje 2 2 7 3" xfId="47600" xr:uid="{00000000-0005-0000-0000-0000F3B90000}"/>
    <cellStyle name="Porcentaje 2 2 7 3 2" xfId="47601" xr:uid="{00000000-0005-0000-0000-0000F4B90000}"/>
    <cellStyle name="Porcentaje 2 2 7 4" xfId="47602" xr:uid="{00000000-0005-0000-0000-0000F5B90000}"/>
    <cellStyle name="Porcentaje 2 2 7 4 2" xfId="47603" xr:uid="{00000000-0005-0000-0000-0000F6B90000}"/>
    <cellStyle name="Porcentaje 2 2 7 4 3" xfId="47604" xr:uid="{00000000-0005-0000-0000-0000F7B90000}"/>
    <cellStyle name="Porcentaje 2 2 7 5" xfId="47605" xr:uid="{00000000-0005-0000-0000-0000F8B90000}"/>
    <cellStyle name="Porcentaje 2 2 7 6" xfId="47606" xr:uid="{00000000-0005-0000-0000-0000F9B90000}"/>
    <cellStyle name="Porcentaje 2 2 8" xfId="47607" xr:uid="{00000000-0005-0000-0000-0000FAB90000}"/>
    <cellStyle name="Porcentaje 2 2 8 2" xfId="47608" xr:uid="{00000000-0005-0000-0000-0000FBB90000}"/>
    <cellStyle name="Porcentaje 2 2 8 2 2" xfId="47609" xr:uid="{00000000-0005-0000-0000-0000FCB90000}"/>
    <cellStyle name="Porcentaje 2 2 8 2 2 2" xfId="47610" xr:uid="{00000000-0005-0000-0000-0000FDB90000}"/>
    <cellStyle name="Porcentaje 2 2 8 2 3" xfId="47611" xr:uid="{00000000-0005-0000-0000-0000FEB90000}"/>
    <cellStyle name="Porcentaje 2 2 8 2 4" xfId="47612" xr:uid="{00000000-0005-0000-0000-0000FFB90000}"/>
    <cellStyle name="Porcentaje 2 2 8 2 5" xfId="47613" xr:uid="{00000000-0005-0000-0000-000000BA0000}"/>
    <cellStyle name="Porcentaje 2 2 8 2 6" xfId="47614" xr:uid="{00000000-0005-0000-0000-000001BA0000}"/>
    <cellStyle name="Porcentaje 2 2 8 3" xfId="47615" xr:uid="{00000000-0005-0000-0000-000002BA0000}"/>
    <cellStyle name="Porcentaje 2 2 8 3 2" xfId="47616" xr:uid="{00000000-0005-0000-0000-000003BA0000}"/>
    <cellStyle name="Porcentaje 2 2 8 4" xfId="47617" xr:uid="{00000000-0005-0000-0000-000004BA0000}"/>
    <cellStyle name="Porcentaje 2 2 8 4 2" xfId="47618" xr:uid="{00000000-0005-0000-0000-000005BA0000}"/>
    <cellStyle name="Porcentaje 2 2 8 5" xfId="47619" xr:uid="{00000000-0005-0000-0000-000006BA0000}"/>
    <cellStyle name="Porcentaje 2 2 9" xfId="47620" xr:uid="{00000000-0005-0000-0000-000007BA0000}"/>
    <cellStyle name="Porcentaje 2 2 9 2" xfId="47621" xr:uid="{00000000-0005-0000-0000-000008BA0000}"/>
    <cellStyle name="Porcentaje 2 2 9 2 2" xfId="47622" xr:uid="{00000000-0005-0000-0000-000009BA0000}"/>
    <cellStyle name="Porcentaje 2 2 9 2 2 2" xfId="47623" xr:uid="{00000000-0005-0000-0000-00000ABA0000}"/>
    <cellStyle name="Porcentaje 2 2 9 2 3" xfId="47624" xr:uid="{00000000-0005-0000-0000-00000BBA0000}"/>
    <cellStyle name="Porcentaje 2 2 9 2 4" xfId="47625" xr:uid="{00000000-0005-0000-0000-00000CBA0000}"/>
    <cellStyle name="Porcentaje 2 2 9 2 5" xfId="47626" xr:uid="{00000000-0005-0000-0000-00000DBA0000}"/>
    <cellStyle name="Porcentaje 2 2 9 2 6" xfId="47627" xr:uid="{00000000-0005-0000-0000-00000EBA0000}"/>
    <cellStyle name="Porcentaje 2 2 9 3" xfId="47628" xr:uid="{00000000-0005-0000-0000-00000FBA0000}"/>
    <cellStyle name="Porcentaje 2 2 9 3 2" xfId="47629" xr:uid="{00000000-0005-0000-0000-000010BA0000}"/>
    <cellStyle name="Porcentaje 2 2 9 3 3" xfId="47630" xr:uid="{00000000-0005-0000-0000-000011BA0000}"/>
    <cellStyle name="Porcentaje 2 2 9 4" xfId="47631" xr:uid="{00000000-0005-0000-0000-000012BA0000}"/>
    <cellStyle name="Porcentaje 2 2 9 4 2" xfId="47632" xr:uid="{00000000-0005-0000-0000-000013BA0000}"/>
    <cellStyle name="Porcentaje 2 2 9 4 3" xfId="47633" xr:uid="{00000000-0005-0000-0000-000014BA0000}"/>
    <cellStyle name="Porcentaje 2 2 9 5" xfId="47634" xr:uid="{00000000-0005-0000-0000-000015BA0000}"/>
    <cellStyle name="Porcentaje 2 2_CUENTAS BANCARIAS" xfId="47635" xr:uid="{00000000-0005-0000-0000-000016BA0000}"/>
    <cellStyle name="Porcentaje 2 20" xfId="47636" xr:uid="{00000000-0005-0000-0000-000017BA0000}"/>
    <cellStyle name="Porcentaje 2 20 2" xfId="47637" xr:uid="{00000000-0005-0000-0000-000018BA0000}"/>
    <cellStyle name="Porcentaje 2 20 2 2" xfId="47638" xr:uid="{00000000-0005-0000-0000-000019BA0000}"/>
    <cellStyle name="Porcentaje 2 20 2 2 2" xfId="47639" xr:uid="{00000000-0005-0000-0000-00001ABA0000}"/>
    <cellStyle name="Porcentaje 2 20 2 3" xfId="47640" xr:uid="{00000000-0005-0000-0000-00001BBA0000}"/>
    <cellStyle name="Porcentaje 2 20 2 4" xfId="47641" xr:uid="{00000000-0005-0000-0000-00001CBA0000}"/>
    <cellStyle name="Porcentaje 2 20 2 5" xfId="47642" xr:uid="{00000000-0005-0000-0000-00001DBA0000}"/>
    <cellStyle name="Porcentaje 2 20 2 6" xfId="47643" xr:uid="{00000000-0005-0000-0000-00001EBA0000}"/>
    <cellStyle name="Porcentaje 2 20 3" xfId="47644" xr:uid="{00000000-0005-0000-0000-00001FBA0000}"/>
    <cellStyle name="Porcentaje 2 20 3 2" xfId="47645" xr:uid="{00000000-0005-0000-0000-000020BA0000}"/>
    <cellStyle name="Porcentaje 2 20 4" xfId="47646" xr:uid="{00000000-0005-0000-0000-000021BA0000}"/>
    <cellStyle name="Porcentaje 2 20 4 2" xfId="47647" xr:uid="{00000000-0005-0000-0000-000022BA0000}"/>
    <cellStyle name="Porcentaje 2 20 5" xfId="47648" xr:uid="{00000000-0005-0000-0000-000023BA0000}"/>
    <cellStyle name="Porcentaje 2 21" xfId="47649" xr:uid="{00000000-0005-0000-0000-000024BA0000}"/>
    <cellStyle name="Porcentaje 2 21 2" xfId="47650" xr:uid="{00000000-0005-0000-0000-000025BA0000}"/>
    <cellStyle name="Porcentaje 2 21 2 2" xfId="47651" xr:uid="{00000000-0005-0000-0000-000026BA0000}"/>
    <cellStyle name="Porcentaje 2 21 2 2 2" xfId="47652" xr:uid="{00000000-0005-0000-0000-000027BA0000}"/>
    <cellStyle name="Porcentaje 2 21 2 3" xfId="47653" xr:uid="{00000000-0005-0000-0000-000028BA0000}"/>
    <cellStyle name="Porcentaje 2 21 2 4" xfId="47654" xr:uid="{00000000-0005-0000-0000-000029BA0000}"/>
    <cellStyle name="Porcentaje 2 21 2 5" xfId="47655" xr:uid="{00000000-0005-0000-0000-00002ABA0000}"/>
    <cellStyle name="Porcentaje 2 21 2 6" xfId="47656" xr:uid="{00000000-0005-0000-0000-00002BBA0000}"/>
    <cellStyle name="Porcentaje 2 21 3" xfId="47657" xr:uid="{00000000-0005-0000-0000-00002CBA0000}"/>
    <cellStyle name="Porcentaje 2 21 3 2" xfId="47658" xr:uid="{00000000-0005-0000-0000-00002DBA0000}"/>
    <cellStyle name="Porcentaje 2 21 4" xfId="47659" xr:uid="{00000000-0005-0000-0000-00002EBA0000}"/>
    <cellStyle name="Porcentaje 2 21 4 2" xfId="47660" xr:uid="{00000000-0005-0000-0000-00002FBA0000}"/>
    <cellStyle name="Porcentaje 2 21 5" xfId="47661" xr:uid="{00000000-0005-0000-0000-000030BA0000}"/>
    <cellStyle name="Porcentaje 2 22" xfId="47662" xr:uid="{00000000-0005-0000-0000-000031BA0000}"/>
    <cellStyle name="Porcentaje 2 22 2" xfId="47663" xr:uid="{00000000-0005-0000-0000-000032BA0000}"/>
    <cellStyle name="Porcentaje 2 22 2 2" xfId="47664" xr:uid="{00000000-0005-0000-0000-000033BA0000}"/>
    <cellStyle name="Porcentaje 2 22 2 2 2" xfId="47665" xr:uid="{00000000-0005-0000-0000-000034BA0000}"/>
    <cellStyle name="Porcentaje 2 22 2 3" xfId="47666" xr:uid="{00000000-0005-0000-0000-000035BA0000}"/>
    <cellStyle name="Porcentaje 2 22 2 4" xfId="47667" xr:uid="{00000000-0005-0000-0000-000036BA0000}"/>
    <cellStyle name="Porcentaje 2 22 2 5" xfId="47668" xr:uid="{00000000-0005-0000-0000-000037BA0000}"/>
    <cellStyle name="Porcentaje 2 22 2 6" xfId="47669" xr:uid="{00000000-0005-0000-0000-000038BA0000}"/>
    <cellStyle name="Porcentaje 2 22 3" xfId="47670" xr:uid="{00000000-0005-0000-0000-000039BA0000}"/>
    <cellStyle name="Porcentaje 2 22 3 2" xfId="47671" xr:uid="{00000000-0005-0000-0000-00003ABA0000}"/>
    <cellStyle name="Porcentaje 2 22 4" xfId="47672" xr:uid="{00000000-0005-0000-0000-00003BBA0000}"/>
    <cellStyle name="Porcentaje 2 22 4 2" xfId="47673" xr:uid="{00000000-0005-0000-0000-00003CBA0000}"/>
    <cellStyle name="Porcentaje 2 22 5" xfId="47674" xr:uid="{00000000-0005-0000-0000-00003DBA0000}"/>
    <cellStyle name="Porcentaje 2 23" xfId="47675" xr:uid="{00000000-0005-0000-0000-00003EBA0000}"/>
    <cellStyle name="Porcentaje 2 23 2" xfId="47676" xr:uid="{00000000-0005-0000-0000-00003FBA0000}"/>
    <cellStyle name="Porcentaje 2 23 2 2" xfId="47677" xr:uid="{00000000-0005-0000-0000-000040BA0000}"/>
    <cellStyle name="Porcentaje 2 23 2 2 2" xfId="47678" xr:uid="{00000000-0005-0000-0000-000041BA0000}"/>
    <cellStyle name="Porcentaje 2 23 2 3" xfId="47679" xr:uid="{00000000-0005-0000-0000-000042BA0000}"/>
    <cellStyle name="Porcentaje 2 23 2 4" xfId="47680" xr:uid="{00000000-0005-0000-0000-000043BA0000}"/>
    <cellStyle name="Porcentaje 2 23 2 5" xfId="47681" xr:uid="{00000000-0005-0000-0000-000044BA0000}"/>
    <cellStyle name="Porcentaje 2 23 2 6" xfId="47682" xr:uid="{00000000-0005-0000-0000-000045BA0000}"/>
    <cellStyle name="Porcentaje 2 23 3" xfId="47683" xr:uid="{00000000-0005-0000-0000-000046BA0000}"/>
    <cellStyle name="Porcentaje 2 23 3 2" xfId="47684" xr:uid="{00000000-0005-0000-0000-000047BA0000}"/>
    <cellStyle name="Porcentaje 2 23 4" xfId="47685" xr:uid="{00000000-0005-0000-0000-000048BA0000}"/>
    <cellStyle name="Porcentaje 2 23 4 2" xfId="47686" xr:uid="{00000000-0005-0000-0000-000049BA0000}"/>
    <cellStyle name="Porcentaje 2 23 5" xfId="47687" xr:uid="{00000000-0005-0000-0000-00004ABA0000}"/>
    <cellStyle name="Porcentaje 2 24" xfId="47688" xr:uid="{00000000-0005-0000-0000-00004BBA0000}"/>
    <cellStyle name="Porcentaje 2 24 2" xfId="47689" xr:uid="{00000000-0005-0000-0000-00004CBA0000}"/>
    <cellStyle name="Porcentaje 2 24 2 2" xfId="47690" xr:uid="{00000000-0005-0000-0000-00004DBA0000}"/>
    <cellStyle name="Porcentaje 2 24 2 2 2" xfId="47691" xr:uid="{00000000-0005-0000-0000-00004EBA0000}"/>
    <cellStyle name="Porcentaje 2 24 2 3" xfId="47692" xr:uid="{00000000-0005-0000-0000-00004FBA0000}"/>
    <cellStyle name="Porcentaje 2 24 2 4" xfId="47693" xr:uid="{00000000-0005-0000-0000-000050BA0000}"/>
    <cellStyle name="Porcentaje 2 24 2 5" xfId="47694" xr:uid="{00000000-0005-0000-0000-000051BA0000}"/>
    <cellStyle name="Porcentaje 2 24 2 6" xfId="47695" xr:uid="{00000000-0005-0000-0000-000052BA0000}"/>
    <cellStyle name="Porcentaje 2 24 3" xfId="47696" xr:uid="{00000000-0005-0000-0000-000053BA0000}"/>
    <cellStyle name="Porcentaje 2 24 3 2" xfId="47697" xr:uid="{00000000-0005-0000-0000-000054BA0000}"/>
    <cellStyle name="Porcentaje 2 24 4" xfId="47698" xr:uid="{00000000-0005-0000-0000-000055BA0000}"/>
    <cellStyle name="Porcentaje 2 24 4 2" xfId="47699" xr:uid="{00000000-0005-0000-0000-000056BA0000}"/>
    <cellStyle name="Porcentaje 2 24 5" xfId="47700" xr:uid="{00000000-0005-0000-0000-000057BA0000}"/>
    <cellStyle name="Porcentaje 2 25" xfId="47701" xr:uid="{00000000-0005-0000-0000-000058BA0000}"/>
    <cellStyle name="Porcentaje 2 25 2" xfId="47702" xr:uid="{00000000-0005-0000-0000-000059BA0000}"/>
    <cellStyle name="Porcentaje 2 25 2 2" xfId="47703" xr:uid="{00000000-0005-0000-0000-00005ABA0000}"/>
    <cellStyle name="Porcentaje 2 25 2 2 2" xfId="47704" xr:uid="{00000000-0005-0000-0000-00005BBA0000}"/>
    <cellStyle name="Porcentaje 2 25 2 3" xfId="47705" xr:uid="{00000000-0005-0000-0000-00005CBA0000}"/>
    <cellStyle name="Porcentaje 2 25 2 4" xfId="47706" xr:uid="{00000000-0005-0000-0000-00005DBA0000}"/>
    <cellStyle name="Porcentaje 2 25 2 5" xfId="47707" xr:uid="{00000000-0005-0000-0000-00005EBA0000}"/>
    <cellStyle name="Porcentaje 2 25 2 6" xfId="47708" xr:uid="{00000000-0005-0000-0000-00005FBA0000}"/>
    <cellStyle name="Porcentaje 2 25 3" xfId="47709" xr:uid="{00000000-0005-0000-0000-000060BA0000}"/>
    <cellStyle name="Porcentaje 2 25 3 2" xfId="47710" xr:uid="{00000000-0005-0000-0000-000061BA0000}"/>
    <cellStyle name="Porcentaje 2 25 4" xfId="47711" xr:uid="{00000000-0005-0000-0000-000062BA0000}"/>
    <cellStyle name="Porcentaje 2 25 4 2" xfId="47712" xr:uid="{00000000-0005-0000-0000-000063BA0000}"/>
    <cellStyle name="Porcentaje 2 25 5" xfId="47713" xr:uid="{00000000-0005-0000-0000-000064BA0000}"/>
    <cellStyle name="Porcentaje 2 26" xfId="47714" xr:uid="{00000000-0005-0000-0000-000065BA0000}"/>
    <cellStyle name="Porcentaje 2 26 2" xfId="47715" xr:uid="{00000000-0005-0000-0000-000066BA0000}"/>
    <cellStyle name="Porcentaje 2 26 2 2" xfId="47716" xr:uid="{00000000-0005-0000-0000-000067BA0000}"/>
    <cellStyle name="Porcentaje 2 26 2 2 2" xfId="47717" xr:uid="{00000000-0005-0000-0000-000068BA0000}"/>
    <cellStyle name="Porcentaje 2 26 2 3" xfId="47718" xr:uid="{00000000-0005-0000-0000-000069BA0000}"/>
    <cellStyle name="Porcentaje 2 26 2 4" xfId="47719" xr:uid="{00000000-0005-0000-0000-00006ABA0000}"/>
    <cellStyle name="Porcentaje 2 26 2 5" xfId="47720" xr:uid="{00000000-0005-0000-0000-00006BBA0000}"/>
    <cellStyle name="Porcentaje 2 26 2 6" xfId="47721" xr:uid="{00000000-0005-0000-0000-00006CBA0000}"/>
    <cellStyle name="Porcentaje 2 26 3" xfId="47722" xr:uid="{00000000-0005-0000-0000-00006DBA0000}"/>
    <cellStyle name="Porcentaje 2 26 3 2" xfId="47723" xr:uid="{00000000-0005-0000-0000-00006EBA0000}"/>
    <cellStyle name="Porcentaje 2 26 4" xfId="47724" xr:uid="{00000000-0005-0000-0000-00006FBA0000}"/>
    <cellStyle name="Porcentaje 2 26 4 2" xfId="47725" xr:uid="{00000000-0005-0000-0000-000070BA0000}"/>
    <cellStyle name="Porcentaje 2 26 5" xfId="47726" xr:uid="{00000000-0005-0000-0000-000071BA0000}"/>
    <cellStyle name="Porcentaje 2 27" xfId="47727" xr:uid="{00000000-0005-0000-0000-000072BA0000}"/>
    <cellStyle name="Porcentaje 2 27 2" xfId="47728" xr:uid="{00000000-0005-0000-0000-000073BA0000}"/>
    <cellStyle name="Porcentaje 2 27 2 2" xfId="47729" xr:uid="{00000000-0005-0000-0000-000074BA0000}"/>
    <cellStyle name="Porcentaje 2 27 2 2 2" xfId="47730" xr:uid="{00000000-0005-0000-0000-000075BA0000}"/>
    <cellStyle name="Porcentaje 2 27 2 3" xfId="47731" xr:uid="{00000000-0005-0000-0000-000076BA0000}"/>
    <cellStyle name="Porcentaje 2 27 2 4" xfId="47732" xr:uid="{00000000-0005-0000-0000-000077BA0000}"/>
    <cellStyle name="Porcentaje 2 27 2 5" xfId="47733" xr:uid="{00000000-0005-0000-0000-000078BA0000}"/>
    <cellStyle name="Porcentaje 2 27 2 6" xfId="47734" xr:uid="{00000000-0005-0000-0000-000079BA0000}"/>
    <cellStyle name="Porcentaje 2 27 3" xfId="47735" xr:uid="{00000000-0005-0000-0000-00007ABA0000}"/>
    <cellStyle name="Porcentaje 2 27 3 2" xfId="47736" xr:uid="{00000000-0005-0000-0000-00007BBA0000}"/>
    <cellStyle name="Porcentaje 2 27 4" xfId="47737" xr:uid="{00000000-0005-0000-0000-00007CBA0000}"/>
    <cellStyle name="Porcentaje 2 27 4 2" xfId="47738" xr:uid="{00000000-0005-0000-0000-00007DBA0000}"/>
    <cellStyle name="Porcentaje 2 27 5" xfId="47739" xr:uid="{00000000-0005-0000-0000-00007EBA0000}"/>
    <cellStyle name="Porcentaje 2 28" xfId="47740" xr:uid="{00000000-0005-0000-0000-00007FBA0000}"/>
    <cellStyle name="Porcentaje 2 28 2" xfId="47741" xr:uid="{00000000-0005-0000-0000-000080BA0000}"/>
    <cellStyle name="Porcentaje 2 28 2 2" xfId="47742" xr:uid="{00000000-0005-0000-0000-000081BA0000}"/>
    <cellStyle name="Porcentaje 2 28 2 2 2" xfId="47743" xr:uid="{00000000-0005-0000-0000-000082BA0000}"/>
    <cellStyle name="Porcentaje 2 28 2 3" xfId="47744" xr:uid="{00000000-0005-0000-0000-000083BA0000}"/>
    <cellStyle name="Porcentaje 2 28 2 4" xfId="47745" xr:uid="{00000000-0005-0000-0000-000084BA0000}"/>
    <cellStyle name="Porcentaje 2 28 2 5" xfId="47746" xr:uid="{00000000-0005-0000-0000-000085BA0000}"/>
    <cellStyle name="Porcentaje 2 28 2 6" xfId="47747" xr:uid="{00000000-0005-0000-0000-000086BA0000}"/>
    <cellStyle name="Porcentaje 2 28 3" xfId="47748" xr:uid="{00000000-0005-0000-0000-000087BA0000}"/>
    <cellStyle name="Porcentaje 2 28 3 2" xfId="47749" xr:uid="{00000000-0005-0000-0000-000088BA0000}"/>
    <cellStyle name="Porcentaje 2 28 4" xfId="47750" xr:uid="{00000000-0005-0000-0000-000089BA0000}"/>
    <cellStyle name="Porcentaje 2 28 4 2" xfId="47751" xr:uid="{00000000-0005-0000-0000-00008ABA0000}"/>
    <cellStyle name="Porcentaje 2 28 5" xfId="47752" xr:uid="{00000000-0005-0000-0000-00008BBA0000}"/>
    <cellStyle name="Porcentaje 2 29" xfId="47753" xr:uid="{00000000-0005-0000-0000-00008CBA0000}"/>
    <cellStyle name="Porcentaje 2 29 2" xfId="47754" xr:uid="{00000000-0005-0000-0000-00008DBA0000}"/>
    <cellStyle name="Porcentaje 2 29 2 2" xfId="47755" xr:uid="{00000000-0005-0000-0000-00008EBA0000}"/>
    <cellStyle name="Porcentaje 2 29 2 2 2" xfId="47756" xr:uid="{00000000-0005-0000-0000-00008FBA0000}"/>
    <cellStyle name="Porcentaje 2 29 2 3" xfId="47757" xr:uid="{00000000-0005-0000-0000-000090BA0000}"/>
    <cellStyle name="Porcentaje 2 29 2 4" xfId="47758" xr:uid="{00000000-0005-0000-0000-000091BA0000}"/>
    <cellStyle name="Porcentaje 2 29 2 5" xfId="47759" xr:uid="{00000000-0005-0000-0000-000092BA0000}"/>
    <cellStyle name="Porcentaje 2 29 2 6" xfId="47760" xr:uid="{00000000-0005-0000-0000-000093BA0000}"/>
    <cellStyle name="Porcentaje 2 29 3" xfId="47761" xr:uid="{00000000-0005-0000-0000-000094BA0000}"/>
    <cellStyle name="Porcentaje 2 29 3 2" xfId="47762" xr:uid="{00000000-0005-0000-0000-000095BA0000}"/>
    <cellStyle name="Porcentaje 2 29 4" xfId="47763" xr:uid="{00000000-0005-0000-0000-000096BA0000}"/>
    <cellStyle name="Porcentaje 2 29 4 2" xfId="47764" xr:uid="{00000000-0005-0000-0000-000097BA0000}"/>
    <cellStyle name="Porcentaje 2 29 5" xfId="47765" xr:uid="{00000000-0005-0000-0000-000098BA0000}"/>
    <cellStyle name="Porcentaje 2 3" xfId="47766" xr:uid="{00000000-0005-0000-0000-000099BA0000}"/>
    <cellStyle name="Porcentaje 2 3 2" xfId="47767" xr:uid="{00000000-0005-0000-0000-00009ABA0000}"/>
    <cellStyle name="Porcentaje 2 3 2 2" xfId="47768" xr:uid="{00000000-0005-0000-0000-00009BBA0000}"/>
    <cellStyle name="Porcentaje 2 3 2 2 2" xfId="47769" xr:uid="{00000000-0005-0000-0000-00009CBA0000}"/>
    <cellStyle name="Porcentaje 2 3 2 3" xfId="47770" xr:uid="{00000000-0005-0000-0000-00009DBA0000}"/>
    <cellStyle name="Porcentaje 2 3 2 4" xfId="47771" xr:uid="{00000000-0005-0000-0000-00009EBA0000}"/>
    <cellStyle name="Porcentaje 2 3 3" xfId="47772" xr:uid="{00000000-0005-0000-0000-00009FBA0000}"/>
    <cellStyle name="Porcentaje 2 3 3 2" xfId="47773" xr:uid="{00000000-0005-0000-0000-0000A0BA0000}"/>
    <cellStyle name="Porcentaje 2 3 3 3" xfId="47774" xr:uid="{00000000-0005-0000-0000-0000A1BA0000}"/>
    <cellStyle name="Porcentaje 2 3 4" xfId="47775" xr:uid="{00000000-0005-0000-0000-0000A2BA0000}"/>
    <cellStyle name="Porcentaje 2 30" xfId="47776" xr:uid="{00000000-0005-0000-0000-0000A3BA0000}"/>
    <cellStyle name="Porcentaje 2 30 2" xfId="47777" xr:uid="{00000000-0005-0000-0000-0000A4BA0000}"/>
    <cellStyle name="Porcentaje 2 30 2 2" xfId="47778" xr:uid="{00000000-0005-0000-0000-0000A5BA0000}"/>
    <cellStyle name="Porcentaje 2 30 2 2 2" xfId="47779" xr:uid="{00000000-0005-0000-0000-0000A6BA0000}"/>
    <cellStyle name="Porcentaje 2 30 2 3" xfId="47780" xr:uid="{00000000-0005-0000-0000-0000A7BA0000}"/>
    <cellStyle name="Porcentaje 2 30 2 4" xfId="47781" xr:uid="{00000000-0005-0000-0000-0000A8BA0000}"/>
    <cellStyle name="Porcentaje 2 30 2 5" xfId="47782" xr:uid="{00000000-0005-0000-0000-0000A9BA0000}"/>
    <cellStyle name="Porcentaje 2 30 2 6" xfId="47783" xr:uid="{00000000-0005-0000-0000-0000AABA0000}"/>
    <cellStyle name="Porcentaje 2 30 3" xfId="47784" xr:uid="{00000000-0005-0000-0000-0000ABBA0000}"/>
    <cellStyle name="Porcentaje 2 30 3 2" xfId="47785" xr:uid="{00000000-0005-0000-0000-0000ACBA0000}"/>
    <cellStyle name="Porcentaje 2 30 4" xfId="47786" xr:uid="{00000000-0005-0000-0000-0000ADBA0000}"/>
    <cellStyle name="Porcentaje 2 30 4 2" xfId="47787" xr:uid="{00000000-0005-0000-0000-0000AEBA0000}"/>
    <cellStyle name="Porcentaje 2 30 5" xfId="47788" xr:uid="{00000000-0005-0000-0000-0000AFBA0000}"/>
    <cellStyle name="Porcentaje 2 31" xfId="47789" xr:uid="{00000000-0005-0000-0000-0000B0BA0000}"/>
    <cellStyle name="Porcentaje 2 31 2" xfId="47790" xr:uid="{00000000-0005-0000-0000-0000B1BA0000}"/>
    <cellStyle name="Porcentaje 2 31 2 2" xfId="47791" xr:uid="{00000000-0005-0000-0000-0000B2BA0000}"/>
    <cellStyle name="Porcentaje 2 31 2 2 2" xfId="47792" xr:uid="{00000000-0005-0000-0000-0000B3BA0000}"/>
    <cellStyle name="Porcentaje 2 31 2 3" xfId="47793" xr:uid="{00000000-0005-0000-0000-0000B4BA0000}"/>
    <cellStyle name="Porcentaje 2 31 2 4" xfId="47794" xr:uid="{00000000-0005-0000-0000-0000B5BA0000}"/>
    <cellStyle name="Porcentaje 2 31 2 5" xfId="47795" xr:uid="{00000000-0005-0000-0000-0000B6BA0000}"/>
    <cellStyle name="Porcentaje 2 31 2 6" xfId="47796" xr:uid="{00000000-0005-0000-0000-0000B7BA0000}"/>
    <cellStyle name="Porcentaje 2 31 3" xfId="47797" xr:uid="{00000000-0005-0000-0000-0000B8BA0000}"/>
    <cellStyle name="Porcentaje 2 31 3 2" xfId="47798" xr:uid="{00000000-0005-0000-0000-0000B9BA0000}"/>
    <cellStyle name="Porcentaje 2 31 4" xfId="47799" xr:uid="{00000000-0005-0000-0000-0000BABA0000}"/>
    <cellStyle name="Porcentaje 2 31 4 2" xfId="47800" xr:uid="{00000000-0005-0000-0000-0000BBBA0000}"/>
    <cellStyle name="Porcentaje 2 31 5" xfId="47801" xr:uid="{00000000-0005-0000-0000-0000BCBA0000}"/>
    <cellStyle name="Porcentaje 2 32" xfId="47802" xr:uid="{00000000-0005-0000-0000-0000BDBA0000}"/>
    <cellStyle name="Porcentaje 2 32 2" xfId="47803" xr:uid="{00000000-0005-0000-0000-0000BEBA0000}"/>
    <cellStyle name="Porcentaje 2 32 2 2" xfId="47804" xr:uid="{00000000-0005-0000-0000-0000BFBA0000}"/>
    <cellStyle name="Porcentaje 2 32 2 2 2" xfId="47805" xr:uid="{00000000-0005-0000-0000-0000C0BA0000}"/>
    <cellStyle name="Porcentaje 2 32 2 3" xfId="47806" xr:uid="{00000000-0005-0000-0000-0000C1BA0000}"/>
    <cellStyle name="Porcentaje 2 32 2 4" xfId="47807" xr:uid="{00000000-0005-0000-0000-0000C2BA0000}"/>
    <cellStyle name="Porcentaje 2 32 2 5" xfId="47808" xr:uid="{00000000-0005-0000-0000-0000C3BA0000}"/>
    <cellStyle name="Porcentaje 2 32 2 6" xfId="47809" xr:uid="{00000000-0005-0000-0000-0000C4BA0000}"/>
    <cellStyle name="Porcentaje 2 32 3" xfId="47810" xr:uid="{00000000-0005-0000-0000-0000C5BA0000}"/>
    <cellStyle name="Porcentaje 2 32 3 2" xfId="47811" xr:uid="{00000000-0005-0000-0000-0000C6BA0000}"/>
    <cellStyle name="Porcentaje 2 32 4" xfId="47812" xr:uid="{00000000-0005-0000-0000-0000C7BA0000}"/>
    <cellStyle name="Porcentaje 2 32 4 2" xfId="47813" xr:uid="{00000000-0005-0000-0000-0000C8BA0000}"/>
    <cellStyle name="Porcentaje 2 32 5" xfId="47814" xr:uid="{00000000-0005-0000-0000-0000C9BA0000}"/>
    <cellStyle name="Porcentaje 2 33" xfId="47815" xr:uid="{00000000-0005-0000-0000-0000CABA0000}"/>
    <cellStyle name="Porcentaje 2 33 2" xfId="47816" xr:uid="{00000000-0005-0000-0000-0000CBBA0000}"/>
    <cellStyle name="Porcentaje 2 33 2 2" xfId="47817" xr:uid="{00000000-0005-0000-0000-0000CCBA0000}"/>
    <cellStyle name="Porcentaje 2 33 2 2 2" xfId="47818" xr:uid="{00000000-0005-0000-0000-0000CDBA0000}"/>
    <cellStyle name="Porcentaje 2 33 2 3" xfId="47819" xr:uid="{00000000-0005-0000-0000-0000CEBA0000}"/>
    <cellStyle name="Porcentaje 2 33 2 4" xfId="47820" xr:uid="{00000000-0005-0000-0000-0000CFBA0000}"/>
    <cellStyle name="Porcentaje 2 33 2 5" xfId="47821" xr:uid="{00000000-0005-0000-0000-0000D0BA0000}"/>
    <cellStyle name="Porcentaje 2 33 2 6" xfId="47822" xr:uid="{00000000-0005-0000-0000-0000D1BA0000}"/>
    <cellStyle name="Porcentaje 2 33 3" xfId="47823" xr:uid="{00000000-0005-0000-0000-0000D2BA0000}"/>
    <cellStyle name="Porcentaje 2 33 3 2" xfId="47824" xr:uid="{00000000-0005-0000-0000-0000D3BA0000}"/>
    <cellStyle name="Porcentaje 2 33 4" xfId="47825" xr:uid="{00000000-0005-0000-0000-0000D4BA0000}"/>
    <cellStyle name="Porcentaje 2 33 4 2" xfId="47826" xr:uid="{00000000-0005-0000-0000-0000D5BA0000}"/>
    <cellStyle name="Porcentaje 2 33 5" xfId="47827" xr:uid="{00000000-0005-0000-0000-0000D6BA0000}"/>
    <cellStyle name="Porcentaje 2 34" xfId="47828" xr:uid="{00000000-0005-0000-0000-0000D7BA0000}"/>
    <cellStyle name="Porcentaje 2 34 2" xfId="47829" xr:uid="{00000000-0005-0000-0000-0000D8BA0000}"/>
    <cellStyle name="Porcentaje 2 34 2 2" xfId="47830" xr:uid="{00000000-0005-0000-0000-0000D9BA0000}"/>
    <cellStyle name="Porcentaje 2 34 2 2 2" xfId="47831" xr:uid="{00000000-0005-0000-0000-0000DABA0000}"/>
    <cellStyle name="Porcentaje 2 34 2 3" xfId="47832" xr:uid="{00000000-0005-0000-0000-0000DBBA0000}"/>
    <cellStyle name="Porcentaje 2 34 2 4" xfId="47833" xr:uid="{00000000-0005-0000-0000-0000DCBA0000}"/>
    <cellStyle name="Porcentaje 2 34 2 5" xfId="47834" xr:uid="{00000000-0005-0000-0000-0000DDBA0000}"/>
    <cellStyle name="Porcentaje 2 34 2 6" xfId="47835" xr:uid="{00000000-0005-0000-0000-0000DEBA0000}"/>
    <cellStyle name="Porcentaje 2 34 3" xfId="47836" xr:uid="{00000000-0005-0000-0000-0000DFBA0000}"/>
    <cellStyle name="Porcentaje 2 34 3 2" xfId="47837" xr:uid="{00000000-0005-0000-0000-0000E0BA0000}"/>
    <cellStyle name="Porcentaje 2 34 4" xfId="47838" xr:uid="{00000000-0005-0000-0000-0000E1BA0000}"/>
    <cellStyle name="Porcentaje 2 34 4 2" xfId="47839" xr:uid="{00000000-0005-0000-0000-0000E2BA0000}"/>
    <cellStyle name="Porcentaje 2 34 5" xfId="47840" xr:uid="{00000000-0005-0000-0000-0000E3BA0000}"/>
    <cellStyle name="Porcentaje 2 35" xfId="47841" xr:uid="{00000000-0005-0000-0000-0000E4BA0000}"/>
    <cellStyle name="Porcentaje 2 35 2" xfId="47842" xr:uid="{00000000-0005-0000-0000-0000E5BA0000}"/>
    <cellStyle name="Porcentaje 2 35 2 2" xfId="47843" xr:uid="{00000000-0005-0000-0000-0000E6BA0000}"/>
    <cellStyle name="Porcentaje 2 35 2 2 2" xfId="47844" xr:uid="{00000000-0005-0000-0000-0000E7BA0000}"/>
    <cellStyle name="Porcentaje 2 35 2 3" xfId="47845" xr:uid="{00000000-0005-0000-0000-0000E8BA0000}"/>
    <cellStyle name="Porcentaje 2 35 2 4" xfId="47846" xr:uid="{00000000-0005-0000-0000-0000E9BA0000}"/>
    <cellStyle name="Porcentaje 2 35 2 5" xfId="47847" xr:uid="{00000000-0005-0000-0000-0000EABA0000}"/>
    <cellStyle name="Porcentaje 2 35 2 6" xfId="47848" xr:uid="{00000000-0005-0000-0000-0000EBBA0000}"/>
    <cellStyle name="Porcentaje 2 35 3" xfId="47849" xr:uid="{00000000-0005-0000-0000-0000ECBA0000}"/>
    <cellStyle name="Porcentaje 2 35 3 2" xfId="47850" xr:uid="{00000000-0005-0000-0000-0000EDBA0000}"/>
    <cellStyle name="Porcentaje 2 35 4" xfId="47851" xr:uid="{00000000-0005-0000-0000-0000EEBA0000}"/>
    <cellStyle name="Porcentaje 2 35 4 2" xfId="47852" xr:uid="{00000000-0005-0000-0000-0000EFBA0000}"/>
    <cellStyle name="Porcentaje 2 35 5" xfId="47853" xr:uid="{00000000-0005-0000-0000-0000F0BA0000}"/>
    <cellStyle name="Porcentaje 2 36" xfId="47854" xr:uid="{00000000-0005-0000-0000-0000F1BA0000}"/>
    <cellStyle name="Porcentaje 2 36 2" xfId="47855" xr:uid="{00000000-0005-0000-0000-0000F2BA0000}"/>
    <cellStyle name="Porcentaje 2 36 2 2" xfId="47856" xr:uid="{00000000-0005-0000-0000-0000F3BA0000}"/>
    <cellStyle name="Porcentaje 2 36 2 2 2" xfId="47857" xr:uid="{00000000-0005-0000-0000-0000F4BA0000}"/>
    <cellStyle name="Porcentaje 2 36 2 3" xfId="47858" xr:uid="{00000000-0005-0000-0000-0000F5BA0000}"/>
    <cellStyle name="Porcentaje 2 36 2 4" xfId="47859" xr:uid="{00000000-0005-0000-0000-0000F6BA0000}"/>
    <cellStyle name="Porcentaje 2 36 2 5" xfId="47860" xr:uid="{00000000-0005-0000-0000-0000F7BA0000}"/>
    <cellStyle name="Porcentaje 2 36 2 6" xfId="47861" xr:uid="{00000000-0005-0000-0000-0000F8BA0000}"/>
    <cellStyle name="Porcentaje 2 36 3" xfId="47862" xr:uid="{00000000-0005-0000-0000-0000F9BA0000}"/>
    <cellStyle name="Porcentaje 2 36 3 2" xfId="47863" xr:uid="{00000000-0005-0000-0000-0000FABA0000}"/>
    <cellStyle name="Porcentaje 2 36 4" xfId="47864" xr:uid="{00000000-0005-0000-0000-0000FBBA0000}"/>
    <cellStyle name="Porcentaje 2 36 4 2" xfId="47865" xr:uid="{00000000-0005-0000-0000-0000FCBA0000}"/>
    <cellStyle name="Porcentaje 2 36 5" xfId="47866" xr:uid="{00000000-0005-0000-0000-0000FDBA0000}"/>
    <cellStyle name="Porcentaje 2 37" xfId="47867" xr:uid="{00000000-0005-0000-0000-0000FEBA0000}"/>
    <cellStyle name="Porcentaje 2 37 2" xfId="47868" xr:uid="{00000000-0005-0000-0000-0000FFBA0000}"/>
    <cellStyle name="Porcentaje 2 37 2 2" xfId="47869" xr:uid="{00000000-0005-0000-0000-000000BB0000}"/>
    <cellStyle name="Porcentaje 2 37 2 2 2" xfId="47870" xr:uid="{00000000-0005-0000-0000-000001BB0000}"/>
    <cellStyle name="Porcentaje 2 37 2 3" xfId="47871" xr:uid="{00000000-0005-0000-0000-000002BB0000}"/>
    <cellStyle name="Porcentaje 2 37 2 4" xfId="47872" xr:uid="{00000000-0005-0000-0000-000003BB0000}"/>
    <cellStyle name="Porcentaje 2 37 2 5" xfId="47873" xr:uid="{00000000-0005-0000-0000-000004BB0000}"/>
    <cellStyle name="Porcentaje 2 37 2 6" xfId="47874" xr:uid="{00000000-0005-0000-0000-000005BB0000}"/>
    <cellStyle name="Porcentaje 2 37 3" xfId="47875" xr:uid="{00000000-0005-0000-0000-000006BB0000}"/>
    <cellStyle name="Porcentaje 2 37 3 2" xfId="47876" xr:uid="{00000000-0005-0000-0000-000007BB0000}"/>
    <cellStyle name="Porcentaje 2 37 4" xfId="47877" xr:uid="{00000000-0005-0000-0000-000008BB0000}"/>
    <cellStyle name="Porcentaje 2 37 4 2" xfId="47878" xr:uid="{00000000-0005-0000-0000-000009BB0000}"/>
    <cellStyle name="Porcentaje 2 37 5" xfId="47879" xr:uid="{00000000-0005-0000-0000-00000ABB0000}"/>
    <cellStyle name="Porcentaje 2 38" xfId="47880" xr:uid="{00000000-0005-0000-0000-00000BBB0000}"/>
    <cellStyle name="Porcentaje 2 38 2" xfId="47881" xr:uid="{00000000-0005-0000-0000-00000CBB0000}"/>
    <cellStyle name="Porcentaje 2 38 2 2" xfId="47882" xr:uid="{00000000-0005-0000-0000-00000DBB0000}"/>
    <cellStyle name="Porcentaje 2 38 2 2 2" xfId="47883" xr:uid="{00000000-0005-0000-0000-00000EBB0000}"/>
    <cellStyle name="Porcentaje 2 38 2 3" xfId="47884" xr:uid="{00000000-0005-0000-0000-00000FBB0000}"/>
    <cellStyle name="Porcentaje 2 38 2 4" xfId="47885" xr:uid="{00000000-0005-0000-0000-000010BB0000}"/>
    <cellStyle name="Porcentaje 2 38 2 5" xfId="47886" xr:uid="{00000000-0005-0000-0000-000011BB0000}"/>
    <cellStyle name="Porcentaje 2 38 2 6" xfId="47887" xr:uid="{00000000-0005-0000-0000-000012BB0000}"/>
    <cellStyle name="Porcentaje 2 38 3" xfId="47888" xr:uid="{00000000-0005-0000-0000-000013BB0000}"/>
    <cellStyle name="Porcentaje 2 38 3 2" xfId="47889" xr:uid="{00000000-0005-0000-0000-000014BB0000}"/>
    <cellStyle name="Porcentaje 2 38 4" xfId="47890" xr:uid="{00000000-0005-0000-0000-000015BB0000}"/>
    <cellStyle name="Porcentaje 2 38 4 2" xfId="47891" xr:uid="{00000000-0005-0000-0000-000016BB0000}"/>
    <cellStyle name="Porcentaje 2 38 5" xfId="47892" xr:uid="{00000000-0005-0000-0000-000017BB0000}"/>
    <cellStyle name="Porcentaje 2 39" xfId="47893" xr:uid="{00000000-0005-0000-0000-000018BB0000}"/>
    <cellStyle name="Porcentaje 2 39 2" xfId="47894" xr:uid="{00000000-0005-0000-0000-000019BB0000}"/>
    <cellStyle name="Porcentaje 2 39 2 2" xfId="47895" xr:uid="{00000000-0005-0000-0000-00001ABB0000}"/>
    <cellStyle name="Porcentaje 2 39 2 2 2" xfId="47896" xr:uid="{00000000-0005-0000-0000-00001BBB0000}"/>
    <cellStyle name="Porcentaje 2 39 2 3" xfId="47897" xr:uid="{00000000-0005-0000-0000-00001CBB0000}"/>
    <cellStyle name="Porcentaje 2 39 2 4" xfId="47898" xr:uid="{00000000-0005-0000-0000-00001DBB0000}"/>
    <cellStyle name="Porcentaje 2 39 2 5" xfId="47899" xr:uid="{00000000-0005-0000-0000-00001EBB0000}"/>
    <cellStyle name="Porcentaje 2 39 2 6" xfId="47900" xr:uid="{00000000-0005-0000-0000-00001FBB0000}"/>
    <cellStyle name="Porcentaje 2 39 3" xfId="47901" xr:uid="{00000000-0005-0000-0000-000020BB0000}"/>
    <cellStyle name="Porcentaje 2 39 3 2" xfId="47902" xr:uid="{00000000-0005-0000-0000-000021BB0000}"/>
    <cellStyle name="Porcentaje 2 39 4" xfId="47903" xr:uid="{00000000-0005-0000-0000-000022BB0000}"/>
    <cellStyle name="Porcentaje 2 39 4 2" xfId="47904" xr:uid="{00000000-0005-0000-0000-000023BB0000}"/>
    <cellStyle name="Porcentaje 2 39 5" xfId="47905" xr:uid="{00000000-0005-0000-0000-000024BB0000}"/>
    <cellStyle name="Porcentaje 2 4" xfId="47906" xr:uid="{00000000-0005-0000-0000-000025BB0000}"/>
    <cellStyle name="Porcentaje 2 4 2" xfId="47907" xr:uid="{00000000-0005-0000-0000-000026BB0000}"/>
    <cellStyle name="Porcentaje 2 4 2 2" xfId="47908" xr:uid="{00000000-0005-0000-0000-000027BB0000}"/>
    <cellStyle name="Porcentaje 2 4 2 2 2" xfId="47909" xr:uid="{00000000-0005-0000-0000-000028BB0000}"/>
    <cellStyle name="Porcentaje 2 4 2 3" xfId="47910" xr:uid="{00000000-0005-0000-0000-000029BB0000}"/>
    <cellStyle name="Porcentaje 2 4 2 3 2" xfId="47911" xr:uid="{00000000-0005-0000-0000-00002ABB0000}"/>
    <cellStyle name="Porcentaje 2 4 2 4" xfId="47912" xr:uid="{00000000-0005-0000-0000-00002BBB0000}"/>
    <cellStyle name="Porcentaje 2 4 2 4 2" xfId="47913" xr:uid="{00000000-0005-0000-0000-00002CBB0000}"/>
    <cellStyle name="Porcentaje 2 4 2 5" xfId="47914" xr:uid="{00000000-0005-0000-0000-00002DBB0000}"/>
    <cellStyle name="Porcentaje 2 4 2 6" xfId="47915" xr:uid="{00000000-0005-0000-0000-00002EBB0000}"/>
    <cellStyle name="Porcentaje 2 4 3" xfId="47916" xr:uid="{00000000-0005-0000-0000-00002FBB0000}"/>
    <cellStyle name="Porcentaje 2 4 3 2" xfId="47917" xr:uid="{00000000-0005-0000-0000-000030BB0000}"/>
    <cellStyle name="Porcentaje 2 4 4" xfId="47918" xr:uid="{00000000-0005-0000-0000-000031BB0000}"/>
    <cellStyle name="Porcentaje 2 4 4 2" xfId="47919" xr:uid="{00000000-0005-0000-0000-000032BB0000}"/>
    <cellStyle name="Porcentaje 2 4 5" xfId="47920" xr:uid="{00000000-0005-0000-0000-000033BB0000}"/>
    <cellStyle name="Porcentaje 2 4 5 2" xfId="47921" xr:uid="{00000000-0005-0000-0000-000034BB0000}"/>
    <cellStyle name="Porcentaje 2 4 6" xfId="47922" xr:uid="{00000000-0005-0000-0000-000035BB0000}"/>
    <cellStyle name="Porcentaje 2 40" xfId="47923" xr:uid="{00000000-0005-0000-0000-000036BB0000}"/>
    <cellStyle name="Porcentaje 2 40 2" xfId="47924" xr:uid="{00000000-0005-0000-0000-000037BB0000}"/>
    <cellStyle name="Porcentaje 2 40 2 2" xfId="47925" xr:uid="{00000000-0005-0000-0000-000038BB0000}"/>
    <cellStyle name="Porcentaje 2 40 2 2 2" xfId="47926" xr:uid="{00000000-0005-0000-0000-000039BB0000}"/>
    <cellStyle name="Porcentaje 2 40 2 3" xfId="47927" xr:uid="{00000000-0005-0000-0000-00003ABB0000}"/>
    <cellStyle name="Porcentaje 2 40 2 4" xfId="47928" xr:uid="{00000000-0005-0000-0000-00003BBB0000}"/>
    <cellStyle name="Porcentaje 2 40 2 5" xfId="47929" xr:uid="{00000000-0005-0000-0000-00003CBB0000}"/>
    <cellStyle name="Porcentaje 2 40 2 6" xfId="47930" xr:uid="{00000000-0005-0000-0000-00003DBB0000}"/>
    <cellStyle name="Porcentaje 2 40 3" xfId="47931" xr:uid="{00000000-0005-0000-0000-00003EBB0000}"/>
    <cellStyle name="Porcentaje 2 40 3 2" xfId="47932" xr:uid="{00000000-0005-0000-0000-00003FBB0000}"/>
    <cellStyle name="Porcentaje 2 40 4" xfId="47933" xr:uid="{00000000-0005-0000-0000-000040BB0000}"/>
    <cellStyle name="Porcentaje 2 40 4 2" xfId="47934" xr:uid="{00000000-0005-0000-0000-000041BB0000}"/>
    <cellStyle name="Porcentaje 2 40 5" xfId="47935" xr:uid="{00000000-0005-0000-0000-000042BB0000}"/>
    <cellStyle name="Porcentaje 2 41" xfId="47936" xr:uid="{00000000-0005-0000-0000-000043BB0000}"/>
    <cellStyle name="Porcentaje 2 41 2" xfId="47937" xr:uid="{00000000-0005-0000-0000-000044BB0000}"/>
    <cellStyle name="Porcentaje 2 41 2 2" xfId="47938" xr:uid="{00000000-0005-0000-0000-000045BB0000}"/>
    <cellStyle name="Porcentaje 2 41 2 2 2" xfId="47939" xr:uid="{00000000-0005-0000-0000-000046BB0000}"/>
    <cellStyle name="Porcentaje 2 41 2 3" xfId="47940" xr:uid="{00000000-0005-0000-0000-000047BB0000}"/>
    <cellStyle name="Porcentaje 2 41 2 4" xfId="47941" xr:uid="{00000000-0005-0000-0000-000048BB0000}"/>
    <cellStyle name="Porcentaje 2 41 2 5" xfId="47942" xr:uid="{00000000-0005-0000-0000-000049BB0000}"/>
    <cellStyle name="Porcentaje 2 41 2 6" xfId="47943" xr:uid="{00000000-0005-0000-0000-00004ABB0000}"/>
    <cellStyle name="Porcentaje 2 41 3" xfId="47944" xr:uid="{00000000-0005-0000-0000-00004BBB0000}"/>
    <cellStyle name="Porcentaje 2 41 3 2" xfId="47945" xr:uid="{00000000-0005-0000-0000-00004CBB0000}"/>
    <cellStyle name="Porcentaje 2 41 4" xfId="47946" xr:uid="{00000000-0005-0000-0000-00004DBB0000}"/>
    <cellStyle name="Porcentaje 2 41 4 2" xfId="47947" xr:uid="{00000000-0005-0000-0000-00004EBB0000}"/>
    <cellStyle name="Porcentaje 2 41 5" xfId="47948" xr:uid="{00000000-0005-0000-0000-00004FBB0000}"/>
    <cellStyle name="Porcentaje 2 42" xfId="47949" xr:uid="{00000000-0005-0000-0000-000050BB0000}"/>
    <cellStyle name="Porcentaje 2 42 2" xfId="47950" xr:uid="{00000000-0005-0000-0000-000051BB0000}"/>
    <cellStyle name="Porcentaje 2 42 2 2" xfId="47951" xr:uid="{00000000-0005-0000-0000-000052BB0000}"/>
    <cellStyle name="Porcentaje 2 42 2 2 2" xfId="47952" xr:uid="{00000000-0005-0000-0000-000053BB0000}"/>
    <cellStyle name="Porcentaje 2 42 2 3" xfId="47953" xr:uid="{00000000-0005-0000-0000-000054BB0000}"/>
    <cellStyle name="Porcentaje 2 42 2 4" xfId="47954" xr:uid="{00000000-0005-0000-0000-000055BB0000}"/>
    <cellStyle name="Porcentaje 2 42 2 5" xfId="47955" xr:uid="{00000000-0005-0000-0000-000056BB0000}"/>
    <cellStyle name="Porcentaje 2 42 2 6" xfId="47956" xr:uid="{00000000-0005-0000-0000-000057BB0000}"/>
    <cellStyle name="Porcentaje 2 42 3" xfId="47957" xr:uid="{00000000-0005-0000-0000-000058BB0000}"/>
    <cellStyle name="Porcentaje 2 42 3 2" xfId="47958" xr:uid="{00000000-0005-0000-0000-000059BB0000}"/>
    <cellStyle name="Porcentaje 2 42 4" xfId="47959" xr:uid="{00000000-0005-0000-0000-00005ABB0000}"/>
    <cellStyle name="Porcentaje 2 42 4 2" xfId="47960" xr:uid="{00000000-0005-0000-0000-00005BBB0000}"/>
    <cellStyle name="Porcentaje 2 42 5" xfId="47961" xr:uid="{00000000-0005-0000-0000-00005CBB0000}"/>
    <cellStyle name="Porcentaje 2 43" xfId="47962" xr:uid="{00000000-0005-0000-0000-00005DBB0000}"/>
    <cellStyle name="Porcentaje 2 43 2" xfId="47963" xr:uid="{00000000-0005-0000-0000-00005EBB0000}"/>
    <cellStyle name="Porcentaje 2 43 2 2" xfId="47964" xr:uid="{00000000-0005-0000-0000-00005FBB0000}"/>
    <cellStyle name="Porcentaje 2 43 2 2 2" xfId="47965" xr:uid="{00000000-0005-0000-0000-000060BB0000}"/>
    <cellStyle name="Porcentaje 2 43 2 3" xfId="47966" xr:uid="{00000000-0005-0000-0000-000061BB0000}"/>
    <cellStyle name="Porcentaje 2 43 2 4" xfId="47967" xr:uid="{00000000-0005-0000-0000-000062BB0000}"/>
    <cellStyle name="Porcentaje 2 43 2 5" xfId="47968" xr:uid="{00000000-0005-0000-0000-000063BB0000}"/>
    <cellStyle name="Porcentaje 2 43 2 6" xfId="47969" xr:uid="{00000000-0005-0000-0000-000064BB0000}"/>
    <cellStyle name="Porcentaje 2 43 3" xfId="47970" xr:uid="{00000000-0005-0000-0000-000065BB0000}"/>
    <cellStyle name="Porcentaje 2 43 3 2" xfId="47971" xr:uid="{00000000-0005-0000-0000-000066BB0000}"/>
    <cellStyle name="Porcentaje 2 43 4" xfId="47972" xr:uid="{00000000-0005-0000-0000-000067BB0000}"/>
    <cellStyle name="Porcentaje 2 43 4 2" xfId="47973" xr:uid="{00000000-0005-0000-0000-000068BB0000}"/>
    <cellStyle name="Porcentaje 2 43 5" xfId="47974" xr:uid="{00000000-0005-0000-0000-000069BB0000}"/>
    <cellStyle name="Porcentaje 2 44" xfId="47975" xr:uid="{00000000-0005-0000-0000-00006ABB0000}"/>
    <cellStyle name="Porcentaje 2 44 2" xfId="47976" xr:uid="{00000000-0005-0000-0000-00006BBB0000}"/>
    <cellStyle name="Porcentaje 2 44 2 2" xfId="47977" xr:uid="{00000000-0005-0000-0000-00006CBB0000}"/>
    <cellStyle name="Porcentaje 2 44 2 2 2" xfId="47978" xr:uid="{00000000-0005-0000-0000-00006DBB0000}"/>
    <cellStyle name="Porcentaje 2 44 2 3" xfId="47979" xr:uid="{00000000-0005-0000-0000-00006EBB0000}"/>
    <cellStyle name="Porcentaje 2 44 2 4" xfId="47980" xr:uid="{00000000-0005-0000-0000-00006FBB0000}"/>
    <cellStyle name="Porcentaje 2 44 2 5" xfId="47981" xr:uid="{00000000-0005-0000-0000-000070BB0000}"/>
    <cellStyle name="Porcentaje 2 44 2 6" xfId="47982" xr:uid="{00000000-0005-0000-0000-000071BB0000}"/>
    <cellStyle name="Porcentaje 2 44 3" xfId="47983" xr:uid="{00000000-0005-0000-0000-000072BB0000}"/>
    <cellStyle name="Porcentaje 2 44 3 2" xfId="47984" xr:uid="{00000000-0005-0000-0000-000073BB0000}"/>
    <cellStyle name="Porcentaje 2 44 4" xfId="47985" xr:uid="{00000000-0005-0000-0000-000074BB0000}"/>
    <cellStyle name="Porcentaje 2 44 4 2" xfId="47986" xr:uid="{00000000-0005-0000-0000-000075BB0000}"/>
    <cellStyle name="Porcentaje 2 44 5" xfId="47987" xr:uid="{00000000-0005-0000-0000-000076BB0000}"/>
    <cellStyle name="Porcentaje 2 45" xfId="47988" xr:uid="{00000000-0005-0000-0000-000077BB0000}"/>
    <cellStyle name="Porcentaje 2 45 2" xfId="47989" xr:uid="{00000000-0005-0000-0000-000078BB0000}"/>
    <cellStyle name="Porcentaje 2 45 2 2" xfId="47990" xr:uid="{00000000-0005-0000-0000-000079BB0000}"/>
    <cellStyle name="Porcentaje 2 45 2 2 2" xfId="47991" xr:uid="{00000000-0005-0000-0000-00007ABB0000}"/>
    <cellStyle name="Porcentaje 2 45 2 3" xfId="47992" xr:uid="{00000000-0005-0000-0000-00007BBB0000}"/>
    <cellStyle name="Porcentaje 2 45 2 4" xfId="47993" xr:uid="{00000000-0005-0000-0000-00007CBB0000}"/>
    <cellStyle name="Porcentaje 2 45 2 5" xfId="47994" xr:uid="{00000000-0005-0000-0000-00007DBB0000}"/>
    <cellStyle name="Porcentaje 2 45 2 6" xfId="47995" xr:uid="{00000000-0005-0000-0000-00007EBB0000}"/>
    <cellStyle name="Porcentaje 2 45 3" xfId="47996" xr:uid="{00000000-0005-0000-0000-00007FBB0000}"/>
    <cellStyle name="Porcentaje 2 45 3 2" xfId="47997" xr:uid="{00000000-0005-0000-0000-000080BB0000}"/>
    <cellStyle name="Porcentaje 2 45 4" xfId="47998" xr:uid="{00000000-0005-0000-0000-000081BB0000}"/>
    <cellStyle name="Porcentaje 2 45 4 2" xfId="47999" xr:uid="{00000000-0005-0000-0000-000082BB0000}"/>
    <cellStyle name="Porcentaje 2 45 5" xfId="48000" xr:uid="{00000000-0005-0000-0000-000083BB0000}"/>
    <cellStyle name="Porcentaje 2 46" xfId="48001" xr:uid="{00000000-0005-0000-0000-000084BB0000}"/>
    <cellStyle name="Porcentaje 2 46 2" xfId="48002" xr:uid="{00000000-0005-0000-0000-000085BB0000}"/>
    <cellStyle name="Porcentaje 2 46 2 2" xfId="48003" xr:uid="{00000000-0005-0000-0000-000086BB0000}"/>
    <cellStyle name="Porcentaje 2 46 2 2 2" xfId="48004" xr:uid="{00000000-0005-0000-0000-000087BB0000}"/>
    <cellStyle name="Porcentaje 2 46 2 3" xfId="48005" xr:uid="{00000000-0005-0000-0000-000088BB0000}"/>
    <cellStyle name="Porcentaje 2 46 2 4" xfId="48006" xr:uid="{00000000-0005-0000-0000-000089BB0000}"/>
    <cellStyle name="Porcentaje 2 46 2 5" xfId="48007" xr:uid="{00000000-0005-0000-0000-00008ABB0000}"/>
    <cellStyle name="Porcentaje 2 46 2 6" xfId="48008" xr:uid="{00000000-0005-0000-0000-00008BBB0000}"/>
    <cellStyle name="Porcentaje 2 46 3" xfId="48009" xr:uid="{00000000-0005-0000-0000-00008CBB0000}"/>
    <cellStyle name="Porcentaje 2 46 3 2" xfId="48010" xr:uid="{00000000-0005-0000-0000-00008DBB0000}"/>
    <cellStyle name="Porcentaje 2 46 4" xfId="48011" xr:uid="{00000000-0005-0000-0000-00008EBB0000}"/>
    <cellStyle name="Porcentaje 2 46 4 2" xfId="48012" xr:uid="{00000000-0005-0000-0000-00008FBB0000}"/>
    <cellStyle name="Porcentaje 2 46 5" xfId="48013" xr:uid="{00000000-0005-0000-0000-000090BB0000}"/>
    <cellStyle name="Porcentaje 2 47" xfId="48014" xr:uid="{00000000-0005-0000-0000-000091BB0000}"/>
    <cellStyle name="Porcentaje 2 47 2" xfId="48015" xr:uid="{00000000-0005-0000-0000-000092BB0000}"/>
    <cellStyle name="Porcentaje 2 47 2 2" xfId="48016" xr:uid="{00000000-0005-0000-0000-000093BB0000}"/>
    <cellStyle name="Porcentaje 2 47 2 2 2" xfId="48017" xr:uid="{00000000-0005-0000-0000-000094BB0000}"/>
    <cellStyle name="Porcentaje 2 47 2 3" xfId="48018" xr:uid="{00000000-0005-0000-0000-000095BB0000}"/>
    <cellStyle name="Porcentaje 2 47 2 4" xfId="48019" xr:uid="{00000000-0005-0000-0000-000096BB0000}"/>
    <cellStyle name="Porcentaje 2 47 2 5" xfId="48020" xr:uid="{00000000-0005-0000-0000-000097BB0000}"/>
    <cellStyle name="Porcentaje 2 47 2 6" xfId="48021" xr:uid="{00000000-0005-0000-0000-000098BB0000}"/>
    <cellStyle name="Porcentaje 2 47 3" xfId="48022" xr:uid="{00000000-0005-0000-0000-000099BB0000}"/>
    <cellStyle name="Porcentaje 2 47 3 2" xfId="48023" xr:uid="{00000000-0005-0000-0000-00009ABB0000}"/>
    <cellStyle name="Porcentaje 2 47 4" xfId="48024" xr:uid="{00000000-0005-0000-0000-00009BBB0000}"/>
    <cellStyle name="Porcentaje 2 47 4 2" xfId="48025" xr:uid="{00000000-0005-0000-0000-00009CBB0000}"/>
    <cellStyle name="Porcentaje 2 47 5" xfId="48026" xr:uid="{00000000-0005-0000-0000-00009DBB0000}"/>
    <cellStyle name="Porcentaje 2 48" xfId="48027" xr:uid="{00000000-0005-0000-0000-00009EBB0000}"/>
    <cellStyle name="Porcentaje 2 48 2" xfId="48028" xr:uid="{00000000-0005-0000-0000-00009FBB0000}"/>
    <cellStyle name="Porcentaje 2 48 2 2" xfId="48029" xr:uid="{00000000-0005-0000-0000-0000A0BB0000}"/>
    <cellStyle name="Porcentaje 2 48 2 2 2" xfId="48030" xr:uid="{00000000-0005-0000-0000-0000A1BB0000}"/>
    <cellStyle name="Porcentaje 2 48 2 3" xfId="48031" xr:uid="{00000000-0005-0000-0000-0000A2BB0000}"/>
    <cellStyle name="Porcentaje 2 48 2 4" xfId="48032" xr:uid="{00000000-0005-0000-0000-0000A3BB0000}"/>
    <cellStyle name="Porcentaje 2 48 2 5" xfId="48033" xr:uid="{00000000-0005-0000-0000-0000A4BB0000}"/>
    <cellStyle name="Porcentaje 2 48 2 6" xfId="48034" xr:uid="{00000000-0005-0000-0000-0000A5BB0000}"/>
    <cellStyle name="Porcentaje 2 48 3" xfId="48035" xr:uid="{00000000-0005-0000-0000-0000A6BB0000}"/>
    <cellStyle name="Porcentaje 2 48 3 2" xfId="48036" xr:uid="{00000000-0005-0000-0000-0000A7BB0000}"/>
    <cellStyle name="Porcentaje 2 48 4" xfId="48037" xr:uid="{00000000-0005-0000-0000-0000A8BB0000}"/>
    <cellStyle name="Porcentaje 2 48 4 2" xfId="48038" xr:uid="{00000000-0005-0000-0000-0000A9BB0000}"/>
    <cellStyle name="Porcentaje 2 48 5" xfId="48039" xr:uid="{00000000-0005-0000-0000-0000AABB0000}"/>
    <cellStyle name="Porcentaje 2 49" xfId="48040" xr:uid="{00000000-0005-0000-0000-0000ABBB0000}"/>
    <cellStyle name="Porcentaje 2 49 2" xfId="48041" xr:uid="{00000000-0005-0000-0000-0000ACBB0000}"/>
    <cellStyle name="Porcentaje 2 49 2 2" xfId="48042" xr:uid="{00000000-0005-0000-0000-0000ADBB0000}"/>
    <cellStyle name="Porcentaje 2 49 2 2 2" xfId="48043" xr:uid="{00000000-0005-0000-0000-0000AEBB0000}"/>
    <cellStyle name="Porcentaje 2 49 2 3" xfId="48044" xr:uid="{00000000-0005-0000-0000-0000AFBB0000}"/>
    <cellStyle name="Porcentaje 2 49 2 4" xfId="48045" xr:uid="{00000000-0005-0000-0000-0000B0BB0000}"/>
    <cellStyle name="Porcentaje 2 49 2 5" xfId="48046" xr:uid="{00000000-0005-0000-0000-0000B1BB0000}"/>
    <cellStyle name="Porcentaje 2 49 2 6" xfId="48047" xr:uid="{00000000-0005-0000-0000-0000B2BB0000}"/>
    <cellStyle name="Porcentaje 2 49 3" xfId="48048" xr:uid="{00000000-0005-0000-0000-0000B3BB0000}"/>
    <cellStyle name="Porcentaje 2 49 3 2" xfId="48049" xr:uid="{00000000-0005-0000-0000-0000B4BB0000}"/>
    <cellStyle name="Porcentaje 2 49 4" xfId="48050" xr:uid="{00000000-0005-0000-0000-0000B5BB0000}"/>
    <cellStyle name="Porcentaje 2 49 4 2" xfId="48051" xr:uid="{00000000-0005-0000-0000-0000B6BB0000}"/>
    <cellStyle name="Porcentaje 2 49 5" xfId="48052" xr:uid="{00000000-0005-0000-0000-0000B7BB0000}"/>
    <cellStyle name="Porcentaje 2 5" xfId="48053" xr:uid="{00000000-0005-0000-0000-0000B8BB0000}"/>
    <cellStyle name="Porcentaje 2 5 2" xfId="48054" xr:uid="{00000000-0005-0000-0000-0000B9BB0000}"/>
    <cellStyle name="Porcentaje 2 5 2 2" xfId="48055" xr:uid="{00000000-0005-0000-0000-0000BABB0000}"/>
    <cellStyle name="Porcentaje 2 5 2 2 2" xfId="48056" xr:uid="{00000000-0005-0000-0000-0000BBBB0000}"/>
    <cellStyle name="Porcentaje 2 5 2 3" xfId="48057" xr:uid="{00000000-0005-0000-0000-0000BCBB0000}"/>
    <cellStyle name="Porcentaje 2 5 2 3 2" xfId="48058" xr:uid="{00000000-0005-0000-0000-0000BDBB0000}"/>
    <cellStyle name="Porcentaje 2 5 2 4" xfId="48059" xr:uid="{00000000-0005-0000-0000-0000BEBB0000}"/>
    <cellStyle name="Porcentaje 2 5 2 5" xfId="48060" xr:uid="{00000000-0005-0000-0000-0000BFBB0000}"/>
    <cellStyle name="Porcentaje 2 5 2 6" xfId="48061" xr:uid="{00000000-0005-0000-0000-0000C0BB0000}"/>
    <cellStyle name="Porcentaje 2 5 3" xfId="48062" xr:uid="{00000000-0005-0000-0000-0000C1BB0000}"/>
    <cellStyle name="Porcentaje 2 5 3 2" xfId="48063" xr:uid="{00000000-0005-0000-0000-0000C2BB0000}"/>
    <cellStyle name="Porcentaje 2 5 4" xfId="48064" xr:uid="{00000000-0005-0000-0000-0000C3BB0000}"/>
    <cellStyle name="Porcentaje 2 5 4 2" xfId="48065" xr:uid="{00000000-0005-0000-0000-0000C4BB0000}"/>
    <cellStyle name="Porcentaje 2 5 5" xfId="48066" xr:uid="{00000000-0005-0000-0000-0000C5BB0000}"/>
    <cellStyle name="Porcentaje 2 5 5 2" xfId="48067" xr:uid="{00000000-0005-0000-0000-0000C6BB0000}"/>
    <cellStyle name="Porcentaje 2 5 6" xfId="48068" xr:uid="{00000000-0005-0000-0000-0000C7BB0000}"/>
    <cellStyle name="Porcentaje 2 50" xfId="48069" xr:uid="{00000000-0005-0000-0000-0000C8BB0000}"/>
    <cellStyle name="Porcentaje 2 50 2" xfId="48070" xr:uid="{00000000-0005-0000-0000-0000C9BB0000}"/>
    <cellStyle name="Porcentaje 2 50 2 2" xfId="48071" xr:uid="{00000000-0005-0000-0000-0000CABB0000}"/>
    <cellStyle name="Porcentaje 2 50 2 2 2" xfId="48072" xr:uid="{00000000-0005-0000-0000-0000CBBB0000}"/>
    <cellStyle name="Porcentaje 2 50 2 3" xfId="48073" xr:uid="{00000000-0005-0000-0000-0000CCBB0000}"/>
    <cellStyle name="Porcentaje 2 50 2 4" xfId="48074" xr:uid="{00000000-0005-0000-0000-0000CDBB0000}"/>
    <cellStyle name="Porcentaje 2 50 2 5" xfId="48075" xr:uid="{00000000-0005-0000-0000-0000CEBB0000}"/>
    <cellStyle name="Porcentaje 2 50 2 6" xfId="48076" xr:uid="{00000000-0005-0000-0000-0000CFBB0000}"/>
    <cellStyle name="Porcentaje 2 50 3" xfId="48077" xr:uid="{00000000-0005-0000-0000-0000D0BB0000}"/>
    <cellStyle name="Porcentaje 2 50 3 2" xfId="48078" xr:uid="{00000000-0005-0000-0000-0000D1BB0000}"/>
    <cellStyle name="Porcentaje 2 50 4" xfId="48079" xr:uid="{00000000-0005-0000-0000-0000D2BB0000}"/>
    <cellStyle name="Porcentaje 2 50 4 2" xfId="48080" xr:uid="{00000000-0005-0000-0000-0000D3BB0000}"/>
    <cellStyle name="Porcentaje 2 50 5" xfId="48081" xr:uid="{00000000-0005-0000-0000-0000D4BB0000}"/>
    <cellStyle name="Porcentaje 2 51" xfId="48082" xr:uid="{00000000-0005-0000-0000-0000D5BB0000}"/>
    <cellStyle name="Porcentaje 2 51 2" xfId="48083" xr:uid="{00000000-0005-0000-0000-0000D6BB0000}"/>
    <cellStyle name="Porcentaje 2 51 2 2" xfId="48084" xr:uid="{00000000-0005-0000-0000-0000D7BB0000}"/>
    <cellStyle name="Porcentaje 2 51 2 2 2" xfId="48085" xr:uid="{00000000-0005-0000-0000-0000D8BB0000}"/>
    <cellStyle name="Porcentaje 2 51 2 3" xfId="48086" xr:uid="{00000000-0005-0000-0000-0000D9BB0000}"/>
    <cellStyle name="Porcentaje 2 51 2 4" xfId="48087" xr:uid="{00000000-0005-0000-0000-0000DABB0000}"/>
    <cellStyle name="Porcentaje 2 51 2 5" xfId="48088" xr:uid="{00000000-0005-0000-0000-0000DBBB0000}"/>
    <cellStyle name="Porcentaje 2 51 2 6" xfId="48089" xr:uid="{00000000-0005-0000-0000-0000DCBB0000}"/>
    <cellStyle name="Porcentaje 2 51 3" xfId="48090" xr:uid="{00000000-0005-0000-0000-0000DDBB0000}"/>
    <cellStyle name="Porcentaje 2 51 3 2" xfId="48091" xr:uid="{00000000-0005-0000-0000-0000DEBB0000}"/>
    <cellStyle name="Porcentaje 2 51 4" xfId="48092" xr:uid="{00000000-0005-0000-0000-0000DFBB0000}"/>
    <cellStyle name="Porcentaje 2 51 4 2" xfId="48093" xr:uid="{00000000-0005-0000-0000-0000E0BB0000}"/>
    <cellStyle name="Porcentaje 2 51 5" xfId="48094" xr:uid="{00000000-0005-0000-0000-0000E1BB0000}"/>
    <cellStyle name="Porcentaje 2 52" xfId="48095" xr:uid="{00000000-0005-0000-0000-0000E2BB0000}"/>
    <cellStyle name="Porcentaje 2 52 2" xfId="48096" xr:uid="{00000000-0005-0000-0000-0000E3BB0000}"/>
    <cellStyle name="Porcentaje 2 52 2 2" xfId="48097" xr:uid="{00000000-0005-0000-0000-0000E4BB0000}"/>
    <cellStyle name="Porcentaje 2 52 2 2 2" xfId="48098" xr:uid="{00000000-0005-0000-0000-0000E5BB0000}"/>
    <cellStyle name="Porcentaje 2 52 2 3" xfId="48099" xr:uid="{00000000-0005-0000-0000-0000E6BB0000}"/>
    <cellStyle name="Porcentaje 2 52 2 4" xfId="48100" xr:uid="{00000000-0005-0000-0000-0000E7BB0000}"/>
    <cellStyle name="Porcentaje 2 52 2 5" xfId="48101" xr:uid="{00000000-0005-0000-0000-0000E8BB0000}"/>
    <cellStyle name="Porcentaje 2 52 2 6" xfId="48102" xr:uid="{00000000-0005-0000-0000-0000E9BB0000}"/>
    <cellStyle name="Porcentaje 2 52 3" xfId="48103" xr:uid="{00000000-0005-0000-0000-0000EABB0000}"/>
    <cellStyle name="Porcentaje 2 52 3 2" xfId="48104" xr:uid="{00000000-0005-0000-0000-0000EBBB0000}"/>
    <cellStyle name="Porcentaje 2 52 4" xfId="48105" xr:uid="{00000000-0005-0000-0000-0000ECBB0000}"/>
    <cellStyle name="Porcentaje 2 52 4 2" xfId="48106" xr:uid="{00000000-0005-0000-0000-0000EDBB0000}"/>
    <cellStyle name="Porcentaje 2 52 5" xfId="48107" xr:uid="{00000000-0005-0000-0000-0000EEBB0000}"/>
    <cellStyle name="Porcentaje 2 53" xfId="48108" xr:uid="{00000000-0005-0000-0000-0000EFBB0000}"/>
    <cellStyle name="Porcentaje 2 53 2" xfId="48109" xr:uid="{00000000-0005-0000-0000-0000F0BB0000}"/>
    <cellStyle name="Porcentaje 2 53 2 2" xfId="48110" xr:uid="{00000000-0005-0000-0000-0000F1BB0000}"/>
    <cellStyle name="Porcentaje 2 53 2 2 2" xfId="48111" xr:uid="{00000000-0005-0000-0000-0000F2BB0000}"/>
    <cellStyle name="Porcentaje 2 53 2 3" xfId="48112" xr:uid="{00000000-0005-0000-0000-0000F3BB0000}"/>
    <cellStyle name="Porcentaje 2 53 2 4" xfId="48113" xr:uid="{00000000-0005-0000-0000-0000F4BB0000}"/>
    <cellStyle name="Porcentaje 2 53 2 5" xfId="48114" xr:uid="{00000000-0005-0000-0000-0000F5BB0000}"/>
    <cellStyle name="Porcentaje 2 53 2 6" xfId="48115" xr:uid="{00000000-0005-0000-0000-0000F6BB0000}"/>
    <cellStyle name="Porcentaje 2 53 3" xfId="48116" xr:uid="{00000000-0005-0000-0000-0000F7BB0000}"/>
    <cellStyle name="Porcentaje 2 53 3 2" xfId="48117" xr:uid="{00000000-0005-0000-0000-0000F8BB0000}"/>
    <cellStyle name="Porcentaje 2 53 4" xfId="48118" xr:uid="{00000000-0005-0000-0000-0000F9BB0000}"/>
    <cellStyle name="Porcentaje 2 53 4 2" xfId="48119" xr:uid="{00000000-0005-0000-0000-0000FABB0000}"/>
    <cellStyle name="Porcentaje 2 53 5" xfId="48120" xr:uid="{00000000-0005-0000-0000-0000FBBB0000}"/>
    <cellStyle name="Porcentaje 2 54" xfId="48121" xr:uid="{00000000-0005-0000-0000-0000FCBB0000}"/>
    <cellStyle name="Porcentaje 2 54 2" xfId="48122" xr:uid="{00000000-0005-0000-0000-0000FDBB0000}"/>
    <cellStyle name="Porcentaje 2 54 2 2" xfId="48123" xr:uid="{00000000-0005-0000-0000-0000FEBB0000}"/>
    <cellStyle name="Porcentaje 2 54 2 2 2" xfId="48124" xr:uid="{00000000-0005-0000-0000-0000FFBB0000}"/>
    <cellStyle name="Porcentaje 2 54 2 3" xfId="48125" xr:uid="{00000000-0005-0000-0000-000000BC0000}"/>
    <cellStyle name="Porcentaje 2 54 2 4" xfId="48126" xr:uid="{00000000-0005-0000-0000-000001BC0000}"/>
    <cellStyle name="Porcentaje 2 54 2 5" xfId="48127" xr:uid="{00000000-0005-0000-0000-000002BC0000}"/>
    <cellStyle name="Porcentaje 2 54 2 6" xfId="48128" xr:uid="{00000000-0005-0000-0000-000003BC0000}"/>
    <cellStyle name="Porcentaje 2 54 3" xfId="48129" xr:uid="{00000000-0005-0000-0000-000004BC0000}"/>
    <cellStyle name="Porcentaje 2 54 3 2" xfId="48130" xr:uid="{00000000-0005-0000-0000-000005BC0000}"/>
    <cellStyle name="Porcentaje 2 54 4" xfId="48131" xr:uid="{00000000-0005-0000-0000-000006BC0000}"/>
    <cellStyle name="Porcentaje 2 54 4 2" xfId="48132" xr:uid="{00000000-0005-0000-0000-000007BC0000}"/>
    <cellStyle name="Porcentaje 2 54 5" xfId="48133" xr:uid="{00000000-0005-0000-0000-000008BC0000}"/>
    <cellStyle name="Porcentaje 2 55" xfId="48134" xr:uid="{00000000-0005-0000-0000-000009BC0000}"/>
    <cellStyle name="Porcentaje 2 55 2" xfId="48135" xr:uid="{00000000-0005-0000-0000-00000ABC0000}"/>
    <cellStyle name="Porcentaje 2 55 2 2" xfId="48136" xr:uid="{00000000-0005-0000-0000-00000BBC0000}"/>
    <cellStyle name="Porcentaje 2 55 2 2 2" xfId="48137" xr:uid="{00000000-0005-0000-0000-00000CBC0000}"/>
    <cellStyle name="Porcentaje 2 55 2 3" xfId="48138" xr:uid="{00000000-0005-0000-0000-00000DBC0000}"/>
    <cellStyle name="Porcentaje 2 55 2 4" xfId="48139" xr:uid="{00000000-0005-0000-0000-00000EBC0000}"/>
    <cellStyle name="Porcentaje 2 55 2 5" xfId="48140" xr:uid="{00000000-0005-0000-0000-00000FBC0000}"/>
    <cellStyle name="Porcentaje 2 55 2 6" xfId="48141" xr:uid="{00000000-0005-0000-0000-000010BC0000}"/>
    <cellStyle name="Porcentaje 2 55 3" xfId="48142" xr:uid="{00000000-0005-0000-0000-000011BC0000}"/>
    <cellStyle name="Porcentaje 2 55 3 2" xfId="48143" xr:uid="{00000000-0005-0000-0000-000012BC0000}"/>
    <cellStyle name="Porcentaje 2 55 4" xfId="48144" xr:uid="{00000000-0005-0000-0000-000013BC0000}"/>
    <cellStyle name="Porcentaje 2 55 4 2" xfId="48145" xr:uid="{00000000-0005-0000-0000-000014BC0000}"/>
    <cellStyle name="Porcentaje 2 55 5" xfId="48146" xr:uid="{00000000-0005-0000-0000-000015BC0000}"/>
    <cellStyle name="Porcentaje 2 56" xfId="48147" xr:uid="{00000000-0005-0000-0000-000016BC0000}"/>
    <cellStyle name="Porcentaje 2 56 2" xfId="48148" xr:uid="{00000000-0005-0000-0000-000017BC0000}"/>
    <cellStyle name="Porcentaje 2 56 2 2" xfId="48149" xr:uid="{00000000-0005-0000-0000-000018BC0000}"/>
    <cellStyle name="Porcentaje 2 56 2 2 2" xfId="48150" xr:uid="{00000000-0005-0000-0000-000019BC0000}"/>
    <cellStyle name="Porcentaje 2 56 2 3" xfId="48151" xr:uid="{00000000-0005-0000-0000-00001ABC0000}"/>
    <cellStyle name="Porcentaje 2 56 2 4" xfId="48152" xr:uid="{00000000-0005-0000-0000-00001BBC0000}"/>
    <cellStyle name="Porcentaje 2 56 2 5" xfId="48153" xr:uid="{00000000-0005-0000-0000-00001CBC0000}"/>
    <cellStyle name="Porcentaje 2 56 2 6" xfId="48154" xr:uid="{00000000-0005-0000-0000-00001DBC0000}"/>
    <cellStyle name="Porcentaje 2 56 3" xfId="48155" xr:uid="{00000000-0005-0000-0000-00001EBC0000}"/>
    <cellStyle name="Porcentaje 2 56 3 2" xfId="48156" xr:uid="{00000000-0005-0000-0000-00001FBC0000}"/>
    <cellStyle name="Porcentaje 2 56 4" xfId="48157" xr:uid="{00000000-0005-0000-0000-000020BC0000}"/>
    <cellStyle name="Porcentaje 2 56 4 2" xfId="48158" xr:uid="{00000000-0005-0000-0000-000021BC0000}"/>
    <cellStyle name="Porcentaje 2 56 5" xfId="48159" xr:uid="{00000000-0005-0000-0000-000022BC0000}"/>
    <cellStyle name="Porcentaje 2 57" xfId="48160" xr:uid="{00000000-0005-0000-0000-000023BC0000}"/>
    <cellStyle name="Porcentaje 2 57 2" xfId="48161" xr:uid="{00000000-0005-0000-0000-000024BC0000}"/>
    <cellStyle name="Porcentaje 2 57 2 2" xfId="48162" xr:uid="{00000000-0005-0000-0000-000025BC0000}"/>
    <cellStyle name="Porcentaje 2 57 2 2 2" xfId="48163" xr:uid="{00000000-0005-0000-0000-000026BC0000}"/>
    <cellStyle name="Porcentaje 2 57 2 3" xfId="48164" xr:uid="{00000000-0005-0000-0000-000027BC0000}"/>
    <cellStyle name="Porcentaje 2 57 2 4" xfId="48165" xr:uid="{00000000-0005-0000-0000-000028BC0000}"/>
    <cellStyle name="Porcentaje 2 57 2 5" xfId="48166" xr:uid="{00000000-0005-0000-0000-000029BC0000}"/>
    <cellStyle name="Porcentaje 2 57 2 6" xfId="48167" xr:uid="{00000000-0005-0000-0000-00002ABC0000}"/>
    <cellStyle name="Porcentaje 2 57 3" xfId="48168" xr:uid="{00000000-0005-0000-0000-00002BBC0000}"/>
    <cellStyle name="Porcentaje 2 57 3 2" xfId="48169" xr:uid="{00000000-0005-0000-0000-00002CBC0000}"/>
    <cellStyle name="Porcentaje 2 57 4" xfId="48170" xr:uid="{00000000-0005-0000-0000-00002DBC0000}"/>
    <cellStyle name="Porcentaje 2 57 4 2" xfId="48171" xr:uid="{00000000-0005-0000-0000-00002EBC0000}"/>
    <cellStyle name="Porcentaje 2 57 5" xfId="48172" xr:uid="{00000000-0005-0000-0000-00002FBC0000}"/>
    <cellStyle name="Porcentaje 2 58" xfId="48173" xr:uid="{00000000-0005-0000-0000-000030BC0000}"/>
    <cellStyle name="Porcentaje 2 58 2" xfId="48174" xr:uid="{00000000-0005-0000-0000-000031BC0000}"/>
    <cellStyle name="Porcentaje 2 58 2 2" xfId="48175" xr:uid="{00000000-0005-0000-0000-000032BC0000}"/>
    <cellStyle name="Porcentaje 2 58 2 2 2" xfId="48176" xr:uid="{00000000-0005-0000-0000-000033BC0000}"/>
    <cellStyle name="Porcentaje 2 58 2 3" xfId="48177" xr:uid="{00000000-0005-0000-0000-000034BC0000}"/>
    <cellStyle name="Porcentaje 2 58 2 4" xfId="48178" xr:uid="{00000000-0005-0000-0000-000035BC0000}"/>
    <cellStyle name="Porcentaje 2 58 2 5" xfId="48179" xr:uid="{00000000-0005-0000-0000-000036BC0000}"/>
    <cellStyle name="Porcentaje 2 58 2 6" xfId="48180" xr:uid="{00000000-0005-0000-0000-000037BC0000}"/>
    <cellStyle name="Porcentaje 2 58 3" xfId="48181" xr:uid="{00000000-0005-0000-0000-000038BC0000}"/>
    <cellStyle name="Porcentaje 2 58 3 2" xfId="48182" xr:uid="{00000000-0005-0000-0000-000039BC0000}"/>
    <cellStyle name="Porcentaje 2 58 4" xfId="48183" xr:uid="{00000000-0005-0000-0000-00003ABC0000}"/>
    <cellStyle name="Porcentaje 2 58 4 2" xfId="48184" xr:uid="{00000000-0005-0000-0000-00003BBC0000}"/>
    <cellStyle name="Porcentaje 2 58 5" xfId="48185" xr:uid="{00000000-0005-0000-0000-00003CBC0000}"/>
    <cellStyle name="Porcentaje 2 59" xfId="48186" xr:uid="{00000000-0005-0000-0000-00003DBC0000}"/>
    <cellStyle name="Porcentaje 2 59 2" xfId="48187" xr:uid="{00000000-0005-0000-0000-00003EBC0000}"/>
    <cellStyle name="Porcentaje 2 59 2 2" xfId="48188" xr:uid="{00000000-0005-0000-0000-00003FBC0000}"/>
    <cellStyle name="Porcentaje 2 59 2 2 2" xfId="48189" xr:uid="{00000000-0005-0000-0000-000040BC0000}"/>
    <cellStyle name="Porcentaje 2 59 2 3" xfId="48190" xr:uid="{00000000-0005-0000-0000-000041BC0000}"/>
    <cellStyle name="Porcentaje 2 59 2 4" xfId="48191" xr:uid="{00000000-0005-0000-0000-000042BC0000}"/>
    <cellStyle name="Porcentaje 2 59 2 5" xfId="48192" xr:uid="{00000000-0005-0000-0000-000043BC0000}"/>
    <cellStyle name="Porcentaje 2 59 2 6" xfId="48193" xr:uid="{00000000-0005-0000-0000-000044BC0000}"/>
    <cellStyle name="Porcentaje 2 59 3" xfId="48194" xr:uid="{00000000-0005-0000-0000-000045BC0000}"/>
    <cellStyle name="Porcentaje 2 59 3 2" xfId="48195" xr:uid="{00000000-0005-0000-0000-000046BC0000}"/>
    <cellStyle name="Porcentaje 2 59 4" xfId="48196" xr:uid="{00000000-0005-0000-0000-000047BC0000}"/>
    <cellStyle name="Porcentaje 2 59 4 2" xfId="48197" xr:uid="{00000000-0005-0000-0000-000048BC0000}"/>
    <cellStyle name="Porcentaje 2 59 5" xfId="48198" xr:uid="{00000000-0005-0000-0000-000049BC0000}"/>
    <cellStyle name="Porcentaje 2 6" xfId="48199" xr:uid="{00000000-0005-0000-0000-00004ABC0000}"/>
    <cellStyle name="Porcentaje 2 6 2" xfId="48200" xr:uid="{00000000-0005-0000-0000-00004BBC0000}"/>
    <cellStyle name="Porcentaje 2 6 2 2" xfId="48201" xr:uid="{00000000-0005-0000-0000-00004CBC0000}"/>
    <cellStyle name="Porcentaje 2 6 2 2 2" xfId="48202" xr:uid="{00000000-0005-0000-0000-00004DBC0000}"/>
    <cellStyle name="Porcentaje 2 6 2 3" xfId="48203" xr:uid="{00000000-0005-0000-0000-00004EBC0000}"/>
    <cellStyle name="Porcentaje 2 6 2 3 2" xfId="48204" xr:uid="{00000000-0005-0000-0000-00004FBC0000}"/>
    <cellStyle name="Porcentaje 2 6 2 4" xfId="48205" xr:uid="{00000000-0005-0000-0000-000050BC0000}"/>
    <cellStyle name="Porcentaje 2 6 2 5" xfId="48206" xr:uid="{00000000-0005-0000-0000-000051BC0000}"/>
    <cellStyle name="Porcentaje 2 6 2 6" xfId="48207" xr:uid="{00000000-0005-0000-0000-000052BC0000}"/>
    <cellStyle name="Porcentaje 2 6 3" xfId="48208" xr:uid="{00000000-0005-0000-0000-000053BC0000}"/>
    <cellStyle name="Porcentaje 2 6 3 2" xfId="48209" xr:uid="{00000000-0005-0000-0000-000054BC0000}"/>
    <cellStyle name="Porcentaje 2 6 4" xfId="48210" xr:uid="{00000000-0005-0000-0000-000055BC0000}"/>
    <cellStyle name="Porcentaje 2 6 4 2" xfId="48211" xr:uid="{00000000-0005-0000-0000-000056BC0000}"/>
    <cellStyle name="Porcentaje 2 6 5" xfId="48212" xr:uid="{00000000-0005-0000-0000-000057BC0000}"/>
    <cellStyle name="Porcentaje 2 6 5 2" xfId="48213" xr:uid="{00000000-0005-0000-0000-000058BC0000}"/>
    <cellStyle name="Porcentaje 2 6 6" xfId="48214" xr:uid="{00000000-0005-0000-0000-000059BC0000}"/>
    <cellStyle name="Porcentaje 2 60" xfId="48215" xr:uid="{00000000-0005-0000-0000-00005ABC0000}"/>
    <cellStyle name="Porcentaje 2 60 2" xfId="48216" xr:uid="{00000000-0005-0000-0000-00005BBC0000}"/>
    <cellStyle name="Porcentaje 2 60 2 2" xfId="48217" xr:uid="{00000000-0005-0000-0000-00005CBC0000}"/>
    <cellStyle name="Porcentaje 2 60 2 2 2" xfId="48218" xr:uid="{00000000-0005-0000-0000-00005DBC0000}"/>
    <cellStyle name="Porcentaje 2 60 2 3" xfId="48219" xr:uid="{00000000-0005-0000-0000-00005EBC0000}"/>
    <cellStyle name="Porcentaje 2 60 2 4" xfId="48220" xr:uid="{00000000-0005-0000-0000-00005FBC0000}"/>
    <cellStyle name="Porcentaje 2 60 2 5" xfId="48221" xr:uid="{00000000-0005-0000-0000-000060BC0000}"/>
    <cellStyle name="Porcentaje 2 60 2 6" xfId="48222" xr:uid="{00000000-0005-0000-0000-000061BC0000}"/>
    <cellStyle name="Porcentaje 2 60 3" xfId="48223" xr:uid="{00000000-0005-0000-0000-000062BC0000}"/>
    <cellStyle name="Porcentaje 2 60 3 2" xfId="48224" xr:uid="{00000000-0005-0000-0000-000063BC0000}"/>
    <cellStyle name="Porcentaje 2 60 4" xfId="48225" xr:uid="{00000000-0005-0000-0000-000064BC0000}"/>
    <cellStyle name="Porcentaje 2 60 4 2" xfId="48226" xr:uid="{00000000-0005-0000-0000-000065BC0000}"/>
    <cellStyle name="Porcentaje 2 60 5" xfId="48227" xr:uid="{00000000-0005-0000-0000-000066BC0000}"/>
    <cellStyle name="Porcentaje 2 61" xfId="48228" xr:uid="{00000000-0005-0000-0000-000067BC0000}"/>
    <cellStyle name="Porcentaje 2 61 2" xfId="48229" xr:uid="{00000000-0005-0000-0000-000068BC0000}"/>
    <cellStyle name="Porcentaje 2 61 2 2" xfId="48230" xr:uid="{00000000-0005-0000-0000-000069BC0000}"/>
    <cellStyle name="Porcentaje 2 61 2 2 2" xfId="48231" xr:uid="{00000000-0005-0000-0000-00006ABC0000}"/>
    <cellStyle name="Porcentaje 2 61 2 3" xfId="48232" xr:uid="{00000000-0005-0000-0000-00006BBC0000}"/>
    <cellStyle name="Porcentaje 2 61 2 4" xfId="48233" xr:uid="{00000000-0005-0000-0000-00006CBC0000}"/>
    <cellStyle name="Porcentaje 2 61 2 5" xfId="48234" xr:uid="{00000000-0005-0000-0000-00006DBC0000}"/>
    <cellStyle name="Porcentaje 2 61 2 6" xfId="48235" xr:uid="{00000000-0005-0000-0000-00006EBC0000}"/>
    <cellStyle name="Porcentaje 2 61 3" xfId="48236" xr:uid="{00000000-0005-0000-0000-00006FBC0000}"/>
    <cellStyle name="Porcentaje 2 61 3 2" xfId="48237" xr:uid="{00000000-0005-0000-0000-000070BC0000}"/>
    <cellStyle name="Porcentaje 2 61 4" xfId="48238" xr:uid="{00000000-0005-0000-0000-000071BC0000}"/>
    <cellStyle name="Porcentaje 2 61 4 2" xfId="48239" xr:uid="{00000000-0005-0000-0000-000072BC0000}"/>
    <cellStyle name="Porcentaje 2 61 5" xfId="48240" xr:uid="{00000000-0005-0000-0000-000073BC0000}"/>
    <cellStyle name="Porcentaje 2 62" xfId="48241" xr:uid="{00000000-0005-0000-0000-000074BC0000}"/>
    <cellStyle name="Porcentaje 2 62 2" xfId="48242" xr:uid="{00000000-0005-0000-0000-000075BC0000}"/>
    <cellStyle name="Porcentaje 2 62 2 2" xfId="48243" xr:uid="{00000000-0005-0000-0000-000076BC0000}"/>
    <cellStyle name="Porcentaje 2 62 2 2 2" xfId="48244" xr:uid="{00000000-0005-0000-0000-000077BC0000}"/>
    <cellStyle name="Porcentaje 2 62 2 3" xfId="48245" xr:uid="{00000000-0005-0000-0000-000078BC0000}"/>
    <cellStyle name="Porcentaje 2 62 2 4" xfId="48246" xr:uid="{00000000-0005-0000-0000-000079BC0000}"/>
    <cellStyle name="Porcentaje 2 62 2 5" xfId="48247" xr:uid="{00000000-0005-0000-0000-00007ABC0000}"/>
    <cellStyle name="Porcentaje 2 62 2 6" xfId="48248" xr:uid="{00000000-0005-0000-0000-00007BBC0000}"/>
    <cellStyle name="Porcentaje 2 62 3" xfId="48249" xr:uid="{00000000-0005-0000-0000-00007CBC0000}"/>
    <cellStyle name="Porcentaje 2 62 3 2" xfId="48250" xr:uid="{00000000-0005-0000-0000-00007DBC0000}"/>
    <cellStyle name="Porcentaje 2 62 4" xfId="48251" xr:uid="{00000000-0005-0000-0000-00007EBC0000}"/>
    <cellStyle name="Porcentaje 2 62 4 2" xfId="48252" xr:uid="{00000000-0005-0000-0000-00007FBC0000}"/>
    <cellStyle name="Porcentaje 2 62 5" xfId="48253" xr:uid="{00000000-0005-0000-0000-000080BC0000}"/>
    <cellStyle name="Porcentaje 2 63" xfId="48254" xr:uid="{00000000-0005-0000-0000-000081BC0000}"/>
    <cellStyle name="Porcentaje 2 63 2" xfId="48255" xr:uid="{00000000-0005-0000-0000-000082BC0000}"/>
    <cellStyle name="Porcentaje 2 63 2 2" xfId="48256" xr:uid="{00000000-0005-0000-0000-000083BC0000}"/>
    <cellStyle name="Porcentaje 2 63 2 3" xfId="48257" xr:uid="{00000000-0005-0000-0000-000084BC0000}"/>
    <cellStyle name="Porcentaje 2 63 3" xfId="48258" xr:uid="{00000000-0005-0000-0000-000085BC0000}"/>
    <cellStyle name="Porcentaje 2 63 3 2" xfId="48259" xr:uid="{00000000-0005-0000-0000-000086BC0000}"/>
    <cellStyle name="Porcentaje 2 63 4" xfId="48260" xr:uid="{00000000-0005-0000-0000-000087BC0000}"/>
    <cellStyle name="Porcentaje 2 63 5" xfId="48261" xr:uid="{00000000-0005-0000-0000-000088BC0000}"/>
    <cellStyle name="Porcentaje 2 64" xfId="48262" xr:uid="{00000000-0005-0000-0000-000089BC0000}"/>
    <cellStyle name="Porcentaje 2 64 2" xfId="48263" xr:uid="{00000000-0005-0000-0000-00008ABC0000}"/>
    <cellStyle name="Porcentaje 2 64 3" xfId="48264" xr:uid="{00000000-0005-0000-0000-00008BBC0000}"/>
    <cellStyle name="Porcentaje 2 64 4" xfId="48265" xr:uid="{00000000-0005-0000-0000-00008CBC0000}"/>
    <cellStyle name="Porcentaje 2 65" xfId="48266" xr:uid="{00000000-0005-0000-0000-00008DBC0000}"/>
    <cellStyle name="Porcentaje 2 65 2" xfId="48267" xr:uid="{00000000-0005-0000-0000-00008EBC0000}"/>
    <cellStyle name="Porcentaje 2 65 3" xfId="48268" xr:uid="{00000000-0005-0000-0000-00008FBC0000}"/>
    <cellStyle name="Porcentaje 2 66" xfId="48269" xr:uid="{00000000-0005-0000-0000-000090BC0000}"/>
    <cellStyle name="Porcentaje 2 66 2" xfId="48270" xr:uid="{00000000-0005-0000-0000-000091BC0000}"/>
    <cellStyle name="Porcentaje 2 66 3" xfId="48271" xr:uid="{00000000-0005-0000-0000-000092BC0000}"/>
    <cellStyle name="Porcentaje 2 67" xfId="48272" xr:uid="{00000000-0005-0000-0000-000093BC0000}"/>
    <cellStyle name="Porcentaje 2 68" xfId="48273" xr:uid="{00000000-0005-0000-0000-000094BC0000}"/>
    <cellStyle name="Porcentaje 2 69" xfId="48274" xr:uid="{00000000-0005-0000-0000-000095BC0000}"/>
    <cellStyle name="Porcentaje 2 7" xfId="48275" xr:uid="{00000000-0005-0000-0000-000096BC0000}"/>
    <cellStyle name="Porcentaje 2 7 2" xfId="48276" xr:uid="{00000000-0005-0000-0000-000097BC0000}"/>
    <cellStyle name="Porcentaje 2 7 2 2" xfId="48277" xr:uid="{00000000-0005-0000-0000-000098BC0000}"/>
    <cellStyle name="Porcentaje 2 7 2 2 2" xfId="48278" xr:uid="{00000000-0005-0000-0000-000099BC0000}"/>
    <cellStyle name="Porcentaje 2 7 2 3" xfId="48279" xr:uid="{00000000-0005-0000-0000-00009ABC0000}"/>
    <cellStyle name="Porcentaje 2 7 2 3 2" xfId="48280" xr:uid="{00000000-0005-0000-0000-00009BBC0000}"/>
    <cellStyle name="Porcentaje 2 7 2 4" xfId="48281" xr:uid="{00000000-0005-0000-0000-00009CBC0000}"/>
    <cellStyle name="Porcentaje 2 7 2 5" xfId="48282" xr:uid="{00000000-0005-0000-0000-00009DBC0000}"/>
    <cellStyle name="Porcentaje 2 7 2 6" xfId="48283" xr:uid="{00000000-0005-0000-0000-00009EBC0000}"/>
    <cellStyle name="Porcentaje 2 7 3" xfId="48284" xr:uid="{00000000-0005-0000-0000-00009FBC0000}"/>
    <cellStyle name="Porcentaje 2 7 3 2" xfId="48285" xr:uid="{00000000-0005-0000-0000-0000A0BC0000}"/>
    <cellStyle name="Porcentaje 2 7 4" xfId="48286" xr:uid="{00000000-0005-0000-0000-0000A1BC0000}"/>
    <cellStyle name="Porcentaje 2 7 4 2" xfId="48287" xr:uid="{00000000-0005-0000-0000-0000A2BC0000}"/>
    <cellStyle name="Porcentaje 2 7 5" xfId="48288" xr:uid="{00000000-0005-0000-0000-0000A3BC0000}"/>
    <cellStyle name="Porcentaje 2 7 5 2" xfId="48289" xr:uid="{00000000-0005-0000-0000-0000A4BC0000}"/>
    <cellStyle name="Porcentaje 2 7 6" xfId="48290" xr:uid="{00000000-0005-0000-0000-0000A5BC0000}"/>
    <cellStyle name="Porcentaje 2 70" xfId="48291" xr:uid="{00000000-0005-0000-0000-0000A6BC0000}"/>
    <cellStyle name="Porcentaje 2 71" xfId="48292" xr:uid="{00000000-0005-0000-0000-0000A7BC0000}"/>
    <cellStyle name="Porcentaje 2 72" xfId="48293" xr:uid="{00000000-0005-0000-0000-0000A8BC0000}"/>
    <cellStyle name="Porcentaje 2 73" xfId="48294" xr:uid="{00000000-0005-0000-0000-0000A9BC0000}"/>
    <cellStyle name="Porcentaje 2 74" xfId="48295" xr:uid="{00000000-0005-0000-0000-0000AABC0000}"/>
    <cellStyle name="Porcentaje 2 75" xfId="48296" xr:uid="{00000000-0005-0000-0000-0000ABBC0000}"/>
    <cellStyle name="Porcentaje 2 76" xfId="48297" xr:uid="{00000000-0005-0000-0000-0000ACBC0000}"/>
    <cellStyle name="Porcentaje 2 77" xfId="48298" xr:uid="{00000000-0005-0000-0000-0000ADBC0000}"/>
    <cellStyle name="Porcentaje 2 78" xfId="48299" xr:uid="{00000000-0005-0000-0000-0000AEBC0000}"/>
    <cellStyle name="Porcentaje 2 79" xfId="48300" xr:uid="{00000000-0005-0000-0000-0000AFBC0000}"/>
    <cellStyle name="Porcentaje 2 8" xfId="48301" xr:uid="{00000000-0005-0000-0000-0000B0BC0000}"/>
    <cellStyle name="Porcentaje 2 8 2" xfId="48302" xr:uid="{00000000-0005-0000-0000-0000B1BC0000}"/>
    <cellStyle name="Porcentaje 2 8 2 2" xfId="48303" xr:uid="{00000000-0005-0000-0000-0000B2BC0000}"/>
    <cellStyle name="Porcentaje 2 8 2 2 2" xfId="48304" xr:uid="{00000000-0005-0000-0000-0000B3BC0000}"/>
    <cellStyle name="Porcentaje 2 8 2 3" xfId="48305" xr:uid="{00000000-0005-0000-0000-0000B4BC0000}"/>
    <cellStyle name="Porcentaje 2 8 2 3 2" xfId="48306" xr:uid="{00000000-0005-0000-0000-0000B5BC0000}"/>
    <cellStyle name="Porcentaje 2 8 2 4" xfId="48307" xr:uid="{00000000-0005-0000-0000-0000B6BC0000}"/>
    <cellStyle name="Porcentaje 2 8 2 5" xfId="48308" xr:uid="{00000000-0005-0000-0000-0000B7BC0000}"/>
    <cellStyle name="Porcentaje 2 8 2 6" xfId="48309" xr:uid="{00000000-0005-0000-0000-0000B8BC0000}"/>
    <cellStyle name="Porcentaje 2 8 3" xfId="48310" xr:uid="{00000000-0005-0000-0000-0000B9BC0000}"/>
    <cellStyle name="Porcentaje 2 8 3 2" xfId="48311" xr:uid="{00000000-0005-0000-0000-0000BABC0000}"/>
    <cellStyle name="Porcentaje 2 8 4" xfId="48312" xr:uid="{00000000-0005-0000-0000-0000BBBC0000}"/>
    <cellStyle name="Porcentaje 2 8 4 2" xfId="48313" xr:uid="{00000000-0005-0000-0000-0000BCBC0000}"/>
    <cellStyle name="Porcentaje 2 8 5" xfId="48314" xr:uid="{00000000-0005-0000-0000-0000BDBC0000}"/>
    <cellStyle name="Porcentaje 2 8 5 2" xfId="48315" xr:uid="{00000000-0005-0000-0000-0000BEBC0000}"/>
    <cellStyle name="Porcentaje 2 8 6" xfId="48316" xr:uid="{00000000-0005-0000-0000-0000BFBC0000}"/>
    <cellStyle name="Porcentaje 2 80" xfId="48317" xr:uid="{00000000-0005-0000-0000-0000C0BC0000}"/>
    <cellStyle name="Porcentaje 2 81" xfId="48318" xr:uid="{00000000-0005-0000-0000-0000C1BC0000}"/>
    <cellStyle name="Porcentaje 2 82" xfId="48319" xr:uid="{00000000-0005-0000-0000-0000C2BC0000}"/>
    <cellStyle name="Porcentaje 2 83" xfId="48320" xr:uid="{00000000-0005-0000-0000-0000C3BC0000}"/>
    <cellStyle name="Porcentaje 2 84" xfId="48321" xr:uid="{00000000-0005-0000-0000-0000C4BC0000}"/>
    <cellStyle name="Porcentaje 2 85" xfId="48322" xr:uid="{00000000-0005-0000-0000-0000C5BC0000}"/>
    <cellStyle name="Porcentaje 2 86" xfId="48323" xr:uid="{00000000-0005-0000-0000-0000C6BC0000}"/>
    <cellStyle name="Porcentaje 2 87" xfId="48324" xr:uid="{00000000-0005-0000-0000-0000C7BC0000}"/>
    <cellStyle name="Porcentaje 2 9" xfId="48325" xr:uid="{00000000-0005-0000-0000-0000C8BC0000}"/>
    <cellStyle name="Porcentaje 2 9 2" xfId="48326" xr:uid="{00000000-0005-0000-0000-0000C9BC0000}"/>
    <cellStyle name="Porcentaje 2 9 2 2" xfId="48327" xr:uid="{00000000-0005-0000-0000-0000CABC0000}"/>
    <cellStyle name="Porcentaje 2 9 2 2 2" xfId="48328" xr:uid="{00000000-0005-0000-0000-0000CBBC0000}"/>
    <cellStyle name="Porcentaje 2 9 2 3" xfId="48329" xr:uid="{00000000-0005-0000-0000-0000CCBC0000}"/>
    <cellStyle name="Porcentaje 2 9 2 3 2" xfId="48330" xr:uid="{00000000-0005-0000-0000-0000CDBC0000}"/>
    <cellStyle name="Porcentaje 2 9 2 4" xfId="48331" xr:uid="{00000000-0005-0000-0000-0000CEBC0000}"/>
    <cellStyle name="Porcentaje 2 9 2 5" xfId="48332" xr:uid="{00000000-0005-0000-0000-0000CFBC0000}"/>
    <cellStyle name="Porcentaje 2 9 2 6" xfId="48333" xr:uid="{00000000-0005-0000-0000-0000D0BC0000}"/>
    <cellStyle name="Porcentaje 2 9 3" xfId="48334" xr:uid="{00000000-0005-0000-0000-0000D1BC0000}"/>
    <cellStyle name="Porcentaje 2 9 3 2" xfId="48335" xr:uid="{00000000-0005-0000-0000-0000D2BC0000}"/>
    <cellStyle name="Porcentaje 2 9 4" xfId="48336" xr:uid="{00000000-0005-0000-0000-0000D3BC0000}"/>
    <cellStyle name="Porcentaje 2 9 4 2" xfId="48337" xr:uid="{00000000-0005-0000-0000-0000D4BC0000}"/>
    <cellStyle name="Porcentaje 2 9 5" xfId="48338" xr:uid="{00000000-0005-0000-0000-0000D5BC0000}"/>
    <cellStyle name="Porcentaje 2 9 5 2" xfId="48339" xr:uid="{00000000-0005-0000-0000-0000D6BC0000}"/>
    <cellStyle name="Porcentaje 2 9 6" xfId="48340" xr:uid="{00000000-0005-0000-0000-0000D7BC0000}"/>
    <cellStyle name="Porcentaje 2_ DOCT  2006" xfId="48341" xr:uid="{00000000-0005-0000-0000-0000D8BC0000}"/>
    <cellStyle name="Porcentaje 20" xfId="48342" xr:uid="{00000000-0005-0000-0000-0000D9BC0000}"/>
    <cellStyle name="Porcentaje 20 2" xfId="48343" xr:uid="{00000000-0005-0000-0000-0000DABC0000}"/>
    <cellStyle name="Porcentaje 20 2 2" xfId="48344" xr:uid="{00000000-0005-0000-0000-0000DBBC0000}"/>
    <cellStyle name="Porcentaje 20 2 2 2" xfId="48345" xr:uid="{00000000-0005-0000-0000-0000DCBC0000}"/>
    <cellStyle name="Porcentaje 20 2 3" xfId="48346" xr:uid="{00000000-0005-0000-0000-0000DDBC0000}"/>
    <cellStyle name="Porcentaje 20 2 4" xfId="48347" xr:uid="{00000000-0005-0000-0000-0000DEBC0000}"/>
    <cellStyle name="Porcentaje 20 2 5" xfId="48348" xr:uid="{00000000-0005-0000-0000-0000DFBC0000}"/>
    <cellStyle name="Porcentaje 20 2 6" xfId="48349" xr:uid="{00000000-0005-0000-0000-0000E0BC0000}"/>
    <cellStyle name="Porcentaje 20 3" xfId="48350" xr:uid="{00000000-0005-0000-0000-0000E1BC0000}"/>
    <cellStyle name="Porcentaje 20 3 2" xfId="48351" xr:uid="{00000000-0005-0000-0000-0000E2BC0000}"/>
    <cellStyle name="Porcentaje 20 4" xfId="48352" xr:uid="{00000000-0005-0000-0000-0000E3BC0000}"/>
    <cellStyle name="Porcentaje 20 4 2" xfId="48353" xr:uid="{00000000-0005-0000-0000-0000E4BC0000}"/>
    <cellStyle name="Porcentaje 20 5" xfId="48354" xr:uid="{00000000-0005-0000-0000-0000E5BC0000}"/>
    <cellStyle name="Porcentaje 21" xfId="48355" xr:uid="{00000000-0005-0000-0000-0000E6BC0000}"/>
    <cellStyle name="Porcentaje 21 2" xfId="48356" xr:uid="{00000000-0005-0000-0000-0000E7BC0000}"/>
    <cellStyle name="Porcentaje 21 2 2" xfId="48357" xr:uid="{00000000-0005-0000-0000-0000E8BC0000}"/>
    <cellStyle name="Porcentaje 21 2 2 2" xfId="48358" xr:uid="{00000000-0005-0000-0000-0000E9BC0000}"/>
    <cellStyle name="Porcentaje 21 2 3" xfId="48359" xr:uid="{00000000-0005-0000-0000-0000EABC0000}"/>
    <cellStyle name="Porcentaje 21 2 4" xfId="48360" xr:uid="{00000000-0005-0000-0000-0000EBBC0000}"/>
    <cellStyle name="Porcentaje 21 2 5" xfId="48361" xr:uid="{00000000-0005-0000-0000-0000ECBC0000}"/>
    <cellStyle name="Porcentaje 21 2 6" xfId="48362" xr:uid="{00000000-0005-0000-0000-0000EDBC0000}"/>
    <cellStyle name="Porcentaje 21 3" xfId="48363" xr:uid="{00000000-0005-0000-0000-0000EEBC0000}"/>
    <cellStyle name="Porcentaje 21 3 2" xfId="48364" xr:uid="{00000000-0005-0000-0000-0000EFBC0000}"/>
    <cellStyle name="Porcentaje 21 4" xfId="48365" xr:uid="{00000000-0005-0000-0000-0000F0BC0000}"/>
    <cellStyle name="Porcentaje 21 4 2" xfId="48366" xr:uid="{00000000-0005-0000-0000-0000F1BC0000}"/>
    <cellStyle name="Porcentaje 21 5" xfId="48367" xr:uid="{00000000-0005-0000-0000-0000F2BC0000}"/>
    <cellStyle name="Porcentaje 22" xfId="48368" xr:uid="{00000000-0005-0000-0000-0000F3BC0000}"/>
    <cellStyle name="Porcentaje 22 2" xfId="48369" xr:uid="{00000000-0005-0000-0000-0000F4BC0000}"/>
    <cellStyle name="Porcentaje 22 2 2" xfId="48370" xr:uid="{00000000-0005-0000-0000-0000F5BC0000}"/>
    <cellStyle name="Porcentaje 22 2 2 2" xfId="48371" xr:uid="{00000000-0005-0000-0000-0000F6BC0000}"/>
    <cellStyle name="Porcentaje 22 2 3" xfId="48372" xr:uid="{00000000-0005-0000-0000-0000F7BC0000}"/>
    <cellStyle name="Porcentaje 22 2 4" xfId="48373" xr:uid="{00000000-0005-0000-0000-0000F8BC0000}"/>
    <cellStyle name="Porcentaje 22 2 5" xfId="48374" xr:uid="{00000000-0005-0000-0000-0000F9BC0000}"/>
    <cellStyle name="Porcentaje 22 2 6" xfId="48375" xr:uid="{00000000-0005-0000-0000-0000FABC0000}"/>
    <cellStyle name="Porcentaje 22 3" xfId="48376" xr:uid="{00000000-0005-0000-0000-0000FBBC0000}"/>
    <cellStyle name="Porcentaje 22 3 2" xfId="48377" xr:uid="{00000000-0005-0000-0000-0000FCBC0000}"/>
    <cellStyle name="Porcentaje 22 4" xfId="48378" xr:uid="{00000000-0005-0000-0000-0000FDBC0000}"/>
    <cellStyle name="Porcentaje 22 4 2" xfId="48379" xr:uid="{00000000-0005-0000-0000-0000FEBC0000}"/>
    <cellStyle name="Porcentaje 22 5" xfId="48380" xr:uid="{00000000-0005-0000-0000-0000FFBC0000}"/>
    <cellStyle name="Porcentaje 23" xfId="48381" xr:uid="{00000000-0005-0000-0000-000000BD0000}"/>
    <cellStyle name="Porcentaje 23 2" xfId="48382" xr:uid="{00000000-0005-0000-0000-000001BD0000}"/>
    <cellStyle name="Porcentaje 23 2 2" xfId="48383" xr:uid="{00000000-0005-0000-0000-000002BD0000}"/>
    <cellStyle name="Porcentaje 23 2 2 2" xfId="48384" xr:uid="{00000000-0005-0000-0000-000003BD0000}"/>
    <cellStyle name="Porcentaje 23 2 3" xfId="48385" xr:uid="{00000000-0005-0000-0000-000004BD0000}"/>
    <cellStyle name="Porcentaje 23 2 4" xfId="48386" xr:uid="{00000000-0005-0000-0000-000005BD0000}"/>
    <cellStyle name="Porcentaje 23 2 5" xfId="48387" xr:uid="{00000000-0005-0000-0000-000006BD0000}"/>
    <cellStyle name="Porcentaje 23 2 6" xfId="48388" xr:uid="{00000000-0005-0000-0000-000007BD0000}"/>
    <cellStyle name="Porcentaje 23 3" xfId="48389" xr:uid="{00000000-0005-0000-0000-000008BD0000}"/>
    <cellStyle name="Porcentaje 23 3 2" xfId="48390" xr:uid="{00000000-0005-0000-0000-000009BD0000}"/>
    <cellStyle name="Porcentaje 23 4" xfId="48391" xr:uid="{00000000-0005-0000-0000-00000ABD0000}"/>
    <cellStyle name="Porcentaje 23 4 2" xfId="48392" xr:uid="{00000000-0005-0000-0000-00000BBD0000}"/>
    <cellStyle name="Porcentaje 23 5" xfId="48393" xr:uid="{00000000-0005-0000-0000-00000CBD0000}"/>
    <cellStyle name="Porcentaje 24" xfId="48394" xr:uid="{00000000-0005-0000-0000-00000DBD0000}"/>
    <cellStyle name="Porcentaje 24 2" xfId="48395" xr:uid="{00000000-0005-0000-0000-00000EBD0000}"/>
    <cellStyle name="Porcentaje 24 2 2" xfId="48396" xr:uid="{00000000-0005-0000-0000-00000FBD0000}"/>
    <cellStyle name="Porcentaje 24 2 2 2" xfId="48397" xr:uid="{00000000-0005-0000-0000-000010BD0000}"/>
    <cellStyle name="Porcentaje 24 2 3" xfId="48398" xr:uid="{00000000-0005-0000-0000-000011BD0000}"/>
    <cellStyle name="Porcentaje 24 2 4" xfId="48399" xr:uid="{00000000-0005-0000-0000-000012BD0000}"/>
    <cellStyle name="Porcentaje 24 2 5" xfId="48400" xr:uid="{00000000-0005-0000-0000-000013BD0000}"/>
    <cellStyle name="Porcentaje 24 2 6" xfId="48401" xr:uid="{00000000-0005-0000-0000-000014BD0000}"/>
    <cellStyle name="Porcentaje 24 3" xfId="48402" xr:uid="{00000000-0005-0000-0000-000015BD0000}"/>
    <cellStyle name="Porcentaje 24 3 2" xfId="48403" xr:uid="{00000000-0005-0000-0000-000016BD0000}"/>
    <cellStyle name="Porcentaje 24 4" xfId="48404" xr:uid="{00000000-0005-0000-0000-000017BD0000}"/>
    <cellStyle name="Porcentaje 24 4 2" xfId="48405" xr:uid="{00000000-0005-0000-0000-000018BD0000}"/>
    <cellStyle name="Porcentaje 24 5" xfId="48406" xr:uid="{00000000-0005-0000-0000-000019BD0000}"/>
    <cellStyle name="Porcentaje 25" xfId="48407" xr:uid="{00000000-0005-0000-0000-00001ABD0000}"/>
    <cellStyle name="Porcentaje 25 2" xfId="48408" xr:uid="{00000000-0005-0000-0000-00001BBD0000}"/>
    <cellStyle name="Porcentaje 25 2 2" xfId="48409" xr:uid="{00000000-0005-0000-0000-00001CBD0000}"/>
    <cellStyle name="Porcentaje 25 2 2 2" xfId="48410" xr:uid="{00000000-0005-0000-0000-00001DBD0000}"/>
    <cellStyle name="Porcentaje 25 2 3" xfId="48411" xr:uid="{00000000-0005-0000-0000-00001EBD0000}"/>
    <cellStyle name="Porcentaje 25 2 4" xfId="48412" xr:uid="{00000000-0005-0000-0000-00001FBD0000}"/>
    <cellStyle name="Porcentaje 25 2 5" xfId="48413" xr:uid="{00000000-0005-0000-0000-000020BD0000}"/>
    <cellStyle name="Porcentaje 25 2 6" xfId="48414" xr:uid="{00000000-0005-0000-0000-000021BD0000}"/>
    <cellStyle name="Porcentaje 25 3" xfId="48415" xr:uid="{00000000-0005-0000-0000-000022BD0000}"/>
    <cellStyle name="Porcentaje 25 3 2" xfId="48416" xr:uid="{00000000-0005-0000-0000-000023BD0000}"/>
    <cellStyle name="Porcentaje 25 4" xfId="48417" xr:uid="{00000000-0005-0000-0000-000024BD0000}"/>
    <cellStyle name="Porcentaje 25 4 2" xfId="48418" xr:uid="{00000000-0005-0000-0000-000025BD0000}"/>
    <cellStyle name="Porcentaje 25 5" xfId="48419" xr:uid="{00000000-0005-0000-0000-000026BD0000}"/>
    <cellStyle name="Porcentaje 26" xfId="48420" xr:uid="{00000000-0005-0000-0000-000027BD0000}"/>
    <cellStyle name="Porcentaje 26 2" xfId="48421" xr:uid="{00000000-0005-0000-0000-000028BD0000}"/>
    <cellStyle name="Porcentaje 26 2 2" xfId="48422" xr:uid="{00000000-0005-0000-0000-000029BD0000}"/>
    <cellStyle name="Porcentaje 26 2 2 2" xfId="48423" xr:uid="{00000000-0005-0000-0000-00002ABD0000}"/>
    <cellStyle name="Porcentaje 26 2 3" xfId="48424" xr:uid="{00000000-0005-0000-0000-00002BBD0000}"/>
    <cellStyle name="Porcentaje 26 2 4" xfId="48425" xr:uid="{00000000-0005-0000-0000-00002CBD0000}"/>
    <cellStyle name="Porcentaje 26 2 5" xfId="48426" xr:uid="{00000000-0005-0000-0000-00002DBD0000}"/>
    <cellStyle name="Porcentaje 26 2 6" xfId="48427" xr:uid="{00000000-0005-0000-0000-00002EBD0000}"/>
    <cellStyle name="Porcentaje 26 3" xfId="48428" xr:uid="{00000000-0005-0000-0000-00002FBD0000}"/>
    <cellStyle name="Porcentaje 26 3 2" xfId="48429" xr:uid="{00000000-0005-0000-0000-000030BD0000}"/>
    <cellStyle name="Porcentaje 26 4" xfId="48430" xr:uid="{00000000-0005-0000-0000-000031BD0000}"/>
    <cellStyle name="Porcentaje 26 4 2" xfId="48431" xr:uid="{00000000-0005-0000-0000-000032BD0000}"/>
    <cellStyle name="Porcentaje 26 5" xfId="48432" xr:uid="{00000000-0005-0000-0000-000033BD0000}"/>
    <cellStyle name="Porcentaje 27" xfId="48433" xr:uid="{00000000-0005-0000-0000-000034BD0000}"/>
    <cellStyle name="Porcentaje 27 2" xfId="48434" xr:uid="{00000000-0005-0000-0000-000035BD0000}"/>
    <cellStyle name="Porcentaje 27 2 2" xfId="48435" xr:uid="{00000000-0005-0000-0000-000036BD0000}"/>
    <cellStyle name="Porcentaje 27 2 2 2" xfId="48436" xr:uid="{00000000-0005-0000-0000-000037BD0000}"/>
    <cellStyle name="Porcentaje 27 2 3" xfId="48437" xr:uid="{00000000-0005-0000-0000-000038BD0000}"/>
    <cellStyle name="Porcentaje 27 2 4" xfId="48438" xr:uid="{00000000-0005-0000-0000-000039BD0000}"/>
    <cellStyle name="Porcentaje 27 2 5" xfId="48439" xr:uid="{00000000-0005-0000-0000-00003ABD0000}"/>
    <cellStyle name="Porcentaje 27 2 6" xfId="48440" xr:uid="{00000000-0005-0000-0000-00003BBD0000}"/>
    <cellStyle name="Porcentaje 27 3" xfId="48441" xr:uid="{00000000-0005-0000-0000-00003CBD0000}"/>
    <cellStyle name="Porcentaje 27 3 2" xfId="48442" xr:uid="{00000000-0005-0000-0000-00003DBD0000}"/>
    <cellStyle name="Porcentaje 27 4" xfId="48443" xr:uid="{00000000-0005-0000-0000-00003EBD0000}"/>
    <cellStyle name="Porcentaje 27 4 2" xfId="48444" xr:uid="{00000000-0005-0000-0000-00003FBD0000}"/>
    <cellStyle name="Porcentaje 27 5" xfId="48445" xr:uid="{00000000-0005-0000-0000-000040BD0000}"/>
    <cellStyle name="Porcentaje 28" xfId="48446" xr:uid="{00000000-0005-0000-0000-000041BD0000}"/>
    <cellStyle name="Porcentaje 28 2" xfId="48447" xr:uid="{00000000-0005-0000-0000-000042BD0000}"/>
    <cellStyle name="Porcentaje 28 2 2" xfId="48448" xr:uid="{00000000-0005-0000-0000-000043BD0000}"/>
    <cellStyle name="Porcentaje 28 2 2 2" xfId="48449" xr:uid="{00000000-0005-0000-0000-000044BD0000}"/>
    <cellStyle name="Porcentaje 28 2 3" xfId="48450" xr:uid="{00000000-0005-0000-0000-000045BD0000}"/>
    <cellStyle name="Porcentaje 28 2 4" xfId="48451" xr:uid="{00000000-0005-0000-0000-000046BD0000}"/>
    <cellStyle name="Porcentaje 28 2 5" xfId="48452" xr:uid="{00000000-0005-0000-0000-000047BD0000}"/>
    <cellStyle name="Porcentaje 28 2 6" xfId="48453" xr:uid="{00000000-0005-0000-0000-000048BD0000}"/>
    <cellStyle name="Porcentaje 28 3" xfId="48454" xr:uid="{00000000-0005-0000-0000-000049BD0000}"/>
    <cellStyle name="Porcentaje 28 3 2" xfId="48455" xr:uid="{00000000-0005-0000-0000-00004ABD0000}"/>
    <cellStyle name="Porcentaje 28 4" xfId="48456" xr:uid="{00000000-0005-0000-0000-00004BBD0000}"/>
    <cellStyle name="Porcentaje 28 4 2" xfId="48457" xr:uid="{00000000-0005-0000-0000-00004CBD0000}"/>
    <cellStyle name="Porcentaje 28 5" xfId="48458" xr:uid="{00000000-0005-0000-0000-00004DBD0000}"/>
    <cellStyle name="Porcentaje 29" xfId="48459" xr:uid="{00000000-0005-0000-0000-00004EBD0000}"/>
    <cellStyle name="Porcentaje 29 2" xfId="48460" xr:uid="{00000000-0005-0000-0000-00004FBD0000}"/>
    <cellStyle name="Porcentaje 29 2 2" xfId="48461" xr:uid="{00000000-0005-0000-0000-000050BD0000}"/>
    <cellStyle name="Porcentaje 29 2 2 2" xfId="48462" xr:uid="{00000000-0005-0000-0000-000051BD0000}"/>
    <cellStyle name="Porcentaje 29 2 3" xfId="48463" xr:uid="{00000000-0005-0000-0000-000052BD0000}"/>
    <cellStyle name="Porcentaje 29 2 4" xfId="48464" xr:uid="{00000000-0005-0000-0000-000053BD0000}"/>
    <cellStyle name="Porcentaje 29 2 5" xfId="48465" xr:uid="{00000000-0005-0000-0000-000054BD0000}"/>
    <cellStyle name="Porcentaje 29 2 6" xfId="48466" xr:uid="{00000000-0005-0000-0000-000055BD0000}"/>
    <cellStyle name="Porcentaje 29 3" xfId="48467" xr:uid="{00000000-0005-0000-0000-000056BD0000}"/>
    <cellStyle name="Porcentaje 29 3 2" xfId="48468" xr:uid="{00000000-0005-0000-0000-000057BD0000}"/>
    <cellStyle name="Porcentaje 29 4" xfId="48469" xr:uid="{00000000-0005-0000-0000-000058BD0000}"/>
    <cellStyle name="Porcentaje 29 4 2" xfId="48470" xr:uid="{00000000-0005-0000-0000-000059BD0000}"/>
    <cellStyle name="Porcentaje 29 5" xfId="48471" xr:uid="{00000000-0005-0000-0000-00005ABD0000}"/>
    <cellStyle name="Porcentaje 3" xfId="48472" xr:uid="{00000000-0005-0000-0000-00005BBD0000}"/>
    <cellStyle name="Porcentaje 3 10" xfId="48473" xr:uid="{00000000-0005-0000-0000-00005CBD0000}"/>
    <cellStyle name="Porcentaje 3 10 2" xfId="48474" xr:uid="{00000000-0005-0000-0000-00005DBD0000}"/>
    <cellStyle name="Porcentaje 3 10 3" xfId="48475" xr:uid="{00000000-0005-0000-0000-00005EBD0000}"/>
    <cellStyle name="Porcentaje 3 11" xfId="48476" xr:uid="{00000000-0005-0000-0000-00005FBD0000}"/>
    <cellStyle name="Porcentaje 3 11 2" xfId="48477" xr:uid="{00000000-0005-0000-0000-000060BD0000}"/>
    <cellStyle name="Porcentaje 3 12" xfId="48478" xr:uid="{00000000-0005-0000-0000-000061BD0000}"/>
    <cellStyle name="Porcentaje 3 13" xfId="48479" xr:uid="{00000000-0005-0000-0000-000062BD0000}"/>
    <cellStyle name="Porcentaje 3 13 2" xfId="48480" xr:uid="{00000000-0005-0000-0000-000063BD0000}"/>
    <cellStyle name="Porcentaje 3 14" xfId="48481" xr:uid="{00000000-0005-0000-0000-000064BD0000}"/>
    <cellStyle name="Porcentaje 3 15" xfId="48482" xr:uid="{00000000-0005-0000-0000-000065BD0000}"/>
    <cellStyle name="Porcentaje 3 2" xfId="48483" xr:uid="{00000000-0005-0000-0000-000066BD0000}"/>
    <cellStyle name="Porcentaje 3 2 2" xfId="48484" xr:uid="{00000000-0005-0000-0000-000067BD0000}"/>
    <cellStyle name="Porcentaje 3 2 2 2" xfId="48485" xr:uid="{00000000-0005-0000-0000-000068BD0000}"/>
    <cellStyle name="Porcentaje 3 2 2 2 2" xfId="48486" xr:uid="{00000000-0005-0000-0000-000069BD0000}"/>
    <cellStyle name="Porcentaje 3 2 2 3" xfId="48487" xr:uid="{00000000-0005-0000-0000-00006ABD0000}"/>
    <cellStyle name="Porcentaje 3 2 2 4" xfId="48488" xr:uid="{00000000-0005-0000-0000-00006BBD0000}"/>
    <cellStyle name="Porcentaje 3 2 2 5" xfId="48489" xr:uid="{00000000-0005-0000-0000-00006CBD0000}"/>
    <cellStyle name="Porcentaje 3 2 2 6" xfId="48490" xr:uid="{00000000-0005-0000-0000-00006DBD0000}"/>
    <cellStyle name="Porcentaje 3 2 2 7" xfId="48491" xr:uid="{00000000-0005-0000-0000-00006EBD0000}"/>
    <cellStyle name="Porcentaje 3 2 3" xfId="48492" xr:uid="{00000000-0005-0000-0000-00006FBD0000}"/>
    <cellStyle name="Porcentaje 3 2 3 2" xfId="48493" xr:uid="{00000000-0005-0000-0000-000070BD0000}"/>
    <cellStyle name="Porcentaje 3 2 3 3" xfId="48494" xr:uid="{00000000-0005-0000-0000-000071BD0000}"/>
    <cellStyle name="Porcentaje 3 2 4" xfId="48495" xr:uid="{00000000-0005-0000-0000-000072BD0000}"/>
    <cellStyle name="Porcentaje 3 2 4 2" xfId="48496" xr:uid="{00000000-0005-0000-0000-000073BD0000}"/>
    <cellStyle name="Porcentaje 3 2 5" xfId="48497" xr:uid="{00000000-0005-0000-0000-000074BD0000}"/>
    <cellStyle name="Porcentaje 3 2 6" xfId="48498" xr:uid="{00000000-0005-0000-0000-000075BD0000}"/>
    <cellStyle name="Porcentaje 3 2 7" xfId="48499" xr:uid="{00000000-0005-0000-0000-000076BD0000}"/>
    <cellStyle name="Porcentaje 3 3" xfId="48500" xr:uid="{00000000-0005-0000-0000-000077BD0000}"/>
    <cellStyle name="Porcentaje 3 3 2" xfId="48501" xr:uid="{00000000-0005-0000-0000-000078BD0000}"/>
    <cellStyle name="Porcentaje 3 3 2 2" xfId="48502" xr:uid="{00000000-0005-0000-0000-000079BD0000}"/>
    <cellStyle name="Porcentaje 3 3 2 2 2" xfId="48503" xr:uid="{00000000-0005-0000-0000-00007ABD0000}"/>
    <cellStyle name="Porcentaje 3 3 2 3" xfId="48504" xr:uid="{00000000-0005-0000-0000-00007BBD0000}"/>
    <cellStyle name="Porcentaje 3 3 2 4" xfId="48505" xr:uid="{00000000-0005-0000-0000-00007CBD0000}"/>
    <cellStyle name="Porcentaje 3 3 2 5" xfId="48506" xr:uid="{00000000-0005-0000-0000-00007DBD0000}"/>
    <cellStyle name="Porcentaje 3 3 2 6" xfId="48507" xr:uid="{00000000-0005-0000-0000-00007EBD0000}"/>
    <cellStyle name="Porcentaje 3 3 3" xfId="48508" xr:uid="{00000000-0005-0000-0000-00007FBD0000}"/>
    <cellStyle name="Porcentaje 3 3 3 2" xfId="48509" xr:uid="{00000000-0005-0000-0000-000080BD0000}"/>
    <cellStyle name="Porcentaje 3 3 4" xfId="48510" xr:uid="{00000000-0005-0000-0000-000081BD0000}"/>
    <cellStyle name="Porcentaje 3 3 4 2" xfId="48511" xr:uid="{00000000-0005-0000-0000-000082BD0000}"/>
    <cellStyle name="Porcentaje 3 3 5" xfId="48512" xr:uid="{00000000-0005-0000-0000-000083BD0000}"/>
    <cellStyle name="Porcentaje 3 3 6" xfId="48513" xr:uid="{00000000-0005-0000-0000-000084BD0000}"/>
    <cellStyle name="Porcentaje 3 4" xfId="48514" xr:uid="{00000000-0005-0000-0000-000085BD0000}"/>
    <cellStyle name="Porcentaje 3 4 2" xfId="48515" xr:uid="{00000000-0005-0000-0000-000086BD0000}"/>
    <cellStyle name="Porcentaje 3 4 2 2" xfId="48516" xr:uid="{00000000-0005-0000-0000-000087BD0000}"/>
    <cellStyle name="Porcentaje 3 4 2 2 2" xfId="48517" xr:uid="{00000000-0005-0000-0000-000088BD0000}"/>
    <cellStyle name="Porcentaje 3 4 2 2 3" xfId="48518" xr:uid="{00000000-0005-0000-0000-000089BD0000}"/>
    <cellStyle name="Porcentaje 3 4 2 3" xfId="48519" xr:uid="{00000000-0005-0000-0000-00008ABD0000}"/>
    <cellStyle name="Porcentaje 3 4 2 3 2" xfId="48520" xr:uid="{00000000-0005-0000-0000-00008BBD0000}"/>
    <cellStyle name="Porcentaje 3 4 2 4" xfId="48521" xr:uid="{00000000-0005-0000-0000-00008CBD0000}"/>
    <cellStyle name="Porcentaje 3 4 2 5" xfId="48522" xr:uid="{00000000-0005-0000-0000-00008DBD0000}"/>
    <cellStyle name="Porcentaje 3 4 2 6" xfId="48523" xr:uid="{00000000-0005-0000-0000-00008EBD0000}"/>
    <cellStyle name="Porcentaje 3 4 2 7" xfId="48524" xr:uid="{00000000-0005-0000-0000-00008FBD0000}"/>
    <cellStyle name="Porcentaje 3 4 2 8" xfId="48525" xr:uid="{00000000-0005-0000-0000-000090BD0000}"/>
    <cellStyle name="Porcentaje 3 4 2 9" xfId="48526" xr:uid="{00000000-0005-0000-0000-000091BD0000}"/>
    <cellStyle name="Porcentaje 3 4 3" xfId="48527" xr:uid="{00000000-0005-0000-0000-000092BD0000}"/>
    <cellStyle name="Porcentaje 3 4 3 2" xfId="48528" xr:uid="{00000000-0005-0000-0000-000093BD0000}"/>
    <cellStyle name="Porcentaje 3 4 3 3" xfId="48529" xr:uid="{00000000-0005-0000-0000-000094BD0000}"/>
    <cellStyle name="Porcentaje 3 4 4" xfId="48530" xr:uid="{00000000-0005-0000-0000-000095BD0000}"/>
    <cellStyle name="Porcentaje 3 4 4 2" xfId="48531" xr:uid="{00000000-0005-0000-0000-000096BD0000}"/>
    <cellStyle name="Porcentaje 3 4 5" xfId="48532" xr:uid="{00000000-0005-0000-0000-000097BD0000}"/>
    <cellStyle name="Porcentaje 3 4 6" xfId="48533" xr:uid="{00000000-0005-0000-0000-000098BD0000}"/>
    <cellStyle name="Porcentaje 3 4 7" xfId="48534" xr:uid="{00000000-0005-0000-0000-000099BD0000}"/>
    <cellStyle name="Porcentaje 3 5" xfId="48535" xr:uid="{00000000-0005-0000-0000-00009ABD0000}"/>
    <cellStyle name="Porcentaje 3 5 2" xfId="48536" xr:uid="{00000000-0005-0000-0000-00009BBD0000}"/>
    <cellStyle name="Porcentaje 3 5 2 2" xfId="48537" xr:uid="{00000000-0005-0000-0000-00009CBD0000}"/>
    <cellStyle name="Porcentaje 3 5 2 2 2" xfId="48538" xr:uid="{00000000-0005-0000-0000-00009DBD0000}"/>
    <cellStyle name="Porcentaje 3 5 2 3" xfId="48539" xr:uid="{00000000-0005-0000-0000-00009EBD0000}"/>
    <cellStyle name="Porcentaje 3 5 2 4" xfId="48540" xr:uid="{00000000-0005-0000-0000-00009FBD0000}"/>
    <cellStyle name="Porcentaje 3 5 2 5" xfId="48541" xr:uid="{00000000-0005-0000-0000-0000A0BD0000}"/>
    <cellStyle name="Porcentaje 3 5 2 6" xfId="48542" xr:uid="{00000000-0005-0000-0000-0000A1BD0000}"/>
    <cellStyle name="Porcentaje 3 5 3" xfId="48543" xr:uid="{00000000-0005-0000-0000-0000A2BD0000}"/>
    <cellStyle name="Porcentaje 3 5 3 2" xfId="48544" xr:uid="{00000000-0005-0000-0000-0000A3BD0000}"/>
    <cellStyle name="Porcentaje 3 5 4" xfId="48545" xr:uid="{00000000-0005-0000-0000-0000A4BD0000}"/>
    <cellStyle name="Porcentaje 3 5 4 2" xfId="48546" xr:uid="{00000000-0005-0000-0000-0000A5BD0000}"/>
    <cellStyle name="Porcentaje 3 5 5" xfId="48547" xr:uid="{00000000-0005-0000-0000-0000A6BD0000}"/>
    <cellStyle name="Porcentaje 3 5 6" xfId="48548" xr:uid="{00000000-0005-0000-0000-0000A7BD0000}"/>
    <cellStyle name="Porcentaje 3 6" xfId="48549" xr:uid="{00000000-0005-0000-0000-0000A8BD0000}"/>
    <cellStyle name="Porcentaje 3 6 2" xfId="48550" xr:uid="{00000000-0005-0000-0000-0000A9BD0000}"/>
    <cellStyle name="Porcentaje 3 6 2 2" xfId="48551" xr:uid="{00000000-0005-0000-0000-0000AABD0000}"/>
    <cellStyle name="Porcentaje 3 6 2 2 2" xfId="48552" xr:uid="{00000000-0005-0000-0000-0000ABBD0000}"/>
    <cellStyle name="Porcentaje 3 6 2 3" xfId="48553" xr:uid="{00000000-0005-0000-0000-0000ACBD0000}"/>
    <cellStyle name="Porcentaje 3 6 2 4" xfId="48554" xr:uid="{00000000-0005-0000-0000-0000ADBD0000}"/>
    <cellStyle name="Porcentaje 3 6 2 5" xfId="48555" xr:uid="{00000000-0005-0000-0000-0000AEBD0000}"/>
    <cellStyle name="Porcentaje 3 6 2 6" xfId="48556" xr:uid="{00000000-0005-0000-0000-0000AFBD0000}"/>
    <cellStyle name="Porcentaje 3 6 3" xfId="48557" xr:uid="{00000000-0005-0000-0000-0000B0BD0000}"/>
    <cellStyle name="Porcentaje 3 6 3 2" xfId="48558" xr:uid="{00000000-0005-0000-0000-0000B1BD0000}"/>
    <cellStyle name="Porcentaje 3 6 4" xfId="48559" xr:uid="{00000000-0005-0000-0000-0000B2BD0000}"/>
    <cellStyle name="Porcentaje 3 6 4 2" xfId="48560" xr:uid="{00000000-0005-0000-0000-0000B3BD0000}"/>
    <cellStyle name="Porcentaje 3 6 5" xfId="48561" xr:uid="{00000000-0005-0000-0000-0000B4BD0000}"/>
    <cellStyle name="Porcentaje 3 7" xfId="48562" xr:uid="{00000000-0005-0000-0000-0000B5BD0000}"/>
    <cellStyle name="Porcentaje 3 7 2" xfId="48563" xr:uid="{00000000-0005-0000-0000-0000B6BD0000}"/>
    <cellStyle name="Porcentaje 3 7 2 2" xfId="48564" xr:uid="{00000000-0005-0000-0000-0000B7BD0000}"/>
    <cellStyle name="Porcentaje 3 7 2 2 2" xfId="48565" xr:uid="{00000000-0005-0000-0000-0000B8BD0000}"/>
    <cellStyle name="Porcentaje 3 7 2 3" xfId="48566" xr:uid="{00000000-0005-0000-0000-0000B9BD0000}"/>
    <cellStyle name="Porcentaje 3 7 2 4" xfId="48567" xr:uid="{00000000-0005-0000-0000-0000BABD0000}"/>
    <cellStyle name="Porcentaje 3 7 2 5" xfId="48568" xr:uid="{00000000-0005-0000-0000-0000BBBD0000}"/>
    <cellStyle name="Porcentaje 3 7 2 6" xfId="48569" xr:uid="{00000000-0005-0000-0000-0000BCBD0000}"/>
    <cellStyle name="Porcentaje 3 7 3" xfId="48570" xr:uid="{00000000-0005-0000-0000-0000BDBD0000}"/>
    <cellStyle name="Porcentaje 3 7 3 2" xfId="48571" xr:uid="{00000000-0005-0000-0000-0000BEBD0000}"/>
    <cellStyle name="Porcentaje 3 7 4" xfId="48572" xr:uid="{00000000-0005-0000-0000-0000BFBD0000}"/>
    <cellStyle name="Porcentaje 3 7 4 2" xfId="48573" xr:uid="{00000000-0005-0000-0000-0000C0BD0000}"/>
    <cellStyle name="Porcentaje 3 7 5" xfId="48574" xr:uid="{00000000-0005-0000-0000-0000C1BD0000}"/>
    <cellStyle name="Porcentaje 3 8" xfId="48575" xr:uid="{00000000-0005-0000-0000-0000C2BD0000}"/>
    <cellStyle name="Porcentaje 3 8 2" xfId="48576" xr:uid="{00000000-0005-0000-0000-0000C3BD0000}"/>
    <cellStyle name="Porcentaje 3 8 2 2" xfId="48577" xr:uid="{00000000-0005-0000-0000-0000C4BD0000}"/>
    <cellStyle name="Porcentaje 3 8 2 2 2" xfId="48578" xr:uid="{00000000-0005-0000-0000-0000C5BD0000}"/>
    <cellStyle name="Porcentaje 3 8 2 3" xfId="48579" xr:uid="{00000000-0005-0000-0000-0000C6BD0000}"/>
    <cellStyle name="Porcentaje 3 8 2 4" xfId="48580" xr:uid="{00000000-0005-0000-0000-0000C7BD0000}"/>
    <cellStyle name="Porcentaje 3 8 2 5" xfId="48581" xr:uid="{00000000-0005-0000-0000-0000C8BD0000}"/>
    <cellStyle name="Porcentaje 3 8 2 6" xfId="48582" xr:uid="{00000000-0005-0000-0000-0000C9BD0000}"/>
    <cellStyle name="Porcentaje 3 8 3" xfId="48583" xr:uid="{00000000-0005-0000-0000-0000CABD0000}"/>
    <cellStyle name="Porcentaje 3 8 3 2" xfId="48584" xr:uid="{00000000-0005-0000-0000-0000CBBD0000}"/>
    <cellStyle name="Porcentaje 3 8 4" xfId="48585" xr:uid="{00000000-0005-0000-0000-0000CCBD0000}"/>
    <cellStyle name="Porcentaje 3 8 4 2" xfId="48586" xr:uid="{00000000-0005-0000-0000-0000CDBD0000}"/>
    <cellStyle name="Porcentaje 3 8 5" xfId="48587" xr:uid="{00000000-0005-0000-0000-0000CEBD0000}"/>
    <cellStyle name="Porcentaje 3 9" xfId="48588" xr:uid="{00000000-0005-0000-0000-0000CFBD0000}"/>
    <cellStyle name="Porcentaje 3 9 2" xfId="48589" xr:uid="{00000000-0005-0000-0000-0000D0BD0000}"/>
    <cellStyle name="Porcentaje 3 9 2 2" xfId="48590" xr:uid="{00000000-0005-0000-0000-0000D1BD0000}"/>
    <cellStyle name="Porcentaje 3 9 2 3" xfId="48591" xr:uid="{00000000-0005-0000-0000-0000D2BD0000}"/>
    <cellStyle name="Porcentaje 3 9 3" xfId="48592" xr:uid="{00000000-0005-0000-0000-0000D3BD0000}"/>
    <cellStyle name="Porcentaje 3 9 3 2" xfId="48593" xr:uid="{00000000-0005-0000-0000-0000D4BD0000}"/>
    <cellStyle name="Porcentaje 3 9 4" xfId="48594" xr:uid="{00000000-0005-0000-0000-0000D5BD0000}"/>
    <cellStyle name="Porcentaje 3 9 5" xfId="48595" xr:uid="{00000000-0005-0000-0000-0000D6BD0000}"/>
    <cellStyle name="Porcentaje 30" xfId="48596" xr:uid="{00000000-0005-0000-0000-0000D7BD0000}"/>
    <cellStyle name="Porcentaje 30 2" xfId="48597" xr:uid="{00000000-0005-0000-0000-0000D8BD0000}"/>
    <cellStyle name="Porcentaje 30 2 2" xfId="48598" xr:uid="{00000000-0005-0000-0000-0000D9BD0000}"/>
    <cellStyle name="Porcentaje 30 2 2 2" xfId="48599" xr:uid="{00000000-0005-0000-0000-0000DABD0000}"/>
    <cellStyle name="Porcentaje 30 2 3" xfId="48600" xr:uid="{00000000-0005-0000-0000-0000DBBD0000}"/>
    <cellStyle name="Porcentaje 30 2 4" xfId="48601" xr:uid="{00000000-0005-0000-0000-0000DCBD0000}"/>
    <cellStyle name="Porcentaje 30 2 5" xfId="48602" xr:uid="{00000000-0005-0000-0000-0000DDBD0000}"/>
    <cellStyle name="Porcentaje 30 2 6" xfId="48603" xr:uid="{00000000-0005-0000-0000-0000DEBD0000}"/>
    <cellStyle name="Porcentaje 30 3" xfId="48604" xr:uid="{00000000-0005-0000-0000-0000DFBD0000}"/>
    <cellStyle name="Porcentaje 30 3 2" xfId="48605" xr:uid="{00000000-0005-0000-0000-0000E0BD0000}"/>
    <cellStyle name="Porcentaje 30 4" xfId="48606" xr:uid="{00000000-0005-0000-0000-0000E1BD0000}"/>
    <cellStyle name="Porcentaje 30 4 2" xfId="48607" xr:uid="{00000000-0005-0000-0000-0000E2BD0000}"/>
    <cellStyle name="Porcentaje 30 5" xfId="48608" xr:uid="{00000000-0005-0000-0000-0000E3BD0000}"/>
    <cellStyle name="Porcentaje 31" xfId="48609" xr:uid="{00000000-0005-0000-0000-0000E4BD0000}"/>
    <cellStyle name="Porcentaje 31 2" xfId="48610" xr:uid="{00000000-0005-0000-0000-0000E5BD0000}"/>
    <cellStyle name="Porcentaje 31 2 2" xfId="48611" xr:uid="{00000000-0005-0000-0000-0000E6BD0000}"/>
    <cellStyle name="Porcentaje 31 2 2 2" xfId="48612" xr:uid="{00000000-0005-0000-0000-0000E7BD0000}"/>
    <cellStyle name="Porcentaje 31 2 3" xfId="48613" xr:uid="{00000000-0005-0000-0000-0000E8BD0000}"/>
    <cellStyle name="Porcentaje 31 2 4" xfId="48614" xr:uid="{00000000-0005-0000-0000-0000E9BD0000}"/>
    <cellStyle name="Porcentaje 31 2 5" xfId="48615" xr:uid="{00000000-0005-0000-0000-0000EABD0000}"/>
    <cellStyle name="Porcentaje 31 2 6" xfId="48616" xr:uid="{00000000-0005-0000-0000-0000EBBD0000}"/>
    <cellStyle name="Porcentaje 31 3" xfId="48617" xr:uid="{00000000-0005-0000-0000-0000ECBD0000}"/>
    <cellStyle name="Porcentaje 31 3 2" xfId="48618" xr:uid="{00000000-0005-0000-0000-0000EDBD0000}"/>
    <cellStyle name="Porcentaje 31 4" xfId="48619" xr:uid="{00000000-0005-0000-0000-0000EEBD0000}"/>
    <cellStyle name="Porcentaje 31 4 2" xfId="48620" xr:uid="{00000000-0005-0000-0000-0000EFBD0000}"/>
    <cellStyle name="Porcentaje 31 5" xfId="48621" xr:uid="{00000000-0005-0000-0000-0000F0BD0000}"/>
    <cellStyle name="Porcentaje 32" xfId="48622" xr:uid="{00000000-0005-0000-0000-0000F1BD0000}"/>
    <cellStyle name="Porcentaje 32 2" xfId="48623" xr:uid="{00000000-0005-0000-0000-0000F2BD0000}"/>
    <cellStyle name="Porcentaje 32 2 2" xfId="48624" xr:uid="{00000000-0005-0000-0000-0000F3BD0000}"/>
    <cellStyle name="Porcentaje 32 2 2 2" xfId="48625" xr:uid="{00000000-0005-0000-0000-0000F4BD0000}"/>
    <cellStyle name="Porcentaje 32 2 3" xfId="48626" xr:uid="{00000000-0005-0000-0000-0000F5BD0000}"/>
    <cellStyle name="Porcentaje 32 2 4" xfId="48627" xr:uid="{00000000-0005-0000-0000-0000F6BD0000}"/>
    <cellStyle name="Porcentaje 32 2 5" xfId="48628" xr:uid="{00000000-0005-0000-0000-0000F7BD0000}"/>
    <cellStyle name="Porcentaje 32 2 6" xfId="48629" xr:uid="{00000000-0005-0000-0000-0000F8BD0000}"/>
    <cellStyle name="Porcentaje 32 3" xfId="48630" xr:uid="{00000000-0005-0000-0000-0000F9BD0000}"/>
    <cellStyle name="Porcentaje 32 3 2" xfId="48631" xr:uid="{00000000-0005-0000-0000-0000FABD0000}"/>
    <cellStyle name="Porcentaje 32 4" xfId="48632" xr:uid="{00000000-0005-0000-0000-0000FBBD0000}"/>
    <cellStyle name="Porcentaje 32 4 2" xfId="48633" xr:uid="{00000000-0005-0000-0000-0000FCBD0000}"/>
    <cellStyle name="Porcentaje 32 5" xfId="48634" xr:uid="{00000000-0005-0000-0000-0000FDBD0000}"/>
    <cellStyle name="Porcentaje 33" xfId="48635" xr:uid="{00000000-0005-0000-0000-0000FEBD0000}"/>
    <cellStyle name="Porcentaje 33 2" xfId="48636" xr:uid="{00000000-0005-0000-0000-0000FFBD0000}"/>
    <cellStyle name="Porcentaje 33 2 2" xfId="48637" xr:uid="{00000000-0005-0000-0000-000000BE0000}"/>
    <cellStyle name="Porcentaje 33 2 2 2" xfId="48638" xr:uid="{00000000-0005-0000-0000-000001BE0000}"/>
    <cellStyle name="Porcentaje 33 2 3" xfId="48639" xr:uid="{00000000-0005-0000-0000-000002BE0000}"/>
    <cellStyle name="Porcentaje 33 2 4" xfId="48640" xr:uid="{00000000-0005-0000-0000-000003BE0000}"/>
    <cellStyle name="Porcentaje 33 2 5" xfId="48641" xr:uid="{00000000-0005-0000-0000-000004BE0000}"/>
    <cellStyle name="Porcentaje 33 2 6" xfId="48642" xr:uid="{00000000-0005-0000-0000-000005BE0000}"/>
    <cellStyle name="Porcentaje 33 3" xfId="48643" xr:uid="{00000000-0005-0000-0000-000006BE0000}"/>
    <cellStyle name="Porcentaje 33 3 2" xfId="48644" xr:uid="{00000000-0005-0000-0000-000007BE0000}"/>
    <cellStyle name="Porcentaje 33 4" xfId="48645" xr:uid="{00000000-0005-0000-0000-000008BE0000}"/>
    <cellStyle name="Porcentaje 33 4 2" xfId="48646" xr:uid="{00000000-0005-0000-0000-000009BE0000}"/>
    <cellStyle name="Porcentaje 33 5" xfId="48647" xr:uid="{00000000-0005-0000-0000-00000ABE0000}"/>
    <cellStyle name="Porcentaje 34" xfId="48648" xr:uid="{00000000-0005-0000-0000-00000BBE0000}"/>
    <cellStyle name="Porcentaje 34 2" xfId="48649" xr:uid="{00000000-0005-0000-0000-00000CBE0000}"/>
    <cellStyle name="Porcentaje 34 2 2" xfId="48650" xr:uid="{00000000-0005-0000-0000-00000DBE0000}"/>
    <cellStyle name="Porcentaje 34 2 2 2" xfId="48651" xr:uid="{00000000-0005-0000-0000-00000EBE0000}"/>
    <cellStyle name="Porcentaje 34 2 3" xfId="48652" xr:uid="{00000000-0005-0000-0000-00000FBE0000}"/>
    <cellStyle name="Porcentaje 34 2 4" xfId="48653" xr:uid="{00000000-0005-0000-0000-000010BE0000}"/>
    <cellStyle name="Porcentaje 34 2 5" xfId="48654" xr:uid="{00000000-0005-0000-0000-000011BE0000}"/>
    <cellStyle name="Porcentaje 34 2 6" xfId="48655" xr:uid="{00000000-0005-0000-0000-000012BE0000}"/>
    <cellStyle name="Porcentaje 34 3" xfId="48656" xr:uid="{00000000-0005-0000-0000-000013BE0000}"/>
    <cellStyle name="Porcentaje 34 3 2" xfId="48657" xr:uid="{00000000-0005-0000-0000-000014BE0000}"/>
    <cellStyle name="Porcentaje 34 4" xfId="48658" xr:uid="{00000000-0005-0000-0000-000015BE0000}"/>
    <cellStyle name="Porcentaje 34 4 2" xfId="48659" xr:uid="{00000000-0005-0000-0000-000016BE0000}"/>
    <cellStyle name="Porcentaje 34 5" xfId="48660" xr:uid="{00000000-0005-0000-0000-000017BE0000}"/>
    <cellStyle name="Porcentaje 35" xfId="48661" xr:uid="{00000000-0005-0000-0000-000018BE0000}"/>
    <cellStyle name="Porcentaje 35 2" xfId="48662" xr:uid="{00000000-0005-0000-0000-000019BE0000}"/>
    <cellStyle name="Porcentaje 35 2 2" xfId="48663" xr:uid="{00000000-0005-0000-0000-00001ABE0000}"/>
    <cellStyle name="Porcentaje 35 2 2 2" xfId="48664" xr:uid="{00000000-0005-0000-0000-00001BBE0000}"/>
    <cellStyle name="Porcentaje 35 2 3" xfId="48665" xr:uid="{00000000-0005-0000-0000-00001CBE0000}"/>
    <cellStyle name="Porcentaje 35 2 4" xfId="48666" xr:uid="{00000000-0005-0000-0000-00001DBE0000}"/>
    <cellStyle name="Porcentaje 35 2 5" xfId="48667" xr:uid="{00000000-0005-0000-0000-00001EBE0000}"/>
    <cellStyle name="Porcentaje 35 2 6" xfId="48668" xr:uid="{00000000-0005-0000-0000-00001FBE0000}"/>
    <cellStyle name="Porcentaje 35 3" xfId="48669" xr:uid="{00000000-0005-0000-0000-000020BE0000}"/>
    <cellStyle name="Porcentaje 35 3 2" xfId="48670" xr:uid="{00000000-0005-0000-0000-000021BE0000}"/>
    <cellStyle name="Porcentaje 35 4" xfId="48671" xr:uid="{00000000-0005-0000-0000-000022BE0000}"/>
    <cellStyle name="Porcentaje 35 4 2" xfId="48672" xr:uid="{00000000-0005-0000-0000-000023BE0000}"/>
    <cellStyle name="Porcentaje 35 5" xfId="48673" xr:uid="{00000000-0005-0000-0000-000024BE0000}"/>
    <cellStyle name="Porcentaje 36" xfId="48674" xr:uid="{00000000-0005-0000-0000-000025BE0000}"/>
    <cellStyle name="Porcentaje 36 2" xfId="48675" xr:uid="{00000000-0005-0000-0000-000026BE0000}"/>
    <cellStyle name="Porcentaje 36 2 2" xfId="48676" xr:uid="{00000000-0005-0000-0000-000027BE0000}"/>
    <cellStyle name="Porcentaje 36 2 2 2" xfId="48677" xr:uid="{00000000-0005-0000-0000-000028BE0000}"/>
    <cellStyle name="Porcentaje 36 2 3" xfId="48678" xr:uid="{00000000-0005-0000-0000-000029BE0000}"/>
    <cellStyle name="Porcentaje 36 2 4" xfId="48679" xr:uid="{00000000-0005-0000-0000-00002ABE0000}"/>
    <cellStyle name="Porcentaje 36 2 5" xfId="48680" xr:uid="{00000000-0005-0000-0000-00002BBE0000}"/>
    <cellStyle name="Porcentaje 36 2 6" xfId="48681" xr:uid="{00000000-0005-0000-0000-00002CBE0000}"/>
    <cellStyle name="Porcentaje 36 3" xfId="48682" xr:uid="{00000000-0005-0000-0000-00002DBE0000}"/>
    <cellStyle name="Porcentaje 36 3 2" xfId="48683" xr:uid="{00000000-0005-0000-0000-00002EBE0000}"/>
    <cellStyle name="Porcentaje 36 4" xfId="48684" xr:uid="{00000000-0005-0000-0000-00002FBE0000}"/>
    <cellStyle name="Porcentaje 36 4 2" xfId="48685" xr:uid="{00000000-0005-0000-0000-000030BE0000}"/>
    <cellStyle name="Porcentaje 36 5" xfId="48686" xr:uid="{00000000-0005-0000-0000-000031BE0000}"/>
    <cellStyle name="Porcentaje 37" xfId="48687" xr:uid="{00000000-0005-0000-0000-000032BE0000}"/>
    <cellStyle name="Porcentaje 37 2" xfId="48688" xr:uid="{00000000-0005-0000-0000-000033BE0000}"/>
    <cellStyle name="Porcentaje 37 2 2" xfId="48689" xr:uid="{00000000-0005-0000-0000-000034BE0000}"/>
    <cellStyle name="Porcentaje 37 2 2 2" xfId="48690" xr:uid="{00000000-0005-0000-0000-000035BE0000}"/>
    <cellStyle name="Porcentaje 37 2 3" xfId="48691" xr:uid="{00000000-0005-0000-0000-000036BE0000}"/>
    <cellStyle name="Porcentaje 37 2 4" xfId="48692" xr:uid="{00000000-0005-0000-0000-000037BE0000}"/>
    <cellStyle name="Porcentaje 37 2 5" xfId="48693" xr:uid="{00000000-0005-0000-0000-000038BE0000}"/>
    <cellStyle name="Porcentaje 37 2 6" xfId="48694" xr:uid="{00000000-0005-0000-0000-000039BE0000}"/>
    <cellStyle name="Porcentaje 37 3" xfId="48695" xr:uid="{00000000-0005-0000-0000-00003ABE0000}"/>
    <cellStyle name="Porcentaje 37 3 2" xfId="48696" xr:uid="{00000000-0005-0000-0000-00003BBE0000}"/>
    <cellStyle name="Porcentaje 37 4" xfId="48697" xr:uid="{00000000-0005-0000-0000-00003CBE0000}"/>
    <cellStyle name="Porcentaje 37 4 2" xfId="48698" xr:uid="{00000000-0005-0000-0000-00003DBE0000}"/>
    <cellStyle name="Porcentaje 37 5" xfId="48699" xr:uid="{00000000-0005-0000-0000-00003EBE0000}"/>
    <cellStyle name="Porcentaje 38" xfId="48700" xr:uid="{00000000-0005-0000-0000-00003FBE0000}"/>
    <cellStyle name="Porcentaje 38 2" xfId="48701" xr:uid="{00000000-0005-0000-0000-000040BE0000}"/>
    <cellStyle name="Porcentaje 38 2 2" xfId="48702" xr:uid="{00000000-0005-0000-0000-000041BE0000}"/>
    <cellStyle name="Porcentaje 38 2 2 2" xfId="48703" xr:uid="{00000000-0005-0000-0000-000042BE0000}"/>
    <cellStyle name="Porcentaje 38 2 3" xfId="48704" xr:uid="{00000000-0005-0000-0000-000043BE0000}"/>
    <cellStyle name="Porcentaje 38 2 4" xfId="48705" xr:uid="{00000000-0005-0000-0000-000044BE0000}"/>
    <cellStyle name="Porcentaje 38 2 5" xfId="48706" xr:uid="{00000000-0005-0000-0000-000045BE0000}"/>
    <cellStyle name="Porcentaje 38 2 6" xfId="48707" xr:uid="{00000000-0005-0000-0000-000046BE0000}"/>
    <cellStyle name="Porcentaje 38 3" xfId="48708" xr:uid="{00000000-0005-0000-0000-000047BE0000}"/>
    <cellStyle name="Porcentaje 38 3 2" xfId="48709" xr:uid="{00000000-0005-0000-0000-000048BE0000}"/>
    <cellStyle name="Porcentaje 38 4" xfId="48710" xr:uid="{00000000-0005-0000-0000-000049BE0000}"/>
    <cellStyle name="Porcentaje 38 4 2" xfId="48711" xr:uid="{00000000-0005-0000-0000-00004ABE0000}"/>
    <cellStyle name="Porcentaje 38 5" xfId="48712" xr:uid="{00000000-0005-0000-0000-00004BBE0000}"/>
    <cellStyle name="Porcentaje 39" xfId="48713" xr:uid="{00000000-0005-0000-0000-00004CBE0000}"/>
    <cellStyle name="Porcentaje 39 2" xfId="48714" xr:uid="{00000000-0005-0000-0000-00004DBE0000}"/>
    <cellStyle name="Porcentaje 39 2 2" xfId="48715" xr:uid="{00000000-0005-0000-0000-00004EBE0000}"/>
    <cellStyle name="Porcentaje 39 2 2 2" xfId="48716" xr:uid="{00000000-0005-0000-0000-00004FBE0000}"/>
    <cellStyle name="Porcentaje 39 2 3" xfId="48717" xr:uid="{00000000-0005-0000-0000-000050BE0000}"/>
    <cellStyle name="Porcentaje 39 2 4" xfId="48718" xr:uid="{00000000-0005-0000-0000-000051BE0000}"/>
    <cellStyle name="Porcentaje 39 2 5" xfId="48719" xr:uid="{00000000-0005-0000-0000-000052BE0000}"/>
    <cellStyle name="Porcentaje 39 2 6" xfId="48720" xr:uid="{00000000-0005-0000-0000-000053BE0000}"/>
    <cellStyle name="Porcentaje 39 3" xfId="48721" xr:uid="{00000000-0005-0000-0000-000054BE0000}"/>
    <cellStyle name="Porcentaje 39 3 2" xfId="48722" xr:uid="{00000000-0005-0000-0000-000055BE0000}"/>
    <cellStyle name="Porcentaje 39 4" xfId="48723" xr:uid="{00000000-0005-0000-0000-000056BE0000}"/>
    <cellStyle name="Porcentaje 39 4 2" xfId="48724" xr:uid="{00000000-0005-0000-0000-000057BE0000}"/>
    <cellStyle name="Porcentaje 39 5" xfId="48725" xr:uid="{00000000-0005-0000-0000-000058BE0000}"/>
    <cellStyle name="Porcentaje 4" xfId="48726" xr:uid="{00000000-0005-0000-0000-000059BE0000}"/>
    <cellStyle name="Porcentaje 4 10" xfId="48727" xr:uid="{00000000-0005-0000-0000-00005ABE0000}"/>
    <cellStyle name="Porcentaje 4 10 2" xfId="48728" xr:uid="{00000000-0005-0000-0000-00005BBE0000}"/>
    <cellStyle name="Porcentaje 4 10 2 2" xfId="48729" xr:uid="{00000000-0005-0000-0000-00005CBE0000}"/>
    <cellStyle name="Porcentaje 4 10 2 2 2" xfId="48730" xr:uid="{00000000-0005-0000-0000-00005DBE0000}"/>
    <cellStyle name="Porcentaje 4 10 2 3" xfId="48731" xr:uid="{00000000-0005-0000-0000-00005EBE0000}"/>
    <cellStyle name="Porcentaje 4 10 2 4" xfId="48732" xr:uid="{00000000-0005-0000-0000-00005FBE0000}"/>
    <cellStyle name="Porcentaje 4 10 2 5" xfId="48733" xr:uid="{00000000-0005-0000-0000-000060BE0000}"/>
    <cellStyle name="Porcentaje 4 10 2 6" xfId="48734" xr:uid="{00000000-0005-0000-0000-000061BE0000}"/>
    <cellStyle name="Porcentaje 4 10 3" xfId="48735" xr:uid="{00000000-0005-0000-0000-000062BE0000}"/>
    <cellStyle name="Porcentaje 4 10 3 2" xfId="48736" xr:uid="{00000000-0005-0000-0000-000063BE0000}"/>
    <cellStyle name="Porcentaje 4 10 4" xfId="48737" xr:uid="{00000000-0005-0000-0000-000064BE0000}"/>
    <cellStyle name="Porcentaje 4 10 4 2" xfId="48738" xr:uid="{00000000-0005-0000-0000-000065BE0000}"/>
    <cellStyle name="Porcentaje 4 10 4 3" xfId="48739" xr:uid="{00000000-0005-0000-0000-000066BE0000}"/>
    <cellStyle name="Porcentaje 4 10 4 4" xfId="48740" xr:uid="{00000000-0005-0000-0000-000067BE0000}"/>
    <cellStyle name="Porcentaje 4 10 5" xfId="48741" xr:uid="{00000000-0005-0000-0000-000068BE0000}"/>
    <cellStyle name="Porcentaje 4 10 5 2" xfId="48742" xr:uid="{00000000-0005-0000-0000-000069BE0000}"/>
    <cellStyle name="Porcentaje 4 11" xfId="48743" xr:uid="{00000000-0005-0000-0000-00006ABE0000}"/>
    <cellStyle name="Porcentaje 4 11 2" xfId="48744" xr:uid="{00000000-0005-0000-0000-00006BBE0000}"/>
    <cellStyle name="Porcentaje 4 11 2 2" xfId="48745" xr:uid="{00000000-0005-0000-0000-00006CBE0000}"/>
    <cellStyle name="Porcentaje 4 11 2 2 2" xfId="48746" xr:uid="{00000000-0005-0000-0000-00006DBE0000}"/>
    <cellStyle name="Porcentaje 4 11 2 3" xfId="48747" xr:uid="{00000000-0005-0000-0000-00006EBE0000}"/>
    <cellStyle name="Porcentaje 4 11 2 4" xfId="48748" xr:uid="{00000000-0005-0000-0000-00006FBE0000}"/>
    <cellStyle name="Porcentaje 4 11 2 5" xfId="48749" xr:uid="{00000000-0005-0000-0000-000070BE0000}"/>
    <cellStyle name="Porcentaje 4 11 2 6" xfId="48750" xr:uid="{00000000-0005-0000-0000-000071BE0000}"/>
    <cellStyle name="Porcentaje 4 11 3" xfId="48751" xr:uid="{00000000-0005-0000-0000-000072BE0000}"/>
    <cellStyle name="Porcentaje 4 11 3 2" xfId="48752" xr:uid="{00000000-0005-0000-0000-000073BE0000}"/>
    <cellStyle name="Porcentaje 4 11 4" xfId="48753" xr:uid="{00000000-0005-0000-0000-000074BE0000}"/>
    <cellStyle name="Porcentaje 4 11 4 2" xfId="48754" xr:uid="{00000000-0005-0000-0000-000075BE0000}"/>
    <cellStyle name="Porcentaje 4 11 5" xfId="48755" xr:uid="{00000000-0005-0000-0000-000076BE0000}"/>
    <cellStyle name="Porcentaje 4 12" xfId="48756" xr:uid="{00000000-0005-0000-0000-000077BE0000}"/>
    <cellStyle name="Porcentaje 4 12 2" xfId="48757" xr:uid="{00000000-0005-0000-0000-000078BE0000}"/>
    <cellStyle name="Porcentaje 4 12 2 2" xfId="48758" xr:uid="{00000000-0005-0000-0000-000079BE0000}"/>
    <cellStyle name="Porcentaje 4 12 2 2 2" xfId="48759" xr:uid="{00000000-0005-0000-0000-00007ABE0000}"/>
    <cellStyle name="Porcentaje 4 12 2 3" xfId="48760" xr:uid="{00000000-0005-0000-0000-00007BBE0000}"/>
    <cellStyle name="Porcentaje 4 12 2 4" xfId="48761" xr:uid="{00000000-0005-0000-0000-00007CBE0000}"/>
    <cellStyle name="Porcentaje 4 12 2 5" xfId="48762" xr:uid="{00000000-0005-0000-0000-00007DBE0000}"/>
    <cellStyle name="Porcentaje 4 12 2 6" xfId="48763" xr:uid="{00000000-0005-0000-0000-00007EBE0000}"/>
    <cellStyle name="Porcentaje 4 12 3" xfId="48764" xr:uid="{00000000-0005-0000-0000-00007FBE0000}"/>
    <cellStyle name="Porcentaje 4 12 3 2" xfId="48765" xr:uid="{00000000-0005-0000-0000-000080BE0000}"/>
    <cellStyle name="Porcentaje 4 12 4" xfId="48766" xr:uid="{00000000-0005-0000-0000-000081BE0000}"/>
    <cellStyle name="Porcentaje 4 12 4 2" xfId="48767" xr:uid="{00000000-0005-0000-0000-000082BE0000}"/>
    <cellStyle name="Porcentaje 4 12 5" xfId="48768" xr:uid="{00000000-0005-0000-0000-000083BE0000}"/>
    <cellStyle name="Porcentaje 4 13" xfId="48769" xr:uid="{00000000-0005-0000-0000-000084BE0000}"/>
    <cellStyle name="Porcentaje 4 13 2" xfId="48770" xr:uid="{00000000-0005-0000-0000-000085BE0000}"/>
    <cellStyle name="Porcentaje 4 13 2 2" xfId="48771" xr:uid="{00000000-0005-0000-0000-000086BE0000}"/>
    <cellStyle name="Porcentaje 4 13 2 2 2" xfId="48772" xr:uid="{00000000-0005-0000-0000-000087BE0000}"/>
    <cellStyle name="Porcentaje 4 13 2 3" xfId="48773" xr:uid="{00000000-0005-0000-0000-000088BE0000}"/>
    <cellStyle name="Porcentaje 4 13 2 4" xfId="48774" xr:uid="{00000000-0005-0000-0000-000089BE0000}"/>
    <cellStyle name="Porcentaje 4 13 2 5" xfId="48775" xr:uid="{00000000-0005-0000-0000-00008ABE0000}"/>
    <cellStyle name="Porcentaje 4 13 2 6" xfId="48776" xr:uid="{00000000-0005-0000-0000-00008BBE0000}"/>
    <cellStyle name="Porcentaje 4 13 3" xfId="48777" xr:uid="{00000000-0005-0000-0000-00008CBE0000}"/>
    <cellStyle name="Porcentaje 4 13 3 2" xfId="48778" xr:uid="{00000000-0005-0000-0000-00008DBE0000}"/>
    <cellStyle name="Porcentaje 4 13 4" xfId="48779" xr:uid="{00000000-0005-0000-0000-00008EBE0000}"/>
    <cellStyle name="Porcentaje 4 13 4 2" xfId="48780" xr:uid="{00000000-0005-0000-0000-00008FBE0000}"/>
    <cellStyle name="Porcentaje 4 13 5" xfId="48781" xr:uid="{00000000-0005-0000-0000-000090BE0000}"/>
    <cellStyle name="Porcentaje 4 14" xfId="48782" xr:uid="{00000000-0005-0000-0000-000091BE0000}"/>
    <cellStyle name="Porcentaje 4 14 2" xfId="48783" xr:uid="{00000000-0005-0000-0000-000092BE0000}"/>
    <cellStyle name="Porcentaje 4 14 2 2" xfId="48784" xr:uid="{00000000-0005-0000-0000-000093BE0000}"/>
    <cellStyle name="Porcentaje 4 14 2 2 2" xfId="48785" xr:uid="{00000000-0005-0000-0000-000094BE0000}"/>
    <cellStyle name="Porcentaje 4 14 2 3" xfId="48786" xr:uid="{00000000-0005-0000-0000-000095BE0000}"/>
    <cellStyle name="Porcentaje 4 14 2 4" xfId="48787" xr:uid="{00000000-0005-0000-0000-000096BE0000}"/>
    <cellStyle name="Porcentaje 4 14 2 5" xfId="48788" xr:uid="{00000000-0005-0000-0000-000097BE0000}"/>
    <cellStyle name="Porcentaje 4 14 2 6" xfId="48789" xr:uid="{00000000-0005-0000-0000-000098BE0000}"/>
    <cellStyle name="Porcentaje 4 14 3" xfId="48790" xr:uid="{00000000-0005-0000-0000-000099BE0000}"/>
    <cellStyle name="Porcentaje 4 14 3 2" xfId="48791" xr:uid="{00000000-0005-0000-0000-00009ABE0000}"/>
    <cellStyle name="Porcentaje 4 14 4" xfId="48792" xr:uid="{00000000-0005-0000-0000-00009BBE0000}"/>
    <cellStyle name="Porcentaje 4 14 4 2" xfId="48793" xr:uid="{00000000-0005-0000-0000-00009CBE0000}"/>
    <cellStyle name="Porcentaje 4 14 5" xfId="48794" xr:uid="{00000000-0005-0000-0000-00009DBE0000}"/>
    <cellStyle name="Porcentaje 4 15" xfId="48795" xr:uid="{00000000-0005-0000-0000-00009EBE0000}"/>
    <cellStyle name="Porcentaje 4 15 2" xfId="48796" xr:uid="{00000000-0005-0000-0000-00009FBE0000}"/>
    <cellStyle name="Porcentaje 4 15 2 2" xfId="48797" xr:uid="{00000000-0005-0000-0000-0000A0BE0000}"/>
    <cellStyle name="Porcentaje 4 15 2 2 2" xfId="48798" xr:uid="{00000000-0005-0000-0000-0000A1BE0000}"/>
    <cellStyle name="Porcentaje 4 15 2 3" xfId="48799" xr:uid="{00000000-0005-0000-0000-0000A2BE0000}"/>
    <cellStyle name="Porcentaje 4 15 2 4" xfId="48800" xr:uid="{00000000-0005-0000-0000-0000A3BE0000}"/>
    <cellStyle name="Porcentaje 4 15 2 5" xfId="48801" xr:uid="{00000000-0005-0000-0000-0000A4BE0000}"/>
    <cellStyle name="Porcentaje 4 15 2 6" xfId="48802" xr:uid="{00000000-0005-0000-0000-0000A5BE0000}"/>
    <cellStyle name="Porcentaje 4 15 3" xfId="48803" xr:uid="{00000000-0005-0000-0000-0000A6BE0000}"/>
    <cellStyle name="Porcentaje 4 15 3 2" xfId="48804" xr:uid="{00000000-0005-0000-0000-0000A7BE0000}"/>
    <cellStyle name="Porcentaje 4 15 4" xfId="48805" xr:uid="{00000000-0005-0000-0000-0000A8BE0000}"/>
    <cellStyle name="Porcentaje 4 15 4 2" xfId="48806" xr:uid="{00000000-0005-0000-0000-0000A9BE0000}"/>
    <cellStyle name="Porcentaje 4 15 5" xfId="48807" xr:uid="{00000000-0005-0000-0000-0000AABE0000}"/>
    <cellStyle name="Porcentaje 4 16" xfId="48808" xr:uid="{00000000-0005-0000-0000-0000ABBE0000}"/>
    <cellStyle name="Porcentaje 4 16 2" xfId="48809" xr:uid="{00000000-0005-0000-0000-0000ACBE0000}"/>
    <cellStyle name="Porcentaje 4 16 2 2" xfId="48810" xr:uid="{00000000-0005-0000-0000-0000ADBE0000}"/>
    <cellStyle name="Porcentaje 4 16 2 2 2" xfId="48811" xr:uid="{00000000-0005-0000-0000-0000AEBE0000}"/>
    <cellStyle name="Porcentaje 4 16 2 3" xfId="48812" xr:uid="{00000000-0005-0000-0000-0000AFBE0000}"/>
    <cellStyle name="Porcentaje 4 16 2 4" xfId="48813" xr:uid="{00000000-0005-0000-0000-0000B0BE0000}"/>
    <cellStyle name="Porcentaje 4 16 2 5" xfId="48814" xr:uid="{00000000-0005-0000-0000-0000B1BE0000}"/>
    <cellStyle name="Porcentaje 4 16 2 6" xfId="48815" xr:uid="{00000000-0005-0000-0000-0000B2BE0000}"/>
    <cellStyle name="Porcentaje 4 16 3" xfId="48816" xr:uid="{00000000-0005-0000-0000-0000B3BE0000}"/>
    <cellStyle name="Porcentaje 4 16 3 2" xfId="48817" xr:uid="{00000000-0005-0000-0000-0000B4BE0000}"/>
    <cellStyle name="Porcentaje 4 16 4" xfId="48818" xr:uid="{00000000-0005-0000-0000-0000B5BE0000}"/>
    <cellStyle name="Porcentaje 4 16 4 2" xfId="48819" xr:uid="{00000000-0005-0000-0000-0000B6BE0000}"/>
    <cellStyle name="Porcentaje 4 16 5" xfId="48820" xr:uid="{00000000-0005-0000-0000-0000B7BE0000}"/>
    <cellStyle name="Porcentaje 4 17" xfId="48821" xr:uid="{00000000-0005-0000-0000-0000B8BE0000}"/>
    <cellStyle name="Porcentaje 4 17 2" xfId="48822" xr:uid="{00000000-0005-0000-0000-0000B9BE0000}"/>
    <cellStyle name="Porcentaje 4 17 2 2" xfId="48823" xr:uid="{00000000-0005-0000-0000-0000BABE0000}"/>
    <cellStyle name="Porcentaje 4 17 2 2 2" xfId="48824" xr:uid="{00000000-0005-0000-0000-0000BBBE0000}"/>
    <cellStyle name="Porcentaje 4 17 2 3" xfId="48825" xr:uid="{00000000-0005-0000-0000-0000BCBE0000}"/>
    <cellStyle name="Porcentaje 4 17 2 4" xfId="48826" xr:uid="{00000000-0005-0000-0000-0000BDBE0000}"/>
    <cellStyle name="Porcentaje 4 17 2 5" xfId="48827" xr:uid="{00000000-0005-0000-0000-0000BEBE0000}"/>
    <cellStyle name="Porcentaje 4 17 2 6" xfId="48828" xr:uid="{00000000-0005-0000-0000-0000BFBE0000}"/>
    <cellStyle name="Porcentaje 4 17 3" xfId="48829" xr:uid="{00000000-0005-0000-0000-0000C0BE0000}"/>
    <cellStyle name="Porcentaje 4 17 3 2" xfId="48830" xr:uid="{00000000-0005-0000-0000-0000C1BE0000}"/>
    <cellStyle name="Porcentaje 4 17 4" xfId="48831" xr:uid="{00000000-0005-0000-0000-0000C2BE0000}"/>
    <cellStyle name="Porcentaje 4 17 4 2" xfId="48832" xr:uid="{00000000-0005-0000-0000-0000C3BE0000}"/>
    <cellStyle name="Porcentaje 4 17 5" xfId="48833" xr:uid="{00000000-0005-0000-0000-0000C4BE0000}"/>
    <cellStyle name="Porcentaje 4 18" xfId="48834" xr:uid="{00000000-0005-0000-0000-0000C5BE0000}"/>
    <cellStyle name="Porcentaje 4 18 2" xfId="48835" xr:uid="{00000000-0005-0000-0000-0000C6BE0000}"/>
    <cellStyle name="Porcentaje 4 18 2 2" xfId="48836" xr:uid="{00000000-0005-0000-0000-0000C7BE0000}"/>
    <cellStyle name="Porcentaje 4 18 2 2 2" xfId="48837" xr:uid="{00000000-0005-0000-0000-0000C8BE0000}"/>
    <cellStyle name="Porcentaje 4 18 2 3" xfId="48838" xr:uid="{00000000-0005-0000-0000-0000C9BE0000}"/>
    <cellStyle name="Porcentaje 4 18 2 4" xfId="48839" xr:uid="{00000000-0005-0000-0000-0000CABE0000}"/>
    <cellStyle name="Porcentaje 4 18 2 5" xfId="48840" xr:uid="{00000000-0005-0000-0000-0000CBBE0000}"/>
    <cellStyle name="Porcentaje 4 18 2 6" xfId="48841" xr:uid="{00000000-0005-0000-0000-0000CCBE0000}"/>
    <cellStyle name="Porcentaje 4 18 3" xfId="48842" xr:uid="{00000000-0005-0000-0000-0000CDBE0000}"/>
    <cellStyle name="Porcentaje 4 18 3 2" xfId="48843" xr:uid="{00000000-0005-0000-0000-0000CEBE0000}"/>
    <cellStyle name="Porcentaje 4 18 4" xfId="48844" xr:uid="{00000000-0005-0000-0000-0000CFBE0000}"/>
    <cellStyle name="Porcentaje 4 18 4 2" xfId="48845" xr:uid="{00000000-0005-0000-0000-0000D0BE0000}"/>
    <cellStyle name="Porcentaje 4 18 5" xfId="48846" xr:uid="{00000000-0005-0000-0000-0000D1BE0000}"/>
    <cellStyle name="Porcentaje 4 19" xfId="48847" xr:uid="{00000000-0005-0000-0000-0000D2BE0000}"/>
    <cellStyle name="Porcentaje 4 19 2" xfId="48848" xr:uid="{00000000-0005-0000-0000-0000D3BE0000}"/>
    <cellStyle name="Porcentaje 4 19 2 2" xfId="48849" xr:uid="{00000000-0005-0000-0000-0000D4BE0000}"/>
    <cellStyle name="Porcentaje 4 19 2 2 2" xfId="48850" xr:uid="{00000000-0005-0000-0000-0000D5BE0000}"/>
    <cellStyle name="Porcentaje 4 19 2 3" xfId="48851" xr:uid="{00000000-0005-0000-0000-0000D6BE0000}"/>
    <cellStyle name="Porcentaje 4 19 2 4" xfId="48852" xr:uid="{00000000-0005-0000-0000-0000D7BE0000}"/>
    <cellStyle name="Porcentaje 4 19 2 5" xfId="48853" xr:uid="{00000000-0005-0000-0000-0000D8BE0000}"/>
    <cellStyle name="Porcentaje 4 19 2 6" xfId="48854" xr:uid="{00000000-0005-0000-0000-0000D9BE0000}"/>
    <cellStyle name="Porcentaje 4 19 3" xfId="48855" xr:uid="{00000000-0005-0000-0000-0000DABE0000}"/>
    <cellStyle name="Porcentaje 4 19 3 2" xfId="48856" xr:uid="{00000000-0005-0000-0000-0000DBBE0000}"/>
    <cellStyle name="Porcentaje 4 19 4" xfId="48857" xr:uid="{00000000-0005-0000-0000-0000DCBE0000}"/>
    <cellStyle name="Porcentaje 4 19 4 2" xfId="48858" xr:uid="{00000000-0005-0000-0000-0000DDBE0000}"/>
    <cellStyle name="Porcentaje 4 19 5" xfId="48859" xr:uid="{00000000-0005-0000-0000-0000DEBE0000}"/>
    <cellStyle name="Porcentaje 4 2" xfId="48860" xr:uid="{00000000-0005-0000-0000-0000DFBE0000}"/>
    <cellStyle name="Porcentaje 4 2 10" xfId="48861" xr:uid="{00000000-0005-0000-0000-0000E0BE0000}"/>
    <cellStyle name="Porcentaje 4 2 10 2" xfId="48862" xr:uid="{00000000-0005-0000-0000-0000E1BE0000}"/>
    <cellStyle name="Porcentaje 4 2 10 2 2" xfId="48863" xr:uid="{00000000-0005-0000-0000-0000E2BE0000}"/>
    <cellStyle name="Porcentaje 4 2 10 2 2 2" xfId="48864" xr:uid="{00000000-0005-0000-0000-0000E3BE0000}"/>
    <cellStyle name="Porcentaje 4 2 10 2 3" xfId="48865" xr:uid="{00000000-0005-0000-0000-0000E4BE0000}"/>
    <cellStyle name="Porcentaje 4 2 10 2 4" xfId="48866" xr:uid="{00000000-0005-0000-0000-0000E5BE0000}"/>
    <cellStyle name="Porcentaje 4 2 10 2 5" xfId="48867" xr:uid="{00000000-0005-0000-0000-0000E6BE0000}"/>
    <cellStyle name="Porcentaje 4 2 10 2 6" xfId="48868" xr:uid="{00000000-0005-0000-0000-0000E7BE0000}"/>
    <cellStyle name="Porcentaje 4 2 10 3" xfId="48869" xr:uid="{00000000-0005-0000-0000-0000E8BE0000}"/>
    <cellStyle name="Porcentaje 4 2 10 3 2" xfId="48870" xr:uid="{00000000-0005-0000-0000-0000E9BE0000}"/>
    <cellStyle name="Porcentaje 4 2 10 4" xfId="48871" xr:uid="{00000000-0005-0000-0000-0000EABE0000}"/>
    <cellStyle name="Porcentaje 4 2 10 4 2" xfId="48872" xr:uid="{00000000-0005-0000-0000-0000EBBE0000}"/>
    <cellStyle name="Porcentaje 4 2 10 5" xfId="48873" xr:uid="{00000000-0005-0000-0000-0000ECBE0000}"/>
    <cellStyle name="Porcentaje 4 2 11" xfId="48874" xr:uid="{00000000-0005-0000-0000-0000EDBE0000}"/>
    <cellStyle name="Porcentaje 4 2 11 2" xfId="48875" xr:uid="{00000000-0005-0000-0000-0000EEBE0000}"/>
    <cellStyle name="Porcentaje 4 2 11 2 2" xfId="48876" xr:uid="{00000000-0005-0000-0000-0000EFBE0000}"/>
    <cellStyle name="Porcentaje 4 2 11 2 2 2" xfId="48877" xr:uid="{00000000-0005-0000-0000-0000F0BE0000}"/>
    <cellStyle name="Porcentaje 4 2 11 2 3" xfId="48878" xr:uid="{00000000-0005-0000-0000-0000F1BE0000}"/>
    <cellStyle name="Porcentaje 4 2 11 2 4" xfId="48879" xr:uid="{00000000-0005-0000-0000-0000F2BE0000}"/>
    <cellStyle name="Porcentaje 4 2 11 2 5" xfId="48880" xr:uid="{00000000-0005-0000-0000-0000F3BE0000}"/>
    <cellStyle name="Porcentaje 4 2 11 2 6" xfId="48881" xr:uid="{00000000-0005-0000-0000-0000F4BE0000}"/>
    <cellStyle name="Porcentaje 4 2 11 3" xfId="48882" xr:uid="{00000000-0005-0000-0000-0000F5BE0000}"/>
    <cellStyle name="Porcentaje 4 2 11 3 2" xfId="48883" xr:uid="{00000000-0005-0000-0000-0000F6BE0000}"/>
    <cellStyle name="Porcentaje 4 2 11 4" xfId="48884" xr:uid="{00000000-0005-0000-0000-0000F7BE0000}"/>
    <cellStyle name="Porcentaje 4 2 11 4 2" xfId="48885" xr:uid="{00000000-0005-0000-0000-0000F8BE0000}"/>
    <cellStyle name="Porcentaje 4 2 11 5" xfId="48886" xr:uid="{00000000-0005-0000-0000-0000F9BE0000}"/>
    <cellStyle name="Porcentaje 4 2 12" xfId="48887" xr:uid="{00000000-0005-0000-0000-0000FABE0000}"/>
    <cellStyle name="Porcentaje 4 2 12 2" xfId="48888" xr:uid="{00000000-0005-0000-0000-0000FBBE0000}"/>
    <cellStyle name="Porcentaje 4 2 12 3" xfId="48889" xr:uid="{00000000-0005-0000-0000-0000FCBE0000}"/>
    <cellStyle name="Porcentaje 4 2 13" xfId="48890" xr:uid="{00000000-0005-0000-0000-0000FDBE0000}"/>
    <cellStyle name="Porcentaje 4 2 14" xfId="48891" xr:uid="{00000000-0005-0000-0000-0000FEBE0000}"/>
    <cellStyle name="Porcentaje 4 2 2" xfId="48892" xr:uid="{00000000-0005-0000-0000-0000FFBE0000}"/>
    <cellStyle name="Porcentaje 4 2 2 2" xfId="48893" xr:uid="{00000000-0005-0000-0000-000000BF0000}"/>
    <cellStyle name="Porcentaje 4 2 2 2 2" xfId="48894" xr:uid="{00000000-0005-0000-0000-000001BF0000}"/>
    <cellStyle name="Porcentaje 4 2 2 2 2 2" xfId="48895" xr:uid="{00000000-0005-0000-0000-000002BF0000}"/>
    <cellStyle name="Porcentaje 4 2 2 2 3" xfId="48896" xr:uid="{00000000-0005-0000-0000-000003BF0000}"/>
    <cellStyle name="Porcentaje 4 2 2 2 4" xfId="48897" xr:uid="{00000000-0005-0000-0000-000004BF0000}"/>
    <cellStyle name="Porcentaje 4 2 2 3" xfId="48898" xr:uid="{00000000-0005-0000-0000-000005BF0000}"/>
    <cellStyle name="Porcentaje 4 2 2 3 2" xfId="48899" xr:uid="{00000000-0005-0000-0000-000006BF0000}"/>
    <cellStyle name="Porcentaje 4 2 2 3 3" xfId="48900" xr:uid="{00000000-0005-0000-0000-000007BF0000}"/>
    <cellStyle name="Porcentaje 4 2 2 4" xfId="48901" xr:uid="{00000000-0005-0000-0000-000008BF0000}"/>
    <cellStyle name="Porcentaje 4 2 3" xfId="48902" xr:uid="{00000000-0005-0000-0000-000009BF0000}"/>
    <cellStyle name="Porcentaje 4 2 3 2" xfId="48903" xr:uid="{00000000-0005-0000-0000-00000ABF0000}"/>
    <cellStyle name="Porcentaje 4 2 3 2 2" xfId="48904" xr:uid="{00000000-0005-0000-0000-00000BBF0000}"/>
    <cellStyle name="Porcentaje 4 2 3 2 2 2" xfId="48905" xr:uid="{00000000-0005-0000-0000-00000CBF0000}"/>
    <cellStyle name="Porcentaje 4 2 3 2 3" xfId="48906" xr:uid="{00000000-0005-0000-0000-00000DBF0000}"/>
    <cellStyle name="Porcentaje 4 2 3 2 4" xfId="48907" xr:uid="{00000000-0005-0000-0000-00000EBF0000}"/>
    <cellStyle name="Porcentaje 4 2 3 2 5" xfId="48908" xr:uid="{00000000-0005-0000-0000-00000FBF0000}"/>
    <cellStyle name="Porcentaje 4 2 3 2 6" xfId="48909" xr:uid="{00000000-0005-0000-0000-000010BF0000}"/>
    <cellStyle name="Porcentaje 4 2 3 3" xfId="48910" xr:uid="{00000000-0005-0000-0000-000011BF0000}"/>
    <cellStyle name="Porcentaje 4 2 3 3 2" xfId="48911" xr:uid="{00000000-0005-0000-0000-000012BF0000}"/>
    <cellStyle name="Porcentaje 4 2 3 4" xfId="48912" xr:uid="{00000000-0005-0000-0000-000013BF0000}"/>
    <cellStyle name="Porcentaje 4 2 3 4 2" xfId="48913" xr:uid="{00000000-0005-0000-0000-000014BF0000}"/>
    <cellStyle name="Porcentaje 4 2 3 5" xfId="48914" xr:uid="{00000000-0005-0000-0000-000015BF0000}"/>
    <cellStyle name="Porcentaje 4 2 3 6" xfId="48915" xr:uid="{00000000-0005-0000-0000-000016BF0000}"/>
    <cellStyle name="Porcentaje 4 2 4" xfId="48916" xr:uid="{00000000-0005-0000-0000-000017BF0000}"/>
    <cellStyle name="Porcentaje 4 2 4 2" xfId="48917" xr:uid="{00000000-0005-0000-0000-000018BF0000}"/>
    <cellStyle name="Porcentaje 4 2 4 2 2" xfId="48918" xr:uid="{00000000-0005-0000-0000-000019BF0000}"/>
    <cellStyle name="Porcentaje 4 2 4 2 2 2" xfId="48919" xr:uid="{00000000-0005-0000-0000-00001ABF0000}"/>
    <cellStyle name="Porcentaje 4 2 4 2 3" xfId="48920" xr:uid="{00000000-0005-0000-0000-00001BBF0000}"/>
    <cellStyle name="Porcentaje 4 2 4 2 4" xfId="48921" xr:uid="{00000000-0005-0000-0000-00001CBF0000}"/>
    <cellStyle name="Porcentaje 4 2 4 2 5" xfId="48922" xr:uid="{00000000-0005-0000-0000-00001DBF0000}"/>
    <cellStyle name="Porcentaje 4 2 4 2 6" xfId="48923" xr:uid="{00000000-0005-0000-0000-00001EBF0000}"/>
    <cellStyle name="Porcentaje 4 2 4 3" xfId="48924" xr:uid="{00000000-0005-0000-0000-00001FBF0000}"/>
    <cellStyle name="Porcentaje 4 2 4 3 2" xfId="48925" xr:uid="{00000000-0005-0000-0000-000020BF0000}"/>
    <cellStyle name="Porcentaje 4 2 4 4" xfId="48926" xr:uid="{00000000-0005-0000-0000-000021BF0000}"/>
    <cellStyle name="Porcentaje 4 2 4 4 2" xfId="48927" xr:uid="{00000000-0005-0000-0000-000022BF0000}"/>
    <cellStyle name="Porcentaje 4 2 4 5" xfId="48928" xr:uid="{00000000-0005-0000-0000-000023BF0000}"/>
    <cellStyle name="Porcentaje 4 2 4 6" xfId="48929" xr:uid="{00000000-0005-0000-0000-000024BF0000}"/>
    <cellStyle name="Porcentaje 4 2 5" xfId="48930" xr:uid="{00000000-0005-0000-0000-000025BF0000}"/>
    <cellStyle name="Porcentaje 4 2 5 2" xfId="48931" xr:uid="{00000000-0005-0000-0000-000026BF0000}"/>
    <cellStyle name="Porcentaje 4 2 5 2 2" xfId="48932" xr:uid="{00000000-0005-0000-0000-000027BF0000}"/>
    <cellStyle name="Porcentaje 4 2 5 2 2 2" xfId="48933" xr:uid="{00000000-0005-0000-0000-000028BF0000}"/>
    <cellStyle name="Porcentaje 4 2 5 2 3" xfId="48934" xr:uid="{00000000-0005-0000-0000-000029BF0000}"/>
    <cellStyle name="Porcentaje 4 2 5 2 4" xfId="48935" xr:uid="{00000000-0005-0000-0000-00002ABF0000}"/>
    <cellStyle name="Porcentaje 4 2 5 2 5" xfId="48936" xr:uid="{00000000-0005-0000-0000-00002BBF0000}"/>
    <cellStyle name="Porcentaje 4 2 5 2 6" xfId="48937" xr:uid="{00000000-0005-0000-0000-00002CBF0000}"/>
    <cellStyle name="Porcentaje 4 2 5 3" xfId="48938" xr:uid="{00000000-0005-0000-0000-00002DBF0000}"/>
    <cellStyle name="Porcentaje 4 2 5 3 2" xfId="48939" xr:uid="{00000000-0005-0000-0000-00002EBF0000}"/>
    <cellStyle name="Porcentaje 4 2 5 4" xfId="48940" xr:uid="{00000000-0005-0000-0000-00002FBF0000}"/>
    <cellStyle name="Porcentaje 4 2 5 4 2" xfId="48941" xr:uid="{00000000-0005-0000-0000-000030BF0000}"/>
    <cellStyle name="Porcentaje 4 2 5 5" xfId="48942" xr:uid="{00000000-0005-0000-0000-000031BF0000}"/>
    <cellStyle name="Porcentaje 4 2 6" xfId="48943" xr:uid="{00000000-0005-0000-0000-000032BF0000}"/>
    <cellStyle name="Porcentaje 4 2 6 2" xfId="48944" xr:uid="{00000000-0005-0000-0000-000033BF0000}"/>
    <cellStyle name="Porcentaje 4 2 6 2 2" xfId="48945" xr:uid="{00000000-0005-0000-0000-000034BF0000}"/>
    <cellStyle name="Porcentaje 4 2 6 2 2 2" xfId="48946" xr:uid="{00000000-0005-0000-0000-000035BF0000}"/>
    <cellStyle name="Porcentaje 4 2 6 2 3" xfId="48947" xr:uid="{00000000-0005-0000-0000-000036BF0000}"/>
    <cellStyle name="Porcentaje 4 2 6 2 4" xfId="48948" xr:uid="{00000000-0005-0000-0000-000037BF0000}"/>
    <cellStyle name="Porcentaje 4 2 6 2 5" xfId="48949" xr:uid="{00000000-0005-0000-0000-000038BF0000}"/>
    <cellStyle name="Porcentaje 4 2 6 2 6" xfId="48950" xr:uid="{00000000-0005-0000-0000-000039BF0000}"/>
    <cellStyle name="Porcentaje 4 2 6 3" xfId="48951" xr:uid="{00000000-0005-0000-0000-00003ABF0000}"/>
    <cellStyle name="Porcentaje 4 2 6 3 2" xfId="48952" xr:uid="{00000000-0005-0000-0000-00003BBF0000}"/>
    <cellStyle name="Porcentaje 4 2 6 4" xfId="48953" xr:uid="{00000000-0005-0000-0000-00003CBF0000}"/>
    <cellStyle name="Porcentaje 4 2 6 4 2" xfId="48954" xr:uid="{00000000-0005-0000-0000-00003DBF0000}"/>
    <cellStyle name="Porcentaje 4 2 6 5" xfId="48955" xr:uid="{00000000-0005-0000-0000-00003EBF0000}"/>
    <cellStyle name="Porcentaje 4 2 7" xfId="48956" xr:uid="{00000000-0005-0000-0000-00003FBF0000}"/>
    <cellStyle name="Porcentaje 4 2 7 2" xfId="48957" xr:uid="{00000000-0005-0000-0000-000040BF0000}"/>
    <cellStyle name="Porcentaje 4 2 7 2 2" xfId="48958" xr:uid="{00000000-0005-0000-0000-000041BF0000}"/>
    <cellStyle name="Porcentaje 4 2 7 2 2 2" xfId="48959" xr:uid="{00000000-0005-0000-0000-000042BF0000}"/>
    <cellStyle name="Porcentaje 4 2 7 2 3" xfId="48960" xr:uid="{00000000-0005-0000-0000-000043BF0000}"/>
    <cellStyle name="Porcentaje 4 2 7 2 4" xfId="48961" xr:uid="{00000000-0005-0000-0000-000044BF0000}"/>
    <cellStyle name="Porcentaje 4 2 7 2 5" xfId="48962" xr:uid="{00000000-0005-0000-0000-000045BF0000}"/>
    <cellStyle name="Porcentaje 4 2 7 2 6" xfId="48963" xr:uid="{00000000-0005-0000-0000-000046BF0000}"/>
    <cellStyle name="Porcentaje 4 2 7 3" xfId="48964" xr:uid="{00000000-0005-0000-0000-000047BF0000}"/>
    <cellStyle name="Porcentaje 4 2 7 3 2" xfId="48965" xr:uid="{00000000-0005-0000-0000-000048BF0000}"/>
    <cellStyle name="Porcentaje 4 2 7 4" xfId="48966" xr:uid="{00000000-0005-0000-0000-000049BF0000}"/>
    <cellStyle name="Porcentaje 4 2 7 4 2" xfId="48967" xr:uid="{00000000-0005-0000-0000-00004ABF0000}"/>
    <cellStyle name="Porcentaje 4 2 7 5" xfId="48968" xr:uid="{00000000-0005-0000-0000-00004BBF0000}"/>
    <cellStyle name="Porcentaje 4 2 8" xfId="48969" xr:uid="{00000000-0005-0000-0000-00004CBF0000}"/>
    <cellStyle name="Porcentaje 4 2 8 2" xfId="48970" xr:uid="{00000000-0005-0000-0000-00004DBF0000}"/>
    <cellStyle name="Porcentaje 4 2 8 2 2" xfId="48971" xr:uid="{00000000-0005-0000-0000-00004EBF0000}"/>
    <cellStyle name="Porcentaje 4 2 8 2 2 2" xfId="48972" xr:uid="{00000000-0005-0000-0000-00004FBF0000}"/>
    <cellStyle name="Porcentaje 4 2 8 2 3" xfId="48973" xr:uid="{00000000-0005-0000-0000-000050BF0000}"/>
    <cellStyle name="Porcentaje 4 2 8 2 4" xfId="48974" xr:uid="{00000000-0005-0000-0000-000051BF0000}"/>
    <cellStyle name="Porcentaje 4 2 8 2 5" xfId="48975" xr:uid="{00000000-0005-0000-0000-000052BF0000}"/>
    <cellStyle name="Porcentaje 4 2 8 2 6" xfId="48976" xr:uid="{00000000-0005-0000-0000-000053BF0000}"/>
    <cellStyle name="Porcentaje 4 2 8 3" xfId="48977" xr:uid="{00000000-0005-0000-0000-000054BF0000}"/>
    <cellStyle name="Porcentaje 4 2 8 3 2" xfId="48978" xr:uid="{00000000-0005-0000-0000-000055BF0000}"/>
    <cellStyle name="Porcentaje 4 2 8 4" xfId="48979" xr:uid="{00000000-0005-0000-0000-000056BF0000}"/>
    <cellStyle name="Porcentaje 4 2 8 4 2" xfId="48980" xr:uid="{00000000-0005-0000-0000-000057BF0000}"/>
    <cellStyle name="Porcentaje 4 2 8 5" xfId="48981" xr:uid="{00000000-0005-0000-0000-000058BF0000}"/>
    <cellStyle name="Porcentaje 4 2 9" xfId="48982" xr:uid="{00000000-0005-0000-0000-000059BF0000}"/>
    <cellStyle name="Porcentaje 4 2 9 2" xfId="48983" xr:uid="{00000000-0005-0000-0000-00005ABF0000}"/>
    <cellStyle name="Porcentaje 4 2 9 2 2" xfId="48984" xr:uid="{00000000-0005-0000-0000-00005BBF0000}"/>
    <cellStyle name="Porcentaje 4 2 9 2 2 2" xfId="48985" xr:uid="{00000000-0005-0000-0000-00005CBF0000}"/>
    <cellStyle name="Porcentaje 4 2 9 2 3" xfId="48986" xr:uid="{00000000-0005-0000-0000-00005DBF0000}"/>
    <cellStyle name="Porcentaje 4 2 9 2 4" xfId="48987" xr:uid="{00000000-0005-0000-0000-00005EBF0000}"/>
    <cellStyle name="Porcentaje 4 2 9 2 5" xfId="48988" xr:uid="{00000000-0005-0000-0000-00005FBF0000}"/>
    <cellStyle name="Porcentaje 4 2 9 2 6" xfId="48989" xr:uid="{00000000-0005-0000-0000-000060BF0000}"/>
    <cellStyle name="Porcentaje 4 2 9 3" xfId="48990" xr:uid="{00000000-0005-0000-0000-000061BF0000}"/>
    <cellStyle name="Porcentaje 4 2 9 3 2" xfId="48991" xr:uid="{00000000-0005-0000-0000-000062BF0000}"/>
    <cellStyle name="Porcentaje 4 2 9 4" xfId="48992" xr:uid="{00000000-0005-0000-0000-000063BF0000}"/>
    <cellStyle name="Porcentaje 4 2 9 4 2" xfId="48993" xr:uid="{00000000-0005-0000-0000-000064BF0000}"/>
    <cellStyle name="Porcentaje 4 2 9 5" xfId="48994" xr:uid="{00000000-0005-0000-0000-000065BF0000}"/>
    <cellStyle name="Porcentaje 4 20" xfId="48995" xr:uid="{00000000-0005-0000-0000-000066BF0000}"/>
    <cellStyle name="Porcentaje 4 20 2" xfId="48996" xr:uid="{00000000-0005-0000-0000-000067BF0000}"/>
    <cellStyle name="Porcentaje 4 20 2 2" xfId="48997" xr:uid="{00000000-0005-0000-0000-000068BF0000}"/>
    <cellStyle name="Porcentaje 4 20 2 2 2" xfId="48998" xr:uid="{00000000-0005-0000-0000-000069BF0000}"/>
    <cellStyle name="Porcentaje 4 20 2 3" xfId="48999" xr:uid="{00000000-0005-0000-0000-00006ABF0000}"/>
    <cellStyle name="Porcentaje 4 20 2 4" xfId="49000" xr:uid="{00000000-0005-0000-0000-00006BBF0000}"/>
    <cellStyle name="Porcentaje 4 20 2 5" xfId="49001" xr:uid="{00000000-0005-0000-0000-00006CBF0000}"/>
    <cellStyle name="Porcentaje 4 20 2 6" xfId="49002" xr:uid="{00000000-0005-0000-0000-00006DBF0000}"/>
    <cellStyle name="Porcentaje 4 20 3" xfId="49003" xr:uid="{00000000-0005-0000-0000-00006EBF0000}"/>
    <cellStyle name="Porcentaje 4 20 3 2" xfId="49004" xr:uid="{00000000-0005-0000-0000-00006FBF0000}"/>
    <cellStyle name="Porcentaje 4 20 4" xfId="49005" xr:uid="{00000000-0005-0000-0000-000070BF0000}"/>
    <cellStyle name="Porcentaje 4 20 4 2" xfId="49006" xr:uid="{00000000-0005-0000-0000-000071BF0000}"/>
    <cellStyle name="Porcentaje 4 20 5" xfId="49007" xr:uid="{00000000-0005-0000-0000-000072BF0000}"/>
    <cellStyle name="Porcentaje 4 21" xfId="49008" xr:uid="{00000000-0005-0000-0000-000073BF0000}"/>
    <cellStyle name="Porcentaje 4 21 2" xfId="49009" xr:uid="{00000000-0005-0000-0000-000074BF0000}"/>
    <cellStyle name="Porcentaje 4 21 2 2" xfId="49010" xr:uid="{00000000-0005-0000-0000-000075BF0000}"/>
    <cellStyle name="Porcentaje 4 21 2 2 2" xfId="49011" xr:uid="{00000000-0005-0000-0000-000076BF0000}"/>
    <cellStyle name="Porcentaje 4 21 2 3" xfId="49012" xr:uid="{00000000-0005-0000-0000-000077BF0000}"/>
    <cellStyle name="Porcentaje 4 21 2 4" xfId="49013" xr:uid="{00000000-0005-0000-0000-000078BF0000}"/>
    <cellStyle name="Porcentaje 4 21 2 5" xfId="49014" xr:uid="{00000000-0005-0000-0000-000079BF0000}"/>
    <cellStyle name="Porcentaje 4 21 2 6" xfId="49015" xr:uid="{00000000-0005-0000-0000-00007ABF0000}"/>
    <cellStyle name="Porcentaje 4 21 3" xfId="49016" xr:uid="{00000000-0005-0000-0000-00007BBF0000}"/>
    <cellStyle name="Porcentaje 4 21 3 2" xfId="49017" xr:uid="{00000000-0005-0000-0000-00007CBF0000}"/>
    <cellStyle name="Porcentaje 4 21 4" xfId="49018" xr:uid="{00000000-0005-0000-0000-00007DBF0000}"/>
    <cellStyle name="Porcentaje 4 21 4 2" xfId="49019" xr:uid="{00000000-0005-0000-0000-00007EBF0000}"/>
    <cellStyle name="Porcentaje 4 21 5" xfId="49020" xr:uid="{00000000-0005-0000-0000-00007FBF0000}"/>
    <cellStyle name="Porcentaje 4 22" xfId="49021" xr:uid="{00000000-0005-0000-0000-000080BF0000}"/>
    <cellStyle name="Porcentaje 4 22 2" xfId="49022" xr:uid="{00000000-0005-0000-0000-000081BF0000}"/>
    <cellStyle name="Porcentaje 4 22 2 2" xfId="49023" xr:uid="{00000000-0005-0000-0000-000082BF0000}"/>
    <cellStyle name="Porcentaje 4 22 2 2 2" xfId="49024" xr:uid="{00000000-0005-0000-0000-000083BF0000}"/>
    <cellStyle name="Porcentaje 4 22 2 3" xfId="49025" xr:uid="{00000000-0005-0000-0000-000084BF0000}"/>
    <cellStyle name="Porcentaje 4 22 2 4" xfId="49026" xr:uid="{00000000-0005-0000-0000-000085BF0000}"/>
    <cellStyle name="Porcentaje 4 22 2 5" xfId="49027" xr:uid="{00000000-0005-0000-0000-000086BF0000}"/>
    <cellStyle name="Porcentaje 4 22 2 6" xfId="49028" xr:uid="{00000000-0005-0000-0000-000087BF0000}"/>
    <cellStyle name="Porcentaje 4 22 3" xfId="49029" xr:uid="{00000000-0005-0000-0000-000088BF0000}"/>
    <cellStyle name="Porcentaje 4 22 3 2" xfId="49030" xr:uid="{00000000-0005-0000-0000-000089BF0000}"/>
    <cellStyle name="Porcentaje 4 22 4" xfId="49031" xr:uid="{00000000-0005-0000-0000-00008ABF0000}"/>
    <cellStyle name="Porcentaje 4 22 4 2" xfId="49032" xr:uid="{00000000-0005-0000-0000-00008BBF0000}"/>
    <cellStyle name="Porcentaje 4 22 5" xfId="49033" xr:uid="{00000000-0005-0000-0000-00008CBF0000}"/>
    <cellStyle name="Porcentaje 4 23" xfId="49034" xr:uid="{00000000-0005-0000-0000-00008DBF0000}"/>
    <cellStyle name="Porcentaje 4 23 2" xfId="49035" xr:uid="{00000000-0005-0000-0000-00008EBF0000}"/>
    <cellStyle name="Porcentaje 4 23 2 2" xfId="49036" xr:uid="{00000000-0005-0000-0000-00008FBF0000}"/>
    <cellStyle name="Porcentaje 4 23 2 2 2" xfId="49037" xr:uid="{00000000-0005-0000-0000-000090BF0000}"/>
    <cellStyle name="Porcentaje 4 23 2 3" xfId="49038" xr:uid="{00000000-0005-0000-0000-000091BF0000}"/>
    <cellStyle name="Porcentaje 4 23 2 4" xfId="49039" xr:uid="{00000000-0005-0000-0000-000092BF0000}"/>
    <cellStyle name="Porcentaje 4 23 2 5" xfId="49040" xr:uid="{00000000-0005-0000-0000-000093BF0000}"/>
    <cellStyle name="Porcentaje 4 23 2 6" xfId="49041" xr:uid="{00000000-0005-0000-0000-000094BF0000}"/>
    <cellStyle name="Porcentaje 4 23 3" xfId="49042" xr:uid="{00000000-0005-0000-0000-000095BF0000}"/>
    <cellStyle name="Porcentaje 4 23 3 2" xfId="49043" xr:uid="{00000000-0005-0000-0000-000096BF0000}"/>
    <cellStyle name="Porcentaje 4 23 4" xfId="49044" xr:uid="{00000000-0005-0000-0000-000097BF0000}"/>
    <cellStyle name="Porcentaje 4 23 4 2" xfId="49045" xr:uid="{00000000-0005-0000-0000-000098BF0000}"/>
    <cellStyle name="Porcentaje 4 23 5" xfId="49046" xr:uid="{00000000-0005-0000-0000-000099BF0000}"/>
    <cellStyle name="Porcentaje 4 24" xfId="49047" xr:uid="{00000000-0005-0000-0000-00009ABF0000}"/>
    <cellStyle name="Porcentaje 4 24 2" xfId="49048" xr:uid="{00000000-0005-0000-0000-00009BBF0000}"/>
    <cellStyle name="Porcentaje 4 24 2 2" xfId="49049" xr:uid="{00000000-0005-0000-0000-00009CBF0000}"/>
    <cellStyle name="Porcentaje 4 24 2 2 2" xfId="49050" xr:uid="{00000000-0005-0000-0000-00009DBF0000}"/>
    <cellStyle name="Porcentaje 4 24 2 3" xfId="49051" xr:uid="{00000000-0005-0000-0000-00009EBF0000}"/>
    <cellStyle name="Porcentaje 4 24 2 4" xfId="49052" xr:uid="{00000000-0005-0000-0000-00009FBF0000}"/>
    <cellStyle name="Porcentaje 4 24 2 5" xfId="49053" xr:uid="{00000000-0005-0000-0000-0000A0BF0000}"/>
    <cellStyle name="Porcentaje 4 24 2 6" xfId="49054" xr:uid="{00000000-0005-0000-0000-0000A1BF0000}"/>
    <cellStyle name="Porcentaje 4 24 3" xfId="49055" xr:uid="{00000000-0005-0000-0000-0000A2BF0000}"/>
    <cellStyle name="Porcentaje 4 24 3 2" xfId="49056" xr:uid="{00000000-0005-0000-0000-0000A3BF0000}"/>
    <cellStyle name="Porcentaje 4 24 4" xfId="49057" xr:uid="{00000000-0005-0000-0000-0000A4BF0000}"/>
    <cellStyle name="Porcentaje 4 24 4 2" xfId="49058" xr:uid="{00000000-0005-0000-0000-0000A5BF0000}"/>
    <cellStyle name="Porcentaje 4 24 5" xfId="49059" xr:uid="{00000000-0005-0000-0000-0000A6BF0000}"/>
    <cellStyle name="Porcentaje 4 25" xfId="49060" xr:uid="{00000000-0005-0000-0000-0000A7BF0000}"/>
    <cellStyle name="Porcentaje 4 25 2" xfId="49061" xr:uid="{00000000-0005-0000-0000-0000A8BF0000}"/>
    <cellStyle name="Porcentaje 4 25 2 2" xfId="49062" xr:uid="{00000000-0005-0000-0000-0000A9BF0000}"/>
    <cellStyle name="Porcentaje 4 25 2 2 2" xfId="49063" xr:uid="{00000000-0005-0000-0000-0000AABF0000}"/>
    <cellStyle name="Porcentaje 4 25 2 3" xfId="49064" xr:uid="{00000000-0005-0000-0000-0000ABBF0000}"/>
    <cellStyle name="Porcentaje 4 25 2 4" xfId="49065" xr:uid="{00000000-0005-0000-0000-0000ACBF0000}"/>
    <cellStyle name="Porcentaje 4 25 2 5" xfId="49066" xr:uid="{00000000-0005-0000-0000-0000ADBF0000}"/>
    <cellStyle name="Porcentaje 4 25 2 6" xfId="49067" xr:uid="{00000000-0005-0000-0000-0000AEBF0000}"/>
    <cellStyle name="Porcentaje 4 25 3" xfId="49068" xr:uid="{00000000-0005-0000-0000-0000AFBF0000}"/>
    <cellStyle name="Porcentaje 4 25 3 2" xfId="49069" xr:uid="{00000000-0005-0000-0000-0000B0BF0000}"/>
    <cellStyle name="Porcentaje 4 25 4" xfId="49070" xr:uid="{00000000-0005-0000-0000-0000B1BF0000}"/>
    <cellStyle name="Porcentaje 4 25 4 2" xfId="49071" xr:uid="{00000000-0005-0000-0000-0000B2BF0000}"/>
    <cellStyle name="Porcentaje 4 25 5" xfId="49072" xr:uid="{00000000-0005-0000-0000-0000B3BF0000}"/>
    <cellStyle name="Porcentaje 4 26" xfId="49073" xr:uid="{00000000-0005-0000-0000-0000B4BF0000}"/>
    <cellStyle name="Porcentaje 4 26 2" xfId="49074" xr:uid="{00000000-0005-0000-0000-0000B5BF0000}"/>
    <cellStyle name="Porcentaje 4 26 2 2" xfId="49075" xr:uid="{00000000-0005-0000-0000-0000B6BF0000}"/>
    <cellStyle name="Porcentaje 4 26 2 2 2" xfId="49076" xr:uid="{00000000-0005-0000-0000-0000B7BF0000}"/>
    <cellStyle name="Porcentaje 4 26 2 3" xfId="49077" xr:uid="{00000000-0005-0000-0000-0000B8BF0000}"/>
    <cellStyle name="Porcentaje 4 26 2 4" xfId="49078" xr:uid="{00000000-0005-0000-0000-0000B9BF0000}"/>
    <cellStyle name="Porcentaje 4 26 2 5" xfId="49079" xr:uid="{00000000-0005-0000-0000-0000BABF0000}"/>
    <cellStyle name="Porcentaje 4 26 2 6" xfId="49080" xr:uid="{00000000-0005-0000-0000-0000BBBF0000}"/>
    <cellStyle name="Porcentaje 4 26 3" xfId="49081" xr:uid="{00000000-0005-0000-0000-0000BCBF0000}"/>
    <cellStyle name="Porcentaje 4 26 3 2" xfId="49082" xr:uid="{00000000-0005-0000-0000-0000BDBF0000}"/>
    <cellStyle name="Porcentaje 4 26 4" xfId="49083" xr:uid="{00000000-0005-0000-0000-0000BEBF0000}"/>
    <cellStyle name="Porcentaje 4 26 4 2" xfId="49084" xr:uid="{00000000-0005-0000-0000-0000BFBF0000}"/>
    <cellStyle name="Porcentaje 4 26 5" xfId="49085" xr:uid="{00000000-0005-0000-0000-0000C0BF0000}"/>
    <cellStyle name="Porcentaje 4 27" xfId="49086" xr:uid="{00000000-0005-0000-0000-0000C1BF0000}"/>
    <cellStyle name="Porcentaje 4 27 2" xfId="49087" xr:uid="{00000000-0005-0000-0000-0000C2BF0000}"/>
    <cellStyle name="Porcentaje 4 27 2 2" xfId="49088" xr:uid="{00000000-0005-0000-0000-0000C3BF0000}"/>
    <cellStyle name="Porcentaje 4 27 2 2 2" xfId="49089" xr:uid="{00000000-0005-0000-0000-0000C4BF0000}"/>
    <cellStyle name="Porcentaje 4 27 2 3" xfId="49090" xr:uid="{00000000-0005-0000-0000-0000C5BF0000}"/>
    <cellStyle name="Porcentaje 4 27 2 4" xfId="49091" xr:uid="{00000000-0005-0000-0000-0000C6BF0000}"/>
    <cellStyle name="Porcentaje 4 27 2 5" xfId="49092" xr:uid="{00000000-0005-0000-0000-0000C7BF0000}"/>
    <cellStyle name="Porcentaje 4 27 2 6" xfId="49093" xr:uid="{00000000-0005-0000-0000-0000C8BF0000}"/>
    <cellStyle name="Porcentaje 4 27 3" xfId="49094" xr:uid="{00000000-0005-0000-0000-0000C9BF0000}"/>
    <cellStyle name="Porcentaje 4 27 3 2" xfId="49095" xr:uid="{00000000-0005-0000-0000-0000CABF0000}"/>
    <cellStyle name="Porcentaje 4 27 4" xfId="49096" xr:uid="{00000000-0005-0000-0000-0000CBBF0000}"/>
    <cellStyle name="Porcentaje 4 27 4 2" xfId="49097" xr:uid="{00000000-0005-0000-0000-0000CCBF0000}"/>
    <cellStyle name="Porcentaje 4 27 5" xfId="49098" xr:uid="{00000000-0005-0000-0000-0000CDBF0000}"/>
    <cellStyle name="Porcentaje 4 28" xfId="49099" xr:uid="{00000000-0005-0000-0000-0000CEBF0000}"/>
    <cellStyle name="Porcentaje 4 28 2" xfId="49100" xr:uid="{00000000-0005-0000-0000-0000CFBF0000}"/>
    <cellStyle name="Porcentaje 4 28 2 2" xfId="49101" xr:uid="{00000000-0005-0000-0000-0000D0BF0000}"/>
    <cellStyle name="Porcentaje 4 28 2 2 2" xfId="49102" xr:uid="{00000000-0005-0000-0000-0000D1BF0000}"/>
    <cellStyle name="Porcentaje 4 28 2 3" xfId="49103" xr:uid="{00000000-0005-0000-0000-0000D2BF0000}"/>
    <cellStyle name="Porcentaje 4 28 2 4" xfId="49104" xr:uid="{00000000-0005-0000-0000-0000D3BF0000}"/>
    <cellStyle name="Porcentaje 4 28 2 5" xfId="49105" xr:uid="{00000000-0005-0000-0000-0000D4BF0000}"/>
    <cellStyle name="Porcentaje 4 28 2 6" xfId="49106" xr:uid="{00000000-0005-0000-0000-0000D5BF0000}"/>
    <cellStyle name="Porcentaje 4 28 3" xfId="49107" xr:uid="{00000000-0005-0000-0000-0000D6BF0000}"/>
    <cellStyle name="Porcentaje 4 28 3 2" xfId="49108" xr:uid="{00000000-0005-0000-0000-0000D7BF0000}"/>
    <cellStyle name="Porcentaje 4 28 4" xfId="49109" xr:uid="{00000000-0005-0000-0000-0000D8BF0000}"/>
    <cellStyle name="Porcentaje 4 28 4 2" xfId="49110" xr:uid="{00000000-0005-0000-0000-0000D9BF0000}"/>
    <cellStyle name="Porcentaje 4 28 5" xfId="49111" xr:uid="{00000000-0005-0000-0000-0000DABF0000}"/>
    <cellStyle name="Porcentaje 4 29" xfId="49112" xr:uid="{00000000-0005-0000-0000-0000DBBF0000}"/>
    <cellStyle name="Porcentaje 4 29 2" xfId="49113" xr:uid="{00000000-0005-0000-0000-0000DCBF0000}"/>
    <cellStyle name="Porcentaje 4 29 2 2" xfId="49114" xr:uid="{00000000-0005-0000-0000-0000DDBF0000}"/>
    <cellStyle name="Porcentaje 4 29 2 2 2" xfId="49115" xr:uid="{00000000-0005-0000-0000-0000DEBF0000}"/>
    <cellStyle name="Porcentaje 4 29 2 3" xfId="49116" xr:uid="{00000000-0005-0000-0000-0000DFBF0000}"/>
    <cellStyle name="Porcentaje 4 29 2 4" xfId="49117" xr:uid="{00000000-0005-0000-0000-0000E0BF0000}"/>
    <cellStyle name="Porcentaje 4 29 2 5" xfId="49118" xr:uid="{00000000-0005-0000-0000-0000E1BF0000}"/>
    <cellStyle name="Porcentaje 4 29 2 6" xfId="49119" xr:uid="{00000000-0005-0000-0000-0000E2BF0000}"/>
    <cellStyle name="Porcentaje 4 29 3" xfId="49120" xr:uid="{00000000-0005-0000-0000-0000E3BF0000}"/>
    <cellStyle name="Porcentaje 4 29 3 2" xfId="49121" xr:uid="{00000000-0005-0000-0000-0000E4BF0000}"/>
    <cellStyle name="Porcentaje 4 29 4" xfId="49122" xr:uid="{00000000-0005-0000-0000-0000E5BF0000}"/>
    <cellStyle name="Porcentaje 4 29 4 2" xfId="49123" xr:uid="{00000000-0005-0000-0000-0000E6BF0000}"/>
    <cellStyle name="Porcentaje 4 29 5" xfId="49124" xr:uid="{00000000-0005-0000-0000-0000E7BF0000}"/>
    <cellStyle name="Porcentaje 4 3" xfId="49125" xr:uid="{00000000-0005-0000-0000-0000E8BF0000}"/>
    <cellStyle name="Porcentaje 4 3 2" xfId="49126" xr:uid="{00000000-0005-0000-0000-0000E9BF0000}"/>
    <cellStyle name="Porcentaje 4 3 2 2" xfId="49127" xr:uid="{00000000-0005-0000-0000-0000EABF0000}"/>
    <cellStyle name="Porcentaje 4 3 2 2 2" xfId="49128" xr:uid="{00000000-0005-0000-0000-0000EBBF0000}"/>
    <cellStyle name="Porcentaje 4 3 2 2 3" xfId="49129" xr:uid="{00000000-0005-0000-0000-0000ECBF0000}"/>
    <cellStyle name="Porcentaje 4 3 2 2 4" xfId="49130" xr:uid="{00000000-0005-0000-0000-0000EDBF0000}"/>
    <cellStyle name="Porcentaje 4 3 2 3" xfId="49131" xr:uid="{00000000-0005-0000-0000-0000EEBF0000}"/>
    <cellStyle name="Porcentaje 4 3 3" xfId="49132" xr:uid="{00000000-0005-0000-0000-0000EFBF0000}"/>
    <cellStyle name="Porcentaje 4 3 3 2" xfId="49133" xr:uid="{00000000-0005-0000-0000-0000F0BF0000}"/>
    <cellStyle name="Porcentaje 4 3 3 2 2" xfId="49134" xr:uid="{00000000-0005-0000-0000-0000F1BF0000}"/>
    <cellStyle name="Porcentaje 4 3 3 3" xfId="49135" xr:uid="{00000000-0005-0000-0000-0000F2BF0000}"/>
    <cellStyle name="Porcentaje 4 3 3 4" xfId="49136" xr:uid="{00000000-0005-0000-0000-0000F3BF0000}"/>
    <cellStyle name="Porcentaje 4 3 4" xfId="49137" xr:uid="{00000000-0005-0000-0000-0000F4BF0000}"/>
    <cellStyle name="Porcentaje 4 3 4 2" xfId="49138" xr:uid="{00000000-0005-0000-0000-0000F5BF0000}"/>
    <cellStyle name="Porcentaje 4 3 4 3" xfId="49139" xr:uid="{00000000-0005-0000-0000-0000F6BF0000}"/>
    <cellStyle name="Porcentaje 4 3 5" xfId="49140" xr:uid="{00000000-0005-0000-0000-0000F7BF0000}"/>
    <cellStyle name="Porcentaje 4 30" xfId="49141" xr:uid="{00000000-0005-0000-0000-0000F8BF0000}"/>
    <cellStyle name="Porcentaje 4 30 2" xfId="49142" xr:uid="{00000000-0005-0000-0000-0000F9BF0000}"/>
    <cellStyle name="Porcentaje 4 30 2 2" xfId="49143" xr:uid="{00000000-0005-0000-0000-0000FABF0000}"/>
    <cellStyle name="Porcentaje 4 30 2 2 2" xfId="49144" xr:uid="{00000000-0005-0000-0000-0000FBBF0000}"/>
    <cellStyle name="Porcentaje 4 30 2 3" xfId="49145" xr:uid="{00000000-0005-0000-0000-0000FCBF0000}"/>
    <cellStyle name="Porcentaje 4 30 2 4" xfId="49146" xr:uid="{00000000-0005-0000-0000-0000FDBF0000}"/>
    <cellStyle name="Porcentaje 4 30 2 5" xfId="49147" xr:uid="{00000000-0005-0000-0000-0000FEBF0000}"/>
    <cellStyle name="Porcentaje 4 30 2 6" xfId="49148" xr:uid="{00000000-0005-0000-0000-0000FFBF0000}"/>
    <cellStyle name="Porcentaje 4 30 3" xfId="49149" xr:uid="{00000000-0005-0000-0000-000000C00000}"/>
    <cellStyle name="Porcentaje 4 30 3 2" xfId="49150" xr:uid="{00000000-0005-0000-0000-000001C00000}"/>
    <cellStyle name="Porcentaje 4 30 4" xfId="49151" xr:uid="{00000000-0005-0000-0000-000002C00000}"/>
    <cellStyle name="Porcentaje 4 30 4 2" xfId="49152" xr:uid="{00000000-0005-0000-0000-000003C00000}"/>
    <cellStyle name="Porcentaje 4 30 5" xfId="49153" xr:uid="{00000000-0005-0000-0000-000004C00000}"/>
    <cellStyle name="Porcentaje 4 31" xfId="49154" xr:uid="{00000000-0005-0000-0000-000005C00000}"/>
    <cellStyle name="Porcentaje 4 31 2" xfId="49155" xr:uid="{00000000-0005-0000-0000-000006C00000}"/>
    <cellStyle name="Porcentaje 4 31 2 2" xfId="49156" xr:uid="{00000000-0005-0000-0000-000007C00000}"/>
    <cellStyle name="Porcentaje 4 31 2 2 2" xfId="49157" xr:uid="{00000000-0005-0000-0000-000008C00000}"/>
    <cellStyle name="Porcentaje 4 31 2 3" xfId="49158" xr:uid="{00000000-0005-0000-0000-000009C00000}"/>
    <cellStyle name="Porcentaje 4 31 2 4" xfId="49159" xr:uid="{00000000-0005-0000-0000-00000AC00000}"/>
    <cellStyle name="Porcentaje 4 31 2 5" xfId="49160" xr:uid="{00000000-0005-0000-0000-00000BC00000}"/>
    <cellStyle name="Porcentaje 4 31 2 6" xfId="49161" xr:uid="{00000000-0005-0000-0000-00000CC00000}"/>
    <cellStyle name="Porcentaje 4 31 3" xfId="49162" xr:uid="{00000000-0005-0000-0000-00000DC00000}"/>
    <cellStyle name="Porcentaje 4 31 3 2" xfId="49163" xr:uid="{00000000-0005-0000-0000-00000EC00000}"/>
    <cellStyle name="Porcentaje 4 31 4" xfId="49164" xr:uid="{00000000-0005-0000-0000-00000FC00000}"/>
    <cellStyle name="Porcentaje 4 31 4 2" xfId="49165" xr:uid="{00000000-0005-0000-0000-000010C00000}"/>
    <cellStyle name="Porcentaje 4 31 5" xfId="49166" xr:uid="{00000000-0005-0000-0000-000011C00000}"/>
    <cellStyle name="Porcentaje 4 32" xfId="49167" xr:uid="{00000000-0005-0000-0000-000012C00000}"/>
    <cellStyle name="Porcentaje 4 32 2" xfId="49168" xr:uid="{00000000-0005-0000-0000-000013C00000}"/>
    <cellStyle name="Porcentaje 4 32 2 2" xfId="49169" xr:uid="{00000000-0005-0000-0000-000014C00000}"/>
    <cellStyle name="Porcentaje 4 32 2 2 2" xfId="49170" xr:uid="{00000000-0005-0000-0000-000015C00000}"/>
    <cellStyle name="Porcentaje 4 32 2 3" xfId="49171" xr:uid="{00000000-0005-0000-0000-000016C00000}"/>
    <cellStyle name="Porcentaje 4 32 2 4" xfId="49172" xr:uid="{00000000-0005-0000-0000-000017C00000}"/>
    <cellStyle name="Porcentaje 4 32 2 5" xfId="49173" xr:uid="{00000000-0005-0000-0000-000018C00000}"/>
    <cellStyle name="Porcentaje 4 32 2 6" xfId="49174" xr:uid="{00000000-0005-0000-0000-000019C00000}"/>
    <cellStyle name="Porcentaje 4 32 3" xfId="49175" xr:uid="{00000000-0005-0000-0000-00001AC00000}"/>
    <cellStyle name="Porcentaje 4 32 3 2" xfId="49176" xr:uid="{00000000-0005-0000-0000-00001BC00000}"/>
    <cellStyle name="Porcentaje 4 32 4" xfId="49177" xr:uid="{00000000-0005-0000-0000-00001CC00000}"/>
    <cellStyle name="Porcentaje 4 32 4 2" xfId="49178" xr:uid="{00000000-0005-0000-0000-00001DC00000}"/>
    <cellStyle name="Porcentaje 4 32 5" xfId="49179" xr:uid="{00000000-0005-0000-0000-00001EC00000}"/>
    <cellStyle name="Porcentaje 4 33" xfId="49180" xr:uid="{00000000-0005-0000-0000-00001FC00000}"/>
    <cellStyle name="Porcentaje 4 33 2" xfId="49181" xr:uid="{00000000-0005-0000-0000-000020C00000}"/>
    <cellStyle name="Porcentaje 4 33 2 2" xfId="49182" xr:uid="{00000000-0005-0000-0000-000021C00000}"/>
    <cellStyle name="Porcentaje 4 33 2 2 2" xfId="49183" xr:uid="{00000000-0005-0000-0000-000022C00000}"/>
    <cellStyle name="Porcentaje 4 33 2 3" xfId="49184" xr:uid="{00000000-0005-0000-0000-000023C00000}"/>
    <cellStyle name="Porcentaje 4 33 2 4" xfId="49185" xr:uid="{00000000-0005-0000-0000-000024C00000}"/>
    <cellStyle name="Porcentaje 4 33 2 5" xfId="49186" xr:uid="{00000000-0005-0000-0000-000025C00000}"/>
    <cellStyle name="Porcentaje 4 33 2 6" xfId="49187" xr:uid="{00000000-0005-0000-0000-000026C00000}"/>
    <cellStyle name="Porcentaje 4 33 3" xfId="49188" xr:uid="{00000000-0005-0000-0000-000027C00000}"/>
    <cellStyle name="Porcentaje 4 33 3 2" xfId="49189" xr:uid="{00000000-0005-0000-0000-000028C00000}"/>
    <cellStyle name="Porcentaje 4 33 4" xfId="49190" xr:uid="{00000000-0005-0000-0000-000029C00000}"/>
    <cellStyle name="Porcentaje 4 33 4 2" xfId="49191" xr:uid="{00000000-0005-0000-0000-00002AC00000}"/>
    <cellStyle name="Porcentaje 4 33 5" xfId="49192" xr:uid="{00000000-0005-0000-0000-00002BC00000}"/>
    <cellStyle name="Porcentaje 4 34" xfId="49193" xr:uid="{00000000-0005-0000-0000-00002CC00000}"/>
    <cellStyle name="Porcentaje 4 34 2" xfId="49194" xr:uid="{00000000-0005-0000-0000-00002DC00000}"/>
    <cellStyle name="Porcentaje 4 34 2 2" xfId="49195" xr:uid="{00000000-0005-0000-0000-00002EC00000}"/>
    <cellStyle name="Porcentaje 4 34 2 2 2" xfId="49196" xr:uid="{00000000-0005-0000-0000-00002FC00000}"/>
    <cellStyle name="Porcentaje 4 34 2 3" xfId="49197" xr:uid="{00000000-0005-0000-0000-000030C00000}"/>
    <cellStyle name="Porcentaje 4 34 2 4" xfId="49198" xr:uid="{00000000-0005-0000-0000-000031C00000}"/>
    <cellStyle name="Porcentaje 4 34 2 5" xfId="49199" xr:uid="{00000000-0005-0000-0000-000032C00000}"/>
    <cellStyle name="Porcentaje 4 34 2 6" xfId="49200" xr:uid="{00000000-0005-0000-0000-000033C00000}"/>
    <cellStyle name="Porcentaje 4 34 3" xfId="49201" xr:uid="{00000000-0005-0000-0000-000034C00000}"/>
    <cellStyle name="Porcentaje 4 34 3 2" xfId="49202" xr:uid="{00000000-0005-0000-0000-000035C00000}"/>
    <cellStyle name="Porcentaje 4 34 4" xfId="49203" xr:uid="{00000000-0005-0000-0000-000036C00000}"/>
    <cellStyle name="Porcentaje 4 34 4 2" xfId="49204" xr:uid="{00000000-0005-0000-0000-000037C00000}"/>
    <cellStyle name="Porcentaje 4 34 5" xfId="49205" xr:uid="{00000000-0005-0000-0000-000038C00000}"/>
    <cellStyle name="Porcentaje 4 35" xfId="49206" xr:uid="{00000000-0005-0000-0000-000039C00000}"/>
    <cellStyle name="Porcentaje 4 35 2" xfId="49207" xr:uid="{00000000-0005-0000-0000-00003AC00000}"/>
    <cellStyle name="Porcentaje 4 35 2 2" xfId="49208" xr:uid="{00000000-0005-0000-0000-00003BC00000}"/>
    <cellStyle name="Porcentaje 4 35 2 2 2" xfId="49209" xr:uid="{00000000-0005-0000-0000-00003CC00000}"/>
    <cellStyle name="Porcentaje 4 35 2 3" xfId="49210" xr:uid="{00000000-0005-0000-0000-00003DC00000}"/>
    <cellStyle name="Porcentaje 4 35 2 4" xfId="49211" xr:uid="{00000000-0005-0000-0000-00003EC00000}"/>
    <cellStyle name="Porcentaje 4 35 2 5" xfId="49212" xr:uid="{00000000-0005-0000-0000-00003FC00000}"/>
    <cellStyle name="Porcentaje 4 35 2 6" xfId="49213" xr:uid="{00000000-0005-0000-0000-000040C00000}"/>
    <cellStyle name="Porcentaje 4 35 3" xfId="49214" xr:uid="{00000000-0005-0000-0000-000041C00000}"/>
    <cellStyle name="Porcentaje 4 35 3 2" xfId="49215" xr:uid="{00000000-0005-0000-0000-000042C00000}"/>
    <cellStyle name="Porcentaje 4 35 4" xfId="49216" xr:uid="{00000000-0005-0000-0000-000043C00000}"/>
    <cellStyle name="Porcentaje 4 35 4 2" xfId="49217" xr:uid="{00000000-0005-0000-0000-000044C00000}"/>
    <cellStyle name="Porcentaje 4 35 5" xfId="49218" xr:uid="{00000000-0005-0000-0000-000045C00000}"/>
    <cellStyle name="Porcentaje 4 36" xfId="49219" xr:uid="{00000000-0005-0000-0000-000046C00000}"/>
    <cellStyle name="Porcentaje 4 36 2" xfId="49220" xr:uid="{00000000-0005-0000-0000-000047C00000}"/>
    <cellStyle name="Porcentaje 4 36 2 2" xfId="49221" xr:uid="{00000000-0005-0000-0000-000048C00000}"/>
    <cellStyle name="Porcentaje 4 36 2 2 2" xfId="49222" xr:uid="{00000000-0005-0000-0000-000049C00000}"/>
    <cellStyle name="Porcentaje 4 36 2 3" xfId="49223" xr:uid="{00000000-0005-0000-0000-00004AC00000}"/>
    <cellStyle name="Porcentaje 4 36 2 4" xfId="49224" xr:uid="{00000000-0005-0000-0000-00004BC00000}"/>
    <cellStyle name="Porcentaje 4 36 2 5" xfId="49225" xr:uid="{00000000-0005-0000-0000-00004CC00000}"/>
    <cellStyle name="Porcentaje 4 36 2 6" xfId="49226" xr:uid="{00000000-0005-0000-0000-00004DC00000}"/>
    <cellStyle name="Porcentaje 4 36 3" xfId="49227" xr:uid="{00000000-0005-0000-0000-00004EC00000}"/>
    <cellStyle name="Porcentaje 4 36 3 2" xfId="49228" xr:uid="{00000000-0005-0000-0000-00004FC00000}"/>
    <cellStyle name="Porcentaje 4 36 4" xfId="49229" xr:uid="{00000000-0005-0000-0000-000050C00000}"/>
    <cellStyle name="Porcentaje 4 36 4 2" xfId="49230" xr:uid="{00000000-0005-0000-0000-000051C00000}"/>
    <cellStyle name="Porcentaje 4 36 5" xfId="49231" xr:uid="{00000000-0005-0000-0000-000052C00000}"/>
    <cellStyle name="Porcentaje 4 37" xfId="49232" xr:uid="{00000000-0005-0000-0000-000053C00000}"/>
    <cellStyle name="Porcentaje 4 37 2" xfId="49233" xr:uid="{00000000-0005-0000-0000-000054C00000}"/>
    <cellStyle name="Porcentaje 4 37 2 2" xfId="49234" xr:uid="{00000000-0005-0000-0000-000055C00000}"/>
    <cellStyle name="Porcentaje 4 37 2 2 2" xfId="49235" xr:uid="{00000000-0005-0000-0000-000056C00000}"/>
    <cellStyle name="Porcentaje 4 37 2 3" xfId="49236" xr:uid="{00000000-0005-0000-0000-000057C00000}"/>
    <cellStyle name="Porcentaje 4 37 2 4" xfId="49237" xr:uid="{00000000-0005-0000-0000-000058C00000}"/>
    <cellStyle name="Porcentaje 4 37 2 5" xfId="49238" xr:uid="{00000000-0005-0000-0000-000059C00000}"/>
    <cellStyle name="Porcentaje 4 37 2 6" xfId="49239" xr:uid="{00000000-0005-0000-0000-00005AC00000}"/>
    <cellStyle name="Porcentaje 4 37 3" xfId="49240" xr:uid="{00000000-0005-0000-0000-00005BC00000}"/>
    <cellStyle name="Porcentaje 4 37 3 2" xfId="49241" xr:uid="{00000000-0005-0000-0000-00005CC00000}"/>
    <cellStyle name="Porcentaje 4 37 4" xfId="49242" xr:uid="{00000000-0005-0000-0000-00005DC00000}"/>
    <cellStyle name="Porcentaje 4 37 4 2" xfId="49243" xr:uid="{00000000-0005-0000-0000-00005EC00000}"/>
    <cellStyle name="Porcentaje 4 37 5" xfId="49244" xr:uid="{00000000-0005-0000-0000-00005FC00000}"/>
    <cellStyle name="Porcentaje 4 38" xfId="49245" xr:uid="{00000000-0005-0000-0000-000060C00000}"/>
    <cellStyle name="Porcentaje 4 38 2" xfId="49246" xr:uid="{00000000-0005-0000-0000-000061C00000}"/>
    <cellStyle name="Porcentaje 4 38 2 2" xfId="49247" xr:uid="{00000000-0005-0000-0000-000062C00000}"/>
    <cellStyle name="Porcentaje 4 38 2 2 2" xfId="49248" xr:uid="{00000000-0005-0000-0000-000063C00000}"/>
    <cellStyle name="Porcentaje 4 38 2 3" xfId="49249" xr:uid="{00000000-0005-0000-0000-000064C00000}"/>
    <cellStyle name="Porcentaje 4 38 2 4" xfId="49250" xr:uid="{00000000-0005-0000-0000-000065C00000}"/>
    <cellStyle name="Porcentaje 4 38 2 5" xfId="49251" xr:uid="{00000000-0005-0000-0000-000066C00000}"/>
    <cellStyle name="Porcentaje 4 38 2 6" xfId="49252" xr:uid="{00000000-0005-0000-0000-000067C00000}"/>
    <cellStyle name="Porcentaje 4 38 3" xfId="49253" xr:uid="{00000000-0005-0000-0000-000068C00000}"/>
    <cellStyle name="Porcentaje 4 38 3 2" xfId="49254" xr:uid="{00000000-0005-0000-0000-000069C00000}"/>
    <cellStyle name="Porcentaje 4 38 4" xfId="49255" xr:uid="{00000000-0005-0000-0000-00006AC00000}"/>
    <cellStyle name="Porcentaje 4 38 4 2" xfId="49256" xr:uid="{00000000-0005-0000-0000-00006BC00000}"/>
    <cellStyle name="Porcentaje 4 38 5" xfId="49257" xr:uid="{00000000-0005-0000-0000-00006CC00000}"/>
    <cellStyle name="Porcentaje 4 39" xfId="49258" xr:uid="{00000000-0005-0000-0000-00006DC00000}"/>
    <cellStyle name="Porcentaje 4 39 2" xfId="49259" xr:uid="{00000000-0005-0000-0000-00006EC00000}"/>
    <cellStyle name="Porcentaje 4 39 2 2" xfId="49260" xr:uid="{00000000-0005-0000-0000-00006FC00000}"/>
    <cellStyle name="Porcentaje 4 39 2 2 2" xfId="49261" xr:uid="{00000000-0005-0000-0000-000070C00000}"/>
    <cellStyle name="Porcentaje 4 39 2 3" xfId="49262" xr:uid="{00000000-0005-0000-0000-000071C00000}"/>
    <cellStyle name="Porcentaje 4 39 2 4" xfId="49263" xr:uid="{00000000-0005-0000-0000-000072C00000}"/>
    <cellStyle name="Porcentaje 4 39 2 5" xfId="49264" xr:uid="{00000000-0005-0000-0000-000073C00000}"/>
    <cellStyle name="Porcentaje 4 39 2 6" xfId="49265" xr:uid="{00000000-0005-0000-0000-000074C00000}"/>
    <cellStyle name="Porcentaje 4 39 3" xfId="49266" xr:uid="{00000000-0005-0000-0000-000075C00000}"/>
    <cellStyle name="Porcentaje 4 39 3 2" xfId="49267" xr:uid="{00000000-0005-0000-0000-000076C00000}"/>
    <cellStyle name="Porcentaje 4 39 4" xfId="49268" xr:uid="{00000000-0005-0000-0000-000077C00000}"/>
    <cellStyle name="Porcentaje 4 39 4 2" xfId="49269" xr:uid="{00000000-0005-0000-0000-000078C00000}"/>
    <cellStyle name="Porcentaje 4 39 5" xfId="49270" xr:uid="{00000000-0005-0000-0000-000079C00000}"/>
    <cellStyle name="Porcentaje 4 4" xfId="49271" xr:uid="{00000000-0005-0000-0000-00007AC00000}"/>
    <cellStyle name="Porcentaje 4 4 2" xfId="49272" xr:uid="{00000000-0005-0000-0000-00007BC00000}"/>
    <cellStyle name="Porcentaje 4 4 2 2" xfId="49273" xr:uid="{00000000-0005-0000-0000-00007CC00000}"/>
    <cellStyle name="Porcentaje 4 4 2 2 2" xfId="49274" xr:uid="{00000000-0005-0000-0000-00007DC00000}"/>
    <cellStyle name="Porcentaje 4 4 2 2 3" xfId="49275" xr:uid="{00000000-0005-0000-0000-00007EC00000}"/>
    <cellStyle name="Porcentaje 4 4 2 2 4" xfId="49276" xr:uid="{00000000-0005-0000-0000-00007FC00000}"/>
    <cellStyle name="Porcentaje 4 4 2 3" xfId="49277" xr:uid="{00000000-0005-0000-0000-000080C00000}"/>
    <cellStyle name="Porcentaje 4 4 3" xfId="49278" xr:uid="{00000000-0005-0000-0000-000081C00000}"/>
    <cellStyle name="Porcentaje 4 4 3 2" xfId="49279" xr:uid="{00000000-0005-0000-0000-000082C00000}"/>
    <cellStyle name="Porcentaje 4 4 3 2 2" xfId="49280" xr:uid="{00000000-0005-0000-0000-000083C00000}"/>
    <cellStyle name="Porcentaje 4 4 3 3" xfId="49281" xr:uid="{00000000-0005-0000-0000-000084C00000}"/>
    <cellStyle name="Porcentaje 4 4 3 4" xfId="49282" xr:uid="{00000000-0005-0000-0000-000085C00000}"/>
    <cellStyle name="Porcentaje 4 4 4" xfId="49283" xr:uid="{00000000-0005-0000-0000-000086C00000}"/>
    <cellStyle name="Porcentaje 4 4 4 2" xfId="49284" xr:uid="{00000000-0005-0000-0000-000087C00000}"/>
    <cellStyle name="Porcentaje 4 4 4 3" xfId="49285" xr:uid="{00000000-0005-0000-0000-000088C00000}"/>
    <cellStyle name="Porcentaje 4 4 5" xfId="49286" xr:uid="{00000000-0005-0000-0000-000089C00000}"/>
    <cellStyle name="Porcentaje 4 40" xfId="49287" xr:uid="{00000000-0005-0000-0000-00008AC00000}"/>
    <cellStyle name="Porcentaje 4 40 2" xfId="49288" xr:uid="{00000000-0005-0000-0000-00008BC00000}"/>
    <cellStyle name="Porcentaje 4 40 2 2" xfId="49289" xr:uid="{00000000-0005-0000-0000-00008CC00000}"/>
    <cellStyle name="Porcentaje 4 40 2 2 2" xfId="49290" xr:uid="{00000000-0005-0000-0000-00008DC00000}"/>
    <cellStyle name="Porcentaje 4 40 2 3" xfId="49291" xr:uid="{00000000-0005-0000-0000-00008EC00000}"/>
    <cellStyle name="Porcentaje 4 40 2 4" xfId="49292" xr:uid="{00000000-0005-0000-0000-00008FC00000}"/>
    <cellStyle name="Porcentaje 4 40 2 5" xfId="49293" xr:uid="{00000000-0005-0000-0000-000090C00000}"/>
    <cellStyle name="Porcentaje 4 40 2 6" xfId="49294" xr:uid="{00000000-0005-0000-0000-000091C00000}"/>
    <cellStyle name="Porcentaje 4 40 3" xfId="49295" xr:uid="{00000000-0005-0000-0000-000092C00000}"/>
    <cellStyle name="Porcentaje 4 40 3 2" xfId="49296" xr:uid="{00000000-0005-0000-0000-000093C00000}"/>
    <cellStyle name="Porcentaje 4 40 4" xfId="49297" xr:uid="{00000000-0005-0000-0000-000094C00000}"/>
    <cellStyle name="Porcentaje 4 40 4 2" xfId="49298" xr:uid="{00000000-0005-0000-0000-000095C00000}"/>
    <cellStyle name="Porcentaje 4 40 5" xfId="49299" xr:uid="{00000000-0005-0000-0000-000096C00000}"/>
    <cellStyle name="Porcentaje 4 41" xfId="49300" xr:uid="{00000000-0005-0000-0000-000097C00000}"/>
    <cellStyle name="Porcentaje 4 41 2" xfId="49301" xr:uid="{00000000-0005-0000-0000-000098C00000}"/>
    <cellStyle name="Porcentaje 4 41 2 2" xfId="49302" xr:uid="{00000000-0005-0000-0000-000099C00000}"/>
    <cellStyle name="Porcentaje 4 41 2 2 2" xfId="49303" xr:uid="{00000000-0005-0000-0000-00009AC00000}"/>
    <cellStyle name="Porcentaje 4 41 2 3" xfId="49304" xr:uid="{00000000-0005-0000-0000-00009BC00000}"/>
    <cellStyle name="Porcentaje 4 41 2 4" xfId="49305" xr:uid="{00000000-0005-0000-0000-00009CC00000}"/>
    <cellStyle name="Porcentaje 4 41 2 5" xfId="49306" xr:uid="{00000000-0005-0000-0000-00009DC00000}"/>
    <cellStyle name="Porcentaje 4 41 2 6" xfId="49307" xr:uid="{00000000-0005-0000-0000-00009EC00000}"/>
    <cellStyle name="Porcentaje 4 41 3" xfId="49308" xr:uid="{00000000-0005-0000-0000-00009FC00000}"/>
    <cellStyle name="Porcentaje 4 41 3 2" xfId="49309" xr:uid="{00000000-0005-0000-0000-0000A0C00000}"/>
    <cellStyle name="Porcentaje 4 41 4" xfId="49310" xr:uid="{00000000-0005-0000-0000-0000A1C00000}"/>
    <cellStyle name="Porcentaje 4 41 4 2" xfId="49311" xr:uid="{00000000-0005-0000-0000-0000A2C00000}"/>
    <cellStyle name="Porcentaje 4 41 5" xfId="49312" xr:uid="{00000000-0005-0000-0000-0000A3C00000}"/>
    <cellStyle name="Porcentaje 4 42" xfId="49313" xr:uid="{00000000-0005-0000-0000-0000A4C00000}"/>
    <cellStyle name="Porcentaje 4 42 2" xfId="49314" xr:uid="{00000000-0005-0000-0000-0000A5C00000}"/>
    <cellStyle name="Porcentaje 4 42 2 2" xfId="49315" xr:uid="{00000000-0005-0000-0000-0000A6C00000}"/>
    <cellStyle name="Porcentaje 4 42 2 2 2" xfId="49316" xr:uid="{00000000-0005-0000-0000-0000A7C00000}"/>
    <cellStyle name="Porcentaje 4 42 2 3" xfId="49317" xr:uid="{00000000-0005-0000-0000-0000A8C00000}"/>
    <cellStyle name="Porcentaje 4 42 2 4" xfId="49318" xr:uid="{00000000-0005-0000-0000-0000A9C00000}"/>
    <cellStyle name="Porcentaje 4 42 2 5" xfId="49319" xr:uid="{00000000-0005-0000-0000-0000AAC00000}"/>
    <cellStyle name="Porcentaje 4 42 2 6" xfId="49320" xr:uid="{00000000-0005-0000-0000-0000ABC00000}"/>
    <cellStyle name="Porcentaje 4 42 3" xfId="49321" xr:uid="{00000000-0005-0000-0000-0000ACC00000}"/>
    <cellStyle name="Porcentaje 4 42 3 2" xfId="49322" xr:uid="{00000000-0005-0000-0000-0000ADC00000}"/>
    <cellStyle name="Porcentaje 4 42 4" xfId="49323" xr:uid="{00000000-0005-0000-0000-0000AEC00000}"/>
    <cellStyle name="Porcentaje 4 42 4 2" xfId="49324" xr:uid="{00000000-0005-0000-0000-0000AFC00000}"/>
    <cellStyle name="Porcentaje 4 42 5" xfId="49325" xr:uid="{00000000-0005-0000-0000-0000B0C00000}"/>
    <cellStyle name="Porcentaje 4 43" xfId="49326" xr:uid="{00000000-0005-0000-0000-0000B1C00000}"/>
    <cellStyle name="Porcentaje 4 43 2" xfId="49327" xr:uid="{00000000-0005-0000-0000-0000B2C00000}"/>
    <cellStyle name="Porcentaje 4 43 2 2" xfId="49328" xr:uid="{00000000-0005-0000-0000-0000B3C00000}"/>
    <cellStyle name="Porcentaje 4 43 2 2 2" xfId="49329" xr:uid="{00000000-0005-0000-0000-0000B4C00000}"/>
    <cellStyle name="Porcentaje 4 43 2 3" xfId="49330" xr:uid="{00000000-0005-0000-0000-0000B5C00000}"/>
    <cellStyle name="Porcentaje 4 43 2 4" xfId="49331" xr:uid="{00000000-0005-0000-0000-0000B6C00000}"/>
    <cellStyle name="Porcentaje 4 43 2 5" xfId="49332" xr:uid="{00000000-0005-0000-0000-0000B7C00000}"/>
    <cellStyle name="Porcentaje 4 43 2 6" xfId="49333" xr:uid="{00000000-0005-0000-0000-0000B8C00000}"/>
    <cellStyle name="Porcentaje 4 43 3" xfId="49334" xr:uid="{00000000-0005-0000-0000-0000B9C00000}"/>
    <cellStyle name="Porcentaje 4 43 3 2" xfId="49335" xr:uid="{00000000-0005-0000-0000-0000BAC00000}"/>
    <cellStyle name="Porcentaje 4 43 4" xfId="49336" xr:uid="{00000000-0005-0000-0000-0000BBC00000}"/>
    <cellStyle name="Porcentaje 4 43 4 2" xfId="49337" xr:uid="{00000000-0005-0000-0000-0000BCC00000}"/>
    <cellStyle name="Porcentaje 4 43 5" xfId="49338" xr:uid="{00000000-0005-0000-0000-0000BDC00000}"/>
    <cellStyle name="Porcentaje 4 44" xfId="49339" xr:uid="{00000000-0005-0000-0000-0000BEC00000}"/>
    <cellStyle name="Porcentaje 4 44 2" xfId="49340" xr:uid="{00000000-0005-0000-0000-0000BFC00000}"/>
    <cellStyle name="Porcentaje 4 44 2 2" xfId="49341" xr:uid="{00000000-0005-0000-0000-0000C0C00000}"/>
    <cellStyle name="Porcentaje 4 44 2 2 2" xfId="49342" xr:uid="{00000000-0005-0000-0000-0000C1C00000}"/>
    <cellStyle name="Porcentaje 4 44 2 3" xfId="49343" xr:uid="{00000000-0005-0000-0000-0000C2C00000}"/>
    <cellStyle name="Porcentaje 4 44 2 4" xfId="49344" xr:uid="{00000000-0005-0000-0000-0000C3C00000}"/>
    <cellStyle name="Porcentaje 4 44 2 5" xfId="49345" xr:uid="{00000000-0005-0000-0000-0000C4C00000}"/>
    <cellStyle name="Porcentaje 4 44 2 6" xfId="49346" xr:uid="{00000000-0005-0000-0000-0000C5C00000}"/>
    <cellStyle name="Porcentaje 4 44 3" xfId="49347" xr:uid="{00000000-0005-0000-0000-0000C6C00000}"/>
    <cellStyle name="Porcentaje 4 44 3 2" xfId="49348" xr:uid="{00000000-0005-0000-0000-0000C7C00000}"/>
    <cellStyle name="Porcentaje 4 44 4" xfId="49349" xr:uid="{00000000-0005-0000-0000-0000C8C00000}"/>
    <cellStyle name="Porcentaje 4 44 4 2" xfId="49350" xr:uid="{00000000-0005-0000-0000-0000C9C00000}"/>
    <cellStyle name="Porcentaje 4 44 5" xfId="49351" xr:uid="{00000000-0005-0000-0000-0000CAC00000}"/>
    <cellStyle name="Porcentaje 4 45" xfId="49352" xr:uid="{00000000-0005-0000-0000-0000CBC00000}"/>
    <cellStyle name="Porcentaje 4 45 2" xfId="49353" xr:uid="{00000000-0005-0000-0000-0000CCC00000}"/>
    <cellStyle name="Porcentaje 4 45 2 2" xfId="49354" xr:uid="{00000000-0005-0000-0000-0000CDC00000}"/>
    <cellStyle name="Porcentaje 4 45 2 2 2" xfId="49355" xr:uid="{00000000-0005-0000-0000-0000CEC00000}"/>
    <cellStyle name="Porcentaje 4 45 2 3" xfId="49356" xr:uid="{00000000-0005-0000-0000-0000CFC00000}"/>
    <cellStyle name="Porcentaje 4 45 2 4" xfId="49357" xr:uid="{00000000-0005-0000-0000-0000D0C00000}"/>
    <cellStyle name="Porcentaje 4 45 2 5" xfId="49358" xr:uid="{00000000-0005-0000-0000-0000D1C00000}"/>
    <cellStyle name="Porcentaje 4 45 2 6" xfId="49359" xr:uid="{00000000-0005-0000-0000-0000D2C00000}"/>
    <cellStyle name="Porcentaje 4 45 3" xfId="49360" xr:uid="{00000000-0005-0000-0000-0000D3C00000}"/>
    <cellStyle name="Porcentaje 4 45 3 2" xfId="49361" xr:uid="{00000000-0005-0000-0000-0000D4C00000}"/>
    <cellStyle name="Porcentaje 4 45 4" xfId="49362" xr:uid="{00000000-0005-0000-0000-0000D5C00000}"/>
    <cellStyle name="Porcentaje 4 45 4 2" xfId="49363" xr:uid="{00000000-0005-0000-0000-0000D6C00000}"/>
    <cellStyle name="Porcentaje 4 45 5" xfId="49364" xr:uid="{00000000-0005-0000-0000-0000D7C00000}"/>
    <cellStyle name="Porcentaje 4 46" xfId="49365" xr:uid="{00000000-0005-0000-0000-0000D8C00000}"/>
    <cellStyle name="Porcentaje 4 46 2" xfId="49366" xr:uid="{00000000-0005-0000-0000-0000D9C00000}"/>
    <cellStyle name="Porcentaje 4 46 2 2" xfId="49367" xr:uid="{00000000-0005-0000-0000-0000DAC00000}"/>
    <cellStyle name="Porcentaje 4 46 2 2 2" xfId="49368" xr:uid="{00000000-0005-0000-0000-0000DBC00000}"/>
    <cellStyle name="Porcentaje 4 46 2 3" xfId="49369" xr:uid="{00000000-0005-0000-0000-0000DCC00000}"/>
    <cellStyle name="Porcentaje 4 46 2 4" xfId="49370" xr:uid="{00000000-0005-0000-0000-0000DDC00000}"/>
    <cellStyle name="Porcentaje 4 46 2 5" xfId="49371" xr:uid="{00000000-0005-0000-0000-0000DEC00000}"/>
    <cellStyle name="Porcentaje 4 46 2 6" xfId="49372" xr:uid="{00000000-0005-0000-0000-0000DFC00000}"/>
    <cellStyle name="Porcentaje 4 46 3" xfId="49373" xr:uid="{00000000-0005-0000-0000-0000E0C00000}"/>
    <cellStyle name="Porcentaje 4 46 3 2" xfId="49374" xr:uid="{00000000-0005-0000-0000-0000E1C00000}"/>
    <cellStyle name="Porcentaje 4 46 4" xfId="49375" xr:uid="{00000000-0005-0000-0000-0000E2C00000}"/>
    <cellStyle name="Porcentaje 4 46 4 2" xfId="49376" xr:uid="{00000000-0005-0000-0000-0000E3C00000}"/>
    <cellStyle name="Porcentaje 4 46 5" xfId="49377" xr:uid="{00000000-0005-0000-0000-0000E4C00000}"/>
    <cellStyle name="Porcentaje 4 47" xfId="49378" xr:uid="{00000000-0005-0000-0000-0000E5C00000}"/>
    <cellStyle name="Porcentaje 4 47 2" xfId="49379" xr:uid="{00000000-0005-0000-0000-0000E6C00000}"/>
    <cellStyle name="Porcentaje 4 47 2 2" xfId="49380" xr:uid="{00000000-0005-0000-0000-0000E7C00000}"/>
    <cellStyle name="Porcentaje 4 47 2 2 2" xfId="49381" xr:uid="{00000000-0005-0000-0000-0000E8C00000}"/>
    <cellStyle name="Porcentaje 4 47 2 3" xfId="49382" xr:uid="{00000000-0005-0000-0000-0000E9C00000}"/>
    <cellStyle name="Porcentaje 4 47 2 4" xfId="49383" xr:uid="{00000000-0005-0000-0000-0000EAC00000}"/>
    <cellStyle name="Porcentaje 4 47 2 5" xfId="49384" xr:uid="{00000000-0005-0000-0000-0000EBC00000}"/>
    <cellStyle name="Porcentaje 4 47 2 6" xfId="49385" xr:uid="{00000000-0005-0000-0000-0000ECC00000}"/>
    <cellStyle name="Porcentaje 4 47 3" xfId="49386" xr:uid="{00000000-0005-0000-0000-0000EDC00000}"/>
    <cellStyle name="Porcentaje 4 47 3 2" xfId="49387" xr:uid="{00000000-0005-0000-0000-0000EEC00000}"/>
    <cellStyle name="Porcentaje 4 47 4" xfId="49388" xr:uid="{00000000-0005-0000-0000-0000EFC00000}"/>
    <cellStyle name="Porcentaje 4 47 4 2" xfId="49389" xr:uid="{00000000-0005-0000-0000-0000F0C00000}"/>
    <cellStyle name="Porcentaje 4 47 5" xfId="49390" xr:uid="{00000000-0005-0000-0000-0000F1C00000}"/>
    <cellStyle name="Porcentaje 4 48" xfId="49391" xr:uid="{00000000-0005-0000-0000-0000F2C00000}"/>
    <cellStyle name="Porcentaje 4 48 2" xfId="49392" xr:uid="{00000000-0005-0000-0000-0000F3C00000}"/>
    <cellStyle name="Porcentaje 4 48 2 2" xfId="49393" xr:uid="{00000000-0005-0000-0000-0000F4C00000}"/>
    <cellStyle name="Porcentaje 4 48 2 2 2" xfId="49394" xr:uid="{00000000-0005-0000-0000-0000F5C00000}"/>
    <cellStyle name="Porcentaje 4 48 2 3" xfId="49395" xr:uid="{00000000-0005-0000-0000-0000F6C00000}"/>
    <cellStyle name="Porcentaje 4 48 2 4" xfId="49396" xr:uid="{00000000-0005-0000-0000-0000F7C00000}"/>
    <cellStyle name="Porcentaje 4 48 2 5" xfId="49397" xr:uid="{00000000-0005-0000-0000-0000F8C00000}"/>
    <cellStyle name="Porcentaje 4 48 2 6" xfId="49398" xr:uid="{00000000-0005-0000-0000-0000F9C00000}"/>
    <cellStyle name="Porcentaje 4 48 3" xfId="49399" xr:uid="{00000000-0005-0000-0000-0000FAC00000}"/>
    <cellStyle name="Porcentaje 4 48 3 2" xfId="49400" xr:uid="{00000000-0005-0000-0000-0000FBC00000}"/>
    <cellStyle name="Porcentaje 4 48 4" xfId="49401" xr:uid="{00000000-0005-0000-0000-0000FCC00000}"/>
    <cellStyle name="Porcentaje 4 48 4 2" xfId="49402" xr:uid="{00000000-0005-0000-0000-0000FDC00000}"/>
    <cellStyle name="Porcentaje 4 48 5" xfId="49403" xr:uid="{00000000-0005-0000-0000-0000FEC00000}"/>
    <cellStyle name="Porcentaje 4 49" xfId="49404" xr:uid="{00000000-0005-0000-0000-0000FFC00000}"/>
    <cellStyle name="Porcentaje 4 49 2" xfId="49405" xr:uid="{00000000-0005-0000-0000-000000C10000}"/>
    <cellStyle name="Porcentaje 4 49 2 2" xfId="49406" xr:uid="{00000000-0005-0000-0000-000001C10000}"/>
    <cellStyle name="Porcentaje 4 49 2 2 2" xfId="49407" xr:uid="{00000000-0005-0000-0000-000002C10000}"/>
    <cellStyle name="Porcentaje 4 49 2 3" xfId="49408" xr:uid="{00000000-0005-0000-0000-000003C10000}"/>
    <cellStyle name="Porcentaje 4 49 2 4" xfId="49409" xr:uid="{00000000-0005-0000-0000-000004C10000}"/>
    <cellStyle name="Porcentaje 4 49 2 5" xfId="49410" xr:uid="{00000000-0005-0000-0000-000005C10000}"/>
    <cellStyle name="Porcentaje 4 49 2 6" xfId="49411" xr:uid="{00000000-0005-0000-0000-000006C10000}"/>
    <cellStyle name="Porcentaje 4 49 3" xfId="49412" xr:uid="{00000000-0005-0000-0000-000007C10000}"/>
    <cellStyle name="Porcentaje 4 49 3 2" xfId="49413" xr:uid="{00000000-0005-0000-0000-000008C10000}"/>
    <cellStyle name="Porcentaje 4 49 4" xfId="49414" xr:uid="{00000000-0005-0000-0000-000009C10000}"/>
    <cellStyle name="Porcentaje 4 49 4 2" xfId="49415" xr:uid="{00000000-0005-0000-0000-00000AC10000}"/>
    <cellStyle name="Porcentaje 4 49 5" xfId="49416" xr:uid="{00000000-0005-0000-0000-00000BC10000}"/>
    <cellStyle name="Porcentaje 4 5" xfId="49417" xr:uid="{00000000-0005-0000-0000-00000CC10000}"/>
    <cellStyle name="Porcentaje 4 5 2" xfId="49418" xr:uid="{00000000-0005-0000-0000-00000DC10000}"/>
    <cellStyle name="Porcentaje 4 5 2 2" xfId="49419" xr:uid="{00000000-0005-0000-0000-00000EC10000}"/>
    <cellStyle name="Porcentaje 4 5 2 2 2" xfId="49420" xr:uid="{00000000-0005-0000-0000-00000FC10000}"/>
    <cellStyle name="Porcentaje 4 5 2 2 3" xfId="49421" xr:uid="{00000000-0005-0000-0000-000010C10000}"/>
    <cellStyle name="Porcentaje 4 5 2 3" xfId="49422" xr:uid="{00000000-0005-0000-0000-000011C10000}"/>
    <cellStyle name="Porcentaje 4 5 3" xfId="49423" xr:uid="{00000000-0005-0000-0000-000012C10000}"/>
    <cellStyle name="Porcentaje 4 5 3 2" xfId="49424" xr:uid="{00000000-0005-0000-0000-000013C10000}"/>
    <cellStyle name="Porcentaje 4 5 3 2 2" xfId="49425" xr:uid="{00000000-0005-0000-0000-000014C10000}"/>
    <cellStyle name="Porcentaje 4 5 4" xfId="49426" xr:uid="{00000000-0005-0000-0000-000015C10000}"/>
    <cellStyle name="Porcentaje 4 5 4 2" xfId="49427" xr:uid="{00000000-0005-0000-0000-000016C10000}"/>
    <cellStyle name="Porcentaje 4 5 4 3" xfId="49428" xr:uid="{00000000-0005-0000-0000-000017C10000}"/>
    <cellStyle name="Porcentaje 4 5 4 3 2" xfId="49429" xr:uid="{00000000-0005-0000-0000-000018C10000}"/>
    <cellStyle name="Porcentaje 4 5 4 3 2 2" xfId="49430" xr:uid="{00000000-0005-0000-0000-000019C10000}"/>
    <cellStyle name="Porcentaje 4 5 4 3 2 3" xfId="49431" xr:uid="{00000000-0005-0000-0000-00001AC10000}"/>
    <cellStyle name="Porcentaje 4 5 4 4" xfId="49432" xr:uid="{00000000-0005-0000-0000-00001BC10000}"/>
    <cellStyle name="Porcentaje 4 5 4 4 2" xfId="49433" xr:uid="{00000000-0005-0000-0000-00001CC10000}"/>
    <cellStyle name="Porcentaje 4 5 5" xfId="49434" xr:uid="{00000000-0005-0000-0000-00001DC10000}"/>
    <cellStyle name="Porcentaje 4 5 5 2" xfId="49435" xr:uid="{00000000-0005-0000-0000-00001EC10000}"/>
    <cellStyle name="Porcentaje 4 5 6" xfId="49436" xr:uid="{00000000-0005-0000-0000-00001FC10000}"/>
    <cellStyle name="Porcentaje 4 5 7" xfId="49437" xr:uid="{00000000-0005-0000-0000-000020C10000}"/>
    <cellStyle name="Porcentaje 4 5 7 2" xfId="49438" xr:uid="{00000000-0005-0000-0000-000021C10000}"/>
    <cellStyle name="Porcentaje 4 5 7 3" xfId="49439" xr:uid="{00000000-0005-0000-0000-000022C10000}"/>
    <cellStyle name="Porcentaje 4 5 8" xfId="49440" xr:uid="{00000000-0005-0000-0000-000023C10000}"/>
    <cellStyle name="Porcentaje 4 50" xfId="49441" xr:uid="{00000000-0005-0000-0000-000024C10000}"/>
    <cellStyle name="Porcentaje 4 50 2" xfId="49442" xr:uid="{00000000-0005-0000-0000-000025C10000}"/>
    <cellStyle name="Porcentaje 4 50 2 2" xfId="49443" xr:uid="{00000000-0005-0000-0000-000026C10000}"/>
    <cellStyle name="Porcentaje 4 50 2 2 2" xfId="49444" xr:uid="{00000000-0005-0000-0000-000027C10000}"/>
    <cellStyle name="Porcentaje 4 50 2 3" xfId="49445" xr:uid="{00000000-0005-0000-0000-000028C10000}"/>
    <cellStyle name="Porcentaje 4 50 2 4" xfId="49446" xr:uid="{00000000-0005-0000-0000-000029C10000}"/>
    <cellStyle name="Porcentaje 4 50 2 5" xfId="49447" xr:uid="{00000000-0005-0000-0000-00002AC10000}"/>
    <cellStyle name="Porcentaje 4 50 2 6" xfId="49448" xr:uid="{00000000-0005-0000-0000-00002BC10000}"/>
    <cellStyle name="Porcentaje 4 50 3" xfId="49449" xr:uid="{00000000-0005-0000-0000-00002CC10000}"/>
    <cellStyle name="Porcentaje 4 50 3 2" xfId="49450" xr:uid="{00000000-0005-0000-0000-00002DC10000}"/>
    <cellStyle name="Porcentaje 4 50 4" xfId="49451" xr:uid="{00000000-0005-0000-0000-00002EC10000}"/>
    <cellStyle name="Porcentaje 4 50 4 2" xfId="49452" xr:uid="{00000000-0005-0000-0000-00002FC10000}"/>
    <cellStyle name="Porcentaje 4 50 5" xfId="49453" xr:uid="{00000000-0005-0000-0000-000030C10000}"/>
    <cellStyle name="Porcentaje 4 51" xfId="49454" xr:uid="{00000000-0005-0000-0000-000031C10000}"/>
    <cellStyle name="Porcentaje 4 51 2" xfId="49455" xr:uid="{00000000-0005-0000-0000-000032C10000}"/>
    <cellStyle name="Porcentaje 4 51 2 2" xfId="49456" xr:uid="{00000000-0005-0000-0000-000033C10000}"/>
    <cellStyle name="Porcentaje 4 51 2 2 2" xfId="49457" xr:uid="{00000000-0005-0000-0000-000034C10000}"/>
    <cellStyle name="Porcentaje 4 51 2 3" xfId="49458" xr:uid="{00000000-0005-0000-0000-000035C10000}"/>
    <cellStyle name="Porcentaje 4 51 2 4" xfId="49459" xr:uid="{00000000-0005-0000-0000-000036C10000}"/>
    <cellStyle name="Porcentaje 4 51 2 5" xfId="49460" xr:uid="{00000000-0005-0000-0000-000037C10000}"/>
    <cellStyle name="Porcentaje 4 51 2 6" xfId="49461" xr:uid="{00000000-0005-0000-0000-000038C10000}"/>
    <cellStyle name="Porcentaje 4 51 3" xfId="49462" xr:uid="{00000000-0005-0000-0000-000039C10000}"/>
    <cellStyle name="Porcentaje 4 51 3 2" xfId="49463" xr:uid="{00000000-0005-0000-0000-00003AC10000}"/>
    <cellStyle name="Porcentaje 4 51 4" xfId="49464" xr:uid="{00000000-0005-0000-0000-00003BC10000}"/>
    <cellStyle name="Porcentaje 4 51 4 2" xfId="49465" xr:uid="{00000000-0005-0000-0000-00003CC10000}"/>
    <cellStyle name="Porcentaje 4 51 5" xfId="49466" xr:uid="{00000000-0005-0000-0000-00003DC10000}"/>
    <cellStyle name="Porcentaje 4 52" xfId="49467" xr:uid="{00000000-0005-0000-0000-00003EC10000}"/>
    <cellStyle name="Porcentaje 4 52 2" xfId="49468" xr:uid="{00000000-0005-0000-0000-00003FC10000}"/>
    <cellStyle name="Porcentaje 4 52 2 2" xfId="49469" xr:uid="{00000000-0005-0000-0000-000040C10000}"/>
    <cellStyle name="Porcentaje 4 52 2 2 2" xfId="49470" xr:uid="{00000000-0005-0000-0000-000041C10000}"/>
    <cellStyle name="Porcentaje 4 52 2 3" xfId="49471" xr:uid="{00000000-0005-0000-0000-000042C10000}"/>
    <cellStyle name="Porcentaje 4 52 2 4" xfId="49472" xr:uid="{00000000-0005-0000-0000-000043C10000}"/>
    <cellStyle name="Porcentaje 4 52 2 5" xfId="49473" xr:uid="{00000000-0005-0000-0000-000044C10000}"/>
    <cellStyle name="Porcentaje 4 52 2 6" xfId="49474" xr:uid="{00000000-0005-0000-0000-000045C10000}"/>
    <cellStyle name="Porcentaje 4 52 3" xfId="49475" xr:uid="{00000000-0005-0000-0000-000046C10000}"/>
    <cellStyle name="Porcentaje 4 52 3 2" xfId="49476" xr:uid="{00000000-0005-0000-0000-000047C10000}"/>
    <cellStyle name="Porcentaje 4 52 4" xfId="49477" xr:uid="{00000000-0005-0000-0000-000048C10000}"/>
    <cellStyle name="Porcentaje 4 52 4 2" xfId="49478" xr:uid="{00000000-0005-0000-0000-000049C10000}"/>
    <cellStyle name="Porcentaje 4 52 5" xfId="49479" xr:uid="{00000000-0005-0000-0000-00004AC10000}"/>
    <cellStyle name="Porcentaje 4 53" xfId="49480" xr:uid="{00000000-0005-0000-0000-00004BC10000}"/>
    <cellStyle name="Porcentaje 4 53 2" xfId="49481" xr:uid="{00000000-0005-0000-0000-00004CC10000}"/>
    <cellStyle name="Porcentaje 4 53 2 2" xfId="49482" xr:uid="{00000000-0005-0000-0000-00004DC10000}"/>
    <cellStyle name="Porcentaje 4 53 2 2 2" xfId="49483" xr:uid="{00000000-0005-0000-0000-00004EC10000}"/>
    <cellStyle name="Porcentaje 4 53 2 3" xfId="49484" xr:uid="{00000000-0005-0000-0000-00004FC10000}"/>
    <cellStyle name="Porcentaje 4 53 2 4" xfId="49485" xr:uid="{00000000-0005-0000-0000-000050C10000}"/>
    <cellStyle name="Porcentaje 4 53 2 5" xfId="49486" xr:uid="{00000000-0005-0000-0000-000051C10000}"/>
    <cellStyle name="Porcentaje 4 53 2 6" xfId="49487" xr:uid="{00000000-0005-0000-0000-000052C10000}"/>
    <cellStyle name="Porcentaje 4 53 3" xfId="49488" xr:uid="{00000000-0005-0000-0000-000053C10000}"/>
    <cellStyle name="Porcentaje 4 53 3 2" xfId="49489" xr:uid="{00000000-0005-0000-0000-000054C10000}"/>
    <cellStyle name="Porcentaje 4 53 4" xfId="49490" xr:uid="{00000000-0005-0000-0000-000055C10000}"/>
    <cellStyle name="Porcentaje 4 53 4 2" xfId="49491" xr:uid="{00000000-0005-0000-0000-000056C10000}"/>
    <cellStyle name="Porcentaje 4 53 5" xfId="49492" xr:uid="{00000000-0005-0000-0000-000057C10000}"/>
    <cellStyle name="Porcentaje 4 54" xfId="49493" xr:uid="{00000000-0005-0000-0000-000058C10000}"/>
    <cellStyle name="Porcentaje 4 54 2" xfId="49494" xr:uid="{00000000-0005-0000-0000-000059C10000}"/>
    <cellStyle name="Porcentaje 4 54 2 2" xfId="49495" xr:uid="{00000000-0005-0000-0000-00005AC10000}"/>
    <cellStyle name="Porcentaje 4 54 2 2 2" xfId="49496" xr:uid="{00000000-0005-0000-0000-00005BC10000}"/>
    <cellStyle name="Porcentaje 4 54 2 3" xfId="49497" xr:uid="{00000000-0005-0000-0000-00005CC10000}"/>
    <cellStyle name="Porcentaje 4 54 2 4" xfId="49498" xr:uid="{00000000-0005-0000-0000-00005DC10000}"/>
    <cellStyle name="Porcentaje 4 54 2 5" xfId="49499" xr:uid="{00000000-0005-0000-0000-00005EC10000}"/>
    <cellStyle name="Porcentaje 4 54 2 6" xfId="49500" xr:uid="{00000000-0005-0000-0000-00005FC10000}"/>
    <cellStyle name="Porcentaje 4 54 3" xfId="49501" xr:uid="{00000000-0005-0000-0000-000060C10000}"/>
    <cellStyle name="Porcentaje 4 54 3 2" xfId="49502" xr:uid="{00000000-0005-0000-0000-000061C10000}"/>
    <cellStyle name="Porcentaje 4 54 4" xfId="49503" xr:uid="{00000000-0005-0000-0000-000062C10000}"/>
    <cellStyle name="Porcentaje 4 54 4 2" xfId="49504" xr:uid="{00000000-0005-0000-0000-000063C10000}"/>
    <cellStyle name="Porcentaje 4 54 5" xfId="49505" xr:uid="{00000000-0005-0000-0000-000064C10000}"/>
    <cellStyle name="Porcentaje 4 55" xfId="49506" xr:uid="{00000000-0005-0000-0000-000065C10000}"/>
    <cellStyle name="Porcentaje 4 55 2" xfId="49507" xr:uid="{00000000-0005-0000-0000-000066C10000}"/>
    <cellStyle name="Porcentaje 4 55 2 2" xfId="49508" xr:uid="{00000000-0005-0000-0000-000067C10000}"/>
    <cellStyle name="Porcentaje 4 55 2 2 2" xfId="49509" xr:uid="{00000000-0005-0000-0000-000068C10000}"/>
    <cellStyle name="Porcentaje 4 55 2 3" xfId="49510" xr:uid="{00000000-0005-0000-0000-000069C10000}"/>
    <cellStyle name="Porcentaje 4 55 2 4" xfId="49511" xr:uid="{00000000-0005-0000-0000-00006AC10000}"/>
    <cellStyle name="Porcentaje 4 55 2 5" xfId="49512" xr:uid="{00000000-0005-0000-0000-00006BC10000}"/>
    <cellStyle name="Porcentaje 4 55 2 6" xfId="49513" xr:uid="{00000000-0005-0000-0000-00006CC10000}"/>
    <cellStyle name="Porcentaje 4 55 3" xfId="49514" xr:uid="{00000000-0005-0000-0000-00006DC10000}"/>
    <cellStyle name="Porcentaje 4 55 3 2" xfId="49515" xr:uid="{00000000-0005-0000-0000-00006EC10000}"/>
    <cellStyle name="Porcentaje 4 55 4" xfId="49516" xr:uid="{00000000-0005-0000-0000-00006FC10000}"/>
    <cellStyle name="Porcentaje 4 55 4 2" xfId="49517" xr:uid="{00000000-0005-0000-0000-000070C10000}"/>
    <cellStyle name="Porcentaje 4 55 5" xfId="49518" xr:uid="{00000000-0005-0000-0000-000071C10000}"/>
    <cellStyle name="Porcentaje 4 56" xfId="49519" xr:uid="{00000000-0005-0000-0000-000072C10000}"/>
    <cellStyle name="Porcentaje 4 56 2" xfId="49520" xr:uid="{00000000-0005-0000-0000-000073C10000}"/>
    <cellStyle name="Porcentaje 4 56 2 2" xfId="49521" xr:uid="{00000000-0005-0000-0000-000074C10000}"/>
    <cellStyle name="Porcentaje 4 56 2 2 2" xfId="49522" xr:uid="{00000000-0005-0000-0000-000075C10000}"/>
    <cellStyle name="Porcentaje 4 56 2 3" xfId="49523" xr:uid="{00000000-0005-0000-0000-000076C10000}"/>
    <cellStyle name="Porcentaje 4 56 2 4" xfId="49524" xr:uid="{00000000-0005-0000-0000-000077C10000}"/>
    <cellStyle name="Porcentaje 4 56 2 5" xfId="49525" xr:uid="{00000000-0005-0000-0000-000078C10000}"/>
    <cellStyle name="Porcentaje 4 56 2 6" xfId="49526" xr:uid="{00000000-0005-0000-0000-000079C10000}"/>
    <cellStyle name="Porcentaje 4 56 3" xfId="49527" xr:uid="{00000000-0005-0000-0000-00007AC10000}"/>
    <cellStyle name="Porcentaje 4 56 3 2" xfId="49528" xr:uid="{00000000-0005-0000-0000-00007BC10000}"/>
    <cellStyle name="Porcentaje 4 56 4" xfId="49529" xr:uid="{00000000-0005-0000-0000-00007CC10000}"/>
    <cellStyle name="Porcentaje 4 56 4 2" xfId="49530" xr:uid="{00000000-0005-0000-0000-00007DC10000}"/>
    <cellStyle name="Porcentaje 4 56 5" xfId="49531" xr:uid="{00000000-0005-0000-0000-00007EC10000}"/>
    <cellStyle name="Porcentaje 4 57" xfId="49532" xr:uid="{00000000-0005-0000-0000-00007FC10000}"/>
    <cellStyle name="Porcentaje 4 57 2" xfId="49533" xr:uid="{00000000-0005-0000-0000-000080C10000}"/>
    <cellStyle name="Porcentaje 4 57 2 2" xfId="49534" xr:uid="{00000000-0005-0000-0000-000081C10000}"/>
    <cellStyle name="Porcentaje 4 57 2 2 2" xfId="49535" xr:uid="{00000000-0005-0000-0000-000082C10000}"/>
    <cellStyle name="Porcentaje 4 57 2 3" xfId="49536" xr:uid="{00000000-0005-0000-0000-000083C10000}"/>
    <cellStyle name="Porcentaje 4 57 2 4" xfId="49537" xr:uid="{00000000-0005-0000-0000-000084C10000}"/>
    <cellStyle name="Porcentaje 4 57 2 5" xfId="49538" xr:uid="{00000000-0005-0000-0000-000085C10000}"/>
    <cellStyle name="Porcentaje 4 57 2 6" xfId="49539" xr:uid="{00000000-0005-0000-0000-000086C10000}"/>
    <cellStyle name="Porcentaje 4 57 3" xfId="49540" xr:uid="{00000000-0005-0000-0000-000087C10000}"/>
    <cellStyle name="Porcentaje 4 57 3 2" xfId="49541" xr:uid="{00000000-0005-0000-0000-000088C10000}"/>
    <cellStyle name="Porcentaje 4 57 4" xfId="49542" xr:uid="{00000000-0005-0000-0000-000089C10000}"/>
    <cellStyle name="Porcentaje 4 57 4 2" xfId="49543" xr:uid="{00000000-0005-0000-0000-00008AC10000}"/>
    <cellStyle name="Porcentaje 4 57 5" xfId="49544" xr:uid="{00000000-0005-0000-0000-00008BC10000}"/>
    <cellStyle name="Porcentaje 4 58" xfId="49545" xr:uid="{00000000-0005-0000-0000-00008CC10000}"/>
    <cellStyle name="Porcentaje 4 58 2" xfId="49546" xr:uid="{00000000-0005-0000-0000-00008DC10000}"/>
    <cellStyle name="Porcentaje 4 58 2 2" xfId="49547" xr:uid="{00000000-0005-0000-0000-00008EC10000}"/>
    <cellStyle name="Porcentaje 4 58 2 2 2" xfId="49548" xr:uid="{00000000-0005-0000-0000-00008FC10000}"/>
    <cellStyle name="Porcentaje 4 58 2 3" xfId="49549" xr:uid="{00000000-0005-0000-0000-000090C10000}"/>
    <cellStyle name="Porcentaje 4 58 2 4" xfId="49550" xr:uid="{00000000-0005-0000-0000-000091C10000}"/>
    <cellStyle name="Porcentaje 4 58 2 5" xfId="49551" xr:uid="{00000000-0005-0000-0000-000092C10000}"/>
    <cellStyle name="Porcentaje 4 58 2 6" xfId="49552" xr:uid="{00000000-0005-0000-0000-000093C10000}"/>
    <cellStyle name="Porcentaje 4 58 3" xfId="49553" xr:uid="{00000000-0005-0000-0000-000094C10000}"/>
    <cellStyle name="Porcentaje 4 58 3 2" xfId="49554" xr:uid="{00000000-0005-0000-0000-000095C10000}"/>
    <cellStyle name="Porcentaje 4 58 4" xfId="49555" xr:uid="{00000000-0005-0000-0000-000096C10000}"/>
    <cellStyle name="Porcentaje 4 58 4 2" xfId="49556" xr:uid="{00000000-0005-0000-0000-000097C10000}"/>
    <cellStyle name="Porcentaje 4 58 5" xfId="49557" xr:uid="{00000000-0005-0000-0000-000098C10000}"/>
    <cellStyle name="Porcentaje 4 59" xfId="49558" xr:uid="{00000000-0005-0000-0000-000099C10000}"/>
    <cellStyle name="Porcentaje 4 59 2" xfId="49559" xr:uid="{00000000-0005-0000-0000-00009AC10000}"/>
    <cellStyle name="Porcentaje 4 59 2 2" xfId="49560" xr:uid="{00000000-0005-0000-0000-00009BC10000}"/>
    <cellStyle name="Porcentaje 4 59 2 2 2" xfId="49561" xr:uid="{00000000-0005-0000-0000-00009CC10000}"/>
    <cellStyle name="Porcentaje 4 59 2 3" xfId="49562" xr:uid="{00000000-0005-0000-0000-00009DC10000}"/>
    <cellStyle name="Porcentaje 4 59 2 4" xfId="49563" xr:uid="{00000000-0005-0000-0000-00009EC10000}"/>
    <cellStyle name="Porcentaje 4 59 2 5" xfId="49564" xr:uid="{00000000-0005-0000-0000-00009FC10000}"/>
    <cellStyle name="Porcentaje 4 59 2 6" xfId="49565" xr:uid="{00000000-0005-0000-0000-0000A0C10000}"/>
    <cellStyle name="Porcentaje 4 59 3" xfId="49566" xr:uid="{00000000-0005-0000-0000-0000A1C10000}"/>
    <cellStyle name="Porcentaje 4 59 3 2" xfId="49567" xr:uid="{00000000-0005-0000-0000-0000A2C10000}"/>
    <cellStyle name="Porcentaje 4 59 4" xfId="49568" xr:uid="{00000000-0005-0000-0000-0000A3C10000}"/>
    <cellStyle name="Porcentaje 4 59 4 2" xfId="49569" xr:uid="{00000000-0005-0000-0000-0000A4C10000}"/>
    <cellStyle name="Porcentaje 4 59 5" xfId="49570" xr:uid="{00000000-0005-0000-0000-0000A5C10000}"/>
    <cellStyle name="Porcentaje 4 6" xfId="49571" xr:uid="{00000000-0005-0000-0000-0000A6C10000}"/>
    <cellStyle name="Porcentaje 4 6 2" xfId="49572" xr:uid="{00000000-0005-0000-0000-0000A7C10000}"/>
    <cellStyle name="Porcentaje 4 6 2 2" xfId="49573" xr:uid="{00000000-0005-0000-0000-0000A8C10000}"/>
    <cellStyle name="Porcentaje 4 6 2 2 2" xfId="49574" xr:uid="{00000000-0005-0000-0000-0000A9C10000}"/>
    <cellStyle name="Porcentaje 4 6 2 3" xfId="49575" xr:uid="{00000000-0005-0000-0000-0000AAC10000}"/>
    <cellStyle name="Porcentaje 4 6 2 3 2" xfId="49576" xr:uid="{00000000-0005-0000-0000-0000ABC10000}"/>
    <cellStyle name="Porcentaje 4 6 2 4" xfId="49577" xr:uid="{00000000-0005-0000-0000-0000ACC10000}"/>
    <cellStyle name="Porcentaje 4 6 2 4 2" xfId="49578" xr:uid="{00000000-0005-0000-0000-0000ADC10000}"/>
    <cellStyle name="Porcentaje 4 6 2 4 3" xfId="49579" xr:uid="{00000000-0005-0000-0000-0000AEC10000}"/>
    <cellStyle name="Porcentaje 4 6 3" xfId="49580" xr:uid="{00000000-0005-0000-0000-0000AFC10000}"/>
    <cellStyle name="Porcentaje 4 6 3 2" xfId="49581" xr:uid="{00000000-0005-0000-0000-0000B0C10000}"/>
    <cellStyle name="Porcentaje 4 6 3 2 2" xfId="49582" xr:uid="{00000000-0005-0000-0000-0000B1C10000}"/>
    <cellStyle name="Porcentaje 4 6 3 3" xfId="49583" xr:uid="{00000000-0005-0000-0000-0000B2C10000}"/>
    <cellStyle name="Porcentaje 4 6 3 4" xfId="49584" xr:uid="{00000000-0005-0000-0000-0000B3C10000}"/>
    <cellStyle name="Porcentaje 4 6 4" xfId="49585" xr:uid="{00000000-0005-0000-0000-0000B4C10000}"/>
    <cellStyle name="Porcentaje 4 6 4 2" xfId="49586" xr:uid="{00000000-0005-0000-0000-0000B5C10000}"/>
    <cellStyle name="Porcentaje 4 6 4 3" xfId="49587" xr:uid="{00000000-0005-0000-0000-0000B6C10000}"/>
    <cellStyle name="Porcentaje 4 6 5" xfId="49588" xr:uid="{00000000-0005-0000-0000-0000B7C10000}"/>
    <cellStyle name="Porcentaje 4 6 5 2" xfId="49589" xr:uid="{00000000-0005-0000-0000-0000B8C10000}"/>
    <cellStyle name="Porcentaje 4 6 5 3" xfId="49590" xr:uid="{00000000-0005-0000-0000-0000B9C10000}"/>
    <cellStyle name="Porcentaje 4 6 6" xfId="49591" xr:uid="{00000000-0005-0000-0000-0000BAC10000}"/>
    <cellStyle name="Porcentaje 4 6 7" xfId="49592" xr:uid="{00000000-0005-0000-0000-0000BBC10000}"/>
    <cellStyle name="Porcentaje 4 60" xfId="49593" xr:uid="{00000000-0005-0000-0000-0000BCC10000}"/>
    <cellStyle name="Porcentaje 4 60 2" xfId="49594" xr:uid="{00000000-0005-0000-0000-0000BDC10000}"/>
    <cellStyle name="Porcentaje 4 60 2 2" xfId="49595" xr:uid="{00000000-0005-0000-0000-0000BEC10000}"/>
    <cellStyle name="Porcentaje 4 60 2 2 2" xfId="49596" xr:uid="{00000000-0005-0000-0000-0000BFC10000}"/>
    <cellStyle name="Porcentaje 4 60 2 3" xfId="49597" xr:uid="{00000000-0005-0000-0000-0000C0C10000}"/>
    <cellStyle name="Porcentaje 4 60 2 4" xfId="49598" xr:uid="{00000000-0005-0000-0000-0000C1C10000}"/>
    <cellStyle name="Porcentaje 4 60 2 5" xfId="49599" xr:uid="{00000000-0005-0000-0000-0000C2C10000}"/>
    <cellStyle name="Porcentaje 4 60 2 6" xfId="49600" xr:uid="{00000000-0005-0000-0000-0000C3C10000}"/>
    <cellStyle name="Porcentaje 4 60 3" xfId="49601" xr:uid="{00000000-0005-0000-0000-0000C4C10000}"/>
    <cellStyle name="Porcentaje 4 60 3 2" xfId="49602" xr:uid="{00000000-0005-0000-0000-0000C5C10000}"/>
    <cellStyle name="Porcentaje 4 60 4" xfId="49603" xr:uid="{00000000-0005-0000-0000-0000C6C10000}"/>
    <cellStyle name="Porcentaje 4 60 4 2" xfId="49604" xr:uid="{00000000-0005-0000-0000-0000C7C10000}"/>
    <cellStyle name="Porcentaje 4 60 5" xfId="49605" xr:uid="{00000000-0005-0000-0000-0000C8C10000}"/>
    <cellStyle name="Porcentaje 4 61" xfId="49606" xr:uid="{00000000-0005-0000-0000-0000C9C10000}"/>
    <cellStyle name="Porcentaje 4 61 2" xfId="49607" xr:uid="{00000000-0005-0000-0000-0000CAC10000}"/>
    <cellStyle name="Porcentaje 4 61 2 2" xfId="49608" xr:uid="{00000000-0005-0000-0000-0000CBC10000}"/>
    <cellStyle name="Porcentaje 4 61 2 2 2" xfId="49609" xr:uid="{00000000-0005-0000-0000-0000CCC10000}"/>
    <cellStyle name="Porcentaje 4 61 2 3" xfId="49610" xr:uid="{00000000-0005-0000-0000-0000CDC10000}"/>
    <cellStyle name="Porcentaje 4 61 2 4" xfId="49611" xr:uid="{00000000-0005-0000-0000-0000CEC10000}"/>
    <cellStyle name="Porcentaje 4 61 2 5" xfId="49612" xr:uid="{00000000-0005-0000-0000-0000CFC10000}"/>
    <cellStyle name="Porcentaje 4 61 2 6" xfId="49613" xr:uid="{00000000-0005-0000-0000-0000D0C10000}"/>
    <cellStyle name="Porcentaje 4 61 3" xfId="49614" xr:uid="{00000000-0005-0000-0000-0000D1C10000}"/>
    <cellStyle name="Porcentaje 4 61 3 2" xfId="49615" xr:uid="{00000000-0005-0000-0000-0000D2C10000}"/>
    <cellStyle name="Porcentaje 4 61 4" xfId="49616" xr:uid="{00000000-0005-0000-0000-0000D3C10000}"/>
    <cellStyle name="Porcentaje 4 61 4 2" xfId="49617" xr:uid="{00000000-0005-0000-0000-0000D4C10000}"/>
    <cellStyle name="Porcentaje 4 61 5" xfId="49618" xr:uid="{00000000-0005-0000-0000-0000D5C10000}"/>
    <cellStyle name="Porcentaje 4 62" xfId="49619" xr:uid="{00000000-0005-0000-0000-0000D6C10000}"/>
    <cellStyle name="Porcentaje 4 62 2" xfId="49620" xr:uid="{00000000-0005-0000-0000-0000D7C10000}"/>
    <cellStyle name="Porcentaje 4 62 3" xfId="49621" xr:uid="{00000000-0005-0000-0000-0000D8C10000}"/>
    <cellStyle name="Porcentaje 4 63" xfId="49622" xr:uid="{00000000-0005-0000-0000-0000D9C10000}"/>
    <cellStyle name="Porcentaje 4 64" xfId="49623" xr:uid="{00000000-0005-0000-0000-0000DAC10000}"/>
    <cellStyle name="Porcentaje 4 64 2" xfId="49624" xr:uid="{00000000-0005-0000-0000-0000DBC10000}"/>
    <cellStyle name="Porcentaje 4 64 3" xfId="49625" xr:uid="{00000000-0005-0000-0000-0000DCC10000}"/>
    <cellStyle name="Porcentaje 4 65" xfId="49626" xr:uid="{00000000-0005-0000-0000-0000DDC10000}"/>
    <cellStyle name="Porcentaje 4 7" xfId="49627" xr:uid="{00000000-0005-0000-0000-0000DEC10000}"/>
    <cellStyle name="Porcentaje 4 7 2" xfId="49628" xr:uid="{00000000-0005-0000-0000-0000DFC10000}"/>
    <cellStyle name="Porcentaje 4 7 2 2" xfId="49629" xr:uid="{00000000-0005-0000-0000-0000E0C10000}"/>
    <cellStyle name="Porcentaje 4 7 2 2 2" xfId="49630" xr:uid="{00000000-0005-0000-0000-0000E1C10000}"/>
    <cellStyle name="Porcentaje 4 7 2 3" xfId="49631" xr:uid="{00000000-0005-0000-0000-0000E2C10000}"/>
    <cellStyle name="Porcentaje 4 7 2 3 2" xfId="49632" xr:uid="{00000000-0005-0000-0000-0000E3C10000}"/>
    <cellStyle name="Porcentaje 4 7 2 3 3" xfId="49633" xr:uid="{00000000-0005-0000-0000-0000E4C10000}"/>
    <cellStyle name="Porcentaje 4 7 2 4" xfId="49634" xr:uid="{00000000-0005-0000-0000-0000E5C10000}"/>
    <cellStyle name="Porcentaje 4 7 3" xfId="49635" xr:uid="{00000000-0005-0000-0000-0000E6C10000}"/>
    <cellStyle name="Porcentaje 4 7 3 2" xfId="49636" xr:uid="{00000000-0005-0000-0000-0000E7C10000}"/>
    <cellStyle name="Porcentaje 4 7 4" xfId="49637" xr:uid="{00000000-0005-0000-0000-0000E8C10000}"/>
    <cellStyle name="Porcentaje 4 7 4 2" xfId="49638" xr:uid="{00000000-0005-0000-0000-0000E9C10000}"/>
    <cellStyle name="Porcentaje 4 7 4 3" xfId="49639" xr:uid="{00000000-0005-0000-0000-0000EAC10000}"/>
    <cellStyle name="Porcentaje 4 7 5" xfId="49640" xr:uid="{00000000-0005-0000-0000-0000EBC10000}"/>
    <cellStyle name="Porcentaje 4 7 6" xfId="49641" xr:uid="{00000000-0005-0000-0000-0000ECC10000}"/>
    <cellStyle name="Porcentaje 4 8" xfId="49642" xr:uid="{00000000-0005-0000-0000-0000EDC10000}"/>
    <cellStyle name="Porcentaje 4 8 2" xfId="49643" xr:uid="{00000000-0005-0000-0000-0000EEC10000}"/>
    <cellStyle name="Porcentaje 4 8 2 2" xfId="49644" xr:uid="{00000000-0005-0000-0000-0000EFC10000}"/>
    <cellStyle name="Porcentaje 4 8 2 2 2" xfId="49645" xr:uid="{00000000-0005-0000-0000-0000F0C10000}"/>
    <cellStyle name="Porcentaje 4 8 2 3" xfId="49646" xr:uid="{00000000-0005-0000-0000-0000F1C10000}"/>
    <cellStyle name="Porcentaje 4 8 2 4" xfId="49647" xr:uid="{00000000-0005-0000-0000-0000F2C10000}"/>
    <cellStyle name="Porcentaje 4 8 2 5" xfId="49648" xr:uid="{00000000-0005-0000-0000-0000F3C10000}"/>
    <cellStyle name="Porcentaje 4 8 2 6" xfId="49649" xr:uid="{00000000-0005-0000-0000-0000F4C10000}"/>
    <cellStyle name="Porcentaje 4 8 3" xfId="49650" xr:uid="{00000000-0005-0000-0000-0000F5C10000}"/>
    <cellStyle name="Porcentaje 4 8 3 2" xfId="49651" xr:uid="{00000000-0005-0000-0000-0000F6C10000}"/>
    <cellStyle name="Porcentaje 4 8 4" xfId="49652" xr:uid="{00000000-0005-0000-0000-0000F7C10000}"/>
    <cellStyle name="Porcentaje 4 8 4 2" xfId="49653" xr:uid="{00000000-0005-0000-0000-0000F8C10000}"/>
    <cellStyle name="Porcentaje 4 8 5" xfId="49654" xr:uid="{00000000-0005-0000-0000-0000F9C10000}"/>
    <cellStyle name="Porcentaje 4 9" xfId="49655" xr:uid="{00000000-0005-0000-0000-0000FAC10000}"/>
    <cellStyle name="Porcentaje 4 9 2" xfId="49656" xr:uid="{00000000-0005-0000-0000-0000FBC10000}"/>
    <cellStyle name="Porcentaje 4 9 2 2" xfId="49657" xr:uid="{00000000-0005-0000-0000-0000FCC10000}"/>
    <cellStyle name="Porcentaje 4 9 2 2 2" xfId="49658" xr:uid="{00000000-0005-0000-0000-0000FDC10000}"/>
    <cellStyle name="Porcentaje 4 9 2 3" xfId="49659" xr:uid="{00000000-0005-0000-0000-0000FEC10000}"/>
    <cellStyle name="Porcentaje 4 9 2 4" xfId="49660" xr:uid="{00000000-0005-0000-0000-0000FFC10000}"/>
    <cellStyle name="Porcentaje 4 9 2 5" xfId="49661" xr:uid="{00000000-0005-0000-0000-000000C20000}"/>
    <cellStyle name="Porcentaje 4 9 2 6" xfId="49662" xr:uid="{00000000-0005-0000-0000-000001C20000}"/>
    <cellStyle name="Porcentaje 4 9 3" xfId="49663" xr:uid="{00000000-0005-0000-0000-000002C20000}"/>
    <cellStyle name="Porcentaje 4 9 3 2" xfId="49664" xr:uid="{00000000-0005-0000-0000-000003C20000}"/>
    <cellStyle name="Porcentaje 4 9 3 3" xfId="49665" xr:uid="{00000000-0005-0000-0000-000004C20000}"/>
    <cellStyle name="Porcentaje 4 9 4" xfId="49666" xr:uid="{00000000-0005-0000-0000-000005C20000}"/>
    <cellStyle name="Porcentaje 4 9 4 2" xfId="49667" xr:uid="{00000000-0005-0000-0000-000006C20000}"/>
    <cellStyle name="Porcentaje 4 9 4 3" xfId="49668" xr:uid="{00000000-0005-0000-0000-000007C20000}"/>
    <cellStyle name="Porcentaje 4 9 5" xfId="49669" xr:uid="{00000000-0005-0000-0000-000008C20000}"/>
    <cellStyle name="Porcentaje 4_CUENTAS BANCARIAS" xfId="49670" xr:uid="{00000000-0005-0000-0000-000009C20000}"/>
    <cellStyle name="Porcentaje 40" xfId="49671" xr:uid="{00000000-0005-0000-0000-00000AC20000}"/>
    <cellStyle name="Porcentaje 40 2" xfId="49672" xr:uid="{00000000-0005-0000-0000-00000BC20000}"/>
    <cellStyle name="Porcentaje 40 2 2" xfId="49673" xr:uid="{00000000-0005-0000-0000-00000CC20000}"/>
    <cellStyle name="Porcentaje 40 2 2 2" xfId="49674" xr:uid="{00000000-0005-0000-0000-00000DC20000}"/>
    <cellStyle name="Porcentaje 40 2 3" xfId="49675" xr:uid="{00000000-0005-0000-0000-00000EC20000}"/>
    <cellStyle name="Porcentaje 40 2 4" xfId="49676" xr:uid="{00000000-0005-0000-0000-00000FC20000}"/>
    <cellStyle name="Porcentaje 40 2 5" xfId="49677" xr:uid="{00000000-0005-0000-0000-000010C20000}"/>
    <cellStyle name="Porcentaje 40 2 6" xfId="49678" xr:uid="{00000000-0005-0000-0000-000011C20000}"/>
    <cellStyle name="Porcentaje 40 3" xfId="49679" xr:uid="{00000000-0005-0000-0000-000012C20000}"/>
    <cellStyle name="Porcentaje 40 3 2" xfId="49680" xr:uid="{00000000-0005-0000-0000-000013C20000}"/>
    <cellStyle name="Porcentaje 40 4" xfId="49681" xr:uid="{00000000-0005-0000-0000-000014C20000}"/>
    <cellStyle name="Porcentaje 40 4 2" xfId="49682" xr:uid="{00000000-0005-0000-0000-000015C20000}"/>
    <cellStyle name="Porcentaje 40 5" xfId="49683" xr:uid="{00000000-0005-0000-0000-000016C20000}"/>
    <cellStyle name="Porcentaje 41" xfId="49684" xr:uid="{00000000-0005-0000-0000-000017C20000}"/>
    <cellStyle name="Porcentaje 41 2" xfId="49685" xr:uid="{00000000-0005-0000-0000-000018C20000}"/>
    <cellStyle name="Porcentaje 41 2 2" xfId="49686" xr:uid="{00000000-0005-0000-0000-000019C20000}"/>
    <cellStyle name="Porcentaje 41 2 2 2" xfId="49687" xr:uid="{00000000-0005-0000-0000-00001AC20000}"/>
    <cellStyle name="Porcentaje 41 2 3" xfId="49688" xr:uid="{00000000-0005-0000-0000-00001BC20000}"/>
    <cellStyle name="Porcentaje 41 2 4" xfId="49689" xr:uid="{00000000-0005-0000-0000-00001CC20000}"/>
    <cellStyle name="Porcentaje 41 2 5" xfId="49690" xr:uid="{00000000-0005-0000-0000-00001DC20000}"/>
    <cellStyle name="Porcentaje 41 2 6" xfId="49691" xr:uid="{00000000-0005-0000-0000-00001EC20000}"/>
    <cellStyle name="Porcentaje 41 3" xfId="49692" xr:uid="{00000000-0005-0000-0000-00001FC20000}"/>
    <cellStyle name="Porcentaje 41 3 2" xfId="49693" xr:uid="{00000000-0005-0000-0000-000020C20000}"/>
    <cellStyle name="Porcentaje 41 4" xfId="49694" xr:uid="{00000000-0005-0000-0000-000021C20000}"/>
    <cellStyle name="Porcentaje 41 4 2" xfId="49695" xr:uid="{00000000-0005-0000-0000-000022C20000}"/>
    <cellStyle name="Porcentaje 41 5" xfId="49696" xr:uid="{00000000-0005-0000-0000-000023C20000}"/>
    <cellStyle name="Porcentaje 42" xfId="49697" xr:uid="{00000000-0005-0000-0000-000024C20000}"/>
    <cellStyle name="Porcentaje 42 2" xfId="49698" xr:uid="{00000000-0005-0000-0000-000025C20000}"/>
    <cellStyle name="Porcentaje 42 2 2" xfId="49699" xr:uid="{00000000-0005-0000-0000-000026C20000}"/>
    <cellStyle name="Porcentaje 42 2 2 2" xfId="49700" xr:uid="{00000000-0005-0000-0000-000027C20000}"/>
    <cellStyle name="Porcentaje 42 2 3" xfId="49701" xr:uid="{00000000-0005-0000-0000-000028C20000}"/>
    <cellStyle name="Porcentaje 42 2 4" xfId="49702" xr:uid="{00000000-0005-0000-0000-000029C20000}"/>
    <cellStyle name="Porcentaje 42 2 5" xfId="49703" xr:uid="{00000000-0005-0000-0000-00002AC20000}"/>
    <cellStyle name="Porcentaje 42 2 6" xfId="49704" xr:uid="{00000000-0005-0000-0000-00002BC20000}"/>
    <cellStyle name="Porcentaje 42 3" xfId="49705" xr:uid="{00000000-0005-0000-0000-00002CC20000}"/>
    <cellStyle name="Porcentaje 42 3 2" xfId="49706" xr:uid="{00000000-0005-0000-0000-00002DC20000}"/>
    <cellStyle name="Porcentaje 42 4" xfId="49707" xr:uid="{00000000-0005-0000-0000-00002EC20000}"/>
    <cellStyle name="Porcentaje 42 4 2" xfId="49708" xr:uid="{00000000-0005-0000-0000-00002FC20000}"/>
    <cellStyle name="Porcentaje 42 5" xfId="49709" xr:uid="{00000000-0005-0000-0000-000030C20000}"/>
    <cellStyle name="Porcentaje 43" xfId="49710" xr:uid="{00000000-0005-0000-0000-000031C20000}"/>
    <cellStyle name="Porcentaje 43 2" xfId="49711" xr:uid="{00000000-0005-0000-0000-000032C20000}"/>
    <cellStyle name="Porcentaje 43 2 2" xfId="49712" xr:uid="{00000000-0005-0000-0000-000033C20000}"/>
    <cellStyle name="Porcentaje 43 2 2 2" xfId="49713" xr:uid="{00000000-0005-0000-0000-000034C20000}"/>
    <cellStyle name="Porcentaje 43 2 3" xfId="49714" xr:uid="{00000000-0005-0000-0000-000035C20000}"/>
    <cellStyle name="Porcentaje 43 2 4" xfId="49715" xr:uid="{00000000-0005-0000-0000-000036C20000}"/>
    <cellStyle name="Porcentaje 43 2 5" xfId="49716" xr:uid="{00000000-0005-0000-0000-000037C20000}"/>
    <cellStyle name="Porcentaje 43 2 6" xfId="49717" xr:uid="{00000000-0005-0000-0000-000038C20000}"/>
    <cellStyle name="Porcentaje 43 3" xfId="49718" xr:uid="{00000000-0005-0000-0000-000039C20000}"/>
    <cellStyle name="Porcentaje 43 3 2" xfId="49719" xr:uid="{00000000-0005-0000-0000-00003AC20000}"/>
    <cellStyle name="Porcentaje 43 4" xfId="49720" xr:uid="{00000000-0005-0000-0000-00003BC20000}"/>
    <cellStyle name="Porcentaje 43 4 2" xfId="49721" xr:uid="{00000000-0005-0000-0000-00003CC20000}"/>
    <cellStyle name="Porcentaje 43 5" xfId="49722" xr:uid="{00000000-0005-0000-0000-00003DC20000}"/>
    <cellStyle name="Porcentaje 44" xfId="49723" xr:uid="{00000000-0005-0000-0000-00003EC20000}"/>
    <cellStyle name="Porcentaje 44 2" xfId="49724" xr:uid="{00000000-0005-0000-0000-00003FC20000}"/>
    <cellStyle name="Porcentaje 44 2 2" xfId="49725" xr:uid="{00000000-0005-0000-0000-000040C20000}"/>
    <cellStyle name="Porcentaje 44 2 2 2" xfId="49726" xr:uid="{00000000-0005-0000-0000-000041C20000}"/>
    <cellStyle name="Porcentaje 44 2 3" xfId="49727" xr:uid="{00000000-0005-0000-0000-000042C20000}"/>
    <cellStyle name="Porcentaje 44 2 4" xfId="49728" xr:uid="{00000000-0005-0000-0000-000043C20000}"/>
    <cellStyle name="Porcentaje 44 2 5" xfId="49729" xr:uid="{00000000-0005-0000-0000-000044C20000}"/>
    <cellStyle name="Porcentaje 44 2 6" xfId="49730" xr:uid="{00000000-0005-0000-0000-000045C20000}"/>
    <cellStyle name="Porcentaje 44 3" xfId="49731" xr:uid="{00000000-0005-0000-0000-000046C20000}"/>
    <cellStyle name="Porcentaje 44 3 2" xfId="49732" xr:uid="{00000000-0005-0000-0000-000047C20000}"/>
    <cellStyle name="Porcentaje 44 4" xfId="49733" xr:uid="{00000000-0005-0000-0000-000048C20000}"/>
    <cellStyle name="Porcentaje 44 4 2" xfId="49734" xr:uid="{00000000-0005-0000-0000-000049C20000}"/>
    <cellStyle name="Porcentaje 44 5" xfId="49735" xr:uid="{00000000-0005-0000-0000-00004AC20000}"/>
    <cellStyle name="Porcentaje 45" xfId="49736" xr:uid="{00000000-0005-0000-0000-00004BC20000}"/>
    <cellStyle name="Porcentaje 45 2" xfId="49737" xr:uid="{00000000-0005-0000-0000-00004CC20000}"/>
    <cellStyle name="Porcentaje 45 2 2" xfId="49738" xr:uid="{00000000-0005-0000-0000-00004DC20000}"/>
    <cellStyle name="Porcentaje 45 2 2 2" xfId="49739" xr:uid="{00000000-0005-0000-0000-00004EC20000}"/>
    <cellStyle name="Porcentaje 45 2 3" xfId="49740" xr:uid="{00000000-0005-0000-0000-00004FC20000}"/>
    <cellStyle name="Porcentaje 45 2 4" xfId="49741" xr:uid="{00000000-0005-0000-0000-000050C20000}"/>
    <cellStyle name="Porcentaje 45 2 5" xfId="49742" xr:uid="{00000000-0005-0000-0000-000051C20000}"/>
    <cellStyle name="Porcentaje 45 2 6" xfId="49743" xr:uid="{00000000-0005-0000-0000-000052C20000}"/>
    <cellStyle name="Porcentaje 45 3" xfId="49744" xr:uid="{00000000-0005-0000-0000-000053C20000}"/>
    <cellStyle name="Porcentaje 45 3 2" xfId="49745" xr:uid="{00000000-0005-0000-0000-000054C20000}"/>
    <cellStyle name="Porcentaje 45 4" xfId="49746" xr:uid="{00000000-0005-0000-0000-000055C20000}"/>
    <cellStyle name="Porcentaje 45 4 2" xfId="49747" xr:uid="{00000000-0005-0000-0000-000056C20000}"/>
    <cellStyle name="Porcentaje 45 5" xfId="49748" xr:uid="{00000000-0005-0000-0000-000057C20000}"/>
    <cellStyle name="Porcentaje 46" xfId="49749" xr:uid="{00000000-0005-0000-0000-000058C20000}"/>
    <cellStyle name="Porcentaje 46 2" xfId="49750" xr:uid="{00000000-0005-0000-0000-000059C20000}"/>
    <cellStyle name="Porcentaje 46 2 2" xfId="49751" xr:uid="{00000000-0005-0000-0000-00005AC20000}"/>
    <cellStyle name="Porcentaje 46 2 2 2" xfId="49752" xr:uid="{00000000-0005-0000-0000-00005BC20000}"/>
    <cellStyle name="Porcentaje 46 2 3" xfId="49753" xr:uid="{00000000-0005-0000-0000-00005CC20000}"/>
    <cellStyle name="Porcentaje 46 2 4" xfId="49754" xr:uid="{00000000-0005-0000-0000-00005DC20000}"/>
    <cellStyle name="Porcentaje 46 2 5" xfId="49755" xr:uid="{00000000-0005-0000-0000-00005EC20000}"/>
    <cellStyle name="Porcentaje 46 2 6" xfId="49756" xr:uid="{00000000-0005-0000-0000-00005FC20000}"/>
    <cellStyle name="Porcentaje 46 3" xfId="49757" xr:uid="{00000000-0005-0000-0000-000060C20000}"/>
    <cellStyle name="Porcentaje 46 3 2" xfId="49758" xr:uid="{00000000-0005-0000-0000-000061C20000}"/>
    <cellStyle name="Porcentaje 46 4" xfId="49759" xr:uid="{00000000-0005-0000-0000-000062C20000}"/>
    <cellStyle name="Porcentaje 46 4 2" xfId="49760" xr:uid="{00000000-0005-0000-0000-000063C20000}"/>
    <cellStyle name="Porcentaje 46 5" xfId="49761" xr:uid="{00000000-0005-0000-0000-000064C20000}"/>
    <cellStyle name="Porcentaje 47" xfId="49762" xr:uid="{00000000-0005-0000-0000-000065C20000}"/>
    <cellStyle name="Porcentaje 47 2" xfId="49763" xr:uid="{00000000-0005-0000-0000-000066C20000}"/>
    <cellStyle name="Porcentaje 47 2 2" xfId="49764" xr:uid="{00000000-0005-0000-0000-000067C20000}"/>
    <cellStyle name="Porcentaje 47 2 2 2" xfId="49765" xr:uid="{00000000-0005-0000-0000-000068C20000}"/>
    <cellStyle name="Porcentaje 47 2 3" xfId="49766" xr:uid="{00000000-0005-0000-0000-000069C20000}"/>
    <cellStyle name="Porcentaje 47 2 4" xfId="49767" xr:uid="{00000000-0005-0000-0000-00006AC20000}"/>
    <cellStyle name="Porcentaje 47 2 5" xfId="49768" xr:uid="{00000000-0005-0000-0000-00006BC20000}"/>
    <cellStyle name="Porcentaje 47 2 6" xfId="49769" xr:uid="{00000000-0005-0000-0000-00006CC20000}"/>
    <cellStyle name="Porcentaje 47 3" xfId="49770" xr:uid="{00000000-0005-0000-0000-00006DC20000}"/>
    <cellStyle name="Porcentaje 47 3 2" xfId="49771" xr:uid="{00000000-0005-0000-0000-00006EC20000}"/>
    <cellStyle name="Porcentaje 47 4" xfId="49772" xr:uid="{00000000-0005-0000-0000-00006FC20000}"/>
    <cellStyle name="Porcentaje 47 4 2" xfId="49773" xr:uid="{00000000-0005-0000-0000-000070C20000}"/>
    <cellStyle name="Porcentaje 47 5" xfId="49774" xr:uid="{00000000-0005-0000-0000-000071C20000}"/>
    <cellStyle name="Porcentaje 48" xfId="49775" xr:uid="{00000000-0005-0000-0000-000072C20000}"/>
    <cellStyle name="Porcentaje 48 2" xfId="49776" xr:uid="{00000000-0005-0000-0000-000073C20000}"/>
    <cellStyle name="Porcentaje 48 2 2" xfId="49777" xr:uid="{00000000-0005-0000-0000-000074C20000}"/>
    <cellStyle name="Porcentaje 48 2 2 2" xfId="49778" xr:uid="{00000000-0005-0000-0000-000075C20000}"/>
    <cellStyle name="Porcentaje 48 2 3" xfId="49779" xr:uid="{00000000-0005-0000-0000-000076C20000}"/>
    <cellStyle name="Porcentaje 48 2 4" xfId="49780" xr:uid="{00000000-0005-0000-0000-000077C20000}"/>
    <cellStyle name="Porcentaje 48 2 5" xfId="49781" xr:uid="{00000000-0005-0000-0000-000078C20000}"/>
    <cellStyle name="Porcentaje 48 2 6" xfId="49782" xr:uid="{00000000-0005-0000-0000-000079C20000}"/>
    <cellStyle name="Porcentaje 48 3" xfId="49783" xr:uid="{00000000-0005-0000-0000-00007AC20000}"/>
    <cellStyle name="Porcentaje 48 3 2" xfId="49784" xr:uid="{00000000-0005-0000-0000-00007BC20000}"/>
    <cellStyle name="Porcentaje 48 4" xfId="49785" xr:uid="{00000000-0005-0000-0000-00007CC20000}"/>
    <cellStyle name="Porcentaje 48 4 2" xfId="49786" xr:uid="{00000000-0005-0000-0000-00007DC20000}"/>
    <cellStyle name="Porcentaje 48 5" xfId="49787" xr:uid="{00000000-0005-0000-0000-00007EC20000}"/>
    <cellStyle name="Porcentaje 49" xfId="49788" xr:uid="{00000000-0005-0000-0000-00007FC20000}"/>
    <cellStyle name="Porcentaje 49 2" xfId="49789" xr:uid="{00000000-0005-0000-0000-000080C20000}"/>
    <cellStyle name="Porcentaje 49 2 2" xfId="49790" xr:uid="{00000000-0005-0000-0000-000081C20000}"/>
    <cellStyle name="Porcentaje 49 2 2 2" xfId="49791" xr:uid="{00000000-0005-0000-0000-000082C20000}"/>
    <cellStyle name="Porcentaje 49 2 3" xfId="49792" xr:uid="{00000000-0005-0000-0000-000083C20000}"/>
    <cellStyle name="Porcentaje 49 2 4" xfId="49793" xr:uid="{00000000-0005-0000-0000-000084C20000}"/>
    <cellStyle name="Porcentaje 49 2 5" xfId="49794" xr:uid="{00000000-0005-0000-0000-000085C20000}"/>
    <cellStyle name="Porcentaje 49 2 6" xfId="49795" xr:uid="{00000000-0005-0000-0000-000086C20000}"/>
    <cellStyle name="Porcentaje 49 3" xfId="49796" xr:uid="{00000000-0005-0000-0000-000087C20000}"/>
    <cellStyle name="Porcentaje 49 3 2" xfId="49797" xr:uid="{00000000-0005-0000-0000-000088C20000}"/>
    <cellStyle name="Porcentaje 49 4" xfId="49798" xr:uid="{00000000-0005-0000-0000-000089C20000}"/>
    <cellStyle name="Porcentaje 49 4 2" xfId="49799" xr:uid="{00000000-0005-0000-0000-00008AC20000}"/>
    <cellStyle name="Porcentaje 49 5" xfId="49800" xr:uid="{00000000-0005-0000-0000-00008BC20000}"/>
    <cellStyle name="Porcentaje 5" xfId="49801" xr:uid="{00000000-0005-0000-0000-00008CC20000}"/>
    <cellStyle name="Porcentaje 5 10" xfId="49802" xr:uid="{00000000-0005-0000-0000-00008DC20000}"/>
    <cellStyle name="Porcentaje 5 10 2" xfId="49803" xr:uid="{00000000-0005-0000-0000-00008EC20000}"/>
    <cellStyle name="Porcentaje 5 10 2 2" xfId="49804" xr:uid="{00000000-0005-0000-0000-00008FC20000}"/>
    <cellStyle name="Porcentaje 5 10 2 2 2" xfId="49805" xr:uid="{00000000-0005-0000-0000-000090C20000}"/>
    <cellStyle name="Porcentaje 5 10 2 3" xfId="49806" xr:uid="{00000000-0005-0000-0000-000091C20000}"/>
    <cellStyle name="Porcentaje 5 10 2 4" xfId="49807" xr:uid="{00000000-0005-0000-0000-000092C20000}"/>
    <cellStyle name="Porcentaje 5 10 2 5" xfId="49808" xr:uid="{00000000-0005-0000-0000-000093C20000}"/>
    <cellStyle name="Porcentaje 5 10 2 6" xfId="49809" xr:uid="{00000000-0005-0000-0000-000094C20000}"/>
    <cellStyle name="Porcentaje 5 10 3" xfId="49810" xr:uid="{00000000-0005-0000-0000-000095C20000}"/>
    <cellStyle name="Porcentaje 5 10 3 2" xfId="49811" xr:uid="{00000000-0005-0000-0000-000096C20000}"/>
    <cellStyle name="Porcentaje 5 10 4" xfId="49812" xr:uid="{00000000-0005-0000-0000-000097C20000}"/>
    <cellStyle name="Porcentaje 5 10 4 2" xfId="49813" xr:uid="{00000000-0005-0000-0000-000098C20000}"/>
    <cellStyle name="Porcentaje 5 10 5" xfId="49814" xr:uid="{00000000-0005-0000-0000-000099C20000}"/>
    <cellStyle name="Porcentaje 5 11" xfId="49815" xr:uid="{00000000-0005-0000-0000-00009AC20000}"/>
    <cellStyle name="Porcentaje 5 11 2" xfId="49816" xr:uid="{00000000-0005-0000-0000-00009BC20000}"/>
    <cellStyle name="Porcentaje 5 11 2 2" xfId="49817" xr:uid="{00000000-0005-0000-0000-00009CC20000}"/>
    <cellStyle name="Porcentaje 5 11 2 2 2" xfId="49818" xr:uid="{00000000-0005-0000-0000-00009DC20000}"/>
    <cellStyle name="Porcentaje 5 11 2 3" xfId="49819" xr:uid="{00000000-0005-0000-0000-00009EC20000}"/>
    <cellStyle name="Porcentaje 5 11 2 4" xfId="49820" xr:uid="{00000000-0005-0000-0000-00009FC20000}"/>
    <cellStyle name="Porcentaje 5 11 2 5" xfId="49821" xr:uid="{00000000-0005-0000-0000-0000A0C20000}"/>
    <cellStyle name="Porcentaje 5 11 2 6" xfId="49822" xr:uid="{00000000-0005-0000-0000-0000A1C20000}"/>
    <cellStyle name="Porcentaje 5 11 3" xfId="49823" xr:uid="{00000000-0005-0000-0000-0000A2C20000}"/>
    <cellStyle name="Porcentaje 5 11 3 2" xfId="49824" xr:uid="{00000000-0005-0000-0000-0000A3C20000}"/>
    <cellStyle name="Porcentaje 5 11 4" xfId="49825" xr:uid="{00000000-0005-0000-0000-0000A4C20000}"/>
    <cellStyle name="Porcentaje 5 11 4 2" xfId="49826" xr:uid="{00000000-0005-0000-0000-0000A5C20000}"/>
    <cellStyle name="Porcentaje 5 11 5" xfId="49827" xr:uid="{00000000-0005-0000-0000-0000A6C20000}"/>
    <cellStyle name="Porcentaje 5 12" xfId="49828" xr:uid="{00000000-0005-0000-0000-0000A7C20000}"/>
    <cellStyle name="Porcentaje 5 12 2" xfId="49829" xr:uid="{00000000-0005-0000-0000-0000A8C20000}"/>
    <cellStyle name="Porcentaje 5 12 2 2" xfId="49830" xr:uid="{00000000-0005-0000-0000-0000A9C20000}"/>
    <cellStyle name="Porcentaje 5 12 3" xfId="49831" xr:uid="{00000000-0005-0000-0000-0000AAC20000}"/>
    <cellStyle name="Porcentaje 5 13" xfId="49832" xr:uid="{00000000-0005-0000-0000-0000ABC20000}"/>
    <cellStyle name="Porcentaje 5 13 2" xfId="49833" xr:uid="{00000000-0005-0000-0000-0000ACC20000}"/>
    <cellStyle name="Porcentaje 5 14" xfId="49834" xr:uid="{00000000-0005-0000-0000-0000ADC20000}"/>
    <cellStyle name="Porcentaje 5 15" xfId="49835" xr:uid="{00000000-0005-0000-0000-0000AEC20000}"/>
    <cellStyle name="Porcentaje 5 2" xfId="49836" xr:uid="{00000000-0005-0000-0000-0000AFC20000}"/>
    <cellStyle name="Porcentaje 5 2 2" xfId="49837" xr:uid="{00000000-0005-0000-0000-0000B0C20000}"/>
    <cellStyle name="Porcentaje 5 2 2 2" xfId="49838" xr:uid="{00000000-0005-0000-0000-0000B1C20000}"/>
    <cellStyle name="Porcentaje 5 2 2 2 2" xfId="49839" xr:uid="{00000000-0005-0000-0000-0000B2C20000}"/>
    <cellStyle name="Porcentaje 5 2 2 2 3" xfId="49840" xr:uid="{00000000-0005-0000-0000-0000B3C20000}"/>
    <cellStyle name="Porcentaje 5 2 2 3" xfId="49841" xr:uid="{00000000-0005-0000-0000-0000B4C20000}"/>
    <cellStyle name="Porcentaje 5 2 2 3 2" xfId="49842" xr:uid="{00000000-0005-0000-0000-0000B5C20000}"/>
    <cellStyle name="Porcentaje 5 2 2 4" xfId="49843" xr:uid="{00000000-0005-0000-0000-0000B6C20000}"/>
    <cellStyle name="Porcentaje 5 2 2 5" xfId="49844" xr:uid="{00000000-0005-0000-0000-0000B7C20000}"/>
    <cellStyle name="Porcentaje 5 2 3" xfId="49845" xr:uid="{00000000-0005-0000-0000-0000B8C20000}"/>
    <cellStyle name="Porcentaje 5 2 3 2" xfId="49846" xr:uid="{00000000-0005-0000-0000-0000B9C20000}"/>
    <cellStyle name="Porcentaje 5 2 3 3" xfId="49847" xr:uid="{00000000-0005-0000-0000-0000BAC20000}"/>
    <cellStyle name="Porcentaje 5 2 3 4" xfId="49848" xr:uid="{00000000-0005-0000-0000-0000BBC20000}"/>
    <cellStyle name="Porcentaje 5 2 4" xfId="49849" xr:uid="{00000000-0005-0000-0000-0000BCC20000}"/>
    <cellStyle name="Porcentaje 5 2 5" xfId="49850" xr:uid="{00000000-0005-0000-0000-0000BDC20000}"/>
    <cellStyle name="Porcentaje 5 2 6" xfId="49851" xr:uid="{00000000-0005-0000-0000-0000BEC20000}"/>
    <cellStyle name="Porcentaje 5 2 7" xfId="49852" xr:uid="{00000000-0005-0000-0000-0000BFC20000}"/>
    <cellStyle name="Porcentaje 5 3" xfId="49853" xr:uid="{00000000-0005-0000-0000-0000C0C20000}"/>
    <cellStyle name="Porcentaje 5 3 2" xfId="49854" xr:uid="{00000000-0005-0000-0000-0000C1C20000}"/>
    <cellStyle name="Porcentaje 5 3 2 2" xfId="49855" xr:uid="{00000000-0005-0000-0000-0000C2C20000}"/>
    <cellStyle name="Porcentaje 5 3 2 2 2" xfId="49856" xr:uid="{00000000-0005-0000-0000-0000C3C20000}"/>
    <cellStyle name="Porcentaje 5 3 2 3" xfId="49857" xr:uid="{00000000-0005-0000-0000-0000C4C20000}"/>
    <cellStyle name="Porcentaje 5 3 2 3 2" xfId="49858" xr:uid="{00000000-0005-0000-0000-0000C5C20000}"/>
    <cellStyle name="Porcentaje 5 3 2 4" xfId="49859" xr:uid="{00000000-0005-0000-0000-0000C6C20000}"/>
    <cellStyle name="Porcentaje 5 3 2 5" xfId="49860" xr:uid="{00000000-0005-0000-0000-0000C7C20000}"/>
    <cellStyle name="Porcentaje 5 3 2 6" xfId="49861" xr:uid="{00000000-0005-0000-0000-0000C8C20000}"/>
    <cellStyle name="Porcentaje 5 3 3" xfId="49862" xr:uid="{00000000-0005-0000-0000-0000C9C20000}"/>
    <cellStyle name="Porcentaje 5 3 3 2" xfId="49863" xr:uid="{00000000-0005-0000-0000-0000CAC20000}"/>
    <cellStyle name="Porcentaje 5 3 3 3" xfId="49864" xr:uid="{00000000-0005-0000-0000-0000CBC20000}"/>
    <cellStyle name="Porcentaje 5 3 4" xfId="49865" xr:uid="{00000000-0005-0000-0000-0000CCC20000}"/>
    <cellStyle name="Porcentaje 5 3 4 2" xfId="49866" xr:uid="{00000000-0005-0000-0000-0000CDC20000}"/>
    <cellStyle name="Porcentaje 5 3 5" xfId="49867" xr:uid="{00000000-0005-0000-0000-0000CEC20000}"/>
    <cellStyle name="Porcentaje 5 3 5 2" xfId="49868" xr:uid="{00000000-0005-0000-0000-0000CFC20000}"/>
    <cellStyle name="Porcentaje 5 3 6" xfId="49869" xr:uid="{00000000-0005-0000-0000-0000D0C20000}"/>
    <cellStyle name="Porcentaje 5 3 7" xfId="49870" xr:uid="{00000000-0005-0000-0000-0000D1C20000}"/>
    <cellStyle name="Porcentaje 5 4" xfId="49871" xr:uid="{00000000-0005-0000-0000-0000D2C20000}"/>
    <cellStyle name="Porcentaje 5 4 2" xfId="49872" xr:uid="{00000000-0005-0000-0000-0000D3C20000}"/>
    <cellStyle name="Porcentaje 5 4 2 2" xfId="49873" xr:uid="{00000000-0005-0000-0000-0000D4C20000}"/>
    <cellStyle name="Porcentaje 5 4 2 2 2" xfId="49874" xr:uid="{00000000-0005-0000-0000-0000D5C20000}"/>
    <cellStyle name="Porcentaje 5 4 2 3" xfId="49875" xr:uid="{00000000-0005-0000-0000-0000D6C20000}"/>
    <cellStyle name="Porcentaje 5 4 2 3 2" xfId="49876" xr:uid="{00000000-0005-0000-0000-0000D7C20000}"/>
    <cellStyle name="Porcentaje 5 4 2 4" xfId="49877" xr:uid="{00000000-0005-0000-0000-0000D8C20000}"/>
    <cellStyle name="Porcentaje 5 4 2 5" xfId="49878" xr:uid="{00000000-0005-0000-0000-0000D9C20000}"/>
    <cellStyle name="Porcentaje 5 4 2 6" xfId="49879" xr:uid="{00000000-0005-0000-0000-0000DAC20000}"/>
    <cellStyle name="Porcentaje 5 4 3" xfId="49880" xr:uid="{00000000-0005-0000-0000-0000DBC20000}"/>
    <cellStyle name="Porcentaje 5 4 3 2" xfId="49881" xr:uid="{00000000-0005-0000-0000-0000DCC20000}"/>
    <cellStyle name="Porcentaje 5 4 3 3" xfId="49882" xr:uid="{00000000-0005-0000-0000-0000DDC20000}"/>
    <cellStyle name="Porcentaje 5 4 4" xfId="49883" xr:uid="{00000000-0005-0000-0000-0000DEC20000}"/>
    <cellStyle name="Porcentaje 5 4 4 2" xfId="49884" xr:uid="{00000000-0005-0000-0000-0000DFC20000}"/>
    <cellStyle name="Porcentaje 5 4 5" xfId="49885" xr:uid="{00000000-0005-0000-0000-0000E0C20000}"/>
    <cellStyle name="Porcentaje 5 4 6" xfId="49886" xr:uid="{00000000-0005-0000-0000-0000E1C20000}"/>
    <cellStyle name="Porcentaje 5 5" xfId="49887" xr:uid="{00000000-0005-0000-0000-0000E2C20000}"/>
    <cellStyle name="Porcentaje 5 5 2" xfId="49888" xr:uid="{00000000-0005-0000-0000-0000E3C20000}"/>
    <cellStyle name="Porcentaje 5 5 2 2" xfId="49889" xr:uid="{00000000-0005-0000-0000-0000E4C20000}"/>
    <cellStyle name="Porcentaje 5 5 2 2 2" xfId="49890" xr:uid="{00000000-0005-0000-0000-0000E5C20000}"/>
    <cellStyle name="Porcentaje 5 5 2 3" xfId="49891" xr:uid="{00000000-0005-0000-0000-0000E6C20000}"/>
    <cellStyle name="Porcentaje 5 5 2 3 2" xfId="49892" xr:uid="{00000000-0005-0000-0000-0000E7C20000}"/>
    <cellStyle name="Porcentaje 5 5 2 4" xfId="49893" xr:uid="{00000000-0005-0000-0000-0000E8C20000}"/>
    <cellStyle name="Porcentaje 5 5 2 5" xfId="49894" xr:uid="{00000000-0005-0000-0000-0000E9C20000}"/>
    <cellStyle name="Porcentaje 5 5 2 6" xfId="49895" xr:uid="{00000000-0005-0000-0000-0000EAC20000}"/>
    <cellStyle name="Porcentaje 5 5 3" xfId="49896" xr:uid="{00000000-0005-0000-0000-0000EBC20000}"/>
    <cellStyle name="Porcentaje 5 5 3 2" xfId="49897" xr:uid="{00000000-0005-0000-0000-0000ECC20000}"/>
    <cellStyle name="Porcentaje 5 5 3 3" xfId="49898" xr:uid="{00000000-0005-0000-0000-0000EDC20000}"/>
    <cellStyle name="Porcentaje 5 5 4" xfId="49899" xr:uid="{00000000-0005-0000-0000-0000EEC20000}"/>
    <cellStyle name="Porcentaje 5 5 4 2" xfId="49900" xr:uid="{00000000-0005-0000-0000-0000EFC20000}"/>
    <cellStyle name="Porcentaje 5 5 5" xfId="49901" xr:uid="{00000000-0005-0000-0000-0000F0C20000}"/>
    <cellStyle name="Porcentaje 5 6" xfId="49902" xr:uid="{00000000-0005-0000-0000-0000F1C20000}"/>
    <cellStyle name="Porcentaje 5 6 2" xfId="49903" xr:uid="{00000000-0005-0000-0000-0000F2C20000}"/>
    <cellStyle name="Porcentaje 5 6 2 2" xfId="49904" xr:uid="{00000000-0005-0000-0000-0000F3C20000}"/>
    <cellStyle name="Porcentaje 5 6 2 2 2" xfId="49905" xr:uid="{00000000-0005-0000-0000-0000F4C20000}"/>
    <cellStyle name="Porcentaje 5 6 2 3" xfId="49906" xr:uid="{00000000-0005-0000-0000-0000F5C20000}"/>
    <cellStyle name="Porcentaje 5 6 2 4" xfId="49907" xr:uid="{00000000-0005-0000-0000-0000F6C20000}"/>
    <cellStyle name="Porcentaje 5 6 2 5" xfId="49908" xr:uid="{00000000-0005-0000-0000-0000F7C20000}"/>
    <cellStyle name="Porcentaje 5 6 2 6" xfId="49909" xr:uid="{00000000-0005-0000-0000-0000F8C20000}"/>
    <cellStyle name="Porcentaje 5 6 3" xfId="49910" xr:uid="{00000000-0005-0000-0000-0000F9C20000}"/>
    <cellStyle name="Porcentaje 5 6 3 2" xfId="49911" xr:uid="{00000000-0005-0000-0000-0000FAC20000}"/>
    <cellStyle name="Porcentaje 5 6 4" xfId="49912" xr:uid="{00000000-0005-0000-0000-0000FBC20000}"/>
    <cellStyle name="Porcentaje 5 6 4 2" xfId="49913" xr:uid="{00000000-0005-0000-0000-0000FCC20000}"/>
    <cellStyle name="Porcentaje 5 6 5" xfId="49914" xr:uid="{00000000-0005-0000-0000-0000FDC20000}"/>
    <cellStyle name="Porcentaje 5 7" xfId="49915" xr:uid="{00000000-0005-0000-0000-0000FEC20000}"/>
    <cellStyle name="Porcentaje 5 7 2" xfId="49916" xr:uid="{00000000-0005-0000-0000-0000FFC20000}"/>
    <cellStyle name="Porcentaje 5 7 2 2" xfId="49917" xr:uid="{00000000-0005-0000-0000-000000C30000}"/>
    <cellStyle name="Porcentaje 5 7 2 2 2" xfId="49918" xr:uid="{00000000-0005-0000-0000-000001C30000}"/>
    <cellStyle name="Porcentaje 5 7 2 3" xfId="49919" xr:uid="{00000000-0005-0000-0000-000002C30000}"/>
    <cellStyle name="Porcentaje 5 7 2 4" xfId="49920" xr:uid="{00000000-0005-0000-0000-000003C30000}"/>
    <cellStyle name="Porcentaje 5 7 2 5" xfId="49921" xr:uid="{00000000-0005-0000-0000-000004C30000}"/>
    <cellStyle name="Porcentaje 5 7 2 6" xfId="49922" xr:uid="{00000000-0005-0000-0000-000005C30000}"/>
    <cellStyle name="Porcentaje 5 7 3" xfId="49923" xr:uid="{00000000-0005-0000-0000-000006C30000}"/>
    <cellStyle name="Porcentaje 5 7 3 2" xfId="49924" xr:uid="{00000000-0005-0000-0000-000007C30000}"/>
    <cellStyle name="Porcentaje 5 7 4" xfId="49925" xr:uid="{00000000-0005-0000-0000-000008C30000}"/>
    <cellStyle name="Porcentaje 5 7 4 2" xfId="49926" xr:uid="{00000000-0005-0000-0000-000009C30000}"/>
    <cellStyle name="Porcentaje 5 7 5" xfId="49927" xr:uid="{00000000-0005-0000-0000-00000AC30000}"/>
    <cellStyle name="Porcentaje 5 8" xfId="49928" xr:uid="{00000000-0005-0000-0000-00000BC30000}"/>
    <cellStyle name="Porcentaje 5 8 2" xfId="49929" xr:uid="{00000000-0005-0000-0000-00000CC30000}"/>
    <cellStyle name="Porcentaje 5 8 2 2" xfId="49930" xr:uid="{00000000-0005-0000-0000-00000DC30000}"/>
    <cellStyle name="Porcentaje 5 8 2 2 2" xfId="49931" xr:uid="{00000000-0005-0000-0000-00000EC30000}"/>
    <cellStyle name="Porcentaje 5 8 2 3" xfId="49932" xr:uid="{00000000-0005-0000-0000-00000FC30000}"/>
    <cellStyle name="Porcentaje 5 8 2 4" xfId="49933" xr:uid="{00000000-0005-0000-0000-000010C30000}"/>
    <cellStyle name="Porcentaje 5 8 2 5" xfId="49934" xr:uid="{00000000-0005-0000-0000-000011C30000}"/>
    <cellStyle name="Porcentaje 5 8 2 6" xfId="49935" xr:uid="{00000000-0005-0000-0000-000012C30000}"/>
    <cellStyle name="Porcentaje 5 8 3" xfId="49936" xr:uid="{00000000-0005-0000-0000-000013C30000}"/>
    <cellStyle name="Porcentaje 5 8 3 2" xfId="49937" xr:uid="{00000000-0005-0000-0000-000014C30000}"/>
    <cellStyle name="Porcentaje 5 8 4" xfId="49938" xr:uid="{00000000-0005-0000-0000-000015C30000}"/>
    <cellStyle name="Porcentaje 5 8 4 2" xfId="49939" xr:uid="{00000000-0005-0000-0000-000016C30000}"/>
    <cellStyle name="Porcentaje 5 8 5" xfId="49940" xr:uid="{00000000-0005-0000-0000-000017C30000}"/>
    <cellStyle name="Porcentaje 5 9" xfId="49941" xr:uid="{00000000-0005-0000-0000-000018C30000}"/>
    <cellStyle name="Porcentaje 5 9 2" xfId="49942" xr:uid="{00000000-0005-0000-0000-000019C30000}"/>
    <cellStyle name="Porcentaje 5 9 2 2" xfId="49943" xr:uid="{00000000-0005-0000-0000-00001AC30000}"/>
    <cellStyle name="Porcentaje 5 9 2 2 2" xfId="49944" xr:uid="{00000000-0005-0000-0000-00001BC30000}"/>
    <cellStyle name="Porcentaje 5 9 2 3" xfId="49945" xr:uid="{00000000-0005-0000-0000-00001CC30000}"/>
    <cellStyle name="Porcentaje 5 9 2 4" xfId="49946" xr:uid="{00000000-0005-0000-0000-00001DC30000}"/>
    <cellStyle name="Porcentaje 5 9 2 5" xfId="49947" xr:uid="{00000000-0005-0000-0000-00001EC30000}"/>
    <cellStyle name="Porcentaje 5 9 2 6" xfId="49948" xr:uid="{00000000-0005-0000-0000-00001FC30000}"/>
    <cellStyle name="Porcentaje 5 9 3" xfId="49949" xr:uid="{00000000-0005-0000-0000-000020C30000}"/>
    <cellStyle name="Porcentaje 5 9 3 2" xfId="49950" xr:uid="{00000000-0005-0000-0000-000021C30000}"/>
    <cellStyle name="Porcentaje 5 9 4" xfId="49951" xr:uid="{00000000-0005-0000-0000-000022C30000}"/>
    <cellStyle name="Porcentaje 5 9 4 2" xfId="49952" xr:uid="{00000000-0005-0000-0000-000023C30000}"/>
    <cellStyle name="Porcentaje 5 9 5" xfId="49953" xr:uid="{00000000-0005-0000-0000-000024C30000}"/>
    <cellStyle name="Porcentaje 50" xfId="49954" xr:uid="{00000000-0005-0000-0000-000025C30000}"/>
    <cellStyle name="Porcentaje 50 2" xfId="49955" xr:uid="{00000000-0005-0000-0000-000026C30000}"/>
    <cellStyle name="Porcentaje 50 2 2" xfId="49956" xr:uid="{00000000-0005-0000-0000-000027C30000}"/>
    <cellStyle name="Porcentaje 50 2 2 2" xfId="49957" xr:uid="{00000000-0005-0000-0000-000028C30000}"/>
    <cellStyle name="Porcentaje 50 2 3" xfId="49958" xr:uid="{00000000-0005-0000-0000-000029C30000}"/>
    <cellStyle name="Porcentaje 50 2 4" xfId="49959" xr:uid="{00000000-0005-0000-0000-00002AC30000}"/>
    <cellStyle name="Porcentaje 50 2 5" xfId="49960" xr:uid="{00000000-0005-0000-0000-00002BC30000}"/>
    <cellStyle name="Porcentaje 50 2 6" xfId="49961" xr:uid="{00000000-0005-0000-0000-00002CC30000}"/>
    <cellStyle name="Porcentaje 50 3" xfId="49962" xr:uid="{00000000-0005-0000-0000-00002DC30000}"/>
    <cellStyle name="Porcentaje 50 3 2" xfId="49963" xr:uid="{00000000-0005-0000-0000-00002EC30000}"/>
    <cellStyle name="Porcentaje 50 4" xfId="49964" xr:uid="{00000000-0005-0000-0000-00002FC30000}"/>
    <cellStyle name="Porcentaje 50 4 2" xfId="49965" xr:uid="{00000000-0005-0000-0000-000030C30000}"/>
    <cellStyle name="Porcentaje 50 5" xfId="49966" xr:uid="{00000000-0005-0000-0000-000031C30000}"/>
    <cellStyle name="Porcentaje 51" xfId="49967" xr:uid="{00000000-0005-0000-0000-000032C30000}"/>
    <cellStyle name="Porcentaje 51 2" xfId="49968" xr:uid="{00000000-0005-0000-0000-000033C30000}"/>
    <cellStyle name="Porcentaje 51 2 2" xfId="49969" xr:uid="{00000000-0005-0000-0000-000034C30000}"/>
    <cellStyle name="Porcentaje 51 2 2 2" xfId="49970" xr:uid="{00000000-0005-0000-0000-000035C30000}"/>
    <cellStyle name="Porcentaje 51 2 3" xfId="49971" xr:uid="{00000000-0005-0000-0000-000036C30000}"/>
    <cellStyle name="Porcentaje 51 2 4" xfId="49972" xr:uid="{00000000-0005-0000-0000-000037C30000}"/>
    <cellStyle name="Porcentaje 51 2 5" xfId="49973" xr:uid="{00000000-0005-0000-0000-000038C30000}"/>
    <cellStyle name="Porcentaje 51 2 6" xfId="49974" xr:uid="{00000000-0005-0000-0000-000039C30000}"/>
    <cellStyle name="Porcentaje 51 3" xfId="49975" xr:uid="{00000000-0005-0000-0000-00003AC30000}"/>
    <cellStyle name="Porcentaje 51 3 2" xfId="49976" xr:uid="{00000000-0005-0000-0000-00003BC30000}"/>
    <cellStyle name="Porcentaje 51 4" xfId="49977" xr:uid="{00000000-0005-0000-0000-00003CC30000}"/>
    <cellStyle name="Porcentaje 51 4 2" xfId="49978" xr:uid="{00000000-0005-0000-0000-00003DC30000}"/>
    <cellStyle name="Porcentaje 51 5" xfId="49979" xr:uid="{00000000-0005-0000-0000-00003EC30000}"/>
    <cellStyle name="Porcentaje 52" xfId="49980" xr:uid="{00000000-0005-0000-0000-00003FC30000}"/>
    <cellStyle name="Porcentaje 52 2" xfId="49981" xr:uid="{00000000-0005-0000-0000-000040C30000}"/>
    <cellStyle name="Porcentaje 52 2 2" xfId="49982" xr:uid="{00000000-0005-0000-0000-000041C30000}"/>
    <cellStyle name="Porcentaje 52 2 2 2" xfId="49983" xr:uid="{00000000-0005-0000-0000-000042C30000}"/>
    <cellStyle name="Porcentaje 52 2 3" xfId="49984" xr:uid="{00000000-0005-0000-0000-000043C30000}"/>
    <cellStyle name="Porcentaje 52 2 4" xfId="49985" xr:uid="{00000000-0005-0000-0000-000044C30000}"/>
    <cellStyle name="Porcentaje 52 2 5" xfId="49986" xr:uid="{00000000-0005-0000-0000-000045C30000}"/>
    <cellStyle name="Porcentaje 52 2 6" xfId="49987" xr:uid="{00000000-0005-0000-0000-000046C30000}"/>
    <cellStyle name="Porcentaje 52 3" xfId="49988" xr:uid="{00000000-0005-0000-0000-000047C30000}"/>
    <cellStyle name="Porcentaje 52 3 2" xfId="49989" xr:uid="{00000000-0005-0000-0000-000048C30000}"/>
    <cellStyle name="Porcentaje 52 4" xfId="49990" xr:uid="{00000000-0005-0000-0000-000049C30000}"/>
    <cellStyle name="Porcentaje 52 4 2" xfId="49991" xr:uid="{00000000-0005-0000-0000-00004AC30000}"/>
    <cellStyle name="Porcentaje 52 5" xfId="49992" xr:uid="{00000000-0005-0000-0000-00004BC30000}"/>
    <cellStyle name="Porcentaje 53" xfId="49993" xr:uid="{00000000-0005-0000-0000-00004CC30000}"/>
    <cellStyle name="Porcentaje 53 2" xfId="49994" xr:uid="{00000000-0005-0000-0000-00004DC30000}"/>
    <cellStyle name="Porcentaje 53 2 2" xfId="49995" xr:uid="{00000000-0005-0000-0000-00004EC30000}"/>
    <cellStyle name="Porcentaje 53 2 2 2" xfId="49996" xr:uid="{00000000-0005-0000-0000-00004FC30000}"/>
    <cellStyle name="Porcentaje 53 2 3" xfId="49997" xr:uid="{00000000-0005-0000-0000-000050C30000}"/>
    <cellStyle name="Porcentaje 53 2 4" xfId="49998" xr:uid="{00000000-0005-0000-0000-000051C30000}"/>
    <cellStyle name="Porcentaje 53 2 5" xfId="49999" xr:uid="{00000000-0005-0000-0000-000052C30000}"/>
    <cellStyle name="Porcentaje 53 2 6" xfId="50000" xr:uid="{00000000-0005-0000-0000-000053C30000}"/>
    <cellStyle name="Porcentaje 53 3" xfId="50001" xr:uid="{00000000-0005-0000-0000-000054C30000}"/>
    <cellStyle name="Porcentaje 53 3 2" xfId="50002" xr:uid="{00000000-0005-0000-0000-000055C30000}"/>
    <cellStyle name="Porcentaje 53 4" xfId="50003" xr:uid="{00000000-0005-0000-0000-000056C30000}"/>
    <cellStyle name="Porcentaje 53 4 2" xfId="50004" xr:uid="{00000000-0005-0000-0000-000057C30000}"/>
    <cellStyle name="Porcentaje 53 5" xfId="50005" xr:uid="{00000000-0005-0000-0000-000058C30000}"/>
    <cellStyle name="Porcentaje 54" xfId="50006" xr:uid="{00000000-0005-0000-0000-000059C30000}"/>
    <cellStyle name="Porcentaje 54 2" xfId="50007" xr:uid="{00000000-0005-0000-0000-00005AC30000}"/>
    <cellStyle name="Porcentaje 54 2 2" xfId="50008" xr:uid="{00000000-0005-0000-0000-00005BC30000}"/>
    <cellStyle name="Porcentaje 54 2 2 2" xfId="50009" xr:uid="{00000000-0005-0000-0000-00005CC30000}"/>
    <cellStyle name="Porcentaje 54 2 3" xfId="50010" xr:uid="{00000000-0005-0000-0000-00005DC30000}"/>
    <cellStyle name="Porcentaje 54 2 4" xfId="50011" xr:uid="{00000000-0005-0000-0000-00005EC30000}"/>
    <cellStyle name="Porcentaje 54 2 5" xfId="50012" xr:uid="{00000000-0005-0000-0000-00005FC30000}"/>
    <cellStyle name="Porcentaje 54 2 6" xfId="50013" xr:uid="{00000000-0005-0000-0000-000060C30000}"/>
    <cellStyle name="Porcentaje 54 3" xfId="50014" xr:uid="{00000000-0005-0000-0000-000061C30000}"/>
    <cellStyle name="Porcentaje 54 3 2" xfId="50015" xr:uid="{00000000-0005-0000-0000-000062C30000}"/>
    <cellStyle name="Porcentaje 54 4" xfId="50016" xr:uid="{00000000-0005-0000-0000-000063C30000}"/>
    <cellStyle name="Porcentaje 54 4 2" xfId="50017" xr:uid="{00000000-0005-0000-0000-000064C30000}"/>
    <cellStyle name="Porcentaje 54 5" xfId="50018" xr:uid="{00000000-0005-0000-0000-000065C30000}"/>
    <cellStyle name="Porcentaje 55" xfId="50019" xr:uid="{00000000-0005-0000-0000-000066C30000}"/>
    <cellStyle name="Porcentaje 55 2" xfId="50020" xr:uid="{00000000-0005-0000-0000-000067C30000}"/>
    <cellStyle name="Porcentaje 55 2 2" xfId="50021" xr:uid="{00000000-0005-0000-0000-000068C30000}"/>
    <cellStyle name="Porcentaje 55 2 2 2" xfId="50022" xr:uid="{00000000-0005-0000-0000-000069C30000}"/>
    <cellStyle name="Porcentaje 55 2 3" xfId="50023" xr:uid="{00000000-0005-0000-0000-00006AC30000}"/>
    <cellStyle name="Porcentaje 55 2 4" xfId="50024" xr:uid="{00000000-0005-0000-0000-00006BC30000}"/>
    <cellStyle name="Porcentaje 55 2 5" xfId="50025" xr:uid="{00000000-0005-0000-0000-00006CC30000}"/>
    <cellStyle name="Porcentaje 55 2 6" xfId="50026" xr:uid="{00000000-0005-0000-0000-00006DC30000}"/>
    <cellStyle name="Porcentaje 55 3" xfId="50027" xr:uid="{00000000-0005-0000-0000-00006EC30000}"/>
    <cellStyle name="Porcentaje 55 3 2" xfId="50028" xr:uid="{00000000-0005-0000-0000-00006FC30000}"/>
    <cellStyle name="Porcentaje 55 4" xfId="50029" xr:uid="{00000000-0005-0000-0000-000070C30000}"/>
    <cellStyle name="Porcentaje 55 4 2" xfId="50030" xr:uid="{00000000-0005-0000-0000-000071C30000}"/>
    <cellStyle name="Porcentaje 55 5" xfId="50031" xr:uid="{00000000-0005-0000-0000-000072C30000}"/>
    <cellStyle name="Porcentaje 56" xfId="50032" xr:uid="{00000000-0005-0000-0000-000073C30000}"/>
    <cellStyle name="Porcentaje 56 2" xfId="50033" xr:uid="{00000000-0005-0000-0000-000074C30000}"/>
    <cellStyle name="Porcentaje 56 2 2" xfId="50034" xr:uid="{00000000-0005-0000-0000-000075C30000}"/>
    <cellStyle name="Porcentaje 56 2 2 2" xfId="50035" xr:uid="{00000000-0005-0000-0000-000076C30000}"/>
    <cellStyle name="Porcentaje 56 2 3" xfId="50036" xr:uid="{00000000-0005-0000-0000-000077C30000}"/>
    <cellStyle name="Porcentaje 56 2 4" xfId="50037" xr:uid="{00000000-0005-0000-0000-000078C30000}"/>
    <cellStyle name="Porcentaje 56 2 5" xfId="50038" xr:uid="{00000000-0005-0000-0000-000079C30000}"/>
    <cellStyle name="Porcentaje 56 2 6" xfId="50039" xr:uid="{00000000-0005-0000-0000-00007AC30000}"/>
    <cellStyle name="Porcentaje 56 3" xfId="50040" xr:uid="{00000000-0005-0000-0000-00007BC30000}"/>
    <cellStyle name="Porcentaje 56 3 2" xfId="50041" xr:uid="{00000000-0005-0000-0000-00007CC30000}"/>
    <cellStyle name="Porcentaje 56 4" xfId="50042" xr:uid="{00000000-0005-0000-0000-00007DC30000}"/>
    <cellStyle name="Porcentaje 56 4 2" xfId="50043" xr:uid="{00000000-0005-0000-0000-00007EC30000}"/>
    <cellStyle name="Porcentaje 56 5" xfId="50044" xr:uid="{00000000-0005-0000-0000-00007FC30000}"/>
    <cellStyle name="Porcentaje 57" xfId="50045" xr:uid="{00000000-0005-0000-0000-000080C30000}"/>
    <cellStyle name="Porcentaje 57 2" xfId="50046" xr:uid="{00000000-0005-0000-0000-000081C30000}"/>
    <cellStyle name="Porcentaje 57 2 2" xfId="50047" xr:uid="{00000000-0005-0000-0000-000082C30000}"/>
    <cellStyle name="Porcentaje 57 2 2 2" xfId="50048" xr:uid="{00000000-0005-0000-0000-000083C30000}"/>
    <cellStyle name="Porcentaje 57 2 3" xfId="50049" xr:uid="{00000000-0005-0000-0000-000084C30000}"/>
    <cellStyle name="Porcentaje 57 2 4" xfId="50050" xr:uid="{00000000-0005-0000-0000-000085C30000}"/>
    <cellStyle name="Porcentaje 57 2 5" xfId="50051" xr:uid="{00000000-0005-0000-0000-000086C30000}"/>
    <cellStyle name="Porcentaje 57 2 6" xfId="50052" xr:uid="{00000000-0005-0000-0000-000087C30000}"/>
    <cellStyle name="Porcentaje 57 3" xfId="50053" xr:uid="{00000000-0005-0000-0000-000088C30000}"/>
    <cellStyle name="Porcentaje 57 3 2" xfId="50054" xr:uid="{00000000-0005-0000-0000-000089C30000}"/>
    <cellStyle name="Porcentaje 57 4" xfId="50055" xr:uid="{00000000-0005-0000-0000-00008AC30000}"/>
    <cellStyle name="Porcentaje 57 4 2" xfId="50056" xr:uid="{00000000-0005-0000-0000-00008BC30000}"/>
    <cellStyle name="Porcentaje 57 5" xfId="50057" xr:uid="{00000000-0005-0000-0000-00008CC30000}"/>
    <cellStyle name="Porcentaje 58" xfId="50058" xr:uid="{00000000-0005-0000-0000-00008DC30000}"/>
    <cellStyle name="Porcentaje 58 2" xfId="50059" xr:uid="{00000000-0005-0000-0000-00008EC30000}"/>
    <cellStyle name="Porcentaje 58 2 2" xfId="50060" xr:uid="{00000000-0005-0000-0000-00008FC30000}"/>
    <cellStyle name="Porcentaje 58 2 2 2" xfId="50061" xr:uid="{00000000-0005-0000-0000-000090C30000}"/>
    <cellStyle name="Porcentaje 58 2 3" xfId="50062" xr:uid="{00000000-0005-0000-0000-000091C30000}"/>
    <cellStyle name="Porcentaje 58 2 4" xfId="50063" xr:uid="{00000000-0005-0000-0000-000092C30000}"/>
    <cellStyle name="Porcentaje 58 2 5" xfId="50064" xr:uid="{00000000-0005-0000-0000-000093C30000}"/>
    <cellStyle name="Porcentaje 58 2 6" xfId="50065" xr:uid="{00000000-0005-0000-0000-000094C30000}"/>
    <cellStyle name="Porcentaje 58 3" xfId="50066" xr:uid="{00000000-0005-0000-0000-000095C30000}"/>
    <cellStyle name="Porcentaje 58 3 2" xfId="50067" xr:uid="{00000000-0005-0000-0000-000096C30000}"/>
    <cellStyle name="Porcentaje 58 4" xfId="50068" xr:uid="{00000000-0005-0000-0000-000097C30000}"/>
    <cellStyle name="Porcentaje 58 4 2" xfId="50069" xr:uid="{00000000-0005-0000-0000-000098C30000}"/>
    <cellStyle name="Porcentaje 58 5" xfId="50070" xr:uid="{00000000-0005-0000-0000-000099C30000}"/>
    <cellStyle name="Porcentaje 59" xfId="50071" xr:uid="{00000000-0005-0000-0000-00009AC30000}"/>
    <cellStyle name="Porcentaje 59 2" xfId="50072" xr:uid="{00000000-0005-0000-0000-00009BC30000}"/>
    <cellStyle name="Porcentaje 59 2 2" xfId="50073" xr:uid="{00000000-0005-0000-0000-00009CC30000}"/>
    <cellStyle name="Porcentaje 59 2 2 2" xfId="50074" xr:uid="{00000000-0005-0000-0000-00009DC30000}"/>
    <cellStyle name="Porcentaje 59 2 3" xfId="50075" xr:uid="{00000000-0005-0000-0000-00009EC30000}"/>
    <cellStyle name="Porcentaje 59 2 4" xfId="50076" xr:uid="{00000000-0005-0000-0000-00009FC30000}"/>
    <cellStyle name="Porcentaje 59 2 5" xfId="50077" xr:uid="{00000000-0005-0000-0000-0000A0C30000}"/>
    <cellStyle name="Porcentaje 59 2 6" xfId="50078" xr:uid="{00000000-0005-0000-0000-0000A1C30000}"/>
    <cellStyle name="Porcentaje 59 3" xfId="50079" xr:uid="{00000000-0005-0000-0000-0000A2C30000}"/>
    <cellStyle name="Porcentaje 59 3 2" xfId="50080" xr:uid="{00000000-0005-0000-0000-0000A3C30000}"/>
    <cellStyle name="Porcentaje 59 4" xfId="50081" xr:uid="{00000000-0005-0000-0000-0000A4C30000}"/>
    <cellStyle name="Porcentaje 59 4 2" xfId="50082" xr:uid="{00000000-0005-0000-0000-0000A5C30000}"/>
    <cellStyle name="Porcentaje 59 5" xfId="50083" xr:uid="{00000000-0005-0000-0000-0000A6C30000}"/>
    <cellStyle name="Porcentaje 6" xfId="50084" xr:uid="{00000000-0005-0000-0000-0000A7C30000}"/>
    <cellStyle name="Porcentaje 6 2" xfId="50085" xr:uid="{00000000-0005-0000-0000-0000A8C30000}"/>
    <cellStyle name="Porcentaje 6 2 2" xfId="50086" xr:uid="{00000000-0005-0000-0000-0000A9C30000}"/>
    <cellStyle name="Porcentaje 6 2 2 2" xfId="50087" xr:uid="{00000000-0005-0000-0000-0000AAC30000}"/>
    <cellStyle name="Porcentaje 6 2 2 3" xfId="50088" xr:uid="{00000000-0005-0000-0000-0000ABC30000}"/>
    <cellStyle name="Porcentaje 6 2 2 4" xfId="50089" xr:uid="{00000000-0005-0000-0000-0000ACC30000}"/>
    <cellStyle name="Porcentaje 6 2 3" xfId="50090" xr:uid="{00000000-0005-0000-0000-0000ADC30000}"/>
    <cellStyle name="Porcentaje 6 2 4" xfId="50091" xr:uid="{00000000-0005-0000-0000-0000AEC30000}"/>
    <cellStyle name="Porcentaje 6 3" xfId="50092" xr:uid="{00000000-0005-0000-0000-0000AFC30000}"/>
    <cellStyle name="Porcentaje 6 3 2" xfId="50093" xr:uid="{00000000-0005-0000-0000-0000B0C30000}"/>
    <cellStyle name="Porcentaje 6 3 2 2" xfId="50094" xr:uid="{00000000-0005-0000-0000-0000B1C30000}"/>
    <cellStyle name="Porcentaje 6 3 3" xfId="50095" xr:uid="{00000000-0005-0000-0000-0000B2C30000}"/>
    <cellStyle name="Porcentaje 6 3 4" xfId="50096" xr:uid="{00000000-0005-0000-0000-0000B3C30000}"/>
    <cellStyle name="Porcentaje 6 3 5" xfId="50097" xr:uid="{00000000-0005-0000-0000-0000B4C30000}"/>
    <cellStyle name="Porcentaje 6 4" xfId="50098" xr:uid="{00000000-0005-0000-0000-0000B5C30000}"/>
    <cellStyle name="Porcentaje 6 4 2" xfId="50099" xr:uid="{00000000-0005-0000-0000-0000B6C30000}"/>
    <cellStyle name="Porcentaje 6 4 3" xfId="50100" xr:uid="{00000000-0005-0000-0000-0000B7C30000}"/>
    <cellStyle name="Porcentaje 6 5" xfId="50101" xr:uid="{00000000-0005-0000-0000-0000B8C30000}"/>
    <cellStyle name="Porcentaje 60" xfId="50102" xr:uid="{00000000-0005-0000-0000-0000B9C30000}"/>
    <cellStyle name="Porcentaje 60 2" xfId="50103" xr:uid="{00000000-0005-0000-0000-0000BAC30000}"/>
    <cellStyle name="Porcentaje 60 2 2" xfId="50104" xr:uid="{00000000-0005-0000-0000-0000BBC30000}"/>
    <cellStyle name="Porcentaje 60 2 2 2" xfId="50105" xr:uid="{00000000-0005-0000-0000-0000BCC30000}"/>
    <cellStyle name="Porcentaje 60 2 3" xfId="50106" xr:uid="{00000000-0005-0000-0000-0000BDC30000}"/>
    <cellStyle name="Porcentaje 60 2 4" xfId="50107" xr:uid="{00000000-0005-0000-0000-0000BEC30000}"/>
    <cellStyle name="Porcentaje 60 2 5" xfId="50108" xr:uid="{00000000-0005-0000-0000-0000BFC30000}"/>
    <cellStyle name="Porcentaje 60 2 6" xfId="50109" xr:uid="{00000000-0005-0000-0000-0000C0C30000}"/>
    <cellStyle name="Porcentaje 60 3" xfId="50110" xr:uid="{00000000-0005-0000-0000-0000C1C30000}"/>
    <cellStyle name="Porcentaje 60 3 2" xfId="50111" xr:uid="{00000000-0005-0000-0000-0000C2C30000}"/>
    <cellStyle name="Porcentaje 60 4" xfId="50112" xr:uid="{00000000-0005-0000-0000-0000C3C30000}"/>
    <cellStyle name="Porcentaje 60 4 2" xfId="50113" xr:uid="{00000000-0005-0000-0000-0000C4C30000}"/>
    <cellStyle name="Porcentaje 60 5" xfId="50114" xr:uid="{00000000-0005-0000-0000-0000C5C30000}"/>
    <cellStyle name="Porcentaje 61" xfId="50115" xr:uid="{00000000-0005-0000-0000-0000C6C30000}"/>
    <cellStyle name="Porcentaje 61 2" xfId="50116" xr:uid="{00000000-0005-0000-0000-0000C7C30000}"/>
    <cellStyle name="Porcentaje 61 2 2" xfId="50117" xr:uid="{00000000-0005-0000-0000-0000C8C30000}"/>
    <cellStyle name="Porcentaje 61 2 2 2" xfId="50118" xr:uid="{00000000-0005-0000-0000-0000C9C30000}"/>
    <cellStyle name="Porcentaje 61 2 3" xfId="50119" xr:uid="{00000000-0005-0000-0000-0000CAC30000}"/>
    <cellStyle name="Porcentaje 61 2 4" xfId="50120" xr:uid="{00000000-0005-0000-0000-0000CBC30000}"/>
    <cellStyle name="Porcentaje 61 2 5" xfId="50121" xr:uid="{00000000-0005-0000-0000-0000CCC30000}"/>
    <cellStyle name="Porcentaje 61 2 6" xfId="50122" xr:uid="{00000000-0005-0000-0000-0000CDC30000}"/>
    <cellStyle name="Porcentaje 61 3" xfId="50123" xr:uid="{00000000-0005-0000-0000-0000CEC30000}"/>
    <cellStyle name="Porcentaje 61 3 2" xfId="50124" xr:uid="{00000000-0005-0000-0000-0000CFC30000}"/>
    <cellStyle name="Porcentaje 61 4" xfId="50125" xr:uid="{00000000-0005-0000-0000-0000D0C30000}"/>
    <cellStyle name="Porcentaje 61 4 2" xfId="50126" xr:uid="{00000000-0005-0000-0000-0000D1C30000}"/>
    <cellStyle name="Porcentaje 61 5" xfId="50127" xr:uid="{00000000-0005-0000-0000-0000D2C30000}"/>
    <cellStyle name="Porcentaje 62" xfId="50128" xr:uid="{00000000-0005-0000-0000-0000D3C30000}"/>
    <cellStyle name="Porcentaje 62 2" xfId="50129" xr:uid="{00000000-0005-0000-0000-0000D4C30000}"/>
    <cellStyle name="Porcentaje 62 2 2" xfId="50130" xr:uid="{00000000-0005-0000-0000-0000D5C30000}"/>
    <cellStyle name="Porcentaje 62 2 2 2" xfId="50131" xr:uid="{00000000-0005-0000-0000-0000D6C30000}"/>
    <cellStyle name="Porcentaje 62 2 3" xfId="50132" xr:uid="{00000000-0005-0000-0000-0000D7C30000}"/>
    <cellStyle name="Porcentaje 62 2 4" xfId="50133" xr:uid="{00000000-0005-0000-0000-0000D8C30000}"/>
    <cellStyle name="Porcentaje 62 2 5" xfId="50134" xr:uid="{00000000-0005-0000-0000-0000D9C30000}"/>
    <cellStyle name="Porcentaje 62 2 6" xfId="50135" xr:uid="{00000000-0005-0000-0000-0000DAC30000}"/>
    <cellStyle name="Porcentaje 62 3" xfId="50136" xr:uid="{00000000-0005-0000-0000-0000DBC30000}"/>
    <cellStyle name="Porcentaje 62 3 2" xfId="50137" xr:uid="{00000000-0005-0000-0000-0000DCC30000}"/>
    <cellStyle name="Porcentaje 62 4" xfId="50138" xr:uid="{00000000-0005-0000-0000-0000DDC30000}"/>
    <cellStyle name="Porcentaje 62 4 2" xfId="50139" xr:uid="{00000000-0005-0000-0000-0000DEC30000}"/>
    <cellStyle name="Porcentaje 62 5" xfId="50140" xr:uid="{00000000-0005-0000-0000-0000DFC30000}"/>
    <cellStyle name="Porcentaje 63" xfId="50141" xr:uid="{00000000-0005-0000-0000-0000E0C30000}"/>
    <cellStyle name="Porcentaje 63 2" xfId="50142" xr:uid="{00000000-0005-0000-0000-0000E1C30000}"/>
    <cellStyle name="Porcentaje 63 2 2" xfId="50143" xr:uid="{00000000-0005-0000-0000-0000E2C30000}"/>
    <cellStyle name="Porcentaje 63 2 2 2" xfId="50144" xr:uid="{00000000-0005-0000-0000-0000E3C30000}"/>
    <cellStyle name="Porcentaje 63 2 3" xfId="50145" xr:uid="{00000000-0005-0000-0000-0000E4C30000}"/>
    <cellStyle name="Porcentaje 63 2 4" xfId="50146" xr:uid="{00000000-0005-0000-0000-0000E5C30000}"/>
    <cellStyle name="Porcentaje 63 2 5" xfId="50147" xr:uid="{00000000-0005-0000-0000-0000E6C30000}"/>
    <cellStyle name="Porcentaje 63 2 6" xfId="50148" xr:uid="{00000000-0005-0000-0000-0000E7C30000}"/>
    <cellStyle name="Porcentaje 63 3" xfId="50149" xr:uid="{00000000-0005-0000-0000-0000E8C30000}"/>
    <cellStyle name="Porcentaje 63 3 2" xfId="50150" xr:uid="{00000000-0005-0000-0000-0000E9C30000}"/>
    <cellStyle name="Porcentaje 63 4" xfId="50151" xr:uid="{00000000-0005-0000-0000-0000EAC30000}"/>
    <cellStyle name="Porcentaje 63 4 2" xfId="50152" xr:uid="{00000000-0005-0000-0000-0000EBC30000}"/>
    <cellStyle name="Porcentaje 63 5" xfId="50153" xr:uid="{00000000-0005-0000-0000-0000ECC30000}"/>
    <cellStyle name="Porcentaje 64" xfId="50154" xr:uid="{00000000-0005-0000-0000-0000EDC30000}"/>
    <cellStyle name="Porcentaje 64 2" xfId="50155" xr:uid="{00000000-0005-0000-0000-0000EEC30000}"/>
    <cellStyle name="Porcentaje 64 2 2" xfId="50156" xr:uid="{00000000-0005-0000-0000-0000EFC30000}"/>
    <cellStyle name="Porcentaje 64 2 2 2" xfId="50157" xr:uid="{00000000-0005-0000-0000-0000F0C30000}"/>
    <cellStyle name="Porcentaje 64 2 3" xfId="50158" xr:uid="{00000000-0005-0000-0000-0000F1C30000}"/>
    <cellStyle name="Porcentaje 64 2 4" xfId="50159" xr:uid="{00000000-0005-0000-0000-0000F2C30000}"/>
    <cellStyle name="Porcentaje 64 2 5" xfId="50160" xr:uid="{00000000-0005-0000-0000-0000F3C30000}"/>
    <cellStyle name="Porcentaje 64 2 6" xfId="50161" xr:uid="{00000000-0005-0000-0000-0000F4C30000}"/>
    <cellStyle name="Porcentaje 64 3" xfId="50162" xr:uid="{00000000-0005-0000-0000-0000F5C30000}"/>
    <cellStyle name="Porcentaje 64 3 2" xfId="50163" xr:uid="{00000000-0005-0000-0000-0000F6C30000}"/>
    <cellStyle name="Porcentaje 64 4" xfId="50164" xr:uid="{00000000-0005-0000-0000-0000F7C30000}"/>
    <cellStyle name="Porcentaje 64 4 2" xfId="50165" xr:uid="{00000000-0005-0000-0000-0000F8C30000}"/>
    <cellStyle name="Porcentaje 64 5" xfId="50166" xr:uid="{00000000-0005-0000-0000-0000F9C30000}"/>
    <cellStyle name="Porcentaje 65" xfId="50167" xr:uid="{00000000-0005-0000-0000-0000FAC30000}"/>
    <cellStyle name="Porcentaje 65 2" xfId="50168" xr:uid="{00000000-0005-0000-0000-0000FBC30000}"/>
    <cellStyle name="Porcentaje 65 2 2" xfId="50169" xr:uid="{00000000-0005-0000-0000-0000FCC30000}"/>
    <cellStyle name="Porcentaje 65 2 2 2" xfId="50170" xr:uid="{00000000-0005-0000-0000-0000FDC30000}"/>
    <cellStyle name="Porcentaje 65 2 2 3" xfId="50171" xr:uid="{00000000-0005-0000-0000-0000FEC30000}"/>
    <cellStyle name="Porcentaje 65 2 3" xfId="50172" xr:uid="{00000000-0005-0000-0000-0000FFC30000}"/>
    <cellStyle name="Porcentaje 65 2 3 2" xfId="50173" xr:uid="{00000000-0005-0000-0000-000000C40000}"/>
    <cellStyle name="Porcentaje 65 2 4" xfId="50174" xr:uid="{00000000-0005-0000-0000-000001C40000}"/>
    <cellStyle name="Porcentaje 65 2 5" xfId="50175" xr:uid="{00000000-0005-0000-0000-000002C40000}"/>
    <cellStyle name="Porcentaje 65 3" xfId="50176" xr:uid="{00000000-0005-0000-0000-000003C40000}"/>
    <cellStyle name="Porcentaje 65 3 2" xfId="50177" xr:uid="{00000000-0005-0000-0000-000004C40000}"/>
    <cellStyle name="Porcentaje 65 3 3" xfId="50178" xr:uid="{00000000-0005-0000-0000-000005C40000}"/>
    <cellStyle name="Porcentaje 65 4" xfId="50179" xr:uid="{00000000-0005-0000-0000-000006C40000}"/>
    <cellStyle name="Porcentaje 65 4 2" xfId="50180" xr:uid="{00000000-0005-0000-0000-000007C40000}"/>
    <cellStyle name="Porcentaje 65 5" xfId="50181" xr:uid="{00000000-0005-0000-0000-000008C40000}"/>
    <cellStyle name="Porcentaje 65 6" xfId="50182" xr:uid="{00000000-0005-0000-0000-000009C40000}"/>
    <cellStyle name="Porcentaje 66" xfId="50183" xr:uid="{00000000-0005-0000-0000-00000AC40000}"/>
    <cellStyle name="Porcentaje 66 2" xfId="50184" xr:uid="{00000000-0005-0000-0000-00000BC40000}"/>
    <cellStyle name="Porcentaje 66 2 2" xfId="50185" xr:uid="{00000000-0005-0000-0000-00000CC40000}"/>
    <cellStyle name="Porcentaje 66 2 2 2" xfId="50186" xr:uid="{00000000-0005-0000-0000-00000DC40000}"/>
    <cellStyle name="Porcentaje 66 2 3" xfId="50187" xr:uid="{00000000-0005-0000-0000-00000EC40000}"/>
    <cellStyle name="Porcentaje 66 2 4" xfId="50188" xr:uid="{00000000-0005-0000-0000-00000FC40000}"/>
    <cellStyle name="Porcentaje 66 2 5" xfId="50189" xr:uid="{00000000-0005-0000-0000-000010C40000}"/>
    <cellStyle name="Porcentaje 66 2 6" xfId="50190" xr:uid="{00000000-0005-0000-0000-000011C40000}"/>
    <cellStyle name="Porcentaje 66 3" xfId="50191" xr:uid="{00000000-0005-0000-0000-000012C40000}"/>
    <cellStyle name="Porcentaje 66 3 2" xfId="50192" xr:uid="{00000000-0005-0000-0000-000013C40000}"/>
    <cellStyle name="Porcentaje 66 4" xfId="50193" xr:uid="{00000000-0005-0000-0000-000014C40000}"/>
    <cellStyle name="Porcentaje 66 5" xfId="50194" xr:uid="{00000000-0005-0000-0000-000015C40000}"/>
    <cellStyle name="Porcentaje 67" xfId="50195" xr:uid="{00000000-0005-0000-0000-000016C40000}"/>
    <cellStyle name="Porcentaje 67 2" xfId="50196" xr:uid="{00000000-0005-0000-0000-000017C40000}"/>
    <cellStyle name="Porcentaje 68" xfId="50197" xr:uid="{00000000-0005-0000-0000-000018C40000}"/>
    <cellStyle name="Porcentaje 68 2" xfId="50198" xr:uid="{00000000-0005-0000-0000-000019C40000}"/>
    <cellStyle name="Porcentaje 69" xfId="50199" xr:uid="{00000000-0005-0000-0000-00001AC40000}"/>
    <cellStyle name="Porcentaje 69 2" xfId="50200" xr:uid="{00000000-0005-0000-0000-00001BC40000}"/>
    <cellStyle name="Porcentaje 7" xfId="50201" xr:uid="{00000000-0005-0000-0000-00001CC40000}"/>
    <cellStyle name="Porcentaje 7 2" xfId="50202" xr:uid="{00000000-0005-0000-0000-00001DC40000}"/>
    <cellStyle name="Porcentaje 7 2 2" xfId="50203" xr:uid="{00000000-0005-0000-0000-00001EC40000}"/>
    <cellStyle name="Porcentaje 7 2 2 2" xfId="50204" xr:uid="{00000000-0005-0000-0000-00001FC40000}"/>
    <cellStyle name="Porcentaje 7 2 2 3" xfId="50205" xr:uid="{00000000-0005-0000-0000-000020C40000}"/>
    <cellStyle name="Porcentaje 7 2 2 4" xfId="50206" xr:uid="{00000000-0005-0000-0000-000021C40000}"/>
    <cellStyle name="Porcentaje 7 2 3" xfId="50207" xr:uid="{00000000-0005-0000-0000-000022C40000}"/>
    <cellStyle name="Porcentaje 7 2 4" xfId="50208" xr:uid="{00000000-0005-0000-0000-000023C40000}"/>
    <cellStyle name="Porcentaje 7 3" xfId="50209" xr:uid="{00000000-0005-0000-0000-000024C40000}"/>
    <cellStyle name="Porcentaje 7 3 2" xfId="50210" xr:uid="{00000000-0005-0000-0000-000025C40000}"/>
    <cellStyle name="Porcentaje 7 3 2 2" xfId="50211" xr:uid="{00000000-0005-0000-0000-000026C40000}"/>
    <cellStyle name="Porcentaje 7 3 3" xfId="50212" xr:uid="{00000000-0005-0000-0000-000027C40000}"/>
    <cellStyle name="Porcentaje 7 3 4" xfId="50213" xr:uid="{00000000-0005-0000-0000-000028C40000}"/>
    <cellStyle name="Porcentaje 7 3 5" xfId="50214" xr:uid="{00000000-0005-0000-0000-000029C40000}"/>
    <cellStyle name="Porcentaje 7 4" xfId="50215" xr:uid="{00000000-0005-0000-0000-00002AC40000}"/>
    <cellStyle name="Porcentaje 7 4 2" xfId="50216" xr:uid="{00000000-0005-0000-0000-00002BC40000}"/>
    <cellStyle name="Porcentaje 7 4 3" xfId="50217" xr:uid="{00000000-0005-0000-0000-00002CC40000}"/>
    <cellStyle name="Porcentaje 7 5" xfId="50218" xr:uid="{00000000-0005-0000-0000-00002DC40000}"/>
    <cellStyle name="Porcentaje 70" xfId="50219" xr:uid="{00000000-0005-0000-0000-00002EC40000}"/>
    <cellStyle name="Porcentaje 70 2" xfId="50220" xr:uid="{00000000-0005-0000-0000-00002FC40000}"/>
    <cellStyle name="Porcentaje 71" xfId="50221" xr:uid="{00000000-0005-0000-0000-000030C40000}"/>
    <cellStyle name="Porcentaje 72" xfId="50222" xr:uid="{00000000-0005-0000-0000-000031C40000}"/>
    <cellStyle name="Porcentaje 8" xfId="50223" xr:uid="{00000000-0005-0000-0000-000032C40000}"/>
    <cellStyle name="Porcentaje 8 2" xfId="50224" xr:uid="{00000000-0005-0000-0000-000033C40000}"/>
    <cellStyle name="Porcentaje 8 2 2" xfId="50225" xr:uid="{00000000-0005-0000-0000-000034C40000}"/>
    <cellStyle name="Porcentaje 8 2 2 2" xfId="50226" xr:uid="{00000000-0005-0000-0000-000035C40000}"/>
    <cellStyle name="Porcentaje 8 2 2 3" xfId="50227" xr:uid="{00000000-0005-0000-0000-000036C40000}"/>
    <cellStyle name="Porcentaje 8 2 2 4" xfId="50228" xr:uid="{00000000-0005-0000-0000-000037C40000}"/>
    <cellStyle name="Porcentaje 8 2 3" xfId="50229" xr:uid="{00000000-0005-0000-0000-000038C40000}"/>
    <cellStyle name="Porcentaje 8 3" xfId="50230" xr:uid="{00000000-0005-0000-0000-000039C40000}"/>
    <cellStyle name="Porcentaje 8 3 2" xfId="50231" xr:uid="{00000000-0005-0000-0000-00003AC40000}"/>
    <cellStyle name="Porcentaje 8 3 2 2" xfId="50232" xr:uid="{00000000-0005-0000-0000-00003BC40000}"/>
    <cellStyle name="Porcentaje 8 3 2 3" xfId="50233" xr:uid="{00000000-0005-0000-0000-00003CC40000}"/>
    <cellStyle name="Porcentaje 8 3 2 4" xfId="50234" xr:uid="{00000000-0005-0000-0000-00003DC40000}"/>
    <cellStyle name="Porcentaje 8 3 3" xfId="50235" xr:uid="{00000000-0005-0000-0000-00003EC40000}"/>
    <cellStyle name="Porcentaje 8 3 4" xfId="50236" xr:uid="{00000000-0005-0000-0000-00003FC40000}"/>
    <cellStyle name="Porcentaje 8 4" xfId="50237" xr:uid="{00000000-0005-0000-0000-000040C40000}"/>
    <cellStyle name="Porcentaje 8 4 2" xfId="50238" xr:uid="{00000000-0005-0000-0000-000041C40000}"/>
    <cellStyle name="Porcentaje 8 4 3" xfId="50239" xr:uid="{00000000-0005-0000-0000-000042C40000}"/>
    <cellStyle name="Porcentaje 8 4 3 2" xfId="50240" xr:uid="{00000000-0005-0000-0000-000043C40000}"/>
    <cellStyle name="Porcentaje 8 4 3 2 2" xfId="50241" xr:uid="{00000000-0005-0000-0000-000044C40000}"/>
    <cellStyle name="Porcentaje 8 4 3 2 3" xfId="50242" xr:uid="{00000000-0005-0000-0000-000045C40000}"/>
    <cellStyle name="Porcentaje 8 4 4" xfId="50243" xr:uid="{00000000-0005-0000-0000-000046C40000}"/>
    <cellStyle name="Porcentaje 8 4 4 2" xfId="50244" xr:uid="{00000000-0005-0000-0000-000047C40000}"/>
    <cellStyle name="Porcentaje 8 5" xfId="50245" xr:uid="{00000000-0005-0000-0000-000048C40000}"/>
    <cellStyle name="Porcentaje 8 5 2" xfId="50246" xr:uid="{00000000-0005-0000-0000-000049C40000}"/>
    <cellStyle name="Porcentaje 8 6" xfId="50247" xr:uid="{00000000-0005-0000-0000-00004AC40000}"/>
    <cellStyle name="Porcentaje 8 6 2" xfId="50248" xr:uid="{00000000-0005-0000-0000-00004BC40000}"/>
    <cellStyle name="Porcentaje 8 7" xfId="50249" xr:uid="{00000000-0005-0000-0000-00004CC40000}"/>
    <cellStyle name="Porcentaje 8 7 2" xfId="50250" xr:uid="{00000000-0005-0000-0000-00004DC40000}"/>
    <cellStyle name="Porcentaje 8 7 3" xfId="50251" xr:uid="{00000000-0005-0000-0000-00004EC40000}"/>
    <cellStyle name="Porcentaje 8 8" xfId="50252" xr:uid="{00000000-0005-0000-0000-00004FC40000}"/>
    <cellStyle name="Porcentaje 8 8 2" xfId="50253" xr:uid="{00000000-0005-0000-0000-000050C40000}"/>
    <cellStyle name="Porcentaje 9" xfId="50254" xr:uid="{00000000-0005-0000-0000-000051C40000}"/>
    <cellStyle name="Porcentaje 9 2" xfId="50255" xr:uid="{00000000-0005-0000-0000-000052C40000}"/>
    <cellStyle name="Porcentaje 9 2 2" xfId="50256" xr:uid="{00000000-0005-0000-0000-000053C40000}"/>
    <cellStyle name="Porcentaje 9 2 2 2" xfId="50257" xr:uid="{00000000-0005-0000-0000-000054C40000}"/>
    <cellStyle name="Porcentaje 9 2 2 3" xfId="50258" xr:uid="{00000000-0005-0000-0000-000055C40000}"/>
    <cellStyle name="Porcentaje 9 2 2 4" xfId="50259" xr:uid="{00000000-0005-0000-0000-000056C40000}"/>
    <cellStyle name="Porcentaje 9 2 3" xfId="50260" xr:uid="{00000000-0005-0000-0000-000057C40000}"/>
    <cellStyle name="Porcentaje 9 3" xfId="50261" xr:uid="{00000000-0005-0000-0000-000058C40000}"/>
    <cellStyle name="Porcentaje 9 3 2" xfId="50262" xr:uid="{00000000-0005-0000-0000-000059C40000}"/>
    <cellStyle name="Porcentaje 9 3 2 2" xfId="50263" xr:uid="{00000000-0005-0000-0000-00005AC40000}"/>
    <cellStyle name="Porcentaje 9 3 2 3" xfId="50264" xr:uid="{00000000-0005-0000-0000-00005BC40000}"/>
    <cellStyle name="Porcentaje 9 3 2 4" xfId="50265" xr:uid="{00000000-0005-0000-0000-00005CC40000}"/>
    <cellStyle name="Porcentaje 9 3 3" xfId="50266" xr:uid="{00000000-0005-0000-0000-00005DC40000}"/>
    <cellStyle name="Porcentaje 9 3 4" xfId="50267" xr:uid="{00000000-0005-0000-0000-00005EC40000}"/>
    <cellStyle name="Porcentaje 9 4" xfId="50268" xr:uid="{00000000-0005-0000-0000-00005FC40000}"/>
    <cellStyle name="Porcentaje 9 4 2" xfId="50269" xr:uid="{00000000-0005-0000-0000-000060C40000}"/>
    <cellStyle name="Porcentaje 9 4 3" xfId="50270" xr:uid="{00000000-0005-0000-0000-000061C40000}"/>
    <cellStyle name="Porcentaje 9 4 3 2" xfId="50271" xr:uid="{00000000-0005-0000-0000-000062C40000}"/>
    <cellStyle name="Porcentaje 9 4 3 2 2" xfId="50272" xr:uid="{00000000-0005-0000-0000-000063C40000}"/>
    <cellStyle name="Porcentaje 9 4 3 2 3" xfId="50273" xr:uid="{00000000-0005-0000-0000-000064C40000}"/>
    <cellStyle name="Porcentaje 9 4 4" xfId="50274" xr:uid="{00000000-0005-0000-0000-000065C40000}"/>
    <cellStyle name="Porcentaje 9 4 4 2" xfId="50275" xr:uid="{00000000-0005-0000-0000-000066C40000}"/>
    <cellStyle name="Porcentaje 9 5" xfId="50276" xr:uid="{00000000-0005-0000-0000-000067C40000}"/>
    <cellStyle name="Porcentaje 9 5 2" xfId="50277" xr:uid="{00000000-0005-0000-0000-000068C40000}"/>
    <cellStyle name="Porcentaje 9 6" xfId="50278" xr:uid="{00000000-0005-0000-0000-000069C40000}"/>
    <cellStyle name="Porcentaje 9 6 2" xfId="50279" xr:uid="{00000000-0005-0000-0000-00006AC40000}"/>
    <cellStyle name="Porcentaje 9 7" xfId="50280" xr:uid="{00000000-0005-0000-0000-00006BC40000}"/>
    <cellStyle name="Porcentaje 9 7 2" xfId="50281" xr:uid="{00000000-0005-0000-0000-00006CC40000}"/>
    <cellStyle name="Porcentaje 9 7 3" xfId="50282" xr:uid="{00000000-0005-0000-0000-00006DC40000}"/>
    <cellStyle name="Porcentaje 9 8" xfId="50283" xr:uid="{00000000-0005-0000-0000-00006EC40000}"/>
    <cellStyle name="Porcentaje 9 8 2" xfId="50284" xr:uid="{00000000-0005-0000-0000-00006FC40000}"/>
    <cellStyle name="Porcentual 10" xfId="50285" xr:uid="{00000000-0005-0000-0000-000070C40000}"/>
    <cellStyle name="Porcentual 10 2" xfId="50286" xr:uid="{00000000-0005-0000-0000-000071C40000}"/>
    <cellStyle name="Porcentual 10 2 2" xfId="50287" xr:uid="{00000000-0005-0000-0000-000072C40000}"/>
    <cellStyle name="Porcentual 10 2 2 2" xfId="50288" xr:uid="{00000000-0005-0000-0000-000073C40000}"/>
    <cellStyle name="Porcentual 10 3" xfId="50289" xr:uid="{00000000-0005-0000-0000-000074C40000}"/>
    <cellStyle name="Porcentual 10 3 2" xfId="50290" xr:uid="{00000000-0005-0000-0000-000075C40000}"/>
    <cellStyle name="Porcentual 10 3 3" xfId="50291" xr:uid="{00000000-0005-0000-0000-000076C40000}"/>
    <cellStyle name="Porcentual 10 4" xfId="50292" xr:uid="{00000000-0005-0000-0000-000077C40000}"/>
    <cellStyle name="Porcentual 10 4 2" xfId="50293" xr:uid="{00000000-0005-0000-0000-000078C40000}"/>
    <cellStyle name="Porcentual 10 5" xfId="50294" xr:uid="{00000000-0005-0000-0000-000079C40000}"/>
    <cellStyle name="Porcentual 10 5 2" xfId="50295" xr:uid="{00000000-0005-0000-0000-00007AC40000}"/>
    <cellStyle name="Porcentual 10 6" xfId="50296" xr:uid="{00000000-0005-0000-0000-00007BC40000}"/>
    <cellStyle name="Porcentual 10 6 2" xfId="50297" xr:uid="{00000000-0005-0000-0000-00007CC40000}"/>
    <cellStyle name="Porcentual 10 7" xfId="50298" xr:uid="{00000000-0005-0000-0000-00007DC40000}"/>
    <cellStyle name="Porcentual 11" xfId="50299" xr:uid="{00000000-0005-0000-0000-00007EC40000}"/>
    <cellStyle name="Porcentual 11 2" xfId="50300" xr:uid="{00000000-0005-0000-0000-00007FC40000}"/>
    <cellStyle name="Porcentual 11 2 2" xfId="50301" xr:uid="{00000000-0005-0000-0000-000080C40000}"/>
    <cellStyle name="Porcentual 11 3" xfId="50302" xr:uid="{00000000-0005-0000-0000-000081C40000}"/>
    <cellStyle name="Porcentual 11 3 2" xfId="50303" xr:uid="{00000000-0005-0000-0000-000082C40000}"/>
    <cellStyle name="Porcentual 11 3 3" xfId="50304" xr:uid="{00000000-0005-0000-0000-000083C40000}"/>
    <cellStyle name="Porcentual 11 4" xfId="50305" xr:uid="{00000000-0005-0000-0000-000084C40000}"/>
    <cellStyle name="Porcentual 11 4 2" xfId="50306" xr:uid="{00000000-0005-0000-0000-000085C40000}"/>
    <cellStyle name="Porcentual 11 5" xfId="50307" xr:uid="{00000000-0005-0000-0000-000086C40000}"/>
    <cellStyle name="Porcentual 11 5 2" xfId="50308" xr:uid="{00000000-0005-0000-0000-000087C40000}"/>
    <cellStyle name="Porcentual 11 6" xfId="50309" xr:uid="{00000000-0005-0000-0000-000088C40000}"/>
    <cellStyle name="Porcentual 11 6 2" xfId="50310" xr:uid="{00000000-0005-0000-0000-000089C40000}"/>
    <cellStyle name="Porcentual 11 7" xfId="50311" xr:uid="{00000000-0005-0000-0000-00008AC40000}"/>
    <cellStyle name="Porcentual 12" xfId="50312" xr:uid="{00000000-0005-0000-0000-00008BC40000}"/>
    <cellStyle name="Porcentual 12 10" xfId="50313" xr:uid="{00000000-0005-0000-0000-00008CC40000}"/>
    <cellStyle name="Porcentual 12 11" xfId="50314" xr:uid="{00000000-0005-0000-0000-00008DC40000}"/>
    <cellStyle name="Porcentual 12 2" xfId="50315" xr:uid="{00000000-0005-0000-0000-00008EC40000}"/>
    <cellStyle name="Porcentual 12 2 2" xfId="50316" xr:uid="{00000000-0005-0000-0000-00008FC40000}"/>
    <cellStyle name="Porcentual 12 2 2 2" xfId="50317" xr:uid="{00000000-0005-0000-0000-000090C40000}"/>
    <cellStyle name="Porcentual 12 2 2 2 2" xfId="50318" xr:uid="{00000000-0005-0000-0000-000091C40000}"/>
    <cellStyle name="Porcentual 12 2 2 3" xfId="50319" xr:uid="{00000000-0005-0000-0000-000092C40000}"/>
    <cellStyle name="Porcentual 12 2 2 3 2" xfId="50320" xr:uid="{00000000-0005-0000-0000-000093C40000}"/>
    <cellStyle name="Porcentual 12 2 2 4" xfId="50321" xr:uid="{00000000-0005-0000-0000-000094C40000}"/>
    <cellStyle name="Porcentual 12 2 2 5" xfId="50322" xr:uid="{00000000-0005-0000-0000-000095C40000}"/>
    <cellStyle name="Porcentual 12 2 2 6" xfId="50323" xr:uid="{00000000-0005-0000-0000-000096C40000}"/>
    <cellStyle name="Porcentual 12 2 3" xfId="50324" xr:uid="{00000000-0005-0000-0000-000097C40000}"/>
    <cellStyle name="Porcentual 12 2 3 2" xfId="50325" xr:uid="{00000000-0005-0000-0000-000098C40000}"/>
    <cellStyle name="Porcentual 12 2 3 2 2" xfId="50326" xr:uid="{00000000-0005-0000-0000-000099C40000}"/>
    <cellStyle name="Porcentual 12 2 3 3" xfId="50327" xr:uid="{00000000-0005-0000-0000-00009AC40000}"/>
    <cellStyle name="Porcentual 12 2 3 3 2" xfId="50328" xr:uid="{00000000-0005-0000-0000-00009BC40000}"/>
    <cellStyle name="Porcentual 12 2 3 4" xfId="50329" xr:uid="{00000000-0005-0000-0000-00009CC40000}"/>
    <cellStyle name="Porcentual 12 2 3 5" xfId="50330" xr:uid="{00000000-0005-0000-0000-00009DC40000}"/>
    <cellStyle name="Porcentual 12 2 3 6" xfId="50331" xr:uid="{00000000-0005-0000-0000-00009EC40000}"/>
    <cellStyle name="Porcentual 12 2 3 7" xfId="50332" xr:uid="{00000000-0005-0000-0000-00009FC40000}"/>
    <cellStyle name="Porcentual 12 2 4" xfId="50333" xr:uid="{00000000-0005-0000-0000-0000A0C40000}"/>
    <cellStyle name="Porcentual 12 2 4 2" xfId="50334" xr:uid="{00000000-0005-0000-0000-0000A1C40000}"/>
    <cellStyle name="Porcentual 12 2 5" xfId="50335" xr:uid="{00000000-0005-0000-0000-0000A2C40000}"/>
    <cellStyle name="Porcentual 12 2 5 2" xfId="50336" xr:uid="{00000000-0005-0000-0000-0000A3C40000}"/>
    <cellStyle name="Porcentual 12 2 6" xfId="50337" xr:uid="{00000000-0005-0000-0000-0000A4C40000}"/>
    <cellStyle name="Porcentual 12 2 7" xfId="50338" xr:uid="{00000000-0005-0000-0000-0000A5C40000}"/>
    <cellStyle name="Porcentual 12 2 8" xfId="50339" xr:uid="{00000000-0005-0000-0000-0000A6C40000}"/>
    <cellStyle name="Porcentual 12 2 9" xfId="50340" xr:uid="{00000000-0005-0000-0000-0000A7C40000}"/>
    <cellStyle name="Porcentual 12 3" xfId="50341" xr:uid="{00000000-0005-0000-0000-0000A8C40000}"/>
    <cellStyle name="Porcentual 12 3 2" xfId="50342" xr:uid="{00000000-0005-0000-0000-0000A9C40000}"/>
    <cellStyle name="Porcentual 12 3 2 2" xfId="50343" xr:uid="{00000000-0005-0000-0000-0000AAC40000}"/>
    <cellStyle name="Porcentual 12 3 2 2 2" xfId="50344" xr:uid="{00000000-0005-0000-0000-0000ABC40000}"/>
    <cellStyle name="Porcentual 12 3 2 3" xfId="50345" xr:uid="{00000000-0005-0000-0000-0000ACC40000}"/>
    <cellStyle name="Porcentual 12 3 2 3 2" xfId="50346" xr:uid="{00000000-0005-0000-0000-0000ADC40000}"/>
    <cellStyle name="Porcentual 12 3 2 4" xfId="50347" xr:uid="{00000000-0005-0000-0000-0000AEC40000}"/>
    <cellStyle name="Porcentual 12 3 2 5" xfId="50348" xr:uid="{00000000-0005-0000-0000-0000AFC40000}"/>
    <cellStyle name="Porcentual 12 3 2 6" xfId="50349" xr:uid="{00000000-0005-0000-0000-0000B0C40000}"/>
    <cellStyle name="Porcentual 12 3 3" xfId="50350" xr:uid="{00000000-0005-0000-0000-0000B1C40000}"/>
    <cellStyle name="Porcentual 12 3 3 2" xfId="50351" xr:uid="{00000000-0005-0000-0000-0000B2C40000}"/>
    <cellStyle name="Porcentual 12 3 3 2 2" xfId="50352" xr:uid="{00000000-0005-0000-0000-0000B3C40000}"/>
    <cellStyle name="Porcentual 12 3 3 3" xfId="50353" xr:uid="{00000000-0005-0000-0000-0000B4C40000}"/>
    <cellStyle name="Porcentual 12 3 3 3 2" xfId="50354" xr:uid="{00000000-0005-0000-0000-0000B5C40000}"/>
    <cellStyle name="Porcentual 12 3 3 4" xfId="50355" xr:uid="{00000000-0005-0000-0000-0000B6C40000}"/>
    <cellStyle name="Porcentual 12 3 3 5" xfId="50356" xr:uid="{00000000-0005-0000-0000-0000B7C40000}"/>
    <cellStyle name="Porcentual 12 3 3 6" xfId="50357" xr:uid="{00000000-0005-0000-0000-0000B8C40000}"/>
    <cellStyle name="Porcentual 12 3 3 7" xfId="50358" xr:uid="{00000000-0005-0000-0000-0000B9C40000}"/>
    <cellStyle name="Porcentual 12 3 4" xfId="50359" xr:uid="{00000000-0005-0000-0000-0000BAC40000}"/>
    <cellStyle name="Porcentual 12 3 4 2" xfId="50360" xr:uid="{00000000-0005-0000-0000-0000BBC40000}"/>
    <cellStyle name="Porcentual 12 3 5" xfId="50361" xr:uid="{00000000-0005-0000-0000-0000BCC40000}"/>
    <cellStyle name="Porcentual 12 3 5 2" xfId="50362" xr:uid="{00000000-0005-0000-0000-0000BDC40000}"/>
    <cellStyle name="Porcentual 12 3 6" xfId="50363" xr:uid="{00000000-0005-0000-0000-0000BEC40000}"/>
    <cellStyle name="Porcentual 12 3 7" xfId="50364" xr:uid="{00000000-0005-0000-0000-0000BFC40000}"/>
    <cellStyle name="Porcentual 12 3 8" xfId="50365" xr:uid="{00000000-0005-0000-0000-0000C0C40000}"/>
    <cellStyle name="Porcentual 12 3 9" xfId="50366" xr:uid="{00000000-0005-0000-0000-0000C1C40000}"/>
    <cellStyle name="Porcentual 12 4" xfId="50367" xr:uid="{00000000-0005-0000-0000-0000C2C40000}"/>
    <cellStyle name="Porcentual 12 4 2" xfId="50368" xr:uid="{00000000-0005-0000-0000-0000C3C40000}"/>
    <cellStyle name="Porcentual 12 4 2 2" xfId="50369" xr:uid="{00000000-0005-0000-0000-0000C4C40000}"/>
    <cellStyle name="Porcentual 12 4 2 3" xfId="50370" xr:uid="{00000000-0005-0000-0000-0000C5C40000}"/>
    <cellStyle name="Porcentual 12 4 3" xfId="50371" xr:uid="{00000000-0005-0000-0000-0000C6C40000}"/>
    <cellStyle name="Porcentual 12 4 3 2" xfId="50372" xr:uid="{00000000-0005-0000-0000-0000C7C40000}"/>
    <cellStyle name="Porcentual 12 4 4" xfId="50373" xr:uid="{00000000-0005-0000-0000-0000C8C40000}"/>
    <cellStyle name="Porcentual 12 4 5" xfId="50374" xr:uid="{00000000-0005-0000-0000-0000C9C40000}"/>
    <cellStyle name="Porcentual 12 4 6" xfId="50375" xr:uid="{00000000-0005-0000-0000-0000CAC40000}"/>
    <cellStyle name="Porcentual 12 4 7" xfId="50376" xr:uid="{00000000-0005-0000-0000-0000CBC40000}"/>
    <cellStyle name="Porcentual 12 4 8" xfId="50377" xr:uid="{00000000-0005-0000-0000-0000CCC40000}"/>
    <cellStyle name="Porcentual 12 5" xfId="50378" xr:uid="{00000000-0005-0000-0000-0000CDC40000}"/>
    <cellStyle name="Porcentual 12 5 2" xfId="50379" xr:uid="{00000000-0005-0000-0000-0000CEC40000}"/>
    <cellStyle name="Porcentual 12 5 2 2" xfId="50380" xr:uid="{00000000-0005-0000-0000-0000CFC40000}"/>
    <cellStyle name="Porcentual 12 5 2 3" xfId="50381" xr:uid="{00000000-0005-0000-0000-0000D0C40000}"/>
    <cellStyle name="Porcentual 12 5 3" xfId="50382" xr:uid="{00000000-0005-0000-0000-0000D1C40000}"/>
    <cellStyle name="Porcentual 12 5 3 2" xfId="50383" xr:uid="{00000000-0005-0000-0000-0000D2C40000}"/>
    <cellStyle name="Porcentual 12 5 4" xfId="50384" xr:uid="{00000000-0005-0000-0000-0000D3C40000}"/>
    <cellStyle name="Porcentual 12 5 5" xfId="50385" xr:uid="{00000000-0005-0000-0000-0000D4C40000}"/>
    <cellStyle name="Porcentual 12 5 6" xfId="50386" xr:uid="{00000000-0005-0000-0000-0000D5C40000}"/>
    <cellStyle name="Porcentual 12 5 7" xfId="50387" xr:uid="{00000000-0005-0000-0000-0000D6C40000}"/>
    <cellStyle name="Porcentual 12 6" xfId="50388" xr:uid="{00000000-0005-0000-0000-0000D7C40000}"/>
    <cellStyle name="Porcentual 12 6 2" xfId="50389" xr:uid="{00000000-0005-0000-0000-0000D8C40000}"/>
    <cellStyle name="Porcentual 12 6 3" xfId="50390" xr:uid="{00000000-0005-0000-0000-0000D9C40000}"/>
    <cellStyle name="Porcentual 12 6 4" xfId="50391" xr:uid="{00000000-0005-0000-0000-0000DAC40000}"/>
    <cellStyle name="Porcentual 12 7" xfId="50392" xr:uid="{00000000-0005-0000-0000-0000DBC40000}"/>
    <cellStyle name="Porcentual 12 7 2" xfId="50393" xr:uid="{00000000-0005-0000-0000-0000DCC40000}"/>
    <cellStyle name="Porcentual 12 7 3" xfId="50394" xr:uid="{00000000-0005-0000-0000-0000DDC40000}"/>
    <cellStyle name="Porcentual 12 8" xfId="50395" xr:uid="{00000000-0005-0000-0000-0000DEC40000}"/>
    <cellStyle name="Porcentual 12 9" xfId="50396" xr:uid="{00000000-0005-0000-0000-0000DFC40000}"/>
    <cellStyle name="Porcentual 13" xfId="50397" xr:uid="{00000000-0005-0000-0000-0000E0C40000}"/>
    <cellStyle name="Porcentual 13 2" xfId="50398" xr:uid="{00000000-0005-0000-0000-0000E1C40000}"/>
    <cellStyle name="Porcentual 13 2 2" xfId="50399" xr:uid="{00000000-0005-0000-0000-0000E2C40000}"/>
    <cellStyle name="Porcentual 13 2 2 2" xfId="50400" xr:uid="{00000000-0005-0000-0000-0000E3C40000}"/>
    <cellStyle name="Porcentual 13 2 2 3" xfId="50401" xr:uid="{00000000-0005-0000-0000-0000E4C40000}"/>
    <cellStyle name="Porcentual 13 2 3" xfId="50402" xr:uid="{00000000-0005-0000-0000-0000E5C40000}"/>
    <cellStyle name="Porcentual 13 2 3 2" xfId="50403" xr:uid="{00000000-0005-0000-0000-0000E6C40000}"/>
    <cellStyle name="Porcentual 13 2 4" xfId="50404" xr:uid="{00000000-0005-0000-0000-0000E7C40000}"/>
    <cellStyle name="Porcentual 13 2 4 2" xfId="50405" xr:uid="{00000000-0005-0000-0000-0000E8C40000}"/>
    <cellStyle name="Porcentual 13 2 5" xfId="50406" xr:uid="{00000000-0005-0000-0000-0000E9C40000}"/>
    <cellStyle name="Porcentual 13 3" xfId="50407" xr:uid="{00000000-0005-0000-0000-0000EAC40000}"/>
    <cellStyle name="Porcentual 13 3 2" xfId="50408" xr:uid="{00000000-0005-0000-0000-0000EBC40000}"/>
    <cellStyle name="Porcentual 13 4" xfId="50409" xr:uid="{00000000-0005-0000-0000-0000ECC40000}"/>
    <cellStyle name="Porcentual 13 4 2" xfId="50410" xr:uid="{00000000-0005-0000-0000-0000EDC40000}"/>
    <cellStyle name="Porcentual 13 5" xfId="50411" xr:uid="{00000000-0005-0000-0000-0000EEC40000}"/>
    <cellStyle name="Porcentual 14" xfId="50412" xr:uid="{00000000-0005-0000-0000-0000EFC40000}"/>
    <cellStyle name="Porcentual 14 2" xfId="50413" xr:uid="{00000000-0005-0000-0000-0000F0C40000}"/>
    <cellStyle name="Porcentual 14 2 2" xfId="50414" xr:uid="{00000000-0005-0000-0000-0000F1C40000}"/>
    <cellStyle name="Porcentual 14 2 3" xfId="50415" xr:uid="{00000000-0005-0000-0000-0000F2C40000}"/>
    <cellStyle name="Porcentual 14 3" xfId="50416" xr:uid="{00000000-0005-0000-0000-0000F3C40000}"/>
    <cellStyle name="Porcentual 14 4" xfId="50417" xr:uid="{00000000-0005-0000-0000-0000F4C40000}"/>
    <cellStyle name="Porcentual 15" xfId="50418" xr:uid="{00000000-0005-0000-0000-0000F5C40000}"/>
    <cellStyle name="Porcentual 15 2" xfId="50419" xr:uid="{00000000-0005-0000-0000-0000F6C40000}"/>
    <cellStyle name="Porcentual 15 3" xfId="50420" xr:uid="{00000000-0005-0000-0000-0000F7C40000}"/>
    <cellStyle name="Porcentual 16" xfId="50421" xr:uid="{00000000-0005-0000-0000-0000F8C40000}"/>
    <cellStyle name="Porcentual 16 2" xfId="50422" xr:uid="{00000000-0005-0000-0000-0000F9C40000}"/>
    <cellStyle name="Porcentual 16 2 2" xfId="50423" xr:uid="{00000000-0005-0000-0000-0000FAC40000}"/>
    <cellStyle name="Porcentual 16 3" xfId="50424" xr:uid="{00000000-0005-0000-0000-0000FBC40000}"/>
    <cellStyle name="Porcentual 16 4" xfId="50425" xr:uid="{00000000-0005-0000-0000-0000FCC40000}"/>
    <cellStyle name="Porcentual 17" xfId="50426" xr:uid="{00000000-0005-0000-0000-0000FDC40000}"/>
    <cellStyle name="Porcentual 17 2" xfId="50427" xr:uid="{00000000-0005-0000-0000-0000FEC40000}"/>
    <cellStyle name="Porcentual 17 3" xfId="50428" xr:uid="{00000000-0005-0000-0000-0000FFC40000}"/>
    <cellStyle name="Porcentual 18" xfId="50429" xr:uid="{00000000-0005-0000-0000-000000C50000}"/>
    <cellStyle name="Porcentual 18 2" xfId="50430" xr:uid="{00000000-0005-0000-0000-000001C50000}"/>
    <cellStyle name="Porcentual 18 2 2" xfId="50431" xr:uid="{00000000-0005-0000-0000-000002C50000}"/>
    <cellStyle name="Porcentual 18 3" xfId="50432" xr:uid="{00000000-0005-0000-0000-000003C50000}"/>
    <cellStyle name="Porcentual 19" xfId="50433" xr:uid="{00000000-0005-0000-0000-000004C50000}"/>
    <cellStyle name="Porcentual 19 2" xfId="50434" xr:uid="{00000000-0005-0000-0000-000005C50000}"/>
    <cellStyle name="Porcentual 19 2 2" xfId="50435" xr:uid="{00000000-0005-0000-0000-000006C50000}"/>
    <cellStyle name="Porcentual 2" xfId="50436" xr:uid="{00000000-0005-0000-0000-000007C50000}"/>
    <cellStyle name="Porcentual 2 2" xfId="50437" xr:uid="{00000000-0005-0000-0000-000008C50000}"/>
    <cellStyle name="Porcentual 2 2 2" xfId="50438" xr:uid="{00000000-0005-0000-0000-000009C50000}"/>
    <cellStyle name="Porcentual 2 2 2 2" xfId="50439" xr:uid="{00000000-0005-0000-0000-00000AC50000}"/>
    <cellStyle name="Porcentual 2 2 2 3" xfId="50440" xr:uid="{00000000-0005-0000-0000-00000BC50000}"/>
    <cellStyle name="Porcentual 2 2 3" xfId="50441" xr:uid="{00000000-0005-0000-0000-00000CC50000}"/>
    <cellStyle name="Porcentual 2 2 4" xfId="50442" xr:uid="{00000000-0005-0000-0000-00000DC50000}"/>
    <cellStyle name="Porcentual 2 3" xfId="50443" xr:uid="{00000000-0005-0000-0000-00000EC50000}"/>
    <cellStyle name="Porcentual 2 3 2" xfId="50444" xr:uid="{00000000-0005-0000-0000-00000FC50000}"/>
    <cellStyle name="Porcentual 2 3 2 2" xfId="50445" xr:uid="{00000000-0005-0000-0000-000010C50000}"/>
    <cellStyle name="Porcentual 2 3 2 3" xfId="50446" xr:uid="{00000000-0005-0000-0000-000011C50000}"/>
    <cellStyle name="Porcentual 2 3 3" xfId="50447" xr:uid="{00000000-0005-0000-0000-000012C50000}"/>
    <cellStyle name="Porcentual 2 3 3 2" xfId="50448" xr:uid="{00000000-0005-0000-0000-000013C50000}"/>
    <cellStyle name="Porcentual 2 3 4" xfId="50449" xr:uid="{00000000-0005-0000-0000-000014C50000}"/>
    <cellStyle name="Porcentual 2 4" xfId="50450" xr:uid="{00000000-0005-0000-0000-000015C50000}"/>
    <cellStyle name="Porcentual 2 4 2" xfId="50451" xr:uid="{00000000-0005-0000-0000-000016C50000}"/>
    <cellStyle name="Porcentual 2 4 2 2" xfId="50452" xr:uid="{00000000-0005-0000-0000-000017C50000}"/>
    <cellStyle name="Porcentual 2 4 3" xfId="50453" xr:uid="{00000000-0005-0000-0000-000018C50000}"/>
    <cellStyle name="Porcentual 2 4 4" xfId="50454" xr:uid="{00000000-0005-0000-0000-000019C50000}"/>
    <cellStyle name="Porcentual 2 5" xfId="50455" xr:uid="{00000000-0005-0000-0000-00001AC50000}"/>
    <cellStyle name="Porcentual 2 5 2" xfId="50456" xr:uid="{00000000-0005-0000-0000-00001BC50000}"/>
    <cellStyle name="Porcentual 2 5 3" xfId="50457" xr:uid="{00000000-0005-0000-0000-00001CC50000}"/>
    <cellStyle name="Porcentual 2 6" xfId="50458" xr:uid="{00000000-0005-0000-0000-00001DC50000}"/>
    <cellStyle name="Porcentual 2 6 2" xfId="50459" xr:uid="{00000000-0005-0000-0000-00001EC50000}"/>
    <cellStyle name="Porcentual 2 7" xfId="50460" xr:uid="{00000000-0005-0000-0000-00001FC50000}"/>
    <cellStyle name="Porcentual 2 8" xfId="50461" xr:uid="{00000000-0005-0000-0000-000020C50000}"/>
    <cellStyle name="Porcentual 20" xfId="50462" xr:uid="{00000000-0005-0000-0000-000021C50000}"/>
    <cellStyle name="Porcentual 20 2" xfId="50463" xr:uid="{00000000-0005-0000-0000-000022C50000}"/>
    <cellStyle name="Porcentual 20 2 2" xfId="50464" xr:uid="{00000000-0005-0000-0000-000023C50000}"/>
    <cellStyle name="Porcentual 21" xfId="50465" xr:uid="{00000000-0005-0000-0000-000024C50000}"/>
    <cellStyle name="Porcentual 21 2" xfId="50466" xr:uid="{00000000-0005-0000-0000-000025C50000}"/>
    <cellStyle name="Porcentual 21 2 2" xfId="50467" xr:uid="{00000000-0005-0000-0000-000026C50000}"/>
    <cellStyle name="Porcentual 3" xfId="50468" xr:uid="{00000000-0005-0000-0000-000027C50000}"/>
    <cellStyle name="Porcentual 3 2" xfId="50469" xr:uid="{00000000-0005-0000-0000-000028C50000}"/>
    <cellStyle name="Porcentual 3 2 2" xfId="50470" xr:uid="{00000000-0005-0000-0000-000029C50000}"/>
    <cellStyle name="Porcentual 3 2 3" xfId="50471" xr:uid="{00000000-0005-0000-0000-00002AC50000}"/>
    <cellStyle name="Porcentual 3 3" xfId="50472" xr:uid="{00000000-0005-0000-0000-00002BC50000}"/>
    <cellStyle name="Porcentual 3 3 2" xfId="50473" xr:uid="{00000000-0005-0000-0000-00002CC50000}"/>
    <cellStyle name="Porcentual 3 3 3" xfId="50474" xr:uid="{00000000-0005-0000-0000-00002DC50000}"/>
    <cellStyle name="Porcentual 3 4" xfId="50475" xr:uid="{00000000-0005-0000-0000-00002EC50000}"/>
    <cellStyle name="Porcentual 3 5" xfId="50476" xr:uid="{00000000-0005-0000-0000-00002FC50000}"/>
    <cellStyle name="Porcentual 4" xfId="50477" xr:uid="{00000000-0005-0000-0000-000030C50000}"/>
    <cellStyle name="Porcentual 4 2" xfId="50478" xr:uid="{00000000-0005-0000-0000-000031C50000}"/>
    <cellStyle name="Porcentual 4 2 2" xfId="50479" xr:uid="{00000000-0005-0000-0000-000032C50000}"/>
    <cellStyle name="Porcentual 4 2 3" xfId="50480" xr:uid="{00000000-0005-0000-0000-000033C50000}"/>
    <cellStyle name="Porcentual 4 3" xfId="50481" xr:uid="{00000000-0005-0000-0000-000034C50000}"/>
    <cellStyle name="Porcentual 4 3 2" xfId="50482" xr:uid="{00000000-0005-0000-0000-000035C50000}"/>
    <cellStyle name="Porcentual 4 3 3" xfId="50483" xr:uid="{00000000-0005-0000-0000-000036C50000}"/>
    <cellStyle name="Porcentual 4 4" xfId="50484" xr:uid="{00000000-0005-0000-0000-000037C50000}"/>
    <cellStyle name="Porcentual 4 5" xfId="50485" xr:uid="{00000000-0005-0000-0000-000038C50000}"/>
    <cellStyle name="Porcentual 5" xfId="50486" xr:uid="{00000000-0005-0000-0000-000039C50000}"/>
    <cellStyle name="Porcentual 5 2" xfId="50487" xr:uid="{00000000-0005-0000-0000-00003AC50000}"/>
    <cellStyle name="Porcentual 5 2 2" xfId="50488" xr:uid="{00000000-0005-0000-0000-00003BC50000}"/>
    <cellStyle name="Porcentual 5 2 2 2" xfId="50489" xr:uid="{00000000-0005-0000-0000-00003CC50000}"/>
    <cellStyle name="Porcentual 5 2 3" xfId="50490" xr:uid="{00000000-0005-0000-0000-00003DC50000}"/>
    <cellStyle name="Porcentual 5 3" xfId="50491" xr:uid="{00000000-0005-0000-0000-00003EC50000}"/>
    <cellStyle name="Porcentual 5 3 2" xfId="50492" xr:uid="{00000000-0005-0000-0000-00003FC50000}"/>
    <cellStyle name="Porcentual 5 3 2 2" xfId="50493" xr:uid="{00000000-0005-0000-0000-000040C50000}"/>
    <cellStyle name="Porcentual 5 3 3" xfId="50494" xr:uid="{00000000-0005-0000-0000-000041C50000}"/>
    <cellStyle name="Porcentual 5 4" xfId="50495" xr:uid="{00000000-0005-0000-0000-000042C50000}"/>
    <cellStyle name="Porcentual 5 4 2" xfId="50496" xr:uid="{00000000-0005-0000-0000-000043C50000}"/>
    <cellStyle name="Porcentual 5 4 3" xfId="50497" xr:uid="{00000000-0005-0000-0000-000044C50000}"/>
    <cellStyle name="Porcentual 5 5" xfId="50498" xr:uid="{00000000-0005-0000-0000-000045C50000}"/>
    <cellStyle name="Porcentual 6" xfId="50499" xr:uid="{00000000-0005-0000-0000-000046C50000}"/>
    <cellStyle name="Porcentual 6 2" xfId="50500" xr:uid="{00000000-0005-0000-0000-000047C50000}"/>
    <cellStyle name="Porcentual 6 2 2" xfId="50501" xr:uid="{00000000-0005-0000-0000-000048C50000}"/>
    <cellStyle name="Porcentual 6 2 2 2" xfId="50502" xr:uid="{00000000-0005-0000-0000-000049C50000}"/>
    <cellStyle name="Porcentual 6 2 3" xfId="50503" xr:uid="{00000000-0005-0000-0000-00004AC50000}"/>
    <cellStyle name="Porcentual 6 3" xfId="50504" xr:uid="{00000000-0005-0000-0000-00004BC50000}"/>
    <cellStyle name="Porcentual 6 3 2" xfId="50505" xr:uid="{00000000-0005-0000-0000-00004CC50000}"/>
    <cellStyle name="Porcentual 6 4" xfId="50506" xr:uid="{00000000-0005-0000-0000-00004DC50000}"/>
    <cellStyle name="Porcentual 6 5" xfId="50507" xr:uid="{00000000-0005-0000-0000-00004EC50000}"/>
    <cellStyle name="Porcentual 7" xfId="50508" xr:uid="{00000000-0005-0000-0000-00004FC50000}"/>
    <cellStyle name="Porcentual 7 2" xfId="50509" xr:uid="{00000000-0005-0000-0000-000050C50000}"/>
    <cellStyle name="Porcentual 7 2 2" xfId="50510" xr:uid="{00000000-0005-0000-0000-000051C50000}"/>
    <cellStyle name="Porcentual 7 2 2 2" xfId="50511" xr:uid="{00000000-0005-0000-0000-000052C50000}"/>
    <cellStyle name="Porcentual 7 2 3" xfId="50512" xr:uid="{00000000-0005-0000-0000-000053C50000}"/>
    <cellStyle name="Porcentual 7 3" xfId="50513" xr:uid="{00000000-0005-0000-0000-000054C50000}"/>
    <cellStyle name="Porcentual 7 3 2" xfId="50514" xr:uid="{00000000-0005-0000-0000-000055C50000}"/>
    <cellStyle name="Porcentual 7 4" xfId="50515" xr:uid="{00000000-0005-0000-0000-000056C50000}"/>
    <cellStyle name="Porcentual 7 5" xfId="50516" xr:uid="{00000000-0005-0000-0000-000057C50000}"/>
    <cellStyle name="Porcentual 8" xfId="50517" xr:uid="{00000000-0005-0000-0000-000058C50000}"/>
    <cellStyle name="Porcentual 8 2" xfId="50518" xr:uid="{00000000-0005-0000-0000-000059C50000}"/>
    <cellStyle name="Porcentual 8 2 2" xfId="50519" xr:uid="{00000000-0005-0000-0000-00005AC50000}"/>
    <cellStyle name="Porcentual 8 2 3" xfId="50520" xr:uid="{00000000-0005-0000-0000-00005BC50000}"/>
    <cellStyle name="Porcentual 8 3" xfId="50521" xr:uid="{00000000-0005-0000-0000-00005CC50000}"/>
    <cellStyle name="Porcentual 8 3 2" xfId="50522" xr:uid="{00000000-0005-0000-0000-00005DC50000}"/>
    <cellStyle name="Porcentual 8 4" xfId="50523" xr:uid="{00000000-0005-0000-0000-00005EC50000}"/>
    <cellStyle name="Porcentual 8 5" xfId="50524" xr:uid="{00000000-0005-0000-0000-00005FC50000}"/>
    <cellStyle name="Porcentual 9" xfId="50525" xr:uid="{00000000-0005-0000-0000-000060C50000}"/>
    <cellStyle name="Porcentual 9 2" xfId="50526" xr:uid="{00000000-0005-0000-0000-000061C50000}"/>
    <cellStyle name="Porcentual 9 2 2" xfId="50527" xr:uid="{00000000-0005-0000-0000-000062C50000}"/>
    <cellStyle name="Porcentual 9 2 2 2" xfId="50528" xr:uid="{00000000-0005-0000-0000-000063C50000}"/>
    <cellStyle name="Porcentual 9 2 2 3" xfId="50529" xr:uid="{00000000-0005-0000-0000-000064C50000}"/>
    <cellStyle name="Porcentual 9 2 3" xfId="50530" xr:uid="{00000000-0005-0000-0000-000065C50000}"/>
    <cellStyle name="Porcentual 9 2 4" xfId="50531" xr:uid="{00000000-0005-0000-0000-000066C50000}"/>
    <cellStyle name="Porcentual 9 3" xfId="50532" xr:uid="{00000000-0005-0000-0000-000067C50000}"/>
    <cellStyle name="Porcentual 9 3 2" xfId="50533" xr:uid="{00000000-0005-0000-0000-000068C50000}"/>
    <cellStyle name="Porcentual 9 4" xfId="50534" xr:uid="{00000000-0005-0000-0000-000069C50000}"/>
    <cellStyle name="Porcentual 9 4 2" xfId="50535" xr:uid="{00000000-0005-0000-0000-00006AC50000}"/>
    <cellStyle name="Porcentual 9 4 3" xfId="50536" xr:uid="{00000000-0005-0000-0000-00006BC50000}"/>
    <cellStyle name="Porcentual 9 5" xfId="50537" xr:uid="{00000000-0005-0000-0000-00006CC50000}"/>
    <cellStyle name="Porcentual 9 5 2" xfId="50538" xr:uid="{00000000-0005-0000-0000-00006DC50000}"/>
    <cellStyle name="Porcentual 9 6" xfId="50539" xr:uid="{00000000-0005-0000-0000-00006EC50000}"/>
    <cellStyle name="Porcentual 9 6 2" xfId="50540" xr:uid="{00000000-0005-0000-0000-00006FC50000}"/>
    <cellStyle name="Porcentual 9 7" xfId="50541" xr:uid="{00000000-0005-0000-0000-000070C50000}"/>
    <cellStyle name="Punto" xfId="50542" xr:uid="{00000000-0005-0000-0000-000071C50000}"/>
    <cellStyle name="Punto 10" xfId="50543" xr:uid="{00000000-0005-0000-0000-000072C50000}"/>
    <cellStyle name="Punto 10 2" xfId="50544" xr:uid="{00000000-0005-0000-0000-000073C50000}"/>
    <cellStyle name="Punto 10 2 2" xfId="50545" xr:uid="{00000000-0005-0000-0000-000074C50000}"/>
    <cellStyle name="Punto 10 2 2 2" xfId="50546" xr:uid="{00000000-0005-0000-0000-000075C50000}"/>
    <cellStyle name="Punto 10 2 3" xfId="50547" xr:uid="{00000000-0005-0000-0000-000076C50000}"/>
    <cellStyle name="Punto 10 2 3 2" xfId="50548" xr:uid="{00000000-0005-0000-0000-000077C50000}"/>
    <cellStyle name="Punto 10 2 3 3" xfId="50549" xr:uid="{00000000-0005-0000-0000-000078C50000}"/>
    <cellStyle name="Punto 10 2 4" xfId="50550" xr:uid="{00000000-0005-0000-0000-000079C50000}"/>
    <cellStyle name="Punto 10 3" xfId="50551" xr:uid="{00000000-0005-0000-0000-00007AC50000}"/>
    <cellStyle name="Punto 10 3 2" xfId="50552" xr:uid="{00000000-0005-0000-0000-00007BC50000}"/>
    <cellStyle name="Punto 10 4" xfId="50553" xr:uid="{00000000-0005-0000-0000-00007CC50000}"/>
    <cellStyle name="Punto 10 4 2" xfId="50554" xr:uid="{00000000-0005-0000-0000-00007DC50000}"/>
    <cellStyle name="Punto 10 4 3" xfId="50555" xr:uid="{00000000-0005-0000-0000-00007EC50000}"/>
    <cellStyle name="Punto 10 5" xfId="50556" xr:uid="{00000000-0005-0000-0000-00007FC50000}"/>
    <cellStyle name="Punto 10 6" xfId="50557" xr:uid="{00000000-0005-0000-0000-000080C50000}"/>
    <cellStyle name="Punto 11" xfId="50558" xr:uid="{00000000-0005-0000-0000-000081C50000}"/>
    <cellStyle name="Punto 11 2" xfId="50559" xr:uid="{00000000-0005-0000-0000-000082C50000}"/>
    <cellStyle name="Punto 11 2 2" xfId="50560" xr:uid="{00000000-0005-0000-0000-000083C50000}"/>
    <cellStyle name="Punto 11 2 3" xfId="50561" xr:uid="{00000000-0005-0000-0000-000084C50000}"/>
    <cellStyle name="Punto 11 3" xfId="50562" xr:uid="{00000000-0005-0000-0000-000085C50000}"/>
    <cellStyle name="Punto 11 4" xfId="50563" xr:uid="{00000000-0005-0000-0000-000086C50000}"/>
    <cellStyle name="Punto 12" xfId="50564" xr:uid="{00000000-0005-0000-0000-000087C50000}"/>
    <cellStyle name="Punto 12 2" xfId="50565" xr:uid="{00000000-0005-0000-0000-000088C50000}"/>
    <cellStyle name="Punto 12 2 2" xfId="50566" xr:uid="{00000000-0005-0000-0000-000089C50000}"/>
    <cellStyle name="Punto 12 2 2 2" xfId="50567" xr:uid="{00000000-0005-0000-0000-00008AC50000}"/>
    <cellStyle name="Punto 12 2 3" xfId="50568" xr:uid="{00000000-0005-0000-0000-00008BC50000}"/>
    <cellStyle name="Punto 12 2 4" xfId="50569" xr:uid="{00000000-0005-0000-0000-00008CC50000}"/>
    <cellStyle name="Punto 12 2 5" xfId="50570" xr:uid="{00000000-0005-0000-0000-00008DC50000}"/>
    <cellStyle name="Punto 12 2 6" xfId="50571" xr:uid="{00000000-0005-0000-0000-00008EC50000}"/>
    <cellStyle name="Punto 12 3" xfId="50572" xr:uid="{00000000-0005-0000-0000-00008FC50000}"/>
    <cellStyle name="Punto 12 3 2" xfId="50573" xr:uid="{00000000-0005-0000-0000-000090C50000}"/>
    <cellStyle name="Punto 12 3 3" xfId="50574" xr:uid="{00000000-0005-0000-0000-000091C50000}"/>
    <cellStyle name="Punto 12 4" xfId="50575" xr:uid="{00000000-0005-0000-0000-000092C50000}"/>
    <cellStyle name="Punto 12 4 2" xfId="50576" xr:uid="{00000000-0005-0000-0000-000093C50000}"/>
    <cellStyle name="Punto 12 4 3" xfId="50577" xr:uid="{00000000-0005-0000-0000-000094C50000}"/>
    <cellStyle name="Punto 12 5" xfId="50578" xr:uid="{00000000-0005-0000-0000-000095C50000}"/>
    <cellStyle name="Punto 13" xfId="50579" xr:uid="{00000000-0005-0000-0000-000096C50000}"/>
    <cellStyle name="Punto 13 2" xfId="50580" xr:uid="{00000000-0005-0000-0000-000097C50000}"/>
    <cellStyle name="Punto 13 2 2" xfId="50581" xr:uid="{00000000-0005-0000-0000-000098C50000}"/>
    <cellStyle name="Punto 13 2 2 2" xfId="50582" xr:uid="{00000000-0005-0000-0000-000099C50000}"/>
    <cellStyle name="Punto 13 2 3" xfId="50583" xr:uid="{00000000-0005-0000-0000-00009AC50000}"/>
    <cellStyle name="Punto 13 2 4" xfId="50584" xr:uid="{00000000-0005-0000-0000-00009BC50000}"/>
    <cellStyle name="Punto 13 2 5" xfId="50585" xr:uid="{00000000-0005-0000-0000-00009CC50000}"/>
    <cellStyle name="Punto 13 2 6" xfId="50586" xr:uid="{00000000-0005-0000-0000-00009DC50000}"/>
    <cellStyle name="Punto 13 3" xfId="50587" xr:uid="{00000000-0005-0000-0000-00009EC50000}"/>
    <cellStyle name="Punto 13 3 2" xfId="50588" xr:uid="{00000000-0005-0000-0000-00009FC50000}"/>
    <cellStyle name="Punto 13 4" xfId="50589" xr:uid="{00000000-0005-0000-0000-0000A0C50000}"/>
    <cellStyle name="Punto 13 4 2" xfId="50590" xr:uid="{00000000-0005-0000-0000-0000A1C50000}"/>
    <cellStyle name="Punto 13 4 3" xfId="50591" xr:uid="{00000000-0005-0000-0000-0000A2C50000}"/>
    <cellStyle name="Punto 13 4 4" xfId="50592" xr:uid="{00000000-0005-0000-0000-0000A3C50000}"/>
    <cellStyle name="Punto 13 5" xfId="50593" xr:uid="{00000000-0005-0000-0000-0000A4C50000}"/>
    <cellStyle name="Punto 13 5 2" xfId="50594" xr:uid="{00000000-0005-0000-0000-0000A5C50000}"/>
    <cellStyle name="Punto 14" xfId="50595" xr:uid="{00000000-0005-0000-0000-0000A6C50000}"/>
    <cellStyle name="Punto 14 2" xfId="50596" xr:uid="{00000000-0005-0000-0000-0000A7C50000}"/>
    <cellStyle name="Punto 14 2 2" xfId="50597" xr:uid="{00000000-0005-0000-0000-0000A8C50000}"/>
    <cellStyle name="Punto 14 2 2 2" xfId="50598" xr:uid="{00000000-0005-0000-0000-0000A9C50000}"/>
    <cellStyle name="Punto 14 2 3" xfId="50599" xr:uid="{00000000-0005-0000-0000-0000AAC50000}"/>
    <cellStyle name="Punto 14 2 4" xfId="50600" xr:uid="{00000000-0005-0000-0000-0000ABC50000}"/>
    <cellStyle name="Punto 14 2 5" xfId="50601" xr:uid="{00000000-0005-0000-0000-0000ACC50000}"/>
    <cellStyle name="Punto 14 2 6" xfId="50602" xr:uid="{00000000-0005-0000-0000-0000ADC50000}"/>
    <cellStyle name="Punto 14 3" xfId="50603" xr:uid="{00000000-0005-0000-0000-0000AEC50000}"/>
    <cellStyle name="Punto 14 3 2" xfId="50604" xr:uid="{00000000-0005-0000-0000-0000AFC50000}"/>
    <cellStyle name="Punto 14 4" xfId="50605" xr:uid="{00000000-0005-0000-0000-0000B0C50000}"/>
    <cellStyle name="Punto 14 4 2" xfId="50606" xr:uid="{00000000-0005-0000-0000-0000B1C50000}"/>
    <cellStyle name="Punto 14 5" xfId="50607" xr:uid="{00000000-0005-0000-0000-0000B2C50000}"/>
    <cellStyle name="Punto 15" xfId="50608" xr:uid="{00000000-0005-0000-0000-0000B3C50000}"/>
    <cellStyle name="Punto 15 2" xfId="50609" xr:uid="{00000000-0005-0000-0000-0000B4C50000}"/>
    <cellStyle name="Punto 15 2 2" xfId="50610" xr:uid="{00000000-0005-0000-0000-0000B5C50000}"/>
    <cellStyle name="Punto 15 2 2 2" xfId="50611" xr:uid="{00000000-0005-0000-0000-0000B6C50000}"/>
    <cellStyle name="Punto 15 2 3" xfId="50612" xr:uid="{00000000-0005-0000-0000-0000B7C50000}"/>
    <cellStyle name="Punto 15 2 4" xfId="50613" xr:uid="{00000000-0005-0000-0000-0000B8C50000}"/>
    <cellStyle name="Punto 15 2 5" xfId="50614" xr:uid="{00000000-0005-0000-0000-0000B9C50000}"/>
    <cellStyle name="Punto 15 2 6" xfId="50615" xr:uid="{00000000-0005-0000-0000-0000BAC50000}"/>
    <cellStyle name="Punto 15 3" xfId="50616" xr:uid="{00000000-0005-0000-0000-0000BBC50000}"/>
    <cellStyle name="Punto 15 3 2" xfId="50617" xr:uid="{00000000-0005-0000-0000-0000BCC50000}"/>
    <cellStyle name="Punto 15 4" xfId="50618" xr:uid="{00000000-0005-0000-0000-0000BDC50000}"/>
    <cellStyle name="Punto 15 4 2" xfId="50619" xr:uid="{00000000-0005-0000-0000-0000BEC50000}"/>
    <cellStyle name="Punto 15 5" xfId="50620" xr:uid="{00000000-0005-0000-0000-0000BFC50000}"/>
    <cellStyle name="Punto 16" xfId="50621" xr:uid="{00000000-0005-0000-0000-0000C0C50000}"/>
    <cellStyle name="Punto 16 2" xfId="50622" xr:uid="{00000000-0005-0000-0000-0000C1C50000}"/>
    <cellStyle name="Punto 16 2 2" xfId="50623" xr:uid="{00000000-0005-0000-0000-0000C2C50000}"/>
    <cellStyle name="Punto 16 2 2 2" xfId="50624" xr:uid="{00000000-0005-0000-0000-0000C3C50000}"/>
    <cellStyle name="Punto 16 2 3" xfId="50625" xr:uid="{00000000-0005-0000-0000-0000C4C50000}"/>
    <cellStyle name="Punto 16 2 4" xfId="50626" xr:uid="{00000000-0005-0000-0000-0000C5C50000}"/>
    <cellStyle name="Punto 16 2 5" xfId="50627" xr:uid="{00000000-0005-0000-0000-0000C6C50000}"/>
    <cellStyle name="Punto 16 2 6" xfId="50628" xr:uid="{00000000-0005-0000-0000-0000C7C50000}"/>
    <cellStyle name="Punto 16 3" xfId="50629" xr:uid="{00000000-0005-0000-0000-0000C8C50000}"/>
    <cellStyle name="Punto 16 3 2" xfId="50630" xr:uid="{00000000-0005-0000-0000-0000C9C50000}"/>
    <cellStyle name="Punto 16 4" xfId="50631" xr:uid="{00000000-0005-0000-0000-0000CAC50000}"/>
    <cellStyle name="Punto 16 4 2" xfId="50632" xr:uid="{00000000-0005-0000-0000-0000CBC50000}"/>
    <cellStyle name="Punto 16 5" xfId="50633" xr:uid="{00000000-0005-0000-0000-0000CCC50000}"/>
    <cellStyle name="Punto 17" xfId="50634" xr:uid="{00000000-0005-0000-0000-0000CDC50000}"/>
    <cellStyle name="Punto 17 2" xfId="50635" xr:uid="{00000000-0005-0000-0000-0000CEC50000}"/>
    <cellStyle name="Punto 17 2 2" xfId="50636" xr:uid="{00000000-0005-0000-0000-0000CFC50000}"/>
    <cellStyle name="Punto 17 2 2 2" xfId="50637" xr:uid="{00000000-0005-0000-0000-0000D0C50000}"/>
    <cellStyle name="Punto 17 2 3" xfId="50638" xr:uid="{00000000-0005-0000-0000-0000D1C50000}"/>
    <cellStyle name="Punto 17 2 4" xfId="50639" xr:uid="{00000000-0005-0000-0000-0000D2C50000}"/>
    <cellStyle name="Punto 17 2 5" xfId="50640" xr:uid="{00000000-0005-0000-0000-0000D3C50000}"/>
    <cellStyle name="Punto 17 2 6" xfId="50641" xr:uid="{00000000-0005-0000-0000-0000D4C50000}"/>
    <cellStyle name="Punto 17 3" xfId="50642" xr:uid="{00000000-0005-0000-0000-0000D5C50000}"/>
    <cellStyle name="Punto 17 3 2" xfId="50643" xr:uid="{00000000-0005-0000-0000-0000D6C50000}"/>
    <cellStyle name="Punto 17 4" xfId="50644" xr:uid="{00000000-0005-0000-0000-0000D7C50000}"/>
    <cellStyle name="Punto 17 4 2" xfId="50645" xr:uid="{00000000-0005-0000-0000-0000D8C50000}"/>
    <cellStyle name="Punto 17 5" xfId="50646" xr:uid="{00000000-0005-0000-0000-0000D9C50000}"/>
    <cellStyle name="Punto 18" xfId="50647" xr:uid="{00000000-0005-0000-0000-0000DAC50000}"/>
    <cellStyle name="Punto 18 2" xfId="50648" xr:uid="{00000000-0005-0000-0000-0000DBC50000}"/>
    <cellStyle name="Punto 18 2 2" xfId="50649" xr:uid="{00000000-0005-0000-0000-0000DCC50000}"/>
    <cellStyle name="Punto 18 2 2 2" xfId="50650" xr:uid="{00000000-0005-0000-0000-0000DDC50000}"/>
    <cellStyle name="Punto 18 2 3" xfId="50651" xr:uid="{00000000-0005-0000-0000-0000DEC50000}"/>
    <cellStyle name="Punto 18 2 4" xfId="50652" xr:uid="{00000000-0005-0000-0000-0000DFC50000}"/>
    <cellStyle name="Punto 18 2 5" xfId="50653" xr:uid="{00000000-0005-0000-0000-0000E0C50000}"/>
    <cellStyle name="Punto 18 2 6" xfId="50654" xr:uid="{00000000-0005-0000-0000-0000E1C50000}"/>
    <cellStyle name="Punto 18 3" xfId="50655" xr:uid="{00000000-0005-0000-0000-0000E2C50000}"/>
    <cellStyle name="Punto 18 3 2" xfId="50656" xr:uid="{00000000-0005-0000-0000-0000E3C50000}"/>
    <cellStyle name="Punto 18 4" xfId="50657" xr:uid="{00000000-0005-0000-0000-0000E4C50000}"/>
    <cellStyle name="Punto 18 4 2" xfId="50658" xr:uid="{00000000-0005-0000-0000-0000E5C50000}"/>
    <cellStyle name="Punto 18 5" xfId="50659" xr:uid="{00000000-0005-0000-0000-0000E6C50000}"/>
    <cellStyle name="Punto 19" xfId="50660" xr:uid="{00000000-0005-0000-0000-0000E7C50000}"/>
    <cellStyle name="Punto 19 2" xfId="50661" xr:uid="{00000000-0005-0000-0000-0000E8C50000}"/>
    <cellStyle name="Punto 19 2 2" xfId="50662" xr:uid="{00000000-0005-0000-0000-0000E9C50000}"/>
    <cellStyle name="Punto 19 2 2 2" xfId="50663" xr:uid="{00000000-0005-0000-0000-0000EAC50000}"/>
    <cellStyle name="Punto 19 2 3" xfId="50664" xr:uid="{00000000-0005-0000-0000-0000EBC50000}"/>
    <cellStyle name="Punto 19 2 4" xfId="50665" xr:uid="{00000000-0005-0000-0000-0000ECC50000}"/>
    <cellStyle name="Punto 19 2 5" xfId="50666" xr:uid="{00000000-0005-0000-0000-0000EDC50000}"/>
    <cellStyle name="Punto 19 2 6" xfId="50667" xr:uid="{00000000-0005-0000-0000-0000EEC50000}"/>
    <cellStyle name="Punto 19 3" xfId="50668" xr:uid="{00000000-0005-0000-0000-0000EFC50000}"/>
    <cellStyle name="Punto 19 3 2" xfId="50669" xr:uid="{00000000-0005-0000-0000-0000F0C50000}"/>
    <cellStyle name="Punto 19 4" xfId="50670" xr:uid="{00000000-0005-0000-0000-0000F1C50000}"/>
    <cellStyle name="Punto 19 4 2" xfId="50671" xr:uid="{00000000-0005-0000-0000-0000F2C50000}"/>
    <cellStyle name="Punto 19 5" xfId="50672" xr:uid="{00000000-0005-0000-0000-0000F3C50000}"/>
    <cellStyle name="Punto 2" xfId="50673" xr:uid="{00000000-0005-0000-0000-0000F4C50000}"/>
    <cellStyle name="Punto 2 10" xfId="50674" xr:uid="{00000000-0005-0000-0000-0000F5C50000}"/>
    <cellStyle name="Punto 2 10 2" xfId="50675" xr:uid="{00000000-0005-0000-0000-0000F6C50000}"/>
    <cellStyle name="Punto 2 10 2 2" xfId="50676" xr:uid="{00000000-0005-0000-0000-0000F7C50000}"/>
    <cellStyle name="Punto 2 10 2 2 2" xfId="50677" xr:uid="{00000000-0005-0000-0000-0000F8C50000}"/>
    <cellStyle name="Punto 2 10 2 3" xfId="50678" xr:uid="{00000000-0005-0000-0000-0000F9C50000}"/>
    <cellStyle name="Punto 2 10 2 4" xfId="50679" xr:uid="{00000000-0005-0000-0000-0000FAC50000}"/>
    <cellStyle name="Punto 2 10 2 5" xfId="50680" xr:uid="{00000000-0005-0000-0000-0000FBC50000}"/>
    <cellStyle name="Punto 2 10 2 6" xfId="50681" xr:uid="{00000000-0005-0000-0000-0000FCC50000}"/>
    <cellStyle name="Punto 2 10 3" xfId="50682" xr:uid="{00000000-0005-0000-0000-0000FDC50000}"/>
    <cellStyle name="Punto 2 10 3 2" xfId="50683" xr:uid="{00000000-0005-0000-0000-0000FEC50000}"/>
    <cellStyle name="Punto 2 10 4" xfId="50684" xr:uid="{00000000-0005-0000-0000-0000FFC50000}"/>
    <cellStyle name="Punto 2 10 4 2" xfId="50685" xr:uid="{00000000-0005-0000-0000-000000C60000}"/>
    <cellStyle name="Punto 2 10 5" xfId="50686" xr:uid="{00000000-0005-0000-0000-000001C60000}"/>
    <cellStyle name="Punto 2 11" xfId="50687" xr:uid="{00000000-0005-0000-0000-000002C60000}"/>
    <cellStyle name="Punto 2 11 2" xfId="50688" xr:uid="{00000000-0005-0000-0000-000003C60000}"/>
    <cellStyle name="Punto 2 11 2 2" xfId="50689" xr:uid="{00000000-0005-0000-0000-000004C60000}"/>
    <cellStyle name="Punto 2 11 2 2 2" xfId="50690" xr:uid="{00000000-0005-0000-0000-000005C60000}"/>
    <cellStyle name="Punto 2 11 2 3" xfId="50691" xr:uid="{00000000-0005-0000-0000-000006C60000}"/>
    <cellStyle name="Punto 2 11 2 4" xfId="50692" xr:uid="{00000000-0005-0000-0000-000007C60000}"/>
    <cellStyle name="Punto 2 11 2 5" xfId="50693" xr:uid="{00000000-0005-0000-0000-000008C60000}"/>
    <cellStyle name="Punto 2 11 2 6" xfId="50694" xr:uid="{00000000-0005-0000-0000-000009C60000}"/>
    <cellStyle name="Punto 2 11 3" xfId="50695" xr:uid="{00000000-0005-0000-0000-00000AC60000}"/>
    <cellStyle name="Punto 2 11 3 2" xfId="50696" xr:uid="{00000000-0005-0000-0000-00000BC60000}"/>
    <cellStyle name="Punto 2 11 4" xfId="50697" xr:uid="{00000000-0005-0000-0000-00000CC60000}"/>
    <cellStyle name="Punto 2 11 4 2" xfId="50698" xr:uid="{00000000-0005-0000-0000-00000DC60000}"/>
    <cellStyle name="Punto 2 11 5" xfId="50699" xr:uid="{00000000-0005-0000-0000-00000EC60000}"/>
    <cellStyle name="Punto 2 12" xfId="50700" xr:uid="{00000000-0005-0000-0000-00000FC60000}"/>
    <cellStyle name="Punto 2 12 2" xfId="50701" xr:uid="{00000000-0005-0000-0000-000010C60000}"/>
    <cellStyle name="Punto 2 12 2 2" xfId="50702" xr:uid="{00000000-0005-0000-0000-000011C60000}"/>
    <cellStyle name="Punto 2 12 2 2 2" xfId="50703" xr:uid="{00000000-0005-0000-0000-000012C60000}"/>
    <cellStyle name="Punto 2 12 2 3" xfId="50704" xr:uid="{00000000-0005-0000-0000-000013C60000}"/>
    <cellStyle name="Punto 2 12 2 4" xfId="50705" xr:uid="{00000000-0005-0000-0000-000014C60000}"/>
    <cellStyle name="Punto 2 12 2 5" xfId="50706" xr:uid="{00000000-0005-0000-0000-000015C60000}"/>
    <cellStyle name="Punto 2 12 2 6" xfId="50707" xr:uid="{00000000-0005-0000-0000-000016C60000}"/>
    <cellStyle name="Punto 2 12 3" xfId="50708" xr:uid="{00000000-0005-0000-0000-000017C60000}"/>
    <cellStyle name="Punto 2 12 3 2" xfId="50709" xr:uid="{00000000-0005-0000-0000-000018C60000}"/>
    <cellStyle name="Punto 2 12 4" xfId="50710" xr:uid="{00000000-0005-0000-0000-000019C60000}"/>
    <cellStyle name="Punto 2 12 4 2" xfId="50711" xr:uid="{00000000-0005-0000-0000-00001AC60000}"/>
    <cellStyle name="Punto 2 12 5" xfId="50712" xr:uid="{00000000-0005-0000-0000-00001BC60000}"/>
    <cellStyle name="Punto 2 13" xfId="50713" xr:uid="{00000000-0005-0000-0000-00001CC60000}"/>
    <cellStyle name="Punto 2 13 2" xfId="50714" xr:uid="{00000000-0005-0000-0000-00001DC60000}"/>
    <cellStyle name="Punto 2 13 2 2" xfId="50715" xr:uid="{00000000-0005-0000-0000-00001EC60000}"/>
    <cellStyle name="Punto 2 13 2 2 2" xfId="50716" xr:uid="{00000000-0005-0000-0000-00001FC60000}"/>
    <cellStyle name="Punto 2 13 2 3" xfId="50717" xr:uid="{00000000-0005-0000-0000-000020C60000}"/>
    <cellStyle name="Punto 2 13 2 4" xfId="50718" xr:uid="{00000000-0005-0000-0000-000021C60000}"/>
    <cellStyle name="Punto 2 13 2 5" xfId="50719" xr:uid="{00000000-0005-0000-0000-000022C60000}"/>
    <cellStyle name="Punto 2 13 2 6" xfId="50720" xr:uid="{00000000-0005-0000-0000-000023C60000}"/>
    <cellStyle name="Punto 2 13 3" xfId="50721" xr:uid="{00000000-0005-0000-0000-000024C60000}"/>
    <cellStyle name="Punto 2 13 3 2" xfId="50722" xr:uid="{00000000-0005-0000-0000-000025C60000}"/>
    <cellStyle name="Punto 2 13 4" xfId="50723" xr:uid="{00000000-0005-0000-0000-000026C60000}"/>
    <cellStyle name="Punto 2 13 4 2" xfId="50724" xr:uid="{00000000-0005-0000-0000-000027C60000}"/>
    <cellStyle name="Punto 2 13 5" xfId="50725" xr:uid="{00000000-0005-0000-0000-000028C60000}"/>
    <cellStyle name="Punto 2 14" xfId="50726" xr:uid="{00000000-0005-0000-0000-000029C60000}"/>
    <cellStyle name="Punto 2 14 2" xfId="50727" xr:uid="{00000000-0005-0000-0000-00002AC60000}"/>
    <cellStyle name="Punto 2 14 2 2" xfId="50728" xr:uid="{00000000-0005-0000-0000-00002BC60000}"/>
    <cellStyle name="Punto 2 14 2 2 2" xfId="50729" xr:uid="{00000000-0005-0000-0000-00002CC60000}"/>
    <cellStyle name="Punto 2 14 2 3" xfId="50730" xr:uid="{00000000-0005-0000-0000-00002DC60000}"/>
    <cellStyle name="Punto 2 14 2 4" xfId="50731" xr:uid="{00000000-0005-0000-0000-00002EC60000}"/>
    <cellStyle name="Punto 2 14 2 5" xfId="50732" xr:uid="{00000000-0005-0000-0000-00002FC60000}"/>
    <cellStyle name="Punto 2 14 2 6" xfId="50733" xr:uid="{00000000-0005-0000-0000-000030C60000}"/>
    <cellStyle name="Punto 2 14 3" xfId="50734" xr:uid="{00000000-0005-0000-0000-000031C60000}"/>
    <cellStyle name="Punto 2 14 3 2" xfId="50735" xr:uid="{00000000-0005-0000-0000-000032C60000}"/>
    <cellStyle name="Punto 2 14 4" xfId="50736" xr:uid="{00000000-0005-0000-0000-000033C60000}"/>
    <cellStyle name="Punto 2 14 4 2" xfId="50737" xr:uid="{00000000-0005-0000-0000-000034C60000}"/>
    <cellStyle name="Punto 2 14 5" xfId="50738" xr:uid="{00000000-0005-0000-0000-000035C60000}"/>
    <cellStyle name="Punto 2 15" xfId="50739" xr:uid="{00000000-0005-0000-0000-000036C60000}"/>
    <cellStyle name="Punto 2 15 2" xfId="50740" xr:uid="{00000000-0005-0000-0000-000037C60000}"/>
    <cellStyle name="Punto 2 15 2 2" xfId="50741" xr:uid="{00000000-0005-0000-0000-000038C60000}"/>
    <cellStyle name="Punto 2 15 2 2 2" xfId="50742" xr:uid="{00000000-0005-0000-0000-000039C60000}"/>
    <cellStyle name="Punto 2 15 2 3" xfId="50743" xr:uid="{00000000-0005-0000-0000-00003AC60000}"/>
    <cellStyle name="Punto 2 15 2 4" xfId="50744" xr:uid="{00000000-0005-0000-0000-00003BC60000}"/>
    <cellStyle name="Punto 2 15 2 5" xfId="50745" xr:uid="{00000000-0005-0000-0000-00003CC60000}"/>
    <cellStyle name="Punto 2 15 2 6" xfId="50746" xr:uid="{00000000-0005-0000-0000-00003DC60000}"/>
    <cellStyle name="Punto 2 15 3" xfId="50747" xr:uid="{00000000-0005-0000-0000-00003EC60000}"/>
    <cellStyle name="Punto 2 15 3 2" xfId="50748" xr:uid="{00000000-0005-0000-0000-00003FC60000}"/>
    <cellStyle name="Punto 2 15 4" xfId="50749" xr:uid="{00000000-0005-0000-0000-000040C60000}"/>
    <cellStyle name="Punto 2 15 4 2" xfId="50750" xr:uid="{00000000-0005-0000-0000-000041C60000}"/>
    <cellStyle name="Punto 2 15 5" xfId="50751" xr:uid="{00000000-0005-0000-0000-000042C60000}"/>
    <cellStyle name="Punto 2 16" xfId="50752" xr:uid="{00000000-0005-0000-0000-000043C60000}"/>
    <cellStyle name="Punto 2 16 2" xfId="50753" xr:uid="{00000000-0005-0000-0000-000044C60000}"/>
    <cellStyle name="Punto 2 16 2 2" xfId="50754" xr:uid="{00000000-0005-0000-0000-000045C60000}"/>
    <cellStyle name="Punto 2 16 2 2 2" xfId="50755" xr:uid="{00000000-0005-0000-0000-000046C60000}"/>
    <cellStyle name="Punto 2 16 2 3" xfId="50756" xr:uid="{00000000-0005-0000-0000-000047C60000}"/>
    <cellStyle name="Punto 2 16 2 4" xfId="50757" xr:uid="{00000000-0005-0000-0000-000048C60000}"/>
    <cellStyle name="Punto 2 16 2 5" xfId="50758" xr:uid="{00000000-0005-0000-0000-000049C60000}"/>
    <cellStyle name="Punto 2 16 2 6" xfId="50759" xr:uid="{00000000-0005-0000-0000-00004AC60000}"/>
    <cellStyle name="Punto 2 16 3" xfId="50760" xr:uid="{00000000-0005-0000-0000-00004BC60000}"/>
    <cellStyle name="Punto 2 16 3 2" xfId="50761" xr:uid="{00000000-0005-0000-0000-00004CC60000}"/>
    <cellStyle name="Punto 2 16 4" xfId="50762" xr:uid="{00000000-0005-0000-0000-00004DC60000}"/>
    <cellStyle name="Punto 2 16 4 2" xfId="50763" xr:uid="{00000000-0005-0000-0000-00004EC60000}"/>
    <cellStyle name="Punto 2 16 5" xfId="50764" xr:uid="{00000000-0005-0000-0000-00004FC60000}"/>
    <cellStyle name="Punto 2 17" xfId="50765" xr:uid="{00000000-0005-0000-0000-000050C60000}"/>
    <cellStyle name="Punto 2 17 2" xfId="50766" xr:uid="{00000000-0005-0000-0000-000051C60000}"/>
    <cellStyle name="Punto 2 17 2 2" xfId="50767" xr:uid="{00000000-0005-0000-0000-000052C60000}"/>
    <cellStyle name="Punto 2 17 2 2 2" xfId="50768" xr:uid="{00000000-0005-0000-0000-000053C60000}"/>
    <cellStyle name="Punto 2 17 2 3" xfId="50769" xr:uid="{00000000-0005-0000-0000-000054C60000}"/>
    <cellStyle name="Punto 2 17 2 4" xfId="50770" xr:uid="{00000000-0005-0000-0000-000055C60000}"/>
    <cellStyle name="Punto 2 17 2 5" xfId="50771" xr:uid="{00000000-0005-0000-0000-000056C60000}"/>
    <cellStyle name="Punto 2 17 2 6" xfId="50772" xr:uid="{00000000-0005-0000-0000-000057C60000}"/>
    <cellStyle name="Punto 2 17 3" xfId="50773" xr:uid="{00000000-0005-0000-0000-000058C60000}"/>
    <cellStyle name="Punto 2 17 3 2" xfId="50774" xr:uid="{00000000-0005-0000-0000-000059C60000}"/>
    <cellStyle name="Punto 2 17 4" xfId="50775" xr:uid="{00000000-0005-0000-0000-00005AC60000}"/>
    <cellStyle name="Punto 2 17 4 2" xfId="50776" xr:uid="{00000000-0005-0000-0000-00005BC60000}"/>
    <cellStyle name="Punto 2 17 5" xfId="50777" xr:uid="{00000000-0005-0000-0000-00005CC60000}"/>
    <cellStyle name="Punto 2 18" xfId="50778" xr:uid="{00000000-0005-0000-0000-00005DC60000}"/>
    <cellStyle name="Punto 2 18 2" xfId="50779" xr:uid="{00000000-0005-0000-0000-00005EC60000}"/>
    <cellStyle name="Punto 2 18 2 2" xfId="50780" xr:uid="{00000000-0005-0000-0000-00005FC60000}"/>
    <cellStyle name="Punto 2 18 2 2 2" xfId="50781" xr:uid="{00000000-0005-0000-0000-000060C60000}"/>
    <cellStyle name="Punto 2 18 2 3" xfId="50782" xr:uid="{00000000-0005-0000-0000-000061C60000}"/>
    <cellStyle name="Punto 2 18 2 4" xfId="50783" xr:uid="{00000000-0005-0000-0000-000062C60000}"/>
    <cellStyle name="Punto 2 18 2 5" xfId="50784" xr:uid="{00000000-0005-0000-0000-000063C60000}"/>
    <cellStyle name="Punto 2 18 2 6" xfId="50785" xr:uid="{00000000-0005-0000-0000-000064C60000}"/>
    <cellStyle name="Punto 2 18 3" xfId="50786" xr:uid="{00000000-0005-0000-0000-000065C60000}"/>
    <cellStyle name="Punto 2 18 3 2" xfId="50787" xr:uid="{00000000-0005-0000-0000-000066C60000}"/>
    <cellStyle name="Punto 2 18 4" xfId="50788" xr:uid="{00000000-0005-0000-0000-000067C60000}"/>
    <cellStyle name="Punto 2 18 4 2" xfId="50789" xr:uid="{00000000-0005-0000-0000-000068C60000}"/>
    <cellStyle name="Punto 2 18 5" xfId="50790" xr:uid="{00000000-0005-0000-0000-000069C60000}"/>
    <cellStyle name="Punto 2 19" xfId="50791" xr:uid="{00000000-0005-0000-0000-00006AC60000}"/>
    <cellStyle name="Punto 2 19 2" xfId="50792" xr:uid="{00000000-0005-0000-0000-00006BC60000}"/>
    <cellStyle name="Punto 2 19 2 2" xfId="50793" xr:uid="{00000000-0005-0000-0000-00006CC60000}"/>
    <cellStyle name="Punto 2 19 2 2 2" xfId="50794" xr:uid="{00000000-0005-0000-0000-00006DC60000}"/>
    <cellStyle name="Punto 2 19 2 3" xfId="50795" xr:uid="{00000000-0005-0000-0000-00006EC60000}"/>
    <cellStyle name="Punto 2 19 2 4" xfId="50796" xr:uid="{00000000-0005-0000-0000-00006FC60000}"/>
    <cellStyle name="Punto 2 19 2 5" xfId="50797" xr:uid="{00000000-0005-0000-0000-000070C60000}"/>
    <cellStyle name="Punto 2 19 2 6" xfId="50798" xr:uid="{00000000-0005-0000-0000-000071C60000}"/>
    <cellStyle name="Punto 2 19 3" xfId="50799" xr:uid="{00000000-0005-0000-0000-000072C60000}"/>
    <cellStyle name="Punto 2 19 3 2" xfId="50800" xr:uid="{00000000-0005-0000-0000-000073C60000}"/>
    <cellStyle name="Punto 2 19 4" xfId="50801" xr:uid="{00000000-0005-0000-0000-000074C60000}"/>
    <cellStyle name="Punto 2 19 4 2" xfId="50802" xr:uid="{00000000-0005-0000-0000-000075C60000}"/>
    <cellStyle name="Punto 2 19 5" xfId="50803" xr:uid="{00000000-0005-0000-0000-000076C60000}"/>
    <cellStyle name="Punto 2 2" xfId="50804" xr:uid="{00000000-0005-0000-0000-000077C60000}"/>
    <cellStyle name="Punto 2 2 10" xfId="50805" xr:uid="{00000000-0005-0000-0000-000078C60000}"/>
    <cellStyle name="Punto 2 2 10 2" xfId="50806" xr:uid="{00000000-0005-0000-0000-000079C60000}"/>
    <cellStyle name="Punto 2 2 10 2 2" xfId="50807" xr:uid="{00000000-0005-0000-0000-00007AC60000}"/>
    <cellStyle name="Punto 2 2 10 2 2 2" xfId="50808" xr:uid="{00000000-0005-0000-0000-00007BC60000}"/>
    <cellStyle name="Punto 2 2 10 2 3" xfId="50809" xr:uid="{00000000-0005-0000-0000-00007CC60000}"/>
    <cellStyle name="Punto 2 2 10 2 4" xfId="50810" xr:uid="{00000000-0005-0000-0000-00007DC60000}"/>
    <cellStyle name="Punto 2 2 10 2 5" xfId="50811" xr:uid="{00000000-0005-0000-0000-00007EC60000}"/>
    <cellStyle name="Punto 2 2 10 2 6" xfId="50812" xr:uid="{00000000-0005-0000-0000-00007FC60000}"/>
    <cellStyle name="Punto 2 2 10 3" xfId="50813" xr:uid="{00000000-0005-0000-0000-000080C60000}"/>
    <cellStyle name="Punto 2 2 10 3 2" xfId="50814" xr:uid="{00000000-0005-0000-0000-000081C60000}"/>
    <cellStyle name="Punto 2 2 10 4" xfId="50815" xr:uid="{00000000-0005-0000-0000-000082C60000}"/>
    <cellStyle name="Punto 2 2 10 4 2" xfId="50816" xr:uid="{00000000-0005-0000-0000-000083C60000}"/>
    <cellStyle name="Punto 2 2 10 4 3" xfId="50817" xr:uid="{00000000-0005-0000-0000-000084C60000}"/>
    <cellStyle name="Punto 2 2 10 4 4" xfId="50818" xr:uid="{00000000-0005-0000-0000-000085C60000}"/>
    <cellStyle name="Punto 2 2 10 5" xfId="50819" xr:uid="{00000000-0005-0000-0000-000086C60000}"/>
    <cellStyle name="Punto 2 2 10 5 2" xfId="50820" xr:uid="{00000000-0005-0000-0000-000087C60000}"/>
    <cellStyle name="Punto 2 2 11" xfId="50821" xr:uid="{00000000-0005-0000-0000-000088C60000}"/>
    <cellStyle name="Punto 2 2 11 2" xfId="50822" xr:uid="{00000000-0005-0000-0000-000089C60000}"/>
    <cellStyle name="Punto 2 2 11 2 2" xfId="50823" xr:uid="{00000000-0005-0000-0000-00008AC60000}"/>
    <cellStyle name="Punto 2 2 11 2 2 2" xfId="50824" xr:uid="{00000000-0005-0000-0000-00008BC60000}"/>
    <cellStyle name="Punto 2 2 11 2 3" xfId="50825" xr:uid="{00000000-0005-0000-0000-00008CC60000}"/>
    <cellStyle name="Punto 2 2 11 2 4" xfId="50826" xr:uid="{00000000-0005-0000-0000-00008DC60000}"/>
    <cellStyle name="Punto 2 2 11 2 5" xfId="50827" xr:uid="{00000000-0005-0000-0000-00008EC60000}"/>
    <cellStyle name="Punto 2 2 11 2 6" xfId="50828" xr:uid="{00000000-0005-0000-0000-00008FC60000}"/>
    <cellStyle name="Punto 2 2 11 3" xfId="50829" xr:uid="{00000000-0005-0000-0000-000090C60000}"/>
    <cellStyle name="Punto 2 2 11 3 2" xfId="50830" xr:uid="{00000000-0005-0000-0000-000091C60000}"/>
    <cellStyle name="Punto 2 2 11 4" xfId="50831" xr:uid="{00000000-0005-0000-0000-000092C60000}"/>
    <cellStyle name="Punto 2 2 11 4 2" xfId="50832" xr:uid="{00000000-0005-0000-0000-000093C60000}"/>
    <cellStyle name="Punto 2 2 11 5" xfId="50833" xr:uid="{00000000-0005-0000-0000-000094C60000}"/>
    <cellStyle name="Punto 2 2 12" xfId="50834" xr:uid="{00000000-0005-0000-0000-000095C60000}"/>
    <cellStyle name="Punto 2 2 12 2" xfId="50835" xr:uid="{00000000-0005-0000-0000-000096C60000}"/>
    <cellStyle name="Punto 2 2 12 2 2" xfId="50836" xr:uid="{00000000-0005-0000-0000-000097C60000}"/>
    <cellStyle name="Punto 2 2 12 2 2 2" xfId="50837" xr:uid="{00000000-0005-0000-0000-000098C60000}"/>
    <cellStyle name="Punto 2 2 12 2 3" xfId="50838" xr:uid="{00000000-0005-0000-0000-000099C60000}"/>
    <cellStyle name="Punto 2 2 12 2 4" xfId="50839" xr:uid="{00000000-0005-0000-0000-00009AC60000}"/>
    <cellStyle name="Punto 2 2 12 2 5" xfId="50840" xr:uid="{00000000-0005-0000-0000-00009BC60000}"/>
    <cellStyle name="Punto 2 2 12 2 6" xfId="50841" xr:uid="{00000000-0005-0000-0000-00009CC60000}"/>
    <cellStyle name="Punto 2 2 12 3" xfId="50842" xr:uid="{00000000-0005-0000-0000-00009DC60000}"/>
    <cellStyle name="Punto 2 2 12 3 2" xfId="50843" xr:uid="{00000000-0005-0000-0000-00009EC60000}"/>
    <cellStyle name="Punto 2 2 12 4" xfId="50844" xr:uid="{00000000-0005-0000-0000-00009FC60000}"/>
    <cellStyle name="Punto 2 2 12 4 2" xfId="50845" xr:uid="{00000000-0005-0000-0000-0000A0C60000}"/>
    <cellStyle name="Punto 2 2 12 5" xfId="50846" xr:uid="{00000000-0005-0000-0000-0000A1C60000}"/>
    <cellStyle name="Punto 2 2 13" xfId="50847" xr:uid="{00000000-0005-0000-0000-0000A2C60000}"/>
    <cellStyle name="Punto 2 2 13 2" xfId="50848" xr:uid="{00000000-0005-0000-0000-0000A3C60000}"/>
    <cellStyle name="Punto 2 2 13 2 2" xfId="50849" xr:uid="{00000000-0005-0000-0000-0000A4C60000}"/>
    <cellStyle name="Punto 2 2 13 2 2 2" xfId="50850" xr:uid="{00000000-0005-0000-0000-0000A5C60000}"/>
    <cellStyle name="Punto 2 2 13 2 3" xfId="50851" xr:uid="{00000000-0005-0000-0000-0000A6C60000}"/>
    <cellStyle name="Punto 2 2 13 2 4" xfId="50852" xr:uid="{00000000-0005-0000-0000-0000A7C60000}"/>
    <cellStyle name="Punto 2 2 13 2 5" xfId="50853" xr:uid="{00000000-0005-0000-0000-0000A8C60000}"/>
    <cellStyle name="Punto 2 2 13 2 6" xfId="50854" xr:uid="{00000000-0005-0000-0000-0000A9C60000}"/>
    <cellStyle name="Punto 2 2 13 3" xfId="50855" xr:uid="{00000000-0005-0000-0000-0000AAC60000}"/>
    <cellStyle name="Punto 2 2 13 3 2" xfId="50856" xr:uid="{00000000-0005-0000-0000-0000ABC60000}"/>
    <cellStyle name="Punto 2 2 13 4" xfId="50857" xr:uid="{00000000-0005-0000-0000-0000ACC60000}"/>
    <cellStyle name="Punto 2 2 13 4 2" xfId="50858" xr:uid="{00000000-0005-0000-0000-0000ADC60000}"/>
    <cellStyle name="Punto 2 2 13 5" xfId="50859" xr:uid="{00000000-0005-0000-0000-0000AEC60000}"/>
    <cellStyle name="Punto 2 2 14" xfId="50860" xr:uid="{00000000-0005-0000-0000-0000AFC60000}"/>
    <cellStyle name="Punto 2 2 14 2" xfId="50861" xr:uid="{00000000-0005-0000-0000-0000B0C60000}"/>
    <cellStyle name="Punto 2 2 14 2 2" xfId="50862" xr:uid="{00000000-0005-0000-0000-0000B1C60000}"/>
    <cellStyle name="Punto 2 2 14 2 2 2" xfId="50863" xr:uid="{00000000-0005-0000-0000-0000B2C60000}"/>
    <cellStyle name="Punto 2 2 14 2 3" xfId="50864" xr:uid="{00000000-0005-0000-0000-0000B3C60000}"/>
    <cellStyle name="Punto 2 2 14 2 4" xfId="50865" xr:uid="{00000000-0005-0000-0000-0000B4C60000}"/>
    <cellStyle name="Punto 2 2 14 2 5" xfId="50866" xr:uid="{00000000-0005-0000-0000-0000B5C60000}"/>
    <cellStyle name="Punto 2 2 14 2 6" xfId="50867" xr:uid="{00000000-0005-0000-0000-0000B6C60000}"/>
    <cellStyle name="Punto 2 2 14 3" xfId="50868" xr:uid="{00000000-0005-0000-0000-0000B7C60000}"/>
    <cellStyle name="Punto 2 2 14 3 2" xfId="50869" xr:uid="{00000000-0005-0000-0000-0000B8C60000}"/>
    <cellStyle name="Punto 2 2 14 4" xfId="50870" xr:uid="{00000000-0005-0000-0000-0000B9C60000}"/>
    <cellStyle name="Punto 2 2 14 4 2" xfId="50871" xr:uid="{00000000-0005-0000-0000-0000BAC60000}"/>
    <cellStyle name="Punto 2 2 14 5" xfId="50872" xr:uid="{00000000-0005-0000-0000-0000BBC60000}"/>
    <cellStyle name="Punto 2 2 15" xfId="50873" xr:uid="{00000000-0005-0000-0000-0000BCC60000}"/>
    <cellStyle name="Punto 2 2 15 2" xfId="50874" xr:uid="{00000000-0005-0000-0000-0000BDC60000}"/>
    <cellStyle name="Punto 2 2 15 2 2" xfId="50875" xr:uid="{00000000-0005-0000-0000-0000BEC60000}"/>
    <cellStyle name="Punto 2 2 15 2 2 2" xfId="50876" xr:uid="{00000000-0005-0000-0000-0000BFC60000}"/>
    <cellStyle name="Punto 2 2 15 2 3" xfId="50877" xr:uid="{00000000-0005-0000-0000-0000C0C60000}"/>
    <cellStyle name="Punto 2 2 15 2 4" xfId="50878" xr:uid="{00000000-0005-0000-0000-0000C1C60000}"/>
    <cellStyle name="Punto 2 2 15 2 5" xfId="50879" xr:uid="{00000000-0005-0000-0000-0000C2C60000}"/>
    <cellStyle name="Punto 2 2 15 2 6" xfId="50880" xr:uid="{00000000-0005-0000-0000-0000C3C60000}"/>
    <cellStyle name="Punto 2 2 15 3" xfId="50881" xr:uid="{00000000-0005-0000-0000-0000C4C60000}"/>
    <cellStyle name="Punto 2 2 15 3 2" xfId="50882" xr:uid="{00000000-0005-0000-0000-0000C5C60000}"/>
    <cellStyle name="Punto 2 2 15 4" xfId="50883" xr:uid="{00000000-0005-0000-0000-0000C6C60000}"/>
    <cellStyle name="Punto 2 2 15 4 2" xfId="50884" xr:uid="{00000000-0005-0000-0000-0000C7C60000}"/>
    <cellStyle name="Punto 2 2 15 5" xfId="50885" xr:uid="{00000000-0005-0000-0000-0000C8C60000}"/>
    <cellStyle name="Punto 2 2 16" xfId="50886" xr:uid="{00000000-0005-0000-0000-0000C9C60000}"/>
    <cellStyle name="Punto 2 2 16 2" xfId="50887" xr:uid="{00000000-0005-0000-0000-0000CAC60000}"/>
    <cellStyle name="Punto 2 2 16 2 2" xfId="50888" xr:uid="{00000000-0005-0000-0000-0000CBC60000}"/>
    <cellStyle name="Punto 2 2 16 2 2 2" xfId="50889" xr:uid="{00000000-0005-0000-0000-0000CCC60000}"/>
    <cellStyle name="Punto 2 2 16 2 3" xfId="50890" xr:uid="{00000000-0005-0000-0000-0000CDC60000}"/>
    <cellStyle name="Punto 2 2 16 2 4" xfId="50891" xr:uid="{00000000-0005-0000-0000-0000CEC60000}"/>
    <cellStyle name="Punto 2 2 16 2 5" xfId="50892" xr:uid="{00000000-0005-0000-0000-0000CFC60000}"/>
    <cellStyle name="Punto 2 2 16 2 6" xfId="50893" xr:uid="{00000000-0005-0000-0000-0000D0C60000}"/>
    <cellStyle name="Punto 2 2 16 3" xfId="50894" xr:uid="{00000000-0005-0000-0000-0000D1C60000}"/>
    <cellStyle name="Punto 2 2 16 3 2" xfId="50895" xr:uid="{00000000-0005-0000-0000-0000D2C60000}"/>
    <cellStyle name="Punto 2 2 16 4" xfId="50896" xr:uid="{00000000-0005-0000-0000-0000D3C60000}"/>
    <cellStyle name="Punto 2 2 16 4 2" xfId="50897" xr:uid="{00000000-0005-0000-0000-0000D4C60000}"/>
    <cellStyle name="Punto 2 2 16 5" xfId="50898" xr:uid="{00000000-0005-0000-0000-0000D5C60000}"/>
    <cellStyle name="Punto 2 2 17" xfId="50899" xr:uid="{00000000-0005-0000-0000-0000D6C60000}"/>
    <cellStyle name="Punto 2 2 17 2" xfId="50900" xr:uid="{00000000-0005-0000-0000-0000D7C60000}"/>
    <cellStyle name="Punto 2 2 17 2 2" xfId="50901" xr:uid="{00000000-0005-0000-0000-0000D8C60000}"/>
    <cellStyle name="Punto 2 2 17 2 2 2" xfId="50902" xr:uid="{00000000-0005-0000-0000-0000D9C60000}"/>
    <cellStyle name="Punto 2 2 17 2 3" xfId="50903" xr:uid="{00000000-0005-0000-0000-0000DAC60000}"/>
    <cellStyle name="Punto 2 2 17 2 4" xfId="50904" xr:uid="{00000000-0005-0000-0000-0000DBC60000}"/>
    <cellStyle name="Punto 2 2 17 2 5" xfId="50905" xr:uid="{00000000-0005-0000-0000-0000DCC60000}"/>
    <cellStyle name="Punto 2 2 17 2 6" xfId="50906" xr:uid="{00000000-0005-0000-0000-0000DDC60000}"/>
    <cellStyle name="Punto 2 2 17 3" xfId="50907" xr:uid="{00000000-0005-0000-0000-0000DEC60000}"/>
    <cellStyle name="Punto 2 2 17 3 2" xfId="50908" xr:uid="{00000000-0005-0000-0000-0000DFC60000}"/>
    <cellStyle name="Punto 2 2 17 4" xfId="50909" xr:uid="{00000000-0005-0000-0000-0000E0C60000}"/>
    <cellStyle name="Punto 2 2 17 4 2" xfId="50910" xr:uid="{00000000-0005-0000-0000-0000E1C60000}"/>
    <cellStyle name="Punto 2 2 17 5" xfId="50911" xr:uid="{00000000-0005-0000-0000-0000E2C60000}"/>
    <cellStyle name="Punto 2 2 18" xfId="50912" xr:uid="{00000000-0005-0000-0000-0000E3C60000}"/>
    <cellStyle name="Punto 2 2 18 2" xfId="50913" xr:uid="{00000000-0005-0000-0000-0000E4C60000}"/>
    <cellStyle name="Punto 2 2 18 2 2" xfId="50914" xr:uid="{00000000-0005-0000-0000-0000E5C60000}"/>
    <cellStyle name="Punto 2 2 18 2 2 2" xfId="50915" xr:uid="{00000000-0005-0000-0000-0000E6C60000}"/>
    <cellStyle name="Punto 2 2 18 2 3" xfId="50916" xr:uid="{00000000-0005-0000-0000-0000E7C60000}"/>
    <cellStyle name="Punto 2 2 18 2 4" xfId="50917" xr:uid="{00000000-0005-0000-0000-0000E8C60000}"/>
    <cellStyle name="Punto 2 2 18 2 5" xfId="50918" xr:uid="{00000000-0005-0000-0000-0000E9C60000}"/>
    <cellStyle name="Punto 2 2 18 2 6" xfId="50919" xr:uid="{00000000-0005-0000-0000-0000EAC60000}"/>
    <cellStyle name="Punto 2 2 18 3" xfId="50920" xr:uid="{00000000-0005-0000-0000-0000EBC60000}"/>
    <cellStyle name="Punto 2 2 18 3 2" xfId="50921" xr:uid="{00000000-0005-0000-0000-0000ECC60000}"/>
    <cellStyle name="Punto 2 2 18 4" xfId="50922" xr:uid="{00000000-0005-0000-0000-0000EDC60000}"/>
    <cellStyle name="Punto 2 2 18 4 2" xfId="50923" xr:uid="{00000000-0005-0000-0000-0000EEC60000}"/>
    <cellStyle name="Punto 2 2 18 5" xfId="50924" xr:uid="{00000000-0005-0000-0000-0000EFC60000}"/>
    <cellStyle name="Punto 2 2 19" xfId="50925" xr:uid="{00000000-0005-0000-0000-0000F0C60000}"/>
    <cellStyle name="Punto 2 2 19 2" xfId="50926" xr:uid="{00000000-0005-0000-0000-0000F1C60000}"/>
    <cellStyle name="Punto 2 2 19 2 2" xfId="50927" xr:uid="{00000000-0005-0000-0000-0000F2C60000}"/>
    <cellStyle name="Punto 2 2 19 2 2 2" xfId="50928" xr:uid="{00000000-0005-0000-0000-0000F3C60000}"/>
    <cellStyle name="Punto 2 2 19 2 3" xfId="50929" xr:uid="{00000000-0005-0000-0000-0000F4C60000}"/>
    <cellStyle name="Punto 2 2 19 2 4" xfId="50930" xr:uid="{00000000-0005-0000-0000-0000F5C60000}"/>
    <cellStyle name="Punto 2 2 19 2 5" xfId="50931" xr:uid="{00000000-0005-0000-0000-0000F6C60000}"/>
    <cellStyle name="Punto 2 2 19 2 6" xfId="50932" xr:uid="{00000000-0005-0000-0000-0000F7C60000}"/>
    <cellStyle name="Punto 2 2 19 3" xfId="50933" xr:uid="{00000000-0005-0000-0000-0000F8C60000}"/>
    <cellStyle name="Punto 2 2 19 3 2" xfId="50934" xr:uid="{00000000-0005-0000-0000-0000F9C60000}"/>
    <cellStyle name="Punto 2 2 19 4" xfId="50935" xr:uid="{00000000-0005-0000-0000-0000FAC60000}"/>
    <cellStyle name="Punto 2 2 19 4 2" xfId="50936" xr:uid="{00000000-0005-0000-0000-0000FBC60000}"/>
    <cellStyle name="Punto 2 2 19 5" xfId="50937" xr:uid="{00000000-0005-0000-0000-0000FCC60000}"/>
    <cellStyle name="Punto 2 2 2" xfId="50938" xr:uid="{00000000-0005-0000-0000-0000FDC60000}"/>
    <cellStyle name="Punto 2 2 2 10" xfId="50939" xr:uid="{00000000-0005-0000-0000-0000FEC60000}"/>
    <cellStyle name="Punto 2 2 2 10 2" xfId="50940" xr:uid="{00000000-0005-0000-0000-0000FFC60000}"/>
    <cellStyle name="Punto 2 2 2 10 2 2" xfId="50941" xr:uid="{00000000-0005-0000-0000-000000C70000}"/>
    <cellStyle name="Punto 2 2 2 10 2 2 2" xfId="50942" xr:uid="{00000000-0005-0000-0000-000001C70000}"/>
    <cellStyle name="Punto 2 2 2 10 2 3" xfId="50943" xr:uid="{00000000-0005-0000-0000-000002C70000}"/>
    <cellStyle name="Punto 2 2 2 10 2 4" xfId="50944" xr:uid="{00000000-0005-0000-0000-000003C70000}"/>
    <cellStyle name="Punto 2 2 2 10 2 5" xfId="50945" xr:uid="{00000000-0005-0000-0000-000004C70000}"/>
    <cellStyle name="Punto 2 2 2 10 2 6" xfId="50946" xr:uid="{00000000-0005-0000-0000-000005C70000}"/>
    <cellStyle name="Punto 2 2 2 10 3" xfId="50947" xr:uid="{00000000-0005-0000-0000-000006C70000}"/>
    <cellStyle name="Punto 2 2 2 10 3 2" xfId="50948" xr:uid="{00000000-0005-0000-0000-000007C70000}"/>
    <cellStyle name="Punto 2 2 2 10 4" xfId="50949" xr:uid="{00000000-0005-0000-0000-000008C70000}"/>
    <cellStyle name="Punto 2 2 2 10 4 2" xfId="50950" xr:uid="{00000000-0005-0000-0000-000009C70000}"/>
    <cellStyle name="Punto 2 2 2 10 5" xfId="50951" xr:uid="{00000000-0005-0000-0000-00000AC70000}"/>
    <cellStyle name="Punto 2 2 2 11" xfId="50952" xr:uid="{00000000-0005-0000-0000-00000BC70000}"/>
    <cellStyle name="Punto 2 2 2 11 2" xfId="50953" xr:uid="{00000000-0005-0000-0000-00000CC70000}"/>
    <cellStyle name="Punto 2 2 2 11 2 2" xfId="50954" xr:uid="{00000000-0005-0000-0000-00000DC70000}"/>
    <cellStyle name="Punto 2 2 2 11 2 2 2" xfId="50955" xr:uid="{00000000-0005-0000-0000-00000EC70000}"/>
    <cellStyle name="Punto 2 2 2 11 2 3" xfId="50956" xr:uid="{00000000-0005-0000-0000-00000FC70000}"/>
    <cellStyle name="Punto 2 2 2 11 2 4" xfId="50957" xr:uid="{00000000-0005-0000-0000-000010C70000}"/>
    <cellStyle name="Punto 2 2 2 11 2 5" xfId="50958" xr:uid="{00000000-0005-0000-0000-000011C70000}"/>
    <cellStyle name="Punto 2 2 2 11 2 6" xfId="50959" xr:uid="{00000000-0005-0000-0000-000012C70000}"/>
    <cellStyle name="Punto 2 2 2 11 3" xfId="50960" xr:uid="{00000000-0005-0000-0000-000013C70000}"/>
    <cellStyle name="Punto 2 2 2 11 3 2" xfId="50961" xr:uid="{00000000-0005-0000-0000-000014C70000}"/>
    <cellStyle name="Punto 2 2 2 11 4" xfId="50962" xr:uid="{00000000-0005-0000-0000-000015C70000}"/>
    <cellStyle name="Punto 2 2 2 11 4 2" xfId="50963" xr:uid="{00000000-0005-0000-0000-000016C70000}"/>
    <cellStyle name="Punto 2 2 2 11 5" xfId="50964" xr:uid="{00000000-0005-0000-0000-000017C70000}"/>
    <cellStyle name="Punto 2 2 2 12" xfId="50965" xr:uid="{00000000-0005-0000-0000-000018C70000}"/>
    <cellStyle name="Punto 2 2 2 12 2" xfId="50966" xr:uid="{00000000-0005-0000-0000-000019C70000}"/>
    <cellStyle name="Punto 2 2 2 12 2 2" xfId="50967" xr:uid="{00000000-0005-0000-0000-00001AC70000}"/>
    <cellStyle name="Punto 2 2 2 12 2 2 2" xfId="50968" xr:uid="{00000000-0005-0000-0000-00001BC70000}"/>
    <cellStyle name="Punto 2 2 2 12 2 3" xfId="50969" xr:uid="{00000000-0005-0000-0000-00001CC70000}"/>
    <cellStyle name="Punto 2 2 2 12 2 4" xfId="50970" xr:uid="{00000000-0005-0000-0000-00001DC70000}"/>
    <cellStyle name="Punto 2 2 2 12 2 5" xfId="50971" xr:uid="{00000000-0005-0000-0000-00001EC70000}"/>
    <cellStyle name="Punto 2 2 2 12 2 6" xfId="50972" xr:uid="{00000000-0005-0000-0000-00001FC70000}"/>
    <cellStyle name="Punto 2 2 2 12 3" xfId="50973" xr:uid="{00000000-0005-0000-0000-000020C70000}"/>
    <cellStyle name="Punto 2 2 2 12 3 2" xfId="50974" xr:uid="{00000000-0005-0000-0000-000021C70000}"/>
    <cellStyle name="Punto 2 2 2 12 4" xfId="50975" xr:uid="{00000000-0005-0000-0000-000022C70000}"/>
    <cellStyle name="Punto 2 2 2 12 4 2" xfId="50976" xr:uid="{00000000-0005-0000-0000-000023C70000}"/>
    <cellStyle name="Punto 2 2 2 12 5" xfId="50977" xr:uid="{00000000-0005-0000-0000-000024C70000}"/>
    <cellStyle name="Punto 2 2 2 13" xfId="50978" xr:uid="{00000000-0005-0000-0000-000025C70000}"/>
    <cellStyle name="Punto 2 2 2 13 2" xfId="50979" xr:uid="{00000000-0005-0000-0000-000026C70000}"/>
    <cellStyle name="Punto 2 2 2 13 2 2" xfId="50980" xr:uid="{00000000-0005-0000-0000-000027C70000}"/>
    <cellStyle name="Punto 2 2 2 13 2 2 2" xfId="50981" xr:uid="{00000000-0005-0000-0000-000028C70000}"/>
    <cellStyle name="Punto 2 2 2 13 2 3" xfId="50982" xr:uid="{00000000-0005-0000-0000-000029C70000}"/>
    <cellStyle name="Punto 2 2 2 13 2 4" xfId="50983" xr:uid="{00000000-0005-0000-0000-00002AC70000}"/>
    <cellStyle name="Punto 2 2 2 13 2 5" xfId="50984" xr:uid="{00000000-0005-0000-0000-00002BC70000}"/>
    <cellStyle name="Punto 2 2 2 13 2 6" xfId="50985" xr:uid="{00000000-0005-0000-0000-00002CC70000}"/>
    <cellStyle name="Punto 2 2 2 13 3" xfId="50986" xr:uid="{00000000-0005-0000-0000-00002DC70000}"/>
    <cellStyle name="Punto 2 2 2 13 3 2" xfId="50987" xr:uid="{00000000-0005-0000-0000-00002EC70000}"/>
    <cellStyle name="Punto 2 2 2 13 4" xfId="50988" xr:uid="{00000000-0005-0000-0000-00002FC70000}"/>
    <cellStyle name="Punto 2 2 2 13 4 2" xfId="50989" xr:uid="{00000000-0005-0000-0000-000030C70000}"/>
    <cellStyle name="Punto 2 2 2 13 5" xfId="50990" xr:uid="{00000000-0005-0000-0000-000031C70000}"/>
    <cellStyle name="Punto 2 2 2 14" xfId="50991" xr:uid="{00000000-0005-0000-0000-000032C70000}"/>
    <cellStyle name="Punto 2 2 2 14 2" xfId="50992" xr:uid="{00000000-0005-0000-0000-000033C70000}"/>
    <cellStyle name="Punto 2 2 2 14 2 2" xfId="50993" xr:uid="{00000000-0005-0000-0000-000034C70000}"/>
    <cellStyle name="Punto 2 2 2 14 2 2 2" xfId="50994" xr:uid="{00000000-0005-0000-0000-000035C70000}"/>
    <cellStyle name="Punto 2 2 2 14 2 3" xfId="50995" xr:uid="{00000000-0005-0000-0000-000036C70000}"/>
    <cellStyle name="Punto 2 2 2 14 2 4" xfId="50996" xr:uid="{00000000-0005-0000-0000-000037C70000}"/>
    <cellStyle name="Punto 2 2 2 14 2 5" xfId="50997" xr:uid="{00000000-0005-0000-0000-000038C70000}"/>
    <cellStyle name="Punto 2 2 2 14 2 6" xfId="50998" xr:uid="{00000000-0005-0000-0000-000039C70000}"/>
    <cellStyle name="Punto 2 2 2 14 3" xfId="50999" xr:uid="{00000000-0005-0000-0000-00003AC70000}"/>
    <cellStyle name="Punto 2 2 2 14 3 2" xfId="51000" xr:uid="{00000000-0005-0000-0000-00003BC70000}"/>
    <cellStyle name="Punto 2 2 2 14 4" xfId="51001" xr:uid="{00000000-0005-0000-0000-00003CC70000}"/>
    <cellStyle name="Punto 2 2 2 14 4 2" xfId="51002" xr:uid="{00000000-0005-0000-0000-00003DC70000}"/>
    <cellStyle name="Punto 2 2 2 14 5" xfId="51003" xr:uid="{00000000-0005-0000-0000-00003EC70000}"/>
    <cellStyle name="Punto 2 2 2 15" xfId="51004" xr:uid="{00000000-0005-0000-0000-00003FC70000}"/>
    <cellStyle name="Punto 2 2 2 15 2" xfId="51005" xr:uid="{00000000-0005-0000-0000-000040C70000}"/>
    <cellStyle name="Punto 2 2 2 15 2 2" xfId="51006" xr:uid="{00000000-0005-0000-0000-000041C70000}"/>
    <cellStyle name="Punto 2 2 2 15 2 2 2" xfId="51007" xr:uid="{00000000-0005-0000-0000-000042C70000}"/>
    <cellStyle name="Punto 2 2 2 15 2 3" xfId="51008" xr:uid="{00000000-0005-0000-0000-000043C70000}"/>
    <cellStyle name="Punto 2 2 2 15 2 4" xfId="51009" xr:uid="{00000000-0005-0000-0000-000044C70000}"/>
    <cellStyle name="Punto 2 2 2 15 2 5" xfId="51010" xr:uid="{00000000-0005-0000-0000-000045C70000}"/>
    <cellStyle name="Punto 2 2 2 15 2 6" xfId="51011" xr:uid="{00000000-0005-0000-0000-000046C70000}"/>
    <cellStyle name="Punto 2 2 2 15 3" xfId="51012" xr:uid="{00000000-0005-0000-0000-000047C70000}"/>
    <cellStyle name="Punto 2 2 2 15 3 2" xfId="51013" xr:uid="{00000000-0005-0000-0000-000048C70000}"/>
    <cellStyle name="Punto 2 2 2 15 4" xfId="51014" xr:uid="{00000000-0005-0000-0000-000049C70000}"/>
    <cellStyle name="Punto 2 2 2 15 4 2" xfId="51015" xr:uid="{00000000-0005-0000-0000-00004AC70000}"/>
    <cellStyle name="Punto 2 2 2 15 5" xfId="51016" xr:uid="{00000000-0005-0000-0000-00004BC70000}"/>
    <cellStyle name="Punto 2 2 2 16" xfId="51017" xr:uid="{00000000-0005-0000-0000-00004CC70000}"/>
    <cellStyle name="Punto 2 2 2 16 2" xfId="51018" xr:uid="{00000000-0005-0000-0000-00004DC70000}"/>
    <cellStyle name="Punto 2 2 2 16 2 2" xfId="51019" xr:uid="{00000000-0005-0000-0000-00004EC70000}"/>
    <cellStyle name="Punto 2 2 2 16 2 2 2" xfId="51020" xr:uid="{00000000-0005-0000-0000-00004FC70000}"/>
    <cellStyle name="Punto 2 2 2 16 2 3" xfId="51021" xr:uid="{00000000-0005-0000-0000-000050C70000}"/>
    <cellStyle name="Punto 2 2 2 16 2 4" xfId="51022" xr:uid="{00000000-0005-0000-0000-000051C70000}"/>
    <cellStyle name="Punto 2 2 2 16 2 5" xfId="51023" xr:uid="{00000000-0005-0000-0000-000052C70000}"/>
    <cellStyle name="Punto 2 2 2 16 2 6" xfId="51024" xr:uid="{00000000-0005-0000-0000-000053C70000}"/>
    <cellStyle name="Punto 2 2 2 16 3" xfId="51025" xr:uid="{00000000-0005-0000-0000-000054C70000}"/>
    <cellStyle name="Punto 2 2 2 16 3 2" xfId="51026" xr:uid="{00000000-0005-0000-0000-000055C70000}"/>
    <cellStyle name="Punto 2 2 2 16 4" xfId="51027" xr:uid="{00000000-0005-0000-0000-000056C70000}"/>
    <cellStyle name="Punto 2 2 2 16 4 2" xfId="51028" xr:uid="{00000000-0005-0000-0000-000057C70000}"/>
    <cellStyle name="Punto 2 2 2 16 5" xfId="51029" xr:uid="{00000000-0005-0000-0000-000058C70000}"/>
    <cellStyle name="Punto 2 2 2 17" xfId="51030" xr:uid="{00000000-0005-0000-0000-000059C70000}"/>
    <cellStyle name="Punto 2 2 2 17 2" xfId="51031" xr:uid="{00000000-0005-0000-0000-00005AC70000}"/>
    <cellStyle name="Punto 2 2 2 17 2 2" xfId="51032" xr:uid="{00000000-0005-0000-0000-00005BC70000}"/>
    <cellStyle name="Punto 2 2 2 17 2 2 2" xfId="51033" xr:uid="{00000000-0005-0000-0000-00005CC70000}"/>
    <cellStyle name="Punto 2 2 2 17 2 3" xfId="51034" xr:uid="{00000000-0005-0000-0000-00005DC70000}"/>
    <cellStyle name="Punto 2 2 2 17 2 4" xfId="51035" xr:uid="{00000000-0005-0000-0000-00005EC70000}"/>
    <cellStyle name="Punto 2 2 2 17 2 5" xfId="51036" xr:uid="{00000000-0005-0000-0000-00005FC70000}"/>
    <cellStyle name="Punto 2 2 2 17 2 6" xfId="51037" xr:uid="{00000000-0005-0000-0000-000060C70000}"/>
    <cellStyle name="Punto 2 2 2 17 3" xfId="51038" xr:uid="{00000000-0005-0000-0000-000061C70000}"/>
    <cellStyle name="Punto 2 2 2 17 3 2" xfId="51039" xr:uid="{00000000-0005-0000-0000-000062C70000}"/>
    <cellStyle name="Punto 2 2 2 17 4" xfId="51040" xr:uid="{00000000-0005-0000-0000-000063C70000}"/>
    <cellStyle name="Punto 2 2 2 17 4 2" xfId="51041" xr:uid="{00000000-0005-0000-0000-000064C70000}"/>
    <cellStyle name="Punto 2 2 2 17 5" xfId="51042" xr:uid="{00000000-0005-0000-0000-000065C70000}"/>
    <cellStyle name="Punto 2 2 2 18" xfId="51043" xr:uid="{00000000-0005-0000-0000-000066C70000}"/>
    <cellStyle name="Punto 2 2 2 18 2" xfId="51044" xr:uid="{00000000-0005-0000-0000-000067C70000}"/>
    <cellStyle name="Punto 2 2 2 18 2 2" xfId="51045" xr:uid="{00000000-0005-0000-0000-000068C70000}"/>
    <cellStyle name="Punto 2 2 2 18 2 2 2" xfId="51046" xr:uid="{00000000-0005-0000-0000-000069C70000}"/>
    <cellStyle name="Punto 2 2 2 18 2 3" xfId="51047" xr:uid="{00000000-0005-0000-0000-00006AC70000}"/>
    <cellStyle name="Punto 2 2 2 18 2 4" xfId="51048" xr:uid="{00000000-0005-0000-0000-00006BC70000}"/>
    <cellStyle name="Punto 2 2 2 18 2 5" xfId="51049" xr:uid="{00000000-0005-0000-0000-00006CC70000}"/>
    <cellStyle name="Punto 2 2 2 18 2 6" xfId="51050" xr:uid="{00000000-0005-0000-0000-00006DC70000}"/>
    <cellStyle name="Punto 2 2 2 18 3" xfId="51051" xr:uid="{00000000-0005-0000-0000-00006EC70000}"/>
    <cellStyle name="Punto 2 2 2 18 3 2" xfId="51052" xr:uid="{00000000-0005-0000-0000-00006FC70000}"/>
    <cellStyle name="Punto 2 2 2 18 4" xfId="51053" xr:uid="{00000000-0005-0000-0000-000070C70000}"/>
    <cellStyle name="Punto 2 2 2 18 4 2" xfId="51054" xr:uid="{00000000-0005-0000-0000-000071C70000}"/>
    <cellStyle name="Punto 2 2 2 18 5" xfId="51055" xr:uid="{00000000-0005-0000-0000-000072C70000}"/>
    <cellStyle name="Punto 2 2 2 19" xfId="51056" xr:uid="{00000000-0005-0000-0000-000073C70000}"/>
    <cellStyle name="Punto 2 2 2 19 2" xfId="51057" xr:uid="{00000000-0005-0000-0000-000074C70000}"/>
    <cellStyle name="Punto 2 2 2 19 3" xfId="51058" xr:uid="{00000000-0005-0000-0000-000075C70000}"/>
    <cellStyle name="Punto 2 2 2 2" xfId="51059" xr:uid="{00000000-0005-0000-0000-000076C70000}"/>
    <cellStyle name="Punto 2 2 2 2 2" xfId="51060" xr:uid="{00000000-0005-0000-0000-000077C70000}"/>
    <cellStyle name="Punto 2 2 2 2 2 2" xfId="51061" xr:uid="{00000000-0005-0000-0000-000078C70000}"/>
    <cellStyle name="Punto 2 2 2 2 2 2 2" xfId="51062" xr:uid="{00000000-0005-0000-0000-000079C70000}"/>
    <cellStyle name="Punto 2 2 2 2 2 3" xfId="51063" xr:uid="{00000000-0005-0000-0000-00007AC70000}"/>
    <cellStyle name="Punto 2 2 2 2 2 4" xfId="51064" xr:uid="{00000000-0005-0000-0000-00007BC70000}"/>
    <cellStyle name="Punto 2 2 2 2 3" xfId="51065" xr:uid="{00000000-0005-0000-0000-00007CC70000}"/>
    <cellStyle name="Punto 2 2 2 2 3 2" xfId="51066" xr:uid="{00000000-0005-0000-0000-00007DC70000}"/>
    <cellStyle name="Punto 2 2 2 2 3 3" xfId="51067" xr:uid="{00000000-0005-0000-0000-00007EC70000}"/>
    <cellStyle name="Punto 2 2 2 2 4" xfId="51068" xr:uid="{00000000-0005-0000-0000-00007FC70000}"/>
    <cellStyle name="Punto 2 2 2 20" xfId="51069" xr:uid="{00000000-0005-0000-0000-000080C70000}"/>
    <cellStyle name="Punto 2 2 2 21" xfId="51070" xr:uid="{00000000-0005-0000-0000-000081C70000}"/>
    <cellStyle name="Punto 2 2 2 3" xfId="51071" xr:uid="{00000000-0005-0000-0000-000082C70000}"/>
    <cellStyle name="Punto 2 2 2 3 2" xfId="51072" xr:uid="{00000000-0005-0000-0000-000083C70000}"/>
    <cellStyle name="Punto 2 2 2 3 2 2" xfId="51073" xr:uid="{00000000-0005-0000-0000-000084C70000}"/>
    <cellStyle name="Punto 2 2 2 3 2 2 2" xfId="51074" xr:uid="{00000000-0005-0000-0000-000085C70000}"/>
    <cellStyle name="Punto 2 2 2 3 2 3" xfId="51075" xr:uid="{00000000-0005-0000-0000-000086C70000}"/>
    <cellStyle name="Punto 2 2 2 3 2 4" xfId="51076" xr:uid="{00000000-0005-0000-0000-000087C70000}"/>
    <cellStyle name="Punto 2 2 2 3 2 5" xfId="51077" xr:uid="{00000000-0005-0000-0000-000088C70000}"/>
    <cellStyle name="Punto 2 2 2 3 2 6" xfId="51078" xr:uid="{00000000-0005-0000-0000-000089C70000}"/>
    <cellStyle name="Punto 2 2 2 3 3" xfId="51079" xr:uid="{00000000-0005-0000-0000-00008AC70000}"/>
    <cellStyle name="Punto 2 2 2 3 3 2" xfId="51080" xr:uid="{00000000-0005-0000-0000-00008BC70000}"/>
    <cellStyle name="Punto 2 2 2 3 4" xfId="51081" xr:uid="{00000000-0005-0000-0000-00008CC70000}"/>
    <cellStyle name="Punto 2 2 2 3 4 2" xfId="51082" xr:uid="{00000000-0005-0000-0000-00008DC70000}"/>
    <cellStyle name="Punto 2 2 2 3 5" xfId="51083" xr:uid="{00000000-0005-0000-0000-00008EC70000}"/>
    <cellStyle name="Punto 2 2 2 3 6" xfId="51084" xr:uid="{00000000-0005-0000-0000-00008FC70000}"/>
    <cellStyle name="Punto 2 2 2 4" xfId="51085" xr:uid="{00000000-0005-0000-0000-000090C70000}"/>
    <cellStyle name="Punto 2 2 2 4 2" xfId="51086" xr:uid="{00000000-0005-0000-0000-000091C70000}"/>
    <cellStyle name="Punto 2 2 2 4 2 2" xfId="51087" xr:uid="{00000000-0005-0000-0000-000092C70000}"/>
    <cellStyle name="Punto 2 2 2 4 2 2 2" xfId="51088" xr:uid="{00000000-0005-0000-0000-000093C70000}"/>
    <cellStyle name="Punto 2 2 2 4 2 3" xfId="51089" xr:uid="{00000000-0005-0000-0000-000094C70000}"/>
    <cellStyle name="Punto 2 2 2 4 2 4" xfId="51090" xr:uid="{00000000-0005-0000-0000-000095C70000}"/>
    <cellStyle name="Punto 2 2 2 4 2 5" xfId="51091" xr:uid="{00000000-0005-0000-0000-000096C70000}"/>
    <cellStyle name="Punto 2 2 2 4 2 6" xfId="51092" xr:uid="{00000000-0005-0000-0000-000097C70000}"/>
    <cellStyle name="Punto 2 2 2 4 3" xfId="51093" xr:uid="{00000000-0005-0000-0000-000098C70000}"/>
    <cellStyle name="Punto 2 2 2 4 3 2" xfId="51094" xr:uid="{00000000-0005-0000-0000-000099C70000}"/>
    <cellStyle name="Punto 2 2 2 4 4" xfId="51095" xr:uid="{00000000-0005-0000-0000-00009AC70000}"/>
    <cellStyle name="Punto 2 2 2 4 4 2" xfId="51096" xr:uid="{00000000-0005-0000-0000-00009BC70000}"/>
    <cellStyle name="Punto 2 2 2 4 5" xfId="51097" xr:uid="{00000000-0005-0000-0000-00009CC70000}"/>
    <cellStyle name="Punto 2 2 2 4 6" xfId="51098" xr:uid="{00000000-0005-0000-0000-00009DC70000}"/>
    <cellStyle name="Punto 2 2 2 5" xfId="51099" xr:uid="{00000000-0005-0000-0000-00009EC70000}"/>
    <cellStyle name="Punto 2 2 2 5 2" xfId="51100" xr:uid="{00000000-0005-0000-0000-00009FC70000}"/>
    <cellStyle name="Punto 2 2 2 5 2 2" xfId="51101" xr:uid="{00000000-0005-0000-0000-0000A0C70000}"/>
    <cellStyle name="Punto 2 2 2 5 2 2 2" xfId="51102" xr:uid="{00000000-0005-0000-0000-0000A1C70000}"/>
    <cellStyle name="Punto 2 2 2 5 2 3" xfId="51103" xr:uid="{00000000-0005-0000-0000-0000A2C70000}"/>
    <cellStyle name="Punto 2 2 2 5 2 4" xfId="51104" xr:uid="{00000000-0005-0000-0000-0000A3C70000}"/>
    <cellStyle name="Punto 2 2 2 5 2 5" xfId="51105" xr:uid="{00000000-0005-0000-0000-0000A4C70000}"/>
    <cellStyle name="Punto 2 2 2 5 2 6" xfId="51106" xr:uid="{00000000-0005-0000-0000-0000A5C70000}"/>
    <cellStyle name="Punto 2 2 2 5 3" xfId="51107" xr:uid="{00000000-0005-0000-0000-0000A6C70000}"/>
    <cellStyle name="Punto 2 2 2 5 3 2" xfId="51108" xr:uid="{00000000-0005-0000-0000-0000A7C70000}"/>
    <cellStyle name="Punto 2 2 2 5 4" xfId="51109" xr:uid="{00000000-0005-0000-0000-0000A8C70000}"/>
    <cellStyle name="Punto 2 2 2 5 4 2" xfId="51110" xr:uid="{00000000-0005-0000-0000-0000A9C70000}"/>
    <cellStyle name="Punto 2 2 2 5 5" xfId="51111" xr:uid="{00000000-0005-0000-0000-0000AAC70000}"/>
    <cellStyle name="Punto 2 2 2 6" xfId="51112" xr:uid="{00000000-0005-0000-0000-0000ABC70000}"/>
    <cellStyle name="Punto 2 2 2 6 2" xfId="51113" xr:uid="{00000000-0005-0000-0000-0000ACC70000}"/>
    <cellStyle name="Punto 2 2 2 6 2 2" xfId="51114" xr:uid="{00000000-0005-0000-0000-0000ADC70000}"/>
    <cellStyle name="Punto 2 2 2 6 2 2 2" xfId="51115" xr:uid="{00000000-0005-0000-0000-0000AEC70000}"/>
    <cellStyle name="Punto 2 2 2 6 2 3" xfId="51116" xr:uid="{00000000-0005-0000-0000-0000AFC70000}"/>
    <cellStyle name="Punto 2 2 2 6 2 4" xfId="51117" xr:uid="{00000000-0005-0000-0000-0000B0C70000}"/>
    <cellStyle name="Punto 2 2 2 6 2 5" xfId="51118" xr:uid="{00000000-0005-0000-0000-0000B1C70000}"/>
    <cellStyle name="Punto 2 2 2 6 2 6" xfId="51119" xr:uid="{00000000-0005-0000-0000-0000B2C70000}"/>
    <cellStyle name="Punto 2 2 2 6 3" xfId="51120" xr:uid="{00000000-0005-0000-0000-0000B3C70000}"/>
    <cellStyle name="Punto 2 2 2 6 3 2" xfId="51121" xr:uid="{00000000-0005-0000-0000-0000B4C70000}"/>
    <cellStyle name="Punto 2 2 2 6 4" xfId="51122" xr:uid="{00000000-0005-0000-0000-0000B5C70000}"/>
    <cellStyle name="Punto 2 2 2 6 4 2" xfId="51123" xr:uid="{00000000-0005-0000-0000-0000B6C70000}"/>
    <cellStyle name="Punto 2 2 2 6 5" xfId="51124" xr:uid="{00000000-0005-0000-0000-0000B7C70000}"/>
    <cellStyle name="Punto 2 2 2 7" xfId="51125" xr:uid="{00000000-0005-0000-0000-0000B8C70000}"/>
    <cellStyle name="Punto 2 2 2 7 2" xfId="51126" xr:uid="{00000000-0005-0000-0000-0000B9C70000}"/>
    <cellStyle name="Punto 2 2 2 7 2 2" xfId="51127" xr:uid="{00000000-0005-0000-0000-0000BAC70000}"/>
    <cellStyle name="Punto 2 2 2 7 2 2 2" xfId="51128" xr:uid="{00000000-0005-0000-0000-0000BBC70000}"/>
    <cellStyle name="Punto 2 2 2 7 2 3" xfId="51129" xr:uid="{00000000-0005-0000-0000-0000BCC70000}"/>
    <cellStyle name="Punto 2 2 2 7 2 4" xfId="51130" xr:uid="{00000000-0005-0000-0000-0000BDC70000}"/>
    <cellStyle name="Punto 2 2 2 7 2 5" xfId="51131" xr:uid="{00000000-0005-0000-0000-0000BEC70000}"/>
    <cellStyle name="Punto 2 2 2 7 2 6" xfId="51132" xr:uid="{00000000-0005-0000-0000-0000BFC70000}"/>
    <cellStyle name="Punto 2 2 2 7 3" xfId="51133" xr:uid="{00000000-0005-0000-0000-0000C0C70000}"/>
    <cellStyle name="Punto 2 2 2 7 3 2" xfId="51134" xr:uid="{00000000-0005-0000-0000-0000C1C70000}"/>
    <cellStyle name="Punto 2 2 2 7 4" xfId="51135" xr:uid="{00000000-0005-0000-0000-0000C2C70000}"/>
    <cellStyle name="Punto 2 2 2 7 4 2" xfId="51136" xr:uid="{00000000-0005-0000-0000-0000C3C70000}"/>
    <cellStyle name="Punto 2 2 2 7 5" xfId="51137" xr:uid="{00000000-0005-0000-0000-0000C4C70000}"/>
    <cellStyle name="Punto 2 2 2 8" xfId="51138" xr:uid="{00000000-0005-0000-0000-0000C5C70000}"/>
    <cellStyle name="Punto 2 2 2 8 2" xfId="51139" xr:uid="{00000000-0005-0000-0000-0000C6C70000}"/>
    <cellStyle name="Punto 2 2 2 8 2 2" xfId="51140" xr:uid="{00000000-0005-0000-0000-0000C7C70000}"/>
    <cellStyle name="Punto 2 2 2 8 2 2 2" xfId="51141" xr:uid="{00000000-0005-0000-0000-0000C8C70000}"/>
    <cellStyle name="Punto 2 2 2 8 2 3" xfId="51142" xr:uid="{00000000-0005-0000-0000-0000C9C70000}"/>
    <cellStyle name="Punto 2 2 2 8 2 4" xfId="51143" xr:uid="{00000000-0005-0000-0000-0000CAC70000}"/>
    <cellStyle name="Punto 2 2 2 8 2 5" xfId="51144" xr:uid="{00000000-0005-0000-0000-0000CBC70000}"/>
    <cellStyle name="Punto 2 2 2 8 2 6" xfId="51145" xr:uid="{00000000-0005-0000-0000-0000CCC70000}"/>
    <cellStyle name="Punto 2 2 2 8 3" xfId="51146" xr:uid="{00000000-0005-0000-0000-0000CDC70000}"/>
    <cellStyle name="Punto 2 2 2 8 3 2" xfId="51147" xr:uid="{00000000-0005-0000-0000-0000CEC70000}"/>
    <cellStyle name="Punto 2 2 2 8 4" xfId="51148" xr:uid="{00000000-0005-0000-0000-0000CFC70000}"/>
    <cellStyle name="Punto 2 2 2 8 4 2" xfId="51149" xr:uid="{00000000-0005-0000-0000-0000D0C70000}"/>
    <cellStyle name="Punto 2 2 2 8 5" xfId="51150" xr:uid="{00000000-0005-0000-0000-0000D1C70000}"/>
    <cellStyle name="Punto 2 2 2 9" xfId="51151" xr:uid="{00000000-0005-0000-0000-0000D2C70000}"/>
    <cellStyle name="Punto 2 2 2 9 2" xfId="51152" xr:uid="{00000000-0005-0000-0000-0000D3C70000}"/>
    <cellStyle name="Punto 2 2 2 9 2 2" xfId="51153" xr:uid="{00000000-0005-0000-0000-0000D4C70000}"/>
    <cellStyle name="Punto 2 2 2 9 2 2 2" xfId="51154" xr:uid="{00000000-0005-0000-0000-0000D5C70000}"/>
    <cellStyle name="Punto 2 2 2 9 2 3" xfId="51155" xr:uid="{00000000-0005-0000-0000-0000D6C70000}"/>
    <cellStyle name="Punto 2 2 2 9 2 4" xfId="51156" xr:uid="{00000000-0005-0000-0000-0000D7C70000}"/>
    <cellStyle name="Punto 2 2 2 9 2 5" xfId="51157" xr:uid="{00000000-0005-0000-0000-0000D8C70000}"/>
    <cellStyle name="Punto 2 2 2 9 2 6" xfId="51158" xr:uid="{00000000-0005-0000-0000-0000D9C70000}"/>
    <cellStyle name="Punto 2 2 2 9 3" xfId="51159" xr:uid="{00000000-0005-0000-0000-0000DAC70000}"/>
    <cellStyle name="Punto 2 2 2 9 3 2" xfId="51160" xr:uid="{00000000-0005-0000-0000-0000DBC70000}"/>
    <cellStyle name="Punto 2 2 2 9 4" xfId="51161" xr:uid="{00000000-0005-0000-0000-0000DCC70000}"/>
    <cellStyle name="Punto 2 2 2 9 4 2" xfId="51162" xr:uid="{00000000-0005-0000-0000-0000DDC70000}"/>
    <cellStyle name="Punto 2 2 2 9 5" xfId="51163" xr:uid="{00000000-0005-0000-0000-0000DEC70000}"/>
    <cellStyle name="Punto 2 2 2_MARZO GENERAL BECAS 2009 TRANSF 20 03 09 DAF V2" xfId="51164" xr:uid="{00000000-0005-0000-0000-0000DFC70000}"/>
    <cellStyle name="Punto 2 2 20" xfId="51165" xr:uid="{00000000-0005-0000-0000-0000E0C70000}"/>
    <cellStyle name="Punto 2 2 20 2" xfId="51166" xr:uid="{00000000-0005-0000-0000-0000E1C70000}"/>
    <cellStyle name="Punto 2 2 20 2 2" xfId="51167" xr:uid="{00000000-0005-0000-0000-0000E2C70000}"/>
    <cellStyle name="Punto 2 2 20 2 2 2" xfId="51168" xr:uid="{00000000-0005-0000-0000-0000E3C70000}"/>
    <cellStyle name="Punto 2 2 20 2 3" xfId="51169" xr:uid="{00000000-0005-0000-0000-0000E4C70000}"/>
    <cellStyle name="Punto 2 2 20 2 4" xfId="51170" xr:uid="{00000000-0005-0000-0000-0000E5C70000}"/>
    <cellStyle name="Punto 2 2 20 2 5" xfId="51171" xr:uid="{00000000-0005-0000-0000-0000E6C70000}"/>
    <cellStyle name="Punto 2 2 20 2 6" xfId="51172" xr:uid="{00000000-0005-0000-0000-0000E7C70000}"/>
    <cellStyle name="Punto 2 2 20 3" xfId="51173" xr:uid="{00000000-0005-0000-0000-0000E8C70000}"/>
    <cellStyle name="Punto 2 2 20 3 2" xfId="51174" xr:uid="{00000000-0005-0000-0000-0000E9C70000}"/>
    <cellStyle name="Punto 2 2 20 4" xfId="51175" xr:uid="{00000000-0005-0000-0000-0000EAC70000}"/>
    <cellStyle name="Punto 2 2 20 4 2" xfId="51176" xr:uid="{00000000-0005-0000-0000-0000EBC70000}"/>
    <cellStyle name="Punto 2 2 20 5" xfId="51177" xr:uid="{00000000-0005-0000-0000-0000ECC70000}"/>
    <cellStyle name="Punto 2 2 21" xfId="51178" xr:uid="{00000000-0005-0000-0000-0000EDC70000}"/>
    <cellStyle name="Punto 2 2 21 2" xfId="51179" xr:uid="{00000000-0005-0000-0000-0000EEC70000}"/>
    <cellStyle name="Punto 2 2 21 2 2" xfId="51180" xr:uid="{00000000-0005-0000-0000-0000EFC70000}"/>
    <cellStyle name="Punto 2 2 21 2 2 2" xfId="51181" xr:uid="{00000000-0005-0000-0000-0000F0C70000}"/>
    <cellStyle name="Punto 2 2 21 2 3" xfId="51182" xr:uid="{00000000-0005-0000-0000-0000F1C70000}"/>
    <cellStyle name="Punto 2 2 21 2 4" xfId="51183" xr:uid="{00000000-0005-0000-0000-0000F2C70000}"/>
    <cellStyle name="Punto 2 2 21 2 5" xfId="51184" xr:uid="{00000000-0005-0000-0000-0000F3C70000}"/>
    <cellStyle name="Punto 2 2 21 2 6" xfId="51185" xr:uid="{00000000-0005-0000-0000-0000F4C70000}"/>
    <cellStyle name="Punto 2 2 21 3" xfId="51186" xr:uid="{00000000-0005-0000-0000-0000F5C70000}"/>
    <cellStyle name="Punto 2 2 21 3 2" xfId="51187" xr:uid="{00000000-0005-0000-0000-0000F6C70000}"/>
    <cellStyle name="Punto 2 2 21 4" xfId="51188" xr:uid="{00000000-0005-0000-0000-0000F7C70000}"/>
    <cellStyle name="Punto 2 2 21 4 2" xfId="51189" xr:uid="{00000000-0005-0000-0000-0000F8C70000}"/>
    <cellStyle name="Punto 2 2 21 5" xfId="51190" xr:uid="{00000000-0005-0000-0000-0000F9C70000}"/>
    <cellStyle name="Punto 2 2 22" xfId="51191" xr:uid="{00000000-0005-0000-0000-0000FAC70000}"/>
    <cellStyle name="Punto 2 2 22 2" xfId="51192" xr:uid="{00000000-0005-0000-0000-0000FBC70000}"/>
    <cellStyle name="Punto 2 2 22 2 2" xfId="51193" xr:uid="{00000000-0005-0000-0000-0000FCC70000}"/>
    <cellStyle name="Punto 2 2 22 2 2 2" xfId="51194" xr:uid="{00000000-0005-0000-0000-0000FDC70000}"/>
    <cellStyle name="Punto 2 2 22 2 3" xfId="51195" xr:uid="{00000000-0005-0000-0000-0000FEC70000}"/>
    <cellStyle name="Punto 2 2 22 2 4" xfId="51196" xr:uid="{00000000-0005-0000-0000-0000FFC70000}"/>
    <cellStyle name="Punto 2 2 22 2 5" xfId="51197" xr:uid="{00000000-0005-0000-0000-000000C80000}"/>
    <cellStyle name="Punto 2 2 22 2 6" xfId="51198" xr:uid="{00000000-0005-0000-0000-000001C80000}"/>
    <cellStyle name="Punto 2 2 22 3" xfId="51199" xr:uid="{00000000-0005-0000-0000-000002C80000}"/>
    <cellStyle name="Punto 2 2 22 3 2" xfId="51200" xr:uid="{00000000-0005-0000-0000-000003C80000}"/>
    <cellStyle name="Punto 2 2 22 4" xfId="51201" xr:uid="{00000000-0005-0000-0000-000004C80000}"/>
    <cellStyle name="Punto 2 2 22 4 2" xfId="51202" xr:uid="{00000000-0005-0000-0000-000005C80000}"/>
    <cellStyle name="Punto 2 2 22 5" xfId="51203" xr:uid="{00000000-0005-0000-0000-000006C80000}"/>
    <cellStyle name="Punto 2 2 23" xfId="51204" xr:uid="{00000000-0005-0000-0000-000007C80000}"/>
    <cellStyle name="Punto 2 2 23 2" xfId="51205" xr:uid="{00000000-0005-0000-0000-000008C80000}"/>
    <cellStyle name="Punto 2 2 23 2 2" xfId="51206" xr:uid="{00000000-0005-0000-0000-000009C80000}"/>
    <cellStyle name="Punto 2 2 23 2 2 2" xfId="51207" xr:uid="{00000000-0005-0000-0000-00000AC80000}"/>
    <cellStyle name="Punto 2 2 23 2 3" xfId="51208" xr:uid="{00000000-0005-0000-0000-00000BC80000}"/>
    <cellStyle name="Punto 2 2 23 2 4" xfId="51209" xr:uid="{00000000-0005-0000-0000-00000CC80000}"/>
    <cellStyle name="Punto 2 2 23 2 5" xfId="51210" xr:uid="{00000000-0005-0000-0000-00000DC80000}"/>
    <cellStyle name="Punto 2 2 23 2 6" xfId="51211" xr:uid="{00000000-0005-0000-0000-00000EC80000}"/>
    <cellStyle name="Punto 2 2 23 3" xfId="51212" xr:uid="{00000000-0005-0000-0000-00000FC80000}"/>
    <cellStyle name="Punto 2 2 23 3 2" xfId="51213" xr:uid="{00000000-0005-0000-0000-000010C80000}"/>
    <cellStyle name="Punto 2 2 23 4" xfId="51214" xr:uid="{00000000-0005-0000-0000-000011C80000}"/>
    <cellStyle name="Punto 2 2 23 4 2" xfId="51215" xr:uid="{00000000-0005-0000-0000-000012C80000}"/>
    <cellStyle name="Punto 2 2 23 5" xfId="51216" xr:uid="{00000000-0005-0000-0000-000013C80000}"/>
    <cellStyle name="Punto 2 2 24" xfId="51217" xr:uid="{00000000-0005-0000-0000-000014C80000}"/>
    <cellStyle name="Punto 2 2 24 2" xfId="51218" xr:uid="{00000000-0005-0000-0000-000015C80000}"/>
    <cellStyle name="Punto 2 2 24 2 2" xfId="51219" xr:uid="{00000000-0005-0000-0000-000016C80000}"/>
    <cellStyle name="Punto 2 2 24 2 2 2" xfId="51220" xr:uid="{00000000-0005-0000-0000-000017C80000}"/>
    <cellStyle name="Punto 2 2 24 2 3" xfId="51221" xr:uid="{00000000-0005-0000-0000-000018C80000}"/>
    <cellStyle name="Punto 2 2 24 2 4" xfId="51222" xr:uid="{00000000-0005-0000-0000-000019C80000}"/>
    <cellStyle name="Punto 2 2 24 2 5" xfId="51223" xr:uid="{00000000-0005-0000-0000-00001AC80000}"/>
    <cellStyle name="Punto 2 2 24 2 6" xfId="51224" xr:uid="{00000000-0005-0000-0000-00001BC80000}"/>
    <cellStyle name="Punto 2 2 24 3" xfId="51225" xr:uid="{00000000-0005-0000-0000-00001CC80000}"/>
    <cellStyle name="Punto 2 2 24 3 2" xfId="51226" xr:uid="{00000000-0005-0000-0000-00001DC80000}"/>
    <cellStyle name="Punto 2 2 24 4" xfId="51227" xr:uid="{00000000-0005-0000-0000-00001EC80000}"/>
    <cellStyle name="Punto 2 2 24 4 2" xfId="51228" xr:uid="{00000000-0005-0000-0000-00001FC80000}"/>
    <cellStyle name="Punto 2 2 24 5" xfId="51229" xr:uid="{00000000-0005-0000-0000-000020C80000}"/>
    <cellStyle name="Punto 2 2 25" xfId="51230" xr:uid="{00000000-0005-0000-0000-000021C80000}"/>
    <cellStyle name="Punto 2 2 25 2" xfId="51231" xr:uid="{00000000-0005-0000-0000-000022C80000}"/>
    <cellStyle name="Punto 2 2 25 2 2" xfId="51232" xr:uid="{00000000-0005-0000-0000-000023C80000}"/>
    <cellStyle name="Punto 2 2 25 2 2 2" xfId="51233" xr:uid="{00000000-0005-0000-0000-000024C80000}"/>
    <cellStyle name="Punto 2 2 25 2 3" xfId="51234" xr:uid="{00000000-0005-0000-0000-000025C80000}"/>
    <cellStyle name="Punto 2 2 25 2 4" xfId="51235" xr:uid="{00000000-0005-0000-0000-000026C80000}"/>
    <cellStyle name="Punto 2 2 25 2 5" xfId="51236" xr:uid="{00000000-0005-0000-0000-000027C80000}"/>
    <cellStyle name="Punto 2 2 25 2 6" xfId="51237" xr:uid="{00000000-0005-0000-0000-000028C80000}"/>
    <cellStyle name="Punto 2 2 25 3" xfId="51238" xr:uid="{00000000-0005-0000-0000-000029C80000}"/>
    <cellStyle name="Punto 2 2 25 3 2" xfId="51239" xr:uid="{00000000-0005-0000-0000-00002AC80000}"/>
    <cellStyle name="Punto 2 2 25 4" xfId="51240" xr:uid="{00000000-0005-0000-0000-00002BC80000}"/>
    <cellStyle name="Punto 2 2 25 4 2" xfId="51241" xr:uid="{00000000-0005-0000-0000-00002CC80000}"/>
    <cellStyle name="Punto 2 2 25 5" xfId="51242" xr:uid="{00000000-0005-0000-0000-00002DC80000}"/>
    <cellStyle name="Punto 2 2 26" xfId="51243" xr:uid="{00000000-0005-0000-0000-00002EC80000}"/>
    <cellStyle name="Punto 2 2 26 2" xfId="51244" xr:uid="{00000000-0005-0000-0000-00002FC80000}"/>
    <cellStyle name="Punto 2 2 26 2 2" xfId="51245" xr:uid="{00000000-0005-0000-0000-000030C80000}"/>
    <cellStyle name="Punto 2 2 26 2 2 2" xfId="51246" xr:uid="{00000000-0005-0000-0000-000031C80000}"/>
    <cellStyle name="Punto 2 2 26 2 3" xfId="51247" xr:uid="{00000000-0005-0000-0000-000032C80000}"/>
    <cellStyle name="Punto 2 2 26 2 4" xfId="51248" xr:uid="{00000000-0005-0000-0000-000033C80000}"/>
    <cellStyle name="Punto 2 2 26 2 5" xfId="51249" xr:uid="{00000000-0005-0000-0000-000034C80000}"/>
    <cellStyle name="Punto 2 2 26 2 6" xfId="51250" xr:uid="{00000000-0005-0000-0000-000035C80000}"/>
    <cellStyle name="Punto 2 2 26 3" xfId="51251" xr:uid="{00000000-0005-0000-0000-000036C80000}"/>
    <cellStyle name="Punto 2 2 26 3 2" xfId="51252" xr:uid="{00000000-0005-0000-0000-000037C80000}"/>
    <cellStyle name="Punto 2 2 26 4" xfId="51253" xr:uid="{00000000-0005-0000-0000-000038C80000}"/>
    <cellStyle name="Punto 2 2 26 4 2" xfId="51254" xr:uid="{00000000-0005-0000-0000-000039C80000}"/>
    <cellStyle name="Punto 2 2 26 5" xfId="51255" xr:uid="{00000000-0005-0000-0000-00003AC80000}"/>
    <cellStyle name="Punto 2 2 27" xfId="51256" xr:uid="{00000000-0005-0000-0000-00003BC80000}"/>
    <cellStyle name="Punto 2 2 27 2" xfId="51257" xr:uid="{00000000-0005-0000-0000-00003CC80000}"/>
    <cellStyle name="Punto 2 2 27 2 2" xfId="51258" xr:uid="{00000000-0005-0000-0000-00003DC80000}"/>
    <cellStyle name="Punto 2 2 27 2 2 2" xfId="51259" xr:uid="{00000000-0005-0000-0000-00003EC80000}"/>
    <cellStyle name="Punto 2 2 27 2 3" xfId="51260" xr:uid="{00000000-0005-0000-0000-00003FC80000}"/>
    <cellStyle name="Punto 2 2 27 2 4" xfId="51261" xr:uid="{00000000-0005-0000-0000-000040C80000}"/>
    <cellStyle name="Punto 2 2 27 2 5" xfId="51262" xr:uid="{00000000-0005-0000-0000-000041C80000}"/>
    <cellStyle name="Punto 2 2 27 2 6" xfId="51263" xr:uid="{00000000-0005-0000-0000-000042C80000}"/>
    <cellStyle name="Punto 2 2 27 3" xfId="51264" xr:uid="{00000000-0005-0000-0000-000043C80000}"/>
    <cellStyle name="Punto 2 2 27 3 2" xfId="51265" xr:uid="{00000000-0005-0000-0000-000044C80000}"/>
    <cellStyle name="Punto 2 2 27 4" xfId="51266" xr:uid="{00000000-0005-0000-0000-000045C80000}"/>
    <cellStyle name="Punto 2 2 27 4 2" xfId="51267" xr:uid="{00000000-0005-0000-0000-000046C80000}"/>
    <cellStyle name="Punto 2 2 27 5" xfId="51268" xr:uid="{00000000-0005-0000-0000-000047C80000}"/>
    <cellStyle name="Punto 2 2 28" xfId="51269" xr:uid="{00000000-0005-0000-0000-000048C80000}"/>
    <cellStyle name="Punto 2 2 28 2" xfId="51270" xr:uid="{00000000-0005-0000-0000-000049C80000}"/>
    <cellStyle name="Punto 2 2 28 2 2" xfId="51271" xr:uid="{00000000-0005-0000-0000-00004AC80000}"/>
    <cellStyle name="Punto 2 2 28 2 2 2" xfId="51272" xr:uid="{00000000-0005-0000-0000-00004BC80000}"/>
    <cellStyle name="Punto 2 2 28 2 3" xfId="51273" xr:uid="{00000000-0005-0000-0000-00004CC80000}"/>
    <cellStyle name="Punto 2 2 28 2 4" xfId="51274" xr:uid="{00000000-0005-0000-0000-00004DC80000}"/>
    <cellStyle name="Punto 2 2 28 2 5" xfId="51275" xr:uid="{00000000-0005-0000-0000-00004EC80000}"/>
    <cellStyle name="Punto 2 2 28 2 6" xfId="51276" xr:uid="{00000000-0005-0000-0000-00004FC80000}"/>
    <cellStyle name="Punto 2 2 28 3" xfId="51277" xr:uid="{00000000-0005-0000-0000-000050C80000}"/>
    <cellStyle name="Punto 2 2 28 3 2" xfId="51278" xr:uid="{00000000-0005-0000-0000-000051C80000}"/>
    <cellStyle name="Punto 2 2 28 4" xfId="51279" xr:uid="{00000000-0005-0000-0000-000052C80000}"/>
    <cellStyle name="Punto 2 2 28 4 2" xfId="51280" xr:uid="{00000000-0005-0000-0000-000053C80000}"/>
    <cellStyle name="Punto 2 2 28 5" xfId="51281" xr:uid="{00000000-0005-0000-0000-000054C80000}"/>
    <cellStyle name="Punto 2 2 29" xfId="51282" xr:uid="{00000000-0005-0000-0000-000055C80000}"/>
    <cellStyle name="Punto 2 2 29 2" xfId="51283" xr:uid="{00000000-0005-0000-0000-000056C80000}"/>
    <cellStyle name="Punto 2 2 29 2 2" xfId="51284" xr:uid="{00000000-0005-0000-0000-000057C80000}"/>
    <cellStyle name="Punto 2 2 29 2 2 2" xfId="51285" xr:uid="{00000000-0005-0000-0000-000058C80000}"/>
    <cellStyle name="Punto 2 2 29 2 3" xfId="51286" xr:uid="{00000000-0005-0000-0000-000059C80000}"/>
    <cellStyle name="Punto 2 2 29 2 4" xfId="51287" xr:uid="{00000000-0005-0000-0000-00005AC80000}"/>
    <cellStyle name="Punto 2 2 29 2 5" xfId="51288" xr:uid="{00000000-0005-0000-0000-00005BC80000}"/>
    <cellStyle name="Punto 2 2 29 2 6" xfId="51289" xr:uid="{00000000-0005-0000-0000-00005CC80000}"/>
    <cellStyle name="Punto 2 2 29 3" xfId="51290" xr:uid="{00000000-0005-0000-0000-00005DC80000}"/>
    <cellStyle name="Punto 2 2 29 3 2" xfId="51291" xr:uid="{00000000-0005-0000-0000-00005EC80000}"/>
    <cellStyle name="Punto 2 2 29 4" xfId="51292" xr:uid="{00000000-0005-0000-0000-00005FC80000}"/>
    <cellStyle name="Punto 2 2 29 4 2" xfId="51293" xr:uid="{00000000-0005-0000-0000-000060C80000}"/>
    <cellStyle name="Punto 2 2 29 5" xfId="51294" xr:uid="{00000000-0005-0000-0000-000061C80000}"/>
    <cellStyle name="Punto 2 2 3" xfId="51295" xr:uid="{00000000-0005-0000-0000-000062C80000}"/>
    <cellStyle name="Punto 2 2 3 2" xfId="51296" xr:uid="{00000000-0005-0000-0000-000063C80000}"/>
    <cellStyle name="Punto 2 2 3 2 2" xfId="51297" xr:uid="{00000000-0005-0000-0000-000064C80000}"/>
    <cellStyle name="Punto 2 2 3 2 2 2" xfId="51298" xr:uid="{00000000-0005-0000-0000-000065C80000}"/>
    <cellStyle name="Punto 2 2 3 2 2 3" xfId="51299" xr:uid="{00000000-0005-0000-0000-000066C80000}"/>
    <cellStyle name="Punto 2 2 3 2 2 4" xfId="51300" xr:uid="{00000000-0005-0000-0000-000067C80000}"/>
    <cellStyle name="Punto 2 2 3 2 3" xfId="51301" xr:uid="{00000000-0005-0000-0000-000068C80000}"/>
    <cellStyle name="Punto 2 2 3 3" xfId="51302" xr:uid="{00000000-0005-0000-0000-000069C80000}"/>
    <cellStyle name="Punto 2 2 3 3 2" xfId="51303" xr:uid="{00000000-0005-0000-0000-00006AC80000}"/>
    <cellStyle name="Punto 2 2 3 3 2 2" xfId="51304" xr:uid="{00000000-0005-0000-0000-00006BC80000}"/>
    <cellStyle name="Punto 2 2 3 3 3" xfId="51305" xr:uid="{00000000-0005-0000-0000-00006CC80000}"/>
    <cellStyle name="Punto 2 2 3 3 4" xfId="51306" xr:uid="{00000000-0005-0000-0000-00006DC80000}"/>
    <cellStyle name="Punto 2 2 3 4" xfId="51307" xr:uid="{00000000-0005-0000-0000-00006EC80000}"/>
    <cellStyle name="Punto 2 2 3 4 2" xfId="51308" xr:uid="{00000000-0005-0000-0000-00006FC80000}"/>
    <cellStyle name="Punto 2 2 3 4 3" xfId="51309" xr:uid="{00000000-0005-0000-0000-000070C80000}"/>
    <cellStyle name="Punto 2 2 3 5" xfId="51310" xr:uid="{00000000-0005-0000-0000-000071C80000}"/>
    <cellStyle name="Punto 2 2 30" xfId="51311" xr:uid="{00000000-0005-0000-0000-000072C80000}"/>
    <cellStyle name="Punto 2 2 30 2" xfId="51312" xr:uid="{00000000-0005-0000-0000-000073C80000}"/>
    <cellStyle name="Punto 2 2 30 2 2" xfId="51313" xr:uid="{00000000-0005-0000-0000-000074C80000}"/>
    <cellStyle name="Punto 2 2 30 2 2 2" xfId="51314" xr:uid="{00000000-0005-0000-0000-000075C80000}"/>
    <cellStyle name="Punto 2 2 30 2 3" xfId="51315" xr:uid="{00000000-0005-0000-0000-000076C80000}"/>
    <cellStyle name="Punto 2 2 30 2 4" xfId="51316" xr:uid="{00000000-0005-0000-0000-000077C80000}"/>
    <cellStyle name="Punto 2 2 30 2 5" xfId="51317" xr:uid="{00000000-0005-0000-0000-000078C80000}"/>
    <cellStyle name="Punto 2 2 30 2 6" xfId="51318" xr:uid="{00000000-0005-0000-0000-000079C80000}"/>
    <cellStyle name="Punto 2 2 30 3" xfId="51319" xr:uid="{00000000-0005-0000-0000-00007AC80000}"/>
    <cellStyle name="Punto 2 2 30 3 2" xfId="51320" xr:uid="{00000000-0005-0000-0000-00007BC80000}"/>
    <cellStyle name="Punto 2 2 30 4" xfId="51321" xr:uid="{00000000-0005-0000-0000-00007CC80000}"/>
    <cellStyle name="Punto 2 2 30 4 2" xfId="51322" xr:uid="{00000000-0005-0000-0000-00007DC80000}"/>
    <cellStyle name="Punto 2 2 30 5" xfId="51323" xr:uid="{00000000-0005-0000-0000-00007EC80000}"/>
    <cellStyle name="Punto 2 2 31" xfId="51324" xr:uid="{00000000-0005-0000-0000-00007FC80000}"/>
    <cellStyle name="Punto 2 2 31 2" xfId="51325" xr:uid="{00000000-0005-0000-0000-000080C80000}"/>
    <cellStyle name="Punto 2 2 31 2 2" xfId="51326" xr:uid="{00000000-0005-0000-0000-000081C80000}"/>
    <cellStyle name="Punto 2 2 31 2 2 2" xfId="51327" xr:uid="{00000000-0005-0000-0000-000082C80000}"/>
    <cellStyle name="Punto 2 2 31 2 3" xfId="51328" xr:uid="{00000000-0005-0000-0000-000083C80000}"/>
    <cellStyle name="Punto 2 2 31 2 4" xfId="51329" xr:uid="{00000000-0005-0000-0000-000084C80000}"/>
    <cellStyle name="Punto 2 2 31 2 5" xfId="51330" xr:uid="{00000000-0005-0000-0000-000085C80000}"/>
    <cellStyle name="Punto 2 2 31 2 6" xfId="51331" xr:uid="{00000000-0005-0000-0000-000086C80000}"/>
    <cellStyle name="Punto 2 2 31 3" xfId="51332" xr:uid="{00000000-0005-0000-0000-000087C80000}"/>
    <cellStyle name="Punto 2 2 31 3 2" xfId="51333" xr:uid="{00000000-0005-0000-0000-000088C80000}"/>
    <cellStyle name="Punto 2 2 31 4" xfId="51334" xr:uid="{00000000-0005-0000-0000-000089C80000}"/>
    <cellStyle name="Punto 2 2 31 4 2" xfId="51335" xr:uid="{00000000-0005-0000-0000-00008AC80000}"/>
    <cellStyle name="Punto 2 2 31 5" xfId="51336" xr:uid="{00000000-0005-0000-0000-00008BC80000}"/>
    <cellStyle name="Punto 2 2 32" xfId="51337" xr:uid="{00000000-0005-0000-0000-00008CC80000}"/>
    <cellStyle name="Punto 2 2 32 2" xfId="51338" xr:uid="{00000000-0005-0000-0000-00008DC80000}"/>
    <cellStyle name="Punto 2 2 32 2 2" xfId="51339" xr:uid="{00000000-0005-0000-0000-00008EC80000}"/>
    <cellStyle name="Punto 2 2 32 2 2 2" xfId="51340" xr:uid="{00000000-0005-0000-0000-00008FC80000}"/>
    <cellStyle name="Punto 2 2 32 2 3" xfId="51341" xr:uid="{00000000-0005-0000-0000-000090C80000}"/>
    <cellStyle name="Punto 2 2 32 2 4" xfId="51342" xr:uid="{00000000-0005-0000-0000-000091C80000}"/>
    <cellStyle name="Punto 2 2 32 2 5" xfId="51343" xr:uid="{00000000-0005-0000-0000-000092C80000}"/>
    <cellStyle name="Punto 2 2 32 2 6" xfId="51344" xr:uid="{00000000-0005-0000-0000-000093C80000}"/>
    <cellStyle name="Punto 2 2 32 3" xfId="51345" xr:uid="{00000000-0005-0000-0000-000094C80000}"/>
    <cellStyle name="Punto 2 2 32 3 2" xfId="51346" xr:uid="{00000000-0005-0000-0000-000095C80000}"/>
    <cellStyle name="Punto 2 2 32 4" xfId="51347" xr:uid="{00000000-0005-0000-0000-000096C80000}"/>
    <cellStyle name="Punto 2 2 32 4 2" xfId="51348" xr:uid="{00000000-0005-0000-0000-000097C80000}"/>
    <cellStyle name="Punto 2 2 32 5" xfId="51349" xr:uid="{00000000-0005-0000-0000-000098C80000}"/>
    <cellStyle name="Punto 2 2 33" xfId="51350" xr:uid="{00000000-0005-0000-0000-000099C80000}"/>
    <cellStyle name="Punto 2 2 33 2" xfId="51351" xr:uid="{00000000-0005-0000-0000-00009AC80000}"/>
    <cellStyle name="Punto 2 2 33 2 2" xfId="51352" xr:uid="{00000000-0005-0000-0000-00009BC80000}"/>
    <cellStyle name="Punto 2 2 33 2 2 2" xfId="51353" xr:uid="{00000000-0005-0000-0000-00009CC80000}"/>
    <cellStyle name="Punto 2 2 33 2 3" xfId="51354" xr:uid="{00000000-0005-0000-0000-00009DC80000}"/>
    <cellStyle name="Punto 2 2 33 2 4" xfId="51355" xr:uid="{00000000-0005-0000-0000-00009EC80000}"/>
    <cellStyle name="Punto 2 2 33 2 5" xfId="51356" xr:uid="{00000000-0005-0000-0000-00009FC80000}"/>
    <cellStyle name="Punto 2 2 33 2 6" xfId="51357" xr:uid="{00000000-0005-0000-0000-0000A0C80000}"/>
    <cellStyle name="Punto 2 2 33 3" xfId="51358" xr:uid="{00000000-0005-0000-0000-0000A1C80000}"/>
    <cellStyle name="Punto 2 2 33 3 2" xfId="51359" xr:uid="{00000000-0005-0000-0000-0000A2C80000}"/>
    <cellStyle name="Punto 2 2 33 4" xfId="51360" xr:uid="{00000000-0005-0000-0000-0000A3C80000}"/>
    <cellStyle name="Punto 2 2 33 4 2" xfId="51361" xr:uid="{00000000-0005-0000-0000-0000A4C80000}"/>
    <cellStyle name="Punto 2 2 33 5" xfId="51362" xr:uid="{00000000-0005-0000-0000-0000A5C80000}"/>
    <cellStyle name="Punto 2 2 34" xfId="51363" xr:uid="{00000000-0005-0000-0000-0000A6C80000}"/>
    <cellStyle name="Punto 2 2 34 2" xfId="51364" xr:uid="{00000000-0005-0000-0000-0000A7C80000}"/>
    <cellStyle name="Punto 2 2 34 2 2" xfId="51365" xr:uid="{00000000-0005-0000-0000-0000A8C80000}"/>
    <cellStyle name="Punto 2 2 34 2 2 2" xfId="51366" xr:uid="{00000000-0005-0000-0000-0000A9C80000}"/>
    <cellStyle name="Punto 2 2 34 2 3" xfId="51367" xr:uid="{00000000-0005-0000-0000-0000AAC80000}"/>
    <cellStyle name="Punto 2 2 34 2 4" xfId="51368" xr:uid="{00000000-0005-0000-0000-0000ABC80000}"/>
    <cellStyle name="Punto 2 2 34 2 5" xfId="51369" xr:uid="{00000000-0005-0000-0000-0000ACC80000}"/>
    <cellStyle name="Punto 2 2 34 2 6" xfId="51370" xr:uid="{00000000-0005-0000-0000-0000ADC80000}"/>
    <cellStyle name="Punto 2 2 34 3" xfId="51371" xr:uid="{00000000-0005-0000-0000-0000AEC80000}"/>
    <cellStyle name="Punto 2 2 34 3 2" xfId="51372" xr:uid="{00000000-0005-0000-0000-0000AFC80000}"/>
    <cellStyle name="Punto 2 2 34 4" xfId="51373" xr:uid="{00000000-0005-0000-0000-0000B0C80000}"/>
    <cellStyle name="Punto 2 2 34 4 2" xfId="51374" xr:uid="{00000000-0005-0000-0000-0000B1C80000}"/>
    <cellStyle name="Punto 2 2 34 5" xfId="51375" xr:uid="{00000000-0005-0000-0000-0000B2C80000}"/>
    <cellStyle name="Punto 2 2 35" xfId="51376" xr:uid="{00000000-0005-0000-0000-0000B3C80000}"/>
    <cellStyle name="Punto 2 2 35 2" xfId="51377" xr:uid="{00000000-0005-0000-0000-0000B4C80000}"/>
    <cellStyle name="Punto 2 2 35 2 2" xfId="51378" xr:uid="{00000000-0005-0000-0000-0000B5C80000}"/>
    <cellStyle name="Punto 2 2 35 2 2 2" xfId="51379" xr:uid="{00000000-0005-0000-0000-0000B6C80000}"/>
    <cellStyle name="Punto 2 2 35 2 3" xfId="51380" xr:uid="{00000000-0005-0000-0000-0000B7C80000}"/>
    <cellStyle name="Punto 2 2 35 2 4" xfId="51381" xr:uid="{00000000-0005-0000-0000-0000B8C80000}"/>
    <cellStyle name="Punto 2 2 35 2 5" xfId="51382" xr:uid="{00000000-0005-0000-0000-0000B9C80000}"/>
    <cellStyle name="Punto 2 2 35 2 6" xfId="51383" xr:uid="{00000000-0005-0000-0000-0000BAC80000}"/>
    <cellStyle name="Punto 2 2 35 3" xfId="51384" xr:uid="{00000000-0005-0000-0000-0000BBC80000}"/>
    <cellStyle name="Punto 2 2 35 3 2" xfId="51385" xr:uid="{00000000-0005-0000-0000-0000BCC80000}"/>
    <cellStyle name="Punto 2 2 35 4" xfId="51386" xr:uid="{00000000-0005-0000-0000-0000BDC80000}"/>
    <cellStyle name="Punto 2 2 35 4 2" xfId="51387" xr:uid="{00000000-0005-0000-0000-0000BEC80000}"/>
    <cellStyle name="Punto 2 2 35 5" xfId="51388" xr:uid="{00000000-0005-0000-0000-0000BFC80000}"/>
    <cellStyle name="Punto 2 2 36" xfId="51389" xr:uid="{00000000-0005-0000-0000-0000C0C80000}"/>
    <cellStyle name="Punto 2 2 36 2" xfId="51390" xr:uid="{00000000-0005-0000-0000-0000C1C80000}"/>
    <cellStyle name="Punto 2 2 36 2 2" xfId="51391" xr:uid="{00000000-0005-0000-0000-0000C2C80000}"/>
    <cellStyle name="Punto 2 2 36 2 2 2" xfId="51392" xr:uid="{00000000-0005-0000-0000-0000C3C80000}"/>
    <cellStyle name="Punto 2 2 36 2 3" xfId="51393" xr:uid="{00000000-0005-0000-0000-0000C4C80000}"/>
    <cellStyle name="Punto 2 2 36 2 4" xfId="51394" xr:uid="{00000000-0005-0000-0000-0000C5C80000}"/>
    <cellStyle name="Punto 2 2 36 2 5" xfId="51395" xr:uid="{00000000-0005-0000-0000-0000C6C80000}"/>
    <cellStyle name="Punto 2 2 36 2 6" xfId="51396" xr:uid="{00000000-0005-0000-0000-0000C7C80000}"/>
    <cellStyle name="Punto 2 2 36 3" xfId="51397" xr:uid="{00000000-0005-0000-0000-0000C8C80000}"/>
    <cellStyle name="Punto 2 2 36 3 2" xfId="51398" xr:uid="{00000000-0005-0000-0000-0000C9C80000}"/>
    <cellStyle name="Punto 2 2 36 4" xfId="51399" xr:uid="{00000000-0005-0000-0000-0000CAC80000}"/>
    <cellStyle name="Punto 2 2 36 4 2" xfId="51400" xr:uid="{00000000-0005-0000-0000-0000CBC80000}"/>
    <cellStyle name="Punto 2 2 36 5" xfId="51401" xr:uid="{00000000-0005-0000-0000-0000CCC80000}"/>
    <cellStyle name="Punto 2 2 37" xfId="51402" xr:uid="{00000000-0005-0000-0000-0000CDC80000}"/>
    <cellStyle name="Punto 2 2 37 2" xfId="51403" xr:uid="{00000000-0005-0000-0000-0000CEC80000}"/>
    <cellStyle name="Punto 2 2 37 2 2" xfId="51404" xr:uid="{00000000-0005-0000-0000-0000CFC80000}"/>
    <cellStyle name="Punto 2 2 37 2 2 2" xfId="51405" xr:uid="{00000000-0005-0000-0000-0000D0C80000}"/>
    <cellStyle name="Punto 2 2 37 2 3" xfId="51406" xr:uid="{00000000-0005-0000-0000-0000D1C80000}"/>
    <cellStyle name="Punto 2 2 37 2 4" xfId="51407" xr:uid="{00000000-0005-0000-0000-0000D2C80000}"/>
    <cellStyle name="Punto 2 2 37 2 5" xfId="51408" xr:uid="{00000000-0005-0000-0000-0000D3C80000}"/>
    <cellStyle name="Punto 2 2 37 2 6" xfId="51409" xr:uid="{00000000-0005-0000-0000-0000D4C80000}"/>
    <cellStyle name="Punto 2 2 37 3" xfId="51410" xr:uid="{00000000-0005-0000-0000-0000D5C80000}"/>
    <cellStyle name="Punto 2 2 37 3 2" xfId="51411" xr:uid="{00000000-0005-0000-0000-0000D6C80000}"/>
    <cellStyle name="Punto 2 2 37 4" xfId="51412" xr:uid="{00000000-0005-0000-0000-0000D7C80000}"/>
    <cellStyle name="Punto 2 2 37 4 2" xfId="51413" xr:uid="{00000000-0005-0000-0000-0000D8C80000}"/>
    <cellStyle name="Punto 2 2 37 5" xfId="51414" xr:uid="{00000000-0005-0000-0000-0000D9C80000}"/>
    <cellStyle name="Punto 2 2 38" xfId="51415" xr:uid="{00000000-0005-0000-0000-0000DAC80000}"/>
    <cellStyle name="Punto 2 2 38 2" xfId="51416" xr:uid="{00000000-0005-0000-0000-0000DBC80000}"/>
    <cellStyle name="Punto 2 2 38 2 2" xfId="51417" xr:uid="{00000000-0005-0000-0000-0000DCC80000}"/>
    <cellStyle name="Punto 2 2 38 2 2 2" xfId="51418" xr:uid="{00000000-0005-0000-0000-0000DDC80000}"/>
    <cellStyle name="Punto 2 2 38 2 3" xfId="51419" xr:uid="{00000000-0005-0000-0000-0000DEC80000}"/>
    <cellStyle name="Punto 2 2 38 2 4" xfId="51420" xr:uid="{00000000-0005-0000-0000-0000DFC80000}"/>
    <cellStyle name="Punto 2 2 38 2 5" xfId="51421" xr:uid="{00000000-0005-0000-0000-0000E0C80000}"/>
    <cellStyle name="Punto 2 2 38 2 6" xfId="51422" xr:uid="{00000000-0005-0000-0000-0000E1C80000}"/>
    <cellStyle name="Punto 2 2 38 3" xfId="51423" xr:uid="{00000000-0005-0000-0000-0000E2C80000}"/>
    <cellStyle name="Punto 2 2 38 3 2" xfId="51424" xr:uid="{00000000-0005-0000-0000-0000E3C80000}"/>
    <cellStyle name="Punto 2 2 38 4" xfId="51425" xr:uid="{00000000-0005-0000-0000-0000E4C80000}"/>
    <cellStyle name="Punto 2 2 38 4 2" xfId="51426" xr:uid="{00000000-0005-0000-0000-0000E5C80000}"/>
    <cellStyle name="Punto 2 2 38 5" xfId="51427" xr:uid="{00000000-0005-0000-0000-0000E6C80000}"/>
    <cellStyle name="Punto 2 2 39" xfId="51428" xr:uid="{00000000-0005-0000-0000-0000E7C80000}"/>
    <cellStyle name="Punto 2 2 39 2" xfId="51429" xr:uid="{00000000-0005-0000-0000-0000E8C80000}"/>
    <cellStyle name="Punto 2 2 39 2 2" xfId="51430" xr:uid="{00000000-0005-0000-0000-0000E9C80000}"/>
    <cellStyle name="Punto 2 2 39 2 2 2" xfId="51431" xr:uid="{00000000-0005-0000-0000-0000EAC80000}"/>
    <cellStyle name="Punto 2 2 39 2 3" xfId="51432" xr:uid="{00000000-0005-0000-0000-0000EBC80000}"/>
    <cellStyle name="Punto 2 2 39 2 4" xfId="51433" xr:uid="{00000000-0005-0000-0000-0000ECC80000}"/>
    <cellStyle name="Punto 2 2 39 2 5" xfId="51434" xr:uid="{00000000-0005-0000-0000-0000EDC80000}"/>
    <cellStyle name="Punto 2 2 39 2 6" xfId="51435" xr:uid="{00000000-0005-0000-0000-0000EEC80000}"/>
    <cellStyle name="Punto 2 2 39 3" xfId="51436" xr:uid="{00000000-0005-0000-0000-0000EFC80000}"/>
    <cellStyle name="Punto 2 2 39 3 2" xfId="51437" xr:uid="{00000000-0005-0000-0000-0000F0C80000}"/>
    <cellStyle name="Punto 2 2 39 4" xfId="51438" xr:uid="{00000000-0005-0000-0000-0000F1C80000}"/>
    <cellStyle name="Punto 2 2 39 4 2" xfId="51439" xr:uid="{00000000-0005-0000-0000-0000F2C80000}"/>
    <cellStyle name="Punto 2 2 39 5" xfId="51440" xr:uid="{00000000-0005-0000-0000-0000F3C80000}"/>
    <cellStyle name="Punto 2 2 4" xfId="51441" xr:uid="{00000000-0005-0000-0000-0000F4C80000}"/>
    <cellStyle name="Punto 2 2 4 2" xfId="51442" xr:uid="{00000000-0005-0000-0000-0000F5C80000}"/>
    <cellStyle name="Punto 2 2 4 2 2" xfId="51443" xr:uid="{00000000-0005-0000-0000-0000F6C80000}"/>
    <cellStyle name="Punto 2 2 4 2 2 2" xfId="51444" xr:uid="{00000000-0005-0000-0000-0000F7C80000}"/>
    <cellStyle name="Punto 2 2 4 2 2 3" xfId="51445" xr:uid="{00000000-0005-0000-0000-0000F8C80000}"/>
    <cellStyle name="Punto 2 2 4 2 2 4" xfId="51446" xr:uid="{00000000-0005-0000-0000-0000F9C80000}"/>
    <cellStyle name="Punto 2 2 4 2 3" xfId="51447" xr:uid="{00000000-0005-0000-0000-0000FAC80000}"/>
    <cellStyle name="Punto 2 2 4 3" xfId="51448" xr:uid="{00000000-0005-0000-0000-0000FBC80000}"/>
    <cellStyle name="Punto 2 2 4 3 2" xfId="51449" xr:uid="{00000000-0005-0000-0000-0000FCC80000}"/>
    <cellStyle name="Punto 2 2 4 3 2 2" xfId="51450" xr:uid="{00000000-0005-0000-0000-0000FDC80000}"/>
    <cellStyle name="Punto 2 2 4 3 3" xfId="51451" xr:uid="{00000000-0005-0000-0000-0000FEC80000}"/>
    <cellStyle name="Punto 2 2 4 3 4" xfId="51452" xr:uid="{00000000-0005-0000-0000-0000FFC80000}"/>
    <cellStyle name="Punto 2 2 4 4" xfId="51453" xr:uid="{00000000-0005-0000-0000-000000C90000}"/>
    <cellStyle name="Punto 2 2 4 4 2" xfId="51454" xr:uid="{00000000-0005-0000-0000-000001C90000}"/>
    <cellStyle name="Punto 2 2 4 4 3" xfId="51455" xr:uid="{00000000-0005-0000-0000-000002C90000}"/>
    <cellStyle name="Punto 2 2 4 5" xfId="51456" xr:uid="{00000000-0005-0000-0000-000003C90000}"/>
    <cellStyle name="Punto 2 2 40" xfId="51457" xr:uid="{00000000-0005-0000-0000-000004C90000}"/>
    <cellStyle name="Punto 2 2 40 2" xfId="51458" xr:uid="{00000000-0005-0000-0000-000005C90000}"/>
    <cellStyle name="Punto 2 2 40 2 2" xfId="51459" xr:uid="{00000000-0005-0000-0000-000006C90000}"/>
    <cellStyle name="Punto 2 2 40 2 2 2" xfId="51460" xr:uid="{00000000-0005-0000-0000-000007C90000}"/>
    <cellStyle name="Punto 2 2 40 2 3" xfId="51461" xr:uid="{00000000-0005-0000-0000-000008C90000}"/>
    <cellStyle name="Punto 2 2 40 2 4" xfId="51462" xr:uid="{00000000-0005-0000-0000-000009C90000}"/>
    <cellStyle name="Punto 2 2 40 2 5" xfId="51463" xr:uid="{00000000-0005-0000-0000-00000AC90000}"/>
    <cellStyle name="Punto 2 2 40 2 6" xfId="51464" xr:uid="{00000000-0005-0000-0000-00000BC90000}"/>
    <cellStyle name="Punto 2 2 40 3" xfId="51465" xr:uid="{00000000-0005-0000-0000-00000CC90000}"/>
    <cellStyle name="Punto 2 2 40 3 2" xfId="51466" xr:uid="{00000000-0005-0000-0000-00000DC90000}"/>
    <cellStyle name="Punto 2 2 40 4" xfId="51467" xr:uid="{00000000-0005-0000-0000-00000EC90000}"/>
    <cellStyle name="Punto 2 2 40 4 2" xfId="51468" xr:uid="{00000000-0005-0000-0000-00000FC90000}"/>
    <cellStyle name="Punto 2 2 40 5" xfId="51469" xr:uid="{00000000-0005-0000-0000-000010C90000}"/>
    <cellStyle name="Punto 2 2 41" xfId="51470" xr:uid="{00000000-0005-0000-0000-000011C90000}"/>
    <cellStyle name="Punto 2 2 41 2" xfId="51471" xr:uid="{00000000-0005-0000-0000-000012C90000}"/>
    <cellStyle name="Punto 2 2 41 2 2" xfId="51472" xr:uid="{00000000-0005-0000-0000-000013C90000}"/>
    <cellStyle name="Punto 2 2 41 2 2 2" xfId="51473" xr:uid="{00000000-0005-0000-0000-000014C90000}"/>
    <cellStyle name="Punto 2 2 41 2 3" xfId="51474" xr:uid="{00000000-0005-0000-0000-000015C90000}"/>
    <cellStyle name="Punto 2 2 41 2 4" xfId="51475" xr:uid="{00000000-0005-0000-0000-000016C90000}"/>
    <cellStyle name="Punto 2 2 41 2 5" xfId="51476" xr:uid="{00000000-0005-0000-0000-000017C90000}"/>
    <cellStyle name="Punto 2 2 41 2 6" xfId="51477" xr:uid="{00000000-0005-0000-0000-000018C90000}"/>
    <cellStyle name="Punto 2 2 41 3" xfId="51478" xr:uid="{00000000-0005-0000-0000-000019C90000}"/>
    <cellStyle name="Punto 2 2 41 3 2" xfId="51479" xr:uid="{00000000-0005-0000-0000-00001AC90000}"/>
    <cellStyle name="Punto 2 2 41 4" xfId="51480" xr:uid="{00000000-0005-0000-0000-00001BC90000}"/>
    <cellStyle name="Punto 2 2 41 4 2" xfId="51481" xr:uid="{00000000-0005-0000-0000-00001CC90000}"/>
    <cellStyle name="Punto 2 2 41 5" xfId="51482" xr:uid="{00000000-0005-0000-0000-00001DC90000}"/>
    <cellStyle name="Punto 2 2 42" xfId="51483" xr:uid="{00000000-0005-0000-0000-00001EC90000}"/>
    <cellStyle name="Punto 2 2 42 2" xfId="51484" xr:uid="{00000000-0005-0000-0000-00001FC90000}"/>
    <cellStyle name="Punto 2 2 42 2 2" xfId="51485" xr:uid="{00000000-0005-0000-0000-000020C90000}"/>
    <cellStyle name="Punto 2 2 42 2 2 2" xfId="51486" xr:uid="{00000000-0005-0000-0000-000021C90000}"/>
    <cellStyle name="Punto 2 2 42 2 3" xfId="51487" xr:uid="{00000000-0005-0000-0000-000022C90000}"/>
    <cellStyle name="Punto 2 2 42 2 4" xfId="51488" xr:uid="{00000000-0005-0000-0000-000023C90000}"/>
    <cellStyle name="Punto 2 2 42 2 5" xfId="51489" xr:uid="{00000000-0005-0000-0000-000024C90000}"/>
    <cellStyle name="Punto 2 2 42 2 6" xfId="51490" xr:uid="{00000000-0005-0000-0000-000025C90000}"/>
    <cellStyle name="Punto 2 2 42 3" xfId="51491" xr:uid="{00000000-0005-0000-0000-000026C90000}"/>
    <cellStyle name="Punto 2 2 42 3 2" xfId="51492" xr:uid="{00000000-0005-0000-0000-000027C90000}"/>
    <cellStyle name="Punto 2 2 42 4" xfId="51493" xr:uid="{00000000-0005-0000-0000-000028C90000}"/>
    <cellStyle name="Punto 2 2 42 4 2" xfId="51494" xr:uid="{00000000-0005-0000-0000-000029C90000}"/>
    <cellStyle name="Punto 2 2 42 5" xfId="51495" xr:uid="{00000000-0005-0000-0000-00002AC90000}"/>
    <cellStyle name="Punto 2 2 43" xfId="51496" xr:uid="{00000000-0005-0000-0000-00002BC90000}"/>
    <cellStyle name="Punto 2 2 43 2" xfId="51497" xr:uid="{00000000-0005-0000-0000-00002CC90000}"/>
    <cellStyle name="Punto 2 2 43 2 2" xfId="51498" xr:uid="{00000000-0005-0000-0000-00002DC90000}"/>
    <cellStyle name="Punto 2 2 43 2 2 2" xfId="51499" xr:uid="{00000000-0005-0000-0000-00002EC90000}"/>
    <cellStyle name="Punto 2 2 43 2 3" xfId="51500" xr:uid="{00000000-0005-0000-0000-00002FC90000}"/>
    <cellStyle name="Punto 2 2 43 2 4" xfId="51501" xr:uid="{00000000-0005-0000-0000-000030C90000}"/>
    <cellStyle name="Punto 2 2 43 2 5" xfId="51502" xr:uid="{00000000-0005-0000-0000-000031C90000}"/>
    <cellStyle name="Punto 2 2 43 2 6" xfId="51503" xr:uid="{00000000-0005-0000-0000-000032C90000}"/>
    <cellStyle name="Punto 2 2 43 3" xfId="51504" xr:uid="{00000000-0005-0000-0000-000033C90000}"/>
    <cellStyle name="Punto 2 2 43 3 2" xfId="51505" xr:uid="{00000000-0005-0000-0000-000034C90000}"/>
    <cellStyle name="Punto 2 2 43 4" xfId="51506" xr:uid="{00000000-0005-0000-0000-000035C90000}"/>
    <cellStyle name="Punto 2 2 43 4 2" xfId="51507" xr:uid="{00000000-0005-0000-0000-000036C90000}"/>
    <cellStyle name="Punto 2 2 43 5" xfId="51508" xr:uid="{00000000-0005-0000-0000-000037C90000}"/>
    <cellStyle name="Punto 2 2 44" xfId="51509" xr:uid="{00000000-0005-0000-0000-000038C90000}"/>
    <cellStyle name="Punto 2 2 44 2" xfId="51510" xr:uid="{00000000-0005-0000-0000-000039C90000}"/>
    <cellStyle name="Punto 2 2 44 2 2" xfId="51511" xr:uid="{00000000-0005-0000-0000-00003AC90000}"/>
    <cellStyle name="Punto 2 2 44 2 2 2" xfId="51512" xr:uid="{00000000-0005-0000-0000-00003BC90000}"/>
    <cellStyle name="Punto 2 2 44 2 3" xfId="51513" xr:uid="{00000000-0005-0000-0000-00003CC90000}"/>
    <cellStyle name="Punto 2 2 44 2 4" xfId="51514" xr:uid="{00000000-0005-0000-0000-00003DC90000}"/>
    <cellStyle name="Punto 2 2 44 2 5" xfId="51515" xr:uid="{00000000-0005-0000-0000-00003EC90000}"/>
    <cellStyle name="Punto 2 2 44 2 6" xfId="51516" xr:uid="{00000000-0005-0000-0000-00003FC90000}"/>
    <cellStyle name="Punto 2 2 44 3" xfId="51517" xr:uid="{00000000-0005-0000-0000-000040C90000}"/>
    <cellStyle name="Punto 2 2 44 3 2" xfId="51518" xr:uid="{00000000-0005-0000-0000-000041C90000}"/>
    <cellStyle name="Punto 2 2 44 4" xfId="51519" xr:uid="{00000000-0005-0000-0000-000042C90000}"/>
    <cellStyle name="Punto 2 2 44 4 2" xfId="51520" xr:uid="{00000000-0005-0000-0000-000043C90000}"/>
    <cellStyle name="Punto 2 2 44 5" xfId="51521" xr:uid="{00000000-0005-0000-0000-000044C90000}"/>
    <cellStyle name="Punto 2 2 45" xfId="51522" xr:uid="{00000000-0005-0000-0000-000045C90000}"/>
    <cellStyle name="Punto 2 2 45 2" xfId="51523" xr:uid="{00000000-0005-0000-0000-000046C90000}"/>
    <cellStyle name="Punto 2 2 45 2 2" xfId="51524" xr:uid="{00000000-0005-0000-0000-000047C90000}"/>
    <cellStyle name="Punto 2 2 45 2 2 2" xfId="51525" xr:uid="{00000000-0005-0000-0000-000048C90000}"/>
    <cellStyle name="Punto 2 2 45 2 3" xfId="51526" xr:uid="{00000000-0005-0000-0000-000049C90000}"/>
    <cellStyle name="Punto 2 2 45 2 4" xfId="51527" xr:uid="{00000000-0005-0000-0000-00004AC90000}"/>
    <cellStyle name="Punto 2 2 45 2 5" xfId="51528" xr:uid="{00000000-0005-0000-0000-00004BC90000}"/>
    <cellStyle name="Punto 2 2 45 2 6" xfId="51529" xr:uid="{00000000-0005-0000-0000-00004CC90000}"/>
    <cellStyle name="Punto 2 2 45 3" xfId="51530" xr:uid="{00000000-0005-0000-0000-00004DC90000}"/>
    <cellStyle name="Punto 2 2 45 3 2" xfId="51531" xr:uid="{00000000-0005-0000-0000-00004EC90000}"/>
    <cellStyle name="Punto 2 2 45 4" xfId="51532" xr:uid="{00000000-0005-0000-0000-00004FC90000}"/>
    <cellStyle name="Punto 2 2 45 4 2" xfId="51533" xr:uid="{00000000-0005-0000-0000-000050C90000}"/>
    <cellStyle name="Punto 2 2 45 5" xfId="51534" xr:uid="{00000000-0005-0000-0000-000051C90000}"/>
    <cellStyle name="Punto 2 2 46" xfId="51535" xr:uid="{00000000-0005-0000-0000-000052C90000}"/>
    <cellStyle name="Punto 2 2 46 2" xfId="51536" xr:uid="{00000000-0005-0000-0000-000053C90000}"/>
    <cellStyle name="Punto 2 2 46 2 2" xfId="51537" xr:uid="{00000000-0005-0000-0000-000054C90000}"/>
    <cellStyle name="Punto 2 2 46 2 2 2" xfId="51538" xr:uid="{00000000-0005-0000-0000-000055C90000}"/>
    <cellStyle name="Punto 2 2 46 2 3" xfId="51539" xr:uid="{00000000-0005-0000-0000-000056C90000}"/>
    <cellStyle name="Punto 2 2 46 2 4" xfId="51540" xr:uid="{00000000-0005-0000-0000-000057C90000}"/>
    <cellStyle name="Punto 2 2 46 2 5" xfId="51541" xr:uid="{00000000-0005-0000-0000-000058C90000}"/>
    <cellStyle name="Punto 2 2 46 2 6" xfId="51542" xr:uid="{00000000-0005-0000-0000-000059C90000}"/>
    <cellStyle name="Punto 2 2 46 3" xfId="51543" xr:uid="{00000000-0005-0000-0000-00005AC90000}"/>
    <cellStyle name="Punto 2 2 46 3 2" xfId="51544" xr:uid="{00000000-0005-0000-0000-00005BC90000}"/>
    <cellStyle name="Punto 2 2 46 4" xfId="51545" xr:uid="{00000000-0005-0000-0000-00005CC90000}"/>
    <cellStyle name="Punto 2 2 46 4 2" xfId="51546" xr:uid="{00000000-0005-0000-0000-00005DC90000}"/>
    <cellStyle name="Punto 2 2 46 5" xfId="51547" xr:uid="{00000000-0005-0000-0000-00005EC90000}"/>
    <cellStyle name="Punto 2 2 47" xfId="51548" xr:uid="{00000000-0005-0000-0000-00005FC90000}"/>
    <cellStyle name="Punto 2 2 47 2" xfId="51549" xr:uid="{00000000-0005-0000-0000-000060C90000}"/>
    <cellStyle name="Punto 2 2 47 2 2" xfId="51550" xr:uid="{00000000-0005-0000-0000-000061C90000}"/>
    <cellStyle name="Punto 2 2 47 2 2 2" xfId="51551" xr:uid="{00000000-0005-0000-0000-000062C90000}"/>
    <cellStyle name="Punto 2 2 47 2 3" xfId="51552" xr:uid="{00000000-0005-0000-0000-000063C90000}"/>
    <cellStyle name="Punto 2 2 47 2 4" xfId="51553" xr:uid="{00000000-0005-0000-0000-000064C90000}"/>
    <cellStyle name="Punto 2 2 47 2 5" xfId="51554" xr:uid="{00000000-0005-0000-0000-000065C90000}"/>
    <cellStyle name="Punto 2 2 47 2 6" xfId="51555" xr:uid="{00000000-0005-0000-0000-000066C90000}"/>
    <cellStyle name="Punto 2 2 47 3" xfId="51556" xr:uid="{00000000-0005-0000-0000-000067C90000}"/>
    <cellStyle name="Punto 2 2 47 3 2" xfId="51557" xr:uid="{00000000-0005-0000-0000-000068C90000}"/>
    <cellStyle name="Punto 2 2 47 4" xfId="51558" xr:uid="{00000000-0005-0000-0000-000069C90000}"/>
    <cellStyle name="Punto 2 2 47 4 2" xfId="51559" xr:uid="{00000000-0005-0000-0000-00006AC90000}"/>
    <cellStyle name="Punto 2 2 47 5" xfId="51560" xr:uid="{00000000-0005-0000-0000-00006BC90000}"/>
    <cellStyle name="Punto 2 2 48" xfId="51561" xr:uid="{00000000-0005-0000-0000-00006CC90000}"/>
    <cellStyle name="Punto 2 2 48 2" xfId="51562" xr:uid="{00000000-0005-0000-0000-00006DC90000}"/>
    <cellStyle name="Punto 2 2 48 2 2" xfId="51563" xr:uid="{00000000-0005-0000-0000-00006EC90000}"/>
    <cellStyle name="Punto 2 2 48 2 2 2" xfId="51564" xr:uid="{00000000-0005-0000-0000-00006FC90000}"/>
    <cellStyle name="Punto 2 2 48 2 3" xfId="51565" xr:uid="{00000000-0005-0000-0000-000070C90000}"/>
    <cellStyle name="Punto 2 2 48 2 4" xfId="51566" xr:uid="{00000000-0005-0000-0000-000071C90000}"/>
    <cellStyle name="Punto 2 2 48 2 5" xfId="51567" xr:uid="{00000000-0005-0000-0000-000072C90000}"/>
    <cellStyle name="Punto 2 2 48 2 6" xfId="51568" xr:uid="{00000000-0005-0000-0000-000073C90000}"/>
    <cellStyle name="Punto 2 2 48 3" xfId="51569" xr:uid="{00000000-0005-0000-0000-000074C90000}"/>
    <cellStyle name="Punto 2 2 48 3 2" xfId="51570" xr:uid="{00000000-0005-0000-0000-000075C90000}"/>
    <cellStyle name="Punto 2 2 48 4" xfId="51571" xr:uid="{00000000-0005-0000-0000-000076C90000}"/>
    <cellStyle name="Punto 2 2 48 4 2" xfId="51572" xr:uid="{00000000-0005-0000-0000-000077C90000}"/>
    <cellStyle name="Punto 2 2 48 5" xfId="51573" xr:uid="{00000000-0005-0000-0000-000078C90000}"/>
    <cellStyle name="Punto 2 2 49" xfId="51574" xr:uid="{00000000-0005-0000-0000-000079C90000}"/>
    <cellStyle name="Punto 2 2 49 2" xfId="51575" xr:uid="{00000000-0005-0000-0000-00007AC90000}"/>
    <cellStyle name="Punto 2 2 49 2 2" xfId="51576" xr:uid="{00000000-0005-0000-0000-00007BC90000}"/>
    <cellStyle name="Punto 2 2 49 2 2 2" xfId="51577" xr:uid="{00000000-0005-0000-0000-00007CC90000}"/>
    <cellStyle name="Punto 2 2 49 2 3" xfId="51578" xr:uid="{00000000-0005-0000-0000-00007DC90000}"/>
    <cellStyle name="Punto 2 2 49 2 4" xfId="51579" xr:uid="{00000000-0005-0000-0000-00007EC90000}"/>
    <cellStyle name="Punto 2 2 49 2 5" xfId="51580" xr:uid="{00000000-0005-0000-0000-00007FC90000}"/>
    <cellStyle name="Punto 2 2 49 2 6" xfId="51581" xr:uid="{00000000-0005-0000-0000-000080C90000}"/>
    <cellStyle name="Punto 2 2 49 3" xfId="51582" xr:uid="{00000000-0005-0000-0000-000081C90000}"/>
    <cellStyle name="Punto 2 2 49 3 2" xfId="51583" xr:uid="{00000000-0005-0000-0000-000082C90000}"/>
    <cellStyle name="Punto 2 2 49 4" xfId="51584" xr:uid="{00000000-0005-0000-0000-000083C90000}"/>
    <cellStyle name="Punto 2 2 49 4 2" xfId="51585" xr:uid="{00000000-0005-0000-0000-000084C90000}"/>
    <cellStyle name="Punto 2 2 49 5" xfId="51586" xr:uid="{00000000-0005-0000-0000-000085C90000}"/>
    <cellStyle name="Punto 2 2 5" xfId="51587" xr:uid="{00000000-0005-0000-0000-000086C90000}"/>
    <cellStyle name="Punto 2 2 5 2" xfId="51588" xr:uid="{00000000-0005-0000-0000-000087C90000}"/>
    <cellStyle name="Punto 2 2 5 2 2" xfId="51589" xr:uid="{00000000-0005-0000-0000-000088C90000}"/>
    <cellStyle name="Punto 2 2 5 2 2 2" xfId="51590" xr:uid="{00000000-0005-0000-0000-000089C90000}"/>
    <cellStyle name="Punto 2 2 5 2 2 3" xfId="51591" xr:uid="{00000000-0005-0000-0000-00008AC90000}"/>
    <cellStyle name="Punto 2 2 5 2 3" xfId="51592" xr:uid="{00000000-0005-0000-0000-00008BC90000}"/>
    <cellStyle name="Punto 2 2 5 3" xfId="51593" xr:uid="{00000000-0005-0000-0000-00008CC90000}"/>
    <cellStyle name="Punto 2 2 5 3 2" xfId="51594" xr:uid="{00000000-0005-0000-0000-00008DC90000}"/>
    <cellStyle name="Punto 2 2 5 3 2 2" xfId="51595" xr:uid="{00000000-0005-0000-0000-00008EC90000}"/>
    <cellStyle name="Punto 2 2 5 4" xfId="51596" xr:uid="{00000000-0005-0000-0000-00008FC90000}"/>
    <cellStyle name="Punto 2 2 5 4 2" xfId="51597" xr:uid="{00000000-0005-0000-0000-000090C90000}"/>
    <cellStyle name="Punto 2 2 5 4 3" xfId="51598" xr:uid="{00000000-0005-0000-0000-000091C90000}"/>
    <cellStyle name="Punto 2 2 5 4 3 2" xfId="51599" xr:uid="{00000000-0005-0000-0000-000092C90000}"/>
    <cellStyle name="Punto 2 2 5 4 3 2 2" xfId="51600" xr:uid="{00000000-0005-0000-0000-000093C90000}"/>
    <cellStyle name="Punto 2 2 5 4 3 2 3" xfId="51601" xr:uid="{00000000-0005-0000-0000-000094C90000}"/>
    <cellStyle name="Punto 2 2 5 4 4" xfId="51602" xr:uid="{00000000-0005-0000-0000-000095C90000}"/>
    <cellStyle name="Punto 2 2 5 4 4 2" xfId="51603" xr:uid="{00000000-0005-0000-0000-000096C90000}"/>
    <cellStyle name="Punto 2 2 5 5" xfId="51604" xr:uid="{00000000-0005-0000-0000-000097C90000}"/>
    <cellStyle name="Punto 2 2 5 5 2" xfId="51605" xr:uid="{00000000-0005-0000-0000-000098C90000}"/>
    <cellStyle name="Punto 2 2 5 6" xfId="51606" xr:uid="{00000000-0005-0000-0000-000099C90000}"/>
    <cellStyle name="Punto 2 2 5 7" xfId="51607" xr:uid="{00000000-0005-0000-0000-00009AC90000}"/>
    <cellStyle name="Punto 2 2 5 7 2" xfId="51608" xr:uid="{00000000-0005-0000-0000-00009BC90000}"/>
    <cellStyle name="Punto 2 2 5 7 3" xfId="51609" xr:uid="{00000000-0005-0000-0000-00009CC90000}"/>
    <cellStyle name="Punto 2 2 5 8" xfId="51610" xr:uid="{00000000-0005-0000-0000-00009DC90000}"/>
    <cellStyle name="Punto 2 2 50" xfId="51611" xr:uid="{00000000-0005-0000-0000-00009EC90000}"/>
    <cellStyle name="Punto 2 2 50 2" xfId="51612" xr:uid="{00000000-0005-0000-0000-00009FC90000}"/>
    <cellStyle name="Punto 2 2 50 2 2" xfId="51613" xr:uid="{00000000-0005-0000-0000-0000A0C90000}"/>
    <cellStyle name="Punto 2 2 50 2 2 2" xfId="51614" xr:uid="{00000000-0005-0000-0000-0000A1C90000}"/>
    <cellStyle name="Punto 2 2 50 2 3" xfId="51615" xr:uid="{00000000-0005-0000-0000-0000A2C90000}"/>
    <cellStyle name="Punto 2 2 50 2 4" xfId="51616" xr:uid="{00000000-0005-0000-0000-0000A3C90000}"/>
    <cellStyle name="Punto 2 2 50 2 5" xfId="51617" xr:uid="{00000000-0005-0000-0000-0000A4C90000}"/>
    <cellStyle name="Punto 2 2 50 2 6" xfId="51618" xr:uid="{00000000-0005-0000-0000-0000A5C90000}"/>
    <cellStyle name="Punto 2 2 50 3" xfId="51619" xr:uid="{00000000-0005-0000-0000-0000A6C90000}"/>
    <cellStyle name="Punto 2 2 50 3 2" xfId="51620" xr:uid="{00000000-0005-0000-0000-0000A7C90000}"/>
    <cellStyle name="Punto 2 2 50 4" xfId="51621" xr:uid="{00000000-0005-0000-0000-0000A8C90000}"/>
    <cellStyle name="Punto 2 2 50 4 2" xfId="51622" xr:uid="{00000000-0005-0000-0000-0000A9C90000}"/>
    <cellStyle name="Punto 2 2 50 5" xfId="51623" xr:uid="{00000000-0005-0000-0000-0000AAC90000}"/>
    <cellStyle name="Punto 2 2 51" xfId="51624" xr:uid="{00000000-0005-0000-0000-0000ABC90000}"/>
    <cellStyle name="Punto 2 2 51 2" xfId="51625" xr:uid="{00000000-0005-0000-0000-0000ACC90000}"/>
    <cellStyle name="Punto 2 2 51 2 2" xfId="51626" xr:uid="{00000000-0005-0000-0000-0000ADC90000}"/>
    <cellStyle name="Punto 2 2 51 2 2 2" xfId="51627" xr:uid="{00000000-0005-0000-0000-0000AEC90000}"/>
    <cellStyle name="Punto 2 2 51 2 3" xfId="51628" xr:uid="{00000000-0005-0000-0000-0000AFC90000}"/>
    <cellStyle name="Punto 2 2 51 2 4" xfId="51629" xr:uid="{00000000-0005-0000-0000-0000B0C90000}"/>
    <cellStyle name="Punto 2 2 51 2 5" xfId="51630" xr:uid="{00000000-0005-0000-0000-0000B1C90000}"/>
    <cellStyle name="Punto 2 2 51 2 6" xfId="51631" xr:uid="{00000000-0005-0000-0000-0000B2C90000}"/>
    <cellStyle name="Punto 2 2 51 3" xfId="51632" xr:uid="{00000000-0005-0000-0000-0000B3C90000}"/>
    <cellStyle name="Punto 2 2 51 3 2" xfId="51633" xr:uid="{00000000-0005-0000-0000-0000B4C90000}"/>
    <cellStyle name="Punto 2 2 51 4" xfId="51634" xr:uid="{00000000-0005-0000-0000-0000B5C90000}"/>
    <cellStyle name="Punto 2 2 51 4 2" xfId="51635" xr:uid="{00000000-0005-0000-0000-0000B6C90000}"/>
    <cellStyle name="Punto 2 2 51 5" xfId="51636" xr:uid="{00000000-0005-0000-0000-0000B7C90000}"/>
    <cellStyle name="Punto 2 2 52" xfId="51637" xr:uid="{00000000-0005-0000-0000-0000B8C90000}"/>
    <cellStyle name="Punto 2 2 52 2" xfId="51638" xr:uid="{00000000-0005-0000-0000-0000B9C90000}"/>
    <cellStyle name="Punto 2 2 52 2 2" xfId="51639" xr:uid="{00000000-0005-0000-0000-0000BAC90000}"/>
    <cellStyle name="Punto 2 2 52 2 2 2" xfId="51640" xr:uid="{00000000-0005-0000-0000-0000BBC90000}"/>
    <cellStyle name="Punto 2 2 52 2 3" xfId="51641" xr:uid="{00000000-0005-0000-0000-0000BCC90000}"/>
    <cellStyle name="Punto 2 2 52 2 4" xfId="51642" xr:uid="{00000000-0005-0000-0000-0000BDC90000}"/>
    <cellStyle name="Punto 2 2 52 2 5" xfId="51643" xr:uid="{00000000-0005-0000-0000-0000BEC90000}"/>
    <cellStyle name="Punto 2 2 52 2 6" xfId="51644" xr:uid="{00000000-0005-0000-0000-0000BFC90000}"/>
    <cellStyle name="Punto 2 2 52 3" xfId="51645" xr:uid="{00000000-0005-0000-0000-0000C0C90000}"/>
    <cellStyle name="Punto 2 2 52 3 2" xfId="51646" xr:uid="{00000000-0005-0000-0000-0000C1C90000}"/>
    <cellStyle name="Punto 2 2 52 4" xfId="51647" xr:uid="{00000000-0005-0000-0000-0000C2C90000}"/>
    <cellStyle name="Punto 2 2 52 4 2" xfId="51648" xr:uid="{00000000-0005-0000-0000-0000C3C90000}"/>
    <cellStyle name="Punto 2 2 52 5" xfId="51649" xr:uid="{00000000-0005-0000-0000-0000C4C90000}"/>
    <cellStyle name="Punto 2 2 53" xfId="51650" xr:uid="{00000000-0005-0000-0000-0000C5C90000}"/>
    <cellStyle name="Punto 2 2 53 2" xfId="51651" xr:uid="{00000000-0005-0000-0000-0000C6C90000}"/>
    <cellStyle name="Punto 2 2 53 2 2" xfId="51652" xr:uid="{00000000-0005-0000-0000-0000C7C90000}"/>
    <cellStyle name="Punto 2 2 53 2 2 2" xfId="51653" xr:uid="{00000000-0005-0000-0000-0000C8C90000}"/>
    <cellStyle name="Punto 2 2 53 2 3" xfId="51654" xr:uid="{00000000-0005-0000-0000-0000C9C90000}"/>
    <cellStyle name="Punto 2 2 53 2 4" xfId="51655" xr:uid="{00000000-0005-0000-0000-0000CAC90000}"/>
    <cellStyle name="Punto 2 2 53 2 5" xfId="51656" xr:uid="{00000000-0005-0000-0000-0000CBC90000}"/>
    <cellStyle name="Punto 2 2 53 2 6" xfId="51657" xr:uid="{00000000-0005-0000-0000-0000CCC90000}"/>
    <cellStyle name="Punto 2 2 53 3" xfId="51658" xr:uid="{00000000-0005-0000-0000-0000CDC90000}"/>
    <cellStyle name="Punto 2 2 53 3 2" xfId="51659" xr:uid="{00000000-0005-0000-0000-0000CEC90000}"/>
    <cellStyle name="Punto 2 2 53 4" xfId="51660" xr:uid="{00000000-0005-0000-0000-0000CFC90000}"/>
    <cellStyle name="Punto 2 2 53 4 2" xfId="51661" xr:uid="{00000000-0005-0000-0000-0000D0C90000}"/>
    <cellStyle name="Punto 2 2 53 5" xfId="51662" xr:uid="{00000000-0005-0000-0000-0000D1C90000}"/>
    <cellStyle name="Punto 2 2 54" xfId="51663" xr:uid="{00000000-0005-0000-0000-0000D2C90000}"/>
    <cellStyle name="Punto 2 2 54 2" xfId="51664" xr:uid="{00000000-0005-0000-0000-0000D3C90000}"/>
    <cellStyle name="Punto 2 2 54 2 2" xfId="51665" xr:uid="{00000000-0005-0000-0000-0000D4C90000}"/>
    <cellStyle name="Punto 2 2 54 2 2 2" xfId="51666" xr:uid="{00000000-0005-0000-0000-0000D5C90000}"/>
    <cellStyle name="Punto 2 2 54 2 3" xfId="51667" xr:uid="{00000000-0005-0000-0000-0000D6C90000}"/>
    <cellStyle name="Punto 2 2 54 2 4" xfId="51668" xr:uid="{00000000-0005-0000-0000-0000D7C90000}"/>
    <cellStyle name="Punto 2 2 54 2 5" xfId="51669" xr:uid="{00000000-0005-0000-0000-0000D8C90000}"/>
    <cellStyle name="Punto 2 2 54 2 6" xfId="51670" xr:uid="{00000000-0005-0000-0000-0000D9C90000}"/>
    <cellStyle name="Punto 2 2 54 3" xfId="51671" xr:uid="{00000000-0005-0000-0000-0000DAC90000}"/>
    <cellStyle name="Punto 2 2 54 3 2" xfId="51672" xr:uid="{00000000-0005-0000-0000-0000DBC90000}"/>
    <cellStyle name="Punto 2 2 54 4" xfId="51673" xr:uid="{00000000-0005-0000-0000-0000DCC90000}"/>
    <cellStyle name="Punto 2 2 54 4 2" xfId="51674" xr:uid="{00000000-0005-0000-0000-0000DDC90000}"/>
    <cellStyle name="Punto 2 2 54 5" xfId="51675" xr:uid="{00000000-0005-0000-0000-0000DEC90000}"/>
    <cellStyle name="Punto 2 2 55" xfId="51676" xr:uid="{00000000-0005-0000-0000-0000DFC90000}"/>
    <cellStyle name="Punto 2 2 55 2" xfId="51677" xr:uid="{00000000-0005-0000-0000-0000E0C90000}"/>
    <cellStyle name="Punto 2 2 55 2 2" xfId="51678" xr:uid="{00000000-0005-0000-0000-0000E1C90000}"/>
    <cellStyle name="Punto 2 2 55 2 2 2" xfId="51679" xr:uid="{00000000-0005-0000-0000-0000E2C90000}"/>
    <cellStyle name="Punto 2 2 55 2 3" xfId="51680" xr:uid="{00000000-0005-0000-0000-0000E3C90000}"/>
    <cellStyle name="Punto 2 2 55 2 4" xfId="51681" xr:uid="{00000000-0005-0000-0000-0000E4C90000}"/>
    <cellStyle name="Punto 2 2 55 2 5" xfId="51682" xr:uid="{00000000-0005-0000-0000-0000E5C90000}"/>
    <cellStyle name="Punto 2 2 55 2 6" xfId="51683" xr:uid="{00000000-0005-0000-0000-0000E6C90000}"/>
    <cellStyle name="Punto 2 2 55 3" xfId="51684" xr:uid="{00000000-0005-0000-0000-0000E7C90000}"/>
    <cellStyle name="Punto 2 2 55 3 2" xfId="51685" xr:uid="{00000000-0005-0000-0000-0000E8C90000}"/>
    <cellStyle name="Punto 2 2 55 4" xfId="51686" xr:uid="{00000000-0005-0000-0000-0000E9C90000}"/>
    <cellStyle name="Punto 2 2 55 4 2" xfId="51687" xr:uid="{00000000-0005-0000-0000-0000EAC90000}"/>
    <cellStyle name="Punto 2 2 55 5" xfId="51688" xr:uid="{00000000-0005-0000-0000-0000EBC90000}"/>
    <cellStyle name="Punto 2 2 56" xfId="51689" xr:uid="{00000000-0005-0000-0000-0000ECC90000}"/>
    <cellStyle name="Punto 2 2 56 2" xfId="51690" xr:uid="{00000000-0005-0000-0000-0000EDC90000}"/>
    <cellStyle name="Punto 2 2 56 2 2" xfId="51691" xr:uid="{00000000-0005-0000-0000-0000EEC90000}"/>
    <cellStyle name="Punto 2 2 56 2 2 2" xfId="51692" xr:uid="{00000000-0005-0000-0000-0000EFC90000}"/>
    <cellStyle name="Punto 2 2 56 2 3" xfId="51693" xr:uid="{00000000-0005-0000-0000-0000F0C90000}"/>
    <cellStyle name="Punto 2 2 56 2 4" xfId="51694" xr:uid="{00000000-0005-0000-0000-0000F1C90000}"/>
    <cellStyle name="Punto 2 2 56 2 5" xfId="51695" xr:uid="{00000000-0005-0000-0000-0000F2C90000}"/>
    <cellStyle name="Punto 2 2 56 2 6" xfId="51696" xr:uid="{00000000-0005-0000-0000-0000F3C90000}"/>
    <cellStyle name="Punto 2 2 56 3" xfId="51697" xr:uid="{00000000-0005-0000-0000-0000F4C90000}"/>
    <cellStyle name="Punto 2 2 56 3 2" xfId="51698" xr:uid="{00000000-0005-0000-0000-0000F5C90000}"/>
    <cellStyle name="Punto 2 2 56 4" xfId="51699" xr:uid="{00000000-0005-0000-0000-0000F6C90000}"/>
    <cellStyle name="Punto 2 2 56 4 2" xfId="51700" xr:uid="{00000000-0005-0000-0000-0000F7C90000}"/>
    <cellStyle name="Punto 2 2 56 5" xfId="51701" xr:uid="{00000000-0005-0000-0000-0000F8C90000}"/>
    <cellStyle name="Punto 2 2 57" xfId="51702" xr:uid="{00000000-0005-0000-0000-0000F9C90000}"/>
    <cellStyle name="Punto 2 2 57 2" xfId="51703" xr:uid="{00000000-0005-0000-0000-0000FAC90000}"/>
    <cellStyle name="Punto 2 2 57 2 2" xfId="51704" xr:uid="{00000000-0005-0000-0000-0000FBC90000}"/>
    <cellStyle name="Punto 2 2 57 2 2 2" xfId="51705" xr:uid="{00000000-0005-0000-0000-0000FCC90000}"/>
    <cellStyle name="Punto 2 2 57 2 3" xfId="51706" xr:uid="{00000000-0005-0000-0000-0000FDC90000}"/>
    <cellStyle name="Punto 2 2 57 2 4" xfId="51707" xr:uid="{00000000-0005-0000-0000-0000FEC90000}"/>
    <cellStyle name="Punto 2 2 57 2 5" xfId="51708" xr:uid="{00000000-0005-0000-0000-0000FFC90000}"/>
    <cellStyle name="Punto 2 2 57 2 6" xfId="51709" xr:uid="{00000000-0005-0000-0000-000000CA0000}"/>
    <cellStyle name="Punto 2 2 57 3" xfId="51710" xr:uid="{00000000-0005-0000-0000-000001CA0000}"/>
    <cellStyle name="Punto 2 2 57 3 2" xfId="51711" xr:uid="{00000000-0005-0000-0000-000002CA0000}"/>
    <cellStyle name="Punto 2 2 57 4" xfId="51712" xr:uid="{00000000-0005-0000-0000-000003CA0000}"/>
    <cellStyle name="Punto 2 2 57 4 2" xfId="51713" xr:uid="{00000000-0005-0000-0000-000004CA0000}"/>
    <cellStyle name="Punto 2 2 57 5" xfId="51714" xr:uid="{00000000-0005-0000-0000-000005CA0000}"/>
    <cellStyle name="Punto 2 2 58" xfId="51715" xr:uid="{00000000-0005-0000-0000-000006CA0000}"/>
    <cellStyle name="Punto 2 2 58 2" xfId="51716" xr:uid="{00000000-0005-0000-0000-000007CA0000}"/>
    <cellStyle name="Punto 2 2 58 2 2" xfId="51717" xr:uid="{00000000-0005-0000-0000-000008CA0000}"/>
    <cellStyle name="Punto 2 2 58 2 2 2" xfId="51718" xr:uid="{00000000-0005-0000-0000-000009CA0000}"/>
    <cellStyle name="Punto 2 2 58 2 3" xfId="51719" xr:uid="{00000000-0005-0000-0000-00000ACA0000}"/>
    <cellStyle name="Punto 2 2 58 2 4" xfId="51720" xr:uid="{00000000-0005-0000-0000-00000BCA0000}"/>
    <cellStyle name="Punto 2 2 58 2 5" xfId="51721" xr:uid="{00000000-0005-0000-0000-00000CCA0000}"/>
    <cellStyle name="Punto 2 2 58 2 6" xfId="51722" xr:uid="{00000000-0005-0000-0000-00000DCA0000}"/>
    <cellStyle name="Punto 2 2 58 3" xfId="51723" xr:uid="{00000000-0005-0000-0000-00000ECA0000}"/>
    <cellStyle name="Punto 2 2 58 3 2" xfId="51724" xr:uid="{00000000-0005-0000-0000-00000FCA0000}"/>
    <cellStyle name="Punto 2 2 58 4" xfId="51725" xr:uid="{00000000-0005-0000-0000-000010CA0000}"/>
    <cellStyle name="Punto 2 2 58 4 2" xfId="51726" xr:uid="{00000000-0005-0000-0000-000011CA0000}"/>
    <cellStyle name="Punto 2 2 58 5" xfId="51727" xr:uid="{00000000-0005-0000-0000-000012CA0000}"/>
    <cellStyle name="Punto 2 2 59" xfId="51728" xr:uid="{00000000-0005-0000-0000-000013CA0000}"/>
    <cellStyle name="Punto 2 2 59 2" xfId="51729" xr:uid="{00000000-0005-0000-0000-000014CA0000}"/>
    <cellStyle name="Punto 2 2 59 3" xfId="51730" xr:uid="{00000000-0005-0000-0000-000015CA0000}"/>
    <cellStyle name="Punto 2 2 6" xfId="51731" xr:uid="{00000000-0005-0000-0000-000016CA0000}"/>
    <cellStyle name="Punto 2 2 6 2" xfId="51732" xr:uid="{00000000-0005-0000-0000-000017CA0000}"/>
    <cellStyle name="Punto 2 2 6 2 2" xfId="51733" xr:uid="{00000000-0005-0000-0000-000018CA0000}"/>
    <cellStyle name="Punto 2 2 6 2 2 2" xfId="51734" xr:uid="{00000000-0005-0000-0000-000019CA0000}"/>
    <cellStyle name="Punto 2 2 6 2 3" xfId="51735" xr:uid="{00000000-0005-0000-0000-00001ACA0000}"/>
    <cellStyle name="Punto 2 2 6 2 3 2" xfId="51736" xr:uid="{00000000-0005-0000-0000-00001BCA0000}"/>
    <cellStyle name="Punto 2 2 6 2 4" xfId="51737" xr:uid="{00000000-0005-0000-0000-00001CCA0000}"/>
    <cellStyle name="Punto 2 2 6 2 4 2" xfId="51738" xr:uid="{00000000-0005-0000-0000-00001DCA0000}"/>
    <cellStyle name="Punto 2 2 6 2 4 3" xfId="51739" xr:uid="{00000000-0005-0000-0000-00001ECA0000}"/>
    <cellStyle name="Punto 2 2 6 3" xfId="51740" xr:uid="{00000000-0005-0000-0000-00001FCA0000}"/>
    <cellStyle name="Punto 2 2 6 3 2" xfId="51741" xr:uid="{00000000-0005-0000-0000-000020CA0000}"/>
    <cellStyle name="Punto 2 2 6 3 2 2" xfId="51742" xr:uid="{00000000-0005-0000-0000-000021CA0000}"/>
    <cellStyle name="Punto 2 2 6 3 3" xfId="51743" xr:uid="{00000000-0005-0000-0000-000022CA0000}"/>
    <cellStyle name="Punto 2 2 6 3 4" xfId="51744" xr:uid="{00000000-0005-0000-0000-000023CA0000}"/>
    <cellStyle name="Punto 2 2 6 4" xfId="51745" xr:uid="{00000000-0005-0000-0000-000024CA0000}"/>
    <cellStyle name="Punto 2 2 6 4 2" xfId="51746" xr:uid="{00000000-0005-0000-0000-000025CA0000}"/>
    <cellStyle name="Punto 2 2 6 4 3" xfId="51747" xr:uid="{00000000-0005-0000-0000-000026CA0000}"/>
    <cellStyle name="Punto 2 2 6 5" xfId="51748" xr:uid="{00000000-0005-0000-0000-000027CA0000}"/>
    <cellStyle name="Punto 2 2 6 5 2" xfId="51749" xr:uid="{00000000-0005-0000-0000-000028CA0000}"/>
    <cellStyle name="Punto 2 2 6 5 3" xfId="51750" xr:uid="{00000000-0005-0000-0000-000029CA0000}"/>
    <cellStyle name="Punto 2 2 6 6" xfId="51751" xr:uid="{00000000-0005-0000-0000-00002ACA0000}"/>
    <cellStyle name="Punto 2 2 6 7" xfId="51752" xr:uid="{00000000-0005-0000-0000-00002BCA0000}"/>
    <cellStyle name="Punto 2 2 60" xfId="51753" xr:uid="{00000000-0005-0000-0000-00002CCA0000}"/>
    <cellStyle name="Punto 2 2 61" xfId="51754" xr:uid="{00000000-0005-0000-0000-00002DCA0000}"/>
    <cellStyle name="Punto 2 2 61 2" xfId="51755" xr:uid="{00000000-0005-0000-0000-00002ECA0000}"/>
    <cellStyle name="Punto 2 2 61 3" xfId="51756" xr:uid="{00000000-0005-0000-0000-00002FCA0000}"/>
    <cellStyle name="Punto 2 2 62" xfId="51757" xr:uid="{00000000-0005-0000-0000-000030CA0000}"/>
    <cellStyle name="Punto 2 2 7" xfId="51758" xr:uid="{00000000-0005-0000-0000-000031CA0000}"/>
    <cellStyle name="Punto 2 2 7 2" xfId="51759" xr:uid="{00000000-0005-0000-0000-000032CA0000}"/>
    <cellStyle name="Punto 2 2 7 2 2" xfId="51760" xr:uid="{00000000-0005-0000-0000-000033CA0000}"/>
    <cellStyle name="Punto 2 2 7 2 2 2" xfId="51761" xr:uid="{00000000-0005-0000-0000-000034CA0000}"/>
    <cellStyle name="Punto 2 2 7 2 3" xfId="51762" xr:uid="{00000000-0005-0000-0000-000035CA0000}"/>
    <cellStyle name="Punto 2 2 7 2 3 2" xfId="51763" xr:uid="{00000000-0005-0000-0000-000036CA0000}"/>
    <cellStyle name="Punto 2 2 7 2 3 3" xfId="51764" xr:uid="{00000000-0005-0000-0000-000037CA0000}"/>
    <cellStyle name="Punto 2 2 7 2 4" xfId="51765" xr:uid="{00000000-0005-0000-0000-000038CA0000}"/>
    <cellStyle name="Punto 2 2 7 3" xfId="51766" xr:uid="{00000000-0005-0000-0000-000039CA0000}"/>
    <cellStyle name="Punto 2 2 7 3 2" xfId="51767" xr:uid="{00000000-0005-0000-0000-00003ACA0000}"/>
    <cellStyle name="Punto 2 2 7 4" xfId="51768" xr:uid="{00000000-0005-0000-0000-00003BCA0000}"/>
    <cellStyle name="Punto 2 2 7 4 2" xfId="51769" xr:uid="{00000000-0005-0000-0000-00003CCA0000}"/>
    <cellStyle name="Punto 2 2 7 4 3" xfId="51770" xr:uid="{00000000-0005-0000-0000-00003DCA0000}"/>
    <cellStyle name="Punto 2 2 7 5" xfId="51771" xr:uid="{00000000-0005-0000-0000-00003ECA0000}"/>
    <cellStyle name="Punto 2 2 7 6" xfId="51772" xr:uid="{00000000-0005-0000-0000-00003FCA0000}"/>
    <cellStyle name="Punto 2 2 8" xfId="51773" xr:uid="{00000000-0005-0000-0000-000040CA0000}"/>
    <cellStyle name="Punto 2 2 8 2" xfId="51774" xr:uid="{00000000-0005-0000-0000-000041CA0000}"/>
    <cellStyle name="Punto 2 2 8 2 2" xfId="51775" xr:uid="{00000000-0005-0000-0000-000042CA0000}"/>
    <cellStyle name="Punto 2 2 8 2 2 2" xfId="51776" xr:uid="{00000000-0005-0000-0000-000043CA0000}"/>
    <cellStyle name="Punto 2 2 8 2 3" xfId="51777" xr:uid="{00000000-0005-0000-0000-000044CA0000}"/>
    <cellStyle name="Punto 2 2 8 2 4" xfId="51778" xr:uid="{00000000-0005-0000-0000-000045CA0000}"/>
    <cellStyle name="Punto 2 2 8 2 5" xfId="51779" xr:uid="{00000000-0005-0000-0000-000046CA0000}"/>
    <cellStyle name="Punto 2 2 8 2 6" xfId="51780" xr:uid="{00000000-0005-0000-0000-000047CA0000}"/>
    <cellStyle name="Punto 2 2 8 3" xfId="51781" xr:uid="{00000000-0005-0000-0000-000048CA0000}"/>
    <cellStyle name="Punto 2 2 8 3 2" xfId="51782" xr:uid="{00000000-0005-0000-0000-000049CA0000}"/>
    <cellStyle name="Punto 2 2 8 4" xfId="51783" xr:uid="{00000000-0005-0000-0000-00004ACA0000}"/>
    <cellStyle name="Punto 2 2 8 4 2" xfId="51784" xr:uid="{00000000-0005-0000-0000-00004BCA0000}"/>
    <cellStyle name="Punto 2 2 8 5" xfId="51785" xr:uid="{00000000-0005-0000-0000-00004CCA0000}"/>
    <cellStyle name="Punto 2 2 9" xfId="51786" xr:uid="{00000000-0005-0000-0000-00004DCA0000}"/>
    <cellStyle name="Punto 2 2 9 2" xfId="51787" xr:uid="{00000000-0005-0000-0000-00004ECA0000}"/>
    <cellStyle name="Punto 2 2 9 2 2" xfId="51788" xr:uid="{00000000-0005-0000-0000-00004FCA0000}"/>
    <cellStyle name="Punto 2 2 9 2 2 2" xfId="51789" xr:uid="{00000000-0005-0000-0000-000050CA0000}"/>
    <cellStyle name="Punto 2 2 9 2 3" xfId="51790" xr:uid="{00000000-0005-0000-0000-000051CA0000}"/>
    <cellStyle name="Punto 2 2 9 2 4" xfId="51791" xr:uid="{00000000-0005-0000-0000-000052CA0000}"/>
    <cellStyle name="Punto 2 2 9 2 5" xfId="51792" xr:uid="{00000000-0005-0000-0000-000053CA0000}"/>
    <cellStyle name="Punto 2 2 9 2 6" xfId="51793" xr:uid="{00000000-0005-0000-0000-000054CA0000}"/>
    <cellStyle name="Punto 2 2 9 3" xfId="51794" xr:uid="{00000000-0005-0000-0000-000055CA0000}"/>
    <cellStyle name="Punto 2 2 9 3 2" xfId="51795" xr:uid="{00000000-0005-0000-0000-000056CA0000}"/>
    <cellStyle name="Punto 2 2 9 3 3" xfId="51796" xr:uid="{00000000-0005-0000-0000-000057CA0000}"/>
    <cellStyle name="Punto 2 2 9 4" xfId="51797" xr:uid="{00000000-0005-0000-0000-000058CA0000}"/>
    <cellStyle name="Punto 2 2 9 4 2" xfId="51798" xr:uid="{00000000-0005-0000-0000-000059CA0000}"/>
    <cellStyle name="Punto 2 2 9 4 3" xfId="51799" xr:uid="{00000000-0005-0000-0000-00005ACA0000}"/>
    <cellStyle name="Punto 2 2 9 5" xfId="51800" xr:uid="{00000000-0005-0000-0000-00005BCA0000}"/>
    <cellStyle name="Punto 2 2_CUENTAS BANCARIAS" xfId="51801" xr:uid="{00000000-0005-0000-0000-00005CCA0000}"/>
    <cellStyle name="Punto 2 20" xfId="51802" xr:uid="{00000000-0005-0000-0000-00005DCA0000}"/>
    <cellStyle name="Punto 2 20 2" xfId="51803" xr:uid="{00000000-0005-0000-0000-00005ECA0000}"/>
    <cellStyle name="Punto 2 20 2 2" xfId="51804" xr:uid="{00000000-0005-0000-0000-00005FCA0000}"/>
    <cellStyle name="Punto 2 20 2 2 2" xfId="51805" xr:uid="{00000000-0005-0000-0000-000060CA0000}"/>
    <cellStyle name="Punto 2 20 2 3" xfId="51806" xr:uid="{00000000-0005-0000-0000-000061CA0000}"/>
    <cellStyle name="Punto 2 20 2 4" xfId="51807" xr:uid="{00000000-0005-0000-0000-000062CA0000}"/>
    <cellStyle name="Punto 2 20 2 5" xfId="51808" xr:uid="{00000000-0005-0000-0000-000063CA0000}"/>
    <cellStyle name="Punto 2 20 2 6" xfId="51809" xr:uid="{00000000-0005-0000-0000-000064CA0000}"/>
    <cellStyle name="Punto 2 20 3" xfId="51810" xr:uid="{00000000-0005-0000-0000-000065CA0000}"/>
    <cellStyle name="Punto 2 20 3 2" xfId="51811" xr:uid="{00000000-0005-0000-0000-000066CA0000}"/>
    <cellStyle name="Punto 2 20 4" xfId="51812" xr:uid="{00000000-0005-0000-0000-000067CA0000}"/>
    <cellStyle name="Punto 2 20 4 2" xfId="51813" xr:uid="{00000000-0005-0000-0000-000068CA0000}"/>
    <cellStyle name="Punto 2 20 5" xfId="51814" xr:uid="{00000000-0005-0000-0000-000069CA0000}"/>
    <cellStyle name="Punto 2 21" xfId="51815" xr:uid="{00000000-0005-0000-0000-00006ACA0000}"/>
    <cellStyle name="Punto 2 21 2" xfId="51816" xr:uid="{00000000-0005-0000-0000-00006BCA0000}"/>
    <cellStyle name="Punto 2 21 2 2" xfId="51817" xr:uid="{00000000-0005-0000-0000-00006CCA0000}"/>
    <cellStyle name="Punto 2 21 2 2 2" xfId="51818" xr:uid="{00000000-0005-0000-0000-00006DCA0000}"/>
    <cellStyle name="Punto 2 21 2 3" xfId="51819" xr:uid="{00000000-0005-0000-0000-00006ECA0000}"/>
    <cellStyle name="Punto 2 21 2 4" xfId="51820" xr:uid="{00000000-0005-0000-0000-00006FCA0000}"/>
    <cellStyle name="Punto 2 21 2 5" xfId="51821" xr:uid="{00000000-0005-0000-0000-000070CA0000}"/>
    <cellStyle name="Punto 2 21 2 6" xfId="51822" xr:uid="{00000000-0005-0000-0000-000071CA0000}"/>
    <cellStyle name="Punto 2 21 3" xfId="51823" xr:uid="{00000000-0005-0000-0000-000072CA0000}"/>
    <cellStyle name="Punto 2 21 3 2" xfId="51824" xr:uid="{00000000-0005-0000-0000-000073CA0000}"/>
    <cellStyle name="Punto 2 21 4" xfId="51825" xr:uid="{00000000-0005-0000-0000-000074CA0000}"/>
    <cellStyle name="Punto 2 21 4 2" xfId="51826" xr:uid="{00000000-0005-0000-0000-000075CA0000}"/>
    <cellStyle name="Punto 2 21 5" xfId="51827" xr:uid="{00000000-0005-0000-0000-000076CA0000}"/>
    <cellStyle name="Punto 2 22" xfId="51828" xr:uid="{00000000-0005-0000-0000-000077CA0000}"/>
    <cellStyle name="Punto 2 22 2" xfId="51829" xr:uid="{00000000-0005-0000-0000-000078CA0000}"/>
    <cellStyle name="Punto 2 22 2 2" xfId="51830" xr:uid="{00000000-0005-0000-0000-000079CA0000}"/>
    <cellStyle name="Punto 2 22 2 2 2" xfId="51831" xr:uid="{00000000-0005-0000-0000-00007ACA0000}"/>
    <cellStyle name="Punto 2 22 2 3" xfId="51832" xr:uid="{00000000-0005-0000-0000-00007BCA0000}"/>
    <cellStyle name="Punto 2 22 2 4" xfId="51833" xr:uid="{00000000-0005-0000-0000-00007CCA0000}"/>
    <cellStyle name="Punto 2 22 2 5" xfId="51834" xr:uid="{00000000-0005-0000-0000-00007DCA0000}"/>
    <cellStyle name="Punto 2 22 2 6" xfId="51835" xr:uid="{00000000-0005-0000-0000-00007ECA0000}"/>
    <cellStyle name="Punto 2 22 3" xfId="51836" xr:uid="{00000000-0005-0000-0000-00007FCA0000}"/>
    <cellStyle name="Punto 2 22 3 2" xfId="51837" xr:uid="{00000000-0005-0000-0000-000080CA0000}"/>
    <cellStyle name="Punto 2 22 4" xfId="51838" xr:uid="{00000000-0005-0000-0000-000081CA0000}"/>
    <cellStyle name="Punto 2 22 4 2" xfId="51839" xr:uid="{00000000-0005-0000-0000-000082CA0000}"/>
    <cellStyle name="Punto 2 22 5" xfId="51840" xr:uid="{00000000-0005-0000-0000-000083CA0000}"/>
    <cellStyle name="Punto 2 23" xfId="51841" xr:uid="{00000000-0005-0000-0000-000084CA0000}"/>
    <cellStyle name="Punto 2 23 2" xfId="51842" xr:uid="{00000000-0005-0000-0000-000085CA0000}"/>
    <cellStyle name="Punto 2 23 2 2" xfId="51843" xr:uid="{00000000-0005-0000-0000-000086CA0000}"/>
    <cellStyle name="Punto 2 23 2 2 2" xfId="51844" xr:uid="{00000000-0005-0000-0000-000087CA0000}"/>
    <cellStyle name="Punto 2 23 2 3" xfId="51845" xr:uid="{00000000-0005-0000-0000-000088CA0000}"/>
    <cellStyle name="Punto 2 23 2 4" xfId="51846" xr:uid="{00000000-0005-0000-0000-000089CA0000}"/>
    <cellStyle name="Punto 2 23 2 5" xfId="51847" xr:uid="{00000000-0005-0000-0000-00008ACA0000}"/>
    <cellStyle name="Punto 2 23 2 6" xfId="51848" xr:uid="{00000000-0005-0000-0000-00008BCA0000}"/>
    <cellStyle name="Punto 2 23 3" xfId="51849" xr:uid="{00000000-0005-0000-0000-00008CCA0000}"/>
    <cellStyle name="Punto 2 23 3 2" xfId="51850" xr:uid="{00000000-0005-0000-0000-00008DCA0000}"/>
    <cellStyle name="Punto 2 23 4" xfId="51851" xr:uid="{00000000-0005-0000-0000-00008ECA0000}"/>
    <cellStyle name="Punto 2 23 4 2" xfId="51852" xr:uid="{00000000-0005-0000-0000-00008FCA0000}"/>
    <cellStyle name="Punto 2 23 5" xfId="51853" xr:uid="{00000000-0005-0000-0000-000090CA0000}"/>
    <cellStyle name="Punto 2 24" xfId="51854" xr:uid="{00000000-0005-0000-0000-000091CA0000}"/>
    <cellStyle name="Punto 2 24 2" xfId="51855" xr:uid="{00000000-0005-0000-0000-000092CA0000}"/>
    <cellStyle name="Punto 2 24 2 2" xfId="51856" xr:uid="{00000000-0005-0000-0000-000093CA0000}"/>
    <cellStyle name="Punto 2 24 2 2 2" xfId="51857" xr:uid="{00000000-0005-0000-0000-000094CA0000}"/>
    <cellStyle name="Punto 2 24 2 3" xfId="51858" xr:uid="{00000000-0005-0000-0000-000095CA0000}"/>
    <cellStyle name="Punto 2 24 2 4" xfId="51859" xr:uid="{00000000-0005-0000-0000-000096CA0000}"/>
    <cellStyle name="Punto 2 24 2 5" xfId="51860" xr:uid="{00000000-0005-0000-0000-000097CA0000}"/>
    <cellStyle name="Punto 2 24 2 6" xfId="51861" xr:uid="{00000000-0005-0000-0000-000098CA0000}"/>
    <cellStyle name="Punto 2 24 3" xfId="51862" xr:uid="{00000000-0005-0000-0000-000099CA0000}"/>
    <cellStyle name="Punto 2 24 3 2" xfId="51863" xr:uid="{00000000-0005-0000-0000-00009ACA0000}"/>
    <cellStyle name="Punto 2 24 4" xfId="51864" xr:uid="{00000000-0005-0000-0000-00009BCA0000}"/>
    <cellStyle name="Punto 2 24 4 2" xfId="51865" xr:uid="{00000000-0005-0000-0000-00009CCA0000}"/>
    <cellStyle name="Punto 2 24 5" xfId="51866" xr:uid="{00000000-0005-0000-0000-00009DCA0000}"/>
    <cellStyle name="Punto 2 25" xfId="51867" xr:uid="{00000000-0005-0000-0000-00009ECA0000}"/>
    <cellStyle name="Punto 2 25 2" xfId="51868" xr:uid="{00000000-0005-0000-0000-00009FCA0000}"/>
    <cellStyle name="Punto 2 25 2 2" xfId="51869" xr:uid="{00000000-0005-0000-0000-0000A0CA0000}"/>
    <cellStyle name="Punto 2 25 2 2 2" xfId="51870" xr:uid="{00000000-0005-0000-0000-0000A1CA0000}"/>
    <cellStyle name="Punto 2 25 2 3" xfId="51871" xr:uid="{00000000-0005-0000-0000-0000A2CA0000}"/>
    <cellStyle name="Punto 2 25 2 4" xfId="51872" xr:uid="{00000000-0005-0000-0000-0000A3CA0000}"/>
    <cellStyle name="Punto 2 25 2 5" xfId="51873" xr:uid="{00000000-0005-0000-0000-0000A4CA0000}"/>
    <cellStyle name="Punto 2 25 2 6" xfId="51874" xr:uid="{00000000-0005-0000-0000-0000A5CA0000}"/>
    <cellStyle name="Punto 2 25 3" xfId="51875" xr:uid="{00000000-0005-0000-0000-0000A6CA0000}"/>
    <cellStyle name="Punto 2 25 3 2" xfId="51876" xr:uid="{00000000-0005-0000-0000-0000A7CA0000}"/>
    <cellStyle name="Punto 2 25 4" xfId="51877" xr:uid="{00000000-0005-0000-0000-0000A8CA0000}"/>
    <cellStyle name="Punto 2 25 4 2" xfId="51878" xr:uid="{00000000-0005-0000-0000-0000A9CA0000}"/>
    <cellStyle name="Punto 2 25 5" xfId="51879" xr:uid="{00000000-0005-0000-0000-0000AACA0000}"/>
    <cellStyle name="Punto 2 26" xfId="51880" xr:uid="{00000000-0005-0000-0000-0000ABCA0000}"/>
    <cellStyle name="Punto 2 26 2" xfId="51881" xr:uid="{00000000-0005-0000-0000-0000ACCA0000}"/>
    <cellStyle name="Punto 2 26 2 2" xfId="51882" xr:uid="{00000000-0005-0000-0000-0000ADCA0000}"/>
    <cellStyle name="Punto 2 26 2 2 2" xfId="51883" xr:uid="{00000000-0005-0000-0000-0000AECA0000}"/>
    <cellStyle name="Punto 2 26 2 3" xfId="51884" xr:uid="{00000000-0005-0000-0000-0000AFCA0000}"/>
    <cellStyle name="Punto 2 26 2 4" xfId="51885" xr:uid="{00000000-0005-0000-0000-0000B0CA0000}"/>
    <cellStyle name="Punto 2 26 2 5" xfId="51886" xr:uid="{00000000-0005-0000-0000-0000B1CA0000}"/>
    <cellStyle name="Punto 2 26 2 6" xfId="51887" xr:uid="{00000000-0005-0000-0000-0000B2CA0000}"/>
    <cellStyle name="Punto 2 26 3" xfId="51888" xr:uid="{00000000-0005-0000-0000-0000B3CA0000}"/>
    <cellStyle name="Punto 2 26 3 2" xfId="51889" xr:uid="{00000000-0005-0000-0000-0000B4CA0000}"/>
    <cellStyle name="Punto 2 26 4" xfId="51890" xr:uid="{00000000-0005-0000-0000-0000B5CA0000}"/>
    <cellStyle name="Punto 2 26 4 2" xfId="51891" xr:uid="{00000000-0005-0000-0000-0000B6CA0000}"/>
    <cellStyle name="Punto 2 26 5" xfId="51892" xr:uid="{00000000-0005-0000-0000-0000B7CA0000}"/>
    <cellStyle name="Punto 2 27" xfId="51893" xr:uid="{00000000-0005-0000-0000-0000B8CA0000}"/>
    <cellStyle name="Punto 2 27 2" xfId="51894" xr:uid="{00000000-0005-0000-0000-0000B9CA0000}"/>
    <cellStyle name="Punto 2 27 2 2" xfId="51895" xr:uid="{00000000-0005-0000-0000-0000BACA0000}"/>
    <cellStyle name="Punto 2 27 2 2 2" xfId="51896" xr:uid="{00000000-0005-0000-0000-0000BBCA0000}"/>
    <cellStyle name="Punto 2 27 2 3" xfId="51897" xr:uid="{00000000-0005-0000-0000-0000BCCA0000}"/>
    <cellStyle name="Punto 2 27 2 4" xfId="51898" xr:uid="{00000000-0005-0000-0000-0000BDCA0000}"/>
    <cellStyle name="Punto 2 27 2 5" xfId="51899" xr:uid="{00000000-0005-0000-0000-0000BECA0000}"/>
    <cellStyle name="Punto 2 27 2 6" xfId="51900" xr:uid="{00000000-0005-0000-0000-0000BFCA0000}"/>
    <cellStyle name="Punto 2 27 3" xfId="51901" xr:uid="{00000000-0005-0000-0000-0000C0CA0000}"/>
    <cellStyle name="Punto 2 27 3 2" xfId="51902" xr:uid="{00000000-0005-0000-0000-0000C1CA0000}"/>
    <cellStyle name="Punto 2 27 4" xfId="51903" xr:uid="{00000000-0005-0000-0000-0000C2CA0000}"/>
    <cellStyle name="Punto 2 27 4 2" xfId="51904" xr:uid="{00000000-0005-0000-0000-0000C3CA0000}"/>
    <cellStyle name="Punto 2 27 5" xfId="51905" xr:uid="{00000000-0005-0000-0000-0000C4CA0000}"/>
    <cellStyle name="Punto 2 28" xfId="51906" xr:uid="{00000000-0005-0000-0000-0000C5CA0000}"/>
    <cellStyle name="Punto 2 28 2" xfId="51907" xr:uid="{00000000-0005-0000-0000-0000C6CA0000}"/>
    <cellStyle name="Punto 2 28 2 2" xfId="51908" xr:uid="{00000000-0005-0000-0000-0000C7CA0000}"/>
    <cellStyle name="Punto 2 28 2 2 2" xfId="51909" xr:uid="{00000000-0005-0000-0000-0000C8CA0000}"/>
    <cellStyle name="Punto 2 28 2 3" xfId="51910" xr:uid="{00000000-0005-0000-0000-0000C9CA0000}"/>
    <cellStyle name="Punto 2 28 2 4" xfId="51911" xr:uid="{00000000-0005-0000-0000-0000CACA0000}"/>
    <cellStyle name="Punto 2 28 2 5" xfId="51912" xr:uid="{00000000-0005-0000-0000-0000CBCA0000}"/>
    <cellStyle name="Punto 2 28 2 6" xfId="51913" xr:uid="{00000000-0005-0000-0000-0000CCCA0000}"/>
    <cellStyle name="Punto 2 28 3" xfId="51914" xr:uid="{00000000-0005-0000-0000-0000CDCA0000}"/>
    <cellStyle name="Punto 2 28 3 2" xfId="51915" xr:uid="{00000000-0005-0000-0000-0000CECA0000}"/>
    <cellStyle name="Punto 2 28 4" xfId="51916" xr:uid="{00000000-0005-0000-0000-0000CFCA0000}"/>
    <cellStyle name="Punto 2 28 4 2" xfId="51917" xr:uid="{00000000-0005-0000-0000-0000D0CA0000}"/>
    <cellStyle name="Punto 2 28 5" xfId="51918" xr:uid="{00000000-0005-0000-0000-0000D1CA0000}"/>
    <cellStyle name="Punto 2 29" xfId="51919" xr:uid="{00000000-0005-0000-0000-0000D2CA0000}"/>
    <cellStyle name="Punto 2 29 2" xfId="51920" xr:uid="{00000000-0005-0000-0000-0000D3CA0000}"/>
    <cellStyle name="Punto 2 29 2 2" xfId="51921" xr:uid="{00000000-0005-0000-0000-0000D4CA0000}"/>
    <cellStyle name="Punto 2 29 2 2 2" xfId="51922" xr:uid="{00000000-0005-0000-0000-0000D5CA0000}"/>
    <cellStyle name="Punto 2 29 2 3" xfId="51923" xr:uid="{00000000-0005-0000-0000-0000D6CA0000}"/>
    <cellStyle name="Punto 2 29 2 4" xfId="51924" xr:uid="{00000000-0005-0000-0000-0000D7CA0000}"/>
    <cellStyle name="Punto 2 29 2 5" xfId="51925" xr:uid="{00000000-0005-0000-0000-0000D8CA0000}"/>
    <cellStyle name="Punto 2 29 2 6" xfId="51926" xr:uid="{00000000-0005-0000-0000-0000D9CA0000}"/>
    <cellStyle name="Punto 2 29 3" xfId="51927" xr:uid="{00000000-0005-0000-0000-0000DACA0000}"/>
    <cellStyle name="Punto 2 29 3 2" xfId="51928" xr:uid="{00000000-0005-0000-0000-0000DBCA0000}"/>
    <cellStyle name="Punto 2 29 4" xfId="51929" xr:uid="{00000000-0005-0000-0000-0000DCCA0000}"/>
    <cellStyle name="Punto 2 29 4 2" xfId="51930" xr:uid="{00000000-0005-0000-0000-0000DDCA0000}"/>
    <cellStyle name="Punto 2 29 5" xfId="51931" xr:uid="{00000000-0005-0000-0000-0000DECA0000}"/>
    <cellStyle name="Punto 2 3" xfId="51932" xr:uid="{00000000-0005-0000-0000-0000DFCA0000}"/>
    <cellStyle name="Punto 2 3 2" xfId="51933" xr:uid="{00000000-0005-0000-0000-0000E0CA0000}"/>
    <cellStyle name="Punto 2 3 2 2" xfId="51934" xr:uid="{00000000-0005-0000-0000-0000E1CA0000}"/>
    <cellStyle name="Punto 2 3 2 3" xfId="51935" xr:uid="{00000000-0005-0000-0000-0000E2CA0000}"/>
    <cellStyle name="Punto 2 3 3" xfId="51936" xr:uid="{00000000-0005-0000-0000-0000E3CA0000}"/>
    <cellStyle name="Punto 2 3 4" xfId="51937" xr:uid="{00000000-0005-0000-0000-0000E4CA0000}"/>
    <cellStyle name="Punto 2 30" xfId="51938" xr:uid="{00000000-0005-0000-0000-0000E5CA0000}"/>
    <cellStyle name="Punto 2 30 2" xfId="51939" xr:uid="{00000000-0005-0000-0000-0000E6CA0000}"/>
    <cellStyle name="Punto 2 30 2 2" xfId="51940" xr:uid="{00000000-0005-0000-0000-0000E7CA0000}"/>
    <cellStyle name="Punto 2 30 2 2 2" xfId="51941" xr:uid="{00000000-0005-0000-0000-0000E8CA0000}"/>
    <cellStyle name="Punto 2 30 2 3" xfId="51942" xr:uid="{00000000-0005-0000-0000-0000E9CA0000}"/>
    <cellStyle name="Punto 2 30 2 4" xfId="51943" xr:uid="{00000000-0005-0000-0000-0000EACA0000}"/>
    <cellStyle name="Punto 2 30 2 5" xfId="51944" xr:uid="{00000000-0005-0000-0000-0000EBCA0000}"/>
    <cellStyle name="Punto 2 30 2 6" xfId="51945" xr:uid="{00000000-0005-0000-0000-0000ECCA0000}"/>
    <cellStyle name="Punto 2 30 3" xfId="51946" xr:uid="{00000000-0005-0000-0000-0000EDCA0000}"/>
    <cellStyle name="Punto 2 30 3 2" xfId="51947" xr:uid="{00000000-0005-0000-0000-0000EECA0000}"/>
    <cellStyle name="Punto 2 30 4" xfId="51948" xr:uid="{00000000-0005-0000-0000-0000EFCA0000}"/>
    <cellStyle name="Punto 2 30 4 2" xfId="51949" xr:uid="{00000000-0005-0000-0000-0000F0CA0000}"/>
    <cellStyle name="Punto 2 30 5" xfId="51950" xr:uid="{00000000-0005-0000-0000-0000F1CA0000}"/>
    <cellStyle name="Punto 2 31" xfId="51951" xr:uid="{00000000-0005-0000-0000-0000F2CA0000}"/>
    <cellStyle name="Punto 2 31 2" xfId="51952" xr:uid="{00000000-0005-0000-0000-0000F3CA0000}"/>
    <cellStyle name="Punto 2 31 2 2" xfId="51953" xr:uid="{00000000-0005-0000-0000-0000F4CA0000}"/>
    <cellStyle name="Punto 2 31 2 2 2" xfId="51954" xr:uid="{00000000-0005-0000-0000-0000F5CA0000}"/>
    <cellStyle name="Punto 2 31 2 3" xfId="51955" xr:uid="{00000000-0005-0000-0000-0000F6CA0000}"/>
    <cellStyle name="Punto 2 31 2 4" xfId="51956" xr:uid="{00000000-0005-0000-0000-0000F7CA0000}"/>
    <cellStyle name="Punto 2 31 2 5" xfId="51957" xr:uid="{00000000-0005-0000-0000-0000F8CA0000}"/>
    <cellStyle name="Punto 2 31 2 6" xfId="51958" xr:uid="{00000000-0005-0000-0000-0000F9CA0000}"/>
    <cellStyle name="Punto 2 31 3" xfId="51959" xr:uid="{00000000-0005-0000-0000-0000FACA0000}"/>
    <cellStyle name="Punto 2 31 3 2" xfId="51960" xr:uid="{00000000-0005-0000-0000-0000FBCA0000}"/>
    <cellStyle name="Punto 2 31 4" xfId="51961" xr:uid="{00000000-0005-0000-0000-0000FCCA0000}"/>
    <cellStyle name="Punto 2 31 4 2" xfId="51962" xr:uid="{00000000-0005-0000-0000-0000FDCA0000}"/>
    <cellStyle name="Punto 2 31 5" xfId="51963" xr:uid="{00000000-0005-0000-0000-0000FECA0000}"/>
    <cellStyle name="Punto 2 32" xfId="51964" xr:uid="{00000000-0005-0000-0000-0000FFCA0000}"/>
    <cellStyle name="Punto 2 32 2" xfId="51965" xr:uid="{00000000-0005-0000-0000-000000CB0000}"/>
    <cellStyle name="Punto 2 32 2 2" xfId="51966" xr:uid="{00000000-0005-0000-0000-000001CB0000}"/>
    <cellStyle name="Punto 2 32 2 2 2" xfId="51967" xr:uid="{00000000-0005-0000-0000-000002CB0000}"/>
    <cellStyle name="Punto 2 32 2 3" xfId="51968" xr:uid="{00000000-0005-0000-0000-000003CB0000}"/>
    <cellStyle name="Punto 2 32 2 4" xfId="51969" xr:uid="{00000000-0005-0000-0000-000004CB0000}"/>
    <cellStyle name="Punto 2 32 2 5" xfId="51970" xr:uid="{00000000-0005-0000-0000-000005CB0000}"/>
    <cellStyle name="Punto 2 32 2 6" xfId="51971" xr:uid="{00000000-0005-0000-0000-000006CB0000}"/>
    <cellStyle name="Punto 2 32 3" xfId="51972" xr:uid="{00000000-0005-0000-0000-000007CB0000}"/>
    <cellStyle name="Punto 2 32 3 2" xfId="51973" xr:uid="{00000000-0005-0000-0000-000008CB0000}"/>
    <cellStyle name="Punto 2 32 4" xfId="51974" xr:uid="{00000000-0005-0000-0000-000009CB0000}"/>
    <cellStyle name="Punto 2 32 4 2" xfId="51975" xr:uid="{00000000-0005-0000-0000-00000ACB0000}"/>
    <cellStyle name="Punto 2 32 5" xfId="51976" xr:uid="{00000000-0005-0000-0000-00000BCB0000}"/>
    <cellStyle name="Punto 2 33" xfId="51977" xr:uid="{00000000-0005-0000-0000-00000CCB0000}"/>
    <cellStyle name="Punto 2 33 2" xfId="51978" xr:uid="{00000000-0005-0000-0000-00000DCB0000}"/>
    <cellStyle name="Punto 2 33 2 2" xfId="51979" xr:uid="{00000000-0005-0000-0000-00000ECB0000}"/>
    <cellStyle name="Punto 2 33 2 2 2" xfId="51980" xr:uid="{00000000-0005-0000-0000-00000FCB0000}"/>
    <cellStyle name="Punto 2 33 2 3" xfId="51981" xr:uid="{00000000-0005-0000-0000-000010CB0000}"/>
    <cellStyle name="Punto 2 33 2 4" xfId="51982" xr:uid="{00000000-0005-0000-0000-000011CB0000}"/>
    <cellStyle name="Punto 2 33 2 5" xfId="51983" xr:uid="{00000000-0005-0000-0000-000012CB0000}"/>
    <cellStyle name="Punto 2 33 2 6" xfId="51984" xr:uid="{00000000-0005-0000-0000-000013CB0000}"/>
    <cellStyle name="Punto 2 33 3" xfId="51985" xr:uid="{00000000-0005-0000-0000-000014CB0000}"/>
    <cellStyle name="Punto 2 33 3 2" xfId="51986" xr:uid="{00000000-0005-0000-0000-000015CB0000}"/>
    <cellStyle name="Punto 2 33 4" xfId="51987" xr:uid="{00000000-0005-0000-0000-000016CB0000}"/>
    <cellStyle name="Punto 2 33 4 2" xfId="51988" xr:uid="{00000000-0005-0000-0000-000017CB0000}"/>
    <cellStyle name="Punto 2 33 5" xfId="51989" xr:uid="{00000000-0005-0000-0000-000018CB0000}"/>
    <cellStyle name="Punto 2 34" xfId="51990" xr:uid="{00000000-0005-0000-0000-000019CB0000}"/>
    <cellStyle name="Punto 2 34 2" xfId="51991" xr:uid="{00000000-0005-0000-0000-00001ACB0000}"/>
    <cellStyle name="Punto 2 34 2 2" xfId="51992" xr:uid="{00000000-0005-0000-0000-00001BCB0000}"/>
    <cellStyle name="Punto 2 34 2 2 2" xfId="51993" xr:uid="{00000000-0005-0000-0000-00001CCB0000}"/>
    <cellStyle name="Punto 2 34 2 3" xfId="51994" xr:uid="{00000000-0005-0000-0000-00001DCB0000}"/>
    <cellStyle name="Punto 2 34 2 4" xfId="51995" xr:uid="{00000000-0005-0000-0000-00001ECB0000}"/>
    <cellStyle name="Punto 2 34 2 5" xfId="51996" xr:uid="{00000000-0005-0000-0000-00001FCB0000}"/>
    <cellStyle name="Punto 2 34 2 6" xfId="51997" xr:uid="{00000000-0005-0000-0000-000020CB0000}"/>
    <cellStyle name="Punto 2 34 3" xfId="51998" xr:uid="{00000000-0005-0000-0000-000021CB0000}"/>
    <cellStyle name="Punto 2 34 3 2" xfId="51999" xr:uid="{00000000-0005-0000-0000-000022CB0000}"/>
    <cellStyle name="Punto 2 34 4" xfId="52000" xr:uid="{00000000-0005-0000-0000-000023CB0000}"/>
    <cellStyle name="Punto 2 34 4 2" xfId="52001" xr:uid="{00000000-0005-0000-0000-000024CB0000}"/>
    <cellStyle name="Punto 2 34 5" xfId="52002" xr:uid="{00000000-0005-0000-0000-000025CB0000}"/>
    <cellStyle name="Punto 2 35" xfId="52003" xr:uid="{00000000-0005-0000-0000-000026CB0000}"/>
    <cellStyle name="Punto 2 35 2" xfId="52004" xr:uid="{00000000-0005-0000-0000-000027CB0000}"/>
    <cellStyle name="Punto 2 35 2 2" xfId="52005" xr:uid="{00000000-0005-0000-0000-000028CB0000}"/>
    <cellStyle name="Punto 2 35 2 2 2" xfId="52006" xr:uid="{00000000-0005-0000-0000-000029CB0000}"/>
    <cellStyle name="Punto 2 35 2 3" xfId="52007" xr:uid="{00000000-0005-0000-0000-00002ACB0000}"/>
    <cellStyle name="Punto 2 35 2 4" xfId="52008" xr:uid="{00000000-0005-0000-0000-00002BCB0000}"/>
    <cellStyle name="Punto 2 35 2 5" xfId="52009" xr:uid="{00000000-0005-0000-0000-00002CCB0000}"/>
    <cellStyle name="Punto 2 35 2 6" xfId="52010" xr:uid="{00000000-0005-0000-0000-00002DCB0000}"/>
    <cellStyle name="Punto 2 35 3" xfId="52011" xr:uid="{00000000-0005-0000-0000-00002ECB0000}"/>
    <cellStyle name="Punto 2 35 3 2" xfId="52012" xr:uid="{00000000-0005-0000-0000-00002FCB0000}"/>
    <cellStyle name="Punto 2 35 4" xfId="52013" xr:uid="{00000000-0005-0000-0000-000030CB0000}"/>
    <cellStyle name="Punto 2 35 4 2" xfId="52014" xr:uid="{00000000-0005-0000-0000-000031CB0000}"/>
    <cellStyle name="Punto 2 35 5" xfId="52015" xr:uid="{00000000-0005-0000-0000-000032CB0000}"/>
    <cellStyle name="Punto 2 36" xfId="52016" xr:uid="{00000000-0005-0000-0000-000033CB0000}"/>
    <cellStyle name="Punto 2 36 2" xfId="52017" xr:uid="{00000000-0005-0000-0000-000034CB0000}"/>
    <cellStyle name="Punto 2 36 2 2" xfId="52018" xr:uid="{00000000-0005-0000-0000-000035CB0000}"/>
    <cellStyle name="Punto 2 36 2 2 2" xfId="52019" xr:uid="{00000000-0005-0000-0000-000036CB0000}"/>
    <cellStyle name="Punto 2 36 2 3" xfId="52020" xr:uid="{00000000-0005-0000-0000-000037CB0000}"/>
    <cellStyle name="Punto 2 36 2 4" xfId="52021" xr:uid="{00000000-0005-0000-0000-000038CB0000}"/>
    <cellStyle name="Punto 2 36 2 5" xfId="52022" xr:uid="{00000000-0005-0000-0000-000039CB0000}"/>
    <cellStyle name="Punto 2 36 2 6" xfId="52023" xr:uid="{00000000-0005-0000-0000-00003ACB0000}"/>
    <cellStyle name="Punto 2 36 3" xfId="52024" xr:uid="{00000000-0005-0000-0000-00003BCB0000}"/>
    <cellStyle name="Punto 2 36 3 2" xfId="52025" xr:uid="{00000000-0005-0000-0000-00003CCB0000}"/>
    <cellStyle name="Punto 2 36 4" xfId="52026" xr:uid="{00000000-0005-0000-0000-00003DCB0000}"/>
    <cellStyle name="Punto 2 36 4 2" xfId="52027" xr:uid="{00000000-0005-0000-0000-00003ECB0000}"/>
    <cellStyle name="Punto 2 36 5" xfId="52028" xr:uid="{00000000-0005-0000-0000-00003FCB0000}"/>
    <cellStyle name="Punto 2 37" xfId="52029" xr:uid="{00000000-0005-0000-0000-000040CB0000}"/>
    <cellStyle name="Punto 2 37 2" xfId="52030" xr:uid="{00000000-0005-0000-0000-000041CB0000}"/>
    <cellStyle name="Punto 2 37 2 2" xfId="52031" xr:uid="{00000000-0005-0000-0000-000042CB0000}"/>
    <cellStyle name="Punto 2 37 2 2 2" xfId="52032" xr:uid="{00000000-0005-0000-0000-000043CB0000}"/>
    <cellStyle name="Punto 2 37 2 3" xfId="52033" xr:uid="{00000000-0005-0000-0000-000044CB0000}"/>
    <cellStyle name="Punto 2 37 2 4" xfId="52034" xr:uid="{00000000-0005-0000-0000-000045CB0000}"/>
    <cellStyle name="Punto 2 37 2 5" xfId="52035" xr:uid="{00000000-0005-0000-0000-000046CB0000}"/>
    <cellStyle name="Punto 2 37 2 6" xfId="52036" xr:uid="{00000000-0005-0000-0000-000047CB0000}"/>
    <cellStyle name="Punto 2 37 3" xfId="52037" xr:uid="{00000000-0005-0000-0000-000048CB0000}"/>
    <cellStyle name="Punto 2 37 3 2" xfId="52038" xr:uid="{00000000-0005-0000-0000-000049CB0000}"/>
    <cellStyle name="Punto 2 37 4" xfId="52039" xr:uid="{00000000-0005-0000-0000-00004ACB0000}"/>
    <cellStyle name="Punto 2 37 4 2" xfId="52040" xr:uid="{00000000-0005-0000-0000-00004BCB0000}"/>
    <cellStyle name="Punto 2 37 5" xfId="52041" xr:uid="{00000000-0005-0000-0000-00004CCB0000}"/>
    <cellStyle name="Punto 2 38" xfId="52042" xr:uid="{00000000-0005-0000-0000-00004DCB0000}"/>
    <cellStyle name="Punto 2 38 2" xfId="52043" xr:uid="{00000000-0005-0000-0000-00004ECB0000}"/>
    <cellStyle name="Punto 2 38 2 2" xfId="52044" xr:uid="{00000000-0005-0000-0000-00004FCB0000}"/>
    <cellStyle name="Punto 2 38 2 2 2" xfId="52045" xr:uid="{00000000-0005-0000-0000-000050CB0000}"/>
    <cellStyle name="Punto 2 38 2 3" xfId="52046" xr:uid="{00000000-0005-0000-0000-000051CB0000}"/>
    <cellStyle name="Punto 2 38 2 4" xfId="52047" xr:uid="{00000000-0005-0000-0000-000052CB0000}"/>
    <cellStyle name="Punto 2 38 2 5" xfId="52048" xr:uid="{00000000-0005-0000-0000-000053CB0000}"/>
    <cellStyle name="Punto 2 38 2 6" xfId="52049" xr:uid="{00000000-0005-0000-0000-000054CB0000}"/>
    <cellStyle name="Punto 2 38 3" xfId="52050" xr:uid="{00000000-0005-0000-0000-000055CB0000}"/>
    <cellStyle name="Punto 2 38 3 2" xfId="52051" xr:uid="{00000000-0005-0000-0000-000056CB0000}"/>
    <cellStyle name="Punto 2 38 4" xfId="52052" xr:uid="{00000000-0005-0000-0000-000057CB0000}"/>
    <cellStyle name="Punto 2 38 4 2" xfId="52053" xr:uid="{00000000-0005-0000-0000-000058CB0000}"/>
    <cellStyle name="Punto 2 38 5" xfId="52054" xr:uid="{00000000-0005-0000-0000-000059CB0000}"/>
    <cellStyle name="Punto 2 39" xfId="52055" xr:uid="{00000000-0005-0000-0000-00005ACB0000}"/>
    <cellStyle name="Punto 2 39 2" xfId="52056" xr:uid="{00000000-0005-0000-0000-00005BCB0000}"/>
    <cellStyle name="Punto 2 39 2 2" xfId="52057" xr:uid="{00000000-0005-0000-0000-00005CCB0000}"/>
    <cellStyle name="Punto 2 39 2 2 2" xfId="52058" xr:uid="{00000000-0005-0000-0000-00005DCB0000}"/>
    <cellStyle name="Punto 2 39 2 3" xfId="52059" xr:uid="{00000000-0005-0000-0000-00005ECB0000}"/>
    <cellStyle name="Punto 2 39 2 4" xfId="52060" xr:uid="{00000000-0005-0000-0000-00005FCB0000}"/>
    <cellStyle name="Punto 2 39 2 5" xfId="52061" xr:uid="{00000000-0005-0000-0000-000060CB0000}"/>
    <cellStyle name="Punto 2 39 2 6" xfId="52062" xr:uid="{00000000-0005-0000-0000-000061CB0000}"/>
    <cellStyle name="Punto 2 39 3" xfId="52063" xr:uid="{00000000-0005-0000-0000-000062CB0000}"/>
    <cellStyle name="Punto 2 39 3 2" xfId="52064" xr:uid="{00000000-0005-0000-0000-000063CB0000}"/>
    <cellStyle name="Punto 2 39 4" xfId="52065" xr:uid="{00000000-0005-0000-0000-000064CB0000}"/>
    <cellStyle name="Punto 2 39 4 2" xfId="52066" xr:uid="{00000000-0005-0000-0000-000065CB0000}"/>
    <cellStyle name="Punto 2 39 5" xfId="52067" xr:uid="{00000000-0005-0000-0000-000066CB0000}"/>
    <cellStyle name="Punto 2 4" xfId="52068" xr:uid="{00000000-0005-0000-0000-000067CB0000}"/>
    <cellStyle name="Punto 2 4 2" xfId="52069" xr:uid="{00000000-0005-0000-0000-000068CB0000}"/>
    <cellStyle name="Punto 2 4 2 2" xfId="52070" xr:uid="{00000000-0005-0000-0000-000069CB0000}"/>
    <cellStyle name="Punto 2 4 2 2 2" xfId="52071" xr:uid="{00000000-0005-0000-0000-00006ACB0000}"/>
    <cellStyle name="Punto 2 4 2 3" xfId="52072" xr:uid="{00000000-0005-0000-0000-00006BCB0000}"/>
    <cellStyle name="Punto 2 4 2 4" xfId="52073" xr:uid="{00000000-0005-0000-0000-00006CCB0000}"/>
    <cellStyle name="Punto 2 4 2 5" xfId="52074" xr:uid="{00000000-0005-0000-0000-00006DCB0000}"/>
    <cellStyle name="Punto 2 4 2 6" xfId="52075" xr:uid="{00000000-0005-0000-0000-00006ECB0000}"/>
    <cellStyle name="Punto 2 4 3" xfId="52076" xr:uid="{00000000-0005-0000-0000-00006FCB0000}"/>
    <cellStyle name="Punto 2 4 3 2" xfId="52077" xr:uid="{00000000-0005-0000-0000-000070CB0000}"/>
    <cellStyle name="Punto 2 4 4" xfId="52078" xr:uid="{00000000-0005-0000-0000-000071CB0000}"/>
    <cellStyle name="Punto 2 4 4 2" xfId="52079" xr:uid="{00000000-0005-0000-0000-000072CB0000}"/>
    <cellStyle name="Punto 2 4 5" xfId="52080" xr:uid="{00000000-0005-0000-0000-000073CB0000}"/>
    <cellStyle name="Punto 2 40" xfId="52081" xr:uid="{00000000-0005-0000-0000-000074CB0000}"/>
    <cellStyle name="Punto 2 40 2" xfId="52082" xr:uid="{00000000-0005-0000-0000-000075CB0000}"/>
    <cellStyle name="Punto 2 40 2 2" xfId="52083" xr:uid="{00000000-0005-0000-0000-000076CB0000}"/>
    <cellStyle name="Punto 2 40 2 2 2" xfId="52084" xr:uid="{00000000-0005-0000-0000-000077CB0000}"/>
    <cellStyle name="Punto 2 40 2 3" xfId="52085" xr:uid="{00000000-0005-0000-0000-000078CB0000}"/>
    <cellStyle name="Punto 2 40 2 4" xfId="52086" xr:uid="{00000000-0005-0000-0000-000079CB0000}"/>
    <cellStyle name="Punto 2 40 2 5" xfId="52087" xr:uid="{00000000-0005-0000-0000-00007ACB0000}"/>
    <cellStyle name="Punto 2 40 2 6" xfId="52088" xr:uid="{00000000-0005-0000-0000-00007BCB0000}"/>
    <cellStyle name="Punto 2 40 3" xfId="52089" xr:uid="{00000000-0005-0000-0000-00007CCB0000}"/>
    <cellStyle name="Punto 2 40 3 2" xfId="52090" xr:uid="{00000000-0005-0000-0000-00007DCB0000}"/>
    <cellStyle name="Punto 2 40 4" xfId="52091" xr:uid="{00000000-0005-0000-0000-00007ECB0000}"/>
    <cellStyle name="Punto 2 40 4 2" xfId="52092" xr:uid="{00000000-0005-0000-0000-00007FCB0000}"/>
    <cellStyle name="Punto 2 40 5" xfId="52093" xr:uid="{00000000-0005-0000-0000-000080CB0000}"/>
    <cellStyle name="Punto 2 41" xfId="52094" xr:uid="{00000000-0005-0000-0000-000081CB0000}"/>
    <cellStyle name="Punto 2 41 2" xfId="52095" xr:uid="{00000000-0005-0000-0000-000082CB0000}"/>
    <cellStyle name="Punto 2 41 2 2" xfId="52096" xr:uid="{00000000-0005-0000-0000-000083CB0000}"/>
    <cellStyle name="Punto 2 41 2 2 2" xfId="52097" xr:uid="{00000000-0005-0000-0000-000084CB0000}"/>
    <cellStyle name="Punto 2 41 2 3" xfId="52098" xr:uid="{00000000-0005-0000-0000-000085CB0000}"/>
    <cellStyle name="Punto 2 41 2 4" xfId="52099" xr:uid="{00000000-0005-0000-0000-000086CB0000}"/>
    <cellStyle name="Punto 2 41 2 5" xfId="52100" xr:uid="{00000000-0005-0000-0000-000087CB0000}"/>
    <cellStyle name="Punto 2 41 2 6" xfId="52101" xr:uid="{00000000-0005-0000-0000-000088CB0000}"/>
    <cellStyle name="Punto 2 41 3" xfId="52102" xr:uid="{00000000-0005-0000-0000-000089CB0000}"/>
    <cellStyle name="Punto 2 41 3 2" xfId="52103" xr:uid="{00000000-0005-0000-0000-00008ACB0000}"/>
    <cellStyle name="Punto 2 41 4" xfId="52104" xr:uid="{00000000-0005-0000-0000-00008BCB0000}"/>
    <cellStyle name="Punto 2 41 4 2" xfId="52105" xr:uid="{00000000-0005-0000-0000-00008CCB0000}"/>
    <cellStyle name="Punto 2 41 5" xfId="52106" xr:uid="{00000000-0005-0000-0000-00008DCB0000}"/>
    <cellStyle name="Punto 2 42" xfId="52107" xr:uid="{00000000-0005-0000-0000-00008ECB0000}"/>
    <cellStyle name="Punto 2 42 2" xfId="52108" xr:uid="{00000000-0005-0000-0000-00008FCB0000}"/>
    <cellStyle name="Punto 2 42 2 2" xfId="52109" xr:uid="{00000000-0005-0000-0000-000090CB0000}"/>
    <cellStyle name="Punto 2 42 2 2 2" xfId="52110" xr:uid="{00000000-0005-0000-0000-000091CB0000}"/>
    <cellStyle name="Punto 2 42 2 3" xfId="52111" xr:uid="{00000000-0005-0000-0000-000092CB0000}"/>
    <cellStyle name="Punto 2 42 2 4" xfId="52112" xr:uid="{00000000-0005-0000-0000-000093CB0000}"/>
    <cellStyle name="Punto 2 42 2 5" xfId="52113" xr:uid="{00000000-0005-0000-0000-000094CB0000}"/>
    <cellStyle name="Punto 2 42 2 6" xfId="52114" xr:uid="{00000000-0005-0000-0000-000095CB0000}"/>
    <cellStyle name="Punto 2 42 3" xfId="52115" xr:uid="{00000000-0005-0000-0000-000096CB0000}"/>
    <cellStyle name="Punto 2 42 3 2" xfId="52116" xr:uid="{00000000-0005-0000-0000-000097CB0000}"/>
    <cellStyle name="Punto 2 42 4" xfId="52117" xr:uid="{00000000-0005-0000-0000-000098CB0000}"/>
    <cellStyle name="Punto 2 42 4 2" xfId="52118" xr:uid="{00000000-0005-0000-0000-000099CB0000}"/>
    <cellStyle name="Punto 2 42 5" xfId="52119" xr:uid="{00000000-0005-0000-0000-00009ACB0000}"/>
    <cellStyle name="Punto 2 43" xfId="52120" xr:uid="{00000000-0005-0000-0000-00009BCB0000}"/>
    <cellStyle name="Punto 2 43 2" xfId="52121" xr:uid="{00000000-0005-0000-0000-00009CCB0000}"/>
    <cellStyle name="Punto 2 43 2 2" xfId="52122" xr:uid="{00000000-0005-0000-0000-00009DCB0000}"/>
    <cellStyle name="Punto 2 43 2 2 2" xfId="52123" xr:uid="{00000000-0005-0000-0000-00009ECB0000}"/>
    <cellStyle name="Punto 2 43 2 3" xfId="52124" xr:uid="{00000000-0005-0000-0000-00009FCB0000}"/>
    <cellStyle name="Punto 2 43 2 4" xfId="52125" xr:uid="{00000000-0005-0000-0000-0000A0CB0000}"/>
    <cellStyle name="Punto 2 43 2 5" xfId="52126" xr:uid="{00000000-0005-0000-0000-0000A1CB0000}"/>
    <cellStyle name="Punto 2 43 2 6" xfId="52127" xr:uid="{00000000-0005-0000-0000-0000A2CB0000}"/>
    <cellStyle name="Punto 2 43 3" xfId="52128" xr:uid="{00000000-0005-0000-0000-0000A3CB0000}"/>
    <cellStyle name="Punto 2 43 3 2" xfId="52129" xr:uid="{00000000-0005-0000-0000-0000A4CB0000}"/>
    <cellStyle name="Punto 2 43 4" xfId="52130" xr:uid="{00000000-0005-0000-0000-0000A5CB0000}"/>
    <cellStyle name="Punto 2 43 4 2" xfId="52131" xr:uid="{00000000-0005-0000-0000-0000A6CB0000}"/>
    <cellStyle name="Punto 2 43 5" xfId="52132" xr:uid="{00000000-0005-0000-0000-0000A7CB0000}"/>
    <cellStyle name="Punto 2 44" xfId="52133" xr:uid="{00000000-0005-0000-0000-0000A8CB0000}"/>
    <cellStyle name="Punto 2 44 2" xfId="52134" xr:uid="{00000000-0005-0000-0000-0000A9CB0000}"/>
    <cellStyle name="Punto 2 44 2 2" xfId="52135" xr:uid="{00000000-0005-0000-0000-0000AACB0000}"/>
    <cellStyle name="Punto 2 44 2 2 2" xfId="52136" xr:uid="{00000000-0005-0000-0000-0000ABCB0000}"/>
    <cellStyle name="Punto 2 44 2 3" xfId="52137" xr:uid="{00000000-0005-0000-0000-0000ACCB0000}"/>
    <cellStyle name="Punto 2 44 2 4" xfId="52138" xr:uid="{00000000-0005-0000-0000-0000ADCB0000}"/>
    <cellStyle name="Punto 2 44 2 5" xfId="52139" xr:uid="{00000000-0005-0000-0000-0000AECB0000}"/>
    <cellStyle name="Punto 2 44 2 6" xfId="52140" xr:uid="{00000000-0005-0000-0000-0000AFCB0000}"/>
    <cellStyle name="Punto 2 44 3" xfId="52141" xr:uid="{00000000-0005-0000-0000-0000B0CB0000}"/>
    <cellStyle name="Punto 2 44 3 2" xfId="52142" xr:uid="{00000000-0005-0000-0000-0000B1CB0000}"/>
    <cellStyle name="Punto 2 44 4" xfId="52143" xr:uid="{00000000-0005-0000-0000-0000B2CB0000}"/>
    <cellStyle name="Punto 2 44 4 2" xfId="52144" xr:uid="{00000000-0005-0000-0000-0000B3CB0000}"/>
    <cellStyle name="Punto 2 44 5" xfId="52145" xr:uid="{00000000-0005-0000-0000-0000B4CB0000}"/>
    <cellStyle name="Punto 2 45" xfId="52146" xr:uid="{00000000-0005-0000-0000-0000B5CB0000}"/>
    <cellStyle name="Punto 2 45 2" xfId="52147" xr:uid="{00000000-0005-0000-0000-0000B6CB0000}"/>
    <cellStyle name="Punto 2 45 2 2" xfId="52148" xr:uid="{00000000-0005-0000-0000-0000B7CB0000}"/>
    <cellStyle name="Punto 2 45 2 2 2" xfId="52149" xr:uid="{00000000-0005-0000-0000-0000B8CB0000}"/>
    <cellStyle name="Punto 2 45 2 3" xfId="52150" xr:uid="{00000000-0005-0000-0000-0000B9CB0000}"/>
    <cellStyle name="Punto 2 45 2 4" xfId="52151" xr:uid="{00000000-0005-0000-0000-0000BACB0000}"/>
    <cellStyle name="Punto 2 45 2 5" xfId="52152" xr:uid="{00000000-0005-0000-0000-0000BBCB0000}"/>
    <cellStyle name="Punto 2 45 2 6" xfId="52153" xr:uid="{00000000-0005-0000-0000-0000BCCB0000}"/>
    <cellStyle name="Punto 2 45 3" xfId="52154" xr:uid="{00000000-0005-0000-0000-0000BDCB0000}"/>
    <cellStyle name="Punto 2 45 3 2" xfId="52155" xr:uid="{00000000-0005-0000-0000-0000BECB0000}"/>
    <cellStyle name="Punto 2 45 4" xfId="52156" xr:uid="{00000000-0005-0000-0000-0000BFCB0000}"/>
    <cellStyle name="Punto 2 45 4 2" xfId="52157" xr:uid="{00000000-0005-0000-0000-0000C0CB0000}"/>
    <cellStyle name="Punto 2 45 5" xfId="52158" xr:uid="{00000000-0005-0000-0000-0000C1CB0000}"/>
    <cellStyle name="Punto 2 46" xfId="52159" xr:uid="{00000000-0005-0000-0000-0000C2CB0000}"/>
    <cellStyle name="Punto 2 46 2" xfId="52160" xr:uid="{00000000-0005-0000-0000-0000C3CB0000}"/>
    <cellStyle name="Punto 2 46 2 2" xfId="52161" xr:uid="{00000000-0005-0000-0000-0000C4CB0000}"/>
    <cellStyle name="Punto 2 46 2 2 2" xfId="52162" xr:uid="{00000000-0005-0000-0000-0000C5CB0000}"/>
    <cellStyle name="Punto 2 46 2 3" xfId="52163" xr:uid="{00000000-0005-0000-0000-0000C6CB0000}"/>
    <cellStyle name="Punto 2 46 2 4" xfId="52164" xr:uid="{00000000-0005-0000-0000-0000C7CB0000}"/>
    <cellStyle name="Punto 2 46 2 5" xfId="52165" xr:uid="{00000000-0005-0000-0000-0000C8CB0000}"/>
    <cellStyle name="Punto 2 46 2 6" xfId="52166" xr:uid="{00000000-0005-0000-0000-0000C9CB0000}"/>
    <cellStyle name="Punto 2 46 3" xfId="52167" xr:uid="{00000000-0005-0000-0000-0000CACB0000}"/>
    <cellStyle name="Punto 2 46 3 2" xfId="52168" xr:uid="{00000000-0005-0000-0000-0000CBCB0000}"/>
    <cellStyle name="Punto 2 46 4" xfId="52169" xr:uid="{00000000-0005-0000-0000-0000CCCB0000}"/>
    <cellStyle name="Punto 2 46 4 2" xfId="52170" xr:uid="{00000000-0005-0000-0000-0000CDCB0000}"/>
    <cellStyle name="Punto 2 46 5" xfId="52171" xr:uid="{00000000-0005-0000-0000-0000CECB0000}"/>
    <cellStyle name="Punto 2 47" xfId="52172" xr:uid="{00000000-0005-0000-0000-0000CFCB0000}"/>
    <cellStyle name="Punto 2 47 2" xfId="52173" xr:uid="{00000000-0005-0000-0000-0000D0CB0000}"/>
    <cellStyle name="Punto 2 47 2 2" xfId="52174" xr:uid="{00000000-0005-0000-0000-0000D1CB0000}"/>
    <cellStyle name="Punto 2 47 2 2 2" xfId="52175" xr:uid="{00000000-0005-0000-0000-0000D2CB0000}"/>
    <cellStyle name="Punto 2 47 2 3" xfId="52176" xr:uid="{00000000-0005-0000-0000-0000D3CB0000}"/>
    <cellStyle name="Punto 2 47 2 4" xfId="52177" xr:uid="{00000000-0005-0000-0000-0000D4CB0000}"/>
    <cellStyle name="Punto 2 47 2 5" xfId="52178" xr:uid="{00000000-0005-0000-0000-0000D5CB0000}"/>
    <cellStyle name="Punto 2 47 2 6" xfId="52179" xr:uid="{00000000-0005-0000-0000-0000D6CB0000}"/>
    <cellStyle name="Punto 2 47 3" xfId="52180" xr:uid="{00000000-0005-0000-0000-0000D7CB0000}"/>
    <cellStyle name="Punto 2 47 3 2" xfId="52181" xr:uid="{00000000-0005-0000-0000-0000D8CB0000}"/>
    <cellStyle name="Punto 2 47 4" xfId="52182" xr:uid="{00000000-0005-0000-0000-0000D9CB0000}"/>
    <cellStyle name="Punto 2 47 4 2" xfId="52183" xr:uid="{00000000-0005-0000-0000-0000DACB0000}"/>
    <cellStyle name="Punto 2 47 5" xfId="52184" xr:uid="{00000000-0005-0000-0000-0000DBCB0000}"/>
    <cellStyle name="Punto 2 48" xfId="52185" xr:uid="{00000000-0005-0000-0000-0000DCCB0000}"/>
    <cellStyle name="Punto 2 48 2" xfId="52186" xr:uid="{00000000-0005-0000-0000-0000DDCB0000}"/>
    <cellStyle name="Punto 2 48 2 2" xfId="52187" xr:uid="{00000000-0005-0000-0000-0000DECB0000}"/>
    <cellStyle name="Punto 2 48 2 2 2" xfId="52188" xr:uid="{00000000-0005-0000-0000-0000DFCB0000}"/>
    <cellStyle name="Punto 2 48 2 3" xfId="52189" xr:uid="{00000000-0005-0000-0000-0000E0CB0000}"/>
    <cellStyle name="Punto 2 48 2 4" xfId="52190" xr:uid="{00000000-0005-0000-0000-0000E1CB0000}"/>
    <cellStyle name="Punto 2 48 2 5" xfId="52191" xr:uid="{00000000-0005-0000-0000-0000E2CB0000}"/>
    <cellStyle name="Punto 2 48 2 6" xfId="52192" xr:uid="{00000000-0005-0000-0000-0000E3CB0000}"/>
    <cellStyle name="Punto 2 48 3" xfId="52193" xr:uid="{00000000-0005-0000-0000-0000E4CB0000}"/>
    <cellStyle name="Punto 2 48 3 2" xfId="52194" xr:uid="{00000000-0005-0000-0000-0000E5CB0000}"/>
    <cellStyle name="Punto 2 48 4" xfId="52195" xr:uid="{00000000-0005-0000-0000-0000E6CB0000}"/>
    <cellStyle name="Punto 2 48 4 2" xfId="52196" xr:uid="{00000000-0005-0000-0000-0000E7CB0000}"/>
    <cellStyle name="Punto 2 48 5" xfId="52197" xr:uid="{00000000-0005-0000-0000-0000E8CB0000}"/>
    <cellStyle name="Punto 2 49" xfId="52198" xr:uid="{00000000-0005-0000-0000-0000E9CB0000}"/>
    <cellStyle name="Punto 2 49 2" xfId="52199" xr:uid="{00000000-0005-0000-0000-0000EACB0000}"/>
    <cellStyle name="Punto 2 49 2 2" xfId="52200" xr:uid="{00000000-0005-0000-0000-0000EBCB0000}"/>
    <cellStyle name="Punto 2 49 2 2 2" xfId="52201" xr:uid="{00000000-0005-0000-0000-0000ECCB0000}"/>
    <cellStyle name="Punto 2 49 2 3" xfId="52202" xr:uid="{00000000-0005-0000-0000-0000EDCB0000}"/>
    <cellStyle name="Punto 2 49 2 4" xfId="52203" xr:uid="{00000000-0005-0000-0000-0000EECB0000}"/>
    <cellStyle name="Punto 2 49 2 5" xfId="52204" xr:uid="{00000000-0005-0000-0000-0000EFCB0000}"/>
    <cellStyle name="Punto 2 49 2 6" xfId="52205" xr:uid="{00000000-0005-0000-0000-0000F0CB0000}"/>
    <cellStyle name="Punto 2 49 3" xfId="52206" xr:uid="{00000000-0005-0000-0000-0000F1CB0000}"/>
    <cellStyle name="Punto 2 49 3 2" xfId="52207" xr:uid="{00000000-0005-0000-0000-0000F2CB0000}"/>
    <cellStyle name="Punto 2 49 4" xfId="52208" xr:uid="{00000000-0005-0000-0000-0000F3CB0000}"/>
    <cellStyle name="Punto 2 49 4 2" xfId="52209" xr:uid="{00000000-0005-0000-0000-0000F4CB0000}"/>
    <cellStyle name="Punto 2 49 5" xfId="52210" xr:uid="{00000000-0005-0000-0000-0000F5CB0000}"/>
    <cellStyle name="Punto 2 5" xfId="52211" xr:uid="{00000000-0005-0000-0000-0000F6CB0000}"/>
    <cellStyle name="Punto 2 5 2" xfId="52212" xr:uid="{00000000-0005-0000-0000-0000F7CB0000}"/>
    <cellStyle name="Punto 2 5 2 2" xfId="52213" xr:uid="{00000000-0005-0000-0000-0000F8CB0000}"/>
    <cellStyle name="Punto 2 5 2 2 2" xfId="52214" xr:uid="{00000000-0005-0000-0000-0000F9CB0000}"/>
    <cellStyle name="Punto 2 5 2 3" xfId="52215" xr:uid="{00000000-0005-0000-0000-0000FACB0000}"/>
    <cellStyle name="Punto 2 5 2 4" xfId="52216" xr:uid="{00000000-0005-0000-0000-0000FBCB0000}"/>
    <cellStyle name="Punto 2 5 2 5" xfId="52217" xr:uid="{00000000-0005-0000-0000-0000FCCB0000}"/>
    <cellStyle name="Punto 2 5 2 6" xfId="52218" xr:uid="{00000000-0005-0000-0000-0000FDCB0000}"/>
    <cellStyle name="Punto 2 5 3" xfId="52219" xr:uid="{00000000-0005-0000-0000-0000FECB0000}"/>
    <cellStyle name="Punto 2 5 3 2" xfId="52220" xr:uid="{00000000-0005-0000-0000-0000FFCB0000}"/>
    <cellStyle name="Punto 2 5 4" xfId="52221" xr:uid="{00000000-0005-0000-0000-000000CC0000}"/>
    <cellStyle name="Punto 2 5 4 2" xfId="52222" xr:uid="{00000000-0005-0000-0000-000001CC0000}"/>
    <cellStyle name="Punto 2 5 5" xfId="52223" xr:uid="{00000000-0005-0000-0000-000002CC0000}"/>
    <cellStyle name="Punto 2 50" xfId="52224" xr:uid="{00000000-0005-0000-0000-000003CC0000}"/>
    <cellStyle name="Punto 2 50 2" xfId="52225" xr:uid="{00000000-0005-0000-0000-000004CC0000}"/>
    <cellStyle name="Punto 2 50 2 2" xfId="52226" xr:uid="{00000000-0005-0000-0000-000005CC0000}"/>
    <cellStyle name="Punto 2 50 2 2 2" xfId="52227" xr:uid="{00000000-0005-0000-0000-000006CC0000}"/>
    <cellStyle name="Punto 2 50 2 3" xfId="52228" xr:uid="{00000000-0005-0000-0000-000007CC0000}"/>
    <cellStyle name="Punto 2 50 2 4" xfId="52229" xr:uid="{00000000-0005-0000-0000-000008CC0000}"/>
    <cellStyle name="Punto 2 50 2 5" xfId="52230" xr:uid="{00000000-0005-0000-0000-000009CC0000}"/>
    <cellStyle name="Punto 2 50 2 6" xfId="52231" xr:uid="{00000000-0005-0000-0000-00000ACC0000}"/>
    <cellStyle name="Punto 2 50 3" xfId="52232" xr:uid="{00000000-0005-0000-0000-00000BCC0000}"/>
    <cellStyle name="Punto 2 50 3 2" xfId="52233" xr:uid="{00000000-0005-0000-0000-00000CCC0000}"/>
    <cellStyle name="Punto 2 50 4" xfId="52234" xr:uid="{00000000-0005-0000-0000-00000DCC0000}"/>
    <cellStyle name="Punto 2 50 4 2" xfId="52235" xr:uid="{00000000-0005-0000-0000-00000ECC0000}"/>
    <cellStyle name="Punto 2 50 5" xfId="52236" xr:uid="{00000000-0005-0000-0000-00000FCC0000}"/>
    <cellStyle name="Punto 2 51" xfId="52237" xr:uid="{00000000-0005-0000-0000-000010CC0000}"/>
    <cellStyle name="Punto 2 51 2" xfId="52238" xr:uid="{00000000-0005-0000-0000-000011CC0000}"/>
    <cellStyle name="Punto 2 51 2 2" xfId="52239" xr:uid="{00000000-0005-0000-0000-000012CC0000}"/>
    <cellStyle name="Punto 2 51 2 2 2" xfId="52240" xr:uid="{00000000-0005-0000-0000-000013CC0000}"/>
    <cellStyle name="Punto 2 51 2 3" xfId="52241" xr:uid="{00000000-0005-0000-0000-000014CC0000}"/>
    <cellStyle name="Punto 2 51 2 4" xfId="52242" xr:uid="{00000000-0005-0000-0000-000015CC0000}"/>
    <cellStyle name="Punto 2 51 2 5" xfId="52243" xr:uid="{00000000-0005-0000-0000-000016CC0000}"/>
    <cellStyle name="Punto 2 51 2 6" xfId="52244" xr:uid="{00000000-0005-0000-0000-000017CC0000}"/>
    <cellStyle name="Punto 2 51 3" xfId="52245" xr:uid="{00000000-0005-0000-0000-000018CC0000}"/>
    <cellStyle name="Punto 2 51 3 2" xfId="52246" xr:uid="{00000000-0005-0000-0000-000019CC0000}"/>
    <cellStyle name="Punto 2 51 4" xfId="52247" xr:uid="{00000000-0005-0000-0000-00001ACC0000}"/>
    <cellStyle name="Punto 2 51 4 2" xfId="52248" xr:uid="{00000000-0005-0000-0000-00001BCC0000}"/>
    <cellStyle name="Punto 2 51 5" xfId="52249" xr:uid="{00000000-0005-0000-0000-00001CCC0000}"/>
    <cellStyle name="Punto 2 52" xfId="52250" xr:uid="{00000000-0005-0000-0000-00001DCC0000}"/>
    <cellStyle name="Punto 2 52 2" xfId="52251" xr:uid="{00000000-0005-0000-0000-00001ECC0000}"/>
    <cellStyle name="Punto 2 52 2 2" xfId="52252" xr:uid="{00000000-0005-0000-0000-00001FCC0000}"/>
    <cellStyle name="Punto 2 52 2 2 2" xfId="52253" xr:uid="{00000000-0005-0000-0000-000020CC0000}"/>
    <cellStyle name="Punto 2 52 2 3" xfId="52254" xr:uid="{00000000-0005-0000-0000-000021CC0000}"/>
    <cellStyle name="Punto 2 52 2 4" xfId="52255" xr:uid="{00000000-0005-0000-0000-000022CC0000}"/>
    <cellStyle name="Punto 2 52 2 5" xfId="52256" xr:uid="{00000000-0005-0000-0000-000023CC0000}"/>
    <cellStyle name="Punto 2 52 2 6" xfId="52257" xr:uid="{00000000-0005-0000-0000-000024CC0000}"/>
    <cellStyle name="Punto 2 52 3" xfId="52258" xr:uid="{00000000-0005-0000-0000-000025CC0000}"/>
    <cellStyle name="Punto 2 52 3 2" xfId="52259" xr:uid="{00000000-0005-0000-0000-000026CC0000}"/>
    <cellStyle name="Punto 2 52 4" xfId="52260" xr:uid="{00000000-0005-0000-0000-000027CC0000}"/>
    <cellStyle name="Punto 2 52 4 2" xfId="52261" xr:uid="{00000000-0005-0000-0000-000028CC0000}"/>
    <cellStyle name="Punto 2 52 5" xfId="52262" xr:uid="{00000000-0005-0000-0000-000029CC0000}"/>
    <cellStyle name="Punto 2 53" xfId="52263" xr:uid="{00000000-0005-0000-0000-00002ACC0000}"/>
    <cellStyle name="Punto 2 53 2" xfId="52264" xr:uid="{00000000-0005-0000-0000-00002BCC0000}"/>
    <cellStyle name="Punto 2 53 2 2" xfId="52265" xr:uid="{00000000-0005-0000-0000-00002CCC0000}"/>
    <cellStyle name="Punto 2 53 2 2 2" xfId="52266" xr:uid="{00000000-0005-0000-0000-00002DCC0000}"/>
    <cellStyle name="Punto 2 53 2 3" xfId="52267" xr:uid="{00000000-0005-0000-0000-00002ECC0000}"/>
    <cellStyle name="Punto 2 53 2 4" xfId="52268" xr:uid="{00000000-0005-0000-0000-00002FCC0000}"/>
    <cellStyle name="Punto 2 53 2 5" xfId="52269" xr:uid="{00000000-0005-0000-0000-000030CC0000}"/>
    <cellStyle name="Punto 2 53 2 6" xfId="52270" xr:uid="{00000000-0005-0000-0000-000031CC0000}"/>
    <cellStyle name="Punto 2 53 3" xfId="52271" xr:uid="{00000000-0005-0000-0000-000032CC0000}"/>
    <cellStyle name="Punto 2 53 3 2" xfId="52272" xr:uid="{00000000-0005-0000-0000-000033CC0000}"/>
    <cellStyle name="Punto 2 53 4" xfId="52273" xr:uid="{00000000-0005-0000-0000-000034CC0000}"/>
    <cellStyle name="Punto 2 53 4 2" xfId="52274" xr:uid="{00000000-0005-0000-0000-000035CC0000}"/>
    <cellStyle name="Punto 2 53 5" xfId="52275" xr:uid="{00000000-0005-0000-0000-000036CC0000}"/>
    <cellStyle name="Punto 2 54" xfId="52276" xr:uid="{00000000-0005-0000-0000-000037CC0000}"/>
    <cellStyle name="Punto 2 54 2" xfId="52277" xr:uid="{00000000-0005-0000-0000-000038CC0000}"/>
    <cellStyle name="Punto 2 54 2 2" xfId="52278" xr:uid="{00000000-0005-0000-0000-000039CC0000}"/>
    <cellStyle name="Punto 2 54 2 2 2" xfId="52279" xr:uid="{00000000-0005-0000-0000-00003ACC0000}"/>
    <cellStyle name="Punto 2 54 2 3" xfId="52280" xr:uid="{00000000-0005-0000-0000-00003BCC0000}"/>
    <cellStyle name="Punto 2 54 2 4" xfId="52281" xr:uid="{00000000-0005-0000-0000-00003CCC0000}"/>
    <cellStyle name="Punto 2 54 2 5" xfId="52282" xr:uid="{00000000-0005-0000-0000-00003DCC0000}"/>
    <cellStyle name="Punto 2 54 2 6" xfId="52283" xr:uid="{00000000-0005-0000-0000-00003ECC0000}"/>
    <cellStyle name="Punto 2 54 3" xfId="52284" xr:uid="{00000000-0005-0000-0000-00003FCC0000}"/>
    <cellStyle name="Punto 2 54 3 2" xfId="52285" xr:uid="{00000000-0005-0000-0000-000040CC0000}"/>
    <cellStyle name="Punto 2 54 4" xfId="52286" xr:uid="{00000000-0005-0000-0000-000041CC0000}"/>
    <cellStyle name="Punto 2 54 4 2" xfId="52287" xr:uid="{00000000-0005-0000-0000-000042CC0000}"/>
    <cellStyle name="Punto 2 54 5" xfId="52288" xr:uid="{00000000-0005-0000-0000-000043CC0000}"/>
    <cellStyle name="Punto 2 55" xfId="52289" xr:uid="{00000000-0005-0000-0000-000044CC0000}"/>
    <cellStyle name="Punto 2 55 2" xfId="52290" xr:uid="{00000000-0005-0000-0000-000045CC0000}"/>
    <cellStyle name="Punto 2 55 2 2" xfId="52291" xr:uid="{00000000-0005-0000-0000-000046CC0000}"/>
    <cellStyle name="Punto 2 55 2 2 2" xfId="52292" xr:uid="{00000000-0005-0000-0000-000047CC0000}"/>
    <cellStyle name="Punto 2 55 2 3" xfId="52293" xr:uid="{00000000-0005-0000-0000-000048CC0000}"/>
    <cellStyle name="Punto 2 55 2 4" xfId="52294" xr:uid="{00000000-0005-0000-0000-000049CC0000}"/>
    <cellStyle name="Punto 2 55 2 5" xfId="52295" xr:uid="{00000000-0005-0000-0000-00004ACC0000}"/>
    <cellStyle name="Punto 2 55 2 6" xfId="52296" xr:uid="{00000000-0005-0000-0000-00004BCC0000}"/>
    <cellStyle name="Punto 2 55 3" xfId="52297" xr:uid="{00000000-0005-0000-0000-00004CCC0000}"/>
    <cellStyle name="Punto 2 55 3 2" xfId="52298" xr:uid="{00000000-0005-0000-0000-00004DCC0000}"/>
    <cellStyle name="Punto 2 55 4" xfId="52299" xr:uid="{00000000-0005-0000-0000-00004ECC0000}"/>
    <cellStyle name="Punto 2 55 4 2" xfId="52300" xr:uid="{00000000-0005-0000-0000-00004FCC0000}"/>
    <cellStyle name="Punto 2 55 5" xfId="52301" xr:uid="{00000000-0005-0000-0000-000050CC0000}"/>
    <cellStyle name="Punto 2 56" xfId="52302" xr:uid="{00000000-0005-0000-0000-000051CC0000}"/>
    <cellStyle name="Punto 2 56 2" xfId="52303" xr:uid="{00000000-0005-0000-0000-000052CC0000}"/>
    <cellStyle name="Punto 2 56 2 2" xfId="52304" xr:uid="{00000000-0005-0000-0000-000053CC0000}"/>
    <cellStyle name="Punto 2 56 2 2 2" xfId="52305" xr:uid="{00000000-0005-0000-0000-000054CC0000}"/>
    <cellStyle name="Punto 2 56 2 3" xfId="52306" xr:uid="{00000000-0005-0000-0000-000055CC0000}"/>
    <cellStyle name="Punto 2 56 2 4" xfId="52307" xr:uid="{00000000-0005-0000-0000-000056CC0000}"/>
    <cellStyle name="Punto 2 56 2 5" xfId="52308" xr:uid="{00000000-0005-0000-0000-000057CC0000}"/>
    <cellStyle name="Punto 2 56 2 6" xfId="52309" xr:uid="{00000000-0005-0000-0000-000058CC0000}"/>
    <cellStyle name="Punto 2 56 3" xfId="52310" xr:uid="{00000000-0005-0000-0000-000059CC0000}"/>
    <cellStyle name="Punto 2 56 3 2" xfId="52311" xr:uid="{00000000-0005-0000-0000-00005ACC0000}"/>
    <cellStyle name="Punto 2 56 4" xfId="52312" xr:uid="{00000000-0005-0000-0000-00005BCC0000}"/>
    <cellStyle name="Punto 2 56 4 2" xfId="52313" xr:uid="{00000000-0005-0000-0000-00005CCC0000}"/>
    <cellStyle name="Punto 2 56 5" xfId="52314" xr:uid="{00000000-0005-0000-0000-00005DCC0000}"/>
    <cellStyle name="Punto 2 57" xfId="52315" xr:uid="{00000000-0005-0000-0000-00005ECC0000}"/>
    <cellStyle name="Punto 2 57 2" xfId="52316" xr:uid="{00000000-0005-0000-0000-00005FCC0000}"/>
    <cellStyle name="Punto 2 57 2 2" xfId="52317" xr:uid="{00000000-0005-0000-0000-000060CC0000}"/>
    <cellStyle name="Punto 2 57 2 2 2" xfId="52318" xr:uid="{00000000-0005-0000-0000-000061CC0000}"/>
    <cellStyle name="Punto 2 57 2 3" xfId="52319" xr:uid="{00000000-0005-0000-0000-000062CC0000}"/>
    <cellStyle name="Punto 2 57 2 4" xfId="52320" xr:uid="{00000000-0005-0000-0000-000063CC0000}"/>
    <cellStyle name="Punto 2 57 2 5" xfId="52321" xr:uid="{00000000-0005-0000-0000-000064CC0000}"/>
    <cellStyle name="Punto 2 57 2 6" xfId="52322" xr:uid="{00000000-0005-0000-0000-000065CC0000}"/>
    <cellStyle name="Punto 2 57 3" xfId="52323" xr:uid="{00000000-0005-0000-0000-000066CC0000}"/>
    <cellStyle name="Punto 2 57 3 2" xfId="52324" xr:uid="{00000000-0005-0000-0000-000067CC0000}"/>
    <cellStyle name="Punto 2 57 4" xfId="52325" xr:uid="{00000000-0005-0000-0000-000068CC0000}"/>
    <cellStyle name="Punto 2 57 4 2" xfId="52326" xr:uid="{00000000-0005-0000-0000-000069CC0000}"/>
    <cellStyle name="Punto 2 57 5" xfId="52327" xr:uid="{00000000-0005-0000-0000-00006ACC0000}"/>
    <cellStyle name="Punto 2 58" xfId="52328" xr:uid="{00000000-0005-0000-0000-00006BCC0000}"/>
    <cellStyle name="Punto 2 58 2" xfId="52329" xr:uid="{00000000-0005-0000-0000-00006CCC0000}"/>
    <cellStyle name="Punto 2 58 2 2" xfId="52330" xr:uid="{00000000-0005-0000-0000-00006DCC0000}"/>
    <cellStyle name="Punto 2 58 2 2 2" xfId="52331" xr:uid="{00000000-0005-0000-0000-00006ECC0000}"/>
    <cellStyle name="Punto 2 58 2 3" xfId="52332" xr:uid="{00000000-0005-0000-0000-00006FCC0000}"/>
    <cellStyle name="Punto 2 58 2 4" xfId="52333" xr:uid="{00000000-0005-0000-0000-000070CC0000}"/>
    <cellStyle name="Punto 2 58 2 5" xfId="52334" xr:uid="{00000000-0005-0000-0000-000071CC0000}"/>
    <cellStyle name="Punto 2 58 2 6" xfId="52335" xr:uid="{00000000-0005-0000-0000-000072CC0000}"/>
    <cellStyle name="Punto 2 58 3" xfId="52336" xr:uid="{00000000-0005-0000-0000-000073CC0000}"/>
    <cellStyle name="Punto 2 58 3 2" xfId="52337" xr:uid="{00000000-0005-0000-0000-000074CC0000}"/>
    <cellStyle name="Punto 2 58 4" xfId="52338" xr:uid="{00000000-0005-0000-0000-000075CC0000}"/>
    <cellStyle name="Punto 2 58 4 2" xfId="52339" xr:uid="{00000000-0005-0000-0000-000076CC0000}"/>
    <cellStyle name="Punto 2 58 5" xfId="52340" xr:uid="{00000000-0005-0000-0000-000077CC0000}"/>
    <cellStyle name="Punto 2 59" xfId="52341" xr:uid="{00000000-0005-0000-0000-000078CC0000}"/>
    <cellStyle name="Punto 2 59 2" xfId="52342" xr:uid="{00000000-0005-0000-0000-000079CC0000}"/>
    <cellStyle name="Punto 2 59 2 2" xfId="52343" xr:uid="{00000000-0005-0000-0000-00007ACC0000}"/>
    <cellStyle name="Punto 2 59 2 2 2" xfId="52344" xr:uid="{00000000-0005-0000-0000-00007BCC0000}"/>
    <cellStyle name="Punto 2 59 2 3" xfId="52345" xr:uid="{00000000-0005-0000-0000-00007CCC0000}"/>
    <cellStyle name="Punto 2 59 2 4" xfId="52346" xr:uid="{00000000-0005-0000-0000-00007DCC0000}"/>
    <cellStyle name="Punto 2 59 2 5" xfId="52347" xr:uid="{00000000-0005-0000-0000-00007ECC0000}"/>
    <cellStyle name="Punto 2 59 2 6" xfId="52348" xr:uid="{00000000-0005-0000-0000-00007FCC0000}"/>
    <cellStyle name="Punto 2 59 3" xfId="52349" xr:uid="{00000000-0005-0000-0000-000080CC0000}"/>
    <cellStyle name="Punto 2 59 3 2" xfId="52350" xr:uid="{00000000-0005-0000-0000-000081CC0000}"/>
    <cellStyle name="Punto 2 59 4" xfId="52351" xr:uid="{00000000-0005-0000-0000-000082CC0000}"/>
    <cellStyle name="Punto 2 59 4 2" xfId="52352" xr:uid="{00000000-0005-0000-0000-000083CC0000}"/>
    <cellStyle name="Punto 2 59 5" xfId="52353" xr:uid="{00000000-0005-0000-0000-000084CC0000}"/>
    <cellStyle name="Punto 2 6" xfId="52354" xr:uid="{00000000-0005-0000-0000-000085CC0000}"/>
    <cellStyle name="Punto 2 6 2" xfId="52355" xr:uid="{00000000-0005-0000-0000-000086CC0000}"/>
    <cellStyle name="Punto 2 6 2 2" xfId="52356" xr:uid="{00000000-0005-0000-0000-000087CC0000}"/>
    <cellStyle name="Punto 2 6 2 2 2" xfId="52357" xr:uid="{00000000-0005-0000-0000-000088CC0000}"/>
    <cellStyle name="Punto 2 6 2 3" xfId="52358" xr:uid="{00000000-0005-0000-0000-000089CC0000}"/>
    <cellStyle name="Punto 2 6 2 4" xfId="52359" xr:uid="{00000000-0005-0000-0000-00008ACC0000}"/>
    <cellStyle name="Punto 2 6 2 5" xfId="52360" xr:uid="{00000000-0005-0000-0000-00008BCC0000}"/>
    <cellStyle name="Punto 2 6 2 6" xfId="52361" xr:uid="{00000000-0005-0000-0000-00008CCC0000}"/>
    <cellStyle name="Punto 2 6 3" xfId="52362" xr:uid="{00000000-0005-0000-0000-00008DCC0000}"/>
    <cellStyle name="Punto 2 6 3 2" xfId="52363" xr:uid="{00000000-0005-0000-0000-00008ECC0000}"/>
    <cellStyle name="Punto 2 6 4" xfId="52364" xr:uid="{00000000-0005-0000-0000-00008FCC0000}"/>
    <cellStyle name="Punto 2 6 4 2" xfId="52365" xr:uid="{00000000-0005-0000-0000-000090CC0000}"/>
    <cellStyle name="Punto 2 6 5" xfId="52366" xr:uid="{00000000-0005-0000-0000-000091CC0000}"/>
    <cellStyle name="Punto 2 60" xfId="52367" xr:uid="{00000000-0005-0000-0000-000092CC0000}"/>
    <cellStyle name="Punto 2 60 2" xfId="52368" xr:uid="{00000000-0005-0000-0000-000093CC0000}"/>
    <cellStyle name="Punto 2 60 2 2" xfId="52369" xr:uid="{00000000-0005-0000-0000-000094CC0000}"/>
    <cellStyle name="Punto 2 60 2 2 2" xfId="52370" xr:uid="{00000000-0005-0000-0000-000095CC0000}"/>
    <cellStyle name="Punto 2 60 2 3" xfId="52371" xr:uid="{00000000-0005-0000-0000-000096CC0000}"/>
    <cellStyle name="Punto 2 60 2 4" xfId="52372" xr:uid="{00000000-0005-0000-0000-000097CC0000}"/>
    <cellStyle name="Punto 2 60 2 5" xfId="52373" xr:uid="{00000000-0005-0000-0000-000098CC0000}"/>
    <cellStyle name="Punto 2 60 2 6" xfId="52374" xr:uid="{00000000-0005-0000-0000-000099CC0000}"/>
    <cellStyle name="Punto 2 60 3" xfId="52375" xr:uid="{00000000-0005-0000-0000-00009ACC0000}"/>
    <cellStyle name="Punto 2 60 3 2" xfId="52376" xr:uid="{00000000-0005-0000-0000-00009BCC0000}"/>
    <cellStyle name="Punto 2 60 4" xfId="52377" xr:uid="{00000000-0005-0000-0000-00009CCC0000}"/>
    <cellStyle name="Punto 2 60 4 2" xfId="52378" xr:uid="{00000000-0005-0000-0000-00009DCC0000}"/>
    <cellStyle name="Punto 2 60 5" xfId="52379" xr:uid="{00000000-0005-0000-0000-00009ECC0000}"/>
    <cellStyle name="Punto 2 61" xfId="52380" xr:uid="{00000000-0005-0000-0000-00009FCC0000}"/>
    <cellStyle name="Punto 2 61 2" xfId="52381" xr:uid="{00000000-0005-0000-0000-0000A0CC0000}"/>
    <cellStyle name="Punto 2 61 2 2" xfId="52382" xr:uid="{00000000-0005-0000-0000-0000A1CC0000}"/>
    <cellStyle name="Punto 2 61 2 2 2" xfId="52383" xr:uid="{00000000-0005-0000-0000-0000A2CC0000}"/>
    <cellStyle name="Punto 2 61 2 3" xfId="52384" xr:uid="{00000000-0005-0000-0000-0000A3CC0000}"/>
    <cellStyle name="Punto 2 61 2 4" xfId="52385" xr:uid="{00000000-0005-0000-0000-0000A4CC0000}"/>
    <cellStyle name="Punto 2 61 2 5" xfId="52386" xr:uid="{00000000-0005-0000-0000-0000A5CC0000}"/>
    <cellStyle name="Punto 2 61 2 6" xfId="52387" xr:uid="{00000000-0005-0000-0000-0000A6CC0000}"/>
    <cellStyle name="Punto 2 61 3" xfId="52388" xr:uid="{00000000-0005-0000-0000-0000A7CC0000}"/>
    <cellStyle name="Punto 2 61 3 2" xfId="52389" xr:uid="{00000000-0005-0000-0000-0000A8CC0000}"/>
    <cellStyle name="Punto 2 61 4" xfId="52390" xr:uid="{00000000-0005-0000-0000-0000A9CC0000}"/>
    <cellStyle name="Punto 2 61 4 2" xfId="52391" xr:uid="{00000000-0005-0000-0000-0000AACC0000}"/>
    <cellStyle name="Punto 2 61 5" xfId="52392" xr:uid="{00000000-0005-0000-0000-0000ABCC0000}"/>
    <cellStyle name="Punto 2 62" xfId="52393" xr:uid="{00000000-0005-0000-0000-0000ACCC0000}"/>
    <cellStyle name="Punto 2 62 2" xfId="52394" xr:uid="{00000000-0005-0000-0000-0000ADCC0000}"/>
    <cellStyle name="Punto 2 62 2 2" xfId="52395" xr:uid="{00000000-0005-0000-0000-0000AECC0000}"/>
    <cellStyle name="Punto 2 62 2 2 2" xfId="52396" xr:uid="{00000000-0005-0000-0000-0000AFCC0000}"/>
    <cellStyle name="Punto 2 62 2 3" xfId="52397" xr:uid="{00000000-0005-0000-0000-0000B0CC0000}"/>
    <cellStyle name="Punto 2 62 2 4" xfId="52398" xr:uid="{00000000-0005-0000-0000-0000B1CC0000}"/>
    <cellStyle name="Punto 2 62 2 5" xfId="52399" xr:uid="{00000000-0005-0000-0000-0000B2CC0000}"/>
    <cellStyle name="Punto 2 62 2 6" xfId="52400" xr:uid="{00000000-0005-0000-0000-0000B3CC0000}"/>
    <cellStyle name="Punto 2 62 3" xfId="52401" xr:uid="{00000000-0005-0000-0000-0000B4CC0000}"/>
    <cellStyle name="Punto 2 62 3 2" xfId="52402" xr:uid="{00000000-0005-0000-0000-0000B5CC0000}"/>
    <cellStyle name="Punto 2 62 4" xfId="52403" xr:uid="{00000000-0005-0000-0000-0000B6CC0000}"/>
    <cellStyle name="Punto 2 62 4 2" xfId="52404" xr:uid="{00000000-0005-0000-0000-0000B7CC0000}"/>
    <cellStyle name="Punto 2 62 5" xfId="52405" xr:uid="{00000000-0005-0000-0000-0000B8CC0000}"/>
    <cellStyle name="Punto 2 63" xfId="52406" xr:uid="{00000000-0005-0000-0000-0000B9CC0000}"/>
    <cellStyle name="Punto 2 63 2" xfId="52407" xr:uid="{00000000-0005-0000-0000-0000BACC0000}"/>
    <cellStyle name="Punto 2 63 2 2" xfId="52408" xr:uid="{00000000-0005-0000-0000-0000BBCC0000}"/>
    <cellStyle name="Punto 2 63 2 3" xfId="52409" xr:uid="{00000000-0005-0000-0000-0000BCCC0000}"/>
    <cellStyle name="Punto 2 63 3" xfId="52410" xr:uid="{00000000-0005-0000-0000-0000BDCC0000}"/>
    <cellStyle name="Punto 2 63 3 2" xfId="52411" xr:uid="{00000000-0005-0000-0000-0000BECC0000}"/>
    <cellStyle name="Punto 2 63 4" xfId="52412" xr:uid="{00000000-0005-0000-0000-0000BFCC0000}"/>
    <cellStyle name="Punto 2 63 5" xfId="52413" xr:uid="{00000000-0005-0000-0000-0000C0CC0000}"/>
    <cellStyle name="Punto 2 64" xfId="52414" xr:uid="{00000000-0005-0000-0000-0000C1CC0000}"/>
    <cellStyle name="Punto 2 64 2" xfId="52415" xr:uid="{00000000-0005-0000-0000-0000C2CC0000}"/>
    <cellStyle name="Punto 2 64 3" xfId="52416" xr:uid="{00000000-0005-0000-0000-0000C3CC0000}"/>
    <cellStyle name="Punto 2 64 4" xfId="52417" xr:uid="{00000000-0005-0000-0000-0000C4CC0000}"/>
    <cellStyle name="Punto 2 65" xfId="52418" xr:uid="{00000000-0005-0000-0000-0000C5CC0000}"/>
    <cellStyle name="Punto 2 65 2" xfId="52419" xr:uid="{00000000-0005-0000-0000-0000C6CC0000}"/>
    <cellStyle name="Punto 2 65 3" xfId="52420" xr:uid="{00000000-0005-0000-0000-0000C7CC0000}"/>
    <cellStyle name="Punto 2 66" xfId="52421" xr:uid="{00000000-0005-0000-0000-0000C8CC0000}"/>
    <cellStyle name="Punto 2 66 2" xfId="52422" xr:uid="{00000000-0005-0000-0000-0000C9CC0000}"/>
    <cellStyle name="Punto 2 66 3" xfId="52423" xr:uid="{00000000-0005-0000-0000-0000CACC0000}"/>
    <cellStyle name="Punto 2 67" xfId="52424" xr:uid="{00000000-0005-0000-0000-0000CBCC0000}"/>
    <cellStyle name="Punto 2 68" xfId="52425" xr:uid="{00000000-0005-0000-0000-0000CCCC0000}"/>
    <cellStyle name="Punto 2 69" xfId="52426" xr:uid="{00000000-0005-0000-0000-0000CDCC0000}"/>
    <cellStyle name="Punto 2 7" xfId="52427" xr:uid="{00000000-0005-0000-0000-0000CECC0000}"/>
    <cellStyle name="Punto 2 7 2" xfId="52428" xr:uid="{00000000-0005-0000-0000-0000CFCC0000}"/>
    <cellStyle name="Punto 2 7 2 2" xfId="52429" xr:uid="{00000000-0005-0000-0000-0000D0CC0000}"/>
    <cellStyle name="Punto 2 7 2 2 2" xfId="52430" xr:uid="{00000000-0005-0000-0000-0000D1CC0000}"/>
    <cellStyle name="Punto 2 7 2 3" xfId="52431" xr:uid="{00000000-0005-0000-0000-0000D2CC0000}"/>
    <cellStyle name="Punto 2 7 2 4" xfId="52432" xr:uid="{00000000-0005-0000-0000-0000D3CC0000}"/>
    <cellStyle name="Punto 2 7 2 5" xfId="52433" xr:uid="{00000000-0005-0000-0000-0000D4CC0000}"/>
    <cellStyle name="Punto 2 7 2 6" xfId="52434" xr:uid="{00000000-0005-0000-0000-0000D5CC0000}"/>
    <cellStyle name="Punto 2 7 3" xfId="52435" xr:uid="{00000000-0005-0000-0000-0000D6CC0000}"/>
    <cellStyle name="Punto 2 7 3 2" xfId="52436" xr:uid="{00000000-0005-0000-0000-0000D7CC0000}"/>
    <cellStyle name="Punto 2 7 4" xfId="52437" xr:uid="{00000000-0005-0000-0000-0000D8CC0000}"/>
    <cellStyle name="Punto 2 7 4 2" xfId="52438" xr:uid="{00000000-0005-0000-0000-0000D9CC0000}"/>
    <cellStyle name="Punto 2 7 5" xfId="52439" xr:uid="{00000000-0005-0000-0000-0000DACC0000}"/>
    <cellStyle name="Punto 2 70" xfId="52440" xr:uid="{00000000-0005-0000-0000-0000DBCC0000}"/>
    <cellStyle name="Punto 2 71" xfId="52441" xr:uid="{00000000-0005-0000-0000-0000DCCC0000}"/>
    <cellStyle name="Punto 2 72" xfId="52442" xr:uid="{00000000-0005-0000-0000-0000DDCC0000}"/>
    <cellStyle name="Punto 2 73" xfId="52443" xr:uid="{00000000-0005-0000-0000-0000DECC0000}"/>
    <cellStyle name="Punto 2 74" xfId="52444" xr:uid="{00000000-0005-0000-0000-0000DFCC0000}"/>
    <cellStyle name="Punto 2 75" xfId="52445" xr:uid="{00000000-0005-0000-0000-0000E0CC0000}"/>
    <cellStyle name="Punto 2 76" xfId="52446" xr:uid="{00000000-0005-0000-0000-0000E1CC0000}"/>
    <cellStyle name="Punto 2 77" xfId="52447" xr:uid="{00000000-0005-0000-0000-0000E2CC0000}"/>
    <cellStyle name="Punto 2 78" xfId="52448" xr:uid="{00000000-0005-0000-0000-0000E3CC0000}"/>
    <cellStyle name="Punto 2 79" xfId="52449" xr:uid="{00000000-0005-0000-0000-0000E4CC0000}"/>
    <cellStyle name="Punto 2 8" xfId="52450" xr:uid="{00000000-0005-0000-0000-0000E5CC0000}"/>
    <cellStyle name="Punto 2 8 2" xfId="52451" xr:uid="{00000000-0005-0000-0000-0000E6CC0000}"/>
    <cellStyle name="Punto 2 8 2 2" xfId="52452" xr:uid="{00000000-0005-0000-0000-0000E7CC0000}"/>
    <cellStyle name="Punto 2 8 2 2 2" xfId="52453" xr:uid="{00000000-0005-0000-0000-0000E8CC0000}"/>
    <cellStyle name="Punto 2 8 2 3" xfId="52454" xr:uid="{00000000-0005-0000-0000-0000E9CC0000}"/>
    <cellStyle name="Punto 2 8 2 4" xfId="52455" xr:uid="{00000000-0005-0000-0000-0000EACC0000}"/>
    <cellStyle name="Punto 2 8 2 5" xfId="52456" xr:uid="{00000000-0005-0000-0000-0000EBCC0000}"/>
    <cellStyle name="Punto 2 8 2 6" xfId="52457" xr:uid="{00000000-0005-0000-0000-0000ECCC0000}"/>
    <cellStyle name="Punto 2 8 3" xfId="52458" xr:uid="{00000000-0005-0000-0000-0000EDCC0000}"/>
    <cellStyle name="Punto 2 8 3 2" xfId="52459" xr:uid="{00000000-0005-0000-0000-0000EECC0000}"/>
    <cellStyle name="Punto 2 8 4" xfId="52460" xr:uid="{00000000-0005-0000-0000-0000EFCC0000}"/>
    <cellStyle name="Punto 2 8 4 2" xfId="52461" xr:uid="{00000000-0005-0000-0000-0000F0CC0000}"/>
    <cellStyle name="Punto 2 8 5" xfId="52462" xr:uid="{00000000-0005-0000-0000-0000F1CC0000}"/>
    <cellStyle name="Punto 2 80" xfId="52463" xr:uid="{00000000-0005-0000-0000-0000F2CC0000}"/>
    <cellStyle name="Punto 2 81" xfId="52464" xr:uid="{00000000-0005-0000-0000-0000F3CC0000}"/>
    <cellStyle name="Punto 2 82" xfId="52465" xr:uid="{00000000-0005-0000-0000-0000F4CC0000}"/>
    <cellStyle name="Punto 2 83" xfId="52466" xr:uid="{00000000-0005-0000-0000-0000F5CC0000}"/>
    <cellStyle name="Punto 2 9" xfId="52467" xr:uid="{00000000-0005-0000-0000-0000F6CC0000}"/>
    <cellStyle name="Punto 2 9 2" xfId="52468" xr:uid="{00000000-0005-0000-0000-0000F7CC0000}"/>
    <cellStyle name="Punto 2 9 2 2" xfId="52469" xr:uid="{00000000-0005-0000-0000-0000F8CC0000}"/>
    <cellStyle name="Punto 2 9 2 2 2" xfId="52470" xr:uid="{00000000-0005-0000-0000-0000F9CC0000}"/>
    <cellStyle name="Punto 2 9 2 3" xfId="52471" xr:uid="{00000000-0005-0000-0000-0000FACC0000}"/>
    <cellStyle name="Punto 2 9 2 4" xfId="52472" xr:uid="{00000000-0005-0000-0000-0000FBCC0000}"/>
    <cellStyle name="Punto 2 9 2 5" xfId="52473" xr:uid="{00000000-0005-0000-0000-0000FCCC0000}"/>
    <cellStyle name="Punto 2 9 2 6" xfId="52474" xr:uid="{00000000-0005-0000-0000-0000FDCC0000}"/>
    <cellStyle name="Punto 2 9 3" xfId="52475" xr:uid="{00000000-0005-0000-0000-0000FECC0000}"/>
    <cellStyle name="Punto 2 9 3 2" xfId="52476" xr:uid="{00000000-0005-0000-0000-0000FFCC0000}"/>
    <cellStyle name="Punto 2 9 4" xfId="52477" xr:uid="{00000000-0005-0000-0000-000000CD0000}"/>
    <cellStyle name="Punto 2 9 4 2" xfId="52478" xr:uid="{00000000-0005-0000-0000-000001CD0000}"/>
    <cellStyle name="Punto 2 9 5" xfId="52479" xr:uid="{00000000-0005-0000-0000-000002CD0000}"/>
    <cellStyle name="Punto 2_ DOCT  2006" xfId="52480" xr:uid="{00000000-0005-0000-0000-000003CD0000}"/>
    <cellStyle name="Punto 20" xfId="52481" xr:uid="{00000000-0005-0000-0000-000004CD0000}"/>
    <cellStyle name="Punto 20 2" xfId="52482" xr:uid="{00000000-0005-0000-0000-000005CD0000}"/>
    <cellStyle name="Punto 20 2 2" xfId="52483" xr:uid="{00000000-0005-0000-0000-000006CD0000}"/>
    <cellStyle name="Punto 20 2 2 2" xfId="52484" xr:uid="{00000000-0005-0000-0000-000007CD0000}"/>
    <cellStyle name="Punto 20 2 3" xfId="52485" xr:uid="{00000000-0005-0000-0000-000008CD0000}"/>
    <cellStyle name="Punto 20 2 4" xfId="52486" xr:uid="{00000000-0005-0000-0000-000009CD0000}"/>
    <cellStyle name="Punto 20 2 5" xfId="52487" xr:uid="{00000000-0005-0000-0000-00000ACD0000}"/>
    <cellStyle name="Punto 20 2 6" xfId="52488" xr:uid="{00000000-0005-0000-0000-00000BCD0000}"/>
    <cellStyle name="Punto 20 3" xfId="52489" xr:uid="{00000000-0005-0000-0000-00000CCD0000}"/>
    <cellStyle name="Punto 20 3 2" xfId="52490" xr:uid="{00000000-0005-0000-0000-00000DCD0000}"/>
    <cellStyle name="Punto 20 4" xfId="52491" xr:uid="{00000000-0005-0000-0000-00000ECD0000}"/>
    <cellStyle name="Punto 20 4 2" xfId="52492" xr:uid="{00000000-0005-0000-0000-00000FCD0000}"/>
    <cellStyle name="Punto 20 5" xfId="52493" xr:uid="{00000000-0005-0000-0000-000010CD0000}"/>
    <cellStyle name="Punto 21" xfId="52494" xr:uid="{00000000-0005-0000-0000-000011CD0000}"/>
    <cellStyle name="Punto 21 2" xfId="52495" xr:uid="{00000000-0005-0000-0000-000012CD0000}"/>
    <cellStyle name="Punto 21 2 2" xfId="52496" xr:uid="{00000000-0005-0000-0000-000013CD0000}"/>
    <cellStyle name="Punto 21 2 2 2" xfId="52497" xr:uid="{00000000-0005-0000-0000-000014CD0000}"/>
    <cellStyle name="Punto 21 2 3" xfId="52498" xr:uid="{00000000-0005-0000-0000-000015CD0000}"/>
    <cellStyle name="Punto 21 2 4" xfId="52499" xr:uid="{00000000-0005-0000-0000-000016CD0000}"/>
    <cellStyle name="Punto 21 2 5" xfId="52500" xr:uid="{00000000-0005-0000-0000-000017CD0000}"/>
    <cellStyle name="Punto 21 2 6" xfId="52501" xr:uid="{00000000-0005-0000-0000-000018CD0000}"/>
    <cellStyle name="Punto 21 3" xfId="52502" xr:uid="{00000000-0005-0000-0000-000019CD0000}"/>
    <cellStyle name="Punto 21 3 2" xfId="52503" xr:uid="{00000000-0005-0000-0000-00001ACD0000}"/>
    <cellStyle name="Punto 21 4" xfId="52504" xr:uid="{00000000-0005-0000-0000-00001BCD0000}"/>
    <cellStyle name="Punto 21 4 2" xfId="52505" xr:uid="{00000000-0005-0000-0000-00001CCD0000}"/>
    <cellStyle name="Punto 21 5" xfId="52506" xr:uid="{00000000-0005-0000-0000-00001DCD0000}"/>
    <cellStyle name="Punto 22" xfId="52507" xr:uid="{00000000-0005-0000-0000-00001ECD0000}"/>
    <cellStyle name="Punto 22 2" xfId="52508" xr:uid="{00000000-0005-0000-0000-00001FCD0000}"/>
    <cellStyle name="Punto 22 2 2" xfId="52509" xr:uid="{00000000-0005-0000-0000-000020CD0000}"/>
    <cellStyle name="Punto 22 2 2 2" xfId="52510" xr:uid="{00000000-0005-0000-0000-000021CD0000}"/>
    <cellStyle name="Punto 22 2 3" xfId="52511" xr:uid="{00000000-0005-0000-0000-000022CD0000}"/>
    <cellStyle name="Punto 22 2 4" xfId="52512" xr:uid="{00000000-0005-0000-0000-000023CD0000}"/>
    <cellStyle name="Punto 22 2 5" xfId="52513" xr:uid="{00000000-0005-0000-0000-000024CD0000}"/>
    <cellStyle name="Punto 22 2 6" xfId="52514" xr:uid="{00000000-0005-0000-0000-000025CD0000}"/>
    <cellStyle name="Punto 22 3" xfId="52515" xr:uid="{00000000-0005-0000-0000-000026CD0000}"/>
    <cellStyle name="Punto 22 3 2" xfId="52516" xr:uid="{00000000-0005-0000-0000-000027CD0000}"/>
    <cellStyle name="Punto 22 4" xfId="52517" xr:uid="{00000000-0005-0000-0000-000028CD0000}"/>
    <cellStyle name="Punto 22 4 2" xfId="52518" xr:uid="{00000000-0005-0000-0000-000029CD0000}"/>
    <cellStyle name="Punto 22 5" xfId="52519" xr:uid="{00000000-0005-0000-0000-00002ACD0000}"/>
    <cellStyle name="Punto 23" xfId="52520" xr:uid="{00000000-0005-0000-0000-00002BCD0000}"/>
    <cellStyle name="Punto 23 2" xfId="52521" xr:uid="{00000000-0005-0000-0000-00002CCD0000}"/>
    <cellStyle name="Punto 23 2 2" xfId="52522" xr:uid="{00000000-0005-0000-0000-00002DCD0000}"/>
    <cellStyle name="Punto 23 2 2 2" xfId="52523" xr:uid="{00000000-0005-0000-0000-00002ECD0000}"/>
    <cellStyle name="Punto 23 2 3" xfId="52524" xr:uid="{00000000-0005-0000-0000-00002FCD0000}"/>
    <cellStyle name="Punto 23 2 4" xfId="52525" xr:uid="{00000000-0005-0000-0000-000030CD0000}"/>
    <cellStyle name="Punto 23 2 5" xfId="52526" xr:uid="{00000000-0005-0000-0000-000031CD0000}"/>
    <cellStyle name="Punto 23 2 6" xfId="52527" xr:uid="{00000000-0005-0000-0000-000032CD0000}"/>
    <cellStyle name="Punto 23 3" xfId="52528" xr:uid="{00000000-0005-0000-0000-000033CD0000}"/>
    <cellStyle name="Punto 23 3 2" xfId="52529" xr:uid="{00000000-0005-0000-0000-000034CD0000}"/>
    <cellStyle name="Punto 23 4" xfId="52530" xr:uid="{00000000-0005-0000-0000-000035CD0000}"/>
    <cellStyle name="Punto 23 4 2" xfId="52531" xr:uid="{00000000-0005-0000-0000-000036CD0000}"/>
    <cellStyle name="Punto 23 5" xfId="52532" xr:uid="{00000000-0005-0000-0000-000037CD0000}"/>
    <cellStyle name="Punto 24" xfId="52533" xr:uid="{00000000-0005-0000-0000-000038CD0000}"/>
    <cellStyle name="Punto 24 2" xfId="52534" xr:uid="{00000000-0005-0000-0000-000039CD0000}"/>
    <cellStyle name="Punto 24 2 2" xfId="52535" xr:uid="{00000000-0005-0000-0000-00003ACD0000}"/>
    <cellStyle name="Punto 24 2 2 2" xfId="52536" xr:uid="{00000000-0005-0000-0000-00003BCD0000}"/>
    <cellStyle name="Punto 24 2 3" xfId="52537" xr:uid="{00000000-0005-0000-0000-00003CCD0000}"/>
    <cellStyle name="Punto 24 2 4" xfId="52538" xr:uid="{00000000-0005-0000-0000-00003DCD0000}"/>
    <cellStyle name="Punto 24 2 5" xfId="52539" xr:uid="{00000000-0005-0000-0000-00003ECD0000}"/>
    <cellStyle name="Punto 24 2 6" xfId="52540" xr:uid="{00000000-0005-0000-0000-00003FCD0000}"/>
    <cellStyle name="Punto 24 3" xfId="52541" xr:uid="{00000000-0005-0000-0000-000040CD0000}"/>
    <cellStyle name="Punto 24 3 2" xfId="52542" xr:uid="{00000000-0005-0000-0000-000041CD0000}"/>
    <cellStyle name="Punto 24 4" xfId="52543" xr:uid="{00000000-0005-0000-0000-000042CD0000}"/>
    <cellStyle name="Punto 24 4 2" xfId="52544" xr:uid="{00000000-0005-0000-0000-000043CD0000}"/>
    <cellStyle name="Punto 24 5" xfId="52545" xr:uid="{00000000-0005-0000-0000-000044CD0000}"/>
    <cellStyle name="Punto 25" xfId="52546" xr:uid="{00000000-0005-0000-0000-000045CD0000}"/>
    <cellStyle name="Punto 25 2" xfId="52547" xr:uid="{00000000-0005-0000-0000-000046CD0000}"/>
    <cellStyle name="Punto 25 2 2" xfId="52548" xr:uid="{00000000-0005-0000-0000-000047CD0000}"/>
    <cellStyle name="Punto 25 2 2 2" xfId="52549" xr:uid="{00000000-0005-0000-0000-000048CD0000}"/>
    <cellStyle name="Punto 25 2 3" xfId="52550" xr:uid="{00000000-0005-0000-0000-000049CD0000}"/>
    <cellStyle name="Punto 25 2 4" xfId="52551" xr:uid="{00000000-0005-0000-0000-00004ACD0000}"/>
    <cellStyle name="Punto 25 2 5" xfId="52552" xr:uid="{00000000-0005-0000-0000-00004BCD0000}"/>
    <cellStyle name="Punto 25 2 6" xfId="52553" xr:uid="{00000000-0005-0000-0000-00004CCD0000}"/>
    <cellStyle name="Punto 25 3" xfId="52554" xr:uid="{00000000-0005-0000-0000-00004DCD0000}"/>
    <cellStyle name="Punto 25 3 2" xfId="52555" xr:uid="{00000000-0005-0000-0000-00004ECD0000}"/>
    <cellStyle name="Punto 25 4" xfId="52556" xr:uid="{00000000-0005-0000-0000-00004FCD0000}"/>
    <cellStyle name="Punto 25 4 2" xfId="52557" xr:uid="{00000000-0005-0000-0000-000050CD0000}"/>
    <cellStyle name="Punto 25 5" xfId="52558" xr:uid="{00000000-0005-0000-0000-000051CD0000}"/>
    <cellStyle name="Punto 26" xfId="52559" xr:uid="{00000000-0005-0000-0000-000052CD0000}"/>
    <cellStyle name="Punto 26 2" xfId="52560" xr:uid="{00000000-0005-0000-0000-000053CD0000}"/>
    <cellStyle name="Punto 26 2 2" xfId="52561" xr:uid="{00000000-0005-0000-0000-000054CD0000}"/>
    <cellStyle name="Punto 26 2 2 2" xfId="52562" xr:uid="{00000000-0005-0000-0000-000055CD0000}"/>
    <cellStyle name="Punto 26 2 3" xfId="52563" xr:uid="{00000000-0005-0000-0000-000056CD0000}"/>
    <cellStyle name="Punto 26 2 4" xfId="52564" xr:uid="{00000000-0005-0000-0000-000057CD0000}"/>
    <cellStyle name="Punto 26 2 5" xfId="52565" xr:uid="{00000000-0005-0000-0000-000058CD0000}"/>
    <cellStyle name="Punto 26 2 6" xfId="52566" xr:uid="{00000000-0005-0000-0000-000059CD0000}"/>
    <cellStyle name="Punto 26 3" xfId="52567" xr:uid="{00000000-0005-0000-0000-00005ACD0000}"/>
    <cellStyle name="Punto 26 3 2" xfId="52568" xr:uid="{00000000-0005-0000-0000-00005BCD0000}"/>
    <cellStyle name="Punto 26 4" xfId="52569" xr:uid="{00000000-0005-0000-0000-00005CCD0000}"/>
    <cellStyle name="Punto 26 4 2" xfId="52570" xr:uid="{00000000-0005-0000-0000-00005DCD0000}"/>
    <cellStyle name="Punto 26 5" xfId="52571" xr:uid="{00000000-0005-0000-0000-00005ECD0000}"/>
    <cellStyle name="Punto 27" xfId="52572" xr:uid="{00000000-0005-0000-0000-00005FCD0000}"/>
    <cellStyle name="Punto 27 2" xfId="52573" xr:uid="{00000000-0005-0000-0000-000060CD0000}"/>
    <cellStyle name="Punto 27 2 2" xfId="52574" xr:uid="{00000000-0005-0000-0000-000061CD0000}"/>
    <cellStyle name="Punto 27 2 2 2" xfId="52575" xr:uid="{00000000-0005-0000-0000-000062CD0000}"/>
    <cellStyle name="Punto 27 2 3" xfId="52576" xr:uid="{00000000-0005-0000-0000-000063CD0000}"/>
    <cellStyle name="Punto 27 2 4" xfId="52577" xr:uid="{00000000-0005-0000-0000-000064CD0000}"/>
    <cellStyle name="Punto 27 2 5" xfId="52578" xr:uid="{00000000-0005-0000-0000-000065CD0000}"/>
    <cellStyle name="Punto 27 2 6" xfId="52579" xr:uid="{00000000-0005-0000-0000-000066CD0000}"/>
    <cellStyle name="Punto 27 3" xfId="52580" xr:uid="{00000000-0005-0000-0000-000067CD0000}"/>
    <cellStyle name="Punto 27 3 2" xfId="52581" xr:uid="{00000000-0005-0000-0000-000068CD0000}"/>
    <cellStyle name="Punto 27 4" xfId="52582" xr:uid="{00000000-0005-0000-0000-000069CD0000}"/>
    <cellStyle name="Punto 27 4 2" xfId="52583" xr:uid="{00000000-0005-0000-0000-00006ACD0000}"/>
    <cellStyle name="Punto 27 5" xfId="52584" xr:uid="{00000000-0005-0000-0000-00006BCD0000}"/>
    <cellStyle name="Punto 28" xfId="52585" xr:uid="{00000000-0005-0000-0000-00006CCD0000}"/>
    <cellStyle name="Punto 28 2" xfId="52586" xr:uid="{00000000-0005-0000-0000-00006DCD0000}"/>
    <cellStyle name="Punto 28 2 2" xfId="52587" xr:uid="{00000000-0005-0000-0000-00006ECD0000}"/>
    <cellStyle name="Punto 28 2 2 2" xfId="52588" xr:uid="{00000000-0005-0000-0000-00006FCD0000}"/>
    <cellStyle name="Punto 28 2 3" xfId="52589" xr:uid="{00000000-0005-0000-0000-000070CD0000}"/>
    <cellStyle name="Punto 28 2 4" xfId="52590" xr:uid="{00000000-0005-0000-0000-000071CD0000}"/>
    <cellStyle name="Punto 28 2 5" xfId="52591" xr:uid="{00000000-0005-0000-0000-000072CD0000}"/>
    <cellStyle name="Punto 28 2 6" xfId="52592" xr:uid="{00000000-0005-0000-0000-000073CD0000}"/>
    <cellStyle name="Punto 28 3" xfId="52593" xr:uid="{00000000-0005-0000-0000-000074CD0000}"/>
    <cellStyle name="Punto 28 3 2" xfId="52594" xr:uid="{00000000-0005-0000-0000-000075CD0000}"/>
    <cellStyle name="Punto 28 4" xfId="52595" xr:uid="{00000000-0005-0000-0000-000076CD0000}"/>
    <cellStyle name="Punto 28 4 2" xfId="52596" xr:uid="{00000000-0005-0000-0000-000077CD0000}"/>
    <cellStyle name="Punto 28 5" xfId="52597" xr:uid="{00000000-0005-0000-0000-000078CD0000}"/>
    <cellStyle name="Punto 29" xfId="52598" xr:uid="{00000000-0005-0000-0000-000079CD0000}"/>
    <cellStyle name="Punto 29 2" xfId="52599" xr:uid="{00000000-0005-0000-0000-00007ACD0000}"/>
    <cellStyle name="Punto 29 2 2" xfId="52600" xr:uid="{00000000-0005-0000-0000-00007BCD0000}"/>
    <cellStyle name="Punto 29 2 2 2" xfId="52601" xr:uid="{00000000-0005-0000-0000-00007CCD0000}"/>
    <cellStyle name="Punto 29 2 3" xfId="52602" xr:uid="{00000000-0005-0000-0000-00007DCD0000}"/>
    <cellStyle name="Punto 29 2 4" xfId="52603" xr:uid="{00000000-0005-0000-0000-00007ECD0000}"/>
    <cellStyle name="Punto 29 2 5" xfId="52604" xr:uid="{00000000-0005-0000-0000-00007FCD0000}"/>
    <cellStyle name="Punto 29 2 6" xfId="52605" xr:uid="{00000000-0005-0000-0000-000080CD0000}"/>
    <cellStyle name="Punto 29 3" xfId="52606" xr:uid="{00000000-0005-0000-0000-000081CD0000}"/>
    <cellStyle name="Punto 29 3 2" xfId="52607" xr:uid="{00000000-0005-0000-0000-000082CD0000}"/>
    <cellStyle name="Punto 29 4" xfId="52608" xr:uid="{00000000-0005-0000-0000-000083CD0000}"/>
    <cellStyle name="Punto 29 4 2" xfId="52609" xr:uid="{00000000-0005-0000-0000-000084CD0000}"/>
    <cellStyle name="Punto 29 5" xfId="52610" xr:uid="{00000000-0005-0000-0000-000085CD0000}"/>
    <cellStyle name="Punto 3" xfId="52611" xr:uid="{00000000-0005-0000-0000-000086CD0000}"/>
    <cellStyle name="Punto 3 10" xfId="52612" xr:uid="{00000000-0005-0000-0000-000087CD0000}"/>
    <cellStyle name="Punto 3 10 2" xfId="52613" xr:uid="{00000000-0005-0000-0000-000088CD0000}"/>
    <cellStyle name="Punto 3 11" xfId="52614" xr:uid="{00000000-0005-0000-0000-000089CD0000}"/>
    <cellStyle name="Punto 3 11 2" xfId="52615" xr:uid="{00000000-0005-0000-0000-00008ACD0000}"/>
    <cellStyle name="Punto 3 12" xfId="52616" xr:uid="{00000000-0005-0000-0000-00008BCD0000}"/>
    <cellStyle name="Punto 3 13" xfId="52617" xr:uid="{00000000-0005-0000-0000-00008CCD0000}"/>
    <cellStyle name="Punto 3 14" xfId="52618" xr:uid="{00000000-0005-0000-0000-00008DCD0000}"/>
    <cellStyle name="Punto 3 2" xfId="52619" xr:uid="{00000000-0005-0000-0000-00008ECD0000}"/>
    <cellStyle name="Punto 3 2 2" xfId="52620" xr:uid="{00000000-0005-0000-0000-00008FCD0000}"/>
    <cellStyle name="Punto 3 2 2 2" xfId="52621" xr:uid="{00000000-0005-0000-0000-000090CD0000}"/>
    <cellStyle name="Punto 3 2 2 2 2" xfId="52622" xr:uid="{00000000-0005-0000-0000-000091CD0000}"/>
    <cellStyle name="Punto 3 2 2 3" xfId="52623" xr:uid="{00000000-0005-0000-0000-000092CD0000}"/>
    <cellStyle name="Punto 3 2 2 4" xfId="52624" xr:uid="{00000000-0005-0000-0000-000093CD0000}"/>
    <cellStyle name="Punto 3 2 2 5" xfId="52625" xr:uid="{00000000-0005-0000-0000-000094CD0000}"/>
    <cellStyle name="Punto 3 2 2 6" xfId="52626" xr:uid="{00000000-0005-0000-0000-000095CD0000}"/>
    <cellStyle name="Punto 3 2 3" xfId="52627" xr:uid="{00000000-0005-0000-0000-000096CD0000}"/>
    <cellStyle name="Punto 3 2 3 2" xfId="52628" xr:uid="{00000000-0005-0000-0000-000097CD0000}"/>
    <cellStyle name="Punto 3 2 3 3" xfId="52629" xr:uid="{00000000-0005-0000-0000-000098CD0000}"/>
    <cellStyle name="Punto 3 2 4" xfId="52630" xr:uid="{00000000-0005-0000-0000-000099CD0000}"/>
    <cellStyle name="Punto 3 2 4 2" xfId="52631" xr:uid="{00000000-0005-0000-0000-00009ACD0000}"/>
    <cellStyle name="Punto 3 2 5" xfId="52632" xr:uid="{00000000-0005-0000-0000-00009BCD0000}"/>
    <cellStyle name="Punto 3 2 6" xfId="52633" xr:uid="{00000000-0005-0000-0000-00009CCD0000}"/>
    <cellStyle name="Punto 3 3" xfId="52634" xr:uid="{00000000-0005-0000-0000-00009DCD0000}"/>
    <cellStyle name="Punto 3 3 2" xfId="52635" xr:uid="{00000000-0005-0000-0000-00009ECD0000}"/>
    <cellStyle name="Punto 3 3 2 2" xfId="52636" xr:uid="{00000000-0005-0000-0000-00009FCD0000}"/>
    <cellStyle name="Punto 3 3 2 2 2" xfId="52637" xr:uid="{00000000-0005-0000-0000-0000A0CD0000}"/>
    <cellStyle name="Punto 3 3 2 3" xfId="52638" xr:uid="{00000000-0005-0000-0000-0000A1CD0000}"/>
    <cellStyle name="Punto 3 3 2 4" xfId="52639" xr:uid="{00000000-0005-0000-0000-0000A2CD0000}"/>
    <cellStyle name="Punto 3 3 2 5" xfId="52640" xr:uid="{00000000-0005-0000-0000-0000A3CD0000}"/>
    <cellStyle name="Punto 3 3 2 6" xfId="52641" xr:uid="{00000000-0005-0000-0000-0000A4CD0000}"/>
    <cellStyle name="Punto 3 3 3" xfId="52642" xr:uid="{00000000-0005-0000-0000-0000A5CD0000}"/>
    <cellStyle name="Punto 3 3 3 2" xfId="52643" xr:uid="{00000000-0005-0000-0000-0000A6CD0000}"/>
    <cellStyle name="Punto 3 3 4" xfId="52644" xr:uid="{00000000-0005-0000-0000-0000A7CD0000}"/>
    <cellStyle name="Punto 3 3 4 2" xfId="52645" xr:uid="{00000000-0005-0000-0000-0000A8CD0000}"/>
    <cellStyle name="Punto 3 3 5" xfId="52646" xr:uid="{00000000-0005-0000-0000-0000A9CD0000}"/>
    <cellStyle name="Punto 3 3 6" xfId="52647" xr:uid="{00000000-0005-0000-0000-0000AACD0000}"/>
    <cellStyle name="Punto 3 4" xfId="52648" xr:uid="{00000000-0005-0000-0000-0000ABCD0000}"/>
    <cellStyle name="Punto 3 4 2" xfId="52649" xr:uid="{00000000-0005-0000-0000-0000ACCD0000}"/>
    <cellStyle name="Punto 3 4 2 2" xfId="52650" xr:uid="{00000000-0005-0000-0000-0000ADCD0000}"/>
    <cellStyle name="Punto 3 4 2 2 2" xfId="52651" xr:uid="{00000000-0005-0000-0000-0000AECD0000}"/>
    <cellStyle name="Punto 3 4 2 3" xfId="52652" xr:uid="{00000000-0005-0000-0000-0000AFCD0000}"/>
    <cellStyle name="Punto 3 4 2 4" xfId="52653" xr:uid="{00000000-0005-0000-0000-0000B0CD0000}"/>
    <cellStyle name="Punto 3 4 2 5" xfId="52654" xr:uid="{00000000-0005-0000-0000-0000B1CD0000}"/>
    <cellStyle name="Punto 3 4 2 6" xfId="52655" xr:uid="{00000000-0005-0000-0000-0000B2CD0000}"/>
    <cellStyle name="Punto 3 4 3" xfId="52656" xr:uid="{00000000-0005-0000-0000-0000B3CD0000}"/>
    <cellStyle name="Punto 3 4 3 2" xfId="52657" xr:uid="{00000000-0005-0000-0000-0000B4CD0000}"/>
    <cellStyle name="Punto 3 4 4" xfId="52658" xr:uid="{00000000-0005-0000-0000-0000B5CD0000}"/>
    <cellStyle name="Punto 3 4 4 2" xfId="52659" xr:uid="{00000000-0005-0000-0000-0000B6CD0000}"/>
    <cellStyle name="Punto 3 4 5" xfId="52660" xr:uid="{00000000-0005-0000-0000-0000B7CD0000}"/>
    <cellStyle name="Punto 3 5" xfId="52661" xr:uid="{00000000-0005-0000-0000-0000B8CD0000}"/>
    <cellStyle name="Punto 3 5 2" xfId="52662" xr:uid="{00000000-0005-0000-0000-0000B9CD0000}"/>
    <cellStyle name="Punto 3 5 2 2" xfId="52663" xr:uid="{00000000-0005-0000-0000-0000BACD0000}"/>
    <cellStyle name="Punto 3 5 2 2 2" xfId="52664" xr:uid="{00000000-0005-0000-0000-0000BBCD0000}"/>
    <cellStyle name="Punto 3 5 2 3" xfId="52665" xr:uid="{00000000-0005-0000-0000-0000BCCD0000}"/>
    <cellStyle name="Punto 3 5 2 4" xfId="52666" xr:uid="{00000000-0005-0000-0000-0000BDCD0000}"/>
    <cellStyle name="Punto 3 5 2 5" xfId="52667" xr:uid="{00000000-0005-0000-0000-0000BECD0000}"/>
    <cellStyle name="Punto 3 5 2 6" xfId="52668" xr:uid="{00000000-0005-0000-0000-0000BFCD0000}"/>
    <cellStyle name="Punto 3 5 3" xfId="52669" xr:uid="{00000000-0005-0000-0000-0000C0CD0000}"/>
    <cellStyle name="Punto 3 5 3 2" xfId="52670" xr:uid="{00000000-0005-0000-0000-0000C1CD0000}"/>
    <cellStyle name="Punto 3 5 4" xfId="52671" xr:uid="{00000000-0005-0000-0000-0000C2CD0000}"/>
    <cellStyle name="Punto 3 5 4 2" xfId="52672" xr:uid="{00000000-0005-0000-0000-0000C3CD0000}"/>
    <cellStyle name="Punto 3 5 5" xfId="52673" xr:uid="{00000000-0005-0000-0000-0000C4CD0000}"/>
    <cellStyle name="Punto 3 6" xfId="52674" xr:uid="{00000000-0005-0000-0000-0000C5CD0000}"/>
    <cellStyle name="Punto 3 6 2" xfId="52675" xr:uid="{00000000-0005-0000-0000-0000C6CD0000}"/>
    <cellStyle name="Punto 3 6 2 2" xfId="52676" xr:uid="{00000000-0005-0000-0000-0000C7CD0000}"/>
    <cellStyle name="Punto 3 6 2 2 2" xfId="52677" xr:uid="{00000000-0005-0000-0000-0000C8CD0000}"/>
    <cellStyle name="Punto 3 6 2 3" xfId="52678" xr:uid="{00000000-0005-0000-0000-0000C9CD0000}"/>
    <cellStyle name="Punto 3 6 2 4" xfId="52679" xr:uid="{00000000-0005-0000-0000-0000CACD0000}"/>
    <cellStyle name="Punto 3 6 2 5" xfId="52680" xr:uid="{00000000-0005-0000-0000-0000CBCD0000}"/>
    <cellStyle name="Punto 3 6 2 6" xfId="52681" xr:uid="{00000000-0005-0000-0000-0000CCCD0000}"/>
    <cellStyle name="Punto 3 6 3" xfId="52682" xr:uid="{00000000-0005-0000-0000-0000CDCD0000}"/>
    <cellStyle name="Punto 3 6 3 2" xfId="52683" xr:uid="{00000000-0005-0000-0000-0000CECD0000}"/>
    <cellStyle name="Punto 3 6 4" xfId="52684" xr:uid="{00000000-0005-0000-0000-0000CFCD0000}"/>
    <cellStyle name="Punto 3 6 4 2" xfId="52685" xr:uid="{00000000-0005-0000-0000-0000D0CD0000}"/>
    <cellStyle name="Punto 3 6 5" xfId="52686" xr:uid="{00000000-0005-0000-0000-0000D1CD0000}"/>
    <cellStyle name="Punto 3 7" xfId="52687" xr:uid="{00000000-0005-0000-0000-0000D2CD0000}"/>
    <cellStyle name="Punto 3 7 2" xfId="52688" xr:uid="{00000000-0005-0000-0000-0000D3CD0000}"/>
    <cellStyle name="Punto 3 7 2 2" xfId="52689" xr:uid="{00000000-0005-0000-0000-0000D4CD0000}"/>
    <cellStyle name="Punto 3 7 2 2 2" xfId="52690" xr:uid="{00000000-0005-0000-0000-0000D5CD0000}"/>
    <cellStyle name="Punto 3 7 2 3" xfId="52691" xr:uid="{00000000-0005-0000-0000-0000D6CD0000}"/>
    <cellStyle name="Punto 3 7 2 4" xfId="52692" xr:uid="{00000000-0005-0000-0000-0000D7CD0000}"/>
    <cellStyle name="Punto 3 7 2 5" xfId="52693" xr:uid="{00000000-0005-0000-0000-0000D8CD0000}"/>
    <cellStyle name="Punto 3 7 2 6" xfId="52694" xr:uid="{00000000-0005-0000-0000-0000D9CD0000}"/>
    <cellStyle name="Punto 3 7 3" xfId="52695" xr:uid="{00000000-0005-0000-0000-0000DACD0000}"/>
    <cellStyle name="Punto 3 7 3 2" xfId="52696" xr:uid="{00000000-0005-0000-0000-0000DBCD0000}"/>
    <cellStyle name="Punto 3 7 4" xfId="52697" xr:uid="{00000000-0005-0000-0000-0000DCCD0000}"/>
    <cellStyle name="Punto 3 7 4 2" xfId="52698" xr:uid="{00000000-0005-0000-0000-0000DDCD0000}"/>
    <cellStyle name="Punto 3 7 5" xfId="52699" xr:uid="{00000000-0005-0000-0000-0000DECD0000}"/>
    <cellStyle name="Punto 3 8" xfId="52700" xr:uid="{00000000-0005-0000-0000-0000DFCD0000}"/>
    <cellStyle name="Punto 3 8 2" xfId="52701" xr:uid="{00000000-0005-0000-0000-0000E0CD0000}"/>
    <cellStyle name="Punto 3 8 2 2" xfId="52702" xr:uid="{00000000-0005-0000-0000-0000E1CD0000}"/>
    <cellStyle name="Punto 3 8 2 2 2" xfId="52703" xr:uid="{00000000-0005-0000-0000-0000E2CD0000}"/>
    <cellStyle name="Punto 3 8 2 3" xfId="52704" xr:uid="{00000000-0005-0000-0000-0000E3CD0000}"/>
    <cellStyle name="Punto 3 8 2 4" xfId="52705" xr:uid="{00000000-0005-0000-0000-0000E4CD0000}"/>
    <cellStyle name="Punto 3 8 2 5" xfId="52706" xr:uid="{00000000-0005-0000-0000-0000E5CD0000}"/>
    <cellStyle name="Punto 3 8 2 6" xfId="52707" xr:uid="{00000000-0005-0000-0000-0000E6CD0000}"/>
    <cellStyle name="Punto 3 8 3" xfId="52708" xr:uid="{00000000-0005-0000-0000-0000E7CD0000}"/>
    <cellStyle name="Punto 3 8 3 2" xfId="52709" xr:uid="{00000000-0005-0000-0000-0000E8CD0000}"/>
    <cellStyle name="Punto 3 8 4" xfId="52710" xr:uid="{00000000-0005-0000-0000-0000E9CD0000}"/>
    <cellStyle name="Punto 3 8 4 2" xfId="52711" xr:uid="{00000000-0005-0000-0000-0000EACD0000}"/>
    <cellStyle name="Punto 3 8 5" xfId="52712" xr:uid="{00000000-0005-0000-0000-0000EBCD0000}"/>
    <cellStyle name="Punto 3 9" xfId="52713" xr:uid="{00000000-0005-0000-0000-0000ECCD0000}"/>
    <cellStyle name="Punto 3 9 2" xfId="52714" xr:uid="{00000000-0005-0000-0000-0000EDCD0000}"/>
    <cellStyle name="Punto 3 9 2 2" xfId="52715" xr:uid="{00000000-0005-0000-0000-0000EECD0000}"/>
    <cellStyle name="Punto 3 9 3" xfId="52716" xr:uid="{00000000-0005-0000-0000-0000EFCD0000}"/>
    <cellStyle name="Punto 3 9 3 2" xfId="52717" xr:uid="{00000000-0005-0000-0000-0000F0CD0000}"/>
    <cellStyle name="Punto 3 9 4" xfId="52718" xr:uid="{00000000-0005-0000-0000-0000F1CD0000}"/>
    <cellStyle name="Punto 3 9 5" xfId="52719" xr:uid="{00000000-0005-0000-0000-0000F2CD0000}"/>
    <cellStyle name="Punto 30" xfId="52720" xr:uid="{00000000-0005-0000-0000-0000F3CD0000}"/>
    <cellStyle name="Punto 30 2" xfId="52721" xr:uid="{00000000-0005-0000-0000-0000F4CD0000}"/>
    <cellStyle name="Punto 30 2 2" xfId="52722" xr:uid="{00000000-0005-0000-0000-0000F5CD0000}"/>
    <cellStyle name="Punto 30 2 2 2" xfId="52723" xr:uid="{00000000-0005-0000-0000-0000F6CD0000}"/>
    <cellStyle name="Punto 30 2 3" xfId="52724" xr:uid="{00000000-0005-0000-0000-0000F7CD0000}"/>
    <cellStyle name="Punto 30 2 4" xfId="52725" xr:uid="{00000000-0005-0000-0000-0000F8CD0000}"/>
    <cellStyle name="Punto 30 2 5" xfId="52726" xr:uid="{00000000-0005-0000-0000-0000F9CD0000}"/>
    <cellStyle name="Punto 30 2 6" xfId="52727" xr:uid="{00000000-0005-0000-0000-0000FACD0000}"/>
    <cellStyle name="Punto 30 3" xfId="52728" xr:uid="{00000000-0005-0000-0000-0000FBCD0000}"/>
    <cellStyle name="Punto 30 3 2" xfId="52729" xr:uid="{00000000-0005-0000-0000-0000FCCD0000}"/>
    <cellStyle name="Punto 30 4" xfId="52730" xr:uid="{00000000-0005-0000-0000-0000FDCD0000}"/>
    <cellStyle name="Punto 30 4 2" xfId="52731" xr:uid="{00000000-0005-0000-0000-0000FECD0000}"/>
    <cellStyle name="Punto 30 5" xfId="52732" xr:uid="{00000000-0005-0000-0000-0000FFCD0000}"/>
    <cellStyle name="Punto 31" xfId="52733" xr:uid="{00000000-0005-0000-0000-000000CE0000}"/>
    <cellStyle name="Punto 31 2" xfId="52734" xr:uid="{00000000-0005-0000-0000-000001CE0000}"/>
    <cellStyle name="Punto 31 2 2" xfId="52735" xr:uid="{00000000-0005-0000-0000-000002CE0000}"/>
    <cellStyle name="Punto 31 2 2 2" xfId="52736" xr:uid="{00000000-0005-0000-0000-000003CE0000}"/>
    <cellStyle name="Punto 31 2 3" xfId="52737" xr:uid="{00000000-0005-0000-0000-000004CE0000}"/>
    <cellStyle name="Punto 31 2 4" xfId="52738" xr:uid="{00000000-0005-0000-0000-000005CE0000}"/>
    <cellStyle name="Punto 31 2 5" xfId="52739" xr:uid="{00000000-0005-0000-0000-000006CE0000}"/>
    <cellStyle name="Punto 31 2 6" xfId="52740" xr:uid="{00000000-0005-0000-0000-000007CE0000}"/>
    <cellStyle name="Punto 31 3" xfId="52741" xr:uid="{00000000-0005-0000-0000-000008CE0000}"/>
    <cellStyle name="Punto 31 3 2" xfId="52742" xr:uid="{00000000-0005-0000-0000-000009CE0000}"/>
    <cellStyle name="Punto 31 4" xfId="52743" xr:uid="{00000000-0005-0000-0000-00000ACE0000}"/>
    <cellStyle name="Punto 31 4 2" xfId="52744" xr:uid="{00000000-0005-0000-0000-00000BCE0000}"/>
    <cellStyle name="Punto 31 5" xfId="52745" xr:uid="{00000000-0005-0000-0000-00000CCE0000}"/>
    <cellStyle name="Punto 32" xfId="52746" xr:uid="{00000000-0005-0000-0000-00000DCE0000}"/>
    <cellStyle name="Punto 32 2" xfId="52747" xr:uid="{00000000-0005-0000-0000-00000ECE0000}"/>
    <cellStyle name="Punto 32 2 2" xfId="52748" xr:uid="{00000000-0005-0000-0000-00000FCE0000}"/>
    <cellStyle name="Punto 32 2 2 2" xfId="52749" xr:uid="{00000000-0005-0000-0000-000010CE0000}"/>
    <cellStyle name="Punto 32 2 3" xfId="52750" xr:uid="{00000000-0005-0000-0000-000011CE0000}"/>
    <cellStyle name="Punto 32 2 4" xfId="52751" xr:uid="{00000000-0005-0000-0000-000012CE0000}"/>
    <cellStyle name="Punto 32 2 5" xfId="52752" xr:uid="{00000000-0005-0000-0000-000013CE0000}"/>
    <cellStyle name="Punto 32 2 6" xfId="52753" xr:uid="{00000000-0005-0000-0000-000014CE0000}"/>
    <cellStyle name="Punto 32 3" xfId="52754" xr:uid="{00000000-0005-0000-0000-000015CE0000}"/>
    <cellStyle name="Punto 32 3 2" xfId="52755" xr:uid="{00000000-0005-0000-0000-000016CE0000}"/>
    <cellStyle name="Punto 32 4" xfId="52756" xr:uid="{00000000-0005-0000-0000-000017CE0000}"/>
    <cellStyle name="Punto 32 4 2" xfId="52757" xr:uid="{00000000-0005-0000-0000-000018CE0000}"/>
    <cellStyle name="Punto 32 5" xfId="52758" xr:uid="{00000000-0005-0000-0000-000019CE0000}"/>
    <cellStyle name="Punto 33" xfId="52759" xr:uid="{00000000-0005-0000-0000-00001ACE0000}"/>
    <cellStyle name="Punto 33 2" xfId="52760" xr:uid="{00000000-0005-0000-0000-00001BCE0000}"/>
    <cellStyle name="Punto 33 2 2" xfId="52761" xr:uid="{00000000-0005-0000-0000-00001CCE0000}"/>
    <cellStyle name="Punto 33 2 2 2" xfId="52762" xr:uid="{00000000-0005-0000-0000-00001DCE0000}"/>
    <cellStyle name="Punto 33 2 3" xfId="52763" xr:uid="{00000000-0005-0000-0000-00001ECE0000}"/>
    <cellStyle name="Punto 33 2 4" xfId="52764" xr:uid="{00000000-0005-0000-0000-00001FCE0000}"/>
    <cellStyle name="Punto 33 2 5" xfId="52765" xr:uid="{00000000-0005-0000-0000-000020CE0000}"/>
    <cellStyle name="Punto 33 2 6" xfId="52766" xr:uid="{00000000-0005-0000-0000-000021CE0000}"/>
    <cellStyle name="Punto 33 3" xfId="52767" xr:uid="{00000000-0005-0000-0000-000022CE0000}"/>
    <cellStyle name="Punto 33 3 2" xfId="52768" xr:uid="{00000000-0005-0000-0000-000023CE0000}"/>
    <cellStyle name="Punto 33 4" xfId="52769" xr:uid="{00000000-0005-0000-0000-000024CE0000}"/>
    <cellStyle name="Punto 33 4 2" xfId="52770" xr:uid="{00000000-0005-0000-0000-000025CE0000}"/>
    <cellStyle name="Punto 33 5" xfId="52771" xr:uid="{00000000-0005-0000-0000-000026CE0000}"/>
    <cellStyle name="Punto 34" xfId="52772" xr:uid="{00000000-0005-0000-0000-000027CE0000}"/>
    <cellStyle name="Punto 34 2" xfId="52773" xr:uid="{00000000-0005-0000-0000-000028CE0000}"/>
    <cellStyle name="Punto 34 2 2" xfId="52774" xr:uid="{00000000-0005-0000-0000-000029CE0000}"/>
    <cellStyle name="Punto 34 2 2 2" xfId="52775" xr:uid="{00000000-0005-0000-0000-00002ACE0000}"/>
    <cellStyle name="Punto 34 2 3" xfId="52776" xr:uid="{00000000-0005-0000-0000-00002BCE0000}"/>
    <cellStyle name="Punto 34 2 4" xfId="52777" xr:uid="{00000000-0005-0000-0000-00002CCE0000}"/>
    <cellStyle name="Punto 34 2 5" xfId="52778" xr:uid="{00000000-0005-0000-0000-00002DCE0000}"/>
    <cellStyle name="Punto 34 2 6" xfId="52779" xr:uid="{00000000-0005-0000-0000-00002ECE0000}"/>
    <cellStyle name="Punto 34 3" xfId="52780" xr:uid="{00000000-0005-0000-0000-00002FCE0000}"/>
    <cellStyle name="Punto 34 3 2" xfId="52781" xr:uid="{00000000-0005-0000-0000-000030CE0000}"/>
    <cellStyle name="Punto 34 4" xfId="52782" xr:uid="{00000000-0005-0000-0000-000031CE0000}"/>
    <cellStyle name="Punto 34 4 2" xfId="52783" xr:uid="{00000000-0005-0000-0000-000032CE0000}"/>
    <cellStyle name="Punto 34 5" xfId="52784" xr:uid="{00000000-0005-0000-0000-000033CE0000}"/>
    <cellStyle name="Punto 35" xfId="52785" xr:uid="{00000000-0005-0000-0000-000034CE0000}"/>
    <cellStyle name="Punto 35 2" xfId="52786" xr:uid="{00000000-0005-0000-0000-000035CE0000}"/>
    <cellStyle name="Punto 35 2 2" xfId="52787" xr:uid="{00000000-0005-0000-0000-000036CE0000}"/>
    <cellStyle name="Punto 35 2 2 2" xfId="52788" xr:uid="{00000000-0005-0000-0000-000037CE0000}"/>
    <cellStyle name="Punto 35 2 3" xfId="52789" xr:uid="{00000000-0005-0000-0000-000038CE0000}"/>
    <cellStyle name="Punto 35 2 4" xfId="52790" xr:uid="{00000000-0005-0000-0000-000039CE0000}"/>
    <cellStyle name="Punto 35 2 5" xfId="52791" xr:uid="{00000000-0005-0000-0000-00003ACE0000}"/>
    <cellStyle name="Punto 35 2 6" xfId="52792" xr:uid="{00000000-0005-0000-0000-00003BCE0000}"/>
    <cellStyle name="Punto 35 3" xfId="52793" xr:uid="{00000000-0005-0000-0000-00003CCE0000}"/>
    <cellStyle name="Punto 35 3 2" xfId="52794" xr:uid="{00000000-0005-0000-0000-00003DCE0000}"/>
    <cellStyle name="Punto 35 4" xfId="52795" xr:uid="{00000000-0005-0000-0000-00003ECE0000}"/>
    <cellStyle name="Punto 35 4 2" xfId="52796" xr:uid="{00000000-0005-0000-0000-00003FCE0000}"/>
    <cellStyle name="Punto 35 5" xfId="52797" xr:uid="{00000000-0005-0000-0000-000040CE0000}"/>
    <cellStyle name="Punto 36" xfId="52798" xr:uid="{00000000-0005-0000-0000-000041CE0000}"/>
    <cellStyle name="Punto 36 2" xfId="52799" xr:uid="{00000000-0005-0000-0000-000042CE0000}"/>
    <cellStyle name="Punto 36 2 2" xfId="52800" xr:uid="{00000000-0005-0000-0000-000043CE0000}"/>
    <cellStyle name="Punto 36 2 2 2" xfId="52801" xr:uid="{00000000-0005-0000-0000-000044CE0000}"/>
    <cellStyle name="Punto 36 2 3" xfId="52802" xr:uid="{00000000-0005-0000-0000-000045CE0000}"/>
    <cellStyle name="Punto 36 2 4" xfId="52803" xr:uid="{00000000-0005-0000-0000-000046CE0000}"/>
    <cellStyle name="Punto 36 2 5" xfId="52804" xr:uid="{00000000-0005-0000-0000-000047CE0000}"/>
    <cellStyle name="Punto 36 2 6" xfId="52805" xr:uid="{00000000-0005-0000-0000-000048CE0000}"/>
    <cellStyle name="Punto 36 3" xfId="52806" xr:uid="{00000000-0005-0000-0000-000049CE0000}"/>
    <cellStyle name="Punto 36 3 2" xfId="52807" xr:uid="{00000000-0005-0000-0000-00004ACE0000}"/>
    <cellStyle name="Punto 36 4" xfId="52808" xr:uid="{00000000-0005-0000-0000-00004BCE0000}"/>
    <cellStyle name="Punto 36 4 2" xfId="52809" xr:uid="{00000000-0005-0000-0000-00004CCE0000}"/>
    <cellStyle name="Punto 36 5" xfId="52810" xr:uid="{00000000-0005-0000-0000-00004DCE0000}"/>
    <cellStyle name="Punto 37" xfId="52811" xr:uid="{00000000-0005-0000-0000-00004ECE0000}"/>
    <cellStyle name="Punto 37 2" xfId="52812" xr:uid="{00000000-0005-0000-0000-00004FCE0000}"/>
    <cellStyle name="Punto 37 2 2" xfId="52813" xr:uid="{00000000-0005-0000-0000-000050CE0000}"/>
    <cellStyle name="Punto 37 2 2 2" xfId="52814" xr:uid="{00000000-0005-0000-0000-000051CE0000}"/>
    <cellStyle name="Punto 37 2 3" xfId="52815" xr:uid="{00000000-0005-0000-0000-000052CE0000}"/>
    <cellStyle name="Punto 37 2 4" xfId="52816" xr:uid="{00000000-0005-0000-0000-000053CE0000}"/>
    <cellStyle name="Punto 37 2 5" xfId="52817" xr:uid="{00000000-0005-0000-0000-000054CE0000}"/>
    <cellStyle name="Punto 37 2 6" xfId="52818" xr:uid="{00000000-0005-0000-0000-000055CE0000}"/>
    <cellStyle name="Punto 37 3" xfId="52819" xr:uid="{00000000-0005-0000-0000-000056CE0000}"/>
    <cellStyle name="Punto 37 3 2" xfId="52820" xr:uid="{00000000-0005-0000-0000-000057CE0000}"/>
    <cellStyle name="Punto 37 4" xfId="52821" xr:uid="{00000000-0005-0000-0000-000058CE0000}"/>
    <cellStyle name="Punto 37 4 2" xfId="52822" xr:uid="{00000000-0005-0000-0000-000059CE0000}"/>
    <cellStyle name="Punto 37 5" xfId="52823" xr:uid="{00000000-0005-0000-0000-00005ACE0000}"/>
    <cellStyle name="Punto 38" xfId="52824" xr:uid="{00000000-0005-0000-0000-00005BCE0000}"/>
    <cellStyle name="Punto 38 2" xfId="52825" xr:uid="{00000000-0005-0000-0000-00005CCE0000}"/>
    <cellStyle name="Punto 38 2 2" xfId="52826" xr:uid="{00000000-0005-0000-0000-00005DCE0000}"/>
    <cellStyle name="Punto 38 2 2 2" xfId="52827" xr:uid="{00000000-0005-0000-0000-00005ECE0000}"/>
    <cellStyle name="Punto 38 2 3" xfId="52828" xr:uid="{00000000-0005-0000-0000-00005FCE0000}"/>
    <cellStyle name="Punto 38 2 4" xfId="52829" xr:uid="{00000000-0005-0000-0000-000060CE0000}"/>
    <cellStyle name="Punto 38 2 5" xfId="52830" xr:uid="{00000000-0005-0000-0000-000061CE0000}"/>
    <cellStyle name="Punto 38 2 6" xfId="52831" xr:uid="{00000000-0005-0000-0000-000062CE0000}"/>
    <cellStyle name="Punto 38 3" xfId="52832" xr:uid="{00000000-0005-0000-0000-000063CE0000}"/>
    <cellStyle name="Punto 38 3 2" xfId="52833" xr:uid="{00000000-0005-0000-0000-000064CE0000}"/>
    <cellStyle name="Punto 38 4" xfId="52834" xr:uid="{00000000-0005-0000-0000-000065CE0000}"/>
    <cellStyle name="Punto 38 4 2" xfId="52835" xr:uid="{00000000-0005-0000-0000-000066CE0000}"/>
    <cellStyle name="Punto 38 5" xfId="52836" xr:uid="{00000000-0005-0000-0000-000067CE0000}"/>
    <cellStyle name="Punto 39" xfId="52837" xr:uid="{00000000-0005-0000-0000-000068CE0000}"/>
    <cellStyle name="Punto 39 2" xfId="52838" xr:uid="{00000000-0005-0000-0000-000069CE0000}"/>
    <cellStyle name="Punto 39 2 2" xfId="52839" xr:uid="{00000000-0005-0000-0000-00006ACE0000}"/>
    <cellStyle name="Punto 39 2 2 2" xfId="52840" xr:uid="{00000000-0005-0000-0000-00006BCE0000}"/>
    <cellStyle name="Punto 39 2 3" xfId="52841" xr:uid="{00000000-0005-0000-0000-00006CCE0000}"/>
    <cellStyle name="Punto 39 2 4" xfId="52842" xr:uid="{00000000-0005-0000-0000-00006DCE0000}"/>
    <cellStyle name="Punto 39 2 5" xfId="52843" xr:uid="{00000000-0005-0000-0000-00006ECE0000}"/>
    <cellStyle name="Punto 39 2 6" xfId="52844" xr:uid="{00000000-0005-0000-0000-00006FCE0000}"/>
    <cellStyle name="Punto 39 3" xfId="52845" xr:uid="{00000000-0005-0000-0000-000070CE0000}"/>
    <cellStyle name="Punto 39 3 2" xfId="52846" xr:uid="{00000000-0005-0000-0000-000071CE0000}"/>
    <cellStyle name="Punto 39 4" xfId="52847" xr:uid="{00000000-0005-0000-0000-000072CE0000}"/>
    <cellStyle name="Punto 39 4 2" xfId="52848" xr:uid="{00000000-0005-0000-0000-000073CE0000}"/>
    <cellStyle name="Punto 39 5" xfId="52849" xr:uid="{00000000-0005-0000-0000-000074CE0000}"/>
    <cellStyle name="Punto 4" xfId="52850" xr:uid="{00000000-0005-0000-0000-000075CE0000}"/>
    <cellStyle name="Punto 4 10" xfId="52851" xr:uid="{00000000-0005-0000-0000-000076CE0000}"/>
    <cellStyle name="Punto 4 10 2" xfId="52852" xr:uid="{00000000-0005-0000-0000-000077CE0000}"/>
    <cellStyle name="Punto 4 10 2 2" xfId="52853" xr:uid="{00000000-0005-0000-0000-000078CE0000}"/>
    <cellStyle name="Punto 4 10 2 2 2" xfId="52854" xr:uid="{00000000-0005-0000-0000-000079CE0000}"/>
    <cellStyle name="Punto 4 10 2 3" xfId="52855" xr:uid="{00000000-0005-0000-0000-00007ACE0000}"/>
    <cellStyle name="Punto 4 10 2 4" xfId="52856" xr:uid="{00000000-0005-0000-0000-00007BCE0000}"/>
    <cellStyle name="Punto 4 10 2 5" xfId="52857" xr:uid="{00000000-0005-0000-0000-00007CCE0000}"/>
    <cellStyle name="Punto 4 10 2 6" xfId="52858" xr:uid="{00000000-0005-0000-0000-00007DCE0000}"/>
    <cellStyle name="Punto 4 10 3" xfId="52859" xr:uid="{00000000-0005-0000-0000-00007ECE0000}"/>
    <cellStyle name="Punto 4 10 3 2" xfId="52860" xr:uid="{00000000-0005-0000-0000-00007FCE0000}"/>
    <cellStyle name="Punto 4 10 4" xfId="52861" xr:uid="{00000000-0005-0000-0000-000080CE0000}"/>
    <cellStyle name="Punto 4 10 4 2" xfId="52862" xr:uid="{00000000-0005-0000-0000-000081CE0000}"/>
    <cellStyle name="Punto 4 10 4 3" xfId="52863" xr:uid="{00000000-0005-0000-0000-000082CE0000}"/>
    <cellStyle name="Punto 4 10 4 4" xfId="52864" xr:uid="{00000000-0005-0000-0000-000083CE0000}"/>
    <cellStyle name="Punto 4 10 5" xfId="52865" xr:uid="{00000000-0005-0000-0000-000084CE0000}"/>
    <cellStyle name="Punto 4 10 5 2" xfId="52866" xr:uid="{00000000-0005-0000-0000-000085CE0000}"/>
    <cellStyle name="Punto 4 11" xfId="52867" xr:uid="{00000000-0005-0000-0000-000086CE0000}"/>
    <cellStyle name="Punto 4 11 2" xfId="52868" xr:uid="{00000000-0005-0000-0000-000087CE0000}"/>
    <cellStyle name="Punto 4 11 2 2" xfId="52869" xr:uid="{00000000-0005-0000-0000-000088CE0000}"/>
    <cellStyle name="Punto 4 11 2 2 2" xfId="52870" xr:uid="{00000000-0005-0000-0000-000089CE0000}"/>
    <cellStyle name="Punto 4 11 2 3" xfId="52871" xr:uid="{00000000-0005-0000-0000-00008ACE0000}"/>
    <cellStyle name="Punto 4 11 2 4" xfId="52872" xr:uid="{00000000-0005-0000-0000-00008BCE0000}"/>
    <cellStyle name="Punto 4 11 2 5" xfId="52873" xr:uid="{00000000-0005-0000-0000-00008CCE0000}"/>
    <cellStyle name="Punto 4 11 2 6" xfId="52874" xr:uid="{00000000-0005-0000-0000-00008DCE0000}"/>
    <cellStyle name="Punto 4 11 3" xfId="52875" xr:uid="{00000000-0005-0000-0000-00008ECE0000}"/>
    <cellStyle name="Punto 4 11 3 2" xfId="52876" xr:uid="{00000000-0005-0000-0000-00008FCE0000}"/>
    <cellStyle name="Punto 4 11 4" xfId="52877" xr:uid="{00000000-0005-0000-0000-000090CE0000}"/>
    <cellStyle name="Punto 4 11 4 2" xfId="52878" xr:uid="{00000000-0005-0000-0000-000091CE0000}"/>
    <cellStyle name="Punto 4 11 5" xfId="52879" xr:uid="{00000000-0005-0000-0000-000092CE0000}"/>
    <cellStyle name="Punto 4 12" xfId="52880" xr:uid="{00000000-0005-0000-0000-000093CE0000}"/>
    <cellStyle name="Punto 4 12 2" xfId="52881" xr:uid="{00000000-0005-0000-0000-000094CE0000}"/>
    <cellStyle name="Punto 4 12 2 2" xfId="52882" xr:uid="{00000000-0005-0000-0000-000095CE0000}"/>
    <cellStyle name="Punto 4 12 2 2 2" xfId="52883" xr:uid="{00000000-0005-0000-0000-000096CE0000}"/>
    <cellStyle name="Punto 4 12 2 3" xfId="52884" xr:uid="{00000000-0005-0000-0000-000097CE0000}"/>
    <cellStyle name="Punto 4 12 2 4" xfId="52885" xr:uid="{00000000-0005-0000-0000-000098CE0000}"/>
    <cellStyle name="Punto 4 12 2 5" xfId="52886" xr:uid="{00000000-0005-0000-0000-000099CE0000}"/>
    <cellStyle name="Punto 4 12 2 6" xfId="52887" xr:uid="{00000000-0005-0000-0000-00009ACE0000}"/>
    <cellStyle name="Punto 4 12 3" xfId="52888" xr:uid="{00000000-0005-0000-0000-00009BCE0000}"/>
    <cellStyle name="Punto 4 12 3 2" xfId="52889" xr:uid="{00000000-0005-0000-0000-00009CCE0000}"/>
    <cellStyle name="Punto 4 12 4" xfId="52890" xr:uid="{00000000-0005-0000-0000-00009DCE0000}"/>
    <cellStyle name="Punto 4 12 4 2" xfId="52891" xr:uid="{00000000-0005-0000-0000-00009ECE0000}"/>
    <cellStyle name="Punto 4 12 5" xfId="52892" xr:uid="{00000000-0005-0000-0000-00009FCE0000}"/>
    <cellStyle name="Punto 4 13" xfId="52893" xr:uid="{00000000-0005-0000-0000-0000A0CE0000}"/>
    <cellStyle name="Punto 4 13 2" xfId="52894" xr:uid="{00000000-0005-0000-0000-0000A1CE0000}"/>
    <cellStyle name="Punto 4 13 2 2" xfId="52895" xr:uid="{00000000-0005-0000-0000-0000A2CE0000}"/>
    <cellStyle name="Punto 4 13 2 2 2" xfId="52896" xr:uid="{00000000-0005-0000-0000-0000A3CE0000}"/>
    <cellStyle name="Punto 4 13 2 3" xfId="52897" xr:uid="{00000000-0005-0000-0000-0000A4CE0000}"/>
    <cellStyle name="Punto 4 13 2 4" xfId="52898" xr:uid="{00000000-0005-0000-0000-0000A5CE0000}"/>
    <cellStyle name="Punto 4 13 2 5" xfId="52899" xr:uid="{00000000-0005-0000-0000-0000A6CE0000}"/>
    <cellStyle name="Punto 4 13 2 6" xfId="52900" xr:uid="{00000000-0005-0000-0000-0000A7CE0000}"/>
    <cellStyle name="Punto 4 13 3" xfId="52901" xr:uid="{00000000-0005-0000-0000-0000A8CE0000}"/>
    <cellStyle name="Punto 4 13 3 2" xfId="52902" xr:uid="{00000000-0005-0000-0000-0000A9CE0000}"/>
    <cellStyle name="Punto 4 13 4" xfId="52903" xr:uid="{00000000-0005-0000-0000-0000AACE0000}"/>
    <cellStyle name="Punto 4 13 4 2" xfId="52904" xr:uid="{00000000-0005-0000-0000-0000ABCE0000}"/>
    <cellStyle name="Punto 4 13 5" xfId="52905" xr:uid="{00000000-0005-0000-0000-0000ACCE0000}"/>
    <cellStyle name="Punto 4 14" xfId="52906" xr:uid="{00000000-0005-0000-0000-0000ADCE0000}"/>
    <cellStyle name="Punto 4 14 2" xfId="52907" xr:uid="{00000000-0005-0000-0000-0000AECE0000}"/>
    <cellStyle name="Punto 4 14 2 2" xfId="52908" xr:uid="{00000000-0005-0000-0000-0000AFCE0000}"/>
    <cellStyle name="Punto 4 14 2 2 2" xfId="52909" xr:uid="{00000000-0005-0000-0000-0000B0CE0000}"/>
    <cellStyle name="Punto 4 14 2 3" xfId="52910" xr:uid="{00000000-0005-0000-0000-0000B1CE0000}"/>
    <cellStyle name="Punto 4 14 2 4" xfId="52911" xr:uid="{00000000-0005-0000-0000-0000B2CE0000}"/>
    <cellStyle name="Punto 4 14 2 5" xfId="52912" xr:uid="{00000000-0005-0000-0000-0000B3CE0000}"/>
    <cellStyle name="Punto 4 14 2 6" xfId="52913" xr:uid="{00000000-0005-0000-0000-0000B4CE0000}"/>
    <cellStyle name="Punto 4 14 3" xfId="52914" xr:uid="{00000000-0005-0000-0000-0000B5CE0000}"/>
    <cellStyle name="Punto 4 14 3 2" xfId="52915" xr:uid="{00000000-0005-0000-0000-0000B6CE0000}"/>
    <cellStyle name="Punto 4 14 4" xfId="52916" xr:uid="{00000000-0005-0000-0000-0000B7CE0000}"/>
    <cellStyle name="Punto 4 14 4 2" xfId="52917" xr:uid="{00000000-0005-0000-0000-0000B8CE0000}"/>
    <cellStyle name="Punto 4 14 5" xfId="52918" xr:uid="{00000000-0005-0000-0000-0000B9CE0000}"/>
    <cellStyle name="Punto 4 15" xfId="52919" xr:uid="{00000000-0005-0000-0000-0000BACE0000}"/>
    <cellStyle name="Punto 4 15 2" xfId="52920" xr:uid="{00000000-0005-0000-0000-0000BBCE0000}"/>
    <cellStyle name="Punto 4 15 2 2" xfId="52921" xr:uid="{00000000-0005-0000-0000-0000BCCE0000}"/>
    <cellStyle name="Punto 4 15 2 2 2" xfId="52922" xr:uid="{00000000-0005-0000-0000-0000BDCE0000}"/>
    <cellStyle name="Punto 4 15 2 3" xfId="52923" xr:uid="{00000000-0005-0000-0000-0000BECE0000}"/>
    <cellStyle name="Punto 4 15 2 4" xfId="52924" xr:uid="{00000000-0005-0000-0000-0000BFCE0000}"/>
    <cellStyle name="Punto 4 15 2 5" xfId="52925" xr:uid="{00000000-0005-0000-0000-0000C0CE0000}"/>
    <cellStyle name="Punto 4 15 2 6" xfId="52926" xr:uid="{00000000-0005-0000-0000-0000C1CE0000}"/>
    <cellStyle name="Punto 4 15 3" xfId="52927" xr:uid="{00000000-0005-0000-0000-0000C2CE0000}"/>
    <cellStyle name="Punto 4 15 3 2" xfId="52928" xr:uid="{00000000-0005-0000-0000-0000C3CE0000}"/>
    <cellStyle name="Punto 4 15 4" xfId="52929" xr:uid="{00000000-0005-0000-0000-0000C4CE0000}"/>
    <cellStyle name="Punto 4 15 4 2" xfId="52930" xr:uid="{00000000-0005-0000-0000-0000C5CE0000}"/>
    <cellStyle name="Punto 4 15 5" xfId="52931" xr:uid="{00000000-0005-0000-0000-0000C6CE0000}"/>
    <cellStyle name="Punto 4 16" xfId="52932" xr:uid="{00000000-0005-0000-0000-0000C7CE0000}"/>
    <cellStyle name="Punto 4 16 2" xfId="52933" xr:uid="{00000000-0005-0000-0000-0000C8CE0000}"/>
    <cellStyle name="Punto 4 16 2 2" xfId="52934" xr:uid="{00000000-0005-0000-0000-0000C9CE0000}"/>
    <cellStyle name="Punto 4 16 2 2 2" xfId="52935" xr:uid="{00000000-0005-0000-0000-0000CACE0000}"/>
    <cellStyle name="Punto 4 16 2 3" xfId="52936" xr:uid="{00000000-0005-0000-0000-0000CBCE0000}"/>
    <cellStyle name="Punto 4 16 2 4" xfId="52937" xr:uid="{00000000-0005-0000-0000-0000CCCE0000}"/>
    <cellStyle name="Punto 4 16 2 5" xfId="52938" xr:uid="{00000000-0005-0000-0000-0000CDCE0000}"/>
    <cellStyle name="Punto 4 16 2 6" xfId="52939" xr:uid="{00000000-0005-0000-0000-0000CECE0000}"/>
    <cellStyle name="Punto 4 16 3" xfId="52940" xr:uid="{00000000-0005-0000-0000-0000CFCE0000}"/>
    <cellStyle name="Punto 4 16 3 2" xfId="52941" xr:uid="{00000000-0005-0000-0000-0000D0CE0000}"/>
    <cellStyle name="Punto 4 16 4" xfId="52942" xr:uid="{00000000-0005-0000-0000-0000D1CE0000}"/>
    <cellStyle name="Punto 4 16 4 2" xfId="52943" xr:uid="{00000000-0005-0000-0000-0000D2CE0000}"/>
    <cellStyle name="Punto 4 16 5" xfId="52944" xr:uid="{00000000-0005-0000-0000-0000D3CE0000}"/>
    <cellStyle name="Punto 4 17" xfId="52945" xr:uid="{00000000-0005-0000-0000-0000D4CE0000}"/>
    <cellStyle name="Punto 4 17 2" xfId="52946" xr:uid="{00000000-0005-0000-0000-0000D5CE0000}"/>
    <cellStyle name="Punto 4 17 2 2" xfId="52947" xr:uid="{00000000-0005-0000-0000-0000D6CE0000}"/>
    <cellStyle name="Punto 4 17 2 2 2" xfId="52948" xr:uid="{00000000-0005-0000-0000-0000D7CE0000}"/>
    <cellStyle name="Punto 4 17 2 3" xfId="52949" xr:uid="{00000000-0005-0000-0000-0000D8CE0000}"/>
    <cellStyle name="Punto 4 17 2 4" xfId="52950" xr:uid="{00000000-0005-0000-0000-0000D9CE0000}"/>
    <cellStyle name="Punto 4 17 2 5" xfId="52951" xr:uid="{00000000-0005-0000-0000-0000DACE0000}"/>
    <cellStyle name="Punto 4 17 2 6" xfId="52952" xr:uid="{00000000-0005-0000-0000-0000DBCE0000}"/>
    <cellStyle name="Punto 4 17 3" xfId="52953" xr:uid="{00000000-0005-0000-0000-0000DCCE0000}"/>
    <cellStyle name="Punto 4 17 3 2" xfId="52954" xr:uid="{00000000-0005-0000-0000-0000DDCE0000}"/>
    <cellStyle name="Punto 4 17 4" xfId="52955" xr:uid="{00000000-0005-0000-0000-0000DECE0000}"/>
    <cellStyle name="Punto 4 17 4 2" xfId="52956" xr:uid="{00000000-0005-0000-0000-0000DFCE0000}"/>
    <cellStyle name="Punto 4 17 5" xfId="52957" xr:uid="{00000000-0005-0000-0000-0000E0CE0000}"/>
    <cellStyle name="Punto 4 18" xfId="52958" xr:uid="{00000000-0005-0000-0000-0000E1CE0000}"/>
    <cellStyle name="Punto 4 18 2" xfId="52959" xr:uid="{00000000-0005-0000-0000-0000E2CE0000}"/>
    <cellStyle name="Punto 4 18 2 2" xfId="52960" xr:uid="{00000000-0005-0000-0000-0000E3CE0000}"/>
    <cellStyle name="Punto 4 18 2 2 2" xfId="52961" xr:uid="{00000000-0005-0000-0000-0000E4CE0000}"/>
    <cellStyle name="Punto 4 18 2 3" xfId="52962" xr:uid="{00000000-0005-0000-0000-0000E5CE0000}"/>
    <cellStyle name="Punto 4 18 2 4" xfId="52963" xr:uid="{00000000-0005-0000-0000-0000E6CE0000}"/>
    <cellStyle name="Punto 4 18 2 5" xfId="52964" xr:uid="{00000000-0005-0000-0000-0000E7CE0000}"/>
    <cellStyle name="Punto 4 18 2 6" xfId="52965" xr:uid="{00000000-0005-0000-0000-0000E8CE0000}"/>
    <cellStyle name="Punto 4 18 3" xfId="52966" xr:uid="{00000000-0005-0000-0000-0000E9CE0000}"/>
    <cellStyle name="Punto 4 18 3 2" xfId="52967" xr:uid="{00000000-0005-0000-0000-0000EACE0000}"/>
    <cellStyle name="Punto 4 18 4" xfId="52968" xr:uid="{00000000-0005-0000-0000-0000EBCE0000}"/>
    <cellStyle name="Punto 4 18 4 2" xfId="52969" xr:uid="{00000000-0005-0000-0000-0000ECCE0000}"/>
    <cellStyle name="Punto 4 18 5" xfId="52970" xr:uid="{00000000-0005-0000-0000-0000EDCE0000}"/>
    <cellStyle name="Punto 4 19" xfId="52971" xr:uid="{00000000-0005-0000-0000-0000EECE0000}"/>
    <cellStyle name="Punto 4 19 2" xfId="52972" xr:uid="{00000000-0005-0000-0000-0000EFCE0000}"/>
    <cellStyle name="Punto 4 19 2 2" xfId="52973" xr:uid="{00000000-0005-0000-0000-0000F0CE0000}"/>
    <cellStyle name="Punto 4 19 2 2 2" xfId="52974" xr:uid="{00000000-0005-0000-0000-0000F1CE0000}"/>
    <cellStyle name="Punto 4 19 2 3" xfId="52975" xr:uid="{00000000-0005-0000-0000-0000F2CE0000}"/>
    <cellStyle name="Punto 4 19 2 4" xfId="52976" xr:uid="{00000000-0005-0000-0000-0000F3CE0000}"/>
    <cellStyle name="Punto 4 19 2 5" xfId="52977" xr:uid="{00000000-0005-0000-0000-0000F4CE0000}"/>
    <cellStyle name="Punto 4 19 2 6" xfId="52978" xr:uid="{00000000-0005-0000-0000-0000F5CE0000}"/>
    <cellStyle name="Punto 4 19 3" xfId="52979" xr:uid="{00000000-0005-0000-0000-0000F6CE0000}"/>
    <cellStyle name="Punto 4 19 3 2" xfId="52980" xr:uid="{00000000-0005-0000-0000-0000F7CE0000}"/>
    <cellStyle name="Punto 4 19 4" xfId="52981" xr:uid="{00000000-0005-0000-0000-0000F8CE0000}"/>
    <cellStyle name="Punto 4 19 4 2" xfId="52982" xr:uid="{00000000-0005-0000-0000-0000F9CE0000}"/>
    <cellStyle name="Punto 4 19 5" xfId="52983" xr:uid="{00000000-0005-0000-0000-0000FACE0000}"/>
    <cellStyle name="Punto 4 2" xfId="52984" xr:uid="{00000000-0005-0000-0000-0000FBCE0000}"/>
    <cellStyle name="Punto 4 2 10" xfId="52985" xr:uid="{00000000-0005-0000-0000-0000FCCE0000}"/>
    <cellStyle name="Punto 4 2 10 2" xfId="52986" xr:uid="{00000000-0005-0000-0000-0000FDCE0000}"/>
    <cellStyle name="Punto 4 2 10 2 2" xfId="52987" xr:uid="{00000000-0005-0000-0000-0000FECE0000}"/>
    <cellStyle name="Punto 4 2 10 2 2 2" xfId="52988" xr:uid="{00000000-0005-0000-0000-0000FFCE0000}"/>
    <cellStyle name="Punto 4 2 10 2 3" xfId="52989" xr:uid="{00000000-0005-0000-0000-000000CF0000}"/>
    <cellStyle name="Punto 4 2 10 2 4" xfId="52990" xr:uid="{00000000-0005-0000-0000-000001CF0000}"/>
    <cellStyle name="Punto 4 2 10 2 5" xfId="52991" xr:uid="{00000000-0005-0000-0000-000002CF0000}"/>
    <cellStyle name="Punto 4 2 10 2 6" xfId="52992" xr:uid="{00000000-0005-0000-0000-000003CF0000}"/>
    <cellStyle name="Punto 4 2 10 3" xfId="52993" xr:uid="{00000000-0005-0000-0000-000004CF0000}"/>
    <cellStyle name="Punto 4 2 10 3 2" xfId="52994" xr:uid="{00000000-0005-0000-0000-000005CF0000}"/>
    <cellStyle name="Punto 4 2 10 4" xfId="52995" xr:uid="{00000000-0005-0000-0000-000006CF0000}"/>
    <cellStyle name="Punto 4 2 10 4 2" xfId="52996" xr:uid="{00000000-0005-0000-0000-000007CF0000}"/>
    <cellStyle name="Punto 4 2 10 5" xfId="52997" xr:uid="{00000000-0005-0000-0000-000008CF0000}"/>
    <cellStyle name="Punto 4 2 11" xfId="52998" xr:uid="{00000000-0005-0000-0000-000009CF0000}"/>
    <cellStyle name="Punto 4 2 11 2" xfId="52999" xr:uid="{00000000-0005-0000-0000-00000ACF0000}"/>
    <cellStyle name="Punto 4 2 11 2 2" xfId="53000" xr:uid="{00000000-0005-0000-0000-00000BCF0000}"/>
    <cellStyle name="Punto 4 2 11 2 2 2" xfId="53001" xr:uid="{00000000-0005-0000-0000-00000CCF0000}"/>
    <cellStyle name="Punto 4 2 11 2 3" xfId="53002" xr:uid="{00000000-0005-0000-0000-00000DCF0000}"/>
    <cellStyle name="Punto 4 2 11 2 4" xfId="53003" xr:uid="{00000000-0005-0000-0000-00000ECF0000}"/>
    <cellStyle name="Punto 4 2 11 2 5" xfId="53004" xr:uid="{00000000-0005-0000-0000-00000FCF0000}"/>
    <cellStyle name="Punto 4 2 11 2 6" xfId="53005" xr:uid="{00000000-0005-0000-0000-000010CF0000}"/>
    <cellStyle name="Punto 4 2 11 3" xfId="53006" xr:uid="{00000000-0005-0000-0000-000011CF0000}"/>
    <cellStyle name="Punto 4 2 11 3 2" xfId="53007" xr:uid="{00000000-0005-0000-0000-000012CF0000}"/>
    <cellStyle name="Punto 4 2 11 4" xfId="53008" xr:uid="{00000000-0005-0000-0000-000013CF0000}"/>
    <cellStyle name="Punto 4 2 11 4 2" xfId="53009" xr:uid="{00000000-0005-0000-0000-000014CF0000}"/>
    <cellStyle name="Punto 4 2 11 5" xfId="53010" xr:uid="{00000000-0005-0000-0000-000015CF0000}"/>
    <cellStyle name="Punto 4 2 12" xfId="53011" xr:uid="{00000000-0005-0000-0000-000016CF0000}"/>
    <cellStyle name="Punto 4 2 12 2" xfId="53012" xr:uid="{00000000-0005-0000-0000-000017CF0000}"/>
    <cellStyle name="Punto 4 2 12 3" xfId="53013" xr:uid="{00000000-0005-0000-0000-000018CF0000}"/>
    <cellStyle name="Punto 4 2 13" xfId="53014" xr:uid="{00000000-0005-0000-0000-000019CF0000}"/>
    <cellStyle name="Punto 4 2 14" xfId="53015" xr:uid="{00000000-0005-0000-0000-00001ACF0000}"/>
    <cellStyle name="Punto 4 2 2" xfId="53016" xr:uid="{00000000-0005-0000-0000-00001BCF0000}"/>
    <cellStyle name="Punto 4 2 2 2" xfId="53017" xr:uid="{00000000-0005-0000-0000-00001CCF0000}"/>
    <cellStyle name="Punto 4 2 2 2 2" xfId="53018" xr:uid="{00000000-0005-0000-0000-00001DCF0000}"/>
    <cellStyle name="Punto 4 2 2 2 2 2" xfId="53019" xr:uid="{00000000-0005-0000-0000-00001ECF0000}"/>
    <cellStyle name="Punto 4 2 2 2 3" xfId="53020" xr:uid="{00000000-0005-0000-0000-00001FCF0000}"/>
    <cellStyle name="Punto 4 2 2 2 4" xfId="53021" xr:uid="{00000000-0005-0000-0000-000020CF0000}"/>
    <cellStyle name="Punto 4 2 2 3" xfId="53022" xr:uid="{00000000-0005-0000-0000-000021CF0000}"/>
    <cellStyle name="Punto 4 2 2 3 2" xfId="53023" xr:uid="{00000000-0005-0000-0000-000022CF0000}"/>
    <cellStyle name="Punto 4 2 2 3 3" xfId="53024" xr:uid="{00000000-0005-0000-0000-000023CF0000}"/>
    <cellStyle name="Punto 4 2 2 4" xfId="53025" xr:uid="{00000000-0005-0000-0000-000024CF0000}"/>
    <cellStyle name="Punto 4 2 3" xfId="53026" xr:uid="{00000000-0005-0000-0000-000025CF0000}"/>
    <cellStyle name="Punto 4 2 3 2" xfId="53027" xr:uid="{00000000-0005-0000-0000-000026CF0000}"/>
    <cellStyle name="Punto 4 2 3 2 2" xfId="53028" xr:uid="{00000000-0005-0000-0000-000027CF0000}"/>
    <cellStyle name="Punto 4 2 3 2 2 2" xfId="53029" xr:uid="{00000000-0005-0000-0000-000028CF0000}"/>
    <cellStyle name="Punto 4 2 3 2 3" xfId="53030" xr:uid="{00000000-0005-0000-0000-000029CF0000}"/>
    <cellStyle name="Punto 4 2 3 2 4" xfId="53031" xr:uid="{00000000-0005-0000-0000-00002ACF0000}"/>
    <cellStyle name="Punto 4 2 3 2 5" xfId="53032" xr:uid="{00000000-0005-0000-0000-00002BCF0000}"/>
    <cellStyle name="Punto 4 2 3 2 6" xfId="53033" xr:uid="{00000000-0005-0000-0000-00002CCF0000}"/>
    <cellStyle name="Punto 4 2 3 3" xfId="53034" xr:uid="{00000000-0005-0000-0000-00002DCF0000}"/>
    <cellStyle name="Punto 4 2 3 3 2" xfId="53035" xr:uid="{00000000-0005-0000-0000-00002ECF0000}"/>
    <cellStyle name="Punto 4 2 3 4" xfId="53036" xr:uid="{00000000-0005-0000-0000-00002FCF0000}"/>
    <cellStyle name="Punto 4 2 3 4 2" xfId="53037" xr:uid="{00000000-0005-0000-0000-000030CF0000}"/>
    <cellStyle name="Punto 4 2 3 5" xfId="53038" xr:uid="{00000000-0005-0000-0000-000031CF0000}"/>
    <cellStyle name="Punto 4 2 3 6" xfId="53039" xr:uid="{00000000-0005-0000-0000-000032CF0000}"/>
    <cellStyle name="Punto 4 2 4" xfId="53040" xr:uid="{00000000-0005-0000-0000-000033CF0000}"/>
    <cellStyle name="Punto 4 2 4 2" xfId="53041" xr:uid="{00000000-0005-0000-0000-000034CF0000}"/>
    <cellStyle name="Punto 4 2 4 2 2" xfId="53042" xr:uid="{00000000-0005-0000-0000-000035CF0000}"/>
    <cellStyle name="Punto 4 2 4 2 2 2" xfId="53043" xr:uid="{00000000-0005-0000-0000-000036CF0000}"/>
    <cellStyle name="Punto 4 2 4 2 3" xfId="53044" xr:uid="{00000000-0005-0000-0000-000037CF0000}"/>
    <cellStyle name="Punto 4 2 4 2 4" xfId="53045" xr:uid="{00000000-0005-0000-0000-000038CF0000}"/>
    <cellStyle name="Punto 4 2 4 2 5" xfId="53046" xr:uid="{00000000-0005-0000-0000-000039CF0000}"/>
    <cellStyle name="Punto 4 2 4 2 6" xfId="53047" xr:uid="{00000000-0005-0000-0000-00003ACF0000}"/>
    <cellStyle name="Punto 4 2 4 3" xfId="53048" xr:uid="{00000000-0005-0000-0000-00003BCF0000}"/>
    <cellStyle name="Punto 4 2 4 3 2" xfId="53049" xr:uid="{00000000-0005-0000-0000-00003CCF0000}"/>
    <cellStyle name="Punto 4 2 4 4" xfId="53050" xr:uid="{00000000-0005-0000-0000-00003DCF0000}"/>
    <cellStyle name="Punto 4 2 4 4 2" xfId="53051" xr:uid="{00000000-0005-0000-0000-00003ECF0000}"/>
    <cellStyle name="Punto 4 2 4 5" xfId="53052" xr:uid="{00000000-0005-0000-0000-00003FCF0000}"/>
    <cellStyle name="Punto 4 2 4 6" xfId="53053" xr:uid="{00000000-0005-0000-0000-000040CF0000}"/>
    <cellStyle name="Punto 4 2 5" xfId="53054" xr:uid="{00000000-0005-0000-0000-000041CF0000}"/>
    <cellStyle name="Punto 4 2 5 2" xfId="53055" xr:uid="{00000000-0005-0000-0000-000042CF0000}"/>
    <cellStyle name="Punto 4 2 5 2 2" xfId="53056" xr:uid="{00000000-0005-0000-0000-000043CF0000}"/>
    <cellStyle name="Punto 4 2 5 2 2 2" xfId="53057" xr:uid="{00000000-0005-0000-0000-000044CF0000}"/>
    <cellStyle name="Punto 4 2 5 2 3" xfId="53058" xr:uid="{00000000-0005-0000-0000-000045CF0000}"/>
    <cellStyle name="Punto 4 2 5 2 4" xfId="53059" xr:uid="{00000000-0005-0000-0000-000046CF0000}"/>
    <cellStyle name="Punto 4 2 5 2 5" xfId="53060" xr:uid="{00000000-0005-0000-0000-000047CF0000}"/>
    <cellStyle name="Punto 4 2 5 2 6" xfId="53061" xr:uid="{00000000-0005-0000-0000-000048CF0000}"/>
    <cellStyle name="Punto 4 2 5 3" xfId="53062" xr:uid="{00000000-0005-0000-0000-000049CF0000}"/>
    <cellStyle name="Punto 4 2 5 3 2" xfId="53063" xr:uid="{00000000-0005-0000-0000-00004ACF0000}"/>
    <cellStyle name="Punto 4 2 5 4" xfId="53064" xr:uid="{00000000-0005-0000-0000-00004BCF0000}"/>
    <cellStyle name="Punto 4 2 5 4 2" xfId="53065" xr:uid="{00000000-0005-0000-0000-00004CCF0000}"/>
    <cellStyle name="Punto 4 2 5 5" xfId="53066" xr:uid="{00000000-0005-0000-0000-00004DCF0000}"/>
    <cellStyle name="Punto 4 2 6" xfId="53067" xr:uid="{00000000-0005-0000-0000-00004ECF0000}"/>
    <cellStyle name="Punto 4 2 6 2" xfId="53068" xr:uid="{00000000-0005-0000-0000-00004FCF0000}"/>
    <cellStyle name="Punto 4 2 6 2 2" xfId="53069" xr:uid="{00000000-0005-0000-0000-000050CF0000}"/>
    <cellStyle name="Punto 4 2 6 2 2 2" xfId="53070" xr:uid="{00000000-0005-0000-0000-000051CF0000}"/>
    <cellStyle name="Punto 4 2 6 2 3" xfId="53071" xr:uid="{00000000-0005-0000-0000-000052CF0000}"/>
    <cellStyle name="Punto 4 2 6 2 4" xfId="53072" xr:uid="{00000000-0005-0000-0000-000053CF0000}"/>
    <cellStyle name="Punto 4 2 6 2 5" xfId="53073" xr:uid="{00000000-0005-0000-0000-000054CF0000}"/>
    <cellStyle name="Punto 4 2 6 2 6" xfId="53074" xr:uid="{00000000-0005-0000-0000-000055CF0000}"/>
    <cellStyle name="Punto 4 2 6 3" xfId="53075" xr:uid="{00000000-0005-0000-0000-000056CF0000}"/>
    <cellStyle name="Punto 4 2 6 3 2" xfId="53076" xr:uid="{00000000-0005-0000-0000-000057CF0000}"/>
    <cellStyle name="Punto 4 2 6 4" xfId="53077" xr:uid="{00000000-0005-0000-0000-000058CF0000}"/>
    <cellStyle name="Punto 4 2 6 4 2" xfId="53078" xr:uid="{00000000-0005-0000-0000-000059CF0000}"/>
    <cellStyle name="Punto 4 2 6 5" xfId="53079" xr:uid="{00000000-0005-0000-0000-00005ACF0000}"/>
    <cellStyle name="Punto 4 2 7" xfId="53080" xr:uid="{00000000-0005-0000-0000-00005BCF0000}"/>
    <cellStyle name="Punto 4 2 7 2" xfId="53081" xr:uid="{00000000-0005-0000-0000-00005CCF0000}"/>
    <cellStyle name="Punto 4 2 7 2 2" xfId="53082" xr:uid="{00000000-0005-0000-0000-00005DCF0000}"/>
    <cellStyle name="Punto 4 2 7 2 2 2" xfId="53083" xr:uid="{00000000-0005-0000-0000-00005ECF0000}"/>
    <cellStyle name="Punto 4 2 7 2 3" xfId="53084" xr:uid="{00000000-0005-0000-0000-00005FCF0000}"/>
    <cellStyle name="Punto 4 2 7 2 4" xfId="53085" xr:uid="{00000000-0005-0000-0000-000060CF0000}"/>
    <cellStyle name="Punto 4 2 7 2 5" xfId="53086" xr:uid="{00000000-0005-0000-0000-000061CF0000}"/>
    <cellStyle name="Punto 4 2 7 2 6" xfId="53087" xr:uid="{00000000-0005-0000-0000-000062CF0000}"/>
    <cellStyle name="Punto 4 2 7 3" xfId="53088" xr:uid="{00000000-0005-0000-0000-000063CF0000}"/>
    <cellStyle name="Punto 4 2 7 3 2" xfId="53089" xr:uid="{00000000-0005-0000-0000-000064CF0000}"/>
    <cellStyle name="Punto 4 2 7 4" xfId="53090" xr:uid="{00000000-0005-0000-0000-000065CF0000}"/>
    <cellStyle name="Punto 4 2 7 4 2" xfId="53091" xr:uid="{00000000-0005-0000-0000-000066CF0000}"/>
    <cellStyle name="Punto 4 2 7 5" xfId="53092" xr:uid="{00000000-0005-0000-0000-000067CF0000}"/>
    <cellStyle name="Punto 4 2 8" xfId="53093" xr:uid="{00000000-0005-0000-0000-000068CF0000}"/>
    <cellStyle name="Punto 4 2 8 2" xfId="53094" xr:uid="{00000000-0005-0000-0000-000069CF0000}"/>
    <cellStyle name="Punto 4 2 8 2 2" xfId="53095" xr:uid="{00000000-0005-0000-0000-00006ACF0000}"/>
    <cellStyle name="Punto 4 2 8 2 2 2" xfId="53096" xr:uid="{00000000-0005-0000-0000-00006BCF0000}"/>
    <cellStyle name="Punto 4 2 8 2 3" xfId="53097" xr:uid="{00000000-0005-0000-0000-00006CCF0000}"/>
    <cellStyle name="Punto 4 2 8 2 4" xfId="53098" xr:uid="{00000000-0005-0000-0000-00006DCF0000}"/>
    <cellStyle name="Punto 4 2 8 2 5" xfId="53099" xr:uid="{00000000-0005-0000-0000-00006ECF0000}"/>
    <cellStyle name="Punto 4 2 8 2 6" xfId="53100" xr:uid="{00000000-0005-0000-0000-00006FCF0000}"/>
    <cellStyle name="Punto 4 2 8 3" xfId="53101" xr:uid="{00000000-0005-0000-0000-000070CF0000}"/>
    <cellStyle name="Punto 4 2 8 3 2" xfId="53102" xr:uid="{00000000-0005-0000-0000-000071CF0000}"/>
    <cellStyle name="Punto 4 2 8 4" xfId="53103" xr:uid="{00000000-0005-0000-0000-000072CF0000}"/>
    <cellStyle name="Punto 4 2 8 4 2" xfId="53104" xr:uid="{00000000-0005-0000-0000-000073CF0000}"/>
    <cellStyle name="Punto 4 2 8 5" xfId="53105" xr:uid="{00000000-0005-0000-0000-000074CF0000}"/>
    <cellStyle name="Punto 4 2 9" xfId="53106" xr:uid="{00000000-0005-0000-0000-000075CF0000}"/>
    <cellStyle name="Punto 4 2 9 2" xfId="53107" xr:uid="{00000000-0005-0000-0000-000076CF0000}"/>
    <cellStyle name="Punto 4 2 9 2 2" xfId="53108" xr:uid="{00000000-0005-0000-0000-000077CF0000}"/>
    <cellStyle name="Punto 4 2 9 2 2 2" xfId="53109" xr:uid="{00000000-0005-0000-0000-000078CF0000}"/>
    <cellStyle name="Punto 4 2 9 2 3" xfId="53110" xr:uid="{00000000-0005-0000-0000-000079CF0000}"/>
    <cellStyle name="Punto 4 2 9 2 4" xfId="53111" xr:uid="{00000000-0005-0000-0000-00007ACF0000}"/>
    <cellStyle name="Punto 4 2 9 2 5" xfId="53112" xr:uid="{00000000-0005-0000-0000-00007BCF0000}"/>
    <cellStyle name="Punto 4 2 9 2 6" xfId="53113" xr:uid="{00000000-0005-0000-0000-00007CCF0000}"/>
    <cellStyle name="Punto 4 2 9 3" xfId="53114" xr:uid="{00000000-0005-0000-0000-00007DCF0000}"/>
    <cellStyle name="Punto 4 2 9 3 2" xfId="53115" xr:uid="{00000000-0005-0000-0000-00007ECF0000}"/>
    <cellStyle name="Punto 4 2 9 4" xfId="53116" xr:uid="{00000000-0005-0000-0000-00007FCF0000}"/>
    <cellStyle name="Punto 4 2 9 4 2" xfId="53117" xr:uid="{00000000-0005-0000-0000-000080CF0000}"/>
    <cellStyle name="Punto 4 2 9 5" xfId="53118" xr:uid="{00000000-0005-0000-0000-000081CF0000}"/>
    <cellStyle name="Punto 4 20" xfId="53119" xr:uid="{00000000-0005-0000-0000-000082CF0000}"/>
    <cellStyle name="Punto 4 20 2" xfId="53120" xr:uid="{00000000-0005-0000-0000-000083CF0000}"/>
    <cellStyle name="Punto 4 20 2 2" xfId="53121" xr:uid="{00000000-0005-0000-0000-000084CF0000}"/>
    <cellStyle name="Punto 4 20 2 2 2" xfId="53122" xr:uid="{00000000-0005-0000-0000-000085CF0000}"/>
    <cellStyle name="Punto 4 20 2 3" xfId="53123" xr:uid="{00000000-0005-0000-0000-000086CF0000}"/>
    <cellStyle name="Punto 4 20 2 4" xfId="53124" xr:uid="{00000000-0005-0000-0000-000087CF0000}"/>
    <cellStyle name="Punto 4 20 2 5" xfId="53125" xr:uid="{00000000-0005-0000-0000-000088CF0000}"/>
    <cellStyle name="Punto 4 20 2 6" xfId="53126" xr:uid="{00000000-0005-0000-0000-000089CF0000}"/>
    <cellStyle name="Punto 4 20 3" xfId="53127" xr:uid="{00000000-0005-0000-0000-00008ACF0000}"/>
    <cellStyle name="Punto 4 20 3 2" xfId="53128" xr:uid="{00000000-0005-0000-0000-00008BCF0000}"/>
    <cellStyle name="Punto 4 20 4" xfId="53129" xr:uid="{00000000-0005-0000-0000-00008CCF0000}"/>
    <cellStyle name="Punto 4 20 4 2" xfId="53130" xr:uid="{00000000-0005-0000-0000-00008DCF0000}"/>
    <cellStyle name="Punto 4 20 5" xfId="53131" xr:uid="{00000000-0005-0000-0000-00008ECF0000}"/>
    <cellStyle name="Punto 4 21" xfId="53132" xr:uid="{00000000-0005-0000-0000-00008FCF0000}"/>
    <cellStyle name="Punto 4 21 2" xfId="53133" xr:uid="{00000000-0005-0000-0000-000090CF0000}"/>
    <cellStyle name="Punto 4 21 2 2" xfId="53134" xr:uid="{00000000-0005-0000-0000-000091CF0000}"/>
    <cellStyle name="Punto 4 21 2 2 2" xfId="53135" xr:uid="{00000000-0005-0000-0000-000092CF0000}"/>
    <cellStyle name="Punto 4 21 2 3" xfId="53136" xr:uid="{00000000-0005-0000-0000-000093CF0000}"/>
    <cellStyle name="Punto 4 21 2 4" xfId="53137" xr:uid="{00000000-0005-0000-0000-000094CF0000}"/>
    <cellStyle name="Punto 4 21 2 5" xfId="53138" xr:uid="{00000000-0005-0000-0000-000095CF0000}"/>
    <cellStyle name="Punto 4 21 2 6" xfId="53139" xr:uid="{00000000-0005-0000-0000-000096CF0000}"/>
    <cellStyle name="Punto 4 21 3" xfId="53140" xr:uid="{00000000-0005-0000-0000-000097CF0000}"/>
    <cellStyle name="Punto 4 21 3 2" xfId="53141" xr:uid="{00000000-0005-0000-0000-000098CF0000}"/>
    <cellStyle name="Punto 4 21 4" xfId="53142" xr:uid="{00000000-0005-0000-0000-000099CF0000}"/>
    <cellStyle name="Punto 4 21 4 2" xfId="53143" xr:uid="{00000000-0005-0000-0000-00009ACF0000}"/>
    <cellStyle name="Punto 4 21 5" xfId="53144" xr:uid="{00000000-0005-0000-0000-00009BCF0000}"/>
    <cellStyle name="Punto 4 22" xfId="53145" xr:uid="{00000000-0005-0000-0000-00009CCF0000}"/>
    <cellStyle name="Punto 4 22 2" xfId="53146" xr:uid="{00000000-0005-0000-0000-00009DCF0000}"/>
    <cellStyle name="Punto 4 22 2 2" xfId="53147" xr:uid="{00000000-0005-0000-0000-00009ECF0000}"/>
    <cellStyle name="Punto 4 22 2 2 2" xfId="53148" xr:uid="{00000000-0005-0000-0000-00009FCF0000}"/>
    <cellStyle name="Punto 4 22 2 3" xfId="53149" xr:uid="{00000000-0005-0000-0000-0000A0CF0000}"/>
    <cellStyle name="Punto 4 22 2 4" xfId="53150" xr:uid="{00000000-0005-0000-0000-0000A1CF0000}"/>
    <cellStyle name="Punto 4 22 2 5" xfId="53151" xr:uid="{00000000-0005-0000-0000-0000A2CF0000}"/>
    <cellStyle name="Punto 4 22 2 6" xfId="53152" xr:uid="{00000000-0005-0000-0000-0000A3CF0000}"/>
    <cellStyle name="Punto 4 22 3" xfId="53153" xr:uid="{00000000-0005-0000-0000-0000A4CF0000}"/>
    <cellStyle name="Punto 4 22 3 2" xfId="53154" xr:uid="{00000000-0005-0000-0000-0000A5CF0000}"/>
    <cellStyle name="Punto 4 22 4" xfId="53155" xr:uid="{00000000-0005-0000-0000-0000A6CF0000}"/>
    <cellStyle name="Punto 4 22 4 2" xfId="53156" xr:uid="{00000000-0005-0000-0000-0000A7CF0000}"/>
    <cellStyle name="Punto 4 22 5" xfId="53157" xr:uid="{00000000-0005-0000-0000-0000A8CF0000}"/>
    <cellStyle name="Punto 4 23" xfId="53158" xr:uid="{00000000-0005-0000-0000-0000A9CF0000}"/>
    <cellStyle name="Punto 4 23 2" xfId="53159" xr:uid="{00000000-0005-0000-0000-0000AACF0000}"/>
    <cellStyle name="Punto 4 23 2 2" xfId="53160" xr:uid="{00000000-0005-0000-0000-0000ABCF0000}"/>
    <cellStyle name="Punto 4 23 2 2 2" xfId="53161" xr:uid="{00000000-0005-0000-0000-0000ACCF0000}"/>
    <cellStyle name="Punto 4 23 2 3" xfId="53162" xr:uid="{00000000-0005-0000-0000-0000ADCF0000}"/>
    <cellStyle name="Punto 4 23 2 4" xfId="53163" xr:uid="{00000000-0005-0000-0000-0000AECF0000}"/>
    <cellStyle name="Punto 4 23 2 5" xfId="53164" xr:uid="{00000000-0005-0000-0000-0000AFCF0000}"/>
    <cellStyle name="Punto 4 23 2 6" xfId="53165" xr:uid="{00000000-0005-0000-0000-0000B0CF0000}"/>
    <cellStyle name="Punto 4 23 3" xfId="53166" xr:uid="{00000000-0005-0000-0000-0000B1CF0000}"/>
    <cellStyle name="Punto 4 23 3 2" xfId="53167" xr:uid="{00000000-0005-0000-0000-0000B2CF0000}"/>
    <cellStyle name="Punto 4 23 4" xfId="53168" xr:uid="{00000000-0005-0000-0000-0000B3CF0000}"/>
    <cellStyle name="Punto 4 23 4 2" xfId="53169" xr:uid="{00000000-0005-0000-0000-0000B4CF0000}"/>
    <cellStyle name="Punto 4 23 5" xfId="53170" xr:uid="{00000000-0005-0000-0000-0000B5CF0000}"/>
    <cellStyle name="Punto 4 24" xfId="53171" xr:uid="{00000000-0005-0000-0000-0000B6CF0000}"/>
    <cellStyle name="Punto 4 24 2" xfId="53172" xr:uid="{00000000-0005-0000-0000-0000B7CF0000}"/>
    <cellStyle name="Punto 4 24 2 2" xfId="53173" xr:uid="{00000000-0005-0000-0000-0000B8CF0000}"/>
    <cellStyle name="Punto 4 24 2 2 2" xfId="53174" xr:uid="{00000000-0005-0000-0000-0000B9CF0000}"/>
    <cellStyle name="Punto 4 24 2 3" xfId="53175" xr:uid="{00000000-0005-0000-0000-0000BACF0000}"/>
    <cellStyle name="Punto 4 24 2 4" xfId="53176" xr:uid="{00000000-0005-0000-0000-0000BBCF0000}"/>
    <cellStyle name="Punto 4 24 2 5" xfId="53177" xr:uid="{00000000-0005-0000-0000-0000BCCF0000}"/>
    <cellStyle name="Punto 4 24 2 6" xfId="53178" xr:uid="{00000000-0005-0000-0000-0000BDCF0000}"/>
    <cellStyle name="Punto 4 24 3" xfId="53179" xr:uid="{00000000-0005-0000-0000-0000BECF0000}"/>
    <cellStyle name="Punto 4 24 3 2" xfId="53180" xr:uid="{00000000-0005-0000-0000-0000BFCF0000}"/>
    <cellStyle name="Punto 4 24 4" xfId="53181" xr:uid="{00000000-0005-0000-0000-0000C0CF0000}"/>
    <cellStyle name="Punto 4 24 4 2" xfId="53182" xr:uid="{00000000-0005-0000-0000-0000C1CF0000}"/>
    <cellStyle name="Punto 4 24 5" xfId="53183" xr:uid="{00000000-0005-0000-0000-0000C2CF0000}"/>
    <cellStyle name="Punto 4 25" xfId="53184" xr:uid="{00000000-0005-0000-0000-0000C3CF0000}"/>
    <cellStyle name="Punto 4 25 2" xfId="53185" xr:uid="{00000000-0005-0000-0000-0000C4CF0000}"/>
    <cellStyle name="Punto 4 25 2 2" xfId="53186" xr:uid="{00000000-0005-0000-0000-0000C5CF0000}"/>
    <cellStyle name="Punto 4 25 2 2 2" xfId="53187" xr:uid="{00000000-0005-0000-0000-0000C6CF0000}"/>
    <cellStyle name="Punto 4 25 2 3" xfId="53188" xr:uid="{00000000-0005-0000-0000-0000C7CF0000}"/>
    <cellStyle name="Punto 4 25 2 4" xfId="53189" xr:uid="{00000000-0005-0000-0000-0000C8CF0000}"/>
    <cellStyle name="Punto 4 25 2 5" xfId="53190" xr:uid="{00000000-0005-0000-0000-0000C9CF0000}"/>
    <cellStyle name="Punto 4 25 2 6" xfId="53191" xr:uid="{00000000-0005-0000-0000-0000CACF0000}"/>
    <cellStyle name="Punto 4 25 3" xfId="53192" xr:uid="{00000000-0005-0000-0000-0000CBCF0000}"/>
    <cellStyle name="Punto 4 25 3 2" xfId="53193" xr:uid="{00000000-0005-0000-0000-0000CCCF0000}"/>
    <cellStyle name="Punto 4 25 4" xfId="53194" xr:uid="{00000000-0005-0000-0000-0000CDCF0000}"/>
    <cellStyle name="Punto 4 25 4 2" xfId="53195" xr:uid="{00000000-0005-0000-0000-0000CECF0000}"/>
    <cellStyle name="Punto 4 25 5" xfId="53196" xr:uid="{00000000-0005-0000-0000-0000CFCF0000}"/>
    <cellStyle name="Punto 4 26" xfId="53197" xr:uid="{00000000-0005-0000-0000-0000D0CF0000}"/>
    <cellStyle name="Punto 4 26 2" xfId="53198" xr:uid="{00000000-0005-0000-0000-0000D1CF0000}"/>
    <cellStyle name="Punto 4 26 2 2" xfId="53199" xr:uid="{00000000-0005-0000-0000-0000D2CF0000}"/>
    <cellStyle name="Punto 4 26 2 2 2" xfId="53200" xr:uid="{00000000-0005-0000-0000-0000D3CF0000}"/>
    <cellStyle name="Punto 4 26 2 3" xfId="53201" xr:uid="{00000000-0005-0000-0000-0000D4CF0000}"/>
    <cellStyle name="Punto 4 26 2 4" xfId="53202" xr:uid="{00000000-0005-0000-0000-0000D5CF0000}"/>
    <cellStyle name="Punto 4 26 2 5" xfId="53203" xr:uid="{00000000-0005-0000-0000-0000D6CF0000}"/>
    <cellStyle name="Punto 4 26 2 6" xfId="53204" xr:uid="{00000000-0005-0000-0000-0000D7CF0000}"/>
    <cellStyle name="Punto 4 26 3" xfId="53205" xr:uid="{00000000-0005-0000-0000-0000D8CF0000}"/>
    <cellStyle name="Punto 4 26 3 2" xfId="53206" xr:uid="{00000000-0005-0000-0000-0000D9CF0000}"/>
    <cellStyle name="Punto 4 26 4" xfId="53207" xr:uid="{00000000-0005-0000-0000-0000DACF0000}"/>
    <cellStyle name="Punto 4 26 4 2" xfId="53208" xr:uid="{00000000-0005-0000-0000-0000DBCF0000}"/>
    <cellStyle name="Punto 4 26 5" xfId="53209" xr:uid="{00000000-0005-0000-0000-0000DCCF0000}"/>
    <cellStyle name="Punto 4 27" xfId="53210" xr:uid="{00000000-0005-0000-0000-0000DDCF0000}"/>
    <cellStyle name="Punto 4 27 2" xfId="53211" xr:uid="{00000000-0005-0000-0000-0000DECF0000}"/>
    <cellStyle name="Punto 4 27 2 2" xfId="53212" xr:uid="{00000000-0005-0000-0000-0000DFCF0000}"/>
    <cellStyle name="Punto 4 27 2 2 2" xfId="53213" xr:uid="{00000000-0005-0000-0000-0000E0CF0000}"/>
    <cellStyle name="Punto 4 27 2 3" xfId="53214" xr:uid="{00000000-0005-0000-0000-0000E1CF0000}"/>
    <cellStyle name="Punto 4 27 2 4" xfId="53215" xr:uid="{00000000-0005-0000-0000-0000E2CF0000}"/>
    <cellStyle name="Punto 4 27 2 5" xfId="53216" xr:uid="{00000000-0005-0000-0000-0000E3CF0000}"/>
    <cellStyle name="Punto 4 27 2 6" xfId="53217" xr:uid="{00000000-0005-0000-0000-0000E4CF0000}"/>
    <cellStyle name="Punto 4 27 3" xfId="53218" xr:uid="{00000000-0005-0000-0000-0000E5CF0000}"/>
    <cellStyle name="Punto 4 27 3 2" xfId="53219" xr:uid="{00000000-0005-0000-0000-0000E6CF0000}"/>
    <cellStyle name="Punto 4 27 4" xfId="53220" xr:uid="{00000000-0005-0000-0000-0000E7CF0000}"/>
    <cellStyle name="Punto 4 27 4 2" xfId="53221" xr:uid="{00000000-0005-0000-0000-0000E8CF0000}"/>
    <cellStyle name="Punto 4 27 5" xfId="53222" xr:uid="{00000000-0005-0000-0000-0000E9CF0000}"/>
    <cellStyle name="Punto 4 28" xfId="53223" xr:uid="{00000000-0005-0000-0000-0000EACF0000}"/>
    <cellStyle name="Punto 4 28 2" xfId="53224" xr:uid="{00000000-0005-0000-0000-0000EBCF0000}"/>
    <cellStyle name="Punto 4 28 2 2" xfId="53225" xr:uid="{00000000-0005-0000-0000-0000ECCF0000}"/>
    <cellStyle name="Punto 4 28 2 2 2" xfId="53226" xr:uid="{00000000-0005-0000-0000-0000EDCF0000}"/>
    <cellStyle name="Punto 4 28 2 3" xfId="53227" xr:uid="{00000000-0005-0000-0000-0000EECF0000}"/>
    <cellStyle name="Punto 4 28 2 4" xfId="53228" xr:uid="{00000000-0005-0000-0000-0000EFCF0000}"/>
    <cellStyle name="Punto 4 28 2 5" xfId="53229" xr:uid="{00000000-0005-0000-0000-0000F0CF0000}"/>
    <cellStyle name="Punto 4 28 2 6" xfId="53230" xr:uid="{00000000-0005-0000-0000-0000F1CF0000}"/>
    <cellStyle name="Punto 4 28 3" xfId="53231" xr:uid="{00000000-0005-0000-0000-0000F2CF0000}"/>
    <cellStyle name="Punto 4 28 3 2" xfId="53232" xr:uid="{00000000-0005-0000-0000-0000F3CF0000}"/>
    <cellStyle name="Punto 4 28 4" xfId="53233" xr:uid="{00000000-0005-0000-0000-0000F4CF0000}"/>
    <cellStyle name="Punto 4 28 4 2" xfId="53234" xr:uid="{00000000-0005-0000-0000-0000F5CF0000}"/>
    <cellStyle name="Punto 4 28 5" xfId="53235" xr:uid="{00000000-0005-0000-0000-0000F6CF0000}"/>
    <cellStyle name="Punto 4 29" xfId="53236" xr:uid="{00000000-0005-0000-0000-0000F7CF0000}"/>
    <cellStyle name="Punto 4 29 2" xfId="53237" xr:uid="{00000000-0005-0000-0000-0000F8CF0000}"/>
    <cellStyle name="Punto 4 29 2 2" xfId="53238" xr:uid="{00000000-0005-0000-0000-0000F9CF0000}"/>
    <cellStyle name="Punto 4 29 2 2 2" xfId="53239" xr:uid="{00000000-0005-0000-0000-0000FACF0000}"/>
    <cellStyle name="Punto 4 29 2 3" xfId="53240" xr:uid="{00000000-0005-0000-0000-0000FBCF0000}"/>
    <cellStyle name="Punto 4 29 2 4" xfId="53241" xr:uid="{00000000-0005-0000-0000-0000FCCF0000}"/>
    <cellStyle name="Punto 4 29 2 5" xfId="53242" xr:uid="{00000000-0005-0000-0000-0000FDCF0000}"/>
    <cellStyle name="Punto 4 29 2 6" xfId="53243" xr:uid="{00000000-0005-0000-0000-0000FECF0000}"/>
    <cellStyle name="Punto 4 29 3" xfId="53244" xr:uid="{00000000-0005-0000-0000-0000FFCF0000}"/>
    <cellStyle name="Punto 4 29 3 2" xfId="53245" xr:uid="{00000000-0005-0000-0000-000000D00000}"/>
    <cellStyle name="Punto 4 29 4" xfId="53246" xr:uid="{00000000-0005-0000-0000-000001D00000}"/>
    <cellStyle name="Punto 4 29 4 2" xfId="53247" xr:uid="{00000000-0005-0000-0000-000002D00000}"/>
    <cellStyle name="Punto 4 29 5" xfId="53248" xr:uid="{00000000-0005-0000-0000-000003D00000}"/>
    <cellStyle name="Punto 4 3" xfId="53249" xr:uid="{00000000-0005-0000-0000-000004D00000}"/>
    <cellStyle name="Punto 4 3 2" xfId="53250" xr:uid="{00000000-0005-0000-0000-000005D00000}"/>
    <cellStyle name="Punto 4 3 2 2" xfId="53251" xr:uid="{00000000-0005-0000-0000-000006D00000}"/>
    <cellStyle name="Punto 4 3 2 2 2" xfId="53252" xr:uid="{00000000-0005-0000-0000-000007D00000}"/>
    <cellStyle name="Punto 4 3 2 2 3" xfId="53253" xr:uid="{00000000-0005-0000-0000-000008D00000}"/>
    <cellStyle name="Punto 4 3 2 2 4" xfId="53254" xr:uid="{00000000-0005-0000-0000-000009D00000}"/>
    <cellStyle name="Punto 4 3 2 3" xfId="53255" xr:uid="{00000000-0005-0000-0000-00000AD00000}"/>
    <cellStyle name="Punto 4 3 3" xfId="53256" xr:uid="{00000000-0005-0000-0000-00000BD00000}"/>
    <cellStyle name="Punto 4 3 3 2" xfId="53257" xr:uid="{00000000-0005-0000-0000-00000CD00000}"/>
    <cellStyle name="Punto 4 3 3 2 2" xfId="53258" xr:uid="{00000000-0005-0000-0000-00000DD00000}"/>
    <cellStyle name="Punto 4 3 3 3" xfId="53259" xr:uid="{00000000-0005-0000-0000-00000ED00000}"/>
    <cellStyle name="Punto 4 3 3 4" xfId="53260" xr:uid="{00000000-0005-0000-0000-00000FD00000}"/>
    <cellStyle name="Punto 4 3 4" xfId="53261" xr:uid="{00000000-0005-0000-0000-000010D00000}"/>
    <cellStyle name="Punto 4 3 4 2" xfId="53262" xr:uid="{00000000-0005-0000-0000-000011D00000}"/>
    <cellStyle name="Punto 4 3 4 3" xfId="53263" xr:uid="{00000000-0005-0000-0000-000012D00000}"/>
    <cellStyle name="Punto 4 3 5" xfId="53264" xr:uid="{00000000-0005-0000-0000-000013D00000}"/>
    <cellStyle name="Punto 4 30" xfId="53265" xr:uid="{00000000-0005-0000-0000-000014D00000}"/>
    <cellStyle name="Punto 4 30 2" xfId="53266" xr:uid="{00000000-0005-0000-0000-000015D00000}"/>
    <cellStyle name="Punto 4 30 2 2" xfId="53267" xr:uid="{00000000-0005-0000-0000-000016D00000}"/>
    <cellStyle name="Punto 4 30 2 2 2" xfId="53268" xr:uid="{00000000-0005-0000-0000-000017D00000}"/>
    <cellStyle name="Punto 4 30 2 3" xfId="53269" xr:uid="{00000000-0005-0000-0000-000018D00000}"/>
    <cellStyle name="Punto 4 30 2 4" xfId="53270" xr:uid="{00000000-0005-0000-0000-000019D00000}"/>
    <cellStyle name="Punto 4 30 2 5" xfId="53271" xr:uid="{00000000-0005-0000-0000-00001AD00000}"/>
    <cellStyle name="Punto 4 30 2 6" xfId="53272" xr:uid="{00000000-0005-0000-0000-00001BD00000}"/>
    <cellStyle name="Punto 4 30 3" xfId="53273" xr:uid="{00000000-0005-0000-0000-00001CD00000}"/>
    <cellStyle name="Punto 4 30 3 2" xfId="53274" xr:uid="{00000000-0005-0000-0000-00001DD00000}"/>
    <cellStyle name="Punto 4 30 4" xfId="53275" xr:uid="{00000000-0005-0000-0000-00001ED00000}"/>
    <cellStyle name="Punto 4 30 4 2" xfId="53276" xr:uid="{00000000-0005-0000-0000-00001FD00000}"/>
    <cellStyle name="Punto 4 30 5" xfId="53277" xr:uid="{00000000-0005-0000-0000-000020D00000}"/>
    <cellStyle name="Punto 4 31" xfId="53278" xr:uid="{00000000-0005-0000-0000-000021D00000}"/>
    <cellStyle name="Punto 4 31 2" xfId="53279" xr:uid="{00000000-0005-0000-0000-000022D00000}"/>
    <cellStyle name="Punto 4 31 2 2" xfId="53280" xr:uid="{00000000-0005-0000-0000-000023D00000}"/>
    <cellStyle name="Punto 4 31 2 2 2" xfId="53281" xr:uid="{00000000-0005-0000-0000-000024D00000}"/>
    <cellStyle name="Punto 4 31 2 3" xfId="53282" xr:uid="{00000000-0005-0000-0000-000025D00000}"/>
    <cellStyle name="Punto 4 31 2 4" xfId="53283" xr:uid="{00000000-0005-0000-0000-000026D00000}"/>
    <cellStyle name="Punto 4 31 2 5" xfId="53284" xr:uid="{00000000-0005-0000-0000-000027D00000}"/>
    <cellStyle name="Punto 4 31 2 6" xfId="53285" xr:uid="{00000000-0005-0000-0000-000028D00000}"/>
    <cellStyle name="Punto 4 31 3" xfId="53286" xr:uid="{00000000-0005-0000-0000-000029D00000}"/>
    <cellStyle name="Punto 4 31 3 2" xfId="53287" xr:uid="{00000000-0005-0000-0000-00002AD00000}"/>
    <cellStyle name="Punto 4 31 4" xfId="53288" xr:uid="{00000000-0005-0000-0000-00002BD00000}"/>
    <cellStyle name="Punto 4 31 4 2" xfId="53289" xr:uid="{00000000-0005-0000-0000-00002CD00000}"/>
    <cellStyle name="Punto 4 31 5" xfId="53290" xr:uid="{00000000-0005-0000-0000-00002DD00000}"/>
    <cellStyle name="Punto 4 32" xfId="53291" xr:uid="{00000000-0005-0000-0000-00002ED00000}"/>
    <cellStyle name="Punto 4 32 2" xfId="53292" xr:uid="{00000000-0005-0000-0000-00002FD00000}"/>
    <cellStyle name="Punto 4 32 2 2" xfId="53293" xr:uid="{00000000-0005-0000-0000-000030D00000}"/>
    <cellStyle name="Punto 4 32 2 2 2" xfId="53294" xr:uid="{00000000-0005-0000-0000-000031D00000}"/>
    <cellStyle name="Punto 4 32 2 3" xfId="53295" xr:uid="{00000000-0005-0000-0000-000032D00000}"/>
    <cellStyle name="Punto 4 32 2 4" xfId="53296" xr:uid="{00000000-0005-0000-0000-000033D00000}"/>
    <cellStyle name="Punto 4 32 2 5" xfId="53297" xr:uid="{00000000-0005-0000-0000-000034D00000}"/>
    <cellStyle name="Punto 4 32 2 6" xfId="53298" xr:uid="{00000000-0005-0000-0000-000035D00000}"/>
    <cellStyle name="Punto 4 32 3" xfId="53299" xr:uid="{00000000-0005-0000-0000-000036D00000}"/>
    <cellStyle name="Punto 4 32 3 2" xfId="53300" xr:uid="{00000000-0005-0000-0000-000037D00000}"/>
    <cellStyle name="Punto 4 32 4" xfId="53301" xr:uid="{00000000-0005-0000-0000-000038D00000}"/>
    <cellStyle name="Punto 4 32 4 2" xfId="53302" xr:uid="{00000000-0005-0000-0000-000039D00000}"/>
    <cellStyle name="Punto 4 32 5" xfId="53303" xr:uid="{00000000-0005-0000-0000-00003AD00000}"/>
    <cellStyle name="Punto 4 33" xfId="53304" xr:uid="{00000000-0005-0000-0000-00003BD00000}"/>
    <cellStyle name="Punto 4 33 2" xfId="53305" xr:uid="{00000000-0005-0000-0000-00003CD00000}"/>
    <cellStyle name="Punto 4 33 2 2" xfId="53306" xr:uid="{00000000-0005-0000-0000-00003DD00000}"/>
    <cellStyle name="Punto 4 33 2 2 2" xfId="53307" xr:uid="{00000000-0005-0000-0000-00003ED00000}"/>
    <cellStyle name="Punto 4 33 2 3" xfId="53308" xr:uid="{00000000-0005-0000-0000-00003FD00000}"/>
    <cellStyle name="Punto 4 33 2 4" xfId="53309" xr:uid="{00000000-0005-0000-0000-000040D00000}"/>
    <cellStyle name="Punto 4 33 2 5" xfId="53310" xr:uid="{00000000-0005-0000-0000-000041D00000}"/>
    <cellStyle name="Punto 4 33 2 6" xfId="53311" xr:uid="{00000000-0005-0000-0000-000042D00000}"/>
    <cellStyle name="Punto 4 33 3" xfId="53312" xr:uid="{00000000-0005-0000-0000-000043D00000}"/>
    <cellStyle name="Punto 4 33 3 2" xfId="53313" xr:uid="{00000000-0005-0000-0000-000044D00000}"/>
    <cellStyle name="Punto 4 33 4" xfId="53314" xr:uid="{00000000-0005-0000-0000-000045D00000}"/>
    <cellStyle name="Punto 4 33 4 2" xfId="53315" xr:uid="{00000000-0005-0000-0000-000046D00000}"/>
    <cellStyle name="Punto 4 33 5" xfId="53316" xr:uid="{00000000-0005-0000-0000-000047D00000}"/>
    <cellStyle name="Punto 4 34" xfId="53317" xr:uid="{00000000-0005-0000-0000-000048D00000}"/>
    <cellStyle name="Punto 4 34 2" xfId="53318" xr:uid="{00000000-0005-0000-0000-000049D00000}"/>
    <cellStyle name="Punto 4 34 2 2" xfId="53319" xr:uid="{00000000-0005-0000-0000-00004AD00000}"/>
    <cellStyle name="Punto 4 34 2 2 2" xfId="53320" xr:uid="{00000000-0005-0000-0000-00004BD00000}"/>
    <cellStyle name="Punto 4 34 2 3" xfId="53321" xr:uid="{00000000-0005-0000-0000-00004CD00000}"/>
    <cellStyle name="Punto 4 34 2 4" xfId="53322" xr:uid="{00000000-0005-0000-0000-00004DD00000}"/>
    <cellStyle name="Punto 4 34 2 5" xfId="53323" xr:uid="{00000000-0005-0000-0000-00004ED00000}"/>
    <cellStyle name="Punto 4 34 2 6" xfId="53324" xr:uid="{00000000-0005-0000-0000-00004FD00000}"/>
    <cellStyle name="Punto 4 34 3" xfId="53325" xr:uid="{00000000-0005-0000-0000-000050D00000}"/>
    <cellStyle name="Punto 4 34 3 2" xfId="53326" xr:uid="{00000000-0005-0000-0000-000051D00000}"/>
    <cellStyle name="Punto 4 34 4" xfId="53327" xr:uid="{00000000-0005-0000-0000-000052D00000}"/>
    <cellStyle name="Punto 4 34 4 2" xfId="53328" xr:uid="{00000000-0005-0000-0000-000053D00000}"/>
    <cellStyle name="Punto 4 34 5" xfId="53329" xr:uid="{00000000-0005-0000-0000-000054D00000}"/>
    <cellStyle name="Punto 4 35" xfId="53330" xr:uid="{00000000-0005-0000-0000-000055D00000}"/>
    <cellStyle name="Punto 4 35 2" xfId="53331" xr:uid="{00000000-0005-0000-0000-000056D00000}"/>
    <cellStyle name="Punto 4 35 2 2" xfId="53332" xr:uid="{00000000-0005-0000-0000-000057D00000}"/>
    <cellStyle name="Punto 4 35 2 2 2" xfId="53333" xr:uid="{00000000-0005-0000-0000-000058D00000}"/>
    <cellStyle name="Punto 4 35 2 3" xfId="53334" xr:uid="{00000000-0005-0000-0000-000059D00000}"/>
    <cellStyle name="Punto 4 35 2 4" xfId="53335" xr:uid="{00000000-0005-0000-0000-00005AD00000}"/>
    <cellStyle name="Punto 4 35 2 5" xfId="53336" xr:uid="{00000000-0005-0000-0000-00005BD00000}"/>
    <cellStyle name="Punto 4 35 2 6" xfId="53337" xr:uid="{00000000-0005-0000-0000-00005CD00000}"/>
    <cellStyle name="Punto 4 35 3" xfId="53338" xr:uid="{00000000-0005-0000-0000-00005DD00000}"/>
    <cellStyle name="Punto 4 35 3 2" xfId="53339" xr:uid="{00000000-0005-0000-0000-00005ED00000}"/>
    <cellStyle name="Punto 4 35 4" xfId="53340" xr:uid="{00000000-0005-0000-0000-00005FD00000}"/>
    <cellStyle name="Punto 4 35 4 2" xfId="53341" xr:uid="{00000000-0005-0000-0000-000060D00000}"/>
    <cellStyle name="Punto 4 35 5" xfId="53342" xr:uid="{00000000-0005-0000-0000-000061D00000}"/>
    <cellStyle name="Punto 4 36" xfId="53343" xr:uid="{00000000-0005-0000-0000-000062D00000}"/>
    <cellStyle name="Punto 4 36 2" xfId="53344" xr:uid="{00000000-0005-0000-0000-000063D00000}"/>
    <cellStyle name="Punto 4 36 2 2" xfId="53345" xr:uid="{00000000-0005-0000-0000-000064D00000}"/>
    <cellStyle name="Punto 4 36 2 2 2" xfId="53346" xr:uid="{00000000-0005-0000-0000-000065D00000}"/>
    <cellStyle name="Punto 4 36 2 3" xfId="53347" xr:uid="{00000000-0005-0000-0000-000066D00000}"/>
    <cellStyle name="Punto 4 36 2 4" xfId="53348" xr:uid="{00000000-0005-0000-0000-000067D00000}"/>
    <cellStyle name="Punto 4 36 2 5" xfId="53349" xr:uid="{00000000-0005-0000-0000-000068D00000}"/>
    <cellStyle name="Punto 4 36 2 6" xfId="53350" xr:uid="{00000000-0005-0000-0000-000069D00000}"/>
    <cellStyle name="Punto 4 36 3" xfId="53351" xr:uid="{00000000-0005-0000-0000-00006AD00000}"/>
    <cellStyle name="Punto 4 36 3 2" xfId="53352" xr:uid="{00000000-0005-0000-0000-00006BD00000}"/>
    <cellStyle name="Punto 4 36 4" xfId="53353" xr:uid="{00000000-0005-0000-0000-00006CD00000}"/>
    <cellStyle name="Punto 4 36 4 2" xfId="53354" xr:uid="{00000000-0005-0000-0000-00006DD00000}"/>
    <cellStyle name="Punto 4 36 5" xfId="53355" xr:uid="{00000000-0005-0000-0000-00006ED00000}"/>
    <cellStyle name="Punto 4 37" xfId="53356" xr:uid="{00000000-0005-0000-0000-00006FD00000}"/>
    <cellStyle name="Punto 4 37 2" xfId="53357" xr:uid="{00000000-0005-0000-0000-000070D00000}"/>
    <cellStyle name="Punto 4 37 2 2" xfId="53358" xr:uid="{00000000-0005-0000-0000-000071D00000}"/>
    <cellStyle name="Punto 4 37 2 2 2" xfId="53359" xr:uid="{00000000-0005-0000-0000-000072D00000}"/>
    <cellStyle name="Punto 4 37 2 3" xfId="53360" xr:uid="{00000000-0005-0000-0000-000073D00000}"/>
    <cellStyle name="Punto 4 37 2 4" xfId="53361" xr:uid="{00000000-0005-0000-0000-000074D00000}"/>
    <cellStyle name="Punto 4 37 2 5" xfId="53362" xr:uid="{00000000-0005-0000-0000-000075D00000}"/>
    <cellStyle name="Punto 4 37 2 6" xfId="53363" xr:uid="{00000000-0005-0000-0000-000076D00000}"/>
    <cellStyle name="Punto 4 37 3" xfId="53364" xr:uid="{00000000-0005-0000-0000-000077D00000}"/>
    <cellStyle name="Punto 4 37 3 2" xfId="53365" xr:uid="{00000000-0005-0000-0000-000078D00000}"/>
    <cellStyle name="Punto 4 37 4" xfId="53366" xr:uid="{00000000-0005-0000-0000-000079D00000}"/>
    <cellStyle name="Punto 4 37 4 2" xfId="53367" xr:uid="{00000000-0005-0000-0000-00007AD00000}"/>
    <cellStyle name="Punto 4 37 5" xfId="53368" xr:uid="{00000000-0005-0000-0000-00007BD00000}"/>
    <cellStyle name="Punto 4 38" xfId="53369" xr:uid="{00000000-0005-0000-0000-00007CD00000}"/>
    <cellStyle name="Punto 4 38 2" xfId="53370" xr:uid="{00000000-0005-0000-0000-00007DD00000}"/>
    <cellStyle name="Punto 4 38 2 2" xfId="53371" xr:uid="{00000000-0005-0000-0000-00007ED00000}"/>
    <cellStyle name="Punto 4 38 2 2 2" xfId="53372" xr:uid="{00000000-0005-0000-0000-00007FD00000}"/>
    <cellStyle name="Punto 4 38 2 3" xfId="53373" xr:uid="{00000000-0005-0000-0000-000080D00000}"/>
    <cellStyle name="Punto 4 38 2 4" xfId="53374" xr:uid="{00000000-0005-0000-0000-000081D00000}"/>
    <cellStyle name="Punto 4 38 2 5" xfId="53375" xr:uid="{00000000-0005-0000-0000-000082D00000}"/>
    <cellStyle name="Punto 4 38 2 6" xfId="53376" xr:uid="{00000000-0005-0000-0000-000083D00000}"/>
    <cellStyle name="Punto 4 38 3" xfId="53377" xr:uid="{00000000-0005-0000-0000-000084D00000}"/>
    <cellStyle name="Punto 4 38 3 2" xfId="53378" xr:uid="{00000000-0005-0000-0000-000085D00000}"/>
    <cellStyle name="Punto 4 38 4" xfId="53379" xr:uid="{00000000-0005-0000-0000-000086D00000}"/>
    <cellStyle name="Punto 4 38 4 2" xfId="53380" xr:uid="{00000000-0005-0000-0000-000087D00000}"/>
    <cellStyle name="Punto 4 38 5" xfId="53381" xr:uid="{00000000-0005-0000-0000-000088D00000}"/>
    <cellStyle name="Punto 4 39" xfId="53382" xr:uid="{00000000-0005-0000-0000-000089D00000}"/>
    <cellStyle name="Punto 4 39 2" xfId="53383" xr:uid="{00000000-0005-0000-0000-00008AD00000}"/>
    <cellStyle name="Punto 4 39 2 2" xfId="53384" xr:uid="{00000000-0005-0000-0000-00008BD00000}"/>
    <cellStyle name="Punto 4 39 2 2 2" xfId="53385" xr:uid="{00000000-0005-0000-0000-00008CD00000}"/>
    <cellStyle name="Punto 4 39 2 3" xfId="53386" xr:uid="{00000000-0005-0000-0000-00008DD00000}"/>
    <cellStyle name="Punto 4 39 2 4" xfId="53387" xr:uid="{00000000-0005-0000-0000-00008ED00000}"/>
    <cellStyle name="Punto 4 39 2 5" xfId="53388" xr:uid="{00000000-0005-0000-0000-00008FD00000}"/>
    <cellStyle name="Punto 4 39 2 6" xfId="53389" xr:uid="{00000000-0005-0000-0000-000090D00000}"/>
    <cellStyle name="Punto 4 39 3" xfId="53390" xr:uid="{00000000-0005-0000-0000-000091D00000}"/>
    <cellStyle name="Punto 4 39 3 2" xfId="53391" xr:uid="{00000000-0005-0000-0000-000092D00000}"/>
    <cellStyle name="Punto 4 39 4" xfId="53392" xr:uid="{00000000-0005-0000-0000-000093D00000}"/>
    <cellStyle name="Punto 4 39 4 2" xfId="53393" xr:uid="{00000000-0005-0000-0000-000094D00000}"/>
    <cellStyle name="Punto 4 39 5" xfId="53394" xr:uid="{00000000-0005-0000-0000-000095D00000}"/>
    <cellStyle name="Punto 4 4" xfId="53395" xr:uid="{00000000-0005-0000-0000-000096D00000}"/>
    <cellStyle name="Punto 4 4 2" xfId="53396" xr:uid="{00000000-0005-0000-0000-000097D00000}"/>
    <cellStyle name="Punto 4 4 2 2" xfId="53397" xr:uid="{00000000-0005-0000-0000-000098D00000}"/>
    <cellStyle name="Punto 4 4 2 2 2" xfId="53398" xr:uid="{00000000-0005-0000-0000-000099D00000}"/>
    <cellStyle name="Punto 4 4 2 2 3" xfId="53399" xr:uid="{00000000-0005-0000-0000-00009AD00000}"/>
    <cellStyle name="Punto 4 4 2 2 4" xfId="53400" xr:uid="{00000000-0005-0000-0000-00009BD00000}"/>
    <cellStyle name="Punto 4 4 2 3" xfId="53401" xr:uid="{00000000-0005-0000-0000-00009CD00000}"/>
    <cellStyle name="Punto 4 4 3" xfId="53402" xr:uid="{00000000-0005-0000-0000-00009DD00000}"/>
    <cellStyle name="Punto 4 4 3 2" xfId="53403" xr:uid="{00000000-0005-0000-0000-00009ED00000}"/>
    <cellStyle name="Punto 4 4 3 2 2" xfId="53404" xr:uid="{00000000-0005-0000-0000-00009FD00000}"/>
    <cellStyle name="Punto 4 4 3 3" xfId="53405" xr:uid="{00000000-0005-0000-0000-0000A0D00000}"/>
    <cellStyle name="Punto 4 4 3 4" xfId="53406" xr:uid="{00000000-0005-0000-0000-0000A1D00000}"/>
    <cellStyle name="Punto 4 4 4" xfId="53407" xr:uid="{00000000-0005-0000-0000-0000A2D00000}"/>
    <cellStyle name="Punto 4 4 4 2" xfId="53408" xr:uid="{00000000-0005-0000-0000-0000A3D00000}"/>
    <cellStyle name="Punto 4 4 4 3" xfId="53409" xr:uid="{00000000-0005-0000-0000-0000A4D00000}"/>
    <cellStyle name="Punto 4 4 5" xfId="53410" xr:uid="{00000000-0005-0000-0000-0000A5D00000}"/>
    <cellStyle name="Punto 4 40" xfId="53411" xr:uid="{00000000-0005-0000-0000-0000A6D00000}"/>
    <cellStyle name="Punto 4 40 2" xfId="53412" xr:uid="{00000000-0005-0000-0000-0000A7D00000}"/>
    <cellStyle name="Punto 4 40 2 2" xfId="53413" xr:uid="{00000000-0005-0000-0000-0000A8D00000}"/>
    <cellStyle name="Punto 4 40 2 2 2" xfId="53414" xr:uid="{00000000-0005-0000-0000-0000A9D00000}"/>
    <cellStyle name="Punto 4 40 2 3" xfId="53415" xr:uid="{00000000-0005-0000-0000-0000AAD00000}"/>
    <cellStyle name="Punto 4 40 2 4" xfId="53416" xr:uid="{00000000-0005-0000-0000-0000ABD00000}"/>
    <cellStyle name="Punto 4 40 2 5" xfId="53417" xr:uid="{00000000-0005-0000-0000-0000ACD00000}"/>
    <cellStyle name="Punto 4 40 2 6" xfId="53418" xr:uid="{00000000-0005-0000-0000-0000ADD00000}"/>
    <cellStyle name="Punto 4 40 3" xfId="53419" xr:uid="{00000000-0005-0000-0000-0000AED00000}"/>
    <cellStyle name="Punto 4 40 3 2" xfId="53420" xr:uid="{00000000-0005-0000-0000-0000AFD00000}"/>
    <cellStyle name="Punto 4 40 4" xfId="53421" xr:uid="{00000000-0005-0000-0000-0000B0D00000}"/>
    <cellStyle name="Punto 4 40 4 2" xfId="53422" xr:uid="{00000000-0005-0000-0000-0000B1D00000}"/>
    <cellStyle name="Punto 4 40 5" xfId="53423" xr:uid="{00000000-0005-0000-0000-0000B2D00000}"/>
    <cellStyle name="Punto 4 41" xfId="53424" xr:uid="{00000000-0005-0000-0000-0000B3D00000}"/>
    <cellStyle name="Punto 4 41 2" xfId="53425" xr:uid="{00000000-0005-0000-0000-0000B4D00000}"/>
    <cellStyle name="Punto 4 41 2 2" xfId="53426" xr:uid="{00000000-0005-0000-0000-0000B5D00000}"/>
    <cellStyle name="Punto 4 41 2 2 2" xfId="53427" xr:uid="{00000000-0005-0000-0000-0000B6D00000}"/>
    <cellStyle name="Punto 4 41 2 3" xfId="53428" xr:uid="{00000000-0005-0000-0000-0000B7D00000}"/>
    <cellStyle name="Punto 4 41 2 4" xfId="53429" xr:uid="{00000000-0005-0000-0000-0000B8D00000}"/>
    <cellStyle name="Punto 4 41 2 5" xfId="53430" xr:uid="{00000000-0005-0000-0000-0000B9D00000}"/>
    <cellStyle name="Punto 4 41 2 6" xfId="53431" xr:uid="{00000000-0005-0000-0000-0000BAD00000}"/>
    <cellStyle name="Punto 4 41 3" xfId="53432" xr:uid="{00000000-0005-0000-0000-0000BBD00000}"/>
    <cellStyle name="Punto 4 41 3 2" xfId="53433" xr:uid="{00000000-0005-0000-0000-0000BCD00000}"/>
    <cellStyle name="Punto 4 41 4" xfId="53434" xr:uid="{00000000-0005-0000-0000-0000BDD00000}"/>
    <cellStyle name="Punto 4 41 4 2" xfId="53435" xr:uid="{00000000-0005-0000-0000-0000BED00000}"/>
    <cellStyle name="Punto 4 41 5" xfId="53436" xr:uid="{00000000-0005-0000-0000-0000BFD00000}"/>
    <cellStyle name="Punto 4 42" xfId="53437" xr:uid="{00000000-0005-0000-0000-0000C0D00000}"/>
    <cellStyle name="Punto 4 42 2" xfId="53438" xr:uid="{00000000-0005-0000-0000-0000C1D00000}"/>
    <cellStyle name="Punto 4 42 2 2" xfId="53439" xr:uid="{00000000-0005-0000-0000-0000C2D00000}"/>
    <cellStyle name="Punto 4 42 2 2 2" xfId="53440" xr:uid="{00000000-0005-0000-0000-0000C3D00000}"/>
    <cellStyle name="Punto 4 42 2 3" xfId="53441" xr:uid="{00000000-0005-0000-0000-0000C4D00000}"/>
    <cellStyle name="Punto 4 42 2 4" xfId="53442" xr:uid="{00000000-0005-0000-0000-0000C5D00000}"/>
    <cellStyle name="Punto 4 42 2 5" xfId="53443" xr:uid="{00000000-0005-0000-0000-0000C6D00000}"/>
    <cellStyle name="Punto 4 42 2 6" xfId="53444" xr:uid="{00000000-0005-0000-0000-0000C7D00000}"/>
    <cellStyle name="Punto 4 42 3" xfId="53445" xr:uid="{00000000-0005-0000-0000-0000C8D00000}"/>
    <cellStyle name="Punto 4 42 3 2" xfId="53446" xr:uid="{00000000-0005-0000-0000-0000C9D00000}"/>
    <cellStyle name="Punto 4 42 4" xfId="53447" xr:uid="{00000000-0005-0000-0000-0000CAD00000}"/>
    <cellStyle name="Punto 4 42 4 2" xfId="53448" xr:uid="{00000000-0005-0000-0000-0000CBD00000}"/>
    <cellStyle name="Punto 4 42 5" xfId="53449" xr:uid="{00000000-0005-0000-0000-0000CCD00000}"/>
    <cellStyle name="Punto 4 43" xfId="53450" xr:uid="{00000000-0005-0000-0000-0000CDD00000}"/>
    <cellStyle name="Punto 4 43 2" xfId="53451" xr:uid="{00000000-0005-0000-0000-0000CED00000}"/>
    <cellStyle name="Punto 4 43 2 2" xfId="53452" xr:uid="{00000000-0005-0000-0000-0000CFD00000}"/>
    <cellStyle name="Punto 4 43 2 2 2" xfId="53453" xr:uid="{00000000-0005-0000-0000-0000D0D00000}"/>
    <cellStyle name="Punto 4 43 2 3" xfId="53454" xr:uid="{00000000-0005-0000-0000-0000D1D00000}"/>
    <cellStyle name="Punto 4 43 2 4" xfId="53455" xr:uid="{00000000-0005-0000-0000-0000D2D00000}"/>
    <cellStyle name="Punto 4 43 2 5" xfId="53456" xr:uid="{00000000-0005-0000-0000-0000D3D00000}"/>
    <cellStyle name="Punto 4 43 2 6" xfId="53457" xr:uid="{00000000-0005-0000-0000-0000D4D00000}"/>
    <cellStyle name="Punto 4 43 3" xfId="53458" xr:uid="{00000000-0005-0000-0000-0000D5D00000}"/>
    <cellStyle name="Punto 4 43 3 2" xfId="53459" xr:uid="{00000000-0005-0000-0000-0000D6D00000}"/>
    <cellStyle name="Punto 4 43 4" xfId="53460" xr:uid="{00000000-0005-0000-0000-0000D7D00000}"/>
    <cellStyle name="Punto 4 43 4 2" xfId="53461" xr:uid="{00000000-0005-0000-0000-0000D8D00000}"/>
    <cellStyle name="Punto 4 43 5" xfId="53462" xr:uid="{00000000-0005-0000-0000-0000D9D00000}"/>
    <cellStyle name="Punto 4 44" xfId="53463" xr:uid="{00000000-0005-0000-0000-0000DAD00000}"/>
    <cellStyle name="Punto 4 44 2" xfId="53464" xr:uid="{00000000-0005-0000-0000-0000DBD00000}"/>
    <cellStyle name="Punto 4 44 2 2" xfId="53465" xr:uid="{00000000-0005-0000-0000-0000DCD00000}"/>
    <cellStyle name="Punto 4 44 2 2 2" xfId="53466" xr:uid="{00000000-0005-0000-0000-0000DDD00000}"/>
    <cellStyle name="Punto 4 44 2 3" xfId="53467" xr:uid="{00000000-0005-0000-0000-0000DED00000}"/>
    <cellStyle name="Punto 4 44 2 4" xfId="53468" xr:uid="{00000000-0005-0000-0000-0000DFD00000}"/>
    <cellStyle name="Punto 4 44 2 5" xfId="53469" xr:uid="{00000000-0005-0000-0000-0000E0D00000}"/>
    <cellStyle name="Punto 4 44 2 6" xfId="53470" xr:uid="{00000000-0005-0000-0000-0000E1D00000}"/>
    <cellStyle name="Punto 4 44 3" xfId="53471" xr:uid="{00000000-0005-0000-0000-0000E2D00000}"/>
    <cellStyle name="Punto 4 44 3 2" xfId="53472" xr:uid="{00000000-0005-0000-0000-0000E3D00000}"/>
    <cellStyle name="Punto 4 44 4" xfId="53473" xr:uid="{00000000-0005-0000-0000-0000E4D00000}"/>
    <cellStyle name="Punto 4 44 4 2" xfId="53474" xr:uid="{00000000-0005-0000-0000-0000E5D00000}"/>
    <cellStyle name="Punto 4 44 5" xfId="53475" xr:uid="{00000000-0005-0000-0000-0000E6D00000}"/>
    <cellStyle name="Punto 4 45" xfId="53476" xr:uid="{00000000-0005-0000-0000-0000E7D00000}"/>
    <cellStyle name="Punto 4 45 2" xfId="53477" xr:uid="{00000000-0005-0000-0000-0000E8D00000}"/>
    <cellStyle name="Punto 4 45 2 2" xfId="53478" xr:uid="{00000000-0005-0000-0000-0000E9D00000}"/>
    <cellStyle name="Punto 4 45 2 2 2" xfId="53479" xr:uid="{00000000-0005-0000-0000-0000EAD00000}"/>
    <cellStyle name="Punto 4 45 2 3" xfId="53480" xr:uid="{00000000-0005-0000-0000-0000EBD00000}"/>
    <cellStyle name="Punto 4 45 2 4" xfId="53481" xr:uid="{00000000-0005-0000-0000-0000ECD00000}"/>
    <cellStyle name="Punto 4 45 2 5" xfId="53482" xr:uid="{00000000-0005-0000-0000-0000EDD00000}"/>
    <cellStyle name="Punto 4 45 2 6" xfId="53483" xr:uid="{00000000-0005-0000-0000-0000EED00000}"/>
    <cellStyle name="Punto 4 45 3" xfId="53484" xr:uid="{00000000-0005-0000-0000-0000EFD00000}"/>
    <cellStyle name="Punto 4 45 3 2" xfId="53485" xr:uid="{00000000-0005-0000-0000-0000F0D00000}"/>
    <cellStyle name="Punto 4 45 4" xfId="53486" xr:uid="{00000000-0005-0000-0000-0000F1D00000}"/>
    <cellStyle name="Punto 4 45 4 2" xfId="53487" xr:uid="{00000000-0005-0000-0000-0000F2D00000}"/>
    <cellStyle name="Punto 4 45 5" xfId="53488" xr:uid="{00000000-0005-0000-0000-0000F3D00000}"/>
    <cellStyle name="Punto 4 46" xfId="53489" xr:uid="{00000000-0005-0000-0000-0000F4D00000}"/>
    <cellStyle name="Punto 4 46 2" xfId="53490" xr:uid="{00000000-0005-0000-0000-0000F5D00000}"/>
    <cellStyle name="Punto 4 46 2 2" xfId="53491" xr:uid="{00000000-0005-0000-0000-0000F6D00000}"/>
    <cellStyle name="Punto 4 46 2 2 2" xfId="53492" xr:uid="{00000000-0005-0000-0000-0000F7D00000}"/>
    <cellStyle name="Punto 4 46 2 3" xfId="53493" xr:uid="{00000000-0005-0000-0000-0000F8D00000}"/>
    <cellStyle name="Punto 4 46 2 4" xfId="53494" xr:uid="{00000000-0005-0000-0000-0000F9D00000}"/>
    <cellStyle name="Punto 4 46 2 5" xfId="53495" xr:uid="{00000000-0005-0000-0000-0000FAD00000}"/>
    <cellStyle name="Punto 4 46 2 6" xfId="53496" xr:uid="{00000000-0005-0000-0000-0000FBD00000}"/>
    <cellStyle name="Punto 4 46 3" xfId="53497" xr:uid="{00000000-0005-0000-0000-0000FCD00000}"/>
    <cellStyle name="Punto 4 46 3 2" xfId="53498" xr:uid="{00000000-0005-0000-0000-0000FDD00000}"/>
    <cellStyle name="Punto 4 46 4" xfId="53499" xr:uid="{00000000-0005-0000-0000-0000FED00000}"/>
    <cellStyle name="Punto 4 46 4 2" xfId="53500" xr:uid="{00000000-0005-0000-0000-0000FFD00000}"/>
    <cellStyle name="Punto 4 46 5" xfId="53501" xr:uid="{00000000-0005-0000-0000-000000D10000}"/>
    <cellStyle name="Punto 4 47" xfId="53502" xr:uid="{00000000-0005-0000-0000-000001D10000}"/>
    <cellStyle name="Punto 4 47 2" xfId="53503" xr:uid="{00000000-0005-0000-0000-000002D10000}"/>
    <cellStyle name="Punto 4 47 2 2" xfId="53504" xr:uid="{00000000-0005-0000-0000-000003D10000}"/>
    <cellStyle name="Punto 4 47 2 2 2" xfId="53505" xr:uid="{00000000-0005-0000-0000-000004D10000}"/>
    <cellStyle name="Punto 4 47 2 3" xfId="53506" xr:uid="{00000000-0005-0000-0000-000005D10000}"/>
    <cellStyle name="Punto 4 47 2 4" xfId="53507" xr:uid="{00000000-0005-0000-0000-000006D10000}"/>
    <cellStyle name="Punto 4 47 2 5" xfId="53508" xr:uid="{00000000-0005-0000-0000-000007D10000}"/>
    <cellStyle name="Punto 4 47 2 6" xfId="53509" xr:uid="{00000000-0005-0000-0000-000008D10000}"/>
    <cellStyle name="Punto 4 47 3" xfId="53510" xr:uid="{00000000-0005-0000-0000-000009D10000}"/>
    <cellStyle name="Punto 4 47 3 2" xfId="53511" xr:uid="{00000000-0005-0000-0000-00000AD10000}"/>
    <cellStyle name="Punto 4 47 4" xfId="53512" xr:uid="{00000000-0005-0000-0000-00000BD10000}"/>
    <cellStyle name="Punto 4 47 4 2" xfId="53513" xr:uid="{00000000-0005-0000-0000-00000CD10000}"/>
    <cellStyle name="Punto 4 47 5" xfId="53514" xr:uid="{00000000-0005-0000-0000-00000DD10000}"/>
    <cellStyle name="Punto 4 48" xfId="53515" xr:uid="{00000000-0005-0000-0000-00000ED10000}"/>
    <cellStyle name="Punto 4 48 2" xfId="53516" xr:uid="{00000000-0005-0000-0000-00000FD10000}"/>
    <cellStyle name="Punto 4 48 2 2" xfId="53517" xr:uid="{00000000-0005-0000-0000-000010D10000}"/>
    <cellStyle name="Punto 4 48 2 2 2" xfId="53518" xr:uid="{00000000-0005-0000-0000-000011D10000}"/>
    <cellStyle name="Punto 4 48 2 3" xfId="53519" xr:uid="{00000000-0005-0000-0000-000012D10000}"/>
    <cellStyle name="Punto 4 48 2 4" xfId="53520" xr:uid="{00000000-0005-0000-0000-000013D10000}"/>
    <cellStyle name="Punto 4 48 2 5" xfId="53521" xr:uid="{00000000-0005-0000-0000-000014D10000}"/>
    <cellStyle name="Punto 4 48 2 6" xfId="53522" xr:uid="{00000000-0005-0000-0000-000015D10000}"/>
    <cellStyle name="Punto 4 48 3" xfId="53523" xr:uid="{00000000-0005-0000-0000-000016D10000}"/>
    <cellStyle name="Punto 4 48 3 2" xfId="53524" xr:uid="{00000000-0005-0000-0000-000017D10000}"/>
    <cellStyle name="Punto 4 48 4" xfId="53525" xr:uid="{00000000-0005-0000-0000-000018D10000}"/>
    <cellStyle name="Punto 4 48 4 2" xfId="53526" xr:uid="{00000000-0005-0000-0000-000019D10000}"/>
    <cellStyle name="Punto 4 48 5" xfId="53527" xr:uid="{00000000-0005-0000-0000-00001AD10000}"/>
    <cellStyle name="Punto 4 49" xfId="53528" xr:uid="{00000000-0005-0000-0000-00001BD10000}"/>
    <cellStyle name="Punto 4 49 2" xfId="53529" xr:uid="{00000000-0005-0000-0000-00001CD10000}"/>
    <cellStyle name="Punto 4 49 2 2" xfId="53530" xr:uid="{00000000-0005-0000-0000-00001DD10000}"/>
    <cellStyle name="Punto 4 49 2 2 2" xfId="53531" xr:uid="{00000000-0005-0000-0000-00001ED10000}"/>
    <cellStyle name="Punto 4 49 2 3" xfId="53532" xr:uid="{00000000-0005-0000-0000-00001FD10000}"/>
    <cellStyle name="Punto 4 49 2 4" xfId="53533" xr:uid="{00000000-0005-0000-0000-000020D10000}"/>
    <cellStyle name="Punto 4 49 2 5" xfId="53534" xr:uid="{00000000-0005-0000-0000-000021D10000}"/>
    <cellStyle name="Punto 4 49 2 6" xfId="53535" xr:uid="{00000000-0005-0000-0000-000022D10000}"/>
    <cellStyle name="Punto 4 49 3" xfId="53536" xr:uid="{00000000-0005-0000-0000-000023D10000}"/>
    <cellStyle name="Punto 4 49 3 2" xfId="53537" xr:uid="{00000000-0005-0000-0000-000024D10000}"/>
    <cellStyle name="Punto 4 49 4" xfId="53538" xr:uid="{00000000-0005-0000-0000-000025D10000}"/>
    <cellStyle name="Punto 4 49 4 2" xfId="53539" xr:uid="{00000000-0005-0000-0000-000026D10000}"/>
    <cellStyle name="Punto 4 49 5" xfId="53540" xr:uid="{00000000-0005-0000-0000-000027D10000}"/>
    <cellStyle name="Punto 4 5" xfId="53541" xr:uid="{00000000-0005-0000-0000-000028D10000}"/>
    <cellStyle name="Punto 4 5 2" xfId="53542" xr:uid="{00000000-0005-0000-0000-000029D10000}"/>
    <cellStyle name="Punto 4 5 2 2" xfId="53543" xr:uid="{00000000-0005-0000-0000-00002AD10000}"/>
    <cellStyle name="Punto 4 5 2 2 2" xfId="53544" xr:uid="{00000000-0005-0000-0000-00002BD10000}"/>
    <cellStyle name="Punto 4 5 2 2 3" xfId="53545" xr:uid="{00000000-0005-0000-0000-00002CD10000}"/>
    <cellStyle name="Punto 4 5 2 3" xfId="53546" xr:uid="{00000000-0005-0000-0000-00002DD10000}"/>
    <cellStyle name="Punto 4 5 3" xfId="53547" xr:uid="{00000000-0005-0000-0000-00002ED10000}"/>
    <cellStyle name="Punto 4 5 3 2" xfId="53548" xr:uid="{00000000-0005-0000-0000-00002FD10000}"/>
    <cellStyle name="Punto 4 5 3 2 2" xfId="53549" xr:uid="{00000000-0005-0000-0000-000030D10000}"/>
    <cellStyle name="Punto 4 5 4" xfId="53550" xr:uid="{00000000-0005-0000-0000-000031D10000}"/>
    <cellStyle name="Punto 4 5 4 2" xfId="53551" xr:uid="{00000000-0005-0000-0000-000032D10000}"/>
    <cellStyle name="Punto 4 5 4 3" xfId="53552" xr:uid="{00000000-0005-0000-0000-000033D10000}"/>
    <cellStyle name="Punto 4 5 4 3 2" xfId="53553" xr:uid="{00000000-0005-0000-0000-000034D10000}"/>
    <cellStyle name="Punto 4 5 4 3 2 2" xfId="53554" xr:uid="{00000000-0005-0000-0000-000035D10000}"/>
    <cellStyle name="Punto 4 5 4 3 2 3" xfId="53555" xr:uid="{00000000-0005-0000-0000-000036D10000}"/>
    <cellStyle name="Punto 4 5 4 4" xfId="53556" xr:uid="{00000000-0005-0000-0000-000037D10000}"/>
    <cellStyle name="Punto 4 5 4 4 2" xfId="53557" xr:uid="{00000000-0005-0000-0000-000038D10000}"/>
    <cellStyle name="Punto 4 5 5" xfId="53558" xr:uid="{00000000-0005-0000-0000-000039D10000}"/>
    <cellStyle name="Punto 4 5 5 2" xfId="53559" xr:uid="{00000000-0005-0000-0000-00003AD10000}"/>
    <cellStyle name="Punto 4 5 6" xfId="53560" xr:uid="{00000000-0005-0000-0000-00003BD10000}"/>
    <cellStyle name="Punto 4 5 7" xfId="53561" xr:uid="{00000000-0005-0000-0000-00003CD10000}"/>
    <cellStyle name="Punto 4 5 7 2" xfId="53562" xr:uid="{00000000-0005-0000-0000-00003DD10000}"/>
    <cellStyle name="Punto 4 5 7 3" xfId="53563" xr:uid="{00000000-0005-0000-0000-00003ED10000}"/>
    <cellStyle name="Punto 4 5 8" xfId="53564" xr:uid="{00000000-0005-0000-0000-00003FD10000}"/>
    <cellStyle name="Punto 4 50" xfId="53565" xr:uid="{00000000-0005-0000-0000-000040D10000}"/>
    <cellStyle name="Punto 4 50 2" xfId="53566" xr:uid="{00000000-0005-0000-0000-000041D10000}"/>
    <cellStyle name="Punto 4 50 2 2" xfId="53567" xr:uid="{00000000-0005-0000-0000-000042D10000}"/>
    <cellStyle name="Punto 4 50 2 2 2" xfId="53568" xr:uid="{00000000-0005-0000-0000-000043D10000}"/>
    <cellStyle name="Punto 4 50 2 3" xfId="53569" xr:uid="{00000000-0005-0000-0000-000044D10000}"/>
    <cellStyle name="Punto 4 50 2 4" xfId="53570" xr:uid="{00000000-0005-0000-0000-000045D10000}"/>
    <cellStyle name="Punto 4 50 2 5" xfId="53571" xr:uid="{00000000-0005-0000-0000-000046D10000}"/>
    <cellStyle name="Punto 4 50 2 6" xfId="53572" xr:uid="{00000000-0005-0000-0000-000047D10000}"/>
    <cellStyle name="Punto 4 50 3" xfId="53573" xr:uid="{00000000-0005-0000-0000-000048D10000}"/>
    <cellStyle name="Punto 4 50 3 2" xfId="53574" xr:uid="{00000000-0005-0000-0000-000049D10000}"/>
    <cellStyle name="Punto 4 50 4" xfId="53575" xr:uid="{00000000-0005-0000-0000-00004AD10000}"/>
    <cellStyle name="Punto 4 50 4 2" xfId="53576" xr:uid="{00000000-0005-0000-0000-00004BD10000}"/>
    <cellStyle name="Punto 4 50 5" xfId="53577" xr:uid="{00000000-0005-0000-0000-00004CD10000}"/>
    <cellStyle name="Punto 4 51" xfId="53578" xr:uid="{00000000-0005-0000-0000-00004DD10000}"/>
    <cellStyle name="Punto 4 51 2" xfId="53579" xr:uid="{00000000-0005-0000-0000-00004ED10000}"/>
    <cellStyle name="Punto 4 51 2 2" xfId="53580" xr:uid="{00000000-0005-0000-0000-00004FD10000}"/>
    <cellStyle name="Punto 4 51 2 2 2" xfId="53581" xr:uid="{00000000-0005-0000-0000-000050D10000}"/>
    <cellStyle name="Punto 4 51 2 3" xfId="53582" xr:uid="{00000000-0005-0000-0000-000051D10000}"/>
    <cellStyle name="Punto 4 51 2 4" xfId="53583" xr:uid="{00000000-0005-0000-0000-000052D10000}"/>
    <cellStyle name="Punto 4 51 2 5" xfId="53584" xr:uid="{00000000-0005-0000-0000-000053D10000}"/>
    <cellStyle name="Punto 4 51 2 6" xfId="53585" xr:uid="{00000000-0005-0000-0000-000054D10000}"/>
    <cellStyle name="Punto 4 51 3" xfId="53586" xr:uid="{00000000-0005-0000-0000-000055D10000}"/>
    <cellStyle name="Punto 4 51 3 2" xfId="53587" xr:uid="{00000000-0005-0000-0000-000056D10000}"/>
    <cellStyle name="Punto 4 51 4" xfId="53588" xr:uid="{00000000-0005-0000-0000-000057D10000}"/>
    <cellStyle name="Punto 4 51 4 2" xfId="53589" xr:uid="{00000000-0005-0000-0000-000058D10000}"/>
    <cellStyle name="Punto 4 51 5" xfId="53590" xr:uid="{00000000-0005-0000-0000-000059D10000}"/>
    <cellStyle name="Punto 4 52" xfId="53591" xr:uid="{00000000-0005-0000-0000-00005AD10000}"/>
    <cellStyle name="Punto 4 52 2" xfId="53592" xr:uid="{00000000-0005-0000-0000-00005BD10000}"/>
    <cellStyle name="Punto 4 52 2 2" xfId="53593" xr:uid="{00000000-0005-0000-0000-00005CD10000}"/>
    <cellStyle name="Punto 4 52 2 2 2" xfId="53594" xr:uid="{00000000-0005-0000-0000-00005DD10000}"/>
    <cellStyle name="Punto 4 52 2 3" xfId="53595" xr:uid="{00000000-0005-0000-0000-00005ED10000}"/>
    <cellStyle name="Punto 4 52 2 4" xfId="53596" xr:uid="{00000000-0005-0000-0000-00005FD10000}"/>
    <cellStyle name="Punto 4 52 2 5" xfId="53597" xr:uid="{00000000-0005-0000-0000-000060D10000}"/>
    <cellStyle name="Punto 4 52 2 6" xfId="53598" xr:uid="{00000000-0005-0000-0000-000061D10000}"/>
    <cellStyle name="Punto 4 52 3" xfId="53599" xr:uid="{00000000-0005-0000-0000-000062D10000}"/>
    <cellStyle name="Punto 4 52 3 2" xfId="53600" xr:uid="{00000000-0005-0000-0000-000063D10000}"/>
    <cellStyle name="Punto 4 52 4" xfId="53601" xr:uid="{00000000-0005-0000-0000-000064D10000}"/>
    <cellStyle name="Punto 4 52 4 2" xfId="53602" xr:uid="{00000000-0005-0000-0000-000065D10000}"/>
    <cellStyle name="Punto 4 52 5" xfId="53603" xr:uid="{00000000-0005-0000-0000-000066D10000}"/>
    <cellStyle name="Punto 4 53" xfId="53604" xr:uid="{00000000-0005-0000-0000-000067D10000}"/>
    <cellStyle name="Punto 4 53 2" xfId="53605" xr:uid="{00000000-0005-0000-0000-000068D10000}"/>
    <cellStyle name="Punto 4 53 2 2" xfId="53606" xr:uid="{00000000-0005-0000-0000-000069D10000}"/>
    <cellStyle name="Punto 4 53 2 2 2" xfId="53607" xr:uid="{00000000-0005-0000-0000-00006AD10000}"/>
    <cellStyle name="Punto 4 53 2 3" xfId="53608" xr:uid="{00000000-0005-0000-0000-00006BD10000}"/>
    <cellStyle name="Punto 4 53 2 4" xfId="53609" xr:uid="{00000000-0005-0000-0000-00006CD10000}"/>
    <cellStyle name="Punto 4 53 2 5" xfId="53610" xr:uid="{00000000-0005-0000-0000-00006DD10000}"/>
    <cellStyle name="Punto 4 53 2 6" xfId="53611" xr:uid="{00000000-0005-0000-0000-00006ED10000}"/>
    <cellStyle name="Punto 4 53 3" xfId="53612" xr:uid="{00000000-0005-0000-0000-00006FD10000}"/>
    <cellStyle name="Punto 4 53 3 2" xfId="53613" xr:uid="{00000000-0005-0000-0000-000070D10000}"/>
    <cellStyle name="Punto 4 53 4" xfId="53614" xr:uid="{00000000-0005-0000-0000-000071D10000}"/>
    <cellStyle name="Punto 4 53 4 2" xfId="53615" xr:uid="{00000000-0005-0000-0000-000072D10000}"/>
    <cellStyle name="Punto 4 53 5" xfId="53616" xr:uid="{00000000-0005-0000-0000-000073D10000}"/>
    <cellStyle name="Punto 4 54" xfId="53617" xr:uid="{00000000-0005-0000-0000-000074D10000}"/>
    <cellStyle name="Punto 4 54 2" xfId="53618" xr:uid="{00000000-0005-0000-0000-000075D10000}"/>
    <cellStyle name="Punto 4 54 2 2" xfId="53619" xr:uid="{00000000-0005-0000-0000-000076D10000}"/>
    <cellStyle name="Punto 4 54 2 2 2" xfId="53620" xr:uid="{00000000-0005-0000-0000-000077D10000}"/>
    <cellStyle name="Punto 4 54 2 3" xfId="53621" xr:uid="{00000000-0005-0000-0000-000078D10000}"/>
    <cellStyle name="Punto 4 54 2 4" xfId="53622" xr:uid="{00000000-0005-0000-0000-000079D10000}"/>
    <cellStyle name="Punto 4 54 2 5" xfId="53623" xr:uid="{00000000-0005-0000-0000-00007AD10000}"/>
    <cellStyle name="Punto 4 54 2 6" xfId="53624" xr:uid="{00000000-0005-0000-0000-00007BD10000}"/>
    <cellStyle name="Punto 4 54 3" xfId="53625" xr:uid="{00000000-0005-0000-0000-00007CD10000}"/>
    <cellStyle name="Punto 4 54 3 2" xfId="53626" xr:uid="{00000000-0005-0000-0000-00007DD10000}"/>
    <cellStyle name="Punto 4 54 4" xfId="53627" xr:uid="{00000000-0005-0000-0000-00007ED10000}"/>
    <cellStyle name="Punto 4 54 4 2" xfId="53628" xr:uid="{00000000-0005-0000-0000-00007FD10000}"/>
    <cellStyle name="Punto 4 54 5" xfId="53629" xr:uid="{00000000-0005-0000-0000-000080D10000}"/>
    <cellStyle name="Punto 4 55" xfId="53630" xr:uid="{00000000-0005-0000-0000-000081D10000}"/>
    <cellStyle name="Punto 4 55 2" xfId="53631" xr:uid="{00000000-0005-0000-0000-000082D10000}"/>
    <cellStyle name="Punto 4 55 2 2" xfId="53632" xr:uid="{00000000-0005-0000-0000-000083D10000}"/>
    <cellStyle name="Punto 4 55 2 2 2" xfId="53633" xr:uid="{00000000-0005-0000-0000-000084D10000}"/>
    <cellStyle name="Punto 4 55 2 3" xfId="53634" xr:uid="{00000000-0005-0000-0000-000085D10000}"/>
    <cellStyle name="Punto 4 55 2 4" xfId="53635" xr:uid="{00000000-0005-0000-0000-000086D10000}"/>
    <cellStyle name="Punto 4 55 2 5" xfId="53636" xr:uid="{00000000-0005-0000-0000-000087D10000}"/>
    <cellStyle name="Punto 4 55 2 6" xfId="53637" xr:uid="{00000000-0005-0000-0000-000088D10000}"/>
    <cellStyle name="Punto 4 55 3" xfId="53638" xr:uid="{00000000-0005-0000-0000-000089D10000}"/>
    <cellStyle name="Punto 4 55 3 2" xfId="53639" xr:uid="{00000000-0005-0000-0000-00008AD10000}"/>
    <cellStyle name="Punto 4 55 4" xfId="53640" xr:uid="{00000000-0005-0000-0000-00008BD10000}"/>
    <cellStyle name="Punto 4 55 4 2" xfId="53641" xr:uid="{00000000-0005-0000-0000-00008CD10000}"/>
    <cellStyle name="Punto 4 55 5" xfId="53642" xr:uid="{00000000-0005-0000-0000-00008DD10000}"/>
    <cellStyle name="Punto 4 56" xfId="53643" xr:uid="{00000000-0005-0000-0000-00008ED10000}"/>
    <cellStyle name="Punto 4 56 2" xfId="53644" xr:uid="{00000000-0005-0000-0000-00008FD10000}"/>
    <cellStyle name="Punto 4 56 2 2" xfId="53645" xr:uid="{00000000-0005-0000-0000-000090D10000}"/>
    <cellStyle name="Punto 4 56 2 2 2" xfId="53646" xr:uid="{00000000-0005-0000-0000-000091D10000}"/>
    <cellStyle name="Punto 4 56 2 3" xfId="53647" xr:uid="{00000000-0005-0000-0000-000092D10000}"/>
    <cellStyle name="Punto 4 56 2 4" xfId="53648" xr:uid="{00000000-0005-0000-0000-000093D10000}"/>
    <cellStyle name="Punto 4 56 2 5" xfId="53649" xr:uid="{00000000-0005-0000-0000-000094D10000}"/>
    <cellStyle name="Punto 4 56 2 6" xfId="53650" xr:uid="{00000000-0005-0000-0000-000095D10000}"/>
    <cellStyle name="Punto 4 56 3" xfId="53651" xr:uid="{00000000-0005-0000-0000-000096D10000}"/>
    <cellStyle name="Punto 4 56 3 2" xfId="53652" xr:uid="{00000000-0005-0000-0000-000097D10000}"/>
    <cellStyle name="Punto 4 56 4" xfId="53653" xr:uid="{00000000-0005-0000-0000-000098D10000}"/>
    <cellStyle name="Punto 4 56 4 2" xfId="53654" xr:uid="{00000000-0005-0000-0000-000099D10000}"/>
    <cellStyle name="Punto 4 56 5" xfId="53655" xr:uid="{00000000-0005-0000-0000-00009AD10000}"/>
    <cellStyle name="Punto 4 57" xfId="53656" xr:uid="{00000000-0005-0000-0000-00009BD10000}"/>
    <cellStyle name="Punto 4 57 2" xfId="53657" xr:uid="{00000000-0005-0000-0000-00009CD10000}"/>
    <cellStyle name="Punto 4 57 2 2" xfId="53658" xr:uid="{00000000-0005-0000-0000-00009DD10000}"/>
    <cellStyle name="Punto 4 57 2 2 2" xfId="53659" xr:uid="{00000000-0005-0000-0000-00009ED10000}"/>
    <cellStyle name="Punto 4 57 2 3" xfId="53660" xr:uid="{00000000-0005-0000-0000-00009FD10000}"/>
    <cellStyle name="Punto 4 57 2 4" xfId="53661" xr:uid="{00000000-0005-0000-0000-0000A0D10000}"/>
    <cellStyle name="Punto 4 57 2 5" xfId="53662" xr:uid="{00000000-0005-0000-0000-0000A1D10000}"/>
    <cellStyle name="Punto 4 57 2 6" xfId="53663" xr:uid="{00000000-0005-0000-0000-0000A2D10000}"/>
    <cellStyle name="Punto 4 57 3" xfId="53664" xr:uid="{00000000-0005-0000-0000-0000A3D10000}"/>
    <cellStyle name="Punto 4 57 3 2" xfId="53665" xr:uid="{00000000-0005-0000-0000-0000A4D10000}"/>
    <cellStyle name="Punto 4 57 4" xfId="53666" xr:uid="{00000000-0005-0000-0000-0000A5D10000}"/>
    <cellStyle name="Punto 4 57 4 2" xfId="53667" xr:uid="{00000000-0005-0000-0000-0000A6D10000}"/>
    <cellStyle name="Punto 4 57 5" xfId="53668" xr:uid="{00000000-0005-0000-0000-0000A7D10000}"/>
    <cellStyle name="Punto 4 58" xfId="53669" xr:uid="{00000000-0005-0000-0000-0000A8D10000}"/>
    <cellStyle name="Punto 4 58 2" xfId="53670" xr:uid="{00000000-0005-0000-0000-0000A9D10000}"/>
    <cellStyle name="Punto 4 58 2 2" xfId="53671" xr:uid="{00000000-0005-0000-0000-0000AAD10000}"/>
    <cellStyle name="Punto 4 58 2 2 2" xfId="53672" xr:uid="{00000000-0005-0000-0000-0000ABD10000}"/>
    <cellStyle name="Punto 4 58 2 3" xfId="53673" xr:uid="{00000000-0005-0000-0000-0000ACD10000}"/>
    <cellStyle name="Punto 4 58 2 4" xfId="53674" xr:uid="{00000000-0005-0000-0000-0000ADD10000}"/>
    <cellStyle name="Punto 4 58 2 5" xfId="53675" xr:uid="{00000000-0005-0000-0000-0000AED10000}"/>
    <cellStyle name="Punto 4 58 2 6" xfId="53676" xr:uid="{00000000-0005-0000-0000-0000AFD10000}"/>
    <cellStyle name="Punto 4 58 3" xfId="53677" xr:uid="{00000000-0005-0000-0000-0000B0D10000}"/>
    <cellStyle name="Punto 4 58 3 2" xfId="53678" xr:uid="{00000000-0005-0000-0000-0000B1D10000}"/>
    <cellStyle name="Punto 4 58 4" xfId="53679" xr:uid="{00000000-0005-0000-0000-0000B2D10000}"/>
    <cellStyle name="Punto 4 58 4 2" xfId="53680" xr:uid="{00000000-0005-0000-0000-0000B3D10000}"/>
    <cellStyle name="Punto 4 58 5" xfId="53681" xr:uid="{00000000-0005-0000-0000-0000B4D10000}"/>
    <cellStyle name="Punto 4 59" xfId="53682" xr:uid="{00000000-0005-0000-0000-0000B5D10000}"/>
    <cellStyle name="Punto 4 59 2" xfId="53683" xr:uid="{00000000-0005-0000-0000-0000B6D10000}"/>
    <cellStyle name="Punto 4 59 2 2" xfId="53684" xr:uid="{00000000-0005-0000-0000-0000B7D10000}"/>
    <cellStyle name="Punto 4 59 2 2 2" xfId="53685" xr:uid="{00000000-0005-0000-0000-0000B8D10000}"/>
    <cellStyle name="Punto 4 59 2 3" xfId="53686" xr:uid="{00000000-0005-0000-0000-0000B9D10000}"/>
    <cellStyle name="Punto 4 59 2 4" xfId="53687" xr:uid="{00000000-0005-0000-0000-0000BAD10000}"/>
    <cellStyle name="Punto 4 59 2 5" xfId="53688" xr:uid="{00000000-0005-0000-0000-0000BBD10000}"/>
    <cellStyle name="Punto 4 59 2 6" xfId="53689" xr:uid="{00000000-0005-0000-0000-0000BCD10000}"/>
    <cellStyle name="Punto 4 59 3" xfId="53690" xr:uid="{00000000-0005-0000-0000-0000BDD10000}"/>
    <cellStyle name="Punto 4 59 3 2" xfId="53691" xr:uid="{00000000-0005-0000-0000-0000BED10000}"/>
    <cellStyle name="Punto 4 59 4" xfId="53692" xr:uid="{00000000-0005-0000-0000-0000BFD10000}"/>
    <cellStyle name="Punto 4 59 4 2" xfId="53693" xr:uid="{00000000-0005-0000-0000-0000C0D10000}"/>
    <cellStyle name="Punto 4 59 5" xfId="53694" xr:uid="{00000000-0005-0000-0000-0000C1D10000}"/>
    <cellStyle name="Punto 4 6" xfId="53695" xr:uid="{00000000-0005-0000-0000-0000C2D10000}"/>
    <cellStyle name="Punto 4 6 2" xfId="53696" xr:uid="{00000000-0005-0000-0000-0000C3D10000}"/>
    <cellStyle name="Punto 4 6 2 2" xfId="53697" xr:uid="{00000000-0005-0000-0000-0000C4D10000}"/>
    <cellStyle name="Punto 4 6 2 2 2" xfId="53698" xr:uid="{00000000-0005-0000-0000-0000C5D10000}"/>
    <cellStyle name="Punto 4 6 2 3" xfId="53699" xr:uid="{00000000-0005-0000-0000-0000C6D10000}"/>
    <cellStyle name="Punto 4 6 2 3 2" xfId="53700" xr:uid="{00000000-0005-0000-0000-0000C7D10000}"/>
    <cellStyle name="Punto 4 6 2 4" xfId="53701" xr:uid="{00000000-0005-0000-0000-0000C8D10000}"/>
    <cellStyle name="Punto 4 6 2 4 2" xfId="53702" xr:uid="{00000000-0005-0000-0000-0000C9D10000}"/>
    <cellStyle name="Punto 4 6 2 4 3" xfId="53703" xr:uid="{00000000-0005-0000-0000-0000CAD10000}"/>
    <cellStyle name="Punto 4 6 3" xfId="53704" xr:uid="{00000000-0005-0000-0000-0000CBD10000}"/>
    <cellStyle name="Punto 4 6 3 2" xfId="53705" xr:uid="{00000000-0005-0000-0000-0000CCD10000}"/>
    <cellStyle name="Punto 4 6 3 2 2" xfId="53706" xr:uid="{00000000-0005-0000-0000-0000CDD10000}"/>
    <cellStyle name="Punto 4 6 3 3" xfId="53707" xr:uid="{00000000-0005-0000-0000-0000CED10000}"/>
    <cellStyle name="Punto 4 6 3 4" xfId="53708" xr:uid="{00000000-0005-0000-0000-0000CFD10000}"/>
    <cellStyle name="Punto 4 6 4" xfId="53709" xr:uid="{00000000-0005-0000-0000-0000D0D10000}"/>
    <cellStyle name="Punto 4 6 4 2" xfId="53710" xr:uid="{00000000-0005-0000-0000-0000D1D10000}"/>
    <cellStyle name="Punto 4 6 4 3" xfId="53711" xr:uid="{00000000-0005-0000-0000-0000D2D10000}"/>
    <cellStyle name="Punto 4 6 5" xfId="53712" xr:uid="{00000000-0005-0000-0000-0000D3D10000}"/>
    <cellStyle name="Punto 4 6 5 2" xfId="53713" xr:uid="{00000000-0005-0000-0000-0000D4D10000}"/>
    <cellStyle name="Punto 4 6 5 3" xfId="53714" xr:uid="{00000000-0005-0000-0000-0000D5D10000}"/>
    <cellStyle name="Punto 4 6 6" xfId="53715" xr:uid="{00000000-0005-0000-0000-0000D6D10000}"/>
    <cellStyle name="Punto 4 6 7" xfId="53716" xr:uid="{00000000-0005-0000-0000-0000D7D10000}"/>
    <cellStyle name="Punto 4 60" xfId="53717" xr:uid="{00000000-0005-0000-0000-0000D8D10000}"/>
    <cellStyle name="Punto 4 60 2" xfId="53718" xr:uid="{00000000-0005-0000-0000-0000D9D10000}"/>
    <cellStyle name="Punto 4 60 2 2" xfId="53719" xr:uid="{00000000-0005-0000-0000-0000DAD10000}"/>
    <cellStyle name="Punto 4 60 2 2 2" xfId="53720" xr:uid="{00000000-0005-0000-0000-0000DBD10000}"/>
    <cellStyle name="Punto 4 60 2 3" xfId="53721" xr:uid="{00000000-0005-0000-0000-0000DCD10000}"/>
    <cellStyle name="Punto 4 60 2 4" xfId="53722" xr:uid="{00000000-0005-0000-0000-0000DDD10000}"/>
    <cellStyle name="Punto 4 60 2 5" xfId="53723" xr:uid="{00000000-0005-0000-0000-0000DED10000}"/>
    <cellStyle name="Punto 4 60 2 6" xfId="53724" xr:uid="{00000000-0005-0000-0000-0000DFD10000}"/>
    <cellStyle name="Punto 4 60 3" xfId="53725" xr:uid="{00000000-0005-0000-0000-0000E0D10000}"/>
    <cellStyle name="Punto 4 60 3 2" xfId="53726" xr:uid="{00000000-0005-0000-0000-0000E1D10000}"/>
    <cellStyle name="Punto 4 60 4" xfId="53727" xr:uid="{00000000-0005-0000-0000-0000E2D10000}"/>
    <cellStyle name="Punto 4 60 4 2" xfId="53728" xr:uid="{00000000-0005-0000-0000-0000E3D10000}"/>
    <cellStyle name="Punto 4 60 5" xfId="53729" xr:uid="{00000000-0005-0000-0000-0000E4D10000}"/>
    <cellStyle name="Punto 4 61" xfId="53730" xr:uid="{00000000-0005-0000-0000-0000E5D10000}"/>
    <cellStyle name="Punto 4 61 2" xfId="53731" xr:uid="{00000000-0005-0000-0000-0000E6D10000}"/>
    <cellStyle name="Punto 4 61 2 2" xfId="53732" xr:uid="{00000000-0005-0000-0000-0000E7D10000}"/>
    <cellStyle name="Punto 4 61 2 2 2" xfId="53733" xr:uid="{00000000-0005-0000-0000-0000E8D10000}"/>
    <cellStyle name="Punto 4 61 2 3" xfId="53734" xr:uid="{00000000-0005-0000-0000-0000E9D10000}"/>
    <cellStyle name="Punto 4 61 2 4" xfId="53735" xr:uid="{00000000-0005-0000-0000-0000EAD10000}"/>
    <cellStyle name="Punto 4 61 2 5" xfId="53736" xr:uid="{00000000-0005-0000-0000-0000EBD10000}"/>
    <cellStyle name="Punto 4 61 2 6" xfId="53737" xr:uid="{00000000-0005-0000-0000-0000ECD10000}"/>
    <cellStyle name="Punto 4 61 3" xfId="53738" xr:uid="{00000000-0005-0000-0000-0000EDD10000}"/>
    <cellStyle name="Punto 4 61 3 2" xfId="53739" xr:uid="{00000000-0005-0000-0000-0000EED10000}"/>
    <cellStyle name="Punto 4 61 4" xfId="53740" xr:uid="{00000000-0005-0000-0000-0000EFD10000}"/>
    <cellStyle name="Punto 4 61 4 2" xfId="53741" xr:uid="{00000000-0005-0000-0000-0000F0D10000}"/>
    <cellStyle name="Punto 4 61 5" xfId="53742" xr:uid="{00000000-0005-0000-0000-0000F1D10000}"/>
    <cellStyle name="Punto 4 62" xfId="53743" xr:uid="{00000000-0005-0000-0000-0000F2D10000}"/>
    <cellStyle name="Punto 4 62 2" xfId="53744" xr:uid="{00000000-0005-0000-0000-0000F3D10000}"/>
    <cellStyle name="Punto 4 62 3" xfId="53745" xr:uid="{00000000-0005-0000-0000-0000F4D10000}"/>
    <cellStyle name="Punto 4 63" xfId="53746" xr:uid="{00000000-0005-0000-0000-0000F5D10000}"/>
    <cellStyle name="Punto 4 64" xfId="53747" xr:uid="{00000000-0005-0000-0000-0000F6D10000}"/>
    <cellStyle name="Punto 4 64 2" xfId="53748" xr:uid="{00000000-0005-0000-0000-0000F7D10000}"/>
    <cellStyle name="Punto 4 64 3" xfId="53749" xr:uid="{00000000-0005-0000-0000-0000F8D10000}"/>
    <cellStyle name="Punto 4 65" xfId="53750" xr:uid="{00000000-0005-0000-0000-0000F9D10000}"/>
    <cellStyle name="Punto 4 7" xfId="53751" xr:uid="{00000000-0005-0000-0000-0000FAD10000}"/>
    <cellStyle name="Punto 4 7 2" xfId="53752" xr:uid="{00000000-0005-0000-0000-0000FBD10000}"/>
    <cellStyle name="Punto 4 7 2 2" xfId="53753" xr:uid="{00000000-0005-0000-0000-0000FCD10000}"/>
    <cellStyle name="Punto 4 7 2 2 2" xfId="53754" xr:uid="{00000000-0005-0000-0000-0000FDD10000}"/>
    <cellStyle name="Punto 4 7 2 3" xfId="53755" xr:uid="{00000000-0005-0000-0000-0000FED10000}"/>
    <cellStyle name="Punto 4 7 2 3 2" xfId="53756" xr:uid="{00000000-0005-0000-0000-0000FFD10000}"/>
    <cellStyle name="Punto 4 7 2 3 3" xfId="53757" xr:uid="{00000000-0005-0000-0000-000000D20000}"/>
    <cellStyle name="Punto 4 7 2 4" xfId="53758" xr:uid="{00000000-0005-0000-0000-000001D20000}"/>
    <cellStyle name="Punto 4 7 3" xfId="53759" xr:uid="{00000000-0005-0000-0000-000002D20000}"/>
    <cellStyle name="Punto 4 7 3 2" xfId="53760" xr:uid="{00000000-0005-0000-0000-000003D20000}"/>
    <cellStyle name="Punto 4 7 4" xfId="53761" xr:uid="{00000000-0005-0000-0000-000004D20000}"/>
    <cellStyle name="Punto 4 7 4 2" xfId="53762" xr:uid="{00000000-0005-0000-0000-000005D20000}"/>
    <cellStyle name="Punto 4 7 4 3" xfId="53763" xr:uid="{00000000-0005-0000-0000-000006D20000}"/>
    <cellStyle name="Punto 4 7 5" xfId="53764" xr:uid="{00000000-0005-0000-0000-000007D20000}"/>
    <cellStyle name="Punto 4 7 6" xfId="53765" xr:uid="{00000000-0005-0000-0000-000008D20000}"/>
    <cellStyle name="Punto 4 8" xfId="53766" xr:uid="{00000000-0005-0000-0000-000009D20000}"/>
    <cellStyle name="Punto 4 8 2" xfId="53767" xr:uid="{00000000-0005-0000-0000-00000AD20000}"/>
    <cellStyle name="Punto 4 8 2 2" xfId="53768" xr:uid="{00000000-0005-0000-0000-00000BD20000}"/>
    <cellStyle name="Punto 4 8 2 2 2" xfId="53769" xr:uid="{00000000-0005-0000-0000-00000CD20000}"/>
    <cellStyle name="Punto 4 8 2 3" xfId="53770" xr:uid="{00000000-0005-0000-0000-00000DD20000}"/>
    <cellStyle name="Punto 4 8 2 4" xfId="53771" xr:uid="{00000000-0005-0000-0000-00000ED20000}"/>
    <cellStyle name="Punto 4 8 2 5" xfId="53772" xr:uid="{00000000-0005-0000-0000-00000FD20000}"/>
    <cellStyle name="Punto 4 8 2 6" xfId="53773" xr:uid="{00000000-0005-0000-0000-000010D20000}"/>
    <cellStyle name="Punto 4 8 3" xfId="53774" xr:uid="{00000000-0005-0000-0000-000011D20000}"/>
    <cellStyle name="Punto 4 8 3 2" xfId="53775" xr:uid="{00000000-0005-0000-0000-000012D20000}"/>
    <cellStyle name="Punto 4 8 4" xfId="53776" xr:uid="{00000000-0005-0000-0000-000013D20000}"/>
    <cellStyle name="Punto 4 8 4 2" xfId="53777" xr:uid="{00000000-0005-0000-0000-000014D20000}"/>
    <cellStyle name="Punto 4 8 5" xfId="53778" xr:uid="{00000000-0005-0000-0000-000015D20000}"/>
    <cellStyle name="Punto 4 9" xfId="53779" xr:uid="{00000000-0005-0000-0000-000016D20000}"/>
    <cellStyle name="Punto 4 9 2" xfId="53780" xr:uid="{00000000-0005-0000-0000-000017D20000}"/>
    <cellStyle name="Punto 4 9 2 2" xfId="53781" xr:uid="{00000000-0005-0000-0000-000018D20000}"/>
    <cellStyle name="Punto 4 9 2 2 2" xfId="53782" xr:uid="{00000000-0005-0000-0000-000019D20000}"/>
    <cellStyle name="Punto 4 9 2 3" xfId="53783" xr:uid="{00000000-0005-0000-0000-00001AD20000}"/>
    <cellStyle name="Punto 4 9 2 4" xfId="53784" xr:uid="{00000000-0005-0000-0000-00001BD20000}"/>
    <cellStyle name="Punto 4 9 2 5" xfId="53785" xr:uid="{00000000-0005-0000-0000-00001CD20000}"/>
    <cellStyle name="Punto 4 9 2 6" xfId="53786" xr:uid="{00000000-0005-0000-0000-00001DD20000}"/>
    <cellStyle name="Punto 4 9 3" xfId="53787" xr:uid="{00000000-0005-0000-0000-00001ED20000}"/>
    <cellStyle name="Punto 4 9 3 2" xfId="53788" xr:uid="{00000000-0005-0000-0000-00001FD20000}"/>
    <cellStyle name="Punto 4 9 3 3" xfId="53789" xr:uid="{00000000-0005-0000-0000-000020D20000}"/>
    <cellStyle name="Punto 4 9 4" xfId="53790" xr:uid="{00000000-0005-0000-0000-000021D20000}"/>
    <cellStyle name="Punto 4 9 4 2" xfId="53791" xr:uid="{00000000-0005-0000-0000-000022D20000}"/>
    <cellStyle name="Punto 4 9 4 3" xfId="53792" xr:uid="{00000000-0005-0000-0000-000023D20000}"/>
    <cellStyle name="Punto 4 9 5" xfId="53793" xr:uid="{00000000-0005-0000-0000-000024D20000}"/>
    <cellStyle name="Punto 4_CUENTAS BANCARIAS" xfId="53794" xr:uid="{00000000-0005-0000-0000-000025D20000}"/>
    <cellStyle name="Punto 40" xfId="53795" xr:uid="{00000000-0005-0000-0000-000026D20000}"/>
    <cellStyle name="Punto 40 2" xfId="53796" xr:uid="{00000000-0005-0000-0000-000027D20000}"/>
    <cellStyle name="Punto 40 2 2" xfId="53797" xr:uid="{00000000-0005-0000-0000-000028D20000}"/>
    <cellStyle name="Punto 40 2 2 2" xfId="53798" xr:uid="{00000000-0005-0000-0000-000029D20000}"/>
    <cellStyle name="Punto 40 2 3" xfId="53799" xr:uid="{00000000-0005-0000-0000-00002AD20000}"/>
    <cellStyle name="Punto 40 2 4" xfId="53800" xr:uid="{00000000-0005-0000-0000-00002BD20000}"/>
    <cellStyle name="Punto 40 2 5" xfId="53801" xr:uid="{00000000-0005-0000-0000-00002CD20000}"/>
    <cellStyle name="Punto 40 2 6" xfId="53802" xr:uid="{00000000-0005-0000-0000-00002DD20000}"/>
    <cellStyle name="Punto 40 3" xfId="53803" xr:uid="{00000000-0005-0000-0000-00002ED20000}"/>
    <cellStyle name="Punto 40 3 2" xfId="53804" xr:uid="{00000000-0005-0000-0000-00002FD20000}"/>
    <cellStyle name="Punto 40 4" xfId="53805" xr:uid="{00000000-0005-0000-0000-000030D20000}"/>
    <cellStyle name="Punto 40 4 2" xfId="53806" xr:uid="{00000000-0005-0000-0000-000031D20000}"/>
    <cellStyle name="Punto 40 5" xfId="53807" xr:uid="{00000000-0005-0000-0000-000032D20000}"/>
    <cellStyle name="Punto 41" xfId="53808" xr:uid="{00000000-0005-0000-0000-000033D20000}"/>
    <cellStyle name="Punto 41 2" xfId="53809" xr:uid="{00000000-0005-0000-0000-000034D20000}"/>
    <cellStyle name="Punto 41 2 2" xfId="53810" xr:uid="{00000000-0005-0000-0000-000035D20000}"/>
    <cellStyle name="Punto 41 2 2 2" xfId="53811" xr:uid="{00000000-0005-0000-0000-000036D20000}"/>
    <cellStyle name="Punto 41 2 3" xfId="53812" xr:uid="{00000000-0005-0000-0000-000037D20000}"/>
    <cellStyle name="Punto 41 2 4" xfId="53813" xr:uid="{00000000-0005-0000-0000-000038D20000}"/>
    <cellStyle name="Punto 41 2 5" xfId="53814" xr:uid="{00000000-0005-0000-0000-000039D20000}"/>
    <cellStyle name="Punto 41 2 6" xfId="53815" xr:uid="{00000000-0005-0000-0000-00003AD20000}"/>
    <cellStyle name="Punto 41 3" xfId="53816" xr:uid="{00000000-0005-0000-0000-00003BD20000}"/>
    <cellStyle name="Punto 41 3 2" xfId="53817" xr:uid="{00000000-0005-0000-0000-00003CD20000}"/>
    <cellStyle name="Punto 41 4" xfId="53818" xr:uid="{00000000-0005-0000-0000-00003DD20000}"/>
    <cellStyle name="Punto 41 4 2" xfId="53819" xr:uid="{00000000-0005-0000-0000-00003ED20000}"/>
    <cellStyle name="Punto 41 5" xfId="53820" xr:uid="{00000000-0005-0000-0000-00003FD20000}"/>
    <cellStyle name="Punto 42" xfId="53821" xr:uid="{00000000-0005-0000-0000-000040D20000}"/>
    <cellStyle name="Punto 42 2" xfId="53822" xr:uid="{00000000-0005-0000-0000-000041D20000}"/>
    <cellStyle name="Punto 42 2 2" xfId="53823" xr:uid="{00000000-0005-0000-0000-000042D20000}"/>
    <cellStyle name="Punto 42 2 2 2" xfId="53824" xr:uid="{00000000-0005-0000-0000-000043D20000}"/>
    <cellStyle name="Punto 42 2 3" xfId="53825" xr:uid="{00000000-0005-0000-0000-000044D20000}"/>
    <cellStyle name="Punto 42 2 4" xfId="53826" xr:uid="{00000000-0005-0000-0000-000045D20000}"/>
    <cellStyle name="Punto 42 2 5" xfId="53827" xr:uid="{00000000-0005-0000-0000-000046D20000}"/>
    <cellStyle name="Punto 42 2 6" xfId="53828" xr:uid="{00000000-0005-0000-0000-000047D20000}"/>
    <cellStyle name="Punto 42 3" xfId="53829" xr:uid="{00000000-0005-0000-0000-000048D20000}"/>
    <cellStyle name="Punto 42 3 2" xfId="53830" xr:uid="{00000000-0005-0000-0000-000049D20000}"/>
    <cellStyle name="Punto 42 4" xfId="53831" xr:uid="{00000000-0005-0000-0000-00004AD20000}"/>
    <cellStyle name="Punto 42 4 2" xfId="53832" xr:uid="{00000000-0005-0000-0000-00004BD20000}"/>
    <cellStyle name="Punto 42 5" xfId="53833" xr:uid="{00000000-0005-0000-0000-00004CD20000}"/>
    <cellStyle name="Punto 43" xfId="53834" xr:uid="{00000000-0005-0000-0000-00004DD20000}"/>
    <cellStyle name="Punto 43 2" xfId="53835" xr:uid="{00000000-0005-0000-0000-00004ED20000}"/>
    <cellStyle name="Punto 43 2 2" xfId="53836" xr:uid="{00000000-0005-0000-0000-00004FD20000}"/>
    <cellStyle name="Punto 43 2 2 2" xfId="53837" xr:uid="{00000000-0005-0000-0000-000050D20000}"/>
    <cellStyle name="Punto 43 2 3" xfId="53838" xr:uid="{00000000-0005-0000-0000-000051D20000}"/>
    <cellStyle name="Punto 43 2 4" xfId="53839" xr:uid="{00000000-0005-0000-0000-000052D20000}"/>
    <cellStyle name="Punto 43 2 5" xfId="53840" xr:uid="{00000000-0005-0000-0000-000053D20000}"/>
    <cellStyle name="Punto 43 2 6" xfId="53841" xr:uid="{00000000-0005-0000-0000-000054D20000}"/>
    <cellStyle name="Punto 43 3" xfId="53842" xr:uid="{00000000-0005-0000-0000-000055D20000}"/>
    <cellStyle name="Punto 43 3 2" xfId="53843" xr:uid="{00000000-0005-0000-0000-000056D20000}"/>
    <cellStyle name="Punto 43 4" xfId="53844" xr:uid="{00000000-0005-0000-0000-000057D20000}"/>
    <cellStyle name="Punto 43 4 2" xfId="53845" xr:uid="{00000000-0005-0000-0000-000058D20000}"/>
    <cellStyle name="Punto 43 5" xfId="53846" xr:uid="{00000000-0005-0000-0000-000059D20000}"/>
    <cellStyle name="Punto 44" xfId="53847" xr:uid="{00000000-0005-0000-0000-00005AD20000}"/>
    <cellStyle name="Punto 44 2" xfId="53848" xr:uid="{00000000-0005-0000-0000-00005BD20000}"/>
    <cellStyle name="Punto 44 2 2" xfId="53849" xr:uid="{00000000-0005-0000-0000-00005CD20000}"/>
    <cellStyle name="Punto 44 2 2 2" xfId="53850" xr:uid="{00000000-0005-0000-0000-00005DD20000}"/>
    <cellStyle name="Punto 44 2 3" xfId="53851" xr:uid="{00000000-0005-0000-0000-00005ED20000}"/>
    <cellStyle name="Punto 44 2 4" xfId="53852" xr:uid="{00000000-0005-0000-0000-00005FD20000}"/>
    <cellStyle name="Punto 44 2 5" xfId="53853" xr:uid="{00000000-0005-0000-0000-000060D20000}"/>
    <cellStyle name="Punto 44 2 6" xfId="53854" xr:uid="{00000000-0005-0000-0000-000061D20000}"/>
    <cellStyle name="Punto 44 3" xfId="53855" xr:uid="{00000000-0005-0000-0000-000062D20000}"/>
    <cellStyle name="Punto 44 3 2" xfId="53856" xr:uid="{00000000-0005-0000-0000-000063D20000}"/>
    <cellStyle name="Punto 44 4" xfId="53857" xr:uid="{00000000-0005-0000-0000-000064D20000}"/>
    <cellStyle name="Punto 44 4 2" xfId="53858" xr:uid="{00000000-0005-0000-0000-000065D20000}"/>
    <cellStyle name="Punto 44 5" xfId="53859" xr:uid="{00000000-0005-0000-0000-000066D20000}"/>
    <cellStyle name="Punto 45" xfId="53860" xr:uid="{00000000-0005-0000-0000-000067D20000}"/>
    <cellStyle name="Punto 45 2" xfId="53861" xr:uid="{00000000-0005-0000-0000-000068D20000}"/>
    <cellStyle name="Punto 45 2 2" xfId="53862" xr:uid="{00000000-0005-0000-0000-000069D20000}"/>
    <cellStyle name="Punto 45 2 2 2" xfId="53863" xr:uid="{00000000-0005-0000-0000-00006AD20000}"/>
    <cellStyle name="Punto 45 2 3" xfId="53864" xr:uid="{00000000-0005-0000-0000-00006BD20000}"/>
    <cellStyle name="Punto 45 2 4" xfId="53865" xr:uid="{00000000-0005-0000-0000-00006CD20000}"/>
    <cellStyle name="Punto 45 2 5" xfId="53866" xr:uid="{00000000-0005-0000-0000-00006DD20000}"/>
    <cellStyle name="Punto 45 2 6" xfId="53867" xr:uid="{00000000-0005-0000-0000-00006ED20000}"/>
    <cellStyle name="Punto 45 3" xfId="53868" xr:uid="{00000000-0005-0000-0000-00006FD20000}"/>
    <cellStyle name="Punto 45 3 2" xfId="53869" xr:uid="{00000000-0005-0000-0000-000070D20000}"/>
    <cellStyle name="Punto 45 4" xfId="53870" xr:uid="{00000000-0005-0000-0000-000071D20000}"/>
    <cellStyle name="Punto 45 4 2" xfId="53871" xr:uid="{00000000-0005-0000-0000-000072D20000}"/>
    <cellStyle name="Punto 45 5" xfId="53872" xr:uid="{00000000-0005-0000-0000-000073D20000}"/>
    <cellStyle name="Punto 46" xfId="53873" xr:uid="{00000000-0005-0000-0000-000074D20000}"/>
    <cellStyle name="Punto 46 2" xfId="53874" xr:uid="{00000000-0005-0000-0000-000075D20000}"/>
    <cellStyle name="Punto 46 2 2" xfId="53875" xr:uid="{00000000-0005-0000-0000-000076D20000}"/>
    <cellStyle name="Punto 46 2 2 2" xfId="53876" xr:uid="{00000000-0005-0000-0000-000077D20000}"/>
    <cellStyle name="Punto 46 2 3" xfId="53877" xr:uid="{00000000-0005-0000-0000-000078D20000}"/>
    <cellStyle name="Punto 46 2 4" xfId="53878" xr:uid="{00000000-0005-0000-0000-000079D20000}"/>
    <cellStyle name="Punto 46 2 5" xfId="53879" xr:uid="{00000000-0005-0000-0000-00007AD20000}"/>
    <cellStyle name="Punto 46 2 6" xfId="53880" xr:uid="{00000000-0005-0000-0000-00007BD20000}"/>
    <cellStyle name="Punto 46 3" xfId="53881" xr:uid="{00000000-0005-0000-0000-00007CD20000}"/>
    <cellStyle name="Punto 46 3 2" xfId="53882" xr:uid="{00000000-0005-0000-0000-00007DD20000}"/>
    <cellStyle name="Punto 46 4" xfId="53883" xr:uid="{00000000-0005-0000-0000-00007ED20000}"/>
    <cellStyle name="Punto 46 4 2" xfId="53884" xr:uid="{00000000-0005-0000-0000-00007FD20000}"/>
    <cellStyle name="Punto 46 5" xfId="53885" xr:uid="{00000000-0005-0000-0000-000080D20000}"/>
    <cellStyle name="Punto 47" xfId="53886" xr:uid="{00000000-0005-0000-0000-000081D20000}"/>
    <cellStyle name="Punto 47 2" xfId="53887" xr:uid="{00000000-0005-0000-0000-000082D20000}"/>
    <cellStyle name="Punto 47 2 2" xfId="53888" xr:uid="{00000000-0005-0000-0000-000083D20000}"/>
    <cellStyle name="Punto 47 2 2 2" xfId="53889" xr:uid="{00000000-0005-0000-0000-000084D20000}"/>
    <cellStyle name="Punto 47 2 3" xfId="53890" xr:uid="{00000000-0005-0000-0000-000085D20000}"/>
    <cellStyle name="Punto 47 2 4" xfId="53891" xr:uid="{00000000-0005-0000-0000-000086D20000}"/>
    <cellStyle name="Punto 47 2 5" xfId="53892" xr:uid="{00000000-0005-0000-0000-000087D20000}"/>
    <cellStyle name="Punto 47 2 6" xfId="53893" xr:uid="{00000000-0005-0000-0000-000088D20000}"/>
    <cellStyle name="Punto 47 3" xfId="53894" xr:uid="{00000000-0005-0000-0000-000089D20000}"/>
    <cellStyle name="Punto 47 3 2" xfId="53895" xr:uid="{00000000-0005-0000-0000-00008AD20000}"/>
    <cellStyle name="Punto 47 4" xfId="53896" xr:uid="{00000000-0005-0000-0000-00008BD20000}"/>
    <cellStyle name="Punto 47 4 2" xfId="53897" xr:uid="{00000000-0005-0000-0000-00008CD20000}"/>
    <cellStyle name="Punto 47 5" xfId="53898" xr:uid="{00000000-0005-0000-0000-00008DD20000}"/>
    <cellStyle name="Punto 48" xfId="53899" xr:uid="{00000000-0005-0000-0000-00008ED20000}"/>
    <cellStyle name="Punto 48 2" xfId="53900" xr:uid="{00000000-0005-0000-0000-00008FD20000}"/>
    <cellStyle name="Punto 48 2 2" xfId="53901" xr:uid="{00000000-0005-0000-0000-000090D20000}"/>
    <cellStyle name="Punto 48 2 2 2" xfId="53902" xr:uid="{00000000-0005-0000-0000-000091D20000}"/>
    <cellStyle name="Punto 48 2 3" xfId="53903" xr:uid="{00000000-0005-0000-0000-000092D20000}"/>
    <cellStyle name="Punto 48 2 4" xfId="53904" xr:uid="{00000000-0005-0000-0000-000093D20000}"/>
    <cellStyle name="Punto 48 2 5" xfId="53905" xr:uid="{00000000-0005-0000-0000-000094D20000}"/>
    <cellStyle name="Punto 48 2 6" xfId="53906" xr:uid="{00000000-0005-0000-0000-000095D20000}"/>
    <cellStyle name="Punto 48 3" xfId="53907" xr:uid="{00000000-0005-0000-0000-000096D20000}"/>
    <cellStyle name="Punto 48 3 2" xfId="53908" xr:uid="{00000000-0005-0000-0000-000097D20000}"/>
    <cellStyle name="Punto 48 4" xfId="53909" xr:uid="{00000000-0005-0000-0000-000098D20000}"/>
    <cellStyle name="Punto 48 4 2" xfId="53910" xr:uid="{00000000-0005-0000-0000-000099D20000}"/>
    <cellStyle name="Punto 48 5" xfId="53911" xr:uid="{00000000-0005-0000-0000-00009AD20000}"/>
    <cellStyle name="Punto 49" xfId="53912" xr:uid="{00000000-0005-0000-0000-00009BD20000}"/>
    <cellStyle name="Punto 49 2" xfId="53913" xr:uid="{00000000-0005-0000-0000-00009CD20000}"/>
    <cellStyle name="Punto 49 2 2" xfId="53914" xr:uid="{00000000-0005-0000-0000-00009DD20000}"/>
    <cellStyle name="Punto 49 2 2 2" xfId="53915" xr:uid="{00000000-0005-0000-0000-00009ED20000}"/>
    <cellStyle name="Punto 49 2 3" xfId="53916" xr:uid="{00000000-0005-0000-0000-00009FD20000}"/>
    <cellStyle name="Punto 49 2 4" xfId="53917" xr:uid="{00000000-0005-0000-0000-0000A0D20000}"/>
    <cellStyle name="Punto 49 2 5" xfId="53918" xr:uid="{00000000-0005-0000-0000-0000A1D20000}"/>
    <cellStyle name="Punto 49 2 6" xfId="53919" xr:uid="{00000000-0005-0000-0000-0000A2D20000}"/>
    <cellStyle name="Punto 49 3" xfId="53920" xr:uid="{00000000-0005-0000-0000-0000A3D20000}"/>
    <cellStyle name="Punto 49 3 2" xfId="53921" xr:uid="{00000000-0005-0000-0000-0000A4D20000}"/>
    <cellStyle name="Punto 49 4" xfId="53922" xr:uid="{00000000-0005-0000-0000-0000A5D20000}"/>
    <cellStyle name="Punto 49 4 2" xfId="53923" xr:uid="{00000000-0005-0000-0000-0000A6D20000}"/>
    <cellStyle name="Punto 49 5" xfId="53924" xr:uid="{00000000-0005-0000-0000-0000A7D20000}"/>
    <cellStyle name="Punto 5" xfId="53925" xr:uid="{00000000-0005-0000-0000-0000A8D20000}"/>
    <cellStyle name="Punto 5 10" xfId="53926" xr:uid="{00000000-0005-0000-0000-0000A9D20000}"/>
    <cellStyle name="Punto 5 10 2" xfId="53927" xr:uid="{00000000-0005-0000-0000-0000AAD20000}"/>
    <cellStyle name="Punto 5 10 2 2" xfId="53928" xr:uid="{00000000-0005-0000-0000-0000ABD20000}"/>
    <cellStyle name="Punto 5 10 2 2 2" xfId="53929" xr:uid="{00000000-0005-0000-0000-0000ACD20000}"/>
    <cellStyle name="Punto 5 10 2 3" xfId="53930" xr:uid="{00000000-0005-0000-0000-0000ADD20000}"/>
    <cellStyle name="Punto 5 10 2 4" xfId="53931" xr:uid="{00000000-0005-0000-0000-0000AED20000}"/>
    <cellStyle name="Punto 5 10 2 5" xfId="53932" xr:uid="{00000000-0005-0000-0000-0000AFD20000}"/>
    <cellStyle name="Punto 5 10 2 6" xfId="53933" xr:uid="{00000000-0005-0000-0000-0000B0D20000}"/>
    <cellStyle name="Punto 5 10 3" xfId="53934" xr:uid="{00000000-0005-0000-0000-0000B1D20000}"/>
    <cellStyle name="Punto 5 10 3 2" xfId="53935" xr:uid="{00000000-0005-0000-0000-0000B2D20000}"/>
    <cellStyle name="Punto 5 10 4" xfId="53936" xr:uid="{00000000-0005-0000-0000-0000B3D20000}"/>
    <cellStyle name="Punto 5 10 4 2" xfId="53937" xr:uid="{00000000-0005-0000-0000-0000B4D20000}"/>
    <cellStyle name="Punto 5 10 5" xfId="53938" xr:uid="{00000000-0005-0000-0000-0000B5D20000}"/>
    <cellStyle name="Punto 5 11" xfId="53939" xr:uid="{00000000-0005-0000-0000-0000B6D20000}"/>
    <cellStyle name="Punto 5 11 2" xfId="53940" xr:uid="{00000000-0005-0000-0000-0000B7D20000}"/>
    <cellStyle name="Punto 5 11 2 2" xfId="53941" xr:uid="{00000000-0005-0000-0000-0000B8D20000}"/>
    <cellStyle name="Punto 5 11 2 2 2" xfId="53942" xr:uid="{00000000-0005-0000-0000-0000B9D20000}"/>
    <cellStyle name="Punto 5 11 2 3" xfId="53943" xr:uid="{00000000-0005-0000-0000-0000BAD20000}"/>
    <cellStyle name="Punto 5 11 2 4" xfId="53944" xr:uid="{00000000-0005-0000-0000-0000BBD20000}"/>
    <cellStyle name="Punto 5 11 2 5" xfId="53945" xr:uid="{00000000-0005-0000-0000-0000BCD20000}"/>
    <cellStyle name="Punto 5 11 2 6" xfId="53946" xr:uid="{00000000-0005-0000-0000-0000BDD20000}"/>
    <cellStyle name="Punto 5 11 3" xfId="53947" xr:uid="{00000000-0005-0000-0000-0000BED20000}"/>
    <cellStyle name="Punto 5 11 3 2" xfId="53948" xr:uid="{00000000-0005-0000-0000-0000BFD20000}"/>
    <cellStyle name="Punto 5 11 4" xfId="53949" xr:uid="{00000000-0005-0000-0000-0000C0D20000}"/>
    <cellStyle name="Punto 5 11 4 2" xfId="53950" xr:uid="{00000000-0005-0000-0000-0000C1D20000}"/>
    <cellStyle name="Punto 5 11 5" xfId="53951" xr:uid="{00000000-0005-0000-0000-0000C2D20000}"/>
    <cellStyle name="Punto 5 12" xfId="53952" xr:uid="{00000000-0005-0000-0000-0000C3D20000}"/>
    <cellStyle name="Punto 5 12 2" xfId="53953" xr:uid="{00000000-0005-0000-0000-0000C4D20000}"/>
    <cellStyle name="Punto 5 12 3" xfId="53954" xr:uid="{00000000-0005-0000-0000-0000C5D20000}"/>
    <cellStyle name="Punto 5 13" xfId="53955" xr:uid="{00000000-0005-0000-0000-0000C6D20000}"/>
    <cellStyle name="Punto 5 14" xfId="53956" xr:uid="{00000000-0005-0000-0000-0000C7D20000}"/>
    <cellStyle name="Punto 5 2" xfId="53957" xr:uid="{00000000-0005-0000-0000-0000C8D20000}"/>
    <cellStyle name="Punto 5 2 2" xfId="53958" xr:uid="{00000000-0005-0000-0000-0000C9D20000}"/>
    <cellStyle name="Punto 5 2 2 2" xfId="53959" xr:uid="{00000000-0005-0000-0000-0000CAD20000}"/>
    <cellStyle name="Punto 5 2 2 2 2" xfId="53960" xr:uid="{00000000-0005-0000-0000-0000CBD20000}"/>
    <cellStyle name="Punto 5 2 2 3" xfId="53961" xr:uid="{00000000-0005-0000-0000-0000CCD20000}"/>
    <cellStyle name="Punto 5 2 2 4" xfId="53962" xr:uid="{00000000-0005-0000-0000-0000CDD20000}"/>
    <cellStyle name="Punto 5 2 3" xfId="53963" xr:uid="{00000000-0005-0000-0000-0000CED20000}"/>
    <cellStyle name="Punto 5 2 3 2" xfId="53964" xr:uid="{00000000-0005-0000-0000-0000CFD20000}"/>
    <cellStyle name="Punto 5 2 3 3" xfId="53965" xr:uid="{00000000-0005-0000-0000-0000D0D20000}"/>
    <cellStyle name="Punto 5 2 4" xfId="53966" xr:uid="{00000000-0005-0000-0000-0000D1D20000}"/>
    <cellStyle name="Punto 5 3" xfId="53967" xr:uid="{00000000-0005-0000-0000-0000D2D20000}"/>
    <cellStyle name="Punto 5 3 2" xfId="53968" xr:uid="{00000000-0005-0000-0000-0000D3D20000}"/>
    <cellStyle name="Punto 5 3 2 2" xfId="53969" xr:uid="{00000000-0005-0000-0000-0000D4D20000}"/>
    <cellStyle name="Punto 5 3 2 2 2" xfId="53970" xr:uid="{00000000-0005-0000-0000-0000D5D20000}"/>
    <cellStyle name="Punto 5 3 2 3" xfId="53971" xr:uid="{00000000-0005-0000-0000-0000D6D20000}"/>
    <cellStyle name="Punto 5 3 2 4" xfId="53972" xr:uid="{00000000-0005-0000-0000-0000D7D20000}"/>
    <cellStyle name="Punto 5 3 2 5" xfId="53973" xr:uid="{00000000-0005-0000-0000-0000D8D20000}"/>
    <cellStyle name="Punto 5 3 2 6" xfId="53974" xr:uid="{00000000-0005-0000-0000-0000D9D20000}"/>
    <cellStyle name="Punto 5 3 3" xfId="53975" xr:uid="{00000000-0005-0000-0000-0000DAD20000}"/>
    <cellStyle name="Punto 5 3 3 2" xfId="53976" xr:uid="{00000000-0005-0000-0000-0000DBD20000}"/>
    <cellStyle name="Punto 5 3 4" xfId="53977" xr:uid="{00000000-0005-0000-0000-0000DCD20000}"/>
    <cellStyle name="Punto 5 3 4 2" xfId="53978" xr:uid="{00000000-0005-0000-0000-0000DDD20000}"/>
    <cellStyle name="Punto 5 3 5" xfId="53979" xr:uid="{00000000-0005-0000-0000-0000DED20000}"/>
    <cellStyle name="Punto 5 3 6" xfId="53980" xr:uid="{00000000-0005-0000-0000-0000DFD20000}"/>
    <cellStyle name="Punto 5 4" xfId="53981" xr:uid="{00000000-0005-0000-0000-0000E0D20000}"/>
    <cellStyle name="Punto 5 4 2" xfId="53982" xr:uid="{00000000-0005-0000-0000-0000E1D20000}"/>
    <cellStyle name="Punto 5 4 2 2" xfId="53983" xr:uid="{00000000-0005-0000-0000-0000E2D20000}"/>
    <cellStyle name="Punto 5 4 2 2 2" xfId="53984" xr:uid="{00000000-0005-0000-0000-0000E3D20000}"/>
    <cellStyle name="Punto 5 4 2 3" xfId="53985" xr:uid="{00000000-0005-0000-0000-0000E4D20000}"/>
    <cellStyle name="Punto 5 4 2 4" xfId="53986" xr:uid="{00000000-0005-0000-0000-0000E5D20000}"/>
    <cellStyle name="Punto 5 4 2 5" xfId="53987" xr:uid="{00000000-0005-0000-0000-0000E6D20000}"/>
    <cellStyle name="Punto 5 4 2 6" xfId="53988" xr:uid="{00000000-0005-0000-0000-0000E7D20000}"/>
    <cellStyle name="Punto 5 4 3" xfId="53989" xr:uid="{00000000-0005-0000-0000-0000E8D20000}"/>
    <cellStyle name="Punto 5 4 3 2" xfId="53990" xr:uid="{00000000-0005-0000-0000-0000E9D20000}"/>
    <cellStyle name="Punto 5 4 4" xfId="53991" xr:uid="{00000000-0005-0000-0000-0000EAD20000}"/>
    <cellStyle name="Punto 5 4 4 2" xfId="53992" xr:uid="{00000000-0005-0000-0000-0000EBD20000}"/>
    <cellStyle name="Punto 5 4 5" xfId="53993" xr:uid="{00000000-0005-0000-0000-0000ECD20000}"/>
    <cellStyle name="Punto 5 4 6" xfId="53994" xr:uid="{00000000-0005-0000-0000-0000EDD20000}"/>
    <cellStyle name="Punto 5 5" xfId="53995" xr:uid="{00000000-0005-0000-0000-0000EED20000}"/>
    <cellStyle name="Punto 5 5 2" xfId="53996" xr:uid="{00000000-0005-0000-0000-0000EFD20000}"/>
    <cellStyle name="Punto 5 5 2 2" xfId="53997" xr:uid="{00000000-0005-0000-0000-0000F0D20000}"/>
    <cellStyle name="Punto 5 5 2 2 2" xfId="53998" xr:uid="{00000000-0005-0000-0000-0000F1D20000}"/>
    <cellStyle name="Punto 5 5 2 3" xfId="53999" xr:uid="{00000000-0005-0000-0000-0000F2D20000}"/>
    <cellStyle name="Punto 5 5 2 4" xfId="54000" xr:uid="{00000000-0005-0000-0000-0000F3D20000}"/>
    <cellStyle name="Punto 5 5 2 5" xfId="54001" xr:uid="{00000000-0005-0000-0000-0000F4D20000}"/>
    <cellStyle name="Punto 5 5 2 6" xfId="54002" xr:uid="{00000000-0005-0000-0000-0000F5D20000}"/>
    <cellStyle name="Punto 5 5 3" xfId="54003" xr:uid="{00000000-0005-0000-0000-0000F6D20000}"/>
    <cellStyle name="Punto 5 5 3 2" xfId="54004" xr:uid="{00000000-0005-0000-0000-0000F7D20000}"/>
    <cellStyle name="Punto 5 5 4" xfId="54005" xr:uid="{00000000-0005-0000-0000-0000F8D20000}"/>
    <cellStyle name="Punto 5 5 4 2" xfId="54006" xr:uid="{00000000-0005-0000-0000-0000F9D20000}"/>
    <cellStyle name="Punto 5 5 5" xfId="54007" xr:uid="{00000000-0005-0000-0000-0000FAD20000}"/>
    <cellStyle name="Punto 5 6" xfId="54008" xr:uid="{00000000-0005-0000-0000-0000FBD20000}"/>
    <cellStyle name="Punto 5 6 2" xfId="54009" xr:uid="{00000000-0005-0000-0000-0000FCD20000}"/>
    <cellStyle name="Punto 5 6 2 2" xfId="54010" xr:uid="{00000000-0005-0000-0000-0000FDD20000}"/>
    <cellStyle name="Punto 5 6 2 2 2" xfId="54011" xr:uid="{00000000-0005-0000-0000-0000FED20000}"/>
    <cellStyle name="Punto 5 6 2 3" xfId="54012" xr:uid="{00000000-0005-0000-0000-0000FFD20000}"/>
    <cellStyle name="Punto 5 6 2 4" xfId="54013" xr:uid="{00000000-0005-0000-0000-000000D30000}"/>
    <cellStyle name="Punto 5 6 2 5" xfId="54014" xr:uid="{00000000-0005-0000-0000-000001D30000}"/>
    <cellStyle name="Punto 5 6 2 6" xfId="54015" xr:uid="{00000000-0005-0000-0000-000002D30000}"/>
    <cellStyle name="Punto 5 6 3" xfId="54016" xr:uid="{00000000-0005-0000-0000-000003D30000}"/>
    <cellStyle name="Punto 5 6 3 2" xfId="54017" xr:uid="{00000000-0005-0000-0000-000004D30000}"/>
    <cellStyle name="Punto 5 6 4" xfId="54018" xr:uid="{00000000-0005-0000-0000-000005D30000}"/>
    <cellStyle name="Punto 5 6 4 2" xfId="54019" xr:uid="{00000000-0005-0000-0000-000006D30000}"/>
    <cellStyle name="Punto 5 6 5" xfId="54020" xr:uid="{00000000-0005-0000-0000-000007D30000}"/>
    <cellStyle name="Punto 5 7" xfId="54021" xr:uid="{00000000-0005-0000-0000-000008D30000}"/>
    <cellStyle name="Punto 5 7 2" xfId="54022" xr:uid="{00000000-0005-0000-0000-000009D30000}"/>
    <cellStyle name="Punto 5 7 2 2" xfId="54023" xr:uid="{00000000-0005-0000-0000-00000AD30000}"/>
    <cellStyle name="Punto 5 7 2 2 2" xfId="54024" xr:uid="{00000000-0005-0000-0000-00000BD30000}"/>
    <cellStyle name="Punto 5 7 2 3" xfId="54025" xr:uid="{00000000-0005-0000-0000-00000CD30000}"/>
    <cellStyle name="Punto 5 7 2 4" xfId="54026" xr:uid="{00000000-0005-0000-0000-00000DD30000}"/>
    <cellStyle name="Punto 5 7 2 5" xfId="54027" xr:uid="{00000000-0005-0000-0000-00000ED30000}"/>
    <cellStyle name="Punto 5 7 2 6" xfId="54028" xr:uid="{00000000-0005-0000-0000-00000FD30000}"/>
    <cellStyle name="Punto 5 7 3" xfId="54029" xr:uid="{00000000-0005-0000-0000-000010D30000}"/>
    <cellStyle name="Punto 5 7 3 2" xfId="54030" xr:uid="{00000000-0005-0000-0000-000011D30000}"/>
    <cellStyle name="Punto 5 7 4" xfId="54031" xr:uid="{00000000-0005-0000-0000-000012D30000}"/>
    <cellStyle name="Punto 5 7 4 2" xfId="54032" xr:uid="{00000000-0005-0000-0000-000013D30000}"/>
    <cellStyle name="Punto 5 7 5" xfId="54033" xr:uid="{00000000-0005-0000-0000-000014D30000}"/>
    <cellStyle name="Punto 5 8" xfId="54034" xr:uid="{00000000-0005-0000-0000-000015D30000}"/>
    <cellStyle name="Punto 5 8 2" xfId="54035" xr:uid="{00000000-0005-0000-0000-000016D30000}"/>
    <cellStyle name="Punto 5 8 2 2" xfId="54036" xr:uid="{00000000-0005-0000-0000-000017D30000}"/>
    <cellStyle name="Punto 5 8 2 2 2" xfId="54037" xr:uid="{00000000-0005-0000-0000-000018D30000}"/>
    <cellStyle name="Punto 5 8 2 3" xfId="54038" xr:uid="{00000000-0005-0000-0000-000019D30000}"/>
    <cellStyle name="Punto 5 8 2 4" xfId="54039" xr:uid="{00000000-0005-0000-0000-00001AD30000}"/>
    <cellStyle name="Punto 5 8 2 5" xfId="54040" xr:uid="{00000000-0005-0000-0000-00001BD30000}"/>
    <cellStyle name="Punto 5 8 2 6" xfId="54041" xr:uid="{00000000-0005-0000-0000-00001CD30000}"/>
    <cellStyle name="Punto 5 8 3" xfId="54042" xr:uid="{00000000-0005-0000-0000-00001DD30000}"/>
    <cellStyle name="Punto 5 8 3 2" xfId="54043" xr:uid="{00000000-0005-0000-0000-00001ED30000}"/>
    <cellStyle name="Punto 5 8 4" xfId="54044" xr:uid="{00000000-0005-0000-0000-00001FD30000}"/>
    <cellStyle name="Punto 5 8 4 2" xfId="54045" xr:uid="{00000000-0005-0000-0000-000020D30000}"/>
    <cellStyle name="Punto 5 8 5" xfId="54046" xr:uid="{00000000-0005-0000-0000-000021D30000}"/>
    <cellStyle name="Punto 5 9" xfId="54047" xr:uid="{00000000-0005-0000-0000-000022D30000}"/>
    <cellStyle name="Punto 5 9 2" xfId="54048" xr:uid="{00000000-0005-0000-0000-000023D30000}"/>
    <cellStyle name="Punto 5 9 2 2" xfId="54049" xr:uid="{00000000-0005-0000-0000-000024D30000}"/>
    <cellStyle name="Punto 5 9 2 2 2" xfId="54050" xr:uid="{00000000-0005-0000-0000-000025D30000}"/>
    <cellStyle name="Punto 5 9 2 3" xfId="54051" xr:uid="{00000000-0005-0000-0000-000026D30000}"/>
    <cellStyle name="Punto 5 9 2 4" xfId="54052" xr:uid="{00000000-0005-0000-0000-000027D30000}"/>
    <cellStyle name="Punto 5 9 2 5" xfId="54053" xr:uid="{00000000-0005-0000-0000-000028D30000}"/>
    <cellStyle name="Punto 5 9 2 6" xfId="54054" xr:uid="{00000000-0005-0000-0000-000029D30000}"/>
    <cellStyle name="Punto 5 9 3" xfId="54055" xr:uid="{00000000-0005-0000-0000-00002AD30000}"/>
    <cellStyle name="Punto 5 9 3 2" xfId="54056" xr:uid="{00000000-0005-0000-0000-00002BD30000}"/>
    <cellStyle name="Punto 5 9 4" xfId="54057" xr:uid="{00000000-0005-0000-0000-00002CD30000}"/>
    <cellStyle name="Punto 5 9 4 2" xfId="54058" xr:uid="{00000000-0005-0000-0000-00002DD30000}"/>
    <cellStyle name="Punto 5 9 5" xfId="54059" xr:uid="{00000000-0005-0000-0000-00002ED30000}"/>
    <cellStyle name="Punto 50" xfId="54060" xr:uid="{00000000-0005-0000-0000-00002FD30000}"/>
    <cellStyle name="Punto 50 2" xfId="54061" xr:uid="{00000000-0005-0000-0000-000030D30000}"/>
    <cellStyle name="Punto 50 2 2" xfId="54062" xr:uid="{00000000-0005-0000-0000-000031D30000}"/>
    <cellStyle name="Punto 50 2 2 2" xfId="54063" xr:uid="{00000000-0005-0000-0000-000032D30000}"/>
    <cellStyle name="Punto 50 2 3" xfId="54064" xr:uid="{00000000-0005-0000-0000-000033D30000}"/>
    <cellStyle name="Punto 50 2 4" xfId="54065" xr:uid="{00000000-0005-0000-0000-000034D30000}"/>
    <cellStyle name="Punto 50 2 5" xfId="54066" xr:uid="{00000000-0005-0000-0000-000035D30000}"/>
    <cellStyle name="Punto 50 2 6" xfId="54067" xr:uid="{00000000-0005-0000-0000-000036D30000}"/>
    <cellStyle name="Punto 50 3" xfId="54068" xr:uid="{00000000-0005-0000-0000-000037D30000}"/>
    <cellStyle name="Punto 50 3 2" xfId="54069" xr:uid="{00000000-0005-0000-0000-000038D30000}"/>
    <cellStyle name="Punto 50 4" xfId="54070" xr:uid="{00000000-0005-0000-0000-000039D30000}"/>
    <cellStyle name="Punto 50 4 2" xfId="54071" xr:uid="{00000000-0005-0000-0000-00003AD30000}"/>
    <cellStyle name="Punto 50 5" xfId="54072" xr:uid="{00000000-0005-0000-0000-00003BD30000}"/>
    <cellStyle name="Punto 51" xfId="54073" xr:uid="{00000000-0005-0000-0000-00003CD30000}"/>
    <cellStyle name="Punto 51 2" xfId="54074" xr:uid="{00000000-0005-0000-0000-00003DD30000}"/>
    <cellStyle name="Punto 51 2 2" xfId="54075" xr:uid="{00000000-0005-0000-0000-00003ED30000}"/>
    <cellStyle name="Punto 51 2 2 2" xfId="54076" xr:uid="{00000000-0005-0000-0000-00003FD30000}"/>
    <cellStyle name="Punto 51 2 3" xfId="54077" xr:uid="{00000000-0005-0000-0000-000040D30000}"/>
    <cellStyle name="Punto 51 2 4" xfId="54078" xr:uid="{00000000-0005-0000-0000-000041D30000}"/>
    <cellStyle name="Punto 51 2 5" xfId="54079" xr:uid="{00000000-0005-0000-0000-000042D30000}"/>
    <cellStyle name="Punto 51 2 6" xfId="54080" xr:uid="{00000000-0005-0000-0000-000043D30000}"/>
    <cellStyle name="Punto 51 3" xfId="54081" xr:uid="{00000000-0005-0000-0000-000044D30000}"/>
    <cellStyle name="Punto 51 3 2" xfId="54082" xr:uid="{00000000-0005-0000-0000-000045D30000}"/>
    <cellStyle name="Punto 51 4" xfId="54083" xr:uid="{00000000-0005-0000-0000-000046D30000}"/>
    <cellStyle name="Punto 51 4 2" xfId="54084" xr:uid="{00000000-0005-0000-0000-000047D30000}"/>
    <cellStyle name="Punto 51 5" xfId="54085" xr:uid="{00000000-0005-0000-0000-000048D30000}"/>
    <cellStyle name="Punto 52" xfId="54086" xr:uid="{00000000-0005-0000-0000-000049D30000}"/>
    <cellStyle name="Punto 52 2" xfId="54087" xr:uid="{00000000-0005-0000-0000-00004AD30000}"/>
    <cellStyle name="Punto 52 2 2" xfId="54088" xr:uid="{00000000-0005-0000-0000-00004BD30000}"/>
    <cellStyle name="Punto 52 2 2 2" xfId="54089" xr:uid="{00000000-0005-0000-0000-00004CD30000}"/>
    <cellStyle name="Punto 52 2 3" xfId="54090" xr:uid="{00000000-0005-0000-0000-00004DD30000}"/>
    <cellStyle name="Punto 52 2 4" xfId="54091" xr:uid="{00000000-0005-0000-0000-00004ED30000}"/>
    <cellStyle name="Punto 52 2 5" xfId="54092" xr:uid="{00000000-0005-0000-0000-00004FD30000}"/>
    <cellStyle name="Punto 52 2 6" xfId="54093" xr:uid="{00000000-0005-0000-0000-000050D30000}"/>
    <cellStyle name="Punto 52 3" xfId="54094" xr:uid="{00000000-0005-0000-0000-000051D30000}"/>
    <cellStyle name="Punto 52 3 2" xfId="54095" xr:uid="{00000000-0005-0000-0000-000052D30000}"/>
    <cellStyle name="Punto 52 4" xfId="54096" xr:uid="{00000000-0005-0000-0000-000053D30000}"/>
    <cellStyle name="Punto 52 4 2" xfId="54097" xr:uid="{00000000-0005-0000-0000-000054D30000}"/>
    <cellStyle name="Punto 52 5" xfId="54098" xr:uid="{00000000-0005-0000-0000-000055D30000}"/>
    <cellStyle name="Punto 53" xfId="54099" xr:uid="{00000000-0005-0000-0000-000056D30000}"/>
    <cellStyle name="Punto 53 2" xfId="54100" xr:uid="{00000000-0005-0000-0000-000057D30000}"/>
    <cellStyle name="Punto 53 2 2" xfId="54101" xr:uid="{00000000-0005-0000-0000-000058D30000}"/>
    <cellStyle name="Punto 53 2 2 2" xfId="54102" xr:uid="{00000000-0005-0000-0000-000059D30000}"/>
    <cellStyle name="Punto 53 2 3" xfId="54103" xr:uid="{00000000-0005-0000-0000-00005AD30000}"/>
    <cellStyle name="Punto 53 2 4" xfId="54104" xr:uid="{00000000-0005-0000-0000-00005BD30000}"/>
    <cellStyle name="Punto 53 2 5" xfId="54105" xr:uid="{00000000-0005-0000-0000-00005CD30000}"/>
    <cellStyle name="Punto 53 2 6" xfId="54106" xr:uid="{00000000-0005-0000-0000-00005DD30000}"/>
    <cellStyle name="Punto 53 3" xfId="54107" xr:uid="{00000000-0005-0000-0000-00005ED30000}"/>
    <cellStyle name="Punto 53 3 2" xfId="54108" xr:uid="{00000000-0005-0000-0000-00005FD30000}"/>
    <cellStyle name="Punto 53 4" xfId="54109" xr:uid="{00000000-0005-0000-0000-000060D30000}"/>
    <cellStyle name="Punto 53 4 2" xfId="54110" xr:uid="{00000000-0005-0000-0000-000061D30000}"/>
    <cellStyle name="Punto 53 5" xfId="54111" xr:uid="{00000000-0005-0000-0000-000062D30000}"/>
    <cellStyle name="Punto 54" xfId="54112" xr:uid="{00000000-0005-0000-0000-000063D30000}"/>
    <cellStyle name="Punto 54 2" xfId="54113" xr:uid="{00000000-0005-0000-0000-000064D30000}"/>
    <cellStyle name="Punto 54 2 2" xfId="54114" xr:uid="{00000000-0005-0000-0000-000065D30000}"/>
    <cellStyle name="Punto 54 2 2 2" xfId="54115" xr:uid="{00000000-0005-0000-0000-000066D30000}"/>
    <cellStyle name="Punto 54 2 3" xfId="54116" xr:uid="{00000000-0005-0000-0000-000067D30000}"/>
    <cellStyle name="Punto 54 2 4" xfId="54117" xr:uid="{00000000-0005-0000-0000-000068D30000}"/>
    <cellStyle name="Punto 54 2 5" xfId="54118" xr:uid="{00000000-0005-0000-0000-000069D30000}"/>
    <cellStyle name="Punto 54 2 6" xfId="54119" xr:uid="{00000000-0005-0000-0000-00006AD30000}"/>
    <cellStyle name="Punto 54 3" xfId="54120" xr:uid="{00000000-0005-0000-0000-00006BD30000}"/>
    <cellStyle name="Punto 54 3 2" xfId="54121" xr:uid="{00000000-0005-0000-0000-00006CD30000}"/>
    <cellStyle name="Punto 54 4" xfId="54122" xr:uid="{00000000-0005-0000-0000-00006DD30000}"/>
    <cellStyle name="Punto 54 4 2" xfId="54123" xr:uid="{00000000-0005-0000-0000-00006ED30000}"/>
    <cellStyle name="Punto 54 5" xfId="54124" xr:uid="{00000000-0005-0000-0000-00006FD30000}"/>
    <cellStyle name="Punto 55" xfId="54125" xr:uid="{00000000-0005-0000-0000-000070D30000}"/>
    <cellStyle name="Punto 55 2" xfId="54126" xr:uid="{00000000-0005-0000-0000-000071D30000}"/>
    <cellStyle name="Punto 55 2 2" xfId="54127" xr:uid="{00000000-0005-0000-0000-000072D30000}"/>
    <cellStyle name="Punto 55 2 2 2" xfId="54128" xr:uid="{00000000-0005-0000-0000-000073D30000}"/>
    <cellStyle name="Punto 55 2 3" xfId="54129" xr:uid="{00000000-0005-0000-0000-000074D30000}"/>
    <cellStyle name="Punto 55 2 4" xfId="54130" xr:uid="{00000000-0005-0000-0000-000075D30000}"/>
    <cellStyle name="Punto 55 2 5" xfId="54131" xr:uid="{00000000-0005-0000-0000-000076D30000}"/>
    <cellStyle name="Punto 55 2 6" xfId="54132" xr:uid="{00000000-0005-0000-0000-000077D30000}"/>
    <cellStyle name="Punto 55 3" xfId="54133" xr:uid="{00000000-0005-0000-0000-000078D30000}"/>
    <cellStyle name="Punto 55 3 2" xfId="54134" xr:uid="{00000000-0005-0000-0000-000079D30000}"/>
    <cellStyle name="Punto 55 4" xfId="54135" xr:uid="{00000000-0005-0000-0000-00007AD30000}"/>
    <cellStyle name="Punto 55 4 2" xfId="54136" xr:uid="{00000000-0005-0000-0000-00007BD30000}"/>
    <cellStyle name="Punto 55 5" xfId="54137" xr:uid="{00000000-0005-0000-0000-00007CD30000}"/>
    <cellStyle name="Punto 56" xfId="54138" xr:uid="{00000000-0005-0000-0000-00007DD30000}"/>
    <cellStyle name="Punto 56 2" xfId="54139" xr:uid="{00000000-0005-0000-0000-00007ED30000}"/>
    <cellStyle name="Punto 56 2 2" xfId="54140" xr:uid="{00000000-0005-0000-0000-00007FD30000}"/>
    <cellStyle name="Punto 56 2 2 2" xfId="54141" xr:uid="{00000000-0005-0000-0000-000080D30000}"/>
    <cellStyle name="Punto 56 2 3" xfId="54142" xr:uid="{00000000-0005-0000-0000-000081D30000}"/>
    <cellStyle name="Punto 56 2 4" xfId="54143" xr:uid="{00000000-0005-0000-0000-000082D30000}"/>
    <cellStyle name="Punto 56 2 5" xfId="54144" xr:uid="{00000000-0005-0000-0000-000083D30000}"/>
    <cellStyle name="Punto 56 2 6" xfId="54145" xr:uid="{00000000-0005-0000-0000-000084D30000}"/>
    <cellStyle name="Punto 56 3" xfId="54146" xr:uid="{00000000-0005-0000-0000-000085D30000}"/>
    <cellStyle name="Punto 56 3 2" xfId="54147" xr:uid="{00000000-0005-0000-0000-000086D30000}"/>
    <cellStyle name="Punto 56 4" xfId="54148" xr:uid="{00000000-0005-0000-0000-000087D30000}"/>
    <cellStyle name="Punto 56 4 2" xfId="54149" xr:uid="{00000000-0005-0000-0000-000088D30000}"/>
    <cellStyle name="Punto 56 5" xfId="54150" xr:uid="{00000000-0005-0000-0000-000089D30000}"/>
    <cellStyle name="Punto 57" xfId="54151" xr:uid="{00000000-0005-0000-0000-00008AD30000}"/>
    <cellStyle name="Punto 57 2" xfId="54152" xr:uid="{00000000-0005-0000-0000-00008BD30000}"/>
    <cellStyle name="Punto 57 2 2" xfId="54153" xr:uid="{00000000-0005-0000-0000-00008CD30000}"/>
    <cellStyle name="Punto 57 2 2 2" xfId="54154" xr:uid="{00000000-0005-0000-0000-00008DD30000}"/>
    <cellStyle name="Punto 57 2 3" xfId="54155" xr:uid="{00000000-0005-0000-0000-00008ED30000}"/>
    <cellStyle name="Punto 57 2 4" xfId="54156" xr:uid="{00000000-0005-0000-0000-00008FD30000}"/>
    <cellStyle name="Punto 57 2 5" xfId="54157" xr:uid="{00000000-0005-0000-0000-000090D30000}"/>
    <cellStyle name="Punto 57 2 6" xfId="54158" xr:uid="{00000000-0005-0000-0000-000091D30000}"/>
    <cellStyle name="Punto 57 3" xfId="54159" xr:uid="{00000000-0005-0000-0000-000092D30000}"/>
    <cellStyle name="Punto 57 3 2" xfId="54160" xr:uid="{00000000-0005-0000-0000-000093D30000}"/>
    <cellStyle name="Punto 57 4" xfId="54161" xr:uid="{00000000-0005-0000-0000-000094D30000}"/>
    <cellStyle name="Punto 57 4 2" xfId="54162" xr:uid="{00000000-0005-0000-0000-000095D30000}"/>
    <cellStyle name="Punto 57 5" xfId="54163" xr:uid="{00000000-0005-0000-0000-000096D30000}"/>
    <cellStyle name="Punto 58" xfId="54164" xr:uid="{00000000-0005-0000-0000-000097D30000}"/>
    <cellStyle name="Punto 58 2" xfId="54165" xr:uid="{00000000-0005-0000-0000-000098D30000}"/>
    <cellStyle name="Punto 58 2 2" xfId="54166" xr:uid="{00000000-0005-0000-0000-000099D30000}"/>
    <cellStyle name="Punto 58 2 2 2" xfId="54167" xr:uid="{00000000-0005-0000-0000-00009AD30000}"/>
    <cellStyle name="Punto 58 2 3" xfId="54168" xr:uid="{00000000-0005-0000-0000-00009BD30000}"/>
    <cellStyle name="Punto 58 2 4" xfId="54169" xr:uid="{00000000-0005-0000-0000-00009CD30000}"/>
    <cellStyle name="Punto 58 2 5" xfId="54170" xr:uid="{00000000-0005-0000-0000-00009DD30000}"/>
    <cellStyle name="Punto 58 2 6" xfId="54171" xr:uid="{00000000-0005-0000-0000-00009ED30000}"/>
    <cellStyle name="Punto 58 3" xfId="54172" xr:uid="{00000000-0005-0000-0000-00009FD30000}"/>
    <cellStyle name="Punto 58 3 2" xfId="54173" xr:uid="{00000000-0005-0000-0000-0000A0D30000}"/>
    <cellStyle name="Punto 58 4" xfId="54174" xr:uid="{00000000-0005-0000-0000-0000A1D30000}"/>
    <cellStyle name="Punto 58 4 2" xfId="54175" xr:uid="{00000000-0005-0000-0000-0000A2D30000}"/>
    <cellStyle name="Punto 58 5" xfId="54176" xr:uid="{00000000-0005-0000-0000-0000A3D30000}"/>
    <cellStyle name="Punto 59" xfId="54177" xr:uid="{00000000-0005-0000-0000-0000A4D30000}"/>
    <cellStyle name="Punto 59 2" xfId="54178" xr:uid="{00000000-0005-0000-0000-0000A5D30000}"/>
    <cellStyle name="Punto 59 2 2" xfId="54179" xr:uid="{00000000-0005-0000-0000-0000A6D30000}"/>
    <cellStyle name="Punto 59 2 2 2" xfId="54180" xr:uid="{00000000-0005-0000-0000-0000A7D30000}"/>
    <cellStyle name="Punto 59 2 3" xfId="54181" xr:uid="{00000000-0005-0000-0000-0000A8D30000}"/>
    <cellStyle name="Punto 59 2 4" xfId="54182" xr:uid="{00000000-0005-0000-0000-0000A9D30000}"/>
    <cellStyle name="Punto 59 2 5" xfId="54183" xr:uid="{00000000-0005-0000-0000-0000AAD30000}"/>
    <cellStyle name="Punto 59 2 6" xfId="54184" xr:uid="{00000000-0005-0000-0000-0000ABD30000}"/>
    <cellStyle name="Punto 59 3" xfId="54185" xr:uid="{00000000-0005-0000-0000-0000ACD30000}"/>
    <cellStyle name="Punto 59 3 2" xfId="54186" xr:uid="{00000000-0005-0000-0000-0000ADD30000}"/>
    <cellStyle name="Punto 59 4" xfId="54187" xr:uid="{00000000-0005-0000-0000-0000AED30000}"/>
    <cellStyle name="Punto 59 4 2" xfId="54188" xr:uid="{00000000-0005-0000-0000-0000AFD30000}"/>
    <cellStyle name="Punto 59 5" xfId="54189" xr:uid="{00000000-0005-0000-0000-0000B0D30000}"/>
    <cellStyle name="Punto 6" xfId="54190" xr:uid="{00000000-0005-0000-0000-0000B1D30000}"/>
    <cellStyle name="Punto 6 2" xfId="54191" xr:uid="{00000000-0005-0000-0000-0000B2D30000}"/>
    <cellStyle name="Punto 6 2 2" xfId="54192" xr:uid="{00000000-0005-0000-0000-0000B3D30000}"/>
    <cellStyle name="Punto 6 2 2 2" xfId="54193" xr:uid="{00000000-0005-0000-0000-0000B4D30000}"/>
    <cellStyle name="Punto 6 2 2 3" xfId="54194" xr:uid="{00000000-0005-0000-0000-0000B5D30000}"/>
    <cellStyle name="Punto 6 2 2 4" xfId="54195" xr:uid="{00000000-0005-0000-0000-0000B6D30000}"/>
    <cellStyle name="Punto 6 2 3" xfId="54196" xr:uid="{00000000-0005-0000-0000-0000B7D30000}"/>
    <cellStyle name="Punto 6 3" xfId="54197" xr:uid="{00000000-0005-0000-0000-0000B8D30000}"/>
    <cellStyle name="Punto 6 3 2" xfId="54198" xr:uid="{00000000-0005-0000-0000-0000B9D30000}"/>
    <cellStyle name="Punto 6 3 2 2" xfId="54199" xr:uid="{00000000-0005-0000-0000-0000BAD30000}"/>
    <cellStyle name="Punto 6 3 3" xfId="54200" xr:uid="{00000000-0005-0000-0000-0000BBD30000}"/>
    <cellStyle name="Punto 6 3 4" xfId="54201" xr:uid="{00000000-0005-0000-0000-0000BCD30000}"/>
    <cellStyle name="Punto 6 4" xfId="54202" xr:uid="{00000000-0005-0000-0000-0000BDD30000}"/>
    <cellStyle name="Punto 6 4 2" xfId="54203" xr:uid="{00000000-0005-0000-0000-0000BED30000}"/>
    <cellStyle name="Punto 6 4 3" xfId="54204" xr:uid="{00000000-0005-0000-0000-0000BFD30000}"/>
    <cellStyle name="Punto 6 5" xfId="54205" xr:uid="{00000000-0005-0000-0000-0000C0D30000}"/>
    <cellStyle name="Punto 60" xfId="54206" xr:uid="{00000000-0005-0000-0000-0000C1D30000}"/>
    <cellStyle name="Punto 60 2" xfId="54207" xr:uid="{00000000-0005-0000-0000-0000C2D30000}"/>
    <cellStyle name="Punto 60 2 2" xfId="54208" xr:uid="{00000000-0005-0000-0000-0000C3D30000}"/>
    <cellStyle name="Punto 60 2 2 2" xfId="54209" xr:uid="{00000000-0005-0000-0000-0000C4D30000}"/>
    <cellStyle name="Punto 60 2 3" xfId="54210" xr:uid="{00000000-0005-0000-0000-0000C5D30000}"/>
    <cellStyle name="Punto 60 2 4" xfId="54211" xr:uid="{00000000-0005-0000-0000-0000C6D30000}"/>
    <cellStyle name="Punto 60 2 5" xfId="54212" xr:uid="{00000000-0005-0000-0000-0000C7D30000}"/>
    <cellStyle name="Punto 60 2 6" xfId="54213" xr:uid="{00000000-0005-0000-0000-0000C8D30000}"/>
    <cellStyle name="Punto 60 3" xfId="54214" xr:uid="{00000000-0005-0000-0000-0000C9D30000}"/>
    <cellStyle name="Punto 60 3 2" xfId="54215" xr:uid="{00000000-0005-0000-0000-0000CAD30000}"/>
    <cellStyle name="Punto 60 4" xfId="54216" xr:uid="{00000000-0005-0000-0000-0000CBD30000}"/>
    <cellStyle name="Punto 60 4 2" xfId="54217" xr:uid="{00000000-0005-0000-0000-0000CCD30000}"/>
    <cellStyle name="Punto 60 5" xfId="54218" xr:uid="{00000000-0005-0000-0000-0000CDD30000}"/>
    <cellStyle name="Punto 61" xfId="54219" xr:uid="{00000000-0005-0000-0000-0000CED30000}"/>
    <cellStyle name="Punto 61 2" xfId="54220" xr:uid="{00000000-0005-0000-0000-0000CFD30000}"/>
    <cellStyle name="Punto 61 2 2" xfId="54221" xr:uid="{00000000-0005-0000-0000-0000D0D30000}"/>
    <cellStyle name="Punto 61 2 2 2" xfId="54222" xr:uid="{00000000-0005-0000-0000-0000D1D30000}"/>
    <cellStyle name="Punto 61 2 3" xfId="54223" xr:uid="{00000000-0005-0000-0000-0000D2D30000}"/>
    <cellStyle name="Punto 61 2 4" xfId="54224" xr:uid="{00000000-0005-0000-0000-0000D3D30000}"/>
    <cellStyle name="Punto 61 2 5" xfId="54225" xr:uid="{00000000-0005-0000-0000-0000D4D30000}"/>
    <cellStyle name="Punto 61 2 6" xfId="54226" xr:uid="{00000000-0005-0000-0000-0000D5D30000}"/>
    <cellStyle name="Punto 61 3" xfId="54227" xr:uid="{00000000-0005-0000-0000-0000D6D30000}"/>
    <cellStyle name="Punto 61 3 2" xfId="54228" xr:uid="{00000000-0005-0000-0000-0000D7D30000}"/>
    <cellStyle name="Punto 61 4" xfId="54229" xr:uid="{00000000-0005-0000-0000-0000D8D30000}"/>
    <cellStyle name="Punto 61 4 2" xfId="54230" xr:uid="{00000000-0005-0000-0000-0000D9D30000}"/>
    <cellStyle name="Punto 61 5" xfId="54231" xr:uid="{00000000-0005-0000-0000-0000DAD30000}"/>
    <cellStyle name="Punto 62" xfId="54232" xr:uid="{00000000-0005-0000-0000-0000DBD30000}"/>
    <cellStyle name="Punto 62 2" xfId="54233" xr:uid="{00000000-0005-0000-0000-0000DCD30000}"/>
    <cellStyle name="Punto 62 2 2" xfId="54234" xr:uid="{00000000-0005-0000-0000-0000DDD30000}"/>
    <cellStyle name="Punto 62 2 2 2" xfId="54235" xr:uid="{00000000-0005-0000-0000-0000DED30000}"/>
    <cellStyle name="Punto 62 2 3" xfId="54236" xr:uid="{00000000-0005-0000-0000-0000DFD30000}"/>
    <cellStyle name="Punto 62 2 4" xfId="54237" xr:uid="{00000000-0005-0000-0000-0000E0D30000}"/>
    <cellStyle name="Punto 62 2 5" xfId="54238" xr:uid="{00000000-0005-0000-0000-0000E1D30000}"/>
    <cellStyle name="Punto 62 2 6" xfId="54239" xr:uid="{00000000-0005-0000-0000-0000E2D30000}"/>
    <cellStyle name="Punto 62 3" xfId="54240" xr:uid="{00000000-0005-0000-0000-0000E3D30000}"/>
    <cellStyle name="Punto 62 3 2" xfId="54241" xr:uid="{00000000-0005-0000-0000-0000E4D30000}"/>
    <cellStyle name="Punto 62 4" xfId="54242" xr:uid="{00000000-0005-0000-0000-0000E5D30000}"/>
    <cellStyle name="Punto 62 4 2" xfId="54243" xr:uid="{00000000-0005-0000-0000-0000E6D30000}"/>
    <cellStyle name="Punto 62 5" xfId="54244" xr:uid="{00000000-0005-0000-0000-0000E7D30000}"/>
    <cellStyle name="Punto 63" xfId="54245" xr:uid="{00000000-0005-0000-0000-0000E8D30000}"/>
    <cellStyle name="Punto 63 2" xfId="54246" xr:uid="{00000000-0005-0000-0000-0000E9D30000}"/>
    <cellStyle name="Punto 63 2 2" xfId="54247" xr:uid="{00000000-0005-0000-0000-0000EAD30000}"/>
    <cellStyle name="Punto 63 2 2 2" xfId="54248" xr:uid="{00000000-0005-0000-0000-0000EBD30000}"/>
    <cellStyle name="Punto 63 2 3" xfId="54249" xr:uid="{00000000-0005-0000-0000-0000ECD30000}"/>
    <cellStyle name="Punto 63 2 4" xfId="54250" xr:uid="{00000000-0005-0000-0000-0000EDD30000}"/>
    <cellStyle name="Punto 63 2 5" xfId="54251" xr:uid="{00000000-0005-0000-0000-0000EED30000}"/>
    <cellStyle name="Punto 63 2 6" xfId="54252" xr:uid="{00000000-0005-0000-0000-0000EFD30000}"/>
    <cellStyle name="Punto 63 3" xfId="54253" xr:uid="{00000000-0005-0000-0000-0000F0D30000}"/>
    <cellStyle name="Punto 63 3 2" xfId="54254" xr:uid="{00000000-0005-0000-0000-0000F1D30000}"/>
    <cellStyle name="Punto 63 4" xfId="54255" xr:uid="{00000000-0005-0000-0000-0000F2D30000}"/>
    <cellStyle name="Punto 63 4 2" xfId="54256" xr:uid="{00000000-0005-0000-0000-0000F3D30000}"/>
    <cellStyle name="Punto 63 5" xfId="54257" xr:uid="{00000000-0005-0000-0000-0000F4D30000}"/>
    <cellStyle name="Punto 64" xfId="54258" xr:uid="{00000000-0005-0000-0000-0000F5D30000}"/>
    <cellStyle name="Punto 64 2" xfId="54259" xr:uid="{00000000-0005-0000-0000-0000F6D30000}"/>
    <cellStyle name="Punto 64 2 2" xfId="54260" xr:uid="{00000000-0005-0000-0000-0000F7D30000}"/>
    <cellStyle name="Punto 64 2 2 2" xfId="54261" xr:uid="{00000000-0005-0000-0000-0000F8D30000}"/>
    <cellStyle name="Punto 64 2 3" xfId="54262" xr:uid="{00000000-0005-0000-0000-0000F9D30000}"/>
    <cellStyle name="Punto 64 2 4" xfId="54263" xr:uid="{00000000-0005-0000-0000-0000FAD30000}"/>
    <cellStyle name="Punto 64 2 5" xfId="54264" xr:uid="{00000000-0005-0000-0000-0000FBD30000}"/>
    <cellStyle name="Punto 64 2 6" xfId="54265" xr:uid="{00000000-0005-0000-0000-0000FCD30000}"/>
    <cellStyle name="Punto 64 3" xfId="54266" xr:uid="{00000000-0005-0000-0000-0000FDD30000}"/>
    <cellStyle name="Punto 64 3 2" xfId="54267" xr:uid="{00000000-0005-0000-0000-0000FED30000}"/>
    <cellStyle name="Punto 64 4" xfId="54268" xr:uid="{00000000-0005-0000-0000-0000FFD30000}"/>
    <cellStyle name="Punto 64 4 2" xfId="54269" xr:uid="{00000000-0005-0000-0000-000000D40000}"/>
    <cellStyle name="Punto 64 5" xfId="54270" xr:uid="{00000000-0005-0000-0000-000001D40000}"/>
    <cellStyle name="Punto 65" xfId="54271" xr:uid="{00000000-0005-0000-0000-000002D40000}"/>
    <cellStyle name="Punto 65 2" xfId="54272" xr:uid="{00000000-0005-0000-0000-000003D40000}"/>
    <cellStyle name="Punto 65 2 2" xfId="54273" xr:uid="{00000000-0005-0000-0000-000004D40000}"/>
    <cellStyle name="Punto 65 3" xfId="54274" xr:uid="{00000000-0005-0000-0000-000005D40000}"/>
    <cellStyle name="Punto 66" xfId="54275" xr:uid="{00000000-0005-0000-0000-000006D40000}"/>
    <cellStyle name="Punto 66 2" xfId="54276" xr:uid="{00000000-0005-0000-0000-000007D40000}"/>
    <cellStyle name="Punto 66 3" xfId="54277" xr:uid="{00000000-0005-0000-0000-000008D40000}"/>
    <cellStyle name="Punto 66 4" xfId="54278" xr:uid="{00000000-0005-0000-0000-000009D40000}"/>
    <cellStyle name="Punto 67" xfId="54279" xr:uid="{00000000-0005-0000-0000-00000AD40000}"/>
    <cellStyle name="Punto 67 2" xfId="54280" xr:uid="{00000000-0005-0000-0000-00000BD40000}"/>
    <cellStyle name="Punto 67 3" xfId="54281" xr:uid="{00000000-0005-0000-0000-00000CD40000}"/>
    <cellStyle name="Punto 67 4" xfId="54282" xr:uid="{00000000-0005-0000-0000-00000DD40000}"/>
    <cellStyle name="Punto 68" xfId="54283" xr:uid="{00000000-0005-0000-0000-00000ED40000}"/>
    <cellStyle name="Punto 68 2" xfId="54284" xr:uid="{00000000-0005-0000-0000-00000FD40000}"/>
    <cellStyle name="Punto 68 3" xfId="54285" xr:uid="{00000000-0005-0000-0000-000010D40000}"/>
    <cellStyle name="Punto 69" xfId="54286" xr:uid="{00000000-0005-0000-0000-000011D40000}"/>
    <cellStyle name="Punto 7" xfId="54287" xr:uid="{00000000-0005-0000-0000-000012D40000}"/>
    <cellStyle name="Punto 7 2" xfId="54288" xr:uid="{00000000-0005-0000-0000-000013D40000}"/>
    <cellStyle name="Punto 7 2 2" xfId="54289" xr:uid="{00000000-0005-0000-0000-000014D40000}"/>
    <cellStyle name="Punto 7 2 2 2" xfId="54290" xr:uid="{00000000-0005-0000-0000-000015D40000}"/>
    <cellStyle name="Punto 7 2 2 3" xfId="54291" xr:uid="{00000000-0005-0000-0000-000016D40000}"/>
    <cellStyle name="Punto 7 2 2 4" xfId="54292" xr:uid="{00000000-0005-0000-0000-000017D40000}"/>
    <cellStyle name="Punto 7 2 3" xfId="54293" xr:uid="{00000000-0005-0000-0000-000018D40000}"/>
    <cellStyle name="Punto 7 3" xfId="54294" xr:uid="{00000000-0005-0000-0000-000019D40000}"/>
    <cellStyle name="Punto 7 3 2" xfId="54295" xr:uid="{00000000-0005-0000-0000-00001AD40000}"/>
    <cellStyle name="Punto 7 3 2 2" xfId="54296" xr:uid="{00000000-0005-0000-0000-00001BD40000}"/>
    <cellStyle name="Punto 7 3 3" xfId="54297" xr:uid="{00000000-0005-0000-0000-00001CD40000}"/>
    <cellStyle name="Punto 7 3 4" xfId="54298" xr:uid="{00000000-0005-0000-0000-00001DD40000}"/>
    <cellStyle name="Punto 7 4" xfId="54299" xr:uid="{00000000-0005-0000-0000-00001ED40000}"/>
    <cellStyle name="Punto 7 4 2" xfId="54300" xr:uid="{00000000-0005-0000-0000-00001FD40000}"/>
    <cellStyle name="Punto 7 4 3" xfId="54301" xr:uid="{00000000-0005-0000-0000-000020D40000}"/>
    <cellStyle name="Punto 7 5" xfId="54302" xr:uid="{00000000-0005-0000-0000-000021D40000}"/>
    <cellStyle name="Punto 70" xfId="54303" xr:uid="{00000000-0005-0000-0000-000022D40000}"/>
    <cellStyle name="Punto 71" xfId="54304" xr:uid="{00000000-0005-0000-0000-000023D40000}"/>
    <cellStyle name="Punto 72" xfId="54305" xr:uid="{00000000-0005-0000-0000-000024D40000}"/>
    <cellStyle name="Punto 73" xfId="54306" xr:uid="{00000000-0005-0000-0000-000025D40000}"/>
    <cellStyle name="Punto 74" xfId="54307" xr:uid="{00000000-0005-0000-0000-000026D40000}"/>
    <cellStyle name="Punto 75" xfId="54308" xr:uid="{00000000-0005-0000-0000-000027D40000}"/>
    <cellStyle name="Punto 76" xfId="54309" xr:uid="{00000000-0005-0000-0000-000028D40000}"/>
    <cellStyle name="Punto 77" xfId="54310" xr:uid="{00000000-0005-0000-0000-000029D40000}"/>
    <cellStyle name="Punto 78" xfId="54311" xr:uid="{00000000-0005-0000-0000-00002AD40000}"/>
    <cellStyle name="Punto 79" xfId="54312" xr:uid="{00000000-0005-0000-0000-00002BD40000}"/>
    <cellStyle name="Punto 8" xfId="54313" xr:uid="{00000000-0005-0000-0000-00002CD40000}"/>
    <cellStyle name="Punto 8 2" xfId="54314" xr:uid="{00000000-0005-0000-0000-00002DD40000}"/>
    <cellStyle name="Punto 8 2 2" xfId="54315" xr:uid="{00000000-0005-0000-0000-00002ED40000}"/>
    <cellStyle name="Punto 8 2 2 2" xfId="54316" xr:uid="{00000000-0005-0000-0000-00002FD40000}"/>
    <cellStyle name="Punto 8 2 2 3" xfId="54317" xr:uid="{00000000-0005-0000-0000-000030D40000}"/>
    <cellStyle name="Punto 8 2 3" xfId="54318" xr:uid="{00000000-0005-0000-0000-000031D40000}"/>
    <cellStyle name="Punto 8 3" xfId="54319" xr:uid="{00000000-0005-0000-0000-000032D40000}"/>
    <cellStyle name="Punto 8 3 2" xfId="54320" xr:uid="{00000000-0005-0000-0000-000033D40000}"/>
    <cellStyle name="Punto 8 3 2 2" xfId="54321" xr:uid="{00000000-0005-0000-0000-000034D40000}"/>
    <cellStyle name="Punto 8 4" xfId="54322" xr:uid="{00000000-0005-0000-0000-000035D40000}"/>
    <cellStyle name="Punto 8 4 2" xfId="54323" xr:uid="{00000000-0005-0000-0000-000036D40000}"/>
    <cellStyle name="Punto 8 4 3" xfId="54324" xr:uid="{00000000-0005-0000-0000-000037D40000}"/>
    <cellStyle name="Punto 8 4 3 2" xfId="54325" xr:uid="{00000000-0005-0000-0000-000038D40000}"/>
    <cellStyle name="Punto 8 4 3 2 2" xfId="54326" xr:uid="{00000000-0005-0000-0000-000039D40000}"/>
    <cellStyle name="Punto 8 4 3 2 3" xfId="54327" xr:uid="{00000000-0005-0000-0000-00003AD40000}"/>
    <cellStyle name="Punto 8 4 4" xfId="54328" xr:uid="{00000000-0005-0000-0000-00003BD40000}"/>
    <cellStyle name="Punto 8 4 4 2" xfId="54329" xr:uid="{00000000-0005-0000-0000-00003CD40000}"/>
    <cellStyle name="Punto 8 5" xfId="54330" xr:uid="{00000000-0005-0000-0000-00003DD40000}"/>
    <cellStyle name="Punto 8 5 2" xfId="54331" xr:uid="{00000000-0005-0000-0000-00003ED40000}"/>
    <cellStyle name="Punto 8 6" xfId="54332" xr:uid="{00000000-0005-0000-0000-00003FD40000}"/>
    <cellStyle name="Punto 8 7" xfId="54333" xr:uid="{00000000-0005-0000-0000-000040D40000}"/>
    <cellStyle name="Punto 8 7 2" xfId="54334" xr:uid="{00000000-0005-0000-0000-000041D40000}"/>
    <cellStyle name="Punto 8 7 3" xfId="54335" xr:uid="{00000000-0005-0000-0000-000042D40000}"/>
    <cellStyle name="Punto 8 8" xfId="54336" xr:uid="{00000000-0005-0000-0000-000043D40000}"/>
    <cellStyle name="Punto 80" xfId="54337" xr:uid="{00000000-0005-0000-0000-000044D40000}"/>
    <cellStyle name="Punto 81" xfId="54338" xr:uid="{00000000-0005-0000-0000-000045D40000}"/>
    <cellStyle name="Punto 82" xfId="54339" xr:uid="{00000000-0005-0000-0000-000046D40000}"/>
    <cellStyle name="Punto 83" xfId="54340" xr:uid="{00000000-0005-0000-0000-000047D40000}"/>
    <cellStyle name="Punto 84" xfId="54341" xr:uid="{00000000-0005-0000-0000-000048D40000}"/>
    <cellStyle name="Punto 85" xfId="54342" xr:uid="{00000000-0005-0000-0000-000049D40000}"/>
    <cellStyle name="Punto 9" xfId="54343" xr:uid="{00000000-0005-0000-0000-00004AD40000}"/>
    <cellStyle name="Punto 9 2" xfId="54344" xr:uid="{00000000-0005-0000-0000-00004BD40000}"/>
    <cellStyle name="Punto 9 2 2" xfId="54345" xr:uid="{00000000-0005-0000-0000-00004CD40000}"/>
    <cellStyle name="Punto 9 2 2 2" xfId="54346" xr:uid="{00000000-0005-0000-0000-00004DD40000}"/>
    <cellStyle name="Punto 9 2 3" xfId="54347" xr:uid="{00000000-0005-0000-0000-00004ED40000}"/>
    <cellStyle name="Punto 9 2 3 2" xfId="54348" xr:uid="{00000000-0005-0000-0000-00004FD40000}"/>
    <cellStyle name="Punto 9 2 4" xfId="54349" xr:uid="{00000000-0005-0000-0000-000050D40000}"/>
    <cellStyle name="Punto 9 2 4 2" xfId="54350" xr:uid="{00000000-0005-0000-0000-000051D40000}"/>
    <cellStyle name="Punto 9 2 4 3" xfId="54351" xr:uid="{00000000-0005-0000-0000-000052D40000}"/>
    <cellStyle name="Punto 9 3" xfId="54352" xr:uid="{00000000-0005-0000-0000-000053D40000}"/>
    <cellStyle name="Punto 9 3 2" xfId="54353" xr:uid="{00000000-0005-0000-0000-000054D40000}"/>
    <cellStyle name="Punto 9 3 2 2" xfId="54354" xr:uid="{00000000-0005-0000-0000-000055D40000}"/>
    <cellStyle name="Punto 9 3 3" xfId="54355" xr:uid="{00000000-0005-0000-0000-000056D40000}"/>
    <cellStyle name="Punto 9 3 4" xfId="54356" xr:uid="{00000000-0005-0000-0000-000057D40000}"/>
    <cellStyle name="Punto 9 4" xfId="54357" xr:uid="{00000000-0005-0000-0000-000058D40000}"/>
    <cellStyle name="Punto 9 4 2" xfId="54358" xr:uid="{00000000-0005-0000-0000-000059D40000}"/>
    <cellStyle name="Punto 9 4 3" xfId="54359" xr:uid="{00000000-0005-0000-0000-00005AD40000}"/>
    <cellStyle name="Punto 9 5" xfId="54360" xr:uid="{00000000-0005-0000-0000-00005BD40000}"/>
    <cellStyle name="Punto 9 5 2" xfId="54361" xr:uid="{00000000-0005-0000-0000-00005CD40000}"/>
    <cellStyle name="Punto 9 5 3" xfId="54362" xr:uid="{00000000-0005-0000-0000-00005DD40000}"/>
    <cellStyle name="Punto 9 6" xfId="54363" xr:uid="{00000000-0005-0000-0000-00005ED40000}"/>
    <cellStyle name="Punto 9 7" xfId="54364" xr:uid="{00000000-0005-0000-0000-00005FD40000}"/>
    <cellStyle name="Punto_ANEXO 3  FORTALECIMIENTO DAF  06 10 09" xfId="54365" xr:uid="{00000000-0005-0000-0000-000060D40000}"/>
    <cellStyle name="Punto0" xfId="54366" xr:uid="{00000000-0005-0000-0000-000061D40000}"/>
    <cellStyle name="Punto0 10" xfId="54367" xr:uid="{00000000-0005-0000-0000-000062D40000}"/>
    <cellStyle name="Punto0 10 2" xfId="54368" xr:uid="{00000000-0005-0000-0000-000063D40000}"/>
    <cellStyle name="Punto0 10 2 2" xfId="54369" xr:uid="{00000000-0005-0000-0000-000064D40000}"/>
    <cellStyle name="Punto0 10 2 2 2" xfId="54370" xr:uid="{00000000-0005-0000-0000-000065D40000}"/>
    <cellStyle name="Punto0 10 2 3" xfId="54371" xr:uid="{00000000-0005-0000-0000-000066D40000}"/>
    <cellStyle name="Punto0 10 2 3 2" xfId="54372" xr:uid="{00000000-0005-0000-0000-000067D40000}"/>
    <cellStyle name="Punto0 10 2 3 3" xfId="54373" xr:uid="{00000000-0005-0000-0000-000068D40000}"/>
    <cellStyle name="Punto0 10 2 4" xfId="54374" xr:uid="{00000000-0005-0000-0000-000069D40000}"/>
    <cellStyle name="Punto0 10 2 5" xfId="54375" xr:uid="{00000000-0005-0000-0000-00006AD40000}"/>
    <cellStyle name="Punto0 10 3" xfId="54376" xr:uid="{00000000-0005-0000-0000-00006BD40000}"/>
    <cellStyle name="Punto0 10 3 2" xfId="54377" xr:uid="{00000000-0005-0000-0000-00006CD40000}"/>
    <cellStyle name="Punto0 10 3 3" xfId="54378" xr:uid="{00000000-0005-0000-0000-00006DD40000}"/>
    <cellStyle name="Punto0 10 4" xfId="54379" xr:uid="{00000000-0005-0000-0000-00006ED40000}"/>
    <cellStyle name="Punto0 10 4 2" xfId="54380" xr:uid="{00000000-0005-0000-0000-00006FD40000}"/>
    <cellStyle name="Punto0 10 4 3" xfId="54381" xr:uid="{00000000-0005-0000-0000-000070D40000}"/>
    <cellStyle name="Punto0 10 5" xfId="54382" xr:uid="{00000000-0005-0000-0000-000071D40000}"/>
    <cellStyle name="Punto0 10 6" xfId="54383" xr:uid="{00000000-0005-0000-0000-000072D40000}"/>
    <cellStyle name="Punto0 11" xfId="54384" xr:uid="{00000000-0005-0000-0000-000073D40000}"/>
    <cellStyle name="Punto0 11 2" xfId="54385" xr:uid="{00000000-0005-0000-0000-000074D40000}"/>
    <cellStyle name="Punto0 11 2 2" xfId="54386" xr:uid="{00000000-0005-0000-0000-000075D40000}"/>
    <cellStyle name="Punto0 11 2 3" xfId="54387" xr:uid="{00000000-0005-0000-0000-000076D40000}"/>
    <cellStyle name="Punto0 11 3" xfId="54388" xr:uid="{00000000-0005-0000-0000-000077D40000}"/>
    <cellStyle name="Punto0 11 4" xfId="54389" xr:uid="{00000000-0005-0000-0000-000078D40000}"/>
    <cellStyle name="Punto0 12" xfId="54390" xr:uid="{00000000-0005-0000-0000-000079D40000}"/>
    <cellStyle name="Punto0 12 2" xfId="54391" xr:uid="{00000000-0005-0000-0000-00007AD40000}"/>
    <cellStyle name="Punto0 12 2 2" xfId="54392" xr:uid="{00000000-0005-0000-0000-00007BD40000}"/>
    <cellStyle name="Punto0 12 2 2 2" xfId="54393" xr:uid="{00000000-0005-0000-0000-00007CD40000}"/>
    <cellStyle name="Punto0 12 2 3" xfId="54394" xr:uid="{00000000-0005-0000-0000-00007DD40000}"/>
    <cellStyle name="Punto0 12 2 4" xfId="54395" xr:uid="{00000000-0005-0000-0000-00007ED40000}"/>
    <cellStyle name="Punto0 12 2 5" xfId="54396" xr:uid="{00000000-0005-0000-0000-00007FD40000}"/>
    <cellStyle name="Punto0 12 2 6" xfId="54397" xr:uid="{00000000-0005-0000-0000-000080D40000}"/>
    <cellStyle name="Punto0 12 3" xfId="54398" xr:uid="{00000000-0005-0000-0000-000081D40000}"/>
    <cellStyle name="Punto0 12 3 2" xfId="54399" xr:uid="{00000000-0005-0000-0000-000082D40000}"/>
    <cellStyle name="Punto0 12 3 3" xfId="54400" xr:uid="{00000000-0005-0000-0000-000083D40000}"/>
    <cellStyle name="Punto0 12 4" xfId="54401" xr:uid="{00000000-0005-0000-0000-000084D40000}"/>
    <cellStyle name="Punto0 12 4 2" xfId="54402" xr:uid="{00000000-0005-0000-0000-000085D40000}"/>
    <cellStyle name="Punto0 12 4 3" xfId="54403" xr:uid="{00000000-0005-0000-0000-000086D40000}"/>
    <cellStyle name="Punto0 12 5" xfId="54404" xr:uid="{00000000-0005-0000-0000-000087D40000}"/>
    <cellStyle name="Punto0 12 6" xfId="54405" xr:uid="{00000000-0005-0000-0000-000088D40000}"/>
    <cellStyle name="Punto0 13" xfId="54406" xr:uid="{00000000-0005-0000-0000-000089D40000}"/>
    <cellStyle name="Punto0 13 2" xfId="54407" xr:uid="{00000000-0005-0000-0000-00008AD40000}"/>
    <cellStyle name="Punto0 13 2 2" xfId="54408" xr:uid="{00000000-0005-0000-0000-00008BD40000}"/>
    <cellStyle name="Punto0 13 2 2 2" xfId="54409" xr:uid="{00000000-0005-0000-0000-00008CD40000}"/>
    <cellStyle name="Punto0 13 2 3" xfId="54410" xr:uid="{00000000-0005-0000-0000-00008DD40000}"/>
    <cellStyle name="Punto0 13 2 4" xfId="54411" xr:uid="{00000000-0005-0000-0000-00008ED40000}"/>
    <cellStyle name="Punto0 13 2 5" xfId="54412" xr:uid="{00000000-0005-0000-0000-00008FD40000}"/>
    <cellStyle name="Punto0 13 2 6" xfId="54413" xr:uid="{00000000-0005-0000-0000-000090D40000}"/>
    <cellStyle name="Punto0 13 3" xfId="54414" xr:uid="{00000000-0005-0000-0000-000091D40000}"/>
    <cellStyle name="Punto0 13 3 2" xfId="54415" xr:uid="{00000000-0005-0000-0000-000092D40000}"/>
    <cellStyle name="Punto0 13 4" xfId="54416" xr:uid="{00000000-0005-0000-0000-000093D40000}"/>
    <cellStyle name="Punto0 13 4 2" xfId="54417" xr:uid="{00000000-0005-0000-0000-000094D40000}"/>
    <cellStyle name="Punto0 13 4 3" xfId="54418" xr:uid="{00000000-0005-0000-0000-000095D40000}"/>
    <cellStyle name="Punto0 13 4 4" xfId="54419" xr:uid="{00000000-0005-0000-0000-000096D40000}"/>
    <cellStyle name="Punto0 13 5" xfId="54420" xr:uid="{00000000-0005-0000-0000-000097D40000}"/>
    <cellStyle name="Punto0 13 5 2" xfId="54421" xr:uid="{00000000-0005-0000-0000-000098D40000}"/>
    <cellStyle name="Punto0 14" xfId="54422" xr:uid="{00000000-0005-0000-0000-000099D40000}"/>
    <cellStyle name="Punto0 14 2" xfId="54423" xr:uid="{00000000-0005-0000-0000-00009AD40000}"/>
    <cellStyle name="Punto0 14 2 2" xfId="54424" xr:uid="{00000000-0005-0000-0000-00009BD40000}"/>
    <cellStyle name="Punto0 14 2 2 2" xfId="54425" xr:uid="{00000000-0005-0000-0000-00009CD40000}"/>
    <cellStyle name="Punto0 14 2 3" xfId="54426" xr:uid="{00000000-0005-0000-0000-00009DD40000}"/>
    <cellStyle name="Punto0 14 2 4" xfId="54427" xr:uid="{00000000-0005-0000-0000-00009ED40000}"/>
    <cellStyle name="Punto0 14 2 5" xfId="54428" xr:uid="{00000000-0005-0000-0000-00009FD40000}"/>
    <cellStyle name="Punto0 14 2 6" xfId="54429" xr:uid="{00000000-0005-0000-0000-0000A0D40000}"/>
    <cellStyle name="Punto0 14 3" xfId="54430" xr:uid="{00000000-0005-0000-0000-0000A1D40000}"/>
    <cellStyle name="Punto0 14 3 2" xfId="54431" xr:uid="{00000000-0005-0000-0000-0000A2D40000}"/>
    <cellStyle name="Punto0 14 4" xfId="54432" xr:uid="{00000000-0005-0000-0000-0000A3D40000}"/>
    <cellStyle name="Punto0 14 4 2" xfId="54433" xr:uid="{00000000-0005-0000-0000-0000A4D40000}"/>
    <cellStyle name="Punto0 14 5" xfId="54434" xr:uid="{00000000-0005-0000-0000-0000A5D40000}"/>
    <cellStyle name="Punto0 15" xfId="54435" xr:uid="{00000000-0005-0000-0000-0000A6D40000}"/>
    <cellStyle name="Punto0 15 2" xfId="54436" xr:uid="{00000000-0005-0000-0000-0000A7D40000}"/>
    <cellStyle name="Punto0 15 2 2" xfId="54437" xr:uid="{00000000-0005-0000-0000-0000A8D40000}"/>
    <cellStyle name="Punto0 15 2 2 2" xfId="54438" xr:uid="{00000000-0005-0000-0000-0000A9D40000}"/>
    <cellStyle name="Punto0 15 2 3" xfId="54439" xr:uid="{00000000-0005-0000-0000-0000AAD40000}"/>
    <cellStyle name="Punto0 15 2 4" xfId="54440" xr:uid="{00000000-0005-0000-0000-0000ABD40000}"/>
    <cellStyle name="Punto0 15 2 5" xfId="54441" xr:uid="{00000000-0005-0000-0000-0000ACD40000}"/>
    <cellStyle name="Punto0 15 2 6" xfId="54442" xr:uid="{00000000-0005-0000-0000-0000ADD40000}"/>
    <cellStyle name="Punto0 15 3" xfId="54443" xr:uid="{00000000-0005-0000-0000-0000AED40000}"/>
    <cellStyle name="Punto0 15 3 2" xfId="54444" xr:uid="{00000000-0005-0000-0000-0000AFD40000}"/>
    <cellStyle name="Punto0 15 4" xfId="54445" xr:uid="{00000000-0005-0000-0000-0000B0D40000}"/>
    <cellStyle name="Punto0 15 4 2" xfId="54446" xr:uid="{00000000-0005-0000-0000-0000B1D40000}"/>
    <cellStyle name="Punto0 15 5" xfId="54447" xr:uid="{00000000-0005-0000-0000-0000B2D40000}"/>
    <cellStyle name="Punto0 16" xfId="54448" xr:uid="{00000000-0005-0000-0000-0000B3D40000}"/>
    <cellStyle name="Punto0 16 2" xfId="54449" xr:uid="{00000000-0005-0000-0000-0000B4D40000}"/>
    <cellStyle name="Punto0 16 2 2" xfId="54450" xr:uid="{00000000-0005-0000-0000-0000B5D40000}"/>
    <cellStyle name="Punto0 16 2 2 2" xfId="54451" xr:uid="{00000000-0005-0000-0000-0000B6D40000}"/>
    <cellStyle name="Punto0 16 2 3" xfId="54452" xr:uid="{00000000-0005-0000-0000-0000B7D40000}"/>
    <cellStyle name="Punto0 16 2 4" xfId="54453" xr:uid="{00000000-0005-0000-0000-0000B8D40000}"/>
    <cellStyle name="Punto0 16 2 5" xfId="54454" xr:uid="{00000000-0005-0000-0000-0000B9D40000}"/>
    <cellStyle name="Punto0 16 2 6" xfId="54455" xr:uid="{00000000-0005-0000-0000-0000BAD40000}"/>
    <cellStyle name="Punto0 16 3" xfId="54456" xr:uid="{00000000-0005-0000-0000-0000BBD40000}"/>
    <cellStyle name="Punto0 16 3 2" xfId="54457" xr:uid="{00000000-0005-0000-0000-0000BCD40000}"/>
    <cellStyle name="Punto0 16 4" xfId="54458" xr:uid="{00000000-0005-0000-0000-0000BDD40000}"/>
    <cellStyle name="Punto0 16 4 2" xfId="54459" xr:uid="{00000000-0005-0000-0000-0000BED40000}"/>
    <cellStyle name="Punto0 16 5" xfId="54460" xr:uid="{00000000-0005-0000-0000-0000BFD40000}"/>
    <cellStyle name="Punto0 17" xfId="54461" xr:uid="{00000000-0005-0000-0000-0000C0D40000}"/>
    <cellStyle name="Punto0 17 2" xfId="54462" xr:uid="{00000000-0005-0000-0000-0000C1D40000}"/>
    <cellStyle name="Punto0 17 2 2" xfId="54463" xr:uid="{00000000-0005-0000-0000-0000C2D40000}"/>
    <cellStyle name="Punto0 17 2 2 2" xfId="54464" xr:uid="{00000000-0005-0000-0000-0000C3D40000}"/>
    <cellStyle name="Punto0 17 2 3" xfId="54465" xr:uid="{00000000-0005-0000-0000-0000C4D40000}"/>
    <cellStyle name="Punto0 17 2 4" xfId="54466" xr:uid="{00000000-0005-0000-0000-0000C5D40000}"/>
    <cellStyle name="Punto0 17 2 5" xfId="54467" xr:uid="{00000000-0005-0000-0000-0000C6D40000}"/>
    <cellStyle name="Punto0 17 2 6" xfId="54468" xr:uid="{00000000-0005-0000-0000-0000C7D40000}"/>
    <cellStyle name="Punto0 17 3" xfId="54469" xr:uid="{00000000-0005-0000-0000-0000C8D40000}"/>
    <cellStyle name="Punto0 17 3 2" xfId="54470" xr:uid="{00000000-0005-0000-0000-0000C9D40000}"/>
    <cellStyle name="Punto0 17 4" xfId="54471" xr:uid="{00000000-0005-0000-0000-0000CAD40000}"/>
    <cellStyle name="Punto0 17 4 2" xfId="54472" xr:uid="{00000000-0005-0000-0000-0000CBD40000}"/>
    <cellStyle name="Punto0 17 5" xfId="54473" xr:uid="{00000000-0005-0000-0000-0000CCD40000}"/>
    <cellStyle name="Punto0 18" xfId="54474" xr:uid="{00000000-0005-0000-0000-0000CDD40000}"/>
    <cellStyle name="Punto0 18 2" xfId="54475" xr:uid="{00000000-0005-0000-0000-0000CED40000}"/>
    <cellStyle name="Punto0 18 2 2" xfId="54476" xr:uid="{00000000-0005-0000-0000-0000CFD40000}"/>
    <cellStyle name="Punto0 18 2 2 2" xfId="54477" xr:uid="{00000000-0005-0000-0000-0000D0D40000}"/>
    <cellStyle name="Punto0 18 2 3" xfId="54478" xr:uid="{00000000-0005-0000-0000-0000D1D40000}"/>
    <cellStyle name="Punto0 18 2 4" xfId="54479" xr:uid="{00000000-0005-0000-0000-0000D2D40000}"/>
    <cellStyle name="Punto0 18 2 5" xfId="54480" xr:uid="{00000000-0005-0000-0000-0000D3D40000}"/>
    <cellStyle name="Punto0 18 2 6" xfId="54481" xr:uid="{00000000-0005-0000-0000-0000D4D40000}"/>
    <cellStyle name="Punto0 18 3" xfId="54482" xr:uid="{00000000-0005-0000-0000-0000D5D40000}"/>
    <cellStyle name="Punto0 18 3 2" xfId="54483" xr:uid="{00000000-0005-0000-0000-0000D6D40000}"/>
    <cellStyle name="Punto0 18 4" xfId="54484" xr:uid="{00000000-0005-0000-0000-0000D7D40000}"/>
    <cellStyle name="Punto0 18 4 2" xfId="54485" xr:uid="{00000000-0005-0000-0000-0000D8D40000}"/>
    <cellStyle name="Punto0 18 5" xfId="54486" xr:uid="{00000000-0005-0000-0000-0000D9D40000}"/>
    <cellStyle name="Punto0 19" xfId="54487" xr:uid="{00000000-0005-0000-0000-0000DAD40000}"/>
    <cellStyle name="Punto0 19 2" xfId="54488" xr:uid="{00000000-0005-0000-0000-0000DBD40000}"/>
    <cellStyle name="Punto0 19 2 2" xfId="54489" xr:uid="{00000000-0005-0000-0000-0000DCD40000}"/>
    <cellStyle name="Punto0 19 2 2 2" xfId="54490" xr:uid="{00000000-0005-0000-0000-0000DDD40000}"/>
    <cellStyle name="Punto0 19 2 3" xfId="54491" xr:uid="{00000000-0005-0000-0000-0000DED40000}"/>
    <cellStyle name="Punto0 19 2 4" xfId="54492" xr:uid="{00000000-0005-0000-0000-0000DFD40000}"/>
    <cellStyle name="Punto0 19 2 5" xfId="54493" xr:uid="{00000000-0005-0000-0000-0000E0D40000}"/>
    <cellStyle name="Punto0 19 2 6" xfId="54494" xr:uid="{00000000-0005-0000-0000-0000E1D40000}"/>
    <cellStyle name="Punto0 19 3" xfId="54495" xr:uid="{00000000-0005-0000-0000-0000E2D40000}"/>
    <cellStyle name="Punto0 19 3 2" xfId="54496" xr:uid="{00000000-0005-0000-0000-0000E3D40000}"/>
    <cellStyle name="Punto0 19 4" xfId="54497" xr:uid="{00000000-0005-0000-0000-0000E4D40000}"/>
    <cellStyle name="Punto0 19 4 2" xfId="54498" xr:uid="{00000000-0005-0000-0000-0000E5D40000}"/>
    <cellStyle name="Punto0 19 5" xfId="54499" xr:uid="{00000000-0005-0000-0000-0000E6D40000}"/>
    <cellStyle name="Punto0 2" xfId="54500" xr:uid="{00000000-0005-0000-0000-0000E7D40000}"/>
    <cellStyle name="Punto0 2 10" xfId="54501" xr:uid="{00000000-0005-0000-0000-0000E8D40000}"/>
    <cellStyle name="Punto0 2 10 2" xfId="54502" xr:uid="{00000000-0005-0000-0000-0000E9D40000}"/>
    <cellStyle name="Punto0 2 10 2 2" xfId="54503" xr:uid="{00000000-0005-0000-0000-0000EAD40000}"/>
    <cellStyle name="Punto0 2 10 2 2 2" xfId="54504" xr:uid="{00000000-0005-0000-0000-0000EBD40000}"/>
    <cellStyle name="Punto0 2 10 2 3" xfId="54505" xr:uid="{00000000-0005-0000-0000-0000ECD40000}"/>
    <cellStyle name="Punto0 2 10 2 4" xfId="54506" xr:uid="{00000000-0005-0000-0000-0000EDD40000}"/>
    <cellStyle name="Punto0 2 10 2 5" xfId="54507" xr:uid="{00000000-0005-0000-0000-0000EED40000}"/>
    <cellStyle name="Punto0 2 10 2 6" xfId="54508" xr:uid="{00000000-0005-0000-0000-0000EFD40000}"/>
    <cellStyle name="Punto0 2 10 3" xfId="54509" xr:uid="{00000000-0005-0000-0000-0000F0D40000}"/>
    <cellStyle name="Punto0 2 10 3 2" xfId="54510" xr:uid="{00000000-0005-0000-0000-0000F1D40000}"/>
    <cellStyle name="Punto0 2 10 4" xfId="54511" xr:uid="{00000000-0005-0000-0000-0000F2D40000}"/>
    <cellStyle name="Punto0 2 10 4 2" xfId="54512" xr:uid="{00000000-0005-0000-0000-0000F3D40000}"/>
    <cellStyle name="Punto0 2 10 5" xfId="54513" xr:uid="{00000000-0005-0000-0000-0000F4D40000}"/>
    <cellStyle name="Punto0 2 11" xfId="54514" xr:uid="{00000000-0005-0000-0000-0000F5D40000}"/>
    <cellStyle name="Punto0 2 11 2" xfId="54515" xr:uid="{00000000-0005-0000-0000-0000F6D40000}"/>
    <cellStyle name="Punto0 2 11 2 2" xfId="54516" xr:uid="{00000000-0005-0000-0000-0000F7D40000}"/>
    <cellStyle name="Punto0 2 11 2 2 2" xfId="54517" xr:uid="{00000000-0005-0000-0000-0000F8D40000}"/>
    <cellStyle name="Punto0 2 11 2 3" xfId="54518" xr:uid="{00000000-0005-0000-0000-0000F9D40000}"/>
    <cellStyle name="Punto0 2 11 2 4" xfId="54519" xr:uid="{00000000-0005-0000-0000-0000FAD40000}"/>
    <cellStyle name="Punto0 2 11 2 5" xfId="54520" xr:uid="{00000000-0005-0000-0000-0000FBD40000}"/>
    <cellStyle name="Punto0 2 11 2 6" xfId="54521" xr:uid="{00000000-0005-0000-0000-0000FCD40000}"/>
    <cellStyle name="Punto0 2 11 3" xfId="54522" xr:uid="{00000000-0005-0000-0000-0000FDD40000}"/>
    <cellStyle name="Punto0 2 11 3 2" xfId="54523" xr:uid="{00000000-0005-0000-0000-0000FED40000}"/>
    <cellStyle name="Punto0 2 11 4" xfId="54524" xr:uid="{00000000-0005-0000-0000-0000FFD40000}"/>
    <cellStyle name="Punto0 2 11 4 2" xfId="54525" xr:uid="{00000000-0005-0000-0000-000000D50000}"/>
    <cellStyle name="Punto0 2 11 5" xfId="54526" xr:uid="{00000000-0005-0000-0000-000001D50000}"/>
    <cellStyle name="Punto0 2 12" xfId="54527" xr:uid="{00000000-0005-0000-0000-000002D50000}"/>
    <cellStyle name="Punto0 2 12 2" xfId="54528" xr:uid="{00000000-0005-0000-0000-000003D50000}"/>
    <cellStyle name="Punto0 2 12 2 2" xfId="54529" xr:uid="{00000000-0005-0000-0000-000004D50000}"/>
    <cellStyle name="Punto0 2 12 2 2 2" xfId="54530" xr:uid="{00000000-0005-0000-0000-000005D50000}"/>
    <cellStyle name="Punto0 2 12 2 3" xfId="54531" xr:uid="{00000000-0005-0000-0000-000006D50000}"/>
    <cellStyle name="Punto0 2 12 2 4" xfId="54532" xr:uid="{00000000-0005-0000-0000-000007D50000}"/>
    <cellStyle name="Punto0 2 12 2 5" xfId="54533" xr:uid="{00000000-0005-0000-0000-000008D50000}"/>
    <cellStyle name="Punto0 2 12 2 6" xfId="54534" xr:uid="{00000000-0005-0000-0000-000009D50000}"/>
    <cellStyle name="Punto0 2 12 3" xfId="54535" xr:uid="{00000000-0005-0000-0000-00000AD50000}"/>
    <cellStyle name="Punto0 2 12 3 2" xfId="54536" xr:uid="{00000000-0005-0000-0000-00000BD50000}"/>
    <cellStyle name="Punto0 2 12 4" xfId="54537" xr:uid="{00000000-0005-0000-0000-00000CD50000}"/>
    <cellStyle name="Punto0 2 12 4 2" xfId="54538" xr:uid="{00000000-0005-0000-0000-00000DD50000}"/>
    <cellStyle name="Punto0 2 12 5" xfId="54539" xr:uid="{00000000-0005-0000-0000-00000ED50000}"/>
    <cellStyle name="Punto0 2 13" xfId="54540" xr:uid="{00000000-0005-0000-0000-00000FD50000}"/>
    <cellStyle name="Punto0 2 13 2" xfId="54541" xr:uid="{00000000-0005-0000-0000-000010D50000}"/>
    <cellStyle name="Punto0 2 13 2 2" xfId="54542" xr:uid="{00000000-0005-0000-0000-000011D50000}"/>
    <cellStyle name="Punto0 2 13 2 2 2" xfId="54543" xr:uid="{00000000-0005-0000-0000-000012D50000}"/>
    <cellStyle name="Punto0 2 13 2 3" xfId="54544" xr:uid="{00000000-0005-0000-0000-000013D50000}"/>
    <cellStyle name="Punto0 2 13 2 4" xfId="54545" xr:uid="{00000000-0005-0000-0000-000014D50000}"/>
    <cellStyle name="Punto0 2 13 2 5" xfId="54546" xr:uid="{00000000-0005-0000-0000-000015D50000}"/>
    <cellStyle name="Punto0 2 13 2 6" xfId="54547" xr:uid="{00000000-0005-0000-0000-000016D50000}"/>
    <cellStyle name="Punto0 2 13 3" xfId="54548" xr:uid="{00000000-0005-0000-0000-000017D50000}"/>
    <cellStyle name="Punto0 2 13 3 2" xfId="54549" xr:uid="{00000000-0005-0000-0000-000018D50000}"/>
    <cellStyle name="Punto0 2 13 4" xfId="54550" xr:uid="{00000000-0005-0000-0000-000019D50000}"/>
    <cellStyle name="Punto0 2 13 4 2" xfId="54551" xr:uid="{00000000-0005-0000-0000-00001AD50000}"/>
    <cellStyle name="Punto0 2 13 5" xfId="54552" xr:uid="{00000000-0005-0000-0000-00001BD50000}"/>
    <cellStyle name="Punto0 2 14" xfId="54553" xr:uid="{00000000-0005-0000-0000-00001CD50000}"/>
    <cellStyle name="Punto0 2 14 2" xfId="54554" xr:uid="{00000000-0005-0000-0000-00001DD50000}"/>
    <cellStyle name="Punto0 2 14 2 2" xfId="54555" xr:uid="{00000000-0005-0000-0000-00001ED50000}"/>
    <cellStyle name="Punto0 2 14 2 2 2" xfId="54556" xr:uid="{00000000-0005-0000-0000-00001FD50000}"/>
    <cellStyle name="Punto0 2 14 2 3" xfId="54557" xr:uid="{00000000-0005-0000-0000-000020D50000}"/>
    <cellStyle name="Punto0 2 14 2 4" xfId="54558" xr:uid="{00000000-0005-0000-0000-000021D50000}"/>
    <cellStyle name="Punto0 2 14 2 5" xfId="54559" xr:uid="{00000000-0005-0000-0000-000022D50000}"/>
    <cellStyle name="Punto0 2 14 2 6" xfId="54560" xr:uid="{00000000-0005-0000-0000-000023D50000}"/>
    <cellStyle name="Punto0 2 14 3" xfId="54561" xr:uid="{00000000-0005-0000-0000-000024D50000}"/>
    <cellStyle name="Punto0 2 14 3 2" xfId="54562" xr:uid="{00000000-0005-0000-0000-000025D50000}"/>
    <cellStyle name="Punto0 2 14 4" xfId="54563" xr:uid="{00000000-0005-0000-0000-000026D50000}"/>
    <cellStyle name="Punto0 2 14 4 2" xfId="54564" xr:uid="{00000000-0005-0000-0000-000027D50000}"/>
    <cellStyle name="Punto0 2 14 5" xfId="54565" xr:uid="{00000000-0005-0000-0000-000028D50000}"/>
    <cellStyle name="Punto0 2 15" xfId="54566" xr:uid="{00000000-0005-0000-0000-000029D50000}"/>
    <cellStyle name="Punto0 2 15 2" xfId="54567" xr:uid="{00000000-0005-0000-0000-00002AD50000}"/>
    <cellStyle name="Punto0 2 15 2 2" xfId="54568" xr:uid="{00000000-0005-0000-0000-00002BD50000}"/>
    <cellStyle name="Punto0 2 15 2 2 2" xfId="54569" xr:uid="{00000000-0005-0000-0000-00002CD50000}"/>
    <cellStyle name="Punto0 2 15 2 3" xfId="54570" xr:uid="{00000000-0005-0000-0000-00002DD50000}"/>
    <cellStyle name="Punto0 2 15 2 4" xfId="54571" xr:uid="{00000000-0005-0000-0000-00002ED50000}"/>
    <cellStyle name="Punto0 2 15 2 5" xfId="54572" xr:uid="{00000000-0005-0000-0000-00002FD50000}"/>
    <cellStyle name="Punto0 2 15 2 6" xfId="54573" xr:uid="{00000000-0005-0000-0000-000030D50000}"/>
    <cellStyle name="Punto0 2 15 3" xfId="54574" xr:uid="{00000000-0005-0000-0000-000031D50000}"/>
    <cellStyle name="Punto0 2 15 3 2" xfId="54575" xr:uid="{00000000-0005-0000-0000-000032D50000}"/>
    <cellStyle name="Punto0 2 15 4" xfId="54576" xr:uid="{00000000-0005-0000-0000-000033D50000}"/>
    <cellStyle name="Punto0 2 15 4 2" xfId="54577" xr:uid="{00000000-0005-0000-0000-000034D50000}"/>
    <cellStyle name="Punto0 2 15 5" xfId="54578" xr:uid="{00000000-0005-0000-0000-000035D50000}"/>
    <cellStyle name="Punto0 2 16" xfId="54579" xr:uid="{00000000-0005-0000-0000-000036D50000}"/>
    <cellStyle name="Punto0 2 16 2" xfId="54580" xr:uid="{00000000-0005-0000-0000-000037D50000}"/>
    <cellStyle name="Punto0 2 16 2 2" xfId="54581" xr:uid="{00000000-0005-0000-0000-000038D50000}"/>
    <cellStyle name="Punto0 2 16 2 2 2" xfId="54582" xr:uid="{00000000-0005-0000-0000-000039D50000}"/>
    <cellStyle name="Punto0 2 16 2 3" xfId="54583" xr:uid="{00000000-0005-0000-0000-00003AD50000}"/>
    <cellStyle name="Punto0 2 16 2 4" xfId="54584" xr:uid="{00000000-0005-0000-0000-00003BD50000}"/>
    <cellStyle name="Punto0 2 16 2 5" xfId="54585" xr:uid="{00000000-0005-0000-0000-00003CD50000}"/>
    <cellStyle name="Punto0 2 16 2 6" xfId="54586" xr:uid="{00000000-0005-0000-0000-00003DD50000}"/>
    <cellStyle name="Punto0 2 16 3" xfId="54587" xr:uid="{00000000-0005-0000-0000-00003ED50000}"/>
    <cellStyle name="Punto0 2 16 3 2" xfId="54588" xr:uid="{00000000-0005-0000-0000-00003FD50000}"/>
    <cellStyle name="Punto0 2 16 4" xfId="54589" xr:uid="{00000000-0005-0000-0000-000040D50000}"/>
    <cellStyle name="Punto0 2 16 4 2" xfId="54590" xr:uid="{00000000-0005-0000-0000-000041D50000}"/>
    <cellStyle name="Punto0 2 16 5" xfId="54591" xr:uid="{00000000-0005-0000-0000-000042D50000}"/>
    <cellStyle name="Punto0 2 17" xfId="54592" xr:uid="{00000000-0005-0000-0000-000043D50000}"/>
    <cellStyle name="Punto0 2 17 2" xfId="54593" xr:uid="{00000000-0005-0000-0000-000044D50000}"/>
    <cellStyle name="Punto0 2 17 2 2" xfId="54594" xr:uid="{00000000-0005-0000-0000-000045D50000}"/>
    <cellStyle name="Punto0 2 17 2 2 2" xfId="54595" xr:uid="{00000000-0005-0000-0000-000046D50000}"/>
    <cellStyle name="Punto0 2 17 2 3" xfId="54596" xr:uid="{00000000-0005-0000-0000-000047D50000}"/>
    <cellStyle name="Punto0 2 17 2 4" xfId="54597" xr:uid="{00000000-0005-0000-0000-000048D50000}"/>
    <cellStyle name="Punto0 2 17 2 5" xfId="54598" xr:uid="{00000000-0005-0000-0000-000049D50000}"/>
    <cellStyle name="Punto0 2 17 2 6" xfId="54599" xr:uid="{00000000-0005-0000-0000-00004AD50000}"/>
    <cellStyle name="Punto0 2 17 3" xfId="54600" xr:uid="{00000000-0005-0000-0000-00004BD50000}"/>
    <cellStyle name="Punto0 2 17 3 2" xfId="54601" xr:uid="{00000000-0005-0000-0000-00004CD50000}"/>
    <cellStyle name="Punto0 2 17 4" xfId="54602" xr:uid="{00000000-0005-0000-0000-00004DD50000}"/>
    <cellStyle name="Punto0 2 17 4 2" xfId="54603" xr:uid="{00000000-0005-0000-0000-00004ED50000}"/>
    <cellStyle name="Punto0 2 17 5" xfId="54604" xr:uid="{00000000-0005-0000-0000-00004FD50000}"/>
    <cellStyle name="Punto0 2 18" xfId="54605" xr:uid="{00000000-0005-0000-0000-000050D50000}"/>
    <cellStyle name="Punto0 2 18 2" xfId="54606" xr:uid="{00000000-0005-0000-0000-000051D50000}"/>
    <cellStyle name="Punto0 2 18 2 2" xfId="54607" xr:uid="{00000000-0005-0000-0000-000052D50000}"/>
    <cellStyle name="Punto0 2 18 2 2 2" xfId="54608" xr:uid="{00000000-0005-0000-0000-000053D50000}"/>
    <cellStyle name="Punto0 2 18 2 3" xfId="54609" xr:uid="{00000000-0005-0000-0000-000054D50000}"/>
    <cellStyle name="Punto0 2 18 2 4" xfId="54610" xr:uid="{00000000-0005-0000-0000-000055D50000}"/>
    <cellStyle name="Punto0 2 18 2 5" xfId="54611" xr:uid="{00000000-0005-0000-0000-000056D50000}"/>
    <cellStyle name="Punto0 2 18 2 6" xfId="54612" xr:uid="{00000000-0005-0000-0000-000057D50000}"/>
    <cellStyle name="Punto0 2 18 3" xfId="54613" xr:uid="{00000000-0005-0000-0000-000058D50000}"/>
    <cellStyle name="Punto0 2 18 3 2" xfId="54614" xr:uid="{00000000-0005-0000-0000-000059D50000}"/>
    <cellStyle name="Punto0 2 18 4" xfId="54615" xr:uid="{00000000-0005-0000-0000-00005AD50000}"/>
    <cellStyle name="Punto0 2 18 4 2" xfId="54616" xr:uid="{00000000-0005-0000-0000-00005BD50000}"/>
    <cellStyle name="Punto0 2 18 5" xfId="54617" xr:uid="{00000000-0005-0000-0000-00005CD50000}"/>
    <cellStyle name="Punto0 2 19" xfId="54618" xr:uid="{00000000-0005-0000-0000-00005DD50000}"/>
    <cellStyle name="Punto0 2 19 2" xfId="54619" xr:uid="{00000000-0005-0000-0000-00005ED50000}"/>
    <cellStyle name="Punto0 2 19 2 2" xfId="54620" xr:uid="{00000000-0005-0000-0000-00005FD50000}"/>
    <cellStyle name="Punto0 2 19 2 2 2" xfId="54621" xr:uid="{00000000-0005-0000-0000-000060D50000}"/>
    <cellStyle name="Punto0 2 19 2 3" xfId="54622" xr:uid="{00000000-0005-0000-0000-000061D50000}"/>
    <cellStyle name="Punto0 2 19 2 4" xfId="54623" xr:uid="{00000000-0005-0000-0000-000062D50000}"/>
    <cellStyle name="Punto0 2 19 2 5" xfId="54624" xr:uid="{00000000-0005-0000-0000-000063D50000}"/>
    <cellStyle name="Punto0 2 19 2 6" xfId="54625" xr:uid="{00000000-0005-0000-0000-000064D50000}"/>
    <cellStyle name="Punto0 2 19 3" xfId="54626" xr:uid="{00000000-0005-0000-0000-000065D50000}"/>
    <cellStyle name="Punto0 2 19 3 2" xfId="54627" xr:uid="{00000000-0005-0000-0000-000066D50000}"/>
    <cellStyle name="Punto0 2 19 4" xfId="54628" xr:uid="{00000000-0005-0000-0000-000067D50000}"/>
    <cellStyle name="Punto0 2 19 4 2" xfId="54629" xr:uid="{00000000-0005-0000-0000-000068D50000}"/>
    <cellStyle name="Punto0 2 19 5" xfId="54630" xr:uid="{00000000-0005-0000-0000-000069D50000}"/>
    <cellStyle name="Punto0 2 2" xfId="54631" xr:uid="{00000000-0005-0000-0000-00006AD50000}"/>
    <cellStyle name="Punto0 2 2 10" xfId="54632" xr:uid="{00000000-0005-0000-0000-00006BD50000}"/>
    <cellStyle name="Punto0 2 2 10 2" xfId="54633" xr:uid="{00000000-0005-0000-0000-00006CD50000}"/>
    <cellStyle name="Punto0 2 2 10 2 2" xfId="54634" xr:uid="{00000000-0005-0000-0000-00006DD50000}"/>
    <cellStyle name="Punto0 2 2 10 2 2 2" xfId="54635" xr:uid="{00000000-0005-0000-0000-00006ED50000}"/>
    <cellStyle name="Punto0 2 2 10 2 3" xfId="54636" xr:uid="{00000000-0005-0000-0000-00006FD50000}"/>
    <cellStyle name="Punto0 2 2 10 2 4" xfId="54637" xr:uid="{00000000-0005-0000-0000-000070D50000}"/>
    <cellStyle name="Punto0 2 2 10 2 5" xfId="54638" xr:uid="{00000000-0005-0000-0000-000071D50000}"/>
    <cellStyle name="Punto0 2 2 10 2 6" xfId="54639" xr:uid="{00000000-0005-0000-0000-000072D50000}"/>
    <cellStyle name="Punto0 2 2 10 3" xfId="54640" xr:uid="{00000000-0005-0000-0000-000073D50000}"/>
    <cellStyle name="Punto0 2 2 10 3 2" xfId="54641" xr:uid="{00000000-0005-0000-0000-000074D50000}"/>
    <cellStyle name="Punto0 2 2 10 4" xfId="54642" xr:uid="{00000000-0005-0000-0000-000075D50000}"/>
    <cellStyle name="Punto0 2 2 10 4 2" xfId="54643" xr:uid="{00000000-0005-0000-0000-000076D50000}"/>
    <cellStyle name="Punto0 2 2 10 4 3" xfId="54644" xr:uid="{00000000-0005-0000-0000-000077D50000}"/>
    <cellStyle name="Punto0 2 2 10 4 4" xfId="54645" xr:uid="{00000000-0005-0000-0000-000078D50000}"/>
    <cellStyle name="Punto0 2 2 10 5" xfId="54646" xr:uid="{00000000-0005-0000-0000-000079D50000}"/>
    <cellStyle name="Punto0 2 2 10 5 2" xfId="54647" xr:uid="{00000000-0005-0000-0000-00007AD50000}"/>
    <cellStyle name="Punto0 2 2 11" xfId="54648" xr:uid="{00000000-0005-0000-0000-00007BD50000}"/>
    <cellStyle name="Punto0 2 2 11 2" xfId="54649" xr:uid="{00000000-0005-0000-0000-00007CD50000}"/>
    <cellStyle name="Punto0 2 2 11 2 2" xfId="54650" xr:uid="{00000000-0005-0000-0000-00007DD50000}"/>
    <cellStyle name="Punto0 2 2 11 2 2 2" xfId="54651" xr:uid="{00000000-0005-0000-0000-00007ED50000}"/>
    <cellStyle name="Punto0 2 2 11 2 3" xfId="54652" xr:uid="{00000000-0005-0000-0000-00007FD50000}"/>
    <cellStyle name="Punto0 2 2 11 2 4" xfId="54653" xr:uid="{00000000-0005-0000-0000-000080D50000}"/>
    <cellStyle name="Punto0 2 2 11 2 5" xfId="54654" xr:uid="{00000000-0005-0000-0000-000081D50000}"/>
    <cellStyle name="Punto0 2 2 11 2 6" xfId="54655" xr:uid="{00000000-0005-0000-0000-000082D50000}"/>
    <cellStyle name="Punto0 2 2 11 3" xfId="54656" xr:uid="{00000000-0005-0000-0000-000083D50000}"/>
    <cellStyle name="Punto0 2 2 11 3 2" xfId="54657" xr:uid="{00000000-0005-0000-0000-000084D50000}"/>
    <cellStyle name="Punto0 2 2 11 4" xfId="54658" xr:uid="{00000000-0005-0000-0000-000085D50000}"/>
    <cellStyle name="Punto0 2 2 11 4 2" xfId="54659" xr:uid="{00000000-0005-0000-0000-000086D50000}"/>
    <cellStyle name="Punto0 2 2 11 5" xfId="54660" xr:uid="{00000000-0005-0000-0000-000087D50000}"/>
    <cellStyle name="Punto0 2 2 12" xfId="54661" xr:uid="{00000000-0005-0000-0000-000088D50000}"/>
    <cellStyle name="Punto0 2 2 12 2" xfId="54662" xr:uid="{00000000-0005-0000-0000-000089D50000}"/>
    <cellStyle name="Punto0 2 2 12 2 2" xfId="54663" xr:uid="{00000000-0005-0000-0000-00008AD50000}"/>
    <cellStyle name="Punto0 2 2 12 2 2 2" xfId="54664" xr:uid="{00000000-0005-0000-0000-00008BD50000}"/>
    <cellStyle name="Punto0 2 2 12 2 3" xfId="54665" xr:uid="{00000000-0005-0000-0000-00008CD50000}"/>
    <cellStyle name="Punto0 2 2 12 2 4" xfId="54666" xr:uid="{00000000-0005-0000-0000-00008DD50000}"/>
    <cellStyle name="Punto0 2 2 12 2 5" xfId="54667" xr:uid="{00000000-0005-0000-0000-00008ED50000}"/>
    <cellStyle name="Punto0 2 2 12 2 6" xfId="54668" xr:uid="{00000000-0005-0000-0000-00008FD50000}"/>
    <cellStyle name="Punto0 2 2 12 3" xfId="54669" xr:uid="{00000000-0005-0000-0000-000090D50000}"/>
    <cellStyle name="Punto0 2 2 12 3 2" xfId="54670" xr:uid="{00000000-0005-0000-0000-000091D50000}"/>
    <cellStyle name="Punto0 2 2 12 4" xfId="54671" xr:uid="{00000000-0005-0000-0000-000092D50000}"/>
    <cellStyle name="Punto0 2 2 12 4 2" xfId="54672" xr:uid="{00000000-0005-0000-0000-000093D50000}"/>
    <cellStyle name="Punto0 2 2 12 5" xfId="54673" xr:uid="{00000000-0005-0000-0000-000094D50000}"/>
    <cellStyle name="Punto0 2 2 13" xfId="54674" xr:uid="{00000000-0005-0000-0000-000095D50000}"/>
    <cellStyle name="Punto0 2 2 13 2" xfId="54675" xr:uid="{00000000-0005-0000-0000-000096D50000}"/>
    <cellStyle name="Punto0 2 2 13 2 2" xfId="54676" xr:uid="{00000000-0005-0000-0000-000097D50000}"/>
    <cellStyle name="Punto0 2 2 13 2 2 2" xfId="54677" xr:uid="{00000000-0005-0000-0000-000098D50000}"/>
    <cellStyle name="Punto0 2 2 13 2 3" xfId="54678" xr:uid="{00000000-0005-0000-0000-000099D50000}"/>
    <cellStyle name="Punto0 2 2 13 2 4" xfId="54679" xr:uid="{00000000-0005-0000-0000-00009AD50000}"/>
    <cellStyle name="Punto0 2 2 13 2 5" xfId="54680" xr:uid="{00000000-0005-0000-0000-00009BD50000}"/>
    <cellStyle name="Punto0 2 2 13 2 6" xfId="54681" xr:uid="{00000000-0005-0000-0000-00009CD50000}"/>
    <cellStyle name="Punto0 2 2 13 3" xfId="54682" xr:uid="{00000000-0005-0000-0000-00009DD50000}"/>
    <cellStyle name="Punto0 2 2 13 3 2" xfId="54683" xr:uid="{00000000-0005-0000-0000-00009ED50000}"/>
    <cellStyle name="Punto0 2 2 13 4" xfId="54684" xr:uid="{00000000-0005-0000-0000-00009FD50000}"/>
    <cellStyle name="Punto0 2 2 13 4 2" xfId="54685" xr:uid="{00000000-0005-0000-0000-0000A0D50000}"/>
    <cellStyle name="Punto0 2 2 13 5" xfId="54686" xr:uid="{00000000-0005-0000-0000-0000A1D50000}"/>
    <cellStyle name="Punto0 2 2 14" xfId="54687" xr:uid="{00000000-0005-0000-0000-0000A2D50000}"/>
    <cellStyle name="Punto0 2 2 14 2" xfId="54688" xr:uid="{00000000-0005-0000-0000-0000A3D50000}"/>
    <cellStyle name="Punto0 2 2 14 2 2" xfId="54689" xr:uid="{00000000-0005-0000-0000-0000A4D50000}"/>
    <cellStyle name="Punto0 2 2 14 2 2 2" xfId="54690" xr:uid="{00000000-0005-0000-0000-0000A5D50000}"/>
    <cellStyle name="Punto0 2 2 14 2 3" xfId="54691" xr:uid="{00000000-0005-0000-0000-0000A6D50000}"/>
    <cellStyle name="Punto0 2 2 14 2 4" xfId="54692" xr:uid="{00000000-0005-0000-0000-0000A7D50000}"/>
    <cellStyle name="Punto0 2 2 14 2 5" xfId="54693" xr:uid="{00000000-0005-0000-0000-0000A8D50000}"/>
    <cellStyle name="Punto0 2 2 14 2 6" xfId="54694" xr:uid="{00000000-0005-0000-0000-0000A9D50000}"/>
    <cellStyle name="Punto0 2 2 14 3" xfId="54695" xr:uid="{00000000-0005-0000-0000-0000AAD50000}"/>
    <cellStyle name="Punto0 2 2 14 3 2" xfId="54696" xr:uid="{00000000-0005-0000-0000-0000ABD50000}"/>
    <cellStyle name="Punto0 2 2 14 4" xfId="54697" xr:uid="{00000000-0005-0000-0000-0000ACD50000}"/>
    <cellStyle name="Punto0 2 2 14 4 2" xfId="54698" xr:uid="{00000000-0005-0000-0000-0000ADD50000}"/>
    <cellStyle name="Punto0 2 2 14 5" xfId="54699" xr:uid="{00000000-0005-0000-0000-0000AED50000}"/>
    <cellStyle name="Punto0 2 2 15" xfId="54700" xr:uid="{00000000-0005-0000-0000-0000AFD50000}"/>
    <cellStyle name="Punto0 2 2 15 2" xfId="54701" xr:uid="{00000000-0005-0000-0000-0000B0D50000}"/>
    <cellStyle name="Punto0 2 2 15 2 2" xfId="54702" xr:uid="{00000000-0005-0000-0000-0000B1D50000}"/>
    <cellStyle name="Punto0 2 2 15 2 2 2" xfId="54703" xr:uid="{00000000-0005-0000-0000-0000B2D50000}"/>
    <cellStyle name="Punto0 2 2 15 2 3" xfId="54704" xr:uid="{00000000-0005-0000-0000-0000B3D50000}"/>
    <cellStyle name="Punto0 2 2 15 2 4" xfId="54705" xr:uid="{00000000-0005-0000-0000-0000B4D50000}"/>
    <cellStyle name="Punto0 2 2 15 2 5" xfId="54706" xr:uid="{00000000-0005-0000-0000-0000B5D50000}"/>
    <cellStyle name="Punto0 2 2 15 2 6" xfId="54707" xr:uid="{00000000-0005-0000-0000-0000B6D50000}"/>
    <cellStyle name="Punto0 2 2 15 3" xfId="54708" xr:uid="{00000000-0005-0000-0000-0000B7D50000}"/>
    <cellStyle name="Punto0 2 2 15 3 2" xfId="54709" xr:uid="{00000000-0005-0000-0000-0000B8D50000}"/>
    <cellStyle name="Punto0 2 2 15 4" xfId="54710" xr:uid="{00000000-0005-0000-0000-0000B9D50000}"/>
    <cellStyle name="Punto0 2 2 15 4 2" xfId="54711" xr:uid="{00000000-0005-0000-0000-0000BAD50000}"/>
    <cellStyle name="Punto0 2 2 15 5" xfId="54712" xr:uid="{00000000-0005-0000-0000-0000BBD50000}"/>
    <cellStyle name="Punto0 2 2 16" xfId="54713" xr:uid="{00000000-0005-0000-0000-0000BCD50000}"/>
    <cellStyle name="Punto0 2 2 16 2" xfId="54714" xr:uid="{00000000-0005-0000-0000-0000BDD50000}"/>
    <cellStyle name="Punto0 2 2 16 2 2" xfId="54715" xr:uid="{00000000-0005-0000-0000-0000BED50000}"/>
    <cellStyle name="Punto0 2 2 16 2 2 2" xfId="54716" xr:uid="{00000000-0005-0000-0000-0000BFD50000}"/>
    <cellStyle name="Punto0 2 2 16 2 3" xfId="54717" xr:uid="{00000000-0005-0000-0000-0000C0D50000}"/>
    <cellStyle name="Punto0 2 2 16 2 4" xfId="54718" xr:uid="{00000000-0005-0000-0000-0000C1D50000}"/>
    <cellStyle name="Punto0 2 2 16 2 5" xfId="54719" xr:uid="{00000000-0005-0000-0000-0000C2D50000}"/>
    <cellStyle name="Punto0 2 2 16 2 6" xfId="54720" xr:uid="{00000000-0005-0000-0000-0000C3D50000}"/>
    <cellStyle name="Punto0 2 2 16 3" xfId="54721" xr:uid="{00000000-0005-0000-0000-0000C4D50000}"/>
    <cellStyle name="Punto0 2 2 16 3 2" xfId="54722" xr:uid="{00000000-0005-0000-0000-0000C5D50000}"/>
    <cellStyle name="Punto0 2 2 16 4" xfId="54723" xr:uid="{00000000-0005-0000-0000-0000C6D50000}"/>
    <cellStyle name="Punto0 2 2 16 4 2" xfId="54724" xr:uid="{00000000-0005-0000-0000-0000C7D50000}"/>
    <cellStyle name="Punto0 2 2 16 5" xfId="54725" xr:uid="{00000000-0005-0000-0000-0000C8D50000}"/>
    <cellStyle name="Punto0 2 2 17" xfId="54726" xr:uid="{00000000-0005-0000-0000-0000C9D50000}"/>
    <cellStyle name="Punto0 2 2 17 2" xfId="54727" xr:uid="{00000000-0005-0000-0000-0000CAD50000}"/>
    <cellStyle name="Punto0 2 2 17 2 2" xfId="54728" xr:uid="{00000000-0005-0000-0000-0000CBD50000}"/>
    <cellStyle name="Punto0 2 2 17 2 2 2" xfId="54729" xr:uid="{00000000-0005-0000-0000-0000CCD50000}"/>
    <cellStyle name="Punto0 2 2 17 2 3" xfId="54730" xr:uid="{00000000-0005-0000-0000-0000CDD50000}"/>
    <cellStyle name="Punto0 2 2 17 2 4" xfId="54731" xr:uid="{00000000-0005-0000-0000-0000CED50000}"/>
    <cellStyle name="Punto0 2 2 17 2 5" xfId="54732" xr:uid="{00000000-0005-0000-0000-0000CFD50000}"/>
    <cellStyle name="Punto0 2 2 17 2 6" xfId="54733" xr:uid="{00000000-0005-0000-0000-0000D0D50000}"/>
    <cellStyle name="Punto0 2 2 17 3" xfId="54734" xr:uid="{00000000-0005-0000-0000-0000D1D50000}"/>
    <cellStyle name="Punto0 2 2 17 3 2" xfId="54735" xr:uid="{00000000-0005-0000-0000-0000D2D50000}"/>
    <cellStyle name="Punto0 2 2 17 4" xfId="54736" xr:uid="{00000000-0005-0000-0000-0000D3D50000}"/>
    <cellStyle name="Punto0 2 2 17 4 2" xfId="54737" xr:uid="{00000000-0005-0000-0000-0000D4D50000}"/>
    <cellStyle name="Punto0 2 2 17 5" xfId="54738" xr:uid="{00000000-0005-0000-0000-0000D5D50000}"/>
    <cellStyle name="Punto0 2 2 18" xfId="54739" xr:uid="{00000000-0005-0000-0000-0000D6D50000}"/>
    <cellStyle name="Punto0 2 2 18 2" xfId="54740" xr:uid="{00000000-0005-0000-0000-0000D7D50000}"/>
    <cellStyle name="Punto0 2 2 18 2 2" xfId="54741" xr:uid="{00000000-0005-0000-0000-0000D8D50000}"/>
    <cellStyle name="Punto0 2 2 18 2 2 2" xfId="54742" xr:uid="{00000000-0005-0000-0000-0000D9D50000}"/>
    <cellStyle name="Punto0 2 2 18 2 3" xfId="54743" xr:uid="{00000000-0005-0000-0000-0000DAD50000}"/>
    <cellStyle name="Punto0 2 2 18 2 4" xfId="54744" xr:uid="{00000000-0005-0000-0000-0000DBD50000}"/>
    <cellStyle name="Punto0 2 2 18 2 5" xfId="54745" xr:uid="{00000000-0005-0000-0000-0000DCD50000}"/>
    <cellStyle name="Punto0 2 2 18 2 6" xfId="54746" xr:uid="{00000000-0005-0000-0000-0000DDD50000}"/>
    <cellStyle name="Punto0 2 2 18 3" xfId="54747" xr:uid="{00000000-0005-0000-0000-0000DED50000}"/>
    <cellStyle name="Punto0 2 2 18 3 2" xfId="54748" xr:uid="{00000000-0005-0000-0000-0000DFD50000}"/>
    <cellStyle name="Punto0 2 2 18 4" xfId="54749" xr:uid="{00000000-0005-0000-0000-0000E0D50000}"/>
    <cellStyle name="Punto0 2 2 18 4 2" xfId="54750" xr:uid="{00000000-0005-0000-0000-0000E1D50000}"/>
    <cellStyle name="Punto0 2 2 18 5" xfId="54751" xr:uid="{00000000-0005-0000-0000-0000E2D50000}"/>
    <cellStyle name="Punto0 2 2 19" xfId="54752" xr:uid="{00000000-0005-0000-0000-0000E3D50000}"/>
    <cellStyle name="Punto0 2 2 19 2" xfId="54753" xr:uid="{00000000-0005-0000-0000-0000E4D50000}"/>
    <cellStyle name="Punto0 2 2 19 2 2" xfId="54754" xr:uid="{00000000-0005-0000-0000-0000E5D50000}"/>
    <cellStyle name="Punto0 2 2 19 2 2 2" xfId="54755" xr:uid="{00000000-0005-0000-0000-0000E6D50000}"/>
    <cellStyle name="Punto0 2 2 19 2 3" xfId="54756" xr:uid="{00000000-0005-0000-0000-0000E7D50000}"/>
    <cellStyle name="Punto0 2 2 19 2 4" xfId="54757" xr:uid="{00000000-0005-0000-0000-0000E8D50000}"/>
    <cellStyle name="Punto0 2 2 19 2 5" xfId="54758" xr:uid="{00000000-0005-0000-0000-0000E9D50000}"/>
    <cellStyle name="Punto0 2 2 19 2 6" xfId="54759" xr:uid="{00000000-0005-0000-0000-0000EAD50000}"/>
    <cellStyle name="Punto0 2 2 19 3" xfId="54760" xr:uid="{00000000-0005-0000-0000-0000EBD50000}"/>
    <cellStyle name="Punto0 2 2 19 3 2" xfId="54761" xr:uid="{00000000-0005-0000-0000-0000ECD50000}"/>
    <cellStyle name="Punto0 2 2 19 4" xfId="54762" xr:uid="{00000000-0005-0000-0000-0000EDD50000}"/>
    <cellStyle name="Punto0 2 2 19 4 2" xfId="54763" xr:uid="{00000000-0005-0000-0000-0000EED50000}"/>
    <cellStyle name="Punto0 2 2 19 5" xfId="54764" xr:uid="{00000000-0005-0000-0000-0000EFD50000}"/>
    <cellStyle name="Punto0 2 2 2" xfId="54765" xr:uid="{00000000-0005-0000-0000-0000F0D50000}"/>
    <cellStyle name="Punto0 2 2 2 10" xfId="54766" xr:uid="{00000000-0005-0000-0000-0000F1D50000}"/>
    <cellStyle name="Punto0 2 2 2 10 2" xfId="54767" xr:uid="{00000000-0005-0000-0000-0000F2D50000}"/>
    <cellStyle name="Punto0 2 2 2 10 2 2" xfId="54768" xr:uid="{00000000-0005-0000-0000-0000F3D50000}"/>
    <cellStyle name="Punto0 2 2 2 10 2 2 2" xfId="54769" xr:uid="{00000000-0005-0000-0000-0000F4D50000}"/>
    <cellStyle name="Punto0 2 2 2 10 2 3" xfId="54770" xr:uid="{00000000-0005-0000-0000-0000F5D50000}"/>
    <cellStyle name="Punto0 2 2 2 10 2 4" xfId="54771" xr:uid="{00000000-0005-0000-0000-0000F6D50000}"/>
    <cellStyle name="Punto0 2 2 2 10 2 5" xfId="54772" xr:uid="{00000000-0005-0000-0000-0000F7D50000}"/>
    <cellStyle name="Punto0 2 2 2 10 2 6" xfId="54773" xr:uid="{00000000-0005-0000-0000-0000F8D50000}"/>
    <cellStyle name="Punto0 2 2 2 10 3" xfId="54774" xr:uid="{00000000-0005-0000-0000-0000F9D50000}"/>
    <cellStyle name="Punto0 2 2 2 10 3 2" xfId="54775" xr:uid="{00000000-0005-0000-0000-0000FAD50000}"/>
    <cellStyle name="Punto0 2 2 2 10 4" xfId="54776" xr:uid="{00000000-0005-0000-0000-0000FBD50000}"/>
    <cellStyle name="Punto0 2 2 2 10 4 2" xfId="54777" xr:uid="{00000000-0005-0000-0000-0000FCD50000}"/>
    <cellStyle name="Punto0 2 2 2 10 5" xfId="54778" xr:uid="{00000000-0005-0000-0000-0000FDD50000}"/>
    <cellStyle name="Punto0 2 2 2 11" xfId="54779" xr:uid="{00000000-0005-0000-0000-0000FED50000}"/>
    <cellStyle name="Punto0 2 2 2 11 2" xfId="54780" xr:uid="{00000000-0005-0000-0000-0000FFD50000}"/>
    <cellStyle name="Punto0 2 2 2 11 2 2" xfId="54781" xr:uid="{00000000-0005-0000-0000-000000D60000}"/>
    <cellStyle name="Punto0 2 2 2 11 2 2 2" xfId="54782" xr:uid="{00000000-0005-0000-0000-000001D60000}"/>
    <cellStyle name="Punto0 2 2 2 11 2 3" xfId="54783" xr:uid="{00000000-0005-0000-0000-000002D60000}"/>
    <cellStyle name="Punto0 2 2 2 11 2 4" xfId="54784" xr:uid="{00000000-0005-0000-0000-000003D60000}"/>
    <cellStyle name="Punto0 2 2 2 11 2 5" xfId="54785" xr:uid="{00000000-0005-0000-0000-000004D60000}"/>
    <cellStyle name="Punto0 2 2 2 11 2 6" xfId="54786" xr:uid="{00000000-0005-0000-0000-000005D60000}"/>
    <cellStyle name="Punto0 2 2 2 11 3" xfId="54787" xr:uid="{00000000-0005-0000-0000-000006D60000}"/>
    <cellStyle name="Punto0 2 2 2 11 3 2" xfId="54788" xr:uid="{00000000-0005-0000-0000-000007D60000}"/>
    <cellStyle name="Punto0 2 2 2 11 4" xfId="54789" xr:uid="{00000000-0005-0000-0000-000008D60000}"/>
    <cellStyle name="Punto0 2 2 2 11 4 2" xfId="54790" xr:uid="{00000000-0005-0000-0000-000009D60000}"/>
    <cellStyle name="Punto0 2 2 2 11 5" xfId="54791" xr:uid="{00000000-0005-0000-0000-00000AD60000}"/>
    <cellStyle name="Punto0 2 2 2 12" xfId="54792" xr:uid="{00000000-0005-0000-0000-00000BD60000}"/>
    <cellStyle name="Punto0 2 2 2 12 2" xfId="54793" xr:uid="{00000000-0005-0000-0000-00000CD60000}"/>
    <cellStyle name="Punto0 2 2 2 12 2 2" xfId="54794" xr:uid="{00000000-0005-0000-0000-00000DD60000}"/>
    <cellStyle name="Punto0 2 2 2 12 2 2 2" xfId="54795" xr:uid="{00000000-0005-0000-0000-00000ED60000}"/>
    <cellStyle name="Punto0 2 2 2 12 2 3" xfId="54796" xr:uid="{00000000-0005-0000-0000-00000FD60000}"/>
    <cellStyle name="Punto0 2 2 2 12 2 4" xfId="54797" xr:uid="{00000000-0005-0000-0000-000010D60000}"/>
    <cellStyle name="Punto0 2 2 2 12 2 5" xfId="54798" xr:uid="{00000000-0005-0000-0000-000011D60000}"/>
    <cellStyle name="Punto0 2 2 2 12 2 6" xfId="54799" xr:uid="{00000000-0005-0000-0000-000012D60000}"/>
    <cellStyle name="Punto0 2 2 2 12 3" xfId="54800" xr:uid="{00000000-0005-0000-0000-000013D60000}"/>
    <cellStyle name="Punto0 2 2 2 12 3 2" xfId="54801" xr:uid="{00000000-0005-0000-0000-000014D60000}"/>
    <cellStyle name="Punto0 2 2 2 12 4" xfId="54802" xr:uid="{00000000-0005-0000-0000-000015D60000}"/>
    <cellStyle name="Punto0 2 2 2 12 4 2" xfId="54803" xr:uid="{00000000-0005-0000-0000-000016D60000}"/>
    <cellStyle name="Punto0 2 2 2 12 5" xfId="54804" xr:uid="{00000000-0005-0000-0000-000017D60000}"/>
    <cellStyle name="Punto0 2 2 2 13" xfId="54805" xr:uid="{00000000-0005-0000-0000-000018D60000}"/>
    <cellStyle name="Punto0 2 2 2 13 2" xfId="54806" xr:uid="{00000000-0005-0000-0000-000019D60000}"/>
    <cellStyle name="Punto0 2 2 2 13 2 2" xfId="54807" xr:uid="{00000000-0005-0000-0000-00001AD60000}"/>
    <cellStyle name="Punto0 2 2 2 13 2 2 2" xfId="54808" xr:uid="{00000000-0005-0000-0000-00001BD60000}"/>
    <cellStyle name="Punto0 2 2 2 13 2 3" xfId="54809" xr:uid="{00000000-0005-0000-0000-00001CD60000}"/>
    <cellStyle name="Punto0 2 2 2 13 2 4" xfId="54810" xr:uid="{00000000-0005-0000-0000-00001DD60000}"/>
    <cellStyle name="Punto0 2 2 2 13 2 5" xfId="54811" xr:uid="{00000000-0005-0000-0000-00001ED60000}"/>
    <cellStyle name="Punto0 2 2 2 13 2 6" xfId="54812" xr:uid="{00000000-0005-0000-0000-00001FD60000}"/>
    <cellStyle name="Punto0 2 2 2 13 3" xfId="54813" xr:uid="{00000000-0005-0000-0000-000020D60000}"/>
    <cellStyle name="Punto0 2 2 2 13 3 2" xfId="54814" xr:uid="{00000000-0005-0000-0000-000021D60000}"/>
    <cellStyle name="Punto0 2 2 2 13 4" xfId="54815" xr:uid="{00000000-0005-0000-0000-000022D60000}"/>
    <cellStyle name="Punto0 2 2 2 13 4 2" xfId="54816" xr:uid="{00000000-0005-0000-0000-000023D60000}"/>
    <cellStyle name="Punto0 2 2 2 13 5" xfId="54817" xr:uid="{00000000-0005-0000-0000-000024D60000}"/>
    <cellStyle name="Punto0 2 2 2 14" xfId="54818" xr:uid="{00000000-0005-0000-0000-000025D60000}"/>
    <cellStyle name="Punto0 2 2 2 14 2" xfId="54819" xr:uid="{00000000-0005-0000-0000-000026D60000}"/>
    <cellStyle name="Punto0 2 2 2 14 2 2" xfId="54820" xr:uid="{00000000-0005-0000-0000-000027D60000}"/>
    <cellStyle name="Punto0 2 2 2 14 2 2 2" xfId="54821" xr:uid="{00000000-0005-0000-0000-000028D60000}"/>
    <cellStyle name="Punto0 2 2 2 14 2 3" xfId="54822" xr:uid="{00000000-0005-0000-0000-000029D60000}"/>
    <cellStyle name="Punto0 2 2 2 14 2 4" xfId="54823" xr:uid="{00000000-0005-0000-0000-00002AD60000}"/>
    <cellStyle name="Punto0 2 2 2 14 2 5" xfId="54824" xr:uid="{00000000-0005-0000-0000-00002BD60000}"/>
    <cellStyle name="Punto0 2 2 2 14 2 6" xfId="54825" xr:uid="{00000000-0005-0000-0000-00002CD60000}"/>
    <cellStyle name="Punto0 2 2 2 14 3" xfId="54826" xr:uid="{00000000-0005-0000-0000-00002DD60000}"/>
    <cellStyle name="Punto0 2 2 2 14 3 2" xfId="54827" xr:uid="{00000000-0005-0000-0000-00002ED60000}"/>
    <cellStyle name="Punto0 2 2 2 14 4" xfId="54828" xr:uid="{00000000-0005-0000-0000-00002FD60000}"/>
    <cellStyle name="Punto0 2 2 2 14 4 2" xfId="54829" xr:uid="{00000000-0005-0000-0000-000030D60000}"/>
    <cellStyle name="Punto0 2 2 2 14 5" xfId="54830" xr:uid="{00000000-0005-0000-0000-000031D60000}"/>
    <cellStyle name="Punto0 2 2 2 15" xfId="54831" xr:uid="{00000000-0005-0000-0000-000032D60000}"/>
    <cellStyle name="Punto0 2 2 2 15 2" xfId="54832" xr:uid="{00000000-0005-0000-0000-000033D60000}"/>
    <cellStyle name="Punto0 2 2 2 15 2 2" xfId="54833" xr:uid="{00000000-0005-0000-0000-000034D60000}"/>
    <cellStyle name="Punto0 2 2 2 15 2 2 2" xfId="54834" xr:uid="{00000000-0005-0000-0000-000035D60000}"/>
    <cellStyle name="Punto0 2 2 2 15 2 3" xfId="54835" xr:uid="{00000000-0005-0000-0000-000036D60000}"/>
    <cellStyle name="Punto0 2 2 2 15 2 4" xfId="54836" xr:uid="{00000000-0005-0000-0000-000037D60000}"/>
    <cellStyle name="Punto0 2 2 2 15 2 5" xfId="54837" xr:uid="{00000000-0005-0000-0000-000038D60000}"/>
    <cellStyle name="Punto0 2 2 2 15 2 6" xfId="54838" xr:uid="{00000000-0005-0000-0000-000039D60000}"/>
    <cellStyle name="Punto0 2 2 2 15 3" xfId="54839" xr:uid="{00000000-0005-0000-0000-00003AD60000}"/>
    <cellStyle name="Punto0 2 2 2 15 3 2" xfId="54840" xr:uid="{00000000-0005-0000-0000-00003BD60000}"/>
    <cellStyle name="Punto0 2 2 2 15 4" xfId="54841" xr:uid="{00000000-0005-0000-0000-00003CD60000}"/>
    <cellStyle name="Punto0 2 2 2 15 4 2" xfId="54842" xr:uid="{00000000-0005-0000-0000-00003DD60000}"/>
    <cellStyle name="Punto0 2 2 2 15 5" xfId="54843" xr:uid="{00000000-0005-0000-0000-00003ED60000}"/>
    <cellStyle name="Punto0 2 2 2 16" xfId="54844" xr:uid="{00000000-0005-0000-0000-00003FD60000}"/>
    <cellStyle name="Punto0 2 2 2 16 2" xfId="54845" xr:uid="{00000000-0005-0000-0000-000040D60000}"/>
    <cellStyle name="Punto0 2 2 2 16 2 2" xfId="54846" xr:uid="{00000000-0005-0000-0000-000041D60000}"/>
    <cellStyle name="Punto0 2 2 2 16 2 2 2" xfId="54847" xr:uid="{00000000-0005-0000-0000-000042D60000}"/>
    <cellStyle name="Punto0 2 2 2 16 2 3" xfId="54848" xr:uid="{00000000-0005-0000-0000-000043D60000}"/>
    <cellStyle name="Punto0 2 2 2 16 2 4" xfId="54849" xr:uid="{00000000-0005-0000-0000-000044D60000}"/>
    <cellStyle name="Punto0 2 2 2 16 2 5" xfId="54850" xr:uid="{00000000-0005-0000-0000-000045D60000}"/>
    <cellStyle name="Punto0 2 2 2 16 2 6" xfId="54851" xr:uid="{00000000-0005-0000-0000-000046D60000}"/>
    <cellStyle name="Punto0 2 2 2 16 3" xfId="54852" xr:uid="{00000000-0005-0000-0000-000047D60000}"/>
    <cellStyle name="Punto0 2 2 2 16 3 2" xfId="54853" xr:uid="{00000000-0005-0000-0000-000048D60000}"/>
    <cellStyle name="Punto0 2 2 2 16 4" xfId="54854" xr:uid="{00000000-0005-0000-0000-000049D60000}"/>
    <cellStyle name="Punto0 2 2 2 16 4 2" xfId="54855" xr:uid="{00000000-0005-0000-0000-00004AD60000}"/>
    <cellStyle name="Punto0 2 2 2 16 5" xfId="54856" xr:uid="{00000000-0005-0000-0000-00004BD60000}"/>
    <cellStyle name="Punto0 2 2 2 17" xfId="54857" xr:uid="{00000000-0005-0000-0000-00004CD60000}"/>
    <cellStyle name="Punto0 2 2 2 17 2" xfId="54858" xr:uid="{00000000-0005-0000-0000-00004DD60000}"/>
    <cellStyle name="Punto0 2 2 2 17 2 2" xfId="54859" xr:uid="{00000000-0005-0000-0000-00004ED60000}"/>
    <cellStyle name="Punto0 2 2 2 17 2 2 2" xfId="54860" xr:uid="{00000000-0005-0000-0000-00004FD60000}"/>
    <cellStyle name="Punto0 2 2 2 17 2 3" xfId="54861" xr:uid="{00000000-0005-0000-0000-000050D60000}"/>
    <cellStyle name="Punto0 2 2 2 17 2 4" xfId="54862" xr:uid="{00000000-0005-0000-0000-000051D60000}"/>
    <cellStyle name="Punto0 2 2 2 17 2 5" xfId="54863" xr:uid="{00000000-0005-0000-0000-000052D60000}"/>
    <cellStyle name="Punto0 2 2 2 17 2 6" xfId="54864" xr:uid="{00000000-0005-0000-0000-000053D60000}"/>
    <cellStyle name="Punto0 2 2 2 17 3" xfId="54865" xr:uid="{00000000-0005-0000-0000-000054D60000}"/>
    <cellStyle name="Punto0 2 2 2 17 3 2" xfId="54866" xr:uid="{00000000-0005-0000-0000-000055D60000}"/>
    <cellStyle name="Punto0 2 2 2 17 4" xfId="54867" xr:uid="{00000000-0005-0000-0000-000056D60000}"/>
    <cellStyle name="Punto0 2 2 2 17 4 2" xfId="54868" xr:uid="{00000000-0005-0000-0000-000057D60000}"/>
    <cellStyle name="Punto0 2 2 2 17 5" xfId="54869" xr:uid="{00000000-0005-0000-0000-000058D60000}"/>
    <cellStyle name="Punto0 2 2 2 18" xfId="54870" xr:uid="{00000000-0005-0000-0000-000059D60000}"/>
    <cellStyle name="Punto0 2 2 2 18 2" xfId="54871" xr:uid="{00000000-0005-0000-0000-00005AD60000}"/>
    <cellStyle name="Punto0 2 2 2 18 2 2" xfId="54872" xr:uid="{00000000-0005-0000-0000-00005BD60000}"/>
    <cellStyle name="Punto0 2 2 2 18 2 2 2" xfId="54873" xr:uid="{00000000-0005-0000-0000-00005CD60000}"/>
    <cellStyle name="Punto0 2 2 2 18 2 3" xfId="54874" xr:uid="{00000000-0005-0000-0000-00005DD60000}"/>
    <cellStyle name="Punto0 2 2 2 18 2 4" xfId="54875" xr:uid="{00000000-0005-0000-0000-00005ED60000}"/>
    <cellStyle name="Punto0 2 2 2 18 2 5" xfId="54876" xr:uid="{00000000-0005-0000-0000-00005FD60000}"/>
    <cellStyle name="Punto0 2 2 2 18 2 6" xfId="54877" xr:uid="{00000000-0005-0000-0000-000060D60000}"/>
    <cellStyle name="Punto0 2 2 2 18 3" xfId="54878" xr:uid="{00000000-0005-0000-0000-000061D60000}"/>
    <cellStyle name="Punto0 2 2 2 18 3 2" xfId="54879" xr:uid="{00000000-0005-0000-0000-000062D60000}"/>
    <cellStyle name="Punto0 2 2 2 18 4" xfId="54880" xr:uid="{00000000-0005-0000-0000-000063D60000}"/>
    <cellStyle name="Punto0 2 2 2 18 4 2" xfId="54881" xr:uid="{00000000-0005-0000-0000-000064D60000}"/>
    <cellStyle name="Punto0 2 2 2 18 5" xfId="54882" xr:uid="{00000000-0005-0000-0000-000065D60000}"/>
    <cellStyle name="Punto0 2 2 2 19" xfId="54883" xr:uid="{00000000-0005-0000-0000-000066D60000}"/>
    <cellStyle name="Punto0 2 2 2 19 2" xfId="54884" xr:uid="{00000000-0005-0000-0000-000067D60000}"/>
    <cellStyle name="Punto0 2 2 2 19 3" xfId="54885" xr:uid="{00000000-0005-0000-0000-000068D60000}"/>
    <cellStyle name="Punto0 2 2 2 2" xfId="54886" xr:uid="{00000000-0005-0000-0000-000069D60000}"/>
    <cellStyle name="Punto0 2 2 2 2 2" xfId="54887" xr:uid="{00000000-0005-0000-0000-00006AD60000}"/>
    <cellStyle name="Punto0 2 2 2 2 2 2" xfId="54888" xr:uid="{00000000-0005-0000-0000-00006BD60000}"/>
    <cellStyle name="Punto0 2 2 2 2 2 2 2" xfId="54889" xr:uid="{00000000-0005-0000-0000-00006CD60000}"/>
    <cellStyle name="Punto0 2 2 2 2 2 3" xfId="54890" xr:uid="{00000000-0005-0000-0000-00006DD60000}"/>
    <cellStyle name="Punto0 2 2 2 2 2 4" xfId="54891" xr:uid="{00000000-0005-0000-0000-00006ED60000}"/>
    <cellStyle name="Punto0 2 2 2 2 3" xfId="54892" xr:uid="{00000000-0005-0000-0000-00006FD60000}"/>
    <cellStyle name="Punto0 2 2 2 2 3 2" xfId="54893" xr:uid="{00000000-0005-0000-0000-000070D60000}"/>
    <cellStyle name="Punto0 2 2 2 2 3 3" xfId="54894" xr:uid="{00000000-0005-0000-0000-000071D60000}"/>
    <cellStyle name="Punto0 2 2 2 2 4" xfId="54895" xr:uid="{00000000-0005-0000-0000-000072D60000}"/>
    <cellStyle name="Punto0 2 2 2 20" xfId="54896" xr:uid="{00000000-0005-0000-0000-000073D60000}"/>
    <cellStyle name="Punto0 2 2 2 21" xfId="54897" xr:uid="{00000000-0005-0000-0000-000074D60000}"/>
    <cellStyle name="Punto0 2 2 2 3" xfId="54898" xr:uid="{00000000-0005-0000-0000-000075D60000}"/>
    <cellStyle name="Punto0 2 2 2 3 2" xfId="54899" xr:uid="{00000000-0005-0000-0000-000076D60000}"/>
    <cellStyle name="Punto0 2 2 2 3 2 2" xfId="54900" xr:uid="{00000000-0005-0000-0000-000077D60000}"/>
    <cellStyle name="Punto0 2 2 2 3 2 2 2" xfId="54901" xr:uid="{00000000-0005-0000-0000-000078D60000}"/>
    <cellStyle name="Punto0 2 2 2 3 2 3" xfId="54902" xr:uid="{00000000-0005-0000-0000-000079D60000}"/>
    <cellStyle name="Punto0 2 2 2 3 2 4" xfId="54903" xr:uid="{00000000-0005-0000-0000-00007AD60000}"/>
    <cellStyle name="Punto0 2 2 2 3 2 5" xfId="54904" xr:uid="{00000000-0005-0000-0000-00007BD60000}"/>
    <cellStyle name="Punto0 2 2 2 3 2 6" xfId="54905" xr:uid="{00000000-0005-0000-0000-00007CD60000}"/>
    <cellStyle name="Punto0 2 2 2 3 3" xfId="54906" xr:uid="{00000000-0005-0000-0000-00007DD60000}"/>
    <cellStyle name="Punto0 2 2 2 3 3 2" xfId="54907" xr:uid="{00000000-0005-0000-0000-00007ED60000}"/>
    <cellStyle name="Punto0 2 2 2 3 4" xfId="54908" xr:uid="{00000000-0005-0000-0000-00007FD60000}"/>
    <cellStyle name="Punto0 2 2 2 3 4 2" xfId="54909" xr:uid="{00000000-0005-0000-0000-000080D60000}"/>
    <cellStyle name="Punto0 2 2 2 3 5" xfId="54910" xr:uid="{00000000-0005-0000-0000-000081D60000}"/>
    <cellStyle name="Punto0 2 2 2 3 6" xfId="54911" xr:uid="{00000000-0005-0000-0000-000082D60000}"/>
    <cellStyle name="Punto0 2 2 2 4" xfId="54912" xr:uid="{00000000-0005-0000-0000-000083D60000}"/>
    <cellStyle name="Punto0 2 2 2 4 2" xfId="54913" xr:uid="{00000000-0005-0000-0000-000084D60000}"/>
    <cellStyle name="Punto0 2 2 2 4 2 2" xfId="54914" xr:uid="{00000000-0005-0000-0000-000085D60000}"/>
    <cellStyle name="Punto0 2 2 2 4 2 2 2" xfId="54915" xr:uid="{00000000-0005-0000-0000-000086D60000}"/>
    <cellStyle name="Punto0 2 2 2 4 2 3" xfId="54916" xr:uid="{00000000-0005-0000-0000-000087D60000}"/>
    <cellStyle name="Punto0 2 2 2 4 2 4" xfId="54917" xr:uid="{00000000-0005-0000-0000-000088D60000}"/>
    <cellStyle name="Punto0 2 2 2 4 2 5" xfId="54918" xr:uid="{00000000-0005-0000-0000-000089D60000}"/>
    <cellStyle name="Punto0 2 2 2 4 2 6" xfId="54919" xr:uid="{00000000-0005-0000-0000-00008AD60000}"/>
    <cellStyle name="Punto0 2 2 2 4 3" xfId="54920" xr:uid="{00000000-0005-0000-0000-00008BD60000}"/>
    <cellStyle name="Punto0 2 2 2 4 3 2" xfId="54921" xr:uid="{00000000-0005-0000-0000-00008CD60000}"/>
    <cellStyle name="Punto0 2 2 2 4 4" xfId="54922" xr:uid="{00000000-0005-0000-0000-00008DD60000}"/>
    <cellStyle name="Punto0 2 2 2 4 4 2" xfId="54923" xr:uid="{00000000-0005-0000-0000-00008ED60000}"/>
    <cellStyle name="Punto0 2 2 2 4 5" xfId="54924" xr:uid="{00000000-0005-0000-0000-00008FD60000}"/>
    <cellStyle name="Punto0 2 2 2 4 6" xfId="54925" xr:uid="{00000000-0005-0000-0000-000090D60000}"/>
    <cellStyle name="Punto0 2 2 2 5" xfId="54926" xr:uid="{00000000-0005-0000-0000-000091D60000}"/>
    <cellStyle name="Punto0 2 2 2 5 2" xfId="54927" xr:uid="{00000000-0005-0000-0000-000092D60000}"/>
    <cellStyle name="Punto0 2 2 2 5 2 2" xfId="54928" xr:uid="{00000000-0005-0000-0000-000093D60000}"/>
    <cellStyle name="Punto0 2 2 2 5 2 2 2" xfId="54929" xr:uid="{00000000-0005-0000-0000-000094D60000}"/>
    <cellStyle name="Punto0 2 2 2 5 2 3" xfId="54930" xr:uid="{00000000-0005-0000-0000-000095D60000}"/>
    <cellStyle name="Punto0 2 2 2 5 2 4" xfId="54931" xr:uid="{00000000-0005-0000-0000-000096D60000}"/>
    <cellStyle name="Punto0 2 2 2 5 2 5" xfId="54932" xr:uid="{00000000-0005-0000-0000-000097D60000}"/>
    <cellStyle name="Punto0 2 2 2 5 2 6" xfId="54933" xr:uid="{00000000-0005-0000-0000-000098D60000}"/>
    <cellStyle name="Punto0 2 2 2 5 3" xfId="54934" xr:uid="{00000000-0005-0000-0000-000099D60000}"/>
    <cellStyle name="Punto0 2 2 2 5 3 2" xfId="54935" xr:uid="{00000000-0005-0000-0000-00009AD60000}"/>
    <cellStyle name="Punto0 2 2 2 5 4" xfId="54936" xr:uid="{00000000-0005-0000-0000-00009BD60000}"/>
    <cellStyle name="Punto0 2 2 2 5 4 2" xfId="54937" xr:uid="{00000000-0005-0000-0000-00009CD60000}"/>
    <cellStyle name="Punto0 2 2 2 5 5" xfId="54938" xr:uid="{00000000-0005-0000-0000-00009DD60000}"/>
    <cellStyle name="Punto0 2 2 2 6" xfId="54939" xr:uid="{00000000-0005-0000-0000-00009ED60000}"/>
    <cellStyle name="Punto0 2 2 2 6 2" xfId="54940" xr:uid="{00000000-0005-0000-0000-00009FD60000}"/>
    <cellStyle name="Punto0 2 2 2 6 2 2" xfId="54941" xr:uid="{00000000-0005-0000-0000-0000A0D60000}"/>
    <cellStyle name="Punto0 2 2 2 6 2 2 2" xfId="54942" xr:uid="{00000000-0005-0000-0000-0000A1D60000}"/>
    <cellStyle name="Punto0 2 2 2 6 2 3" xfId="54943" xr:uid="{00000000-0005-0000-0000-0000A2D60000}"/>
    <cellStyle name="Punto0 2 2 2 6 2 4" xfId="54944" xr:uid="{00000000-0005-0000-0000-0000A3D60000}"/>
    <cellStyle name="Punto0 2 2 2 6 2 5" xfId="54945" xr:uid="{00000000-0005-0000-0000-0000A4D60000}"/>
    <cellStyle name="Punto0 2 2 2 6 2 6" xfId="54946" xr:uid="{00000000-0005-0000-0000-0000A5D60000}"/>
    <cellStyle name="Punto0 2 2 2 6 3" xfId="54947" xr:uid="{00000000-0005-0000-0000-0000A6D60000}"/>
    <cellStyle name="Punto0 2 2 2 6 3 2" xfId="54948" xr:uid="{00000000-0005-0000-0000-0000A7D60000}"/>
    <cellStyle name="Punto0 2 2 2 6 4" xfId="54949" xr:uid="{00000000-0005-0000-0000-0000A8D60000}"/>
    <cellStyle name="Punto0 2 2 2 6 4 2" xfId="54950" xr:uid="{00000000-0005-0000-0000-0000A9D60000}"/>
    <cellStyle name="Punto0 2 2 2 6 5" xfId="54951" xr:uid="{00000000-0005-0000-0000-0000AAD60000}"/>
    <cellStyle name="Punto0 2 2 2 7" xfId="54952" xr:uid="{00000000-0005-0000-0000-0000ABD60000}"/>
    <cellStyle name="Punto0 2 2 2 7 2" xfId="54953" xr:uid="{00000000-0005-0000-0000-0000ACD60000}"/>
    <cellStyle name="Punto0 2 2 2 7 2 2" xfId="54954" xr:uid="{00000000-0005-0000-0000-0000ADD60000}"/>
    <cellStyle name="Punto0 2 2 2 7 2 2 2" xfId="54955" xr:uid="{00000000-0005-0000-0000-0000AED60000}"/>
    <cellStyle name="Punto0 2 2 2 7 2 3" xfId="54956" xr:uid="{00000000-0005-0000-0000-0000AFD60000}"/>
    <cellStyle name="Punto0 2 2 2 7 2 4" xfId="54957" xr:uid="{00000000-0005-0000-0000-0000B0D60000}"/>
    <cellStyle name="Punto0 2 2 2 7 2 5" xfId="54958" xr:uid="{00000000-0005-0000-0000-0000B1D60000}"/>
    <cellStyle name="Punto0 2 2 2 7 2 6" xfId="54959" xr:uid="{00000000-0005-0000-0000-0000B2D60000}"/>
    <cellStyle name="Punto0 2 2 2 7 3" xfId="54960" xr:uid="{00000000-0005-0000-0000-0000B3D60000}"/>
    <cellStyle name="Punto0 2 2 2 7 3 2" xfId="54961" xr:uid="{00000000-0005-0000-0000-0000B4D60000}"/>
    <cellStyle name="Punto0 2 2 2 7 4" xfId="54962" xr:uid="{00000000-0005-0000-0000-0000B5D60000}"/>
    <cellStyle name="Punto0 2 2 2 7 4 2" xfId="54963" xr:uid="{00000000-0005-0000-0000-0000B6D60000}"/>
    <cellStyle name="Punto0 2 2 2 7 5" xfId="54964" xr:uid="{00000000-0005-0000-0000-0000B7D60000}"/>
    <cellStyle name="Punto0 2 2 2 8" xfId="54965" xr:uid="{00000000-0005-0000-0000-0000B8D60000}"/>
    <cellStyle name="Punto0 2 2 2 8 2" xfId="54966" xr:uid="{00000000-0005-0000-0000-0000B9D60000}"/>
    <cellStyle name="Punto0 2 2 2 8 2 2" xfId="54967" xr:uid="{00000000-0005-0000-0000-0000BAD60000}"/>
    <cellStyle name="Punto0 2 2 2 8 2 2 2" xfId="54968" xr:uid="{00000000-0005-0000-0000-0000BBD60000}"/>
    <cellStyle name="Punto0 2 2 2 8 2 3" xfId="54969" xr:uid="{00000000-0005-0000-0000-0000BCD60000}"/>
    <cellStyle name="Punto0 2 2 2 8 2 4" xfId="54970" xr:uid="{00000000-0005-0000-0000-0000BDD60000}"/>
    <cellStyle name="Punto0 2 2 2 8 2 5" xfId="54971" xr:uid="{00000000-0005-0000-0000-0000BED60000}"/>
    <cellStyle name="Punto0 2 2 2 8 2 6" xfId="54972" xr:uid="{00000000-0005-0000-0000-0000BFD60000}"/>
    <cellStyle name="Punto0 2 2 2 8 3" xfId="54973" xr:uid="{00000000-0005-0000-0000-0000C0D60000}"/>
    <cellStyle name="Punto0 2 2 2 8 3 2" xfId="54974" xr:uid="{00000000-0005-0000-0000-0000C1D60000}"/>
    <cellStyle name="Punto0 2 2 2 8 4" xfId="54975" xr:uid="{00000000-0005-0000-0000-0000C2D60000}"/>
    <cellStyle name="Punto0 2 2 2 8 4 2" xfId="54976" xr:uid="{00000000-0005-0000-0000-0000C3D60000}"/>
    <cellStyle name="Punto0 2 2 2 8 5" xfId="54977" xr:uid="{00000000-0005-0000-0000-0000C4D60000}"/>
    <cellStyle name="Punto0 2 2 2 9" xfId="54978" xr:uid="{00000000-0005-0000-0000-0000C5D60000}"/>
    <cellStyle name="Punto0 2 2 2 9 2" xfId="54979" xr:uid="{00000000-0005-0000-0000-0000C6D60000}"/>
    <cellStyle name="Punto0 2 2 2 9 2 2" xfId="54980" xr:uid="{00000000-0005-0000-0000-0000C7D60000}"/>
    <cellStyle name="Punto0 2 2 2 9 2 2 2" xfId="54981" xr:uid="{00000000-0005-0000-0000-0000C8D60000}"/>
    <cellStyle name="Punto0 2 2 2 9 2 3" xfId="54982" xr:uid="{00000000-0005-0000-0000-0000C9D60000}"/>
    <cellStyle name="Punto0 2 2 2 9 2 4" xfId="54983" xr:uid="{00000000-0005-0000-0000-0000CAD60000}"/>
    <cellStyle name="Punto0 2 2 2 9 2 5" xfId="54984" xr:uid="{00000000-0005-0000-0000-0000CBD60000}"/>
    <cellStyle name="Punto0 2 2 2 9 2 6" xfId="54985" xr:uid="{00000000-0005-0000-0000-0000CCD60000}"/>
    <cellStyle name="Punto0 2 2 2 9 3" xfId="54986" xr:uid="{00000000-0005-0000-0000-0000CDD60000}"/>
    <cellStyle name="Punto0 2 2 2 9 3 2" xfId="54987" xr:uid="{00000000-0005-0000-0000-0000CED60000}"/>
    <cellStyle name="Punto0 2 2 2 9 4" xfId="54988" xr:uid="{00000000-0005-0000-0000-0000CFD60000}"/>
    <cellStyle name="Punto0 2 2 2 9 4 2" xfId="54989" xr:uid="{00000000-0005-0000-0000-0000D0D60000}"/>
    <cellStyle name="Punto0 2 2 2 9 5" xfId="54990" xr:uid="{00000000-0005-0000-0000-0000D1D60000}"/>
    <cellStyle name="Punto0 2 2 2_MARZO GENERAL BECAS 2009 TRANSF 20 03 09 DAF V2" xfId="54991" xr:uid="{00000000-0005-0000-0000-0000D2D60000}"/>
    <cellStyle name="Punto0 2 2 20" xfId="54992" xr:uid="{00000000-0005-0000-0000-0000D3D60000}"/>
    <cellStyle name="Punto0 2 2 20 2" xfId="54993" xr:uid="{00000000-0005-0000-0000-0000D4D60000}"/>
    <cellStyle name="Punto0 2 2 20 2 2" xfId="54994" xr:uid="{00000000-0005-0000-0000-0000D5D60000}"/>
    <cellStyle name="Punto0 2 2 20 2 2 2" xfId="54995" xr:uid="{00000000-0005-0000-0000-0000D6D60000}"/>
    <cellStyle name="Punto0 2 2 20 2 3" xfId="54996" xr:uid="{00000000-0005-0000-0000-0000D7D60000}"/>
    <cellStyle name="Punto0 2 2 20 2 4" xfId="54997" xr:uid="{00000000-0005-0000-0000-0000D8D60000}"/>
    <cellStyle name="Punto0 2 2 20 2 5" xfId="54998" xr:uid="{00000000-0005-0000-0000-0000D9D60000}"/>
    <cellStyle name="Punto0 2 2 20 2 6" xfId="54999" xr:uid="{00000000-0005-0000-0000-0000DAD60000}"/>
    <cellStyle name="Punto0 2 2 20 3" xfId="55000" xr:uid="{00000000-0005-0000-0000-0000DBD60000}"/>
    <cellStyle name="Punto0 2 2 20 3 2" xfId="55001" xr:uid="{00000000-0005-0000-0000-0000DCD60000}"/>
    <cellStyle name="Punto0 2 2 20 4" xfId="55002" xr:uid="{00000000-0005-0000-0000-0000DDD60000}"/>
    <cellStyle name="Punto0 2 2 20 4 2" xfId="55003" xr:uid="{00000000-0005-0000-0000-0000DED60000}"/>
    <cellStyle name="Punto0 2 2 20 5" xfId="55004" xr:uid="{00000000-0005-0000-0000-0000DFD60000}"/>
    <cellStyle name="Punto0 2 2 21" xfId="55005" xr:uid="{00000000-0005-0000-0000-0000E0D60000}"/>
    <cellStyle name="Punto0 2 2 21 2" xfId="55006" xr:uid="{00000000-0005-0000-0000-0000E1D60000}"/>
    <cellStyle name="Punto0 2 2 21 2 2" xfId="55007" xr:uid="{00000000-0005-0000-0000-0000E2D60000}"/>
    <cellStyle name="Punto0 2 2 21 2 2 2" xfId="55008" xr:uid="{00000000-0005-0000-0000-0000E3D60000}"/>
    <cellStyle name="Punto0 2 2 21 2 3" xfId="55009" xr:uid="{00000000-0005-0000-0000-0000E4D60000}"/>
    <cellStyle name="Punto0 2 2 21 2 4" xfId="55010" xr:uid="{00000000-0005-0000-0000-0000E5D60000}"/>
    <cellStyle name="Punto0 2 2 21 2 5" xfId="55011" xr:uid="{00000000-0005-0000-0000-0000E6D60000}"/>
    <cellStyle name="Punto0 2 2 21 2 6" xfId="55012" xr:uid="{00000000-0005-0000-0000-0000E7D60000}"/>
    <cellStyle name="Punto0 2 2 21 3" xfId="55013" xr:uid="{00000000-0005-0000-0000-0000E8D60000}"/>
    <cellStyle name="Punto0 2 2 21 3 2" xfId="55014" xr:uid="{00000000-0005-0000-0000-0000E9D60000}"/>
    <cellStyle name="Punto0 2 2 21 4" xfId="55015" xr:uid="{00000000-0005-0000-0000-0000EAD60000}"/>
    <cellStyle name="Punto0 2 2 21 4 2" xfId="55016" xr:uid="{00000000-0005-0000-0000-0000EBD60000}"/>
    <cellStyle name="Punto0 2 2 21 5" xfId="55017" xr:uid="{00000000-0005-0000-0000-0000ECD60000}"/>
    <cellStyle name="Punto0 2 2 22" xfId="55018" xr:uid="{00000000-0005-0000-0000-0000EDD60000}"/>
    <cellStyle name="Punto0 2 2 22 2" xfId="55019" xr:uid="{00000000-0005-0000-0000-0000EED60000}"/>
    <cellStyle name="Punto0 2 2 22 2 2" xfId="55020" xr:uid="{00000000-0005-0000-0000-0000EFD60000}"/>
    <cellStyle name="Punto0 2 2 22 2 2 2" xfId="55021" xr:uid="{00000000-0005-0000-0000-0000F0D60000}"/>
    <cellStyle name="Punto0 2 2 22 2 3" xfId="55022" xr:uid="{00000000-0005-0000-0000-0000F1D60000}"/>
    <cellStyle name="Punto0 2 2 22 2 4" xfId="55023" xr:uid="{00000000-0005-0000-0000-0000F2D60000}"/>
    <cellStyle name="Punto0 2 2 22 2 5" xfId="55024" xr:uid="{00000000-0005-0000-0000-0000F3D60000}"/>
    <cellStyle name="Punto0 2 2 22 2 6" xfId="55025" xr:uid="{00000000-0005-0000-0000-0000F4D60000}"/>
    <cellStyle name="Punto0 2 2 22 3" xfId="55026" xr:uid="{00000000-0005-0000-0000-0000F5D60000}"/>
    <cellStyle name="Punto0 2 2 22 3 2" xfId="55027" xr:uid="{00000000-0005-0000-0000-0000F6D60000}"/>
    <cellStyle name="Punto0 2 2 22 4" xfId="55028" xr:uid="{00000000-0005-0000-0000-0000F7D60000}"/>
    <cellStyle name="Punto0 2 2 22 4 2" xfId="55029" xr:uid="{00000000-0005-0000-0000-0000F8D60000}"/>
    <cellStyle name="Punto0 2 2 22 5" xfId="55030" xr:uid="{00000000-0005-0000-0000-0000F9D60000}"/>
    <cellStyle name="Punto0 2 2 23" xfId="55031" xr:uid="{00000000-0005-0000-0000-0000FAD60000}"/>
    <cellStyle name="Punto0 2 2 23 2" xfId="55032" xr:uid="{00000000-0005-0000-0000-0000FBD60000}"/>
    <cellStyle name="Punto0 2 2 23 2 2" xfId="55033" xr:uid="{00000000-0005-0000-0000-0000FCD60000}"/>
    <cellStyle name="Punto0 2 2 23 2 2 2" xfId="55034" xr:uid="{00000000-0005-0000-0000-0000FDD60000}"/>
    <cellStyle name="Punto0 2 2 23 2 3" xfId="55035" xr:uid="{00000000-0005-0000-0000-0000FED60000}"/>
    <cellStyle name="Punto0 2 2 23 2 4" xfId="55036" xr:uid="{00000000-0005-0000-0000-0000FFD60000}"/>
    <cellStyle name="Punto0 2 2 23 2 5" xfId="55037" xr:uid="{00000000-0005-0000-0000-000000D70000}"/>
    <cellStyle name="Punto0 2 2 23 2 6" xfId="55038" xr:uid="{00000000-0005-0000-0000-000001D70000}"/>
    <cellStyle name="Punto0 2 2 23 3" xfId="55039" xr:uid="{00000000-0005-0000-0000-000002D70000}"/>
    <cellStyle name="Punto0 2 2 23 3 2" xfId="55040" xr:uid="{00000000-0005-0000-0000-000003D70000}"/>
    <cellStyle name="Punto0 2 2 23 4" xfId="55041" xr:uid="{00000000-0005-0000-0000-000004D70000}"/>
    <cellStyle name="Punto0 2 2 23 4 2" xfId="55042" xr:uid="{00000000-0005-0000-0000-000005D70000}"/>
    <cellStyle name="Punto0 2 2 23 5" xfId="55043" xr:uid="{00000000-0005-0000-0000-000006D70000}"/>
    <cellStyle name="Punto0 2 2 24" xfId="55044" xr:uid="{00000000-0005-0000-0000-000007D70000}"/>
    <cellStyle name="Punto0 2 2 24 2" xfId="55045" xr:uid="{00000000-0005-0000-0000-000008D70000}"/>
    <cellStyle name="Punto0 2 2 24 2 2" xfId="55046" xr:uid="{00000000-0005-0000-0000-000009D70000}"/>
    <cellStyle name="Punto0 2 2 24 2 2 2" xfId="55047" xr:uid="{00000000-0005-0000-0000-00000AD70000}"/>
    <cellStyle name="Punto0 2 2 24 2 3" xfId="55048" xr:uid="{00000000-0005-0000-0000-00000BD70000}"/>
    <cellStyle name="Punto0 2 2 24 2 4" xfId="55049" xr:uid="{00000000-0005-0000-0000-00000CD70000}"/>
    <cellStyle name="Punto0 2 2 24 2 5" xfId="55050" xr:uid="{00000000-0005-0000-0000-00000DD70000}"/>
    <cellStyle name="Punto0 2 2 24 2 6" xfId="55051" xr:uid="{00000000-0005-0000-0000-00000ED70000}"/>
    <cellStyle name="Punto0 2 2 24 3" xfId="55052" xr:uid="{00000000-0005-0000-0000-00000FD70000}"/>
    <cellStyle name="Punto0 2 2 24 3 2" xfId="55053" xr:uid="{00000000-0005-0000-0000-000010D70000}"/>
    <cellStyle name="Punto0 2 2 24 4" xfId="55054" xr:uid="{00000000-0005-0000-0000-000011D70000}"/>
    <cellStyle name="Punto0 2 2 24 4 2" xfId="55055" xr:uid="{00000000-0005-0000-0000-000012D70000}"/>
    <cellStyle name="Punto0 2 2 24 5" xfId="55056" xr:uid="{00000000-0005-0000-0000-000013D70000}"/>
    <cellStyle name="Punto0 2 2 25" xfId="55057" xr:uid="{00000000-0005-0000-0000-000014D70000}"/>
    <cellStyle name="Punto0 2 2 25 2" xfId="55058" xr:uid="{00000000-0005-0000-0000-000015D70000}"/>
    <cellStyle name="Punto0 2 2 25 2 2" xfId="55059" xr:uid="{00000000-0005-0000-0000-000016D70000}"/>
    <cellStyle name="Punto0 2 2 25 2 2 2" xfId="55060" xr:uid="{00000000-0005-0000-0000-000017D70000}"/>
    <cellStyle name="Punto0 2 2 25 2 3" xfId="55061" xr:uid="{00000000-0005-0000-0000-000018D70000}"/>
    <cellStyle name="Punto0 2 2 25 2 4" xfId="55062" xr:uid="{00000000-0005-0000-0000-000019D70000}"/>
    <cellStyle name="Punto0 2 2 25 2 5" xfId="55063" xr:uid="{00000000-0005-0000-0000-00001AD70000}"/>
    <cellStyle name="Punto0 2 2 25 2 6" xfId="55064" xr:uid="{00000000-0005-0000-0000-00001BD70000}"/>
    <cellStyle name="Punto0 2 2 25 3" xfId="55065" xr:uid="{00000000-0005-0000-0000-00001CD70000}"/>
    <cellStyle name="Punto0 2 2 25 3 2" xfId="55066" xr:uid="{00000000-0005-0000-0000-00001DD70000}"/>
    <cellStyle name="Punto0 2 2 25 4" xfId="55067" xr:uid="{00000000-0005-0000-0000-00001ED70000}"/>
    <cellStyle name="Punto0 2 2 25 4 2" xfId="55068" xr:uid="{00000000-0005-0000-0000-00001FD70000}"/>
    <cellStyle name="Punto0 2 2 25 5" xfId="55069" xr:uid="{00000000-0005-0000-0000-000020D70000}"/>
    <cellStyle name="Punto0 2 2 26" xfId="55070" xr:uid="{00000000-0005-0000-0000-000021D70000}"/>
    <cellStyle name="Punto0 2 2 26 2" xfId="55071" xr:uid="{00000000-0005-0000-0000-000022D70000}"/>
    <cellStyle name="Punto0 2 2 26 2 2" xfId="55072" xr:uid="{00000000-0005-0000-0000-000023D70000}"/>
    <cellStyle name="Punto0 2 2 26 2 2 2" xfId="55073" xr:uid="{00000000-0005-0000-0000-000024D70000}"/>
    <cellStyle name="Punto0 2 2 26 2 3" xfId="55074" xr:uid="{00000000-0005-0000-0000-000025D70000}"/>
    <cellStyle name="Punto0 2 2 26 2 4" xfId="55075" xr:uid="{00000000-0005-0000-0000-000026D70000}"/>
    <cellStyle name="Punto0 2 2 26 2 5" xfId="55076" xr:uid="{00000000-0005-0000-0000-000027D70000}"/>
    <cellStyle name="Punto0 2 2 26 2 6" xfId="55077" xr:uid="{00000000-0005-0000-0000-000028D70000}"/>
    <cellStyle name="Punto0 2 2 26 3" xfId="55078" xr:uid="{00000000-0005-0000-0000-000029D70000}"/>
    <cellStyle name="Punto0 2 2 26 3 2" xfId="55079" xr:uid="{00000000-0005-0000-0000-00002AD70000}"/>
    <cellStyle name="Punto0 2 2 26 4" xfId="55080" xr:uid="{00000000-0005-0000-0000-00002BD70000}"/>
    <cellStyle name="Punto0 2 2 26 4 2" xfId="55081" xr:uid="{00000000-0005-0000-0000-00002CD70000}"/>
    <cellStyle name="Punto0 2 2 26 5" xfId="55082" xr:uid="{00000000-0005-0000-0000-00002DD70000}"/>
    <cellStyle name="Punto0 2 2 27" xfId="55083" xr:uid="{00000000-0005-0000-0000-00002ED70000}"/>
    <cellStyle name="Punto0 2 2 27 2" xfId="55084" xr:uid="{00000000-0005-0000-0000-00002FD70000}"/>
    <cellStyle name="Punto0 2 2 27 2 2" xfId="55085" xr:uid="{00000000-0005-0000-0000-000030D70000}"/>
    <cellStyle name="Punto0 2 2 27 2 2 2" xfId="55086" xr:uid="{00000000-0005-0000-0000-000031D70000}"/>
    <cellStyle name="Punto0 2 2 27 2 3" xfId="55087" xr:uid="{00000000-0005-0000-0000-000032D70000}"/>
    <cellStyle name="Punto0 2 2 27 2 4" xfId="55088" xr:uid="{00000000-0005-0000-0000-000033D70000}"/>
    <cellStyle name="Punto0 2 2 27 2 5" xfId="55089" xr:uid="{00000000-0005-0000-0000-000034D70000}"/>
    <cellStyle name="Punto0 2 2 27 2 6" xfId="55090" xr:uid="{00000000-0005-0000-0000-000035D70000}"/>
    <cellStyle name="Punto0 2 2 27 3" xfId="55091" xr:uid="{00000000-0005-0000-0000-000036D70000}"/>
    <cellStyle name="Punto0 2 2 27 3 2" xfId="55092" xr:uid="{00000000-0005-0000-0000-000037D70000}"/>
    <cellStyle name="Punto0 2 2 27 4" xfId="55093" xr:uid="{00000000-0005-0000-0000-000038D70000}"/>
    <cellStyle name="Punto0 2 2 27 4 2" xfId="55094" xr:uid="{00000000-0005-0000-0000-000039D70000}"/>
    <cellStyle name="Punto0 2 2 27 5" xfId="55095" xr:uid="{00000000-0005-0000-0000-00003AD70000}"/>
    <cellStyle name="Punto0 2 2 28" xfId="55096" xr:uid="{00000000-0005-0000-0000-00003BD70000}"/>
    <cellStyle name="Punto0 2 2 28 2" xfId="55097" xr:uid="{00000000-0005-0000-0000-00003CD70000}"/>
    <cellStyle name="Punto0 2 2 28 2 2" xfId="55098" xr:uid="{00000000-0005-0000-0000-00003DD70000}"/>
    <cellStyle name="Punto0 2 2 28 2 2 2" xfId="55099" xr:uid="{00000000-0005-0000-0000-00003ED70000}"/>
    <cellStyle name="Punto0 2 2 28 2 3" xfId="55100" xr:uid="{00000000-0005-0000-0000-00003FD70000}"/>
    <cellStyle name="Punto0 2 2 28 2 4" xfId="55101" xr:uid="{00000000-0005-0000-0000-000040D70000}"/>
    <cellStyle name="Punto0 2 2 28 2 5" xfId="55102" xr:uid="{00000000-0005-0000-0000-000041D70000}"/>
    <cellStyle name="Punto0 2 2 28 2 6" xfId="55103" xr:uid="{00000000-0005-0000-0000-000042D70000}"/>
    <cellStyle name="Punto0 2 2 28 3" xfId="55104" xr:uid="{00000000-0005-0000-0000-000043D70000}"/>
    <cellStyle name="Punto0 2 2 28 3 2" xfId="55105" xr:uid="{00000000-0005-0000-0000-000044D70000}"/>
    <cellStyle name="Punto0 2 2 28 4" xfId="55106" xr:uid="{00000000-0005-0000-0000-000045D70000}"/>
    <cellStyle name="Punto0 2 2 28 4 2" xfId="55107" xr:uid="{00000000-0005-0000-0000-000046D70000}"/>
    <cellStyle name="Punto0 2 2 28 5" xfId="55108" xr:uid="{00000000-0005-0000-0000-000047D70000}"/>
    <cellStyle name="Punto0 2 2 29" xfId="55109" xr:uid="{00000000-0005-0000-0000-000048D70000}"/>
    <cellStyle name="Punto0 2 2 29 2" xfId="55110" xr:uid="{00000000-0005-0000-0000-000049D70000}"/>
    <cellStyle name="Punto0 2 2 29 2 2" xfId="55111" xr:uid="{00000000-0005-0000-0000-00004AD70000}"/>
    <cellStyle name="Punto0 2 2 29 2 2 2" xfId="55112" xr:uid="{00000000-0005-0000-0000-00004BD70000}"/>
    <cellStyle name="Punto0 2 2 29 2 3" xfId="55113" xr:uid="{00000000-0005-0000-0000-00004CD70000}"/>
    <cellStyle name="Punto0 2 2 29 2 4" xfId="55114" xr:uid="{00000000-0005-0000-0000-00004DD70000}"/>
    <cellStyle name="Punto0 2 2 29 2 5" xfId="55115" xr:uid="{00000000-0005-0000-0000-00004ED70000}"/>
    <cellStyle name="Punto0 2 2 29 2 6" xfId="55116" xr:uid="{00000000-0005-0000-0000-00004FD70000}"/>
    <cellStyle name="Punto0 2 2 29 3" xfId="55117" xr:uid="{00000000-0005-0000-0000-000050D70000}"/>
    <cellStyle name="Punto0 2 2 29 3 2" xfId="55118" xr:uid="{00000000-0005-0000-0000-000051D70000}"/>
    <cellStyle name="Punto0 2 2 29 4" xfId="55119" xr:uid="{00000000-0005-0000-0000-000052D70000}"/>
    <cellStyle name="Punto0 2 2 29 4 2" xfId="55120" xr:uid="{00000000-0005-0000-0000-000053D70000}"/>
    <cellStyle name="Punto0 2 2 29 5" xfId="55121" xr:uid="{00000000-0005-0000-0000-000054D70000}"/>
    <cellStyle name="Punto0 2 2 3" xfId="55122" xr:uid="{00000000-0005-0000-0000-000055D70000}"/>
    <cellStyle name="Punto0 2 2 3 2" xfId="55123" xr:uid="{00000000-0005-0000-0000-000056D70000}"/>
    <cellStyle name="Punto0 2 2 3 2 2" xfId="55124" xr:uid="{00000000-0005-0000-0000-000057D70000}"/>
    <cellStyle name="Punto0 2 2 3 2 2 2" xfId="55125" xr:uid="{00000000-0005-0000-0000-000058D70000}"/>
    <cellStyle name="Punto0 2 2 3 2 2 3" xfId="55126" xr:uid="{00000000-0005-0000-0000-000059D70000}"/>
    <cellStyle name="Punto0 2 2 3 2 2 4" xfId="55127" xr:uid="{00000000-0005-0000-0000-00005AD70000}"/>
    <cellStyle name="Punto0 2 2 3 2 3" xfId="55128" xr:uid="{00000000-0005-0000-0000-00005BD70000}"/>
    <cellStyle name="Punto0 2 2 3 3" xfId="55129" xr:uid="{00000000-0005-0000-0000-00005CD70000}"/>
    <cellStyle name="Punto0 2 2 3 3 2" xfId="55130" xr:uid="{00000000-0005-0000-0000-00005DD70000}"/>
    <cellStyle name="Punto0 2 2 3 3 2 2" xfId="55131" xr:uid="{00000000-0005-0000-0000-00005ED70000}"/>
    <cellStyle name="Punto0 2 2 3 3 3" xfId="55132" xr:uid="{00000000-0005-0000-0000-00005FD70000}"/>
    <cellStyle name="Punto0 2 2 3 3 4" xfId="55133" xr:uid="{00000000-0005-0000-0000-000060D70000}"/>
    <cellStyle name="Punto0 2 2 3 4" xfId="55134" xr:uid="{00000000-0005-0000-0000-000061D70000}"/>
    <cellStyle name="Punto0 2 2 3 4 2" xfId="55135" xr:uid="{00000000-0005-0000-0000-000062D70000}"/>
    <cellStyle name="Punto0 2 2 3 4 3" xfId="55136" xr:uid="{00000000-0005-0000-0000-000063D70000}"/>
    <cellStyle name="Punto0 2 2 3 5" xfId="55137" xr:uid="{00000000-0005-0000-0000-000064D70000}"/>
    <cellStyle name="Punto0 2 2 30" xfId="55138" xr:uid="{00000000-0005-0000-0000-000065D70000}"/>
    <cellStyle name="Punto0 2 2 30 2" xfId="55139" xr:uid="{00000000-0005-0000-0000-000066D70000}"/>
    <cellStyle name="Punto0 2 2 30 2 2" xfId="55140" xr:uid="{00000000-0005-0000-0000-000067D70000}"/>
    <cellStyle name="Punto0 2 2 30 2 2 2" xfId="55141" xr:uid="{00000000-0005-0000-0000-000068D70000}"/>
    <cellStyle name="Punto0 2 2 30 2 3" xfId="55142" xr:uid="{00000000-0005-0000-0000-000069D70000}"/>
    <cellStyle name="Punto0 2 2 30 2 4" xfId="55143" xr:uid="{00000000-0005-0000-0000-00006AD70000}"/>
    <cellStyle name="Punto0 2 2 30 2 5" xfId="55144" xr:uid="{00000000-0005-0000-0000-00006BD70000}"/>
    <cellStyle name="Punto0 2 2 30 2 6" xfId="55145" xr:uid="{00000000-0005-0000-0000-00006CD70000}"/>
    <cellStyle name="Punto0 2 2 30 3" xfId="55146" xr:uid="{00000000-0005-0000-0000-00006DD70000}"/>
    <cellStyle name="Punto0 2 2 30 3 2" xfId="55147" xr:uid="{00000000-0005-0000-0000-00006ED70000}"/>
    <cellStyle name="Punto0 2 2 30 4" xfId="55148" xr:uid="{00000000-0005-0000-0000-00006FD70000}"/>
    <cellStyle name="Punto0 2 2 30 4 2" xfId="55149" xr:uid="{00000000-0005-0000-0000-000070D70000}"/>
    <cellStyle name="Punto0 2 2 30 5" xfId="55150" xr:uid="{00000000-0005-0000-0000-000071D70000}"/>
    <cellStyle name="Punto0 2 2 31" xfId="55151" xr:uid="{00000000-0005-0000-0000-000072D70000}"/>
    <cellStyle name="Punto0 2 2 31 2" xfId="55152" xr:uid="{00000000-0005-0000-0000-000073D70000}"/>
    <cellStyle name="Punto0 2 2 31 2 2" xfId="55153" xr:uid="{00000000-0005-0000-0000-000074D70000}"/>
    <cellStyle name="Punto0 2 2 31 2 2 2" xfId="55154" xr:uid="{00000000-0005-0000-0000-000075D70000}"/>
    <cellStyle name="Punto0 2 2 31 2 3" xfId="55155" xr:uid="{00000000-0005-0000-0000-000076D70000}"/>
    <cellStyle name="Punto0 2 2 31 2 4" xfId="55156" xr:uid="{00000000-0005-0000-0000-000077D70000}"/>
    <cellStyle name="Punto0 2 2 31 2 5" xfId="55157" xr:uid="{00000000-0005-0000-0000-000078D70000}"/>
    <cellStyle name="Punto0 2 2 31 2 6" xfId="55158" xr:uid="{00000000-0005-0000-0000-000079D70000}"/>
    <cellStyle name="Punto0 2 2 31 3" xfId="55159" xr:uid="{00000000-0005-0000-0000-00007AD70000}"/>
    <cellStyle name="Punto0 2 2 31 3 2" xfId="55160" xr:uid="{00000000-0005-0000-0000-00007BD70000}"/>
    <cellStyle name="Punto0 2 2 31 4" xfId="55161" xr:uid="{00000000-0005-0000-0000-00007CD70000}"/>
    <cellStyle name="Punto0 2 2 31 4 2" xfId="55162" xr:uid="{00000000-0005-0000-0000-00007DD70000}"/>
    <cellStyle name="Punto0 2 2 31 5" xfId="55163" xr:uid="{00000000-0005-0000-0000-00007ED70000}"/>
    <cellStyle name="Punto0 2 2 32" xfId="55164" xr:uid="{00000000-0005-0000-0000-00007FD70000}"/>
    <cellStyle name="Punto0 2 2 32 2" xfId="55165" xr:uid="{00000000-0005-0000-0000-000080D70000}"/>
    <cellStyle name="Punto0 2 2 32 2 2" xfId="55166" xr:uid="{00000000-0005-0000-0000-000081D70000}"/>
    <cellStyle name="Punto0 2 2 32 2 2 2" xfId="55167" xr:uid="{00000000-0005-0000-0000-000082D70000}"/>
    <cellStyle name="Punto0 2 2 32 2 3" xfId="55168" xr:uid="{00000000-0005-0000-0000-000083D70000}"/>
    <cellStyle name="Punto0 2 2 32 2 4" xfId="55169" xr:uid="{00000000-0005-0000-0000-000084D70000}"/>
    <cellStyle name="Punto0 2 2 32 2 5" xfId="55170" xr:uid="{00000000-0005-0000-0000-000085D70000}"/>
    <cellStyle name="Punto0 2 2 32 2 6" xfId="55171" xr:uid="{00000000-0005-0000-0000-000086D70000}"/>
    <cellStyle name="Punto0 2 2 32 3" xfId="55172" xr:uid="{00000000-0005-0000-0000-000087D70000}"/>
    <cellStyle name="Punto0 2 2 32 3 2" xfId="55173" xr:uid="{00000000-0005-0000-0000-000088D70000}"/>
    <cellStyle name="Punto0 2 2 32 4" xfId="55174" xr:uid="{00000000-0005-0000-0000-000089D70000}"/>
    <cellStyle name="Punto0 2 2 32 4 2" xfId="55175" xr:uid="{00000000-0005-0000-0000-00008AD70000}"/>
    <cellStyle name="Punto0 2 2 32 5" xfId="55176" xr:uid="{00000000-0005-0000-0000-00008BD70000}"/>
    <cellStyle name="Punto0 2 2 33" xfId="55177" xr:uid="{00000000-0005-0000-0000-00008CD70000}"/>
    <cellStyle name="Punto0 2 2 33 2" xfId="55178" xr:uid="{00000000-0005-0000-0000-00008DD70000}"/>
    <cellStyle name="Punto0 2 2 33 2 2" xfId="55179" xr:uid="{00000000-0005-0000-0000-00008ED70000}"/>
    <cellStyle name="Punto0 2 2 33 2 2 2" xfId="55180" xr:uid="{00000000-0005-0000-0000-00008FD70000}"/>
    <cellStyle name="Punto0 2 2 33 2 3" xfId="55181" xr:uid="{00000000-0005-0000-0000-000090D70000}"/>
    <cellStyle name="Punto0 2 2 33 2 4" xfId="55182" xr:uid="{00000000-0005-0000-0000-000091D70000}"/>
    <cellStyle name="Punto0 2 2 33 2 5" xfId="55183" xr:uid="{00000000-0005-0000-0000-000092D70000}"/>
    <cellStyle name="Punto0 2 2 33 2 6" xfId="55184" xr:uid="{00000000-0005-0000-0000-000093D70000}"/>
    <cellStyle name="Punto0 2 2 33 3" xfId="55185" xr:uid="{00000000-0005-0000-0000-000094D70000}"/>
    <cellStyle name="Punto0 2 2 33 3 2" xfId="55186" xr:uid="{00000000-0005-0000-0000-000095D70000}"/>
    <cellStyle name="Punto0 2 2 33 4" xfId="55187" xr:uid="{00000000-0005-0000-0000-000096D70000}"/>
    <cellStyle name="Punto0 2 2 33 4 2" xfId="55188" xr:uid="{00000000-0005-0000-0000-000097D70000}"/>
    <cellStyle name="Punto0 2 2 33 5" xfId="55189" xr:uid="{00000000-0005-0000-0000-000098D70000}"/>
    <cellStyle name="Punto0 2 2 34" xfId="55190" xr:uid="{00000000-0005-0000-0000-000099D70000}"/>
    <cellStyle name="Punto0 2 2 34 2" xfId="55191" xr:uid="{00000000-0005-0000-0000-00009AD70000}"/>
    <cellStyle name="Punto0 2 2 34 2 2" xfId="55192" xr:uid="{00000000-0005-0000-0000-00009BD70000}"/>
    <cellStyle name="Punto0 2 2 34 2 2 2" xfId="55193" xr:uid="{00000000-0005-0000-0000-00009CD70000}"/>
    <cellStyle name="Punto0 2 2 34 2 3" xfId="55194" xr:uid="{00000000-0005-0000-0000-00009DD70000}"/>
    <cellStyle name="Punto0 2 2 34 2 4" xfId="55195" xr:uid="{00000000-0005-0000-0000-00009ED70000}"/>
    <cellStyle name="Punto0 2 2 34 2 5" xfId="55196" xr:uid="{00000000-0005-0000-0000-00009FD70000}"/>
    <cellStyle name="Punto0 2 2 34 2 6" xfId="55197" xr:uid="{00000000-0005-0000-0000-0000A0D70000}"/>
    <cellStyle name="Punto0 2 2 34 3" xfId="55198" xr:uid="{00000000-0005-0000-0000-0000A1D70000}"/>
    <cellStyle name="Punto0 2 2 34 3 2" xfId="55199" xr:uid="{00000000-0005-0000-0000-0000A2D70000}"/>
    <cellStyle name="Punto0 2 2 34 4" xfId="55200" xr:uid="{00000000-0005-0000-0000-0000A3D70000}"/>
    <cellStyle name="Punto0 2 2 34 4 2" xfId="55201" xr:uid="{00000000-0005-0000-0000-0000A4D70000}"/>
    <cellStyle name="Punto0 2 2 34 5" xfId="55202" xr:uid="{00000000-0005-0000-0000-0000A5D70000}"/>
    <cellStyle name="Punto0 2 2 35" xfId="55203" xr:uid="{00000000-0005-0000-0000-0000A6D70000}"/>
    <cellStyle name="Punto0 2 2 35 2" xfId="55204" xr:uid="{00000000-0005-0000-0000-0000A7D70000}"/>
    <cellStyle name="Punto0 2 2 35 2 2" xfId="55205" xr:uid="{00000000-0005-0000-0000-0000A8D70000}"/>
    <cellStyle name="Punto0 2 2 35 2 2 2" xfId="55206" xr:uid="{00000000-0005-0000-0000-0000A9D70000}"/>
    <cellStyle name="Punto0 2 2 35 2 3" xfId="55207" xr:uid="{00000000-0005-0000-0000-0000AAD70000}"/>
    <cellStyle name="Punto0 2 2 35 2 4" xfId="55208" xr:uid="{00000000-0005-0000-0000-0000ABD70000}"/>
    <cellStyle name="Punto0 2 2 35 2 5" xfId="55209" xr:uid="{00000000-0005-0000-0000-0000ACD70000}"/>
    <cellStyle name="Punto0 2 2 35 2 6" xfId="55210" xr:uid="{00000000-0005-0000-0000-0000ADD70000}"/>
    <cellStyle name="Punto0 2 2 35 3" xfId="55211" xr:uid="{00000000-0005-0000-0000-0000AED70000}"/>
    <cellStyle name="Punto0 2 2 35 3 2" xfId="55212" xr:uid="{00000000-0005-0000-0000-0000AFD70000}"/>
    <cellStyle name="Punto0 2 2 35 4" xfId="55213" xr:uid="{00000000-0005-0000-0000-0000B0D70000}"/>
    <cellStyle name="Punto0 2 2 35 4 2" xfId="55214" xr:uid="{00000000-0005-0000-0000-0000B1D70000}"/>
    <cellStyle name="Punto0 2 2 35 5" xfId="55215" xr:uid="{00000000-0005-0000-0000-0000B2D70000}"/>
    <cellStyle name="Punto0 2 2 36" xfId="55216" xr:uid="{00000000-0005-0000-0000-0000B3D70000}"/>
    <cellStyle name="Punto0 2 2 36 2" xfId="55217" xr:uid="{00000000-0005-0000-0000-0000B4D70000}"/>
    <cellStyle name="Punto0 2 2 36 2 2" xfId="55218" xr:uid="{00000000-0005-0000-0000-0000B5D70000}"/>
    <cellStyle name="Punto0 2 2 36 2 2 2" xfId="55219" xr:uid="{00000000-0005-0000-0000-0000B6D70000}"/>
    <cellStyle name="Punto0 2 2 36 2 3" xfId="55220" xr:uid="{00000000-0005-0000-0000-0000B7D70000}"/>
    <cellStyle name="Punto0 2 2 36 2 4" xfId="55221" xr:uid="{00000000-0005-0000-0000-0000B8D70000}"/>
    <cellStyle name="Punto0 2 2 36 2 5" xfId="55222" xr:uid="{00000000-0005-0000-0000-0000B9D70000}"/>
    <cellStyle name="Punto0 2 2 36 2 6" xfId="55223" xr:uid="{00000000-0005-0000-0000-0000BAD70000}"/>
    <cellStyle name="Punto0 2 2 36 3" xfId="55224" xr:uid="{00000000-0005-0000-0000-0000BBD70000}"/>
    <cellStyle name="Punto0 2 2 36 3 2" xfId="55225" xr:uid="{00000000-0005-0000-0000-0000BCD70000}"/>
    <cellStyle name="Punto0 2 2 36 4" xfId="55226" xr:uid="{00000000-0005-0000-0000-0000BDD70000}"/>
    <cellStyle name="Punto0 2 2 36 4 2" xfId="55227" xr:uid="{00000000-0005-0000-0000-0000BED70000}"/>
    <cellStyle name="Punto0 2 2 36 5" xfId="55228" xr:uid="{00000000-0005-0000-0000-0000BFD70000}"/>
    <cellStyle name="Punto0 2 2 37" xfId="55229" xr:uid="{00000000-0005-0000-0000-0000C0D70000}"/>
    <cellStyle name="Punto0 2 2 37 2" xfId="55230" xr:uid="{00000000-0005-0000-0000-0000C1D70000}"/>
    <cellStyle name="Punto0 2 2 37 2 2" xfId="55231" xr:uid="{00000000-0005-0000-0000-0000C2D70000}"/>
    <cellStyle name="Punto0 2 2 37 2 2 2" xfId="55232" xr:uid="{00000000-0005-0000-0000-0000C3D70000}"/>
    <cellStyle name="Punto0 2 2 37 2 3" xfId="55233" xr:uid="{00000000-0005-0000-0000-0000C4D70000}"/>
    <cellStyle name="Punto0 2 2 37 2 4" xfId="55234" xr:uid="{00000000-0005-0000-0000-0000C5D70000}"/>
    <cellStyle name="Punto0 2 2 37 2 5" xfId="55235" xr:uid="{00000000-0005-0000-0000-0000C6D70000}"/>
    <cellStyle name="Punto0 2 2 37 2 6" xfId="55236" xr:uid="{00000000-0005-0000-0000-0000C7D70000}"/>
    <cellStyle name="Punto0 2 2 37 3" xfId="55237" xr:uid="{00000000-0005-0000-0000-0000C8D70000}"/>
    <cellStyle name="Punto0 2 2 37 3 2" xfId="55238" xr:uid="{00000000-0005-0000-0000-0000C9D70000}"/>
    <cellStyle name="Punto0 2 2 37 4" xfId="55239" xr:uid="{00000000-0005-0000-0000-0000CAD70000}"/>
    <cellStyle name="Punto0 2 2 37 4 2" xfId="55240" xr:uid="{00000000-0005-0000-0000-0000CBD70000}"/>
    <cellStyle name="Punto0 2 2 37 5" xfId="55241" xr:uid="{00000000-0005-0000-0000-0000CCD70000}"/>
    <cellStyle name="Punto0 2 2 38" xfId="55242" xr:uid="{00000000-0005-0000-0000-0000CDD70000}"/>
    <cellStyle name="Punto0 2 2 38 2" xfId="55243" xr:uid="{00000000-0005-0000-0000-0000CED70000}"/>
    <cellStyle name="Punto0 2 2 38 2 2" xfId="55244" xr:uid="{00000000-0005-0000-0000-0000CFD70000}"/>
    <cellStyle name="Punto0 2 2 38 2 2 2" xfId="55245" xr:uid="{00000000-0005-0000-0000-0000D0D70000}"/>
    <cellStyle name="Punto0 2 2 38 2 3" xfId="55246" xr:uid="{00000000-0005-0000-0000-0000D1D70000}"/>
    <cellStyle name="Punto0 2 2 38 2 4" xfId="55247" xr:uid="{00000000-0005-0000-0000-0000D2D70000}"/>
    <cellStyle name="Punto0 2 2 38 2 5" xfId="55248" xr:uid="{00000000-0005-0000-0000-0000D3D70000}"/>
    <cellStyle name="Punto0 2 2 38 2 6" xfId="55249" xr:uid="{00000000-0005-0000-0000-0000D4D70000}"/>
    <cellStyle name="Punto0 2 2 38 3" xfId="55250" xr:uid="{00000000-0005-0000-0000-0000D5D70000}"/>
    <cellStyle name="Punto0 2 2 38 3 2" xfId="55251" xr:uid="{00000000-0005-0000-0000-0000D6D70000}"/>
    <cellStyle name="Punto0 2 2 38 4" xfId="55252" xr:uid="{00000000-0005-0000-0000-0000D7D70000}"/>
    <cellStyle name="Punto0 2 2 38 4 2" xfId="55253" xr:uid="{00000000-0005-0000-0000-0000D8D70000}"/>
    <cellStyle name="Punto0 2 2 38 5" xfId="55254" xr:uid="{00000000-0005-0000-0000-0000D9D70000}"/>
    <cellStyle name="Punto0 2 2 39" xfId="55255" xr:uid="{00000000-0005-0000-0000-0000DAD70000}"/>
    <cellStyle name="Punto0 2 2 39 2" xfId="55256" xr:uid="{00000000-0005-0000-0000-0000DBD70000}"/>
    <cellStyle name="Punto0 2 2 39 2 2" xfId="55257" xr:uid="{00000000-0005-0000-0000-0000DCD70000}"/>
    <cellStyle name="Punto0 2 2 39 2 2 2" xfId="55258" xr:uid="{00000000-0005-0000-0000-0000DDD70000}"/>
    <cellStyle name="Punto0 2 2 39 2 3" xfId="55259" xr:uid="{00000000-0005-0000-0000-0000DED70000}"/>
    <cellStyle name="Punto0 2 2 39 2 4" xfId="55260" xr:uid="{00000000-0005-0000-0000-0000DFD70000}"/>
    <cellStyle name="Punto0 2 2 39 2 5" xfId="55261" xr:uid="{00000000-0005-0000-0000-0000E0D70000}"/>
    <cellStyle name="Punto0 2 2 39 2 6" xfId="55262" xr:uid="{00000000-0005-0000-0000-0000E1D70000}"/>
    <cellStyle name="Punto0 2 2 39 3" xfId="55263" xr:uid="{00000000-0005-0000-0000-0000E2D70000}"/>
    <cellStyle name="Punto0 2 2 39 3 2" xfId="55264" xr:uid="{00000000-0005-0000-0000-0000E3D70000}"/>
    <cellStyle name="Punto0 2 2 39 4" xfId="55265" xr:uid="{00000000-0005-0000-0000-0000E4D70000}"/>
    <cellStyle name="Punto0 2 2 39 4 2" xfId="55266" xr:uid="{00000000-0005-0000-0000-0000E5D70000}"/>
    <cellStyle name="Punto0 2 2 39 5" xfId="55267" xr:uid="{00000000-0005-0000-0000-0000E6D70000}"/>
    <cellStyle name="Punto0 2 2 4" xfId="55268" xr:uid="{00000000-0005-0000-0000-0000E7D70000}"/>
    <cellStyle name="Punto0 2 2 4 2" xfId="55269" xr:uid="{00000000-0005-0000-0000-0000E8D70000}"/>
    <cellStyle name="Punto0 2 2 4 2 2" xfId="55270" xr:uid="{00000000-0005-0000-0000-0000E9D70000}"/>
    <cellStyle name="Punto0 2 2 4 2 2 2" xfId="55271" xr:uid="{00000000-0005-0000-0000-0000EAD70000}"/>
    <cellStyle name="Punto0 2 2 4 2 2 3" xfId="55272" xr:uid="{00000000-0005-0000-0000-0000EBD70000}"/>
    <cellStyle name="Punto0 2 2 4 2 2 4" xfId="55273" xr:uid="{00000000-0005-0000-0000-0000ECD70000}"/>
    <cellStyle name="Punto0 2 2 4 2 3" xfId="55274" xr:uid="{00000000-0005-0000-0000-0000EDD70000}"/>
    <cellStyle name="Punto0 2 2 4 3" xfId="55275" xr:uid="{00000000-0005-0000-0000-0000EED70000}"/>
    <cellStyle name="Punto0 2 2 4 3 2" xfId="55276" xr:uid="{00000000-0005-0000-0000-0000EFD70000}"/>
    <cellStyle name="Punto0 2 2 4 3 2 2" xfId="55277" xr:uid="{00000000-0005-0000-0000-0000F0D70000}"/>
    <cellStyle name="Punto0 2 2 4 3 3" xfId="55278" xr:uid="{00000000-0005-0000-0000-0000F1D70000}"/>
    <cellStyle name="Punto0 2 2 4 3 4" xfId="55279" xr:uid="{00000000-0005-0000-0000-0000F2D70000}"/>
    <cellStyle name="Punto0 2 2 4 4" xfId="55280" xr:uid="{00000000-0005-0000-0000-0000F3D70000}"/>
    <cellStyle name="Punto0 2 2 4 4 2" xfId="55281" xr:uid="{00000000-0005-0000-0000-0000F4D70000}"/>
    <cellStyle name="Punto0 2 2 4 4 3" xfId="55282" xr:uid="{00000000-0005-0000-0000-0000F5D70000}"/>
    <cellStyle name="Punto0 2 2 4 5" xfId="55283" xr:uid="{00000000-0005-0000-0000-0000F6D70000}"/>
    <cellStyle name="Punto0 2 2 40" xfId="55284" xr:uid="{00000000-0005-0000-0000-0000F7D70000}"/>
    <cellStyle name="Punto0 2 2 40 2" xfId="55285" xr:uid="{00000000-0005-0000-0000-0000F8D70000}"/>
    <cellStyle name="Punto0 2 2 40 2 2" xfId="55286" xr:uid="{00000000-0005-0000-0000-0000F9D70000}"/>
    <cellStyle name="Punto0 2 2 40 2 2 2" xfId="55287" xr:uid="{00000000-0005-0000-0000-0000FAD70000}"/>
    <cellStyle name="Punto0 2 2 40 2 3" xfId="55288" xr:uid="{00000000-0005-0000-0000-0000FBD70000}"/>
    <cellStyle name="Punto0 2 2 40 2 4" xfId="55289" xr:uid="{00000000-0005-0000-0000-0000FCD70000}"/>
    <cellStyle name="Punto0 2 2 40 2 5" xfId="55290" xr:uid="{00000000-0005-0000-0000-0000FDD70000}"/>
    <cellStyle name="Punto0 2 2 40 2 6" xfId="55291" xr:uid="{00000000-0005-0000-0000-0000FED70000}"/>
    <cellStyle name="Punto0 2 2 40 3" xfId="55292" xr:uid="{00000000-0005-0000-0000-0000FFD70000}"/>
    <cellStyle name="Punto0 2 2 40 3 2" xfId="55293" xr:uid="{00000000-0005-0000-0000-000000D80000}"/>
    <cellStyle name="Punto0 2 2 40 4" xfId="55294" xr:uid="{00000000-0005-0000-0000-000001D80000}"/>
    <cellStyle name="Punto0 2 2 40 4 2" xfId="55295" xr:uid="{00000000-0005-0000-0000-000002D80000}"/>
    <cellStyle name="Punto0 2 2 40 5" xfId="55296" xr:uid="{00000000-0005-0000-0000-000003D80000}"/>
    <cellStyle name="Punto0 2 2 41" xfId="55297" xr:uid="{00000000-0005-0000-0000-000004D80000}"/>
    <cellStyle name="Punto0 2 2 41 2" xfId="55298" xr:uid="{00000000-0005-0000-0000-000005D80000}"/>
    <cellStyle name="Punto0 2 2 41 2 2" xfId="55299" xr:uid="{00000000-0005-0000-0000-000006D80000}"/>
    <cellStyle name="Punto0 2 2 41 2 2 2" xfId="55300" xr:uid="{00000000-0005-0000-0000-000007D80000}"/>
    <cellStyle name="Punto0 2 2 41 2 3" xfId="55301" xr:uid="{00000000-0005-0000-0000-000008D80000}"/>
    <cellStyle name="Punto0 2 2 41 2 4" xfId="55302" xr:uid="{00000000-0005-0000-0000-000009D80000}"/>
    <cellStyle name="Punto0 2 2 41 2 5" xfId="55303" xr:uid="{00000000-0005-0000-0000-00000AD80000}"/>
    <cellStyle name="Punto0 2 2 41 2 6" xfId="55304" xr:uid="{00000000-0005-0000-0000-00000BD80000}"/>
    <cellStyle name="Punto0 2 2 41 3" xfId="55305" xr:uid="{00000000-0005-0000-0000-00000CD80000}"/>
    <cellStyle name="Punto0 2 2 41 3 2" xfId="55306" xr:uid="{00000000-0005-0000-0000-00000DD80000}"/>
    <cellStyle name="Punto0 2 2 41 4" xfId="55307" xr:uid="{00000000-0005-0000-0000-00000ED80000}"/>
    <cellStyle name="Punto0 2 2 41 4 2" xfId="55308" xr:uid="{00000000-0005-0000-0000-00000FD80000}"/>
    <cellStyle name="Punto0 2 2 41 5" xfId="55309" xr:uid="{00000000-0005-0000-0000-000010D80000}"/>
    <cellStyle name="Punto0 2 2 42" xfId="55310" xr:uid="{00000000-0005-0000-0000-000011D80000}"/>
    <cellStyle name="Punto0 2 2 42 2" xfId="55311" xr:uid="{00000000-0005-0000-0000-000012D80000}"/>
    <cellStyle name="Punto0 2 2 42 2 2" xfId="55312" xr:uid="{00000000-0005-0000-0000-000013D80000}"/>
    <cellStyle name="Punto0 2 2 42 2 2 2" xfId="55313" xr:uid="{00000000-0005-0000-0000-000014D80000}"/>
    <cellStyle name="Punto0 2 2 42 2 3" xfId="55314" xr:uid="{00000000-0005-0000-0000-000015D80000}"/>
    <cellStyle name="Punto0 2 2 42 2 4" xfId="55315" xr:uid="{00000000-0005-0000-0000-000016D80000}"/>
    <cellStyle name="Punto0 2 2 42 2 5" xfId="55316" xr:uid="{00000000-0005-0000-0000-000017D80000}"/>
    <cellStyle name="Punto0 2 2 42 2 6" xfId="55317" xr:uid="{00000000-0005-0000-0000-000018D80000}"/>
    <cellStyle name="Punto0 2 2 42 3" xfId="55318" xr:uid="{00000000-0005-0000-0000-000019D80000}"/>
    <cellStyle name="Punto0 2 2 42 3 2" xfId="55319" xr:uid="{00000000-0005-0000-0000-00001AD80000}"/>
    <cellStyle name="Punto0 2 2 42 4" xfId="55320" xr:uid="{00000000-0005-0000-0000-00001BD80000}"/>
    <cellStyle name="Punto0 2 2 42 4 2" xfId="55321" xr:uid="{00000000-0005-0000-0000-00001CD80000}"/>
    <cellStyle name="Punto0 2 2 42 5" xfId="55322" xr:uid="{00000000-0005-0000-0000-00001DD80000}"/>
    <cellStyle name="Punto0 2 2 43" xfId="55323" xr:uid="{00000000-0005-0000-0000-00001ED80000}"/>
    <cellStyle name="Punto0 2 2 43 2" xfId="55324" xr:uid="{00000000-0005-0000-0000-00001FD80000}"/>
    <cellStyle name="Punto0 2 2 43 2 2" xfId="55325" xr:uid="{00000000-0005-0000-0000-000020D80000}"/>
    <cellStyle name="Punto0 2 2 43 2 2 2" xfId="55326" xr:uid="{00000000-0005-0000-0000-000021D80000}"/>
    <cellStyle name="Punto0 2 2 43 2 3" xfId="55327" xr:uid="{00000000-0005-0000-0000-000022D80000}"/>
    <cellStyle name="Punto0 2 2 43 2 4" xfId="55328" xr:uid="{00000000-0005-0000-0000-000023D80000}"/>
    <cellStyle name="Punto0 2 2 43 2 5" xfId="55329" xr:uid="{00000000-0005-0000-0000-000024D80000}"/>
    <cellStyle name="Punto0 2 2 43 2 6" xfId="55330" xr:uid="{00000000-0005-0000-0000-000025D80000}"/>
    <cellStyle name="Punto0 2 2 43 3" xfId="55331" xr:uid="{00000000-0005-0000-0000-000026D80000}"/>
    <cellStyle name="Punto0 2 2 43 3 2" xfId="55332" xr:uid="{00000000-0005-0000-0000-000027D80000}"/>
    <cellStyle name="Punto0 2 2 43 4" xfId="55333" xr:uid="{00000000-0005-0000-0000-000028D80000}"/>
    <cellStyle name="Punto0 2 2 43 4 2" xfId="55334" xr:uid="{00000000-0005-0000-0000-000029D80000}"/>
    <cellStyle name="Punto0 2 2 43 5" xfId="55335" xr:uid="{00000000-0005-0000-0000-00002AD80000}"/>
    <cellStyle name="Punto0 2 2 44" xfId="55336" xr:uid="{00000000-0005-0000-0000-00002BD80000}"/>
    <cellStyle name="Punto0 2 2 44 2" xfId="55337" xr:uid="{00000000-0005-0000-0000-00002CD80000}"/>
    <cellStyle name="Punto0 2 2 44 2 2" xfId="55338" xr:uid="{00000000-0005-0000-0000-00002DD80000}"/>
    <cellStyle name="Punto0 2 2 44 2 2 2" xfId="55339" xr:uid="{00000000-0005-0000-0000-00002ED80000}"/>
    <cellStyle name="Punto0 2 2 44 2 3" xfId="55340" xr:uid="{00000000-0005-0000-0000-00002FD80000}"/>
    <cellStyle name="Punto0 2 2 44 2 4" xfId="55341" xr:uid="{00000000-0005-0000-0000-000030D80000}"/>
    <cellStyle name="Punto0 2 2 44 2 5" xfId="55342" xr:uid="{00000000-0005-0000-0000-000031D80000}"/>
    <cellStyle name="Punto0 2 2 44 2 6" xfId="55343" xr:uid="{00000000-0005-0000-0000-000032D80000}"/>
    <cellStyle name="Punto0 2 2 44 3" xfId="55344" xr:uid="{00000000-0005-0000-0000-000033D80000}"/>
    <cellStyle name="Punto0 2 2 44 3 2" xfId="55345" xr:uid="{00000000-0005-0000-0000-000034D80000}"/>
    <cellStyle name="Punto0 2 2 44 4" xfId="55346" xr:uid="{00000000-0005-0000-0000-000035D80000}"/>
    <cellStyle name="Punto0 2 2 44 4 2" xfId="55347" xr:uid="{00000000-0005-0000-0000-000036D80000}"/>
    <cellStyle name="Punto0 2 2 44 5" xfId="55348" xr:uid="{00000000-0005-0000-0000-000037D80000}"/>
    <cellStyle name="Punto0 2 2 45" xfId="55349" xr:uid="{00000000-0005-0000-0000-000038D80000}"/>
    <cellStyle name="Punto0 2 2 45 2" xfId="55350" xr:uid="{00000000-0005-0000-0000-000039D80000}"/>
    <cellStyle name="Punto0 2 2 45 2 2" xfId="55351" xr:uid="{00000000-0005-0000-0000-00003AD80000}"/>
    <cellStyle name="Punto0 2 2 45 2 2 2" xfId="55352" xr:uid="{00000000-0005-0000-0000-00003BD80000}"/>
    <cellStyle name="Punto0 2 2 45 2 3" xfId="55353" xr:uid="{00000000-0005-0000-0000-00003CD80000}"/>
    <cellStyle name="Punto0 2 2 45 2 4" xfId="55354" xr:uid="{00000000-0005-0000-0000-00003DD80000}"/>
    <cellStyle name="Punto0 2 2 45 2 5" xfId="55355" xr:uid="{00000000-0005-0000-0000-00003ED80000}"/>
    <cellStyle name="Punto0 2 2 45 2 6" xfId="55356" xr:uid="{00000000-0005-0000-0000-00003FD80000}"/>
    <cellStyle name="Punto0 2 2 45 3" xfId="55357" xr:uid="{00000000-0005-0000-0000-000040D80000}"/>
    <cellStyle name="Punto0 2 2 45 3 2" xfId="55358" xr:uid="{00000000-0005-0000-0000-000041D80000}"/>
    <cellStyle name="Punto0 2 2 45 4" xfId="55359" xr:uid="{00000000-0005-0000-0000-000042D80000}"/>
    <cellStyle name="Punto0 2 2 45 4 2" xfId="55360" xr:uid="{00000000-0005-0000-0000-000043D80000}"/>
    <cellStyle name="Punto0 2 2 45 5" xfId="55361" xr:uid="{00000000-0005-0000-0000-000044D80000}"/>
    <cellStyle name="Punto0 2 2 46" xfId="55362" xr:uid="{00000000-0005-0000-0000-000045D80000}"/>
    <cellStyle name="Punto0 2 2 46 2" xfId="55363" xr:uid="{00000000-0005-0000-0000-000046D80000}"/>
    <cellStyle name="Punto0 2 2 46 2 2" xfId="55364" xr:uid="{00000000-0005-0000-0000-000047D80000}"/>
    <cellStyle name="Punto0 2 2 46 2 2 2" xfId="55365" xr:uid="{00000000-0005-0000-0000-000048D80000}"/>
    <cellStyle name="Punto0 2 2 46 2 3" xfId="55366" xr:uid="{00000000-0005-0000-0000-000049D80000}"/>
    <cellStyle name="Punto0 2 2 46 2 4" xfId="55367" xr:uid="{00000000-0005-0000-0000-00004AD80000}"/>
    <cellStyle name="Punto0 2 2 46 2 5" xfId="55368" xr:uid="{00000000-0005-0000-0000-00004BD80000}"/>
    <cellStyle name="Punto0 2 2 46 2 6" xfId="55369" xr:uid="{00000000-0005-0000-0000-00004CD80000}"/>
    <cellStyle name="Punto0 2 2 46 3" xfId="55370" xr:uid="{00000000-0005-0000-0000-00004DD80000}"/>
    <cellStyle name="Punto0 2 2 46 3 2" xfId="55371" xr:uid="{00000000-0005-0000-0000-00004ED80000}"/>
    <cellStyle name="Punto0 2 2 46 4" xfId="55372" xr:uid="{00000000-0005-0000-0000-00004FD80000}"/>
    <cellStyle name="Punto0 2 2 46 4 2" xfId="55373" xr:uid="{00000000-0005-0000-0000-000050D80000}"/>
    <cellStyle name="Punto0 2 2 46 5" xfId="55374" xr:uid="{00000000-0005-0000-0000-000051D80000}"/>
    <cellStyle name="Punto0 2 2 47" xfId="55375" xr:uid="{00000000-0005-0000-0000-000052D80000}"/>
    <cellStyle name="Punto0 2 2 47 2" xfId="55376" xr:uid="{00000000-0005-0000-0000-000053D80000}"/>
    <cellStyle name="Punto0 2 2 47 2 2" xfId="55377" xr:uid="{00000000-0005-0000-0000-000054D80000}"/>
    <cellStyle name="Punto0 2 2 47 2 2 2" xfId="55378" xr:uid="{00000000-0005-0000-0000-000055D80000}"/>
    <cellStyle name="Punto0 2 2 47 2 3" xfId="55379" xr:uid="{00000000-0005-0000-0000-000056D80000}"/>
    <cellStyle name="Punto0 2 2 47 2 4" xfId="55380" xr:uid="{00000000-0005-0000-0000-000057D80000}"/>
    <cellStyle name="Punto0 2 2 47 2 5" xfId="55381" xr:uid="{00000000-0005-0000-0000-000058D80000}"/>
    <cellStyle name="Punto0 2 2 47 2 6" xfId="55382" xr:uid="{00000000-0005-0000-0000-000059D80000}"/>
    <cellStyle name="Punto0 2 2 47 3" xfId="55383" xr:uid="{00000000-0005-0000-0000-00005AD80000}"/>
    <cellStyle name="Punto0 2 2 47 3 2" xfId="55384" xr:uid="{00000000-0005-0000-0000-00005BD80000}"/>
    <cellStyle name="Punto0 2 2 47 4" xfId="55385" xr:uid="{00000000-0005-0000-0000-00005CD80000}"/>
    <cellStyle name="Punto0 2 2 47 4 2" xfId="55386" xr:uid="{00000000-0005-0000-0000-00005DD80000}"/>
    <cellStyle name="Punto0 2 2 47 5" xfId="55387" xr:uid="{00000000-0005-0000-0000-00005ED80000}"/>
    <cellStyle name="Punto0 2 2 48" xfId="55388" xr:uid="{00000000-0005-0000-0000-00005FD80000}"/>
    <cellStyle name="Punto0 2 2 48 2" xfId="55389" xr:uid="{00000000-0005-0000-0000-000060D80000}"/>
    <cellStyle name="Punto0 2 2 48 2 2" xfId="55390" xr:uid="{00000000-0005-0000-0000-000061D80000}"/>
    <cellStyle name="Punto0 2 2 48 2 2 2" xfId="55391" xr:uid="{00000000-0005-0000-0000-000062D80000}"/>
    <cellStyle name="Punto0 2 2 48 2 3" xfId="55392" xr:uid="{00000000-0005-0000-0000-000063D80000}"/>
    <cellStyle name="Punto0 2 2 48 2 4" xfId="55393" xr:uid="{00000000-0005-0000-0000-000064D80000}"/>
    <cellStyle name="Punto0 2 2 48 2 5" xfId="55394" xr:uid="{00000000-0005-0000-0000-000065D80000}"/>
    <cellStyle name="Punto0 2 2 48 2 6" xfId="55395" xr:uid="{00000000-0005-0000-0000-000066D80000}"/>
    <cellStyle name="Punto0 2 2 48 3" xfId="55396" xr:uid="{00000000-0005-0000-0000-000067D80000}"/>
    <cellStyle name="Punto0 2 2 48 3 2" xfId="55397" xr:uid="{00000000-0005-0000-0000-000068D80000}"/>
    <cellStyle name="Punto0 2 2 48 4" xfId="55398" xr:uid="{00000000-0005-0000-0000-000069D80000}"/>
    <cellStyle name="Punto0 2 2 48 4 2" xfId="55399" xr:uid="{00000000-0005-0000-0000-00006AD80000}"/>
    <cellStyle name="Punto0 2 2 48 5" xfId="55400" xr:uid="{00000000-0005-0000-0000-00006BD80000}"/>
    <cellStyle name="Punto0 2 2 49" xfId="55401" xr:uid="{00000000-0005-0000-0000-00006CD80000}"/>
    <cellStyle name="Punto0 2 2 49 2" xfId="55402" xr:uid="{00000000-0005-0000-0000-00006DD80000}"/>
    <cellStyle name="Punto0 2 2 49 2 2" xfId="55403" xr:uid="{00000000-0005-0000-0000-00006ED80000}"/>
    <cellStyle name="Punto0 2 2 49 2 2 2" xfId="55404" xr:uid="{00000000-0005-0000-0000-00006FD80000}"/>
    <cellStyle name="Punto0 2 2 49 2 3" xfId="55405" xr:uid="{00000000-0005-0000-0000-000070D80000}"/>
    <cellStyle name="Punto0 2 2 49 2 4" xfId="55406" xr:uid="{00000000-0005-0000-0000-000071D80000}"/>
    <cellStyle name="Punto0 2 2 49 2 5" xfId="55407" xr:uid="{00000000-0005-0000-0000-000072D80000}"/>
    <cellStyle name="Punto0 2 2 49 2 6" xfId="55408" xr:uid="{00000000-0005-0000-0000-000073D80000}"/>
    <cellStyle name="Punto0 2 2 49 3" xfId="55409" xr:uid="{00000000-0005-0000-0000-000074D80000}"/>
    <cellStyle name="Punto0 2 2 49 3 2" xfId="55410" xr:uid="{00000000-0005-0000-0000-000075D80000}"/>
    <cellStyle name="Punto0 2 2 49 4" xfId="55411" xr:uid="{00000000-0005-0000-0000-000076D80000}"/>
    <cellStyle name="Punto0 2 2 49 4 2" xfId="55412" xr:uid="{00000000-0005-0000-0000-000077D80000}"/>
    <cellStyle name="Punto0 2 2 49 5" xfId="55413" xr:uid="{00000000-0005-0000-0000-000078D80000}"/>
    <cellStyle name="Punto0 2 2 5" xfId="55414" xr:uid="{00000000-0005-0000-0000-000079D80000}"/>
    <cellStyle name="Punto0 2 2 5 2" xfId="55415" xr:uid="{00000000-0005-0000-0000-00007AD80000}"/>
    <cellStyle name="Punto0 2 2 5 2 2" xfId="55416" xr:uid="{00000000-0005-0000-0000-00007BD80000}"/>
    <cellStyle name="Punto0 2 2 5 2 2 2" xfId="55417" xr:uid="{00000000-0005-0000-0000-00007CD80000}"/>
    <cellStyle name="Punto0 2 2 5 2 2 3" xfId="55418" xr:uid="{00000000-0005-0000-0000-00007DD80000}"/>
    <cellStyle name="Punto0 2 2 5 2 3" xfId="55419" xr:uid="{00000000-0005-0000-0000-00007ED80000}"/>
    <cellStyle name="Punto0 2 2 5 3" xfId="55420" xr:uid="{00000000-0005-0000-0000-00007FD80000}"/>
    <cellStyle name="Punto0 2 2 5 3 2" xfId="55421" xr:uid="{00000000-0005-0000-0000-000080D80000}"/>
    <cellStyle name="Punto0 2 2 5 3 2 2" xfId="55422" xr:uid="{00000000-0005-0000-0000-000081D80000}"/>
    <cellStyle name="Punto0 2 2 5 4" xfId="55423" xr:uid="{00000000-0005-0000-0000-000082D80000}"/>
    <cellStyle name="Punto0 2 2 5 4 2" xfId="55424" xr:uid="{00000000-0005-0000-0000-000083D80000}"/>
    <cellStyle name="Punto0 2 2 5 4 3" xfId="55425" xr:uid="{00000000-0005-0000-0000-000084D80000}"/>
    <cellStyle name="Punto0 2 2 5 4 3 2" xfId="55426" xr:uid="{00000000-0005-0000-0000-000085D80000}"/>
    <cellStyle name="Punto0 2 2 5 4 3 2 2" xfId="55427" xr:uid="{00000000-0005-0000-0000-000086D80000}"/>
    <cellStyle name="Punto0 2 2 5 4 3 2 3" xfId="55428" xr:uid="{00000000-0005-0000-0000-000087D80000}"/>
    <cellStyle name="Punto0 2 2 5 4 4" xfId="55429" xr:uid="{00000000-0005-0000-0000-000088D80000}"/>
    <cellStyle name="Punto0 2 2 5 4 4 2" xfId="55430" xr:uid="{00000000-0005-0000-0000-000089D80000}"/>
    <cellStyle name="Punto0 2 2 5 5" xfId="55431" xr:uid="{00000000-0005-0000-0000-00008AD80000}"/>
    <cellStyle name="Punto0 2 2 5 5 2" xfId="55432" xr:uid="{00000000-0005-0000-0000-00008BD80000}"/>
    <cellStyle name="Punto0 2 2 5 6" xfId="55433" xr:uid="{00000000-0005-0000-0000-00008CD80000}"/>
    <cellStyle name="Punto0 2 2 5 7" xfId="55434" xr:uid="{00000000-0005-0000-0000-00008DD80000}"/>
    <cellStyle name="Punto0 2 2 5 7 2" xfId="55435" xr:uid="{00000000-0005-0000-0000-00008ED80000}"/>
    <cellStyle name="Punto0 2 2 5 7 3" xfId="55436" xr:uid="{00000000-0005-0000-0000-00008FD80000}"/>
    <cellStyle name="Punto0 2 2 5 8" xfId="55437" xr:uid="{00000000-0005-0000-0000-000090D80000}"/>
    <cellStyle name="Punto0 2 2 50" xfId="55438" xr:uid="{00000000-0005-0000-0000-000091D80000}"/>
    <cellStyle name="Punto0 2 2 50 2" xfId="55439" xr:uid="{00000000-0005-0000-0000-000092D80000}"/>
    <cellStyle name="Punto0 2 2 50 2 2" xfId="55440" xr:uid="{00000000-0005-0000-0000-000093D80000}"/>
    <cellStyle name="Punto0 2 2 50 2 2 2" xfId="55441" xr:uid="{00000000-0005-0000-0000-000094D80000}"/>
    <cellStyle name="Punto0 2 2 50 2 3" xfId="55442" xr:uid="{00000000-0005-0000-0000-000095D80000}"/>
    <cellStyle name="Punto0 2 2 50 2 4" xfId="55443" xr:uid="{00000000-0005-0000-0000-000096D80000}"/>
    <cellStyle name="Punto0 2 2 50 2 5" xfId="55444" xr:uid="{00000000-0005-0000-0000-000097D80000}"/>
    <cellStyle name="Punto0 2 2 50 2 6" xfId="55445" xr:uid="{00000000-0005-0000-0000-000098D80000}"/>
    <cellStyle name="Punto0 2 2 50 3" xfId="55446" xr:uid="{00000000-0005-0000-0000-000099D80000}"/>
    <cellStyle name="Punto0 2 2 50 3 2" xfId="55447" xr:uid="{00000000-0005-0000-0000-00009AD80000}"/>
    <cellStyle name="Punto0 2 2 50 4" xfId="55448" xr:uid="{00000000-0005-0000-0000-00009BD80000}"/>
    <cellStyle name="Punto0 2 2 50 4 2" xfId="55449" xr:uid="{00000000-0005-0000-0000-00009CD80000}"/>
    <cellStyle name="Punto0 2 2 50 5" xfId="55450" xr:uid="{00000000-0005-0000-0000-00009DD80000}"/>
    <cellStyle name="Punto0 2 2 51" xfId="55451" xr:uid="{00000000-0005-0000-0000-00009ED80000}"/>
    <cellStyle name="Punto0 2 2 51 2" xfId="55452" xr:uid="{00000000-0005-0000-0000-00009FD80000}"/>
    <cellStyle name="Punto0 2 2 51 2 2" xfId="55453" xr:uid="{00000000-0005-0000-0000-0000A0D80000}"/>
    <cellStyle name="Punto0 2 2 51 2 2 2" xfId="55454" xr:uid="{00000000-0005-0000-0000-0000A1D80000}"/>
    <cellStyle name="Punto0 2 2 51 2 3" xfId="55455" xr:uid="{00000000-0005-0000-0000-0000A2D80000}"/>
    <cellStyle name="Punto0 2 2 51 2 4" xfId="55456" xr:uid="{00000000-0005-0000-0000-0000A3D80000}"/>
    <cellStyle name="Punto0 2 2 51 2 5" xfId="55457" xr:uid="{00000000-0005-0000-0000-0000A4D80000}"/>
    <cellStyle name="Punto0 2 2 51 2 6" xfId="55458" xr:uid="{00000000-0005-0000-0000-0000A5D80000}"/>
    <cellStyle name="Punto0 2 2 51 3" xfId="55459" xr:uid="{00000000-0005-0000-0000-0000A6D80000}"/>
    <cellStyle name="Punto0 2 2 51 3 2" xfId="55460" xr:uid="{00000000-0005-0000-0000-0000A7D80000}"/>
    <cellStyle name="Punto0 2 2 51 4" xfId="55461" xr:uid="{00000000-0005-0000-0000-0000A8D80000}"/>
    <cellStyle name="Punto0 2 2 51 4 2" xfId="55462" xr:uid="{00000000-0005-0000-0000-0000A9D80000}"/>
    <cellStyle name="Punto0 2 2 51 5" xfId="55463" xr:uid="{00000000-0005-0000-0000-0000AAD80000}"/>
    <cellStyle name="Punto0 2 2 52" xfId="55464" xr:uid="{00000000-0005-0000-0000-0000ABD80000}"/>
    <cellStyle name="Punto0 2 2 52 2" xfId="55465" xr:uid="{00000000-0005-0000-0000-0000ACD80000}"/>
    <cellStyle name="Punto0 2 2 52 2 2" xfId="55466" xr:uid="{00000000-0005-0000-0000-0000ADD80000}"/>
    <cellStyle name="Punto0 2 2 52 2 2 2" xfId="55467" xr:uid="{00000000-0005-0000-0000-0000AED80000}"/>
    <cellStyle name="Punto0 2 2 52 2 3" xfId="55468" xr:uid="{00000000-0005-0000-0000-0000AFD80000}"/>
    <cellStyle name="Punto0 2 2 52 2 4" xfId="55469" xr:uid="{00000000-0005-0000-0000-0000B0D80000}"/>
    <cellStyle name="Punto0 2 2 52 2 5" xfId="55470" xr:uid="{00000000-0005-0000-0000-0000B1D80000}"/>
    <cellStyle name="Punto0 2 2 52 2 6" xfId="55471" xr:uid="{00000000-0005-0000-0000-0000B2D80000}"/>
    <cellStyle name="Punto0 2 2 52 3" xfId="55472" xr:uid="{00000000-0005-0000-0000-0000B3D80000}"/>
    <cellStyle name="Punto0 2 2 52 3 2" xfId="55473" xr:uid="{00000000-0005-0000-0000-0000B4D80000}"/>
    <cellStyle name="Punto0 2 2 52 4" xfId="55474" xr:uid="{00000000-0005-0000-0000-0000B5D80000}"/>
    <cellStyle name="Punto0 2 2 52 4 2" xfId="55475" xr:uid="{00000000-0005-0000-0000-0000B6D80000}"/>
    <cellStyle name="Punto0 2 2 52 5" xfId="55476" xr:uid="{00000000-0005-0000-0000-0000B7D80000}"/>
    <cellStyle name="Punto0 2 2 53" xfId="55477" xr:uid="{00000000-0005-0000-0000-0000B8D80000}"/>
    <cellStyle name="Punto0 2 2 53 2" xfId="55478" xr:uid="{00000000-0005-0000-0000-0000B9D80000}"/>
    <cellStyle name="Punto0 2 2 53 2 2" xfId="55479" xr:uid="{00000000-0005-0000-0000-0000BAD80000}"/>
    <cellStyle name="Punto0 2 2 53 2 2 2" xfId="55480" xr:uid="{00000000-0005-0000-0000-0000BBD80000}"/>
    <cellStyle name="Punto0 2 2 53 2 3" xfId="55481" xr:uid="{00000000-0005-0000-0000-0000BCD80000}"/>
    <cellStyle name="Punto0 2 2 53 2 4" xfId="55482" xr:uid="{00000000-0005-0000-0000-0000BDD80000}"/>
    <cellStyle name="Punto0 2 2 53 2 5" xfId="55483" xr:uid="{00000000-0005-0000-0000-0000BED80000}"/>
    <cellStyle name="Punto0 2 2 53 2 6" xfId="55484" xr:uid="{00000000-0005-0000-0000-0000BFD80000}"/>
    <cellStyle name="Punto0 2 2 53 3" xfId="55485" xr:uid="{00000000-0005-0000-0000-0000C0D80000}"/>
    <cellStyle name="Punto0 2 2 53 3 2" xfId="55486" xr:uid="{00000000-0005-0000-0000-0000C1D80000}"/>
    <cellStyle name="Punto0 2 2 53 4" xfId="55487" xr:uid="{00000000-0005-0000-0000-0000C2D80000}"/>
    <cellStyle name="Punto0 2 2 53 4 2" xfId="55488" xr:uid="{00000000-0005-0000-0000-0000C3D80000}"/>
    <cellStyle name="Punto0 2 2 53 5" xfId="55489" xr:uid="{00000000-0005-0000-0000-0000C4D80000}"/>
    <cellStyle name="Punto0 2 2 54" xfId="55490" xr:uid="{00000000-0005-0000-0000-0000C5D80000}"/>
    <cellStyle name="Punto0 2 2 54 2" xfId="55491" xr:uid="{00000000-0005-0000-0000-0000C6D80000}"/>
    <cellStyle name="Punto0 2 2 54 2 2" xfId="55492" xr:uid="{00000000-0005-0000-0000-0000C7D80000}"/>
    <cellStyle name="Punto0 2 2 54 2 2 2" xfId="55493" xr:uid="{00000000-0005-0000-0000-0000C8D80000}"/>
    <cellStyle name="Punto0 2 2 54 2 3" xfId="55494" xr:uid="{00000000-0005-0000-0000-0000C9D80000}"/>
    <cellStyle name="Punto0 2 2 54 2 4" xfId="55495" xr:uid="{00000000-0005-0000-0000-0000CAD80000}"/>
    <cellStyle name="Punto0 2 2 54 2 5" xfId="55496" xr:uid="{00000000-0005-0000-0000-0000CBD80000}"/>
    <cellStyle name="Punto0 2 2 54 2 6" xfId="55497" xr:uid="{00000000-0005-0000-0000-0000CCD80000}"/>
    <cellStyle name="Punto0 2 2 54 3" xfId="55498" xr:uid="{00000000-0005-0000-0000-0000CDD80000}"/>
    <cellStyle name="Punto0 2 2 54 3 2" xfId="55499" xr:uid="{00000000-0005-0000-0000-0000CED80000}"/>
    <cellStyle name="Punto0 2 2 54 4" xfId="55500" xr:uid="{00000000-0005-0000-0000-0000CFD80000}"/>
    <cellStyle name="Punto0 2 2 54 4 2" xfId="55501" xr:uid="{00000000-0005-0000-0000-0000D0D80000}"/>
    <cellStyle name="Punto0 2 2 54 5" xfId="55502" xr:uid="{00000000-0005-0000-0000-0000D1D80000}"/>
    <cellStyle name="Punto0 2 2 55" xfId="55503" xr:uid="{00000000-0005-0000-0000-0000D2D80000}"/>
    <cellStyle name="Punto0 2 2 55 2" xfId="55504" xr:uid="{00000000-0005-0000-0000-0000D3D80000}"/>
    <cellStyle name="Punto0 2 2 55 2 2" xfId="55505" xr:uid="{00000000-0005-0000-0000-0000D4D80000}"/>
    <cellStyle name="Punto0 2 2 55 2 2 2" xfId="55506" xr:uid="{00000000-0005-0000-0000-0000D5D80000}"/>
    <cellStyle name="Punto0 2 2 55 2 3" xfId="55507" xr:uid="{00000000-0005-0000-0000-0000D6D80000}"/>
    <cellStyle name="Punto0 2 2 55 2 4" xfId="55508" xr:uid="{00000000-0005-0000-0000-0000D7D80000}"/>
    <cellStyle name="Punto0 2 2 55 2 5" xfId="55509" xr:uid="{00000000-0005-0000-0000-0000D8D80000}"/>
    <cellStyle name="Punto0 2 2 55 2 6" xfId="55510" xr:uid="{00000000-0005-0000-0000-0000D9D80000}"/>
    <cellStyle name="Punto0 2 2 55 3" xfId="55511" xr:uid="{00000000-0005-0000-0000-0000DAD80000}"/>
    <cellStyle name="Punto0 2 2 55 3 2" xfId="55512" xr:uid="{00000000-0005-0000-0000-0000DBD80000}"/>
    <cellStyle name="Punto0 2 2 55 4" xfId="55513" xr:uid="{00000000-0005-0000-0000-0000DCD80000}"/>
    <cellStyle name="Punto0 2 2 55 4 2" xfId="55514" xr:uid="{00000000-0005-0000-0000-0000DDD80000}"/>
    <cellStyle name="Punto0 2 2 55 5" xfId="55515" xr:uid="{00000000-0005-0000-0000-0000DED80000}"/>
    <cellStyle name="Punto0 2 2 56" xfId="55516" xr:uid="{00000000-0005-0000-0000-0000DFD80000}"/>
    <cellStyle name="Punto0 2 2 56 2" xfId="55517" xr:uid="{00000000-0005-0000-0000-0000E0D80000}"/>
    <cellStyle name="Punto0 2 2 56 2 2" xfId="55518" xr:uid="{00000000-0005-0000-0000-0000E1D80000}"/>
    <cellStyle name="Punto0 2 2 56 2 2 2" xfId="55519" xr:uid="{00000000-0005-0000-0000-0000E2D80000}"/>
    <cellStyle name="Punto0 2 2 56 2 3" xfId="55520" xr:uid="{00000000-0005-0000-0000-0000E3D80000}"/>
    <cellStyle name="Punto0 2 2 56 2 4" xfId="55521" xr:uid="{00000000-0005-0000-0000-0000E4D80000}"/>
    <cellStyle name="Punto0 2 2 56 2 5" xfId="55522" xr:uid="{00000000-0005-0000-0000-0000E5D80000}"/>
    <cellStyle name="Punto0 2 2 56 2 6" xfId="55523" xr:uid="{00000000-0005-0000-0000-0000E6D80000}"/>
    <cellStyle name="Punto0 2 2 56 3" xfId="55524" xr:uid="{00000000-0005-0000-0000-0000E7D80000}"/>
    <cellStyle name="Punto0 2 2 56 3 2" xfId="55525" xr:uid="{00000000-0005-0000-0000-0000E8D80000}"/>
    <cellStyle name="Punto0 2 2 56 4" xfId="55526" xr:uid="{00000000-0005-0000-0000-0000E9D80000}"/>
    <cellStyle name="Punto0 2 2 56 4 2" xfId="55527" xr:uid="{00000000-0005-0000-0000-0000EAD80000}"/>
    <cellStyle name="Punto0 2 2 56 5" xfId="55528" xr:uid="{00000000-0005-0000-0000-0000EBD80000}"/>
    <cellStyle name="Punto0 2 2 57" xfId="55529" xr:uid="{00000000-0005-0000-0000-0000ECD80000}"/>
    <cellStyle name="Punto0 2 2 57 2" xfId="55530" xr:uid="{00000000-0005-0000-0000-0000EDD80000}"/>
    <cellStyle name="Punto0 2 2 57 2 2" xfId="55531" xr:uid="{00000000-0005-0000-0000-0000EED80000}"/>
    <cellStyle name="Punto0 2 2 57 2 2 2" xfId="55532" xr:uid="{00000000-0005-0000-0000-0000EFD80000}"/>
    <cellStyle name="Punto0 2 2 57 2 3" xfId="55533" xr:uid="{00000000-0005-0000-0000-0000F0D80000}"/>
    <cellStyle name="Punto0 2 2 57 2 4" xfId="55534" xr:uid="{00000000-0005-0000-0000-0000F1D80000}"/>
    <cellStyle name="Punto0 2 2 57 2 5" xfId="55535" xr:uid="{00000000-0005-0000-0000-0000F2D80000}"/>
    <cellStyle name="Punto0 2 2 57 2 6" xfId="55536" xr:uid="{00000000-0005-0000-0000-0000F3D80000}"/>
    <cellStyle name="Punto0 2 2 57 3" xfId="55537" xr:uid="{00000000-0005-0000-0000-0000F4D80000}"/>
    <cellStyle name="Punto0 2 2 57 3 2" xfId="55538" xr:uid="{00000000-0005-0000-0000-0000F5D80000}"/>
    <cellStyle name="Punto0 2 2 57 4" xfId="55539" xr:uid="{00000000-0005-0000-0000-0000F6D80000}"/>
    <cellStyle name="Punto0 2 2 57 4 2" xfId="55540" xr:uid="{00000000-0005-0000-0000-0000F7D80000}"/>
    <cellStyle name="Punto0 2 2 57 5" xfId="55541" xr:uid="{00000000-0005-0000-0000-0000F8D80000}"/>
    <cellStyle name="Punto0 2 2 58" xfId="55542" xr:uid="{00000000-0005-0000-0000-0000F9D80000}"/>
    <cellStyle name="Punto0 2 2 58 2" xfId="55543" xr:uid="{00000000-0005-0000-0000-0000FAD80000}"/>
    <cellStyle name="Punto0 2 2 58 2 2" xfId="55544" xr:uid="{00000000-0005-0000-0000-0000FBD80000}"/>
    <cellStyle name="Punto0 2 2 58 2 2 2" xfId="55545" xr:uid="{00000000-0005-0000-0000-0000FCD80000}"/>
    <cellStyle name="Punto0 2 2 58 2 3" xfId="55546" xr:uid="{00000000-0005-0000-0000-0000FDD80000}"/>
    <cellStyle name="Punto0 2 2 58 2 4" xfId="55547" xr:uid="{00000000-0005-0000-0000-0000FED80000}"/>
    <cellStyle name="Punto0 2 2 58 2 5" xfId="55548" xr:uid="{00000000-0005-0000-0000-0000FFD80000}"/>
    <cellStyle name="Punto0 2 2 58 2 6" xfId="55549" xr:uid="{00000000-0005-0000-0000-000000D90000}"/>
    <cellStyle name="Punto0 2 2 58 3" xfId="55550" xr:uid="{00000000-0005-0000-0000-000001D90000}"/>
    <cellStyle name="Punto0 2 2 58 3 2" xfId="55551" xr:uid="{00000000-0005-0000-0000-000002D90000}"/>
    <cellStyle name="Punto0 2 2 58 4" xfId="55552" xr:uid="{00000000-0005-0000-0000-000003D90000}"/>
    <cellStyle name="Punto0 2 2 58 4 2" xfId="55553" xr:uid="{00000000-0005-0000-0000-000004D90000}"/>
    <cellStyle name="Punto0 2 2 58 5" xfId="55554" xr:uid="{00000000-0005-0000-0000-000005D90000}"/>
    <cellStyle name="Punto0 2 2 59" xfId="55555" xr:uid="{00000000-0005-0000-0000-000006D90000}"/>
    <cellStyle name="Punto0 2 2 59 2" xfId="55556" xr:uid="{00000000-0005-0000-0000-000007D90000}"/>
    <cellStyle name="Punto0 2 2 59 3" xfId="55557" xr:uid="{00000000-0005-0000-0000-000008D90000}"/>
    <cellStyle name="Punto0 2 2 6" xfId="55558" xr:uid="{00000000-0005-0000-0000-000009D90000}"/>
    <cellStyle name="Punto0 2 2 6 2" xfId="55559" xr:uid="{00000000-0005-0000-0000-00000AD90000}"/>
    <cellStyle name="Punto0 2 2 6 2 2" xfId="55560" xr:uid="{00000000-0005-0000-0000-00000BD90000}"/>
    <cellStyle name="Punto0 2 2 6 2 2 2" xfId="55561" xr:uid="{00000000-0005-0000-0000-00000CD90000}"/>
    <cellStyle name="Punto0 2 2 6 2 3" xfId="55562" xr:uid="{00000000-0005-0000-0000-00000DD90000}"/>
    <cellStyle name="Punto0 2 2 6 2 3 2" xfId="55563" xr:uid="{00000000-0005-0000-0000-00000ED90000}"/>
    <cellStyle name="Punto0 2 2 6 2 4" xfId="55564" xr:uid="{00000000-0005-0000-0000-00000FD90000}"/>
    <cellStyle name="Punto0 2 2 6 2 4 2" xfId="55565" xr:uid="{00000000-0005-0000-0000-000010D90000}"/>
    <cellStyle name="Punto0 2 2 6 2 4 3" xfId="55566" xr:uid="{00000000-0005-0000-0000-000011D90000}"/>
    <cellStyle name="Punto0 2 2 6 3" xfId="55567" xr:uid="{00000000-0005-0000-0000-000012D90000}"/>
    <cellStyle name="Punto0 2 2 6 3 2" xfId="55568" xr:uid="{00000000-0005-0000-0000-000013D90000}"/>
    <cellStyle name="Punto0 2 2 6 3 2 2" xfId="55569" xr:uid="{00000000-0005-0000-0000-000014D90000}"/>
    <cellStyle name="Punto0 2 2 6 3 3" xfId="55570" xr:uid="{00000000-0005-0000-0000-000015D90000}"/>
    <cellStyle name="Punto0 2 2 6 3 4" xfId="55571" xr:uid="{00000000-0005-0000-0000-000016D90000}"/>
    <cellStyle name="Punto0 2 2 6 4" xfId="55572" xr:uid="{00000000-0005-0000-0000-000017D90000}"/>
    <cellStyle name="Punto0 2 2 6 4 2" xfId="55573" xr:uid="{00000000-0005-0000-0000-000018D90000}"/>
    <cellStyle name="Punto0 2 2 6 4 3" xfId="55574" xr:uid="{00000000-0005-0000-0000-000019D90000}"/>
    <cellStyle name="Punto0 2 2 6 5" xfId="55575" xr:uid="{00000000-0005-0000-0000-00001AD90000}"/>
    <cellStyle name="Punto0 2 2 6 5 2" xfId="55576" xr:uid="{00000000-0005-0000-0000-00001BD90000}"/>
    <cellStyle name="Punto0 2 2 6 5 3" xfId="55577" xr:uid="{00000000-0005-0000-0000-00001CD90000}"/>
    <cellStyle name="Punto0 2 2 6 6" xfId="55578" xr:uid="{00000000-0005-0000-0000-00001DD90000}"/>
    <cellStyle name="Punto0 2 2 6 7" xfId="55579" xr:uid="{00000000-0005-0000-0000-00001ED90000}"/>
    <cellStyle name="Punto0 2 2 60" xfId="55580" xr:uid="{00000000-0005-0000-0000-00001FD90000}"/>
    <cellStyle name="Punto0 2 2 61" xfId="55581" xr:uid="{00000000-0005-0000-0000-000020D90000}"/>
    <cellStyle name="Punto0 2 2 61 2" xfId="55582" xr:uid="{00000000-0005-0000-0000-000021D90000}"/>
    <cellStyle name="Punto0 2 2 61 3" xfId="55583" xr:uid="{00000000-0005-0000-0000-000022D90000}"/>
    <cellStyle name="Punto0 2 2 62" xfId="55584" xr:uid="{00000000-0005-0000-0000-000023D90000}"/>
    <cellStyle name="Punto0 2 2 7" xfId="55585" xr:uid="{00000000-0005-0000-0000-000024D90000}"/>
    <cellStyle name="Punto0 2 2 7 2" xfId="55586" xr:uid="{00000000-0005-0000-0000-000025D90000}"/>
    <cellStyle name="Punto0 2 2 7 2 2" xfId="55587" xr:uid="{00000000-0005-0000-0000-000026D90000}"/>
    <cellStyle name="Punto0 2 2 7 2 2 2" xfId="55588" xr:uid="{00000000-0005-0000-0000-000027D90000}"/>
    <cellStyle name="Punto0 2 2 7 2 3" xfId="55589" xr:uid="{00000000-0005-0000-0000-000028D90000}"/>
    <cellStyle name="Punto0 2 2 7 2 3 2" xfId="55590" xr:uid="{00000000-0005-0000-0000-000029D90000}"/>
    <cellStyle name="Punto0 2 2 7 2 3 3" xfId="55591" xr:uid="{00000000-0005-0000-0000-00002AD90000}"/>
    <cellStyle name="Punto0 2 2 7 2 4" xfId="55592" xr:uid="{00000000-0005-0000-0000-00002BD90000}"/>
    <cellStyle name="Punto0 2 2 7 3" xfId="55593" xr:uid="{00000000-0005-0000-0000-00002CD90000}"/>
    <cellStyle name="Punto0 2 2 7 3 2" xfId="55594" xr:uid="{00000000-0005-0000-0000-00002DD90000}"/>
    <cellStyle name="Punto0 2 2 7 4" xfId="55595" xr:uid="{00000000-0005-0000-0000-00002ED90000}"/>
    <cellStyle name="Punto0 2 2 7 4 2" xfId="55596" xr:uid="{00000000-0005-0000-0000-00002FD90000}"/>
    <cellStyle name="Punto0 2 2 7 4 3" xfId="55597" xr:uid="{00000000-0005-0000-0000-000030D90000}"/>
    <cellStyle name="Punto0 2 2 7 5" xfId="55598" xr:uid="{00000000-0005-0000-0000-000031D90000}"/>
    <cellStyle name="Punto0 2 2 7 6" xfId="55599" xr:uid="{00000000-0005-0000-0000-000032D90000}"/>
    <cellStyle name="Punto0 2 2 8" xfId="55600" xr:uid="{00000000-0005-0000-0000-000033D90000}"/>
    <cellStyle name="Punto0 2 2 8 2" xfId="55601" xr:uid="{00000000-0005-0000-0000-000034D90000}"/>
    <cellStyle name="Punto0 2 2 8 2 2" xfId="55602" xr:uid="{00000000-0005-0000-0000-000035D90000}"/>
    <cellStyle name="Punto0 2 2 8 2 2 2" xfId="55603" xr:uid="{00000000-0005-0000-0000-000036D90000}"/>
    <cellStyle name="Punto0 2 2 8 2 3" xfId="55604" xr:uid="{00000000-0005-0000-0000-000037D90000}"/>
    <cellStyle name="Punto0 2 2 8 2 4" xfId="55605" xr:uid="{00000000-0005-0000-0000-000038D90000}"/>
    <cellStyle name="Punto0 2 2 8 2 5" xfId="55606" xr:uid="{00000000-0005-0000-0000-000039D90000}"/>
    <cellStyle name="Punto0 2 2 8 2 6" xfId="55607" xr:uid="{00000000-0005-0000-0000-00003AD90000}"/>
    <cellStyle name="Punto0 2 2 8 3" xfId="55608" xr:uid="{00000000-0005-0000-0000-00003BD90000}"/>
    <cellStyle name="Punto0 2 2 8 3 2" xfId="55609" xr:uid="{00000000-0005-0000-0000-00003CD90000}"/>
    <cellStyle name="Punto0 2 2 8 4" xfId="55610" xr:uid="{00000000-0005-0000-0000-00003DD90000}"/>
    <cellStyle name="Punto0 2 2 8 4 2" xfId="55611" xr:uid="{00000000-0005-0000-0000-00003ED90000}"/>
    <cellStyle name="Punto0 2 2 8 5" xfId="55612" xr:uid="{00000000-0005-0000-0000-00003FD90000}"/>
    <cellStyle name="Punto0 2 2 9" xfId="55613" xr:uid="{00000000-0005-0000-0000-000040D90000}"/>
    <cellStyle name="Punto0 2 2 9 2" xfId="55614" xr:uid="{00000000-0005-0000-0000-000041D90000}"/>
    <cellStyle name="Punto0 2 2 9 2 2" xfId="55615" xr:uid="{00000000-0005-0000-0000-000042D90000}"/>
    <cellStyle name="Punto0 2 2 9 2 2 2" xfId="55616" xr:uid="{00000000-0005-0000-0000-000043D90000}"/>
    <cellStyle name="Punto0 2 2 9 2 3" xfId="55617" xr:uid="{00000000-0005-0000-0000-000044D90000}"/>
    <cellStyle name="Punto0 2 2 9 2 4" xfId="55618" xr:uid="{00000000-0005-0000-0000-000045D90000}"/>
    <cellStyle name="Punto0 2 2 9 2 5" xfId="55619" xr:uid="{00000000-0005-0000-0000-000046D90000}"/>
    <cellStyle name="Punto0 2 2 9 2 6" xfId="55620" xr:uid="{00000000-0005-0000-0000-000047D90000}"/>
    <cellStyle name="Punto0 2 2 9 3" xfId="55621" xr:uid="{00000000-0005-0000-0000-000048D90000}"/>
    <cellStyle name="Punto0 2 2 9 3 2" xfId="55622" xr:uid="{00000000-0005-0000-0000-000049D90000}"/>
    <cellStyle name="Punto0 2 2 9 3 3" xfId="55623" xr:uid="{00000000-0005-0000-0000-00004AD90000}"/>
    <cellStyle name="Punto0 2 2 9 4" xfId="55624" xr:uid="{00000000-0005-0000-0000-00004BD90000}"/>
    <cellStyle name="Punto0 2 2 9 4 2" xfId="55625" xr:uid="{00000000-0005-0000-0000-00004CD90000}"/>
    <cellStyle name="Punto0 2 2 9 4 3" xfId="55626" xr:uid="{00000000-0005-0000-0000-00004DD90000}"/>
    <cellStyle name="Punto0 2 2 9 5" xfId="55627" xr:uid="{00000000-0005-0000-0000-00004ED90000}"/>
    <cellStyle name="Punto0 2 2_CUENTAS BANCARIAS" xfId="55628" xr:uid="{00000000-0005-0000-0000-00004FD90000}"/>
    <cellStyle name="Punto0 2 20" xfId="55629" xr:uid="{00000000-0005-0000-0000-000050D90000}"/>
    <cellStyle name="Punto0 2 20 2" xfId="55630" xr:uid="{00000000-0005-0000-0000-000051D90000}"/>
    <cellStyle name="Punto0 2 20 2 2" xfId="55631" xr:uid="{00000000-0005-0000-0000-000052D90000}"/>
    <cellStyle name="Punto0 2 20 2 2 2" xfId="55632" xr:uid="{00000000-0005-0000-0000-000053D90000}"/>
    <cellStyle name="Punto0 2 20 2 3" xfId="55633" xr:uid="{00000000-0005-0000-0000-000054D90000}"/>
    <cellStyle name="Punto0 2 20 2 4" xfId="55634" xr:uid="{00000000-0005-0000-0000-000055D90000}"/>
    <cellStyle name="Punto0 2 20 2 5" xfId="55635" xr:uid="{00000000-0005-0000-0000-000056D90000}"/>
    <cellStyle name="Punto0 2 20 2 6" xfId="55636" xr:uid="{00000000-0005-0000-0000-000057D90000}"/>
    <cellStyle name="Punto0 2 20 3" xfId="55637" xr:uid="{00000000-0005-0000-0000-000058D90000}"/>
    <cellStyle name="Punto0 2 20 3 2" xfId="55638" xr:uid="{00000000-0005-0000-0000-000059D90000}"/>
    <cellStyle name="Punto0 2 20 4" xfId="55639" xr:uid="{00000000-0005-0000-0000-00005AD90000}"/>
    <cellStyle name="Punto0 2 20 4 2" xfId="55640" xr:uid="{00000000-0005-0000-0000-00005BD90000}"/>
    <cellStyle name="Punto0 2 20 5" xfId="55641" xr:uid="{00000000-0005-0000-0000-00005CD90000}"/>
    <cellStyle name="Punto0 2 21" xfId="55642" xr:uid="{00000000-0005-0000-0000-00005DD90000}"/>
    <cellStyle name="Punto0 2 21 2" xfId="55643" xr:uid="{00000000-0005-0000-0000-00005ED90000}"/>
    <cellStyle name="Punto0 2 21 2 2" xfId="55644" xr:uid="{00000000-0005-0000-0000-00005FD90000}"/>
    <cellStyle name="Punto0 2 21 2 2 2" xfId="55645" xr:uid="{00000000-0005-0000-0000-000060D90000}"/>
    <cellStyle name="Punto0 2 21 2 3" xfId="55646" xr:uid="{00000000-0005-0000-0000-000061D90000}"/>
    <cellStyle name="Punto0 2 21 2 4" xfId="55647" xr:uid="{00000000-0005-0000-0000-000062D90000}"/>
    <cellStyle name="Punto0 2 21 2 5" xfId="55648" xr:uid="{00000000-0005-0000-0000-000063D90000}"/>
    <cellStyle name="Punto0 2 21 2 6" xfId="55649" xr:uid="{00000000-0005-0000-0000-000064D90000}"/>
    <cellStyle name="Punto0 2 21 3" xfId="55650" xr:uid="{00000000-0005-0000-0000-000065D90000}"/>
    <cellStyle name="Punto0 2 21 3 2" xfId="55651" xr:uid="{00000000-0005-0000-0000-000066D90000}"/>
    <cellStyle name="Punto0 2 21 4" xfId="55652" xr:uid="{00000000-0005-0000-0000-000067D90000}"/>
    <cellStyle name="Punto0 2 21 4 2" xfId="55653" xr:uid="{00000000-0005-0000-0000-000068D90000}"/>
    <cellStyle name="Punto0 2 21 5" xfId="55654" xr:uid="{00000000-0005-0000-0000-000069D90000}"/>
    <cellStyle name="Punto0 2 22" xfId="55655" xr:uid="{00000000-0005-0000-0000-00006AD90000}"/>
    <cellStyle name="Punto0 2 22 2" xfId="55656" xr:uid="{00000000-0005-0000-0000-00006BD90000}"/>
    <cellStyle name="Punto0 2 22 2 2" xfId="55657" xr:uid="{00000000-0005-0000-0000-00006CD90000}"/>
    <cellStyle name="Punto0 2 22 2 2 2" xfId="55658" xr:uid="{00000000-0005-0000-0000-00006DD90000}"/>
    <cellStyle name="Punto0 2 22 2 3" xfId="55659" xr:uid="{00000000-0005-0000-0000-00006ED90000}"/>
    <cellStyle name="Punto0 2 22 2 4" xfId="55660" xr:uid="{00000000-0005-0000-0000-00006FD90000}"/>
    <cellStyle name="Punto0 2 22 2 5" xfId="55661" xr:uid="{00000000-0005-0000-0000-000070D90000}"/>
    <cellStyle name="Punto0 2 22 2 6" xfId="55662" xr:uid="{00000000-0005-0000-0000-000071D90000}"/>
    <cellStyle name="Punto0 2 22 3" xfId="55663" xr:uid="{00000000-0005-0000-0000-000072D90000}"/>
    <cellStyle name="Punto0 2 22 3 2" xfId="55664" xr:uid="{00000000-0005-0000-0000-000073D90000}"/>
    <cellStyle name="Punto0 2 22 4" xfId="55665" xr:uid="{00000000-0005-0000-0000-000074D90000}"/>
    <cellStyle name="Punto0 2 22 4 2" xfId="55666" xr:uid="{00000000-0005-0000-0000-000075D90000}"/>
    <cellStyle name="Punto0 2 22 5" xfId="55667" xr:uid="{00000000-0005-0000-0000-000076D90000}"/>
    <cellStyle name="Punto0 2 23" xfId="55668" xr:uid="{00000000-0005-0000-0000-000077D90000}"/>
    <cellStyle name="Punto0 2 23 2" xfId="55669" xr:uid="{00000000-0005-0000-0000-000078D90000}"/>
    <cellStyle name="Punto0 2 23 2 2" xfId="55670" xr:uid="{00000000-0005-0000-0000-000079D90000}"/>
    <cellStyle name="Punto0 2 23 2 2 2" xfId="55671" xr:uid="{00000000-0005-0000-0000-00007AD90000}"/>
    <cellStyle name="Punto0 2 23 2 3" xfId="55672" xr:uid="{00000000-0005-0000-0000-00007BD90000}"/>
    <cellStyle name="Punto0 2 23 2 4" xfId="55673" xr:uid="{00000000-0005-0000-0000-00007CD90000}"/>
    <cellStyle name="Punto0 2 23 2 5" xfId="55674" xr:uid="{00000000-0005-0000-0000-00007DD90000}"/>
    <cellStyle name="Punto0 2 23 2 6" xfId="55675" xr:uid="{00000000-0005-0000-0000-00007ED90000}"/>
    <cellStyle name="Punto0 2 23 3" xfId="55676" xr:uid="{00000000-0005-0000-0000-00007FD90000}"/>
    <cellStyle name="Punto0 2 23 3 2" xfId="55677" xr:uid="{00000000-0005-0000-0000-000080D90000}"/>
    <cellStyle name="Punto0 2 23 4" xfId="55678" xr:uid="{00000000-0005-0000-0000-000081D90000}"/>
    <cellStyle name="Punto0 2 23 4 2" xfId="55679" xr:uid="{00000000-0005-0000-0000-000082D90000}"/>
    <cellStyle name="Punto0 2 23 5" xfId="55680" xr:uid="{00000000-0005-0000-0000-000083D90000}"/>
    <cellStyle name="Punto0 2 24" xfId="55681" xr:uid="{00000000-0005-0000-0000-000084D90000}"/>
    <cellStyle name="Punto0 2 24 2" xfId="55682" xr:uid="{00000000-0005-0000-0000-000085D90000}"/>
    <cellStyle name="Punto0 2 24 2 2" xfId="55683" xr:uid="{00000000-0005-0000-0000-000086D90000}"/>
    <cellStyle name="Punto0 2 24 2 2 2" xfId="55684" xr:uid="{00000000-0005-0000-0000-000087D90000}"/>
    <cellStyle name="Punto0 2 24 2 3" xfId="55685" xr:uid="{00000000-0005-0000-0000-000088D90000}"/>
    <cellStyle name="Punto0 2 24 2 4" xfId="55686" xr:uid="{00000000-0005-0000-0000-000089D90000}"/>
    <cellStyle name="Punto0 2 24 2 5" xfId="55687" xr:uid="{00000000-0005-0000-0000-00008AD90000}"/>
    <cellStyle name="Punto0 2 24 2 6" xfId="55688" xr:uid="{00000000-0005-0000-0000-00008BD90000}"/>
    <cellStyle name="Punto0 2 24 3" xfId="55689" xr:uid="{00000000-0005-0000-0000-00008CD90000}"/>
    <cellStyle name="Punto0 2 24 3 2" xfId="55690" xr:uid="{00000000-0005-0000-0000-00008DD90000}"/>
    <cellStyle name="Punto0 2 24 4" xfId="55691" xr:uid="{00000000-0005-0000-0000-00008ED90000}"/>
    <cellStyle name="Punto0 2 24 4 2" xfId="55692" xr:uid="{00000000-0005-0000-0000-00008FD90000}"/>
    <cellStyle name="Punto0 2 24 5" xfId="55693" xr:uid="{00000000-0005-0000-0000-000090D90000}"/>
    <cellStyle name="Punto0 2 25" xfId="55694" xr:uid="{00000000-0005-0000-0000-000091D90000}"/>
    <cellStyle name="Punto0 2 25 2" xfId="55695" xr:uid="{00000000-0005-0000-0000-000092D90000}"/>
    <cellStyle name="Punto0 2 25 2 2" xfId="55696" xr:uid="{00000000-0005-0000-0000-000093D90000}"/>
    <cellStyle name="Punto0 2 25 2 2 2" xfId="55697" xr:uid="{00000000-0005-0000-0000-000094D90000}"/>
    <cellStyle name="Punto0 2 25 2 3" xfId="55698" xr:uid="{00000000-0005-0000-0000-000095D90000}"/>
    <cellStyle name="Punto0 2 25 2 4" xfId="55699" xr:uid="{00000000-0005-0000-0000-000096D90000}"/>
    <cellStyle name="Punto0 2 25 2 5" xfId="55700" xr:uid="{00000000-0005-0000-0000-000097D90000}"/>
    <cellStyle name="Punto0 2 25 2 6" xfId="55701" xr:uid="{00000000-0005-0000-0000-000098D90000}"/>
    <cellStyle name="Punto0 2 25 3" xfId="55702" xr:uid="{00000000-0005-0000-0000-000099D90000}"/>
    <cellStyle name="Punto0 2 25 3 2" xfId="55703" xr:uid="{00000000-0005-0000-0000-00009AD90000}"/>
    <cellStyle name="Punto0 2 25 4" xfId="55704" xr:uid="{00000000-0005-0000-0000-00009BD90000}"/>
    <cellStyle name="Punto0 2 25 4 2" xfId="55705" xr:uid="{00000000-0005-0000-0000-00009CD90000}"/>
    <cellStyle name="Punto0 2 25 5" xfId="55706" xr:uid="{00000000-0005-0000-0000-00009DD90000}"/>
    <cellStyle name="Punto0 2 26" xfId="55707" xr:uid="{00000000-0005-0000-0000-00009ED90000}"/>
    <cellStyle name="Punto0 2 26 2" xfId="55708" xr:uid="{00000000-0005-0000-0000-00009FD90000}"/>
    <cellStyle name="Punto0 2 26 2 2" xfId="55709" xr:uid="{00000000-0005-0000-0000-0000A0D90000}"/>
    <cellStyle name="Punto0 2 26 2 2 2" xfId="55710" xr:uid="{00000000-0005-0000-0000-0000A1D90000}"/>
    <cellStyle name="Punto0 2 26 2 3" xfId="55711" xr:uid="{00000000-0005-0000-0000-0000A2D90000}"/>
    <cellStyle name="Punto0 2 26 2 4" xfId="55712" xr:uid="{00000000-0005-0000-0000-0000A3D90000}"/>
    <cellStyle name="Punto0 2 26 2 5" xfId="55713" xr:uid="{00000000-0005-0000-0000-0000A4D90000}"/>
    <cellStyle name="Punto0 2 26 2 6" xfId="55714" xr:uid="{00000000-0005-0000-0000-0000A5D90000}"/>
    <cellStyle name="Punto0 2 26 3" xfId="55715" xr:uid="{00000000-0005-0000-0000-0000A6D90000}"/>
    <cellStyle name="Punto0 2 26 3 2" xfId="55716" xr:uid="{00000000-0005-0000-0000-0000A7D90000}"/>
    <cellStyle name="Punto0 2 26 4" xfId="55717" xr:uid="{00000000-0005-0000-0000-0000A8D90000}"/>
    <cellStyle name="Punto0 2 26 4 2" xfId="55718" xr:uid="{00000000-0005-0000-0000-0000A9D90000}"/>
    <cellStyle name="Punto0 2 26 5" xfId="55719" xr:uid="{00000000-0005-0000-0000-0000AAD90000}"/>
    <cellStyle name="Punto0 2 27" xfId="55720" xr:uid="{00000000-0005-0000-0000-0000ABD90000}"/>
    <cellStyle name="Punto0 2 27 2" xfId="55721" xr:uid="{00000000-0005-0000-0000-0000ACD90000}"/>
    <cellStyle name="Punto0 2 27 2 2" xfId="55722" xr:uid="{00000000-0005-0000-0000-0000ADD90000}"/>
    <cellStyle name="Punto0 2 27 2 2 2" xfId="55723" xr:uid="{00000000-0005-0000-0000-0000AED90000}"/>
    <cellStyle name="Punto0 2 27 2 3" xfId="55724" xr:uid="{00000000-0005-0000-0000-0000AFD90000}"/>
    <cellStyle name="Punto0 2 27 2 4" xfId="55725" xr:uid="{00000000-0005-0000-0000-0000B0D90000}"/>
    <cellStyle name="Punto0 2 27 2 5" xfId="55726" xr:uid="{00000000-0005-0000-0000-0000B1D90000}"/>
    <cellStyle name="Punto0 2 27 2 6" xfId="55727" xr:uid="{00000000-0005-0000-0000-0000B2D90000}"/>
    <cellStyle name="Punto0 2 27 3" xfId="55728" xr:uid="{00000000-0005-0000-0000-0000B3D90000}"/>
    <cellStyle name="Punto0 2 27 3 2" xfId="55729" xr:uid="{00000000-0005-0000-0000-0000B4D90000}"/>
    <cellStyle name="Punto0 2 27 4" xfId="55730" xr:uid="{00000000-0005-0000-0000-0000B5D90000}"/>
    <cellStyle name="Punto0 2 27 4 2" xfId="55731" xr:uid="{00000000-0005-0000-0000-0000B6D90000}"/>
    <cellStyle name="Punto0 2 27 5" xfId="55732" xr:uid="{00000000-0005-0000-0000-0000B7D90000}"/>
    <cellStyle name="Punto0 2 28" xfId="55733" xr:uid="{00000000-0005-0000-0000-0000B8D90000}"/>
    <cellStyle name="Punto0 2 28 2" xfId="55734" xr:uid="{00000000-0005-0000-0000-0000B9D90000}"/>
    <cellStyle name="Punto0 2 28 2 2" xfId="55735" xr:uid="{00000000-0005-0000-0000-0000BAD90000}"/>
    <cellStyle name="Punto0 2 28 2 2 2" xfId="55736" xr:uid="{00000000-0005-0000-0000-0000BBD90000}"/>
    <cellStyle name="Punto0 2 28 2 3" xfId="55737" xr:uid="{00000000-0005-0000-0000-0000BCD90000}"/>
    <cellStyle name="Punto0 2 28 2 4" xfId="55738" xr:uid="{00000000-0005-0000-0000-0000BDD90000}"/>
    <cellStyle name="Punto0 2 28 2 5" xfId="55739" xr:uid="{00000000-0005-0000-0000-0000BED90000}"/>
    <cellStyle name="Punto0 2 28 2 6" xfId="55740" xr:uid="{00000000-0005-0000-0000-0000BFD90000}"/>
    <cellStyle name="Punto0 2 28 3" xfId="55741" xr:uid="{00000000-0005-0000-0000-0000C0D90000}"/>
    <cellStyle name="Punto0 2 28 3 2" xfId="55742" xr:uid="{00000000-0005-0000-0000-0000C1D90000}"/>
    <cellStyle name="Punto0 2 28 4" xfId="55743" xr:uid="{00000000-0005-0000-0000-0000C2D90000}"/>
    <cellStyle name="Punto0 2 28 4 2" xfId="55744" xr:uid="{00000000-0005-0000-0000-0000C3D90000}"/>
    <cellStyle name="Punto0 2 28 5" xfId="55745" xr:uid="{00000000-0005-0000-0000-0000C4D90000}"/>
    <cellStyle name="Punto0 2 29" xfId="55746" xr:uid="{00000000-0005-0000-0000-0000C5D90000}"/>
    <cellStyle name="Punto0 2 29 2" xfId="55747" xr:uid="{00000000-0005-0000-0000-0000C6D90000}"/>
    <cellStyle name="Punto0 2 29 2 2" xfId="55748" xr:uid="{00000000-0005-0000-0000-0000C7D90000}"/>
    <cellStyle name="Punto0 2 29 2 2 2" xfId="55749" xr:uid="{00000000-0005-0000-0000-0000C8D90000}"/>
    <cellStyle name="Punto0 2 29 2 3" xfId="55750" xr:uid="{00000000-0005-0000-0000-0000C9D90000}"/>
    <cellStyle name="Punto0 2 29 2 4" xfId="55751" xr:uid="{00000000-0005-0000-0000-0000CAD90000}"/>
    <cellStyle name="Punto0 2 29 2 5" xfId="55752" xr:uid="{00000000-0005-0000-0000-0000CBD90000}"/>
    <cellStyle name="Punto0 2 29 2 6" xfId="55753" xr:uid="{00000000-0005-0000-0000-0000CCD90000}"/>
    <cellStyle name="Punto0 2 29 3" xfId="55754" xr:uid="{00000000-0005-0000-0000-0000CDD90000}"/>
    <cellStyle name="Punto0 2 29 3 2" xfId="55755" xr:uid="{00000000-0005-0000-0000-0000CED90000}"/>
    <cellStyle name="Punto0 2 29 4" xfId="55756" xr:uid="{00000000-0005-0000-0000-0000CFD90000}"/>
    <cellStyle name="Punto0 2 29 4 2" xfId="55757" xr:uid="{00000000-0005-0000-0000-0000D0D90000}"/>
    <cellStyle name="Punto0 2 29 5" xfId="55758" xr:uid="{00000000-0005-0000-0000-0000D1D90000}"/>
    <cellStyle name="Punto0 2 3" xfId="55759" xr:uid="{00000000-0005-0000-0000-0000D2D90000}"/>
    <cellStyle name="Punto0 2 3 2" xfId="55760" xr:uid="{00000000-0005-0000-0000-0000D3D90000}"/>
    <cellStyle name="Punto0 2 3 2 2" xfId="55761" xr:uid="{00000000-0005-0000-0000-0000D4D90000}"/>
    <cellStyle name="Punto0 2 3 2 3" xfId="55762" xr:uid="{00000000-0005-0000-0000-0000D5D90000}"/>
    <cellStyle name="Punto0 2 3 3" xfId="55763" xr:uid="{00000000-0005-0000-0000-0000D6D90000}"/>
    <cellStyle name="Punto0 2 3 4" xfId="55764" xr:uid="{00000000-0005-0000-0000-0000D7D90000}"/>
    <cellStyle name="Punto0 2 30" xfId="55765" xr:uid="{00000000-0005-0000-0000-0000D8D90000}"/>
    <cellStyle name="Punto0 2 30 2" xfId="55766" xr:uid="{00000000-0005-0000-0000-0000D9D90000}"/>
    <cellStyle name="Punto0 2 30 2 2" xfId="55767" xr:uid="{00000000-0005-0000-0000-0000DAD90000}"/>
    <cellStyle name="Punto0 2 30 2 2 2" xfId="55768" xr:uid="{00000000-0005-0000-0000-0000DBD90000}"/>
    <cellStyle name="Punto0 2 30 2 3" xfId="55769" xr:uid="{00000000-0005-0000-0000-0000DCD90000}"/>
    <cellStyle name="Punto0 2 30 2 4" xfId="55770" xr:uid="{00000000-0005-0000-0000-0000DDD90000}"/>
    <cellStyle name="Punto0 2 30 2 5" xfId="55771" xr:uid="{00000000-0005-0000-0000-0000DED90000}"/>
    <cellStyle name="Punto0 2 30 2 6" xfId="55772" xr:uid="{00000000-0005-0000-0000-0000DFD90000}"/>
    <cellStyle name="Punto0 2 30 3" xfId="55773" xr:uid="{00000000-0005-0000-0000-0000E0D90000}"/>
    <cellStyle name="Punto0 2 30 3 2" xfId="55774" xr:uid="{00000000-0005-0000-0000-0000E1D90000}"/>
    <cellStyle name="Punto0 2 30 4" xfId="55775" xr:uid="{00000000-0005-0000-0000-0000E2D90000}"/>
    <cellStyle name="Punto0 2 30 4 2" xfId="55776" xr:uid="{00000000-0005-0000-0000-0000E3D90000}"/>
    <cellStyle name="Punto0 2 30 5" xfId="55777" xr:uid="{00000000-0005-0000-0000-0000E4D90000}"/>
    <cellStyle name="Punto0 2 31" xfId="55778" xr:uid="{00000000-0005-0000-0000-0000E5D90000}"/>
    <cellStyle name="Punto0 2 31 2" xfId="55779" xr:uid="{00000000-0005-0000-0000-0000E6D90000}"/>
    <cellStyle name="Punto0 2 31 2 2" xfId="55780" xr:uid="{00000000-0005-0000-0000-0000E7D90000}"/>
    <cellStyle name="Punto0 2 31 2 2 2" xfId="55781" xr:uid="{00000000-0005-0000-0000-0000E8D90000}"/>
    <cellStyle name="Punto0 2 31 2 3" xfId="55782" xr:uid="{00000000-0005-0000-0000-0000E9D90000}"/>
    <cellStyle name="Punto0 2 31 2 4" xfId="55783" xr:uid="{00000000-0005-0000-0000-0000EAD90000}"/>
    <cellStyle name="Punto0 2 31 2 5" xfId="55784" xr:uid="{00000000-0005-0000-0000-0000EBD90000}"/>
    <cellStyle name="Punto0 2 31 2 6" xfId="55785" xr:uid="{00000000-0005-0000-0000-0000ECD90000}"/>
    <cellStyle name="Punto0 2 31 3" xfId="55786" xr:uid="{00000000-0005-0000-0000-0000EDD90000}"/>
    <cellStyle name="Punto0 2 31 3 2" xfId="55787" xr:uid="{00000000-0005-0000-0000-0000EED90000}"/>
    <cellStyle name="Punto0 2 31 4" xfId="55788" xr:uid="{00000000-0005-0000-0000-0000EFD90000}"/>
    <cellStyle name="Punto0 2 31 4 2" xfId="55789" xr:uid="{00000000-0005-0000-0000-0000F0D90000}"/>
    <cellStyle name="Punto0 2 31 5" xfId="55790" xr:uid="{00000000-0005-0000-0000-0000F1D90000}"/>
    <cellStyle name="Punto0 2 32" xfId="55791" xr:uid="{00000000-0005-0000-0000-0000F2D90000}"/>
    <cellStyle name="Punto0 2 32 2" xfId="55792" xr:uid="{00000000-0005-0000-0000-0000F3D90000}"/>
    <cellStyle name="Punto0 2 32 2 2" xfId="55793" xr:uid="{00000000-0005-0000-0000-0000F4D90000}"/>
    <cellStyle name="Punto0 2 32 2 2 2" xfId="55794" xr:uid="{00000000-0005-0000-0000-0000F5D90000}"/>
    <cellStyle name="Punto0 2 32 2 3" xfId="55795" xr:uid="{00000000-0005-0000-0000-0000F6D90000}"/>
    <cellStyle name="Punto0 2 32 2 4" xfId="55796" xr:uid="{00000000-0005-0000-0000-0000F7D90000}"/>
    <cellStyle name="Punto0 2 32 2 5" xfId="55797" xr:uid="{00000000-0005-0000-0000-0000F8D90000}"/>
    <cellStyle name="Punto0 2 32 2 6" xfId="55798" xr:uid="{00000000-0005-0000-0000-0000F9D90000}"/>
    <cellStyle name="Punto0 2 32 3" xfId="55799" xr:uid="{00000000-0005-0000-0000-0000FAD90000}"/>
    <cellStyle name="Punto0 2 32 3 2" xfId="55800" xr:uid="{00000000-0005-0000-0000-0000FBD90000}"/>
    <cellStyle name="Punto0 2 32 4" xfId="55801" xr:uid="{00000000-0005-0000-0000-0000FCD90000}"/>
    <cellStyle name="Punto0 2 32 4 2" xfId="55802" xr:uid="{00000000-0005-0000-0000-0000FDD90000}"/>
    <cellStyle name="Punto0 2 32 5" xfId="55803" xr:uid="{00000000-0005-0000-0000-0000FED90000}"/>
    <cellStyle name="Punto0 2 33" xfId="55804" xr:uid="{00000000-0005-0000-0000-0000FFD90000}"/>
    <cellStyle name="Punto0 2 33 2" xfId="55805" xr:uid="{00000000-0005-0000-0000-000000DA0000}"/>
    <cellStyle name="Punto0 2 33 2 2" xfId="55806" xr:uid="{00000000-0005-0000-0000-000001DA0000}"/>
    <cellStyle name="Punto0 2 33 2 2 2" xfId="55807" xr:uid="{00000000-0005-0000-0000-000002DA0000}"/>
    <cellStyle name="Punto0 2 33 2 3" xfId="55808" xr:uid="{00000000-0005-0000-0000-000003DA0000}"/>
    <cellStyle name="Punto0 2 33 2 4" xfId="55809" xr:uid="{00000000-0005-0000-0000-000004DA0000}"/>
    <cellStyle name="Punto0 2 33 2 5" xfId="55810" xr:uid="{00000000-0005-0000-0000-000005DA0000}"/>
    <cellStyle name="Punto0 2 33 2 6" xfId="55811" xr:uid="{00000000-0005-0000-0000-000006DA0000}"/>
    <cellStyle name="Punto0 2 33 3" xfId="55812" xr:uid="{00000000-0005-0000-0000-000007DA0000}"/>
    <cellStyle name="Punto0 2 33 3 2" xfId="55813" xr:uid="{00000000-0005-0000-0000-000008DA0000}"/>
    <cellStyle name="Punto0 2 33 4" xfId="55814" xr:uid="{00000000-0005-0000-0000-000009DA0000}"/>
    <cellStyle name="Punto0 2 33 4 2" xfId="55815" xr:uid="{00000000-0005-0000-0000-00000ADA0000}"/>
    <cellStyle name="Punto0 2 33 5" xfId="55816" xr:uid="{00000000-0005-0000-0000-00000BDA0000}"/>
    <cellStyle name="Punto0 2 34" xfId="55817" xr:uid="{00000000-0005-0000-0000-00000CDA0000}"/>
    <cellStyle name="Punto0 2 34 2" xfId="55818" xr:uid="{00000000-0005-0000-0000-00000DDA0000}"/>
    <cellStyle name="Punto0 2 34 2 2" xfId="55819" xr:uid="{00000000-0005-0000-0000-00000EDA0000}"/>
    <cellStyle name="Punto0 2 34 2 2 2" xfId="55820" xr:uid="{00000000-0005-0000-0000-00000FDA0000}"/>
    <cellStyle name="Punto0 2 34 2 3" xfId="55821" xr:uid="{00000000-0005-0000-0000-000010DA0000}"/>
    <cellStyle name="Punto0 2 34 2 4" xfId="55822" xr:uid="{00000000-0005-0000-0000-000011DA0000}"/>
    <cellStyle name="Punto0 2 34 2 5" xfId="55823" xr:uid="{00000000-0005-0000-0000-000012DA0000}"/>
    <cellStyle name="Punto0 2 34 2 6" xfId="55824" xr:uid="{00000000-0005-0000-0000-000013DA0000}"/>
    <cellStyle name="Punto0 2 34 3" xfId="55825" xr:uid="{00000000-0005-0000-0000-000014DA0000}"/>
    <cellStyle name="Punto0 2 34 3 2" xfId="55826" xr:uid="{00000000-0005-0000-0000-000015DA0000}"/>
    <cellStyle name="Punto0 2 34 4" xfId="55827" xr:uid="{00000000-0005-0000-0000-000016DA0000}"/>
    <cellStyle name="Punto0 2 34 4 2" xfId="55828" xr:uid="{00000000-0005-0000-0000-000017DA0000}"/>
    <cellStyle name="Punto0 2 34 5" xfId="55829" xr:uid="{00000000-0005-0000-0000-000018DA0000}"/>
    <cellStyle name="Punto0 2 35" xfId="55830" xr:uid="{00000000-0005-0000-0000-000019DA0000}"/>
    <cellStyle name="Punto0 2 35 2" xfId="55831" xr:uid="{00000000-0005-0000-0000-00001ADA0000}"/>
    <cellStyle name="Punto0 2 35 2 2" xfId="55832" xr:uid="{00000000-0005-0000-0000-00001BDA0000}"/>
    <cellStyle name="Punto0 2 35 2 2 2" xfId="55833" xr:uid="{00000000-0005-0000-0000-00001CDA0000}"/>
    <cellStyle name="Punto0 2 35 2 3" xfId="55834" xr:uid="{00000000-0005-0000-0000-00001DDA0000}"/>
    <cellStyle name="Punto0 2 35 2 4" xfId="55835" xr:uid="{00000000-0005-0000-0000-00001EDA0000}"/>
    <cellStyle name="Punto0 2 35 2 5" xfId="55836" xr:uid="{00000000-0005-0000-0000-00001FDA0000}"/>
    <cellStyle name="Punto0 2 35 2 6" xfId="55837" xr:uid="{00000000-0005-0000-0000-000020DA0000}"/>
    <cellStyle name="Punto0 2 35 3" xfId="55838" xr:uid="{00000000-0005-0000-0000-000021DA0000}"/>
    <cellStyle name="Punto0 2 35 3 2" xfId="55839" xr:uid="{00000000-0005-0000-0000-000022DA0000}"/>
    <cellStyle name="Punto0 2 35 4" xfId="55840" xr:uid="{00000000-0005-0000-0000-000023DA0000}"/>
    <cellStyle name="Punto0 2 35 4 2" xfId="55841" xr:uid="{00000000-0005-0000-0000-000024DA0000}"/>
    <cellStyle name="Punto0 2 35 5" xfId="55842" xr:uid="{00000000-0005-0000-0000-000025DA0000}"/>
    <cellStyle name="Punto0 2 36" xfId="55843" xr:uid="{00000000-0005-0000-0000-000026DA0000}"/>
    <cellStyle name="Punto0 2 36 2" xfId="55844" xr:uid="{00000000-0005-0000-0000-000027DA0000}"/>
    <cellStyle name="Punto0 2 36 2 2" xfId="55845" xr:uid="{00000000-0005-0000-0000-000028DA0000}"/>
    <cellStyle name="Punto0 2 36 2 2 2" xfId="55846" xr:uid="{00000000-0005-0000-0000-000029DA0000}"/>
    <cellStyle name="Punto0 2 36 2 3" xfId="55847" xr:uid="{00000000-0005-0000-0000-00002ADA0000}"/>
    <cellStyle name="Punto0 2 36 2 4" xfId="55848" xr:uid="{00000000-0005-0000-0000-00002BDA0000}"/>
    <cellStyle name="Punto0 2 36 2 5" xfId="55849" xr:uid="{00000000-0005-0000-0000-00002CDA0000}"/>
    <cellStyle name="Punto0 2 36 2 6" xfId="55850" xr:uid="{00000000-0005-0000-0000-00002DDA0000}"/>
    <cellStyle name="Punto0 2 36 3" xfId="55851" xr:uid="{00000000-0005-0000-0000-00002EDA0000}"/>
    <cellStyle name="Punto0 2 36 3 2" xfId="55852" xr:uid="{00000000-0005-0000-0000-00002FDA0000}"/>
    <cellStyle name="Punto0 2 36 4" xfId="55853" xr:uid="{00000000-0005-0000-0000-000030DA0000}"/>
    <cellStyle name="Punto0 2 36 4 2" xfId="55854" xr:uid="{00000000-0005-0000-0000-000031DA0000}"/>
    <cellStyle name="Punto0 2 36 5" xfId="55855" xr:uid="{00000000-0005-0000-0000-000032DA0000}"/>
    <cellStyle name="Punto0 2 37" xfId="55856" xr:uid="{00000000-0005-0000-0000-000033DA0000}"/>
    <cellStyle name="Punto0 2 37 2" xfId="55857" xr:uid="{00000000-0005-0000-0000-000034DA0000}"/>
    <cellStyle name="Punto0 2 37 2 2" xfId="55858" xr:uid="{00000000-0005-0000-0000-000035DA0000}"/>
    <cellStyle name="Punto0 2 37 2 2 2" xfId="55859" xr:uid="{00000000-0005-0000-0000-000036DA0000}"/>
    <cellStyle name="Punto0 2 37 2 3" xfId="55860" xr:uid="{00000000-0005-0000-0000-000037DA0000}"/>
    <cellStyle name="Punto0 2 37 2 4" xfId="55861" xr:uid="{00000000-0005-0000-0000-000038DA0000}"/>
    <cellStyle name="Punto0 2 37 2 5" xfId="55862" xr:uid="{00000000-0005-0000-0000-000039DA0000}"/>
    <cellStyle name="Punto0 2 37 2 6" xfId="55863" xr:uid="{00000000-0005-0000-0000-00003ADA0000}"/>
    <cellStyle name="Punto0 2 37 3" xfId="55864" xr:uid="{00000000-0005-0000-0000-00003BDA0000}"/>
    <cellStyle name="Punto0 2 37 3 2" xfId="55865" xr:uid="{00000000-0005-0000-0000-00003CDA0000}"/>
    <cellStyle name="Punto0 2 37 4" xfId="55866" xr:uid="{00000000-0005-0000-0000-00003DDA0000}"/>
    <cellStyle name="Punto0 2 37 4 2" xfId="55867" xr:uid="{00000000-0005-0000-0000-00003EDA0000}"/>
    <cellStyle name="Punto0 2 37 5" xfId="55868" xr:uid="{00000000-0005-0000-0000-00003FDA0000}"/>
    <cellStyle name="Punto0 2 38" xfId="55869" xr:uid="{00000000-0005-0000-0000-000040DA0000}"/>
    <cellStyle name="Punto0 2 38 2" xfId="55870" xr:uid="{00000000-0005-0000-0000-000041DA0000}"/>
    <cellStyle name="Punto0 2 38 2 2" xfId="55871" xr:uid="{00000000-0005-0000-0000-000042DA0000}"/>
    <cellStyle name="Punto0 2 38 2 2 2" xfId="55872" xr:uid="{00000000-0005-0000-0000-000043DA0000}"/>
    <cellStyle name="Punto0 2 38 2 3" xfId="55873" xr:uid="{00000000-0005-0000-0000-000044DA0000}"/>
    <cellStyle name="Punto0 2 38 2 4" xfId="55874" xr:uid="{00000000-0005-0000-0000-000045DA0000}"/>
    <cellStyle name="Punto0 2 38 2 5" xfId="55875" xr:uid="{00000000-0005-0000-0000-000046DA0000}"/>
    <cellStyle name="Punto0 2 38 2 6" xfId="55876" xr:uid="{00000000-0005-0000-0000-000047DA0000}"/>
    <cellStyle name="Punto0 2 38 3" xfId="55877" xr:uid="{00000000-0005-0000-0000-000048DA0000}"/>
    <cellStyle name="Punto0 2 38 3 2" xfId="55878" xr:uid="{00000000-0005-0000-0000-000049DA0000}"/>
    <cellStyle name="Punto0 2 38 4" xfId="55879" xr:uid="{00000000-0005-0000-0000-00004ADA0000}"/>
    <cellStyle name="Punto0 2 38 4 2" xfId="55880" xr:uid="{00000000-0005-0000-0000-00004BDA0000}"/>
    <cellStyle name="Punto0 2 38 5" xfId="55881" xr:uid="{00000000-0005-0000-0000-00004CDA0000}"/>
    <cellStyle name="Punto0 2 39" xfId="55882" xr:uid="{00000000-0005-0000-0000-00004DDA0000}"/>
    <cellStyle name="Punto0 2 39 2" xfId="55883" xr:uid="{00000000-0005-0000-0000-00004EDA0000}"/>
    <cellStyle name="Punto0 2 39 2 2" xfId="55884" xr:uid="{00000000-0005-0000-0000-00004FDA0000}"/>
    <cellStyle name="Punto0 2 39 2 2 2" xfId="55885" xr:uid="{00000000-0005-0000-0000-000050DA0000}"/>
    <cellStyle name="Punto0 2 39 2 3" xfId="55886" xr:uid="{00000000-0005-0000-0000-000051DA0000}"/>
    <cellStyle name="Punto0 2 39 2 4" xfId="55887" xr:uid="{00000000-0005-0000-0000-000052DA0000}"/>
    <cellStyle name="Punto0 2 39 2 5" xfId="55888" xr:uid="{00000000-0005-0000-0000-000053DA0000}"/>
    <cellStyle name="Punto0 2 39 2 6" xfId="55889" xr:uid="{00000000-0005-0000-0000-000054DA0000}"/>
    <cellStyle name="Punto0 2 39 3" xfId="55890" xr:uid="{00000000-0005-0000-0000-000055DA0000}"/>
    <cellStyle name="Punto0 2 39 3 2" xfId="55891" xr:uid="{00000000-0005-0000-0000-000056DA0000}"/>
    <cellStyle name="Punto0 2 39 4" xfId="55892" xr:uid="{00000000-0005-0000-0000-000057DA0000}"/>
    <cellStyle name="Punto0 2 39 4 2" xfId="55893" xr:uid="{00000000-0005-0000-0000-000058DA0000}"/>
    <cellStyle name="Punto0 2 39 5" xfId="55894" xr:uid="{00000000-0005-0000-0000-000059DA0000}"/>
    <cellStyle name="Punto0 2 4" xfId="55895" xr:uid="{00000000-0005-0000-0000-00005ADA0000}"/>
    <cellStyle name="Punto0 2 4 2" xfId="55896" xr:uid="{00000000-0005-0000-0000-00005BDA0000}"/>
    <cellStyle name="Punto0 2 4 2 2" xfId="55897" xr:uid="{00000000-0005-0000-0000-00005CDA0000}"/>
    <cellStyle name="Punto0 2 4 2 2 2" xfId="55898" xr:uid="{00000000-0005-0000-0000-00005DDA0000}"/>
    <cellStyle name="Punto0 2 4 2 3" xfId="55899" xr:uid="{00000000-0005-0000-0000-00005EDA0000}"/>
    <cellStyle name="Punto0 2 4 2 4" xfId="55900" xr:uid="{00000000-0005-0000-0000-00005FDA0000}"/>
    <cellStyle name="Punto0 2 4 2 5" xfId="55901" xr:uid="{00000000-0005-0000-0000-000060DA0000}"/>
    <cellStyle name="Punto0 2 4 2 6" xfId="55902" xr:uid="{00000000-0005-0000-0000-000061DA0000}"/>
    <cellStyle name="Punto0 2 4 3" xfId="55903" xr:uid="{00000000-0005-0000-0000-000062DA0000}"/>
    <cellStyle name="Punto0 2 4 3 2" xfId="55904" xr:uid="{00000000-0005-0000-0000-000063DA0000}"/>
    <cellStyle name="Punto0 2 4 4" xfId="55905" xr:uid="{00000000-0005-0000-0000-000064DA0000}"/>
    <cellStyle name="Punto0 2 4 4 2" xfId="55906" xr:uid="{00000000-0005-0000-0000-000065DA0000}"/>
    <cellStyle name="Punto0 2 4 5" xfId="55907" xr:uid="{00000000-0005-0000-0000-000066DA0000}"/>
    <cellStyle name="Punto0 2 40" xfId="55908" xr:uid="{00000000-0005-0000-0000-000067DA0000}"/>
    <cellStyle name="Punto0 2 40 2" xfId="55909" xr:uid="{00000000-0005-0000-0000-000068DA0000}"/>
    <cellStyle name="Punto0 2 40 2 2" xfId="55910" xr:uid="{00000000-0005-0000-0000-000069DA0000}"/>
    <cellStyle name="Punto0 2 40 2 2 2" xfId="55911" xr:uid="{00000000-0005-0000-0000-00006ADA0000}"/>
    <cellStyle name="Punto0 2 40 2 3" xfId="55912" xr:uid="{00000000-0005-0000-0000-00006BDA0000}"/>
    <cellStyle name="Punto0 2 40 2 4" xfId="55913" xr:uid="{00000000-0005-0000-0000-00006CDA0000}"/>
    <cellStyle name="Punto0 2 40 2 5" xfId="55914" xr:uid="{00000000-0005-0000-0000-00006DDA0000}"/>
    <cellStyle name="Punto0 2 40 2 6" xfId="55915" xr:uid="{00000000-0005-0000-0000-00006EDA0000}"/>
    <cellStyle name="Punto0 2 40 3" xfId="55916" xr:uid="{00000000-0005-0000-0000-00006FDA0000}"/>
    <cellStyle name="Punto0 2 40 3 2" xfId="55917" xr:uid="{00000000-0005-0000-0000-000070DA0000}"/>
    <cellStyle name="Punto0 2 40 4" xfId="55918" xr:uid="{00000000-0005-0000-0000-000071DA0000}"/>
    <cellStyle name="Punto0 2 40 4 2" xfId="55919" xr:uid="{00000000-0005-0000-0000-000072DA0000}"/>
    <cellStyle name="Punto0 2 40 5" xfId="55920" xr:uid="{00000000-0005-0000-0000-000073DA0000}"/>
    <cellStyle name="Punto0 2 41" xfId="55921" xr:uid="{00000000-0005-0000-0000-000074DA0000}"/>
    <cellStyle name="Punto0 2 41 2" xfId="55922" xr:uid="{00000000-0005-0000-0000-000075DA0000}"/>
    <cellStyle name="Punto0 2 41 2 2" xfId="55923" xr:uid="{00000000-0005-0000-0000-000076DA0000}"/>
    <cellStyle name="Punto0 2 41 2 2 2" xfId="55924" xr:uid="{00000000-0005-0000-0000-000077DA0000}"/>
    <cellStyle name="Punto0 2 41 2 3" xfId="55925" xr:uid="{00000000-0005-0000-0000-000078DA0000}"/>
    <cellStyle name="Punto0 2 41 2 4" xfId="55926" xr:uid="{00000000-0005-0000-0000-000079DA0000}"/>
    <cellStyle name="Punto0 2 41 2 5" xfId="55927" xr:uid="{00000000-0005-0000-0000-00007ADA0000}"/>
    <cellStyle name="Punto0 2 41 2 6" xfId="55928" xr:uid="{00000000-0005-0000-0000-00007BDA0000}"/>
    <cellStyle name="Punto0 2 41 3" xfId="55929" xr:uid="{00000000-0005-0000-0000-00007CDA0000}"/>
    <cellStyle name="Punto0 2 41 3 2" xfId="55930" xr:uid="{00000000-0005-0000-0000-00007DDA0000}"/>
    <cellStyle name="Punto0 2 41 4" xfId="55931" xr:uid="{00000000-0005-0000-0000-00007EDA0000}"/>
    <cellStyle name="Punto0 2 41 4 2" xfId="55932" xr:uid="{00000000-0005-0000-0000-00007FDA0000}"/>
    <cellStyle name="Punto0 2 41 5" xfId="55933" xr:uid="{00000000-0005-0000-0000-000080DA0000}"/>
    <cellStyle name="Punto0 2 42" xfId="55934" xr:uid="{00000000-0005-0000-0000-000081DA0000}"/>
    <cellStyle name="Punto0 2 42 2" xfId="55935" xr:uid="{00000000-0005-0000-0000-000082DA0000}"/>
    <cellStyle name="Punto0 2 42 2 2" xfId="55936" xr:uid="{00000000-0005-0000-0000-000083DA0000}"/>
    <cellStyle name="Punto0 2 42 2 2 2" xfId="55937" xr:uid="{00000000-0005-0000-0000-000084DA0000}"/>
    <cellStyle name="Punto0 2 42 2 3" xfId="55938" xr:uid="{00000000-0005-0000-0000-000085DA0000}"/>
    <cellStyle name="Punto0 2 42 2 4" xfId="55939" xr:uid="{00000000-0005-0000-0000-000086DA0000}"/>
    <cellStyle name="Punto0 2 42 2 5" xfId="55940" xr:uid="{00000000-0005-0000-0000-000087DA0000}"/>
    <cellStyle name="Punto0 2 42 2 6" xfId="55941" xr:uid="{00000000-0005-0000-0000-000088DA0000}"/>
    <cellStyle name="Punto0 2 42 3" xfId="55942" xr:uid="{00000000-0005-0000-0000-000089DA0000}"/>
    <cellStyle name="Punto0 2 42 3 2" xfId="55943" xr:uid="{00000000-0005-0000-0000-00008ADA0000}"/>
    <cellStyle name="Punto0 2 42 4" xfId="55944" xr:uid="{00000000-0005-0000-0000-00008BDA0000}"/>
    <cellStyle name="Punto0 2 42 4 2" xfId="55945" xr:uid="{00000000-0005-0000-0000-00008CDA0000}"/>
    <cellStyle name="Punto0 2 42 5" xfId="55946" xr:uid="{00000000-0005-0000-0000-00008DDA0000}"/>
    <cellStyle name="Punto0 2 43" xfId="55947" xr:uid="{00000000-0005-0000-0000-00008EDA0000}"/>
    <cellStyle name="Punto0 2 43 2" xfId="55948" xr:uid="{00000000-0005-0000-0000-00008FDA0000}"/>
    <cellStyle name="Punto0 2 43 2 2" xfId="55949" xr:uid="{00000000-0005-0000-0000-000090DA0000}"/>
    <cellStyle name="Punto0 2 43 2 2 2" xfId="55950" xr:uid="{00000000-0005-0000-0000-000091DA0000}"/>
    <cellStyle name="Punto0 2 43 2 3" xfId="55951" xr:uid="{00000000-0005-0000-0000-000092DA0000}"/>
    <cellStyle name="Punto0 2 43 2 4" xfId="55952" xr:uid="{00000000-0005-0000-0000-000093DA0000}"/>
    <cellStyle name="Punto0 2 43 2 5" xfId="55953" xr:uid="{00000000-0005-0000-0000-000094DA0000}"/>
    <cellStyle name="Punto0 2 43 2 6" xfId="55954" xr:uid="{00000000-0005-0000-0000-000095DA0000}"/>
    <cellStyle name="Punto0 2 43 3" xfId="55955" xr:uid="{00000000-0005-0000-0000-000096DA0000}"/>
    <cellStyle name="Punto0 2 43 3 2" xfId="55956" xr:uid="{00000000-0005-0000-0000-000097DA0000}"/>
    <cellStyle name="Punto0 2 43 4" xfId="55957" xr:uid="{00000000-0005-0000-0000-000098DA0000}"/>
    <cellStyle name="Punto0 2 43 4 2" xfId="55958" xr:uid="{00000000-0005-0000-0000-000099DA0000}"/>
    <cellStyle name="Punto0 2 43 5" xfId="55959" xr:uid="{00000000-0005-0000-0000-00009ADA0000}"/>
    <cellStyle name="Punto0 2 44" xfId="55960" xr:uid="{00000000-0005-0000-0000-00009BDA0000}"/>
    <cellStyle name="Punto0 2 44 2" xfId="55961" xr:uid="{00000000-0005-0000-0000-00009CDA0000}"/>
    <cellStyle name="Punto0 2 44 2 2" xfId="55962" xr:uid="{00000000-0005-0000-0000-00009DDA0000}"/>
    <cellStyle name="Punto0 2 44 2 2 2" xfId="55963" xr:uid="{00000000-0005-0000-0000-00009EDA0000}"/>
    <cellStyle name="Punto0 2 44 2 3" xfId="55964" xr:uid="{00000000-0005-0000-0000-00009FDA0000}"/>
    <cellStyle name="Punto0 2 44 2 4" xfId="55965" xr:uid="{00000000-0005-0000-0000-0000A0DA0000}"/>
    <cellStyle name="Punto0 2 44 2 5" xfId="55966" xr:uid="{00000000-0005-0000-0000-0000A1DA0000}"/>
    <cellStyle name="Punto0 2 44 2 6" xfId="55967" xr:uid="{00000000-0005-0000-0000-0000A2DA0000}"/>
    <cellStyle name="Punto0 2 44 3" xfId="55968" xr:uid="{00000000-0005-0000-0000-0000A3DA0000}"/>
    <cellStyle name="Punto0 2 44 3 2" xfId="55969" xr:uid="{00000000-0005-0000-0000-0000A4DA0000}"/>
    <cellStyle name="Punto0 2 44 4" xfId="55970" xr:uid="{00000000-0005-0000-0000-0000A5DA0000}"/>
    <cellStyle name="Punto0 2 44 4 2" xfId="55971" xr:uid="{00000000-0005-0000-0000-0000A6DA0000}"/>
    <cellStyle name="Punto0 2 44 5" xfId="55972" xr:uid="{00000000-0005-0000-0000-0000A7DA0000}"/>
    <cellStyle name="Punto0 2 45" xfId="55973" xr:uid="{00000000-0005-0000-0000-0000A8DA0000}"/>
    <cellStyle name="Punto0 2 45 2" xfId="55974" xr:uid="{00000000-0005-0000-0000-0000A9DA0000}"/>
    <cellStyle name="Punto0 2 45 2 2" xfId="55975" xr:uid="{00000000-0005-0000-0000-0000AADA0000}"/>
    <cellStyle name="Punto0 2 45 2 2 2" xfId="55976" xr:uid="{00000000-0005-0000-0000-0000ABDA0000}"/>
    <cellStyle name="Punto0 2 45 2 3" xfId="55977" xr:uid="{00000000-0005-0000-0000-0000ACDA0000}"/>
    <cellStyle name="Punto0 2 45 2 4" xfId="55978" xr:uid="{00000000-0005-0000-0000-0000ADDA0000}"/>
    <cellStyle name="Punto0 2 45 2 5" xfId="55979" xr:uid="{00000000-0005-0000-0000-0000AEDA0000}"/>
    <cellStyle name="Punto0 2 45 2 6" xfId="55980" xr:uid="{00000000-0005-0000-0000-0000AFDA0000}"/>
    <cellStyle name="Punto0 2 45 3" xfId="55981" xr:uid="{00000000-0005-0000-0000-0000B0DA0000}"/>
    <cellStyle name="Punto0 2 45 3 2" xfId="55982" xr:uid="{00000000-0005-0000-0000-0000B1DA0000}"/>
    <cellStyle name="Punto0 2 45 4" xfId="55983" xr:uid="{00000000-0005-0000-0000-0000B2DA0000}"/>
    <cellStyle name="Punto0 2 45 4 2" xfId="55984" xr:uid="{00000000-0005-0000-0000-0000B3DA0000}"/>
    <cellStyle name="Punto0 2 45 5" xfId="55985" xr:uid="{00000000-0005-0000-0000-0000B4DA0000}"/>
    <cellStyle name="Punto0 2 46" xfId="55986" xr:uid="{00000000-0005-0000-0000-0000B5DA0000}"/>
    <cellStyle name="Punto0 2 46 2" xfId="55987" xr:uid="{00000000-0005-0000-0000-0000B6DA0000}"/>
    <cellStyle name="Punto0 2 46 2 2" xfId="55988" xr:uid="{00000000-0005-0000-0000-0000B7DA0000}"/>
    <cellStyle name="Punto0 2 46 2 2 2" xfId="55989" xr:uid="{00000000-0005-0000-0000-0000B8DA0000}"/>
    <cellStyle name="Punto0 2 46 2 3" xfId="55990" xr:uid="{00000000-0005-0000-0000-0000B9DA0000}"/>
    <cellStyle name="Punto0 2 46 2 4" xfId="55991" xr:uid="{00000000-0005-0000-0000-0000BADA0000}"/>
    <cellStyle name="Punto0 2 46 2 5" xfId="55992" xr:uid="{00000000-0005-0000-0000-0000BBDA0000}"/>
    <cellStyle name="Punto0 2 46 2 6" xfId="55993" xr:uid="{00000000-0005-0000-0000-0000BCDA0000}"/>
    <cellStyle name="Punto0 2 46 3" xfId="55994" xr:uid="{00000000-0005-0000-0000-0000BDDA0000}"/>
    <cellStyle name="Punto0 2 46 3 2" xfId="55995" xr:uid="{00000000-0005-0000-0000-0000BEDA0000}"/>
    <cellStyle name="Punto0 2 46 4" xfId="55996" xr:uid="{00000000-0005-0000-0000-0000BFDA0000}"/>
    <cellStyle name="Punto0 2 46 4 2" xfId="55997" xr:uid="{00000000-0005-0000-0000-0000C0DA0000}"/>
    <cellStyle name="Punto0 2 46 5" xfId="55998" xr:uid="{00000000-0005-0000-0000-0000C1DA0000}"/>
    <cellStyle name="Punto0 2 47" xfId="55999" xr:uid="{00000000-0005-0000-0000-0000C2DA0000}"/>
    <cellStyle name="Punto0 2 47 2" xfId="56000" xr:uid="{00000000-0005-0000-0000-0000C3DA0000}"/>
    <cellStyle name="Punto0 2 47 2 2" xfId="56001" xr:uid="{00000000-0005-0000-0000-0000C4DA0000}"/>
    <cellStyle name="Punto0 2 47 2 2 2" xfId="56002" xr:uid="{00000000-0005-0000-0000-0000C5DA0000}"/>
    <cellStyle name="Punto0 2 47 2 3" xfId="56003" xr:uid="{00000000-0005-0000-0000-0000C6DA0000}"/>
    <cellStyle name="Punto0 2 47 2 4" xfId="56004" xr:uid="{00000000-0005-0000-0000-0000C7DA0000}"/>
    <cellStyle name="Punto0 2 47 2 5" xfId="56005" xr:uid="{00000000-0005-0000-0000-0000C8DA0000}"/>
    <cellStyle name="Punto0 2 47 2 6" xfId="56006" xr:uid="{00000000-0005-0000-0000-0000C9DA0000}"/>
    <cellStyle name="Punto0 2 47 3" xfId="56007" xr:uid="{00000000-0005-0000-0000-0000CADA0000}"/>
    <cellStyle name="Punto0 2 47 3 2" xfId="56008" xr:uid="{00000000-0005-0000-0000-0000CBDA0000}"/>
    <cellStyle name="Punto0 2 47 4" xfId="56009" xr:uid="{00000000-0005-0000-0000-0000CCDA0000}"/>
    <cellStyle name="Punto0 2 47 4 2" xfId="56010" xr:uid="{00000000-0005-0000-0000-0000CDDA0000}"/>
    <cellStyle name="Punto0 2 47 5" xfId="56011" xr:uid="{00000000-0005-0000-0000-0000CEDA0000}"/>
    <cellStyle name="Punto0 2 48" xfId="56012" xr:uid="{00000000-0005-0000-0000-0000CFDA0000}"/>
    <cellStyle name="Punto0 2 48 2" xfId="56013" xr:uid="{00000000-0005-0000-0000-0000D0DA0000}"/>
    <cellStyle name="Punto0 2 48 2 2" xfId="56014" xr:uid="{00000000-0005-0000-0000-0000D1DA0000}"/>
    <cellStyle name="Punto0 2 48 2 2 2" xfId="56015" xr:uid="{00000000-0005-0000-0000-0000D2DA0000}"/>
    <cellStyle name="Punto0 2 48 2 3" xfId="56016" xr:uid="{00000000-0005-0000-0000-0000D3DA0000}"/>
    <cellStyle name="Punto0 2 48 2 4" xfId="56017" xr:uid="{00000000-0005-0000-0000-0000D4DA0000}"/>
    <cellStyle name="Punto0 2 48 2 5" xfId="56018" xr:uid="{00000000-0005-0000-0000-0000D5DA0000}"/>
    <cellStyle name="Punto0 2 48 2 6" xfId="56019" xr:uid="{00000000-0005-0000-0000-0000D6DA0000}"/>
    <cellStyle name="Punto0 2 48 3" xfId="56020" xr:uid="{00000000-0005-0000-0000-0000D7DA0000}"/>
    <cellStyle name="Punto0 2 48 3 2" xfId="56021" xr:uid="{00000000-0005-0000-0000-0000D8DA0000}"/>
    <cellStyle name="Punto0 2 48 4" xfId="56022" xr:uid="{00000000-0005-0000-0000-0000D9DA0000}"/>
    <cellStyle name="Punto0 2 48 4 2" xfId="56023" xr:uid="{00000000-0005-0000-0000-0000DADA0000}"/>
    <cellStyle name="Punto0 2 48 5" xfId="56024" xr:uid="{00000000-0005-0000-0000-0000DBDA0000}"/>
    <cellStyle name="Punto0 2 49" xfId="56025" xr:uid="{00000000-0005-0000-0000-0000DCDA0000}"/>
    <cellStyle name="Punto0 2 49 2" xfId="56026" xr:uid="{00000000-0005-0000-0000-0000DDDA0000}"/>
    <cellStyle name="Punto0 2 49 2 2" xfId="56027" xr:uid="{00000000-0005-0000-0000-0000DEDA0000}"/>
    <cellStyle name="Punto0 2 49 2 2 2" xfId="56028" xr:uid="{00000000-0005-0000-0000-0000DFDA0000}"/>
    <cellStyle name="Punto0 2 49 2 3" xfId="56029" xr:uid="{00000000-0005-0000-0000-0000E0DA0000}"/>
    <cellStyle name="Punto0 2 49 2 4" xfId="56030" xr:uid="{00000000-0005-0000-0000-0000E1DA0000}"/>
    <cellStyle name="Punto0 2 49 2 5" xfId="56031" xr:uid="{00000000-0005-0000-0000-0000E2DA0000}"/>
    <cellStyle name="Punto0 2 49 2 6" xfId="56032" xr:uid="{00000000-0005-0000-0000-0000E3DA0000}"/>
    <cellStyle name="Punto0 2 49 3" xfId="56033" xr:uid="{00000000-0005-0000-0000-0000E4DA0000}"/>
    <cellStyle name="Punto0 2 49 3 2" xfId="56034" xr:uid="{00000000-0005-0000-0000-0000E5DA0000}"/>
    <cellStyle name="Punto0 2 49 4" xfId="56035" xr:uid="{00000000-0005-0000-0000-0000E6DA0000}"/>
    <cellStyle name="Punto0 2 49 4 2" xfId="56036" xr:uid="{00000000-0005-0000-0000-0000E7DA0000}"/>
    <cellStyle name="Punto0 2 49 5" xfId="56037" xr:uid="{00000000-0005-0000-0000-0000E8DA0000}"/>
    <cellStyle name="Punto0 2 5" xfId="56038" xr:uid="{00000000-0005-0000-0000-0000E9DA0000}"/>
    <cellStyle name="Punto0 2 5 2" xfId="56039" xr:uid="{00000000-0005-0000-0000-0000EADA0000}"/>
    <cellStyle name="Punto0 2 5 2 2" xfId="56040" xr:uid="{00000000-0005-0000-0000-0000EBDA0000}"/>
    <cellStyle name="Punto0 2 5 2 2 2" xfId="56041" xr:uid="{00000000-0005-0000-0000-0000ECDA0000}"/>
    <cellStyle name="Punto0 2 5 2 3" xfId="56042" xr:uid="{00000000-0005-0000-0000-0000EDDA0000}"/>
    <cellStyle name="Punto0 2 5 2 4" xfId="56043" xr:uid="{00000000-0005-0000-0000-0000EEDA0000}"/>
    <cellStyle name="Punto0 2 5 2 5" xfId="56044" xr:uid="{00000000-0005-0000-0000-0000EFDA0000}"/>
    <cellStyle name="Punto0 2 5 2 6" xfId="56045" xr:uid="{00000000-0005-0000-0000-0000F0DA0000}"/>
    <cellStyle name="Punto0 2 5 3" xfId="56046" xr:uid="{00000000-0005-0000-0000-0000F1DA0000}"/>
    <cellStyle name="Punto0 2 5 3 2" xfId="56047" xr:uid="{00000000-0005-0000-0000-0000F2DA0000}"/>
    <cellStyle name="Punto0 2 5 4" xfId="56048" xr:uid="{00000000-0005-0000-0000-0000F3DA0000}"/>
    <cellStyle name="Punto0 2 5 4 2" xfId="56049" xr:uid="{00000000-0005-0000-0000-0000F4DA0000}"/>
    <cellStyle name="Punto0 2 5 5" xfId="56050" xr:uid="{00000000-0005-0000-0000-0000F5DA0000}"/>
    <cellStyle name="Punto0 2 50" xfId="56051" xr:uid="{00000000-0005-0000-0000-0000F6DA0000}"/>
    <cellStyle name="Punto0 2 50 2" xfId="56052" xr:uid="{00000000-0005-0000-0000-0000F7DA0000}"/>
    <cellStyle name="Punto0 2 50 2 2" xfId="56053" xr:uid="{00000000-0005-0000-0000-0000F8DA0000}"/>
    <cellStyle name="Punto0 2 50 2 2 2" xfId="56054" xr:uid="{00000000-0005-0000-0000-0000F9DA0000}"/>
    <cellStyle name="Punto0 2 50 2 3" xfId="56055" xr:uid="{00000000-0005-0000-0000-0000FADA0000}"/>
    <cellStyle name="Punto0 2 50 2 4" xfId="56056" xr:uid="{00000000-0005-0000-0000-0000FBDA0000}"/>
    <cellStyle name="Punto0 2 50 2 5" xfId="56057" xr:uid="{00000000-0005-0000-0000-0000FCDA0000}"/>
    <cellStyle name="Punto0 2 50 2 6" xfId="56058" xr:uid="{00000000-0005-0000-0000-0000FDDA0000}"/>
    <cellStyle name="Punto0 2 50 3" xfId="56059" xr:uid="{00000000-0005-0000-0000-0000FEDA0000}"/>
    <cellStyle name="Punto0 2 50 3 2" xfId="56060" xr:uid="{00000000-0005-0000-0000-0000FFDA0000}"/>
    <cellStyle name="Punto0 2 50 4" xfId="56061" xr:uid="{00000000-0005-0000-0000-000000DB0000}"/>
    <cellStyle name="Punto0 2 50 4 2" xfId="56062" xr:uid="{00000000-0005-0000-0000-000001DB0000}"/>
    <cellStyle name="Punto0 2 50 5" xfId="56063" xr:uid="{00000000-0005-0000-0000-000002DB0000}"/>
    <cellStyle name="Punto0 2 51" xfId="56064" xr:uid="{00000000-0005-0000-0000-000003DB0000}"/>
    <cellStyle name="Punto0 2 51 2" xfId="56065" xr:uid="{00000000-0005-0000-0000-000004DB0000}"/>
    <cellStyle name="Punto0 2 51 2 2" xfId="56066" xr:uid="{00000000-0005-0000-0000-000005DB0000}"/>
    <cellStyle name="Punto0 2 51 2 2 2" xfId="56067" xr:uid="{00000000-0005-0000-0000-000006DB0000}"/>
    <cellStyle name="Punto0 2 51 2 3" xfId="56068" xr:uid="{00000000-0005-0000-0000-000007DB0000}"/>
    <cellStyle name="Punto0 2 51 2 4" xfId="56069" xr:uid="{00000000-0005-0000-0000-000008DB0000}"/>
    <cellStyle name="Punto0 2 51 2 5" xfId="56070" xr:uid="{00000000-0005-0000-0000-000009DB0000}"/>
    <cellStyle name="Punto0 2 51 2 6" xfId="56071" xr:uid="{00000000-0005-0000-0000-00000ADB0000}"/>
    <cellStyle name="Punto0 2 51 3" xfId="56072" xr:uid="{00000000-0005-0000-0000-00000BDB0000}"/>
    <cellStyle name="Punto0 2 51 3 2" xfId="56073" xr:uid="{00000000-0005-0000-0000-00000CDB0000}"/>
    <cellStyle name="Punto0 2 51 4" xfId="56074" xr:uid="{00000000-0005-0000-0000-00000DDB0000}"/>
    <cellStyle name="Punto0 2 51 4 2" xfId="56075" xr:uid="{00000000-0005-0000-0000-00000EDB0000}"/>
    <cellStyle name="Punto0 2 51 5" xfId="56076" xr:uid="{00000000-0005-0000-0000-00000FDB0000}"/>
    <cellStyle name="Punto0 2 52" xfId="56077" xr:uid="{00000000-0005-0000-0000-000010DB0000}"/>
    <cellStyle name="Punto0 2 52 2" xfId="56078" xr:uid="{00000000-0005-0000-0000-000011DB0000}"/>
    <cellStyle name="Punto0 2 52 2 2" xfId="56079" xr:uid="{00000000-0005-0000-0000-000012DB0000}"/>
    <cellStyle name="Punto0 2 52 2 2 2" xfId="56080" xr:uid="{00000000-0005-0000-0000-000013DB0000}"/>
    <cellStyle name="Punto0 2 52 2 3" xfId="56081" xr:uid="{00000000-0005-0000-0000-000014DB0000}"/>
    <cellStyle name="Punto0 2 52 2 4" xfId="56082" xr:uid="{00000000-0005-0000-0000-000015DB0000}"/>
    <cellStyle name="Punto0 2 52 2 5" xfId="56083" xr:uid="{00000000-0005-0000-0000-000016DB0000}"/>
    <cellStyle name="Punto0 2 52 2 6" xfId="56084" xr:uid="{00000000-0005-0000-0000-000017DB0000}"/>
    <cellStyle name="Punto0 2 52 3" xfId="56085" xr:uid="{00000000-0005-0000-0000-000018DB0000}"/>
    <cellStyle name="Punto0 2 52 3 2" xfId="56086" xr:uid="{00000000-0005-0000-0000-000019DB0000}"/>
    <cellStyle name="Punto0 2 52 4" xfId="56087" xr:uid="{00000000-0005-0000-0000-00001ADB0000}"/>
    <cellStyle name="Punto0 2 52 4 2" xfId="56088" xr:uid="{00000000-0005-0000-0000-00001BDB0000}"/>
    <cellStyle name="Punto0 2 52 5" xfId="56089" xr:uid="{00000000-0005-0000-0000-00001CDB0000}"/>
    <cellStyle name="Punto0 2 53" xfId="56090" xr:uid="{00000000-0005-0000-0000-00001DDB0000}"/>
    <cellStyle name="Punto0 2 53 2" xfId="56091" xr:uid="{00000000-0005-0000-0000-00001EDB0000}"/>
    <cellStyle name="Punto0 2 53 2 2" xfId="56092" xr:uid="{00000000-0005-0000-0000-00001FDB0000}"/>
    <cellStyle name="Punto0 2 53 2 2 2" xfId="56093" xr:uid="{00000000-0005-0000-0000-000020DB0000}"/>
    <cellStyle name="Punto0 2 53 2 3" xfId="56094" xr:uid="{00000000-0005-0000-0000-000021DB0000}"/>
    <cellStyle name="Punto0 2 53 2 4" xfId="56095" xr:uid="{00000000-0005-0000-0000-000022DB0000}"/>
    <cellStyle name="Punto0 2 53 2 5" xfId="56096" xr:uid="{00000000-0005-0000-0000-000023DB0000}"/>
    <cellStyle name="Punto0 2 53 2 6" xfId="56097" xr:uid="{00000000-0005-0000-0000-000024DB0000}"/>
    <cellStyle name="Punto0 2 53 3" xfId="56098" xr:uid="{00000000-0005-0000-0000-000025DB0000}"/>
    <cellStyle name="Punto0 2 53 3 2" xfId="56099" xr:uid="{00000000-0005-0000-0000-000026DB0000}"/>
    <cellStyle name="Punto0 2 53 4" xfId="56100" xr:uid="{00000000-0005-0000-0000-000027DB0000}"/>
    <cellStyle name="Punto0 2 53 4 2" xfId="56101" xr:uid="{00000000-0005-0000-0000-000028DB0000}"/>
    <cellStyle name="Punto0 2 53 5" xfId="56102" xr:uid="{00000000-0005-0000-0000-000029DB0000}"/>
    <cellStyle name="Punto0 2 54" xfId="56103" xr:uid="{00000000-0005-0000-0000-00002ADB0000}"/>
    <cellStyle name="Punto0 2 54 2" xfId="56104" xr:uid="{00000000-0005-0000-0000-00002BDB0000}"/>
    <cellStyle name="Punto0 2 54 2 2" xfId="56105" xr:uid="{00000000-0005-0000-0000-00002CDB0000}"/>
    <cellStyle name="Punto0 2 54 2 2 2" xfId="56106" xr:uid="{00000000-0005-0000-0000-00002DDB0000}"/>
    <cellStyle name="Punto0 2 54 2 3" xfId="56107" xr:uid="{00000000-0005-0000-0000-00002EDB0000}"/>
    <cellStyle name="Punto0 2 54 2 4" xfId="56108" xr:uid="{00000000-0005-0000-0000-00002FDB0000}"/>
    <cellStyle name="Punto0 2 54 2 5" xfId="56109" xr:uid="{00000000-0005-0000-0000-000030DB0000}"/>
    <cellStyle name="Punto0 2 54 2 6" xfId="56110" xr:uid="{00000000-0005-0000-0000-000031DB0000}"/>
    <cellStyle name="Punto0 2 54 3" xfId="56111" xr:uid="{00000000-0005-0000-0000-000032DB0000}"/>
    <cellStyle name="Punto0 2 54 3 2" xfId="56112" xr:uid="{00000000-0005-0000-0000-000033DB0000}"/>
    <cellStyle name="Punto0 2 54 4" xfId="56113" xr:uid="{00000000-0005-0000-0000-000034DB0000}"/>
    <cellStyle name="Punto0 2 54 4 2" xfId="56114" xr:uid="{00000000-0005-0000-0000-000035DB0000}"/>
    <cellStyle name="Punto0 2 54 5" xfId="56115" xr:uid="{00000000-0005-0000-0000-000036DB0000}"/>
    <cellStyle name="Punto0 2 55" xfId="56116" xr:uid="{00000000-0005-0000-0000-000037DB0000}"/>
    <cellStyle name="Punto0 2 55 2" xfId="56117" xr:uid="{00000000-0005-0000-0000-000038DB0000}"/>
    <cellStyle name="Punto0 2 55 2 2" xfId="56118" xr:uid="{00000000-0005-0000-0000-000039DB0000}"/>
    <cellStyle name="Punto0 2 55 2 2 2" xfId="56119" xr:uid="{00000000-0005-0000-0000-00003ADB0000}"/>
    <cellStyle name="Punto0 2 55 2 3" xfId="56120" xr:uid="{00000000-0005-0000-0000-00003BDB0000}"/>
    <cellStyle name="Punto0 2 55 2 4" xfId="56121" xr:uid="{00000000-0005-0000-0000-00003CDB0000}"/>
    <cellStyle name="Punto0 2 55 2 5" xfId="56122" xr:uid="{00000000-0005-0000-0000-00003DDB0000}"/>
    <cellStyle name="Punto0 2 55 2 6" xfId="56123" xr:uid="{00000000-0005-0000-0000-00003EDB0000}"/>
    <cellStyle name="Punto0 2 55 3" xfId="56124" xr:uid="{00000000-0005-0000-0000-00003FDB0000}"/>
    <cellStyle name="Punto0 2 55 3 2" xfId="56125" xr:uid="{00000000-0005-0000-0000-000040DB0000}"/>
    <cellStyle name="Punto0 2 55 4" xfId="56126" xr:uid="{00000000-0005-0000-0000-000041DB0000}"/>
    <cellStyle name="Punto0 2 55 4 2" xfId="56127" xr:uid="{00000000-0005-0000-0000-000042DB0000}"/>
    <cellStyle name="Punto0 2 55 5" xfId="56128" xr:uid="{00000000-0005-0000-0000-000043DB0000}"/>
    <cellStyle name="Punto0 2 56" xfId="56129" xr:uid="{00000000-0005-0000-0000-000044DB0000}"/>
    <cellStyle name="Punto0 2 56 2" xfId="56130" xr:uid="{00000000-0005-0000-0000-000045DB0000}"/>
    <cellStyle name="Punto0 2 56 2 2" xfId="56131" xr:uid="{00000000-0005-0000-0000-000046DB0000}"/>
    <cellStyle name="Punto0 2 56 2 2 2" xfId="56132" xr:uid="{00000000-0005-0000-0000-000047DB0000}"/>
    <cellStyle name="Punto0 2 56 2 3" xfId="56133" xr:uid="{00000000-0005-0000-0000-000048DB0000}"/>
    <cellStyle name="Punto0 2 56 2 4" xfId="56134" xr:uid="{00000000-0005-0000-0000-000049DB0000}"/>
    <cellStyle name="Punto0 2 56 2 5" xfId="56135" xr:uid="{00000000-0005-0000-0000-00004ADB0000}"/>
    <cellStyle name="Punto0 2 56 2 6" xfId="56136" xr:uid="{00000000-0005-0000-0000-00004BDB0000}"/>
    <cellStyle name="Punto0 2 56 3" xfId="56137" xr:uid="{00000000-0005-0000-0000-00004CDB0000}"/>
    <cellStyle name="Punto0 2 56 3 2" xfId="56138" xr:uid="{00000000-0005-0000-0000-00004DDB0000}"/>
    <cellStyle name="Punto0 2 56 4" xfId="56139" xr:uid="{00000000-0005-0000-0000-00004EDB0000}"/>
    <cellStyle name="Punto0 2 56 4 2" xfId="56140" xr:uid="{00000000-0005-0000-0000-00004FDB0000}"/>
    <cellStyle name="Punto0 2 56 5" xfId="56141" xr:uid="{00000000-0005-0000-0000-000050DB0000}"/>
    <cellStyle name="Punto0 2 57" xfId="56142" xr:uid="{00000000-0005-0000-0000-000051DB0000}"/>
    <cellStyle name="Punto0 2 57 2" xfId="56143" xr:uid="{00000000-0005-0000-0000-000052DB0000}"/>
    <cellStyle name="Punto0 2 57 2 2" xfId="56144" xr:uid="{00000000-0005-0000-0000-000053DB0000}"/>
    <cellStyle name="Punto0 2 57 2 2 2" xfId="56145" xr:uid="{00000000-0005-0000-0000-000054DB0000}"/>
    <cellStyle name="Punto0 2 57 2 3" xfId="56146" xr:uid="{00000000-0005-0000-0000-000055DB0000}"/>
    <cellStyle name="Punto0 2 57 2 4" xfId="56147" xr:uid="{00000000-0005-0000-0000-000056DB0000}"/>
    <cellStyle name="Punto0 2 57 2 5" xfId="56148" xr:uid="{00000000-0005-0000-0000-000057DB0000}"/>
    <cellStyle name="Punto0 2 57 2 6" xfId="56149" xr:uid="{00000000-0005-0000-0000-000058DB0000}"/>
    <cellStyle name="Punto0 2 57 3" xfId="56150" xr:uid="{00000000-0005-0000-0000-000059DB0000}"/>
    <cellStyle name="Punto0 2 57 3 2" xfId="56151" xr:uid="{00000000-0005-0000-0000-00005ADB0000}"/>
    <cellStyle name="Punto0 2 57 4" xfId="56152" xr:uid="{00000000-0005-0000-0000-00005BDB0000}"/>
    <cellStyle name="Punto0 2 57 4 2" xfId="56153" xr:uid="{00000000-0005-0000-0000-00005CDB0000}"/>
    <cellStyle name="Punto0 2 57 5" xfId="56154" xr:uid="{00000000-0005-0000-0000-00005DDB0000}"/>
    <cellStyle name="Punto0 2 58" xfId="56155" xr:uid="{00000000-0005-0000-0000-00005EDB0000}"/>
    <cellStyle name="Punto0 2 58 2" xfId="56156" xr:uid="{00000000-0005-0000-0000-00005FDB0000}"/>
    <cellStyle name="Punto0 2 58 2 2" xfId="56157" xr:uid="{00000000-0005-0000-0000-000060DB0000}"/>
    <cellStyle name="Punto0 2 58 2 2 2" xfId="56158" xr:uid="{00000000-0005-0000-0000-000061DB0000}"/>
    <cellStyle name="Punto0 2 58 2 3" xfId="56159" xr:uid="{00000000-0005-0000-0000-000062DB0000}"/>
    <cellStyle name="Punto0 2 58 2 4" xfId="56160" xr:uid="{00000000-0005-0000-0000-000063DB0000}"/>
    <cellStyle name="Punto0 2 58 2 5" xfId="56161" xr:uid="{00000000-0005-0000-0000-000064DB0000}"/>
    <cellStyle name="Punto0 2 58 2 6" xfId="56162" xr:uid="{00000000-0005-0000-0000-000065DB0000}"/>
    <cellStyle name="Punto0 2 58 3" xfId="56163" xr:uid="{00000000-0005-0000-0000-000066DB0000}"/>
    <cellStyle name="Punto0 2 58 3 2" xfId="56164" xr:uid="{00000000-0005-0000-0000-000067DB0000}"/>
    <cellStyle name="Punto0 2 58 4" xfId="56165" xr:uid="{00000000-0005-0000-0000-000068DB0000}"/>
    <cellStyle name="Punto0 2 58 4 2" xfId="56166" xr:uid="{00000000-0005-0000-0000-000069DB0000}"/>
    <cellStyle name="Punto0 2 58 5" xfId="56167" xr:uid="{00000000-0005-0000-0000-00006ADB0000}"/>
    <cellStyle name="Punto0 2 59" xfId="56168" xr:uid="{00000000-0005-0000-0000-00006BDB0000}"/>
    <cellStyle name="Punto0 2 59 2" xfId="56169" xr:uid="{00000000-0005-0000-0000-00006CDB0000}"/>
    <cellStyle name="Punto0 2 59 2 2" xfId="56170" xr:uid="{00000000-0005-0000-0000-00006DDB0000}"/>
    <cellStyle name="Punto0 2 59 2 2 2" xfId="56171" xr:uid="{00000000-0005-0000-0000-00006EDB0000}"/>
    <cellStyle name="Punto0 2 59 2 3" xfId="56172" xr:uid="{00000000-0005-0000-0000-00006FDB0000}"/>
    <cellStyle name="Punto0 2 59 2 4" xfId="56173" xr:uid="{00000000-0005-0000-0000-000070DB0000}"/>
    <cellStyle name="Punto0 2 59 2 5" xfId="56174" xr:uid="{00000000-0005-0000-0000-000071DB0000}"/>
    <cellStyle name="Punto0 2 59 2 6" xfId="56175" xr:uid="{00000000-0005-0000-0000-000072DB0000}"/>
    <cellStyle name="Punto0 2 59 3" xfId="56176" xr:uid="{00000000-0005-0000-0000-000073DB0000}"/>
    <cellStyle name="Punto0 2 59 3 2" xfId="56177" xr:uid="{00000000-0005-0000-0000-000074DB0000}"/>
    <cellStyle name="Punto0 2 59 4" xfId="56178" xr:uid="{00000000-0005-0000-0000-000075DB0000}"/>
    <cellStyle name="Punto0 2 59 4 2" xfId="56179" xr:uid="{00000000-0005-0000-0000-000076DB0000}"/>
    <cellStyle name="Punto0 2 59 5" xfId="56180" xr:uid="{00000000-0005-0000-0000-000077DB0000}"/>
    <cellStyle name="Punto0 2 6" xfId="56181" xr:uid="{00000000-0005-0000-0000-000078DB0000}"/>
    <cellStyle name="Punto0 2 6 2" xfId="56182" xr:uid="{00000000-0005-0000-0000-000079DB0000}"/>
    <cellStyle name="Punto0 2 6 2 2" xfId="56183" xr:uid="{00000000-0005-0000-0000-00007ADB0000}"/>
    <cellStyle name="Punto0 2 6 2 2 2" xfId="56184" xr:uid="{00000000-0005-0000-0000-00007BDB0000}"/>
    <cellStyle name="Punto0 2 6 2 3" xfId="56185" xr:uid="{00000000-0005-0000-0000-00007CDB0000}"/>
    <cellStyle name="Punto0 2 6 2 4" xfId="56186" xr:uid="{00000000-0005-0000-0000-00007DDB0000}"/>
    <cellStyle name="Punto0 2 6 2 5" xfId="56187" xr:uid="{00000000-0005-0000-0000-00007EDB0000}"/>
    <cellStyle name="Punto0 2 6 2 6" xfId="56188" xr:uid="{00000000-0005-0000-0000-00007FDB0000}"/>
    <cellStyle name="Punto0 2 6 3" xfId="56189" xr:uid="{00000000-0005-0000-0000-000080DB0000}"/>
    <cellStyle name="Punto0 2 6 3 2" xfId="56190" xr:uid="{00000000-0005-0000-0000-000081DB0000}"/>
    <cellStyle name="Punto0 2 6 4" xfId="56191" xr:uid="{00000000-0005-0000-0000-000082DB0000}"/>
    <cellStyle name="Punto0 2 6 4 2" xfId="56192" xr:uid="{00000000-0005-0000-0000-000083DB0000}"/>
    <cellStyle name="Punto0 2 6 5" xfId="56193" xr:uid="{00000000-0005-0000-0000-000084DB0000}"/>
    <cellStyle name="Punto0 2 60" xfId="56194" xr:uid="{00000000-0005-0000-0000-000085DB0000}"/>
    <cellStyle name="Punto0 2 60 2" xfId="56195" xr:uid="{00000000-0005-0000-0000-000086DB0000}"/>
    <cellStyle name="Punto0 2 60 2 2" xfId="56196" xr:uid="{00000000-0005-0000-0000-000087DB0000}"/>
    <cellStyle name="Punto0 2 60 2 2 2" xfId="56197" xr:uid="{00000000-0005-0000-0000-000088DB0000}"/>
    <cellStyle name="Punto0 2 60 2 3" xfId="56198" xr:uid="{00000000-0005-0000-0000-000089DB0000}"/>
    <cellStyle name="Punto0 2 60 2 4" xfId="56199" xr:uid="{00000000-0005-0000-0000-00008ADB0000}"/>
    <cellStyle name="Punto0 2 60 2 5" xfId="56200" xr:uid="{00000000-0005-0000-0000-00008BDB0000}"/>
    <cellStyle name="Punto0 2 60 2 6" xfId="56201" xr:uid="{00000000-0005-0000-0000-00008CDB0000}"/>
    <cellStyle name="Punto0 2 60 3" xfId="56202" xr:uid="{00000000-0005-0000-0000-00008DDB0000}"/>
    <cellStyle name="Punto0 2 60 3 2" xfId="56203" xr:uid="{00000000-0005-0000-0000-00008EDB0000}"/>
    <cellStyle name="Punto0 2 60 4" xfId="56204" xr:uid="{00000000-0005-0000-0000-00008FDB0000}"/>
    <cellStyle name="Punto0 2 60 4 2" xfId="56205" xr:uid="{00000000-0005-0000-0000-000090DB0000}"/>
    <cellStyle name="Punto0 2 60 5" xfId="56206" xr:uid="{00000000-0005-0000-0000-000091DB0000}"/>
    <cellStyle name="Punto0 2 61" xfId="56207" xr:uid="{00000000-0005-0000-0000-000092DB0000}"/>
    <cellStyle name="Punto0 2 61 2" xfId="56208" xr:uid="{00000000-0005-0000-0000-000093DB0000}"/>
    <cellStyle name="Punto0 2 61 2 2" xfId="56209" xr:uid="{00000000-0005-0000-0000-000094DB0000}"/>
    <cellStyle name="Punto0 2 61 2 2 2" xfId="56210" xr:uid="{00000000-0005-0000-0000-000095DB0000}"/>
    <cellStyle name="Punto0 2 61 2 3" xfId="56211" xr:uid="{00000000-0005-0000-0000-000096DB0000}"/>
    <cellStyle name="Punto0 2 61 2 4" xfId="56212" xr:uid="{00000000-0005-0000-0000-000097DB0000}"/>
    <cellStyle name="Punto0 2 61 2 5" xfId="56213" xr:uid="{00000000-0005-0000-0000-000098DB0000}"/>
    <cellStyle name="Punto0 2 61 2 6" xfId="56214" xr:uid="{00000000-0005-0000-0000-000099DB0000}"/>
    <cellStyle name="Punto0 2 61 3" xfId="56215" xr:uid="{00000000-0005-0000-0000-00009ADB0000}"/>
    <cellStyle name="Punto0 2 61 3 2" xfId="56216" xr:uid="{00000000-0005-0000-0000-00009BDB0000}"/>
    <cellStyle name="Punto0 2 61 4" xfId="56217" xr:uid="{00000000-0005-0000-0000-00009CDB0000}"/>
    <cellStyle name="Punto0 2 61 4 2" xfId="56218" xr:uid="{00000000-0005-0000-0000-00009DDB0000}"/>
    <cellStyle name="Punto0 2 61 5" xfId="56219" xr:uid="{00000000-0005-0000-0000-00009EDB0000}"/>
    <cellStyle name="Punto0 2 62" xfId="56220" xr:uid="{00000000-0005-0000-0000-00009FDB0000}"/>
    <cellStyle name="Punto0 2 62 2" xfId="56221" xr:uid="{00000000-0005-0000-0000-0000A0DB0000}"/>
    <cellStyle name="Punto0 2 62 2 2" xfId="56222" xr:uid="{00000000-0005-0000-0000-0000A1DB0000}"/>
    <cellStyle name="Punto0 2 62 2 2 2" xfId="56223" xr:uid="{00000000-0005-0000-0000-0000A2DB0000}"/>
    <cellStyle name="Punto0 2 62 2 3" xfId="56224" xr:uid="{00000000-0005-0000-0000-0000A3DB0000}"/>
    <cellStyle name="Punto0 2 62 2 4" xfId="56225" xr:uid="{00000000-0005-0000-0000-0000A4DB0000}"/>
    <cellStyle name="Punto0 2 62 2 5" xfId="56226" xr:uid="{00000000-0005-0000-0000-0000A5DB0000}"/>
    <cellStyle name="Punto0 2 62 2 6" xfId="56227" xr:uid="{00000000-0005-0000-0000-0000A6DB0000}"/>
    <cellStyle name="Punto0 2 62 3" xfId="56228" xr:uid="{00000000-0005-0000-0000-0000A7DB0000}"/>
    <cellStyle name="Punto0 2 62 3 2" xfId="56229" xr:uid="{00000000-0005-0000-0000-0000A8DB0000}"/>
    <cellStyle name="Punto0 2 62 4" xfId="56230" xr:uid="{00000000-0005-0000-0000-0000A9DB0000}"/>
    <cellStyle name="Punto0 2 62 4 2" xfId="56231" xr:uid="{00000000-0005-0000-0000-0000AADB0000}"/>
    <cellStyle name="Punto0 2 62 5" xfId="56232" xr:uid="{00000000-0005-0000-0000-0000ABDB0000}"/>
    <cellStyle name="Punto0 2 63" xfId="56233" xr:uid="{00000000-0005-0000-0000-0000ACDB0000}"/>
    <cellStyle name="Punto0 2 63 2" xfId="56234" xr:uid="{00000000-0005-0000-0000-0000ADDB0000}"/>
    <cellStyle name="Punto0 2 63 2 2" xfId="56235" xr:uid="{00000000-0005-0000-0000-0000AEDB0000}"/>
    <cellStyle name="Punto0 2 63 2 3" xfId="56236" xr:uid="{00000000-0005-0000-0000-0000AFDB0000}"/>
    <cellStyle name="Punto0 2 63 3" xfId="56237" xr:uid="{00000000-0005-0000-0000-0000B0DB0000}"/>
    <cellStyle name="Punto0 2 63 3 2" xfId="56238" xr:uid="{00000000-0005-0000-0000-0000B1DB0000}"/>
    <cellStyle name="Punto0 2 63 4" xfId="56239" xr:uid="{00000000-0005-0000-0000-0000B2DB0000}"/>
    <cellStyle name="Punto0 2 63 5" xfId="56240" xr:uid="{00000000-0005-0000-0000-0000B3DB0000}"/>
    <cellStyle name="Punto0 2 64" xfId="56241" xr:uid="{00000000-0005-0000-0000-0000B4DB0000}"/>
    <cellStyle name="Punto0 2 64 2" xfId="56242" xr:uid="{00000000-0005-0000-0000-0000B5DB0000}"/>
    <cellStyle name="Punto0 2 64 3" xfId="56243" xr:uid="{00000000-0005-0000-0000-0000B6DB0000}"/>
    <cellStyle name="Punto0 2 64 4" xfId="56244" xr:uid="{00000000-0005-0000-0000-0000B7DB0000}"/>
    <cellStyle name="Punto0 2 65" xfId="56245" xr:uid="{00000000-0005-0000-0000-0000B8DB0000}"/>
    <cellStyle name="Punto0 2 65 2" xfId="56246" xr:uid="{00000000-0005-0000-0000-0000B9DB0000}"/>
    <cellStyle name="Punto0 2 65 3" xfId="56247" xr:uid="{00000000-0005-0000-0000-0000BADB0000}"/>
    <cellStyle name="Punto0 2 66" xfId="56248" xr:uid="{00000000-0005-0000-0000-0000BBDB0000}"/>
    <cellStyle name="Punto0 2 66 2" xfId="56249" xr:uid="{00000000-0005-0000-0000-0000BCDB0000}"/>
    <cellStyle name="Punto0 2 66 3" xfId="56250" xr:uid="{00000000-0005-0000-0000-0000BDDB0000}"/>
    <cellStyle name="Punto0 2 67" xfId="56251" xr:uid="{00000000-0005-0000-0000-0000BEDB0000}"/>
    <cellStyle name="Punto0 2 68" xfId="56252" xr:uid="{00000000-0005-0000-0000-0000BFDB0000}"/>
    <cellStyle name="Punto0 2 69" xfId="56253" xr:uid="{00000000-0005-0000-0000-0000C0DB0000}"/>
    <cellStyle name="Punto0 2 7" xfId="56254" xr:uid="{00000000-0005-0000-0000-0000C1DB0000}"/>
    <cellStyle name="Punto0 2 7 2" xfId="56255" xr:uid="{00000000-0005-0000-0000-0000C2DB0000}"/>
    <cellStyle name="Punto0 2 7 2 2" xfId="56256" xr:uid="{00000000-0005-0000-0000-0000C3DB0000}"/>
    <cellStyle name="Punto0 2 7 2 2 2" xfId="56257" xr:uid="{00000000-0005-0000-0000-0000C4DB0000}"/>
    <cellStyle name="Punto0 2 7 2 3" xfId="56258" xr:uid="{00000000-0005-0000-0000-0000C5DB0000}"/>
    <cellStyle name="Punto0 2 7 2 4" xfId="56259" xr:uid="{00000000-0005-0000-0000-0000C6DB0000}"/>
    <cellStyle name="Punto0 2 7 2 5" xfId="56260" xr:uid="{00000000-0005-0000-0000-0000C7DB0000}"/>
    <cellStyle name="Punto0 2 7 2 6" xfId="56261" xr:uid="{00000000-0005-0000-0000-0000C8DB0000}"/>
    <cellStyle name="Punto0 2 7 3" xfId="56262" xr:uid="{00000000-0005-0000-0000-0000C9DB0000}"/>
    <cellStyle name="Punto0 2 7 3 2" xfId="56263" xr:uid="{00000000-0005-0000-0000-0000CADB0000}"/>
    <cellStyle name="Punto0 2 7 4" xfId="56264" xr:uid="{00000000-0005-0000-0000-0000CBDB0000}"/>
    <cellStyle name="Punto0 2 7 4 2" xfId="56265" xr:uid="{00000000-0005-0000-0000-0000CCDB0000}"/>
    <cellStyle name="Punto0 2 7 5" xfId="56266" xr:uid="{00000000-0005-0000-0000-0000CDDB0000}"/>
    <cellStyle name="Punto0 2 70" xfId="56267" xr:uid="{00000000-0005-0000-0000-0000CEDB0000}"/>
    <cellStyle name="Punto0 2 71" xfId="56268" xr:uid="{00000000-0005-0000-0000-0000CFDB0000}"/>
    <cellStyle name="Punto0 2 72" xfId="56269" xr:uid="{00000000-0005-0000-0000-0000D0DB0000}"/>
    <cellStyle name="Punto0 2 73" xfId="56270" xr:uid="{00000000-0005-0000-0000-0000D1DB0000}"/>
    <cellStyle name="Punto0 2 74" xfId="56271" xr:uid="{00000000-0005-0000-0000-0000D2DB0000}"/>
    <cellStyle name="Punto0 2 75" xfId="56272" xr:uid="{00000000-0005-0000-0000-0000D3DB0000}"/>
    <cellStyle name="Punto0 2 76" xfId="56273" xr:uid="{00000000-0005-0000-0000-0000D4DB0000}"/>
    <cellStyle name="Punto0 2 77" xfId="56274" xr:uid="{00000000-0005-0000-0000-0000D5DB0000}"/>
    <cellStyle name="Punto0 2 78" xfId="56275" xr:uid="{00000000-0005-0000-0000-0000D6DB0000}"/>
    <cellStyle name="Punto0 2 79" xfId="56276" xr:uid="{00000000-0005-0000-0000-0000D7DB0000}"/>
    <cellStyle name="Punto0 2 8" xfId="56277" xr:uid="{00000000-0005-0000-0000-0000D8DB0000}"/>
    <cellStyle name="Punto0 2 8 2" xfId="56278" xr:uid="{00000000-0005-0000-0000-0000D9DB0000}"/>
    <cellStyle name="Punto0 2 8 2 2" xfId="56279" xr:uid="{00000000-0005-0000-0000-0000DADB0000}"/>
    <cellStyle name="Punto0 2 8 2 2 2" xfId="56280" xr:uid="{00000000-0005-0000-0000-0000DBDB0000}"/>
    <cellStyle name="Punto0 2 8 2 3" xfId="56281" xr:uid="{00000000-0005-0000-0000-0000DCDB0000}"/>
    <cellStyle name="Punto0 2 8 2 4" xfId="56282" xr:uid="{00000000-0005-0000-0000-0000DDDB0000}"/>
    <cellStyle name="Punto0 2 8 2 5" xfId="56283" xr:uid="{00000000-0005-0000-0000-0000DEDB0000}"/>
    <cellStyle name="Punto0 2 8 2 6" xfId="56284" xr:uid="{00000000-0005-0000-0000-0000DFDB0000}"/>
    <cellStyle name="Punto0 2 8 3" xfId="56285" xr:uid="{00000000-0005-0000-0000-0000E0DB0000}"/>
    <cellStyle name="Punto0 2 8 3 2" xfId="56286" xr:uid="{00000000-0005-0000-0000-0000E1DB0000}"/>
    <cellStyle name="Punto0 2 8 4" xfId="56287" xr:uid="{00000000-0005-0000-0000-0000E2DB0000}"/>
    <cellStyle name="Punto0 2 8 4 2" xfId="56288" xr:uid="{00000000-0005-0000-0000-0000E3DB0000}"/>
    <cellStyle name="Punto0 2 8 5" xfId="56289" xr:uid="{00000000-0005-0000-0000-0000E4DB0000}"/>
    <cellStyle name="Punto0 2 80" xfId="56290" xr:uid="{00000000-0005-0000-0000-0000E5DB0000}"/>
    <cellStyle name="Punto0 2 81" xfId="56291" xr:uid="{00000000-0005-0000-0000-0000E6DB0000}"/>
    <cellStyle name="Punto0 2 82" xfId="56292" xr:uid="{00000000-0005-0000-0000-0000E7DB0000}"/>
    <cellStyle name="Punto0 2 83" xfId="56293" xr:uid="{00000000-0005-0000-0000-0000E8DB0000}"/>
    <cellStyle name="Punto0 2 9" xfId="56294" xr:uid="{00000000-0005-0000-0000-0000E9DB0000}"/>
    <cellStyle name="Punto0 2 9 2" xfId="56295" xr:uid="{00000000-0005-0000-0000-0000EADB0000}"/>
    <cellStyle name="Punto0 2 9 2 2" xfId="56296" xr:uid="{00000000-0005-0000-0000-0000EBDB0000}"/>
    <cellStyle name="Punto0 2 9 2 2 2" xfId="56297" xr:uid="{00000000-0005-0000-0000-0000ECDB0000}"/>
    <cellStyle name="Punto0 2 9 2 3" xfId="56298" xr:uid="{00000000-0005-0000-0000-0000EDDB0000}"/>
    <cellStyle name="Punto0 2 9 2 4" xfId="56299" xr:uid="{00000000-0005-0000-0000-0000EEDB0000}"/>
    <cellStyle name="Punto0 2 9 2 5" xfId="56300" xr:uid="{00000000-0005-0000-0000-0000EFDB0000}"/>
    <cellStyle name="Punto0 2 9 2 6" xfId="56301" xr:uid="{00000000-0005-0000-0000-0000F0DB0000}"/>
    <cellStyle name="Punto0 2 9 3" xfId="56302" xr:uid="{00000000-0005-0000-0000-0000F1DB0000}"/>
    <cellStyle name="Punto0 2 9 3 2" xfId="56303" xr:uid="{00000000-0005-0000-0000-0000F2DB0000}"/>
    <cellStyle name="Punto0 2 9 4" xfId="56304" xr:uid="{00000000-0005-0000-0000-0000F3DB0000}"/>
    <cellStyle name="Punto0 2 9 4 2" xfId="56305" xr:uid="{00000000-0005-0000-0000-0000F4DB0000}"/>
    <cellStyle name="Punto0 2 9 5" xfId="56306" xr:uid="{00000000-0005-0000-0000-0000F5DB0000}"/>
    <cellStyle name="Punto0 2_ DOCT  2006" xfId="56307" xr:uid="{00000000-0005-0000-0000-0000F6DB0000}"/>
    <cellStyle name="Punto0 20" xfId="56308" xr:uid="{00000000-0005-0000-0000-0000F7DB0000}"/>
    <cellStyle name="Punto0 20 2" xfId="56309" xr:uid="{00000000-0005-0000-0000-0000F8DB0000}"/>
    <cellStyle name="Punto0 20 2 2" xfId="56310" xr:uid="{00000000-0005-0000-0000-0000F9DB0000}"/>
    <cellStyle name="Punto0 20 2 2 2" xfId="56311" xr:uid="{00000000-0005-0000-0000-0000FADB0000}"/>
    <cellStyle name="Punto0 20 2 3" xfId="56312" xr:uid="{00000000-0005-0000-0000-0000FBDB0000}"/>
    <cellStyle name="Punto0 20 2 4" xfId="56313" xr:uid="{00000000-0005-0000-0000-0000FCDB0000}"/>
    <cellStyle name="Punto0 20 2 5" xfId="56314" xr:uid="{00000000-0005-0000-0000-0000FDDB0000}"/>
    <cellStyle name="Punto0 20 2 6" xfId="56315" xr:uid="{00000000-0005-0000-0000-0000FEDB0000}"/>
    <cellStyle name="Punto0 20 3" xfId="56316" xr:uid="{00000000-0005-0000-0000-0000FFDB0000}"/>
    <cellStyle name="Punto0 20 3 2" xfId="56317" xr:uid="{00000000-0005-0000-0000-000000DC0000}"/>
    <cellStyle name="Punto0 20 4" xfId="56318" xr:uid="{00000000-0005-0000-0000-000001DC0000}"/>
    <cellStyle name="Punto0 20 4 2" xfId="56319" xr:uid="{00000000-0005-0000-0000-000002DC0000}"/>
    <cellStyle name="Punto0 20 5" xfId="56320" xr:uid="{00000000-0005-0000-0000-000003DC0000}"/>
    <cellStyle name="Punto0 21" xfId="56321" xr:uid="{00000000-0005-0000-0000-000004DC0000}"/>
    <cellStyle name="Punto0 21 2" xfId="56322" xr:uid="{00000000-0005-0000-0000-000005DC0000}"/>
    <cellStyle name="Punto0 21 2 2" xfId="56323" xr:uid="{00000000-0005-0000-0000-000006DC0000}"/>
    <cellStyle name="Punto0 21 2 2 2" xfId="56324" xr:uid="{00000000-0005-0000-0000-000007DC0000}"/>
    <cellStyle name="Punto0 21 2 3" xfId="56325" xr:uid="{00000000-0005-0000-0000-000008DC0000}"/>
    <cellStyle name="Punto0 21 2 4" xfId="56326" xr:uid="{00000000-0005-0000-0000-000009DC0000}"/>
    <cellStyle name="Punto0 21 2 5" xfId="56327" xr:uid="{00000000-0005-0000-0000-00000ADC0000}"/>
    <cellStyle name="Punto0 21 2 6" xfId="56328" xr:uid="{00000000-0005-0000-0000-00000BDC0000}"/>
    <cellStyle name="Punto0 21 3" xfId="56329" xr:uid="{00000000-0005-0000-0000-00000CDC0000}"/>
    <cellStyle name="Punto0 21 3 2" xfId="56330" xr:uid="{00000000-0005-0000-0000-00000DDC0000}"/>
    <cellStyle name="Punto0 21 4" xfId="56331" xr:uid="{00000000-0005-0000-0000-00000EDC0000}"/>
    <cellStyle name="Punto0 21 4 2" xfId="56332" xr:uid="{00000000-0005-0000-0000-00000FDC0000}"/>
    <cellStyle name="Punto0 21 5" xfId="56333" xr:uid="{00000000-0005-0000-0000-000010DC0000}"/>
    <cellStyle name="Punto0 22" xfId="56334" xr:uid="{00000000-0005-0000-0000-000011DC0000}"/>
    <cellStyle name="Punto0 22 2" xfId="56335" xr:uid="{00000000-0005-0000-0000-000012DC0000}"/>
    <cellStyle name="Punto0 22 2 2" xfId="56336" xr:uid="{00000000-0005-0000-0000-000013DC0000}"/>
    <cellStyle name="Punto0 22 2 2 2" xfId="56337" xr:uid="{00000000-0005-0000-0000-000014DC0000}"/>
    <cellStyle name="Punto0 22 2 3" xfId="56338" xr:uid="{00000000-0005-0000-0000-000015DC0000}"/>
    <cellStyle name="Punto0 22 2 4" xfId="56339" xr:uid="{00000000-0005-0000-0000-000016DC0000}"/>
    <cellStyle name="Punto0 22 2 5" xfId="56340" xr:uid="{00000000-0005-0000-0000-000017DC0000}"/>
    <cellStyle name="Punto0 22 2 6" xfId="56341" xr:uid="{00000000-0005-0000-0000-000018DC0000}"/>
    <cellStyle name="Punto0 22 3" xfId="56342" xr:uid="{00000000-0005-0000-0000-000019DC0000}"/>
    <cellStyle name="Punto0 22 3 2" xfId="56343" xr:uid="{00000000-0005-0000-0000-00001ADC0000}"/>
    <cellStyle name="Punto0 22 4" xfId="56344" xr:uid="{00000000-0005-0000-0000-00001BDC0000}"/>
    <cellStyle name="Punto0 22 4 2" xfId="56345" xr:uid="{00000000-0005-0000-0000-00001CDC0000}"/>
    <cellStyle name="Punto0 22 5" xfId="56346" xr:uid="{00000000-0005-0000-0000-00001DDC0000}"/>
    <cellStyle name="Punto0 23" xfId="56347" xr:uid="{00000000-0005-0000-0000-00001EDC0000}"/>
    <cellStyle name="Punto0 23 2" xfId="56348" xr:uid="{00000000-0005-0000-0000-00001FDC0000}"/>
    <cellStyle name="Punto0 23 2 2" xfId="56349" xr:uid="{00000000-0005-0000-0000-000020DC0000}"/>
    <cellStyle name="Punto0 23 2 2 2" xfId="56350" xr:uid="{00000000-0005-0000-0000-000021DC0000}"/>
    <cellStyle name="Punto0 23 2 3" xfId="56351" xr:uid="{00000000-0005-0000-0000-000022DC0000}"/>
    <cellStyle name="Punto0 23 2 4" xfId="56352" xr:uid="{00000000-0005-0000-0000-000023DC0000}"/>
    <cellStyle name="Punto0 23 2 5" xfId="56353" xr:uid="{00000000-0005-0000-0000-000024DC0000}"/>
    <cellStyle name="Punto0 23 2 6" xfId="56354" xr:uid="{00000000-0005-0000-0000-000025DC0000}"/>
    <cellStyle name="Punto0 23 3" xfId="56355" xr:uid="{00000000-0005-0000-0000-000026DC0000}"/>
    <cellStyle name="Punto0 23 3 2" xfId="56356" xr:uid="{00000000-0005-0000-0000-000027DC0000}"/>
    <cellStyle name="Punto0 23 4" xfId="56357" xr:uid="{00000000-0005-0000-0000-000028DC0000}"/>
    <cellStyle name="Punto0 23 4 2" xfId="56358" xr:uid="{00000000-0005-0000-0000-000029DC0000}"/>
    <cellStyle name="Punto0 23 5" xfId="56359" xr:uid="{00000000-0005-0000-0000-00002ADC0000}"/>
    <cellStyle name="Punto0 24" xfId="56360" xr:uid="{00000000-0005-0000-0000-00002BDC0000}"/>
    <cellStyle name="Punto0 24 2" xfId="56361" xr:uid="{00000000-0005-0000-0000-00002CDC0000}"/>
    <cellStyle name="Punto0 24 2 2" xfId="56362" xr:uid="{00000000-0005-0000-0000-00002DDC0000}"/>
    <cellStyle name="Punto0 24 2 2 2" xfId="56363" xr:uid="{00000000-0005-0000-0000-00002EDC0000}"/>
    <cellStyle name="Punto0 24 2 3" xfId="56364" xr:uid="{00000000-0005-0000-0000-00002FDC0000}"/>
    <cellStyle name="Punto0 24 2 4" xfId="56365" xr:uid="{00000000-0005-0000-0000-000030DC0000}"/>
    <cellStyle name="Punto0 24 2 5" xfId="56366" xr:uid="{00000000-0005-0000-0000-000031DC0000}"/>
    <cellStyle name="Punto0 24 2 6" xfId="56367" xr:uid="{00000000-0005-0000-0000-000032DC0000}"/>
    <cellStyle name="Punto0 24 3" xfId="56368" xr:uid="{00000000-0005-0000-0000-000033DC0000}"/>
    <cellStyle name="Punto0 24 3 2" xfId="56369" xr:uid="{00000000-0005-0000-0000-000034DC0000}"/>
    <cellStyle name="Punto0 24 4" xfId="56370" xr:uid="{00000000-0005-0000-0000-000035DC0000}"/>
    <cellStyle name="Punto0 24 4 2" xfId="56371" xr:uid="{00000000-0005-0000-0000-000036DC0000}"/>
    <cellStyle name="Punto0 24 5" xfId="56372" xr:uid="{00000000-0005-0000-0000-000037DC0000}"/>
    <cellStyle name="Punto0 25" xfId="56373" xr:uid="{00000000-0005-0000-0000-000038DC0000}"/>
    <cellStyle name="Punto0 25 2" xfId="56374" xr:uid="{00000000-0005-0000-0000-000039DC0000}"/>
    <cellStyle name="Punto0 25 2 2" xfId="56375" xr:uid="{00000000-0005-0000-0000-00003ADC0000}"/>
    <cellStyle name="Punto0 25 2 2 2" xfId="56376" xr:uid="{00000000-0005-0000-0000-00003BDC0000}"/>
    <cellStyle name="Punto0 25 2 3" xfId="56377" xr:uid="{00000000-0005-0000-0000-00003CDC0000}"/>
    <cellStyle name="Punto0 25 2 4" xfId="56378" xr:uid="{00000000-0005-0000-0000-00003DDC0000}"/>
    <cellStyle name="Punto0 25 2 5" xfId="56379" xr:uid="{00000000-0005-0000-0000-00003EDC0000}"/>
    <cellStyle name="Punto0 25 2 6" xfId="56380" xr:uid="{00000000-0005-0000-0000-00003FDC0000}"/>
    <cellStyle name="Punto0 25 3" xfId="56381" xr:uid="{00000000-0005-0000-0000-000040DC0000}"/>
    <cellStyle name="Punto0 25 3 2" xfId="56382" xr:uid="{00000000-0005-0000-0000-000041DC0000}"/>
    <cellStyle name="Punto0 25 4" xfId="56383" xr:uid="{00000000-0005-0000-0000-000042DC0000}"/>
    <cellStyle name="Punto0 25 4 2" xfId="56384" xr:uid="{00000000-0005-0000-0000-000043DC0000}"/>
    <cellStyle name="Punto0 25 5" xfId="56385" xr:uid="{00000000-0005-0000-0000-000044DC0000}"/>
    <cellStyle name="Punto0 26" xfId="56386" xr:uid="{00000000-0005-0000-0000-000045DC0000}"/>
    <cellStyle name="Punto0 26 2" xfId="56387" xr:uid="{00000000-0005-0000-0000-000046DC0000}"/>
    <cellStyle name="Punto0 26 2 2" xfId="56388" xr:uid="{00000000-0005-0000-0000-000047DC0000}"/>
    <cellStyle name="Punto0 26 2 2 2" xfId="56389" xr:uid="{00000000-0005-0000-0000-000048DC0000}"/>
    <cellStyle name="Punto0 26 2 3" xfId="56390" xr:uid="{00000000-0005-0000-0000-000049DC0000}"/>
    <cellStyle name="Punto0 26 2 4" xfId="56391" xr:uid="{00000000-0005-0000-0000-00004ADC0000}"/>
    <cellStyle name="Punto0 26 2 5" xfId="56392" xr:uid="{00000000-0005-0000-0000-00004BDC0000}"/>
    <cellStyle name="Punto0 26 2 6" xfId="56393" xr:uid="{00000000-0005-0000-0000-00004CDC0000}"/>
    <cellStyle name="Punto0 26 3" xfId="56394" xr:uid="{00000000-0005-0000-0000-00004DDC0000}"/>
    <cellStyle name="Punto0 26 3 2" xfId="56395" xr:uid="{00000000-0005-0000-0000-00004EDC0000}"/>
    <cellStyle name="Punto0 26 4" xfId="56396" xr:uid="{00000000-0005-0000-0000-00004FDC0000}"/>
    <cellStyle name="Punto0 26 4 2" xfId="56397" xr:uid="{00000000-0005-0000-0000-000050DC0000}"/>
    <cellStyle name="Punto0 26 5" xfId="56398" xr:uid="{00000000-0005-0000-0000-000051DC0000}"/>
    <cellStyle name="Punto0 27" xfId="56399" xr:uid="{00000000-0005-0000-0000-000052DC0000}"/>
    <cellStyle name="Punto0 27 2" xfId="56400" xr:uid="{00000000-0005-0000-0000-000053DC0000}"/>
    <cellStyle name="Punto0 27 2 2" xfId="56401" xr:uid="{00000000-0005-0000-0000-000054DC0000}"/>
    <cellStyle name="Punto0 27 2 2 2" xfId="56402" xr:uid="{00000000-0005-0000-0000-000055DC0000}"/>
    <cellStyle name="Punto0 27 2 3" xfId="56403" xr:uid="{00000000-0005-0000-0000-000056DC0000}"/>
    <cellStyle name="Punto0 27 2 4" xfId="56404" xr:uid="{00000000-0005-0000-0000-000057DC0000}"/>
    <cellStyle name="Punto0 27 2 5" xfId="56405" xr:uid="{00000000-0005-0000-0000-000058DC0000}"/>
    <cellStyle name="Punto0 27 2 6" xfId="56406" xr:uid="{00000000-0005-0000-0000-000059DC0000}"/>
    <cellStyle name="Punto0 27 3" xfId="56407" xr:uid="{00000000-0005-0000-0000-00005ADC0000}"/>
    <cellStyle name="Punto0 27 3 2" xfId="56408" xr:uid="{00000000-0005-0000-0000-00005BDC0000}"/>
    <cellStyle name="Punto0 27 4" xfId="56409" xr:uid="{00000000-0005-0000-0000-00005CDC0000}"/>
    <cellStyle name="Punto0 27 4 2" xfId="56410" xr:uid="{00000000-0005-0000-0000-00005DDC0000}"/>
    <cellStyle name="Punto0 27 5" xfId="56411" xr:uid="{00000000-0005-0000-0000-00005EDC0000}"/>
    <cellStyle name="Punto0 28" xfId="56412" xr:uid="{00000000-0005-0000-0000-00005FDC0000}"/>
    <cellStyle name="Punto0 28 2" xfId="56413" xr:uid="{00000000-0005-0000-0000-000060DC0000}"/>
    <cellStyle name="Punto0 28 2 2" xfId="56414" xr:uid="{00000000-0005-0000-0000-000061DC0000}"/>
    <cellStyle name="Punto0 28 2 2 2" xfId="56415" xr:uid="{00000000-0005-0000-0000-000062DC0000}"/>
    <cellStyle name="Punto0 28 2 3" xfId="56416" xr:uid="{00000000-0005-0000-0000-000063DC0000}"/>
    <cellStyle name="Punto0 28 2 4" xfId="56417" xr:uid="{00000000-0005-0000-0000-000064DC0000}"/>
    <cellStyle name="Punto0 28 2 5" xfId="56418" xr:uid="{00000000-0005-0000-0000-000065DC0000}"/>
    <cellStyle name="Punto0 28 2 6" xfId="56419" xr:uid="{00000000-0005-0000-0000-000066DC0000}"/>
    <cellStyle name="Punto0 28 3" xfId="56420" xr:uid="{00000000-0005-0000-0000-000067DC0000}"/>
    <cellStyle name="Punto0 28 3 2" xfId="56421" xr:uid="{00000000-0005-0000-0000-000068DC0000}"/>
    <cellStyle name="Punto0 28 4" xfId="56422" xr:uid="{00000000-0005-0000-0000-000069DC0000}"/>
    <cellStyle name="Punto0 28 4 2" xfId="56423" xr:uid="{00000000-0005-0000-0000-00006ADC0000}"/>
    <cellStyle name="Punto0 28 5" xfId="56424" xr:uid="{00000000-0005-0000-0000-00006BDC0000}"/>
    <cellStyle name="Punto0 29" xfId="56425" xr:uid="{00000000-0005-0000-0000-00006CDC0000}"/>
    <cellStyle name="Punto0 29 2" xfId="56426" xr:uid="{00000000-0005-0000-0000-00006DDC0000}"/>
    <cellStyle name="Punto0 29 2 2" xfId="56427" xr:uid="{00000000-0005-0000-0000-00006EDC0000}"/>
    <cellStyle name="Punto0 29 2 2 2" xfId="56428" xr:uid="{00000000-0005-0000-0000-00006FDC0000}"/>
    <cellStyle name="Punto0 29 2 3" xfId="56429" xr:uid="{00000000-0005-0000-0000-000070DC0000}"/>
    <cellStyle name="Punto0 29 2 4" xfId="56430" xr:uid="{00000000-0005-0000-0000-000071DC0000}"/>
    <cellStyle name="Punto0 29 2 5" xfId="56431" xr:uid="{00000000-0005-0000-0000-000072DC0000}"/>
    <cellStyle name="Punto0 29 2 6" xfId="56432" xr:uid="{00000000-0005-0000-0000-000073DC0000}"/>
    <cellStyle name="Punto0 29 3" xfId="56433" xr:uid="{00000000-0005-0000-0000-000074DC0000}"/>
    <cellStyle name="Punto0 29 3 2" xfId="56434" xr:uid="{00000000-0005-0000-0000-000075DC0000}"/>
    <cellStyle name="Punto0 29 4" xfId="56435" xr:uid="{00000000-0005-0000-0000-000076DC0000}"/>
    <cellStyle name="Punto0 29 4 2" xfId="56436" xr:uid="{00000000-0005-0000-0000-000077DC0000}"/>
    <cellStyle name="Punto0 29 5" xfId="56437" xr:uid="{00000000-0005-0000-0000-000078DC0000}"/>
    <cellStyle name="Punto0 3" xfId="56438" xr:uid="{00000000-0005-0000-0000-000079DC0000}"/>
    <cellStyle name="Punto0 3 10" xfId="56439" xr:uid="{00000000-0005-0000-0000-00007ADC0000}"/>
    <cellStyle name="Punto0 3 10 2" xfId="56440" xr:uid="{00000000-0005-0000-0000-00007BDC0000}"/>
    <cellStyle name="Punto0 3 10 3" xfId="56441" xr:uid="{00000000-0005-0000-0000-00007CDC0000}"/>
    <cellStyle name="Punto0 3 11" xfId="56442" xr:uid="{00000000-0005-0000-0000-00007DDC0000}"/>
    <cellStyle name="Punto0 3 11 2" xfId="56443" xr:uid="{00000000-0005-0000-0000-00007EDC0000}"/>
    <cellStyle name="Punto0 3 12" xfId="56444" xr:uid="{00000000-0005-0000-0000-00007FDC0000}"/>
    <cellStyle name="Punto0 3 13" xfId="56445" xr:uid="{00000000-0005-0000-0000-000080DC0000}"/>
    <cellStyle name="Punto0 3 13 2" xfId="56446" xr:uid="{00000000-0005-0000-0000-000081DC0000}"/>
    <cellStyle name="Punto0 3 14" xfId="56447" xr:uid="{00000000-0005-0000-0000-000082DC0000}"/>
    <cellStyle name="Punto0 3 2" xfId="56448" xr:uid="{00000000-0005-0000-0000-000083DC0000}"/>
    <cellStyle name="Punto0 3 2 2" xfId="56449" xr:uid="{00000000-0005-0000-0000-000084DC0000}"/>
    <cellStyle name="Punto0 3 2 2 2" xfId="56450" xr:uid="{00000000-0005-0000-0000-000085DC0000}"/>
    <cellStyle name="Punto0 3 2 2 2 2" xfId="56451" xr:uid="{00000000-0005-0000-0000-000086DC0000}"/>
    <cellStyle name="Punto0 3 2 2 3" xfId="56452" xr:uid="{00000000-0005-0000-0000-000087DC0000}"/>
    <cellStyle name="Punto0 3 2 2 3 2" xfId="56453" xr:uid="{00000000-0005-0000-0000-000088DC0000}"/>
    <cellStyle name="Punto0 3 2 2 4" xfId="56454" xr:uid="{00000000-0005-0000-0000-000089DC0000}"/>
    <cellStyle name="Punto0 3 2 2 5" xfId="56455" xr:uid="{00000000-0005-0000-0000-00008ADC0000}"/>
    <cellStyle name="Punto0 3 2 2 6" xfId="56456" xr:uid="{00000000-0005-0000-0000-00008BDC0000}"/>
    <cellStyle name="Punto0 3 2 3" xfId="56457" xr:uid="{00000000-0005-0000-0000-00008CDC0000}"/>
    <cellStyle name="Punto0 3 2 3 2" xfId="56458" xr:uid="{00000000-0005-0000-0000-00008DDC0000}"/>
    <cellStyle name="Punto0 3 2 3 3" xfId="56459" xr:uid="{00000000-0005-0000-0000-00008EDC0000}"/>
    <cellStyle name="Punto0 3 2 4" xfId="56460" xr:uid="{00000000-0005-0000-0000-00008FDC0000}"/>
    <cellStyle name="Punto0 3 2 4 2" xfId="56461" xr:uid="{00000000-0005-0000-0000-000090DC0000}"/>
    <cellStyle name="Punto0 3 2 5" xfId="56462" xr:uid="{00000000-0005-0000-0000-000091DC0000}"/>
    <cellStyle name="Punto0 3 2 5 2" xfId="56463" xr:uid="{00000000-0005-0000-0000-000092DC0000}"/>
    <cellStyle name="Punto0 3 2 6" xfId="56464" xr:uid="{00000000-0005-0000-0000-000093DC0000}"/>
    <cellStyle name="Punto0 3 3" xfId="56465" xr:uid="{00000000-0005-0000-0000-000094DC0000}"/>
    <cellStyle name="Punto0 3 3 2" xfId="56466" xr:uid="{00000000-0005-0000-0000-000095DC0000}"/>
    <cellStyle name="Punto0 3 3 2 2" xfId="56467" xr:uid="{00000000-0005-0000-0000-000096DC0000}"/>
    <cellStyle name="Punto0 3 3 2 2 2" xfId="56468" xr:uid="{00000000-0005-0000-0000-000097DC0000}"/>
    <cellStyle name="Punto0 3 3 2 3" xfId="56469" xr:uid="{00000000-0005-0000-0000-000098DC0000}"/>
    <cellStyle name="Punto0 3 3 2 4" xfId="56470" xr:uid="{00000000-0005-0000-0000-000099DC0000}"/>
    <cellStyle name="Punto0 3 3 2 5" xfId="56471" xr:uid="{00000000-0005-0000-0000-00009ADC0000}"/>
    <cellStyle name="Punto0 3 3 2 6" xfId="56472" xr:uid="{00000000-0005-0000-0000-00009BDC0000}"/>
    <cellStyle name="Punto0 3 3 3" xfId="56473" xr:uid="{00000000-0005-0000-0000-00009CDC0000}"/>
    <cellStyle name="Punto0 3 3 3 2" xfId="56474" xr:uid="{00000000-0005-0000-0000-00009DDC0000}"/>
    <cellStyle name="Punto0 3 3 3 3" xfId="56475" xr:uid="{00000000-0005-0000-0000-00009EDC0000}"/>
    <cellStyle name="Punto0 3 3 4" xfId="56476" xr:uid="{00000000-0005-0000-0000-00009FDC0000}"/>
    <cellStyle name="Punto0 3 3 4 2" xfId="56477" xr:uid="{00000000-0005-0000-0000-0000A0DC0000}"/>
    <cellStyle name="Punto0 3 3 5" xfId="56478" xr:uid="{00000000-0005-0000-0000-0000A1DC0000}"/>
    <cellStyle name="Punto0 3 3 6" xfId="56479" xr:uid="{00000000-0005-0000-0000-0000A2DC0000}"/>
    <cellStyle name="Punto0 3 4" xfId="56480" xr:uid="{00000000-0005-0000-0000-0000A3DC0000}"/>
    <cellStyle name="Punto0 3 4 2" xfId="56481" xr:uid="{00000000-0005-0000-0000-0000A4DC0000}"/>
    <cellStyle name="Punto0 3 4 2 2" xfId="56482" xr:uid="{00000000-0005-0000-0000-0000A5DC0000}"/>
    <cellStyle name="Punto0 3 4 2 2 2" xfId="56483" xr:uid="{00000000-0005-0000-0000-0000A6DC0000}"/>
    <cellStyle name="Punto0 3 4 2 3" xfId="56484" xr:uid="{00000000-0005-0000-0000-0000A7DC0000}"/>
    <cellStyle name="Punto0 3 4 2 4" xfId="56485" xr:uid="{00000000-0005-0000-0000-0000A8DC0000}"/>
    <cellStyle name="Punto0 3 4 2 5" xfId="56486" xr:uid="{00000000-0005-0000-0000-0000A9DC0000}"/>
    <cellStyle name="Punto0 3 4 2 6" xfId="56487" xr:uid="{00000000-0005-0000-0000-0000AADC0000}"/>
    <cellStyle name="Punto0 3 4 3" xfId="56488" xr:uid="{00000000-0005-0000-0000-0000ABDC0000}"/>
    <cellStyle name="Punto0 3 4 3 2" xfId="56489" xr:uid="{00000000-0005-0000-0000-0000ACDC0000}"/>
    <cellStyle name="Punto0 3 4 3 3" xfId="56490" xr:uid="{00000000-0005-0000-0000-0000ADDC0000}"/>
    <cellStyle name="Punto0 3 4 4" xfId="56491" xr:uid="{00000000-0005-0000-0000-0000AEDC0000}"/>
    <cellStyle name="Punto0 3 4 4 2" xfId="56492" xr:uid="{00000000-0005-0000-0000-0000AFDC0000}"/>
    <cellStyle name="Punto0 3 4 5" xfId="56493" xr:uid="{00000000-0005-0000-0000-0000B0DC0000}"/>
    <cellStyle name="Punto0 3 5" xfId="56494" xr:uid="{00000000-0005-0000-0000-0000B1DC0000}"/>
    <cellStyle name="Punto0 3 5 2" xfId="56495" xr:uid="{00000000-0005-0000-0000-0000B2DC0000}"/>
    <cellStyle name="Punto0 3 5 2 2" xfId="56496" xr:uid="{00000000-0005-0000-0000-0000B3DC0000}"/>
    <cellStyle name="Punto0 3 5 2 2 2" xfId="56497" xr:uid="{00000000-0005-0000-0000-0000B4DC0000}"/>
    <cellStyle name="Punto0 3 5 2 3" xfId="56498" xr:uid="{00000000-0005-0000-0000-0000B5DC0000}"/>
    <cellStyle name="Punto0 3 5 2 4" xfId="56499" xr:uid="{00000000-0005-0000-0000-0000B6DC0000}"/>
    <cellStyle name="Punto0 3 5 2 5" xfId="56500" xr:uid="{00000000-0005-0000-0000-0000B7DC0000}"/>
    <cellStyle name="Punto0 3 5 2 6" xfId="56501" xr:uid="{00000000-0005-0000-0000-0000B8DC0000}"/>
    <cellStyle name="Punto0 3 5 3" xfId="56502" xr:uid="{00000000-0005-0000-0000-0000B9DC0000}"/>
    <cellStyle name="Punto0 3 5 3 2" xfId="56503" xr:uid="{00000000-0005-0000-0000-0000BADC0000}"/>
    <cellStyle name="Punto0 3 5 4" xfId="56504" xr:uid="{00000000-0005-0000-0000-0000BBDC0000}"/>
    <cellStyle name="Punto0 3 5 4 2" xfId="56505" xr:uid="{00000000-0005-0000-0000-0000BCDC0000}"/>
    <cellStyle name="Punto0 3 5 5" xfId="56506" xr:uid="{00000000-0005-0000-0000-0000BDDC0000}"/>
    <cellStyle name="Punto0 3 6" xfId="56507" xr:uid="{00000000-0005-0000-0000-0000BEDC0000}"/>
    <cellStyle name="Punto0 3 6 2" xfId="56508" xr:uid="{00000000-0005-0000-0000-0000BFDC0000}"/>
    <cellStyle name="Punto0 3 6 2 2" xfId="56509" xr:uid="{00000000-0005-0000-0000-0000C0DC0000}"/>
    <cellStyle name="Punto0 3 6 2 2 2" xfId="56510" xr:uid="{00000000-0005-0000-0000-0000C1DC0000}"/>
    <cellStyle name="Punto0 3 6 2 3" xfId="56511" xr:uid="{00000000-0005-0000-0000-0000C2DC0000}"/>
    <cellStyle name="Punto0 3 6 2 4" xfId="56512" xr:uid="{00000000-0005-0000-0000-0000C3DC0000}"/>
    <cellStyle name="Punto0 3 6 2 5" xfId="56513" xr:uid="{00000000-0005-0000-0000-0000C4DC0000}"/>
    <cellStyle name="Punto0 3 6 2 6" xfId="56514" xr:uid="{00000000-0005-0000-0000-0000C5DC0000}"/>
    <cellStyle name="Punto0 3 6 3" xfId="56515" xr:uid="{00000000-0005-0000-0000-0000C6DC0000}"/>
    <cellStyle name="Punto0 3 6 3 2" xfId="56516" xr:uid="{00000000-0005-0000-0000-0000C7DC0000}"/>
    <cellStyle name="Punto0 3 6 4" xfId="56517" xr:uid="{00000000-0005-0000-0000-0000C8DC0000}"/>
    <cellStyle name="Punto0 3 6 4 2" xfId="56518" xr:uid="{00000000-0005-0000-0000-0000C9DC0000}"/>
    <cellStyle name="Punto0 3 6 5" xfId="56519" xr:uid="{00000000-0005-0000-0000-0000CADC0000}"/>
    <cellStyle name="Punto0 3 7" xfId="56520" xr:uid="{00000000-0005-0000-0000-0000CBDC0000}"/>
    <cellStyle name="Punto0 3 7 2" xfId="56521" xr:uid="{00000000-0005-0000-0000-0000CCDC0000}"/>
    <cellStyle name="Punto0 3 7 2 2" xfId="56522" xr:uid="{00000000-0005-0000-0000-0000CDDC0000}"/>
    <cellStyle name="Punto0 3 7 2 2 2" xfId="56523" xr:uid="{00000000-0005-0000-0000-0000CEDC0000}"/>
    <cellStyle name="Punto0 3 7 2 3" xfId="56524" xr:uid="{00000000-0005-0000-0000-0000CFDC0000}"/>
    <cellStyle name="Punto0 3 7 2 4" xfId="56525" xr:uid="{00000000-0005-0000-0000-0000D0DC0000}"/>
    <cellStyle name="Punto0 3 7 2 5" xfId="56526" xr:uid="{00000000-0005-0000-0000-0000D1DC0000}"/>
    <cellStyle name="Punto0 3 7 2 6" xfId="56527" xr:uid="{00000000-0005-0000-0000-0000D2DC0000}"/>
    <cellStyle name="Punto0 3 7 3" xfId="56528" xr:uid="{00000000-0005-0000-0000-0000D3DC0000}"/>
    <cellStyle name="Punto0 3 7 3 2" xfId="56529" xr:uid="{00000000-0005-0000-0000-0000D4DC0000}"/>
    <cellStyle name="Punto0 3 7 4" xfId="56530" xr:uid="{00000000-0005-0000-0000-0000D5DC0000}"/>
    <cellStyle name="Punto0 3 7 4 2" xfId="56531" xr:uid="{00000000-0005-0000-0000-0000D6DC0000}"/>
    <cellStyle name="Punto0 3 7 5" xfId="56532" xr:uid="{00000000-0005-0000-0000-0000D7DC0000}"/>
    <cellStyle name="Punto0 3 8" xfId="56533" xr:uid="{00000000-0005-0000-0000-0000D8DC0000}"/>
    <cellStyle name="Punto0 3 8 2" xfId="56534" xr:uid="{00000000-0005-0000-0000-0000D9DC0000}"/>
    <cellStyle name="Punto0 3 8 2 2" xfId="56535" xr:uid="{00000000-0005-0000-0000-0000DADC0000}"/>
    <cellStyle name="Punto0 3 8 2 2 2" xfId="56536" xr:uid="{00000000-0005-0000-0000-0000DBDC0000}"/>
    <cellStyle name="Punto0 3 8 2 3" xfId="56537" xr:uid="{00000000-0005-0000-0000-0000DCDC0000}"/>
    <cellStyle name="Punto0 3 8 2 4" xfId="56538" xr:uid="{00000000-0005-0000-0000-0000DDDC0000}"/>
    <cellStyle name="Punto0 3 8 2 5" xfId="56539" xr:uid="{00000000-0005-0000-0000-0000DEDC0000}"/>
    <cellStyle name="Punto0 3 8 2 6" xfId="56540" xr:uid="{00000000-0005-0000-0000-0000DFDC0000}"/>
    <cellStyle name="Punto0 3 8 3" xfId="56541" xr:uid="{00000000-0005-0000-0000-0000E0DC0000}"/>
    <cellStyle name="Punto0 3 8 3 2" xfId="56542" xr:uid="{00000000-0005-0000-0000-0000E1DC0000}"/>
    <cellStyle name="Punto0 3 8 4" xfId="56543" xr:uid="{00000000-0005-0000-0000-0000E2DC0000}"/>
    <cellStyle name="Punto0 3 8 4 2" xfId="56544" xr:uid="{00000000-0005-0000-0000-0000E3DC0000}"/>
    <cellStyle name="Punto0 3 8 5" xfId="56545" xr:uid="{00000000-0005-0000-0000-0000E4DC0000}"/>
    <cellStyle name="Punto0 3 9" xfId="56546" xr:uid="{00000000-0005-0000-0000-0000E5DC0000}"/>
    <cellStyle name="Punto0 3 9 2" xfId="56547" xr:uid="{00000000-0005-0000-0000-0000E6DC0000}"/>
    <cellStyle name="Punto0 3 9 2 2" xfId="56548" xr:uid="{00000000-0005-0000-0000-0000E7DC0000}"/>
    <cellStyle name="Punto0 3 9 2 3" xfId="56549" xr:uid="{00000000-0005-0000-0000-0000E8DC0000}"/>
    <cellStyle name="Punto0 3 9 3" xfId="56550" xr:uid="{00000000-0005-0000-0000-0000E9DC0000}"/>
    <cellStyle name="Punto0 3 9 3 2" xfId="56551" xr:uid="{00000000-0005-0000-0000-0000EADC0000}"/>
    <cellStyle name="Punto0 3 9 4" xfId="56552" xr:uid="{00000000-0005-0000-0000-0000EBDC0000}"/>
    <cellStyle name="Punto0 3 9 5" xfId="56553" xr:uid="{00000000-0005-0000-0000-0000ECDC0000}"/>
    <cellStyle name="Punto0 30" xfId="56554" xr:uid="{00000000-0005-0000-0000-0000EDDC0000}"/>
    <cellStyle name="Punto0 30 2" xfId="56555" xr:uid="{00000000-0005-0000-0000-0000EEDC0000}"/>
    <cellStyle name="Punto0 30 2 2" xfId="56556" xr:uid="{00000000-0005-0000-0000-0000EFDC0000}"/>
    <cellStyle name="Punto0 30 2 2 2" xfId="56557" xr:uid="{00000000-0005-0000-0000-0000F0DC0000}"/>
    <cellStyle name="Punto0 30 2 3" xfId="56558" xr:uid="{00000000-0005-0000-0000-0000F1DC0000}"/>
    <cellStyle name="Punto0 30 2 4" xfId="56559" xr:uid="{00000000-0005-0000-0000-0000F2DC0000}"/>
    <cellStyle name="Punto0 30 2 5" xfId="56560" xr:uid="{00000000-0005-0000-0000-0000F3DC0000}"/>
    <cellStyle name="Punto0 30 2 6" xfId="56561" xr:uid="{00000000-0005-0000-0000-0000F4DC0000}"/>
    <cellStyle name="Punto0 30 3" xfId="56562" xr:uid="{00000000-0005-0000-0000-0000F5DC0000}"/>
    <cellStyle name="Punto0 30 3 2" xfId="56563" xr:uid="{00000000-0005-0000-0000-0000F6DC0000}"/>
    <cellStyle name="Punto0 30 4" xfId="56564" xr:uid="{00000000-0005-0000-0000-0000F7DC0000}"/>
    <cellStyle name="Punto0 30 4 2" xfId="56565" xr:uid="{00000000-0005-0000-0000-0000F8DC0000}"/>
    <cellStyle name="Punto0 30 5" xfId="56566" xr:uid="{00000000-0005-0000-0000-0000F9DC0000}"/>
    <cellStyle name="Punto0 31" xfId="56567" xr:uid="{00000000-0005-0000-0000-0000FADC0000}"/>
    <cellStyle name="Punto0 31 2" xfId="56568" xr:uid="{00000000-0005-0000-0000-0000FBDC0000}"/>
    <cellStyle name="Punto0 31 2 2" xfId="56569" xr:uid="{00000000-0005-0000-0000-0000FCDC0000}"/>
    <cellStyle name="Punto0 31 2 2 2" xfId="56570" xr:uid="{00000000-0005-0000-0000-0000FDDC0000}"/>
    <cellStyle name="Punto0 31 2 3" xfId="56571" xr:uid="{00000000-0005-0000-0000-0000FEDC0000}"/>
    <cellStyle name="Punto0 31 2 4" xfId="56572" xr:uid="{00000000-0005-0000-0000-0000FFDC0000}"/>
    <cellStyle name="Punto0 31 2 5" xfId="56573" xr:uid="{00000000-0005-0000-0000-000000DD0000}"/>
    <cellStyle name="Punto0 31 2 6" xfId="56574" xr:uid="{00000000-0005-0000-0000-000001DD0000}"/>
    <cellStyle name="Punto0 31 3" xfId="56575" xr:uid="{00000000-0005-0000-0000-000002DD0000}"/>
    <cellStyle name="Punto0 31 3 2" xfId="56576" xr:uid="{00000000-0005-0000-0000-000003DD0000}"/>
    <cellStyle name="Punto0 31 4" xfId="56577" xr:uid="{00000000-0005-0000-0000-000004DD0000}"/>
    <cellStyle name="Punto0 31 4 2" xfId="56578" xr:uid="{00000000-0005-0000-0000-000005DD0000}"/>
    <cellStyle name="Punto0 31 5" xfId="56579" xr:uid="{00000000-0005-0000-0000-000006DD0000}"/>
    <cellStyle name="Punto0 32" xfId="56580" xr:uid="{00000000-0005-0000-0000-000007DD0000}"/>
    <cellStyle name="Punto0 32 2" xfId="56581" xr:uid="{00000000-0005-0000-0000-000008DD0000}"/>
    <cellStyle name="Punto0 32 2 2" xfId="56582" xr:uid="{00000000-0005-0000-0000-000009DD0000}"/>
    <cellStyle name="Punto0 32 2 2 2" xfId="56583" xr:uid="{00000000-0005-0000-0000-00000ADD0000}"/>
    <cellStyle name="Punto0 32 2 3" xfId="56584" xr:uid="{00000000-0005-0000-0000-00000BDD0000}"/>
    <cellStyle name="Punto0 32 2 4" xfId="56585" xr:uid="{00000000-0005-0000-0000-00000CDD0000}"/>
    <cellStyle name="Punto0 32 2 5" xfId="56586" xr:uid="{00000000-0005-0000-0000-00000DDD0000}"/>
    <cellStyle name="Punto0 32 2 6" xfId="56587" xr:uid="{00000000-0005-0000-0000-00000EDD0000}"/>
    <cellStyle name="Punto0 32 3" xfId="56588" xr:uid="{00000000-0005-0000-0000-00000FDD0000}"/>
    <cellStyle name="Punto0 32 3 2" xfId="56589" xr:uid="{00000000-0005-0000-0000-000010DD0000}"/>
    <cellStyle name="Punto0 32 4" xfId="56590" xr:uid="{00000000-0005-0000-0000-000011DD0000}"/>
    <cellStyle name="Punto0 32 4 2" xfId="56591" xr:uid="{00000000-0005-0000-0000-000012DD0000}"/>
    <cellStyle name="Punto0 32 5" xfId="56592" xr:uid="{00000000-0005-0000-0000-000013DD0000}"/>
    <cellStyle name="Punto0 33" xfId="56593" xr:uid="{00000000-0005-0000-0000-000014DD0000}"/>
    <cellStyle name="Punto0 33 2" xfId="56594" xr:uid="{00000000-0005-0000-0000-000015DD0000}"/>
    <cellStyle name="Punto0 33 2 2" xfId="56595" xr:uid="{00000000-0005-0000-0000-000016DD0000}"/>
    <cellStyle name="Punto0 33 2 2 2" xfId="56596" xr:uid="{00000000-0005-0000-0000-000017DD0000}"/>
    <cellStyle name="Punto0 33 2 3" xfId="56597" xr:uid="{00000000-0005-0000-0000-000018DD0000}"/>
    <cellStyle name="Punto0 33 2 4" xfId="56598" xr:uid="{00000000-0005-0000-0000-000019DD0000}"/>
    <cellStyle name="Punto0 33 2 5" xfId="56599" xr:uid="{00000000-0005-0000-0000-00001ADD0000}"/>
    <cellStyle name="Punto0 33 2 6" xfId="56600" xr:uid="{00000000-0005-0000-0000-00001BDD0000}"/>
    <cellStyle name="Punto0 33 3" xfId="56601" xr:uid="{00000000-0005-0000-0000-00001CDD0000}"/>
    <cellStyle name="Punto0 33 3 2" xfId="56602" xr:uid="{00000000-0005-0000-0000-00001DDD0000}"/>
    <cellStyle name="Punto0 33 4" xfId="56603" xr:uid="{00000000-0005-0000-0000-00001EDD0000}"/>
    <cellStyle name="Punto0 33 4 2" xfId="56604" xr:uid="{00000000-0005-0000-0000-00001FDD0000}"/>
    <cellStyle name="Punto0 33 5" xfId="56605" xr:uid="{00000000-0005-0000-0000-000020DD0000}"/>
    <cellStyle name="Punto0 34" xfId="56606" xr:uid="{00000000-0005-0000-0000-000021DD0000}"/>
    <cellStyle name="Punto0 34 2" xfId="56607" xr:uid="{00000000-0005-0000-0000-000022DD0000}"/>
    <cellStyle name="Punto0 34 2 2" xfId="56608" xr:uid="{00000000-0005-0000-0000-000023DD0000}"/>
    <cellStyle name="Punto0 34 2 2 2" xfId="56609" xr:uid="{00000000-0005-0000-0000-000024DD0000}"/>
    <cellStyle name="Punto0 34 2 3" xfId="56610" xr:uid="{00000000-0005-0000-0000-000025DD0000}"/>
    <cellStyle name="Punto0 34 2 4" xfId="56611" xr:uid="{00000000-0005-0000-0000-000026DD0000}"/>
    <cellStyle name="Punto0 34 2 5" xfId="56612" xr:uid="{00000000-0005-0000-0000-000027DD0000}"/>
    <cellStyle name="Punto0 34 2 6" xfId="56613" xr:uid="{00000000-0005-0000-0000-000028DD0000}"/>
    <cellStyle name="Punto0 34 3" xfId="56614" xr:uid="{00000000-0005-0000-0000-000029DD0000}"/>
    <cellStyle name="Punto0 34 3 2" xfId="56615" xr:uid="{00000000-0005-0000-0000-00002ADD0000}"/>
    <cellStyle name="Punto0 34 4" xfId="56616" xr:uid="{00000000-0005-0000-0000-00002BDD0000}"/>
    <cellStyle name="Punto0 34 4 2" xfId="56617" xr:uid="{00000000-0005-0000-0000-00002CDD0000}"/>
    <cellStyle name="Punto0 34 5" xfId="56618" xr:uid="{00000000-0005-0000-0000-00002DDD0000}"/>
    <cellStyle name="Punto0 35" xfId="56619" xr:uid="{00000000-0005-0000-0000-00002EDD0000}"/>
    <cellStyle name="Punto0 35 2" xfId="56620" xr:uid="{00000000-0005-0000-0000-00002FDD0000}"/>
    <cellStyle name="Punto0 35 2 2" xfId="56621" xr:uid="{00000000-0005-0000-0000-000030DD0000}"/>
    <cellStyle name="Punto0 35 2 2 2" xfId="56622" xr:uid="{00000000-0005-0000-0000-000031DD0000}"/>
    <cellStyle name="Punto0 35 2 3" xfId="56623" xr:uid="{00000000-0005-0000-0000-000032DD0000}"/>
    <cellStyle name="Punto0 35 2 4" xfId="56624" xr:uid="{00000000-0005-0000-0000-000033DD0000}"/>
    <cellStyle name="Punto0 35 2 5" xfId="56625" xr:uid="{00000000-0005-0000-0000-000034DD0000}"/>
    <cellStyle name="Punto0 35 2 6" xfId="56626" xr:uid="{00000000-0005-0000-0000-000035DD0000}"/>
    <cellStyle name="Punto0 35 3" xfId="56627" xr:uid="{00000000-0005-0000-0000-000036DD0000}"/>
    <cellStyle name="Punto0 35 3 2" xfId="56628" xr:uid="{00000000-0005-0000-0000-000037DD0000}"/>
    <cellStyle name="Punto0 35 4" xfId="56629" xr:uid="{00000000-0005-0000-0000-000038DD0000}"/>
    <cellStyle name="Punto0 35 4 2" xfId="56630" xr:uid="{00000000-0005-0000-0000-000039DD0000}"/>
    <cellStyle name="Punto0 35 5" xfId="56631" xr:uid="{00000000-0005-0000-0000-00003ADD0000}"/>
    <cellStyle name="Punto0 36" xfId="56632" xr:uid="{00000000-0005-0000-0000-00003BDD0000}"/>
    <cellStyle name="Punto0 36 2" xfId="56633" xr:uid="{00000000-0005-0000-0000-00003CDD0000}"/>
    <cellStyle name="Punto0 36 2 2" xfId="56634" xr:uid="{00000000-0005-0000-0000-00003DDD0000}"/>
    <cellStyle name="Punto0 36 2 2 2" xfId="56635" xr:uid="{00000000-0005-0000-0000-00003EDD0000}"/>
    <cellStyle name="Punto0 36 2 3" xfId="56636" xr:uid="{00000000-0005-0000-0000-00003FDD0000}"/>
    <cellStyle name="Punto0 36 2 4" xfId="56637" xr:uid="{00000000-0005-0000-0000-000040DD0000}"/>
    <cellStyle name="Punto0 36 2 5" xfId="56638" xr:uid="{00000000-0005-0000-0000-000041DD0000}"/>
    <cellStyle name="Punto0 36 2 6" xfId="56639" xr:uid="{00000000-0005-0000-0000-000042DD0000}"/>
    <cellStyle name="Punto0 36 3" xfId="56640" xr:uid="{00000000-0005-0000-0000-000043DD0000}"/>
    <cellStyle name="Punto0 36 3 2" xfId="56641" xr:uid="{00000000-0005-0000-0000-000044DD0000}"/>
    <cellStyle name="Punto0 36 4" xfId="56642" xr:uid="{00000000-0005-0000-0000-000045DD0000}"/>
    <cellStyle name="Punto0 36 4 2" xfId="56643" xr:uid="{00000000-0005-0000-0000-000046DD0000}"/>
    <cellStyle name="Punto0 36 5" xfId="56644" xr:uid="{00000000-0005-0000-0000-000047DD0000}"/>
    <cellStyle name="Punto0 37" xfId="56645" xr:uid="{00000000-0005-0000-0000-000048DD0000}"/>
    <cellStyle name="Punto0 37 2" xfId="56646" xr:uid="{00000000-0005-0000-0000-000049DD0000}"/>
    <cellStyle name="Punto0 37 2 2" xfId="56647" xr:uid="{00000000-0005-0000-0000-00004ADD0000}"/>
    <cellStyle name="Punto0 37 2 2 2" xfId="56648" xr:uid="{00000000-0005-0000-0000-00004BDD0000}"/>
    <cellStyle name="Punto0 37 2 3" xfId="56649" xr:uid="{00000000-0005-0000-0000-00004CDD0000}"/>
    <cellStyle name="Punto0 37 2 4" xfId="56650" xr:uid="{00000000-0005-0000-0000-00004DDD0000}"/>
    <cellStyle name="Punto0 37 2 5" xfId="56651" xr:uid="{00000000-0005-0000-0000-00004EDD0000}"/>
    <cellStyle name="Punto0 37 2 6" xfId="56652" xr:uid="{00000000-0005-0000-0000-00004FDD0000}"/>
    <cellStyle name="Punto0 37 3" xfId="56653" xr:uid="{00000000-0005-0000-0000-000050DD0000}"/>
    <cellStyle name="Punto0 37 3 2" xfId="56654" xr:uid="{00000000-0005-0000-0000-000051DD0000}"/>
    <cellStyle name="Punto0 37 4" xfId="56655" xr:uid="{00000000-0005-0000-0000-000052DD0000}"/>
    <cellStyle name="Punto0 37 4 2" xfId="56656" xr:uid="{00000000-0005-0000-0000-000053DD0000}"/>
    <cellStyle name="Punto0 37 5" xfId="56657" xr:uid="{00000000-0005-0000-0000-000054DD0000}"/>
    <cellStyle name="Punto0 38" xfId="56658" xr:uid="{00000000-0005-0000-0000-000055DD0000}"/>
    <cellStyle name="Punto0 38 2" xfId="56659" xr:uid="{00000000-0005-0000-0000-000056DD0000}"/>
    <cellStyle name="Punto0 38 2 2" xfId="56660" xr:uid="{00000000-0005-0000-0000-000057DD0000}"/>
    <cellStyle name="Punto0 38 2 2 2" xfId="56661" xr:uid="{00000000-0005-0000-0000-000058DD0000}"/>
    <cellStyle name="Punto0 38 2 3" xfId="56662" xr:uid="{00000000-0005-0000-0000-000059DD0000}"/>
    <cellStyle name="Punto0 38 2 4" xfId="56663" xr:uid="{00000000-0005-0000-0000-00005ADD0000}"/>
    <cellStyle name="Punto0 38 2 5" xfId="56664" xr:uid="{00000000-0005-0000-0000-00005BDD0000}"/>
    <cellStyle name="Punto0 38 2 6" xfId="56665" xr:uid="{00000000-0005-0000-0000-00005CDD0000}"/>
    <cellStyle name="Punto0 38 3" xfId="56666" xr:uid="{00000000-0005-0000-0000-00005DDD0000}"/>
    <cellStyle name="Punto0 38 3 2" xfId="56667" xr:uid="{00000000-0005-0000-0000-00005EDD0000}"/>
    <cellStyle name="Punto0 38 4" xfId="56668" xr:uid="{00000000-0005-0000-0000-00005FDD0000}"/>
    <cellStyle name="Punto0 38 4 2" xfId="56669" xr:uid="{00000000-0005-0000-0000-000060DD0000}"/>
    <cellStyle name="Punto0 38 5" xfId="56670" xr:uid="{00000000-0005-0000-0000-000061DD0000}"/>
    <cellStyle name="Punto0 39" xfId="56671" xr:uid="{00000000-0005-0000-0000-000062DD0000}"/>
    <cellStyle name="Punto0 39 2" xfId="56672" xr:uid="{00000000-0005-0000-0000-000063DD0000}"/>
    <cellStyle name="Punto0 39 2 2" xfId="56673" xr:uid="{00000000-0005-0000-0000-000064DD0000}"/>
    <cellStyle name="Punto0 39 2 2 2" xfId="56674" xr:uid="{00000000-0005-0000-0000-000065DD0000}"/>
    <cellStyle name="Punto0 39 2 3" xfId="56675" xr:uid="{00000000-0005-0000-0000-000066DD0000}"/>
    <cellStyle name="Punto0 39 2 4" xfId="56676" xr:uid="{00000000-0005-0000-0000-000067DD0000}"/>
    <cellStyle name="Punto0 39 2 5" xfId="56677" xr:uid="{00000000-0005-0000-0000-000068DD0000}"/>
    <cellStyle name="Punto0 39 2 6" xfId="56678" xr:uid="{00000000-0005-0000-0000-000069DD0000}"/>
    <cellStyle name="Punto0 39 3" xfId="56679" xr:uid="{00000000-0005-0000-0000-00006ADD0000}"/>
    <cellStyle name="Punto0 39 3 2" xfId="56680" xr:uid="{00000000-0005-0000-0000-00006BDD0000}"/>
    <cellStyle name="Punto0 39 4" xfId="56681" xr:uid="{00000000-0005-0000-0000-00006CDD0000}"/>
    <cellStyle name="Punto0 39 4 2" xfId="56682" xr:uid="{00000000-0005-0000-0000-00006DDD0000}"/>
    <cellStyle name="Punto0 39 5" xfId="56683" xr:uid="{00000000-0005-0000-0000-00006EDD0000}"/>
    <cellStyle name="Punto0 4" xfId="56684" xr:uid="{00000000-0005-0000-0000-00006FDD0000}"/>
    <cellStyle name="Punto0 4 10" xfId="56685" xr:uid="{00000000-0005-0000-0000-000070DD0000}"/>
    <cellStyle name="Punto0 4 10 2" xfId="56686" xr:uid="{00000000-0005-0000-0000-000071DD0000}"/>
    <cellStyle name="Punto0 4 10 2 2" xfId="56687" xr:uid="{00000000-0005-0000-0000-000072DD0000}"/>
    <cellStyle name="Punto0 4 10 2 2 2" xfId="56688" xr:uid="{00000000-0005-0000-0000-000073DD0000}"/>
    <cellStyle name="Punto0 4 10 2 3" xfId="56689" xr:uid="{00000000-0005-0000-0000-000074DD0000}"/>
    <cellStyle name="Punto0 4 10 2 4" xfId="56690" xr:uid="{00000000-0005-0000-0000-000075DD0000}"/>
    <cellStyle name="Punto0 4 10 2 5" xfId="56691" xr:uid="{00000000-0005-0000-0000-000076DD0000}"/>
    <cellStyle name="Punto0 4 10 2 6" xfId="56692" xr:uid="{00000000-0005-0000-0000-000077DD0000}"/>
    <cellStyle name="Punto0 4 10 3" xfId="56693" xr:uid="{00000000-0005-0000-0000-000078DD0000}"/>
    <cellStyle name="Punto0 4 10 3 2" xfId="56694" xr:uid="{00000000-0005-0000-0000-000079DD0000}"/>
    <cellStyle name="Punto0 4 10 4" xfId="56695" xr:uid="{00000000-0005-0000-0000-00007ADD0000}"/>
    <cellStyle name="Punto0 4 10 4 2" xfId="56696" xr:uid="{00000000-0005-0000-0000-00007BDD0000}"/>
    <cellStyle name="Punto0 4 10 4 3" xfId="56697" xr:uid="{00000000-0005-0000-0000-00007CDD0000}"/>
    <cellStyle name="Punto0 4 10 4 4" xfId="56698" xr:uid="{00000000-0005-0000-0000-00007DDD0000}"/>
    <cellStyle name="Punto0 4 10 5" xfId="56699" xr:uid="{00000000-0005-0000-0000-00007EDD0000}"/>
    <cellStyle name="Punto0 4 10 5 2" xfId="56700" xr:uid="{00000000-0005-0000-0000-00007FDD0000}"/>
    <cellStyle name="Punto0 4 11" xfId="56701" xr:uid="{00000000-0005-0000-0000-000080DD0000}"/>
    <cellStyle name="Punto0 4 11 2" xfId="56702" xr:uid="{00000000-0005-0000-0000-000081DD0000}"/>
    <cellStyle name="Punto0 4 11 2 2" xfId="56703" xr:uid="{00000000-0005-0000-0000-000082DD0000}"/>
    <cellStyle name="Punto0 4 11 2 2 2" xfId="56704" xr:uid="{00000000-0005-0000-0000-000083DD0000}"/>
    <cellStyle name="Punto0 4 11 2 3" xfId="56705" xr:uid="{00000000-0005-0000-0000-000084DD0000}"/>
    <cellStyle name="Punto0 4 11 2 4" xfId="56706" xr:uid="{00000000-0005-0000-0000-000085DD0000}"/>
    <cellStyle name="Punto0 4 11 2 5" xfId="56707" xr:uid="{00000000-0005-0000-0000-000086DD0000}"/>
    <cellStyle name="Punto0 4 11 2 6" xfId="56708" xr:uid="{00000000-0005-0000-0000-000087DD0000}"/>
    <cellStyle name="Punto0 4 11 3" xfId="56709" xr:uid="{00000000-0005-0000-0000-000088DD0000}"/>
    <cellStyle name="Punto0 4 11 3 2" xfId="56710" xr:uid="{00000000-0005-0000-0000-000089DD0000}"/>
    <cellStyle name="Punto0 4 11 4" xfId="56711" xr:uid="{00000000-0005-0000-0000-00008ADD0000}"/>
    <cellStyle name="Punto0 4 11 4 2" xfId="56712" xr:uid="{00000000-0005-0000-0000-00008BDD0000}"/>
    <cellStyle name="Punto0 4 11 5" xfId="56713" xr:uid="{00000000-0005-0000-0000-00008CDD0000}"/>
    <cellStyle name="Punto0 4 12" xfId="56714" xr:uid="{00000000-0005-0000-0000-00008DDD0000}"/>
    <cellStyle name="Punto0 4 12 2" xfId="56715" xr:uid="{00000000-0005-0000-0000-00008EDD0000}"/>
    <cellStyle name="Punto0 4 12 2 2" xfId="56716" xr:uid="{00000000-0005-0000-0000-00008FDD0000}"/>
    <cellStyle name="Punto0 4 12 2 2 2" xfId="56717" xr:uid="{00000000-0005-0000-0000-000090DD0000}"/>
    <cellStyle name="Punto0 4 12 2 3" xfId="56718" xr:uid="{00000000-0005-0000-0000-000091DD0000}"/>
    <cellStyle name="Punto0 4 12 2 4" xfId="56719" xr:uid="{00000000-0005-0000-0000-000092DD0000}"/>
    <cellStyle name="Punto0 4 12 2 5" xfId="56720" xr:uid="{00000000-0005-0000-0000-000093DD0000}"/>
    <cellStyle name="Punto0 4 12 2 6" xfId="56721" xr:uid="{00000000-0005-0000-0000-000094DD0000}"/>
    <cellStyle name="Punto0 4 12 3" xfId="56722" xr:uid="{00000000-0005-0000-0000-000095DD0000}"/>
    <cellStyle name="Punto0 4 12 3 2" xfId="56723" xr:uid="{00000000-0005-0000-0000-000096DD0000}"/>
    <cellStyle name="Punto0 4 12 4" xfId="56724" xr:uid="{00000000-0005-0000-0000-000097DD0000}"/>
    <cellStyle name="Punto0 4 12 4 2" xfId="56725" xr:uid="{00000000-0005-0000-0000-000098DD0000}"/>
    <cellStyle name="Punto0 4 12 5" xfId="56726" xr:uid="{00000000-0005-0000-0000-000099DD0000}"/>
    <cellStyle name="Punto0 4 13" xfId="56727" xr:uid="{00000000-0005-0000-0000-00009ADD0000}"/>
    <cellStyle name="Punto0 4 13 2" xfId="56728" xr:uid="{00000000-0005-0000-0000-00009BDD0000}"/>
    <cellStyle name="Punto0 4 13 2 2" xfId="56729" xr:uid="{00000000-0005-0000-0000-00009CDD0000}"/>
    <cellStyle name="Punto0 4 13 2 2 2" xfId="56730" xr:uid="{00000000-0005-0000-0000-00009DDD0000}"/>
    <cellStyle name="Punto0 4 13 2 3" xfId="56731" xr:uid="{00000000-0005-0000-0000-00009EDD0000}"/>
    <cellStyle name="Punto0 4 13 2 4" xfId="56732" xr:uid="{00000000-0005-0000-0000-00009FDD0000}"/>
    <cellStyle name="Punto0 4 13 2 5" xfId="56733" xr:uid="{00000000-0005-0000-0000-0000A0DD0000}"/>
    <cellStyle name="Punto0 4 13 2 6" xfId="56734" xr:uid="{00000000-0005-0000-0000-0000A1DD0000}"/>
    <cellStyle name="Punto0 4 13 3" xfId="56735" xr:uid="{00000000-0005-0000-0000-0000A2DD0000}"/>
    <cellStyle name="Punto0 4 13 3 2" xfId="56736" xr:uid="{00000000-0005-0000-0000-0000A3DD0000}"/>
    <cellStyle name="Punto0 4 13 4" xfId="56737" xr:uid="{00000000-0005-0000-0000-0000A4DD0000}"/>
    <cellStyle name="Punto0 4 13 4 2" xfId="56738" xr:uid="{00000000-0005-0000-0000-0000A5DD0000}"/>
    <cellStyle name="Punto0 4 13 5" xfId="56739" xr:uid="{00000000-0005-0000-0000-0000A6DD0000}"/>
    <cellStyle name="Punto0 4 14" xfId="56740" xr:uid="{00000000-0005-0000-0000-0000A7DD0000}"/>
    <cellStyle name="Punto0 4 14 2" xfId="56741" xr:uid="{00000000-0005-0000-0000-0000A8DD0000}"/>
    <cellStyle name="Punto0 4 14 2 2" xfId="56742" xr:uid="{00000000-0005-0000-0000-0000A9DD0000}"/>
    <cellStyle name="Punto0 4 14 2 2 2" xfId="56743" xr:uid="{00000000-0005-0000-0000-0000AADD0000}"/>
    <cellStyle name="Punto0 4 14 2 3" xfId="56744" xr:uid="{00000000-0005-0000-0000-0000ABDD0000}"/>
    <cellStyle name="Punto0 4 14 2 4" xfId="56745" xr:uid="{00000000-0005-0000-0000-0000ACDD0000}"/>
    <cellStyle name="Punto0 4 14 2 5" xfId="56746" xr:uid="{00000000-0005-0000-0000-0000ADDD0000}"/>
    <cellStyle name="Punto0 4 14 2 6" xfId="56747" xr:uid="{00000000-0005-0000-0000-0000AEDD0000}"/>
    <cellStyle name="Punto0 4 14 3" xfId="56748" xr:uid="{00000000-0005-0000-0000-0000AFDD0000}"/>
    <cellStyle name="Punto0 4 14 3 2" xfId="56749" xr:uid="{00000000-0005-0000-0000-0000B0DD0000}"/>
    <cellStyle name="Punto0 4 14 4" xfId="56750" xr:uid="{00000000-0005-0000-0000-0000B1DD0000}"/>
    <cellStyle name="Punto0 4 14 4 2" xfId="56751" xr:uid="{00000000-0005-0000-0000-0000B2DD0000}"/>
    <cellStyle name="Punto0 4 14 5" xfId="56752" xr:uid="{00000000-0005-0000-0000-0000B3DD0000}"/>
    <cellStyle name="Punto0 4 15" xfId="56753" xr:uid="{00000000-0005-0000-0000-0000B4DD0000}"/>
    <cellStyle name="Punto0 4 15 2" xfId="56754" xr:uid="{00000000-0005-0000-0000-0000B5DD0000}"/>
    <cellStyle name="Punto0 4 15 2 2" xfId="56755" xr:uid="{00000000-0005-0000-0000-0000B6DD0000}"/>
    <cellStyle name="Punto0 4 15 2 2 2" xfId="56756" xr:uid="{00000000-0005-0000-0000-0000B7DD0000}"/>
    <cellStyle name="Punto0 4 15 2 3" xfId="56757" xr:uid="{00000000-0005-0000-0000-0000B8DD0000}"/>
    <cellStyle name="Punto0 4 15 2 4" xfId="56758" xr:uid="{00000000-0005-0000-0000-0000B9DD0000}"/>
    <cellStyle name="Punto0 4 15 2 5" xfId="56759" xr:uid="{00000000-0005-0000-0000-0000BADD0000}"/>
    <cellStyle name="Punto0 4 15 2 6" xfId="56760" xr:uid="{00000000-0005-0000-0000-0000BBDD0000}"/>
    <cellStyle name="Punto0 4 15 3" xfId="56761" xr:uid="{00000000-0005-0000-0000-0000BCDD0000}"/>
    <cellStyle name="Punto0 4 15 3 2" xfId="56762" xr:uid="{00000000-0005-0000-0000-0000BDDD0000}"/>
    <cellStyle name="Punto0 4 15 4" xfId="56763" xr:uid="{00000000-0005-0000-0000-0000BEDD0000}"/>
    <cellStyle name="Punto0 4 15 4 2" xfId="56764" xr:uid="{00000000-0005-0000-0000-0000BFDD0000}"/>
    <cellStyle name="Punto0 4 15 5" xfId="56765" xr:uid="{00000000-0005-0000-0000-0000C0DD0000}"/>
    <cellStyle name="Punto0 4 16" xfId="56766" xr:uid="{00000000-0005-0000-0000-0000C1DD0000}"/>
    <cellStyle name="Punto0 4 16 2" xfId="56767" xr:uid="{00000000-0005-0000-0000-0000C2DD0000}"/>
    <cellStyle name="Punto0 4 16 2 2" xfId="56768" xr:uid="{00000000-0005-0000-0000-0000C3DD0000}"/>
    <cellStyle name="Punto0 4 16 2 2 2" xfId="56769" xr:uid="{00000000-0005-0000-0000-0000C4DD0000}"/>
    <cellStyle name="Punto0 4 16 2 3" xfId="56770" xr:uid="{00000000-0005-0000-0000-0000C5DD0000}"/>
    <cellStyle name="Punto0 4 16 2 4" xfId="56771" xr:uid="{00000000-0005-0000-0000-0000C6DD0000}"/>
    <cellStyle name="Punto0 4 16 2 5" xfId="56772" xr:uid="{00000000-0005-0000-0000-0000C7DD0000}"/>
    <cellStyle name="Punto0 4 16 2 6" xfId="56773" xr:uid="{00000000-0005-0000-0000-0000C8DD0000}"/>
    <cellStyle name="Punto0 4 16 3" xfId="56774" xr:uid="{00000000-0005-0000-0000-0000C9DD0000}"/>
    <cellStyle name="Punto0 4 16 3 2" xfId="56775" xr:uid="{00000000-0005-0000-0000-0000CADD0000}"/>
    <cellStyle name="Punto0 4 16 4" xfId="56776" xr:uid="{00000000-0005-0000-0000-0000CBDD0000}"/>
    <cellStyle name="Punto0 4 16 4 2" xfId="56777" xr:uid="{00000000-0005-0000-0000-0000CCDD0000}"/>
    <cellStyle name="Punto0 4 16 5" xfId="56778" xr:uid="{00000000-0005-0000-0000-0000CDDD0000}"/>
    <cellStyle name="Punto0 4 17" xfId="56779" xr:uid="{00000000-0005-0000-0000-0000CEDD0000}"/>
    <cellStyle name="Punto0 4 17 2" xfId="56780" xr:uid="{00000000-0005-0000-0000-0000CFDD0000}"/>
    <cellStyle name="Punto0 4 17 2 2" xfId="56781" xr:uid="{00000000-0005-0000-0000-0000D0DD0000}"/>
    <cellStyle name="Punto0 4 17 2 2 2" xfId="56782" xr:uid="{00000000-0005-0000-0000-0000D1DD0000}"/>
    <cellStyle name="Punto0 4 17 2 3" xfId="56783" xr:uid="{00000000-0005-0000-0000-0000D2DD0000}"/>
    <cellStyle name="Punto0 4 17 2 4" xfId="56784" xr:uid="{00000000-0005-0000-0000-0000D3DD0000}"/>
    <cellStyle name="Punto0 4 17 2 5" xfId="56785" xr:uid="{00000000-0005-0000-0000-0000D4DD0000}"/>
    <cellStyle name="Punto0 4 17 2 6" xfId="56786" xr:uid="{00000000-0005-0000-0000-0000D5DD0000}"/>
    <cellStyle name="Punto0 4 17 3" xfId="56787" xr:uid="{00000000-0005-0000-0000-0000D6DD0000}"/>
    <cellStyle name="Punto0 4 17 3 2" xfId="56788" xr:uid="{00000000-0005-0000-0000-0000D7DD0000}"/>
    <cellStyle name="Punto0 4 17 4" xfId="56789" xr:uid="{00000000-0005-0000-0000-0000D8DD0000}"/>
    <cellStyle name="Punto0 4 17 4 2" xfId="56790" xr:uid="{00000000-0005-0000-0000-0000D9DD0000}"/>
    <cellStyle name="Punto0 4 17 5" xfId="56791" xr:uid="{00000000-0005-0000-0000-0000DADD0000}"/>
    <cellStyle name="Punto0 4 18" xfId="56792" xr:uid="{00000000-0005-0000-0000-0000DBDD0000}"/>
    <cellStyle name="Punto0 4 18 2" xfId="56793" xr:uid="{00000000-0005-0000-0000-0000DCDD0000}"/>
    <cellStyle name="Punto0 4 18 2 2" xfId="56794" xr:uid="{00000000-0005-0000-0000-0000DDDD0000}"/>
    <cellStyle name="Punto0 4 18 2 2 2" xfId="56795" xr:uid="{00000000-0005-0000-0000-0000DEDD0000}"/>
    <cellStyle name="Punto0 4 18 2 3" xfId="56796" xr:uid="{00000000-0005-0000-0000-0000DFDD0000}"/>
    <cellStyle name="Punto0 4 18 2 4" xfId="56797" xr:uid="{00000000-0005-0000-0000-0000E0DD0000}"/>
    <cellStyle name="Punto0 4 18 2 5" xfId="56798" xr:uid="{00000000-0005-0000-0000-0000E1DD0000}"/>
    <cellStyle name="Punto0 4 18 2 6" xfId="56799" xr:uid="{00000000-0005-0000-0000-0000E2DD0000}"/>
    <cellStyle name="Punto0 4 18 3" xfId="56800" xr:uid="{00000000-0005-0000-0000-0000E3DD0000}"/>
    <cellStyle name="Punto0 4 18 3 2" xfId="56801" xr:uid="{00000000-0005-0000-0000-0000E4DD0000}"/>
    <cellStyle name="Punto0 4 18 4" xfId="56802" xr:uid="{00000000-0005-0000-0000-0000E5DD0000}"/>
    <cellStyle name="Punto0 4 18 4 2" xfId="56803" xr:uid="{00000000-0005-0000-0000-0000E6DD0000}"/>
    <cellStyle name="Punto0 4 18 5" xfId="56804" xr:uid="{00000000-0005-0000-0000-0000E7DD0000}"/>
    <cellStyle name="Punto0 4 19" xfId="56805" xr:uid="{00000000-0005-0000-0000-0000E8DD0000}"/>
    <cellStyle name="Punto0 4 19 2" xfId="56806" xr:uid="{00000000-0005-0000-0000-0000E9DD0000}"/>
    <cellStyle name="Punto0 4 19 2 2" xfId="56807" xr:uid="{00000000-0005-0000-0000-0000EADD0000}"/>
    <cellStyle name="Punto0 4 19 2 2 2" xfId="56808" xr:uid="{00000000-0005-0000-0000-0000EBDD0000}"/>
    <cellStyle name="Punto0 4 19 2 3" xfId="56809" xr:uid="{00000000-0005-0000-0000-0000ECDD0000}"/>
    <cellStyle name="Punto0 4 19 2 4" xfId="56810" xr:uid="{00000000-0005-0000-0000-0000EDDD0000}"/>
    <cellStyle name="Punto0 4 19 2 5" xfId="56811" xr:uid="{00000000-0005-0000-0000-0000EEDD0000}"/>
    <cellStyle name="Punto0 4 19 2 6" xfId="56812" xr:uid="{00000000-0005-0000-0000-0000EFDD0000}"/>
    <cellStyle name="Punto0 4 19 3" xfId="56813" xr:uid="{00000000-0005-0000-0000-0000F0DD0000}"/>
    <cellStyle name="Punto0 4 19 3 2" xfId="56814" xr:uid="{00000000-0005-0000-0000-0000F1DD0000}"/>
    <cellStyle name="Punto0 4 19 4" xfId="56815" xr:uid="{00000000-0005-0000-0000-0000F2DD0000}"/>
    <cellStyle name="Punto0 4 19 4 2" xfId="56816" xr:uid="{00000000-0005-0000-0000-0000F3DD0000}"/>
    <cellStyle name="Punto0 4 19 5" xfId="56817" xr:uid="{00000000-0005-0000-0000-0000F4DD0000}"/>
    <cellStyle name="Punto0 4 2" xfId="56818" xr:uid="{00000000-0005-0000-0000-0000F5DD0000}"/>
    <cellStyle name="Punto0 4 2 10" xfId="56819" xr:uid="{00000000-0005-0000-0000-0000F6DD0000}"/>
    <cellStyle name="Punto0 4 2 10 2" xfId="56820" xr:uid="{00000000-0005-0000-0000-0000F7DD0000}"/>
    <cellStyle name="Punto0 4 2 10 2 2" xfId="56821" xr:uid="{00000000-0005-0000-0000-0000F8DD0000}"/>
    <cellStyle name="Punto0 4 2 10 2 2 2" xfId="56822" xr:uid="{00000000-0005-0000-0000-0000F9DD0000}"/>
    <cellStyle name="Punto0 4 2 10 2 3" xfId="56823" xr:uid="{00000000-0005-0000-0000-0000FADD0000}"/>
    <cellStyle name="Punto0 4 2 10 2 4" xfId="56824" xr:uid="{00000000-0005-0000-0000-0000FBDD0000}"/>
    <cellStyle name="Punto0 4 2 10 2 5" xfId="56825" xr:uid="{00000000-0005-0000-0000-0000FCDD0000}"/>
    <cellStyle name="Punto0 4 2 10 2 6" xfId="56826" xr:uid="{00000000-0005-0000-0000-0000FDDD0000}"/>
    <cellStyle name="Punto0 4 2 10 3" xfId="56827" xr:uid="{00000000-0005-0000-0000-0000FEDD0000}"/>
    <cellStyle name="Punto0 4 2 10 3 2" xfId="56828" xr:uid="{00000000-0005-0000-0000-0000FFDD0000}"/>
    <cellStyle name="Punto0 4 2 10 4" xfId="56829" xr:uid="{00000000-0005-0000-0000-000000DE0000}"/>
    <cellStyle name="Punto0 4 2 10 4 2" xfId="56830" xr:uid="{00000000-0005-0000-0000-000001DE0000}"/>
    <cellStyle name="Punto0 4 2 10 5" xfId="56831" xr:uid="{00000000-0005-0000-0000-000002DE0000}"/>
    <cellStyle name="Punto0 4 2 11" xfId="56832" xr:uid="{00000000-0005-0000-0000-000003DE0000}"/>
    <cellStyle name="Punto0 4 2 11 2" xfId="56833" xr:uid="{00000000-0005-0000-0000-000004DE0000}"/>
    <cellStyle name="Punto0 4 2 11 2 2" xfId="56834" xr:uid="{00000000-0005-0000-0000-000005DE0000}"/>
    <cellStyle name="Punto0 4 2 11 2 2 2" xfId="56835" xr:uid="{00000000-0005-0000-0000-000006DE0000}"/>
    <cellStyle name="Punto0 4 2 11 2 3" xfId="56836" xr:uid="{00000000-0005-0000-0000-000007DE0000}"/>
    <cellStyle name="Punto0 4 2 11 2 4" xfId="56837" xr:uid="{00000000-0005-0000-0000-000008DE0000}"/>
    <cellStyle name="Punto0 4 2 11 2 5" xfId="56838" xr:uid="{00000000-0005-0000-0000-000009DE0000}"/>
    <cellStyle name="Punto0 4 2 11 2 6" xfId="56839" xr:uid="{00000000-0005-0000-0000-00000ADE0000}"/>
    <cellStyle name="Punto0 4 2 11 3" xfId="56840" xr:uid="{00000000-0005-0000-0000-00000BDE0000}"/>
    <cellStyle name="Punto0 4 2 11 3 2" xfId="56841" xr:uid="{00000000-0005-0000-0000-00000CDE0000}"/>
    <cellStyle name="Punto0 4 2 11 4" xfId="56842" xr:uid="{00000000-0005-0000-0000-00000DDE0000}"/>
    <cellStyle name="Punto0 4 2 11 4 2" xfId="56843" xr:uid="{00000000-0005-0000-0000-00000EDE0000}"/>
    <cellStyle name="Punto0 4 2 11 5" xfId="56844" xr:uid="{00000000-0005-0000-0000-00000FDE0000}"/>
    <cellStyle name="Punto0 4 2 12" xfId="56845" xr:uid="{00000000-0005-0000-0000-000010DE0000}"/>
    <cellStyle name="Punto0 4 2 12 2" xfId="56846" xr:uid="{00000000-0005-0000-0000-000011DE0000}"/>
    <cellStyle name="Punto0 4 2 12 2 2" xfId="56847" xr:uid="{00000000-0005-0000-0000-000012DE0000}"/>
    <cellStyle name="Punto0 4 2 12 3" xfId="56848" xr:uid="{00000000-0005-0000-0000-000013DE0000}"/>
    <cellStyle name="Punto0 4 2 13" xfId="56849" xr:uid="{00000000-0005-0000-0000-000014DE0000}"/>
    <cellStyle name="Punto0 4 2 14" xfId="56850" xr:uid="{00000000-0005-0000-0000-000015DE0000}"/>
    <cellStyle name="Punto0 4 2 2" xfId="56851" xr:uid="{00000000-0005-0000-0000-000016DE0000}"/>
    <cellStyle name="Punto0 4 2 2 2" xfId="56852" xr:uid="{00000000-0005-0000-0000-000017DE0000}"/>
    <cellStyle name="Punto0 4 2 2 2 2" xfId="56853" xr:uid="{00000000-0005-0000-0000-000018DE0000}"/>
    <cellStyle name="Punto0 4 2 2 2 2 2" xfId="56854" xr:uid="{00000000-0005-0000-0000-000019DE0000}"/>
    <cellStyle name="Punto0 4 2 2 2 3" xfId="56855" xr:uid="{00000000-0005-0000-0000-00001ADE0000}"/>
    <cellStyle name="Punto0 4 2 2 2 4" xfId="56856" xr:uid="{00000000-0005-0000-0000-00001BDE0000}"/>
    <cellStyle name="Punto0 4 2 2 3" xfId="56857" xr:uid="{00000000-0005-0000-0000-00001CDE0000}"/>
    <cellStyle name="Punto0 4 2 2 3 2" xfId="56858" xr:uid="{00000000-0005-0000-0000-00001DDE0000}"/>
    <cellStyle name="Punto0 4 2 2 3 3" xfId="56859" xr:uid="{00000000-0005-0000-0000-00001EDE0000}"/>
    <cellStyle name="Punto0 4 2 2 3 4" xfId="56860" xr:uid="{00000000-0005-0000-0000-00001FDE0000}"/>
    <cellStyle name="Punto0 4 2 2 4" xfId="56861" xr:uid="{00000000-0005-0000-0000-000020DE0000}"/>
    <cellStyle name="Punto0 4 2 3" xfId="56862" xr:uid="{00000000-0005-0000-0000-000021DE0000}"/>
    <cellStyle name="Punto0 4 2 3 2" xfId="56863" xr:uid="{00000000-0005-0000-0000-000022DE0000}"/>
    <cellStyle name="Punto0 4 2 3 2 2" xfId="56864" xr:uid="{00000000-0005-0000-0000-000023DE0000}"/>
    <cellStyle name="Punto0 4 2 3 2 2 2" xfId="56865" xr:uid="{00000000-0005-0000-0000-000024DE0000}"/>
    <cellStyle name="Punto0 4 2 3 2 3" xfId="56866" xr:uid="{00000000-0005-0000-0000-000025DE0000}"/>
    <cellStyle name="Punto0 4 2 3 2 4" xfId="56867" xr:uid="{00000000-0005-0000-0000-000026DE0000}"/>
    <cellStyle name="Punto0 4 2 3 2 5" xfId="56868" xr:uid="{00000000-0005-0000-0000-000027DE0000}"/>
    <cellStyle name="Punto0 4 2 3 2 6" xfId="56869" xr:uid="{00000000-0005-0000-0000-000028DE0000}"/>
    <cellStyle name="Punto0 4 2 3 3" xfId="56870" xr:uid="{00000000-0005-0000-0000-000029DE0000}"/>
    <cellStyle name="Punto0 4 2 3 3 2" xfId="56871" xr:uid="{00000000-0005-0000-0000-00002ADE0000}"/>
    <cellStyle name="Punto0 4 2 3 4" xfId="56872" xr:uid="{00000000-0005-0000-0000-00002BDE0000}"/>
    <cellStyle name="Punto0 4 2 3 4 2" xfId="56873" xr:uid="{00000000-0005-0000-0000-00002CDE0000}"/>
    <cellStyle name="Punto0 4 2 3 5" xfId="56874" xr:uid="{00000000-0005-0000-0000-00002DDE0000}"/>
    <cellStyle name="Punto0 4 2 3 6" xfId="56875" xr:uid="{00000000-0005-0000-0000-00002EDE0000}"/>
    <cellStyle name="Punto0 4 2 4" xfId="56876" xr:uid="{00000000-0005-0000-0000-00002FDE0000}"/>
    <cellStyle name="Punto0 4 2 4 2" xfId="56877" xr:uid="{00000000-0005-0000-0000-000030DE0000}"/>
    <cellStyle name="Punto0 4 2 4 2 2" xfId="56878" xr:uid="{00000000-0005-0000-0000-000031DE0000}"/>
    <cellStyle name="Punto0 4 2 4 2 2 2" xfId="56879" xr:uid="{00000000-0005-0000-0000-000032DE0000}"/>
    <cellStyle name="Punto0 4 2 4 2 3" xfId="56880" xr:uid="{00000000-0005-0000-0000-000033DE0000}"/>
    <cellStyle name="Punto0 4 2 4 2 4" xfId="56881" xr:uid="{00000000-0005-0000-0000-000034DE0000}"/>
    <cellStyle name="Punto0 4 2 4 2 5" xfId="56882" xr:uid="{00000000-0005-0000-0000-000035DE0000}"/>
    <cellStyle name="Punto0 4 2 4 2 6" xfId="56883" xr:uid="{00000000-0005-0000-0000-000036DE0000}"/>
    <cellStyle name="Punto0 4 2 4 3" xfId="56884" xr:uid="{00000000-0005-0000-0000-000037DE0000}"/>
    <cellStyle name="Punto0 4 2 4 3 2" xfId="56885" xr:uid="{00000000-0005-0000-0000-000038DE0000}"/>
    <cellStyle name="Punto0 4 2 4 4" xfId="56886" xr:uid="{00000000-0005-0000-0000-000039DE0000}"/>
    <cellStyle name="Punto0 4 2 4 4 2" xfId="56887" xr:uid="{00000000-0005-0000-0000-00003ADE0000}"/>
    <cellStyle name="Punto0 4 2 4 5" xfId="56888" xr:uid="{00000000-0005-0000-0000-00003BDE0000}"/>
    <cellStyle name="Punto0 4 2 4 6" xfId="56889" xr:uid="{00000000-0005-0000-0000-00003CDE0000}"/>
    <cellStyle name="Punto0 4 2 5" xfId="56890" xr:uid="{00000000-0005-0000-0000-00003DDE0000}"/>
    <cellStyle name="Punto0 4 2 5 2" xfId="56891" xr:uid="{00000000-0005-0000-0000-00003EDE0000}"/>
    <cellStyle name="Punto0 4 2 5 2 2" xfId="56892" xr:uid="{00000000-0005-0000-0000-00003FDE0000}"/>
    <cellStyle name="Punto0 4 2 5 2 2 2" xfId="56893" xr:uid="{00000000-0005-0000-0000-000040DE0000}"/>
    <cellStyle name="Punto0 4 2 5 2 3" xfId="56894" xr:uid="{00000000-0005-0000-0000-000041DE0000}"/>
    <cellStyle name="Punto0 4 2 5 2 4" xfId="56895" xr:uid="{00000000-0005-0000-0000-000042DE0000}"/>
    <cellStyle name="Punto0 4 2 5 2 5" xfId="56896" xr:uid="{00000000-0005-0000-0000-000043DE0000}"/>
    <cellStyle name="Punto0 4 2 5 2 6" xfId="56897" xr:uid="{00000000-0005-0000-0000-000044DE0000}"/>
    <cellStyle name="Punto0 4 2 5 3" xfId="56898" xr:uid="{00000000-0005-0000-0000-000045DE0000}"/>
    <cellStyle name="Punto0 4 2 5 3 2" xfId="56899" xr:uid="{00000000-0005-0000-0000-000046DE0000}"/>
    <cellStyle name="Punto0 4 2 5 4" xfId="56900" xr:uid="{00000000-0005-0000-0000-000047DE0000}"/>
    <cellStyle name="Punto0 4 2 5 4 2" xfId="56901" xr:uid="{00000000-0005-0000-0000-000048DE0000}"/>
    <cellStyle name="Punto0 4 2 5 5" xfId="56902" xr:uid="{00000000-0005-0000-0000-000049DE0000}"/>
    <cellStyle name="Punto0 4 2 6" xfId="56903" xr:uid="{00000000-0005-0000-0000-00004ADE0000}"/>
    <cellStyle name="Punto0 4 2 6 2" xfId="56904" xr:uid="{00000000-0005-0000-0000-00004BDE0000}"/>
    <cellStyle name="Punto0 4 2 6 2 2" xfId="56905" xr:uid="{00000000-0005-0000-0000-00004CDE0000}"/>
    <cellStyle name="Punto0 4 2 6 2 2 2" xfId="56906" xr:uid="{00000000-0005-0000-0000-00004DDE0000}"/>
    <cellStyle name="Punto0 4 2 6 2 3" xfId="56907" xr:uid="{00000000-0005-0000-0000-00004EDE0000}"/>
    <cellStyle name="Punto0 4 2 6 2 4" xfId="56908" xr:uid="{00000000-0005-0000-0000-00004FDE0000}"/>
    <cellStyle name="Punto0 4 2 6 2 5" xfId="56909" xr:uid="{00000000-0005-0000-0000-000050DE0000}"/>
    <cellStyle name="Punto0 4 2 6 2 6" xfId="56910" xr:uid="{00000000-0005-0000-0000-000051DE0000}"/>
    <cellStyle name="Punto0 4 2 6 3" xfId="56911" xr:uid="{00000000-0005-0000-0000-000052DE0000}"/>
    <cellStyle name="Punto0 4 2 6 3 2" xfId="56912" xr:uid="{00000000-0005-0000-0000-000053DE0000}"/>
    <cellStyle name="Punto0 4 2 6 4" xfId="56913" xr:uid="{00000000-0005-0000-0000-000054DE0000}"/>
    <cellStyle name="Punto0 4 2 6 4 2" xfId="56914" xr:uid="{00000000-0005-0000-0000-000055DE0000}"/>
    <cellStyle name="Punto0 4 2 6 5" xfId="56915" xr:uid="{00000000-0005-0000-0000-000056DE0000}"/>
    <cellStyle name="Punto0 4 2 7" xfId="56916" xr:uid="{00000000-0005-0000-0000-000057DE0000}"/>
    <cellStyle name="Punto0 4 2 7 2" xfId="56917" xr:uid="{00000000-0005-0000-0000-000058DE0000}"/>
    <cellStyle name="Punto0 4 2 7 2 2" xfId="56918" xr:uid="{00000000-0005-0000-0000-000059DE0000}"/>
    <cellStyle name="Punto0 4 2 7 2 2 2" xfId="56919" xr:uid="{00000000-0005-0000-0000-00005ADE0000}"/>
    <cellStyle name="Punto0 4 2 7 2 3" xfId="56920" xr:uid="{00000000-0005-0000-0000-00005BDE0000}"/>
    <cellStyle name="Punto0 4 2 7 2 4" xfId="56921" xr:uid="{00000000-0005-0000-0000-00005CDE0000}"/>
    <cellStyle name="Punto0 4 2 7 2 5" xfId="56922" xr:uid="{00000000-0005-0000-0000-00005DDE0000}"/>
    <cellStyle name="Punto0 4 2 7 2 6" xfId="56923" xr:uid="{00000000-0005-0000-0000-00005EDE0000}"/>
    <cellStyle name="Punto0 4 2 7 3" xfId="56924" xr:uid="{00000000-0005-0000-0000-00005FDE0000}"/>
    <cellStyle name="Punto0 4 2 7 3 2" xfId="56925" xr:uid="{00000000-0005-0000-0000-000060DE0000}"/>
    <cellStyle name="Punto0 4 2 7 4" xfId="56926" xr:uid="{00000000-0005-0000-0000-000061DE0000}"/>
    <cellStyle name="Punto0 4 2 7 4 2" xfId="56927" xr:uid="{00000000-0005-0000-0000-000062DE0000}"/>
    <cellStyle name="Punto0 4 2 7 5" xfId="56928" xr:uid="{00000000-0005-0000-0000-000063DE0000}"/>
    <cellStyle name="Punto0 4 2 8" xfId="56929" xr:uid="{00000000-0005-0000-0000-000064DE0000}"/>
    <cellStyle name="Punto0 4 2 8 2" xfId="56930" xr:uid="{00000000-0005-0000-0000-000065DE0000}"/>
    <cellStyle name="Punto0 4 2 8 2 2" xfId="56931" xr:uid="{00000000-0005-0000-0000-000066DE0000}"/>
    <cellStyle name="Punto0 4 2 8 2 2 2" xfId="56932" xr:uid="{00000000-0005-0000-0000-000067DE0000}"/>
    <cellStyle name="Punto0 4 2 8 2 3" xfId="56933" xr:uid="{00000000-0005-0000-0000-000068DE0000}"/>
    <cellStyle name="Punto0 4 2 8 2 4" xfId="56934" xr:uid="{00000000-0005-0000-0000-000069DE0000}"/>
    <cellStyle name="Punto0 4 2 8 2 5" xfId="56935" xr:uid="{00000000-0005-0000-0000-00006ADE0000}"/>
    <cellStyle name="Punto0 4 2 8 2 6" xfId="56936" xr:uid="{00000000-0005-0000-0000-00006BDE0000}"/>
    <cellStyle name="Punto0 4 2 8 3" xfId="56937" xr:uid="{00000000-0005-0000-0000-00006CDE0000}"/>
    <cellStyle name="Punto0 4 2 8 3 2" xfId="56938" xr:uid="{00000000-0005-0000-0000-00006DDE0000}"/>
    <cellStyle name="Punto0 4 2 8 4" xfId="56939" xr:uid="{00000000-0005-0000-0000-00006EDE0000}"/>
    <cellStyle name="Punto0 4 2 8 4 2" xfId="56940" xr:uid="{00000000-0005-0000-0000-00006FDE0000}"/>
    <cellStyle name="Punto0 4 2 8 5" xfId="56941" xr:uid="{00000000-0005-0000-0000-000070DE0000}"/>
    <cellStyle name="Punto0 4 2 9" xfId="56942" xr:uid="{00000000-0005-0000-0000-000071DE0000}"/>
    <cellStyle name="Punto0 4 2 9 2" xfId="56943" xr:uid="{00000000-0005-0000-0000-000072DE0000}"/>
    <cellStyle name="Punto0 4 2 9 2 2" xfId="56944" xr:uid="{00000000-0005-0000-0000-000073DE0000}"/>
    <cellStyle name="Punto0 4 2 9 2 2 2" xfId="56945" xr:uid="{00000000-0005-0000-0000-000074DE0000}"/>
    <cellStyle name="Punto0 4 2 9 2 3" xfId="56946" xr:uid="{00000000-0005-0000-0000-000075DE0000}"/>
    <cellStyle name="Punto0 4 2 9 2 4" xfId="56947" xr:uid="{00000000-0005-0000-0000-000076DE0000}"/>
    <cellStyle name="Punto0 4 2 9 2 5" xfId="56948" xr:uid="{00000000-0005-0000-0000-000077DE0000}"/>
    <cellStyle name="Punto0 4 2 9 2 6" xfId="56949" xr:uid="{00000000-0005-0000-0000-000078DE0000}"/>
    <cellStyle name="Punto0 4 2 9 3" xfId="56950" xr:uid="{00000000-0005-0000-0000-000079DE0000}"/>
    <cellStyle name="Punto0 4 2 9 3 2" xfId="56951" xr:uid="{00000000-0005-0000-0000-00007ADE0000}"/>
    <cellStyle name="Punto0 4 2 9 4" xfId="56952" xr:uid="{00000000-0005-0000-0000-00007BDE0000}"/>
    <cellStyle name="Punto0 4 2 9 4 2" xfId="56953" xr:uid="{00000000-0005-0000-0000-00007CDE0000}"/>
    <cellStyle name="Punto0 4 2 9 5" xfId="56954" xr:uid="{00000000-0005-0000-0000-00007DDE0000}"/>
    <cellStyle name="Punto0 4 20" xfId="56955" xr:uid="{00000000-0005-0000-0000-00007EDE0000}"/>
    <cellStyle name="Punto0 4 20 2" xfId="56956" xr:uid="{00000000-0005-0000-0000-00007FDE0000}"/>
    <cellStyle name="Punto0 4 20 2 2" xfId="56957" xr:uid="{00000000-0005-0000-0000-000080DE0000}"/>
    <cellStyle name="Punto0 4 20 2 2 2" xfId="56958" xr:uid="{00000000-0005-0000-0000-000081DE0000}"/>
    <cellStyle name="Punto0 4 20 2 3" xfId="56959" xr:uid="{00000000-0005-0000-0000-000082DE0000}"/>
    <cellStyle name="Punto0 4 20 2 4" xfId="56960" xr:uid="{00000000-0005-0000-0000-000083DE0000}"/>
    <cellStyle name="Punto0 4 20 2 5" xfId="56961" xr:uid="{00000000-0005-0000-0000-000084DE0000}"/>
    <cellStyle name="Punto0 4 20 2 6" xfId="56962" xr:uid="{00000000-0005-0000-0000-000085DE0000}"/>
    <cellStyle name="Punto0 4 20 3" xfId="56963" xr:uid="{00000000-0005-0000-0000-000086DE0000}"/>
    <cellStyle name="Punto0 4 20 3 2" xfId="56964" xr:uid="{00000000-0005-0000-0000-000087DE0000}"/>
    <cellStyle name="Punto0 4 20 4" xfId="56965" xr:uid="{00000000-0005-0000-0000-000088DE0000}"/>
    <cellStyle name="Punto0 4 20 4 2" xfId="56966" xr:uid="{00000000-0005-0000-0000-000089DE0000}"/>
    <cellStyle name="Punto0 4 20 5" xfId="56967" xr:uid="{00000000-0005-0000-0000-00008ADE0000}"/>
    <cellStyle name="Punto0 4 21" xfId="56968" xr:uid="{00000000-0005-0000-0000-00008BDE0000}"/>
    <cellStyle name="Punto0 4 21 2" xfId="56969" xr:uid="{00000000-0005-0000-0000-00008CDE0000}"/>
    <cellStyle name="Punto0 4 21 2 2" xfId="56970" xr:uid="{00000000-0005-0000-0000-00008DDE0000}"/>
    <cellStyle name="Punto0 4 21 2 2 2" xfId="56971" xr:uid="{00000000-0005-0000-0000-00008EDE0000}"/>
    <cellStyle name="Punto0 4 21 2 3" xfId="56972" xr:uid="{00000000-0005-0000-0000-00008FDE0000}"/>
    <cellStyle name="Punto0 4 21 2 4" xfId="56973" xr:uid="{00000000-0005-0000-0000-000090DE0000}"/>
    <cellStyle name="Punto0 4 21 2 5" xfId="56974" xr:uid="{00000000-0005-0000-0000-000091DE0000}"/>
    <cellStyle name="Punto0 4 21 2 6" xfId="56975" xr:uid="{00000000-0005-0000-0000-000092DE0000}"/>
    <cellStyle name="Punto0 4 21 3" xfId="56976" xr:uid="{00000000-0005-0000-0000-000093DE0000}"/>
    <cellStyle name="Punto0 4 21 3 2" xfId="56977" xr:uid="{00000000-0005-0000-0000-000094DE0000}"/>
    <cellStyle name="Punto0 4 21 4" xfId="56978" xr:uid="{00000000-0005-0000-0000-000095DE0000}"/>
    <cellStyle name="Punto0 4 21 4 2" xfId="56979" xr:uid="{00000000-0005-0000-0000-000096DE0000}"/>
    <cellStyle name="Punto0 4 21 5" xfId="56980" xr:uid="{00000000-0005-0000-0000-000097DE0000}"/>
    <cellStyle name="Punto0 4 22" xfId="56981" xr:uid="{00000000-0005-0000-0000-000098DE0000}"/>
    <cellStyle name="Punto0 4 22 2" xfId="56982" xr:uid="{00000000-0005-0000-0000-000099DE0000}"/>
    <cellStyle name="Punto0 4 22 2 2" xfId="56983" xr:uid="{00000000-0005-0000-0000-00009ADE0000}"/>
    <cellStyle name="Punto0 4 22 2 2 2" xfId="56984" xr:uid="{00000000-0005-0000-0000-00009BDE0000}"/>
    <cellStyle name="Punto0 4 22 2 3" xfId="56985" xr:uid="{00000000-0005-0000-0000-00009CDE0000}"/>
    <cellStyle name="Punto0 4 22 2 4" xfId="56986" xr:uid="{00000000-0005-0000-0000-00009DDE0000}"/>
    <cellStyle name="Punto0 4 22 2 5" xfId="56987" xr:uid="{00000000-0005-0000-0000-00009EDE0000}"/>
    <cellStyle name="Punto0 4 22 2 6" xfId="56988" xr:uid="{00000000-0005-0000-0000-00009FDE0000}"/>
    <cellStyle name="Punto0 4 22 3" xfId="56989" xr:uid="{00000000-0005-0000-0000-0000A0DE0000}"/>
    <cellStyle name="Punto0 4 22 3 2" xfId="56990" xr:uid="{00000000-0005-0000-0000-0000A1DE0000}"/>
    <cellStyle name="Punto0 4 22 4" xfId="56991" xr:uid="{00000000-0005-0000-0000-0000A2DE0000}"/>
    <cellStyle name="Punto0 4 22 4 2" xfId="56992" xr:uid="{00000000-0005-0000-0000-0000A3DE0000}"/>
    <cellStyle name="Punto0 4 22 5" xfId="56993" xr:uid="{00000000-0005-0000-0000-0000A4DE0000}"/>
    <cellStyle name="Punto0 4 23" xfId="56994" xr:uid="{00000000-0005-0000-0000-0000A5DE0000}"/>
    <cellStyle name="Punto0 4 23 2" xfId="56995" xr:uid="{00000000-0005-0000-0000-0000A6DE0000}"/>
    <cellStyle name="Punto0 4 23 2 2" xfId="56996" xr:uid="{00000000-0005-0000-0000-0000A7DE0000}"/>
    <cellStyle name="Punto0 4 23 2 2 2" xfId="56997" xr:uid="{00000000-0005-0000-0000-0000A8DE0000}"/>
    <cellStyle name="Punto0 4 23 2 3" xfId="56998" xr:uid="{00000000-0005-0000-0000-0000A9DE0000}"/>
    <cellStyle name="Punto0 4 23 2 4" xfId="56999" xr:uid="{00000000-0005-0000-0000-0000AADE0000}"/>
    <cellStyle name="Punto0 4 23 2 5" xfId="57000" xr:uid="{00000000-0005-0000-0000-0000ABDE0000}"/>
    <cellStyle name="Punto0 4 23 2 6" xfId="57001" xr:uid="{00000000-0005-0000-0000-0000ACDE0000}"/>
    <cellStyle name="Punto0 4 23 3" xfId="57002" xr:uid="{00000000-0005-0000-0000-0000ADDE0000}"/>
    <cellStyle name="Punto0 4 23 3 2" xfId="57003" xr:uid="{00000000-0005-0000-0000-0000AEDE0000}"/>
    <cellStyle name="Punto0 4 23 4" xfId="57004" xr:uid="{00000000-0005-0000-0000-0000AFDE0000}"/>
    <cellStyle name="Punto0 4 23 4 2" xfId="57005" xr:uid="{00000000-0005-0000-0000-0000B0DE0000}"/>
    <cellStyle name="Punto0 4 23 5" xfId="57006" xr:uid="{00000000-0005-0000-0000-0000B1DE0000}"/>
    <cellStyle name="Punto0 4 24" xfId="57007" xr:uid="{00000000-0005-0000-0000-0000B2DE0000}"/>
    <cellStyle name="Punto0 4 24 2" xfId="57008" xr:uid="{00000000-0005-0000-0000-0000B3DE0000}"/>
    <cellStyle name="Punto0 4 24 2 2" xfId="57009" xr:uid="{00000000-0005-0000-0000-0000B4DE0000}"/>
    <cellStyle name="Punto0 4 24 2 2 2" xfId="57010" xr:uid="{00000000-0005-0000-0000-0000B5DE0000}"/>
    <cellStyle name="Punto0 4 24 2 3" xfId="57011" xr:uid="{00000000-0005-0000-0000-0000B6DE0000}"/>
    <cellStyle name="Punto0 4 24 2 4" xfId="57012" xr:uid="{00000000-0005-0000-0000-0000B7DE0000}"/>
    <cellStyle name="Punto0 4 24 2 5" xfId="57013" xr:uid="{00000000-0005-0000-0000-0000B8DE0000}"/>
    <cellStyle name="Punto0 4 24 2 6" xfId="57014" xr:uid="{00000000-0005-0000-0000-0000B9DE0000}"/>
    <cellStyle name="Punto0 4 24 3" xfId="57015" xr:uid="{00000000-0005-0000-0000-0000BADE0000}"/>
    <cellStyle name="Punto0 4 24 3 2" xfId="57016" xr:uid="{00000000-0005-0000-0000-0000BBDE0000}"/>
    <cellStyle name="Punto0 4 24 4" xfId="57017" xr:uid="{00000000-0005-0000-0000-0000BCDE0000}"/>
    <cellStyle name="Punto0 4 24 4 2" xfId="57018" xr:uid="{00000000-0005-0000-0000-0000BDDE0000}"/>
    <cellStyle name="Punto0 4 24 5" xfId="57019" xr:uid="{00000000-0005-0000-0000-0000BEDE0000}"/>
    <cellStyle name="Punto0 4 25" xfId="57020" xr:uid="{00000000-0005-0000-0000-0000BFDE0000}"/>
    <cellStyle name="Punto0 4 25 2" xfId="57021" xr:uid="{00000000-0005-0000-0000-0000C0DE0000}"/>
    <cellStyle name="Punto0 4 25 2 2" xfId="57022" xr:uid="{00000000-0005-0000-0000-0000C1DE0000}"/>
    <cellStyle name="Punto0 4 25 2 2 2" xfId="57023" xr:uid="{00000000-0005-0000-0000-0000C2DE0000}"/>
    <cellStyle name="Punto0 4 25 2 3" xfId="57024" xr:uid="{00000000-0005-0000-0000-0000C3DE0000}"/>
    <cellStyle name="Punto0 4 25 2 4" xfId="57025" xr:uid="{00000000-0005-0000-0000-0000C4DE0000}"/>
    <cellStyle name="Punto0 4 25 2 5" xfId="57026" xr:uid="{00000000-0005-0000-0000-0000C5DE0000}"/>
    <cellStyle name="Punto0 4 25 2 6" xfId="57027" xr:uid="{00000000-0005-0000-0000-0000C6DE0000}"/>
    <cellStyle name="Punto0 4 25 3" xfId="57028" xr:uid="{00000000-0005-0000-0000-0000C7DE0000}"/>
    <cellStyle name="Punto0 4 25 3 2" xfId="57029" xr:uid="{00000000-0005-0000-0000-0000C8DE0000}"/>
    <cellStyle name="Punto0 4 25 4" xfId="57030" xr:uid="{00000000-0005-0000-0000-0000C9DE0000}"/>
    <cellStyle name="Punto0 4 25 4 2" xfId="57031" xr:uid="{00000000-0005-0000-0000-0000CADE0000}"/>
    <cellStyle name="Punto0 4 25 5" xfId="57032" xr:uid="{00000000-0005-0000-0000-0000CBDE0000}"/>
    <cellStyle name="Punto0 4 26" xfId="57033" xr:uid="{00000000-0005-0000-0000-0000CCDE0000}"/>
    <cellStyle name="Punto0 4 26 2" xfId="57034" xr:uid="{00000000-0005-0000-0000-0000CDDE0000}"/>
    <cellStyle name="Punto0 4 26 2 2" xfId="57035" xr:uid="{00000000-0005-0000-0000-0000CEDE0000}"/>
    <cellStyle name="Punto0 4 26 2 2 2" xfId="57036" xr:uid="{00000000-0005-0000-0000-0000CFDE0000}"/>
    <cellStyle name="Punto0 4 26 2 3" xfId="57037" xr:uid="{00000000-0005-0000-0000-0000D0DE0000}"/>
    <cellStyle name="Punto0 4 26 2 4" xfId="57038" xr:uid="{00000000-0005-0000-0000-0000D1DE0000}"/>
    <cellStyle name="Punto0 4 26 2 5" xfId="57039" xr:uid="{00000000-0005-0000-0000-0000D2DE0000}"/>
    <cellStyle name="Punto0 4 26 2 6" xfId="57040" xr:uid="{00000000-0005-0000-0000-0000D3DE0000}"/>
    <cellStyle name="Punto0 4 26 3" xfId="57041" xr:uid="{00000000-0005-0000-0000-0000D4DE0000}"/>
    <cellStyle name="Punto0 4 26 3 2" xfId="57042" xr:uid="{00000000-0005-0000-0000-0000D5DE0000}"/>
    <cellStyle name="Punto0 4 26 4" xfId="57043" xr:uid="{00000000-0005-0000-0000-0000D6DE0000}"/>
    <cellStyle name="Punto0 4 26 4 2" xfId="57044" xr:uid="{00000000-0005-0000-0000-0000D7DE0000}"/>
    <cellStyle name="Punto0 4 26 5" xfId="57045" xr:uid="{00000000-0005-0000-0000-0000D8DE0000}"/>
    <cellStyle name="Punto0 4 27" xfId="57046" xr:uid="{00000000-0005-0000-0000-0000D9DE0000}"/>
    <cellStyle name="Punto0 4 27 2" xfId="57047" xr:uid="{00000000-0005-0000-0000-0000DADE0000}"/>
    <cellStyle name="Punto0 4 27 2 2" xfId="57048" xr:uid="{00000000-0005-0000-0000-0000DBDE0000}"/>
    <cellStyle name="Punto0 4 27 2 2 2" xfId="57049" xr:uid="{00000000-0005-0000-0000-0000DCDE0000}"/>
    <cellStyle name="Punto0 4 27 2 3" xfId="57050" xr:uid="{00000000-0005-0000-0000-0000DDDE0000}"/>
    <cellStyle name="Punto0 4 27 2 4" xfId="57051" xr:uid="{00000000-0005-0000-0000-0000DEDE0000}"/>
    <cellStyle name="Punto0 4 27 2 5" xfId="57052" xr:uid="{00000000-0005-0000-0000-0000DFDE0000}"/>
    <cellStyle name="Punto0 4 27 2 6" xfId="57053" xr:uid="{00000000-0005-0000-0000-0000E0DE0000}"/>
    <cellStyle name="Punto0 4 27 3" xfId="57054" xr:uid="{00000000-0005-0000-0000-0000E1DE0000}"/>
    <cellStyle name="Punto0 4 27 3 2" xfId="57055" xr:uid="{00000000-0005-0000-0000-0000E2DE0000}"/>
    <cellStyle name="Punto0 4 27 4" xfId="57056" xr:uid="{00000000-0005-0000-0000-0000E3DE0000}"/>
    <cellStyle name="Punto0 4 27 4 2" xfId="57057" xr:uid="{00000000-0005-0000-0000-0000E4DE0000}"/>
    <cellStyle name="Punto0 4 27 5" xfId="57058" xr:uid="{00000000-0005-0000-0000-0000E5DE0000}"/>
    <cellStyle name="Punto0 4 28" xfId="57059" xr:uid="{00000000-0005-0000-0000-0000E6DE0000}"/>
    <cellStyle name="Punto0 4 28 2" xfId="57060" xr:uid="{00000000-0005-0000-0000-0000E7DE0000}"/>
    <cellStyle name="Punto0 4 28 2 2" xfId="57061" xr:uid="{00000000-0005-0000-0000-0000E8DE0000}"/>
    <cellStyle name="Punto0 4 28 2 2 2" xfId="57062" xr:uid="{00000000-0005-0000-0000-0000E9DE0000}"/>
    <cellStyle name="Punto0 4 28 2 3" xfId="57063" xr:uid="{00000000-0005-0000-0000-0000EADE0000}"/>
    <cellStyle name="Punto0 4 28 2 4" xfId="57064" xr:uid="{00000000-0005-0000-0000-0000EBDE0000}"/>
    <cellStyle name="Punto0 4 28 2 5" xfId="57065" xr:uid="{00000000-0005-0000-0000-0000ECDE0000}"/>
    <cellStyle name="Punto0 4 28 2 6" xfId="57066" xr:uid="{00000000-0005-0000-0000-0000EDDE0000}"/>
    <cellStyle name="Punto0 4 28 3" xfId="57067" xr:uid="{00000000-0005-0000-0000-0000EEDE0000}"/>
    <cellStyle name="Punto0 4 28 3 2" xfId="57068" xr:uid="{00000000-0005-0000-0000-0000EFDE0000}"/>
    <cellStyle name="Punto0 4 28 4" xfId="57069" xr:uid="{00000000-0005-0000-0000-0000F0DE0000}"/>
    <cellStyle name="Punto0 4 28 4 2" xfId="57070" xr:uid="{00000000-0005-0000-0000-0000F1DE0000}"/>
    <cellStyle name="Punto0 4 28 5" xfId="57071" xr:uid="{00000000-0005-0000-0000-0000F2DE0000}"/>
    <cellStyle name="Punto0 4 29" xfId="57072" xr:uid="{00000000-0005-0000-0000-0000F3DE0000}"/>
    <cellStyle name="Punto0 4 29 2" xfId="57073" xr:uid="{00000000-0005-0000-0000-0000F4DE0000}"/>
    <cellStyle name="Punto0 4 29 2 2" xfId="57074" xr:uid="{00000000-0005-0000-0000-0000F5DE0000}"/>
    <cellStyle name="Punto0 4 29 2 2 2" xfId="57075" xr:uid="{00000000-0005-0000-0000-0000F6DE0000}"/>
    <cellStyle name="Punto0 4 29 2 3" xfId="57076" xr:uid="{00000000-0005-0000-0000-0000F7DE0000}"/>
    <cellStyle name="Punto0 4 29 2 4" xfId="57077" xr:uid="{00000000-0005-0000-0000-0000F8DE0000}"/>
    <cellStyle name="Punto0 4 29 2 5" xfId="57078" xr:uid="{00000000-0005-0000-0000-0000F9DE0000}"/>
    <cellStyle name="Punto0 4 29 2 6" xfId="57079" xr:uid="{00000000-0005-0000-0000-0000FADE0000}"/>
    <cellStyle name="Punto0 4 29 3" xfId="57080" xr:uid="{00000000-0005-0000-0000-0000FBDE0000}"/>
    <cellStyle name="Punto0 4 29 3 2" xfId="57081" xr:uid="{00000000-0005-0000-0000-0000FCDE0000}"/>
    <cellStyle name="Punto0 4 29 4" xfId="57082" xr:uid="{00000000-0005-0000-0000-0000FDDE0000}"/>
    <cellStyle name="Punto0 4 29 4 2" xfId="57083" xr:uid="{00000000-0005-0000-0000-0000FEDE0000}"/>
    <cellStyle name="Punto0 4 29 5" xfId="57084" xr:uid="{00000000-0005-0000-0000-0000FFDE0000}"/>
    <cellStyle name="Punto0 4 3" xfId="57085" xr:uid="{00000000-0005-0000-0000-000000DF0000}"/>
    <cellStyle name="Punto0 4 3 2" xfId="57086" xr:uid="{00000000-0005-0000-0000-000001DF0000}"/>
    <cellStyle name="Punto0 4 3 2 2" xfId="57087" xr:uid="{00000000-0005-0000-0000-000002DF0000}"/>
    <cellStyle name="Punto0 4 3 2 2 2" xfId="57088" xr:uid="{00000000-0005-0000-0000-000003DF0000}"/>
    <cellStyle name="Punto0 4 3 2 2 3" xfId="57089" xr:uid="{00000000-0005-0000-0000-000004DF0000}"/>
    <cellStyle name="Punto0 4 3 2 2 4" xfId="57090" xr:uid="{00000000-0005-0000-0000-000005DF0000}"/>
    <cellStyle name="Punto0 4 3 2 3" xfId="57091" xr:uid="{00000000-0005-0000-0000-000006DF0000}"/>
    <cellStyle name="Punto0 4 3 3" xfId="57092" xr:uid="{00000000-0005-0000-0000-000007DF0000}"/>
    <cellStyle name="Punto0 4 3 3 2" xfId="57093" xr:uid="{00000000-0005-0000-0000-000008DF0000}"/>
    <cellStyle name="Punto0 4 3 3 2 2" xfId="57094" xr:uid="{00000000-0005-0000-0000-000009DF0000}"/>
    <cellStyle name="Punto0 4 3 3 3" xfId="57095" xr:uid="{00000000-0005-0000-0000-00000ADF0000}"/>
    <cellStyle name="Punto0 4 3 3 4" xfId="57096" xr:uid="{00000000-0005-0000-0000-00000BDF0000}"/>
    <cellStyle name="Punto0 4 3 4" xfId="57097" xr:uid="{00000000-0005-0000-0000-00000CDF0000}"/>
    <cellStyle name="Punto0 4 3 4 2" xfId="57098" xr:uid="{00000000-0005-0000-0000-00000DDF0000}"/>
    <cellStyle name="Punto0 4 3 4 3" xfId="57099" xr:uid="{00000000-0005-0000-0000-00000EDF0000}"/>
    <cellStyle name="Punto0 4 3 5" xfId="57100" xr:uid="{00000000-0005-0000-0000-00000FDF0000}"/>
    <cellStyle name="Punto0 4 30" xfId="57101" xr:uid="{00000000-0005-0000-0000-000010DF0000}"/>
    <cellStyle name="Punto0 4 30 2" xfId="57102" xr:uid="{00000000-0005-0000-0000-000011DF0000}"/>
    <cellStyle name="Punto0 4 30 2 2" xfId="57103" xr:uid="{00000000-0005-0000-0000-000012DF0000}"/>
    <cellStyle name="Punto0 4 30 2 2 2" xfId="57104" xr:uid="{00000000-0005-0000-0000-000013DF0000}"/>
    <cellStyle name="Punto0 4 30 2 3" xfId="57105" xr:uid="{00000000-0005-0000-0000-000014DF0000}"/>
    <cellStyle name="Punto0 4 30 2 4" xfId="57106" xr:uid="{00000000-0005-0000-0000-000015DF0000}"/>
    <cellStyle name="Punto0 4 30 2 5" xfId="57107" xr:uid="{00000000-0005-0000-0000-000016DF0000}"/>
    <cellStyle name="Punto0 4 30 2 6" xfId="57108" xr:uid="{00000000-0005-0000-0000-000017DF0000}"/>
    <cellStyle name="Punto0 4 30 3" xfId="57109" xr:uid="{00000000-0005-0000-0000-000018DF0000}"/>
    <cellStyle name="Punto0 4 30 3 2" xfId="57110" xr:uid="{00000000-0005-0000-0000-000019DF0000}"/>
    <cellStyle name="Punto0 4 30 4" xfId="57111" xr:uid="{00000000-0005-0000-0000-00001ADF0000}"/>
    <cellStyle name="Punto0 4 30 4 2" xfId="57112" xr:uid="{00000000-0005-0000-0000-00001BDF0000}"/>
    <cellStyle name="Punto0 4 30 5" xfId="57113" xr:uid="{00000000-0005-0000-0000-00001CDF0000}"/>
    <cellStyle name="Punto0 4 31" xfId="57114" xr:uid="{00000000-0005-0000-0000-00001DDF0000}"/>
    <cellStyle name="Punto0 4 31 2" xfId="57115" xr:uid="{00000000-0005-0000-0000-00001EDF0000}"/>
    <cellStyle name="Punto0 4 31 2 2" xfId="57116" xr:uid="{00000000-0005-0000-0000-00001FDF0000}"/>
    <cellStyle name="Punto0 4 31 2 2 2" xfId="57117" xr:uid="{00000000-0005-0000-0000-000020DF0000}"/>
    <cellStyle name="Punto0 4 31 2 3" xfId="57118" xr:uid="{00000000-0005-0000-0000-000021DF0000}"/>
    <cellStyle name="Punto0 4 31 2 4" xfId="57119" xr:uid="{00000000-0005-0000-0000-000022DF0000}"/>
    <cellStyle name="Punto0 4 31 2 5" xfId="57120" xr:uid="{00000000-0005-0000-0000-000023DF0000}"/>
    <cellStyle name="Punto0 4 31 2 6" xfId="57121" xr:uid="{00000000-0005-0000-0000-000024DF0000}"/>
    <cellStyle name="Punto0 4 31 3" xfId="57122" xr:uid="{00000000-0005-0000-0000-000025DF0000}"/>
    <cellStyle name="Punto0 4 31 3 2" xfId="57123" xr:uid="{00000000-0005-0000-0000-000026DF0000}"/>
    <cellStyle name="Punto0 4 31 4" xfId="57124" xr:uid="{00000000-0005-0000-0000-000027DF0000}"/>
    <cellStyle name="Punto0 4 31 4 2" xfId="57125" xr:uid="{00000000-0005-0000-0000-000028DF0000}"/>
    <cellStyle name="Punto0 4 31 5" xfId="57126" xr:uid="{00000000-0005-0000-0000-000029DF0000}"/>
    <cellStyle name="Punto0 4 32" xfId="57127" xr:uid="{00000000-0005-0000-0000-00002ADF0000}"/>
    <cellStyle name="Punto0 4 32 2" xfId="57128" xr:uid="{00000000-0005-0000-0000-00002BDF0000}"/>
    <cellStyle name="Punto0 4 32 2 2" xfId="57129" xr:uid="{00000000-0005-0000-0000-00002CDF0000}"/>
    <cellStyle name="Punto0 4 32 2 2 2" xfId="57130" xr:uid="{00000000-0005-0000-0000-00002DDF0000}"/>
    <cellStyle name="Punto0 4 32 2 3" xfId="57131" xr:uid="{00000000-0005-0000-0000-00002EDF0000}"/>
    <cellStyle name="Punto0 4 32 2 4" xfId="57132" xr:uid="{00000000-0005-0000-0000-00002FDF0000}"/>
    <cellStyle name="Punto0 4 32 2 5" xfId="57133" xr:uid="{00000000-0005-0000-0000-000030DF0000}"/>
    <cellStyle name="Punto0 4 32 2 6" xfId="57134" xr:uid="{00000000-0005-0000-0000-000031DF0000}"/>
    <cellStyle name="Punto0 4 32 3" xfId="57135" xr:uid="{00000000-0005-0000-0000-000032DF0000}"/>
    <cellStyle name="Punto0 4 32 3 2" xfId="57136" xr:uid="{00000000-0005-0000-0000-000033DF0000}"/>
    <cellStyle name="Punto0 4 32 4" xfId="57137" xr:uid="{00000000-0005-0000-0000-000034DF0000}"/>
    <cellStyle name="Punto0 4 32 4 2" xfId="57138" xr:uid="{00000000-0005-0000-0000-000035DF0000}"/>
    <cellStyle name="Punto0 4 32 5" xfId="57139" xr:uid="{00000000-0005-0000-0000-000036DF0000}"/>
    <cellStyle name="Punto0 4 33" xfId="57140" xr:uid="{00000000-0005-0000-0000-000037DF0000}"/>
    <cellStyle name="Punto0 4 33 2" xfId="57141" xr:uid="{00000000-0005-0000-0000-000038DF0000}"/>
    <cellStyle name="Punto0 4 33 2 2" xfId="57142" xr:uid="{00000000-0005-0000-0000-000039DF0000}"/>
    <cellStyle name="Punto0 4 33 2 2 2" xfId="57143" xr:uid="{00000000-0005-0000-0000-00003ADF0000}"/>
    <cellStyle name="Punto0 4 33 2 3" xfId="57144" xr:uid="{00000000-0005-0000-0000-00003BDF0000}"/>
    <cellStyle name="Punto0 4 33 2 4" xfId="57145" xr:uid="{00000000-0005-0000-0000-00003CDF0000}"/>
    <cellStyle name="Punto0 4 33 2 5" xfId="57146" xr:uid="{00000000-0005-0000-0000-00003DDF0000}"/>
    <cellStyle name="Punto0 4 33 2 6" xfId="57147" xr:uid="{00000000-0005-0000-0000-00003EDF0000}"/>
    <cellStyle name="Punto0 4 33 3" xfId="57148" xr:uid="{00000000-0005-0000-0000-00003FDF0000}"/>
    <cellStyle name="Punto0 4 33 3 2" xfId="57149" xr:uid="{00000000-0005-0000-0000-000040DF0000}"/>
    <cellStyle name="Punto0 4 33 4" xfId="57150" xr:uid="{00000000-0005-0000-0000-000041DF0000}"/>
    <cellStyle name="Punto0 4 33 4 2" xfId="57151" xr:uid="{00000000-0005-0000-0000-000042DF0000}"/>
    <cellStyle name="Punto0 4 33 5" xfId="57152" xr:uid="{00000000-0005-0000-0000-000043DF0000}"/>
    <cellStyle name="Punto0 4 34" xfId="57153" xr:uid="{00000000-0005-0000-0000-000044DF0000}"/>
    <cellStyle name="Punto0 4 34 2" xfId="57154" xr:uid="{00000000-0005-0000-0000-000045DF0000}"/>
    <cellStyle name="Punto0 4 34 2 2" xfId="57155" xr:uid="{00000000-0005-0000-0000-000046DF0000}"/>
    <cellStyle name="Punto0 4 34 2 2 2" xfId="57156" xr:uid="{00000000-0005-0000-0000-000047DF0000}"/>
    <cellStyle name="Punto0 4 34 2 3" xfId="57157" xr:uid="{00000000-0005-0000-0000-000048DF0000}"/>
    <cellStyle name="Punto0 4 34 2 4" xfId="57158" xr:uid="{00000000-0005-0000-0000-000049DF0000}"/>
    <cellStyle name="Punto0 4 34 2 5" xfId="57159" xr:uid="{00000000-0005-0000-0000-00004ADF0000}"/>
    <cellStyle name="Punto0 4 34 2 6" xfId="57160" xr:uid="{00000000-0005-0000-0000-00004BDF0000}"/>
    <cellStyle name="Punto0 4 34 3" xfId="57161" xr:uid="{00000000-0005-0000-0000-00004CDF0000}"/>
    <cellStyle name="Punto0 4 34 3 2" xfId="57162" xr:uid="{00000000-0005-0000-0000-00004DDF0000}"/>
    <cellStyle name="Punto0 4 34 4" xfId="57163" xr:uid="{00000000-0005-0000-0000-00004EDF0000}"/>
    <cellStyle name="Punto0 4 34 4 2" xfId="57164" xr:uid="{00000000-0005-0000-0000-00004FDF0000}"/>
    <cellStyle name="Punto0 4 34 5" xfId="57165" xr:uid="{00000000-0005-0000-0000-000050DF0000}"/>
    <cellStyle name="Punto0 4 35" xfId="57166" xr:uid="{00000000-0005-0000-0000-000051DF0000}"/>
    <cellStyle name="Punto0 4 35 2" xfId="57167" xr:uid="{00000000-0005-0000-0000-000052DF0000}"/>
    <cellStyle name="Punto0 4 35 2 2" xfId="57168" xr:uid="{00000000-0005-0000-0000-000053DF0000}"/>
    <cellStyle name="Punto0 4 35 2 2 2" xfId="57169" xr:uid="{00000000-0005-0000-0000-000054DF0000}"/>
    <cellStyle name="Punto0 4 35 2 3" xfId="57170" xr:uid="{00000000-0005-0000-0000-000055DF0000}"/>
    <cellStyle name="Punto0 4 35 2 4" xfId="57171" xr:uid="{00000000-0005-0000-0000-000056DF0000}"/>
    <cellStyle name="Punto0 4 35 2 5" xfId="57172" xr:uid="{00000000-0005-0000-0000-000057DF0000}"/>
    <cellStyle name="Punto0 4 35 2 6" xfId="57173" xr:uid="{00000000-0005-0000-0000-000058DF0000}"/>
    <cellStyle name="Punto0 4 35 3" xfId="57174" xr:uid="{00000000-0005-0000-0000-000059DF0000}"/>
    <cellStyle name="Punto0 4 35 3 2" xfId="57175" xr:uid="{00000000-0005-0000-0000-00005ADF0000}"/>
    <cellStyle name="Punto0 4 35 4" xfId="57176" xr:uid="{00000000-0005-0000-0000-00005BDF0000}"/>
    <cellStyle name="Punto0 4 35 4 2" xfId="57177" xr:uid="{00000000-0005-0000-0000-00005CDF0000}"/>
    <cellStyle name="Punto0 4 35 5" xfId="57178" xr:uid="{00000000-0005-0000-0000-00005DDF0000}"/>
    <cellStyle name="Punto0 4 36" xfId="57179" xr:uid="{00000000-0005-0000-0000-00005EDF0000}"/>
    <cellStyle name="Punto0 4 36 2" xfId="57180" xr:uid="{00000000-0005-0000-0000-00005FDF0000}"/>
    <cellStyle name="Punto0 4 36 2 2" xfId="57181" xr:uid="{00000000-0005-0000-0000-000060DF0000}"/>
    <cellStyle name="Punto0 4 36 2 2 2" xfId="57182" xr:uid="{00000000-0005-0000-0000-000061DF0000}"/>
    <cellStyle name="Punto0 4 36 2 3" xfId="57183" xr:uid="{00000000-0005-0000-0000-000062DF0000}"/>
    <cellStyle name="Punto0 4 36 2 4" xfId="57184" xr:uid="{00000000-0005-0000-0000-000063DF0000}"/>
    <cellStyle name="Punto0 4 36 2 5" xfId="57185" xr:uid="{00000000-0005-0000-0000-000064DF0000}"/>
    <cellStyle name="Punto0 4 36 2 6" xfId="57186" xr:uid="{00000000-0005-0000-0000-000065DF0000}"/>
    <cellStyle name="Punto0 4 36 3" xfId="57187" xr:uid="{00000000-0005-0000-0000-000066DF0000}"/>
    <cellStyle name="Punto0 4 36 3 2" xfId="57188" xr:uid="{00000000-0005-0000-0000-000067DF0000}"/>
    <cellStyle name="Punto0 4 36 4" xfId="57189" xr:uid="{00000000-0005-0000-0000-000068DF0000}"/>
    <cellStyle name="Punto0 4 36 4 2" xfId="57190" xr:uid="{00000000-0005-0000-0000-000069DF0000}"/>
    <cellStyle name="Punto0 4 36 5" xfId="57191" xr:uid="{00000000-0005-0000-0000-00006ADF0000}"/>
    <cellStyle name="Punto0 4 37" xfId="57192" xr:uid="{00000000-0005-0000-0000-00006BDF0000}"/>
    <cellStyle name="Punto0 4 37 2" xfId="57193" xr:uid="{00000000-0005-0000-0000-00006CDF0000}"/>
    <cellStyle name="Punto0 4 37 2 2" xfId="57194" xr:uid="{00000000-0005-0000-0000-00006DDF0000}"/>
    <cellStyle name="Punto0 4 37 2 2 2" xfId="57195" xr:uid="{00000000-0005-0000-0000-00006EDF0000}"/>
    <cellStyle name="Punto0 4 37 2 3" xfId="57196" xr:uid="{00000000-0005-0000-0000-00006FDF0000}"/>
    <cellStyle name="Punto0 4 37 2 4" xfId="57197" xr:uid="{00000000-0005-0000-0000-000070DF0000}"/>
    <cellStyle name="Punto0 4 37 2 5" xfId="57198" xr:uid="{00000000-0005-0000-0000-000071DF0000}"/>
    <cellStyle name="Punto0 4 37 2 6" xfId="57199" xr:uid="{00000000-0005-0000-0000-000072DF0000}"/>
    <cellStyle name="Punto0 4 37 3" xfId="57200" xr:uid="{00000000-0005-0000-0000-000073DF0000}"/>
    <cellStyle name="Punto0 4 37 3 2" xfId="57201" xr:uid="{00000000-0005-0000-0000-000074DF0000}"/>
    <cellStyle name="Punto0 4 37 4" xfId="57202" xr:uid="{00000000-0005-0000-0000-000075DF0000}"/>
    <cellStyle name="Punto0 4 37 4 2" xfId="57203" xr:uid="{00000000-0005-0000-0000-000076DF0000}"/>
    <cellStyle name="Punto0 4 37 5" xfId="57204" xr:uid="{00000000-0005-0000-0000-000077DF0000}"/>
    <cellStyle name="Punto0 4 38" xfId="57205" xr:uid="{00000000-0005-0000-0000-000078DF0000}"/>
    <cellStyle name="Punto0 4 38 2" xfId="57206" xr:uid="{00000000-0005-0000-0000-000079DF0000}"/>
    <cellStyle name="Punto0 4 38 2 2" xfId="57207" xr:uid="{00000000-0005-0000-0000-00007ADF0000}"/>
    <cellStyle name="Punto0 4 38 2 2 2" xfId="57208" xr:uid="{00000000-0005-0000-0000-00007BDF0000}"/>
    <cellStyle name="Punto0 4 38 2 3" xfId="57209" xr:uid="{00000000-0005-0000-0000-00007CDF0000}"/>
    <cellStyle name="Punto0 4 38 2 4" xfId="57210" xr:uid="{00000000-0005-0000-0000-00007DDF0000}"/>
    <cellStyle name="Punto0 4 38 2 5" xfId="57211" xr:uid="{00000000-0005-0000-0000-00007EDF0000}"/>
    <cellStyle name="Punto0 4 38 2 6" xfId="57212" xr:uid="{00000000-0005-0000-0000-00007FDF0000}"/>
    <cellStyle name="Punto0 4 38 3" xfId="57213" xr:uid="{00000000-0005-0000-0000-000080DF0000}"/>
    <cellStyle name="Punto0 4 38 3 2" xfId="57214" xr:uid="{00000000-0005-0000-0000-000081DF0000}"/>
    <cellStyle name="Punto0 4 38 4" xfId="57215" xr:uid="{00000000-0005-0000-0000-000082DF0000}"/>
    <cellStyle name="Punto0 4 38 4 2" xfId="57216" xr:uid="{00000000-0005-0000-0000-000083DF0000}"/>
    <cellStyle name="Punto0 4 38 5" xfId="57217" xr:uid="{00000000-0005-0000-0000-000084DF0000}"/>
    <cellStyle name="Punto0 4 39" xfId="57218" xr:uid="{00000000-0005-0000-0000-000085DF0000}"/>
    <cellStyle name="Punto0 4 39 2" xfId="57219" xr:uid="{00000000-0005-0000-0000-000086DF0000}"/>
    <cellStyle name="Punto0 4 39 2 2" xfId="57220" xr:uid="{00000000-0005-0000-0000-000087DF0000}"/>
    <cellStyle name="Punto0 4 39 2 2 2" xfId="57221" xr:uid="{00000000-0005-0000-0000-000088DF0000}"/>
    <cellStyle name="Punto0 4 39 2 3" xfId="57222" xr:uid="{00000000-0005-0000-0000-000089DF0000}"/>
    <cellStyle name="Punto0 4 39 2 4" xfId="57223" xr:uid="{00000000-0005-0000-0000-00008ADF0000}"/>
    <cellStyle name="Punto0 4 39 2 5" xfId="57224" xr:uid="{00000000-0005-0000-0000-00008BDF0000}"/>
    <cellStyle name="Punto0 4 39 2 6" xfId="57225" xr:uid="{00000000-0005-0000-0000-00008CDF0000}"/>
    <cellStyle name="Punto0 4 39 3" xfId="57226" xr:uid="{00000000-0005-0000-0000-00008DDF0000}"/>
    <cellStyle name="Punto0 4 39 3 2" xfId="57227" xr:uid="{00000000-0005-0000-0000-00008EDF0000}"/>
    <cellStyle name="Punto0 4 39 4" xfId="57228" xr:uid="{00000000-0005-0000-0000-00008FDF0000}"/>
    <cellStyle name="Punto0 4 39 4 2" xfId="57229" xr:uid="{00000000-0005-0000-0000-000090DF0000}"/>
    <cellStyle name="Punto0 4 39 5" xfId="57230" xr:uid="{00000000-0005-0000-0000-000091DF0000}"/>
    <cellStyle name="Punto0 4 4" xfId="57231" xr:uid="{00000000-0005-0000-0000-000092DF0000}"/>
    <cellStyle name="Punto0 4 4 2" xfId="57232" xr:uid="{00000000-0005-0000-0000-000093DF0000}"/>
    <cellStyle name="Punto0 4 4 2 2" xfId="57233" xr:uid="{00000000-0005-0000-0000-000094DF0000}"/>
    <cellStyle name="Punto0 4 4 2 2 2" xfId="57234" xr:uid="{00000000-0005-0000-0000-000095DF0000}"/>
    <cellStyle name="Punto0 4 4 2 2 3" xfId="57235" xr:uid="{00000000-0005-0000-0000-000096DF0000}"/>
    <cellStyle name="Punto0 4 4 2 2 4" xfId="57236" xr:uid="{00000000-0005-0000-0000-000097DF0000}"/>
    <cellStyle name="Punto0 4 4 2 3" xfId="57237" xr:uid="{00000000-0005-0000-0000-000098DF0000}"/>
    <cellStyle name="Punto0 4 4 3" xfId="57238" xr:uid="{00000000-0005-0000-0000-000099DF0000}"/>
    <cellStyle name="Punto0 4 4 3 2" xfId="57239" xr:uid="{00000000-0005-0000-0000-00009ADF0000}"/>
    <cellStyle name="Punto0 4 4 3 2 2" xfId="57240" xr:uid="{00000000-0005-0000-0000-00009BDF0000}"/>
    <cellStyle name="Punto0 4 4 3 3" xfId="57241" xr:uid="{00000000-0005-0000-0000-00009CDF0000}"/>
    <cellStyle name="Punto0 4 4 3 4" xfId="57242" xr:uid="{00000000-0005-0000-0000-00009DDF0000}"/>
    <cellStyle name="Punto0 4 4 4" xfId="57243" xr:uid="{00000000-0005-0000-0000-00009EDF0000}"/>
    <cellStyle name="Punto0 4 4 4 2" xfId="57244" xr:uid="{00000000-0005-0000-0000-00009FDF0000}"/>
    <cellStyle name="Punto0 4 4 4 3" xfId="57245" xr:uid="{00000000-0005-0000-0000-0000A0DF0000}"/>
    <cellStyle name="Punto0 4 4 5" xfId="57246" xr:uid="{00000000-0005-0000-0000-0000A1DF0000}"/>
    <cellStyle name="Punto0 4 40" xfId="57247" xr:uid="{00000000-0005-0000-0000-0000A2DF0000}"/>
    <cellStyle name="Punto0 4 40 2" xfId="57248" xr:uid="{00000000-0005-0000-0000-0000A3DF0000}"/>
    <cellStyle name="Punto0 4 40 2 2" xfId="57249" xr:uid="{00000000-0005-0000-0000-0000A4DF0000}"/>
    <cellStyle name="Punto0 4 40 2 2 2" xfId="57250" xr:uid="{00000000-0005-0000-0000-0000A5DF0000}"/>
    <cellStyle name="Punto0 4 40 2 3" xfId="57251" xr:uid="{00000000-0005-0000-0000-0000A6DF0000}"/>
    <cellStyle name="Punto0 4 40 2 4" xfId="57252" xr:uid="{00000000-0005-0000-0000-0000A7DF0000}"/>
    <cellStyle name="Punto0 4 40 2 5" xfId="57253" xr:uid="{00000000-0005-0000-0000-0000A8DF0000}"/>
    <cellStyle name="Punto0 4 40 2 6" xfId="57254" xr:uid="{00000000-0005-0000-0000-0000A9DF0000}"/>
    <cellStyle name="Punto0 4 40 3" xfId="57255" xr:uid="{00000000-0005-0000-0000-0000AADF0000}"/>
    <cellStyle name="Punto0 4 40 3 2" xfId="57256" xr:uid="{00000000-0005-0000-0000-0000ABDF0000}"/>
    <cellStyle name="Punto0 4 40 4" xfId="57257" xr:uid="{00000000-0005-0000-0000-0000ACDF0000}"/>
    <cellStyle name="Punto0 4 40 4 2" xfId="57258" xr:uid="{00000000-0005-0000-0000-0000ADDF0000}"/>
    <cellStyle name="Punto0 4 40 5" xfId="57259" xr:uid="{00000000-0005-0000-0000-0000AEDF0000}"/>
    <cellStyle name="Punto0 4 41" xfId="57260" xr:uid="{00000000-0005-0000-0000-0000AFDF0000}"/>
    <cellStyle name="Punto0 4 41 2" xfId="57261" xr:uid="{00000000-0005-0000-0000-0000B0DF0000}"/>
    <cellStyle name="Punto0 4 41 2 2" xfId="57262" xr:uid="{00000000-0005-0000-0000-0000B1DF0000}"/>
    <cellStyle name="Punto0 4 41 2 2 2" xfId="57263" xr:uid="{00000000-0005-0000-0000-0000B2DF0000}"/>
    <cellStyle name="Punto0 4 41 2 3" xfId="57264" xr:uid="{00000000-0005-0000-0000-0000B3DF0000}"/>
    <cellStyle name="Punto0 4 41 2 4" xfId="57265" xr:uid="{00000000-0005-0000-0000-0000B4DF0000}"/>
    <cellStyle name="Punto0 4 41 2 5" xfId="57266" xr:uid="{00000000-0005-0000-0000-0000B5DF0000}"/>
    <cellStyle name="Punto0 4 41 2 6" xfId="57267" xr:uid="{00000000-0005-0000-0000-0000B6DF0000}"/>
    <cellStyle name="Punto0 4 41 3" xfId="57268" xr:uid="{00000000-0005-0000-0000-0000B7DF0000}"/>
    <cellStyle name="Punto0 4 41 3 2" xfId="57269" xr:uid="{00000000-0005-0000-0000-0000B8DF0000}"/>
    <cellStyle name="Punto0 4 41 4" xfId="57270" xr:uid="{00000000-0005-0000-0000-0000B9DF0000}"/>
    <cellStyle name="Punto0 4 41 4 2" xfId="57271" xr:uid="{00000000-0005-0000-0000-0000BADF0000}"/>
    <cellStyle name="Punto0 4 41 5" xfId="57272" xr:uid="{00000000-0005-0000-0000-0000BBDF0000}"/>
    <cellStyle name="Punto0 4 42" xfId="57273" xr:uid="{00000000-0005-0000-0000-0000BCDF0000}"/>
    <cellStyle name="Punto0 4 42 2" xfId="57274" xr:uid="{00000000-0005-0000-0000-0000BDDF0000}"/>
    <cellStyle name="Punto0 4 42 2 2" xfId="57275" xr:uid="{00000000-0005-0000-0000-0000BEDF0000}"/>
    <cellStyle name="Punto0 4 42 2 2 2" xfId="57276" xr:uid="{00000000-0005-0000-0000-0000BFDF0000}"/>
    <cellStyle name="Punto0 4 42 2 3" xfId="57277" xr:uid="{00000000-0005-0000-0000-0000C0DF0000}"/>
    <cellStyle name="Punto0 4 42 2 4" xfId="57278" xr:uid="{00000000-0005-0000-0000-0000C1DF0000}"/>
    <cellStyle name="Punto0 4 42 2 5" xfId="57279" xr:uid="{00000000-0005-0000-0000-0000C2DF0000}"/>
    <cellStyle name="Punto0 4 42 2 6" xfId="57280" xr:uid="{00000000-0005-0000-0000-0000C3DF0000}"/>
    <cellStyle name="Punto0 4 42 3" xfId="57281" xr:uid="{00000000-0005-0000-0000-0000C4DF0000}"/>
    <cellStyle name="Punto0 4 42 3 2" xfId="57282" xr:uid="{00000000-0005-0000-0000-0000C5DF0000}"/>
    <cellStyle name="Punto0 4 42 4" xfId="57283" xr:uid="{00000000-0005-0000-0000-0000C6DF0000}"/>
    <cellStyle name="Punto0 4 42 4 2" xfId="57284" xr:uid="{00000000-0005-0000-0000-0000C7DF0000}"/>
    <cellStyle name="Punto0 4 42 5" xfId="57285" xr:uid="{00000000-0005-0000-0000-0000C8DF0000}"/>
    <cellStyle name="Punto0 4 43" xfId="57286" xr:uid="{00000000-0005-0000-0000-0000C9DF0000}"/>
    <cellStyle name="Punto0 4 43 2" xfId="57287" xr:uid="{00000000-0005-0000-0000-0000CADF0000}"/>
    <cellStyle name="Punto0 4 43 2 2" xfId="57288" xr:uid="{00000000-0005-0000-0000-0000CBDF0000}"/>
    <cellStyle name="Punto0 4 43 2 2 2" xfId="57289" xr:uid="{00000000-0005-0000-0000-0000CCDF0000}"/>
    <cellStyle name="Punto0 4 43 2 3" xfId="57290" xr:uid="{00000000-0005-0000-0000-0000CDDF0000}"/>
    <cellStyle name="Punto0 4 43 2 4" xfId="57291" xr:uid="{00000000-0005-0000-0000-0000CEDF0000}"/>
    <cellStyle name="Punto0 4 43 2 5" xfId="57292" xr:uid="{00000000-0005-0000-0000-0000CFDF0000}"/>
    <cellStyle name="Punto0 4 43 2 6" xfId="57293" xr:uid="{00000000-0005-0000-0000-0000D0DF0000}"/>
    <cellStyle name="Punto0 4 43 3" xfId="57294" xr:uid="{00000000-0005-0000-0000-0000D1DF0000}"/>
    <cellStyle name="Punto0 4 43 3 2" xfId="57295" xr:uid="{00000000-0005-0000-0000-0000D2DF0000}"/>
    <cellStyle name="Punto0 4 43 4" xfId="57296" xr:uid="{00000000-0005-0000-0000-0000D3DF0000}"/>
    <cellStyle name="Punto0 4 43 4 2" xfId="57297" xr:uid="{00000000-0005-0000-0000-0000D4DF0000}"/>
    <cellStyle name="Punto0 4 43 5" xfId="57298" xr:uid="{00000000-0005-0000-0000-0000D5DF0000}"/>
    <cellStyle name="Punto0 4 44" xfId="57299" xr:uid="{00000000-0005-0000-0000-0000D6DF0000}"/>
    <cellStyle name="Punto0 4 44 2" xfId="57300" xr:uid="{00000000-0005-0000-0000-0000D7DF0000}"/>
    <cellStyle name="Punto0 4 44 2 2" xfId="57301" xr:uid="{00000000-0005-0000-0000-0000D8DF0000}"/>
    <cellStyle name="Punto0 4 44 2 2 2" xfId="57302" xr:uid="{00000000-0005-0000-0000-0000D9DF0000}"/>
    <cellStyle name="Punto0 4 44 2 3" xfId="57303" xr:uid="{00000000-0005-0000-0000-0000DADF0000}"/>
    <cellStyle name="Punto0 4 44 2 4" xfId="57304" xr:uid="{00000000-0005-0000-0000-0000DBDF0000}"/>
    <cellStyle name="Punto0 4 44 2 5" xfId="57305" xr:uid="{00000000-0005-0000-0000-0000DCDF0000}"/>
    <cellStyle name="Punto0 4 44 2 6" xfId="57306" xr:uid="{00000000-0005-0000-0000-0000DDDF0000}"/>
    <cellStyle name="Punto0 4 44 3" xfId="57307" xr:uid="{00000000-0005-0000-0000-0000DEDF0000}"/>
    <cellStyle name="Punto0 4 44 3 2" xfId="57308" xr:uid="{00000000-0005-0000-0000-0000DFDF0000}"/>
    <cellStyle name="Punto0 4 44 4" xfId="57309" xr:uid="{00000000-0005-0000-0000-0000E0DF0000}"/>
    <cellStyle name="Punto0 4 44 4 2" xfId="57310" xr:uid="{00000000-0005-0000-0000-0000E1DF0000}"/>
    <cellStyle name="Punto0 4 44 5" xfId="57311" xr:uid="{00000000-0005-0000-0000-0000E2DF0000}"/>
    <cellStyle name="Punto0 4 45" xfId="57312" xr:uid="{00000000-0005-0000-0000-0000E3DF0000}"/>
    <cellStyle name="Punto0 4 45 2" xfId="57313" xr:uid="{00000000-0005-0000-0000-0000E4DF0000}"/>
    <cellStyle name="Punto0 4 45 2 2" xfId="57314" xr:uid="{00000000-0005-0000-0000-0000E5DF0000}"/>
    <cellStyle name="Punto0 4 45 2 2 2" xfId="57315" xr:uid="{00000000-0005-0000-0000-0000E6DF0000}"/>
    <cellStyle name="Punto0 4 45 2 3" xfId="57316" xr:uid="{00000000-0005-0000-0000-0000E7DF0000}"/>
    <cellStyle name="Punto0 4 45 2 4" xfId="57317" xr:uid="{00000000-0005-0000-0000-0000E8DF0000}"/>
    <cellStyle name="Punto0 4 45 2 5" xfId="57318" xr:uid="{00000000-0005-0000-0000-0000E9DF0000}"/>
    <cellStyle name="Punto0 4 45 2 6" xfId="57319" xr:uid="{00000000-0005-0000-0000-0000EADF0000}"/>
    <cellStyle name="Punto0 4 45 3" xfId="57320" xr:uid="{00000000-0005-0000-0000-0000EBDF0000}"/>
    <cellStyle name="Punto0 4 45 3 2" xfId="57321" xr:uid="{00000000-0005-0000-0000-0000ECDF0000}"/>
    <cellStyle name="Punto0 4 45 4" xfId="57322" xr:uid="{00000000-0005-0000-0000-0000EDDF0000}"/>
    <cellStyle name="Punto0 4 45 4 2" xfId="57323" xr:uid="{00000000-0005-0000-0000-0000EEDF0000}"/>
    <cellStyle name="Punto0 4 45 5" xfId="57324" xr:uid="{00000000-0005-0000-0000-0000EFDF0000}"/>
    <cellStyle name="Punto0 4 46" xfId="57325" xr:uid="{00000000-0005-0000-0000-0000F0DF0000}"/>
    <cellStyle name="Punto0 4 46 2" xfId="57326" xr:uid="{00000000-0005-0000-0000-0000F1DF0000}"/>
    <cellStyle name="Punto0 4 46 2 2" xfId="57327" xr:uid="{00000000-0005-0000-0000-0000F2DF0000}"/>
    <cellStyle name="Punto0 4 46 2 2 2" xfId="57328" xr:uid="{00000000-0005-0000-0000-0000F3DF0000}"/>
    <cellStyle name="Punto0 4 46 2 3" xfId="57329" xr:uid="{00000000-0005-0000-0000-0000F4DF0000}"/>
    <cellStyle name="Punto0 4 46 2 4" xfId="57330" xr:uid="{00000000-0005-0000-0000-0000F5DF0000}"/>
    <cellStyle name="Punto0 4 46 2 5" xfId="57331" xr:uid="{00000000-0005-0000-0000-0000F6DF0000}"/>
    <cellStyle name="Punto0 4 46 2 6" xfId="57332" xr:uid="{00000000-0005-0000-0000-0000F7DF0000}"/>
    <cellStyle name="Punto0 4 46 3" xfId="57333" xr:uid="{00000000-0005-0000-0000-0000F8DF0000}"/>
    <cellStyle name="Punto0 4 46 3 2" xfId="57334" xr:uid="{00000000-0005-0000-0000-0000F9DF0000}"/>
    <cellStyle name="Punto0 4 46 4" xfId="57335" xr:uid="{00000000-0005-0000-0000-0000FADF0000}"/>
    <cellStyle name="Punto0 4 46 4 2" xfId="57336" xr:uid="{00000000-0005-0000-0000-0000FBDF0000}"/>
    <cellStyle name="Punto0 4 46 5" xfId="57337" xr:uid="{00000000-0005-0000-0000-0000FCDF0000}"/>
    <cellStyle name="Punto0 4 47" xfId="57338" xr:uid="{00000000-0005-0000-0000-0000FDDF0000}"/>
    <cellStyle name="Punto0 4 47 2" xfId="57339" xr:uid="{00000000-0005-0000-0000-0000FEDF0000}"/>
    <cellStyle name="Punto0 4 47 2 2" xfId="57340" xr:uid="{00000000-0005-0000-0000-0000FFDF0000}"/>
    <cellStyle name="Punto0 4 47 2 2 2" xfId="57341" xr:uid="{00000000-0005-0000-0000-000000E00000}"/>
    <cellStyle name="Punto0 4 47 2 3" xfId="57342" xr:uid="{00000000-0005-0000-0000-000001E00000}"/>
    <cellStyle name="Punto0 4 47 2 4" xfId="57343" xr:uid="{00000000-0005-0000-0000-000002E00000}"/>
    <cellStyle name="Punto0 4 47 2 5" xfId="57344" xr:uid="{00000000-0005-0000-0000-000003E00000}"/>
    <cellStyle name="Punto0 4 47 2 6" xfId="57345" xr:uid="{00000000-0005-0000-0000-000004E00000}"/>
    <cellStyle name="Punto0 4 47 3" xfId="57346" xr:uid="{00000000-0005-0000-0000-000005E00000}"/>
    <cellStyle name="Punto0 4 47 3 2" xfId="57347" xr:uid="{00000000-0005-0000-0000-000006E00000}"/>
    <cellStyle name="Punto0 4 47 4" xfId="57348" xr:uid="{00000000-0005-0000-0000-000007E00000}"/>
    <cellStyle name="Punto0 4 47 4 2" xfId="57349" xr:uid="{00000000-0005-0000-0000-000008E00000}"/>
    <cellStyle name="Punto0 4 47 5" xfId="57350" xr:uid="{00000000-0005-0000-0000-000009E00000}"/>
    <cellStyle name="Punto0 4 48" xfId="57351" xr:uid="{00000000-0005-0000-0000-00000AE00000}"/>
    <cellStyle name="Punto0 4 48 2" xfId="57352" xr:uid="{00000000-0005-0000-0000-00000BE00000}"/>
    <cellStyle name="Punto0 4 48 2 2" xfId="57353" xr:uid="{00000000-0005-0000-0000-00000CE00000}"/>
    <cellStyle name="Punto0 4 48 2 2 2" xfId="57354" xr:uid="{00000000-0005-0000-0000-00000DE00000}"/>
    <cellStyle name="Punto0 4 48 2 3" xfId="57355" xr:uid="{00000000-0005-0000-0000-00000EE00000}"/>
    <cellStyle name="Punto0 4 48 2 4" xfId="57356" xr:uid="{00000000-0005-0000-0000-00000FE00000}"/>
    <cellStyle name="Punto0 4 48 2 5" xfId="57357" xr:uid="{00000000-0005-0000-0000-000010E00000}"/>
    <cellStyle name="Punto0 4 48 2 6" xfId="57358" xr:uid="{00000000-0005-0000-0000-000011E00000}"/>
    <cellStyle name="Punto0 4 48 3" xfId="57359" xr:uid="{00000000-0005-0000-0000-000012E00000}"/>
    <cellStyle name="Punto0 4 48 3 2" xfId="57360" xr:uid="{00000000-0005-0000-0000-000013E00000}"/>
    <cellStyle name="Punto0 4 48 4" xfId="57361" xr:uid="{00000000-0005-0000-0000-000014E00000}"/>
    <cellStyle name="Punto0 4 48 4 2" xfId="57362" xr:uid="{00000000-0005-0000-0000-000015E00000}"/>
    <cellStyle name="Punto0 4 48 5" xfId="57363" xr:uid="{00000000-0005-0000-0000-000016E00000}"/>
    <cellStyle name="Punto0 4 49" xfId="57364" xr:uid="{00000000-0005-0000-0000-000017E00000}"/>
    <cellStyle name="Punto0 4 49 2" xfId="57365" xr:uid="{00000000-0005-0000-0000-000018E00000}"/>
    <cellStyle name="Punto0 4 49 2 2" xfId="57366" xr:uid="{00000000-0005-0000-0000-000019E00000}"/>
    <cellStyle name="Punto0 4 49 2 2 2" xfId="57367" xr:uid="{00000000-0005-0000-0000-00001AE00000}"/>
    <cellStyle name="Punto0 4 49 2 3" xfId="57368" xr:uid="{00000000-0005-0000-0000-00001BE00000}"/>
    <cellStyle name="Punto0 4 49 2 4" xfId="57369" xr:uid="{00000000-0005-0000-0000-00001CE00000}"/>
    <cellStyle name="Punto0 4 49 2 5" xfId="57370" xr:uid="{00000000-0005-0000-0000-00001DE00000}"/>
    <cellStyle name="Punto0 4 49 2 6" xfId="57371" xr:uid="{00000000-0005-0000-0000-00001EE00000}"/>
    <cellStyle name="Punto0 4 49 3" xfId="57372" xr:uid="{00000000-0005-0000-0000-00001FE00000}"/>
    <cellStyle name="Punto0 4 49 3 2" xfId="57373" xr:uid="{00000000-0005-0000-0000-000020E00000}"/>
    <cellStyle name="Punto0 4 49 4" xfId="57374" xr:uid="{00000000-0005-0000-0000-000021E00000}"/>
    <cellStyle name="Punto0 4 49 4 2" xfId="57375" xr:uid="{00000000-0005-0000-0000-000022E00000}"/>
    <cellStyle name="Punto0 4 49 5" xfId="57376" xr:uid="{00000000-0005-0000-0000-000023E00000}"/>
    <cellStyle name="Punto0 4 5" xfId="57377" xr:uid="{00000000-0005-0000-0000-000024E00000}"/>
    <cellStyle name="Punto0 4 5 2" xfId="57378" xr:uid="{00000000-0005-0000-0000-000025E00000}"/>
    <cellStyle name="Punto0 4 5 2 2" xfId="57379" xr:uid="{00000000-0005-0000-0000-000026E00000}"/>
    <cellStyle name="Punto0 4 5 2 2 2" xfId="57380" xr:uid="{00000000-0005-0000-0000-000027E00000}"/>
    <cellStyle name="Punto0 4 5 2 2 3" xfId="57381" xr:uid="{00000000-0005-0000-0000-000028E00000}"/>
    <cellStyle name="Punto0 4 5 2 3" xfId="57382" xr:uid="{00000000-0005-0000-0000-000029E00000}"/>
    <cellStyle name="Punto0 4 5 3" xfId="57383" xr:uid="{00000000-0005-0000-0000-00002AE00000}"/>
    <cellStyle name="Punto0 4 5 3 2" xfId="57384" xr:uid="{00000000-0005-0000-0000-00002BE00000}"/>
    <cellStyle name="Punto0 4 5 3 2 2" xfId="57385" xr:uid="{00000000-0005-0000-0000-00002CE00000}"/>
    <cellStyle name="Punto0 4 5 4" xfId="57386" xr:uid="{00000000-0005-0000-0000-00002DE00000}"/>
    <cellStyle name="Punto0 4 5 4 2" xfId="57387" xr:uid="{00000000-0005-0000-0000-00002EE00000}"/>
    <cellStyle name="Punto0 4 5 4 3" xfId="57388" xr:uid="{00000000-0005-0000-0000-00002FE00000}"/>
    <cellStyle name="Punto0 4 5 4 3 2" xfId="57389" xr:uid="{00000000-0005-0000-0000-000030E00000}"/>
    <cellStyle name="Punto0 4 5 4 3 2 2" xfId="57390" xr:uid="{00000000-0005-0000-0000-000031E00000}"/>
    <cellStyle name="Punto0 4 5 4 3 2 3" xfId="57391" xr:uid="{00000000-0005-0000-0000-000032E00000}"/>
    <cellStyle name="Punto0 4 5 4 4" xfId="57392" xr:uid="{00000000-0005-0000-0000-000033E00000}"/>
    <cellStyle name="Punto0 4 5 4 4 2" xfId="57393" xr:uid="{00000000-0005-0000-0000-000034E00000}"/>
    <cellStyle name="Punto0 4 5 5" xfId="57394" xr:uid="{00000000-0005-0000-0000-000035E00000}"/>
    <cellStyle name="Punto0 4 5 5 2" xfId="57395" xr:uid="{00000000-0005-0000-0000-000036E00000}"/>
    <cellStyle name="Punto0 4 5 6" xfId="57396" xr:uid="{00000000-0005-0000-0000-000037E00000}"/>
    <cellStyle name="Punto0 4 5 7" xfId="57397" xr:uid="{00000000-0005-0000-0000-000038E00000}"/>
    <cellStyle name="Punto0 4 5 7 2" xfId="57398" xr:uid="{00000000-0005-0000-0000-000039E00000}"/>
    <cellStyle name="Punto0 4 5 7 3" xfId="57399" xr:uid="{00000000-0005-0000-0000-00003AE00000}"/>
    <cellStyle name="Punto0 4 5 8" xfId="57400" xr:uid="{00000000-0005-0000-0000-00003BE00000}"/>
    <cellStyle name="Punto0 4 50" xfId="57401" xr:uid="{00000000-0005-0000-0000-00003CE00000}"/>
    <cellStyle name="Punto0 4 50 2" xfId="57402" xr:uid="{00000000-0005-0000-0000-00003DE00000}"/>
    <cellStyle name="Punto0 4 50 2 2" xfId="57403" xr:uid="{00000000-0005-0000-0000-00003EE00000}"/>
    <cellStyle name="Punto0 4 50 2 2 2" xfId="57404" xr:uid="{00000000-0005-0000-0000-00003FE00000}"/>
    <cellStyle name="Punto0 4 50 2 3" xfId="57405" xr:uid="{00000000-0005-0000-0000-000040E00000}"/>
    <cellStyle name="Punto0 4 50 2 4" xfId="57406" xr:uid="{00000000-0005-0000-0000-000041E00000}"/>
    <cellStyle name="Punto0 4 50 2 5" xfId="57407" xr:uid="{00000000-0005-0000-0000-000042E00000}"/>
    <cellStyle name="Punto0 4 50 2 6" xfId="57408" xr:uid="{00000000-0005-0000-0000-000043E00000}"/>
    <cellStyle name="Punto0 4 50 3" xfId="57409" xr:uid="{00000000-0005-0000-0000-000044E00000}"/>
    <cellStyle name="Punto0 4 50 3 2" xfId="57410" xr:uid="{00000000-0005-0000-0000-000045E00000}"/>
    <cellStyle name="Punto0 4 50 4" xfId="57411" xr:uid="{00000000-0005-0000-0000-000046E00000}"/>
    <cellStyle name="Punto0 4 50 4 2" xfId="57412" xr:uid="{00000000-0005-0000-0000-000047E00000}"/>
    <cellStyle name="Punto0 4 50 5" xfId="57413" xr:uid="{00000000-0005-0000-0000-000048E00000}"/>
    <cellStyle name="Punto0 4 51" xfId="57414" xr:uid="{00000000-0005-0000-0000-000049E00000}"/>
    <cellStyle name="Punto0 4 51 2" xfId="57415" xr:uid="{00000000-0005-0000-0000-00004AE00000}"/>
    <cellStyle name="Punto0 4 51 2 2" xfId="57416" xr:uid="{00000000-0005-0000-0000-00004BE00000}"/>
    <cellStyle name="Punto0 4 51 2 2 2" xfId="57417" xr:uid="{00000000-0005-0000-0000-00004CE00000}"/>
    <cellStyle name="Punto0 4 51 2 3" xfId="57418" xr:uid="{00000000-0005-0000-0000-00004DE00000}"/>
    <cellStyle name="Punto0 4 51 2 4" xfId="57419" xr:uid="{00000000-0005-0000-0000-00004EE00000}"/>
    <cellStyle name="Punto0 4 51 2 5" xfId="57420" xr:uid="{00000000-0005-0000-0000-00004FE00000}"/>
    <cellStyle name="Punto0 4 51 2 6" xfId="57421" xr:uid="{00000000-0005-0000-0000-000050E00000}"/>
    <cellStyle name="Punto0 4 51 3" xfId="57422" xr:uid="{00000000-0005-0000-0000-000051E00000}"/>
    <cellStyle name="Punto0 4 51 3 2" xfId="57423" xr:uid="{00000000-0005-0000-0000-000052E00000}"/>
    <cellStyle name="Punto0 4 51 4" xfId="57424" xr:uid="{00000000-0005-0000-0000-000053E00000}"/>
    <cellStyle name="Punto0 4 51 4 2" xfId="57425" xr:uid="{00000000-0005-0000-0000-000054E00000}"/>
    <cellStyle name="Punto0 4 51 5" xfId="57426" xr:uid="{00000000-0005-0000-0000-000055E00000}"/>
    <cellStyle name="Punto0 4 52" xfId="57427" xr:uid="{00000000-0005-0000-0000-000056E00000}"/>
    <cellStyle name="Punto0 4 52 2" xfId="57428" xr:uid="{00000000-0005-0000-0000-000057E00000}"/>
    <cellStyle name="Punto0 4 52 2 2" xfId="57429" xr:uid="{00000000-0005-0000-0000-000058E00000}"/>
    <cellStyle name="Punto0 4 52 2 2 2" xfId="57430" xr:uid="{00000000-0005-0000-0000-000059E00000}"/>
    <cellStyle name="Punto0 4 52 2 3" xfId="57431" xr:uid="{00000000-0005-0000-0000-00005AE00000}"/>
    <cellStyle name="Punto0 4 52 2 4" xfId="57432" xr:uid="{00000000-0005-0000-0000-00005BE00000}"/>
    <cellStyle name="Punto0 4 52 2 5" xfId="57433" xr:uid="{00000000-0005-0000-0000-00005CE00000}"/>
    <cellStyle name="Punto0 4 52 2 6" xfId="57434" xr:uid="{00000000-0005-0000-0000-00005DE00000}"/>
    <cellStyle name="Punto0 4 52 3" xfId="57435" xr:uid="{00000000-0005-0000-0000-00005EE00000}"/>
    <cellStyle name="Punto0 4 52 3 2" xfId="57436" xr:uid="{00000000-0005-0000-0000-00005FE00000}"/>
    <cellStyle name="Punto0 4 52 4" xfId="57437" xr:uid="{00000000-0005-0000-0000-000060E00000}"/>
    <cellStyle name="Punto0 4 52 4 2" xfId="57438" xr:uid="{00000000-0005-0000-0000-000061E00000}"/>
    <cellStyle name="Punto0 4 52 5" xfId="57439" xr:uid="{00000000-0005-0000-0000-000062E00000}"/>
    <cellStyle name="Punto0 4 53" xfId="57440" xr:uid="{00000000-0005-0000-0000-000063E00000}"/>
    <cellStyle name="Punto0 4 53 2" xfId="57441" xr:uid="{00000000-0005-0000-0000-000064E00000}"/>
    <cellStyle name="Punto0 4 53 2 2" xfId="57442" xr:uid="{00000000-0005-0000-0000-000065E00000}"/>
    <cellStyle name="Punto0 4 53 2 2 2" xfId="57443" xr:uid="{00000000-0005-0000-0000-000066E00000}"/>
    <cellStyle name="Punto0 4 53 2 3" xfId="57444" xr:uid="{00000000-0005-0000-0000-000067E00000}"/>
    <cellStyle name="Punto0 4 53 2 4" xfId="57445" xr:uid="{00000000-0005-0000-0000-000068E00000}"/>
    <cellStyle name="Punto0 4 53 2 5" xfId="57446" xr:uid="{00000000-0005-0000-0000-000069E00000}"/>
    <cellStyle name="Punto0 4 53 2 6" xfId="57447" xr:uid="{00000000-0005-0000-0000-00006AE00000}"/>
    <cellStyle name="Punto0 4 53 3" xfId="57448" xr:uid="{00000000-0005-0000-0000-00006BE00000}"/>
    <cellStyle name="Punto0 4 53 3 2" xfId="57449" xr:uid="{00000000-0005-0000-0000-00006CE00000}"/>
    <cellStyle name="Punto0 4 53 4" xfId="57450" xr:uid="{00000000-0005-0000-0000-00006DE00000}"/>
    <cellStyle name="Punto0 4 53 4 2" xfId="57451" xr:uid="{00000000-0005-0000-0000-00006EE00000}"/>
    <cellStyle name="Punto0 4 53 5" xfId="57452" xr:uid="{00000000-0005-0000-0000-00006FE00000}"/>
    <cellStyle name="Punto0 4 54" xfId="57453" xr:uid="{00000000-0005-0000-0000-000070E00000}"/>
    <cellStyle name="Punto0 4 54 2" xfId="57454" xr:uid="{00000000-0005-0000-0000-000071E00000}"/>
    <cellStyle name="Punto0 4 54 2 2" xfId="57455" xr:uid="{00000000-0005-0000-0000-000072E00000}"/>
    <cellStyle name="Punto0 4 54 2 2 2" xfId="57456" xr:uid="{00000000-0005-0000-0000-000073E00000}"/>
    <cellStyle name="Punto0 4 54 2 3" xfId="57457" xr:uid="{00000000-0005-0000-0000-000074E00000}"/>
    <cellStyle name="Punto0 4 54 2 4" xfId="57458" xr:uid="{00000000-0005-0000-0000-000075E00000}"/>
    <cellStyle name="Punto0 4 54 2 5" xfId="57459" xr:uid="{00000000-0005-0000-0000-000076E00000}"/>
    <cellStyle name="Punto0 4 54 2 6" xfId="57460" xr:uid="{00000000-0005-0000-0000-000077E00000}"/>
    <cellStyle name="Punto0 4 54 3" xfId="57461" xr:uid="{00000000-0005-0000-0000-000078E00000}"/>
    <cellStyle name="Punto0 4 54 3 2" xfId="57462" xr:uid="{00000000-0005-0000-0000-000079E00000}"/>
    <cellStyle name="Punto0 4 54 4" xfId="57463" xr:uid="{00000000-0005-0000-0000-00007AE00000}"/>
    <cellStyle name="Punto0 4 54 4 2" xfId="57464" xr:uid="{00000000-0005-0000-0000-00007BE00000}"/>
    <cellStyle name="Punto0 4 54 5" xfId="57465" xr:uid="{00000000-0005-0000-0000-00007CE00000}"/>
    <cellStyle name="Punto0 4 55" xfId="57466" xr:uid="{00000000-0005-0000-0000-00007DE00000}"/>
    <cellStyle name="Punto0 4 55 2" xfId="57467" xr:uid="{00000000-0005-0000-0000-00007EE00000}"/>
    <cellStyle name="Punto0 4 55 2 2" xfId="57468" xr:uid="{00000000-0005-0000-0000-00007FE00000}"/>
    <cellStyle name="Punto0 4 55 2 2 2" xfId="57469" xr:uid="{00000000-0005-0000-0000-000080E00000}"/>
    <cellStyle name="Punto0 4 55 2 3" xfId="57470" xr:uid="{00000000-0005-0000-0000-000081E00000}"/>
    <cellStyle name="Punto0 4 55 2 4" xfId="57471" xr:uid="{00000000-0005-0000-0000-000082E00000}"/>
    <cellStyle name="Punto0 4 55 2 5" xfId="57472" xr:uid="{00000000-0005-0000-0000-000083E00000}"/>
    <cellStyle name="Punto0 4 55 2 6" xfId="57473" xr:uid="{00000000-0005-0000-0000-000084E00000}"/>
    <cellStyle name="Punto0 4 55 3" xfId="57474" xr:uid="{00000000-0005-0000-0000-000085E00000}"/>
    <cellStyle name="Punto0 4 55 3 2" xfId="57475" xr:uid="{00000000-0005-0000-0000-000086E00000}"/>
    <cellStyle name="Punto0 4 55 4" xfId="57476" xr:uid="{00000000-0005-0000-0000-000087E00000}"/>
    <cellStyle name="Punto0 4 55 4 2" xfId="57477" xr:uid="{00000000-0005-0000-0000-000088E00000}"/>
    <cellStyle name="Punto0 4 55 5" xfId="57478" xr:uid="{00000000-0005-0000-0000-000089E00000}"/>
    <cellStyle name="Punto0 4 56" xfId="57479" xr:uid="{00000000-0005-0000-0000-00008AE00000}"/>
    <cellStyle name="Punto0 4 56 2" xfId="57480" xr:uid="{00000000-0005-0000-0000-00008BE00000}"/>
    <cellStyle name="Punto0 4 56 2 2" xfId="57481" xr:uid="{00000000-0005-0000-0000-00008CE00000}"/>
    <cellStyle name="Punto0 4 56 2 2 2" xfId="57482" xr:uid="{00000000-0005-0000-0000-00008DE00000}"/>
    <cellStyle name="Punto0 4 56 2 3" xfId="57483" xr:uid="{00000000-0005-0000-0000-00008EE00000}"/>
    <cellStyle name="Punto0 4 56 2 4" xfId="57484" xr:uid="{00000000-0005-0000-0000-00008FE00000}"/>
    <cellStyle name="Punto0 4 56 2 5" xfId="57485" xr:uid="{00000000-0005-0000-0000-000090E00000}"/>
    <cellStyle name="Punto0 4 56 2 6" xfId="57486" xr:uid="{00000000-0005-0000-0000-000091E00000}"/>
    <cellStyle name="Punto0 4 56 3" xfId="57487" xr:uid="{00000000-0005-0000-0000-000092E00000}"/>
    <cellStyle name="Punto0 4 56 3 2" xfId="57488" xr:uid="{00000000-0005-0000-0000-000093E00000}"/>
    <cellStyle name="Punto0 4 56 4" xfId="57489" xr:uid="{00000000-0005-0000-0000-000094E00000}"/>
    <cellStyle name="Punto0 4 56 4 2" xfId="57490" xr:uid="{00000000-0005-0000-0000-000095E00000}"/>
    <cellStyle name="Punto0 4 56 5" xfId="57491" xr:uid="{00000000-0005-0000-0000-000096E00000}"/>
    <cellStyle name="Punto0 4 57" xfId="57492" xr:uid="{00000000-0005-0000-0000-000097E00000}"/>
    <cellStyle name="Punto0 4 57 2" xfId="57493" xr:uid="{00000000-0005-0000-0000-000098E00000}"/>
    <cellStyle name="Punto0 4 57 2 2" xfId="57494" xr:uid="{00000000-0005-0000-0000-000099E00000}"/>
    <cellStyle name="Punto0 4 57 2 2 2" xfId="57495" xr:uid="{00000000-0005-0000-0000-00009AE00000}"/>
    <cellStyle name="Punto0 4 57 2 3" xfId="57496" xr:uid="{00000000-0005-0000-0000-00009BE00000}"/>
    <cellStyle name="Punto0 4 57 2 4" xfId="57497" xr:uid="{00000000-0005-0000-0000-00009CE00000}"/>
    <cellStyle name="Punto0 4 57 2 5" xfId="57498" xr:uid="{00000000-0005-0000-0000-00009DE00000}"/>
    <cellStyle name="Punto0 4 57 2 6" xfId="57499" xr:uid="{00000000-0005-0000-0000-00009EE00000}"/>
    <cellStyle name="Punto0 4 57 3" xfId="57500" xr:uid="{00000000-0005-0000-0000-00009FE00000}"/>
    <cellStyle name="Punto0 4 57 3 2" xfId="57501" xr:uid="{00000000-0005-0000-0000-0000A0E00000}"/>
    <cellStyle name="Punto0 4 57 4" xfId="57502" xr:uid="{00000000-0005-0000-0000-0000A1E00000}"/>
    <cellStyle name="Punto0 4 57 4 2" xfId="57503" xr:uid="{00000000-0005-0000-0000-0000A2E00000}"/>
    <cellStyle name="Punto0 4 57 5" xfId="57504" xr:uid="{00000000-0005-0000-0000-0000A3E00000}"/>
    <cellStyle name="Punto0 4 58" xfId="57505" xr:uid="{00000000-0005-0000-0000-0000A4E00000}"/>
    <cellStyle name="Punto0 4 58 2" xfId="57506" xr:uid="{00000000-0005-0000-0000-0000A5E00000}"/>
    <cellStyle name="Punto0 4 58 2 2" xfId="57507" xr:uid="{00000000-0005-0000-0000-0000A6E00000}"/>
    <cellStyle name="Punto0 4 58 2 2 2" xfId="57508" xr:uid="{00000000-0005-0000-0000-0000A7E00000}"/>
    <cellStyle name="Punto0 4 58 2 3" xfId="57509" xr:uid="{00000000-0005-0000-0000-0000A8E00000}"/>
    <cellStyle name="Punto0 4 58 2 4" xfId="57510" xr:uid="{00000000-0005-0000-0000-0000A9E00000}"/>
    <cellStyle name="Punto0 4 58 2 5" xfId="57511" xr:uid="{00000000-0005-0000-0000-0000AAE00000}"/>
    <cellStyle name="Punto0 4 58 2 6" xfId="57512" xr:uid="{00000000-0005-0000-0000-0000ABE00000}"/>
    <cellStyle name="Punto0 4 58 3" xfId="57513" xr:uid="{00000000-0005-0000-0000-0000ACE00000}"/>
    <cellStyle name="Punto0 4 58 3 2" xfId="57514" xr:uid="{00000000-0005-0000-0000-0000ADE00000}"/>
    <cellStyle name="Punto0 4 58 4" xfId="57515" xr:uid="{00000000-0005-0000-0000-0000AEE00000}"/>
    <cellStyle name="Punto0 4 58 4 2" xfId="57516" xr:uid="{00000000-0005-0000-0000-0000AFE00000}"/>
    <cellStyle name="Punto0 4 58 5" xfId="57517" xr:uid="{00000000-0005-0000-0000-0000B0E00000}"/>
    <cellStyle name="Punto0 4 59" xfId="57518" xr:uid="{00000000-0005-0000-0000-0000B1E00000}"/>
    <cellStyle name="Punto0 4 59 2" xfId="57519" xr:uid="{00000000-0005-0000-0000-0000B2E00000}"/>
    <cellStyle name="Punto0 4 59 2 2" xfId="57520" xr:uid="{00000000-0005-0000-0000-0000B3E00000}"/>
    <cellStyle name="Punto0 4 59 2 2 2" xfId="57521" xr:uid="{00000000-0005-0000-0000-0000B4E00000}"/>
    <cellStyle name="Punto0 4 59 2 3" xfId="57522" xr:uid="{00000000-0005-0000-0000-0000B5E00000}"/>
    <cellStyle name="Punto0 4 59 2 4" xfId="57523" xr:uid="{00000000-0005-0000-0000-0000B6E00000}"/>
    <cellStyle name="Punto0 4 59 2 5" xfId="57524" xr:uid="{00000000-0005-0000-0000-0000B7E00000}"/>
    <cellStyle name="Punto0 4 59 2 6" xfId="57525" xr:uid="{00000000-0005-0000-0000-0000B8E00000}"/>
    <cellStyle name="Punto0 4 59 3" xfId="57526" xr:uid="{00000000-0005-0000-0000-0000B9E00000}"/>
    <cellStyle name="Punto0 4 59 3 2" xfId="57527" xr:uid="{00000000-0005-0000-0000-0000BAE00000}"/>
    <cellStyle name="Punto0 4 59 4" xfId="57528" xr:uid="{00000000-0005-0000-0000-0000BBE00000}"/>
    <cellStyle name="Punto0 4 59 4 2" xfId="57529" xr:uid="{00000000-0005-0000-0000-0000BCE00000}"/>
    <cellStyle name="Punto0 4 59 5" xfId="57530" xr:uid="{00000000-0005-0000-0000-0000BDE00000}"/>
    <cellStyle name="Punto0 4 6" xfId="57531" xr:uid="{00000000-0005-0000-0000-0000BEE00000}"/>
    <cellStyle name="Punto0 4 6 2" xfId="57532" xr:uid="{00000000-0005-0000-0000-0000BFE00000}"/>
    <cellStyle name="Punto0 4 6 2 2" xfId="57533" xr:uid="{00000000-0005-0000-0000-0000C0E00000}"/>
    <cellStyle name="Punto0 4 6 2 2 2" xfId="57534" xr:uid="{00000000-0005-0000-0000-0000C1E00000}"/>
    <cellStyle name="Punto0 4 6 2 3" xfId="57535" xr:uid="{00000000-0005-0000-0000-0000C2E00000}"/>
    <cellStyle name="Punto0 4 6 2 3 2" xfId="57536" xr:uid="{00000000-0005-0000-0000-0000C3E00000}"/>
    <cellStyle name="Punto0 4 6 2 4" xfId="57537" xr:uid="{00000000-0005-0000-0000-0000C4E00000}"/>
    <cellStyle name="Punto0 4 6 2 4 2" xfId="57538" xr:uid="{00000000-0005-0000-0000-0000C5E00000}"/>
    <cellStyle name="Punto0 4 6 2 4 3" xfId="57539" xr:uid="{00000000-0005-0000-0000-0000C6E00000}"/>
    <cellStyle name="Punto0 4 6 3" xfId="57540" xr:uid="{00000000-0005-0000-0000-0000C7E00000}"/>
    <cellStyle name="Punto0 4 6 3 2" xfId="57541" xr:uid="{00000000-0005-0000-0000-0000C8E00000}"/>
    <cellStyle name="Punto0 4 6 3 2 2" xfId="57542" xr:uid="{00000000-0005-0000-0000-0000C9E00000}"/>
    <cellStyle name="Punto0 4 6 3 3" xfId="57543" xr:uid="{00000000-0005-0000-0000-0000CAE00000}"/>
    <cellStyle name="Punto0 4 6 3 4" xfId="57544" xr:uid="{00000000-0005-0000-0000-0000CBE00000}"/>
    <cellStyle name="Punto0 4 6 4" xfId="57545" xr:uid="{00000000-0005-0000-0000-0000CCE00000}"/>
    <cellStyle name="Punto0 4 6 4 2" xfId="57546" xr:uid="{00000000-0005-0000-0000-0000CDE00000}"/>
    <cellStyle name="Punto0 4 6 4 3" xfId="57547" xr:uid="{00000000-0005-0000-0000-0000CEE00000}"/>
    <cellStyle name="Punto0 4 6 5" xfId="57548" xr:uid="{00000000-0005-0000-0000-0000CFE00000}"/>
    <cellStyle name="Punto0 4 6 5 2" xfId="57549" xr:uid="{00000000-0005-0000-0000-0000D0E00000}"/>
    <cellStyle name="Punto0 4 6 5 3" xfId="57550" xr:uid="{00000000-0005-0000-0000-0000D1E00000}"/>
    <cellStyle name="Punto0 4 6 6" xfId="57551" xr:uid="{00000000-0005-0000-0000-0000D2E00000}"/>
    <cellStyle name="Punto0 4 6 7" xfId="57552" xr:uid="{00000000-0005-0000-0000-0000D3E00000}"/>
    <cellStyle name="Punto0 4 60" xfId="57553" xr:uid="{00000000-0005-0000-0000-0000D4E00000}"/>
    <cellStyle name="Punto0 4 60 2" xfId="57554" xr:uid="{00000000-0005-0000-0000-0000D5E00000}"/>
    <cellStyle name="Punto0 4 60 2 2" xfId="57555" xr:uid="{00000000-0005-0000-0000-0000D6E00000}"/>
    <cellStyle name="Punto0 4 60 2 2 2" xfId="57556" xr:uid="{00000000-0005-0000-0000-0000D7E00000}"/>
    <cellStyle name="Punto0 4 60 2 3" xfId="57557" xr:uid="{00000000-0005-0000-0000-0000D8E00000}"/>
    <cellStyle name="Punto0 4 60 2 4" xfId="57558" xr:uid="{00000000-0005-0000-0000-0000D9E00000}"/>
    <cellStyle name="Punto0 4 60 2 5" xfId="57559" xr:uid="{00000000-0005-0000-0000-0000DAE00000}"/>
    <cellStyle name="Punto0 4 60 2 6" xfId="57560" xr:uid="{00000000-0005-0000-0000-0000DBE00000}"/>
    <cellStyle name="Punto0 4 60 3" xfId="57561" xr:uid="{00000000-0005-0000-0000-0000DCE00000}"/>
    <cellStyle name="Punto0 4 60 3 2" xfId="57562" xr:uid="{00000000-0005-0000-0000-0000DDE00000}"/>
    <cellStyle name="Punto0 4 60 4" xfId="57563" xr:uid="{00000000-0005-0000-0000-0000DEE00000}"/>
    <cellStyle name="Punto0 4 60 4 2" xfId="57564" xr:uid="{00000000-0005-0000-0000-0000DFE00000}"/>
    <cellStyle name="Punto0 4 60 5" xfId="57565" xr:uid="{00000000-0005-0000-0000-0000E0E00000}"/>
    <cellStyle name="Punto0 4 61" xfId="57566" xr:uid="{00000000-0005-0000-0000-0000E1E00000}"/>
    <cellStyle name="Punto0 4 61 2" xfId="57567" xr:uid="{00000000-0005-0000-0000-0000E2E00000}"/>
    <cellStyle name="Punto0 4 61 2 2" xfId="57568" xr:uid="{00000000-0005-0000-0000-0000E3E00000}"/>
    <cellStyle name="Punto0 4 61 2 2 2" xfId="57569" xr:uid="{00000000-0005-0000-0000-0000E4E00000}"/>
    <cellStyle name="Punto0 4 61 2 3" xfId="57570" xr:uid="{00000000-0005-0000-0000-0000E5E00000}"/>
    <cellStyle name="Punto0 4 61 2 4" xfId="57571" xr:uid="{00000000-0005-0000-0000-0000E6E00000}"/>
    <cellStyle name="Punto0 4 61 2 5" xfId="57572" xr:uid="{00000000-0005-0000-0000-0000E7E00000}"/>
    <cellStyle name="Punto0 4 61 2 6" xfId="57573" xr:uid="{00000000-0005-0000-0000-0000E8E00000}"/>
    <cellStyle name="Punto0 4 61 3" xfId="57574" xr:uid="{00000000-0005-0000-0000-0000E9E00000}"/>
    <cellStyle name="Punto0 4 61 3 2" xfId="57575" xr:uid="{00000000-0005-0000-0000-0000EAE00000}"/>
    <cellStyle name="Punto0 4 61 4" xfId="57576" xr:uid="{00000000-0005-0000-0000-0000EBE00000}"/>
    <cellStyle name="Punto0 4 61 4 2" xfId="57577" xr:uid="{00000000-0005-0000-0000-0000ECE00000}"/>
    <cellStyle name="Punto0 4 61 5" xfId="57578" xr:uid="{00000000-0005-0000-0000-0000EDE00000}"/>
    <cellStyle name="Punto0 4 62" xfId="57579" xr:uid="{00000000-0005-0000-0000-0000EEE00000}"/>
    <cellStyle name="Punto0 4 62 2" xfId="57580" xr:uid="{00000000-0005-0000-0000-0000EFE00000}"/>
    <cellStyle name="Punto0 4 62 2 2" xfId="57581" xr:uid="{00000000-0005-0000-0000-0000F0E00000}"/>
    <cellStyle name="Punto0 4 62 3" xfId="57582" xr:uid="{00000000-0005-0000-0000-0000F1E00000}"/>
    <cellStyle name="Punto0 4 63" xfId="57583" xr:uid="{00000000-0005-0000-0000-0000F2E00000}"/>
    <cellStyle name="Punto0 4 63 2" xfId="57584" xr:uid="{00000000-0005-0000-0000-0000F3E00000}"/>
    <cellStyle name="Punto0 4 64" xfId="57585" xr:uid="{00000000-0005-0000-0000-0000F4E00000}"/>
    <cellStyle name="Punto0 4 64 2" xfId="57586" xr:uid="{00000000-0005-0000-0000-0000F5E00000}"/>
    <cellStyle name="Punto0 4 64 2 2" xfId="57587" xr:uid="{00000000-0005-0000-0000-0000F6E00000}"/>
    <cellStyle name="Punto0 4 64 3" xfId="57588" xr:uid="{00000000-0005-0000-0000-0000F7E00000}"/>
    <cellStyle name="Punto0 4 65" xfId="57589" xr:uid="{00000000-0005-0000-0000-0000F8E00000}"/>
    <cellStyle name="Punto0 4 66" xfId="57590" xr:uid="{00000000-0005-0000-0000-0000F9E00000}"/>
    <cellStyle name="Punto0 4 7" xfId="57591" xr:uid="{00000000-0005-0000-0000-0000FAE00000}"/>
    <cellStyle name="Punto0 4 7 2" xfId="57592" xr:uid="{00000000-0005-0000-0000-0000FBE00000}"/>
    <cellStyle name="Punto0 4 7 2 2" xfId="57593" xr:uid="{00000000-0005-0000-0000-0000FCE00000}"/>
    <cellStyle name="Punto0 4 7 2 2 2" xfId="57594" xr:uid="{00000000-0005-0000-0000-0000FDE00000}"/>
    <cellStyle name="Punto0 4 7 2 3" xfId="57595" xr:uid="{00000000-0005-0000-0000-0000FEE00000}"/>
    <cellStyle name="Punto0 4 7 2 3 2" xfId="57596" xr:uid="{00000000-0005-0000-0000-0000FFE00000}"/>
    <cellStyle name="Punto0 4 7 2 3 3" xfId="57597" xr:uid="{00000000-0005-0000-0000-000000E10000}"/>
    <cellStyle name="Punto0 4 7 2 4" xfId="57598" xr:uid="{00000000-0005-0000-0000-000001E10000}"/>
    <cellStyle name="Punto0 4 7 3" xfId="57599" xr:uid="{00000000-0005-0000-0000-000002E10000}"/>
    <cellStyle name="Punto0 4 7 3 2" xfId="57600" xr:uid="{00000000-0005-0000-0000-000003E10000}"/>
    <cellStyle name="Punto0 4 7 4" xfId="57601" xr:uid="{00000000-0005-0000-0000-000004E10000}"/>
    <cellStyle name="Punto0 4 7 4 2" xfId="57602" xr:uid="{00000000-0005-0000-0000-000005E10000}"/>
    <cellStyle name="Punto0 4 7 4 3" xfId="57603" xr:uid="{00000000-0005-0000-0000-000006E10000}"/>
    <cellStyle name="Punto0 4 7 5" xfId="57604" xr:uid="{00000000-0005-0000-0000-000007E10000}"/>
    <cellStyle name="Punto0 4 7 6" xfId="57605" xr:uid="{00000000-0005-0000-0000-000008E10000}"/>
    <cellStyle name="Punto0 4 8" xfId="57606" xr:uid="{00000000-0005-0000-0000-000009E10000}"/>
    <cellStyle name="Punto0 4 8 2" xfId="57607" xr:uid="{00000000-0005-0000-0000-00000AE10000}"/>
    <cellStyle name="Punto0 4 8 2 2" xfId="57608" xr:uid="{00000000-0005-0000-0000-00000BE10000}"/>
    <cellStyle name="Punto0 4 8 2 2 2" xfId="57609" xr:uid="{00000000-0005-0000-0000-00000CE10000}"/>
    <cellStyle name="Punto0 4 8 2 3" xfId="57610" xr:uid="{00000000-0005-0000-0000-00000DE10000}"/>
    <cellStyle name="Punto0 4 8 2 4" xfId="57611" xr:uid="{00000000-0005-0000-0000-00000EE10000}"/>
    <cellStyle name="Punto0 4 8 2 5" xfId="57612" xr:uid="{00000000-0005-0000-0000-00000FE10000}"/>
    <cellStyle name="Punto0 4 8 2 6" xfId="57613" xr:uid="{00000000-0005-0000-0000-000010E10000}"/>
    <cellStyle name="Punto0 4 8 3" xfId="57614" xr:uid="{00000000-0005-0000-0000-000011E10000}"/>
    <cellStyle name="Punto0 4 8 3 2" xfId="57615" xr:uid="{00000000-0005-0000-0000-000012E10000}"/>
    <cellStyle name="Punto0 4 8 4" xfId="57616" xr:uid="{00000000-0005-0000-0000-000013E10000}"/>
    <cellStyle name="Punto0 4 8 4 2" xfId="57617" xr:uid="{00000000-0005-0000-0000-000014E10000}"/>
    <cellStyle name="Punto0 4 8 5" xfId="57618" xr:uid="{00000000-0005-0000-0000-000015E10000}"/>
    <cellStyle name="Punto0 4 9" xfId="57619" xr:uid="{00000000-0005-0000-0000-000016E10000}"/>
    <cellStyle name="Punto0 4 9 2" xfId="57620" xr:uid="{00000000-0005-0000-0000-000017E10000}"/>
    <cellStyle name="Punto0 4 9 2 2" xfId="57621" xr:uid="{00000000-0005-0000-0000-000018E10000}"/>
    <cellStyle name="Punto0 4 9 2 2 2" xfId="57622" xr:uid="{00000000-0005-0000-0000-000019E10000}"/>
    <cellStyle name="Punto0 4 9 2 3" xfId="57623" xr:uid="{00000000-0005-0000-0000-00001AE10000}"/>
    <cellStyle name="Punto0 4 9 2 4" xfId="57624" xr:uid="{00000000-0005-0000-0000-00001BE10000}"/>
    <cellStyle name="Punto0 4 9 2 5" xfId="57625" xr:uid="{00000000-0005-0000-0000-00001CE10000}"/>
    <cellStyle name="Punto0 4 9 2 6" xfId="57626" xr:uid="{00000000-0005-0000-0000-00001DE10000}"/>
    <cellStyle name="Punto0 4 9 3" xfId="57627" xr:uid="{00000000-0005-0000-0000-00001EE10000}"/>
    <cellStyle name="Punto0 4 9 3 2" xfId="57628" xr:uid="{00000000-0005-0000-0000-00001FE10000}"/>
    <cellStyle name="Punto0 4 9 3 3" xfId="57629" xr:uid="{00000000-0005-0000-0000-000020E10000}"/>
    <cellStyle name="Punto0 4 9 4" xfId="57630" xr:uid="{00000000-0005-0000-0000-000021E10000}"/>
    <cellStyle name="Punto0 4 9 4 2" xfId="57631" xr:uid="{00000000-0005-0000-0000-000022E10000}"/>
    <cellStyle name="Punto0 4 9 4 3" xfId="57632" xr:uid="{00000000-0005-0000-0000-000023E10000}"/>
    <cellStyle name="Punto0 4 9 5" xfId="57633" xr:uid="{00000000-0005-0000-0000-000024E10000}"/>
    <cellStyle name="Punto0 4_CUENTAS BANCARIAS" xfId="57634" xr:uid="{00000000-0005-0000-0000-000025E10000}"/>
    <cellStyle name="Punto0 40" xfId="57635" xr:uid="{00000000-0005-0000-0000-000026E10000}"/>
    <cellStyle name="Punto0 40 2" xfId="57636" xr:uid="{00000000-0005-0000-0000-000027E10000}"/>
    <cellStyle name="Punto0 40 2 2" xfId="57637" xr:uid="{00000000-0005-0000-0000-000028E10000}"/>
    <cellStyle name="Punto0 40 2 2 2" xfId="57638" xr:uid="{00000000-0005-0000-0000-000029E10000}"/>
    <cellStyle name="Punto0 40 2 3" xfId="57639" xr:uid="{00000000-0005-0000-0000-00002AE10000}"/>
    <cellStyle name="Punto0 40 2 4" xfId="57640" xr:uid="{00000000-0005-0000-0000-00002BE10000}"/>
    <cellStyle name="Punto0 40 2 5" xfId="57641" xr:uid="{00000000-0005-0000-0000-00002CE10000}"/>
    <cellStyle name="Punto0 40 2 6" xfId="57642" xr:uid="{00000000-0005-0000-0000-00002DE10000}"/>
    <cellStyle name="Punto0 40 3" xfId="57643" xr:uid="{00000000-0005-0000-0000-00002EE10000}"/>
    <cellStyle name="Punto0 40 3 2" xfId="57644" xr:uid="{00000000-0005-0000-0000-00002FE10000}"/>
    <cellStyle name="Punto0 40 4" xfId="57645" xr:uid="{00000000-0005-0000-0000-000030E10000}"/>
    <cellStyle name="Punto0 40 4 2" xfId="57646" xr:uid="{00000000-0005-0000-0000-000031E10000}"/>
    <cellStyle name="Punto0 40 5" xfId="57647" xr:uid="{00000000-0005-0000-0000-000032E10000}"/>
    <cellStyle name="Punto0 41" xfId="57648" xr:uid="{00000000-0005-0000-0000-000033E10000}"/>
    <cellStyle name="Punto0 41 2" xfId="57649" xr:uid="{00000000-0005-0000-0000-000034E10000}"/>
    <cellStyle name="Punto0 41 2 2" xfId="57650" xr:uid="{00000000-0005-0000-0000-000035E10000}"/>
    <cellStyle name="Punto0 41 2 2 2" xfId="57651" xr:uid="{00000000-0005-0000-0000-000036E10000}"/>
    <cellStyle name="Punto0 41 2 3" xfId="57652" xr:uid="{00000000-0005-0000-0000-000037E10000}"/>
    <cellStyle name="Punto0 41 2 4" xfId="57653" xr:uid="{00000000-0005-0000-0000-000038E10000}"/>
    <cellStyle name="Punto0 41 2 5" xfId="57654" xr:uid="{00000000-0005-0000-0000-000039E10000}"/>
    <cellStyle name="Punto0 41 2 6" xfId="57655" xr:uid="{00000000-0005-0000-0000-00003AE10000}"/>
    <cellStyle name="Punto0 41 3" xfId="57656" xr:uid="{00000000-0005-0000-0000-00003BE10000}"/>
    <cellStyle name="Punto0 41 3 2" xfId="57657" xr:uid="{00000000-0005-0000-0000-00003CE10000}"/>
    <cellStyle name="Punto0 41 4" xfId="57658" xr:uid="{00000000-0005-0000-0000-00003DE10000}"/>
    <cellStyle name="Punto0 41 4 2" xfId="57659" xr:uid="{00000000-0005-0000-0000-00003EE10000}"/>
    <cellStyle name="Punto0 41 5" xfId="57660" xr:uid="{00000000-0005-0000-0000-00003FE10000}"/>
    <cellStyle name="Punto0 42" xfId="57661" xr:uid="{00000000-0005-0000-0000-000040E10000}"/>
    <cellStyle name="Punto0 42 2" xfId="57662" xr:uid="{00000000-0005-0000-0000-000041E10000}"/>
    <cellStyle name="Punto0 42 2 2" xfId="57663" xr:uid="{00000000-0005-0000-0000-000042E10000}"/>
    <cellStyle name="Punto0 42 2 2 2" xfId="57664" xr:uid="{00000000-0005-0000-0000-000043E10000}"/>
    <cellStyle name="Punto0 42 2 3" xfId="57665" xr:uid="{00000000-0005-0000-0000-000044E10000}"/>
    <cellStyle name="Punto0 42 2 4" xfId="57666" xr:uid="{00000000-0005-0000-0000-000045E10000}"/>
    <cellStyle name="Punto0 42 2 5" xfId="57667" xr:uid="{00000000-0005-0000-0000-000046E10000}"/>
    <cellStyle name="Punto0 42 2 6" xfId="57668" xr:uid="{00000000-0005-0000-0000-000047E10000}"/>
    <cellStyle name="Punto0 42 3" xfId="57669" xr:uid="{00000000-0005-0000-0000-000048E10000}"/>
    <cellStyle name="Punto0 42 3 2" xfId="57670" xr:uid="{00000000-0005-0000-0000-000049E10000}"/>
    <cellStyle name="Punto0 42 4" xfId="57671" xr:uid="{00000000-0005-0000-0000-00004AE10000}"/>
    <cellStyle name="Punto0 42 4 2" xfId="57672" xr:uid="{00000000-0005-0000-0000-00004BE10000}"/>
    <cellStyle name="Punto0 42 5" xfId="57673" xr:uid="{00000000-0005-0000-0000-00004CE10000}"/>
    <cellStyle name="Punto0 43" xfId="57674" xr:uid="{00000000-0005-0000-0000-00004DE10000}"/>
    <cellStyle name="Punto0 43 2" xfId="57675" xr:uid="{00000000-0005-0000-0000-00004EE10000}"/>
    <cellStyle name="Punto0 43 2 2" xfId="57676" xr:uid="{00000000-0005-0000-0000-00004FE10000}"/>
    <cellStyle name="Punto0 43 2 2 2" xfId="57677" xr:uid="{00000000-0005-0000-0000-000050E10000}"/>
    <cellStyle name="Punto0 43 2 3" xfId="57678" xr:uid="{00000000-0005-0000-0000-000051E10000}"/>
    <cellStyle name="Punto0 43 2 4" xfId="57679" xr:uid="{00000000-0005-0000-0000-000052E10000}"/>
    <cellStyle name="Punto0 43 2 5" xfId="57680" xr:uid="{00000000-0005-0000-0000-000053E10000}"/>
    <cellStyle name="Punto0 43 2 6" xfId="57681" xr:uid="{00000000-0005-0000-0000-000054E10000}"/>
    <cellStyle name="Punto0 43 3" xfId="57682" xr:uid="{00000000-0005-0000-0000-000055E10000}"/>
    <cellStyle name="Punto0 43 3 2" xfId="57683" xr:uid="{00000000-0005-0000-0000-000056E10000}"/>
    <cellStyle name="Punto0 43 4" xfId="57684" xr:uid="{00000000-0005-0000-0000-000057E10000}"/>
    <cellStyle name="Punto0 43 4 2" xfId="57685" xr:uid="{00000000-0005-0000-0000-000058E10000}"/>
    <cellStyle name="Punto0 43 5" xfId="57686" xr:uid="{00000000-0005-0000-0000-000059E10000}"/>
    <cellStyle name="Punto0 44" xfId="57687" xr:uid="{00000000-0005-0000-0000-00005AE10000}"/>
    <cellStyle name="Punto0 44 2" xfId="57688" xr:uid="{00000000-0005-0000-0000-00005BE10000}"/>
    <cellStyle name="Punto0 44 2 2" xfId="57689" xr:uid="{00000000-0005-0000-0000-00005CE10000}"/>
    <cellStyle name="Punto0 44 2 2 2" xfId="57690" xr:uid="{00000000-0005-0000-0000-00005DE10000}"/>
    <cellStyle name="Punto0 44 2 3" xfId="57691" xr:uid="{00000000-0005-0000-0000-00005EE10000}"/>
    <cellStyle name="Punto0 44 2 4" xfId="57692" xr:uid="{00000000-0005-0000-0000-00005FE10000}"/>
    <cellStyle name="Punto0 44 2 5" xfId="57693" xr:uid="{00000000-0005-0000-0000-000060E10000}"/>
    <cellStyle name="Punto0 44 2 6" xfId="57694" xr:uid="{00000000-0005-0000-0000-000061E10000}"/>
    <cellStyle name="Punto0 44 3" xfId="57695" xr:uid="{00000000-0005-0000-0000-000062E10000}"/>
    <cellStyle name="Punto0 44 3 2" xfId="57696" xr:uid="{00000000-0005-0000-0000-000063E10000}"/>
    <cellStyle name="Punto0 44 4" xfId="57697" xr:uid="{00000000-0005-0000-0000-000064E10000}"/>
    <cellStyle name="Punto0 44 4 2" xfId="57698" xr:uid="{00000000-0005-0000-0000-000065E10000}"/>
    <cellStyle name="Punto0 44 5" xfId="57699" xr:uid="{00000000-0005-0000-0000-000066E10000}"/>
    <cellStyle name="Punto0 45" xfId="57700" xr:uid="{00000000-0005-0000-0000-000067E10000}"/>
    <cellStyle name="Punto0 45 2" xfId="57701" xr:uid="{00000000-0005-0000-0000-000068E10000}"/>
    <cellStyle name="Punto0 45 2 2" xfId="57702" xr:uid="{00000000-0005-0000-0000-000069E10000}"/>
    <cellStyle name="Punto0 45 2 2 2" xfId="57703" xr:uid="{00000000-0005-0000-0000-00006AE10000}"/>
    <cellStyle name="Punto0 45 2 3" xfId="57704" xr:uid="{00000000-0005-0000-0000-00006BE10000}"/>
    <cellStyle name="Punto0 45 2 4" xfId="57705" xr:uid="{00000000-0005-0000-0000-00006CE10000}"/>
    <cellStyle name="Punto0 45 2 5" xfId="57706" xr:uid="{00000000-0005-0000-0000-00006DE10000}"/>
    <cellStyle name="Punto0 45 2 6" xfId="57707" xr:uid="{00000000-0005-0000-0000-00006EE10000}"/>
    <cellStyle name="Punto0 45 3" xfId="57708" xr:uid="{00000000-0005-0000-0000-00006FE10000}"/>
    <cellStyle name="Punto0 45 3 2" xfId="57709" xr:uid="{00000000-0005-0000-0000-000070E10000}"/>
    <cellStyle name="Punto0 45 4" xfId="57710" xr:uid="{00000000-0005-0000-0000-000071E10000}"/>
    <cellStyle name="Punto0 45 4 2" xfId="57711" xr:uid="{00000000-0005-0000-0000-000072E10000}"/>
    <cellStyle name="Punto0 45 5" xfId="57712" xr:uid="{00000000-0005-0000-0000-000073E10000}"/>
    <cellStyle name="Punto0 46" xfId="57713" xr:uid="{00000000-0005-0000-0000-000074E10000}"/>
    <cellStyle name="Punto0 46 2" xfId="57714" xr:uid="{00000000-0005-0000-0000-000075E10000}"/>
    <cellStyle name="Punto0 46 2 2" xfId="57715" xr:uid="{00000000-0005-0000-0000-000076E10000}"/>
    <cellStyle name="Punto0 46 2 2 2" xfId="57716" xr:uid="{00000000-0005-0000-0000-000077E10000}"/>
    <cellStyle name="Punto0 46 2 3" xfId="57717" xr:uid="{00000000-0005-0000-0000-000078E10000}"/>
    <cellStyle name="Punto0 46 2 4" xfId="57718" xr:uid="{00000000-0005-0000-0000-000079E10000}"/>
    <cellStyle name="Punto0 46 2 5" xfId="57719" xr:uid="{00000000-0005-0000-0000-00007AE10000}"/>
    <cellStyle name="Punto0 46 2 6" xfId="57720" xr:uid="{00000000-0005-0000-0000-00007BE10000}"/>
    <cellStyle name="Punto0 46 3" xfId="57721" xr:uid="{00000000-0005-0000-0000-00007CE10000}"/>
    <cellStyle name="Punto0 46 3 2" xfId="57722" xr:uid="{00000000-0005-0000-0000-00007DE10000}"/>
    <cellStyle name="Punto0 46 4" xfId="57723" xr:uid="{00000000-0005-0000-0000-00007EE10000}"/>
    <cellStyle name="Punto0 46 4 2" xfId="57724" xr:uid="{00000000-0005-0000-0000-00007FE10000}"/>
    <cellStyle name="Punto0 46 5" xfId="57725" xr:uid="{00000000-0005-0000-0000-000080E10000}"/>
    <cellStyle name="Punto0 47" xfId="57726" xr:uid="{00000000-0005-0000-0000-000081E10000}"/>
    <cellStyle name="Punto0 47 2" xfId="57727" xr:uid="{00000000-0005-0000-0000-000082E10000}"/>
    <cellStyle name="Punto0 47 2 2" xfId="57728" xr:uid="{00000000-0005-0000-0000-000083E10000}"/>
    <cellStyle name="Punto0 47 2 2 2" xfId="57729" xr:uid="{00000000-0005-0000-0000-000084E10000}"/>
    <cellStyle name="Punto0 47 2 3" xfId="57730" xr:uid="{00000000-0005-0000-0000-000085E10000}"/>
    <cellStyle name="Punto0 47 2 4" xfId="57731" xr:uid="{00000000-0005-0000-0000-000086E10000}"/>
    <cellStyle name="Punto0 47 2 5" xfId="57732" xr:uid="{00000000-0005-0000-0000-000087E10000}"/>
    <cellStyle name="Punto0 47 2 6" xfId="57733" xr:uid="{00000000-0005-0000-0000-000088E10000}"/>
    <cellStyle name="Punto0 47 3" xfId="57734" xr:uid="{00000000-0005-0000-0000-000089E10000}"/>
    <cellStyle name="Punto0 47 3 2" xfId="57735" xr:uid="{00000000-0005-0000-0000-00008AE10000}"/>
    <cellStyle name="Punto0 47 4" xfId="57736" xr:uid="{00000000-0005-0000-0000-00008BE10000}"/>
    <cellStyle name="Punto0 47 4 2" xfId="57737" xr:uid="{00000000-0005-0000-0000-00008CE10000}"/>
    <cellStyle name="Punto0 47 5" xfId="57738" xr:uid="{00000000-0005-0000-0000-00008DE10000}"/>
    <cellStyle name="Punto0 48" xfId="57739" xr:uid="{00000000-0005-0000-0000-00008EE10000}"/>
    <cellStyle name="Punto0 48 2" xfId="57740" xr:uid="{00000000-0005-0000-0000-00008FE10000}"/>
    <cellStyle name="Punto0 48 2 2" xfId="57741" xr:uid="{00000000-0005-0000-0000-000090E10000}"/>
    <cellStyle name="Punto0 48 2 2 2" xfId="57742" xr:uid="{00000000-0005-0000-0000-000091E10000}"/>
    <cellStyle name="Punto0 48 2 3" xfId="57743" xr:uid="{00000000-0005-0000-0000-000092E10000}"/>
    <cellStyle name="Punto0 48 2 4" xfId="57744" xr:uid="{00000000-0005-0000-0000-000093E10000}"/>
    <cellStyle name="Punto0 48 2 5" xfId="57745" xr:uid="{00000000-0005-0000-0000-000094E10000}"/>
    <cellStyle name="Punto0 48 2 6" xfId="57746" xr:uid="{00000000-0005-0000-0000-000095E10000}"/>
    <cellStyle name="Punto0 48 3" xfId="57747" xr:uid="{00000000-0005-0000-0000-000096E10000}"/>
    <cellStyle name="Punto0 48 3 2" xfId="57748" xr:uid="{00000000-0005-0000-0000-000097E10000}"/>
    <cellStyle name="Punto0 48 4" xfId="57749" xr:uid="{00000000-0005-0000-0000-000098E10000}"/>
    <cellStyle name="Punto0 48 4 2" xfId="57750" xr:uid="{00000000-0005-0000-0000-000099E10000}"/>
    <cellStyle name="Punto0 48 5" xfId="57751" xr:uid="{00000000-0005-0000-0000-00009AE10000}"/>
    <cellStyle name="Punto0 49" xfId="57752" xr:uid="{00000000-0005-0000-0000-00009BE10000}"/>
    <cellStyle name="Punto0 49 2" xfId="57753" xr:uid="{00000000-0005-0000-0000-00009CE10000}"/>
    <cellStyle name="Punto0 49 2 2" xfId="57754" xr:uid="{00000000-0005-0000-0000-00009DE10000}"/>
    <cellStyle name="Punto0 49 2 2 2" xfId="57755" xr:uid="{00000000-0005-0000-0000-00009EE10000}"/>
    <cellStyle name="Punto0 49 2 3" xfId="57756" xr:uid="{00000000-0005-0000-0000-00009FE10000}"/>
    <cellStyle name="Punto0 49 2 4" xfId="57757" xr:uid="{00000000-0005-0000-0000-0000A0E10000}"/>
    <cellStyle name="Punto0 49 2 5" xfId="57758" xr:uid="{00000000-0005-0000-0000-0000A1E10000}"/>
    <cellStyle name="Punto0 49 2 6" xfId="57759" xr:uid="{00000000-0005-0000-0000-0000A2E10000}"/>
    <cellStyle name="Punto0 49 3" xfId="57760" xr:uid="{00000000-0005-0000-0000-0000A3E10000}"/>
    <cellStyle name="Punto0 49 3 2" xfId="57761" xr:uid="{00000000-0005-0000-0000-0000A4E10000}"/>
    <cellStyle name="Punto0 49 4" xfId="57762" xr:uid="{00000000-0005-0000-0000-0000A5E10000}"/>
    <cellStyle name="Punto0 49 4 2" xfId="57763" xr:uid="{00000000-0005-0000-0000-0000A6E10000}"/>
    <cellStyle name="Punto0 49 5" xfId="57764" xr:uid="{00000000-0005-0000-0000-0000A7E10000}"/>
    <cellStyle name="Punto0 5" xfId="57765" xr:uid="{00000000-0005-0000-0000-0000A8E10000}"/>
    <cellStyle name="Punto0 5 10" xfId="57766" xr:uid="{00000000-0005-0000-0000-0000A9E10000}"/>
    <cellStyle name="Punto0 5 10 2" xfId="57767" xr:uid="{00000000-0005-0000-0000-0000AAE10000}"/>
    <cellStyle name="Punto0 5 10 2 2" xfId="57768" xr:uid="{00000000-0005-0000-0000-0000ABE10000}"/>
    <cellStyle name="Punto0 5 10 2 2 2" xfId="57769" xr:uid="{00000000-0005-0000-0000-0000ACE10000}"/>
    <cellStyle name="Punto0 5 10 2 3" xfId="57770" xr:uid="{00000000-0005-0000-0000-0000ADE10000}"/>
    <cellStyle name="Punto0 5 10 2 4" xfId="57771" xr:uid="{00000000-0005-0000-0000-0000AEE10000}"/>
    <cellStyle name="Punto0 5 10 2 5" xfId="57772" xr:uid="{00000000-0005-0000-0000-0000AFE10000}"/>
    <cellStyle name="Punto0 5 10 2 6" xfId="57773" xr:uid="{00000000-0005-0000-0000-0000B0E10000}"/>
    <cellStyle name="Punto0 5 10 3" xfId="57774" xr:uid="{00000000-0005-0000-0000-0000B1E10000}"/>
    <cellStyle name="Punto0 5 10 3 2" xfId="57775" xr:uid="{00000000-0005-0000-0000-0000B2E10000}"/>
    <cellStyle name="Punto0 5 10 4" xfId="57776" xr:uid="{00000000-0005-0000-0000-0000B3E10000}"/>
    <cellStyle name="Punto0 5 10 4 2" xfId="57777" xr:uid="{00000000-0005-0000-0000-0000B4E10000}"/>
    <cellStyle name="Punto0 5 10 5" xfId="57778" xr:uid="{00000000-0005-0000-0000-0000B5E10000}"/>
    <cellStyle name="Punto0 5 11" xfId="57779" xr:uid="{00000000-0005-0000-0000-0000B6E10000}"/>
    <cellStyle name="Punto0 5 11 2" xfId="57780" xr:uid="{00000000-0005-0000-0000-0000B7E10000}"/>
    <cellStyle name="Punto0 5 11 2 2" xfId="57781" xr:uid="{00000000-0005-0000-0000-0000B8E10000}"/>
    <cellStyle name="Punto0 5 11 2 2 2" xfId="57782" xr:uid="{00000000-0005-0000-0000-0000B9E10000}"/>
    <cellStyle name="Punto0 5 11 2 3" xfId="57783" xr:uid="{00000000-0005-0000-0000-0000BAE10000}"/>
    <cellStyle name="Punto0 5 11 2 4" xfId="57784" xr:uid="{00000000-0005-0000-0000-0000BBE10000}"/>
    <cellStyle name="Punto0 5 11 2 5" xfId="57785" xr:uid="{00000000-0005-0000-0000-0000BCE10000}"/>
    <cellStyle name="Punto0 5 11 2 6" xfId="57786" xr:uid="{00000000-0005-0000-0000-0000BDE10000}"/>
    <cellStyle name="Punto0 5 11 3" xfId="57787" xr:uid="{00000000-0005-0000-0000-0000BEE10000}"/>
    <cellStyle name="Punto0 5 11 3 2" xfId="57788" xr:uid="{00000000-0005-0000-0000-0000BFE10000}"/>
    <cellStyle name="Punto0 5 11 4" xfId="57789" xr:uid="{00000000-0005-0000-0000-0000C0E10000}"/>
    <cellStyle name="Punto0 5 11 4 2" xfId="57790" xr:uid="{00000000-0005-0000-0000-0000C1E10000}"/>
    <cellStyle name="Punto0 5 11 5" xfId="57791" xr:uid="{00000000-0005-0000-0000-0000C2E10000}"/>
    <cellStyle name="Punto0 5 12" xfId="57792" xr:uid="{00000000-0005-0000-0000-0000C3E10000}"/>
    <cellStyle name="Punto0 5 12 2" xfId="57793" xr:uid="{00000000-0005-0000-0000-0000C4E10000}"/>
    <cellStyle name="Punto0 5 12 2 2" xfId="57794" xr:uid="{00000000-0005-0000-0000-0000C5E10000}"/>
    <cellStyle name="Punto0 5 12 3" xfId="57795" xr:uid="{00000000-0005-0000-0000-0000C6E10000}"/>
    <cellStyle name="Punto0 5 13" xfId="57796" xr:uid="{00000000-0005-0000-0000-0000C7E10000}"/>
    <cellStyle name="Punto0 5 14" xfId="57797" xr:uid="{00000000-0005-0000-0000-0000C8E10000}"/>
    <cellStyle name="Punto0 5 2" xfId="57798" xr:uid="{00000000-0005-0000-0000-0000C9E10000}"/>
    <cellStyle name="Punto0 5 2 2" xfId="57799" xr:uid="{00000000-0005-0000-0000-0000CAE10000}"/>
    <cellStyle name="Punto0 5 2 2 2" xfId="57800" xr:uid="{00000000-0005-0000-0000-0000CBE10000}"/>
    <cellStyle name="Punto0 5 2 2 2 2" xfId="57801" xr:uid="{00000000-0005-0000-0000-0000CCE10000}"/>
    <cellStyle name="Punto0 5 2 2 3" xfId="57802" xr:uid="{00000000-0005-0000-0000-0000CDE10000}"/>
    <cellStyle name="Punto0 5 2 2 4" xfId="57803" xr:uid="{00000000-0005-0000-0000-0000CEE10000}"/>
    <cellStyle name="Punto0 5 2 3" xfId="57804" xr:uid="{00000000-0005-0000-0000-0000CFE10000}"/>
    <cellStyle name="Punto0 5 2 3 2" xfId="57805" xr:uid="{00000000-0005-0000-0000-0000D0E10000}"/>
    <cellStyle name="Punto0 5 2 3 3" xfId="57806" xr:uid="{00000000-0005-0000-0000-0000D1E10000}"/>
    <cellStyle name="Punto0 5 2 3 4" xfId="57807" xr:uid="{00000000-0005-0000-0000-0000D2E10000}"/>
    <cellStyle name="Punto0 5 2 4" xfId="57808" xr:uid="{00000000-0005-0000-0000-0000D3E10000}"/>
    <cellStyle name="Punto0 5 3" xfId="57809" xr:uid="{00000000-0005-0000-0000-0000D4E10000}"/>
    <cellStyle name="Punto0 5 3 2" xfId="57810" xr:uid="{00000000-0005-0000-0000-0000D5E10000}"/>
    <cellStyle name="Punto0 5 3 2 2" xfId="57811" xr:uid="{00000000-0005-0000-0000-0000D6E10000}"/>
    <cellStyle name="Punto0 5 3 2 2 2" xfId="57812" xr:uid="{00000000-0005-0000-0000-0000D7E10000}"/>
    <cellStyle name="Punto0 5 3 2 3" xfId="57813" xr:uid="{00000000-0005-0000-0000-0000D8E10000}"/>
    <cellStyle name="Punto0 5 3 2 4" xfId="57814" xr:uid="{00000000-0005-0000-0000-0000D9E10000}"/>
    <cellStyle name="Punto0 5 3 2 5" xfId="57815" xr:uid="{00000000-0005-0000-0000-0000DAE10000}"/>
    <cellStyle name="Punto0 5 3 2 6" xfId="57816" xr:uid="{00000000-0005-0000-0000-0000DBE10000}"/>
    <cellStyle name="Punto0 5 3 3" xfId="57817" xr:uid="{00000000-0005-0000-0000-0000DCE10000}"/>
    <cellStyle name="Punto0 5 3 3 2" xfId="57818" xr:uid="{00000000-0005-0000-0000-0000DDE10000}"/>
    <cellStyle name="Punto0 5 3 4" xfId="57819" xr:uid="{00000000-0005-0000-0000-0000DEE10000}"/>
    <cellStyle name="Punto0 5 3 4 2" xfId="57820" xr:uid="{00000000-0005-0000-0000-0000DFE10000}"/>
    <cellStyle name="Punto0 5 3 5" xfId="57821" xr:uid="{00000000-0005-0000-0000-0000E0E10000}"/>
    <cellStyle name="Punto0 5 3 6" xfId="57822" xr:uid="{00000000-0005-0000-0000-0000E1E10000}"/>
    <cellStyle name="Punto0 5 4" xfId="57823" xr:uid="{00000000-0005-0000-0000-0000E2E10000}"/>
    <cellStyle name="Punto0 5 4 2" xfId="57824" xr:uid="{00000000-0005-0000-0000-0000E3E10000}"/>
    <cellStyle name="Punto0 5 4 2 2" xfId="57825" xr:uid="{00000000-0005-0000-0000-0000E4E10000}"/>
    <cellStyle name="Punto0 5 4 2 2 2" xfId="57826" xr:uid="{00000000-0005-0000-0000-0000E5E10000}"/>
    <cellStyle name="Punto0 5 4 2 3" xfId="57827" xr:uid="{00000000-0005-0000-0000-0000E6E10000}"/>
    <cellStyle name="Punto0 5 4 2 4" xfId="57828" xr:uid="{00000000-0005-0000-0000-0000E7E10000}"/>
    <cellStyle name="Punto0 5 4 2 5" xfId="57829" xr:uid="{00000000-0005-0000-0000-0000E8E10000}"/>
    <cellStyle name="Punto0 5 4 2 6" xfId="57830" xr:uid="{00000000-0005-0000-0000-0000E9E10000}"/>
    <cellStyle name="Punto0 5 4 3" xfId="57831" xr:uid="{00000000-0005-0000-0000-0000EAE10000}"/>
    <cellStyle name="Punto0 5 4 3 2" xfId="57832" xr:uid="{00000000-0005-0000-0000-0000EBE10000}"/>
    <cellStyle name="Punto0 5 4 4" xfId="57833" xr:uid="{00000000-0005-0000-0000-0000ECE10000}"/>
    <cellStyle name="Punto0 5 4 4 2" xfId="57834" xr:uid="{00000000-0005-0000-0000-0000EDE10000}"/>
    <cellStyle name="Punto0 5 4 5" xfId="57835" xr:uid="{00000000-0005-0000-0000-0000EEE10000}"/>
    <cellStyle name="Punto0 5 4 6" xfId="57836" xr:uid="{00000000-0005-0000-0000-0000EFE10000}"/>
    <cellStyle name="Punto0 5 5" xfId="57837" xr:uid="{00000000-0005-0000-0000-0000F0E10000}"/>
    <cellStyle name="Punto0 5 5 2" xfId="57838" xr:uid="{00000000-0005-0000-0000-0000F1E10000}"/>
    <cellStyle name="Punto0 5 5 2 2" xfId="57839" xr:uid="{00000000-0005-0000-0000-0000F2E10000}"/>
    <cellStyle name="Punto0 5 5 2 2 2" xfId="57840" xr:uid="{00000000-0005-0000-0000-0000F3E10000}"/>
    <cellStyle name="Punto0 5 5 2 3" xfId="57841" xr:uid="{00000000-0005-0000-0000-0000F4E10000}"/>
    <cellStyle name="Punto0 5 5 2 4" xfId="57842" xr:uid="{00000000-0005-0000-0000-0000F5E10000}"/>
    <cellStyle name="Punto0 5 5 2 5" xfId="57843" xr:uid="{00000000-0005-0000-0000-0000F6E10000}"/>
    <cellStyle name="Punto0 5 5 2 6" xfId="57844" xr:uid="{00000000-0005-0000-0000-0000F7E10000}"/>
    <cellStyle name="Punto0 5 5 3" xfId="57845" xr:uid="{00000000-0005-0000-0000-0000F8E10000}"/>
    <cellStyle name="Punto0 5 5 3 2" xfId="57846" xr:uid="{00000000-0005-0000-0000-0000F9E10000}"/>
    <cellStyle name="Punto0 5 5 4" xfId="57847" xr:uid="{00000000-0005-0000-0000-0000FAE10000}"/>
    <cellStyle name="Punto0 5 5 4 2" xfId="57848" xr:uid="{00000000-0005-0000-0000-0000FBE10000}"/>
    <cellStyle name="Punto0 5 5 5" xfId="57849" xr:uid="{00000000-0005-0000-0000-0000FCE10000}"/>
    <cellStyle name="Punto0 5 6" xfId="57850" xr:uid="{00000000-0005-0000-0000-0000FDE10000}"/>
    <cellStyle name="Punto0 5 6 2" xfId="57851" xr:uid="{00000000-0005-0000-0000-0000FEE10000}"/>
    <cellStyle name="Punto0 5 6 2 2" xfId="57852" xr:uid="{00000000-0005-0000-0000-0000FFE10000}"/>
    <cellStyle name="Punto0 5 6 2 2 2" xfId="57853" xr:uid="{00000000-0005-0000-0000-000000E20000}"/>
    <cellStyle name="Punto0 5 6 2 3" xfId="57854" xr:uid="{00000000-0005-0000-0000-000001E20000}"/>
    <cellStyle name="Punto0 5 6 2 4" xfId="57855" xr:uid="{00000000-0005-0000-0000-000002E20000}"/>
    <cellStyle name="Punto0 5 6 2 5" xfId="57856" xr:uid="{00000000-0005-0000-0000-000003E20000}"/>
    <cellStyle name="Punto0 5 6 2 6" xfId="57857" xr:uid="{00000000-0005-0000-0000-000004E20000}"/>
    <cellStyle name="Punto0 5 6 3" xfId="57858" xr:uid="{00000000-0005-0000-0000-000005E20000}"/>
    <cellStyle name="Punto0 5 6 3 2" xfId="57859" xr:uid="{00000000-0005-0000-0000-000006E20000}"/>
    <cellStyle name="Punto0 5 6 4" xfId="57860" xr:uid="{00000000-0005-0000-0000-000007E20000}"/>
    <cellStyle name="Punto0 5 6 4 2" xfId="57861" xr:uid="{00000000-0005-0000-0000-000008E20000}"/>
    <cellStyle name="Punto0 5 6 5" xfId="57862" xr:uid="{00000000-0005-0000-0000-000009E20000}"/>
    <cellStyle name="Punto0 5 7" xfId="57863" xr:uid="{00000000-0005-0000-0000-00000AE20000}"/>
    <cellStyle name="Punto0 5 7 2" xfId="57864" xr:uid="{00000000-0005-0000-0000-00000BE20000}"/>
    <cellStyle name="Punto0 5 7 2 2" xfId="57865" xr:uid="{00000000-0005-0000-0000-00000CE20000}"/>
    <cellStyle name="Punto0 5 7 2 2 2" xfId="57866" xr:uid="{00000000-0005-0000-0000-00000DE20000}"/>
    <cellStyle name="Punto0 5 7 2 3" xfId="57867" xr:uid="{00000000-0005-0000-0000-00000EE20000}"/>
    <cellStyle name="Punto0 5 7 2 4" xfId="57868" xr:uid="{00000000-0005-0000-0000-00000FE20000}"/>
    <cellStyle name="Punto0 5 7 2 5" xfId="57869" xr:uid="{00000000-0005-0000-0000-000010E20000}"/>
    <cellStyle name="Punto0 5 7 2 6" xfId="57870" xr:uid="{00000000-0005-0000-0000-000011E20000}"/>
    <cellStyle name="Punto0 5 7 3" xfId="57871" xr:uid="{00000000-0005-0000-0000-000012E20000}"/>
    <cellStyle name="Punto0 5 7 3 2" xfId="57872" xr:uid="{00000000-0005-0000-0000-000013E20000}"/>
    <cellStyle name="Punto0 5 7 4" xfId="57873" xr:uid="{00000000-0005-0000-0000-000014E20000}"/>
    <cellStyle name="Punto0 5 7 4 2" xfId="57874" xr:uid="{00000000-0005-0000-0000-000015E20000}"/>
    <cellStyle name="Punto0 5 7 5" xfId="57875" xr:uid="{00000000-0005-0000-0000-000016E20000}"/>
    <cellStyle name="Punto0 5 8" xfId="57876" xr:uid="{00000000-0005-0000-0000-000017E20000}"/>
    <cellStyle name="Punto0 5 8 2" xfId="57877" xr:uid="{00000000-0005-0000-0000-000018E20000}"/>
    <cellStyle name="Punto0 5 8 2 2" xfId="57878" xr:uid="{00000000-0005-0000-0000-000019E20000}"/>
    <cellStyle name="Punto0 5 8 2 2 2" xfId="57879" xr:uid="{00000000-0005-0000-0000-00001AE20000}"/>
    <cellStyle name="Punto0 5 8 2 3" xfId="57880" xr:uid="{00000000-0005-0000-0000-00001BE20000}"/>
    <cellStyle name="Punto0 5 8 2 4" xfId="57881" xr:uid="{00000000-0005-0000-0000-00001CE20000}"/>
    <cellStyle name="Punto0 5 8 2 5" xfId="57882" xr:uid="{00000000-0005-0000-0000-00001DE20000}"/>
    <cellStyle name="Punto0 5 8 2 6" xfId="57883" xr:uid="{00000000-0005-0000-0000-00001EE20000}"/>
    <cellStyle name="Punto0 5 8 3" xfId="57884" xr:uid="{00000000-0005-0000-0000-00001FE20000}"/>
    <cellStyle name="Punto0 5 8 3 2" xfId="57885" xr:uid="{00000000-0005-0000-0000-000020E20000}"/>
    <cellStyle name="Punto0 5 8 4" xfId="57886" xr:uid="{00000000-0005-0000-0000-000021E20000}"/>
    <cellStyle name="Punto0 5 8 4 2" xfId="57887" xr:uid="{00000000-0005-0000-0000-000022E20000}"/>
    <cellStyle name="Punto0 5 8 5" xfId="57888" xr:uid="{00000000-0005-0000-0000-000023E20000}"/>
    <cellStyle name="Punto0 5 9" xfId="57889" xr:uid="{00000000-0005-0000-0000-000024E20000}"/>
    <cellStyle name="Punto0 5 9 2" xfId="57890" xr:uid="{00000000-0005-0000-0000-000025E20000}"/>
    <cellStyle name="Punto0 5 9 2 2" xfId="57891" xr:uid="{00000000-0005-0000-0000-000026E20000}"/>
    <cellStyle name="Punto0 5 9 2 2 2" xfId="57892" xr:uid="{00000000-0005-0000-0000-000027E20000}"/>
    <cellStyle name="Punto0 5 9 2 3" xfId="57893" xr:uid="{00000000-0005-0000-0000-000028E20000}"/>
    <cellStyle name="Punto0 5 9 2 4" xfId="57894" xr:uid="{00000000-0005-0000-0000-000029E20000}"/>
    <cellStyle name="Punto0 5 9 2 5" xfId="57895" xr:uid="{00000000-0005-0000-0000-00002AE20000}"/>
    <cellStyle name="Punto0 5 9 2 6" xfId="57896" xr:uid="{00000000-0005-0000-0000-00002BE20000}"/>
    <cellStyle name="Punto0 5 9 3" xfId="57897" xr:uid="{00000000-0005-0000-0000-00002CE20000}"/>
    <cellStyle name="Punto0 5 9 3 2" xfId="57898" xr:uid="{00000000-0005-0000-0000-00002DE20000}"/>
    <cellStyle name="Punto0 5 9 4" xfId="57899" xr:uid="{00000000-0005-0000-0000-00002EE20000}"/>
    <cellStyle name="Punto0 5 9 4 2" xfId="57900" xr:uid="{00000000-0005-0000-0000-00002FE20000}"/>
    <cellStyle name="Punto0 5 9 5" xfId="57901" xr:uid="{00000000-0005-0000-0000-000030E20000}"/>
    <cellStyle name="Punto0 50" xfId="57902" xr:uid="{00000000-0005-0000-0000-000031E20000}"/>
    <cellStyle name="Punto0 50 2" xfId="57903" xr:uid="{00000000-0005-0000-0000-000032E20000}"/>
    <cellStyle name="Punto0 50 2 2" xfId="57904" xr:uid="{00000000-0005-0000-0000-000033E20000}"/>
    <cellStyle name="Punto0 50 2 2 2" xfId="57905" xr:uid="{00000000-0005-0000-0000-000034E20000}"/>
    <cellStyle name="Punto0 50 2 3" xfId="57906" xr:uid="{00000000-0005-0000-0000-000035E20000}"/>
    <cellStyle name="Punto0 50 2 4" xfId="57907" xr:uid="{00000000-0005-0000-0000-000036E20000}"/>
    <cellStyle name="Punto0 50 2 5" xfId="57908" xr:uid="{00000000-0005-0000-0000-000037E20000}"/>
    <cellStyle name="Punto0 50 2 6" xfId="57909" xr:uid="{00000000-0005-0000-0000-000038E20000}"/>
    <cellStyle name="Punto0 50 3" xfId="57910" xr:uid="{00000000-0005-0000-0000-000039E20000}"/>
    <cellStyle name="Punto0 50 3 2" xfId="57911" xr:uid="{00000000-0005-0000-0000-00003AE20000}"/>
    <cellStyle name="Punto0 50 4" xfId="57912" xr:uid="{00000000-0005-0000-0000-00003BE20000}"/>
    <cellStyle name="Punto0 50 4 2" xfId="57913" xr:uid="{00000000-0005-0000-0000-00003CE20000}"/>
    <cellStyle name="Punto0 50 5" xfId="57914" xr:uid="{00000000-0005-0000-0000-00003DE20000}"/>
    <cellStyle name="Punto0 51" xfId="57915" xr:uid="{00000000-0005-0000-0000-00003EE20000}"/>
    <cellStyle name="Punto0 51 2" xfId="57916" xr:uid="{00000000-0005-0000-0000-00003FE20000}"/>
    <cellStyle name="Punto0 51 2 2" xfId="57917" xr:uid="{00000000-0005-0000-0000-000040E20000}"/>
    <cellStyle name="Punto0 51 2 2 2" xfId="57918" xr:uid="{00000000-0005-0000-0000-000041E20000}"/>
    <cellStyle name="Punto0 51 2 3" xfId="57919" xr:uid="{00000000-0005-0000-0000-000042E20000}"/>
    <cellStyle name="Punto0 51 2 4" xfId="57920" xr:uid="{00000000-0005-0000-0000-000043E20000}"/>
    <cellStyle name="Punto0 51 2 5" xfId="57921" xr:uid="{00000000-0005-0000-0000-000044E20000}"/>
    <cellStyle name="Punto0 51 2 6" xfId="57922" xr:uid="{00000000-0005-0000-0000-000045E20000}"/>
    <cellStyle name="Punto0 51 3" xfId="57923" xr:uid="{00000000-0005-0000-0000-000046E20000}"/>
    <cellStyle name="Punto0 51 3 2" xfId="57924" xr:uid="{00000000-0005-0000-0000-000047E20000}"/>
    <cellStyle name="Punto0 51 4" xfId="57925" xr:uid="{00000000-0005-0000-0000-000048E20000}"/>
    <cellStyle name="Punto0 51 4 2" xfId="57926" xr:uid="{00000000-0005-0000-0000-000049E20000}"/>
    <cellStyle name="Punto0 51 5" xfId="57927" xr:uid="{00000000-0005-0000-0000-00004AE20000}"/>
    <cellStyle name="Punto0 52" xfId="57928" xr:uid="{00000000-0005-0000-0000-00004BE20000}"/>
    <cellStyle name="Punto0 52 2" xfId="57929" xr:uid="{00000000-0005-0000-0000-00004CE20000}"/>
    <cellStyle name="Punto0 52 2 2" xfId="57930" xr:uid="{00000000-0005-0000-0000-00004DE20000}"/>
    <cellStyle name="Punto0 52 2 2 2" xfId="57931" xr:uid="{00000000-0005-0000-0000-00004EE20000}"/>
    <cellStyle name="Punto0 52 2 3" xfId="57932" xr:uid="{00000000-0005-0000-0000-00004FE20000}"/>
    <cellStyle name="Punto0 52 2 4" xfId="57933" xr:uid="{00000000-0005-0000-0000-000050E20000}"/>
    <cellStyle name="Punto0 52 2 5" xfId="57934" xr:uid="{00000000-0005-0000-0000-000051E20000}"/>
    <cellStyle name="Punto0 52 2 6" xfId="57935" xr:uid="{00000000-0005-0000-0000-000052E20000}"/>
    <cellStyle name="Punto0 52 3" xfId="57936" xr:uid="{00000000-0005-0000-0000-000053E20000}"/>
    <cellStyle name="Punto0 52 3 2" xfId="57937" xr:uid="{00000000-0005-0000-0000-000054E20000}"/>
    <cellStyle name="Punto0 52 4" xfId="57938" xr:uid="{00000000-0005-0000-0000-000055E20000}"/>
    <cellStyle name="Punto0 52 4 2" xfId="57939" xr:uid="{00000000-0005-0000-0000-000056E20000}"/>
    <cellStyle name="Punto0 52 5" xfId="57940" xr:uid="{00000000-0005-0000-0000-000057E20000}"/>
    <cellStyle name="Punto0 53" xfId="57941" xr:uid="{00000000-0005-0000-0000-000058E20000}"/>
    <cellStyle name="Punto0 53 2" xfId="57942" xr:uid="{00000000-0005-0000-0000-000059E20000}"/>
    <cellStyle name="Punto0 53 2 2" xfId="57943" xr:uid="{00000000-0005-0000-0000-00005AE20000}"/>
    <cellStyle name="Punto0 53 2 2 2" xfId="57944" xr:uid="{00000000-0005-0000-0000-00005BE20000}"/>
    <cellStyle name="Punto0 53 2 3" xfId="57945" xr:uid="{00000000-0005-0000-0000-00005CE20000}"/>
    <cellStyle name="Punto0 53 2 4" xfId="57946" xr:uid="{00000000-0005-0000-0000-00005DE20000}"/>
    <cellStyle name="Punto0 53 2 5" xfId="57947" xr:uid="{00000000-0005-0000-0000-00005EE20000}"/>
    <cellStyle name="Punto0 53 2 6" xfId="57948" xr:uid="{00000000-0005-0000-0000-00005FE20000}"/>
    <cellStyle name="Punto0 53 3" xfId="57949" xr:uid="{00000000-0005-0000-0000-000060E20000}"/>
    <cellStyle name="Punto0 53 3 2" xfId="57950" xr:uid="{00000000-0005-0000-0000-000061E20000}"/>
    <cellStyle name="Punto0 53 4" xfId="57951" xr:uid="{00000000-0005-0000-0000-000062E20000}"/>
    <cellStyle name="Punto0 53 4 2" xfId="57952" xr:uid="{00000000-0005-0000-0000-000063E20000}"/>
    <cellStyle name="Punto0 53 5" xfId="57953" xr:uid="{00000000-0005-0000-0000-000064E20000}"/>
    <cellStyle name="Punto0 54" xfId="57954" xr:uid="{00000000-0005-0000-0000-000065E20000}"/>
    <cellStyle name="Punto0 54 2" xfId="57955" xr:uid="{00000000-0005-0000-0000-000066E20000}"/>
    <cellStyle name="Punto0 54 2 2" xfId="57956" xr:uid="{00000000-0005-0000-0000-000067E20000}"/>
    <cellStyle name="Punto0 54 2 2 2" xfId="57957" xr:uid="{00000000-0005-0000-0000-000068E20000}"/>
    <cellStyle name="Punto0 54 2 3" xfId="57958" xr:uid="{00000000-0005-0000-0000-000069E20000}"/>
    <cellStyle name="Punto0 54 2 4" xfId="57959" xr:uid="{00000000-0005-0000-0000-00006AE20000}"/>
    <cellStyle name="Punto0 54 2 5" xfId="57960" xr:uid="{00000000-0005-0000-0000-00006BE20000}"/>
    <cellStyle name="Punto0 54 2 6" xfId="57961" xr:uid="{00000000-0005-0000-0000-00006CE20000}"/>
    <cellStyle name="Punto0 54 3" xfId="57962" xr:uid="{00000000-0005-0000-0000-00006DE20000}"/>
    <cellStyle name="Punto0 54 3 2" xfId="57963" xr:uid="{00000000-0005-0000-0000-00006EE20000}"/>
    <cellStyle name="Punto0 54 4" xfId="57964" xr:uid="{00000000-0005-0000-0000-00006FE20000}"/>
    <cellStyle name="Punto0 54 4 2" xfId="57965" xr:uid="{00000000-0005-0000-0000-000070E20000}"/>
    <cellStyle name="Punto0 54 5" xfId="57966" xr:uid="{00000000-0005-0000-0000-000071E20000}"/>
    <cellStyle name="Punto0 55" xfId="57967" xr:uid="{00000000-0005-0000-0000-000072E20000}"/>
    <cellStyle name="Punto0 55 2" xfId="57968" xr:uid="{00000000-0005-0000-0000-000073E20000}"/>
    <cellStyle name="Punto0 55 2 2" xfId="57969" xr:uid="{00000000-0005-0000-0000-000074E20000}"/>
    <cellStyle name="Punto0 55 2 2 2" xfId="57970" xr:uid="{00000000-0005-0000-0000-000075E20000}"/>
    <cellStyle name="Punto0 55 2 3" xfId="57971" xr:uid="{00000000-0005-0000-0000-000076E20000}"/>
    <cellStyle name="Punto0 55 2 4" xfId="57972" xr:uid="{00000000-0005-0000-0000-000077E20000}"/>
    <cellStyle name="Punto0 55 2 5" xfId="57973" xr:uid="{00000000-0005-0000-0000-000078E20000}"/>
    <cellStyle name="Punto0 55 2 6" xfId="57974" xr:uid="{00000000-0005-0000-0000-000079E20000}"/>
    <cellStyle name="Punto0 55 3" xfId="57975" xr:uid="{00000000-0005-0000-0000-00007AE20000}"/>
    <cellStyle name="Punto0 55 3 2" xfId="57976" xr:uid="{00000000-0005-0000-0000-00007BE20000}"/>
    <cellStyle name="Punto0 55 4" xfId="57977" xr:uid="{00000000-0005-0000-0000-00007CE20000}"/>
    <cellStyle name="Punto0 55 4 2" xfId="57978" xr:uid="{00000000-0005-0000-0000-00007DE20000}"/>
    <cellStyle name="Punto0 55 5" xfId="57979" xr:uid="{00000000-0005-0000-0000-00007EE20000}"/>
    <cellStyle name="Punto0 56" xfId="57980" xr:uid="{00000000-0005-0000-0000-00007FE20000}"/>
    <cellStyle name="Punto0 56 2" xfId="57981" xr:uid="{00000000-0005-0000-0000-000080E20000}"/>
    <cellStyle name="Punto0 56 2 2" xfId="57982" xr:uid="{00000000-0005-0000-0000-000081E20000}"/>
    <cellStyle name="Punto0 56 2 2 2" xfId="57983" xr:uid="{00000000-0005-0000-0000-000082E20000}"/>
    <cellStyle name="Punto0 56 2 3" xfId="57984" xr:uid="{00000000-0005-0000-0000-000083E20000}"/>
    <cellStyle name="Punto0 56 2 4" xfId="57985" xr:uid="{00000000-0005-0000-0000-000084E20000}"/>
    <cellStyle name="Punto0 56 2 5" xfId="57986" xr:uid="{00000000-0005-0000-0000-000085E20000}"/>
    <cellStyle name="Punto0 56 2 6" xfId="57987" xr:uid="{00000000-0005-0000-0000-000086E20000}"/>
    <cellStyle name="Punto0 56 3" xfId="57988" xr:uid="{00000000-0005-0000-0000-000087E20000}"/>
    <cellStyle name="Punto0 56 3 2" xfId="57989" xr:uid="{00000000-0005-0000-0000-000088E20000}"/>
    <cellStyle name="Punto0 56 4" xfId="57990" xr:uid="{00000000-0005-0000-0000-000089E20000}"/>
    <cellStyle name="Punto0 56 4 2" xfId="57991" xr:uid="{00000000-0005-0000-0000-00008AE20000}"/>
    <cellStyle name="Punto0 56 5" xfId="57992" xr:uid="{00000000-0005-0000-0000-00008BE20000}"/>
    <cellStyle name="Punto0 57" xfId="57993" xr:uid="{00000000-0005-0000-0000-00008CE20000}"/>
    <cellStyle name="Punto0 57 2" xfId="57994" xr:uid="{00000000-0005-0000-0000-00008DE20000}"/>
    <cellStyle name="Punto0 57 2 2" xfId="57995" xr:uid="{00000000-0005-0000-0000-00008EE20000}"/>
    <cellStyle name="Punto0 57 2 2 2" xfId="57996" xr:uid="{00000000-0005-0000-0000-00008FE20000}"/>
    <cellStyle name="Punto0 57 2 3" xfId="57997" xr:uid="{00000000-0005-0000-0000-000090E20000}"/>
    <cellStyle name="Punto0 57 2 4" xfId="57998" xr:uid="{00000000-0005-0000-0000-000091E20000}"/>
    <cellStyle name="Punto0 57 2 5" xfId="57999" xr:uid="{00000000-0005-0000-0000-000092E20000}"/>
    <cellStyle name="Punto0 57 2 6" xfId="58000" xr:uid="{00000000-0005-0000-0000-000093E20000}"/>
    <cellStyle name="Punto0 57 3" xfId="58001" xr:uid="{00000000-0005-0000-0000-000094E20000}"/>
    <cellStyle name="Punto0 57 3 2" xfId="58002" xr:uid="{00000000-0005-0000-0000-000095E20000}"/>
    <cellStyle name="Punto0 57 4" xfId="58003" xr:uid="{00000000-0005-0000-0000-000096E20000}"/>
    <cellStyle name="Punto0 57 4 2" xfId="58004" xr:uid="{00000000-0005-0000-0000-000097E20000}"/>
    <cellStyle name="Punto0 57 5" xfId="58005" xr:uid="{00000000-0005-0000-0000-000098E20000}"/>
    <cellStyle name="Punto0 58" xfId="58006" xr:uid="{00000000-0005-0000-0000-000099E20000}"/>
    <cellStyle name="Punto0 58 2" xfId="58007" xr:uid="{00000000-0005-0000-0000-00009AE20000}"/>
    <cellStyle name="Punto0 58 2 2" xfId="58008" xr:uid="{00000000-0005-0000-0000-00009BE20000}"/>
    <cellStyle name="Punto0 58 2 2 2" xfId="58009" xr:uid="{00000000-0005-0000-0000-00009CE20000}"/>
    <cellStyle name="Punto0 58 2 3" xfId="58010" xr:uid="{00000000-0005-0000-0000-00009DE20000}"/>
    <cellStyle name="Punto0 58 2 4" xfId="58011" xr:uid="{00000000-0005-0000-0000-00009EE20000}"/>
    <cellStyle name="Punto0 58 2 5" xfId="58012" xr:uid="{00000000-0005-0000-0000-00009FE20000}"/>
    <cellStyle name="Punto0 58 2 6" xfId="58013" xr:uid="{00000000-0005-0000-0000-0000A0E20000}"/>
    <cellStyle name="Punto0 58 3" xfId="58014" xr:uid="{00000000-0005-0000-0000-0000A1E20000}"/>
    <cellStyle name="Punto0 58 3 2" xfId="58015" xr:uid="{00000000-0005-0000-0000-0000A2E20000}"/>
    <cellStyle name="Punto0 58 4" xfId="58016" xr:uid="{00000000-0005-0000-0000-0000A3E20000}"/>
    <cellStyle name="Punto0 58 4 2" xfId="58017" xr:uid="{00000000-0005-0000-0000-0000A4E20000}"/>
    <cellStyle name="Punto0 58 5" xfId="58018" xr:uid="{00000000-0005-0000-0000-0000A5E20000}"/>
    <cellStyle name="Punto0 59" xfId="58019" xr:uid="{00000000-0005-0000-0000-0000A6E20000}"/>
    <cellStyle name="Punto0 59 2" xfId="58020" xr:uid="{00000000-0005-0000-0000-0000A7E20000}"/>
    <cellStyle name="Punto0 59 2 2" xfId="58021" xr:uid="{00000000-0005-0000-0000-0000A8E20000}"/>
    <cellStyle name="Punto0 59 2 2 2" xfId="58022" xr:uid="{00000000-0005-0000-0000-0000A9E20000}"/>
    <cellStyle name="Punto0 59 2 3" xfId="58023" xr:uid="{00000000-0005-0000-0000-0000AAE20000}"/>
    <cellStyle name="Punto0 59 2 4" xfId="58024" xr:uid="{00000000-0005-0000-0000-0000ABE20000}"/>
    <cellStyle name="Punto0 59 2 5" xfId="58025" xr:uid="{00000000-0005-0000-0000-0000ACE20000}"/>
    <cellStyle name="Punto0 59 2 6" xfId="58026" xr:uid="{00000000-0005-0000-0000-0000ADE20000}"/>
    <cellStyle name="Punto0 59 3" xfId="58027" xr:uid="{00000000-0005-0000-0000-0000AEE20000}"/>
    <cellStyle name="Punto0 59 3 2" xfId="58028" xr:uid="{00000000-0005-0000-0000-0000AFE20000}"/>
    <cellStyle name="Punto0 59 4" xfId="58029" xr:uid="{00000000-0005-0000-0000-0000B0E20000}"/>
    <cellStyle name="Punto0 59 4 2" xfId="58030" xr:uid="{00000000-0005-0000-0000-0000B1E20000}"/>
    <cellStyle name="Punto0 59 5" xfId="58031" xr:uid="{00000000-0005-0000-0000-0000B2E20000}"/>
    <cellStyle name="Punto0 6" xfId="58032" xr:uid="{00000000-0005-0000-0000-0000B3E20000}"/>
    <cellStyle name="Punto0 6 2" xfId="58033" xr:uid="{00000000-0005-0000-0000-0000B4E20000}"/>
    <cellStyle name="Punto0 6 2 2" xfId="58034" xr:uid="{00000000-0005-0000-0000-0000B5E20000}"/>
    <cellStyle name="Punto0 6 2 2 2" xfId="58035" xr:uid="{00000000-0005-0000-0000-0000B6E20000}"/>
    <cellStyle name="Punto0 6 2 2 3" xfId="58036" xr:uid="{00000000-0005-0000-0000-0000B7E20000}"/>
    <cellStyle name="Punto0 6 2 2 4" xfId="58037" xr:uid="{00000000-0005-0000-0000-0000B8E20000}"/>
    <cellStyle name="Punto0 6 2 3" xfId="58038" xr:uid="{00000000-0005-0000-0000-0000B9E20000}"/>
    <cellStyle name="Punto0 6 2 4" xfId="58039" xr:uid="{00000000-0005-0000-0000-0000BAE20000}"/>
    <cellStyle name="Punto0 6 3" xfId="58040" xr:uid="{00000000-0005-0000-0000-0000BBE20000}"/>
    <cellStyle name="Punto0 6 3 2" xfId="58041" xr:uid="{00000000-0005-0000-0000-0000BCE20000}"/>
    <cellStyle name="Punto0 6 3 2 2" xfId="58042" xr:uid="{00000000-0005-0000-0000-0000BDE20000}"/>
    <cellStyle name="Punto0 6 3 3" xfId="58043" xr:uid="{00000000-0005-0000-0000-0000BEE20000}"/>
    <cellStyle name="Punto0 6 3 4" xfId="58044" xr:uid="{00000000-0005-0000-0000-0000BFE20000}"/>
    <cellStyle name="Punto0 6 3 5" xfId="58045" xr:uid="{00000000-0005-0000-0000-0000C0E20000}"/>
    <cellStyle name="Punto0 6 4" xfId="58046" xr:uid="{00000000-0005-0000-0000-0000C1E20000}"/>
    <cellStyle name="Punto0 6 4 2" xfId="58047" xr:uid="{00000000-0005-0000-0000-0000C2E20000}"/>
    <cellStyle name="Punto0 6 4 3" xfId="58048" xr:uid="{00000000-0005-0000-0000-0000C3E20000}"/>
    <cellStyle name="Punto0 6 5" xfId="58049" xr:uid="{00000000-0005-0000-0000-0000C4E20000}"/>
    <cellStyle name="Punto0 60" xfId="58050" xr:uid="{00000000-0005-0000-0000-0000C5E20000}"/>
    <cellStyle name="Punto0 60 2" xfId="58051" xr:uid="{00000000-0005-0000-0000-0000C6E20000}"/>
    <cellStyle name="Punto0 60 2 2" xfId="58052" xr:uid="{00000000-0005-0000-0000-0000C7E20000}"/>
    <cellStyle name="Punto0 60 2 2 2" xfId="58053" xr:uid="{00000000-0005-0000-0000-0000C8E20000}"/>
    <cellStyle name="Punto0 60 2 3" xfId="58054" xr:uid="{00000000-0005-0000-0000-0000C9E20000}"/>
    <cellStyle name="Punto0 60 2 4" xfId="58055" xr:uid="{00000000-0005-0000-0000-0000CAE20000}"/>
    <cellStyle name="Punto0 60 2 5" xfId="58056" xr:uid="{00000000-0005-0000-0000-0000CBE20000}"/>
    <cellStyle name="Punto0 60 2 6" xfId="58057" xr:uid="{00000000-0005-0000-0000-0000CCE20000}"/>
    <cellStyle name="Punto0 60 3" xfId="58058" xr:uid="{00000000-0005-0000-0000-0000CDE20000}"/>
    <cellStyle name="Punto0 60 3 2" xfId="58059" xr:uid="{00000000-0005-0000-0000-0000CEE20000}"/>
    <cellStyle name="Punto0 60 4" xfId="58060" xr:uid="{00000000-0005-0000-0000-0000CFE20000}"/>
    <cellStyle name="Punto0 60 4 2" xfId="58061" xr:uid="{00000000-0005-0000-0000-0000D0E20000}"/>
    <cellStyle name="Punto0 60 5" xfId="58062" xr:uid="{00000000-0005-0000-0000-0000D1E20000}"/>
    <cellStyle name="Punto0 61" xfId="58063" xr:uid="{00000000-0005-0000-0000-0000D2E20000}"/>
    <cellStyle name="Punto0 61 2" xfId="58064" xr:uid="{00000000-0005-0000-0000-0000D3E20000}"/>
    <cellStyle name="Punto0 61 2 2" xfId="58065" xr:uid="{00000000-0005-0000-0000-0000D4E20000}"/>
    <cellStyle name="Punto0 61 2 2 2" xfId="58066" xr:uid="{00000000-0005-0000-0000-0000D5E20000}"/>
    <cellStyle name="Punto0 61 2 3" xfId="58067" xr:uid="{00000000-0005-0000-0000-0000D6E20000}"/>
    <cellStyle name="Punto0 61 2 4" xfId="58068" xr:uid="{00000000-0005-0000-0000-0000D7E20000}"/>
    <cellStyle name="Punto0 61 2 5" xfId="58069" xr:uid="{00000000-0005-0000-0000-0000D8E20000}"/>
    <cellStyle name="Punto0 61 2 6" xfId="58070" xr:uid="{00000000-0005-0000-0000-0000D9E20000}"/>
    <cellStyle name="Punto0 61 3" xfId="58071" xr:uid="{00000000-0005-0000-0000-0000DAE20000}"/>
    <cellStyle name="Punto0 61 3 2" xfId="58072" xr:uid="{00000000-0005-0000-0000-0000DBE20000}"/>
    <cellStyle name="Punto0 61 4" xfId="58073" xr:uid="{00000000-0005-0000-0000-0000DCE20000}"/>
    <cellStyle name="Punto0 61 4 2" xfId="58074" xr:uid="{00000000-0005-0000-0000-0000DDE20000}"/>
    <cellStyle name="Punto0 61 5" xfId="58075" xr:uid="{00000000-0005-0000-0000-0000DEE20000}"/>
    <cellStyle name="Punto0 62" xfId="58076" xr:uid="{00000000-0005-0000-0000-0000DFE20000}"/>
    <cellStyle name="Punto0 62 2" xfId="58077" xr:uid="{00000000-0005-0000-0000-0000E0E20000}"/>
    <cellStyle name="Punto0 62 2 2" xfId="58078" xr:uid="{00000000-0005-0000-0000-0000E1E20000}"/>
    <cellStyle name="Punto0 62 2 2 2" xfId="58079" xr:uid="{00000000-0005-0000-0000-0000E2E20000}"/>
    <cellStyle name="Punto0 62 2 3" xfId="58080" xr:uid="{00000000-0005-0000-0000-0000E3E20000}"/>
    <cellStyle name="Punto0 62 2 4" xfId="58081" xr:uid="{00000000-0005-0000-0000-0000E4E20000}"/>
    <cellStyle name="Punto0 62 2 5" xfId="58082" xr:uid="{00000000-0005-0000-0000-0000E5E20000}"/>
    <cellStyle name="Punto0 62 2 6" xfId="58083" xr:uid="{00000000-0005-0000-0000-0000E6E20000}"/>
    <cellStyle name="Punto0 62 3" xfId="58084" xr:uid="{00000000-0005-0000-0000-0000E7E20000}"/>
    <cellStyle name="Punto0 62 3 2" xfId="58085" xr:uid="{00000000-0005-0000-0000-0000E8E20000}"/>
    <cellStyle name="Punto0 62 4" xfId="58086" xr:uid="{00000000-0005-0000-0000-0000E9E20000}"/>
    <cellStyle name="Punto0 62 4 2" xfId="58087" xr:uid="{00000000-0005-0000-0000-0000EAE20000}"/>
    <cellStyle name="Punto0 62 5" xfId="58088" xr:uid="{00000000-0005-0000-0000-0000EBE20000}"/>
    <cellStyle name="Punto0 63" xfId="58089" xr:uid="{00000000-0005-0000-0000-0000ECE20000}"/>
    <cellStyle name="Punto0 63 2" xfId="58090" xr:uid="{00000000-0005-0000-0000-0000EDE20000}"/>
    <cellStyle name="Punto0 63 2 2" xfId="58091" xr:uid="{00000000-0005-0000-0000-0000EEE20000}"/>
    <cellStyle name="Punto0 63 2 2 2" xfId="58092" xr:uid="{00000000-0005-0000-0000-0000EFE20000}"/>
    <cellStyle name="Punto0 63 2 3" xfId="58093" xr:uid="{00000000-0005-0000-0000-0000F0E20000}"/>
    <cellStyle name="Punto0 63 2 4" xfId="58094" xr:uid="{00000000-0005-0000-0000-0000F1E20000}"/>
    <cellStyle name="Punto0 63 2 5" xfId="58095" xr:uid="{00000000-0005-0000-0000-0000F2E20000}"/>
    <cellStyle name="Punto0 63 2 6" xfId="58096" xr:uid="{00000000-0005-0000-0000-0000F3E20000}"/>
    <cellStyle name="Punto0 63 3" xfId="58097" xr:uid="{00000000-0005-0000-0000-0000F4E20000}"/>
    <cellStyle name="Punto0 63 3 2" xfId="58098" xr:uid="{00000000-0005-0000-0000-0000F5E20000}"/>
    <cellStyle name="Punto0 63 4" xfId="58099" xr:uid="{00000000-0005-0000-0000-0000F6E20000}"/>
    <cellStyle name="Punto0 63 4 2" xfId="58100" xr:uid="{00000000-0005-0000-0000-0000F7E20000}"/>
    <cellStyle name="Punto0 63 5" xfId="58101" xr:uid="{00000000-0005-0000-0000-0000F8E20000}"/>
    <cellStyle name="Punto0 64" xfId="58102" xr:uid="{00000000-0005-0000-0000-0000F9E20000}"/>
    <cellStyle name="Punto0 64 2" xfId="58103" xr:uid="{00000000-0005-0000-0000-0000FAE20000}"/>
    <cellStyle name="Punto0 64 2 2" xfId="58104" xr:uid="{00000000-0005-0000-0000-0000FBE20000}"/>
    <cellStyle name="Punto0 64 2 2 2" xfId="58105" xr:uid="{00000000-0005-0000-0000-0000FCE20000}"/>
    <cellStyle name="Punto0 64 2 3" xfId="58106" xr:uid="{00000000-0005-0000-0000-0000FDE20000}"/>
    <cellStyle name="Punto0 64 2 4" xfId="58107" xr:uid="{00000000-0005-0000-0000-0000FEE20000}"/>
    <cellStyle name="Punto0 64 2 5" xfId="58108" xr:uid="{00000000-0005-0000-0000-0000FFE20000}"/>
    <cellStyle name="Punto0 64 2 6" xfId="58109" xr:uid="{00000000-0005-0000-0000-000000E30000}"/>
    <cellStyle name="Punto0 64 3" xfId="58110" xr:uid="{00000000-0005-0000-0000-000001E30000}"/>
    <cellStyle name="Punto0 64 3 2" xfId="58111" xr:uid="{00000000-0005-0000-0000-000002E30000}"/>
    <cellStyle name="Punto0 64 4" xfId="58112" xr:uid="{00000000-0005-0000-0000-000003E30000}"/>
    <cellStyle name="Punto0 64 4 2" xfId="58113" xr:uid="{00000000-0005-0000-0000-000004E30000}"/>
    <cellStyle name="Punto0 64 5" xfId="58114" xr:uid="{00000000-0005-0000-0000-000005E30000}"/>
    <cellStyle name="Punto0 65" xfId="58115" xr:uid="{00000000-0005-0000-0000-000006E30000}"/>
    <cellStyle name="Punto0 65 2" xfId="58116" xr:uid="{00000000-0005-0000-0000-000007E30000}"/>
    <cellStyle name="Punto0 65 2 2" xfId="58117" xr:uid="{00000000-0005-0000-0000-000008E30000}"/>
    <cellStyle name="Punto0 65 3" xfId="58118" xr:uid="{00000000-0005-0000-0000-000009E30000}"/>
    <cellStyle name="Punto0 66" xfId="58119" xr:uid="{00000000-0005-0000-0000-00000AE30000}"/>
    <cellStyle name="Punto0 66 2" xfId="58120" xr:uid="{00000000-0005-0000-0000-00000BE30000}"/>
    <cellStyle name="Punto0 66 3" xfId="58121" xr:uid="{00000000-0005-0000-0000-00000CE30000}"/>
    <cellStyle name="Punto0 66 4" xfId="58122" xr:uid="{00000000-0005-0000-0000-00000DE30000}"/>
    <cellStyle name="Punto0 67" xfId="58123" xr:uid="{00000000-0005-0000-0000-00000EE30000}"/>
    <cellStyle name="Punto0 67 2" xfId="58124" xr:uid="{00000000-0005-0000-0000-00000FE30000}"/>
    <cellStyle name="Punto0 67 3" xfId="58125" xr:uid="{00000000-0005-0000-0000-000010E30000}"/>
    <cellStyle name="Punto0 67 4" xfId="58126" xr:uid="{00000000-0005-0000-0000-000011E30000}"/>
    <cellStyle name="Punto0 68" xfId="58127" xr:uid="{00000000-0005-0000-0000-000012E30000}"/>
    <cellStyle name="Punto0 68 2" xfId="58128" xr:uid="{00000000-0005-0000-0000-000013E30000}"/>
    <cellStyle name="Punto0 68 3" xfId="58129" xr:uid="{00000000-0005-0000-0000-000014E30000}"/>
    <cellStyle name="Punto0 68 4" xfId="58130" xr:uid="{00000000-0005-0000-0000-000015E30000}"/>
    <cellStyle name="Punto0 69" xfId="58131" xr:uid="{00000000-0005-0000-0000-000016E30000}"/>
    <cellStyle name="Punto0 7" xfId="58132" xr:uid="{00000000-0005-0000-0000-000017E30000}"/>
    <cellStyle name="Punto0 7 2" xfId="58133" xr:uid="{00000000-0005-0000-0000-000018E30000}"/>
    <cellStyle name="Punto0 7 2 2" xfId="58134" xr:uid="{00000000-0005-0000-0000-000019E30000}"/>
    <cellStyle name="Punto0 7 2 2 2" xfId="58135" xr:uid="{00000000-0005-0000-0000-00001AE30000}"/>
    <cellStyle name="Punto0 7 2 2 3" xfId="58136" xr:uid="{00000000-0005-0000-0000-00001BE30000}"/>
    <cellStyle name="Punto0 7 2 2 4" xfId="58137" xr:uid="{00000000-0005-0000-0000-00001CE30000}"/>
    <cellStyle name="Punto0 7 2 3" xfId="58138" xr:uid="{00000000-0005-0000-0000-00001DE30000}"/>
    <cellStyle name="Punto0 7 2 4" xfId="58139" xr:uid="{00000000-0005-0000-0000-00001EE30000}"/>
    <cellStyle name="Punto0 7 3" xfId="58140" xr:uid="{00000000-0005-0000-0000-00001FE30000}"/>
    <cellStyle name="Punto0 7 3 2" xfId="58141" xr:uid="{00000000-0005-0000-0000-000020E30000}"/>
    <cellStyle name="Punto0 7 3 2 2" xfId="58142" xr:uid="{00000000-0005-0000-0000-000021E30000}"/>
    <cellStyle name="Punto0 7 3 3" xfId="58143" xr:uid="{00000000-0005-0000-0000-000022E30000}"/>
    <cellStyle name="Punto0 7 3 4" xfId="58144" xr:uid="{00000000-0005-0000-0000-000023E30000}"/>
    <cellStyle name="Punto0 7 3 5" xfId="58145" xr:uid="{00000000-0005-0000-0000-000024E30000}"/>
    <cellStyle name="Punto0 7 4" xfId="58146" xr:uid="{00000000-0005-0000-0000-000025E30000}"/>
    <cellStyle name="Punto0 7 4 2" xfId="58147" xr:uid="{00000000-0005-0000-0000-000026E30000}"/>
    <cellStyle name="Punto0 7 4 3" xfId="58148" xr:uid="{00000000-0005-0000-0000-000027E30000}"/>
    <cellStyle name="Punto0 7 5" xfId="58149" xr:uid="{00000000-0005-0000-0000-000028E30000}"/>
    <cellStyle name="Punto0 70" xfId="58150" xr:uid="{00000000-0005-0000-0000-000029E30000}"/>
    <cellStyle name="Punto0 71" xfId="58151" xr:uid="{00000000-0005-0000-0000-00002AE30000}"/>
    <cellStyle name="Punto0 72" xfId="58152" xr:uid="{00000000-0005-0000-0000-00002BE30000}"/>
    <cellStyle name="Punto0 73" xfId="58153" xr:uid="{00000000-0005-0000-0000-00002CE30000}"/>
    <cellStyle name="Punto0 74" xfId="58154" xr:uid="{00000000-0005-0000-0000-00002DE30000}"/>
    <cellStyle name="Punto0 75" xfId="58155" xr:uid="{00000000-0005-0000-0000-00002EE30000}"/>
    <cellStyle name="Punto0 76" xfId="58156" xr:uid="{00000000-0005-0000-0000-00002FE30000}"/>
    <cellStyle name="Punto0 77" xfId="58157" xr:uid="{00000000-0005-0000-0000-000030E30000}"/>
    <cellStyle name="Punto0 78" xfId="58158" xr:uid="{00000000-0005-0000-0000-000031E30000}"/>
    <cellStyle name="Punto0 79" xfId="58159" xr:uid="{00000000-0005-0000-0000-000032E30000}"/>
    <cellStyle name="Punto0 8" xfId="58160" xr:uid="{00000000-0005-0000-0000-000033E30000}"/>
    <cellStyle name="Punto0 8 2" xfId="58161" xr:uid="{00000000-0005-0000-0000-000034E30000}"/>
    <cellStyle name="Punto0 8 2 2" xfId="58162" xr:uid="{00000000-0005-0000-0000-000035E30000}"/>
    <cellStyle name="Punto0 8 2 2 2" xfId="58163" xr:uid="{00000000-0005-0000-0000-000036E30000}"/>
    <cellStyle name="Punto0 8 2 2 3" xfId="58164" xr:uid="{00000000-0005-0000-0000-000037E30000}"/>
    <cellStyle name="Punto0 8 2 3" xfId="58165" xr:uid="{00000000-0005-0000-0000-000038E30000}"/>
    <cellStyle name="Punto0 8 2 3 2" xfId="58166" xr:uid="{00000000-0005-0000-0000-000039E30000}"/>
    <cellStyle name="Punto0 8 3" xfId="58167" xr:uid="{00000000-0005-0000-0000-00003AE30000}"/>
    <cellStyle name="Punto0 8 3 2" xfId="58168" xr:uid="{00000000-0005-0000-0000-00003BE30000}"/>
    <cellStyle name="Punto0 8 3 2 2" xfId="58169" xr:uid="{00000000-0005-0000-0000-00003CE30000}"/>
    <cellStyle name="Punto0 8 3 3" xfId="58170" xr:uid="{00000000-0005-0000-0000-00003DE30000}"/>
    <cellStyle name="Punto0 8 4" xfId="58171" xr:uid="{00000000-0005-0000-0000-00003EE30000}"/>
    <cellStyle name="Punto0 8 4 2" xfId="58172" xr:uid="{00000000-0005-0000-0000-00003FE30000}"/>
    <cellStyle name="Punto0 8 4 3" xfId="58173" xr:uid="{00000000-0005-0000-0000-000040E30000}"/>
    <cellStyle name="Punto0 8 4 3 2" xfId="58174" xr:uid="{00000000-0005-0000-0000-000041E30000}"/>
    <cellStyle name="Punto0 8 4 3 2 2" xfId="58175" xr:uid="{00000000-0005-0000-0000-000042E30000}"/>
    <cellStyle name="Punto0 8 4 3 2 3" xfId="58176" xr:uid="{00000000-0005-0000-0000-000043E30000}"/>
    <cellStyle name="Punto0 8 4 4" xfId="58177" xr:uid="{00000000-0005-0000-0000-000044E30000}"/>
    <cellStyle name="Punto0 8 4 4 2" xfId="58178" xr:uid="{00000000-0005-0000-0000-000045E30000}"/>
    <cellStyle name="Punto0 8 5" xfId="58179" xr:uid="{00000000-0005-0000-0000-000046E30000}"/>
    <cellStyle name="Punto0 8 5 2" xfId="58180" xr:uid="{00000000-0005-0000-0000-000047E30000}"/>
    <cellStyle name="Punto0 8 6" xfId="58181" xr:uid="{00000000-0005-0000-0000-000048E30000}"/>
    <cellStyle name="Punto0 8 7" xfId="58182" xr:uid="{00000000-0005-0000-0000-000049E30000}"/>
    <cellStyle name="Punto0 8 7 2" xfId="58183" xr:uid="{00000000-0005-0000-0000-00004AE30000}"/>
    <cellStyle name="Punto0 8 7 3" xfId="58184" xr:uid="{00000000-0005-0000-0000-00004BE30000}"/>
    <cellStyle name="Punto0 8 8" xfId="58185" xr:uid="{00000000-0005-0000-0000-00004CE30000}"/>
    <cellStyle name="Punto0 80" xfId="58186" xr:uid="{00000000-0005-0000-0000-00004DE30000}"/>
    <cellStyle name="Punto0 81" xfId="58187" xr:uid="{00000000-0005-0000-0000-00004EE30000}"/>
    <cellStyle name="Punto0 82" xfId="58188" xr:uid="{00000000-0005-0000-0000-00004FE30000}"/>
    <cellStyle name="Punto0 83" xfId="58189" xr:uid="{00000000-0005-0000-0000-000050E30000}"/>
    <cellStyle name="Punto0 84" xfId="58190" xr:uid="{00000000-0005-0000-0000-000051E30000}"/>
    <cellStyle name="Punto0 85" xfId="58191" xr:uid="{00000000-0005-0000-0000-000052E30000}"/>
    <cellStyle name="Punto0 86" xfId="58192" xr:uid="{00000000-0005-0000-0000-000053E30000}"/>
    <cellStyle name="Punto0 87" xfId="58193" xr:uid="{00000000-0005-0000-0000-000054E30000}"/>
    <cellStyle name="Punto0 88" xfId="58194" xr:uid="{00000000-0005-0000-0000-000055E30000}"/>
    <cellStyle name="Punto0 89" xfId="58195" xr:uid="{00000000-0005-0000-0000-000056E30000}"/>
    <cellStyle name="Punto0 9" xfId="58196" xr:uid="{00000000-0005-0000-0000-000057E30000}"/>
    <cellStyle name="Punto0 9 2" xfId="58197" xr:uid="{00000000-0005-0000-0000-000058E30000}"/>
    <cellStyle name="Punto0 9 2 2" xfId="58198" xr:uid="{00000000-0005-0000-0000-000059E30000}"/>
    <cellStyle name="Punto0 9 2 2 2" xfId="58199" xr:uid="{00000000-0005-0000-0000-00005AE30000}"/>
    <cellStyle name="Punto0 9 2 3" xfId="58200" xr:uid="{00000000-0005-0000-0000-00005BE30000}"/>
    <cellStyle name="Punto0 9 2 3 2" xfId="58201" xr:uid="{00000000-0005-0000-0000-00005CE30000}"/>
    <cellStyle name="Punto0 9 2 4" xfId="58202" xr:uid="{00000000-0005-0000-0000-00005DE30000}"/>
    <cellStyle name="Punto0 9 2 4 2" xfId="58203" xr:uid="{00000000-0005-0000-0000-00005EE30000}"/>
    <cellStyle name="Punto0 9 2 4 3" xfId="58204" xr:uid="{00000000-0005-0000-0000-00005FE30000}"/>
    <cellStyle name="Punto0 9 2 5" xfId="58205" xr:uid="{00000000-0005-0000-0000-000060E30000}"/>
    <cellStyle name="Punto0 9 3" xfId="58206" xr:uid="{00000000-0005-0000-0000-000061E30000}"/>
    <cellStyle name="Punto0 9 3 2" xfId="58207" xr:uid="{00000000-0005-0000-0000-000062E30000}"/>
    <cellStyle name="Punto0 9 3 2 2" xfId="58208" xr:uid="{00000000-0005-0000-0000-000063E30000}"/>
    <cellStyle name="Punto0 9 3 3" xfId="58209" xr:uid="{00000000-0005-0000-0000-000064E30000}"/>
    <cellStyle name="Punto0 9 3 4" xfId="58210" xr:uid="{00000000-0005-0000-0000-000065E30000}"/>
    <cellStyle name="Punto0 9 3 5" xfId="58211" xr:uid="{00000000-0005-0000-0000-000066E30000}"/>
    <cellStyle name="Punto0 9 4" xfId="58212" xr:uid="{00000000-0005-0000-0000-000067E30000}"/>
    <cellStyle name="Punto0 9 4 2" xfId="58213" xr:uid="{00000000-0005-0000-0000-000068E30000}"/>
    <cellStyle name="Punto0 9 4 3" xfId="58214" xr:uid="{00000000-0005-0000-0000-000069E30000}"/>
    <cellStyle name="Punto0 9 5" xfId="58215" xr:uid="{00000000-0005-0000-0000-00006AE30000}"/>
    <cellStyle name="Punto0 9 5 2" xfId="58216" xr:uid="{00000000-0005-0000-0000-00006BE30000}"/>
    <cellStyle name="Punto0 9 5 3" xfId="58217" xr:uid="{00000000-0005-0000-0000-00006CE30000}"/>
    <cellStyle name="Punto0 9 6" xfId="58218" xr:uid="{00000000-0005-0000-0000-00006DE30000}"/>
    <cellStyle name="Punto0 9 7" xfId="58219" xr:uid="{00000000-0005-0000-0000-00006EE30000}"/>
    <cellStyle name="Punto0_Analisis Todos los  Honorarios 2010 con Proyecto de Ley" xfId="58220" xr:uid="{00000000-0005-0000-0000-00006FE30000}"/>
    <cellStyle name="Saída" xfId="58221" xr:uid="{00000000-0005-0000-0000-000070E30000}"/>
    <cellStyle name="Saída 2" xfId="58222" xr:uid="{00000000-0005-0000-0000-000071E30000}"/>
    <cellStyle name="Saída 2 2" xfId="58223" xr:uid="{00000000-0005-0000-0000-000072E30000}"/>
    <cellStyle name="Saída 2 2 2" xfId="58224" xr:uid="{00000000-0005-0000-0000-000073E30000}"/>
    <cellStyle name="Saída 2 3" xfId="58225" xr:uid="{00000000-0005-0000-0000-000074E30000}"/>
    <cellStyle name="Saída 2 3 2" xfId="58226" xr:uid="{00000000-0005-0000-0000-000075E30000}"/>
    <cellStyle name="Saída 2 4" xfId="58227" xr:uid="{00000000-0005-0000-0000-000076E30000}"/>
    <cellStyle name="Saída 2 5" xfId="58228" xr:uid="{00000000-0005-0000-0000-000077E30000}"/>
    <cellStyle name="Saída 3" xfId="58229" xr:uid="{00000000-0005-0000-0000-000078E30000}"/>
    <cellStyle name="Saída 3 2" xfId="58230" xr:uid="{00000000-0005-0000-0000-000079E30000}"/>
    <cellStyle name="Saída 4" xfId="58231" xr:uid="{00000000-0005-0000-0000-00007AE30000}"/>
    <cellStyle name="Saída 4 2" xfId="58232" xr:uid="{00000000-0005-0000-0000-00007BE30000}"/>
    <cellStyle name="Saída 5" xfId="58233" xr:uid="{00000000-0005-0000-0000-00007CE30000}"/>
    <cellStyle name="Saída 6" xfId="58234" xr:uid="{00000000-0005-0000-0000-00007DE30000}"/>
    <cellStyle name="Saída 7" xfId="58235" xr:uid="{00000000-0005-0000-0000-00007EE30000}"/>
    <cellStyle name="Salida 10" xfId="58236" xr:uid="{00000000-0005-0000-0000-00007FE30000}"/>
    <cellStyle name="Salida 10 2" xfId="58237" xr:uid="{00000000-0005-0000-0000-000080E30000}"/>
    <cellStyle name="Salida 10 2 2" xfId="58238" xr:uid="{00000000-0005-0000-0000-000081E30000}"/>
    <cellStyle name="Salida 10 2 2 2" xfId="58239" xr:uid="{00000000-0005-0000-0000-000082E30000}"/>
    <cellStyle name="Salida 10 2 3" xfId="58240" xr:uid="{00000000-0005-0000-0000-000083E30000}"/>
    <cellStyle name="Salida 10 2 3 2" xfId="58241" xr:uid="{00000000-0005-0000-0000-000084E30000}"/>
    <cellStyle name="Salida 10 2 4" xfId="58242" xr:uid="{00000000-0005-0000-0000-000085E30000}"/>
    <cellStyle name="Salida 10 2 5" xfId="58243" xr:uid="{00000000-0005-0000-0000-000086E30000}"/>
    <cellStyle name="Salida 10 2 6" xfId="58244" xr:uid="{00000000-0005-0000-0000-000087E30000}"/>
    <cellStyle name="Salida 10 3" xfId="58245" xr:uid="{00000000-0005-0000-0000-000088E30000}"/>
    <cellStyle name="Salida 10 3 2" xfId="58246" xr:uid="{00000000-0005-0000-0000-000089E30000}"/>
    <cellStyle name="Salida 10 4" xfId="58247" xr:uid="{00000000-0005-0000-0000-00008AE30000}"/>
    <cellStyle name="Salida 10 4 2" xfId="58248" xr:uid="{00000000-0005-0000-0000-00008BE30000}"/>
    <cellStyle name="Salida 10 5" xfId="58249" xr:uid="{00000000-0005-0000-0000-00008CE30000}"/>
    <cellStyle name="Salida 10 5 2" xfId="58250" xr:uid="{00000000-0005-0000-0000-00008DE30000}"/>
    <cellStyle name="Salida 10 6" xfId="58251" xr:uid="{00000000-0005-0000-0000-00008EE30000}"/>
    <cellStyle name="Salida 11" xfId="58252" xr:uid="{00000000-0005-0000-0000-00008FE30000}"/>
    <cellStyle name="Salida 11 2" xfId="58253" xr:uid="{00000000-0005-0000-0000-000090E30000}"/>
    <cellStyle name="Salida 11 2 2" xfId="58254" xr:uid="{00000000-0005-0000-0000-000091E30000}"/>
    <cellStyle name="Salida 11 2 2 2" xfId="58255" xr:uid="{00000000-0005-0000-0000-000092E30000}"/>
    <cellStyle name="Salida 11 2 3" xfId="58256" xr:uid="{00000000-0005-0000-0000-000093E30000}"/>
    <cellStyle name="Salida 11 2 3 2" xfId="58257" xr:uid="{00000000-0005-0000-0000-000094E30000}"/>
    <cellStyle name="Salida 11 2 4" xfId="58258" xr:uid="{00000000-0005-0000-0000-000095E30000}"/>
    <cellStyle name="Salida 11 2 5" xfId="58259" xr:uid="{00000000-0005-0000-0000-000096E30000}"/>
    <cellStyle name="Salida 11 2 6" xfId="58260" xr:uid="{00000000-0005-0000-0000-000097E30000}"/>
    <cellStyle name="Salida 11 3" xfId="58261" xr:uid="{00000000-0005-0000-0000-000098E30000}"/>
    <cellStyle name="Salida 11 3 2" xfId="58262" xr:uid="{00000000-0005-0000-0000-000099E30000}"/>
    <cellStyle name="Salida 11 4" xfId="58263" xr:uid="{00000000-0005-0000-0000-00009AE30000}"/>
    <cellStyle name="Salida 11 4 2" xfId="58264" xr:uid="{00000000-0005-0000-0000-00009BE30000}"/>
    <cellStyle name="Salida 11 5" xfId="58265" xr:uid="{00000000-0005-0000-0000-00009CE30000}"/>
    <cellStyle name="Salida 11 5 2" xfId="58266" xr:uid="{00000000-0005-0000-0000-00009DE30000}"/>
    <cellStyle name="Salida 11 6" xfId="58267" xr:uid="{00000000-0005-0000-0000-00009EE30000}"/>
    <cellStyle name="Salida 12" xfId="58268" xr:uid="{00000000-0005-0000-0000-00009FE30000}"/>
    <cellStyle name="Salida 12 2" xfId="58269" xr:uid="{00000000-0005-0000-0000-0000A0E30000}"/>
    <cellStyle name="Salida 12 2 2" xfId="58270" xr:uid="{00000000-0005-0000-0000-0000A1E30000}"/>
    <cellStyle name="Salida 12 2 2 2" xfId="58271" xr:uid="{00000000-0005-0000-0000-0000A2E30000}"/>
    <cellStyle name="Salida 12 2 3" xfId="58272" xr:uid="{00000000-0005-0000-0000-0000A3E30000}"/>
    <cellStyle name="Salida 12 2 3 2" xfId="58273" xr:uid="{00000000-0005-0000-0000-0000A4E30000}"/>
    <cellStyle name="Salida 12 2 4" xfId="58274" xr:uid="{00000000-0005-0000-0000-0000A5E30000}"/>
    <cellStyle name="Salida 12 2 5" xfId="58275" xr:uid="{00000000-0005-0000-0000-0000A6E30000}"/>
    <cellStyle name="Salida 12 2 6" xfId="58276" xr:uid="{00000000-0005-0000-0000-0000A7E30000}"/>
    <cellStyle name="Salida 12 3" xfId="58277" xr:uid="{00000000-0005-0000-0000-0000A8E30000}"/>
    <cellStyle name="Salida 12 3 2" xfId="58278" xr:uid="{00000000-0005-0000-0000-0000A9E30000}"/>
    <cellStyle name="Salida 12 4" xfId="58279" xr:uid="{00000000-0005-0000-0000-0000AAE30000}"/>
    <cellStyle name="Salida 12 4 2" xfId="58280" xr:uid="{00000000-0005-0000-0000-0000ABE30000}"/>
    <cellStyle name="Salida 12 5" xfId="58281" xr:uid="{00000000-0005-0000-0000-0000ACE30000}"/>
    <cellStyle name="Salida 12 5 2" xfId="58282" xr:uid="{00000000-0005-0000-0000-0000ADE30000}"/>
    <cellStyle name="Salida 12 6" xfId="58283" xr:uid="{00000000-0005-0000-0000-0000AEE30000}"/>
    <cellStyle name="Salida 13" xfId="58284" xr:uid="{00000000-0005-0000-0000-0000AFE30000}"/>
    <cellStyle name="Salida 13 2" xfId="58285" xr:uid="{00000000-0005-0000-0000-0000B0E30000}"/>
    <cellStyle name="Salida 13 2 2" xfId="58286" xr:uid="{00000000-0005-0000-0000-0000B1E30000}"/>
    <cellStyle name="Salida 13 2 2 2" xfId="58287" xr:uid="{00000000-0005-0000-0000-0000B2E30000}"/>
    <cellStyle name="Salida 13 2 3" xfId="58288" xr:uid="{00000000-0005-0000-0000-0000B3E30000}"/>
    <cellStyle name="Salida 13 2 4" xfId="58289" xr:uid="{00000000-0005-0000-0000-0000B4E30000}"/>
    <cellStyle name="Salida 13 2 5" xfId="58290" xr:uid="{00000000-0005-0000-0000-0000B5E30000}"/>
    <cellStyle name="Salida 13 2 6" xfId="58291" xr:uid="{00000000-0005-0000-0000-0000B6E30000}"/>
    <cellStyle name="Salida 13 3" xfId="58292" xr:uid="{00000000-0005-0000-0000-0000B7E30000}"/>
    <cellStyle name="Salida 13 3 2" xfId="58293" xr:uid="{00000000-0005-0000-0000-0000B8E30000}"/>
    <cellStyle name="Salida 13 4" xfId="58294" xr:uid="{00000000-0005-0000-0000-0000B9E30000}"/>
    <cellStyle name="Salida 13 4 2" xfId="58295" xr:uid="{00000000-0005-0000-0000-0000BAE30000}"/>
    <cellStyle name="Salida 13 5" xfId="58296" xr:uid="{00000000-0005-0000-0000-0000BBE30000}"/>
    <cellStyle name="Salida 14" xfId="58297" xr:uid="{00000000-0005-0000-0000-0000BCE30000}"/>
    <cellStyle name="Salida 14 2" xfId="58298" xr:uid="{00000000-0005-0000-0000-0000BDE30000}"/>
    <cellStyle name="Salida 14 2 2" xfId="58299" xr:uid="{00000000-0005-0000-0000-0000BEE30000}"/>
    <cellStyle name="Salida 14 2 2 2" xfId="58300" xr:uid="{00000000-0005-0000-0000-0000BFE30000}"/>
    <cellStyle name="Salida 14 2 3" xfId="58301" xr:uid="{00000000-0005-0000-0000-0000C0E30000}"/>
    <cellStyle name="Salida 14 2 4" xfId="58302" xr:uid="{00000000-0005-0000-0000-0000C1E30000}"/>
    <cellStyle name="Salida 14 2 5" xfId="58303" xr:uid="{00000000-0005-0000-0000-0000C2E30000}"/>
    <cellStyle name="Salida 14 2 6" xfId="58304" xr:uid="{00000000-0005-0000-0000-0000C3E30000}"/>
    <cellStyle name="Salida 14 3" xfId="58305" xr:uid="{00000000-0005-0000-0000-0000C4E30000}"/>
    <cellStyle name="Salida 14 3 2" xfId="58306" xr:uid="{00000000-0005-0000-0000-0000C5E30000}"/>
    <cellStyle name="Salida 14 4" xfId="58307" xr:uid="{00000000-0005-0000-0000-0000C6E30000}"/>
    <cellStyle name="Salida 14 4 2" xfId="58308" xr:uid="{00000000-0005-0000-0000-0000C7E30000}"/>
    <cellStyle name="Salida 14 5" xfId="58309" xr:uid="{00000000-0005-0000-0000-0000C8E30000}"/>
    <cellStyle name="Salida 15" xfId="58310" xr:uid="{00000000-0005-0000-0000-0000C9E30000}"/>
    <cellStyle name="Salida 15 2" xfId="58311" xr:uid="{00000000-0005-0000-0000-0000CAE30000}"/>
    <cellStyle name="Salida 15 3" xfId="58312" xr:uid="{00000000-0005-0000-0000-0000CBE30000}"/>
    <cellStyle name="Salida 16" xfId="58313" xr:uid="{00000000-0005-0000-0000-0000CCE30000}"/>
    <cellStyle name="Salida 16 2" xfId="58314" xr:uid="{00000000-0005-0000-0000-0000CDE30000}"/>
    <cellStyle name="Salida 17" xfId="58315" xr:uid="{00000000-0005-0000-0000-0000CEE30000}"/>
    <cellStyle name="Salida 18" xfId="58316" xr:uid="{00000000-0005-0000-0000-0000CFE30000}"/>
    <cellStyle name="Salida 2" xfId="60" xr:uid="{00000000-0005-0000-0000-0000D0E30000}"/>
    <cellStyle name="Salida 2 10" xfId="58318" xr:uid="{00000000-0005-0000-0000-0000D1E30000}"/>
    <cellStyle name="Salida 2 10 2" xfId="58319" xr:uid="{00000000-0005-0000-0000-0000D2E30000}"/>
    <cellStyle name="Salida 2 10 2 2" xfId="58320" xr:uid="{00000000-0005-0000-0000-0000D3E30000}"/>
    <cellStyle name="Salida 2 10 3" xfId="58321" xr:uid="{00000000-0005-0000-0000-0000D4E30000}"/>
    <cellStyle name="Salida 2 10 4" xfId="58322" xr:uid="{00000000-0005-0000-0000-0000D5E30000}"/>
    <cellStyle name="Salida 2 11" xfId="58323" xr:uid="{00000000-0005-0000-0000-0000D6E30000}"/>
    <cellStyle name="Salida 2 11 2" xfId="58324" xr:uid="{00000000-0005-0000-0000-0000D7E30000}"/>
    <cellStyle name="Salida 2 11 3" xfId="58325" xr:uid="{00000000-0005-0000-0000-0000D8E30000}"/>
    <cellStyle name="Salida 2 11 4" xfId="58326" xr:uid="{00000000-0005-0000-0000-0000D9E30000}"/>
    <cellStyle name="Salida 2 12" xfId="58327" xr:uid="{00000000-0005-0000-0000-0000DAE30000}"/>
    <cellStyle name="Salida 2 12 2" xfId="58328" xr:uid="{00000000-0005-0000-0000-0000DBE30000}"/>
    <cellStyle name="Salida 2 12 2 2" xfId="58329" xr:uid="{00000000-0005-0000-0000-0000DCE30000}"/>
    <cellStyle name="Salida 2 12 3" xfId="58330" xr:uid="{00000000-0005-0000-0000-0000DDE30000}"/>
    <cellStyle name="Salida 2 12 4" xfId="58331" xr:uid="{00000000-0005-0000-0000-0000DEE30000}"/>
    <cellStyle name="Salida 2 13" xfId="58332" xr:uid="{00000000-0005-0000-0000-0000DFE30000}"/>
    <cellStyle name="Salida 2 13 2" xfId="58333" xr:uid="{00000000-0005-0000-0000-0000E0E30000}"/>
    <cellStyle name="Salida 2 13 3" xfId="58334" xr:uid="{00000000-0005-0000-0000-0000E1E30000}"/>
    <cellStyle name="Salida 2 14" xfId="58335" xr:uid="{00000000-0005-0000-0000-0000E2E30000}"/>
    <cellStyle name="Salida 2 14 2" xfId="58336" xr:uid="{00000000-0005-0000-0000-0000E3E30000}"/>
    <cellStyle name="Salida 2 14 3" xfId="58337" xr:uid="{00000000-0005-0000-0000-0000E4E30000}"/>
    <cellStyle name="Salida 2 15" xfId="58338" xr:uid="{00000000-0005-0000-0000-0000E5E30000}"/>
    <cellStyle name="Salida 2 15 2" xfId="58339" xr:uid="{00000000-0005-0000-0000-0000E6E30000}"/>
    <cellStyle name="Salida 2 15 3" xfId="58340" xr:uid="{00000000-0005-0000-0000-0000E7E30000}"/>
    <cellStyle name="Salida 2 16" xfId="58341" xr:uid="{00000000-0005-0000-0000-0000E8E30000}"/>
    <cellStyle name="Salida 2 17" xfId="58342" xr:uid="{00000000-0005-0000-0000-0000E9E30000}"/>
    <cellStyle name="Salida 2 18" xfId="58343" xr:uid="{00000000-0005-0000-0000-0000EAE30000}"/>
    <cellStyle name="Salida 2 19" xfId="58317" xr:uid="{00000000-0005-0000-0000-0000EBE30000}"/>
    <cellStyle name="Salida 2 2" xfId="58344" xr:uid="{00000000-0005-0000-0000-0000ECE30000}"/>
    <cellStyle name="Salida 2 2 10" xfId="58345" xr:uid="{00000000-0005-0000-0000-0000EDE30000}"/>
    <cellStyle name="Salida 2 2 10 2" xfId="58346" xr:uid="{00000000-0005-0000-0000-0000EEE30000}"/>
    <cellStyle name="Salida 2 2 10 3" xfId="58347" xr:uid="{00000000-0005-0000-0000-0000EFE30000}"/>
    <cellStyle name="Salida 2 2 11" xfId="58348" xr:uid="{00000000-0005-0000-0000-0000F0E30000}"/>
    <cellStyle name="Salida 2 2 11 2" xfId="58349" xr:uid="{00000000-0005-0000-0000-0000F1E30000}"/>
    <cellStyle name="Salida 2 2 11 3" xfId="58350" xr:uid="{00000000-0005-0000-0000-0000F2E30000}"/>
    <cellStyle name="Salida 2 2 12" xfId="58351" xr:uid="{00000000-0005-0000-0000-0000F3E30000}"/>
    <cellStyle name="Salida 2 2 12 2" xfId="58352" xr:uid="{00000000-0005-0000-0000-0000F4E30000}"/>
    <cellStyle name="Salida 2 2 12 3" xfId="58353" xr:uid="{00000000-0005-0000-0000-0000F5E30000}"/>
    <cellStyle name="Salida 2 2 13" xfId="58354" xr:uid="{00000000-0005-0000-0000-0000F6E30000}"/>
    <cellStyle name="Salida 2 2 13 2" xfId="58355" xr:uid="{00000000-0005-0000-0000-0000F7E30000}"/>
    <cellStyle name="Salida 2 2 13 3" xfId="58356" xr:uid="{00000000-0005-0000-0000-0000F8E30000}"/>
    <cellStyle name="Salida 2 2 14" xfId="58357" xr:uid="{00000000-0005-0000-0000-0000F9E30000}"/>
    <cellStyle name="Salida 2 2 14 2" xfId="58358" xr:uid="{00000000-0005-0000-0000-0000FAE30000}"/>
    <cellStyle name="Salida 2 2 14 3" xfId="58359" xr:uid="{00000000-0005-0000-0000-0000FBE30000}"/>
    <cellStyle name="Salida 2 2 15" xfId="58360" xr:uid="{00000000-0005-0000-0000-0000FCE30000}"/>
    <cellStyle name="Salida 2 2 16" xfId="58361" xr:uid="{00000000-0005-0000-0000-0000FDE30000}"/>
    <cellStyle name="Salida 2 2 17" xfId="58362" xr:uid="{00000000-0005-0000-0000-0000FEE30000}"/>
    <cellStyle name="Salida 2 2 2" xfId="58363" xr:uid="{00000000-0005-0000-0000-0000FFE30000}"/>
    <cellStyle name="Salida 2 2 2 10" xfId="58364" xr:uid="{00000000-0005-0000-0000-000000E40000}"/>
    <cellStyle name="Salida 2 2 2 11" xfId="58365" xr:uid="{00000000-0005-0000-0000-000001E40000}"/>
    <cellStyle name="Salida 2 2 2 2" xfId="58366" xr:uid="{00000000-0005-0000-0000-000002E40000}"/>
    <cellStyle name="Salida 2 2 2 2 2" xfId="58367" xr:uid="{00000000-0005-0000-0000-000003E40000}"/>
    <cellStyle name="Salida 2 2 2 2 2 2" xfId="58368" xr:uid="{00000000-0005-0000-0000-000004E40000}"/>
    <cellStyle name="Salida 2 2 2 2 3" xfId="58369" xr:uid="{00000000-0005-0000-0000-000005E40000}"/>
    <cellStyle name="Salida 2 2 2 2 3 2" xfId="58370" xr:uid="{00000000-0005-0000-0000-000006E40000}"/>
    <cellStyle name="Salida 2 2 2 2 4" xfId="58371" xr:uid="{00000000-0005-0000-0000-000007E40000}"/>
    <cellStyle name="Salida 2 2 2 3" xfId="58372" xr:uid="{00000000-0005-0000-0000-000008E40000}"/>
    <cellStyle name="Salida 2 2 2 3 2" xfId="58373" xr:uid="{00000000-0005-0000-0000-000009E40000}"/>
    <cellStyle name="Salida 2 2 2 3 2 2" xfId="58374" xr:uid="{00000000-0005-0000-0000-00000AE40000}"/>
    <cellStyle name="Salida 2 2 2 3 3" xfId="58375" xr:uid="{00000000-0005-0000-0000-00000BE40000}"/>
    <cellStyle name="Salida 2 2 2 3 4" xfId="58376" xr:uid="{00000000-0005-0000-0000-00000CE40000}"/>
    <cellStyle name="Salida 2 2 2 4" xfId="58377" xr:uid="{00000000-0005-0000-0000-00000DE40000}"/>
    <cellStyle name="Salida 2 2 2 4 2" xfId="58378" xr:uid="{00000000-0005-0000-0000-00000EE40000}"/>
    <cellStyle name="Salida 2 2 2 4 3" xfId="58379" xr:uid="{00000000-0005-0000-0000-00000FE40000}"/>
    <cellStyle name="Salida 2 2 2 4 4" xfId="58380" xr:uid="{00000000-0005-0000-0000-000010E40000}"/>
    <cellStyle name="Salida 2 2 2 5" xfId="58381" xr:uid="{00000000-0005-0000-0000-000011E40000}"/>
    <cellStyle name="Salida 2 2 2 5 2" xfId="58382" xr:uid="{00000000-0005-0000-0000-000012E40000}"/>
    <cellStyle name="Salida 2 2 2 5 3" xfId="58383" xr:uid="{00000000-0005-0000-0000-000013E40000}"/>
    <cellStyle name="Salida 2 2 2 5 4" xfId="58384" xr:uid="{00000000-0005-0000-0000-000014E40000}"/>
    <cellStyle name="Salida 2 2 2 6" xfId="58385" xr:uid="{00000000-0005-0000-0000-000015E40000}"/>
    <cellStyle name="Salida 2 2 2 6 2" xfId="58386" xr:uid="{00000000-0005-0000-0000-000016E40000}"/>
    <cellStyle name="Salida 2 2 2 6 3" xfId="58387" xr:uid="{00000000-0005-0000-0000-000017E40000}"/>
    <cellStyle name="Salida 2 2 2 7" xfId="58388" xr:uid="{00000000-0005-0000-0000-000018E40000}"/>
    <cellStyle name="Salida 2 2 2 7 2" xfId="58389" xr:uid="{00000000-0005-0000-0000-000019E40000}"/>
    <cellStyle name="Salida 2 2 2 7 3" xfId="58390" xr:uid="{00000000-0005-0000-0000-00001AE40000}"/>
    <cellStyle name="Salida 2 2 2 8" xfId="58391" xr:uid="{00000000-0005-0000-0000-00001BE40000}"/>
    <cellStyle name="Salida 2 2 2 8 2" xfId="58392" xr:uid="{00000000-0005-0000-0000-00001CE40000}"/>
    <cellStyle name="Salida 2 2 2 8 3" xfId="58393" xr:uid="{00000000-0005-0000-0000-00001DE40000}"/>
    <cellStyle name="Salida 2 2 2 9" xfId="58394" xr:uid="{00000000-0005-0000-0000-00001EE40000}"/>
    <cellStyle name="Salida 2 2 3" xfId="58395" xr:uid="{00000000-0005-0000-0000-00001FE40000}"/>
    <cellStyle name="Salida 2 2 3 10" xfId="58396" xr:uid="{00000000-0005-0000-0000-000020E40000}"/>
    <cellStyle name="Salida 2 2 3 11" xfId="58397" xr:uid="{00000000-0005-0000-0000-000021E40000}"/>
    <cellStyle name="Salida 2 2 3 2" xfId="58398" xr:uid="{00000000-0005-0000-0000-000022E40000}"/>
    <cellStyle name="Salida 2 2 3 2 2" xfId="58399" xr:uid="{00000000-0005-0000-0000-000023E40000}"/>
    <cellStyle name="Salida 2 2 3 2 3" xfId="58400" xr:uid="{00000000-0005-0000-0000-000024E40000}"/>
    <cellStyle name="Salida 2 2 3 2 4" xfId="58401" xr:uid="{00000000-0005-0000-0000-000025E40000}"/>
    <cellStyle name="Salida 2 2 3 3" xfId="58402" xr:uid="{00000000-0005-0000-0000-000026E40000}"/>
    <cellStyle name="Salida 2 2 3 3 2" xfId="58403" xr:uid="{00000000-0005-0000-0000-000027E40000}"/>
    <cellStyle name="Salida 2 2 3 3 3" xfId="58404" xr:uid="{00000000-0005-0000-0000-000028E40000}"/>
    <cellStyle name="Salida 2 2 3 3 4" xfId="58405" xr:uid="{00000000-0005-0000-0000-000029E40000}"/>
    <cellStyle name="Salida 2 2 3 4" xfId="58406" xr:uid="{00000000-0005-0000-0000-00002AE40000}"/>
    <cellStyle name="Salida 2 2 3 4 2" xfId="58407" xr:uid="{00000000-0005-0000-0000-00002BE40000}"/>
    <cellStyle name="Salida 2 2 3 4 3" xfId="58408" xr:uid="{00000000-0005-0000-0000-00002CE40000}"/>
    <cellStyle name="Salida 2 2 3 5" xfId="58409" xr:uid="{00000000-0005-0000-0000-00002DE40000}"/>
    <cellStyle name="Salida 2 2 3 5 2" xfId="58410" xr:uid="{00000000-0005-0000-0000-00002EE40000}"/>
    <cellStyle name="Salida 2 2 3 5 3" xfId="58411" xr:uid="{00000000-0005-0000-0000-00002FE40000}"/>
    <cellStyle name="Salida 2 2 3 6" xfId="58412" xr:uid="{00000000-0005-0000-0000-000030E40000}"/>
    <cellStyle name="Salida 2 2 3 6 2" xfId="58413" xr:uid="{00000000-0005-0000-0000-000031E40000}"/>
    <cellStyle name="Salida 2 2 3 6 3" xfId="58414" xr:uid="{00000000-0005-0000-0000-000032E40000}"/>
    <cellStyle name="Salida 2 2 3 7" xfId="58415" xr:uid="{00000000-0005-0000-0000-000033E40000}"/>
    <cellStyle name="Salida 2 2 3 7 2" xfId="58416" xr:uid="{00000000-0005-0000-0000-000034E40000}"/>
    <cellStyle name="Salida 2 2 3 7 3" xfId="58417" xr:uid="{00000000-0005-0000-0000-000035E40000}"/>
    <cellStyle name="Salida 2 2 3 8" xfId="58418" xr:uid="{00000000-0005-0000-0000-000036E40000}"/>
    <cellStyle name="Salida 2 2 3 8 2" xfId="58419" xr:uid="{00000000-0005-0000-0000-000037E40000}"/>
    <cellStyle name="Salida 2 2 3 8 3" xfId="58420" xr:uid="{00000000-0005-0000-0000-000038E40000}"/>
    <cellStyle name="Salida 2 2 3 9" xfId="58421" xr:uid="{00000000-0005-0000-0000-000039E40000}"/>
    <cellStyle name="Salida 2 2 4" xfId="58422" xr:uid="{00000000-0005-0000-0000-00003AE40000}"/>
    <cellStyle name="Salida 2 2 4 10" xfId="58423" xr:uid="{00000000-0005-0000-0000-00003BE40000}"/>
    <cellStyle name="Salida 2 2 4 11" xfId="58424" xr:uid="{00000000-0005-0000-0000-00003CE40000}"/>
    <cellStyle name="Salida 2 2 4 2" xfId="58425" xr:uid="{00000000-0005-0000-0000-00003DE40000}"/>
    <cellStyle name="Salida 2 2 4 2 2" xfId="58426" xr:uid="{00000000-0005-0000-0000-00003EE40000}"/>
    <cellStyle name="Salida 2 2 4 2 3" xfId="58427" xr:uid="{00000000-0005-0000-0000-00003FE40000}"/>
    <cellStyle name="Salida 2 2 4 2 4" xfId="58428" xr:uid="{00000000-0005-0000-0000-000040E40000}"/>
    <cellStyle name="Salida 2 2 4 3" xfId="58429" xr:uid="{00000000-0005-0000-0000-000041E40000}"/>
    <cellStyle name="Salida 2 2 4 3 2" xfId="58430" xr:uid="{00000000-0005-0000-0000-000042E40000}"/>
    <cellStyle name="Salida 2 2 4 3 3" xfId="58431" xr:uid="{00000000-0005-0000-0000-000043E40000}"/>
    <cellStyle name="Salida 2 2 4 4" xfId="58432" xr:uid="{00000000-0005-0000-0000-000044E40000}"/>
    <cellStyle name="Salida 2 2 4 4 2" xfId="58433" xr:uid="{00000000-0005-0000-0000-000045E40000}"/>
    <cellStyle name="Salida 2 2 4 4 3" xfId="58434" xr:uid="{00000000-0005-0000-0000-000046E40000}"/>
    <cellStyle name="Salida 2 2 4 5" xfId="58435" xr:uid="{00000000-0005-0000-0000-000047E40000}"/>
    <cellStyle name="Salida 2 2 4 5 2" xfId="58436" xr:uid="{00000000-0005-0000-0000-000048E40000}"/>
    <cellStyle name="Salida 2 2 4 5 3" xfId="58437" xr:uid="{00000000-0005-0000-0000-000049E40000}"/>
    <cellStyle name="Salida 2 2 4 6" xfId="58438" xr:uid="{00000000-0005-0000-0000-00004AE40000}"/>
    <cellStyle name="Salida 2 2 4 6 2" xfId="58439" xr:uid="{00000000-0005-0000-0000-00004BE40000}"/>
    <cellStyle name="Salida 2 2 4 6 3" xfId="58440" xr:uid="{00000000-0005-0000-0000-00004CE40000}"/>
    <cellStyle name="Salida 2 2 4 7" xfId="58441" xr:uid="{00000000-0005-0000-0000-00004DE40000}"/>
    <cellStyle name="Salida 2 2 4 7 2" xfId="58442" xr:uid="{00000000-0005-0000-0000-00004EE40000}"/>
    <cellStyle name="Salida 2 2 4 7 3" xfId="58443" xr:uid="{00000000-0005-0000-0000-00004FE40000}"/>
    <cellStyle name="Salida 2 2 4 8" xfId="58444" xr:uid="{00000000-0005-0000-0000-000050E40000}"/>
    <cellStyle name="Salida 2 2 4 8 2" xfId="58445" xr:uid="{00000000-0005-0000-0000-000051E40000}"/>
    <cellStyle name="Salida 2 2 4 8 3" xfId="58446" xr:uid="{00000000-0005-0000-0000-000052E40000}"/>
    <cellStyle name="Salida 2 2 4 9" xfId="58447" xr:uid="{00000000-0005-0000-0000-000053E40000}"/>
    <cellStyle name="Salida 2 2 5" xfId="58448" xr:uid="{00000000-0005-0000-0000-000054E40000}"/>
    <cellStyle name="Salida 2 2 5 10" xfId="58449" xr:uid="{00000000-0005-0000-0000-000055E40000}"/>
    <cellStyle name="Salida 2 2 5 11" xfId="58450" xr:uid="{00000000-0005-0000-0000-000056E40000}"/>
    <cellStyle name="Salida 2 2 5 2" xfId="58451" xr:uid="{00000000-0005-0000-0000-000057E40000}"/>
    <cellStyle name="Salida 2 2 5 2 2" xfId="58452" xr:uid="{00000000-0005-0000-0000-000058E40000}"/>
    <cellStyle name="Salida 2 2 5 2 3" xfId="58453" xr:uid="{00000000-0005-0000-0000-000059E40000}"/>
    <cellStyle name="Salida 2 2 5 2 4" xfId="58454" xr:uid="{00000000-0005-0000-0000-00005AE40000}"/>
    <cellStyle name="Salida 2 2 5 3" xfId="58455" xr:uid="{00000000-0005-0000-0000-00005BE40000}"/>
    <cellStyle name="Salida 2 2 5 3 2" xfId="58456" xr:uid="{00000000-0005-0000-0000-00005CE40000}"/>
    <cellStyle name="Salida 2 2 5 3 3" xfId="58457" xr:uid="{00000000-0005-0000-0000-00005DE40000}"/>
    <cellStyle name="Salida 2 2 5 4" xfId="58458" xr:uid="{00000000-0005-0000-0000-00005EE40000}"/>
    <cellStyle name="Salida 2 2 5 4 2" xfId="58459" xr:uid="{00000000-0005-0000-0000-00005FE40000}"/>
    <cellStyle name="Salida 2 2 5 4 3" xfId="58460" xr:uid="{00000000-0005-0000-0000-000060E40000}"/>
    <cellStyle name="Salida 2 2 5 5" xfId="58461" xr:uid="{00000000-0005-0000-0000-000061E40000}"/>
    <cellStyle name="Salida 2 2 5 5 2" xfId="58462" xr:uid="{00000000-0005-0000-0000-000062E40000}"/>
    <cellStyle name="Salida 2 2 5 5 3" xfId="58463" xr:uid="{00000000-0005-0000-0000-000063E40000}"/>
    <cellStyle name="Salida 2 2 5 6" xfId="58464" xr:uid="{00000000-0005-0000-0000-000064E40000}"/>
    <cellStyle name="Salida 2 2 5 6 2" xfId="58465" xr:uid="{00000000-0005-0000-0000-000065E40000}"/>
    <cellStyle name="Salida 2 2 5 6 3" xfId="58466" xr:uid="{00000000-0005-0000-0000-000066E40000}"/>
    <cellStyle name="Salida 2 2 5 7" xfId="58467" xr:uid="{00000000-0005-0000-0000-000067E40000}"/>
    <cellStyle name="Salida 2 2 5 7 2" xfId="58468" xr:uid="{00000000-0005-0000-0000-000068E40000}"/>
    <cellStyle name="Salida 2 2 5 7 3" xfId="58469" xr:uid="{00000000-0005-0000-0000-000069E40000}"/>
    <cellStyle name="Salida 2 2 5 8" xfId="58470" xr:uid="{00000000-0005-0000-0000-00006AE40000}"/>
    <cellStyle name="Salida 2 2 5 8 2" xfId="58471" xr:uid="{00000000-0005-0000-0000-00006BE40000}"/>
    <cellStyle name="Salida 2 2 5 8 3" xfId="58472" xr:uid="{00000000-0005-0000-0000-00006CE40000}"/>
    <cellStyle name="Salida 2 2 5 9" xfId="58473" xr:uid="{00000000-0005-0000-0000-00006DE40000}"/>
    <cellStyle name="Salida 2 2 6" xfId="58474" xr:uid="{00000000-0005-0000-0000-00006EE40000}"/>
    <cellStyle name="Salida 2 2 6 10" xfId="58475" xr:uid="{00000000-0005-0000-0000-00006FE40000}"/>
    <cellStyle name="Salida 2 2 6 11" xfId="58476" xr:uid="{00000000-0005-0000-0000-000070E40000}"/>
    <cellStyle name="Salida 2 2 6 2" xfId="58477" xr:uid="{00000000-0005-0000-0000-000071E40000}"/>
    <cellStyle name="Salida 2 2 6 2 2" xfId="58478" xr:uid="{00000000-0005-0000-0000-000072E40000}"/>
    <cellStyle name="Salida 2 2 6 2 3" xfId="58479" xr:uid="{00000000-0005-0000-0000-000073E40000}"/>
    <cellStyle name="Salida 2 2 6 3" xfId="58480" xr:uid="{00000000-0005-0000-0000-000074E40000}"/>
    <cellStyle name="Salida 2 2 6 3 2" xfId="58481" xr:uid="{00000000-0005-0000-0000-000075E40000}"/>
    <cellStyle name="Salida 2 2 6 3 3" xfId="58482" xr:uid="{00000000-0005-0000-0000-000076E40000}"/>
    <cellStyle name="Salida 2 2 6 4" xfId="58483" xr:uid="{00000000-0005-0000-0000-000077E40000}"/>
    <cellStyle name="Salida 2 2 6 4 2" xfId="58484" xr:uid="{00000000-0005-0000-0000-000078E40000}"/>
    <cellStyle name="Salida 2 2 6 4 3" xfId="58485" xr:uid="{00000000-0005-0000-0000-000079E40000}"/>
    <cellStyle name="Salida 2 2 6 5" xfId="58486" xr:uid="{00000000-0005-0000-0000-00007AE40000}"/>
    <cellStyle name="Salida 2 2 6 5 2" xfId="58487" xr:uid="{00000000-0005-0000-0000-00007BE40000}"/>
    <cellStyle name="Salida 2 2 6 5 3" xfId="58488" xr:uid="{00000000-0005-0000-0000-00007CE40000}"/>
    <cellStyle name="Salida 2 2 6 6" xfId="58489" xr:uid="{00000000-0005-0000-0000-00007DE40000}"/>
    <cellStyle name="Salida 2 2 6 6 2" xfId="58490" xr:uid="{00000000-0005-0000-0000-00007EE40000}"/>
    <cellStyle name="Salida 2 2 6 6 3" xfId="58491" xr:uid="{00000000-0005-0000-0000-00007FE40000}"/>
    <cellStyle name="Salida 2 2 6 7" xfId="58492" xr:uid="{00000000-0005-0000-0000-000080E40000}"/>
    <cellStyle name="Salida 2 2 6 7 2" xfId="58493" xr:uid="{00000000-0005-0000-0000-000081E40000}"/>
    <cellStyle name="Salida 2 2 6 7 3" xfId="58494" xr:uid="{00000000-0005-0000-0000-000082E40000}"/>
    <cellStyle name="Salida 2 2 6 8" xfId="58495" xr:uid="{00000000-0005-0000-0000-000083E40000}"/>
    <cellStyle name="Salida 2 2 6 8 2" xfId="58496" xr:uid="{00000000-0005-0000-0000-000084E40000}"/>
    <cellStyle name="Salida 2 2 6 8 3" xfId="58497" xr:uid="{00000000-0005-0000-0000-000085E40000}"/>
    <cellStyle name="Salida 2 2 6 9" xfId="58498" xr:uid="{00000000-0005-0000-0000-000086E40000}"/>
    <cellStyle name="Salida 2 2 7" xfId="58499" xr:uid="{00000000-0005-0000-0000-000087E40000}"/>
    <cellStyle name="Salida 2 2 7 10" xfId="58500" xr:uid="{00000000-0005-0000-0000-000088E40000}"/>
    <cellStyle name="Salida 2 2 7 11" xfId="58501" xr:uid="{00000000-0005-0000-0000-000089E40000}"/>
    <cellStyle name="Salida 2 2 7 2" xfId="58502" xr:uid="{00000000-0005-0000-0000-00008AE40000}"/>
    <cellStyle name="Salida 2 2 7 2 2" xfId="58503" xr:uid="{00000000-0005-0000-0000-00008BE40000}"/>
    <cellStyle name="Salida 2 2 7 2 3" xfId="58504" xr:uid="{00000000-0005-0000-0000-00008CE40000}"/>
    <cellStyle name="Salida 2 2 7 3" xfId="58505" xr:uid="{00000000-0005-0000-0000-00008DE40000}"/>
    <cellStyle name="Salida 2 2 7 3 2" xfId="58506" xr:uid="{00000000-0005-0000-0000-00008EE40000}"/>
    <cellStyle name="Salida 2 2 7 3 3" xfId="58507" xr:uid="{00000000-0005-0000-0000-00008FE40000}"/>
    <cellStyle name="Salida 2 2 7 4" xfId="58508" xr:uid="{00000000-0005-0000-0000-000090E40000}"/>
    <cellStyle name="Salida 2 2 7 4 2" xfId="58509" xr:uid="{00000000-0005-0000-0000-000091E40000}"/>
    <cellStyle name="Salida 2 2 7 4 3" xfId="58510" xr:uid="{00000000-0005-0000-0000-000092E40000}"/>
    <cellStyle name="Salida 2 2 7 5" xfId="58511" xr:uid="{00000000-0005-0000-0000-000093E40000}"/>
    <cellStyle name="Salida 2 2 7 5 2" xfId="58512" xr:uid="{00000000-0005-0000-0000-000094E40000}"/>
    <cellStyle name="Salida 2 2 7 5 3" xfId="58513" xr:uid="{00000000-0005-0000-0000-000095E40000}"/>
    <cellStyle name="Salida 2 2 7 6" xfId="58514" xr:uid="{00000000-0005-0000-0000-000096E40000}"/>
    <cellStyle name="Salida 2 2 7 6 2" xfId="58515" xr:uid="{00000000-0005-0000-0000-000097E40000}"/>
    <cellStyle name="Salida 2 2 7 6 3" xfId="58516" xr:uid="{00000000-0005-0000-0000-000098E40000}"/>
    <cellStyle name="Salida 2 2 7 7" xfId="58517" xr:uid="{00000000-0005-0000-0000-000099E40000}"/>
    <cellStyle name="Salida 2 2 7 7 2" xfId="58518" xr:uid="{00000000-0005-0000-0000-00009AE40000}"/>
    <cellStyle name="Salida 2 2 7 7 3" xfId="58519" xr:uid="{00000000-0005-0000-0000-00009BE40000}"/>
    <cellStyle name="Salida 2 2 7 8" xfId="58520" xr:uid="{00000000-0005-0000-0000-00009CE40000}"/>
    <cellStyle name="Salida 2 2 7 8 2" xfId="58521" xr:uid="{00000000-0005-0000-0000-00009DE40000}"/>
    <cellStyle name="Salida 2 2 7 8 3" xfId="58522" xr:uid="{00000000-0005-0000-0000-00009EE40000}"/>
    <cellStyle name="Salida 2 2 7 9" xfId="58523" xr:uid="{00000000-0005-0000-0000-00009FE40000}"/>
    <cellStyle name="Salida 2 2 8" xfId="58524" xr:uid="{00000000-0005-0000-0000-0000A0E40000}"/>
    <cellStyle name="Salida 2 2 8 2" xfId="58525" xr:uid="{00000000-0005-0000-0000-0000A1E40000}"/>
    <cellStyle name="Salida 2 2 8 3" xfId="58526" xr:uid="{00000000-0005-0000-0000-0000A2E40000}"/>
    <cellStyle name="Salida 2 2 8 4" xfId="58527" xr:uid="{00000000-0005-0000-0000-0000A3E40000}"/>
    <cellStyle name="Salida 2 2 9" xfId="58528" xr:uid="{00000000-0005-0000-0000-0000A4E40000}"/>
    <cellStyle name="Salida 2 2 9 2" xfId="58529" xr:uid="{00000000-0005-0000-0000-0000A5E40000}"/>
    <cellStyle name="Salida 2 2 9 3" xfId="58530" xr:uid="{00000000-0005-0000-0000-0000A6E40000}"/>
    <cellStyle name="Salida 2 3" xfId="58531" xr:uid="{00000000-0005-0000-0000-0000A7E40000}"/>
    <cellStyle name="Salida 2 3 10" xfId="58532" xr:uid="{00000000-0005-0000-0000-0000A8E40000}"/>
    <cellStyle name="Salida 2 3 11" xfId="58533" xr:uid="{00000000-0005-0000-0000-0000A9E40000}"/>
    <cellStyle name="Salida 2 3 12" xfId="58534" xr:uid="{00000000-0005-0000-0000-0000AAE40000}"/>
    <cellStyle name="Salida 2 3 2" xfId="58535" xr:uid="{00000000-0005-0000-0000-0000ABE40000}"/>
    <cellStyle name="Salida 2 3 2 10" xfId="58536" xr:uid="{00000000-0005-0000-0000-0000ACE40000}"/>
    <cellStyle name="Salida 2 3 2 11" xfId="58537" xr:uid="{00000000-0005-0000-0000-0000ADE40000}"/>
    <cellStyle name="Salida 2 3 2 2" xfId="58538" xr:uid="{00000000-0005-0000-0000-0000AEE40000}"/>
    <cellStyle name="Salida 2 3 2 2 2" xfId="58539" xr:uid="{00000000-0005-0000-0000-0000AFE40000}"/>
    <cellStyle name="Salida 2 3 2 2 2 2" xfId="58540" xr:uid="{00000000-0005-0000-0000-0000B0E40000}"/>
    <cellStyle name="Salida 2 3 2 2 3" xfId="58541" xr:uid="{00000000-0005-0000-0000-0000B1E40000}"/>
    <cellStyle name="Salida 2 3 2 2 4" xfId="58542" xr:uid="{00000000-0005-0000-0000-0000B2E40000}"/>
    <cellStyle name="Salida 2 3 2 3" xfId="58543" xr:uid="{00000000-0005-0000-0000-0000B3E40000}"/>
    <cellStyle name="Salida 2 3 2 3 2" xfId="58544" xr:uid="{00000000-0005-0000-0000-0000B4E40000}"/>
    <cellStyle name="Salida 2 3 2 3 3" xfId="58545" xr:uid="{00000000-0005-0000-0000-0000B5E40000}"/>
    <cellStyle name="Salida 2 3 2 3 4" xfId="58546" xr:uid="{00000000-0005-0000-0000-0000B6E40000}"/>
    <cellStyle name="Salida 2 3 2 4" xfId="58547" xr:uid="{00000000-0005-0000-0000-0000B7E40000}"/>
    <cellStyle name="Salida 2 3 2 4 2" xfId="58548" xr:uid="{00000000-0005-0000-0000-0000B8E40000}"/>
    <cellStyle name="Salida 2 3 2 4 3" xfId="58549" xr:uid="{00000000-0005-0000-0000-0000B9E40000}"/>
    <cellStyle name="Salida 2 3 2 4 4" xfId="58550" xr:uid="{00000000-0005-0000-0000-0000BAE40000}"/>
    <cellStyle name="Salida 2 3 2 5" xfId="58551" xr:uid="{00000000-0005-0000-0000-0000BBE40000}"/>
    <cellStyle name="Salida 2 3 2 5 2" xfId="58552" xr:uid="{00000000-0005-0000-0000-0000BCE40000}"/>
    <cellStyle name="Salida 2 3 2 5 3" xfId="58553" xr:uid="{00000000-0005-0000-0000-0000BDE40000}"/>
    <cellStyle name="Salida 2 3 2 5 4" xfId="58554" xr:uid="{00000000-0005-0000-0000-0000BEE40000}"/>
    <cellStyle name="Salida 2 3 2 6" xfId="58555" xr:uid="{00000000-0005-0000-0000-0000BFE40000}"/>
    <cellStyle name="Salida 2 3 2 6 2" xfId="58556" xr:uid="{00000000-0005-0000-0000-0000C0E40000}"/>
    <cellStyle name="Salida 2 3 2 6 3" xfId="58557" xr:uid="{00000000-0005-0000-0000-0000C1E40000}"/>
    <cellStyle name="Salida 2 3 2 6 4" xfId="58558" xr:uid="{00000000-0005-0000-0000-0000C2E40000}"/>
    <cellStyle name="Salida 2 3 2 7" xfId="58559" xr:uid="{00000000-0005-0000-0000-0000C3E40000}"/>
    <cellStyle name="Salida 2 3 2 7 2" xfId="58560" xr:uid="{00000000-0005-0000-0000-0000C4E40000}"/>
    <cellStyle name="Salida 2 3 2 7 3" xfId="58561" xr:uid="{00000000-0005-0000-0000-0000C5E40000}"/>
    <cellStyle name="Salida 2 3 2 8" xfId="58562" xr:uid="{00000000-0005-0000-0000-0000C6E40000}"/>
    <cellStyle name="Salida 2 3 2 8 2" xfId="58563" xr:uid="{00000000-0005-0000-0000-0000C7E40000}"/>
    <cellStyle name="Salida 2 3 2 8 3" xfId="58564" xr:uid="{00000000-0005-0000-0000-0000C8E40000}"/>
    <cellStyle name="Salida 2 3 2 9" xfId="58565" xr:uid="{00000000-0005-0000-0000-0000C9E40000}"/>
    <cellStyle name="Salida 2 3 3" xfId="58566" xr:uid="{00000000-0005-0000-0000-0000CAE40000}"/>
    <cellStyle name="Salida 2 3 3 2" xfId="58567" xr:uid="{00000000-0005-0000-0000-0000CBE40000}"/>
    <cellStyle name="Salida 2 3 3 2 2" xfId="58568" xr:uid="{00000000-0005-0000-0000-0000CCE40000}"/>
    <cellStyle name="Salida 2 3 3 3" xfId="58569" xr:uid="{00000000-0005-0000-0000-0000CDE40000}"/>
    <cellStyle name="Salida 2 3 3 4" xfId="58570" xr:uid="{00000000-0005-0000-0000-0000CEE40000}"/>
    <cellStyle name="Salida 2 3 4" xfId="58571" xr:uid="{00000000-0005-0000-0000-0000CFE40000}"/>
    <cellStyle name="Salida 2 3 4 2" xfId="58572" xr:uid="{00000000-0005-0000-0000-0000D0E40000}"/>
    <cellStyle name="Salida 2 3 4 2 2" xfId="58573" xr:uid="{00000000-0005-0000-0000-0000D1E40000}"/>
    <cellStyle name="Salida 2 3 4 3" xfId="58574" xr:uid="{00000000-0005-0000-0000-0000D2E40000}"/>
    <cellStyle name="Salida 2 3 4 4" xfId="58575" xr:uid="{00000000-0005-0000-0000-0000D3E40000}"/>
    <cellStyle name="Salida 2 3 5" xfId="58576" xr:uid="{00000000-0005-0000-0000-0000D4E40000}"/>
    <cellStyle name="Salida 2 3 5 2" xfId="58577" xr:uid="{00000000-0005-0000-0000-0000D5E40000}"/>
    <cellStyle name="Salida 2 3 5 3" xfId="58578" xr:uid="{00000000-0005-0000-0000-0000D6E40000}"/>
    <cellStyle name="Salida 2 3 5 4" xfId="58579" xr:uid="{00000000-0005-0000-0000-0000D7E40000}"/>
    <cellStyle name="Salida 2 3 6" xfId="58580" xr:uid="{00000000-0005-0000-0000-0000D8E40000}"/>
    <cellStyle name="Salida 2 3 6 2" xfId="58581" xr:uid="{00000000-0005-0000-0000-0000D9E40000}"/>
    <cellStyle name="Salida 2 3 6 3" xfId="58582" xr:uid="{00000000-0005-0000-0000-0000DAE40000}"/>
    <cellStyle name="Salida 2 3 6 4" xfId="58583" xr:uid="{00000000-0005-0000-0000-0000DBE40000}"/>
    <cellStyle name="Salida 2 3 7" xfId="58584" xr:uid="{00000000-0005-0000-0000-0000DCE40000}"/>
    <cellStyle name="Salida 2 3 7 2" xfId="58585" xr:uid="{00000000-0005-0000-0000-0000DDE40000}"/>
    <cellStyle name="Salida 2 3 7 3" xfId="58586" xr:uid="{00000000-0005-0000-0000-0000DEE40000}"/>
    <cellStyle name="Salida 2 3 7 4" xfId="58587" xr:uid="{00000000-0005-0000-0000-0000DFE40000}"/>
    <cellStyle name="Salida 2 3 8" xfId="58588" xr:uid="{00000000-0005-0000-0000-0000E0E40000}"/>
    <cellStyle name="Salida 2 3 8 2" xfId="58589" xr:uid="{00000000-0005-0000-0000-0000E1E40000}"/>
    <cellStyle name="Salida 2 3 8 3" xfId="58590" xr:uid="{00000000-0005-0000-0000-0000E2E40000}"/>
    <cellStyle name="Salida 2 3 9" xfId="58591" xr:uid="{00000000-0005-0000-0000-0000E3E40000}"/>
    <cellStyle name="Salida 2 3 9 2" xfId="58592" xr:uid="{00000000-0005-0000-0000-0000E4E40000}"/>
    <cellStyle name="Salida 2 3 9 3" xfId="58593" xr:uid="{00000000-0005-0000-0000-0000E5E40000}"/>
    <cellStyle name="Salida 2 4" xfId="58594" xr:uid="{00000000-0005-0000-0000-0000E6E40000}"/>
    <cellStyle name="Salida 2 4 10" xfId="58595" xr:uid="{00000000-0005-0000-0000-0000E7E40000}"/>
    <cellStyle name="Salida 2 4 11" xfId="58596" xr:uid="{00000000-0005-0000-0000-0000E8E40000}"/>
    <cellStyle name="Salida 2 4 2" xfId="58597" xr:uid="{00000000-0005-0000-0000-0000E9E40000}"/>
    <cellStyle name="Salida 2 4 2 2" xfId="58598" xr:uid="{00000000-0005-0000-0000-0000EAE40000}"/>
    <cellStyle name="Salida 2 4 2 2 2" xfId="58599" xr:uid="{00000000-0005-0000-0000-0000EBE40000}"/>
    <cellStyle name="Salida 2 4 2 2 3" xfId="58600" xr:uid="{00000000-0005-0000-0000-0000ECE40000}"/>
    <cellStyle name="Salida 2 4 2 3" xfId="58601" xr:uid="{00000000-0005-0000-0000-0000EDE40000}"/>
    <cellStyle name="Salida 2 4 2 3 2" xfId="58602" xr:uid="{00000000-0005-0000-0000-0000EEE40000}"/>
    <cellStyle name="Salida 2 4 2 4" xfId="58603" xr:uid="{00000000-0005-0000-0000-0000EFE40000}"/>
    <cellStyle name="Salida 2 4 2 5" xfId="58604" xr:uid="{00000000-0005-0000-0000-0000F0E40000}"/>
    <cellStyle name="Salida 2 4 2 6" xfId="58605" xr:uid="{00000000-0005-0000-0000-0000F1E40000}"/>
    <cellStyle name="Salida 2 4 2 7" xfId="58606" xr:uid="{00000000-0005-0000-0000-0000F2E40000}"/>
    <cellStyle name="Salida 2 4 3" xfId="58607" xr:uid="{00000000-0005-0000-0000-0000F3E40000}"/>
    <cellStyle name="Salida 2 4 3 2" xfId="58608" xr:uid="{00000000-0005-0000-0000-0000F4E40000}"/>
    <cellStyle name="Salida 2 4 3 2 2" xfId="58609" xr:uid="{00000000-0005-0000-0000-0000F5E40000}"/>
    <cellStyle name="Salida 2 4 3 3" xfId="58610" xr:uid="{00000000-0005-0000-0000-0000F6E40000}"/>
    <cellStyle name="Salida 2 4 3 4" xfId="58611" xr:uid="{00000000-0005-0000-0000-0000F7E40000}"/>
    <cellStyle name="Salida 2 4 4" xfId="58612" xr:uid="{00000000-0005-0000-0000-0000F8E40000}"/>
    <cellStyle name="Salida 2 4 4 2" xfId="58613" xr:uid="{00000000-0005-0000-0000-0000F9E40000}"/>
    <cellStyle name="Salida 2 4 4 2 2" xfId="58614" xr:uid="{00000000-0005-0000-0000-0000FAE40000}"/>
    <cellStyle name="Salida 2 4 4 3" xfId="58615" xr:uid="{00000000-0005-0000-0000-0000FBE40000}"/>
    <cellStyle name="Salida 2 4 4 4" xfId="58616" xr:uid="{00000000-0005-0000-0000-0000FCE40000}"/>
    <cellStyle name="Salida 2 4 5" xfId="58617" xr:uid="{00000000-0005-0000-0000-0000FDE40000}"/>
    <cellStyle name="Salida 2 4 5 2" xfId="58618" xr:uid="{00000000-0005-0000-0000-0000FEE40000}"/>
    <cellStyle name="Salida 2 4 5 3" xfId="58619" xr:uid="{00000000-0005-0000-0000-0000FFE40000}"/>
    <cellStyle name="Salida 2 4 5 4" xfId="58620" xr:uid="{00000000-0005-0000-0000-000000E50000}"/>
    <cellStyle name="Salida 2 4 6" xfId="58621" xr:uid="{00000000-0005-0000-0000-000001E50000}"/>
    <cellStyle name="Salida 2 4 6 2" xfId="58622" xr:uid="{00000000-0005-0000-0000-000002E50000}"/>
    <cellStyle name="Salida 2 4 6 3" xfId="58623" xr:uid="{00000000-0005-0000-0000-000003E50000}"/>
    <cellStyle name="Salida 2 4 6 4" xfId="58624" xr:uid="{00000000-0005-0000-0000-000004E50000}"/>
    <cellStyle name="Salida 2 4 7" xfId="58625" xr:uid="{00000000-0005-0000-0000-000005E50000}"/>
    <cellStyle name="Salida 2 4 7 2" xfId="58626" xr:uid="{00000000-0005-0000-0000-000006E50000}"/>
    <cellStyle name="Salida 2 4 7 3" xfId="58627" xr:uid="{00000000-0005-0000-0000-000007E50000}"/>
    <cellStyle name="Salida 2 4 7 4" xfId="58628" xr:uid="{00000000-0005-0000-0000-000008E50000}"/>
    <cellStyle name="Salida 2 4 8" xfId="58629" xr:uid="{00000000-0005-0000-0000-000009E50000}"/>
    <cellStyle name="Salida 2 4 8 2" xfId="58630" xr:uid="{00000000-0005-0000-0000-00000AE50000}"/>
    <cellStyle name="Salida 2 4 8 3" xfId="58631" xr:uid="{00000000-0005-0000-0000-00000BE50000}"/>
    <cellStyle name="Salida 2 4 9" xfId="58632" xr:uid="{00000000-0005-0000-0000-00000CE50000}"/>
    <cellStyle name="Salida 2 5" xfId="58633" xr:uid="{00000000-0005-0000-0000-00000DE50000}"/>
    <cellStyle name="Salida 2 5 10" xfId="58634" xr:uid="{00000000-0005-0000-0000-00000EE50000}"/>
    <cellStyle name="Salida 2 5 11" xfId="58635" xr:uid="{00000000-0005-0000-0000-00000FE50000}"/>
    <cellStyle name="Salida 2 5 2" xfId="58636" xr:uid="{00000000-0005-0000-0000-000010E50000}"/>
    <cellStyle name="Salida 2 5 2 2" xfId="58637" xr:uid="{00000000-0005-0000-0000-000011E50000}"/>
    <cellStyle name="Salida 2 5 2 2 2" xfId="58638" xr:uid="{00000000-0005-0000-0000-000012E50000}"/>
    <cellStyle name="Salida 2 5 2 2 3" xfId="58639" xr:uid="{00000000-0005-0000-0000-000013E50000}"/>
    <cellStyle name="Salida 2 5 2 3" xfId="58640" xr:uid="{00000000-0005-0000-0000-000014E50000}"/>
    <cellStyle name="Salida 2 5 2 3 2" xfId="58641" xr:uid="{00000000-0005-0000-0000-000015E50000}"/>
    <cellStyle name="Salida 2 5 2 4" xfId="58642" xr:uid="{00000000-0005-0000-0000-000016E50000}"/>
    <cellStyle name="Salida 2 5 2 5" xfId="58643" xr:uid="{00000000-0005-0000-0000-000017E50000}"/>
    <cellStyle name="Salida 2 5 2 6" xfId="58644" xr:uid="{00000000-0005-0000-0000-000018E50000}"/>
    <cellStyle name="Salida 2 5 2 7" xfId="58645" xr:uid="{00000000-0005-0000-0000-000019E50000}"/>
    <cellStyle name="Salida 2 5 3" xfId="58646" xr:uid="{00000000-0005-0000-0000-00001AE50000}"/>
    <cellStyle name="Salida 2 5 3 2" xfId="58647" xr:uid="{00000000-0005-0000-0000-00001BE50000}"/>
    <cellStyle name="Salida 2 5 3 2 2" xfId="58648" xr:uid="{00000000-0005-0000-0000-00001CE50000}"/>
    <cellStyle name="Salida 2 5 3 3" xfId="58649" xr:uid="{00000000-0005-0000-0000-00001DE50000}"/>
    <cellStyle name="Salida 2 5 3 4" xfId="58650" xr:uid="{00000000-0005-0000-0000-00001EE50000}"/>
    <cellStyle name="Salida 2 5 4" xfId="58651" xr:uid="{00000000-0005-0000-0000-00001FE50000}"/>
    <cellStyle name="Salida 2 5 4 2" xfId="58652" xr:uid="{00000000-0005-0000-0000-000020E50000}"/>
    <cellStyle name="Salida 2 5 4 2 2" xfId="58653" xr:uid="{00000000-0005-0000-0000-000021E50000}"/>
    <cellStyle name="Salida 2 5 4 3" xfId="58654" xr:uid="{00000000-0005-0000-0000-000022E50000}"/>
    <cellStyle name="Salida 2 5 4 4" xfId="58655" xr:uid="{00000000-0005-0000-0000-000023E50000}"/>
    <cellStyle name="Salida 2 5 5" xfId="58656" xr:uid="{00000000-0005-0000-0000-000024E50000}"/>
    <cellStyle name="Salida 2 5 5 2" xfId="58657" xr:uid="{00000000-0005-0000-0000-000025E50000}"/>
    <cellStyle name="Salida 2 5 5 3" xfId="58658" xr:uid="{00000000-0005-0000-0000-000026E50000}"/>
    <cellStyle name="Salida 2 5 5 4" xfId="58659" xr:uid="{00000000-0005-0000-0000-000027E50000}"/>
    <cellStyle name="Salida 2 5 6" xfId="58660" xr:uid="{00000000-0005-0000-0000-000028E50000}"/>
    <cellStyle name="Salida 2 5 6 2" xfId="58661" xr:uid="{00000000-0005-0000-0000-000029E50000}"/>
    <cellStyle name="Salida 2 5 6 3" xfId="58662" xr:uid="{00000000-0005-0000-0000-00002AE50000}"/>
    <cellStyle name="Salida 2 5 6 4" xfId="58663" xr:uid="{00000000-0005-0000-0000-00002BE50000}"/>
    <cellStyle name="Salida 2 5 7" xfId="58664" xr:uid="{00000000-0005-0000-0000-00002CE50000}"/>
    <cellStyle name="Salida 2 5 7 2" xfId="58665" xr:uid="{00000000-0005-0000-0000-00002DE50000}"/>
    <cellStyle name="Salida 2 5 7 3" xfId="58666" xr:uid="{00000000-0005-0000-0000-00002EE50000}"/>
    <cellStyle name="Salida 2 5 8" xfId="58667" xr:uid="{00000000-0005-0000-0000-00002FE50000}"/>
    <cellStyle name="Salida 2 5 8 2" xfId="58668" xr:uid="{00000000-0005-0000-0000-000030E50000}"/>
    <cellStyle name="Salida 2 5 8 3" xfId="58669" xr:uid="{00000000-0005-0000-0000-000031E50000}"/>
    <cellStyle name="Salida 2 5 9" xfId="58670" xr:uid="{00000000-0005-0000-0000-000032E50000}"/>
    <cellStyle name="Salida 2 6" xfId="58671" xr:uid="{00000000-0005-0000-0000-000033E50000}"/>
    <cellStyle name="Salida 2 6 10" xfId="58672" xr:uid="{00000000-0005-0000-0000-000034E50000}"/>
    <cellStyle name="Salida 2 6 11" xfId="58673" xr:uid="{00000000-0005-0000-0000-000035E50000}"/>
    <cellStyle name="Salida 2 6 2" xfId="58674" xr:uid="{00000000-0005-0000-0000-000036E50000}"/>
    <cellStyle name="Salida 2 6 2 2" xfId="58675" xr:uid="{00000000-0005-0000-0000-000037E50000}"/>
    <cellStyle name="Salida 2 6 2 2 2" xfId="58676" xr:uid="{00000000-0005-0000-0000-000038E50000}"/>
    <cellStyle name="Salida 2 6 2 2 3" xfId="58677" xr:uid="{00000000-0005-0000-0000-000039E50000}"/>
    <cellStyle name="Salida 2 6 2 3" xfId="58678" xr:uid="{00000000-0005-0000-0000-00003AE50000}"/>
    <cellStyle name="Salida 2 6 2 3 2" xfId="58679" xr:uid="{00000000-0005-0000-0000-00003BE50000}"/>
    <cellStyle name="Salida 2 6 2 4" xfId="58680" xr:uid="{00000000-0005-0000-0000-00003CE50000}"/>
    <cellStyle name="Salida 2 6 2 5" xfId="58681" xr:uid="{00000000-0005-0000-0000-00003DE50000}"/>
    <cellStyle name="Salida 2 6 2 6" xfId="58682" xr:uid="{00000000-0005-0000-0000-00003EE50000}"/>
    <cellStyle name="Salida 2 6 2 7" xfId="58683" xr:uid="{00000000-0005-0000-0000-00003FE50000}"/>
    <cellStyle name="Salida 2 6 3" xfId="58684" xr:uid="{00000000-0005-0000-0000-000040E50000}"/>
    <cellStyle name="Salida 2 6 3 2" xfId="58685" xr:uid="{00000000-0005-0000-0000-000041E50000}"/>
    <cellStyle name="Salida 2 6 3 2 2" xfId="58686" xr:uid="{00000000-0005-0000-0000-000042E50000}"/>
    <cellStyle name="Salida 2 6 3 3" xfId="58687" xr:uid="{00000000-0005-0000-0000-000043E50000}"/>
    <cellStyle name="Salida 2 6 3 4" xfId="58688" xr:uid="{00000000-0005-0000-0000-000044E50000}"/>
    <cellStyle name="Salida 2 6 4" xfId="58689" xr:uid="{00000000-0005-0000-0000-000045E50000}"/>
    <cellStyle name="Salida 2 6 4 2" xfId="58690" xr:uid="{00000000-0005-0000-0000-000046E50000}"/>
    <cellStyle name="Salida 2 6 4 2 2" xfId="58691" xr:uid="{00000000-0005-0000-0000-000047E50000}"/>
    <cellStyle name="Salida 2 6 4 3" xfId="58692" xr:uid="{00000000-0005-0000-0000-000048E50000}"/>
    <cellStyle name="Salida 2 6 4 4" xfId="58693" xr:uid="{00000000-0005-0000-0000-000049E50000}"/>
    <cellStyle name="Salida 2 6 5" xfId="58694" xr:uid="{00000000-0005-0000-0000-00004AE50000}"/>
    <cellStyle name="Salida 2 6 5 2" xfId="58695" xr:uid="{00000000-0005-0000-0000-00004BE50000}"/>
    <cellStyle name="Salida 2 6 5 3" xfId="58696" xr:uid="{00000000-0005-0000-0000-00004CE50000}"/>
    <cellStyle name="Salida 2 6 5 4" xfId="58697" xr:uid="{00000000-0005-0000-0000-00004DE50000}"/>
    <cellStyle name="Salida 2 6 6" xfId="58698" xr:uid="{00000000-0005-0000-0000-00004EE50000}"/>
    <cellStyle name="Salida 2 6 6 2" xfId="58699" xr:uid="{00000000-0005-0000-0000-00004FE50000}"/>
    <cellStyle name="Salida 2 6 6 3" xfId="58700" xr:uid="{00000000-0005-0000-0000-000050E50000}"/>
    <cellStyle name="Salida 2 6 6 4" xfId="58701" xr:uid="{00000000-0005-0000-0000-000051E50000}"/>
    <cellStyle name="Salida 2 6 7" xfId="58702" xr:uid="{00000000-0005-0000-0000-000052E50000}"/>
    <cellStyle name="Salida 2 6 7 2" xfId="58703" xr:uid="{00000000-0005-0000-0000-000053E50000}"/>
    <cellStyle name="Salida 2 6 7 3" xfId="58704" xr:uid="{00000000-0005-0000-0000-000054E50000}"/>
    <cellStyle name="Salida 2 6 8" xfId="58705" xr:uid="{00000000-0005-0000-0000-000055E50000}"/>
    <cellStyle name="Salida 2 6 8 2" xfId="58706" xr:uid="{00000000-0005-0000-0000-000056E50000}"/>
    <cellStyle name="Salida 2 6 8 3" xfId="58707" xr:uid="{00000000-0005-0000-0000-000057E50000}"/>
    <cellStyle name="Salida 2 6 9" xfId="58708" xr:uid="{00000000-0005-0000-0000-000058E50000}"/>
    <cellStyle name="Salida 2 7" xfId="58709" xr:uid="{00000000-0005-0000-0000-000059E50000}"/>
    <cellStyle name="Salida 2 7 10" xfId="58710" xr:uid="{00000000-0005-0000-0000-00005AE50000}"/>
    <cellStyle name="Salida 2 7 11" xfId="58711" xr:uid="{00000000-0005-0000-0000-00005BE50000}"/>
    <cellStyle name="Salida 2 7 2" xfId="58712" xr:uid="{00000000-0005-0000-0000-00005CE50000}"/>
    <cellStyle name="Salida 2 7 2 2" xfId="58713" xr:uid="{00000000-0005-0000-0000-00005DE50000}"/>
    <cellStyle name="Salida 2 7 2 2 2" xfId="58714" xr:uid="{00000000-0005-0000-0000-00005EE50000}"/>
    <cellStyle name="Salida 2 7 2 3" xfId="58715" xr:uid="{00000000-0005-0000-0000-00005FE50000}"/>
    <cellStyle name="Salida 2 7 2 4" xfId="58716" xr:uid="{00000000-0005-0000-0000-000060E50000}"/>
    <cellStyle name="Salida 2 7 3" xfId="58717" xr:uid="{00000000-0005-0000-0000-000061E50000}"/>
    <cellStyle name="Salida 2 7 3 2" xfId="58718" xr:uid="{00000000-0005-0000-0000-000062E50000}"/>
    <cellStyle name="Salida 2 7 3 2 2" xfId="58719" xr:uid="{00000000-0005-0000-0000-000063E50000}"/>
    <cellStyle name="Salida 2 7 3 3" xfId="58720" xr:uid="{00000000-0005-0000-0000-000064E50000}"/>
    <cellStyle name="Salida 2 7 3 4" xfId="58721" xr:uid="{00000000-0005-0000-0000-000065E50000}"/>
    <cellStyle name="Salida 2 7 4" xfId="58722" xr:uid="{00000000-0005-0000-0000-000066E50000}"/>
    <cellStyle name="Salida 2 7 4 2" xfId="58723" xr:uid="{00000000-0005-0000-0000-000067E50000}"/>
    <cellStyle name="Salida 2 7 4 3" xfId="58724" xr:uid="{00000000-0005-0000-0000-000068E50000}"/>
    <cellStyle name="Salida 2 7 4 4" xfId="58725" xr:uid="{00000000-0005-0000-0000-000069E50000}"/>
    <cellStyle name="Salida 2 7 5" xfId="58726" xr:uid="{00000000-0005-0000-0000-00006AE50000}"/>
    <cellStyle name="Salida 2 7 5 2" xfId="58727" xr:uid="{00000000-0005-0000-0000-00006BE50000}"/>
    <cellStyle name="Salida 2 7 5 3" xfId="58728" xr:uid="{00000000-0005-0000-0000-00006CE50000}"/>
    <cellStyle name="Salida 2 7 5 4" xfId="58729" xr:uid="{00000000-0005-0000-0000-00006DE50000}"/>
    <cellStyle name="Salida 2 7 6" xfId="58730" xr:uid="{00000000-0005-0000-0000-00006EE50000}"/>
    <cellStyle name="Salida 2 7 6 2" xfId="58731" xr:uid="{00000000-0005-0000-0000-00006FE50000}"/>
    <cellStyle name="Salida 2 7 6 3" xfId="58732" xr:uid="{00000000-0005-0000-0000-000070E50000}"/>
    <cellStyle name="Salida 2 7 6 4" xfId="58733" xr:uid="{00000000-0005-0000-0000-000071E50000}"/>
    <cellStyle name="Salida 2 7 7" xfId="58734" xr:uid="{00000000-0005-0000-0000-000072E50000}"/>
    <cellStyle name="Salida 2 7 7 2" xfId="58735" xr:uid="{00000000-0005-0000-0000-000073E50000}"/>
    <cellStyle name="Salida 2 7 7 3" xfId="58736" xr:uid="{00000000-0005-0000-0000-000074E50000}"/>
    <cellStyle name="Salida 2 7 8" xfId="58737" xr:uid="{00000000-0005-0000-0000-000075E50000}"/>
    <cellStyle name="Salida 2 7 8 2" xfId="58738" xr:uid="{00000000-0005-0000-0000-000076E50000}"/>
    <cellStyle name="Salida 2 7 8 3" xfId="58739" xr:uid="{00000000-0005-0000-0000-000077E50000}"/>
    <cellStyle name="Salida 2 7 9" xfId="58740" xr:uid="{00000000-0005-0000-0000-000078E50000}"/>
    <cellStyle name="Salida 2 8" xfId="58741" xr:uid="{00000000-0005-0000-0000-000079E50000}"/>
    <cellStyle name="Salida 2 8 10" xfId="58742" xr:uid="{00000000-0005-0000-0000-00007AE50000}"/>
    <cellStyle name="Salida 2 8 11" xfId="58743" xr:uid="{00000000-0005-0000-0000-00007BE50000}"/>
    <cellStyle name="Salida 2 8 2" xfId="58744" xr:uid="{00000000-0005-0000-0000-00007CE50000}"/>
    <cellStyle name="Salida 2 8 2 2" xfId="58745" xr:uid="{00000000-0005-0000-0000-00007DE50000}"/>
    <cellStyle name="Salida 2 8 2 3" xfId="58746" xr:uid="{00000000-0005-0000-0000-00007EE50000}"/>
    <cellStyle name="Salida 2 8 2 4" xfId="58747" xr:uid="{00000000-0005-0000-0000-00007FE50000}"/>
    <cellStyle name="Salida 2 8 3" xfId="58748" xr:uid="{00000000-0005-0000-0000-000080E50000}"/>
    <cellStyle name="Salida 2 8 3 2" xfId="58749" xr:uid="{00000000-0005-0000-0000-000081E50000}"/>
    <cellStyle name="Salida 2 8 3 3" xfId="58750" xr:uid="{00000000-0005-0000-0000-000082E50000}"/>
    <cellStyle name="Salida 2 8 3 4" xfId="58751" xr:uid="{00000000-0005-0000-0000-000083E50000}"/>
    <cellStyle name="Salida 2 8 4" xfId="58752" xr:uid="{00000000-0005-0000-0000-000084E50000}"/>
    <cellStyle name="Salida 2 8 4 2" xfId="58753" xr:uid="{00000000-0005-0000-0000-000085E50000}"/>
    <cellStyle name="Salida 2 8 4 3" xfId="58754" xr:uid="{00000000-0005-0000-0000-000086E50000}"/>
    <cellStyle name="Salida 2 8 5" xfId="58755" xr:uid="{00000000-0005-0000-0000-000087E50000}"/>
    <cellStyle name="Salida 2 8 5 2" xfId="58756" xr:uid="{00000000-0005-0000-0000-000088E50000}"/>
    <cellStyle name="Salida 2 8 5 3" xfId="58757" xr:uid="{00000000-0005-0000-0000-000089E50000}"/>
    <cellStyle name="Salida 2 8 6" xfId="58758" xr:uid="{00000000-0005-0000-0000-00008AE50000}"/>
    <cellStyle name="Salida 2 8 6 2" xfId="58759" xr:uid="{00000000-0005-0000-0000-00008BE50000}"/>
    <cellStyle name="Salida 2 8 6 3" xfId="58760" xr:uid="{00000000-0005-0000-0000-00008CE50000}"/>
    <cellStyle name="Salida 2 8 7" xfId="58761" xr:uid="{00000000-0005-0000-0000-00008DE50000}"/>
    <cellStyle name="Salida 2 8 7 2" xfId="58762" xr:uid="{00000000-0005-0000-0000-00008EE50000}"/>
    <cellStyle name="Salida 2 8 7 3" xfId="58763" xr:uid="{00000000-0005-0000-0000-00008FE50000}"/>
    <cellStyle name="Salida 2 8 8" xfId="58764" xr:uid="{00000000-0005-0000-0000-000090E50000}"/>
    <cellStyle name="Salida 2 8 8 2" xfId="58765" xr:uid="{00000000-0005-0000-0000-000091E50000}"/>
    <cellStyle name="Salida 2 8 8 3" xfId="58766" xr:uid="{00000000-0005-0000-0000-000092E50000}"/>
    <cellStyle name="Salida 2 8 9" xfId="58767" xr:uid="{00000000-0005-0000-0000-000093E50000}"/>
    <cellStyle name="Salida 2 9" xfId="58768" xr:uid="{00000000-0005-0000-0000-000094E50000}"/>
    <cellStyle name="Salida 2 9 2" xfId="58769" xr:uid="{00000000-0005-0000-0000-000095E50000}"/>
    <cellStyle name="Salida 2 9 3" xfId="58770" xr:uid="{00000000-0005-0000-0000-000096E50000}"/>
    <cellStyle name="Salida 2 9 4" xfId="58771" xr:uid="{00000000-0005-0000-0000-000097E50000}"/>
    <cellStyle name="Salida 3" xfId="58772" xr:uid="{00000000-0005-0000-0000-000098E50000}"/>
    <cellStyle name="Salida 3 10" xfId="58773" xr:uid="{00000000-0005-0000-0000-000099E50000}"/>
    <cellStyle name="Salida 3 10 2" xfId="58774" xr:uid="{00000000-0005-0000-0000-00009AE50000}"/>
    <cellStyle name="Salida 3 10 3" xfId="58775" xr:uid="{00000000-0005-0000-0000-00009BE50000}"/>
    <cellStyle name="Salida 3 11" xfId="58776" xr:uid="{00000000-0005-0000-0000-00009CE50000}"/>
    <cellStyle name="Salida 3 11 2" xfId="58777" xr:uid="{00000000-0005-0000-0000-00009DE50000}"/>
    <cellStyle name="Salida 3 11 3" xfId="58778" xr:uid="{00000000-0005-0000-0000-00009EE50000}"/>
    <cellStyle name="Salida 3 12" xfId="58779" xr:uid="{00000000-0005-0000-0000-00009FE50000}"/>
    <cellStyle name="Salida 3 12 2" xfId="58780" xr:uid="{00000000-0005-0000-0000-0000A0E50000}"/>
    <cellStyle name="Salida 3 12 3" xfId="58781" xr:uid="{00000000-0005-0000-0000-0000A1E50000}"/>
    <cellStyle name="Salida 3 13" xfId="58782" xr:uid="{00000000-0005-0000-0000-0000A2E50000}"/>
    <cellStyle name="Salida 3 13 2" xfId="58783" xr:uid="{00000000-0005-0000-0000-0000A3E50000}"/>
    <cellStyle name="Salida 3 13 3" xfId="58784" xr:uid="{00000000-0005-0000-0000-0000A4E50000}"/>
    <cellStyle name="Salida 3 14" xfId="58785" xr:uid="{00000000-0005-0000-0000-0000A5E50000}"/>
    <cellStyle name="Salida 3 14 2" xfId="58786" xr:uid="{00000000-0005-0000-0000-0000A6E50000}"/>
    <cellStyle name="Salida 3 14 3" xfId="58787" xr:uid="{00000000-0005-0000-0000-0000A7E50000}"/>
    <cellStyle name="Salida 3 15" xfId="58788" xr:uid="{00000000-0005-0000-0000-0000A8E50000}"/>
    <cellStyle name="Salida 3 15 2" xfId="58789" xr:uid="{00000000-0005-0000-0000-0000A9E50000}"/>
    <cellStyle name="Salida 3 15 3" xfId="58790" xr:uid="{00000000-0005-0000-0000-0000AAE50000}"/>
    <cellStyle name="Salida 3 16" xfId="58791" xr:uid="{00000000-0005-0000-0000-0000ABE50000}"/>
    <cellStyle name="Salida 3 17" xfId="58792" xr:uid="{00000000-0005-0000-0000-0000ACE50000}"/>
    <cellStyle name="Salida 3 18" xfId="58793" xr:uid="{00000000-0005-0000-0000-0000ADE50000}"/>
    <cellStyle name="Salida 3 2" xfId="58794" xr:uid="{00000000-0005-0000-0000-0000AEE50000}"/>
    <cellStyle name="Salida 3 2 10" xfId="58795" xr:uid="{00000000-0005-0000-0000-0000AFE50000}"/>
    <cellStyle name="Salida 3 2 10 2" xfId="58796" xr:uid="{00000000-0005-0000-0000-0000B0E50000}"/>
    <cellStyle name="Salida 3 2 10 3" xfId="58797" xr:uid="{00000000-0005-0000-0000-0000B1E50000}"/>
    <cellStyle name="Salida 3 2 11" xfId="58798" xr:uid="{00000000-0005-0000-0000-0000B2E50000}"/>
    <cellStyle name="Salida 3 2 11 2" xfId="58799" xr:uid="{00000000-0005-0000-0000-0000B3E50000}"/>
    <cellStyle name="Salida 3 2 11 3" xfId="58800" xr:uid="{00000000-0005-0000-0000-0000B4E50000}"/>
    <cellStyle name="Salida 3 2 12" xfId="58801" xr:uid="{00000000-0005-0000-0000-0000B5E50000}"/>
    <cellStyle name="Salida 3 2 12 2" xfId="58802" xr:uid="{00000000-0005-0000-0000-0000B6E50000}"/>
    <cellStyle name="Salida 3 2 12 3" xfId="58803" xr:uid="{00000000-0005-0000-0000-0000B7E50000}"/>
    <cellStyle name="Salida 3 2 13" xfId="58804" xr:uid="{00000000-0005-0000-0000-0000B8E50000}"/>
    <cellStyle name="Salida 3 2 13 2" xfId="58805" xr:uid="{00000000-0005-0000-0000-0000B9E50000}"/>
    <cellStyle name="Salida 3 2 13 3" xfId="58806" xr:uid="{00000000-0005-0000-0000-0000BAE50000}"/>
    <cellStyle name="Salida 3 2 14" xfId="58807" xr:uid="{00000000-0005-0000-0000-0000BBE50000}"/>
    <cellStyle name="Salida 3 2 14 2" xfId="58808" xr:uid="{00000000-0005-0000-0000-0000BCE50000}"/>
    <cellStyle name="Salida 3 2 14 3" xfId="58809" xr:uid="{00000000-0005-0000-0000-0000BDE50000}"/>
    <cellStyle name="Salida 3 2 15" xfId="58810" xr:uid="{00000000-0005-0000-0000-0000BEE50000}"/>
    <cellStyle name="Salida 3 2 16" xfId="58811" xr:uid="{00000000-0005-0000-0000-0000BFE50000}"/>
    <cellStyle name="Salida 3 2 17" xfId="58812" xr:uid="{00000000-0005-0000-0000-0000C0E50000}"/>
    <cellStyle name="Salida 3 2 2" xfId="58813" xr:uid="{00000000-0005-0000-0000-0000C1E50000}"/>
    <cellStyle name="Salida 3 2 2 10" xfId="58814" xr:uid="{00000000-0005-0000-0000-0000C2E50000}"/>
    <cellStyle name="Salida 3 2 2 11" xfId="58815" xr:uid="{00000000-0005-0000-0000-0000C3E50000}"/>
    <cellStyle name="Salida 3 2 2 2" xfId="58816" xr:uid="{00000000-0005-0000-0000-0000C4E50000}"/>
    <cellStyle name="Salida 3 2 2 2 2" xfId="58817" xr:uid="{00000000-0005-0000-0000-0000C5E50000}"/>
    <cellStyle name="Salida 3 2 2 2 2 2" xfId="58818" xr:uid="{00000000-0005-0000-0000-0000C6E50000}"/>
    <cellStyle name="Salida 3 2 2 2 3" xfId="58819" xr:uid="{00000000-0005-0000-0000-0000C7E50000}"/>
    <cellStyle name="Salida 3 2 2 2 4" xfId="58820" xr:uid="{00000000-0005-0000-0000-0000C8E50000}"/>
    <cellStyle name="Salida 3 2 2 3" xfId="58821" xr:uid="{00000000-0005-0000-0000-0000C9E50000}"/>
    <cellStyle name="Salida 3 2 2 3 2" xfId="58822" xr:uid="{00000000-0005-0000-0000-0000CAE50000}"/>
    <cellStyle name="Salida 3 2 2 3 3" xfId="58823" xr:uid="{00000000-0005-0000-0000-0000CBE50000}"/>
    <cellStyle name="Salida 3 2 2 3 4" xfId="58824" xr:uid="{00000000-0005-0000-0000-0000CCE50000}"/>
    <cellStyle name="Salida 3 2 2 4" xfId="58825" xr:uid="{00000000-0005-0000-0000-0000CDE50000}"/>
    <cellStyle name="Salida 3 2 2 4 2" xfId="58826" xr:uid="{00000000-0005-0000-0000-0000CEE50000}"/>
    <cellStyle name="Salida 3 2 2 4 3" xfId="58827" xr:uid="{00000000-0005-0000-0000-0000CFE50000}"/>
    <cellStyle name="Salida 3 2 2 4 4" xfId="58828" xr:uid="{00000000-0005-0000-0000-0000D0E50000}"/>
    <cellStyle name="Salida 3 2 2 5" xfId="58829" xr:uid="{00000000-0005-0000-0000-0000D1E50000}"/>
    <cellStyle name="Salida 3 2 2 5 2" xfId="58830" xr:uid="{00000000-0005-0000-0000-0000D2E50000}"/>
    <cellStyle name="Salida 3 2 2 5 3" xfId="58831" xr:uid="{00000000-0005-0000-0000-0000D3E50000}"/>
    <cellStyle name="Salida 3 2 2 5 4" xfId="58832" xr:uid="{00000000-0005-0000-0000-0000D4E50000}"/>
    <cellStyle name="Salida 3 2 2 6" xfId="58833" xr:uid="{00000000-0005-0000-0000-0000D5E50000}"/>
    <cellStyle name="Salida 3 2 2 6 2" xfId="58834" xr:uid="{00000000-0005-0000-0000-0000D6E50000}"/>
    <cellStyle name="Salida 3 2 2 6 3" xfId="58835" xr:uid="{00000000-0005-0000-0000-0000D7E50000}"/>
    <cellStyle name="Salida 3 2 2 6 4" xfId="58836" xr:uid="{00000000-0005-0000-0000-0000D8E50000}"/>
    <cellStyle name="Salida 3 2 2 7" xfId="58837" xr:uid="{00000000-0005-0000-0000-0000D9E50000}"/>
    <cellStyle name="Salida 3 2 2 7 2" xfId="58838" xr:uid="{00000000-0005-0000-0000-0000DAE50000}"/>
    <cellStyle name="Salida 3 2 2 7 3" xfId="58839" xr:uid="{00000000-0005-0000-0000-0000DBE50000}"/>
    <cellStyle name="Salida 3 2 2 8" xfId="58840" xr:uid="{00000000-0005-0000-0000-0000DCE50000}"/>
    <cellStyle name="Salida 3 2 2 8 2" xfId="58841" xr:uid="{00000000-0005-0000-0000-0000DDE50000}"/>
    <cellStyle name="Salida 3 2 2 8 3" xfId="58842" xr:uid="{00000000-0005-0000-0000-0000DEE50000}"/>
    <cellStyle name="Salida 3 2 2 9" xfId="58843" xr:uid="{00000000-0005-0000-0000-0000DFE50000}"/>
    <cellStyle name="Salida 3 2 3" xfId="58844" xr:uid="{00000000-0005-0000-0000-0000E0E50000}"/>
    <cellStyle name="Salida 3 2 3 10" xfId="58845" xr:uid="{00000000-0005-0000-0000-0000E1E50000}"/>
    <cellStyle name="Salida 3 2 3 11" xfId="58846" xr:uid="{00000000-0005-0000-0000-0000E2E50000}"/>
    <cellStyle name="Salida 3 2 3 2" xfId="58847" xr:uid="{00000000-0005-0000-0000-0000E3E50000}"/>
    <cellStyle name="Salida 3 2 3 2 2" xfId="58848" xr:uid="{00000000-0005-0000-0000-0000E4E50000}"/>
    <cellStyle name="Salida 3 2 3 2 3" xfId="58849" xr:uid="{00000000-0005-0000-0000-0000E5E50000}"/>
    <cellStyle name="Salida 3 2 3 2 4" xfId="58850" xr:uid="{00000000-0005-0000-0000-0000E6E50000}"/>
    <cellStyle name="Salida 3 2 3 3" xfId="58851" xr:uid="{00000000-0005-0000-0000-0000E7E50000}"/>
    <cellStyle name="Salida 3 2 3 3 2" xfId="58852" xr:uid="{00000000-0005-0000-0000-0000E8E50000}"/>
    <cellStyle name="Salida 3 2 3 3 3" xfId="58853" xr:uid="{00000000-0005-0000-0000-0000E9E50000}"/>
    <cellStyle name="Salida 3 2 3 4" xfId="58854" xr:uid="{00000000-0005-0000-0000-0000EAE50000}"/>
    <cellStyle name="Salida 3 2 3 4 2" xfId="58855" xr:uid="{00000000-0005-0000-0000-0000EBE50000}"/>
    <cellStyle name="Salida 3 2 3 4 3" xfId="58856" xr:uid="{00000000-0005-0000-0000-0000ECE50000}"/>
    <cellStyle name="Salida 3 2 3 5" xfId="58857" xr:uid="{00000000-0005-0000-0000-0000EDE50000}"/>
    <cellStyle name="Salida 3 2 3 5 2" xfId="58858" xr:uid="{00000000-0005-0000-0000-0000EEE50000}"/>
    <cellStyle name="Salida 3 2 3 5 3" xfId="58859" xr:uid="{00000000-0005-0000-0000-0000EFE50000}"/>
    <cellStyle name="Salida 3 2 3 6" xfId="58860" xr:uid="{00000000-0005-0000-0000-0000F0E50000}"/>
    <cellStyle name="Salida 3 2 3 6 2" xfId="58861" xr:uid="{00000000-0005-0000-0000-0000F1E50000}"/>
    <cellStyle name="Salida 3 2 3 6 3" xfId="58862" xr:uid="{00000000-0005-0000-0000-0000F2E50000}"/>
    <cellStyle name="Salida 3 2 3 7" xfId="58863" xr:uid="{00000000-0005-0000-0000-0000F3E50000}"/>
    <cellStyle name="Salida 3 2 3 7 2" xfId="58864" xr:uid="{00000000-0005-0000-0000-0000F4E50000}"/>
    <cellStyle name="Salida 3 2 3 7 3" xfId="58865" xr:uid="{00000000-0005-0000-0000-0000F5E50000}"/>
    <cellStyle name="Salida 3 2 3 8" xfId="58866" xr:uid="{00000000-0005-0000-0000-0000F6E50000}"/>
    <cellStyle name="Salida 3 2 3 8 2" xfId="58867" xr:uid="{00000000-0005-0000-0000-0000F7E50000}"/>
    <cellStyle name="Salida 3 2 3 8 3" xfId="58868" xr:uid="{00000000-0005-0000-0000-0000F8E50000}"/>
    <cellStyle name="Salida 3 2 3 9" xfId="58869" xr:uid="{00000000-0005-0000-0000-0000F9E50000}"/>
    <cellStyle name="Salida 3 2 4" xfId="58870" xr:uid="{00000000-0005-0000-0000-0000FAE50000}"/>
    <cellStyle name="Salida 3 2 4 10" xfId="58871" xr:uid="{00000000-0005-0000-0000-0000FBE50000}"/>
    <cellStyle name="Salida 3 2 4 11" xfId="58872" xr:uid="{00000000-0005-0000-0000-0000FCE50000}"/>
    <cellStyle name="Salida 3 2 4 2" xfId="58873" xr:uid="{00000000-0005-0000-0000-0000FDE50000}"/>
    <cellStyle name="Salida 3 2 4 2 2" xfId="58874" xr:uid="{00000000-0005-0000-0000-0000FEE50000}"/>
    <cellStyle name="Salida 3 2 4 2 3" xfId="58875" xr:uid="{00000000-0005-0000-0000-0000FFE50000}"/>
    <cellStyle name="Salida 3 2 4 2 4" xfId="58876" xr:uid="{00000000-0005-0000-0000-000000E60000}"/>
    <cellStyle name="Salida 3 2 4 3" xfId="58877" xr:uid="{00000000-0005-0000-0000-000001E60000}"/>
    <cellStyle name="Salida 3 2 4 3 2" xfId="58878" xr:uid="{00000000-0005-0000-0000-000002E60000}"/>
    <cellStyle name="Salida 3 2 4 3 3" xfId="58879" xr:uid="{00000000-0005-0000-0000-000003E60000}"/>
    <cellStyle name="Salida 3 2 4 4" xfId="58880" xr:uid="{00000000-0005-0000-0000-000004E60000}"/>
    <cellStyle name="Salida 3 2 4 4 2" xfId="58881" xr:uid="{00000000-0005-0000-0000-000005E60000}"/>
    <cellStyle name="Salida 3 2 4 4 3" xfId="58882" xr:uid="{00000000-0005-0000-0000-000006E60000}"/>
    <cellStyle name="Salida 3 2 4 5" xfId="58883" xr:uid="{00000000-0005-0000-0000-000007E60000}"/>
    <cellStyle name="Salida 3 2 4 5 2" xfId="58884" xr:uid="{00000000-0005-0000-0000-000008E60000}"/>
    <cellStyle name="Salida 3 2 4 5 3" xfId="58885" xr:uid="{00000000-0005-0000-0000-000009E60000}"/>
    <cellStyle name="Salida 3 2 4 6" xfId="58886" xr:uid="{00000000-0005-0000-0000-00000AE60000}"/>
    <cellStyle name="Salida 3 2 4 6 2" xfId="58887" xr:uid="{00000000-0005-0000-0000-00000BE60000}"/>
    <cellStyle name="Salida 3 2 4 6 3" xfId="58888" xr:uid="{00000000-0005-0000-0000-00000CE60000}"/>
    <cellStyle name="Salida 3 2 4 7" xfId="58889" xr:uid="{00000000-0005-0000-0000-00000DE60000}"/>
    <cellStyle name="Salida 3 2 4 7 2" xfId="58890" xr:uid="{00000000-0005-0000-0000-00000EE60000}"/>
    <cellStyle name="Salida 3 2 4 7 3" xfId="58891" xr:uid="{00000000-0005-0000-0000-00000FE60000}"/>
    <cellStyle name="Salida 3 2 4 8" xfId="58892" xr:uid="{00000000-0005-0000-0000-000010E60000}"/>
    <cellStyle name="Salida 3 2 4 8 2" xfId="58893" xr:uid="{00000000-0005-0000-0000-000011E60000}"/>
    <cellStyle name="Salida 3 2 4 8 3" xfId="58894" xr:uid="{00000000-0005-0000-0000-000012E60000}"/>
    <cellStyle name="Salida 3 2 4 9" xfId="58895" xr:uid="{00000000-0005-0000-0000-000013E60000}"/>
    <cellStyle name="Salida 3 2 5" xfId="58896" xr:uid="{00000000-0005-0000-0000-000014E60000}"/>
    <cellStyle name="Salida 3 2 5 10" xfId="58897" xr:uid="{00000000-0005-0000-0000-000015E60000}"/>
    <cellStyle name="Salida 3 2 5 11" xfId="58898" xr:uid="{00000000-0005-0000-0000-000016E60000}"/>
    <cellStyle name="Salida 3 2 5 2" xfId="58899" xr:uid="{00000000-0005-0000-0000-000017E60000}"/>
    <cellStyle name="Salida 3 2 5 2 2" xfId="58900" xr:uid="{00000000-0005-0000-0000-000018E60000}"/>
    <cellStyle name="Salida 3 2 5 2 3" xfId="58901" xr:uid="{00000000-0005-0000-0000-000019E60000}"/>
    <cellStyle name="Salida 3 2 5 3" xfId="58902" xr:uid="{00000000-0005-0000-0000-00001AE60000}"/>
    <cellStyle name="Salida 3 2 5 3 2" xfId="58903" xr:uid="{00000000-0005-0000-0000-00001BE60000}"/>
    <cellStyle name="Salida 3 2 5 3 3" xfId="58904" xr:uid="{00000000-0005-0000-0000-00001CE60000}"/>
    <cellStyle name="Salida 3 2 5 4" xfId="58905" xr:uid="{00000000-0005-0000-0000-00001DE60000}"/>
    <cellStyle name="Salida 3 2 5 4 2" xfId="58906" xr:uid="{00000000-0005-0000-0000-00001EE60000}"/>
    <cellStyle name="Salida 3 2 5 4 3" xfId="58907" xr:uid="{00000000-0005-0000-0000-00001FE60000}"/>
    <cellStyle name="Salida 3 2 5 5" xfId="58908" xr:uid="{00000000-0005-0000-0000-000020E60000}"/>
    <cellStyle name="Salida 3 2 5 5 2" xfId="58909" xr:uid="{00000000-0005-0000-0000-000021E60000}"/>
    <cellStyle name="Salida 3 2 5 5 3" xfId="58910" xr:uid="{00000000-0005-0000-0000-000022E60000}"/>
    <cellStyle name="Salida 3 2 5 6" xfId="58911" xr:uid="{00000000-0005-0000-0000-000023E60000}"/>
    <cellStyle name="Salida 3 2 5 6 2" xfId="58912" xr:uid="{00000000-0005-0000-0000-000024E60000}"/>
    <cellStyle name="Salida 3 2 5 6 3" xfId="58913" xr:uid="{00000000-0005-0000-0000-000025E60000}"/>
    <cellStyle name="Salida 3 2 5 7" xfId="58914" xr:uid="{00000000-0005-0000-0000-000026E60000}"/>
    <cellStyle name="Salida 3 2 5 7 2" xfId="58915" xr:uid="{00000000-0005-0000-0000-000027E60000}"/>
    <cellStyle name="Salida 3 2 5 7 3" xfId="58916" xr:uid="{00000000-0005-0000-0000-000028E60000}"/>
    <cellStyle name="Salida 3 2 5 8" xfId="58917" xr:uid="{00000000-0005-0000-0000-000029E60000}"/>
    <cellStyle name="Salida 3 2 5 8 2" xfId="58918" xr:uid="{00000000-0005-0000-0000-00002AE60000}"/>
    <cellStyle name="Salida 3 2 5 8 3" xfId="58919" xr:uid="{00000000-0005-0000-0000-00002BE60000}"/>
    <cellStyle name="Salida 3 2 5 9" xfId="58920" xr:uid="{00000000-0005-0000-0000-00002CE60000}"/>
    <cellStyle name="Salida 3 2 6" xfId="58921" xr:uid="{00000000-0005-0000-0000-00002DE60000}"/>
    <cellStyle name="Salida 3 2 6 10" xfId="58922" xr:uid="{00000000-0005-0000-0000-00002EE60000}"/>
    <cellStyle name="Salida 3 2 6 11" xfId="58923" xr:uid="{00000000-0005-0000-0000-00002FE60000}"/>
    <cellStyle name="Salida 3 2 6 2" xfId="58924" xr:uid="{00000000-0005-0000-0000-000030E60000}"/>
    <cellStyle name="Salida 3 2 6 2 2" xfId="58925" xr:uid="{00000000-0005-0000-0000-000031E60000}"/>
    <cellStyle name="Salida 3 2 6 2 3" xfId="58926" xr:uid="{00000000-0005-0000-0000-000032E60000}"/>
    <cellStyle name="Salida 3 2 6 3" xfId="58927" xr:uid="{00000000-0005-0000-0000-000033E60000}"/>
    <cellStyle name="Salida 3 2 6 3 2" xfId="58928" xr:uid="{00000000-0005-0000-0000-000034E60000}"/>
    <cellStyle name="Salida 3 2 6 3 3" xfId="58929" xr:uid="{00000000-0005-0000-0000-000035E60000}"/>
    <cellStyle name="Salida 3 2 6 4" xfId="58930" xr:uid="{00000000-0005-0000-0000-000036E60000}"/>
    <cellStyle name="Salida 3 2 6 4 2" xfId="58931" xr:uid="{00000000-0005-0000-0000-000037E60000}"/>
    <cellStyle name="Salida 3 2 6 4 3" xfId="58932" xr:uid="{00000000-0005-0000-0000-000038E60000}"/>
    <cellStyle name="Salida 3 2 6 5" xfId="58933" xr:uid="{00000000-0005-0000-0000-000039E60000}"/>
    <cellStyle name="Salida 3 2 6 5 2" xfId="58934" xr:uid="{00000000-0005-0000-0000-00003AE60000}"/>
    <cellStyle name="Salida 3 2 6 5 3" xfId="58935" xr:uid="{00000000-0005-0000-0000-00003BE60000}"/>
    <cellStyle name="Salida 3 2 6 6" xfId="58936" xr:uid="{00000000-0005-0000-0000-00003CE60000}"/>
    <cellStyle name="Salida 3 2 6 6 2" xfId="58937" xr:uid="{00000000-0005-0000-0000-00003DE60000}"/>
    <cellStyle name="Salida 3 2 6 6 3" xfId="58938" xr:uid="{00000000-0005-0000-0000-00003EE60000}"/>
    <cellStyle name="Salida 3 2 6 7" xfId="58939" xr:uid="{00000000-0005-0000-0000-00003FE60000}"/>
    <cellStyle name="Salida 3 2 6 7 2" xfId="58940" xr:uid="{00000000-0005-0000-0000-000040E60000}"/>
    <cellStyle name="Salida 3 2 6 7 3" xfId="58941" xr:uid="{00000000-0005-0000-0000-000041E60000}"/>
    <cellStyle name="Salida 3 2 6 8" xfId="58942" xr:uid="{00000000-0005-0000-0000-000042E60000}"/>
    <cellStyle name="Salida 3 2 6 8 2" xfId="58943" xr:uid="{00000000-0005-0000-0000-000043E60000}"/>
    <cellStyle name="Salida 3 2 6 8 3" xfId="58944" xr:uid="{00000000-0005-0000-0000-000044E60000}"/>
    <cellStyle name="Salida 3 2 6 9" xfId="58945" xr:uid="{00000000-0005-0000-0000-000045E60000}"/>
    <cellStyle name="Salida 3 2 7" xfId="58946" xr:uid="{00000000-0005-0000-0000-000046E60000}"/>
    <cellStyle name="Salida 3 2 7 10" xfId="58947" xr:uid="{00000000-0005-0000-0000-000047E60000}"/>
    <cellStyle name="Salida 3 2 7 2" xfId="58948" xr:uid="{00000000-0005-0000-0000-000048E60000}"/>
    <cellStyle name="Salida 3 2 7 2 2" xfId="58949" xr:uid="{00000000-0005-0000-0000-000049E60000}"/>
    <cellStyle name="Salida 3 2 7 2 3" xfId="58950" xr:uid="{00000000-0005-0000-0000-00004AE60000}"/>
    <cellStyle name="Salida 3 2 7 3" xfId="58951" xr:uid="{00000000-0005-0000-0000-00004BE60000}"/>
    <cellStyle name="Salida 3 2 7 3 2" xfId="58952" xr:uid="{00000000-0005-0000-0000-00004CE60000}"/>
    <cellStyle name="Salida 3 2 7 3 3" xfId="58953" xr:uid="{00000000-0005-0000-0000-00004DE60000}"/>
    <cellStyle name="Salida 3 2 7 4" xfId="58954" xr:uid="{00000000-0005-0000-0000-00004EE60000}"/>
    <cellStyle name="Salida 3 2 7 4 2" xfId="58955" xr:uid="{00000000-0005-0000-0000-00004FE60000}"/>
    <cellStyle name="Salida 3 2 7 4 3" xfId="58956" xr:uid="{00000000-0005-0000-0000-000050E60000}"/>
    <cellStyle name="Salida 3 2 7 5" xfId="58957" xr:uid="{00000000-0005-0000-0000-000051E60000}"/>
    <cellStyle name="Salida 3 2 7 5 2" xfId="58958" xr:uid="{00000000-0005-0000-0000-000052E60000}"/>
    <cellStyle name="Salida 3 2 7 5 3" xfId="58959" xr:uid="{00000000-0005-0000-0000-000053E60000}"/>
    <cellStyle name="Salida 3 2 7 6" xfId="58960" xr:uid="{00000000-0005-0000-0000-000054E60000}"/>
    <cellStyle name="Salida 3 2 7 6 2" xfId="58961" xr:uid="{00000000-0005-0000-0000-000055E60000}"/>
    <cellStyle name="Salida 3 2 7 6 3" xfId="58962" xr:uid="{00000000-0005-0000-0000-000056E60000}"/>
    <cellStyle name="Salida 3 2 7 7" xfId="58963" xr:uid="{00000000-0005-0000-0000-000057E60000}"/>
    <cellStyle name="Salida 3 2 7 7 2" xfId="58964" xr:uid="{00000000-0005-0000-0000-000058E60000}"/>
    <cellStyle name="Salida 3 2 7 7 3" xfId="58965" xr:uid="{00000000-0005-0000-0000-000059E60000}"/>
    <cellStyle name="Salida 3 2 7 8" xfId="58966" xr:uid="{00000000-0005-0000-0000-00005AE60000}"/>
    <cellStyle name="Salida 3 2 7 8 2" xfId="58967" xr:uid="{00000000-0005-0000-0000-00005BE60000}"/>
    <cellStyle name="Salida 3 2 7 8 3" xfId="58968" xr:uid="{00000000-0005-0000-0000-00005CE60000}"/>
    <cellStyle name="Salida 3 2 7 9" xfId="58969" xr:uid="{00000000-0005-0000-0000-00005DE60000}"/>
    <cellStyle name="Salida 3 2 8" xfId="58970" xr:uid="{00000000-0005-0000-0000-00005EE60000}"/>
    <cellStyle name="Salida 3 2 8 2" xfId="58971" xr:uid="{00000000-0005-0000-0000-00005FE60000}"/>
    <cellStyle name="Salida 3 2 8 3" xfId="58972" xr:uid="{00000000-0005-0000-0000-000060E60000}"/>
    <cellStyle name="Salida 3 2 9" xfId="58973" xr:uid="{00000000-0005-0000-0000-000061E60000}"/>
    <cellStyle name="Salida 3 2 9 2" xfId="58974" xr:uid="{00000000-0005-0000-0000-000062E60000}"/>
    <cellStyle name="Salida 3 2 9 3" xfId="58975" xr:uid="{00000000-0005-0000-0000-000063E60000}"/>
    <cellStyle name="Salida 3 3" xfId="58976" xr:uid="{00000000-0005-0000-0000-000064E60000}"/>
    <cellStyle name="Salida 3 3 10" xfId="58977" xr:uid="{00000000-0005-0000-0000-000065E60000}"/>
    <cellStyle name="Salida 3 3 11" xfId="58978" xr:uid="{00000000-0005-0000-0000-000066E60000}"/>
    <cellStyle name="Salida 3 3 12" xfId="58979" xr:uid="{00000000-0005-0000-0000-000067E60000}"/>
    <cellStyle name="Salida 3 3 2" xfId="58980" xr:uid="{00000000-0005-0000-0000-000068E60000}"/>
    <cellStyle name="Salida 3 3 2 10" xfId="58981" xr:uid="{00000000-0005-0000-0000-000069E60000}"/>
    <cellStyle name="Salida 3 3 2 11" xfId="58982" xr:uid="{00000000-0005-0000-0000-00006AE60000}"/>
    <cellStyle name="Salida 3 3 2 2" xfId="58983" xr:uid="{00000000-0005-0000-0000-00006BE60000}"/>
    <cellStyle name="Salida 3 3 2 2 2" xfId="58984" xr:uid="{00000000-0005-0000-0000-00006CE60000}"/>
    <cellStyle name="Salida 3 3 2 2 2 2" xfId="58985" xr:uid="{00000000-0005-0000-0000-00006DE60000}"/>
    <cellStyle name="Salida 3 3 2 2 3" xfId="58986" xr:uid="{00000000-0005-0000-0000-00006EE60000}"/>
    <cellStyle name="Salida 3 3 2 2 4" xfId="58987" xr:uid="{00000000-0005-0000-0000-00006FE60000}"/>
    <cellStyle name="Salida 3 3 2 3" xfId="58988" xr:uid="{00000000-0005-0000-0000-000070E60000}"/>
    <cellStyle name="Salida 3 3 2 3 2" xfId="58989" xr:uid="{00000000-0005-0000-0000-000071E60000}"/>
    <cellStyle name="Salida 3 3 2 3 3" xfId="58990" xr:uid="{00000000-0005-0000-0000-000072E60000}"/>
    <cellStyle name="Salida 3 3 2 3 4" xfId="58991" xr:uid="{00000000-0005-0000-0000-000073E60000}"/>
    <cellStyle name="Salida 3 3 2 4" xfId="58992" xr:uid="{00000000-0005-0000-0000-000074E60000}"/>
    <cellStyle name="Salida 3 3 2 4 2" xfId="58993" xr:uid="{00000000-0005-0000-0000-000075E60000}"/>
    <cellStyle name="Salida 3 3 2 4 3" xfId="58994" xr:uid="{00000000-0005-0000-0000-000076E60000}"/>
    <cellStyle name="Salida 3 3 2 4 4" xfId="58995" xr:uid="{00000000-0005-0000-0000-000077E60000}"/>
    <cellStyle name="Salida 3 3 2 5" xfId="58996" xr:uid="{00000000-0005-0000-0000-000078E60000}"/>
    <cellStyle name="Salida 3 3 2 5 2" xfId="58997" xr:uid="{00000000-0005-0000-0000-000079E60000}"/>
    <cellStyle name="Salida 3 3 2 5 3" xfId="58998" xr:uid="{00000000-0005-0000-0000-00007AE60000}"/>
    <cellStyle name="Salida 3 3 2 5 4" xfId="58999" xr:uid="{00000000-0005-0000-0000-00007BE60000}"/>
    <cellStyle name="Salida 3 3 2 6" xfId="59000" xr:uid="{00000000-0005-0000-0000-00007CE60000}"/>
    <cellStyle name="Salida 3 3 2 6 2" xfId="59001" xr:uid="{00000000-0005-0000-0000-00007DE60000}"/>
    <cellStyle name="Salida 3 3 2 6 3" xfId="59002" xr:uid="{00000000-0005-0000-0000-00007EE60000}"/>
    <cellStyle name="Salida 3 3 2 6 4" xfId="59003" xr:uid="{00000000-0005-0000-0000-00007FE60000}"/>
    <cellStyle name="Salida 3 3 2 7" xfId="59004" xr:uid="{00000000-0005-0000-0000-000080E60000}"/>
    <cellStyle name="Salida 3 3 2 7 2" xfId="59005" xr:uid="{00000000-0005-0000-0000-000081E60000}"/>
    <cellStyle name="Salida 3 3 2 7 3" xfId="59006" xr:uid="{00000000-0005-0000-0000-000082E60000}"/>
    <cellStyle name="Salida 3 3 2 8" xfId="59007" xr:uid="{00000000-0005-0000-0000-000083E60000}"/>
    <cellStyle name="Salida 3 3 2 8 2" xfId="59008" xr:uid="{00000000-0005-0000-0000-000084E60000}"/>
    <cellStyle name="Salida 3 3 2 8 3" xfId="59009" xr:uid="{00000000-0005-0000-0000-000085E60000}"/>
    <cellStyle name="Salida 3 3 2 9" xfId="59010" xr:uid="{00000000-0005-0000-0000-000086E60000}"/>
    <cellStyle name="Salida 3 3 3" xfId="59011" xr:uid="{00000000-0005-0000-0000-000087E60000}"/>
    <cellStyle name="Salida 3 3 3 2" xfId="59012" xr:uid="{00000000-0005-0000-0000-000088E60000}"/>
    <cellStyle name="Salida 3 3 3 2 2" xfId="59013" xr:uid="{00000000-0005-0000-0000-000089E60000}"/>
    <cellStyle name="Salida 3 3 3 3" xfId="59014" xr:uid="{00000000-0005-0000-0000-00008AE60000}"/>
    <cellStyle name="Salida 3 3 3 4" xfId="59015" xr:uid="{00000000-0005-0000-0000-00008BE60000}"/>
    <cellStyle name="Salida 3 3 4" xfId="59016" xr:uid="{00000000-0005-0000-0000-00008CE60000}"/>
    <cellStyle name="Salida 3 3 4 2" xfId="59017" xr:uid="{00000000-0005-0000-0000-00008DE60000}"/>
    <cellStyle name="Salida 3 3 4 2 2" xfId="59018" xr:uid="{00000000-0005-0000-0000-00008EE60000}"/>
    <cellStyle name="Salida 3 3 4 3" xfId="59019" xr:uid="{00000000-0005-0000-0000-00008FE60000}"/>
    <cellStyle name="Salida 3 3 4 4" xfId="59020" xr:uid="{00000000-0005-0000-0000-000090E60000}"/>
    <cellStyle name="Salida 3 3 5" xfId="59021" xr:uid="{00000000-0005-0000-0000-000091E60000}"/>
    <cellStyle name="Salida 3 3 5 2" xfId="59022" xr:uid="{00000000-0005-0000-0000-000092E60000}"/>
    <cellStyle name="Salida 3 3 5 3" xfId="59023" xr:uid="{00000000-0005-0000-0000-000093E60000}"/>
    <cellStyle name="Salida 3 3 5 4" xfId="59024" xr:uid="{00000000-0005-0000-0000-000094E60000}"/>
    <cellStyle name="Salida 3 3 6" xfId="59025" xr:uid="{00000000-0005-0000-0000-000095E60000}"/>
    <cellStyle name="Salida 3 3 6 2" xfId="59026" xr:uid="{00000000-0005-0000-0000-000096E60000}"/>
    <cellStyle name="Salida 3 3 6 3" xfId="59027" xr:uid="{00000000-0005-0000-0000-000097E60000}"/>
    <cellStyle name="Salida 3 3 6 4" xfId="59028" xr:uid="{00000000-0005-0000-0000-000098E60000}"/>
    <cellStyle name="Salida 3 3 7" xfId="59029" xr:uid="{00000000-0005-0000-0000-000099E60000}"/>
    <cellStyle name="Salida 3 3 7 2" xfId="59030" xr:uid="{00000000-0005-0000-0000-00009AE60000}"/>
    <cellStyle name="Salida 3 3 7 3" xfId="59031" xr:uid="{00000000-0005-0000-0000-00009BE60000}"/>
    <cellStyle name="Salida 3 3 8" xfId="59032" xr:uid="{00000000-0005-0000-0000-00009CE60000}"/>
    <cellStyle name="Salida 3 3 8 2" xfId="59033" xr:uid="{00000000-0005-0000-0000-00009DE60000}"/>
    <cellStyle name="Salida 3 3 8 3" xfId="59034" xr:uid="{00000000-0005-0000-0000-00009EE60000}"/>
    <cellStyle name="Salida 3 3 9" xfId="59035" xr:uid="{00000000-0005-0000-0000-00009FE60000}"/>
    <cellStyle name="Salida 3 3 9 2" xfId="59036" xr:uid="{00000000-0005-0000-0000-0000A0E60000}"/>
    <cellStyle name="Salida 3 3 9 3" xfId="59037" xr:uid="{00000000-0005-0000-0000-0000A1E60000}"/>
    <cellStyle name="Salida 3 4" xfId="59038" xr:uid="{00000000-0005-0000-0000-0000A2E60000}"/>
    <cellStyle name="Salida 3 4 10" xfId="59039" xr:uid="{00000000-0005-0000-0000-0000A3E60000}"/>
    <cellStyle name="Salida 3 4 11" xfId="59040" xr:uid="{00000000-0005-0000-0000-0000A4E60000}"/>
    <cellStyle name="Salida 3 4 2" xfId="59041" xr:uid="{00000000-0005-0000-0000-0000A5E60000}"/>
    <cellStyle name="Salida 3 4 2 2" xfId="59042" xr:uid="{00000000-0005-0000-0000-0000A6E60000}"/>
    <cellStyle name="Salida 3 4 2 2 2" xfId="59043" xr:uid="{00000000-0005-0000-0000-0000A7E60000}"/>
    <cellStyle name="Salida 3 4 2 3" xfId="59044" xr:uid="{00000000-0005-0000-0000-0000A8E60000}"/>
    <cellStyle name="Salida 3 4 2 4" xfId="59045" xr:uid="{00000000-0005-0000-0000-0000A9E60000}"/>
    <cellStyle name="Salida 3 4 3" xfId="59046" xr:uid="{00000000-0005-0000-0000-0000AAE60000}"/>
    <cellStyle name="Salida 3 4 3 2" xfId="59047" xr:uid="{00000000-0005-0000-0000-0000ABE60000}"/>
    <cellStyle name="Salida 3 4 3 2 2" xfId="59048" xr:uid="{00000000-0005-0000-0000-0000ACE60000}"/>
    <cellStyle name="Salida 3 4 3 3" xfId="59049" xr:uid="{00000000-0005-0000-0000-0000ADE60000}"/>
    <cellStyle name="Salida 3 4 3 4" xfId="59050" xr:uid="{00000000-0005-0000-0000-0000AEE60000}"/>
    <cellStyle name="Salida 3 4 4" xfId="59051" xr:uid="{00000000-0005-0000-0000-0000AFE60000}"/>
    <cellStyle name="Salida 3 4 4 2" xfId="59052" xr:uid="{00000000-0005-0000-0000-0000B0E60000}"/>
    <cellStyle name="Salida 3 4 4 3" xfId="59053" xr:uid="{00000000-0005-0000-0000-0000B1E60000}"/>
    <cellStyle name="Salida 3 4 4 4" xfId="59054" xr:uid="{00000000-0005-0000-0000-0000B2E60000}"/>
    <cellStyle name="Salida 3 4 5" xfId="59055" xr:uid="{00000000-0005-0000-0000-0000B3E60000}"/>
    <cellStyle name="Salida 3 4 5 2" xfId="59056" xr:uid="{00000000-0005-0000-0000-0000B4E60000}"/>
    <cellStyle name="Salida 3 4 5 3" xfId="59057" xr:uid="{00000000-0005-0000-0000-0000B5E60000}"/>
    <cellStyle name="Salida 3 4 5 4" xfId="59058" xr:uid="{00000000-0005-0000-0000-0000B6E60000}"/>
    <cellStyle name="Salida 3 4 6" xfId="59059" xr:uid="{00000000-0005-0000-0000-0000B7E60000}"/>
    <cellStyle name="Salida 3 4 6 2" xfId="59060" xr:uid="{00000000-0005-0000-0000-0000B8E60000}"/>
    <cellStyle name="Salida 3 4 6 3" xfId="59061" xr:uid="{00000000-0005-0000-0000-0000B9E60000}"/>
    <cellStyle name="Salida 3 4 6 4" xfId="59062" xr:uid="{00000000-0005-0000-0000-0000BAE60000}"/>
    <cellStyle name="Salida 3 4 7" xfId="59063" xr:uid="{00000000-0005-0000-0000-0000BBE60000}"/>
    <cellStyle name="Salida 3 4 7 2" xfId="59064" xr:uid="{00000000-0005-0000-0000-0000BCE60000}"/>
    <cellStyle name="Salida 3 4 7 3" xfId="59065" xr:uid="{00000000-0005-0000-0000-0000BDE60000}"/>
    <cellStyle name="Salida 3 4 8" xfId="59066" xr:uid="{00000000-0005-0000-0000-0000BEE60000}"/>
    <cellStyle name="Salida 3 4 8 2" xfId="59067" xr:uid="{00000000-0005-0000-0000-0000BFE60000}"/>
    <cellStyle name="Salida 3 4 8 3" xfId="59068" xr:uid="{00000000-0005-0000-0000-0000C0E60000}"/>
    <cellStyle name="Salida 3 4 9" xfId="59069" xr:uid="{00000000-0005-0000-0000-0000C1E60000}"/>
    <cellStyle name="Salida 3 5" xfId="59070" xr:uid="{00000000-0005-0000-0000-0000C2E60000}"/>
    <cellStyle name="Salida 3 5 10" xfId="59071" xr:uid="{00000000-0005-0000-0000-0000C3E60000}"/>
    <cellStyle name="Salida 3 5 11" xfId="59072" xr:uid="{00000000-0005-0000-0000-0000C4E60000}"/>
    <cellStyle name="Salida 3 5 2" xfId="59073" xr:uid="{00000000-0005-0000-0000-0000C5E60000}"/>
    <cellStyle name="Salida 3 5 2 2" xfId="59074" xr:uid="{00000000-0005-0000-0000-0000C6E60000}"/>
    <cellStyle name="Salida 3 5 2 3" xfId="59075" xr:uid="{00000000-0005-0000-0000-0000C7E60000}"/>
    <cellStyle name="Salida 3 5 2 4" xfId="59076" xr:uid="{00000000-0005-0000-0000-0000C8E60000}"/>
    <cellStyle name="Salida 3 5 3" xfId="59077" xr:uid="{00000000-0005-0000-0000-0000C9E60000}"/>
    <cellStyle name="Salida 3 5 3 2" xfId="59078" xr:uid="{00000000-0005-0000-0000-0000CAE60000}"/>
    <cellStyle name="Salida 3 5 3 3" xfId="59079" xr:uid="{00000000-0005-0000-0000-0000CBE60000}"/>
    <cellStyle name="Salida 3 5 3 4" xfId="59080" xr:uid="{00000000-0005-0000-0000-0000CCE60000}"/>
    <cellStyle name="Salida 3 5 4" xfId="59081" xr:uid="{00000000-0005-0000-0000-0000CDE60000}"/>
    <cellStyle name="Salida 3 5 4 2" xfId="59082" xr:uid="{00000000-0005-0000-0000-0000CEE60000}"/>
    <cellStyle name="Salida 3 5 4 3" xfId="59083" xr:uid="{00000000-0005-0000-0000-0000CFE60000}"/>
    <cellStyle name="Salida 3 5 5" xfId="59084" xr:uid="{00000000-0005-0000-0000-0000D0E60000}"/>
    <cellStyle name="Salida 3 5 5 2" xfId="59085" xr:uid="{00000000-0005-0000-0000-0000D1E60000}"/>
    <cellStyle name="Salida 3 5 5 3" xfId="59086" xr:uid="{00000000-0005-0000-0000-0000D2E60000}"/>
    <cellStyle name="Salida 3 5 6" xfId="59087" xr:uid="{00000000-0005-0000-0000-0000D3E60000}"/>
    <cellStyle name="Salida 3 5 6 2" xfId="59088" xr:uid="{00000000-0005-0000-0000-0000D4E60000}"/>
    <cellStyle name="Salida 3 5 6 3" xfId="59089" xr:uid="{00000000-0005-0000-0000-0000D5E60000}"/>
    <cellStyle name="Salida 3 5 7" xfId="59090" xr:uid="{00000000-0005-0000-0000-0000D6E60000}"/>
    <cellStyle name="Salida 3 5 7 2" xfId="59091" xr:uid="{00000000-0005-0000-0000-0000D7E60000}"/>
    <cellStyle name="Salida 3 5 7 3" xfId="59092" xr:uid="{00000000-0005-0000-0000-0000D8E60000}"/>
    <cellStyle name="Salida 3 5 8" xfId="59093" xr:uid="{00000000-0005-0000-0000-0000D9E60000}"/>
    <cellStyle name="Salida 3 5 8 2" xfId="59094" xr:uid="{00000000-0005-0000-0000-0000DAE60000}"/>
    <cellStyle name="Salida 3 5 8 3" xfId="59095" xr:uid="{00000000-0005-0000-0000-0000DBE60000}"/>
    <cellStyle name="Salida 3 5 9" xfId="59096" xr:uid="{00000000-0005-0000-0000-0000DCE60000}"/>
    <cellStyle name="Salida 3 6" xfId="59097" xr:uid="{00000000-0005-0000-0000-0000DDE60000}"/>
    <cellStyle name="Salida 3 6 10" xfId="59098" xr:uid="{00000000-0005-0000-0000-0000DEE60000}"/>
    <cellStyle name="Salida 3 6 11" xfId="59099" xr:uid="{00000000-0005-0000-0000-0000DFE60000}"/>
    <cellStyle name="Salida 3 6 2" xfId="59100" xr:uid="{00000000-0005-0000-0000-0000E0E60000}"/>
    <cellStyle name="Salida 3 6 2 2" xfId="59101" xr:uid="{00000000-0005-0000-0000-0000E1E60000}"/>
    <cellStyle name="Salida 3 6 2 3" xfId="59102" xr:uid="{00000000-0005-0000-0000-0000E2E60000}"/>
    <cellStyle name="Salida 3 6 3" xfId="59103" xr:uid="{00000000-0005-0000-0000-0000E3E60000}"/>
    <cellStyle name="Salida 3 6 3 2" xfId="59104" xr:uid="{00000000-0005-0000-0000-0000E4E60000}"/>
    <cellStyle name="Salida 3 6 3 3" xfId="59105" xr:uid="{00000000-0005-0000-0000-0000E5E60000}"/>
    <cellStyle name="Salida 3 6 4" xfId="59106" xr:uid="{00000000-0005-0000-0000-0000E6E60000}"/>
    <cellStyle name="Salida 3 6 4 2" xfId="59107" xr:uid="{00000000-0005-0000-0000-0000E7E60000}"/>
    <cellStyle name="Salida 3 6 4 3" xfId="59108" xr:uid="{00000000-0005-0000-0000-0000E8E60000}"/>
    <cellStyle name="Salida 3 6 5" xfId="59109" xr:uid="{00000000-0005-0000-0000-0000E9E60000}"/>
    <cellStyle name="Salida 3 6 5 2" xfId="59110" xr:uid="{00000000-0005-0000-0000-0000EAE60000}"/>
    <cellStyle name="Salida 3 6 5 3" xfId="59111" xr:uid="{00000000-0005-0000-0000-0000EBE60000}"/>
    <cellStyle name="Salida 3 6 6" xfId="59112" xr:uid="{00000000-0005-0000-0000-0000ECE60000}"/>
    <cellStyle name="Salida 3 6 6 2" xfId="59113" xr:uid="{00000000-0005-0000-0000-0000EDE60000}"/>
    <cellStyle name="Salida 3 6 6 3" xfId="59114" xr:uid="{00000000-0005-0000-0000-0000EEE60000}"/>
    <cellStyle name="Salida 3 6 7" xfId="59115" xr:uid="{00000000-0005-0000-0000-0000EFE60000}"/>
    <cellStyle name="Salida 3 6 7 2" xfId="59116" xr:uid="{00000000-0005-0000-0000-0000F0E60000}"/>
    <cellStyle name="Salida 3 6 7 3" xfId="59117" xr:uid="{00000000-0005-0000-0000-0000F1E60000}"/>
    <cellStyle name="Salida 3 6 8" xfId="59118" xr:uid="{00000000-0005-0000-0000-0000F2E60000}"/>
    <cellStyle name="Salida 3 6 8 2" xfId="59119" xr:uid="{00000000-0005-0000-0000-0000F3E60000}"/>
    <cellStyle name="Salida 3 6 8 3" xfId="59120" xr:uid="{00000000-0005-0000-0000-0000F4E60000}"/>
    <cellStyle name="Salida 3 6 9" xfId="59121" xr:uid="{00000000-0005-0000-0000-0000F5E60000}"/>
    <cellStyle name="Salida 3 7" xfId="59122" xr:uid="{00000000-0005-0000-0000-0000F6E60000}"/>
    <cellStyle name="Salida 3 7 10" xfId="59123" xr:uid="{00000000-0005-0000-0000-0000F7E60000}"/>
    <cellStyle name="Salida 3 7 11" xfId="59124" xr:uid="{00000000-0005-0000-0000-0000F8E60000}"/>
    <cellStyle name="Salida 3 7 2" xfId="59125" xr:uid="{00000000-0005-0000-0000-0000F9E60000}"/>
    <cellStyle name="Salida 3 7 2 2" xfId="59126" xr:uid="{00000000-0005-0000-0000-0000FAE60000}"/>
    <cellStyle name="Salida 3 7 2 3" xfId="59127" xr:uid="{00000000-0005-0000-0000-0000FBE60000}"/>
    <cellStyle name="Salida 3 7 3" xfId="59128" xr:uid="{00000000-0005-0000-0000-0000FCE60000}"/>
    <cellStyle name="Salida 3 7 3 2" xfId="59129" xr:uid="{00000000-0005-0000-0000-0000FDE60000}"/>
    <cellStyle name="Salida 3 7 3 3" xfId="59130" xr:uid="{00000000-0005-0000-0000-0000FEE60000}"/>
    <cellStyle name="Salida 3 7 4" xfId="59131" xr:uid="{00000000-0005-0000-0000-0000FFE60000}"/>
    <cellStyle name="Salida 3 7 4 2" xfId="59132" xr:uid="{00000000-0005-0000-0000-000000E70000}"/>
    <cellStyle name="Salida 3 7 4 3" xfId="59133" xr:uid="{00000000-0005-0000-0000-000001E70000}"/>
    <cellStyle name="Salida 3 7 5" xfId="59134" xr:uid="{00000000-0005-0000-0000-000002E70000}"/>
    <cellStyle name="Salida 3 7 5 2" xfId="59135" xr:uid="{00000000-0005-0000-0000-000003E70000}"/>
    <cellStyle name="Salida 3 7 5 3" xfId="59136" xr:uid="{00000000-0005-0000-0000-000004E70000}"/>
    <cellStyle name="Salida 3 7 6" xfId="59137" xr:uid="{00000000-0005-0000-0000-000005E70000}"/>
    <cellStyle name="Salida 3 7 6 2" xfId="59138" xr:uid="{00000000-0005-0000-0000-000006E70000}"/>
    <cellStyle name="Salida 3 7 6 3" xfId="59139" xr:uid="{00000000-0005-0000-0000-000007E70000}"/>
    <cellStyle name="Salida 3 7 7" xfId="59140" xr:uid="{00000000-0005-0000-0000-000008E70000}"/>
    <cellStyle name="Salida 3 7 7 2" xfId="59141" xr:uid="{00000000-0005-0000-0000-000009E70000}"/>
    <cellStyle name="Salida 3 7 7 3" xfId="59142" xr:uid="{00000000-0005-0000-0000-00000AE70000}"/>
    <cellStyle name="Salida 3 7 8" xfId="59143" xr:uid="{00000000-0005-0000-0000-00000BE70000}"/>
    <cellStyle name="Salida 3 7 8 2" xfId="59144" xr:uid="{00000000-0005-0000-0000-00000CE70000}"/>
    <cellStyle name="Salida 3 7 8 3" xfId="59145" xr:uid="{00000000-0005-0000-0000-00000DE70000}"/>
    <cellStyle name="Salida 3 7 9" xfId="59146" xr:uid="{00000000-0005-0000-0000-00000EE70000}"/>
    <cellStyle name="Salida 3 8" xfId="59147" xr:uid="{00000000-0005-0000-0000-00000FE70000}"/>
    <cellStyle name="Salida 3 8 10" xfId="59148" xr:uid="{00000000-0005-0000-0000-000010E70000}"/>
    <cellStyle name="Salida 3 8 11" xfId="59149" xr:uid="{00000000-0005-0000-0000-000011E70000}"/>
    <cellStyle name="Salida 3 8 2" xfId="59150" xr:uid="{00000000-0005-0000-0000-000012E70000}"/>
    <cellStyle name="Salida 3 8 2 2" xfId="59151" xr:uid="{00000000-0005-0000-0000-000013E70000}"/>
    <cellStyle name="Salida 3 8 2 3" xfId="59152" xr:uid="{00000000-0005-0000-0000-000014E70000}"/>
    <cellStyle name="Salida 3 8 2 4" xfId="59153" xr:uid="{00000000-0005-0000-0000-000015E70000}"/>
    <cellStyle name="Salida 3 8 3" xfId="59154" xr:uid="{00000000-0005-0000-0000-000016E70000}"/>
    <cellStyle name="Salida 3 8 3 2" xfId="59155" xr:uid="{00000000-0005-0000-0000-000017E70000}"/>
    <cellStyle name="Salida 3 8 3 3" xfId="59156" xr:uid="{00000000-0005-0000-0000-000018E70000}"/>
    <cellStyle name="Salida 3 8 4" xfId="59157" xr:uid="{00000000-0005-0000-0000-000019E70000}"/>
    <cellStyle name="Salida 3 8 4 2" xfId="59158" xr:uid="{00000000-0005-0000-0000-00001AE70000}"/>
    <cellStyle name="Salida 3 8 4 3" xfId="59159" xr:uid="{00000000-0005-0000-0000-00001BE70000}"/>
    <cellStyle name="Salida 3 8 5" xfId="59160" xr:uid="{00000000-0005-0000-0000-00001CE70000}"/>
    <cellStyle name="Salida 3 8 5 2" xfId="59161" xr:uid="{00000000-0005-0000-0000-00001DE70000}"/>
    <cellStyle name="Salida 3 8 5 3" xfId="59162" xr:uid="{00000000-0005-0000-0000-00001EE70000}"/>
    <cellStyle name="Salida 3 8 6" xfId="59163" xr:uid="{00000000-0005-0000-0000-00001FE70000}"/>
    <cellStyle name="Salida 3 8 6 2" xfId="59164" xr:uid="{00000000-0005-0000-0000-000020E70000}"/>
    <cellStyle name="Salida 3 8 6 3" xfId="59165" xr:uid="{00000000-0005-0000-0000-000021E70000}"/>
    <cellStyle name="Salida 3 8 7" xfId="59166" xr:uid="{00000000-0005-0000-0000-000022E70000}"/>
    <cellStyle name="Salida 3 8 7 2" xfId="59167" xr:uid="{00000000-0005-0000-0000-000023E70000}"/>
    <cellStyle name="Salida 3 8 7 3" xfId="59168" xr:uid="{00000000-0005-0000-0000-000024E70000}"/>
    <cellStyle name="Salida 3 8 8" xfId="59169" xr:uid="{00000000-0005-0000-0000-000025E70000}"/>
    <cellStyle name="Salida 3 8 8 2" xfId="59170" xr:uid="{00000000-0005-0000-0000-000026E70000}"/>
    <cellStyle name="Salida 3 8 8 3" xfId="59171" xr:uid="{00000000-0005-0000-0000-000027E70000}"/>
    <cellStyle name="Salida 3 8 9" xfId="59172" xr:uid="{00000000-0005-0000-0000-000028E70000}"/>
    <cellStyle name="Salida 3 9" xfId="59173" xr:uid="{00000000-0005-0000-0000-000029E70000}"/>
    <cellStyle name="Salida 3 9 2" xfId="59174" xr:uid="{00000000-0005-0000-0000-00002AE70000}"/>
    <cellStyle name="Salida 3 9 3" xfId="59175" xr:uid="{00000000-0005-0000-0000-00002BE70000}"/>
    <cellStyle name="Salida 3 9 4" xfId="59176" xr:uid="{00000000-0005-0000-0000-00002CE70000}"/>
    <cellStyle name="Salida 4" xfId="59177" xr:uid="{00000000-0005-0000-0000-00002DE70000}"/>
    <cellStyle name="Salida 4 10" xfId="59178" xr:uid="{00000000-0005-0000-0000-00002EE70000}"/>
    <cellStyle name="Salida 4 2" xfId="59179" xr:uid="{00000000-0005-0000-0000-00002FE70000}"/>
    <cellStyle name="Salida 4 2 2" xfId="59180" xr:uid="{00000000-0005-0000-0000-000030E70000}"/>
    <cellStyle name="Salida 4 2 2 2" xfId="59181" xr:uid="{00000000-0005-0000-0000-000031E70000}"/>
    <cellStyle name="Salida 4 2 2 2 2" xfId="59182" xr:uid="{00000000-0005-0000-0000-000032E70000}"/>
    <cellStyle name="Salida 4 2 2 3" xfId="59183" xr:uid="{00000000-0005-0000-0000-000033E70000}"/>
    <cellStyle name="Salida 4 2 2 4" xfId="59184" xr:uid="{00000000-0005-0000-0000-000034E70000}"/>
    <cellStyle name="Salida 4 2 2 5" xfId="59185" xr:uid="{00000000-0005-0000-0000-000035E70000}"/>
    <cellStyle name="Salida 4 2 2 6" xfId="59186" xr:uid="{00000000-0005-0000-0000-000036E70000}"/>
    <cellStyle name="Salida 4 2 3" xfId="59187" xr:uid="{00000000-0005-0000-0000-000037E70000}"/>
    <cellStyle name="Salida 4 2 3 2" xfId="59188" xr:uid="{00000000-0005-0000-0000-000038E70000}"/>
    <cellStyle name="Salida 4 2 4" xfId="59189" xr:uid="{00000000-0005-0000-0000-000039E70000}"/>
    <cellStyle name="Salida 4 2 4 2" xfId="59190" xr:uid="{00000000-0005-0000-0000-00003AE70000}"/>
    <cellStyle name="Salida 4 2 5" xfId="59191" xr:uid="{00000000-0005-0000-0000-00003BE70000}"/>
    <cellStyle name="Salida 4 2 6" xfId="59192" xr:uid="{00000000-0005-0000-0000-00003CE70000}"/>
    <cellStyle name="Salida 4 3" xfId="59193" xr:uid="{00000000-0005-0000-0000-00003DE70000}"/>
    <cellStyle name="Salida 4 3 2" xfId="59194" xr:uid="{00000000-0005-0000-0000-00003EE70000}"/>
    <cellStyle name="Salida 4 3 2 2" xfId="59195" xr:uid="{00000000-0005-0000-0000-00003FE70000}"/>
    <cellStyle name="Salida 4 3 2 2 2" xfId="59196" xr:uid="{00000000-0005-0000-0000-000040E70000}"/>
    <cellStyle name="Salida 4 3 2 3" xfId="59197" xr:uid="{00000000-0005-0000-0000-000041E70000}"/>
    <cellStyle name="Salida 4 3 2 4" xfId="59198" xr:uid="{00000000-0005-0000-0000-000042E70000}"/>
    <cellStyle name="Salida 4 3 2 5" xfId="59199" xr:uid="{00000000-0005-0000-0000-000043E70000}"/>
    <cellStyle name="Salida 4 3 2 6" xfId="59200" xr:uid="{00000000-0005-0000-0000-000044E70000}"/>
    <cellStyle name="Salida 4 3 3" xfId="59201" xr:uid="{00000000-0005-0000-0000-000045E70000}"/>
    <cellStyle name="Salida 4 3 3 2" xfId="59202" xr:uid="{00000000-0005-0000-0000-000046E70000}"/>
    <cellStyle name="Salida 4 3 4" xfId="59203" xr:uid="{00000000-0005-0000-0000-000047E70000}"/>
    <cellStyle name="Salida 4 3 4 2" xfId="59204" xr:uid="{00000000-0005-0000-0000-000048E70000}"/>
    <cellStyle name="Salida 4 3 5" xfId="59205" xr:uid="{00000000-0005-0000-0000-000049E70000}"/>
    <cellStyle name="Salida 4 3 6" xfId="59206" xr:uid="{00000000-0005-0000-0000-00004AE70000}"/>
    <cellStyle name="Salida 4 4" xfId="59207" xr:uid="{00000000-0005-0000-0000-00004BE70000}"/>
    <cellStyle name="Salida 4 4 2" xfId="59208" xr:uid="{00000000-0005-0000-0000-00004CE70000}"/>
    <cellStyle name="Salida 4 4 2 2" xfId="59209" xr:uid="{00000000-0005-0000-0000-00004DE70000}"/>
    <cellStyle name="Salida 4 4 3" xfId="59210" xr:uid="{00000000-0005-0000-0000-00004EE70000}"/>
    <cellStyle name="Salida 4 4 3 2" xfId="59211" xr:uid="{00000000-0005-0000-0000-00004FE70000}"/>
    <cellStyle name="Salida 4 4 4" xfId="59212" xr:uid="{00000000-0005-0000-0000-000050E70000}"/>
    <cellStyle name="Salida 4 4 5" xfId="59213" xr:uid="{00000000-0005-0000-0000-000051E70000}"/>
    <cellStyle name="Salida 4 4 6" xfId="59214" xr:uid="{00000000-0005-0000-0000-000052E70000}"/>
    <cellStyle name="Salida 4 5" xfId="59215" xr:uid="{00000000-0005-0000-0000-000053E70000}"/>
    <cellStyle name="Salida 4 5 2" xfId="59216" xr:uid="{00000000-0005-0000-0000-000054E70000}"/>
    <cellStyle name="Salida 4 5 3" xfId="59217" xr:uid="{00000000-0005-0000-0000-000055E70000}"/>
    <cellStyle name="Salida 4 6" xfId="59218" xr:uid="{00000000-0005-0000-0000-000056E70000}"/>
    <cellStyle name="Salida 4 6 2" xfId="59219" xr:uid="{00000000-0005-0000-0000-000057E70000}"/>
    <cellStyle name="Salida 4 7" xfId="59220" xr:uid="{00000000-0005-0000-0000-000058E70000}"/>
    <cellStyle name="Salida 4 8" xfId="59221" xr:uid="{00000000-0005-0000-0000-000059E70000}"/>
    <cellStyle name="Salida 4 8 2" xfId="59222" xr:uid="{00000000-0005-0000-0000-00005AE70000}"/>
    <cellStyle name="Salida 4 9" xfId="59223" xr:uid="{00000000-0005-0000-0000-00005BE70000}"/>
    <cellStyle name="Salida 5" xfId="59224" xr:uid="{00000000-0005-0000-0000-00005CE70000}"/>
    <cellStyle name="Salida 5 2" xfId="59225" xr:uid="{00000000-0005-0000-0000-00005DE70000}"/>
    <cellStyle name="Salida 5 2 2" xfId="59226" xr:uid="{00000000-0005-0000-0000-00005EE70000}"/>
    <cellStyle name="Salida 5 2 2 2" xfId="59227" xr:uid="{00000000-0005-0000-0000-00005FE70000}"/>
    <cellStyle name="Salida 5 2 2 2 2" xfId="59228" xr:uid="{00000000-0005-0000-0000-000060E70000}"/>
    <cellStyle name="Salida 5 2 2 3" xfId="59229" xr:uid="{00000000-0005-0000-0000-000061E70000}"/>
    <cellStyle name="Salida 5 2 2 4" xfId="59230" xr:uid="{00000000-0005-0000-0000-000062E70000}"/>
    <cellStyle name="Salida 5 2 2 5" xfId="59231" xr:uid="{00000000-0005-0000-0000-000063E70000}"/>
    <cellStyle name="Salida 5 2 2 6" xfId="59232" xr:uid="{00000000-0005-0000-0000-000064E70000}"/>
    <cellStyle name="Salida 5 2 3" xfId="59233" xr:uid="{00000000-0005-0000-0000-000065E70000}"/>
    <cellStyle name="Salida 5 2 3 2" xfId="59234" xr:uid="{00000000-0005-0000-0000-000066E70000}"/>
    <cellStyle name="Salida 5 2 4" xfId="59235" xr:uid="{00000000-0005-0000-0000-000067E70000}"/>
    <cellStyle name="Salida 5 2 4 2" xfId="59236" xr:uid="{00000000-0005-0000-0000-000068E70000}"/>
    <cellStyle name="Salida 5 2 5" xfId="59237" xr:uid="{00000000-0005-0000-0000-000069E70000}"/>
    <cellStyle name="Salida 5 2 6" xfId="59238" xr:uid="{00000000-0005-0000-0000-00006AE70000}"/>
    <cellStyle name="Salida 5 3" xfId="59239" xr:uid="{00000000-0005-0000-0000-00006BE70000}"/>
    <cellStyle name="Salida 5 3 2" xfId="59240" xr:uid="{00000000-0005-0000-0000-00006CE70000}"/>
    <cellStyle name="Salida 5 3 2 2" xfId="59241" xr:uid="{00000000-0005-0000-0000-00006DE70000}"/>
    <cellStyle name="Salida 5 3 2 2 2" xfId="59242" xr:uid="{00000000-0005-0000-0000-00006EE70000}"/>
    <cellStyle name="Salida 5 3 2 3" xfId="59243" xr:uid="{00000000-0005-0000-0000-00006FE70000}"/>
    <cellStyle name="Salida 5 3 2 4" xfId="59244" xr:uid="{00000000-0005-0000-0000-000070E70000}"/>
    <cellStyle name="Salida 5 3 2 5" xfId="59245" xr:uid="{00000000-0005-0000-0000-000071E70000}"/>
    <cellStyle name="Salida 5 3 2 6" xfId="59246" xr:uid="{00000000-0005-0000-0000-000072E70000}"/>
    <cellStyle name="Salida 5 3 3" xfId="59247" xr:uid="{00000000-0005-0000-0000-000073E70000}"/>
    <cellStyle name="Salida 5 3 3 2" xfId="59248" xr:uid="{00000000-0005-0000-0000-000074E70000}"/>
    <cellStyle name="Salida 5 3 4" xfId="59249" xr:uid="{00000000-0005-0000-0000-000075E70000}"/>
    <cellStyle name="Salida 5 3 4 2" xfId="59250" xr:uid="{00000000-0005-0000-0000-000076E70000}"/>
    <cellStyle name="Salida 5 3 5" xfId="59251" xr:uid="{00000000-0005-0000-0000-000077E70000}"/>
    <cellStyle name="Salida 5 3 6" xfId="59252" xr:uid="{00000000-0005-0000-0000-000078E70000}"/>
    <cellStyle name="Salida 5 4" xfId="59253" xr:uid="{00000000-0005-0000-0000-000079E70000}"/>
    <cellStyle name="Salida 5 4 2" xfId="59254" xr:uid="{00000000-0005-0000-0000-00007AE70000}"/>
    <cellStyle name="Salida 5 4 2 2" xfId="59255" xr:uid="{00000000-0005-0000-0000-00007BE70000}"/>
    <cellStyle name="Salida 5 4 3" xfId="59256" xr:uid="{00000000-0005-0000-0000-00007CE70000}"/>
    <cellStyle name="Salida 5 4 3 2" xfId="59257" xr:uid="{00000000-0005-0000-0000-00007DE70000}"/>
    <cellStyle name="Salida 5 4 4" xfId="59258" xr:uid="{00000000-0005-0000-0000-00007EE70000}"/>
    <cellStyle name="Salida 5 4 5" xfId="59259" xr:uid="{00000000-0005-0000-0000-00007FE70000}"/>
    <cellStyle name="Salida 5 4 6" xfId="59260" xr:uid="{00000000-0005-0000-0000-000080E70000}"/>
    <cellStyle name="Salida 5 5" xfId="59261" xr:uid="{00000000-0005-0000-0000-000081E70000}"/>
    <cellStyle name="Salida 5 5 2" xfId="59262" xr:uid="{00000000-0005-0000-0000-000082E70000}"/>
    <cellStyle name="Salida 5 5 3" xfId="59263" xr:uid="{00000000-0005-0000-0000-000083E70000}"/>
    <cellStyle name="Salida 5 6" xfId="59264" xr:uid="{00000000-0005-0000-0000-000084E70000}"/>
    <cellStyle name="Salida 5 7" xfId="59265" xr:uid="{00000000-0005-0000-0000-000085E70000}"/>
    <cellStyle name="Salida 5 8" xfId="59266" xr:uid="{00000000-0005-0000-0000-000086E70000}"/>
    <cellStyle name="Salida 5 8 2" xfId="59267" xr:uid="{00000000-0005-0000-0000-000087E70000}"/>
    <cellStyle name="Salida 5 9" xfId="59268" xr:uid="{00000000-0005-0000-0000-000088E70000}"/>
    <cellStyle name="Salida 6" xfId="59269" xr:uid="{00000000-0005-0000-0000-000089E70000}"/>
    <cellStyle name="Salida 6 2" xfId="59270" xr:uid="{00000000-0005-0000-0000-00008AE70000}"/>
    <cellStyle name="Salida 6 2 2" xfId="59271" xr:uid="{00000000-0005-0000-0000-00008BE70000}"/>
    <cellStyle name="Salida 6 2 2 2" xfId="59272" xr:uid="{00000000-0005-0000-0000-00008CE70000}"/>
    <cellStyle name="Salida 6 2 3" xfId="59273" xr:uid="{00000000-0005-0000-0000-00008DE70000}"/>
    <cellStyle name="Salida 6 2 3 2" xfId="59274" xr:uid="{00000000-0005-0000-0000-00008EE70000}"/>
    <cellStyle name="Salida 6 2 4" xfId="59275" xr:uid="{00000000-0005-0000-0000-00008FE70000}"/>
    <cellStyle name="Salida 6 2 5" xfId="59276" xr:uid="{00000000-0005-0000-0000-000090E70000}"/>
    <cellStyle name="Salida 6 2 6" xfId="59277" xr:uid="{00000000-0005-0000-0000-000091E70000}"/>
    <cellStyle name="Salida 6 3" xfId="59278" xr:uid="{00000000-0005-0000-0000-000092E70000}"/>
    <cellStyle name="Salida 6 3 2" xfId="59279" xr:uid="{00000000-0005-0000-0000-000093E70000}"/>
    <cellStyle name="Salida 6 3 3" xfId="59280" xr:uid="{00000000-0005-0000-0000-000094E70000}"/>
    <cellStyle name="Salida 6 4" xfId="59281" xr:uid="{00000000-0005-0000-0000-000095E70000}"/>
    <cellStyle name="Salida 6 5" xfId="59282" xr:uid="{00000000-0005-0000-0000-000096E70000}"/>
    <cellStyle name="Salida 6 6" xfId="59283" xr:uid="{00000000-0005-0000-0000-000097E70000}"/>
    <cellStyle name="Salida 7" xfId="59284" xr:uid="{00000000-0005-0000-0000-000098E70000}"/>
    <cellStyle name="Salida 7 2" xfId="59285" xr:uid="{00000000-0005-0000-0000-000099E70000}"/>
    <cellStyle name="Salida 7 2 2" xfId="59286" xr:uid="{00000000-0005-0000-0000-00009AE70000}"/>
    <cellStyle name="Salida 7 2 2 2" xfId="59287" xr:uid="{00000000-0005-0000-0000-00009BE70000}"/>
    <cellStyle name="Salida 7 2 3" xfId="59288" xr:uid="{00000000-0005-0000-0000-00009CE70000}"/>
    <cellStyle name="Salida 7 2 3 2" xfId="59289" xr:uid="{00000000-0005-0000-0000-00009DE70000}"/>
    <cellStyle name="Salida 7 2 4" xfId="59290" xr:uid="{00000000-0005-0000-0000-00009EE70000}"/>
    <cellStyle name="Salida 7 2 5" xfId="59291" xr:uid="{00000000-0005-0000-0000-00009FE70000}"/>
    <cellStyle name="Salida 7 2 6" xfId="59292" xr:uid="{00000000-0005-0000-0000-0000A0E70000}"/>
    <cellStyle name="Salida 7 3" xfId="59293" xr:uid="{00000000-0005-0000-0000-0000A1E70000}"/>
    <cellStyle name="Salida 7 3 2" xfId="59294" xr:uid="{00000000-0005-0000-0000-0000A2E70000}"/>
    <cellStyle name="Salida 7 3 3" xfId="59295" xr:uid="{00000000-0005-0000-0000-0000A3E70000}"/>
    <cellStyle name="Salida 7 4" xfId="59296" xr:uid="{00000000-0005-0000-0000-0000A4E70000}"/>
    <cellStyle name="Salida 7 5" xfId="59297" xr:uid="{00000000-0005-0000-0000-0000A5E70000}"/>
    <cellStyle name="Salida 7 6" xfId="59298" xr:uid="{00000000-0005-0000-0000-0000A6E70000}"/>
    <cellStyle name="Salida 8" xfId="59299" xr:uid="{00000000-0005-0000-0000-0000A7E70000}"/>
    <cellStyle name="Salida 8 2" xfId="59300" xr:uid="{00000000-0005-0000-0000-0000A8E70000}"/>
    <cellStyle name="Salida 8 2 2" xfId="59301" xr:uid="{00000000-0005-0000-0000-0000A9E70000}"/>
    <cellStyle name="Salida 8 2 2 2" xfId="59302" xr:uid="{00000000-0005-0000-0000-0000AAE70000}"/>
    <cellStyle name="Salida 8 2 3" xfId="59303" xr:uid="{00000000-0005-0000-0000-0000ABE70000}"/>
    <cellStyle name="Salida 8 2 3 2" xfId="59304" xr:uid="{00000000-0005-0000-0000-0000ACE70000}"/>
    <cellStyle name="Salida 8 2 4" xfId="59305" xr:uid="{00000000-0005-0000-0000-0000ADE70000}"/>
    <cellStyle name="Salida 8 2 5" xfId="59306" xr:uid="{00000000-0005-0000-0000-0000AEE70000}"/>
    <cellStyle name="Salida 8 2 6" xfId="59307" xr:uid="{00000000-0005-0000-0000-0000AFE70000}"/>
    <cellStyle name="Salida 8 3" xfId="59308" xr:uid="{00000000-0005-0000-0000-0000B0E70000}"/>
    <cellStyle name="Salida 8 3 2" xfId="59309" xr:uid="{00000000-0005-0000-0000-0000B1E70000}"/>
    <cellStyle name="Salida 8 3 3" xfId="59310" xr:uid="{00000000-0005-0000-0000-0000B2E70000}"/>
    <cellStyle name="Salida 8 4" xfId="59311" xr:uid="{00000000-0005-0000-0000-0000B3E70000}"/>
    <cellStyle name="Salida 8 5" xfId="59312" xr:uid="{00000000-0005-0000-0000-0000B4E70000}"/>
    <cellStyle name="Salida 8 6" xfId="59313" xr:uid="{00000000-0005-0000-0000-0000B5E70000}"/>
    <cellStyle name="Salida 9" xfId="59314" xr:uid="{00000000-0005-0000-0000-0000B6E70000}"/>
    <cellStyle name="Salida 9 2" xfId="59315" xr:uid="{00000000-0005-0000-0000-0000B7E70000}"/>
    <cellStyle name="Salida 9 2 2" xfId="59316" xr:uid="{00000000-0005-0000-0000-0000B8E70000}"/>
    <cellStyle name="Salida 9 2 2 2" xfId="59317" xr:uid="{00000000-0005-0000-0000-0000B9E70000}"/>
    <cellStyle name="Salida 9 2 2 2 2" xfId="59318" xr:uid="{00000000-0005-0000-0000-0000BAE70000}"/>
    <cellStyle name="Salida 9 2 2 3" xfId="59319" xr:uid="{00000000-0005-0000-0000-0000BBE70000}"/>
    <cellStyle name="Salida 9 2 2 3 2" xfId="59320" xr:uid="{00000000-0005-0000-0000-0000BCE70000}"/>
    <cellStyle name="Salida 9 2 2 4" xfId="59321" xr:uid="{00000000-0005-0000-0000-0000BDE70000}"/>
    <cellStyle name="Salida 9 2 2 5" xfId="59322" xr:uid="{00000000-0005-0000-0000-0000BEE70000}"/>
    <cellStyle name="Salida 9 2 2 6" xfId="59323" xr:uid="{00000000-0005-0000-0000-0000BFE70000}"/>
    <cellStyle name="Salida 9 2 3" xfId="59324" xr:uid="{00000000-0005-0000-0000-0000C0E70000}"/>
    <cellStyle name="Salida 9 2 3 2" xfId="59325" xr:uid="{00000000-0005-0000-0000-0000C1E70000}"/>
    <cellStyle name="Salida 9 2 4" xfId="59326" xr:uid="{00000000-0005-0000-0000-0000C2E70000}"/>
    <cellStyle name="Salida 9 2 4 2" xfId="59327" xr:uid="{00000000-0005-0000-0000-0000C3E70000}"/>
    <cellStyle name="Salida 9 2 5" xfId="59328" xr:uid="{00000000-0005-0000-0000-0000C4E70000}"/>
    <cellStyle name="Salida 9 2 5 2" xfId="59329" xr:uid="{00000000-0005-0000-0000-0000C5E70000}"/>
    <cellStyle name="Salida 9 2 6" xfId="59330" xr:uid="{00000000-0005-0000-0000-0000C6E70000}"/>
    <cellStyle name="Salida 9 3" xfId="59331" xr:uid="{00000000-0005-0000-0000-0000C7E70000}"/>
    <cellStyle name="Salida 9 3 2" xfId="59332" xr:uid="{00000000-0005-0000-0000-0000C8E70000}"/>
    <cellStyle name="Salida 9 3 2 2" xfId="59333" xr:uid="{00000000-0005-0000-0000-0000C9E70000}"/>
    <cellStyle name="Salida 9 3 2 3" xfId="59334" xr:uid="{00000000-0005-0000-0000-0000CAE70000}"/>
    <cellStyle name="Salida 9 3 3" xfId="59335" xr:uid="{00000000-0005-0000-0000-0000CBE70000}"/>
    <cellStyle name="Salida 9 3 3 2" xfId="59336" xr:uid="{00000000-0005-0000-0000-0000CCE70000}"/>
    <cellStyle name="Salida 9 3 4" xfId="59337" xr:uid="{00000000-0005-0000-0000-0000CDE70000}"/>
    <cellStyle name="Salida 9 3 5" xfId="59338" xr:uid="{00000000-0005-0000-0000-0000CEE70000}"/>
    <cellStyle name="Salida 9 4" xfId="59339" xr:uid="{00000000-0005-0000-0000-0000CFE70000}"/>
    <cellStyle name="Salida 9 4 2" xfId="59340" xr:uid="{00000000-0005-0000-0000-0000D0E70000}"/>
    <cellStyle name="Salida 9 4 3" xfId="59341" xr:uid="{00000000-0005-0000-0000-0000D1E70000}"/>
    <cellStyle name="Salida 9 5" xfId="59342" xr:uid="{00000000-0005-0000-0000-0000D2E70000}"/>
    <cellStyle name="Salida 9 5 2" xfId="59343" xr:uid="{00000000-0005-0000-0000-0000D3E70000}"/>
    <cellStyle name="Salida 9 6" xfId="59344" xr:uid="{00000000-0005-0000-0000-0000D4E70000}"/>
    <cellStyle name="Salida 9 6 2" xfId="59345" xr:uid="{00000000-0005-0000-0000-0000D5E70000}"/>
    <cellStyle name="Salida 9 7" xfId="59346" xr:uid="{00000000-0005-0000-0000-0000D6E70000}"/>
    <cellStyle name="Texto de advertencia 10" xfId="59347" xr:uid="{00000000-0005-0000-0000-0000D7E70000}"/>
    <cellStyle name="Texto de advertencia 10 2" xfId="59348" xr:uid="{00000000-0005-0000-0000-0000D8E70000}"/>
    <cellStyle name="Texto de advertencia 10 2 2" xfId="59349" xr:uid="{00000000-0005-0000-0000-0000D9E70000}"/>
    <cellStyle name="Texto de advertencia 10 2 2 2" xfId="59350" xr:uid="{00000000-0005-0000-0000-0000DAE70000}"/>
    <cellStyle name="Texto de advertencia 10 2 3" xfId="59351" xr:uid="{00000000-0005-0000-0000-0000DBE70000}"/>
    <cellStyle name="Texto de advertencia 10 2 3 2" xfId="59352" xr:uid="{00000000-0005-0000-0000-0000DCE70000}"/>
    <cellStyle name="Texto de advertencia 10 2 4" xfId="59353" xr:uid="{00000000-0005-0000-0000-0000DDE70000}"/>
    <cellStyle name="Texto de advertencia 10 2 5" xfId="59354" xr:uid="{00000000-0005-0000-0000-0000DEE70000}"/>
    <cellStyle name="Texto de advertencia 10 2 6" xfId="59355" xr:uid="{00000000-0005-0000-0000-0000DFE70000}"/>
    <cellStyle name="Texto de advertencia 10 3" xfId="59356" xr:uid="{00000000-0005-0000-0000-0000E0E70000}"/>
    <cellStyle name="Texto de advertencia 10 3 2" xfId="59357" xr:uid="{00000000-0005-0000-0000-0000E1E70000}"/>
    <cellStyle name="Texto de advertencia 10 4" xfId="59358" xr:uid="{00000000-0005-0000-0000-0000E2E70000}"/>
    <cellStyle name="Texto de advertencia 10 4 2" xfId="59359" xr:uid="{00000000-0005-0000-0000-0000E3E70000}"/>
    <cellStyle name="Texto de advertencia 10 5" xfId="59360" xr:uid="{00000000-0005-0000-0000-0000E4E70000}"/>
    <cellStyle name="Texto de advertencia 10 5 2" xfId="59361" xr:uid="{00000000-0005-0000-0000-0000E5E70000}"/>
    <cellStyle name="Texto de advertencia 10 6" xfId="59362" xr:uid="{00000000-0005-0000-0000-0000E6E70000}"/>
    <cellStyle name="Texto de advertencia 11" xfId="59363" xr:uid="{00000000-0005-0000-0000-0000E7E70000}"/>
    <cellStyle name="Texto de advertencia 11 2" xfId="59364" xr:uid="{00000000-0005-0000-0000-0000E8E70000}"/>
    <cellStyle name="Texto de advertencia 11 2 2" xfId="59365" xr:uid="{00000000-0005-0000-0000-0000E9E70000}"/>
    <cellStyle name="Texto de advertencia 11 2 2 2" xfId="59366" xr:uid="{00000000-0005-0000-0000-0000EAE70000}"/>
    <cellStyle name="Texto de advertencia 11 2 3" xfId="59367" xr:uid="{00000000-0005-0000-0000-0000EBE70000}"/>
    <cellStyle name="Texto de advertencia 11 2 3 2" xfId="59368" xr:uid="{00000000-0005-0000-0000-0000ECE70000}"/>
    <cellStyle name="Texto de advertencia 11 2 4" xfId="59369" xr:uid="{00000000-0005-0000-0000-0000EDE70000}"/>
    <cellStyle name="Texto de advertencia 11 2 5" xfId="59370" xr:uid="{00000000-0005-0000-0000-0000EEE70000}"/>
    <cellStyle name="Texto de advertencia 11 2 6" xfId="59371" xr:uid="{00000000-0005-0000-0000-0000EFE70000}"/>
    <cellStyle name="Texto de advertencia 11 3" xfId="59372" xr:uid="{00000000-0005-0000-0000-0000F0E70000}"/>
    <cellStyle name="Texto de advertencia 11 3 2" xfId="59373" xr:uid="{00000000-0005-0000-0000-0000F1E70000}"/>
    <cellStyle name="Texto de advertencia 11 4" xfId="59374" xr:uid="{00000000-0005-0000-0000-0000F2E70000}"/>
    <cellStyle name="Texto de advertencia 11 4 2" xfId="59375" xr:uid="{00000000-0005-0000-0000-0000F3E70000}"/>
    <cellStyle name="Texto de advertencia 11 5" xfId="59376" xr:uid="{00000000-0005-0000-0000-0000F4E70000}"/>
    <cellStyle name="Texto de advertencia 11 5 2" xfId="59377" xr:uid="{00000000-0005-0000-0000-0000F5E70000}"/>
    <cellStyle name="Texto de advertencia 11 6" xfId="59378" xr:uid="{00000000-0005-0000-0000-0000F6E70000}"/>
    <cellStyle name="Texto de advertencia 12" xfId="59379" xr:uid="{00000000-0005-0000-0000-0000F7E70000}"/>
    <cellStyle name="Texto de advertencia 12 2" xfId="59380" xr:uid="{00000000-0005-0000-0000-0000F8E70000}"/>
    <cellStyle name="Texto de advertencia 12 2 2" xfId="59381" xr:uid="{00000000-0005-0000-0000-0000F9E70000}"/>
    <cellStyle name="Texto de advertencia 12 2 2 2" xfId="59382" xr:uid="{00000000-0005-0000-0000-0000FAE70000}"/>
    <cellStyle name="Texto de advertencia 12 2 3" xfId="59383" xr:uid="{00000000-0005-0000-0000-0000FBE70000}"/>
    <cellStyle name="Texto de advertencia 12 2 3 2" xfId="59384" xr:uid="{00000000-0005-0000-0000-0000FCE70000}"/>
    <cellStyle name="Texto de advertencia 12 2 4" xfId="59385" xr:uid="{00000000-0005-0000-0000-0000FDE70000}"/>
    <cellStyle name="Texto de advertencia 12 2 5" xfId="59386" xr:uid="{00000000-0005-0000-0000-0000FEE70000}"/>
    <cellStyle name="Texto de advertencia 12 2 6" xfId="59387" xr:uid="{00000000-0005-0000-0000-0000FFE70000}"/>
    <cellStyle name="Texto de advertencia 12 3" xfId="59388" xr:uid="{00000000-0005-0000-0000-000000E80000}"/>
    <cellStyle name="Texto de advertencia 12 3 2" xfId="59389" xr:uid="{00000000-0005-0000-0000-000001E80000}"/>
    <cellStyle name="Texto de advertencia 12 4" xfId="59390" xr:uid="{00000000-0005-0000-0000-000002E80000}"/>
    <cellStyle name="Texto de advertencia 12 4 2" xfId="59391" xr:uid="{00000000-0005-0000-0000-000003E80000}"/>
    <cellStyle name="Texto de advertencia 12 5" xfId="59392" xr:uid="{00000000-0005-0000-0000-000004E80000}"/>
    <cellStyle name="Texto de advertencia 12 5 2" xfId="59393" xr:uid="{00000000-0005-0000-0000-000005E80000}"/>
    <cellStyle name="Texto de advertencia 12 6" xfId="59394" xr:uid="{00000000-0005-0000-0000-000006E80000}"/>
    <cellStyle name="Texto de advertencia 13" xfId="59395" xr:uid="{00000000-0005-0000-0000-000007E80000}"/>
    <cellStyle name="Texto de advertencia 13 2" xfId="59396" xr:uid="{00000000-0005-0000-0000-000008E80000}"/>
    <cellStyle name="Texto de advertencia 13 2 2" xfId="59397" xr:uid="{00000000-0005-0000-0000-000009E80000}"/>
    <cellStyle name="Texto de advertencia 13 2 2 2" xfId="59398" xr:uid="{00000000-0005-0000-0000-00000AE80000}"/>
    <cellStyle name="Texto de advertencia 13 2 3" xfId="59399" xr:uid="{00000000-0005-0000-0000-00000BE80000}"/>
    <cellStyle name="Texto de advertencia 13 2 4" xfId="59400" xr:uid="{00000000-0005-0000-0000-00000CE80000}"/>
    <cellStyle name="Texto de advertencia 13 2 5" xfId="59401" xr:uid="{00000000-0005-0000-0000-00000DE80000}"/>
    <cellStyle name="Texto de advertencia 13 2 6" xfId="59402" xr:uid="{00000000-0005-0000-0000-00000EE80000}"/>
    <cellStyle name="Texto de advertencia 13 3" xfId="59403" xr:uid="{00000000-0005-0000-0000-00000FE80000}"/>
    <cellStyle name="Texto de advertencia 13 3 2" xfId="59404" xr:uid="{00000000-0005-0000-0000-000010E80000}"/>
    <cellStyle name="Texto de advertencia 13 4" xfId="59405" xr:uid="{00000000-0005-0000-0000-000011E80000}"/>
    <cellStyle name="Texto de advertencia 13 4 2" xfId="59406" xr:uid="{00000000-0005-0000-0000-000012E80000}"/>
    <cellStyle name="Texto de advertencia 13 5" xfId="59407" xr:uid="{00000000-0005-0000-0000-000013E80000}"/>
    <cellStyle name="Texto de advertencia 14" xfId="59408" xr:uid="{00000000-0005-0000-0000-000014E80000}"/>
    <cellStyle name="Texto de advertencia 14 2" xfId="59409" xr:uid="{00000000-0005-0000-0000-000015E80000}"/>
    <cellStyle name="Texto de advertencia 14 2 2" xfId="59410" xr:uid="{00000000-0005-0000-0000-000016E80000}"/>
    <cellStyle name="Texto de advertencia 14 2 2 2" xfId="59411" xr:uid="{00000000-0005-0000-0000-000017E80000}"/>
    <cellStyle name="Texto de advertencia 14 2 3" xfId="59412" xr:uid="{00000000-0005-0000-0000-000018E80000}"/>
    <cellStyle name="Texto de advertencia 14 2 4" xfId="59413" xr:uid="{00000000-0005-0000-0000-000019E80000}"/>
    <cellStyle name="Texto de advertencia 14 2 5" xfId="59414" xr:uid="{00000000-0005-0000-0000-00001AE80000}"/>
    <cellStyle name="Texto de advertencia 14 2 6" xfId="59415" xr:uid="{00000000-0005-0000-0000-00001BE80000}"/>
    <cellStyle name="Texto de advertencia 14 3" xfId="59416" xr:uid="{00000000-0005-0000-0000-00001CE80000}"/>
    <cellStyle name="Texto de advertencia 14 3 2" xfId="59417" xr:uid="{00000000-0005-0000-0000-00001DE80000}"/>
    <cellStyle name="Texto de advertencia 14 4" xfId="59418" xr:uid="{00000000-0005-0000-0000-00001EE80000}"/>
    <cellStyle name="Texto de advertencia 14 4 2" xfId="59419" xr:uid="{00000000-0005-0000-0000-00001FE80000}"/>
    <cellStyle name="Texto de advertencia 14 5" xfId="59420" xr:uid="{00000000-0005-0000-0000-000020E80000}"/>
    <cellStyle name="Texto de advertencia 15" xfId="59421" xr:uid="{00000000-0005-0000-0000-000021E80000}"/>
    <cellStyle name="Texto de advertencia 15 2" xfId="59422" xr:uid="{00000000-0005-0000-0000-000022E80000}"/>
    <cellStyle name="Texto de advertencia 15 3" xfId="59423" xr:uid="{00000000-0005-0000-0000-000023E80000}"/>
    <cellStyle name="Texto de advertencia 16" xfId="59424" xr:uid="{00000000-0005-0000-0000-000024E80000}"/>
    <cellStyle name="Texto de advertencia 16 2" xfId="59425" xr:uid="{00000000-0005-0000-0000-000025E80000}"/>
    <cellStyle name="Texto de advertencia 17" xfId="59426" xr:uid="{00000000-0005-0000-0000-000026E80000}"/>
    <cellStyle name="Texto de advertencia 18" xfId="59427" xr:uid="{00000000-0005-0000-0000-000027E80000}"/>
    <cellStyle name="Texto de advertencia 2" xfId="61" xr:uid="{00000000-0005-0000-0000-000028E80000}"/>
    <cellStyle name="Texto de advertencia 2 2" xfId="59429" xr:uid="{00000000-0005-0000-0000-000029E80000}"/>
    <cellStyle name="Texto de advertencia 2 2 2" xfId="59430" xr:uid="{00000000-0005-0000-0000-00002AE80000}"/>
    <cellStyle name="Texto de advertencia 2 2 2 2" xfId="59431" xr:uid="{00000000-0005-0000-0000-00002BE80000}"/>
    <cellStyle name="Texto de advertencia 2 2 3" xfId="59432" xr:uid="{00000000-0005-0000-0000-00002CE80000}"/>
    <cellStyle name="Texto de advertencia 2 3" xfId="59433" xr:uid="{00000000-0005-0000-0000-00002DE80000}"/>
    <cellStyle name="Texto de advertencia 2 3 2" xfId="59434" xr:uid="{00000000-0005-0000-0000-00002EE80000}"/>
    <cellStyle name="Texto de advertencia 2 3 3" xfId="59435" xr:uid="{00000000-0005-0000-0000-00002FE80000}"/>
    <cellStyle name="Texto de advertencia 2 4" xfId="59436" xr:uid="{00000000-0005-0000-0000-000030E80000}"/>
    <cellStyle name="Texto de advertencia 2 4 2" xfId="59437" xr:uid="{00000000-0005-0000-0000-000031E80000}"/>
    <cellStyle name="Texto de advertencia 2 5" xfId="59438" xr:uid="{00000000-0005-0000-0000-000032E80000}"/>
    <cellStyle name="Texto de advertencia 2 6" xfId="59439" xr:uid="{00000000-0005-0000-0000-000033E80000}"/>
    <cellStyle name="Texto de advertencia 2 7" xfId="59428" xr:uid="{00000000-0005-0000-0000-000034E80000}"/>
    <cellStyle name="Texto de advertencia 3" xfId="59440" xr:uid="{00000000-0005-0000-0000-000035E80000}"/>
    <cellStyle name="Texto de advertencia 3 2" xfId="59441" xr:uid="{00000000-0005-0000-0000-000036E80000}"/>
    <cellStyle name="Texto de advertencia 3 2 2" xfId="59442" xr:uid="{00000000-0005-0000-0000-000037E80000}"/>
    <cellStyle name="Texto de advertencia 3 2 2 2" xfId="59443" xr:uid="{00000000-0005-0000-0000-000038E80000}"/>
    <cellStyle name="Texto de advertencia 3 2 2 2 2" xfId="59444" xr:uid="{00000000-0005-0000-0000-000039E80000}"/>
    <cellStyle name="Texto de advertencia 3 2 2 3" xfId="59445" xr:uid="{00000000-0005-0000-0000-00003AE80000}"/>
    <cellStyle name="Texto de advertencia 3 2 2 4" xfId="59446" xr:uid="{00000000-0005-0000-0000-00003BE80000}"/>
    <cellStyle name="Texto de advertencia 3 2 2 5" xfId="59447" xr:uid="{00000000-0005-0000-0000-00003CE80000}"/>
    <cellStyle name="Texto de advertencia 3 2 2 6" xfId="59448" xr:uid="{00000000-0005-0000-0000-00003DE80000}"/>
    <cellStyle name="Texto de advertencia 3 2 3" xfId="59449" xr:uid="{00000000-0005-0000-0000-00003EE80000}"/>
    <cellStyle name="Texto de advertencia 3 2 3 2" xfId="59450" xr:uid="{00000000-0005-0000-0000-00003FE80000}"/>
    <cellStyle name="Texto de advertencia 3 2 4" xfId="59451" xr:uid="{00000000-0005-0000-0000-000040E80000}"/>
    <cellStyle name="Texto de advertencia 3 2 4 2" xfId="59452" xr:uid="{00000000-0005-0000-0000-000041E80000}"/>
    <cellStyle name="Texto de advertencia 3 2 5" xfId="59453" xr:uid="{00000000-0005-0000-0000-000042E80000}"/>
    <cellStyle name="Texto de advertencia 3 2 6" xfId="59454" xr:uid="{00000000-0005-0000-0000-000043E80000}"/>
    <cellStyle name="Texto de advertencia 3 3" xfId="59455" xr:uid="{00000000-0005-0000-0000-000044E80000}"/>
    <cellStyle name="Texto de advertencia 3 3 2" xfId="59456" xr:uid="{00000000-0005-0000-0000-000045E80000}"/>
    <cellStyle name="Texto de advertencia 3 3 2 2" xfId="59457" xr:uid="{00000000-0005-0000-0000-000046E80000}"/>
    <cellStyle name="Texto de advertencia 3 3 2 2 2" xfId="59458" xr:uid="{00000000-0005-0000-0000-000047E80000}"/>
    <cellStyle name="Texto de advertencia 3 3 2 3" xfId="59459" xr:uid="{00000000-0005-0000-0000-000048E80000}"/>
    <cellStyle name="Texto de advertencia 3 3 2 4" xfId="59460" xr:uid="{00000000-0005-0000-0000-000049E80000}"/>
    <cellStyle name="Texto de advertencia 3 3 2 5" xfId="59461" xr:uid="{00000000-0005-0000-0000-00004AE80000}"/>
    <cellStyle name="Texto de advertencia 3 3 2 6" xfId="59462" xr:uid="{00000000-0005-0000-0000-00004BE80000}"/>
    <cellStyle name="Texto de advertencia 3 3 3" xfId="59463" xr:uid="{00000000-0005-0000-0000-00004CE80000}"/>
    <cellStyle name="Texto de advertencia 3 3 3 2" xfId="59464" xr:uid="{00000000-0005-0000-0000-00004DE80000}"/>
    <cellStyle name="Texto de advertencia 3 3 4" xfId="59465" xr:uid="{00000000-0005-0000-0000-00004EE80000}"/>
    <cellStyle name="Texto de advertencia 3 3 4 2" xfId="59466" xr:uid="{00000000-0005-0000-0000-00004FE80000}"/>
    <cellStyle name="Texto de advertencia 3 3 5" xfId="59467" xr:uid="{00000000-0005-0000-0000-000050E80000}"/>
    <cellStyle name="Texto de advertencia 3 4" xfId="59468" xr:uid="{00000000-0005-0000-0000-000051E80000}"/>
    <cellStyle name="Texto de advertencia 3 4 2" xfId="59469" xr:uid="{00000000-0005-0000-0000-000052E80000}"/>
    <cellStyle name="Texto de advertencia 3 4 3" xfId="59470" xr:uid="{00000000-0005-0000-0000-000053E80000}"/>
    <cellStyle name="Texto de advertencia 3 5" xfId="59471" xr:uid="{00000000-0005-0000-0000-000054E80000}"/>
    <cellStyle name="Texto de advertencia 3 5 2" xfId="59472" xr:uid="{00000000-0005-0000-0000-000055E80000}"/>
    <cellStyle name="Texto de advertencia 3 6" xfId="59473" xr:uid="{00000000-0005-0000-0000-000056E80000}"/>
    <cellStyle name="Texto de advertencia 3 7" xfId="59474" xr:uid="{00000000-0005-0000-0000-000057E80000}"/>
    <cellStyle name="Texto de advertencia 4" xfId="59475" xr:uid="{00000000-0005-0000-0000-000058E80000}"/>
    <cellStyle name="Texto de advertencia 4 2" xfId="59476" xr:uid="{00000000-0005-0000-0000-000059E80000}"/>
    <cellStyle name="Texto de advertencia 4 2 2" xfId="59477" xr:uid="{00000000-0005-0000-0000-00005AE80000}"/>
    <cellStyle name="Texto de advertencia 4 2 2 2" xfId="59478" xr:uid="{00000000-0005-0000-0000-00005BE80000}"/>
    <cellStyle name="Texto de advertencia 4 2 2 2 2" xfId="59479" xr:uid="{00000000-0005-0000-0000-00005CE80000}"/>
    <cellStyle name="Texto de advertencia 4 2 2 3" xfId="59480" xr:uid="{00000000-0005-0000-0000-00005DE80000}"/>
    <cellStyle name="Texto de advertencia 4 2 2 4" xfId="59481" xr:uid="{00000000-0005-0000-0000-00005EE80000}"/>
    <cellStyle name="Texto de advertencia 4 2 2 5" xfId="59482" xr:uid="{00000000-0005-0000-0000-00005FE80000}"/>
    <cellStyle name="Texto de advertencia 4 2 2 6" xfId="59483" xr:uid="{00000000-0005-0000-0000-000060E80000}"/>
    <cellStyle name="Texto de advertencia 4 2 3" xfId="59484" xr:uid="{00000000-0005-0000-0000-000061E80000}"/>
    <cellStyle name="Texto de advertencia 4 2 3 2" xfId="59485" xr:uid="{00000000-0005-0000-0000-000062E80000}"/>
    <cellStyle name="Texto de advertencia 4 2 4" xfId="59486" xr:uid="{00000000-0005-0000-0000-000063E80000}"/>
    <cellStyle name="Texto de advertencia 4 2 4 2" xfId="59487" xr:uid="{00000000-0005-0000-0000-000064E80000}"/>
    <cellStyle name="Texto de advertencia 4 2 5" xfId="59488" xr:uid="{00000000-0005-0000-0000-000065E80000}"/>
    <cellStyle name="Texto de advertencia 4 3" xfId="59489" xr:uid="{00000000-0005-0000-0000-000066E80000}"/>
    <cellStyle name="Texto de advertencia 4 3 2" xfId="59490" xr:uid="{00000000-0005-0000-0000-000067E80000}"/>
    <cellStyle name="Texto de advertencia 4 3 2 2" xfId="59491" xr:uid="{00000000-0005-0000-0000-000068E80000}"/>
    <cellStyle name="Texto de advertencia 4 3 2 2 2" xfId="59492" xr:uid="{00000000-0005-0000-0000-000069E80000}"/>
    <cellStyle name="Texto de advertencia 4 3 2 3" xfId="59493" xr:uid="{00000000-0005-0000-0000-00006AE80000}"/>
    <cellStyle name="Texto de advertencia 4 3 2 4" xfId="59494" xr:uid="{00000000-0005-0000-0000-00006BE80000}"/>
    <cellStyle name="Texto de advertencia 4 3 2 5" xfId="59495" xr:uid="{00000000-0005-0000-0000-00006CE80000}"/>
    <cellStyle name="Texto de advertencia 4 3 2 6" xfId="59496" xr:uid="{00000000-0005-0000-0000-00006DE80000}"/>
    <cellStyle name="Texto de advertencia 4 3 3" xfId="59497" xr:uid="{00000000-0005-0000-0000-00006EE80000}"/>
    <cellStyle name="Texto de advertencia 4 3 3 2" xfId="59498" xr:uid="{00000000-0005-0000-0000-00006FE80000}"/>
    <cellStyle name="Texto de advertencia 4 3 4" xfId="59499" xr:uid="{00000000-0005-0000-0000-000070E80000}"/>
    <cellStyle name="Texto de advertencia 4 3 4 2" xfId="59500" xr:uid="{00000000-0005-0000-0000-000071E80000}"/>
    <cellStyle name="Texto de advertencia 4 3 5" xfId="59501" xr:uid="{00000000-0005-0000-0000-000072E80000}"/>
    <cellStyle name="Texto de advertencia 4 4" xfId="59502" xr:uid="{00000000-0005-0000-0000-000073E80000}"/>
    <cellStyle name="Texto de advertencia 4 4 2" xfId="59503" xr:uid="{00000000-0005-0000-0000-000074E80000}"/>
    <cellStyle name="Texto de advertencia 4 4 3" xfId="59504" xr:uid="{00000000-0005-0000-0000-000075E80000}"/>
    <cellStyle name="Texto de advertencia 4 5" xfId="59505" xr:uid="{00000000-0005-0000-0000-000076E80000}"/>
    <cellStyle name="Texto de advertencia 4 5 2" xfId="59506" xr:uid="{00000000-0005-0000-0000-000077E80000}"/>
    <cellStyle name="Texto de advertencia 4 6" xfId="59507" xr:uid="{00000000-0005-0000-0000-000078E80000}"/>
    <cellStyle name="Texto de advertencia 4 6 2" xfId="59508" xr:uid="{00000000-0005-0000-0000-000079E80000}"/>
    <cellStyle name="Texto de advertencia 4 7" xfId="59509" xr:uid="{00000000-0005-0000-0000-00007AE80000}"/>
    <cellStyle name="Texto de advertencia 4 8" xfId="59510" xr:uid="{00000000-0005-0000-0000-00007BE80000}"/>
    <cellStyle name="Texto de advertencia 5" xfId="59511" xr:uid="{00000000-0005-0000-0000-00007CE80000}"/>
    <cellStyle name="Texto de advertencia 5 2" xfId="59512" xr:uid="{00000000-0005-0000-0000-00007DE80000}"/>
    <cellStyle name="Texto de advertencia 5 2 2" xfId="59513" xr:uid="{00000000-0005-0000-0000-00007EE80000}"/>
    <cellStyle name="Texto de advertencia 5 2 2 2" xfId="59514" xr:uid="{00000000-0005-0000-0000-00007FE80000}"/>
    <cellStyle name="Texto de advertencia 5 2 2 2 2" xfId="59515" xr:uid="{00000000-0005-0000-0000-000080E80000}"/>
    <cellStyle name="Texto de advertencia 5 2 2 3" xfId="59516" xr:uid="{00000000-0005-0000-0000-000081E80000}"/>
    <cellStyle name="Texto de advertencia 5 2 2 4" xfId="59517" xr:uid="{00000000-0005-0000-0000-000082E80000}"/>
    <cellStyle name="Texto de advertencia 5 2 2 5" xfId="59518" xr:uid="{00000000-0005-0000-0000-000083E80000}"/>
    <cellStyle name="Texto de advertencia 5 2 2 6" xfId="59519" xr:uid="{00000000-0005-0000-0000-000084E80000}"/>
    <cellStyle name="Texto de advertencia 5 2 3" xfId="59520" xr:uid="{00000000-0005-0000-0000-000085E80000}"/>
    <cellStyle name="Texto de advertencia 5 2 3 2" xfId="59521" xr:uid="{00000000-0005-0000-0000-000086E80000}"/>
    <cellStyle name="Texto de advertencia 5 2 4" xfId="59522" xr:uid="{00000000-0005-0000-0000-000087E80000}"/>
    <cellStyle name="Texto de advertencia 5 2 4 2" xfId="59523" xr:uid="{00000000-0005-0000-0000-000088E80000}"/>
    <cellStyle name="Texto de advertencia 5 2 5" xfId="59524" xr:uid="{00000000-0005-0000-0000-000089E80000}"/>
    <cellStyle name="Texto de advertencia 5 3" xfId="59525" xr:uid="{00000000-0005-0000-0000-00008AE80000}"/>
    <cellStyle name="Texto de advertencia 5 3 2" xfId="59526" xr:uid="{00000000-0005-0000-0000-00008BE80000}"/>
    <cellStyle name="Texto de advertencia 5 3 2 2" xfId="59527" xr:uid="{00000000-0005-0000-0000-00008CE80000}"/>
    <cellStyle name="Texto de advertencia 5 3 2 2 2" xfId="59528" xr:uid="{00000000-0005-0000-0000-00008DE80000}"/>
    <cellStyle name="Texto de advertencia 5 3 2 3" xfId="59529" xr:uid="{00000000-0005-0000-0000-00008EE80000}"/>
    <cellStyle name="Texto de advertencia 5 3 2 4" xfId="59530" xr:uid="{00000000-0005-0000-0000-00008FE80000}"/>
    <cellStyle name="Texto de advertencia 5 3 2 5" xfId="59531" xr:uid="{00000000-0005-0000-0000-000090E80000}"/>
    <cellStyle name="Texto de advertencia 5 3 2 6" xfId="59532" xr:uid="{00000000-0005-0000-0000-000091E80000}"/>
    <cellStyle name="Texto de advertencia 5 3 3" xfId="59533" xr:uid="{00000000-0005-0000-0000-000092E80000}"/>
    <cellStyle name="Texto de advertencia 5 3 3 2" xfId="59534" xr:uid="{00000000-0005-0000-0000-000093E80000}"/>
    <cellStyle name="Texto de advertencia 5 3 4" xfId="59535" xr:uid="{00000000-0005-0000-0000-000094E80000}"/>
    <cellStyle name="Texto de advertencia 5 3 4 2" xfId="59536" xr:uid="{00000000-0005-0000-0000-000095E80000}"/>
    <cellStyle name="Texto de advertencia 5 3 5" xfId="59537" xr:uid="{00000000-0005-0000-0000-000096E80000}"/>
    <cellStyle name="Texto de advertencia 5 4" xfId="59538" xr:uid="{00000000-0005-0000-0000-000097E80000}"/>
    <cellStyle name="Texto de advertencia 5 4 2" xfId="59539" xr:uid="{00000000-0005-0000-0000-000098E80000}"/>
    <cellStyle name="Texto de advertencia 5 4 3" xfId="59540" xr:uid="{00000000-0005-0000-0000-000099E80000}"/>
    <cellStyle name="Texto de advertencia 5 5" xfId="59541" xr:uid="{00000000-0005-0000-0000-00009AE80000}"/>
    <cellStyle name="Texto de advertencia 5 5 2" xfId="59542" xr:uid="{00000000-0005-0000-0000-00009BE80000}"/>
    <cellStyle name="Texto de advertencia 5 6" xfId="59543" xr:uid="{00000000-0005-0000-0000-00009CE80000}"/>
    <cellStyle name="Texto de advertencia 5 7" xfId="59544" xr:uid="{00000000-0005-0000-0000-00009DE80000}"/>
    <cellStyle name="Texto de advertencia 6" xfId="59545" xr:uid="{00000000-0005-0000-0000-00009EE80000}"/>
    <cellStyle name="Texto de advertencia 6 2" xfId="59546" xr:uid="{00000000-0005-0000-0000-00009FE80000}"/>
    <cellStyle name="Texto de advertencia 6 2 2" xfId="59547" xr:uid="{00000000-0005-0000-0000-0000A0E80000}"/>
    <cellStyle name="Texto de advertencia 6 2 3" xfId="59548" xr:uid="{00000000-0005-0000-0000-0000A1E80000}"/>
    <cellStyle name="Texto de advertencia 6 3" xfId="59549" xr:uid="{00000000-0005-0000-0000-0000A2E80000}"/>
    <cellStyle name="Texto de advertencia 6 3 2" xfId="59550" xr:uid="{00000000-0005-0000-0000-0000A3E80000}"/>
    <cellStyle name="Texto de advertencia 6 4" xfId="59551" xr:uid="{00000000-0005-0000-0000-0000A4E80000}"/>
    <cellStyle name="Texto de advertencia 6 5" xfId="59552" xr:uid="{00000000-0005-0000-0000-0000A5E80000}"/>
    <cellStyle name="Texto de advertencia 7" xfId="59553" xr:uid="{00000000-0005-0000-0000-0000A6E80000}"/>
    <cellStyle name="Texto de advertencia 7 2" xfId="59554" xr:uid="{00000000-0005-0000-0000-0000A7E80000}"/>
    <cellStyle name="Texto de advertencia 7 2 2" xfId="59555" xr:uid="{00000000-0005-0000-0000-0000A8E80000}"/>
    <cellStyle name="Texto de advertencia 7 2 3" xfId="59556" xr:uid="{00000000-0005-0000-0000-0000A9E80000}"/>
    <cellStyle name="Texto de advertencia 7 3" xfId="59557" xr:uid="{00000000-0005-0000-0000-0000AAE80000}"/>
    <cellStyle name="Texto de advertencia 7 3 2" xfId="59558" xr:uid="{00000000-0005-0000-0000-0000ABE80000}"/>
    <cellStyle name="Texto de advertencia 7 4" xfId="59559" xr:uid="{00000000-0005-0000-0000-0000ACE80000}"/>
    <cellStyle name="Texto de advertencia 7 5" xfId="59560" xr:uid="{00000000-0005-0000-0000-0000ADE80000}"/>
    <cellStyle name="Texto de advertencia 8" xfId="59561" xr:uid="{00000000-0005-0000-0000-0000AEE80000}"/>
    <cellStyle name="Texto de advertencia 8 2" xfId="59562" xr:uid="{00000000-0005-0000-0000-0000AFE80000}"/>
    <cellStyle name="Texto de advertencia 8 2 2" xfId="59563" xr:uid="{00000000-0005-0000-0000-0000B0E80000}"/>
    <cellStyle name="Texto de advertencia 8 2 3" xfId="59564" xr:uid="{00000000-0005-0000-0000-0000B1E80000}"/>
    <cellStyle name="Texto de advertencia 8 3" xfId="59565" xr:uid="{00000000-0005-0000-0000-0000B2E80000}"/>
    <cellStyle name="Texto de advertencia 8 3 2" xfId="59566" xr:uid="{00000000-0005-0000-0000-0000B3E80000}"/>
    <cellStyle name="Texto de advertencia 8 4" xfId="59567" xr:uid="{00000000-0005-0000-0000-0000B4E80000}"/>
    <cellStyle name="Texto de advertencia 8 5" xfId="59568" xr:uid="{00000000-0005-0000-0000-0000B5E80000}"/>
    <cellStyle name="Texto de advertencia 9" xfId="59569" xr:uid="{00000000-0005-0000-0000-0000B6E80000}"/>
    <cellStyle name="Texto de advertencia 9 2" xfId="59570" xr:uid="{00000000-0005-0000-0000-0000B7E80000}"/>
    <cellStyle name="Texto de advertencia 9 2 2" xfId="59571" xr:uid="{00000000-0005-0000-0000-0000B8E80000}"/>
    <cellStyle name="Texto de advertencia 9 2 2 2" xfId="59572" xr:uid="{00000000-0005-0000-0000-0000B9E80000}"/>
    <cellStyle name="Texto de advertencia 9 2 2 2 2" xfId="59573" xr:uid="{00000000-0005-0000-0000-0000BAE80000}"/>
    <cellStyle name="Texto de advertencia 9 2 2 3" xfId="59574" xr:uid="{00000000-0005-0000-0000-0000BBE80000}"/>
    <cellStyle name="Texto de advertencia 9 2 2 3 2" xfId="59575" xr:uid="{00000000-0005-0000-0000-0000BCE80000}"/>
    <cellStyle name="Texto de advertencia 9 2 2 4" xfId="59576" xr:uid="{00000000-0005-0000-0000-0000BDE80000}"/>
    <cellStyle name="Texto de advertencia 9 2 2 5" xfId="59577" xr:uid="{00000000-0005-0000-0000-0000BEE80000}"/>
    <cellStyle name="Texto de advertencia 9 2 2 6" xfId="59578" xr:uid="{00000000-0005-0000-0000-0000BFE80000}"/>
    <cellStyle name="Texto de advertencia 9 2 3" xfId="59579" xr:uid="{00000000-0005-0000-0000-0000C0E80000}"/>
    <cellStyle name="Texto de advertencia 9 2 3 2" xfId="59580" xr:uid="{00000000-0005-0000-0000-0000C1E80000}"/>
    <cellStyle name="Texto de advertencia 9 2 4" xfId="59581" xr:uid="{00000000-0005-0000-0000-0000C2E80000}"/>
    <cellStyle name="Texto de advertencia 9 2 4 2" xfId="59582" xr:uid="{00000000-0005-0000-0000-0000C3E80000}"/>
    <cellStyle name="Texto de advertencia 9 2 5" xfId="59583" xr:uid="{00000000-0005-0000-0000-0000C4E80000}"/>
    <cellStyle name="Texto de advertencia 9 2 5 2" xfId="59584" xr:uid="{00000000-0005-0000-0000-0000C5E80000}"/>
    <cellStyle name="Texto de advertencia 9 2 6" xfId="59585" xr:uid="{00000000-0005-0000-0000-0000C6E80000}"/>
    <cellStyle name="Texto de advertencia 9 3" xfId="59586" xr:uid="{00000000-0005-0000-0000-0000C7E80000}"/>
    <cellStyle name="Texto de advertencia 9 3 2" xfId="59587" xr:uid="{00000000-0005-0000-0000-0000C8E80000}"/>
    <cellStyle name="Texto de advertencia 9 3 3" xfId="59588" xr:uid="{00000000-0005-0000-0000-0000C9E80000}"/>
    <cellStyle name="Texto de advertencia 9 4" xfId="59589" xr:uid="{00000000-0005-0000-0000-0000CAE80000}"/>
    <cellStyle name="Texto de advertencia 9 5" xfId="59590" xr:uid="{00000000-0005-0000-0000-0000CBE80000}"/>
    <cellStyle name="Texto de Aviso" xfId="59591" xr:uid="{00000000-0005-0000-0000-0000CCE80000}"/>
    <cellStyle name="Texto de Aviso 2" xfId="59592" xr:uid="{00000000-0005-0000-0000-0000CDE80000}"/>
    <cellStyle name="Texto de Aviso 2 2" xfId="59593" xr:uid="{00000000-0005-0000-0000-0000CEE80000}"/>
    <cellStyle name="Texto de Aviso 2 3" xfId="59594" xr:uid="{00000000-0005-0000-0000-0000CFE80000}"/>
    <cellStyle name="Texto de Aviso 3" xfId="59595" xr:uid="{00000000-0005-0000-0000-0000D0E80000}"/>
    <cellStyle name="Texto de Aviso 4" xfId="59596" xr:uid="{00000000-0005-0000-0000-0000D1E80000}"/>
    <cellStyle name="Texto explicativo 10" xfId="59597" xr:uid="{00000000-0005-0000-0000-0000D2E80000}"/>
    <cellStyle name="Texto explicativo 10 2" xfId="59598" xr:uid="{00000000-0005-0000-0000-0000D3E80000}"/>
    <cellStyle name="Texto explicativo 10 2 2" xfId="59599" xr:uid="{00000000-0005-0000-0000-0000D4E80000}"/>
    <cellStyle name="Texto explicativo 10 2 2 2" xfId="59600" xr:uid="{00000000-0005-0000-0000-0000D5E80000}"/>
    <cellStyle name="Texto explicativo 10 2 3" xfId="59601" xr:uid="{00000000-0005-0000-0000-0000D6E80000}"/>
    <cellStyle name="Texto explicativo 10 2 3 2" xfId="59602" xr:uid="{00000000-0005-0000-0000-0000D7E80000}"/>
    <cellStyle name="Texto explicativo 10 2 4" xfId="59603" xr:uid="{00000000-0005-0000-0000-0000D8E80000}"/>
    <cellStyle name="Texto explicativo 10 2 5" xfId="59604" xr:uid="{00000000-0005-0000-0000-0000D9E80000}"/>
    <cellStyle name="Texto explicativo 10 2 6" xfId="59605" xr:uid="{00000000-0005-0000-0000-0000DAE80000}"/>
    <cellStyle name="Texto explicativo 10 3" xfId="59606" xr:uid="{00000000-0005-0000-0000-0000DBE80000}"/>
    <cellStyle name="Texto explicativo 10 3 2" xfId="59607" xr:uid="{00000000-0005-0000-0000-0000DCE80000}"/>
    <cellStyle name="Texto explicativo 10 4" xfId="59608" xr:uid="{00000000-0005-0000-0000-0000DDE80000}"/>
    <cellStyle name="Texto explicativo 10 4 2" xfId="59609" xr:uid="{00000000-0005-0000-0000-0000DEE80000}"/>
    <cellStyle name="Texto explicativo 10 5" xfId="59610" xr:uid="{00000000-0005-0000-0000-0000DFE80000}"/>
    <cellStyle name="Texto explicativo 10 5 2" xfId="59611" xr:uid="{00000000-0005-0000-0000-0000E0E80000}"/>
    <cellStyle name="Texto explicativo 10 6" xfId="59612" xr:uid="{00000000-0005-0000-0000-0000E1E80000}"/>
    <cellStyle name="Texto explicativo 11" xfId="59613" xr:uid="{00000000-0005-0000-0000-0000E2E80000}"/>
    <cellStyle name="Texto explicativo 11 2" xfId="59614" xr:uid="{00000000-0005-0000-0000-0000E3E80000}"/>
    <cellStyle name="Texto explicativo 11 2 2" xfId="59615" xr:uid="{00000000-0005-0000-0000-0000E4E80000}"/>
    <cellStyle name="Texto explicativo 11 2 2 2" xfId="59616" xr:uid="{00000000-0005-0000-0000-0000E5E80000}"/>
    <cellStyle name="Texto explicativo 11 2 3" xfId="59617" xr:uid="{00000000-0005-0000-0000-0000E6E80000}"/>
    <cellStyle name="Texto explicativo 11 2 3 2" xfId="59618" xr:uid="{00000000-0005-0000-0000-0000E7E80000}"/>
    <cellStyle name="Texto explicativo 11 2 4" xfId="59619" xr:uid="{00000000-0005-0000-0000-0000E8E80000}"/>
    <cellStyle name="Texto explicativo 11 2 5" xfId="59620" xr:uid="{00000000-0005-0000-0000-0000E9E80000}"/>
    <cellStyle name="Texto explicativo 11 2 6" xfId="59621" xr:uid="{00000000-0005-0000-0000-0000EAE80000}"/>
    <cellStyle name="Texto explicativo 11 3" xfId="59622" xr:uid="{00000000-0005-0000-0000-0000EBE80000}"/>
    <cellStyle name="Texto explicativo 11 3 2" xfId="59623" xr:uid="{00000000-0005-0000-0000-0000ECE80000}"/>
    <cellStyle name="Texto explicativo 11 4" xfId="59624" xr:uid="{00000000-0005-0000-0000-0000EDE80000}"/>
    <cellStyle name="Texto explicativo 11 4 2" xfId="59625" xr:uid="{00000000-0005-0000-0000-0000EEE80000}"/>
    <cellStyle name="Texto explicativo 11 5" xfId="59626" xr:uid="{00000000-0005-0000-0000-0000EFE80000}"/>
    <cellStyle name="Texto explicativo 11 5 2" xfId="59627" xr:uid="{00000000-0005-0000-0000-0000F0E80000}"/>
    <cellStyle name="Texto explicativo 11 6" xfId="59628" xr:uid="{00000000-0005-0000-0000-0000F1E80000}"/>
    <cellStyle name="Texto explicativo 12" xfId="59629" xr:uid="{00000000-0005-0000-0000-0000F2E80000}"/>
    <cellStyle name="Texto explicativo 12 2" xfId="59630" xr:uid="{00000000-0005-0000-0000-0000F3E80000}"/>
    <cellStyle name="Texto explicativo 12 2 2" xfId="59631" xr:uid="{00000000-0005-0000-0000-0000F4E80000}"/>
    <cellStyle name="Texto explicativo 12 2 2 2" xfId="59632" xr:uid="{00000000-0005-0000-0000-0000F5E80000}"/>
    <cellStyle name="Texto explicativo 12 2 3" xfId="59633" xr:uid="{00000000-0005-0000-0000-0000F6E80000}"/>
    <cellStyle name="Texto explicativo 12 2 3 2" xfId="59634" xr:uid="{00000000-0005-0000-0000-0000F7E80000}"/>
    <cellStyle name="Texto explicativo 12 2 4" xfId="59635" xr:uid="{00000000-0005-0000-0000-0000F8E80000}"/>
    <cellStyle name="Texto explicativo 12 2 5" xfId="59636" xr:uid="{00000000-0005-0000-0000-0000F9E80000}"/>
    <cellStyle name="Texto explicativo 12 2 6" xfId="59637" xr:uid="{00000000-0005-0000-0000-0000FAE80000}"/>
    <cellStyle name="Texto explicativo 12 3" xfId="59638" xr:uid="{00000000-0005-0000-0000-0000FBE80000}"/>
    <cellStyle name="Texto explicativo 12 3 2" xfId="59639" xr:uid="{00000000-0005-0000-0000-0000FCE80000}"/>
    <cellStyle name="Texto explicativo 12 4" xfId="59640" xr:uid="{00000000-0005-0000-0000-0000FDE80000}"/>
    <cellStyle name="Texto explicativo 12 4 2" xfId="59641" xr:uid="{00000000-0005-0000-0000-0000FEE80000}"/>
    <cellStyle name="Texto explicativo 12 5" xfId="59642" xr:uid="{00000000-0005-0000-0000-0000FFE80000}"/>
    <cellStyle name="Texto explicativo 12 5 2" xfId="59643" xr:uid="{00000000-0005-0000-0000-000000E90000}"/>
    <cellStyle name="Texto explicativo 12 6" xfId="59644" xr:uid="{00000000-0005-0000-0000-000001E90000}"/>
    <cellStyle name="Texto explicativo 13" xfId="59645" xr:uid="{00000000-0005-0000-0000-000002E90000}"/>
    <cellStyle name="Texto explicativo 13 2" xfId="59646" xr:uid="{00000000-0005-0000-0000-000003E90000}"/>
    <cellStyle name="Texto explicativo 13 2 2" xfId="59647" xr:uid="{00000000-0005-0000-0000-000004E90000}"/>
    <cellStyle name="Texto explicativo 13 2 2 2" xfId="59648" xr:uid="{00000000-0005-0000-0000-000005E90000}"/>
    <cellStyle name="Texto explicativo 13 2 3" xfId="59649" xr:uid="{00000000-0005-0000-0000-000006E90000}"/>
    <cellStyle name="Texto explicativo 13 2 4" xfId="59650" xr:uid="{00000000-0005-0000-0000-000007E90000}"/>
    <cellStyle name="Texto explicativo 13 2 5" xfId="59651" xr:uid="{00000000-0005-0000-0000-000008E90000}"/>
    <cellStyle name="Texto explicativo 13 2 6" xfId="59652" xr:uid="{00000000-0005-0000-0000-000009E90000}"/>
    <cellStyle name="Texto explicativo 13 3" xfId="59653" xr:uid="{00000000-0005-0000-0000-00000AE90000}"/>
    <cellStyle name="Texto explicativo 13 3 2" xfId="59654" xr:uid="{00000000-0005-0000-0000-00000BE90000}"/>
    <cellStyle name="Texto explicativo 13 4" xfId="59655" xr:uid="{00000000-0005-0000-0000-00000CE90000}"/>
    <cellStyle name="Texto explicativo 13 4 2" xfId="59656" xr:uid="{00000000-0005-0000-0000-00000DE90000}"/>
    <cellStyle name="Texto explicativo 13 5" xfId="59657" xr:uid="{00000000-0005-0000-0000-00000EE90000}"/>
    <cellStyle name="Texto explicativo 14" xfId="59658" xr:uid="{00000000-0005-0000-0000-00000FE90000}"/>
    <cellStyle name="Texto explicativo 14 2" xfId="59659" xr:uid="{00000000-0005-0000-0000-000010E90000}"/>
    <cellStyle name="Texto explicativo 14 2 2" xfId="59660" xr:uid="{00000000-0005-0000-0000-000011E90000}"/>
    <cellStyle name="Texto explicativo 14 2 2 2" xfId="59661" xr:uid="{00000000-0005-0000-0000-000012E90000}"/>
    <cellStyle name="Texto explicativo 14 2 3" xfId="59662" xr:uid="{00000000-0005-0000-0000-000013E90000}"/>
    <cellStyle name="Texto explicativo 14 2 4" xfId="59663" xr:uid="{00000000-0005-0000-0000-000014E90000}"/>
    <cellStyle name="Texto explicativo 14 2 5" xfId="59664" xr:uid="{00000000-0005-0000-0000-000015E90000}"/>
    <cellStyle name="Texto explicativo 14 2 6" xfId="59665" xr:uid="{00000000-0005-0000-0000-000016E90000}"/>
    <cellStyle name="Texto explicativo 14 3" xfId="59666" xr:uid="{00000000-0005-0000-0000-000017E90000}"/>
    <cellStyle name="Texto explicativo 14 3 2" xfId="59667" xr:uid="{00000000-0005-0000-0000-000018E90000}"/>
    <cellStyle name="Texto explicativo 14 4" xfId="59668" xr:uid="{00000000-0005-0000-0000-000019E90000}"/>
    <cellStyle name="Texto explicativo 14 4 2" xfId="59669" xr:uid="{00000000-0005-0000-0000-00001AE90000}"/>
    <cellStyle name="Texto explicativo 14 5" xfId="59670" xr:uid="{00000000-0005-0000-0000-00001BE90000}"/>
    <cellStyle name="Texto explicativo 15" xfId="59671" xr:uid="{00000000-0005-0000-0000-00001CE90000}"/>
    <cellStyle name="Texto explicativo 15 2" xfId="59672" xr:uid="{00000000-0005-0000-0000-00001DE90000}"/>
    <cellStyle name="Texto explicativo 15 3" xfId="59673" xr:uid="{00000000-0005-0000-0000-00001EE90000}"/>
    <cellStyle name="Texto explicativo 16" xfId="59674" xr:uid="{00000000-0005-0000-0000-00001FE90000}"/>
    <cellStyle name="Texto explicativo 16 2" xfId="59675" xr:uid="{00000000-0005-0000-0000-000020E90000}"/>
    <cellStyle name="Texto explicativo 17" xfId="59676" xr:uid="{00000000-0005-0000-0000-000021E90000}"/>
    <cellStyle name="Texto explicativo 18" xfId="59677" xr:uid="{00000000-0005-0000-0000-000022E90000}"/>
    <cellStyle name="Texto explicativo 2" xfId="62" xr:uid="{00000000-0005-0000-0000-000023E90000}"/>
    <cellStyle name="Texto explicativo 2 2" xfId="59679" xr:uid="{00000000-0005-0000-0000-000024E90000}"/>
    <cellStyle name="Texto explicativo 2 2 2" xfId="59680" xr:uid="{00000000-0005-0000-0000-000025E90000}"/>
    <cellStyle name="Texto explicativo 2 2 2 2" xfId="59681" xr:uid="{00000000-0005-0000-0000-000026E90000}"/>
    <cellStyle name="Texto explicativo 2 2 3" xfId="59682" xr:uid="{00000000-0005-0000-0000-000027E90000}"/>
    <cellStyle name="Texto explicativo 2 3" xfId="59683" xr:uid="{00000000-0005-0000-0000-000028E90000}"/>
    <cellStyle name="Texto explicativo 2 3 2" xfId="59684" xr:uid="{00000000-0005-0000-0000-000029E90000}"/>
    <cellStyle name="Texto explicativo 2 3 3" xfId="59685" xr:uid="{00000000-0005-0000-0000-00002AE90000}"/>
    <cellStyle name="Texto explicativo 2 4" xfId="59686" xr:uid="{00000000-0005-0000-0000-00002BE90000}"/>
    <cellStyle name="Texto explicativo 2 4 2" xfId="59687" xr:uid="{00000000-0005-0000-0000-00002CE90000}"/>
    <cellStyle name="Texto explicativo 2 5" xfId="59688" xr:uid="{00000000-0005-0000-0000-00002DE90000}"/>
    <cellStyle name="Texto explicativo 2 6" xfId="59689" xr:uid="{00000000-0005-0000-0000-00002EE90000}"/>
    <cellStyle name="Texto explicativo 2 7" xfId="59678" xr:uid="{00000000-0005-0000-0000-00002FE90000}"/>
    <cellStyle name="Texto explicativo 3" xfId="59690" xr:uid="{00000000-0005-0000-0000-000030E90000}"/>
    <cellStyle name="Texto explicativo 3 2" xfId="59691" xr:uid="{00000000-0005-0000-0000-000031E90000}"/>
    <cellStyle name="Texto explicativo 3 2 2" xfId="59692" xr:uid="{00000000-0005-0000-0000-000032E90000}"/>
    <cellStyle name="Texto explicativo 3 2 2 2" xfId="59693" xr:uid="{00000000-0005-0000-0000-000033E90000}"/>
    <cellStyle name="Texto explicativo 3 2 2 2 2" xfId="59694" xr:uid="{00000000-0005-0000-0000-000034E90000}"/>
    <cellStyle name="Texto explicativo 3 2 2 3" xfId="59695" xr:uid="{00000000-0005-0000-0000-000035E90000}"/>
    <cellStyle name="Texto explicativo 3 2 2 4" xfId="59696" xr:uid="{00000000-0005-0000-0000-000036E90000}"/>
    <cellStyle name="Texto explicativo 3 2 2 5" xfId="59697" xr:uid="{00000000-0005-0000-0000-000037E90000}"/>
    <cellStyle name="Texto explicativo 3 2 2 6" xfId="59698" xr:uid="{00000000-0005-0000-0000-000038E90000}"/>
    <cellStyle name="Texto explicativo 3 2 3" xfId="59699" xr:uid="{00000000-0005-0000-0000-000039E90000}"/>
    <cellStyle name="Texto explicativo 3 2 3 2" xfId="59700" xr:uid="{00000000-0005-0000-0000-00003AE90000}"/>
    <cellStyle name="Texto explicativo 3 2 4" xfId="59701" xr:uid="{00000000-0005-0000-0000-00003BE90000}"/>
    <cellStyle name="Texto explicativo 3 2 4 2" xfId="59702" xr:uid="{00000000-0005-0000-0000-00003CE90000}"/>
    <cellStyle name="Texto explicativo 3 2 5" xfId="59703" xr:uid="{00000000-0005-0000-0000-00003DE90000}"/>
    <cellStyle name="Texto explicativo 3 2 6" xfId="59704" xr:uid="{00000000-0005-0000-0000-00003EE90000}"/>
    <cellStyle name="Texto explicativo 3 3" xfId="59705" xr:uid="{00000000-0005-0000-0000-00003FE90000}"/>
    <cellStyle name="Texto explicativo 3 3 2" xfId="59706" xr:uid="{00000000-0005-0000-0000-000040E90000}"/>
    <cellStyle name="Texto explicativo 3 3 2 2" xfId="59707" xr:uid="{00000000-0005-0000-0000-000041E90000}"/>
    <cellStyle name="Texto explicativo 3 3 2 2 2" xfId="59708" xr:uid="{00000000-0005-0000-0000-000042E90000}"/>
    <cellStyle name="Texto explicativo 3 3 2 3" xfId="59709" xr:uid="{00000000-0005-0000-0000-000043E90000}"/>
    <cellStyle name="Texto explicativo 3 3 2 4" xfId="59710" xr:uid="{00000000-0005-0000-0000-000044E90000}"/>
    <cellStyle name="Texto explicativo 3 3 2 5" xfId="59711" xr:uid="{00000000-0005-0000-0000-000045E90000}"/>
    <cellStyle name="Texto explicativo 3 3 2 6" xfId="59712" xr:uid="{00000000-0005-0000-0000-000046E90000}"/>
    <cellStyle name="Texto explicativo 3 3 3" xfId="59713" xr:uid="{00000000-0005-0000-0000-000047E90000}"/>
    <cellStyle name="Texto explicativo 3 3 3 2" xfId="59714" xr:uid="{00000000-0005-0000-0000-000048E90000}"/>
    <cellStyle name="Texto explicativo 3 3 4" xfId="59715" xr:uid="{00000000-0005-0000-0000-000049E90000}"/>
    <cellStyle name="Texto explicativo 3 3 4 2" xfId="59716" xr:uid="{00000000-0005-0000-0000-00004AE90000}"/>
    <cellStyle name="Texto explicativo 3 3 5" xfId="59717" xr:uid="{00000000-0005-0000-0000-00004BE90000}"/>
    <cellStyle name="Texto explicativo 3 4" xfId="59718" xr:uid="{00000000-0005-0000-0000-00004CE90000}"/>
    <cellStyle name="Texto explicativo 3 4 2" xfId="59719" xr:uid="{00000000-0005-0000-0000-00004DE90000}"/>
    <cellStyle name="Texto explicativo 3 4 3" xfId="59720" xr:uid="{00000000-0005-0000-0000-00004EE90000}"/>
    <cellStyle name="Texto explicativo 3 5" xfId="59721" xr:uid="{00000000-0005-0000-0000-00004FE90000}"/>
    <cellStyle name="Texto explicativo 3 5 2" xfId="59722" xr:uid="{00000000-0005-0000-0000-000050E90000}"/>
    <cellStyle name="Texto explicativo 3 6" xfId="59723" xr:uid="{00000000-0005-0000-0000-000051E90000}"/>
    <cellStyle name="Texto explicativo 3 7" xfId="59724" xr:uid="{00000000-0005-0000-0000-000052E90000}"/>
    <cellStyle name="Texto explicativo 4" xfId="59725" xr:uid="{00000000-0005-0000-0000-000053E90000}"/>
    <cellStyle name="Texto explicativo 4 2" xfId="59726" xr:uid="{00000000-0005-0000-0000-000054E90000}"/>
    <cellStyle name="Texto explicativo 4 2 2" xfId="59727" xr:uid="{00000000-0005-0000-0000-000055E90000}"/>
    <cellStyle name="Texto explicativo 4 2 2 2" xfId="59728" xr:uid="{00000000-0005-0000-0000-000056E90000}"/>
    <cellStyle name="Texto explicativo 4 2 2 2 2" xfId="59729" xr:uid="{00000000-0005-0000-0000-000057E90000}"/>
    <cellStyle name="Texto explicativo 4 2 2 3" xfId="59730" xr:uid="{00000000-0005-0000-0000-000058E90000}"/>
    <cellStyle name="Texto explicativo 4 2 2 4" xfId="59731" xr:uid="{00000000-0005-0000-0000-000059E90000}"/>
    <cellStyle name="Texto explicativo 4 2 2 5" xfId="59732" xr:uid="{00000000-0005-0000-0000-00005AE90000}"/>
    <cellStyle name="Texto explicativo 4 2 2 6" xfId="59733" xr:uid="{00000000-0005-0000-0000-00005BE90000}"/>
    <cellStyle name="Texto explicativo 4 2 3" xfId="59734" xr:uid="{00000000-0005-0000-0000-00005CE90000}"/>
    <cellStyle name="Texto explicativo 4 2 3 2" xfId="59735" xr:uid="{00000000-0005-0000-0000-00005DE90000}"/>
    <cellStyle name="Texto explicativo 4 2 4" xfId="59736" xr:uid="{00000000-0005-0000-0000-00005EE90000}"/>
    <cellStyle name="Texto explicativo 4 2 4 2" xfId="59737" xr:uid="{00000000-0005-0000-0000-00005FE90000}"/>
    <cellStyle name="Texto explicativo 4 2 5" xfId="59738" xr:uid="{00000000-0005-0000-0000-000060E90000}"/>
    <cellStyle name="Texto explicativo 4 3" xfId="59739" xr:uid="{00000000-0005-0000-0000-000061E90000}"/>
    <cellStyle name="Texto explicativo 4 3 2" xfId="59740" xr:uid="{00000000-0005-0000-0000-000062E90000}"/>
    <cellStyle name="Texto explicativo 4 3 2 2" xfId="59741" xr:uid="{00000000-0005-0000-0000-000063E90000}"/>
    <cellStyle name="Texto explicativo 4 3 2 2 2" xfId="59742" xr:uid="{00000000-0005-0000-0000-000064E90000}"/>
    <cellStyle name="Texto explicativo 4 3 2 3" xfId="59743" xr:uid="{00000000-0005-0000-0000-000065E90000}"/>
    <cellStyle name="Texto explicativo 4 3 2 4" xfId="59744" xr:uid="{00000000-0005-0000-0000-000066E90000}"/>
    <cellStyle name="Texto explicativo 4 3 2 5" xfId="59745" xr:uid="{00000000-0005-0000-0000-000067E90000}"/>
    <cellStyle name="Texto explicativo 4 3 2 6" xfId="59746" xr:uid="{00000000-0005-0000-0000-000068E90000}"/>
    <cellStyle name="Texto explicativo 4 3 3" xfId="59747" xr:uid="{00000000-0005-0000-0000-000069E90000}"/>
    <cellStyle name="Texto explicativo 4 3 3 2" xfId="59748" xr:uid="{00000000-0005-0000-0000-00006AE90000}"/>
    <cellStyle name="Texto explicativo 4 3 4" xfId="59749" xr:uid="{00000000-0005-0000-0000-00006BE90000}"/>
    <cellStyle name="Texto explicativo 4 3 4 2" xfId="59750" xr:uid="{00000000-0005-0000-0000-00006CE90000}"/>
    <cellStyle name="Texto explicativo 4 3 5" xfId="59751" xr:uid="{00000000-0005-0000-0000-00006DE90000}"/>
    <cellStyle name="Texto explicativo 4 4" xfId="59752" xr:uid="{00000000-0005-0000-0000-00006EE90000}"/>
    <cellStyle name="Texto explicativo 4 4 2" xfId="59753" xr:uid="{00000000-0005-0000-0000-00006FE90000}"/>
    <cellStyle name="Texto explicativo 4 4 3" xfId="59754" xr:uid="{00000000-0005-0000-0000-000070E90000}"/>
    <cellStyle name="Texto explicativo 4 5" xfId="59755" xr:uid="{00000000-0005-0000-0000-000071E90000}"/>
    <cellStyle name="Texto explicativo 4 5 2" xfId="59756" xr:uid="{00000000-0005-0000-0000-000072E90000}"/>
    <cellStyle name="Texto explicativo 4 6" xfId="59757" xr:uid="{00000000-0005-0000-0000-000073E90000}"/>
    <cellStyle name="Texto explicativo 4 6 2" xfId="59758" xr:uid="{00000000-0005-0000-0000-000074E90000}"/>
    <cellStyle name="Texto explicativo 4 7" xfId="59759" xr:uid="{00000000-0005-0000-0000-000075E90000}"/>
    <cellStyle name="Texto explicativo 4 8" xfId="59760" xr:uid="{00000000-0005-0000-0000-000076E90000}"/>
    <cellStyle name="Texto explicativo 5" xfId="59761" xr:uid="{00000000-0005-0000-0000-000077E90000}"/>
    <cellStyle name="Texto explicativo 5 2" xfId="59762" xr:uid="{00000000-0005-0000-0000-000078E90000}"/>
    <cellStyle name="Texto explicativo 5 2 2" xfId="59763" xr:uid="{00000000-0005-0000-0000-000079E90000}"/>
    <cellStyle name="Texto explicativo 5 2 2 2" xfId="59764" xr:uid="{00000000-0005-0000-0000-00007AE90000}"/>
    <cellStyle name="Texto explicativo 5 2 2 2 2" xfId="59765" xr:uid="{00000000-0005-0000-0000-00007BE90000}"/>
    <cellStyle name="Texto explicativo 5 2 2 3" xfId="59766" xr:uid="{00000000-0005-0000-0000-00007CE90000}"/>
    <cellStyle name="Texto explicativo 5 2 2 4" xfId="59767" xr:uid="{00000000-0005-0000-0000-00007DE90000}"/>
    <cellStyle name="Texto explicativo 5 2 2 5" xfId="59768" xr:uid="{00000000-0005-0000-0000-00007EE90000}"/>
    <cellStyle name="Texto explicativo 5 2 2 6" xfId="59769" xr:uid="{00000000-0005-0000-0000-00007FE90000}"/>
    <cellStyle name="Texto explicativo 5 2 3" xfId="59770" xr:uid="{00000000-0005-0000-0000-000080E90000}"/>
    <cellStyle name="Texto explicativo 5 2 3 2" xfId="59771" xr:uid="{00000000-0005-0000-0000-000081E90000}"/>
    <cellStyle name="Texto explicativo 5 2 4" xfId="59772" xr:uid="{00000000-0005-0000-0000-000082E90000}"/>
    <cellStyle name="Texto explicativo 5 2 4 2" xfId="59773" xr:uid="{00000000-0005-0000-0000-000083E90000}"/>
    <cellStyle name="Texto explicativo 5 2 5" xfId="59774" xr:uid="{00000000-0005-0000-0000-000084E90000}"/>
    <cellStyle name="Texto explicativo 5 3" xfId="59775" xr:uid="{00000000-0005-0000-0000-000085E90000}"/>
    <cellStyle name="Texto explicativo 5 3 2" xfId="59776" xr:uid="{00000000-0005-0000-0000-000086E90000}"/>
    <cellStyle name="Texto explicativo 5 3 2 2" xfId="59777" xr:uid="{00000000-0005-0000-0000-000087E90000}"/>
    <cellStyle name="Texto explicativo 5 3 2 2 2" xfId="59778" xr:uid="{00000000-0005-0000-0000-000088E90000}"/>
    <cellStyle name="Texto explicativo 5 3 2 3" xfId="59779" xr:uid="{00000000-0005-0000-0000-000089E90000}"/>
    <cellStyle name="Texto explicativo 5 3 2 4" xfId="59780" xr:uid="{00000000-0005-0000-0000-00008AE90000}"/>
    <cellStyle name="Texto explicativo 5 3 2 5" xfId="59781" xr:uid="{00000000-0005-0000-0000-00008BE90000}"/>
    <cellStyle name="Texto explicativo 5 3 2 6" xfId="59782" xr:uid="{00000000-0005-0000-0000-00008CE90000}"/>
    <cellStyle name="Texto explicativo 5 3 3" xfId="59783" xr:uid="{00000000-0005-0000-0000-00008DE90000}"/>
    <cellStyle name="Texto explicativo 5 3 3 2" xfId="59784" xr:uid="{00000000-0005-0000-0000-00008EE90000}"/>
    <cellStyle name="Texto explicativo 5 3 4" xfId="59785" xr:uid="{00000000-0005-0000-0000-00008FE90000}"/>
    <cellStyle name="Texto explicativo 5 3 4 2" xfId="59786" xr:uid="{00000000-0005-0000-0000-000090E90000}"/>
    <cellStyle name="Texto explicativo 5 3 5" xfId="59787" xr:uid="{00000000-0005-0000-0000-000091E90000}"/>
    <cellStyle name="Texto explicativo 5 4" xfId="59788" xr:uid="{00000000-0005-0000-0000-000092E90000}"/>
    <cellStyle name="Texto explicativo 5 4 2" xfId="59789" xr:uid="{00000000-0005-0000-0000-000093E90000}"/>
    <cellStyle name="Texto explicativo 5 4 3" xfId="59790" xr:uid="{00000000-0005-0000-0000-000094E90000}"/>
    <cellStyle name="Texto explicativo 5 5" xfId="59791" xr:uid="{00000000-0005-0000-0000-000095E90000}"/>
    <cellStyle name="Texto explicativo 5 5 2" xfId="59792" xr:uid="{00000000-0005-0000-0000-000096E90000}"/>
    <cellStyle name="Texto explicativo 5 6" xfId="59793" xr:uid="{00000000-0005-0000-0000-000097E90000}"/>
    <cellStyle name="Texto explicativo 5 7" xfId="59794" xr:uid="{00000000-0005-0000-0000-000098E90000}"/>
    <cellStyle name="Texto explicativo 6" xfId="59795" xr:uid="{00000000-0005-0000-0000-000099E90000}"/>
    <cellStyle name="Texto explicativo 6 2" xfId="59796" xr:uid="{00000000-0005-0000-0000-00009AE90000}"/>
    <cellStyle name="Texto explicativo 6 2 2" xfId="59797" xr:uid="{00000000-0005-0000-0000-00009BE90000}"/>
    <cellStyle name="Texto explicativo 6 2 3" xfId="59798" xr:uid="{00000000-0005-0000-0000-00009CE90000}"/>
    <cellStyle name="Texto explicativo 6 3" xfId="59799" xr:uid="{00000000-0005-0000-0000-00009DE90000}"/>
    <cellStyle name="Texto explicativo 6 3 2" xfId="59800" xr:uid="{00000000-0005-0000-0000-00009EE90000}"/>
    <cellStyle name="Texto explicativo 6 4" xfId="59801" xr:uid="{00000000-0005-0000-0000-00009FE90000}"/>
    <cellStyle name="Texto explicativo 6 5" xfId="59802" xr:uid="{00000000-0005-0000-0000-0000A0E90000}"/>
    <cellStyle name="Texto explicativo 7" xfId="59803" xr:uid="{00000000-0005-0000-0000-0000A1E90000}"/>
    <cellStyle name="Texto explicativo 7 2" xfId="59804" xr:uid="{00000000-0005-0000-0000-0000A2E90000}"/>
    <cellStyle name="Texto explicativo 7 2 2" xfId="59805" xr:uid="{00000000-0005-0000-0000-0000A3E90000}"/>
    <cellStyle name="Texto explicativo 7 2 3" xfId="59806" xr:uid="{00000000-0005-0000-0000-0000A4E90000}"/>
    <cellStyle name="Texto explicativo 7 3" xfId="59807" xr:uid="{00000000-0005-0000-0000-0000A5E90000}"/>
    <cellStyle name="Texto explicativo 7 3 2" xfId="59808" xr:uid="{00000000-0005-0000-0000-0000A6E90000}"/>
    <cellStyle name="Texto explicativo 7 4" xfId="59809" xr:uid="{00000000-0005-0000-0000-0000A7E90000}"/>
    <cellStyle name="Texto explicativo 7 5" xfId="59810" xr:uid="{00000000-0005-0000-0000-0000A8E90000}"/>
    <cellStyle name="Texto explicativo 8" xfId="59811" xr:uid="{00000000-0005-0000-0000-0000A9E90000}"/>
    <cellStyle name="Texto explicativo 8 2" xfId="59812" xr:uid="{00000000-0005-0000-0000-0000AAE90000}"/>
    <cellStyle name="Texto explicativo 8 2 2" xfId="59813" xr:uid="{00000000-0005-0000-0000-0000ABE90000}"/>
    <cellStyle name="Texto explicativo 8 2 3" xfId="59814" xr:uid="{00000000-0005-0000-0000-0000ACE90000}"/>
    <cellStyle name="Texto explicativo 8 3" xfId="59815" xr:uid="{00000000-0005-0000-0000-0000ADE90000}"/>
    <cellStyle name="Texto explicativo 8 3 2" xfId="59816" xr:uid="{00000000-0005-0000-0000-0000AEE90000}"/>
    <cellStyle name="Texto explicativo 8 4" xfId="59817" xr:uid="{00000000-0005-0000-0000-0000AFE90000}"/>
    <cellStyle name="Texto explicativo 8 5" xfId="59818" xr:uid="{00000000-0005-0000-0000-0000B0E90000}"/>
    <cellStyle name="Texto explicativo 9" xfId="59819" xr:uid="{00000000-0005-0000-0000-0000B1E90000}"/>
    <cellStyle name="Texto explicativo 9 2" xfId="59820" xr:uid="{00000000-0005-0000-0000-0000B2E90000}"/>
    <cellStyle name="Texto explicativo 9 2 2" xfId="59821" xr:uid="{00000000-0005-0000-0000-0000B3E90000}"/>
    <cellStyle name="Texto explicativo 9 2 2 2" xfId="59822" xr:uid="{00000000-0005-0000-0000-0000B4E90000}"/>
    <cellStyle name="Texto explicativo 9 2 2 2 2" xfId="59823" xr:uid="{00000000-0005-0000-0000-0000B5E90000}"/>
    <cellStyle name="Texto explicativo 9 2 2 3" xfId="59824" xr:uid="{00000000-0005-0000-0000-0000B6E90000}"/>
    <cellStyle name="Texto explicativo 9 2 2 3 2" xfId="59825" xr:uid="{00000000-0005-0000-0000-0000B7E90000}"/>
    <cellStyle name="Texto explicativo 9 2 2 4" xfId="59826" xr:uid="{00000000-0005-0000-0000-0000B8E90000}"/>
    <cellStyle name="Texto explicativo 9 2 2 5" xfId="59827" xr:uid="{00000000-0005-0000-0000-0000B9E90000}"/>
    <cellStyle name="Texto explicativo 9 2 2 6" xfId="59828" xr:uid="{00000000-0005-0000-0000-0000BAE90000}"/>
    <cellStyle name="Texto explicativo 9 2 3" xfId="59829" xr:uid="{00000000-0005-0000-0000-0000BBE90000}"/>
    <cellStyle name="Texto explicativo 9 2 3 2" xfId="59830" xr:uid="{00000000-0005-0000-0000-0000BCE90000}"/>
    <cellStyle name="Texto explicativo 9 2 4" xfId="59831" xr:uid="{00000000-0005-0000-0000-0000BDE90000}"/>
    <cellStyle name="Texto explicativo 9 2 4 2" xfId="59832" xr:uid="{00000000-0005-0000-0000-0000BEE90000}"/>
    <cellStyle name="Texto explicativo 9 2 5" xfId="59833" xr:uid="{00000000-0005-0000-0000-0000BFE90000}"/>
    <cellStyle name="Texto explicativo 9 2 5 2" xfId="59834" xr:uid="{00000000-0005-0000-0000-0000C0E90000}"/>
    <cellStyle name="Texto explicativo 9 2 6" xfId="59835" xr:uid="{00000000-0005-0000-0000-0000C1E90000}"/>
    <cellStyle name="Texto explicativo 9 3" xfId="59836" xr:uid="{00000000-0005-0000-0000-0000C2E90000}"/>
    <cellStyle name="Texto explicativo 9 3 2" xfId="59837" xr:uid="{00000000-0005-0000-0000-0000C3E90000}"/>
    <cellStyle name="Texto explicativo 9 3 3" xfId="59838" xr:uid="{00000000-0005-0000-0000-0000C4E90000}"/>
    <cellStyle name="Texto explicativo 9 4" xfId="59839" xr:uid="{00000000-0005-0000-0000-0000C5E90000}"/>
    <cellStyle name="Texto explicativo 9 5" xfId="59840" xr:uid="{00000000-0005-0000-0000-0000C6E90000}"/>
    <cellStyle name="Title" xfId="59841" xr:uid="{00000000-0005-0000-0000-0000C7E90000}"/>
    <cellStyle name="Title 2" xfId="59842" xr:uid="{00000000-0005-0000-0000-0000C8E90000}"/>
    <cellStyle name="Title 2 2" xfId="59843" xr:uid="{00000000-0005-0000-0000-0000C9E90000}"/>
    <cellStyle name="Title 2 3" xfId="59844" xr:uid="{00000000-0005-0000-0000-0000CAE90000}"/>
    <cellStyle name="Title 3" xfId="59845" xr:uid="{00000000-0005-0000-0000-0000CBE90000}"/>
    <cellStyle name="Title 4" xfId="59846" xr:uid="{00000000-0005-0000-0000-0000CCE90000}"/>
    <cellStyle name="Título 1 10" xfId="59847" xr:uid="{00000000-0005-0000-0000-0000CDE90000}"/>
    <cellStyle name="Título 1 10 2" xfId="59848" xr:uid="{00000000-0005-0000-0000-0000CEE90000}"/>
    <cellStyle name="Título 1 10 2 2" xfId="59849" xr:uid="{00000000-0005-0000-0000-0000CFE90000}"/>
    <cellStyle name="Título 1 10 2 2 2" xfId="59850" xr:uid="{00000000-0005-0000-0000-0000D0E90000}"/>
    <cellStyle name="Título 1 10 2 3" xfId="59851" xr:uid="{00000000-0005-0000-0000-0000D1E90000}"/>
    <cellStyle name="Título 1 10 2 3 2" xfId="59852" xr:uid="{00000000-0005-0000-0000-0000D2E90000}"/>
    <cellStyle name="Título 1 10 2 4" xfId="59853" xr:uid="{00000000-0005-0000-0000-0000D3E90000}"/>
    <cellStyle name="Título 1 10 2 5" xfId="59854" xr:uid="{00000000-0005-0000-0000-0000D4E90000}"/>
    <cellStyle name="Título 1 10 2 6" xfId="59855" xr:uid="{00000000-0005-0000-0000-0000D5E90000}"/>
    <cellStyle name="Título 1 10 3" xfId="59856" xr:uid="{00000000-0005-0000-0000-0000D6E90000}"/>
    <cellStyle name="Título 1 10 3 2" xfId="59857" xr:uid="{00000000-0005-0000-0000-0000D7E90000}"/>
    <cellStyle name="Título 1 10 4" xfId="59858" xr:uid="{00000000-0005-0000-0000-0000D8E90000}"/>
    <cellStyle name="Título 1 10 4 2" xfId="59859" xr:uid="{00000000-0005-0000-0000-0000D9E90000}"/>
    <cellStyle name="Título 1 10 5" xfId="59860" xr:uid="{00000000-0005-0000-0000-0000DAE90000}"/>
    <cellStyle name="Título 1 10 5 2" xfId="59861" xr:uid="{00000000-0005-0000-0000-0000DBE90000}"/>
    <cellStyle name="Título 1 10 6" xfId="59862" xr:uid="{00000000-0005-0000-0000-0000DCE90000}"/>
    <cellStyle name="Título 1 11" xfId="59863" xr:uid="{00000000-0005-0000-0000-0000DDE90000}"/>
    <cellStyle name="Título 1 11 2" xfId="59864" xr:uid="{00000000-0005-0000-0000-0000DEE90000}"/>
    <cellStyle name="Título 1 11 2 2" xfId="59865" xr:uid="{00000000-0005-0000-0000-0000DFE90000}"/>
    <cellStyle name="Título 1 11 2 2 2" xfId="59866" xr:uid="{00000000-0005-0000-0000-0000E0E90000}"/>
    <cellStyle name="Título 1 11 2 3" xfId="59867" xr:uid="{00000000-0005-0000-0000-0000E1E90000}"/>
    <cellStyle name="Título 1 11 2 3 2" xfId="59868" xr:uid="{00000000-0005-0000-0000-0000E2E90000}"/>
    <cellStyle name="Título 1 11 2 4" xfId="59869" xr:uid="{00000000-0005-0000-0000-0000E3E90000}"/>
    <cellStyle name="Título 1 11 2 5" xfId="59870" xr:uid="{00000000-0005-0000-0000-0000E4E90000}"/>
    <cellStyle name="Título 1 11 2 6" xfId="59871" xr:uid="{00000000-0005-0000-0000-0000E5E90000}"/>
    <cellStyle name="Título 1 11 3" xfId="59872" xr:uid="{00000000-0005-0000-0000-0000E6E90000}"/>
    <cellStyle name="Título 1 11 3 2" xfId="59873" xr:uid="{00000000-0005-0000-0000-0000E7E90000}"/>
    <cellStyle name="Título 1 11 4" xfId="59874" xr:uid="{00000000-0005-0000-0000-0000E8E90000}"/>
    <cellStyle name="Título 1 11 4 2" xfId="59875" xr:uid="{00000000-0005-0000-0000-0000E9E90000}"/>
    <cellStyle name="Título 1 11 5" xfId="59876" xr:uid="{00000000-0005-0000-0000-0000EAE90000}"/>
    <cellStyle name="Título 1 11 5 2" xfId="59877" xr:uid="{00000000-0005-0000-0000-0000EBE90000}"/>
    <cellStyle name="Título 1 11 6" xfId="59878" xr:uid="{00000000-0005-0000-0000-0000ECE90000}"/>
    <cellStyle name="Título 1 12" xfId="59879" xr:uid="{00000000-0005-0000-0000-0000EDE90000}"/>
    <cellStyle name="Título 1 12 2" xfId="59880" xr:uid="{00000000-0005-0000-0000-0000EEE90000}"/>
    <cellStyle name="Título 1 12 2 2" xfId="59881" xr:uid="{00000000-0005-0000-0000-0000EFE90000}"/>
    <cellStyle name="Título 1 12 2 2 2" xfId="59882" xr:uid="{00000000-0005-0000-0000-0000F0E90000}"/>
    <cellStyle name="Título 1 12 2 3" xfId="59883" xr:uid="{00000000-0005-0000-0000-0000F1E90000}"/>
    <cellStyle name="Título 1 12 2 3 2" xfId="59884" xr:uid="{00000000-0005-0000-0000-0000F2E90000}"/>
    <cellStyle name="Título 1 12 2 4" xfId="59885" xr:uid="{00000000-0005-0000-0000-0000F3E90000}"/>
    <cellStyle name="Título 1 12 2 5" xfId="59886" xr:uid="{00000000-0005-0000-0000-0000F4E90000}"/>
    <cellStyle name="Título 1 12 2 6" xfId="59887" xr:uid="{00000000-0005-0000-0000-0000F5E90000}"/>
    <cellStyle name="Título 1 12 3" xfId="59888" xr:uid="{00000000-0005-0000-0000-0000F6E90000}"/>
    <cellStyle name="Título 1 12 3 2" xfId="59889" xr:uid="{00000000-0005-0000-0000-0000F7E90000}"/>
    <cellStyle name="Título 1 12 4" xfId="59890" xr:uid="{00000000-0005-0000-0000-0000F8E90000}"/>
    <cellStyle name="Título 1 12 4 2" xfId="59891" xr:uid="{00000000-0005-0000-0000-0000F9E90000}"/>
    <cellStyle name="Título 1 12 5" xfId="59892" xr:uid="{00000000-0005-0000-0000-0000FAE90000}"/>
    <cellStyle name="Título 1 12 5 2" xfId="59893" xr:uid="{00000000-0005-0000-0000-0000FBE90000}"/>
    <cellStyle name="Título 1 12 6" xfId="59894" xr:uid="{00000000-0005-0000-0000-0000FCE90000}"/>
    <cellStyle name="Título 1 13" xfId="59895" xr:uid="{00000000-0005-0000-0000-0000FDE90000}"/>
    <cellStyle name="Título 1 13 2" xfId="59896" xr:uid="{00000000-0005-0000-0000-0000FEE90000}"/>
    <cellStyle name="Título 1 13 2 2" xfId="59897" xr:uid="{00000000-0005-0000-0000-0000FFE90000}"/>
    <cellStyle name="Título 1 13 2 2 2" xfId="59898" xr:uid="{00000000-0005-0000-0000-000000EA0000}"/>
    <cellStyle name="Título 1 13 2 3" xfId="59899" xr:uid="{00000000-0005-0000-0000-000001EA0000}"/>
    <cellStyle name="Título 1 13 2 4" xfId="59900" xr:uid="{00000000-0005-0000-0000-000002EA0000}"/>
    <cellStyle name="Título 1 13 2 5" xfId="59901" xr:uid="{00000000-0005-0000-0000-000003EA0000}"/>
    <cellStyle name="Título 1 13 2 6" xfId="59902" xr:uid="{00000000-0005-0000-0000-000004EA0000}"/>
    <cellStyle name="Título 1 13 3" xfId="59903" xr:uid="{00000000-0005-0000-0000-000005EA0000}"/>
    <cellStyle name="Título 1 13 3 2" xfId="59904" xr:uid="{00000000-0005-0000-0000-000006EA0000}"/>
    <cellStyle name="Título 1 13 4" xfId="59905" xr:uid="{00000000-0005-0000-0000-000007EA0000}"/>
    <cellStyle name="Título 1 13 4 2" xfId="59906" xr:uid="{00000000-0005-0000-0000-000008EA0000}"/>
    <cellStyle name="Título 1 13 5" xfId="59907" xr:uid="{00000000-0005-0000-0000-000009EA0000}"/>
    <cellStyle name="Título 1 14" xfId="59908" xr:uid="{00000000-0005-0000-0000-00000AEA0000}"/>
    <cellStyle name="Título 1 14 2" xfId="59909" xr:uid="{00000000-0005-0000-0000-00000BEA0000}"/>
    <cellStyle name="Título 1 14 2 2" xfId="59910" xr:uid="{00000000-0005-0000-0000-00000CEA0000}"/>
    <cellStyle name="Título 1 14 2 2 2" xfId="59911" xr:uid="{00000000-0005-0000-0000-00000DEA0000}"/>
    <cellStyle name="Título 1 14 2 3" xfId="59912" xr:uid="{00000000-0005-0000-0000-00000EEA0000}"/>
    <cellStyle name="Título 1 14 2 4" xfId="59913" xr:uid="{00000000-0005-0000-0000-00000FEA0000}"/>
    <cellStyle name="Título 1 14 2 5" xfId="59914" xr:uid="{00000000-0005-0000-0000-000010EA0000}"/>
    <cellStyle name="Título 1 14 2 6" xfId="59915" xr:uid="{00000000-0005-0000-0000-000011EA0000}"/>
    <cellStyle name="Título 1 14 3" xfId="59916" xr:uid="{00000000-0005-0000-0000-000012EA0000}"/>
    <cellStyle name="Título 1 14 3 2" xfId="59917" xr:uid="{00000000-0005-0000-0000-000013EA0000}"/>
    <cellStyle name="Título 1 14 4" xfId="59918" xr:uid="{00000000-0005-0000-0000-000014EA0000}"/>
    <cellStyle name="Título 1 14 4 2" xfId="59919" xr:uid="{00000000-0005-0000-0000-000015EA0000}"/>
    <cellStyle name="Título 1 14 5" xfId="59920" xr:uid="{00000000-0005-0000-0000-000016EA0000}"/>
    <cellStyle name="Título 1 15" xfId="59921" xr:uid="{00000000-0005-0000-0000-000017EA0000}"/>
    <cellStyle name="Título 1 15 2" xfId="59922" xr:uid="{00000000-0005-0000-0000-000018EA0000}"/>
    <cellStyle name="Título 1 15 3" xfId="59923" xr:uid="{00000000-0005-0000-0000-000019EA0000}"/>
    <cellStyle name="Título 1 16" xfId="59924" xr:uid="{00000000-0005-0000-0000-00001AEA0000}"/>
    <cellStyle name="Título 1 16 2" xfId="59925" xr:uid="{00000000-0005-0000-0000-00001BEA0000}"/>
    <cellStyle name="Título 1 17" xfId="59926" xr:uid="{00000000-0005-0000-0000-00001CEA0000}"/>
    <cellStyle name="Título 1 18" xfId="59927" xr:uid="{00000000-0005-0000-0000-00001DEA0000}"/>
    <cellStyle name="Título 1 2" xfId="59928" xr:uid="{00000000-0005-0000-0000-00001EEA0000}"/>
    <cellStyle name="Título 1 2 2" xfId="59929" xr:uid="{00000000-0005-0000-0000-00001FEA0000}"/>
    <cellStyle name="Título 1 2 2 2" xfId="59930" xr:uid="{00000000-0005-0000-0000-000020EA0000}"/>
    <cellStyle name="Título 1 2 2 2 2" xfId="59931" xr:uid="{00000000-0005-0000-0000-000021EA0000}"/>
    <cellStyle name="Título 1 2 2 3" xfId="59932" xr:uid="{00000000-0005-0000-0000-000022EA0000}"/>
    <cellStyle name="Título 1 2 3" xfId="59933" xr:uid="{00000000-0005-0000-0000-000023EA0000}"/>
    <cellStyle name="Título 1 2 3 2" xfId="59934" xr:uid="{00000000-0005-0000-0000-000024EA0000}"/>
    <cellStyle name="Título 1 2 3 3" xfId="59935" xr:uid="{00000000-0005-0000-0000-000025EA0000}"/>
    <cellStyle name="Título 1 2 4" xfId="59936" xr:uid="{00000000-0005-0000-0000-000026EA0000}"/>
    <cellStyle name="Título 1 2 4 2" xfId="59937" xr:uid="{00000000-0005-0000-0000-000027EA0000}"/>
    <cellStyle name="Título 1 2 5" xfId="59938" xr:uid="{00000000-0005-0000-0000-000028EA0000}"/>
    <cellStyle name="Título 1 2 6" xfId="59939" xr:uid="{00000000-0005-0000-0000-000029EA0000}"/>
    <cellStyle name="Título 1 3" xfId="59940" xr:uid="{00000000-0005-0000-0000-00002AEA0000}"/>
    <cellStyle name="Título 1 3 2" xfId="59941" xr:uid="{00000000-0005-0000-0000-00002BEA0000}"/>
    <cellStyle name="Título 1 3 2 2" xfId="59942" xr:uid="{00000000-0005-0000-0000-00002CEA0000}"/>
    <cellStyle name="Título 1 3 2 2 2" xfId="59943" xr:uid="{00000000-0005-0000-0000-00002DEA0000}"/>
    <cellStyle name="Título 1 3 2 2 2 2" xfId="59944" xr:uid="{00000000-0005-0000-0000-00002EEA0000}"/>
    <cellStyle name="Título 1 3 2 2 3" xfId="59945" xr:uid="{00000000-0005-0000-0000-00002FEA0000}"/>
    <cellStyle name="Título 1 3 2 2 4" xfId="59946" xr:uid="{00000000-0005-0000-0000-000030EA0000}"/>
    <cellStyle name="Título 1 3 2 2 5" xfId="59947" xr:uid="{00000000-0005-0000-0000-000031EA0000}"/>
    <cellStyle name="Título 1 3 2 2 6" xfId="59948" xr:uid="{00000000-0005-0000-0000-000032EA0000}"/>
    <cellStyle name="Título 1 3 2 3" xfId="59949" xr:uid="{00000000-0005-0000-0000-000033EA0000}"/>
    <cellStyle name="Título 1 3 2 3 2" xfId="59950" xr:uid="{00000000-0005-0000-0000-000034EA0000}"/>
    <cellStyle name="Título 1 3 2 4" xfId="59951" xr:uid="{00000000-0005-0000-0000-000035EA0000}"/>
    <cellStyle name="Título 1 3 2 4 2" xfId="59952" xr:uid="{00000000-0005-0000-0000-000036EA0000}"/>
    <cellStyle name="Título 1 3 2 5" xfId="59953" xr:uid="{00000000-0005-0000-0000-000037EA0000}"/>
    <cellStyle name="Título 1 3 2 6" xfId="59954" xr:uid="{00000000-0005-0000-0000-000038EA0000}"/>
    <cellStyle name="Título 1 3 3" xfId="59955" xr:uid="{00000000-0005-0000-0000-000039EA0000}"/>
    <cellStyle name="Título 1 3 3 2" xfId="59956" xr:uid="{00000000-0005-0000-0000-00003AEA0000}"/>
    <cellStyle name="Título 1 3 3 2 2" xfId="59957" xr:uid="{00000000-0005-0000-0000-00003BEA0000}"/>
    <cellStyle name="Título 1 3 3 2 2 2" xfId="59958" xr:uid="{00000000-0005-0000-0000-00003CEA0000}"/>
    <cellStyle name="Título 1 3 3 2 3" xfId="59959" xr:uid="{00000000-0005-0000-0000-00003DEA0000}"/>
    <cellStyle name="Título 1 3 3 2 4" xfId="59960" xr:uid="{00000000-0005-0000-0000-00003EEA0000}"/>
    <cellStyle name="Título 1 3 3 2 5" xfId="59961" xr:uid="{00000000-0005-0000-0000-00003FEA0000}"/>
    <cellStyle name="Título 1 3 3 2 6" xfId="59962" xr:uid="{00000000-0005-0000-0000-000040EA0000}"/>
    <cellStyle name="Título 1 3 3 3" xfId="59963" xr:uid="{00000000-0005-0000-0000-000041EA0000}"/>
    <cellStyle name="Título 1 3 3 3 2" xfId="59964" xr:uid="{00000000-0005-0000-0000-000042EA0000}"/>
    <cellStyle name="Título 1 3 3 4" xfId="59965" xr:uid="{00000000-0005-0000-0000-000043EA0000}"/>
    <cellStyle name="Título 1 3 3 4 2" xfId="59966" xr:uid="{00000000-0005-0000-0000-000044EA0000}"/>
    <cellStyle name="Título 1 3 3 5" xfId="59967" xr:uid="{00000000-0005-0000-0000-000045EA0000}"/>
    <cellStyle name="Título 1 3 4" xfId="59968" xr:uid="{00000000-0005-0000-0000-000046EA0000}"/>
    <cellStyle name="Título 1 3 4 2" xfId="59969" xr:uid="{00000000-0005-0000-0000-000047EA0000}"/>
    <cellStyle name="Título 1 3 4 3" xfId="59970" xr:uid="{00000000-0005-0000-0000-000048EA0000}"/>
    <cellStyle name="Título 1 3 5" xfId="59971" xr:uid="{00000000-0005-0000-0000-000049EA0000}"/>
    <cellStyle name="Título 1 3 5 2" xfId="59972" xr:uid="{00000000-0005-0000-0000-00004AEA0000}"/>
    <cellStyle name="Título 1 3 6" xfId="59973" xr:uid="{00000000-0005-0000-0000-00004BEA0000}"/>
    <cellStyle name="Título 1 3 7" xfId="59974" xr:uid="{00000000-0005-0000-0000-00004CEA0000}"/>
    <cellStyle name="Título 1 4" xfId="59975" xr:uid="{00000000-0005-0000-0000-00004DEA0000}"/>
    <cellStyle name="Título 1 4 2" xfId="59976" xr:uid="{00000000-0005-0000-0000-00004EEA0000}"/>
    <cellStyle name="Título 1 4 2 2" xfId="59977" xr:uid="{00000000-0005-0000-0000-00004FEA0000}"/>
    <cellStyle name="Título 1 4 2 2 2" xfId="59978" xr:uid="{00000000-0005-0000-0000-000050EA0000}"/>
    <cellStyle name="Título 1 4 2 2 2 2" xfId="59979" xr:uid="{00000000-0005-0000-0000-000051EA0000}"/>
    <cellStyle name="Título 1 4 2 2 3" xfId="59980" xr:uid="{00000000-0005-0000-0000-000052EA0000}"/>
    <cellStyle name="Título 1 4 2 2 4" xfId="59981" xr:uid="{00000000-0005-0000-0000-000053EA0000}"/>
    <cellStyle name="Título 1 4 2 2 5" xfId="59982" xr:uid="{00000000-0005-0000-0000-000054EA0000}"/>
    <cellStyle name="Título 1 4 2 2 6" xfId="59983" xr:uid="{00000000-0005-0000-0000-000055EA0000}"/>
    <cellStyle name="Título 1 4 2 3" xfId="59984" xr:uid="{00000000-0005-0000-0000-000056EA0000}"/>
    <cellStyle name="Título 1 4 2 3 2" xfId="59985" xr:uid="{00000000-0005-0000-0000-000057EA0000}"/>
    <cellStyle name="Título 1 4 2 4" xfId="59986" xr:uid="{00000000-0005-0000-0000-000058EA0000}"/>
    <cellStyle name="Título 1 4 2 4 2" xfId="59987" xr:uid="{00000000-0005-0000-0000-000059EA0000}"/>
    <cellStyle name="Título 1 4 2 5" xfId="59988" xr:uid="{00000000-0005-0000-0000-00005AEA0000}"/>
    <cellStyle name="Título 1 4 3" xfId="59989" xr:uid="{00000000-0005-0000-0000-00005BEA0000}"/>
    <cellStyle name="Título 1 4 3 2" xfId="59990" xr:uid="{00000000-0005-0000-0000-00005CEA0000}"/>
    <cellStyle name="Título 1 4 3 2 2" xfId="59991" xr:uid="{00000000-0005-0000-0000-00005DEA0000}"/>
    <cellStyle name="Título 1 4 3 2 2 2" xfId="59992" xr:uid="{00000000-0005-0000-0000-00005EEA0000}"/>
    <cellStyle name="Título 1 4 3 2 3" xfId="59993" xr:uid="{00000000-0005-0000-0000-00005FEA0000}"/>
    <cellStyle name="Título 1 4 3 2 4" xfId="59994" xr:uid="{00000000-0005-0000-0000-000060EA0000}"/>
    <cellStyle name="Título 1 4 3 2 5" xfId="59995" xr:uid="{00000000-0005-0000-0000-000061EA0000}"/>
    <cellStyle name="Título 1 4 3 2 6" xfId="59996" xr:uid="{00000000-0005-0000-0000-000062EA0000}"/>
    <cellStyle name="Título 1 4 3 3" xfId="59997" xr:uid="{00000000-0005-0000-0000-000063EA0000}"/>
    <cellStyle name="Título 1 4 3 3 2" xfId="59998" xr:uid="{00000000-0005-0000-0000-000064EA0000}"/>
    <cellStyle name="Título 1 4 3 4" xfId="59999" xr:uid="{00000000-0005-0000-0000-000065EA0000}"/>
    <cellStyle name="Título 1 4 3 4 2" xfId="60000" xr:uid="{00000000-0005-0000-0000-000066EA0000}"/>
    <cellStyle name="Título 1 4 3 5" xfId="60001" xr:uid="{00000000-0005-0000-0000-000067EA0000}"/>
    <cellStyle name="Título 1 4 4" xfId="60002" xr:uid="{00000000-0005-0000-0000-000068EA0000}"/>
    <cellStyle name="Título 1 4 4 2" xfId="60003" xr:uid="{00000000-0005-0000-0000-000069EA0000}"/>
    <cellStyle name="Título 1 4 4 3" xfId="60004" xr:uid="{00000000-0005-0000-0000-00006AEA0000}"/>
    <cellStyle name="Título 1 4 5" xfId="60005" xr:uid="{00000000-0005-0000-0000-00006BEA0000}"/>
    <cellStyle name="Título 1 4 5 2" xfId="60006" xr:uid="{00000000-0005-0000-0000-00006CEA0000}"/>
    <cellStyle name="Título 1 4 6" xfId="60007" xr:uid="{00000000-0005-0000-0000-00006DEA0000}"/>
    <cellStyle name="Título 1 4 6 2" xfId="60008" xr:uid="{00000000-0005-0000-0000-00006EEA0000}"/>
    <cellStyle name="Título 1 4 7" xfId="60009" xr:uid="{00000000-0005-0000-0000-00006FEA0000}"/>
    <cellStyle name="Título 1 4 8" xfId="60010" xr:uid="{00000000-0005-0000-0000-000070EA0000}"/>
    <cellStyle name="Título 1 5" xfId="60011" xr:uid="{00000000-0005-0000-0000-000071EA0000}"/>
    <cellStyle name="Título 1 5 2" xfId="60012" xr:uid="{00000000-0005-0000-0000-000072EA0000}"/>
    <cellStyle name="Título 1 5 2 2" xfId="60013" xr:uid="{00000000-0005-0000-0000-000073EA0000}"/>
    <cellStyle name="Título 1 5 2 2 2" xfId="60014" xr:uid="{00000000-0005-0000-0000-000074EA0000}"/>
    <cellStyle name="Título 1 5 2 2 2 2" xfId="60015" xr:uid="{00000000-0005-0000-0000-000075EA0000}"/>
    <cellStyle name="Título 1 5 2 2 3" xfId="60016" xr:uid="{00000000-0005-0000-0000-000076EA0000}"/>
    <cellStyle name="Título 1 5 2 2 4" xfId="60017" xr:uid="{00000000-0005-0000-0000-000077EA0000}"/>
    <cellStyle name="Título 1 5 2 2 5" xfId="60018" xr:uid="{00000000-0005-0000-0000-000078EA0000}"/>
    <cellStyle name="Título 1 5 2 2 6" xfId="60019" xr:uid="{00000000-0005-0000-0000-000079EA0000}"/>
    <cellStyle name="Título 1 5 2 3" xfId="60020" xr:uid="{00000000-0005-0000-0000-00007AEA0000}"/>
    <cellStyle name="Título 1 5 2 3 2" xfId="60021" xr:uid="{00000000-0005-0000-0000-00007BEA0000}"/>
    <cellStyle name="Título 1 5 2 4" xfId="60022" xr:uid="{00000000-0005-0000-0000-00007CEA0000}"/>
    <cellStyle name="Título 1 5 2 4 2" xfId="60023" xr:uid="{00000000-0005-0000-0000-00007DEA0000}"/>
    <cellStyle name="Título 1 5 2 5" xfId="60024" xr:uid="{00000000-0005-0000-0000-00007EEA0000}"/>
    <cellStyle name="Título 1 5 3" xfId="60025" xr:uid="{00000000-0005-0000-0000-00007FEA0000}"/>
    <cellStyle name="Título 1 5 3 2" xfId="60026" xr:uid="{00000000-0005-0000-0000-000080EA0000}"/>
    <cellStyle name="Título 1 5 3 2 2" xfId="60027" xr:uid="{00000000-0005-0000-0000-000081EA0000}"/>
    <cellStyle name="Título 1 5 3 2 2 2" xfId="60028" xr:uid="{00000000-0005-0000-0000-000082EA0000}"/>
    <cellStyle name="Título 1 5 3 2 3" xfId="60029" xr:uid="{00000000-0005-0000-0000-000083EA0000}"/>
    <cellStyle name="Título 1 5 3 2 4" xfId="60030" xr:uid="{00000000-0005-0000-0000-000084EA0000}"/>
    <cellStyle name="Título 1 5 3 2 5" xfId="60031" xr:uid="{00000000-0005-0000-0000-000085EA0000}"/>
    <cellStyle name="Título 1 5 3 2 6" xfId="60032" xr:uid="{00000000-0005-0000-0000-000086EA0000}"/>
    <cellStyle name="Título 1 5 3 3" xfId="60033" xr:uid="{00000000-0005-0000-0000-000087EA0000}"/>
    <cellStyle name="Título 1 5 3 3 2" xfId="60034" xr:uid="{00000000-0005-0000-0000-000088EA0000}"/>
    <cellStyle name="Título 1 5 3 4" xfId="60035" xr:uid="{00000000-0005-0000-0000-000089EA0000}"/>
    <cellStyle name="Título 1 5 3 4 2" xfId="60036" xr:uid="{00000000-0005-0000-0000-00008AEA0000}"/>
    <cellStyle name="Título 1 5 3 5" xfId="60037" xr:uid="{00000000-0005-0000-0000-00008BEA0000}"/>
    <cellStyle name="Título 1 5 4" xfId="60038" xr:uid="{00000000-0005-0000-0000-00008CEA0000}"/>
    <cellStyle name="Título 1 5 4 2" xfId="60039" xr:uid="{00000000-0005-0000-0000-00008DEA0000}"/>
    <cellStyle name="Título 1 5 4 3" xfId="60040" xr:uid="{00000000-0005-0000-0000-00008EEA0000}"/>
    <cellStyle name="Título 1 5 5" xfId="60041" xr:uid="{00000000-0005-0000-0000-00008FEA0000}"/>
    <cellStyle name="Título 1 5 5 2" xfId="60042" xr:uid="{00000000-0005-0000-0000-000090EA0000}"/>
    <cellStyle name="Título 1 5 6" xfId="60043" xr:uid="{00000000-0005-0000-0000-000091EA0000}"/>
    <cellStyle name="Título 1 5 7" xfId="60044" xr:uid="{00000000-0005-0000-0000-000092EA0000}"/>
    <cellStyle name="Título 1 6" xfId="60045" xr:uid="{00000000-0005-0000-0000-000093EA0000}"/>
    <cellStyle name="Título 1 6 2" xfId="60046" xr:uid="{00000000-0005-0000-0000-000094EA0000}"/>
    <cellStyle name="Título 1 6 2 2" xfId="60047" xr:uid="{00000000-0005-0000-0000-000095EA0000}"/>
    <cellStyle name="Título 1 6 2 3" xfId="60048" xr:uid="{00000000-0005-0000-0000-000096EA0000}"/>
    <cellStyle name="Título 1 6 3" xfId="60049" xr:uid="{00000000-0005-0000-0000-000097EA0000}"/>
    <cellStyle name="Título 1 6 3 2" xfId="60050" xr:uid="{00000000-0005-0000-0000-000098EA0000}"/>
    <cellStyle name="Título 1 6 4" xfId="60051" xr:uid="{00000000-0005-0000-0000-000099EA0000}"/>
    <cellStyle name="Título 1 6 5" xfId="60052" xr:uid="{00000000-0005-0000-0000-00009AEA0000}"/>
    <cellStyle name="Título 1 7" xfId="60053" xr:uid="{00000000-0005-0000-0000-00009BEA0000}"/>
    <cellStyle name="Título 1 7 2" xfId="60054" xr:uid="{00000000-0005-0000-0000-00009CEA0000}"/>
    <cellStyle name="Título 1 7 2 2" xfId="60055" xr:uid="{00000000-0005-0000-0000-00009DEA0000}"/>
    <cellStyle name="Título 1 7 2 3" xfId="60056" xr:uid="{00000000-0005-0000-0000-00009EEA0000}"/>
    <cellStyle name="Título 1 7 3" xfId="60057" xr:uid="{00000000-0005-0000-0000-00009FEA0000}"/>
    <cellStyle name="Título 1 7 3 2" xfId="60058" xr:uid="{00000000-0005-0000-0000-0000A0EA0000}"/>
    <cellStyle name="Título 1 7 4" xfId="60059" xr:uid="{00000000-0005-0000-0000-0000A1EA0000}"/>
    <cellStyle name="Título 1 7 5" xfId="60060" xr:uid="{00000000-0005-0000-0000-0000A2EA0000}"/>
    <cellStyle name="Título 1 8" xfId="60061" xr:uid="{00000000-0005-0000-0000-0000A3EA0000}"/>
    <cellStyle name="Título 1 8 2" xfId="60062" xr:uid="{00000000-0005-0000-0000-0000A4EA0000}"/>
    <cellStyle name="Título 1 8 2 2" xfId="60063" xr:uid="{00000000-0005-0000-0000-0000A5EA0000}"/>
    <cellStyle name="Título 1 8 2 3" xfId="60064" xr:uid="{00000000-0005-0000-0000-0000A6EA0000}"/>
    <cellStyle name="Título 1 8 3" xfId="60065" xr:uid="{00000000-0005-0000-0000-0000A7EA0000}"/>
    <cellStyle name="Título 1 8 3 2" xfId="60066" xr:uid="{00000000-0005-0000-0000-0000A8EA0000}"/>
    <cellStyle name="Título 1 8 4" xfId="60067" xr:uid="{00000000-0005-0000-0000-0000A9EA0000}"/>
    <cellStyle name="Título 1 8 5" xfId="60068" xr:uid="{00000000-0005-0000-0000-0000AAEA0000}"/>
    <cellStyle name="Título 1 9" xfId="60069" xr:uid="{00000000-0005-0000-0000-0000ABEA0000}"/>
    <cellStyle name="Título 1 9 2" xfId="60070" xr:uid="{00000000-0005-0000-0000-0000ACEA0000}"/>
    <cellStyle name="Título 1 9 2 2" xfId="60071" xr:uid="{00000000-0005-0000-0000-0000ADEA0000}"/>
    <cellStyle name="Título 1 9 2 2 2" xfId="60072" xr:uid="{00000000-0005-0000-0000-0000AEEA0000}"/>
    <cellStyle name="Título 1 9 2 2 2 2" xfId="60073" xr:uid="{00000000-0005-0000-0000-0000AFEA0000}"/>
    <cellStyle name="Título 1 9 2 2 3" xfId="60074" xr:uid="{00000000-0005-0000-0000-0000B0EA0000}"/>
    <cellStyle name="Título 1 9 2 2 3 2" xfId="60075" xr:uid="{00000000-0005-0000-0000-0000B1EA0000}"/>
    <cellStyle name="Título 1 9 2 2 4" xfId="60076" xr:uid="{00000000-0005-0000-0000-0000B2EA0000}"/>
    <cellStyle name="Título 1 9 2 2 5" xfId="60077" xr:uid="{00000000-0005-0000-0000-0000B3EA0000}"/>
    <cellStyle name="Título 1 9 2 2 6" xfId="60078" xr:uid="{00000000-0005-0000-0000-0000B4EA0000}"/>
    <cellStyle name="Título 1 9 2 3" xfId="60079" xr:uid="{00000000-0005-0000-0000-0000B5EA0000}"/>
    <cellStyle name="Título 1 9 2 3 2" xfId="60080" xr:uid="{00000000-0005-0000-0000-0000B6EA0000}"/>
    <cellStyle name="Título 1 9 2 4" xfId="60081" xr:uid="{00000000-0005-0000-0000-0000B7EA0000}"/>
    <cellStyle name="Título 1 9 2 4 2" xfId="60082" xr:uid="{00000000-0005-0000-0000-0000B8EA0000}"/>
    <cellStyle name="Título 1 9 2 5" xfId="60083" xr:uid="{00000000-0005-0000-0000-0000B9EA0000}"/>
    <cellStyle name="Título 1 9 2 5 2" xfId="60084" xr:uid="{00000000-0005-0000-0000-0000BAEA0000}"/>
    <cellStyle name="Título 1 9 2 6" xfId="60085" xr:uid="{00000000-0005-0000-0000-0000BBEA0000}"/>
    <cellStyle name="Título 1 9 3" xfId="60086" xr:uid="{00000000-0005-0000-0000-0000BCEA0000}"/>
    <cellStyle name="Título 1 9 3 2" xfId="60087" xr:uid="{00000000-0005-0000-0000-0000BDEA0000}"/>
    <cellStyle name="Título 1 9 3 3" xfId="60088" xr:uid="{00000000-0005-0000-0000-0000BEEA0000}"/>
    <cellStyle name="Título 1 9 4" xfId="60089" xr:uid="{00000000-0005-0000-0000-0000BFEA0000}"/>
    <cellStyle name="Título 1 9 5" xfId="60090" xr:uid="{00000000-0005-0000-0000-0000C0EA0000}"/>
    <cellStyle name="Título 10" xfId="60091" xr:uid="{00000000-0005-0000-0000-0000C1EA0000}"/>
    <cellStyle name="Título 10 2" xfId="60092" xr:uid="{00000000-0005-0000-0000-0000C2EA0000}"/>
    <cellStyle name="Título 10 2 2" xfId="60093" xr:uid="{00000000-0005-0000-0000-0000C3EA0000}"/>
    <cellStyle name="Título 10 2 3" xfId="60094" xr:uid="{00000000-0005-0000-0000-0000C4EA0000}"/>
    <cellStyle name="Título 10 3" xfId="60095" xr:uid="{00000000-0005-0000-0000-0000C5EA0000}"/>
    <cellStyle name="Título 10 3 2" xfId="60096" xr:uid="{00000000-0005-0000-0000-0000C6EA0000}"/>
    <cellStyle name="Título 10 4" xfId="60097" xr:uid="{00000000-0005-0000-0000-0000C7EA0000}"/>
    <cellStyle name="Título 10 5" xfId="60098" xr:uid="{00000000-0005-0000-0000-0000C8EA0000}"/>
    <cellStyle name="Título 11" xfId="60099" xr:uid="{00000000-0005-0000-0000-0000C9EA0000}"/>
    <cellStyle name="Título 11 2" xfId="60100" xr:uid="{00000000-0005-0000-0000-0000CAEA0000}"/>
    <cellStyle name="Título 11 2 2" xfId="60101" xr:uid="{00000000-0005-0000-0000-0000CBEA0000}"/>
    <cellStyle name="Título 11 2 2 2" xfId="60102" xr:uid="{00000000-0005-0000-0000-0000CCEA0000}"/>
    <cellStyle name="Título 11 2 2 2 2" xfId="60103" xr:uid="{00000000-0005-0000-0000-0000CDEA0000}"/>
    <cellStyle name="Título 11 2 2 3" xfId="60104" xr:uid="{00000000-0005-0000-0000-0000CEEA0000}"/>
    <cellStyle name="Título 11 2 2 3 2" xfId="60105" xr:uid="{00000000-0005-0000-0000-0000CFEA0000}"/>
    <cellStyle name="Título 11 2 2 4" xfId="60106" xr:uid="{00000000-0005-0000-0000-0000D0EA0000}"/>
    <cellStyle name="Título 11 2 2 5" xfId="60107" xr:uid="{00000000-0005-0000-0000-0000D1EA0000}"/>
    <cellStyle name="Título 11 2 2 6" xfId="60108" xr:uid="{00000000-0005-0000-0000-0000D2EA0000}"/>
    <cellStyle name="Título 11 2 3" xfId="60109" xr:uid="{00000000-0005-0000-0000-0000D3EA0000}"/>
    <cellStyle name="Título 11 2 3 2" xfId="60110" xr:uid="{00000000-0005-0000-0000-0000D4EA0000}"/>
    <cellStyle name="Título 11 2 4" xfId="60111" xr:uid="{00000000-0005-0000-0000-0000D5EA0000}"/>
    <cellStyle name="Título 11 2 4 2" xfId="60112" xr:uid="{00000000-0005-0000-0000-0000D6EA0000}"/>
    <cellStyle name="Título 11 2 5" xfId="60113" xr:uid="{00000000-0005-0000-0000-0000D7EA0000}"/>
    <cellStyle name="Título 11 2 5 2" xfId="60114" xr:uid="{00000000-0005-0000-0000-0000D8EA0000}"/>
    <cellStyle name="Título 11 2 6" xfId="60115" xr:uid="{00000000-0005-0000-0000-0000D9EA0000}"/>
    <cellStyle name="Título 11 3" xfId="60116" xr:uid="{00000000-0005-0000-0000-0000DAEA0000}"/>
    <cellStyle name="Título 11 3 2" xfId="60117" xr:uid="{00000000-0005-0000-0000-0000DBEA0000}"/>
    <cellStyle name="Título 11 3 3" xfId="60118" xr:uid="{00000000-0005-0000-0000-0000DCEA0000}"/>
    <cellStyle name="Título 11 4" xfId="60119" xr:uid="{00000000-0005-0000-0000-0000DDEA0000}"/>
    <cellStyle name="Título 11 5" xfId="60120" xr:uid="{00000000-0005-0000-0000-0000DEEA0000}"/>
    <cellStyle name="Título 12" xfId="60121" xr:uid="{00000000-0005-0000-0000-0000DFEA0000}"/>
    <cellStyle name="Título 12 2" xfId="60122" xr:uid="{00000000-0005-0000-0000-0000E0EA0000}"/>
    <cellStyle name="Título 12 2 2" xfId="60123" xr:uid="{00000000-0005-0000-0000-0000E1EA0000}"/>
    <cellStyle name="Título 12 2 2 2" xfId="60124" xr:uid="{00000000-0005-0000-0000-0000E2EA0000}"/>
    <cellStyle name="Título 12 2 3" xfId="60125" xr:uid="{00000000-0005-0000-0000-0000E3EA0000}"/>
    <cellStyle name="Título 12 2 3 2" xfId="60126" xr:uid="{00000000-0005-0000-0000-0000E4EA0000}"/>
    <cellStyle name="Título 12 2 4" xfId="60127" xr:uid="{00000000-0005-0000-0000-0000E5EA0000}"/>
    <cellStyle name="Título 12 2 5" xfId="60128" xr:uid="{00000000-0005-0000-0000-0000E6EA0000}"/>
    <cellStyle name="Título 12 2 6" xfId="60129" xr:uid="{00000000-0005-0000-0000-0000E7EA0000}"/>
    <cellStyle name="Título 12 3" xfId="60130" xr:uid="{00000000-0005-0000-0000-0000E8EA0000}"/>
    <cellStyle name="Título 12 3 2" xfId="60131" xr:uid="{00000000-0005-0000-0000-0000E9EA0000}"/>
    <cellStyle name="Título 12 4" xfId="60132" xr:uid="{00000000-0005-0000-0000-0000EAEA0000}"/>
    <cellStyle name="Título 12 4 2" xfId="60133" xr:uid="{00000000-0005-0000-0000-0000EBEA0000}"/>
    <cellStyle name="Título 12 5" xfId="60134" xr:uid="{00000000-0005-0000-0000-0000ECEA0000}"/>
    <cellStyle name="Título 12 5 2" xfId="60135" xr:uid="{00000000-0005-0000-0000-0000EDEA0000}"/>
    <cellStyle name="Título 12 6" xfId="60136" xr:uid="{00000000-0005-0000-0000-0000EEEA0000}"/>
    <cellStyle name="Título 13" xfId="60137" xr:uid="{00000000-0005-0000-0000-0000EFEA0000}"/>
    <cellStyle name="Título 13 2" xfId="60138" xr:uid="{00000000-0005-0000-0000-0000F0EA0000}"/>
    <cellStyle name="Título 13 2 2" xfId="60139" xr:uid="{00000000-0005-0000-0000-0000F1EA0000}"/>
    <cellStyle name="Título 13 2 2 2" xfId="60140" xr:uid="{00000000-0005-0000-0000-0000F2EA0000}"/>
    <cellStyle name="Título 13 2 3" xfId="60141" xr:uid="{00000000-0005-0000-0000-0000F3EA0000}"/>
    <cellStyle name="Título 13 2 3 2" xfId="60142" xr:uid="{00000000-0005-0000-0000-0000F4EA0000}"/>
    <cellStyle name="Título 13 2 4" xfId="60143" xr:uid="{00000000-0005-0000-0000-0000F5EA0000}"/>
    <cellStyle name="Título 13 2 5" xfId="60144" xr:uid="{00000000-0005-0000-0000-0000F6EA0000}"/>
    <cellStyle name="Título 13 2 6" xfId="60145" xr:uid="{00000000-0005-0000-0000-0000F7EA0000}"/>
    <cellStyle name="Título 13 3" xfId="60146" xr:uid="{00000000-0005-0000-0000-0000F8EA0000}"/>
    <cellStyle name="Título 13 3 2" xfId="60147" xr:uid="{00000000-0005-0000-0000-0000F9EA0000}"/>
    <cellStyle name="Título 13 4" xfId="60148" xr:uid="{00000000-0005-0000-0000-0000FAEA0000}"/>
    <cellStyle name="Título 13 4 2" xfId="60149" xr:uid="{00000000-0005-0000-0000-0000FBEA0000}"/>
    <cellStyle name="Título 13 5" xfId="60150" xr:uid="{00000000-0005-0000-0000-0000FCEA0000}"/>
    <cellStyle name="Título 13 5 2" xfId="60151" xr:uid="{00000000-0005-0000-0000-0000FDEA0000}"/>
    <cellStyle name="Título 13 6" xfId="60152" xr:uid="{00000000-0005-0000-0000-0000FEEA0000}"/>
    <cellStyle name="Título 14" xfId="60153" xr:uid="{00000000-0005-0000-0000-0000FFEA0000}"/>
    <cellStyle name="Título 14 2" xfId="60154" xr:uid="{00000000-0005-0000-0000-000000EB0000}"/>
    <cellStyle name="Título 14 2 2" xfId="60155" xr:uid="{00000000-0005-0000-0000-000001EB0000}"/>
    <cellStyle name="Título 14 2 2 2" xfId="60156" xr:uid="{00000000-0005-0000-0000-000002EB0000}"/>
    <cellStyle name="Título 14 2 3" xfId="60157" xr:uid="{00000000-0005-0000-0000-000003EB0000}"/>
    <cellStyle name="Título 14 2 3 2" xfId="60158" xr:uid="{00000000-0005-0000-0000-000004EB0000}"/>
    <cellStyle name="Título 14 2 4" xfId="60159" xr:uid="{00000000-0005-0000-0000-000005EB0000}"/>
    <cellStyle name="Título 14 2 5" xfId="60160" xr:uid="{00000000-0005-0000-0000-000006EB0000}"/>
    <cellStyle name="Título 14 2 6" xfId="60161" xr:uid="{00000000-0005-0000-0000-000007EB0000}"/>
    <cellStyle name="Título 14 3" xfId="60162" xr:uid="{00000000-0005-0000-0000-000008EB0000}"/>
    <cellStyle name="Título 14 3 2" xfId="60163" xr:uid="{00000000-0005-0000-0000-000009EB0000}"/>
    <cellStyle name="Título 14 4" xfId="60164" xr:uid="{00000000-0005-0000-0000-00000AEB0000}"/>
    <cellStyle name="Título 14 4 2" xfId="60165" xr:uid="{00000000-0005-0000-0000-00000BEB0000}"/>
    <cellStyle name="Título 14 5" xfId="60166" xr:uid="{00000000-0005-0000-0000-00000CEB0000}"/>
    <cellStyle name="Título 14 5 2" xfId="60167" xr:uid="{00000000-0005-0000-0000-00000DEB0000}"/>
    <cellStyle name="Título 14 6" xfId="60168" xr:uid="{00000000-0005-0000-0000-00000EEB0000}"/>
    <cellStyle name="Título 15" xfId="60169" xr:uid="{00000000-0005-0000-0000-00000FEB0000}"/>
    <cellStyle name="Título 15 2" xfId="60170" xr:uid="{00000000-0005-0000-0000-000010EB0000}"/>
    <cellStyle name="Título 15 2 2" xfId="60171" xr:uid="{00000000-0005-0000-0000-000011EB0000}"/>
    <cellStyle name="Título 15 2 2 2" xfId="60172" xr:uid="{00000000-0005-0000-0000-000012EB0000}"/>
    <cellStyle name="Título 15 2 3" xfId="60173" xr:uid="{00000000-0005-0000-0000-000013EB0000}"/>
    <cellStyle name="Título 15 2 4" xfId="60174" xr:uid="{00000000-0005-0000-0000-000014EB0000}"/>
    <cellStyle name="Título 15 2 5" xfId="60175" xr:uid="{00000000-0005-0000-0000-000015EB0000}"/>
    <cellStyle name="Título 15 2 6" xfId="60176" xr:uid="{00000000-0005-0000-0000-000016EB0000}"/>
    <cellStyle name="Título 15 3" xfId="60177" xr:uid="{00000000-0005-0000-0000-000017EB0000}"/>
    <cellStyle name="Título 15 3 2" xfId="60178" xr:uid="{00000000-0005-0000-0000-000018EB0000}"/>
    <cellStyle name="Título 15 4" xfId="60179" xr:uid="{00000000-0005-0000-0000-000019EB0000}"/>
    <cellStyle name="Título 15 4 2" xfId="60180" xr:uid="{00000000-0005-0000-0000-00001AEB0000}"/>
    <cellStyle name="Título 15 5" xfId="60181" xr:uid="{00000000-0005-0000-0000-00001BEB0000}"/>
    <cellStyle name="Título 16" xfId="60182" xr:uid="{00000000-0005-0000-0000-00001CEB0000}"/>
    <cellStyle name="Título 16 2" xfId="60183" xr:uid="{00000000-0005-0000-0000-00001DEB0000}"/>
    <cellStyle name="Título 16 2 2" xfId="60184" xr:uid="{00000000-0005-0000-0000-00001EEB0000}"/>
    <cellStyle name="Título 16 2 2 2" xfId="60185" xr:uid="{00000000-0005-0000-0000-00001FEB0000}"/>
    <cellStyle name="Título 16 2 3" xfId="60186" xr:uid="{00000000-0005-0000-0000-000020EB0000}"/>
    <cellStyle name="Título 16 2 4" xfId="60187" xr:uid="{00000000-0005-0000-0000-000021EB0000}"/>
    <cellStyle name="Título 16 2 5" xfId="60188" xr:uid="{00000000-0005-0000-0000-000022EB0000}"/>
    <cellStyle name="Título 16 2 6" xfId="60189" xr:uid="{00000000-0005-0000-0000-000023EB0000}"/>
    <cellStyle name="Título 16 3" xfId="60190" xr:uid="{00000000-0005-0000-0000-000024EB0000}"/>
    <cellStyle name="Título 16 3 2" xfId="60191" xr:uid="{00000000-0005-0000-0000-000025EB0000}"/>
    <cellStyle name="Título 16 4" xfId="60192" xr:uid="{00000000-0005-0000-0000-000026EB0000}"/>
    <cellStyle name="Título 16 4 2" xfId="60193" xr:uid="{00000000-0005-0000-0000-000027EB0000}"/>
    <cellStyle name="Título 16 5" xfId="60194" xr:uid="{00000000-0005-0000-0000-000028EB0000}"/>
    <cellStyle name="Título 17" xfId="60195" xr:uid="{00000000-0005-0000-0000-000029EB0000}"/>
    <cellStyle name="Título 17 2" xfId="60196" xr:uid="{00000000-0005-0000-0000-00002AEB0000}"/>
    <cellStyle name="Título 17 3" xfId="60197" xr:uid="{00000000-0005-0000-0000-00002BEB0000}"/>
    <cellStyle name="Título 18" xfId="60198" xr:uid="{00000000-0005-0000-0000-00002CEB0000}"/>
    <cellStyle name="Título 18 2" xfId="60199" xr:uid="{00000000-0005-0000-0000-00002DEB0000}"/>
    <cellStyle name="Título 19" xfId="60200" xr:uid="{00000000-0005-0000-0000-00002EEB0000}"/>
    <cellStyle name="Título 2 10" xfId="60201" xr:uid="{00000000-0005-0000-0000-00002FEB0000}"/>
    <cellStyle name="Título 2 10 2" xfId="60202" xr:uid="{00000000-0005-0000-0000-000030EB0000}"/>
    <cellStyle name="Título 2 10 2 2" xfId="60203" xr:uid="{00000000-0005-0000-0000-000031EB0000}"/>
    <cellStyle name="Título 2 10 2 2 2" xfId="60204" xr:uid="{00000000-0005-0000-0000-000032EB0000}"/>
    <cellStyle name="Título 2 10 2 3" xfId="60205" xr:uid="{00000000-0005-0000-0000-000033EB0000}"/>
    <cellStyle name="Título 2 10 2 3 2" xfId="60206" xr:uid="{00000000-0005-0000-0000-000034EB0000}"/>
    <cellStyle name="Título 2 10 2 4" xfId="60207" xr:uid="{00000000-0005-0000-0000-000035EB0000}"/>
    <cellStyle name="Título 2 10 2 5" xfId="60208" xr:uid="{00000000-0005-0000-0000-000036EB0000}"/>
    <cellStyle name="Título 2 10 2 6" xfId="60209" xr:uid="{00000000-0005-0000-0000-000037EB0000}"/>
    <cellStyle name="Título 2 10 3" xfId="60210" xr:uid="{00000000-0005-0000-0000-000038EB0000}"/>
    <cellStyle name="Título 2 10 3 2" xfId="60211" xr:uid="{00000000-0005-0000-0000-000039EB0000}"/>
    <cellStyle name="Título 2 10 4" xfId="60212" xr:uid="{00000000-0005-0000-0000-00003AEB0000}"/>
    <cellStyle name="Título 2 10 4 2" xfId="60213" xr:uid="{00000000-0005-0000-0000-00003BEB0000}"/>
    <cellStyle name="Título 2 10 5" xfId="60214" xr:uid="{00000000-0005-0000-0000-00003CEB0000}"/>
    <cellStyle name="Título 2 10 5 2" xfId="60215" xr:uid="{00000000-0005-0000-0000-00003DEB0000}"/>
    <cellStyle name="Título 2 10 6" xfId="60216" xr:uid="{00000000-0005-0000-0000-00003EEB0000}"/>
    <cellStyle name="Título 2 11" xfId="60217" xr:uid="{00000000-0005-0000-0000-00003FEB0000}"/>
    <cellStyle name="Título 2 11 2" xfId="60218" xr:uid="{00000000-0005-0000-0000-000040EB0000}"/>
    <cellStyle name="Título 2 11 2 2" xfId="60219" xr:uid="{00000000-0005-0000-0000-000041EB0000}"/>
    <cellStyle name="Título 2 11 2 2 2" xfId="60220" xr:uid="{00000000-0005-0000-0000-000042EB0000}"/>
    <cellStyle name="Título 2 11 2 3" xfId="60221" xr:uid="{00000000-0005-0000-0000-000043EB0000}"/>
    <cellStyle name="Título 2 11 2 3 2" xfId="60222" xr:uid="{00000000-0005-0000-0000-000044EB0000}"/>
    <cellStyle name="Título 2 11 2 4" xfId="60223" xr:uid="{00000000-0005-0000-0000-000045EB0000}"/>
    <cellStyle name="Título 2 11 2 5" xfId="60224" xr:uid="{00000000-0005-0000-0000-000046EB0000}"/>
    <cellStyle name="Título 2 11 2 6" xfId="60225" xr:uid="{00000000-0005-0000-0000-000047EB0000}"/>
    <cellStyle name="Título 2 11 3" xfId="60226" xr:uid="{00000000-0005-0000-0000-000048EB0000}"/>
    <cellStyle name="Título 2 11 3 2" xfId="60227" xr:uid="{00000000-0005-0000-0000-000049EB0000}"/>
    <cellStyle name="Título 2 11 4" xfId="60228" xr:uid="{00000000-0005-0000-0000-00004AEB0000}"/>
    <cellStyle name="Título 2 11 4 2" xfId="60229" xr:uid="{00000000-0005-0000-0000-00004BEB0000}"/>
    <cellStyle name="Título 2 11 5" xfId="60230" xr:uid="{00000000-0005-0000-0000-00004CEB0000}"/>
    <cellStyle name="Título 2 11 5 2" xfId="60231" xr:uid="{00000000-0005-0000-0000-00004DEB0000}"/>
    <cellStyle name="Título 2 11 6" xfId="60232" xr:uid="{00000000-0005-0000-0000-00004EEB0000}"/>
    <cellStyle name="Título 2 12" xfId="60233" xr:uid="{00000000-0005-0000-0000-00004FEB0000}"/>
    <cellStyle name="Título 2 12 2" xfId="60234" xr:uid="{00000000-0005-0000-0000-000050EB0000}"/>
    <cellStyle name="Título 2 12 2 2" xfId="60235" xr:uid="{00000000-0005-0000-0000-000051EB0000}"/>
    <cellStyle name="Título 2 12 2 2 2" xfId="60236" xr:uid="{00000000-0005-0000-0000-000052EB0000}"/>
    <cellStyle name="Título 2 12 2 3" xfId="60237" xr:uid="{00000000-0005-0000-0000-000053EB0000}"/>
    <cellStyle name="Título 2 12 2 3 2" xfId="60238" xr:uid="{00000000-0005-0000-0000-000054EB0000}"/>
    <cellStyle name="Título 2 12 2 4" xfId="60239" xr:uid="{00000000-0005-0000-0000-000055EB0000}"/>
    <cellStyle name="Título 2 12 2 5" xfId="60240" xr:uid="{00000000-0005-0000-0000-000056EB0000}"/>
    <cellStyle name="Título 2 12 2 6" xfId="60241" xr:uid="{00000000-0005-0000-0000-000057EB0000}"/>
    <cellStyle name="Título 2 12 3" xfId="60242" xr:uid="{00000000-0005-0000-0000-000058EB0000}"/>
    <cellStyle name="Título 2 12 3 2" xfId="60243" xr:uid="{00000000-0005-0000-0000-000059EB0000}"/>
    <cellStyle name="Título 2 12 4" xfId="60244" xr:uid="{00000000-0005-0000-0000-00005AEB0000}"/>
    <cellStyle name="Título 2 12 4 2" xfId="60245" xr:uid="{00000000-0005-0000-0000-00005BEB0000}"/>
    <cellStyle name="Título 2 12 5" xfId="60246" xr:uid="{00000000-0005-0000-0000-00005CEB0000}"/>
    <cellStyle name="Título 2 12 5 2" xfId="60247" xr:uid="{00000000-0005-0000-0000-00005DEB0000}"/>
    <cellStyle name="Título 2 12 6" xfId="60248" xr:uid="{00000000-0005-0000-0000-00005EEB0000}"/>
    <cellStyle name="Título 2 13" xfId="60249" xr:uid="{00000000-0005-0000-0000-00005FEB0000}"/>
    <cellStyle name="Título 2 13 2" xfId="60250" xr:uid="{00000000-0005-0000-0000-000060EB0000}"/>
    <cellStyle name="Título 2 13 2 2" xfId="60251" xr:uid="{00000000-0005-0000-0000-000061EB0000}"/>
    <cellStyle name="Título 2 13 2 2 2" xfId="60252" xr:uid="{00000000-0005-0000-0000-000062EB0000}"/>
    <cellStyle name="Título 2 13 2 3" xfId="60253" xr:uid="{00000000-0005-0000-0000-000063EB0000}"/>
    <cellStyle name="Título 2 13 2 4" xfId="60254" xr:uid="{00000000-0005-0000-0000-000064EB0000}"/>
    <cellStyle name="Título 2 13 2 5" xfId="60255" xr:uid="{00000000-0005-0000-0000-000065EB0000}"/>
    <cellStyle name="Título 2 13 2 6" xfId="60256" xr:uid="{00000000-0005-0000-0000-000066EB0000}"/>
    <cellStyle name="Título 2 13 3" xfId="60257" xr:uid="{00000000-0005-0000-0000-000067EB0000}"/>
    <cellStyle name="Título 2 13 3 2" xfId="60258" xr:uid="{00000000-0005-0000-0000-000068EB0000}"/>
    <cellStyle name="Título 2 13 4" xfId="60259" xr:uid="{00000000-0005-0000-0000-000069EB0000}"/>
    <cellStyle name="Título 2 13 4 2" xfId="60260" xr:uid="{00000000-0005-0000-0000-00006AEB0000}"/>
    <cellStyle name="Título 2 13 5" xfId="60261" xr:uid="{00000000-0005-0000-0000-00006BEB0000}"/>
    <cellStyle name="Título 2 14" xfId="60262" xr:uid="{00000000-0005-0000-0000-00006CEB0000}"/>
    <cellStyle name="Título 2 14 2" xfId="60263" xr:uid="{00000000-0005-0000-0000-00006DEB0000}"/>
    <cellStyle name="Título 2 14 2 2" xfId="60264" xr:uid="{00000000-0005-0000-0000-00006EEB0000}"/>
    <cellStyle name="Título 2 14 2 2 2" xfId="60265" xr:uid="{00000000-0005-0000-0000-00006FEB0000}"/>
    <cellStyle name="Título 2 14 2 3" xfId="60266" xr:uid="{00000000-0005-0000-0000-000070EB0000}"/>
    <cellStyle name="Título 2 14 2 4" xfId="60267" xr:uid="{00000000-0005-0000-0000-000071EB0000}"/>
    <cellStyle name="Título 2 14 2 5" xfId="60268" xr:uid="{00000000-0005-0000-0000-000072EB0000}"/>
    <cellStyle name="Título 2 14 2 6" xfId="60269" xr:uid="{00000000-0005-0000-0000-000073EB0000}"/>
    <cellStyle name="Título 2 14 3" xfId="60270" xr:uid="{00000000-0005-0000-0000-000074EB0000}"/>
    <cellStyle name="Título 2 14 3 2" xfId="60271" xr:uid="{00000000-0005-0000-0000-000075EB0000}"/>
    <cellStyle name="Título 2 14 4" xfId="60272" xr:uid="{00000000-0005-0000-0000-000076EB0000}"/>
    <cellStyle name="Título 2 14 4 2" xfId="60273" xr:uid="{00000000-0005-0000-0000-000077EB0000}"/>
    <cellStyle name="Título 2 14 5" xfId="60274" xr:uid="{00000000-0005-0000-0000-000078EB0000}"/>
    <cellStyle name="Título 2 15" xfId="60275" xr:uid="{00000000-0005-0000-0000-000079EB0000}"/>
    <cellStyle name="Título 2 15 2" xfId="60276" xr:uid="{00000000-0005-0000-0000-00007AEB0000}"/>
    <cellStyle name="Título 2 15 3" xfId="60277" xr:uid="{00000000-0005-0000-0000-00007BEB0000}"/>
    <cellStyle name="Título 2 16" xfId="60278" xr:uid="{00000000-0005-0000-0000-00007CEB0000}"/>
    <cellStyle name="Título 2 16 2" xfId="60279" xr:uid="{00000000-0005-0000-0000-00007DEB0000}"/>
    <cellStyle name="Título 2 17" xfId="60280" xr:uid="{00000000-0005-0000-0000-00007EEB0000}"/>
    <cellStyle name="Título 2 18" xfId="60281" xr:uid="{00000000-0005-0000-0000-00007FEB0000}"/>
    <cellStyle name="Título 2 2" xfId="63" xr:uid="{00000000-0005-0000-0000-000080EB0000}"/>
    <cellStyle name="Título 2 2 2" xfId="60283" xr:uid="{00000000-0005-0000-0000-000081EB0000}"/>
    <cellStyle name="Título 2 2 2 2" xfId="60284" xr:uid="{00000000-0005-0000-0000-000082EB0000}"/>
    <cellStyle name="Título 2 2 2 2 2" xfId="60285" xr:uid="{00000000-0005-0000-0000-000083EB0000}"/>
    <cellStyle name="Título 2 2 2 3" xfId="60286" xr:uid="{00000000-0005-0000-0000-000084EB0000}"/>
    <cellStyle name="Título 2 2 3" xfId="60287" xr:uid="{00000000-0005-0000-0000-000085EB0000}"/>
    <cellStyle name="Título 2 2 3 2" xfId="60288" xr:uid="{00000000-0005-0000-0000-000086EB0000}"/>
    <cellStyle name="Título 2 2 3 3" xfId="60289" xr:uid="{00000000-0005-0000-0000-000087EB0000}"/>
    <cellStyle name="Título 2 2 4" xfId="60290" xr:uid="{00000000-0005-0000-0000-000088EB0000}"/>
    <cellStyle name="Título 2 2 4 2" xfId="60291" xr:uid="{00000000-0005-0000-0000-000089EB0000}"/>
    <cellStyle name="Título 2 2 5" xfId="60292" xr:uid="{00000000-0005-0000-0000-00008AEB0000}"/>
    <cellStyle name="Título 2 2 6" xfId="60293" xr:uid="{00000000-0005-0000-0000-00008BEB0000}"/>
    <cellStyle name="Título 2 2 7" xfId="60282" xr:uid="{00000000-0005-0000-0000-00008CEB0000}"/>
    <cellStyle name="Título 2 3" xfId="60294" xr:uid="{00000000-0005-0000-0000-00008DEB0000}"/>
    <cellStyle name="Título 2 3 2" xfId="60295" xr:uid="{00000000-0005-0000-0000-00008EEB0000}"/>
    <cellStyle name="Título 2 3 2 2" xfId="60296" xr:uid="{00000000-0005-0000-0000-00008FEB0000}"/>
    <cellStyle name="Título 2 3 2 2 2" xfId="60297" xr:uid="{00000000-0005-0000-0000-000090EB0000}"/>
    <cellStyle name="Título 2 3 2 2 2 2" xfId="60298" xr:uid="{00000000-0005-0000-0000-000091EB0000}"/>
    <cellStyle name="Título 2 3 2 2 3" xfId="60299" xr:uid="{00000000-0005-0000-0000-000092EB0000}"/>
    <cellStyle name="Título 2 3 2 2 4" xfId="60300" xr:uid="{00000000-0005-0000-0000-000093EB0000}"/>
    <cellStyle name="Título 2 3 2 2 5" xfId="60301" xr:uid="{00000000-0005-0000-0000-000094EB0000}"/>
    <cellStyle name="Título 2 3 2 2 6" xfId="60302" xr:uid="{00000000-0005-0000-0000-000095EB0000}"/>
    <cellStyle name="Título 2 3 2 3" xfId="60303" xr:uid="{00000000-0005-0000-0000-000096EB0000}"/>
    <cellStyle name="Título 2 3 2 3 2" xfId="60304" xr:uid="{00000000-0005-0000-0000-000097EB0000}"/>
    <cellStyle name="Título 2 3 2 4" xfId="60305" xr:uid="{00000000-0005-0000-0000-000098EB0000}"/>
    <cellStyle name="Título 2 3 2 4 2" xfId="60306" xr:uid="{00000000-0005-0000-0000-000099EB0000}"/>
    <cellStyle name="Título 2 3 2 5" xfId="60307" xr:uid="{00000000-0005-0000-0000-00009AEB0000}"/>
    <cellStyle name="Título 2 3 2 6" xfId="60308" xr:uid="{00000000-0005-0000-0000-00009BEB0000}"/>
    <cellStyle name="Título 2 3 3" xfId="60309" xr:uid="{00000000-0005-0000-0000-00009CEB0000}"/>
    <cellStyle name="Título 2 3 3 2" xfId="60310" xr:uid="{00000000-0005-0000-0000-00009DEB0000}"/>
    <cellStyle name="Título 2 3 3 2 2" xfId="60311" xr:uid="{00000000-0005-0000-0000-00009EEB0000}"/>
    <cellStyle name="Título 2 3 3 2 2 2" xfId="60312" xr:uid="{00000000-0005-0000-0000-00009FEB0000}"/>
    <cellStyle name="Título 2 3 3 2 3" xfId="60313" xr:uid="{00000000-0005-0000-0000-0000A0EB0000}"/>
    <cellStyle name="Título 2 3 3 2 4" xfId="60314" xr:uid="{00000000-0005-0000-0000-0000A1EB0000}"/>
    <cellStyle name="Título 2 3 3 2 5" xfId="60315" xr:uid="{00000000-0005-0000-0000-0000A2EB0000}"/>
    <cellStyle name="Título 2 3 3 2 6" xfId="60316" xr:uid="{00000000-0005-0000-0000-0000A3EB0000}"/>
    <cellStyle name="Título 2 3 3 3" xfId="60317" xr:uid="{00000000-0005-0000-0000-0000A4EB0000}"/>
    <cellStyle name="Título 2 3 3 3 2" xfId="60318" xr:uid="{00000000-0005-0000-0000-0000A5EB0000}"/>
    <cellStyle name="Título 2 3 3 4" xfId="60319" xr:uid="{00000000-0005-0000-0000-0000A6EB0000}"/>
    <cellStyle name="Título 2 3 3 4 2" xfId="60320" xr:uid="{00000000-0005-0000-0000-0000A7EB0000}"/>
    <cellStyle name="Título 2 3 3 5" xfId="60321" xr:uid="{00000000-0005-0000-0000-0000A8EB0000}"/>
    <cellStyle name="Título 2 3 4" xfId="60322" xr:uid="{00000000-0005-0000-0000-0000A9EB0000}"/>
    <cellStyle name="Título 2 3 4 2" xfId="60323" xr:uid="{00000000-0005-0000-0000-0000AAEB0000}"/>
    <cellStyle name="Título 2 3 4 3" xfId="60324" xr:uid="{00000000-0005-0000-0000-0000ABEB0000}"/>
    <cellStyle name="Título 2 3 5" xfId="60325" xr:uid="{00000000-0005-0000-0000-0000ACEB0000}"/>
    <cellStyle name="Título 2 3 5 2" xfId="60326" xr:uid="{00000000-0005-0000-0000-0000ADEB0000}"/>
    <cellStyle name="Título 2 3 6" xfId="60327" xr:uid="{00000000-0005-0000-0000-0000AEEB0000}"/>
    <cellStyle name="Título 2 3 7" xfId="60328" xr:uid="{00000000-0005-0000-0000-0000AFEB0000}"/>
    <cellStyle name="Título 2 4" xfId="60329" xr:uid="{00000000-0005-0000-0000-0000B0EB0000}"/>
    <cellStyle name="Título 2 4 2" xfId="60330" xr:uid="{00000000-0005-0000-0000-0000B1EB0000}"/>
    <cellStyle name="Título 2 4 2 2" xfId="60331" xr:uid="{00000000-0005-0000-0000-0000B2EB0000}"/>
    <cellStyle name="Título 2 4 2 2 2" xfId="60332" xr:uid="{00000000-0005-0000-0000-0000B3EB0000}"/>
    <cellStyle name="Título 2 4 2 2 2 2" xfId="60333" xr:uid="{00000000-0005-0000-0000-0000B4EB0000}"/>
    <cellStyle name="Título 2 4 2 2 3" xfId="60334" xr:uid="{00000000-0005-0000-0000-0000B5EB0000}"/>
    <cellStyle name="Título 2 4 2 2 4" xfId="60335" xr:uid="{00000000-0005-0000-0000-0000B6EB0000}"/>
    <cellStyle name="Título 2 4 2 2 5" xfId="60336" xr:uid="{00000000-0005-0000-0000-0000B7EB0000}"/>
    <cellStyle name="Título 2 4 2 2 6" xfId="60337" xr:uid="{00000000-0005-0000-0000-0000B8EB0000}"/>
    <cellStyle name="Título 2 4 2 3" xfId="60338" xr:uid="{00000000-0005-0000-0000-0000B9EB0000}"/>
    <cellStyle name="Título 2 4 2 3 2" xfId="60339" xr:uid="{00000000-0005-0000-0000-0000BAEB0000}"/>
    <cellStyle name="Título 2 4 2 4" xfId="60340" xr:uid="{00000000-0005-0000-0000-0000BBEB0000}"/>
    <cellStyle name="Título 2 4 2 4 2" xfId="60341" xr:uid="{00000000-0005-0000-0000-0000BCEB0000}"/>
    <cellStyle name="Título 2 4 2 5" xfId="60342" xr:uid="{00000000-0005-0000-0000-0000BDEB0000}"/>
    <cellStyle name="Título 2 4 3" xfId="60343" xr:uid="{00000000-0005-0000-0000-0000BEEB0000}"/>
    <cellStyle name="Título 2 4 3 2" xfId="60344" xr:uid="{00000000-0005-0000-0000-0000BFEB0000}"/>
    <cellStyle name="Título 2 4 3 2 2" xfId="60345" xr:uid="{00000000-0005-0000-0000-0000C0EB0000}"/>
    <cellStyle name="Título 2 4 3 2 2 2" xfId="60346" xr:uid="{00000000-0005-0000-0000-0000C1EB0000}"/>
    <cellStyle name="Título 2 4 3 2 3" xfId="60347" xr:uid="{00000000-0005-0000-0000-0000C2EB0000}"/>
    <cellStyle name="Título 2 4 3 2 4" xfId="60348" xr:uid="{00000000-0005-0000-0000-0000C3EB0000}"/>
    <cellStyle name="Título 2 4 3 2 5" xfId="60349" xr:uid="{00000000-0005-0000-0000-0000C4EB0000}"/>
    <cellStyle name="Título 2 4 3 2 6" xfId="60350" xr:uid="{00000000-0005-0000-0000-0000C5EB0000}"/>
    <cellStyle name="Título 2 4 3 3" xfId="60351" xr:uid="{00000000-0005-0000-0000-0000C6EB0000}"/>
    <cellStyle name="Título 2 4 3 3 2" xfId="60352" xr:uid="{00000000-0005-0000-0000-0000C7EB0000}"/>
    <cellStyle name="Título 2 4 3 4" xfId="60353" xr:uid="{00000000-0005-0000-0000-0000C8EB0000}"/>
    <cellStyle name="Título 2 4 3 4 2" xfId="60354" xr:uid="{00000000-0005-0000-0000-0000C9EB0000}"/>
    <cellStyle name="Título 2 4 3 5" xfId="60355" xr:uid="{00000000-0005-0000-0000-0000CAEB0000}"/>
    <cellStyle name="Título 2 4 4" xfId="60356" xr:uid="{00000000-0005-0000-0000-0000CBEB0000}"/>
    <cellStyle name="Título 2 4 4 2" xfId="60357" xr:uid="{00000000-0005-0000-0000-0000CCEB0000}"/>
    <cellStyle name="Título 2 4 4 3" xfId="60358" xr:uid="{00000000-0005-0000-0000-0000CDEB0000}"/>
    <cellStyle name="Título 2 4 5" xfId="60359" xr:uid="{00000000-0005-0000-0000-0000CEEB0000}"/>
    <cellStyle name="Título 2 4 5 2" xfId="60360" xr:uid="{00000000-0005-0000-0000-0000CFEB0000}"/>
    <cellStyle name="Título 2 4 6" xfId="60361" xr:uid="{00000000-0005-0000-0000-0000D0EB0000}"/>
    <cellStyle name="Título 2 4 6 2" xfId="60362" xr:uid="{00000000-0005-0000-0000-0000D1EB0000}"/>
    <cellStyle name="Título 2 4 7" xfId="60363" xr:uid="{00000000-0005-0000-0000-0000D2EB0000}"/>
    <cellStyle name="Título 2 4 8" xfId="60364" xr:uid="{00000000-0005-0000-0000-0000D3EB0000}"/>
    <cellStyle name="Título 2 5" xfId="60365" xr:uid="{00000000-0005-0000-0000-0000D4EB0000}"/>
    <cellStyle name="Título 2 5 2" xfId="60366" xr:uid="{00000000-0005-0000-0000-0000D5EB0000}"/>
    <cellStyle name="Título 2 5 2 2" xfId="60367" xr:uid="{00000000-0005-0000-0000-0000D6EB0000}"/>
    <cellStyle name="Título 2 5 2 2 2" xfId="60368" xr:uid="{00000000-0005-0000-0000-0000D7EB0000}"/>
    <cellStyle name="Título 2 5 2 2 2 2" xfId="60369" xr:uid="{00000000-0005-0000-0000-0000D8EB0000}"/>
    <cellStyle name="Título 2 5 2 2 3" xfId="60370" xr:uid="{00000000-0005-0000-0000-0000D9EB0000}"/>
    <cellStyle name="Título 2 5 2 2 4" xfId="60371" xr:uid="{00000000-0005-0000-0000-0000DAEB0000}"/>
    <cellStyle name="Título 2 5 2 2 5" xfId="60372" xr:uid="{00000000-0005-0000-0000-0000DBEB0000}"/>
    <cellStyle name="Título 2 5 2 2 6" xfId="60373" xr:uid="{00000000-0005-0000-0000-0000DCEB0000}"/>
    <cellStyle name="Título 2 5 2 3" xfId="60374" xr:uid="{00000000-0005-0000-0000-0000DDEB0000}"/>
    <cellStyle name="Título 2 5 2 3 2" xfId="60375" xr:uid="{00000000-0005-0000-0000-0000DEEB0000}"/>
    <cellStyle name="Título 2 5 2 4" xfId="60376" xr:uid="{00000000-0005-0000-0000-0000DFEB0000}"/>
    <cellStyle name="Título 2 5 2 4 2" xfId="60377" xr:uid="{00000000-0005-0000-0000-0000E0EB0000}"/>
    <cellStyle name="Título 2 5 2 5" xfId="60378" xr:uid="{00000000-0005-0000-0000-0000E1EB0000}"/>
    <cellStyle name="Título 2 5 3" xfId="60379" xr:uid="{00000000-0005-0000-0000-0000E2EB0000}"/>
    <cellStyle name="Título 2 5 3 2" xfId="60380" xr:uid="{00000000-0005-0000-0000-0000E3EB0000}"/>
    <cellStyle name="Título 2 5 3 2 2" xfId="60381" xr:uid="{00000000-0005-0000-0000-0000E4EB0000}"/>
    <cellStyle name="Título 2 5 3 2 2 2" xfId="60382" xr:uid="{00000000-0005-0000-0000-0000E5EB0000}"/>
    <cellStyle name="Título 2 5 3 2 3" xfId="60383" xr:uid="{00000000-0005-0000-0000-0000E6EB0000}"/>
    <cellStyle name="Título 2 5 3 2 4" xfId="60384" xr:uid="{00000000-0005-0000-0000-0000E7EB0000}"/>
    <cellStyle name="Título 2 5 3 2 5" xfId="60385" xr:uid="{00000000-0005-0000-0000-0000E8EB0000}"/>
    <cellStyle name="Título 2 5 3 2 6" xfId="60386" xr:uid="{00000000-0005-0000-0000-0000E9EB0000}"/>
    <cellStyle name="Título 2 5 3 3" xfId="60387" xr:uid="{00000000-0005-0000-0000-0000EAEB0000}"/>
    <cellStyle name="Título 2 5 3 3 2" xfId="60388" xr:uid="{00000000-0005-0000-0000-0000EBEB0000}"/>
    <cellStyle name="Título 2 5 3 4" xfId="60389" xr:uid="{00000000-0005-0000-0000-0000ECEB0000}"/>
    <cellStyle name="Título 2 5 3 4 2" xfId="60390" xr:uid="{00000000-0005-0000-0000-0000EDEB0000}"/>
    <cellStyle name="Título 2 5 3 5" xfId="60391" xr:uid="{00000000-0005-0000-0000-0000EEEB0000}"/>
    <cellStyle name="Título 2 5 4" xfId="60392" xr:uid="{00000000-0005-0000-0000-0000EFEB0000}"/>
    <cellStyle name="Título 2 5 4 2" xfId="60393" xr:uid="{00000000-0005-0000-0000-0000F0EB0000}"/>
    <cellStyle name="Título 2 5 4 3" xfId="60394" xr:uid="{00000000-0005-0000-0000-0000F1EB0000}"/>
    <cellStyle name="Título 2 5 5" xfId="60395" xr:uid="{00000000-0005-0000-0000-0000F2EB0000}"/>
    <cellStyle name="Título 2 5 5 2" xfId="60396" xr:uid="{00000000-0005-0000-0000-0000F3EB0000}"/>
    <cellStyle name="Título 2 5 6" xfId="60397" xr:uid="{00000000-0005-0000-0000-0000F4EB0000}"/>
    <cellStyle name="Título 2 5 7" xfId="60398" xr:uid="{00000000-0005-0000-0000-0000F5EB0000}"/>
    <cellStyle name="Título 2 6" xfId="60399" xr:uid="{00000000-0005-0000-0000-0000F6EB0000}"/>
    <cellStyle name="Título 2 6 2" xfId="60400" xr:uid="{00000000-0005-0000-0000-0000F7EB0000}"/>
    <cellStyle name="Título 2 6 2 2" xfId="60401" xr:uid="{00000000-0005-0000-0000-0000F8EB0000}"/>
    <cellStyle name="Título 2 6 2 3" xfId="60402" xr:uid="{00000000-0005-0000-0000-0000F9EB0000}"/>
    <cellStyle name="Título 2 6 3" xfId="60403" xr:uid="{00000000-0005-0000-0000-0000FAEB0000}"/>
    <cellStyle name="Título 2 6 3 2" xfId="60404" xr:uid="{00000000-0005-0000-0000-0000FBEB0000}"/>
    <cellStyle name="Título 2 6 4" xfId="60405" xr:uid="{00000000-0005-0000-0000-0000FCEB0000}"/>
    <cellStyle name="Título 2 6 5" xfId="60406" xr:uid="{00000000-0005-0000-0000-0000FDEB0000}"/>
    <cellStyle name="Título 2 7" xfId="60407" xr:uid="{00000000-0005-0000-0000-0000FEEB0000}"/>
    <cellStyle name="Título 2 7 2" xfId="60408" xr:uid="{00000000-0005-0000-0000-0000FFEB0000}"/>
    <cellStyle name="Título 2 7 2 2" xfId="60409" xr:uid="{00000000-0005-0000-0000-000000EC0000}"/>
    <cellStyle name="Título 2 7 2 3" xfId="60410" xr:uid="{00000000-0005-0000-0000-000001EC0000}"/>
    <cellStyle name="Título 2 7 3" xfId="60411" xr:uid="{00000000-0005-0000-0000-000002EC0000}"/>
    <cellStyle name="Título 2 7 3 2" xfId="60412" xr:uid="{00000000-0005-0000-0000-000003EC0000}"/>
    <cellStyle name="Título 2 7 4" xfId="60413" xr:uid="{00000000-0005-0000-0000-000004EC0000}"/>
    <cellStyle name="Título 2 7 5" xfId="60414" xr:uid="{00000000-0005-0000-0000-000005EC0000}"/>
    <cellStyle name="Título 2 8" xfId="60415" xr:uid="{00000000-0005-0000-0000-000006EC0000}"/>
    <cellStyle name="Título 2 8 2" xfId="60416" xr:uid="{00000000-0005-0000-0000-000007EC0000}"/>
    <cellStyle name="Título 2 8 2 2" xfId="60417" xr:uid="{00000000-0005-0000-0000-000008EC0000}"/>
    <cellStyle name="Título 2 8 2 3" xfId="60418" xr:uid="{00000000-0005-0000-0000-000009EC0000}"/>
    <cellStyle name="Título 2 8 3" xfId="60419" xr:uid="{00000000-0005-0000-0000-00000AEC0000}"/>
    <cellStyle name="Título 2 8 3 2" xfId="60420" xr:uid="{00000000-0005-0000-0000-00000BEC0000}"/>
    <cellStyle name="Título 2 8 4" xfId="60421" xr:uid="{00000000-0005-0000-0000-00000CEC0000}"/>
    <cellStyle name="Título 2 8 5" xfId="60422" xr:uid="{00000000-0005-0000-0000-00000DEC0000}"/>
    <cellStyle name="Título 2 9" xfId="60423" xr:uid="{00000000-0005-0000-0000-00000EEC0000}"/>
    <cellStyle name="Título 2 9 2" xfId="60424" xr:uid="{00000000-0005-0000-0000-00000FEC0000}"/>
    <cellStyle name="Título 2 9 2 2" xfId="60425" xr:uid="{00000000-0005-0000-0000-000010EC0000}"/>
    <cellStyle name="Título 2 9 2 2 2" xfId="60426" xr:uid="{00000000-0005-0000-0000-000011EC0000}"/>
    <cellStyle name="Título 2 9 2 2 2 2" xfId="60427" xr:uid="{00000000-0005-0000-0000-000012EC0000}"/>
    <cellStyle name="Título 2 9 2 2 3" xfId="60428" xr:uid="{00000000-0005-0000-0000-000013EC0000}"/>
    <cellStyle name="Título 2 9 2 2 3 2" xfId="60429" xr:uid="{00000000-0005-0000-0000-000014EC0000}"/>
    <cellStyle name="Título 2 9 2 2 4" xfId="60430" xr:uid="{00000000-0005-0000-0000-000015EC0000}"/>
    <cellStyle name="Título 2 9 2 2 5" xfId="60431" xr:uid="{00000000-0005-0000-0000-000016EC0000}"/>
    <cellStyle name="Título 2 9 2 2 6" xfId="60432" xr:uid="{00000000-0005-0000-0000-000017EC0000}"/>
    <cellStyle name="Título 2 9 2 3" xfId="60433" xr:uid="{00000000-0005-0000-0000-000018EC0000}"/>
    <cellStyle name="Título 2 9 2 3 2" xfId="60434" xr:uid="{00000000-0005-0000-0000-000019EC0000}"/>
    <cellStyle name="Título 2 9 2 4" xfId="60435" xr:uid="{00000000-0005-0000-0000-00001AEC0000}"/>
    <cellStyle name="Título 2 9 2 4 2" xfId="60436" xr:uid="{00000000-0005-0000-0000-00001BEC0000}"/>
    <cellStyle name="Título 2 9 2 5" xfId="60437" xr:uid="{00000000-0005-0000-0000-00001CEC0000}"/>
    <cellStyle name="Título 2 9 2 5 2" xfId="60438" xr:uid="{00000000-0005-0000-0000-00001DEC0000}"/>
    <cellStyle name="Título 2 9 2 6" xfId="60439" xr:uid="{00000000-0005-0000-0000-00001EEC0000}"/>
    <cellStyle name="Título 2 9 3" xfId="60440" xr:uid="{00000000-0005-0000-0000-00001FEC0000}"/>
    <cellStyle name="Título 2 9 3 2" xfId="60441" xr:uid="{00000000-0005-0000-0000-000020EC0000}"/>
    <cellStyle name="Título 2 9 3 3" xfId="60442" xr:uid="{00000000-0005-0000-0000-000021EC0000}"/>
    <cellStyle name="Título 2 9 4" xfId="60443" xr:uid="{00000000-0005-0000-0000-000022EC0000}"/>
    <cellStyle name="Título 2 9 5" xfId="60444" xr:uid="{00000000-0005-0000-0000-000023EC0000}"/>
    <cellStyle name="Título 20" xfId="60445" xr:uid="{00000000-0005-0000-0000-000024EC0000}"/>
    <cellStyle name="Título 3 10" xfId="60446" xr:uid="{00000000-0005-0000-0000-000025EC0000}"/>
    <cellStyle name="Título 3 10 2" xfId="60447" xr:uid="{00000000-0005-0000-0000-000026EC0000}"/>
    <cellStyle name="Título 3 10 2 2" xfId="60448" xr:uid="{00000000-0005-0000-0000-000027EC0000}"/>
    <cellStyle name="Título 3 10 2 2 2" xfId="60449" xr:uid="{00000000-0005-0000-0000-000028EC0000}"/>
    <cellStyle name="Título 3 10 2 3" xfId="60450" xr:uid="{00000000-0005-0000-0000-000029EC0000}"/>
    <cellStyle name="Título 3 10 2 3 2" xfId="60451" xr:uid="{00000000-0005-0000-0000-00002AEC0000}"/>
    <cellStyle name="Título 3 10 2 4" xfId="60452" xr:uid="{00000000-0005-0000-0000-00002BEC0000}"/>
    <cellStyle name="Título 3 10 2 5" xfId="60453" xr:uid="{00000000-0005-0000-0000-00002CEC0000}"/>
    <cellStyle name="Título 3 10 2 6" xfId="60454" xr:uid="{00000000-0005-0000-0000-00002DEC0000}"/>
    <cellStyle name="Título 3 10 3" xfId="60455" xr:uid="{00000000-0005-0000-0000-00002EEC0000}"/>
    <cellStyle name="Título 3 10 3 2" xfId="60456" xr:uid="{00000000-0005-0000-0000-00002FEC0000}"/>
    <cellStyle name="Título 3 10 4" xfId="60457" xr:uid="{00000000-0005-0000-0000-000030EC0000}"/>
    <cellStyle name="Título 3 10 4 2" xfId="60458" xr:uid="{00000000-0005-0000-0000-000031EC0000}"/>
    <cellStyle name="Título 3 10 5" xfId="60459" xr:uid="{00000000-0005-0000-0000-000032EC0000}"/>
    <cellStyle name="Título 3 10 5 2" xfId="60460" xr:uid="{00000000-0005-0000-0000-000033EC0000}"/>
    <cellStyle name="Título 3 10 6" xfId="60461" xr:uid="{00000000-0005-0000-0000-000034EC0000}"/>
    <cellStyle name="Título 3 11" xfId="60462" xr:uid="{00000000-0005-0000-0000-000035EC0000}"/>
    <cellStyle name="Título 3 11 2" xfId="60463" xr:uid="{00000000-0005-0000-0000-000036EC0000}"/>
    <cellStyle name="Título 3 11 2 2" xfId="60464" xr:uid="{00000000-0005-0000-0000-000037EC0000}"/>
    <cellStyle name="Título 3 11 2 2 2" xfId="60465" xr:uid="{00000000-0005-0000-0000-000038EC0000}"/>
    <cellStyle name="Título 3 11 2 3" xfId="60466" xr:uid="{00000000-0005-0000-0000-000039EC0000}"/>
    <cellStyle name="Título 3 11 2 3 2" xfId="60467" xr:uid="{00000000-0005-0000-0000-00003AEC0000}"/>
    <cellStyle name="Título 3 11 2 4" xfId="60468" xr:uid="{00000000-0005-0000-0000-00003BEC0000}"/>
    <cellStyle name="Título 3 11 2 5" xfId="60469" xr:uid="{00000000-0005-0000-0000-00003CEC0000}"/>
    <cellStyle name="Título 3 11 2 6" xfId="60470" xr:uid="{00000000-0005-0000-0000-00003DEC0000}"/>
    <cellStyle name="Título 3 11 3" xfId="60471" xr:uid="{00000000-0005-0000-0000-00003EEC0000}"/>
    <cellStyle name="Título 3 11 3 2" xfId="60472" xr:uid="{00000000-0005-0000-0000-00003FEC0000}"/>
    <cellStyle name="Título 3 11 4" xfId="60473" xr:uid="{00000000-0005-0000-0000-000040EC0000}"/>
    <cellStyle name="Título 3 11 4 2" xfId="60474" xr:uid="{00000000-0005-0000-0000-000041EC0000}"/>
    <cellStyle name="Título 3 11 5" xfId="60475" xr:uid="{00000000-0005-0000-0000-000042EC0000}"/>
    <cellStyle name="Título 3 11 5 2" xfId="60476" xr:uid="{00000000-0005-0000-0000-000043EC0000}"/>
    <cellStyle name="Título 3 11 6" xfId="60477" xr:uid="{00000000-0005-0000-0000-000044EC0000}"/>
    <cellStyle name="Título 3 12" xfId="60478" xr:uid="{00000000-0005-0000-0000-000045EC0000}"/>
    <cellStyle name="Título 3 12 2" xfId="60479" xr:uid="{00000000-0005-0000-0000-000046EC0000}"/>
    <cellStyle name="Título 3 12 2 2" xfId="60480" xr:uid="{00000000-0005-0000-0000-000047EC0000}"/>
    <cellStyle name="Título 3 12 2 2 2" xfId="60481" xr:uid="{00000000-0005-0000-0000-000048EC0000}"/>
    <cellStyle name="Título 3 12 2 3" xfId="60482" xr:uid="{00000000-0005-0000-0000-000049EC0000}"/>
    <cellStyle name="Título 3 12 2 3 2" xfId="60483" xr:uid="{00000000-0005-0000-0000-00004AEC0000}"/>
    <cellStyle name="Título 3 12 2 4" xfId="60484" xr:uid="{00000000-0005-0000-0000-00004BEC0000}"/>
    <cellStyle name="Título 3 12 2 5" xfId="60485" xr:uid="{00000000-0005-0000-0000-00004CEC0000}"/>
    <cellStyle name="Título 3 12 2 6" xfId="60486" xr:uid="{00000000-0005-0000-0000-00004DEC0000}"/>
    <cellStyle name="Título 3 12 3" xfId="60487" xr:uid="{00000000-0005-0000-0000-00004EEC0000}"/>
    <cellStyle name="Título 3 12 3 2" xfId="60488" xr:uid="{00000000-0005-0000-0000-00004FEC0000}"/>
    <cellStyle name="Título 3 12 4" xfId="60489" xr:uid="{00000000-0005-0000-0000-000050EC0000}"/>
    <cellStyle name="Título 3 12 4 2" xfId="60490" xr:uid="{00000000-0005-0000-0000-000051EC0000}"/>
    <cellStyle name="Título 3 12 5" xfId="60491" xr:uid="{00000000-0005-0000-0000-000052EC0000}"/>
    <cellStyle name="Título 3 12 5 2" xfId="60492" xr:uid="{00000000-0005-0000-0000-000053EC0000}"/>
    <cellStyle name="Título 3 12 6" xfId="60493" xr:uid="{00000000-0005-0000-0000-000054EC0000}"/>
    <cellStyle name="Título 3 13" xfId="60494" xr:uid="{00000000-0005-0000-0000-000055EC0000}"/>
    <cellStyle name="Título 3 13 2" xfId="60495" xr:uid="{00000000-0005-0000-0000-000056EC0000}"/>
    <cellStyle name="Título 3 13 2 2" xfId="60496" xr:uid="{00000000-0005-0000-0000-000057EC0000}"/>
    <cellStyle name="Título 3 13 2 2 2" xfId="60497" xr:uid="{00000000-0005-0000-0000-000058EC0000}"/>
    <cellStyle name="Título 3 13 2 3" xfId="60498" xr:uid="{00000000-0005-0000-0000-000059EC0000}"/>
    <cellStyle name="Título 3 13 2 4" xfId="60499" xr:uid="{00000000-0005-0000-0000-00005AEC0000}"/>
    <cellStyle name="Título 3 13 2 5" xfId="60500" xr:uid="{00000000-0005-0000-0000-00005BEC0000}"/>
    <cellStyle name="Título 3 13 2 6" xfId="60501" xr:uid="{00000000-0005-0000-0000-00005CEC0000}"/>
    <cellStyle name="Título 3 13 3" xfId="60502" xr:uid="{00000000-0005-0000-0000-00005DEC0000}"/>
    <cellStyle name="Título 3 13 3 2" xfId="60503" xr:uid="{00000000-0005-0000-0000-00005EEC0000}"/>
    <cellStyle name="Título 3 13 4" xfId="60504" xr:uid="{00000000-0005-0000-0000-00005FEC0000}"/>
    <cellStyle name="Título 3 13 4 2" xfId="60505" xr:uid="{00000000-0005-0000-0000-000060EC0000}"/>
    <cellStyle name="Título 3 13 5" xfId="60506" xr:uid="{00000000-0005-0000-0000-000061EC0000}"/>
    <cellStyle name="Título 3 14" xfId="60507" xr:uid="{00000000-0005-0000-0000-000062EC0000}"/>
    <cellStyle name="Título 3 14 2" xfId="60508" xr:uid="{00000000-0005-0000-0000-000063EC0000}"/>
    <cellStyle name="Título 3 14 2 2" xfId="60509" xr:uid="{00000000-0005-0000-0000-000064EC0000}"/>
    <cellStyle name="Título 3 14 2 2 2" xfId="60510" xr:uid="{00000000-0005-0000-0000-000065EC0000}"/>
    <cellStyle name="Título 3 14 2 3" xfId="60511" xr:uid="{00000000-0005-0000-0000-000066EC0000}"/>
    <cellStyle name="Título 3 14 2 4" xfId="60512" xr:uid="{00000000-0005-0000-0000-000067EC0000}"/>
    <cellStyle name="Título 3 14 2 5" xfId="60513" xr:uid="{00000000-0005-0000-0000-000068EC0000}"/>
    <cellStyle name="Título 3 14 2 6" xfId="60514" xr:uid="{00000000-0005-0000-0000-000069EC0000}"/>
    <cellStyle name="Título 3 14 3" xfId="60515" xr:uid="{00000000-0005-0000-0000-00006AEC0000}"/>
    <cellStyle name="Título 3 14 3 2" xfId="60516" xr:uid="{00000000-0005-0000-0000-00006BEC0000}"/>
    <cellStyle name="Título 3 14 4" xfId="60517" xr:uid="{00000000-0005-0000-0000-00006CEC0000}"/>
    <cellStyle name="Título 3 14 4 2" xfId="60518" xr:uid="{00000000-0005-0000-0000-00006DEC0000}"/>
    <cellStyle name="Título 3 14 5" xfId="60519" xr:uid="{00000000-0005-0000-0000-00006EEC0000}"/>
    <cellStyle name="Título 3 15" xfId="60520" xr:uid="{00000000-0005-0000-0000-00006FEC0000}"/>
    <cellStyle name="Título 3 15 2" xfId="60521" xr:uid="{00000000-0005-0000-0000-000070EC0000}"/>
    <cellStyle name="Título 3 15 3" xfId="60522" xr:uid="{00000000-0005-0000-0000-000071EC0000}"/>
    <cellStyle name="Título 3 16" xfId="60523" xr:uid="{00000000-0005-0000-0000-000072EC0000}"/>
    <cellStyle name="Título 3 16 2" xfId="60524" xr:uid="{00000000-0005-0000-0000-000073EC0000}"/>
    <cellStyle name="Título 3 17" xfId="60525" xr:uid="{00000000-0005-0000-0000-000074EC0000}"/>
    <cellStyle name="Título 3 18" xfId="60526" xr:uid="{00000000-0005-0000-0000-000075EC0000}"/>
    <cellStyle name="Título 3 2" xfId="64" xr:uid="{00000000-0005-0000-0000-000076EC0000}"/>
    <cellStyle name="Título 3 2 2" xfId="60528" xr:uid="{00000000-0005-0000-0000-000077EC0000}"/>
    <cellStyle name="Título 3 2 2 2" xfId="60529" xr:uid="{00000000-0005-0000-0000-000078EC0000}"/>
    <cellStyle name="Título 3 2 2 2 2" xfId="60530" xr:uid="{00000000-0005-0000-0000-000079EC0000}"/>
    <cellStyle name="Título 3 2 2 3" xfId="60531" xr:uid="{00000000-0005-0000-0000-00007AEC0000}"/>
    <cellStyle name="Título 3 2 3" xfId="60532" xr:uid="{00000000-0005-0000-0000-00007BEC0000}"/>
    <cellStyle name="Título 3 2 3 2" xfId="60533" xr:uid="{00000000-0005-0000-0000-00007CEC0000}"/>
    <cellStyle name="Título 3 2 3 3" xfId="60534" xr:uid="{00000000-0005-0000-0000-00007DEC0000}"/>
    <cellStyle name="Título 3 2 4" xfId="60535" xr:uid="{00000000-0005-0000-0000-00007EEC0000}"/>
    <cellStyle name="Título 3 2 4 2" xfId="60536" xr:uid="{00000000-0005-0000-0000-00007FEC0000}"/>
    <cellStyle name="Título 3 2 5" xfId="60537" xr:uid="{00000000-0005-0000-0000-000080EC0000}"/>
    <cellStyle name="Título 3 2 6" xfId="60538" xr:uid="{00000000-0005-0000-0000-000081EC0000}"/>
    <cellStyle name="Título 3 2 7" xfId="60527" xr:uid="{00000000-0005-0000-0000-000082EC0000}"/>
    <cellStyle name="Título 3 3" xfId="60539" xr:uid="{00000000-0005-0000-0000-000083EC0000}"/>
    <cellStyle name="Título 3 3 2" xfId="60540" xr:uid="{00000000-0005-0000-0000-000084EC0000}"/>
    <cellStyle name="Título 3 3 2 2" xfId="60541" xr:uid="{00000000-0005-0000-0000-000085EC0000}"/>
    <cellStyle name="Título 3 3 2 2 2" xfId="60542" xr:uid="{00000000-0005-0000-0000-000086EC0000}"/>
    <cellStyle name="Título 3 3 2 2 2 2" xfId="60543" xr:uid="{00000000-0005-0000-0000-000087EC0000}"/>
    <cellStyle name="Título 3 3 2 2 3" xfId="60544" xr:uid="{00000000-0005-0000-0000-000088EC0000}"/>
    <cellStyle name="Título 3 3 2 2 4" xfId="60545" xr:uid="{00000000-0005-0000-0000-000089EC0000}"/>
    <cellStyle name="Título 3 3 2 2 5" xfId="60546" xr:uid="{00000000-0005-0000-0000-00008AEC0000}"/>
    <cellStyle name="Título 3 3 2 2 6" xfId="60547" xr:uid="{00000000-0005-0000-0000-00008BEC0000}"/>
    <cellStyle name="Título 3 3 2 3" xfId="60548" xr:uid="{00000000-0005-0000-0000-00008CEC0000}"/>
    <cellStyle name="Título 3 3 2 3 2" xfId="60549" xr:uid="{00000000-0005-0000-0000-00008DEC0000}"/>
    <cellStyle name="Título 3 3 2 4" xfId="60550" xr:uid="{00000000-0005-0000-0000-00008EEC0000}"/>
    <cellStyle name="Título 3 3 2 4 2" xfId="60551" xr:uid="{00000000-0005-0000-0000-00008FEC0000}"/>
    <cellStyle name="Título 3 3 2 5" xfId="60552" xr:uid="{00000000-0005-0000-0000-000090EC0000}"/>
    <cellStyle name="Título 3 3 2 6" xfId="60553" xr:uid="{00000000-0005-0000-0000-000091EC0000}"/>
    <cellStyle name="Título 3 3 3" xfId="60554" xr:uid="{00000000-0005-0000-0000-000092EC0000}"/>
    <cellStyle name="Título 3 3 3 2" xfId="60555" xr:uid="{00000000-0005-0000-0000-000093EC0000}"/>
    <cellStyle name="Título 3 3 3 2 2" xfId="60556" xr:uid="{00000000-0005-0000-0000-000094EC0000}"/>
    <cellStyle name="Título 3 3 3 2 2 2" xfId="60557" xr:uid="{00000000-0005-0000-0000-000095EC0000}"/>
    <cellStyle name="Título 3 3 3 2 3" xfId="60558" xr:uid="{00000000-0005-0000-0000-000096EC0000}"/>
    <cellStyle name="Título 3 3 3 2 4" xfId="60559" xr:uid="{00000000-0005-0000-0000-000097EC0000}"/>
    <cellStyle name="Título 3 3 3 2 5" xfId="60560" xr:uid="{00000000-0005-0000-0000-000098EC0000}"/>
    <cellStyle name="Título 3 3 3 2 6" xfId="60561" xr:uid="{00000000-0005-0000-0000-000099EC0000}"/>
    <cellStyle name="Título 3 3 3 3" xfId="60562" xr:uid="{00000000-0005-0000-0000-00009AEC0000}"/>
    <cellStyle name="Título 3 3 3 3 2" xfId="60563" xr:uid="{00000000-0005-0000-0000-00009BEC0000}"/>
    <cellStyle name="Título 3 3 3 4" xfId="60564" xr:uid="{00000000-0005-0000-0000-00009CEC0000}"/>
    <cellStyle name="Título 3 3 3 4 2" xfId="60565" xr:uid="{00000000-0005-0000-0000-00009DEC0000}"/>
    <cellStyle name="Título 3 3 3 5" xfId="60566" xr:uid="{00000000-0005-0000-0000-00009EEC0000}"/>
    <cellStyle name="Título 3 3 4" xfId="60567" xr:uid="{00000000-0005-0000-0000-00009FEC0000}"/>
    <cellStyle name="Título 3 3 4 2" xfId="60568" xr:uid="{00000000-0005-0000-0000-0000A0EC0000}"/>
    <cellStyle name="Título 3 3 4 3" xfId="60569" xr:uid="{00000000-0005-0000-0000-0000A1EC0000}"/>
    <cellStyle name="Título 3 3 5" xfId="60570" xr:uid="{00000000-0005-0000-0000-0000A2EC0000}"/>
    <cellStyle name="Título 3 3 5 2" xfId="60571" xr:uid="{00000000-0005-0000-0000-0000A3EC0000}"/>
    <cellStyle name="Título 3 3 6" xfId="60572" xr:uid="{00000000-0005-0000-0000-0000A4EC0000}"/>
    <cellStyle name="Título 3 3 7" xfId="60573" xr:uid="{00000000-0005-0000-0000-0000A5EC0000}"/>
    <cellStyle name="Título 3 4" xfId="60574" xr:uid="{00000000-0005-0000-0000-0000A6EC0000}"/>
    <cellStyle name="Título 3 4 2" xfId="60575" xr:uid="{00000000-0005-0000-0000-0000A7EC0000}"/>
    <cellStyle name="Título 3 4 2 2" xfId="60576" xr:uid="{00000000-0005-0000-0000-0000A8EC0000}"/>
    <cellStyle name="Título 3 4 2 2 2" xfId="60577" xr:uid="{00000000-0005-0000-0000-0000A9EC0000}"/>
    <cellStyle name="Título 3 4 2 2 2 2" xfId="60578" xr:uid="{00000000-0005-0000-0000-0000AAEC0000}"/>
    <cellStyle name="Título 3 4 2 2 3" xfId="60579" xr:uid="{00000000-0005-0000-0000-0000ABEC0000}"/>
    <cellStyle name="Título 3 4 2 2 4" xfId="60580" xr:uid="{00000000-0005-0000-0000-0000ACEC0000}"/>
    <cellStyle name="Título 3 4 2 2 5" xfId="60581" xr:uid="{00000000-0005-0000-0000-0000ADEC0000}"/>
    <cellStyle name="Título 3 4 2 2 6" xfId="60582" xr:uid="{00000000-0005-0000-0000-0000AEEC0000}"/>
    <cellStyle name="Título 3 4 2 3" xfId="60583" xr:uid="{00000000-0005-0000-0000-0000AFEC0000}"/>
    <cellStyle name="Título 3 4 2 3 2" xfId="60584" xr:uid="{00000000-0005-0000-0000-0000B0EC0000}"/>
    <cellStyle name="Título 3 4 2 4" xfId="60585" xr:uid="{00000000-0005-0000-0000-0000B1EC0000}"/>
    <cellStyle name="Título 3 4 2 4 2" xfId="60586" xr:uid="{00000000-0005-0000-0000-0000B2EC0000}"/>
    <cellStyle name="Título 3 4 2 5" xfId="60587" xr:uid="{00000000-0005-0000-0000-0000B3EC0000}"/>
    <cellStyle name="Título 3 4 3" xfId="60588" xr:uid="{00000000-0005-0000-0000-0000B4EC0000}"/>
    <cellStyle name="Título 3 4 3 2" xfId="60589" xr:uid="{00000000-0005-0000-0000-0000B5EC0000}"/>
    <cellStyle name="Título 3 4 3 2 2" xfId="60590" xr:uid="{00000000-0005-0000-0000-0000B6EC0000}"/>
    <cellStyle name="Título 3 4 3 2 2 2" xfId="60591" xr:uid="{00000000-0005-0000-0000-0000B7EC0000}"/>
    <cellStyle name="Título 3 4 3 2 3" xfId="60592" xr:uid="{00000000-0005-0000-0000-0000B8EC0000}"/>
    <cellStyle name="Título 3 4 3 2 4" xfId="60593" xr:uid="{00000000-0005-0000-0000-0000B9EC0000}"/>
    <cellStyle name="Título 3 4 3 2 5" xfId="60594" xr:uid="{00000000-0005-0000-0000-0000BAEC0000}"/>
    <cellStyle name="Título 3 4 3 2 6" xfId="60595" xr:uid="{00000000-0005-0000-0000-0000BBEC0000}"/>
    <cellStyle name="Título 3 4 3 3" xfId="60596" xr:uid="{00000000-0005-0000-0000-0000BCEC0000}"/>
    <cellStyle name="Título 3 4 3 3 2" xfId="60597" xr:uid="{00000000-0005-0000-0000-0000BDEC0000}"/>
    <cellStyle name="Título 3 4 3 4" xfId="60598" xr:uid="{00000000-0005-0000-0000-0000BEEC0000}"/>
    <cellStyle name="Título 3 4 3 4 2" xfId="60599" xr:uid="{00000000-0005-0000-0000-0000BFEC0000}"/>
    <cellStyle name="Título 3 4 3 5" xfId="60600" xr:uid="{00000000-0005-0000-0000-0000C0EC0000}"/>
    <cellStyle name="Título 3 4 4" xfId="60601" xr:uid="{00000000-0005-0000-0000-0000C1EC0000}"/>
    <cellStyle name="Título 3 4 4 2" xfId="60602" xr:uid="{00000000-0005-0000-0000-0000C2EC0000}"/>
    <cellStyle name="Título 3 4 4 3" xfId="60603" xr:uid="{00000000-0005-0000-0000-0000C3EC0000}"/>
    <cellStyle name="Título 3 4 5" xfId="60604" xr:uid="{00000000-0005-0000-0000-0000C4EC0000}"/>
    <cellStyle name="Título 3 4 5 2" xfId="60605" xr:uid="{00000000-0005-0000-0000-0000C5EC0000}"/>
    <cellStyle name="Título 3 4 6" xfId="60606" xr:uid="{00000000-0005-0000-0000-0000C6EC0000}"/>
    <cellStyle name="Título 3 4 6 2" xfId="60607" xr:uid="{00000000-0005-0000-0000-0000C7EC0000}"/>
    <cellStyle name="Título 3 4 7" xfId="60608" xr:uid="{00000000-0005-0000-0000-0000C8EC0000}"/>
    <cellStyle name="Título 3 4 8" xfId="60609" xr:uid="{00000000-0005-0000-0000-0000C9EC0000}"/>
    <cellStyle name="Título 3 5" xfId="60610" xr:uid="{00000000-0005-0000-0000-0000CAEC0000}"/>
    <cellStyle name="Título 3 5 2" xfId="60611" xr:uid="{00000000-0005-0000-0000-0000CBEC0000}"/>
    <cellStyle name="Título 3 5 2 2" xfId="60612" xr:uid="{00000000-0005-0000-0000-0000CCEC0000}"/>
    <cellStyle name="Título 3 5 2 2 2" xfId="60613" xr:uid="{00000000-0005-0000-0000-0000CDEC0000}"/>
    <cellStyle name="Título 3 5 2 2 2 2" xfId="60614" xr:uid="{00000000-0005-0000-0000-0000CEEC0000}"/>
    <cellStyle name="Título 3 5 2 2 3" xfId="60615" xr:uid="{00000000-0005-0000-0000-0000CFEC0000}"/>
    <cellStyle name="Título 3 5 2 2 4" xfId="60616" xr:uid="{00000000-0005-0000-0000-0000D0EC0000}"/>
    <cellStyle name="Título 3 5 2 2 5" xfId="60617" xr:uid="{00000000-0005-0000-0000-0000D1EC0000}"/>
    <cellStyle name="Título 3 5 2 2 6" xfId="60618" xr:uid="{00000000-0005-0000-0000-0000D2EC0000}"/>
    <cellStyle name="Título 3 5 2 3" xfId="60619" xr:uid="{00000000-0005-0000-0000-0000D3EC0000}"/>
    <cellStyle name="Título 3 5 2 3 2" xfId="60620" xr:uid="{00000000-0005-0000-0000-0000D4EC0000}"/>
    <cellStyle name="Título 3 5 2 4" xfId="60621" xr:uid="{00000000-0005-0000-0000-0000D5EC0000}"/>
    <cellStyle name="Título 3 5 2 4 2" xfId="60622" xr:uid="{00000000-0005-0000-0000-0000D6EC0000}"/>
    <cellStyle name="Título 3 5 2 5" xfId="60623" xr:uid="{00000000-0005-0000-0000-0000D7EC0000}"/>
    <cellStyle name="Título 3 5 3" xfId="60624" xr:uid="{00000000-0005-0000-0000-0000D8EC0000}"/>
    <cellStyle name="Título 3 5 3 2" xfId="60625" xr:uid="{00000000-0005-0000-0000-0000D9EC0000}"/>
    <cellStyle name="Título 3 5 3 2 2" xfId="60626" xr:uid="{00000000-0005-0000-0000-0000DAEC0000}"/>
    <cellStyle name="Título 3 5 3 2 2 2" xfId="60627" xr:uid="{00000000-0005-0000-0000-0000DBEC0000}"/>
    <cellStyle name="Título 3 5 3 2 3" xfId="60628" xr:uid="{00000000-0005-0000-0000-0000DCEC0000}"/>
    <cellStyle name="Título 3 5 3 2 4" xfId="60629" xr:uid="{00000000-0005-0000-0000-0000DDEC0000}"/>
    <cellStyle name="Título 3 5 3 2 5" xfId="60630" xr:uid="{00000000-0005-0000-0000-0000DEEC0000}"/>
    <cellStyle name="Título 3 5 3 2 6" xfId="60631" xr:uid="{00000000-0005-0000-0000-0000DFEC0000}"/>
    <cellStyle name="Título 3 5 3 3" xfId="60632" xr:uid="{00000000-0005-0000-0000-0000E0EC0000}"/>
    <cellStyle name="Título 3 5 3 3 2" xfId="60633" xr:uid="{00000000-0005-0000-0000-0000E1EC0000}"/>
    <cellStyle name="Título 3 5 3 4" xfId="60634" xr:uid="{00000000-0005-0000-0000-0000E2EC0000}"/>
    <cellStyle name="Título 3 5 3 4 2" xfId="60635" xr:uid="{00000000-0005-0000-0000-0000E3EC0000}"/>
    <cellStyle name="Título 3 5 3 5" xfId="60636" xr:uid="{00000000-0005-0000-0000-0000E4EC0000}"/>
    <cellStyle name="Título 3 5 4" xfId="60637" xr:uid="{00000000-0005-0000-0000-0000E5EC0000}"/>
    <cellStyle name="Título 3 5 4 2" xfId="60638" xr:uid="{00000000-0005-0000-0000-0000E6EC0000}"/>
    <cellStyle name="Título 3 5 4 3" xfId="60639" xr:uid="{00000000-0005-0000-0000-0000E7EC0000}"/>
    <cellStyle name="Título 3 5 5" xfId="60640" xr:uid="{00000000-0005-0000-0000-0000E8EC0000}"/>
    <cellStyle name="Título 3 5 5 2" xfId="60641" xr:uid="{00000000-0005-0000-0000-0000E9EC0000}"/>
    <cellStyle name="Título 3 5 6" xfId="60642" xr:uid="{00000000-0005-0000-0000-0000EAEC0000}"/>
    <cellStyle name="Título 3 5 7" xfId="60643" xr:uid="{00000000-0005-0000-0000-0000EBEC0000}"/>
    <cellStyle name="Título 3 6" xfId="60644" xr:uid="{00000000-0005-0000-0000-0000ECEC0000}"/>
    <cellStyle name="Título 3 6 2" xfId="60645" xr:uid="{00000000-0005-0000-0000-0000EDEC0000}"/>
    <cellStyle name="Título 3 6 2 2" xfId="60646" xr:uid="{00000000-0005-0000-0000-0000EEEC0000}"/>
    <cellStyle name="Título 3 6 2 3" xfId="60647" xr:uid="{00000000-0005-0000-0000-0000EFEC0000}"/>
    <cellStyle name="Título 3 6 3" xfId="60648" xr:uid="{00000000-0005-0000-0000-0000F0EC0000}"/>
    <cellStyle name="Título 3 6 3 2" xfId="60649" xr:uid="{00000000-0005-0000-0000-0000F1EC0000}"/>
    <cellStyle name="Título 3 6 4" xfId="60650" xr:uid="{00000000-0005-0000-0000-0000F2EC0000}"/>
    <cellStyle name="Título 3 6 5" xfId="60651" xr:uid="{00000000-0005-0000-0000-0000F3EC0000}"/>
    <cellStyle name="Título 3 7" xfId="60652" xr:uid="{00000000-0005-0000-0000-0000F4EC0000}"/>
    <cellStyle name="Título 3 7 2" xfId="60653" xr:uid="{00000000-0005-0000-0000-0000F5EC0000}"/>
    <cellStyle name="Título 3 7 2 2" xfId="60654" xr:uid="{00000000-0005-0000-0000-0000F6EC0000}"/>
    <cellStyle name="Título 3 7 2 3" xfId="60655" xr:uid="{00000000-0005-0000-0000-0000F7EC0000}"/>
    <cellStyle name="Título 3 7 3" xfId="60656" xr:uid="{00000000-0005-0000-0000-0000F8EC0000}"/>
    <cellStyle name="Título 3 7 3 2" xfId="60657" xr:uid="{00000000-0005-0000-0000-0000F9EC0000}"/>
    <cellStyle name="Título 3 7 4" xfId="60658" xr:uid="{00000000-0005-0000-0000-0000FAEC0000}"/>
    <cellStyle name="Título 3 7 5" xfId="60659" xr:uid="{00000000-0005-0000-0000-0000FBEC0000}"/>
    <cellStyle name="Título 3 8" xfId="60660" xr:uid="{00000000-0005-0000-0000-0000FCEC0000}"/>
    <cellStyle name="Título 3 8 2" xfId="60661" xr:uid="{00000000-0005-0000-0000-0000FDEC0000}"/>
    <cellStyle name="Título 3 8 2 2" xfId="60662" xr:uid="{00000000-0005-0000-0000-0000FEEC0000}"/>
    <cellStyle name="Título 3 8 2 3" xfId="60663" xr:uid="{00000000-0005-0000-0000-0000FFEC0000}"/>
    <cellStyle name="Título 3 8 3" xfId="60664" xr:uid="{00000000-0005-0000-0000-000000ED0000}"/>
    <cellStyle name="Título 3 8 3 2" xfId="60665" xr:uid="{00000000-0005-0000-0000-000001ED0000}"/>
    <cellStyle name="Título 3 8 4" xfId="60666" xr:uid="{00000000-0005-0000-0000-000002ED0000}"/>
    <cellStyle name="Título 3 8 5" xfId="60667" xr:uid="{00000000-0005-0000-0000-000003ED0000}"/>
    <cellStyle name="Título 3 9" xfId="60668" xr:uid="{00000000-0005-0000-0000-000004ED0000}"/>
    <cellStyle name="Título 3 9 2" xfId="60669" xr:uid="{00000000-0005-0000-0000-000005ED0000}"/>
    <cellStyle name="Título 3 9 2 2" xfId="60670" xr:uid="{00000000-0005-0000-0000-000006ED0000}"/>
    <cellStyle name="Título 3 9 2 2 2" xfId="60671" xr:uid="{00000000-0005-0000-0000-000007ED0000}"/>
    <cellStyle name="Título 3 9 2 2 2 2" xfId="60672" xr:uid="{00000000-0005-0000-0000-000008ED0000}"/>
    <cellStyle name="Título 3 9 2 2 3" xfId="60673" xr:uid="{00000000-0005-0000-0000-000009ED0000}"/>
    <cellStyle name="Título 3 9 2 2 3 2" xfId="60674" xr:uid="{00000000-0005-0000-0000-00000AED0000}"/>
    <cellStyle name="Título 3 9 2 2 4" xfId="60675" xr:uid="{00000000-0005-0000-0000-00000BED0000}"/>
    <cellStyle name="Título 3 9 2 2 5" xfId="60676" xr:uid="{00000000-0005-0000-0000-00000CED0000}"/>
    <cellStyle name="Título 3 9 2 2 6" xfId="60677" xr:uid="{00000000-0005-0000-0000-00000DED0000}"/>
    <cellStyle name="Título 3 9 2 3" xfId="60678" xr:uid="{00000000-0005-0000-0000-00000EED0000}"/>
    <cellStyle name="Título 3 9 2 3 2" xfId="60679" xr:uid="{00000000-0005-0000-0000-00000FED0000}"/>
    <cellStyle name="Título 3 9 2 4" xfId="60680" xr:uid="{00000000-0005-0000-0000-000010ED0000}"/>
    <cellStyle name="Título 3 9 2 4 2" xfId="60681" xr:uid="{00000000-0005-0000-0000-000011ED0000}"/>
    <cellStyle name="Título 3 9 2 5" xfId="60682" xr:uid="{00000000-0005-0000-0000-000012ED0000}"/>
    <cellStyle name="Título 3 9 2 5 2" xfId="60683" xr:uid="{00000000-0005-0000-0000-000013ED0000}"/>
    <cellStyle name="Título 3 9 2 6" xfId="60684" xr:uid="{00000000-0005-0000-0000-000014ED0000}"/>
    <cellStyle name="Título 3 9 3" xfId="60685" xr:uid="{00000000-0005-0000-0000-000015ED0000}"/>
    <cellStyle name="Título 3 9 3 2" xfId="60686" xr:uid="{00000000-0005-0000-0000-000016ED0000}"/>
    <cellStyle name="Título 3 9 3 3" xfId="60687" xr:uid="{00000000-0005-0000-0000-000017ED0000}"/>
    <cellStyle name="Título 3 9 4" xfId="60688" xr:uid="{00000000-0005-0000-0000-000018ED0000}"/>
    <cellStyle name="Título 3 9 5" xfId="60689" xr:uid="{00000000-0005-0000-0000-000019ED0000}"/>
    <cellStyle name="Título 4" xfId="65" xr:uid="{00000000-0005-0000-0000-00001AED0000}"/>
    <cellStyle name="Título 4 10" xfId="60691" xr:uid="{00000000-0005-0000-0000-00001BED0000}"/>
    <cellStyle name="Título 4 11" xfId="60692" xr:uid="{00000000-0005-0000-0000-00001CED0000}"/>
    <cellStyle name="Título 4 11 2" xfId="60693" xr:uid="{00000000-0005-0000-0000-00001DED0000}"/>
    <cellStyle name="Título 4 12" xfId="60694" xr:uid="{00000000-0005-0000-0000-00001EED0000}"/>
    <cellStyle name="Título 4 13" xfId="60690" xr:uid="{00000000-0005-0000-0000-00001FED0000}"/>
    <cellStyle name="Título 4 2" xfId="60695" xr:uid="{00000000-0005-0000-0000-000020ED0000}"/>
    <cellStyle name="Título 4 2 2" xfId="60696" xr:uid="{00000000-0005-0000-0000-000021ED0000}"/>
    <cellStyle name="Título 4 2 2 2" xfId="60697" xr:uid="{00000000-0005-0000-0000-000022ED0000}"/>
    <cellStyle name="Título 4 2 2 2 2" xfId="60698" xr:uid="{00000000-0005-0000-0000-000023ED0000}"/>
    <cellStyle name="Título 4 2 2 2 2 2" xfId="60699" xr:uid="{00000000-0005-0000-0000-000024ED0000}"/>
    <cellStyle name="Título 4 2 2 2 3" xfId="60700" xr:uid="{00000000-0005-0000-0000-000025ED0000}"/>
    <cellStyle name="Título 4 2 2 3" xfId="60701" xr:uid="{00000000-0005-0000-0000-000026ED0000}"/>
    <cellStyle name="Título 4 2 3" xfId="60702" xr:uid="{00000000-0005-0000-0000-000027ED0000}"/>
    <cellStyle name="Título 4 2 3 2" xfId="60703" xr:uid="{00000000-0005-0000-0000-000028ED0000}"/>
    <cellStyle name="Título 4 2 3 3" xfId="60704" xr:uid="{00000000-0005-0000-0000-000029ED0000}"/>
    <cellStyle name="Título 4 2 4" xfId="60705" xr:uid="{00000000-0005-0000-0000-00002AED0000}"/>
    <cellStyle name="Título 4 2 5" xfId="60706" xr:uid="{00000000-0005-0000-0000-00002BED0000}"/>
    <cellStyle name="Título 4 2 6" xfId="60707" xr:uid="{00000000-0005-0000-0000-00002CED0000}"/>
    <cellStyle name="Título 4 3" xfId="60708" xr:uid="{00000000-0005-0000-0000-00002DED0000}"/>
    <cellStyle name="Título 4 3 2" xfId="60709" xr:uid="{00000000-0005-0000-0000-00002EED0000}"/>
    <cellStyle name="Título 4 3 2 2" xfId="60710" xr:uid="{00000000-0005-0000-0000-00002FED0000}"/>
    <cellStyle name="Título 4 3 2 2 2" xfId="60711" xr:uid="{00000000-0005-0000-0000-000030ED0000}"/>
    <cellStyle name="Título 4 3 2 3" xfId="60712" xr:uid="{00000000-0005-0000-0000-000031ED0000}"/>
    <cellStyle name="Título 4 3 2 4" xfId="60713" xr:uid="{00000000-0005-0000-0000-000032ED0000}"/>
    <cellStyle name="Título 4 3 2 5" xfId="60714" xr:uid="{00000000-0005-0000-0000-000033ED0000}"/>
    <cellStyle name="Título 4 3 2 6" xfId="60715" xr:uid="{00000000-0005-0000-0000-000034ED0000}"/>
    <cellStyle name="Título 4 3 3" xfId="60716" xr:uid="{00000000-0005-0000-0000-000035ED0000}"/>
    <cellStyle name="Título 4 3 3 2" xfId="60717" xr:uid="{00000000-0005-0000-0000-000036ED0000}"/>
    <cellStyle name="Título 4 3 4" xfId="60718" xr:uid="{00000000-0005-0000-0000-000037ED0000}"/>
    <cellStyle name="Título 4 3 4 2" xfId="60719" xr:uid="{00000000-0005-0000-0000-000038ED0000}"/>
    <cellStyle name="Título 4 3 5" xfId="60720" xr:uid="{00000000-0005-0000-0000-000039ED0000}"/>
    <cellStyle name="Título 4 3 6" xfId="60721" xr:uid="{00000000-0005-0000-0000-00003AED0000}"/>
    <cellStyle name="Título 4 4" xfId="60722" xr:uid="{00000000-0005-0000-0000-00003BED0000}"/>
    <cellStyle name="Título 4 4 2" xfId="60723" xr:uid="{00000000-0005-0000-0000-00003CED0000}"/>
    <cellStyle name="Título 4 4 2 2" xfId="60724" xr:uid="{00000000-0005-0000-0000-00003DED0000}"/>
    <cellStyle name="Título 4 4 2 2 2" xfId="60725" xr:uid="{00000000-0005-0000-0000-00003EED0000}"/>
    <cellStyle name="Título 4 4 2 3" xfId="60726" xr:uid="{00000000-0005-0000-0000-00003FED0000}"/>
    <cellStyle name="Título 4 4 2 4" xfId="60727" xr:uid="{00000000-0005-0000-0000-000040ED0000}"/>
    <cellStyle name="Título 4 4 2 5" xfId="60728" xr:uid="{00000000-0005-0000-0000-000041ED0000}"/>
    <cellStyle name="Título 4 4 2 6" xfId="60729" xr:uid="{00000000-0005-0000-0000-000042ED0000}"/>
    <cellStyle name="Título 4 4 3" xfId="60730" xr:uid="{00000000-0005-0000-0000-000043ED0000}"/>
    <cellStyle name="Título 4 4 3 2" xfId="60731" xr:uid="{00000000-0005-0000-0000-000044ED0000}"/>
    <cellStyle name="Título 4 4 4" xfId="60732" xr:uid="{00000000-0005-0000-0000-000045ED0000}"/>
    <cellStyle name="Título 4 4 4 2" xfId="60733" xr:uid="{00000000-0005-0000-0000-000046ED0000}"/>
    <cellStyle name="Título 4 4 5" xfId="60734" xr:uid="{00000000-0005-0000-0000-000047ED0000}"/>
    <cellStyle name="Título 4 4 6" xfId="60735" xr:uid="{00000000-0005-0000-0000-000048ED0000}"/>
    <cellStyle name="Título 4 5" xfId="60736" xr:uid="{00000000-0005-0000-0000-000049ED0000}"/>
    <cellStyle name="Título 4 5 2" xfId="60737" xr:uid="{00000000-0005-0000-0000-00004AED0000}"/>
    <cellStyle name="Título 4 5 2 2" xfId="60738" xr:uid="{00000000-0005-0000-0000-00004BED0000}"/>
    <cellStyle name="Título 4 5 2 2 2" xfId="60739" xr:uid="{00000000-0005-0000-0000-00004CED0000}"/>
    <cellStyle name="Título 4 5 2 3" xfId="60740" xr:uid="{00000000-0005-0000-0000-00004DED0000}"/>
    <cellStyle name="Título 4 5 2 4" xfId="60741" xr:uid="{00000000-0005-0000-0000-00004EED0000}"/>
    <cellStyle name="Título 4 5 2 5" xfId="60742" xr:uid="{00000000-0005-0000-0000-00004FED0000}"/>
    <cellStyle name="Título 4 5 2 6" xfId="60743" xr:uid="{00000000-0005-0000-0000-000050ED0000}"/>
    <cellStyle name="Título 4 5 3" xfId="60744" xr:uid="{00000000-0005-0000-0000-000051ED0000}"/>
    <cellStyle name="Título 4 5 3 2" xfId="60745" xr:uid="{00000000-0005-0000-0000-000052ED0000}"/>
    <cellStyle name="Título 4 5 4" xfId="60746" xr:uid="{00000000-0005-0000-0000-000053ED0000}"/>
    <cellStyle name="Título 4 5 4 2" xfId="60747" xr:uid="{00000000-0005-0000-0000-000054ED0000}"/>
    <cellStyle name="Título 4 5 5" xfId="60748" xr:uid="{00000000-0005-0000-0000-000055ED0000}"/>
    <cellStyle name="Título 4 6" xfId="60749" xr:uid="{00000000-0005-0000-0000-000056ED0000}"/>
    <cellStyle name="Título 4 6 2" xfId="60750" xr:uid="{00000000-0005-0000-0000-000057ED0000}"/>
    <cellStyle name="Título 4 6 2 2" xfId="60751" xr:uid="{00000000-0005-0000-0000-000058ED0000}"/>
    <cellStyle name="Título 4 6 2 2 2" xfId="60752" xr:uid="{00000000-0005-0000-0000-000059ED0000}"/>
    <cellStyle name="Título 4 6 2 3" xfId="60753" xr:uid="{00000000-0005-0000-0000-00005AED0000}"/>
    <cellStyle name="Título 4 6 2 4" xfId="60754" xr:uid="{00000000-0005-0000-0000-00005BED0000}"/>
    <cellStyle name="Título 4 6 2 5" xfId="60755" xr:uid="{00000000-0005-0000-0000-00005CED0000}"/>
    <cellStyle name="Título 4 6 2 6" xfId="60756" xr:uid="{00000000-0005-0000-0000-00005DED0000}"/>
    <cellStyle name="Título 4 6 3" xfId="60757" xr:uid="{00000000-0005-0000-0000-00005EED0000}"/>
    <cellStyle name="Título 4 6 3 2" xfId="60758" xr:uid="{00000000-0005-0000-0000-00005FED0000}"/>
    <cellStyle name="Título 4 6 4" xfId="60759" xr:uid="{00000000-0005-0000-0000-000060ED0000}"/>
    <cellStyle name="Título 4 6 4 2" xfId="60760" xr:uid="{00000000-0005-0000-0000-000061ED0000}"/>
    <cellStyle name="Título 4 6 5" xfId="60761" xr:uid="{00000000-0005-0000-0000-000062ED0000}"/>
    <cellStyle name="Título 4 7" xfId="60762" xr:uid="{00000000-0005-0000-0000-000063ED0000}"/>
    <cellStyle name="Título 4 7 2" xfId="60763" xr:uid="{00000000-0005-0000-0000-000064ED0000}"/>
    <cellStyle name="Título 4 7 2 2" xfId="60764" xr:uid="{00000000-0005-0000-0000-000065ED0000}"/>
    <cellStyle name="Título 4 7 2 2 2" xfId="60765" xr:uid="{00000000-0005-0000-0000-000066ED0000}"/>
    <cellStyle name="Título 4 7 2 3" xfId="60766" xr:uid="{00000000-0005-0000-0000-000067ED0000}"/>
    <cellStyle name="Título 4 7 2 4" xfId="60767" xr:uid="{00000000-0005-0000-0000-000068ED0000}"/>
    <cellStyle name="Título 4 7 2 5" xfId="60768" xr:uid="{00000000-0005-0000-0000-000069ED0000}"/>
    <cellStyle name="Título 4 7 2 6" xfId="60769" xr:uid="{00000000-0005-0000-0000-00006AED0000}"/>
    <cellStyle name="Título 4 7 3" xfId="60770" xr:uid="{00000000-0005-0000-0000-00006BED0000}"/>
    <cellStyle name="Título 4 7 3 2" xfId="60771" xr:uid="{00000000-0005-0000-0000-00006CED0000}"/>
    <cellStyle name="Título 4 7 4" xfId="60772" xr:uid="{00000000-0005-0000-0000-00006DED0000}"/>
    <cellStyle name="Título 4 7 4 2" xfId="60773" xr:uid="{00000000-0005-0000-0000-00006EED0000}"/>
    <cellStyle name="Título 4 7 5" xfId="60774" xr:uid="{00000000-0005-0000-0000-00006FED0000}"/>
    <cellStyle name="Título 4 8" xfId="60775" xr:uid="{00000000-0005-0000-0000-000070ED0000}"/>
    <cellStyle name="Título 4 8 2" xfId="60776" xr:uid="{00000000-0005-0000-0000-000071ED0000}"/>
    <cellStyle name="Título 4 8 2 2" xfId="60777" xr:uid="{00000000-0005-0000-0000-000072ED0000}"/>
    <cellStyle name="Título 4 8 3" xfId="60778" xr:uid="{00000000-0005-0000-0000-000073ED0000}"/>
    <cellStyle name="Título 4 8 3 2" xfId="60779" xr:uid="{00000000-0005-0000-0000-000074ED0000}"/>
    <cellStyle name="Título 4 8 4" xfId="60780" xr:uid="{00000000-0005-0000-0000-000075ED0000}"/>
    <cellStyle name="Título 4 8 5" xfId="60781" xr:uid="{00000000-0005-0000-0000-000076ED0000}"/>
    <cellStyle name="Título 4 8 6" xfId="60782" xr:uid="{00000000-0005-0000-0000-000077ED0000}"/>
    <cellStyle name="Título 4 9" xfId="60783" xr:uid="{00000000-0005-0000-0000-000078ED0000}"/>
    <cellStyle name="Título 4 9 2" xfId="60784" xr:uid="{00000000-0005-0000-0000-000079ED0000}"/>
    <cellStyle name="Título 4 9 3" xfId="60785" xr:uid="{00000000-0005-0000-0000-00007AED0000}"/>
    <cellStyle name="Título 4_DOCT EXTRA 2009" xfId="60786" xr:uid="{00000000-0005-0000-0000-00007BED0000}"/>
    <cellStyle name="Título 5" xfId="60787" xr:uid="{00000000-0005-0000-0000-00007CED0000}"/>
    <cellStyle name="Título 5 2" xfId="60788" xr:uid="{00000000-0005-0000-0000-00007DED0000}"/>
    <cellStyle name="Título 5 2 2" xfId="60789" xr:uid="{00000000-0005-0000-0000-00007EED0000}"/>
    <cellStyle name="Título 5 2 2 2" xfId="60790" xr:uid="{00000000-0005-0000-0000-00007FED0000}"/>
    <cellStyle name="Título 5 2 2 2 2" xfId="60791" xr:uid="{00000000-0005-0000-0000-000080ED0000}"/>
    <cellStyle name="Título 5 2 2 3" xfId="60792" xr:uid="{00000000-0005-0000-0000-000081ED0000}"/>
    <cellStyle name="Título 5 2 2 4" xfId="60793" xr:uid="{00000000-0005-0000-0000-000082ED0000}"/>
    <cellStyle name="Título 5 2 2 5" xfId="60794" xr:uid="{00000000-0005-0000-0000-000083ED0000}"/>
    <cellStyle name="Título 5 2 2 6" xfId="60795" xr:uid="{00000000-0005-0000-0000-000084ED0000}"/>
    <cellStyle name="Título 5 2 3" xfId="60796" xr:uid="{00000000-0005-0000-0000-000085ED0000}"/>
    <cellStyle name="Título 5 2 3 2" xfId="60797" xr:uid="{00000000-0005-0000-0000-000086ED0000}"/>
    <cellStyle name="Título 5 2 4" xfId="60798" xr:uid="{00000000-0005-0000-0000-000087ED0000}"/>
    <cellStyle name="Título 5 2 4 2" xfId="60799" xr:uid="{00000000-0005-0000-0000-000088ED0000}"/>
    <cellStyle name="Título 5 2 5" xfId="60800" xr:uid="{00000000-0005-0000-0000-000089ED0000}"/>
    <cellStyle name="Título 5 2 6" xfId="60801" xr:uid="{00000000-0005-0000-0000-00008AED0000}"/>
    <cellStyle name="Título 5 3" xfId="60802" xr:uid="{00000000-0005-0000-0000-00008BED0000}"/>
    <cellStyle name="Título 5 3 2" xfId="60803" xr:uid="{00000000-0005-0000-0000-00008CED0000}"/>
    <cellStyle name="Título 5 3 2 2" xfId="60804" xr:uid="{00000000-0005-0000-0000-00008DED0000}"/>
    <cellStyle name="Título 5 3 2 2 2" xfId="60805" xr:uid="{00000000-0005-0000-0000-00008EED0000}"/>
    <cellStyle name="Título 5 3 2 3" xfId="60806" xr:uid="{00000000-0005-0000-0000-00008FED0000}"/>
    <cellStyle name="Título 5 3 2 4" xfId="60807" xr:uid="{00000000-0005-0000-0000-000090ED0000}"/>
    <cellStyle name="Título 5 3 2 5" xfId="60808" xr:uid="{00000000-0005-0000-0000-000091ED0000}"/>
    <cellStyle name="Título 5 3 2 6" xfId="60809" xr:uid="{00000000-0005-0000-0000-000092ED0000}"/>
    <cellStyle name="Título 5 3 3" xfId="60810" xr:uid="{00000000-0005-0000-0000-000093ED0000}"/>
    <cellStyle name="Título 5 3 3 2" xfId="60811" xr:uid="{00000000-0005-0000-0000-000094ED0000}"/>
    <cellStyle name="Título 5 3 4" xfId="60812" xr:uid="{00000000-0005-0000-0000-000095ED0000}"/>
    <cellStyle name="Título 5 3 4 2" xfId="60813" xr:uid="{00000000-0005-0000-0000-000096ED0000}"/>
    <cellStyle name="Título 5 3 5" xfId="60814" xr:uid="{00000000-0005-0000-0000-000097ED0000}"/>
    <cellStyle name="Título 5 4" xfId="60815" xr:uid="{00000000-0005-0000-0000-000098ED0000}"/>
    <cellStyle name="Título 5 4 2" xfId="60816" xr:uid="{00000000-0005-0000-0000-000099ED0000}"/>
    <cellStyle name="Título 5 4 3" xfId="60817" xr:uid="{00000000-0005-0000-0000-00009AED0000}"/>
    <cellStyle name="Título 5 5" xfId="60818" xr:uid="{00000000-0005-0000-0000-00009BED0000}"/>
    <cellStyle name="Título 5 5 2" xfId="60819" xr:uid="{00000000-0005-0000-0000-00009CED0000}"/>
    <cellStyle name="Título 5 6" xfId="60820" xr:uid="{00000000-0005-0000-0000-00009DED0000}"/>
    <cellStyle name="Título 5 7" xfId="60821" xr:uid="{00000000-0005-0000-0000-00009EED0000}"/>
    <cellStyle name="Título 6" xfId="60822" xr:uid="{00000000-0005-0000-0000-00009FED0000}"/>
    <cellStyle name="Título 6 2" xfId="60823" xr:uid="{00000000-0005-0000-0000-0000A0ED0000}"/>
    <cellStyle name="Título 6 2 2" xfId="60824" xr:uid="{00000000-0005-0000-0000-0000A1ED0000}"/>
    <cellStyle name="Título 6 2 2 2" xfId="60825" xr:uid="{00000000-0005-0000-0000-0000A2ED0000}"/>
    <cellStyle name="Título 6 2 2 2 2" xfId="60826" xr:uid="{00000000-0005-0000-0000-0000A3ED0000}"/>
    <cellStyle name="Título 6 2 2 3" xfId="60827" xr:uid="{00000000-0005-0000-0000-0000A4ED0000}"/>
    <cellStyle name="Título 6 2 2 4" xfId="60828" xr:uid="{00000000-0005-0000-0000-0000A5ED0000}"/>
    <cellStyle name="Título 6 2 2 5" xfId="60829" xr:uid="{00000000-0005-0000-0000-0000A6ED0000}"/>
    <cellStyle name="Título 6 2 2 6" xfId="60830" xr:uid="{00000000-0005-0000-0000-0000A7ED0000}"/>
    <cellStyle name="Título 6 2 3" xfId="60831" xr:uid="{00000000-0005-0000-0000-0000A8ED0000}"/>
    <cellStyle name="Título 6 2 3 2" xfId="60832" xr:uid="{00000000-0005-0000-0000-0000A9ED0000}"/>
    <cellStyle name="Título 6 2 4" xfId="60833" xr:uid="{00000000-0005-0000-0000-0000AAED0000}"/>
    <cellStyle name="Título 6 2 4 2" xfId="60834" xr:uid="{00000000-0005-0000-0000-0000ABED0000}"/>
    <cellStyle name="Título 6 2 5" xfId="60835" xr:uid="{00000000-0005-0000-0000-0000ACED0000}"/>
    <cellStyle name="Título 6 3" xfId="60836" xr:uid="{00000000-0005-0000-0000-0000ADED0000}"/>
    <cellStyle name="Título 6 3 2" xfId="60837" xr:uid="{00000000-0005-0000-0000-0000AEED0000}"/>
    <cellStyle name="Título 6 3 2 2" xfId="60838" xr:uid="{00000000-0005-0000-0000-0000AFED0000}"/>
    <cellStyle name="Título 6 3 2 2 2" xfId="60839" xr:uid="{00000000-0005-0000-0000-0000B0ED0000}"/>
    <cellStyle name="Título 6 3 2 3" xfId="60840" xr:uid="{00000000-0005-0000-0000-0000B1ED0000}"/>
    <cellStyle name="Título 6 3 2 4" xfId="60841" xr:uid="{00000000-0005-0000-0000-0000B2ED0000}"/>
    <cellStyle name="Título 6 3 2 5" xfId="60842" xr:uid="{00000000-0005-0000-0000-0000B3ED0000}"/>
    <cellStyle name="Título 6 3 2 6" xfId="60843" xr:uid="{00000000-0005-0000-0000-0000B4ED0000}"/>
    <cellStyle name="Título 6 3 3" xfId="60844" xr:uid="{00000000-0005-0000-0000-0000B5ED0000}"/>
    <cellStyle name="Título 6 3 3 2" xfId="60845" xr:uid="{00000000-0005-0000-0000-0000B6ED0000}"/>
    <cellStyle name="Título 6 3 4" xfId="60846" xr:uid="{00000000-0005-0000-0000-0000B7ED0000}"/>
    <cellStyle name="Título 6 3 4 2" xfId="60847" xr:uid="{00000000-0005-0000-0000-0000B8ED0000}"/>
    <cellStyle name="Título 6 3 5" xfId="60848" xr:uid="{00000000-0005-0000-0000-0000B9ED0000}"/>
    <cellStyle name="Título 6 4" xfId="60849" xr:uid="{00000000-0005-0000-0000-0000BAED0000}"/>
    <cellStyle name="Título 6 4 2" xfId="60850" xr:uid="{00000000-0005-0000-0000-0000BBED0000}"/>
    <cellStyle name="Título 6 4 3" xfId="60851" xr:uid="{00000000-0005-0000-0000-0000BCED0000}"/>
    <cellStyle name="Título 6 5" xfId="60852" xr:uid="{00000000-0005-0000-0000-0000BDED0000}"/>
    <cellStyle name="Título 6 5 2" xfId="60853" xr:uid="{00000000-0005-0000-0000-0000BEED0000}"/>
    <cellStyle name="Título 6 6" xfId="60854" xr:uid="{00000000-0005-0000-0000-0000BFED0000}"/>
    <cellStyle name="Título 6 6 2" xfId="60855" xr:uid="{00000000-0005-0000-0000-0000C0ED0000}"/>
    <cellStyle name="Título 6 7" xfId="60856" xr:uid="{00000000-0005-0000-0000-0000C1ED0000}"/>
    <cellStyle name="Título 6 8" xfId="60857" xr:uid="{00000000-0005-0000-0000-0000C2ED0000}"/>
    <cellStyle name="Título 7" xfId="60858" xr:uid="{00000000-0005-0000-0000-0000C3ED0000}"/>
    <cellStyle name="Título 7 2" xfId="60859" xr:uid="{00000000-0005-0000-0000-0000C4ED0000}"/>
    <cellStyle name="Título 7 2 2" xfId="60860" xr:uid="{00000000-0005-0000-0000-0000C5ED0000}"/>
    <cellStyle name="Título 7 2 2 2" xfId="60861" xr:uid="{00000000-0005-0000-0000-0000C6ED0000}"/>
    <cellStyle name="Título 7 2 2 2 2" xfId="60862" xr:uid="{00000000-0005-0000-0000-0000C7ED0000}"/>
    <cellStyle name="Título 7 2 2 3" xfId="60863" xr:uid="{00000000-0005-0000-0000-0000C8ED0000}"/>
    <cellStyle name="Título 7 2 2 4" xfId="60864" xr:uid="{00000000-0005-0000-0000-0000C9ED0000}"/>
    <cellStyle name="Título 7 2 2 5" xfId="60865" xr:uid="{00000000-0005-0000-0000-0000CAED0000}"/>
    <cellStyle name="Título 7 2 2 6" xfId="60866" xr:uid="{00000000-0005-0000-0000-0000CBED0000}"/>
    <cellStyle name="Título 7 2 3" xfId="60867" xr:uid="{00000000-0005-0000-0000-0000CCED0000}"/>
    <cellStyle name="Título 7 2 3 2" xfId="60868" xr:uid="{00000000-0005-0000-0000-0000CDED0000}"/>
    <cellStyle name="Título 7 2 4" xfId="60869" xr:uid="{00000000-0005-0000-0000-0000CEED0000}"/>
    <cellStyle name="Título 7 2 4 2" xfId="60870" xr:uid="{00000000-0005-0000-0000-0000CFED0000}"/>
    <cellStyle name="Título 7 2 5" xfId="60871" xr:uid="{00000000-0005-0000-0000-0000D0ED0000}"/>
    <cellStyle name="Título 7 3" xfId="60872" xr:uid="{00000000-0005-0000-0000-0000D1ED0000}"/>
    <cellStyle name="Título 7 3 2" xfId="60873" xr:uid="{00000000-0005-0000-0000-0000D2ED0000}"/>
    <cellStyle name="Título 7 3 2 2" xfId="60874" xr:uid="{00000000-0005-0000-0000-0000D3ED0000}"/>
    <cellStyle name="Título 7 3 2 2 2" xfId="60875" xr:uid="{00000000-0005-0000-0000-0000D4ED0000}"/>
    <cellStyle name="Título 7 3 2 3" xfId="60876" xr:uid="{00000000-0005-0000-0000-0000D5ED0000}"/>
    <cellStyle name="Título 7 3 2 4" xfId="60877" xr:uid="{00000000-0005-0000-0000-0000D6ED0000}"/>
    <cellStyle name="Título 7 3 2 5" xfId="60878" xr:uid="{00000000-0005-0000-0000-0000D7ED0000}"/>
    <cellStyle name="Título 7 3 2 6" xfId="60879" xr:uid="{00000000-0005-0000-0000-0000D8ED0000}"/>
    <cellStyle name="Título 7 3 3" xfId="60880" xr:uid="{00000000-0005-0000-0000-0000D9ED0000}"/>
    <cellStyle name="Título 7 3 3 2" xfId="60881" xr:uid="{00000000-0005-0000-0000-0000DAED0000}"/>
    <cellStyle name="Título 7 3 4" xfId="60882" xr:uid="{00000000-0005-0000-0000-0000DBED0000}"/>
    <cellStyle name="Título 7 3 4 2" xfId="60883" xr:uid="{00000000-0005-0000-0000-0000DCED0000}"/>
    <cellStyle name="Título 7 3 5" xfId="60884" xr:uid="{00000000-0005-0000-0000-0000DDED0000}"/>
    <cellStyle name="Título 7 4" xfId="60885" xr:uid="{00000000-0005-0000-0000-0000DEED0000}"/>
    <cellStyle name="Título 7 4 2" xfId="60886" xr:uid="{00000000-0005-0000-0000-0000DFED0000}"/>
    <cellStyle name="Título 7 4 3" xfId="60887" xr:uid="{00000000-0005-0000-0000-0000E0ED0000}"/>
    <cellStyle name="Título 7 5" xfId="60888" xr:uid="{00000000-0005-0000-0000-0000E1ED0000}"/>
    <cellStyle name="Título 7 5 2" xfId="60889" xr:uid="{00000000-0005-0000-0000-0000E2ED0000}"/>
    <cellStyle name="Título 7 6" xfId="60890" xr:uid="{00000000-0005-0000-0000-0000E3ED0000}"/>
    <cellStyle name="Título 7 7" xfId="60891" xr:uid="{00000000-0005-0000-0000-0000E4ED0000}"/>
    <cellStyle name="Título 8" xfId="60892" xr:uid="{00000000-0005-0000-0000-0000E5ED0000}"/>
    <cellStyle name="Título 8 2" xfId="60893" xr:uid="{00000000-0005-0000-0000-0000E6ED0000}"/>
    <cellStyle name="Título 8 2 2" xfId="60894" xr:uid="{00000000-0005-0000-0000-0000E7ED0000}"/>
    <cellStyle name="Título 8 2 3" xfId="60895" xr:uid="{00000000-0005-0000-0000-0000E8ED0000}"/>
    <cellStyle name="Título 8 3" xfId="60896" xr:uid="{00000000-0005-0000-0000-0000E9ED0000}"/>
    <cellStyle name="Título 8 3 2" xfId="60897" xr:uid="{00000000-0005-0000-0000-0000EAED0000}"/>
    <cellStyle name="Título 8 4" xfId="60898" xr:uid="{00000000-0005-0000-0000-0000EBED0000}"/>
    <cellStyle name="Título 8 5" xfId="60899" xr:uid="{00000000-0005-0000-0000-0000ECED0000}"/>
    <cellStyle name="Título 9" xfId="60900" xr:uid="{00000000-0005-0000-0000-0000EDED0000}"/>
    <cellStyle name="Título 9 2" xfId="60901" xr:uid="{00000000-0005-0000-0000-0000EEED0000}"/>
    <cellStyle name="Título 9 2 2" xfId="60902" xr:uid="{00000000-0005-0000-0000-0000EFED0000}"/>
    <cellStyle name="Título 9 2 3" xfId="60903" xr:uid="{00000000-0005-0000-0000-0000F0ED0000}"/>
    <cellStyle name="Título 9 3" xfId="60904" xr:uid="{00000000-0005-0000-0000-0000F1ED0000}"/>
    <cellStyle name="Título 9 3 2" xfId="60905" xr:uid="{00000000-0005-0000-0000-0000F2ED0000}"/>
    <cellStyle name="Título 9 4" xfId="60906" xr:uid="{00000000-0005-0000-0000-0000F3ED0000}"/>
    <cellStyle name="Título 9 5" xfId="60907" xr:uid="{00000000-0005-0000-0000-0000F4ED0000}"/>
    <cellStyle name="Total 10" xfId="60908" xr:uid="{00000000-0005-0000-0000-0000F5ED0000}"/>
    <cellStyle name="Total 10 2" xfId="60909" xr:uid="{00000000-0005-0000-0000-0000F6ED0000}"/>
    <cellStyle name="Total 10 2 2" xfId="60910" xr:uid="{00000000-0005-0000-0000-0000F7ED0000}"/>
    <cellStyle name="Total 10 2 2 2" xfId="60911" xr:uid="{00000000-0005-0000-0000-0000F8ED0000}"/>
    <cellStyle name="Total 10 2 2 3" xfId="60912" xr:uid="{00000000-0005-0000-0000-0000F9ED0000}"/>
    <cellStyle name="Total 10 2 3" xfId="60913" xr:uid="{00000000-0005-0000-0000-0000FAED0000}"/>
    <cellStyle name="Total 10 2 3 2" xfId="60914" xr:uid="{00000000-0005-0000-0000-0000FBED0000}"/>
    <cellStyle name="Total 10 2 4" xfId="60915" xr:uid="{00000000-0005-0000-0000-0000FCED0000}"/>
    <cellStyle name="Total 10 2 5" xfId="60916" xr:uid="{00000000-0005-0000-0000-0000FDED0000}"/>
    <cellStyle name="Total 10 2 6" xfId="60917" xr:uid="{00000000-0005-0000-0000-0000FEED0000}"/>
    <cellStyle name="Total 10 3" xfId="60918" xr:uid="{00000000-0005-0000-0000-0000FFED0000}"/>
    <cellStyle name="Total 10 3 2" xfId="60919" xr:uid="{00000000-0005-0000-0000-000000EE0000}"/>
    <cellStyle name="Total 10 3 3" xfId="60920" xr:uid="{00000000-0005-0000-0000-000001EE0000}"/>
    <cellStyle name="Total 10 4" xfId="60921" xr:uid="{00000000-0005-0000-0000-000002EE0000}"/>
    <cellStyle name="Total 10 4 2" xfId="60922" xr:uid="{00000000-0005-0000-0000-000003EE0000}"/>
    <cellStyle name="Total 10 4 3" xfId="60923" xr:uid="{00000000-0005-0000-0000-000004EE0000}"/>
    <cellStyle name="Total 10 5" xfId="60924" xr:uid="{00000000-0005-0000-0000-000005EE0000}"/>
    <cellStyle name="Total 10 5 2" xfId="60925" xr:uid="{00000000-0005-0000-0000-000006EE0000}"/>
    <cellStyle name="Total 10 5 3" xfId="60926" xr:uid="{00000000-0005-0000-0000-000007EE0000}"/>
    <cellStyle name="Total 10 6" xfId="60927" xr:uid="{00000000-0005-0000-0000-000008EE0000}"/>
    <cellStyle name="Total 10 6 2" xfId="60928" xr:uid="{00000000-0005-0000-0000-000009EE0000}"/>
    <cellStyle name="Total 11" xfId="60929" xr:uid="{00000000-0005-0000-0000-00000AEE0000}"/>
    <cellStyle name="Total 11 2" xfId="60930" xr:uid="{00000000-0005-0000-0000-00000BEE0000}"/>
    <cellStyle name="Total 11 2 2" xfId="60931" xr:uid="{00000000-0005-0000-0000-00000CEE0000}"/>
    <cellStyle name="Total 11 2 2 2" xfId="60932" xr:uid="{00000000-0005-0000-0000-00000DEE0000}"/>
    <cellStyle name="Total 11 2 3" xfId="60933" xr:uid="{00000000-0005-0000-0000-00000EEE0000}"/>
    <cellStyle name="Total 11 2 3 2" xfId="60934" xr:uid="{00000000-0005-0000-0000-00000FEE0000}"/>
    <cellStyle name="Total 11 2 4" xfId="60935" xr:uid="{00000000-0005-0000-0000-000010EE0000}"/>
    <cellStyle name="Total 11 2 5" xfId="60936" xr:uid="{00000000-0005-0000-0000-000011EE0000}"/>
    <cellStyle name="Total 11 2 6" xfId="60937" xr:uid="{00000000-0005-0000-0000-000012EE0000}"/>
    <cellStyle name="Total 11 3" xfId="60938" xr:uid="{00000000-0005-0000-0000-000013EE0000}"/>
    <cellStyle name="Total 11 3 2" xfId="60939" xr:uid="{00000000-0005-0000-0000-000014EE0000}"/>
    <cellStyle name="Total 11 4" xfId="60940" xr:uid="{00000000-0005-0000-0000-000015EE0000}"/>
    <cellStyle name="Total 11 4 2" xfId="60941" xr:uid="{00000000-0005-0000-0000-000016EE0000}"/>
    <cellStyle name="Total 11 5" xfId="60942" xr:uid="{00000000-0005-0000-0000-000017EE0000}"/>
    <cellStyle name="Total 11 5 2" xfId="60943" xr:uid="{00000000-0005-0000-0000-000018EE0000}"/>
    <cellStyle name="Total 11 6" xfId="60944" xr:uid="{00000000-0005-0000-0000-000019EE0000}"/>
    <cellStyle name="Total 12" xfId="60945" xr:uid="{00000000-0005-0000-0000-00001AEE0000}"/>
    <cellStyle name="Total 12 2" xfId="60946" xr:uid="{00000000-0005-0000-0000-00001BEE0000}"/>
    <cellStyle name="Total 12 2 2" xfId="60947" xr:uid="{00000000-0005-0000-0000-00001CEE0000}"/>
    <cellStyle name="Total 12 2 2 2" xfId="60948" xr:uid="{00000000-0005-0000-0000-00001DEE0000}"/>
    <cellStyle name="Total 12 2 3" xfId="60949" xr:uid="{00000000-0005-0000-0000-00001EEE0000}"/>
    <cellStyle name="Total 12 2 3 2" xfId="60950" xr:uid="{00000000-0005-0000-0000-00001FEE0000}"/>
    <cellStyle name="Total 12 2 4" xfId="60951" xr:uid="{00000000-0005-0000-0000-000020EE0000}"/>
    <cellStyle name="Total 12 2 5" xfId="60952" xr:uid="{00000000-0005-0000-0000-000021EE0000}"/>
    <cellStyle name="Total 12 2 6" xfId="60953" xr:uid="{00000000-0005-0000-0000-000022EE0000}"/>
    <cellStyle name="Total 12 3" xfId="60954" xr:uid="{00000000-0005-0000-0000-000023EE0000}"/>
    <cellStyle name="Total 12 3 2" xfId="60955" xr:uid="{00000000-0005-0000-0000-000024EE0000}"/>
    <cellStyle name="Total 12 4" xfId="60956" xr:uid="{00000000-0005-0000-0000-000025EE0000}"/>
    <cellStyle name="Total 12 4 2" xfId="60957" xr:uid="{00000000-0005-0000-0000-000026EE0000}"/>
    <cellStyle name="Total 12 5" xfId="60958" xr:uid="{00000000-0005-0000-0000-000027EE0000}"/>
    <cellStyle name="Total 12 5 2" xfId="60959" xr:uid="{00000000-0005-0000-0000-000028EE0000}"/>
    <cellStyle name="Total 12 6" xfId="60960" xr:uid="{00000000-0005-0000-0000-000029EE0000}"/>
    <cellStyle name="Total 13" xfId="60961" xr:uid="{00000000-0005-0000-0000-00002AEE0000}"/>
    <cellStyle name="Total 13 2" xfId="60962" xr:uid="{00000000-0005-0000-0000-00002BEE0000}"/>
    <cellStyle name="Total 13 2 2" xfId="60963" xr:uid="{00000000-0005-0000-0000-00002CEE0000}"/>
    <cellStyle name="Total 13 2 2 2" xfId="60964" xr:uid="{00000000-0005-0000-0000-00002DEE0000}"/>
    <cellStyle name="Total 13 2 3" xfId="60965" xr:uid="{00000000-0005-0000-0000-00002EEE0000}"/>
    <cellStyle name="Total 13 2 4" xfId="60966" xr:uid="{00000000-0005-0000-0000-00002FEE0000}"/>
    <cellStyle name="Total 13 2 5" xfId="60967" xr:uid="{00000000-0005-0000-0000-000030EE0000}"/>
    <cellStyle name="Total 13 2 6" xfId="60968" xr:uid="{00000000-0005-0000-0000-000031EE0000}"/>
    <cellStyle name="Total 13 3" xfId="60969" xr:uid="{00000000-0005-0000-0000-000032EE0000}"/>
    <cellStyle name="Total 13 3 2" xfId="60970" xr:uid="{00000000-0005-0000-0000-000033EE0000}"/>
    <cellStyle name="Total 13 3 3" xfId="60971" xr:uid="{00000000-0005-0000-0000-000034EE0000}"/>
    <cellStyle name="Total 13 4" xfId="60972" xr:uid="{00000000-0005-0000-0000-000035EE0000}"/>
    <cellStyle name="Total 13 4 2" xfId="60973" xr:uid="{00000000-0005-0000-0000-000036EE0000}"/>
    <cellStyle name="Total 13 5" xfId="60974" xr:uid="{00000000-0005-0000-0000-000037EE0000}"/>
    <cellStyle name="Total 14" xfId="60975" xr:uid="{00000000-0005-0000-0000-000038EE0000}"/>
    <cellStyle name="Total 14 2" xfId="60976" xr:uid="{00000000-0005-0000-0000-000039EE0000}"/>
    <cellStyle name="Total 14 2 2" xfId="60977" xr:uid="{00000000-0005-0000-0000-00003AEE0000}"/>
    <cellStyle name="Total 14 2 2 2" xfId="60978" xr:uid="{00000000-0005-0000-0000-00003BEE0000}"/>
    <cellStyle name="Total 14 2 3" xfId="60979" xr:uid="{00000000-0005-0000-0000-00003CEE0000}"/>
    <cellStyle name="Total 14 2 4" xfId="60980" xr:uid="{00000000-0005-0000-0000-00003DEE0000}"/>
    <cellStyle name="Total 14 2 5" xfId="60981" xr:uid="{00000000-0005-0000-0000-00003EEE0000}"/>
    <cellStyle name="Total 14 2 6" xfId="60982" xr:uid="{00000000-0005-0000-0000-00003FEE0000}"/>
    <cellStyle name="Total 14 3" xfId="60983" xr:uid="{00000000-0005-0000-0000-000040EE0000}"/>
    <cellStyle name="Total 14 3 2" xfId="60984" xr:uid="{00000000-0005-0000-0000-000041EE0000}"/>
    <cellStyle name="Total 14 4" xfId="60985" xr:uid="{00000000-0005-0000-0000-000042EE0000}"/>
    <cellStyle name="Total 14 4 2" xfId="60986" xr:uid="{00000000-0005-0000-0000-000043EE0000}"/>
    <cellStyle name="Total 14 5" xfId="60987" xr:uid="{00000000-0005-0000-0000-000044EE0000}"/>
    <cellStyle name="Total 15" xfId="60988" xr:uid="{00000000-0005-0000-0000-000045EE0000}"/>
    <cellStyle name="Total 15 2" xfId="60989" xr:uid="{00000000-0005-0000-0000-000046EE0000}"/>
    <cellStyle name="Total 15 3" xfId="60990" xr:uid="{00000000-0005-0000-0000-000047EE0000}"/>
    <cellStyle name="Total 16" xfId="60991" xr:uid="{00000000-0005-0000-0000-000048EE0000}"/>
    <cellStyle name="Total 16 2" xfId="60992" xr:uid="{00000000-0005-0000-0000-000049EE0000}"/>
    <cellStyle name="Total 17" xfId="60993" xr:uid="{00000000-0005-0000-0000-00004AEE0000}"/>
    <cellStyle name="Total 18" xfId="60994" xr:uid="{00000000-0005-0000-0000-00004BEE0000}"/>
    <cellStyle name="Total 2" xfId="66" xr:uid="{00000000-0005-0000-0000-00004CEE0000}"/>
    <cellStyle name="Total 2 10" xfId="60996" xr:uid="{00000000-0005-0000-0000-00004DEE0000}"/>
    <cellStyle name="Total 2 10 2" xfId="60997" xr:uid="{00000000-0005-0000-0000-00004EEE0000}"/>
    <cellStyle name="Total 2 10 3" xfId="60998" xr:uid="{00000000-0005-0000-0000-00004FEE0000}"/>
    <cellStyle name="Total 2 11" xfId="60999" xr:uid="{00000000-0005-0000-0000-000050EE0000}"/>
    <cellStyle name="Total 2 11 2" xfId="61000" xr:uid="{00000000-0005-0000-0000-000051EE0000}"/>
    <cellStyle name="Total 2 11 3" xfId="61001" xr:uid="{00000000-0005-0000-0000-000052EE0000}"/>
    <cellStyle name="Total 2 12" xfId="61002" xr:uid="{00000000-0005-0000-0000-000053EE0000}"/>
    <cellStyle name="Total 2 12 2" xfId="61003" xr:uid="{00000000-0005-0000-0000-000054EE0000}"/>
    <cellStyle name="Total 2 12 3" xfId="61004" xr:uid="{00000000-0005-0000-0000-000055EE0000}"/>
    <cellStyle name="Total 2 13" xfId="61005" xr:uid="{00000000-0005-0000-0000-000056EE0000}"/>
    <cellStyle name="Total 2 13 2" xfId="61006" xr:uid="{00000000-0005-0000-0000-000057EE0000}"/>
    <cellStyle name="Total 2 13 3" xfId="61007" xr:uid="{00000000-0005-0000-0000-000058EE0000}"/>
    <cellStyle name="Total 2 14" xfId="61008" xr:uid="{00000000-0005-0000-0000-000059EE0000}"/>
    <cellStyle name="Total 2 14 2" xfId="61009" xr:uid="{00000000-0005-0000-0000-00005AEE0000}"/>
    <cellStyle name="Total 2 14 3" xfId="61010" xr:uid="{00000000-0005-0000-0000-00005BEE0000}"/>
    <cellStyle name="Total 2 15" xfId="61011" xr:uid="{00000000-0005-0000-0000-00005CEE0000}"/>
    <cellStyle name="Total 2 15 2" xfId="61012" xr:uid="{00000000-0005-0000-0000-00005DEE0000}"/>
    <cellStyle name="Total 2 15 3" xfId="61013" xr:uid="{00000000-0005-0000-0000-00005EEE0000}"/>
    <cellStyle name="Total 2 16" xfId="61014" xr:uid="{00000000-0005-0000-0000-00005FEE0000}"/>
    <cellStyle name="Total 2 17" xfId="61015" xr:uid="{00000000-0005-0000-0000-000060EE0000}"/>
    <cellStyle name="Total 2 18" xfId="61016" xr:uid="{00000000-0005-0000-0000-000061EE0000}"/>
    <cellStyle name="Total 2 19" xfId="60995" xr:uid="{00000000-0005-0000-0000-000062EE0000}"/>
    <cellStyle name="Total 2 2" xfId="61017" xr:uid="{00000000-0005-0000-0000-000063EE0000}"/>
    <cellStyle name="Total 2 2 10" xfId="61018" xr:uid="{00000000-0005-0000-0000-000064EE0000}"/>
    <cellStyle name="Total 2 2 10 2" xfId="61019" xr:uid="{00000000-0005-0000-0000-000065EE0000}"/>
    <cellStyle name="Total 2 2 10 3" xfId="61020" xr:uid="{00000000-0005-0000-0000-000066EE0000}"/>
    <cellStyle name="Total 2 2 11" xfId="61021" xr:uid="{00000000-0005-0000-0000-000067EE0000}"/>
    <cellStyle name="Total 2 2 11 2" xfId="61022" xr:uid="{00000000-0005-0000-0000-000068EE0000}"/>
    <cellStyle name="Total 2 2 11 3" xfId="61023" xr:uid="{00000000-0005-0000-0000-000069EE0000}"/>
    <cellStyle name="Total 2 2 12" xfId="61024" xr:uid="{00000000-0005-0000-0000-00006AEE0000}"/>
    <cellStyle name="Total 2 2 12 2" xfId="61025" xr:uid="{00000000-0005-0000-0000-00006BEE0000}"/>
    <cellStyle name="Total 2 2 12 3" xfId="61026" xr:uid="{00000000-0005-0000-0000-00006CEE0000}"/>
    <cellStyle name="Total 2 2 13" xfId="61027" xr:uid="{00000000-0005-0000-0000-00006DEE0000}"/>
    <cellStyle name="Total 2 2 13 2" xfId="61028" xr:uid="{00000000-0005-0000-0000-00006EEE0000}"/>
    <cellStyle name="Total 2 2 13 3" xfId="61029" xr:uid="{00000000-0005-0000-0000-00006FEE0000}"/>
    <cellStyle name="Total 2 2 14" xfId="61030" xr:uid="{00000000-0005-0000-0000-000070EE0000}"/>
    <cellStyle name="Total 2 2 14 2" xfId="61031" xr:uid="{00000000-0005-0000-0000-000071EE0000}"/>
    <cellStyle name="Total 2 2 14 3" xfId="61032" xr:uid="{00000000-0005-0000-0000-000072EE0000}"/>
    <cellStyle name="Total 2 2 15" xfId="61033" xr:uid="{00000000-0005-0000-0000-000073EE0000}"/>
    <cellStyle name="Total 2 2 16" xfId="61034" xr:uid="{00000000-0005-0000-0000-000074EE0000}"/>
    <cellStyle name="Total 2 2 17" xfId="61035" xr:uid="{00000000-0005-0000-0000-000075EE0000}"/>
    <cellStyle name="Total 2 2 2" xfId="61036" xr:uid="{00000000-0005-0000-0000-000076EE0000}"/>
    <cellStyle name="Total 2 2 2 10" xfId="61037" xr:uid="{00000000-0005-0000-0000-000077EE0000}"/>
    <cellStyle name="Total 2 2 2 11" xfId="61038" xr:uid="{00000000-0005-0000-0000-000078EE0000}"/>
    <cellStyle name="Total 2 2 2 2" xfId="61039" xr:uid="{00000000-0005-0000-0000-000079EE0000}"/>
    <cellStyle name="Total 2 2 2 2 2" xfId="61040" xr:uid="{00000000-0005-0000-0000-00007AEE0000}"/>
    <cellStyle name="Total 2 2 2 2 2 2" xfId="61041" xr:uid="{00000000-0005-0000-0000-00007BEE0000}"/>
    <cellStyle name="Total 2 2 2 2 3" xfId="61042" xr:uid="{00000000-0005-0000-0000-00007CEE0000}"/>
    <cellStyle name="Total 2 2 2 2 4" xfId="61043" xr:uid="{00000000-0005-0000-0000-00007DEE0000}"/>
    <cellStyle name="Total 2 2 2 3" xfId="61044" xr:uid="{00000000-0005-0000-0000-00007EEE0000}"/>
    <cellStyle name="Total 2 2 2 3 2" xfId="61045" xr:uid="{00000000-0005-0000-0000-00007FEE0000}"/>
    <cellStyle name="Total 2 2 2 3 2 2" xfId="61046" xr:uid="{00000000-0005-0000-0000-000080EE0000}"/>
    <cellStyle name="Total 2 2 2 3 3" xfId="61047" xr:uid="{00000000-0005-0000-0000-000081EE0000}"/>
    <cellStyle name="Total 2 2 2 3 4" xfId="61048" xr:uid="{00000000-0005-0000-0000-000082EE0000}"/>
    <cellStyle name="Total 2 2 2 4" xfId="61049" xr:uid="{00000000-0005-0000-0000-000083EE0000}"/>
    <cellStyle name="Total 2 2 2 4 2" xfId="61050" xr:uid="{00000000-0005-0000-0000-000084EE0000}"/>
    <cellStyle name="Total 2 2 2 4 3" xfId="61051" xr:uid="{00000000-0005-0000-0000-000085EE0000}"/>
    <cellStyle name="Total 2 2 2 5" xfId="61052" xr:uid="{00000000-0005-0000-0000-000086EE0000}"/>
    <cellStyle name="Total 2 2 2 5 2" xfId="61053" xr:uid="{00000000-0005-0000-0000-000087EE0000}"/>
    <cellStyle name="Total 2 2 2 5 3" xfId="61054" xr:uid="{00000000-0005-0000-0000-000088EE0000}"/>
    <cellStyle name="Total 2 2 2 6" xfId="61055" xr:uid="{00000000-0005-0000-0000-000089EE0000}"/>
    <cellStyle name="Total 2 2 2 6 2" xfId="61056" xr:uid="{00000000-0005-0000-0000-00008AEE0000}"/>
    <cellStyle name="Total 2 2 2 6 3" xfId="61057" xr:uid="{00000000-0005-0000-0000-00008BEE0000}"/>
    <cellStyle name="Total 2 2 2 7" xfId="61058" xr:uid="{00000000-0005-0000-0000-00008CEE0000}"/>
    <cellStyle name="Total 2 2 2 7 2" xfId="61059" xr:uid="{00000000-0005-0000-0000-00008DEE0000}"/>
    <cellStyle name="Total 2 2 2 7 3" xfId="61060" xr:uid="{00000000-0005-0000-0000-00008EEE0000}"/>
    <cellStyle name="Total 2 2 2 8" xfId="61061" xr:uid="{00000000-0005-0000-0000-00008FEE0000}"/>
    <cellStyle name="Total 2 2 2 8 2" xfId="61062" xr:uid="{00000000-0005-0000-0000-000090EE0000}"/>
    <cellStyle name="Total 2 2 2 8 3" xfId="61063" xr:uid="{00000000-0005-0000-0000-000091EE0000}"/>
    <cellStyle name="Total 2 2 2 9" xfId="61064" xr:uid="{00000000-0005-0000-0000-000092EE0000}"/>
    <cellStyle name="Total 2 2 3" xfId="61065" xr:uid="{00000000-0005-0000-0000-000093EE0000}"/>
    <cellStyle name="Total 2 2 3 10" xfId="61066" xr:uid="{00000000-0005-0000-0000-000094EE0000}"/>
    <cellStyle name="Total 2 2 3 11" xfId="61067" xr:uid="{00000000-0005-0000-0000-000095EE0000}"/>
    <cellStyle name="Total 2 2 3 2" xfId="61068" xr:uid="{00000000-0005-0000-0000-000096EE0000}"/>
    <cellStyle name="Total 2 2 3 2 2" xfId="61069" xr:uid="{00000000-0005-0000-0000-000097EE0000}"/>
    <cellStyle name="Total 2 2 3 2 3" xfId="61070" xr:uid="{00000000-0005-0000-0000-000098EE0000}"/>
    <cellStyle name="Total 2 2 3 2 4" xfId="61071" xr:uid="{00000000-0005-0000-0000-000099EE0000}"/>
    <cellStyle name="Total 2 2 3 3" xfId="61072" xr:uid="{00000000-0005-0000-0000-00009AEE0000}"/>
    <cellStyle name="Total 2 2 3 3 2" xfId="61073" xr:uid="{00000000-0005-0000-0000-00009BEE0000}"/>
    <cellStyle name="Total 2 2 3 3 3" xfId="61074" xr:uid="{00000000-0005-0000-0000-00009CEE0000}"/>
    <cellStyle name="Total 2 2 3 3 4" xfId="61075" xr:uid="{00000000-0005-0000-0000-00009DEE0000}"/>
    <cellStyle name="Total 2 2 3 4" xfId="61076" xr:uid="{00000000-0005-0000-0000-00009EEE0000}"/>
    <cellStyle name="Total 2 2 3 4 2" xfId="61077" xr:uid="{00000000-0005-0000-0000-00009FEE0000}"/>
    <cellStyle name="Total 2 2 3 4 3" xfId="61078" xr:uid="{00000000-0005-0000-0000-0000A0EE0000}"/>
    <cellStyle name="Total 2 2 3 5" xfId="61079" xr:uid="{00000000-0005-0000-0000-0000A1EE0000}"/>
    <cellStyle name="Total 2 2 3 5 2" xfId="61080" xr:uid="{00000000-0005-0000-0000-0000A2EE0000}"/>
    <cellStyle name="Total 2 2 3 5 3" xfId="61081" xr:uid="{00000000-0005-0000-0000-0000A3EE0000}"/>
    <cellStyle name="Total 2 2 3 6" xfId="61082" xr:uid="{00000000-0005-0000-0000-0000A4EE0000}"/>
    <cellStyle name="Total 2 2 3 6 2" xfId="61083" xr:uid="{00000000-0005-0000-0000-0000A5EE0000}"/>
    <cellStyle name="Total 2 2 3 6 3" xfId="61084" xr:uid="{00000000-0005-0000-0000-0000A6EE0000}"/>
    <cellStyle name="Total 2 2 3 7" xfId="61085" xr:uid="{00000000-0005-0000-0000-0000A7EE0000}"/>
    <cellStyle name="Total 2 2 3 7 2" xfId="61086" xr:uid="{00000000-0005-0000-0000-0000A8EE0000}"/>
    <cellStyle name="Total 2 2 3 7 3" xfId="61087" xr:uid="{00000000-0005-0000-0000-0000A9EE0000}"/>
    <cellStyle name="Total 2 2 3 8" xfId="61088" xr:uid="{00000000-0005-0000-0000-0000AAEE0000}"/>
    <cellStyle name="Total 2 2 3 8 2" xfId="61089" xr:uid="{00000000-0005-0000-0000-0000ABEE0000}"/>
    <cellStyle name="Total 2 2 3 8 3" xfId="61090" xr:uid="{00000000-0005-0000-0000-0000ACEE0000}"/>
    <cellStyle name="Total 2 2 3 9" xfId="61091" xr:uid="{00000000-0005-0000-0000-0000ADEE0000}"/>
    <cellStyle name="Total 2 2 4" xfId="61092" xr:uid="{00000000-0005-0000-0000-0000AEEE0000}"/>
    <cellStyle name="Total 2 2 4 10" xfId="61093" xr:uid="{00000000-0005-0000-0000-0000AFEE0000}"/>
    <cellStyle name="Total 2 2 4 11" xfId="61094" xr:uid="{00000000-0005-0000-0000-0000B0EE0000}"/>
    <cellStyle name="Total 2 2 4 2" xfId="61095" xr:uid="{00000000-0005-0000-0000-0000B1EE0000}"/>
    <cellStyle name="Total 2 2 4 2 2" xfId="61096" xr:uid="{00000000-0005-0000-0000-0000B2EE0000}"/>
    <cellStyle name="Total 2 2 4 2 3" xfId="61097" xr:uid="{00000000-0005-0000-0000-0000B3EE0000}"/>
    <cellStyle name="Total 2 2 4 3" xfId="61098" xr:uid="{00000000-0005-0000-0000-0000B4EE0000}"/>
    <cellStyle name="Total 2 2 4 3 2" xfId="61099" xr:uid="{00000000-0005-0000-0000-0000B5EE0000}"/>
    <cellStyle name="Total 2 2 4 3 3" xfId="61100" xr:uid="{00000000-0005-0000-0000-0000B6EE0000}"/>
    <cellStyle name="Total 2 2 4 4" xfId="61101" xr:uid="{00000000-0005-0000-0000-0000B7EE0000}"/>
    <cellStyle name="Total 2 2 4 4 2" xfId="61102" xr:uid="{00000000-0005-0000-0000-0000B8EE0000}"/>
    <cellStyle name="Total 2 2 4 4 3" xfId="61103" xr:uid="{00000000-0005-0000-0000-0000B9EE0000}"/>
    <cellStyle name="Total 2 2 4 5" xfId="61104" xr:uid="{00000000-0005-0000-0000-0000BAEE0000}"/>
    <cellStyle name="Total 2 2 4 5 2" xfId="61105" xr:uid="{00000000-0005-0000-0000-0000BBEE0000}"/>
    <cellStyle name="Total 2 2 4 5 3" xfId="61106" xr:uid="{00000000-0005-0000-0000-0000BCEE0000}"/>
    <cellStyle name="Total 2 2 4 6" xfId="61107" xr:uid="{00000000-0005-0000-0000-0000BDEE0000}"/>
    <cellStyle name="Total 2 2 4 6 2" xfId="61108" xr:uid="{00000000-0005-0000-0000-0000BEEE0000}"/>
    <cellStyle name="Total 2 2 4 6 3" xfId="61109" xr:uid="{00000000-0005-0000-0000-0000BFEE0000}"/>
    <cellStyle name="Total 2 2 4 7" xfId="61110" xr:uid="{00000000-0005-0000-0000-0000C0EE0000}"/>
    <cellStyle name="Total 2 2 4 7 2" xfId="61111" xr:uid="{00000000-0005-0000-0000-0000C1EE0000}"/>
    <cellStyle name="Total 2 2 4 7 3" xfId="61112" xr:uid="{00000000-0005-0000-0000-0000C2EE0000}"/>
    <cellStyle name="Total 2 2 4 8" xfId="61113" xr:uid="{00000000-0005-0000-0000-0000C3EE0000}"/>
    <cellStyle name="Total 2 2 4 8 2" xfId="61114" xr:uid="{00000000-0005-0000-0000-0000C4EE0000}"/>
    <cellStyle name="Total 2 2 4 8 3" xfId="61115" xr:uid="{00000000-0005-0000-0000-0000C5EE0000}"/>
    <cellStyle name="Total 2 2 4 9" xfId="61116" xr:uid="{00000000-0005-0000-0000-0000C6EE0000}"/>
    <cellStyle name="Total 2 2 5" xfId="61117" xr:uid="{00000000-0005-0000-0000-0000C7EE0000}"/>
    <cellStyle name="Total 2 2 5 10" xfId="61118" xr:uid="{00000000-0005-0000-0000-0000C8EE0000}"/>
    <cellStyle name="Total 2 2 5 11" xfId="61119" xr:uid="{00000000-0005-0000-0000-0000C9EE0000}"/>
    <cellStyle name="Total 2 2 5 2" xfId="61120" xr:uid="{00000000-0005-0000-0000-0000CAEE0000}"/>
    <cellStyle name="Total 2 2 5 2 2" xfId="61121" xr:uid="{00000000-0005-0000-0000-0000CBEE0000}"/>
    <cellStyle name="Total 2 2 5 2 3" xfId="61122" xr:uid="{00000000-0005-0000-0000-0000CCEE0000}"/>
    <cellStyle name="Total 2 2 5 3" xfId="61123" xr:uid="{00000000-0005-0000-0000-0000CDEE0000}"/>
    <cellStyle name="Total 2 2 5 3 2" xfId="61124" xr:uid="{00000000-0005-0000-0000-0000CEEE0000}"/>
    <cellStyle name="Total 2 2 5 3 3" xfId="61125" xr:uid="{00000000-0005-0000-0000-0000CFEE0000}"/>
    <cellStyle name="Total 2 2 5 4" xfId="61126" xr:uid="{00000000-0005-0000-0000-0000D0EE0000}"/>
    <cellStyle name="Total 2 2 5 4 2" xfId="61127" xr:uid="{00000000-0005-0000-0000-0000D1EE0000}"/>
    <cellStyle name="Total 2 2 5 4 3" xfId="61128" xr:uid="{00000000-0005-0000-0000-0000D2EE0000}"/>
    <cellStyle name="Total 2 2 5 5" xfId="61129" xr:uid="{00000000-0005-0000-0000-0000D3EE0000}"/>
    <cellStyle name="Total 2 2 5 5 2" xfId="61130" xr:uid="{00000000-0005-0000-0000-0000D4EE0000}"/>
    <cellStyle name="Total 2 2 5 5 3" xfId="61131" xr:uid="{00000000-0005-0000-0000-0000D5EE0000}"/>
    <cellStyle name="Total 2 2 5 6" xfId="61132" xr:uid="{00000000-0005-0000-0000-0000D6EE0000}"/>
    <cellStyle name="Total 2 2 5 6 2" xfId="61133" xr:uid="{00000000-0005-0000-0000-0000D7EE0000}"/>
    <cellStyle name="Total 2 2 5 6 3" xfId="61134" xr:uid="{00000000-0005-0000-0000-0000D8EE0000}"/>
    <cellStyle name="Total 2 2 5 7" xfId="61135" xr:uid="{00000000-0005-0000-0000-0000D9EE0000}"/>
    <cellStyle name="Total 2 2 5 7 2" xfId="61136" xr:uid="{00000000-0005-0000-0000-0000DAEE0000}"/>
    <cellStyle name="Total 2 2 5 7 3" xfId="61137" xr:uid="{00000000-0005-0000-0000-0000DBEE0000}"/>
    <cellStyle name="Total 2 2 5 8" xfId="61138" xr:uid="{00000000-0005-0000-0000-0000DCEE0000}"/>
    <cellStyle name="Total 2 2 5 8 2" xfId="61139" xr:uid="{00000000-0005-0000-0000-0000DDEE0000}"/>
    <cellStyle name="Total 2 2 5 8 3" xfId="61140" xr:uid="{00000000-0005-0000-0000-0000DEEE0000}"/>
    <cellStyle name="Total 2 2 5 9" xfId="61141" xr:uid="{00000000-0005-0000-0000-0000DFEE0000}"/>
    <cellStyle name="Total 2 2 6" xfId="61142" xr:uid="{00000000-0005-0000-0000-0000E0EE0000}"/>
    <cellStyle name="Total 2 2 6 10" xfId="61143" xr:uid="{00000000-0005-0000-0000-0000E1EE0000}"/>
    <cellStyle name="Total 2 2 6 11" xfId="61144" xr:uid="{00000000-0005-0000-0000-0000E2EE0000}"/>
    <cellStyle name="Total 2 2 6 2" xfId="61145" xr:uid="{00000000-0005-0000-0000-0000E3EE0000}"/>
    <cellStyle name="Total 2 2 6 2 2" xfId="61146" xr:uid="{00000000-0005-0000-0000-0000E4EE0000}"/>
    <cellStyle name="Total 2 2 6 2 3" xfId="61147" xr:uid="{00000000-0005-0000-0000-0000E5EE0000}"/>
    <cellStyle name="Total 2 2 6 3" xfId="61148" xr:uid="{00000000-0005-0000-0000-0000E6EE0000}"/>
    <cellStyle name="Total 2 2 6 3 2" xfId="61149" xr:uid="{00000000-0005-0000-0000-0000E7EE0000}"/>
    <cellStyle name="Total 2 2 6 3 3" xfId="61150" xr:uid="{00000000-0005-0000-0000-0000E8EE0000}"/>
    <cellStyle name="Total 2 2 6 4" xfId="61151" xr:uid="{00000000-0005-0000-0000-0000E9EE0000}"/>
    <cellStyle name="Total 2 2 6 4 2" xfId="61152" xr:uid="{00000000-0005-0000-0000-0000EAEE0000}"/>
    <cellStyle name="Total 2 2 6 4 3" xfId="61153" xr:uid="{00000000-0005-0000-0000-0000EBEE0000}"/>
    <cellStyle name="Total 2 2 6 5" xfId="61154" xr:uid="{00000000-0005-0000-0000-0000ECEE0000}"/>
    <cellStyle name="Total 2 2 6 5 2" xfId="61155" xr:uid="{00000000-0005-0000-0000-0000EDEE0000}"/>
    <cellStyle name="Total 2 2 6 5 3" xfId="61156" xr:uid="{00000000-0005-0000-0000-0000EEEE0000}"/>
    <cellStyle name="Total 2 2 6 6" xfId="61157" xr:uid="{00000000-0005-0000-0000-0000EFEE0000}"/>
    <cellStyle name="Total 2 2 6 6 2" xfId="61158" xr:uid="{00000000-0005-0000-0000-0000F0EE0000}"/>
    <cellStyle name="Total 2 2 6 6 3" xfId="61159" xr:uid="{00000000-0005-0000-0000-0000F1EE0000}"/>
    <cellStyle name="Total 2 2 6 7" xfId="61160" xr:uid="{00000000-0005-0000-0000-0000F2EE0000}"/>
    <cellStyle name="Total 2 2 6 7 2" xfId="61161" xr:uid="{00000000-0005-0000-0000-0000F3EE0000}"/>
    <cellStyle name="Total 2 2 6 7 3" xfId="61162" xr:uid="{00000000-0005-0000-0000-0000F4EE0000}"/>
    <cellStyle name="Total 2 2 6 8" xfId="61163" xr:uid="{00000000-0005-0000-0000-0000F5EE0000}"/>
    <cellStyle name="Total 2 2 6 8 2" xfId="61164" xr:uid="{00000000-0005-0000-0000-0000F6EE0000}"/>
    <cellStyle name="Total 2 2 6 8 3" xfId="61165" xr:uid="{00000000-0005-0000-0000-0000F7EE0000}"/>
    <cellStyle name="Total 2 2 6 9" xfId="61166" xr:uid="{00000000-0005-0000-0000-0000F8EE0000}"/>
    <cellStyle name="Total 2 2 7" xfId="61167" xr:uid="{00000000-0005-0000-0000-0000F9EE0000}"/>
    <cellStyle name="Total 2 2 7 10" xfId="61168" xr:uid="{00000000-0005-0000-0000-0000FAEE0000}"/>
    <cellStyle name="Total 2 2 7 2" xfId="61169" xr:uid="{00000000-0005-0000-0000-0000FBEE0000}"/>
    <cellStyle name="Total 2 2 7 2 2" xfId="61170" xr:uid="{00000000-0005-0000-0000-0000FCEE0000}"/>
    <cellStyle name="Total 2 2 7 2 3" xfId="61171" xr:uid="{00000000-0005-0000-0000-0000FDEE0000}"/>
    <cellStyle name="Total 2 2 7 3" xfId="61172" xr:uid="{00000000-0005-0000-0000-0000FEEE0000}"/>
    <cellStyle name="Total 2 2 7 3 2" xfId="61173" xr:uid="{00000000-0005-0000-0000-0000FFEE0000}"/>
    <cellStyle name="Total 2 2 7 3 3" xfId="61174" xr:uid="{00000000-0005-0000-0000-000000EF0000}"/>
    <cellStyle name="Total 2 2 7 4" xfId="61175" xr:uid="{00000000-0005-0000-0000-000001EF0000}"/>
    <cellStyle name="Total 2 2 7 4 2" xfId="61176" xr:uid="{00000000-0005-0000-0000-000002EF0000}"/>
    <cellStyle name="Total 2 2 7 4 3" xfId="61177" xr:uid="{00000000-0005-0000-0000-000003EF0000}"/>
    <cellStyle name="Total 2 2 7 5" xfId="61178" xr:uid="{00000000-0005-0000-0000-000004EF0000}"/>
    <cellStyle name="Total 2 2 7 5 2" xfId="61179" xr:uid="{00000000-0005-0000-0000-000005EF0000}"/>
    <cellStyle name="Total 2 2 7 5 3" xfId="61180" xr:uid="{00000000-0005-0000-0000-000006EF0000}"/>
    <cellStyle name="Total 2 2 7 6" xfId="61181" xr:uid="{00000000-0005-0000-0000-000007EF0000}"/>
    <cellStyle name="Total 2 2 7 6 2" xfId="61182" xr:uid="{00000000-0005-0000-0000-000008EF0000}"/>
    <cellStyle name="Total 2 2 7 6 3" xfId="61183" xr:uid="{00000000-0005-0000-0000-000009EF0000}"/>
    <cellStyle name="Total 2 2 7 7" xfId="61184" xr:uid="{00000000-0005-0000-0000-00000AEF0000}"/>
    <cellStyle name="Total 2 2 7 7 2" xfId="61185" xr:uid="{00000000-0005-0000-0000-00000BEF0000}"/>
    <cellStyle name="Total 2 2 7 7 3" xfId="61186" xr:uid="{00000000-0005-0000-0000-00000CEF0000}"/>
    <cellStyle name="Total 2 2 7 8" xfId="61187" xr:uid="{00000000-0005-0000-0000-00000DEF0000}"/>
    <cellStyle name="Total 2 2 7 8 2" xfId="61188" xr:uid="{00000000-0005-0000-0000-00000EEF0000}"/>
    <cellStyle name="Total 2 2 7 8 3" xfId="61189" xr:uid="{00000000-0005-0000-0000-00000FEF0000}"/>
    <cellStyle name="Total 2 2 7 9" xfId="61190" xr:uid="{00000000-0005-0000-0000-000010EF0000}"/>
    <cellStyle name="Total 2 2 8" xfId="61191" xr:uid="{00000000-0005-0000-0000-000011EF0000}"/>
    <cellStyle name="Total 2 2 8 2" xfId="61192" xr:uid="{00000000-0005-0000-0000-000012EF0000}"/>
    <cellStyle name="Total 2 2 8 3" xfId="61193" xr:uid="{00000000-0005-0000-0000-000013EF0000}"/>
    <cellStyle name="Total 2 2 9" xfId="61194" xr:uid="{00000000-0005-0000-0000-000014EF0000}"/>
    <cellStyle name="Total 2 2 9 2" xfId="61195" xr:uid="{00000000-0005-0000-0000-000015EF0000}"/>
    <cellStyle name="Total 2 2 9 3" xfId="61196" xr:uid="{00000000-0005-0000-0000-000016EF0000}"/>
    <cellStyle name="Total 2 3" xfId="61197" xr:uid="{00000000-0005-0000-0000-000017EF0000}"/>
    <cellStyle name="Total 2 3 10" xfId="61198" xr:uid="{00000000-0005-0000-0000-000018EF0000}"/>
    <cellStyle name="Total 2 3 11" xfId="61199" xr:uid="{00000000-0005-0000-0000-000019EF0000}"/>
    <cellStyle name="Total 2 3 12" xfId="61200" xr:uid="{00000000-0005-0000-0000-00001AEF0000}"/>
    <cellStyle name="Total 2 3 2" xfId="61201" xr:uid="{00000000-0005-0000-0000-00001BEF0000}"/>
    <cellStyle name="Total 2 3 2 10" xfId="61202" xr:uid="{00000000-0005-0000-0000-00001CEF0000}"/>
    <cellStyle name="Total 2 3 2 11" xfId="61203" xr:uid="{00000000-0005-0000-0000-00001DEF0000}"/>
    <cellStyle name="Total 2 3 2 2" xfId="61204" xr:uid="{00000000-0005-0000-0000-00001EEF0000}"/>
    <cellStyle name="Total 2 3 2 2 2" xfId="61205" xr:uid="{00000000-0005-0000-0000-00001FEF0000}"/>
    <cellStyle name="Total 2 3 2 2 3" xfId="61206" xr:uid="{00000000-0005-0000-0000-000020EF0000}"/>
    <cellStyle name="Total 2 3 2 2 4" xfId="61207" xr:uid="{00000000-0005-0000-0000-000021EF0000}"/>
    <cellStyle name="Total 2 3 2 3" xfId="61208" xr:uid="{00000000-0005-0000-0000-000022EF0000}"/>
    <cellStyle name="Total 2 3 2 3 2" xfId="61209" xr:uid="{00000000-0005-0000-0000-000023EF0000}"/>
    <cellStyle name="Total 2 3 2 3 3" xfId="61210" xr:uid="{00000000-0005-0000-0000-000024EF0000}"/>
    <cellStyle name="Total 2 3 2 4" xfId="61211" xr:uid="{00000000-0005-0000-0000-000025EF0000}"/>
    <cellStyle name="Total 2 3 2 4 2" xfId="61212" xr:uid="{00000000-0005-0000-0000-000026EF0000}"/>
    <cellStyle name="Total 2 3 2 4 3" xfId="61213" xr:uid="{00000000-0005-0000-0000-000027EF0000}"/>
    <cellStyle name="Total 2 3 2 5" xfId="61214" xr:uid="{00000000-0005-0000-0000-000028EF0000}"/>
    <cellStyle name="Total 2 3 2 5 2" xfId="61215" xr:uid="{00000000-0005-0000-0000-000029EF0000}"/>
    <cellStyle name="Total 2 3 2 5 3" xfId="61216" xr:uid="{00000000-0005-0000-0000-00002AEF0000}"/>
    <cellStyle name="Total 2 3 2 6" xfId="61217" xr:uid="{00000000-0005-0000-0000-00002BEF0000}"/>
    <cellStyle name="Total 2 3 2 6 2" xfId="61218" xr:uid="{00000000-0005-0000-0000-00002CEF0000}"/>
    <cellStyle name="Total 2 3 2 6 3" xfId="61219" xr:uid="{00000000-0005-0000-0000-00002DEF0000}"/>
    <cellStyle name="Total 2 3 2 7" xfId="61220" xr:uid="{00000000-0005-0000-0000-00002EEF0000}"/>
    <cellStyle name="Total 2 3 2 7 2" xfId="61221" xr:uid="{00000000-0005-0000-0000-00002FEF0000}"/>
    <cellStyle name="Total 2 3 2 7 3" xfId="61222" xr:uid="{00000000-0005-0000-0000-000030EF0000}"/>
    <cellStyle name="Total 2 3 2 8" xfId="61223" xr:uid="{00000000-0005-0000-0000-000031EF0000}"/>
    <cellStyle name="Total 2 3 2 8 2" xfId="61224" xr:uid="{00000000-0005-0000-0000-000032EF0000}"/>
    <cellStyle name="Total 2 3 2 8 3" xfId="61225" xr:uid="{00000000-0005-0000-0000-000033EF0000}"/>
    <cellStyle name="Total 2 3 2 9" xfId="61226" xr:uid="{00000000-0005-0000-0000-000034EF0000}"/>
    <cellStyle name="Total 2 3 3" xfId="61227" xr:uid="{00000000-0005-0000-0000-000035EF0000}"/>
    <cellStyle name="Total 2 3 3 2" xfId="61228" xr:uid="{00000000-0005-0000-0000-000036EF0000}"/>
    <cellStyle name="Total 2 3 3 3" xfId="61229" xr:uid="{00000000-0005-0000-0000-000037EF0000}"/>
    <cellStyle name="Total 2 3 3 4" xfId="61230" xr:uid="{00000000-0005-0000-0000-000038EF0000}"/>
    <cellStyle name="Total 2 3 4" xfId="61231" xr:uid="{00000000-0005-0000-0000-000039EF0000}"/>
    <cellStyle name="Total 2 3 4 2" xfId="61232" xr:uid="{00000000-0005-0000-0000-00003AEF0000}"/>
    <cellStyle name="Total 2 3 4 3" xfId="61233" xr:uid="{00000000-0005-0000-0000-00003BEF0000}"/>
    <cellStyle name="Total 2 3 5" xfId="61234" xr:uid="{00000000-0005-0000-0000-00003CEF0000}"/>
    <cellStyle name="Total 2 3 5 2" xfId="61235" xr:uid="{00000000-0005-0000-0000-00003DEF0000}"/>
    <cellStyle name="Total 2 3 5 3" xfId="61236" xr:uid="{00000000-0005-0000-0000-00003EEF0000}"/>
    <cellStyle name="Total 2 3 6" xfId="61237" xr:uid="{00000000-0005-0000-0000-00003FEF0000}"/>
    <cellStyle name="Total 2 3 6 2" xfId="61238" xr:uid="{00000000-0005-0000-0000-000040EF0000}"/>
    <cellStyle name="Total 2 3 6 3" xfId="61239" xr:uid="{00000000-0005-0000-0000-000041EF0000}"/>
    <cellStyle name="Total 2 3 7" xfId="61240" xr:uid="{00000000-0005-0000-0000-000042EF0000}"/>
    <cellStyle name="Total 2 3 7 2" xfId="61241" xr:uid="{00000000-0005-0000-0000-000043EF0000}"/>
    <cellStyle name="Total 2 3 7 3" xfId="61242" xr:uid="{00000000-0005-0000-0000-000044EF0000}"/>
    <cellStyle name="Total 2 3 8" xfId="61243" xr:uid="{00000000-0005-0000-0000-000045EF0000}"/>
    <cellStyle name="Total 2 3 8 2" xfId="61244" xr:uid="{00000000-0005-0000-0000-000046EF0000}"/>
    <cellStyle name="Total 2 3 8 3" xfId="61245" xr:uid="{00000000-0005-0000-0000-000047EF0000}"/>
    <cellStyle name="Total 2 3 9" xfId="61246" xr:uid="{00000000-0005-0000-0000-000048EF0000}"/>
    <cellStyle name="Total 2 3 9 2" xfId="61247" xr:uid="{00000000-0005-0000-0000-000049EF0000}"/>
    <cellStyle name="Total 2 3 9 3" xfId="61248" xr:uid="{00000000-0005-0000-0000-00004AEF0000}"/>
    <cellStyle name="Total 2 4" xfId="61249" xr:uid="{00000000-0005-0000-0000-00004BEF0000}"/>
    <cellStyle name="Total 2 4 10" xfId="61250" xr:uid="{00000000-0005-0000-0000-00004CEF0000}"/>
    <cellStyle name="Total 2 4 11" xfId="61251" xr:uid="{00000000-0005-0000-0000-00004DEF0000}"/>
    <cellStyle name="Total 2 4 2" xfId="61252" xr:uid="{00000000-0005-0000-0000-00004EEF0000}"/>
    <cellStyle name="Total 2 4 2 2" xfId="61253" xr:uid="{00000000-0005-0000-0000-00004FEF0000}"/>
    <cellStyle name="Total 2 4 2 3" xfId="61254" xr:uid="{00000000-0005-0000-0000-000050EF0000}"/>
    <cellStyle name="Total 2 4 2 4" xfId="61255" xr:uid="{00000000-0005-0000-0000-000051EF0000}"/>
    <cellStyle name="Total 2 4 3" xfId="61256" xr:uid="{00000000-0005-0000-0000-000052EF0000}"/>
    <cellStyle name="Total 2 4 3 2" xfId="61257" xr:uid="{00000000-0005-0000-0000-000053EF0000}"/>
    <cellStyle name="Total 2 4 3 3" xfId="61258" xr:uid="{00000000-0005-0000-0000-000054EF0000}"/>
    <cellStyle name="Total 2 4 3 4" xfId="61259" xr:uid="{00000000-0005-0000-0000-000055EF0000}"/>
    <cellStyle name="Total 2 4 4" xfId="61260" xr:uid="{00000000-0005-0000-0000-000056EF0000}"/>
    <cellStyle name="Total 2 4 4 2" xfId="61261" xr:uid="{00000000-0005-0000-0000-000057EF0000}"/>
    <cellStyle name="Total 2 4 4 3" xfId="61262" xr:uid="{00000000-0005-0000-0000-000058EF0000}"/>
    <cellStyle name="Total 2 4 5" xfId="61263" xr:uid="{00000000-0005-0000-0000-000059EF0000}"/>
    <cellStyle name="Total 2 4 5 2" xfId="61264" xr:uid="{00000000-0005-0000-0000-00005AEF0000}"/>
    <cellStyle name="Total 2 4 5 3" xfId="61265" xr:uid="{00000000-0005-0000-0000-00005BEF0000}"/>
    <cellStyle name="Total 2 4 6" xfId="61266" xr:uid="{00000000-0005-0000-0000-00005CEF0000}"/>
    <cellStyle name="Total 2 4 6 2" xfId="61267" xr:uid="{00000000-0005-0000-0000-00005DEF0000}"/>
    <cellStyle name="Total 2 4 6 3" xfId="61268" xr:uid="{00000000-0005-0000-0000-00005EEF0000}"/>
    <cellStyle name="Total 2 4 7" xfId="61269" xr:uid="{00000000-0005-0000-0000-00005FEF0000}"/>
    <cellStyle name="Total 2 4 7 2" xfId="61270" xr:uid="{00000000-0005-0000-0000-000060EF0000}"/>
    <cellStyle name="Total 2 4 7 3" xfId="61271" xr:uid="{00000000-0005-0000-0000-000061EF0000}"/>
    <cellStyle name="Total 2 4 8" xfId="61272" xr:uid="{00000000-0005-0000-0000-000062EF0000}"/>
    <cellStyle name="Total 2 4 8 2" xfId="61273" xr:uid="{00000000-0005-0000-0000-000063EF0000}"/>
    <cellStyle name="Total 2 4 8 3" xfId="61274" xr:uid="{00000000-0005-0000-0000-000064EF0000}"/>
    <cellStyle name="Total 2 4 9" xfId="61275" xr:uid="{00000000-0005-0000-0000-000065EF0000}"/>
    <cellStyle name="Total 2 5" xfId="61276" xr:uid="{00000000-0005-0000-0000-000066EF0000}"/>
    <cellStyle name="Total 2 5 10" xfId="61277" xr:uid="{00000000-0005-0000-0000-000067EF0000}"/>
    <cellStyle name="Total 2 5 11" xfId="61278" xr:uid="{00000000-0005-0000-0000-000068EF0000}"/>
    <cellStyle name="Total 2 5 2" xfId="61279" xr:uid="{00000000-0005-0000-0000-000069EF0000}"/>
    <cellStyle name="Total 2 5 2 2" xfId="61280" xr:uid="{00000000-0005-0000-0000-00006AEF0000}"/>
    <cellStyle name="Total 2 5 2 3" xfId="61281" xr:uid="{00000000-0005-0000-0000-00006BEF0000}"/>
    <cellStyle name="Total 2 5 2 4" xfId="61282" xr:uid="{00000000-0005-0000-0000-00006CEF0000}"/>
    <cellStyle name="Total 2 5 3" xfId="61283" xr:uid="{00000000-0005-0000-0000-00006DEF0000}"/>
    <cellStyle name="Total 2 5 3 2" xfId="61284" xr:uid="{00000000-0005-0000-0000-00006EEF0000}"/>
    <cellStyle name="Total 2 5 3 3" xfId="61285" xr:uid="{00000000-0005-0000-0000-00006FEF0000}"/>
    <cellStyle name="Total 2 5 3 4" xfId="61286" xr:uid="{00000000-0005-0000-0000-000070EF0000}"/>
    <cellStyle name="Total 2 5 4" xfId="61287" xr:uid="{00000000-0005-0000-0000-000071EF0000}"/>
    <cellStyle name="Total 2 5 4 2" xfId="61288" xr:uid="{00000000-0005-0000-0000-000072EF0000}"/>
    <cellStyle name="Total 2 5 4 3" xfId="61289" xr:uid="{00000000-0005-0000-0000-000073EF0000}"/>
    <cellStyle name="Total 2 5 5" xfId="61290" xr:uid="{00000000-0005-0000-0000-000074EF0000}"/>
    <cellStyle name="Total 2 5 5 2" xfId="61291" xr:uid="{00000000-0005-0000-0000-000075EF0000}"/>
    <cellStyle name="Total 2 5 5 3" xfId="61292" xr:uid="{00000000-0005-0000-0000-000076EF0000}"/>
    <cellStyle name="Total 2 5 6" xfId="61293" xr:uid="{00000000-0005-0000-0000-000077EF0000}"/>
    <cellStyle name="Total 2 5 6 2" xfId="61294" xr:uid="{00000000-0005-0000-0000-000078EF0000}"/>
    <cellStyle name="Total 2 5 6 3" xfId="61295" xr:uid="{00000000-0005-0000-0000-000079EF0000}"/>
    <cellStyle name="Total 2 5 7" xfId="61296" xr:uid="{00000000-0005-0000-0000-00007AEF0000}"/>
    <cellStyle name="Total 2 5 7 2" xfId="61297" xr:uid="{00000000-0005-0000-0000-00007BEF0000}"/>
    <cellStyle name="Total 2 5 7 3" xfId="61298" xr:uid="{00000000-0005-0000-0000-00007CEF0000}"/>
    <cellStyle name="Total 2 5 8" xfId="61299" xr:uid="{00000000-0005-0000-0000-00007DEF0000}"/>
    <cellStyle name="Total 2 5 8 2" xfId="61300" xr:uid="{00000000-0005-0000-0000-00007EEF0000}"/>
    <cellStyle name="Total 2 5 8 3" xfId="61301" xr:uid="{00000000-0005-0000-0000-00007FEF0000}"/>
    <cellStyle name="Total 2 5 9" xfId="61302" xr:uid="{00000000-0005-0000-0000-000080EF0000}"/>
    <cellStyle name="Total 2 6" xfId="61303" xr:uid="{00000000-0005-0000-0000-000081EF0000}"/>
    <cellStyle name="Total 2 6 10" xfId="61304" xr:uid="{00000000-0005-0000-0000-000082EF0000}"/>
    <cellStyle name="Total 2 6 11" xfId="61305" xr:uid="{00000000-0005-0000-0000-000083EF0000}"/>
    <cellStyle name="Total 2 6 2" xfId="61306" xr:uid="{00000000-0005-0000-0000-000084EF0000}"/>
    <cellStyle name="Total 2 6 2 2" xfId="61307" xr:uid="{00000000-0005-0000-0000-000085EF0000}"/>
    <cellStyle name="Total 2 6 2 3" xfId="61308" xr:uid="{00000000-0005-0000-0000-000086EF0000}"/>
    <cellStyle name="Total 2 6 2 4" xfId="61309" xr:uid="{00000000-0005-0000-0000-000087EF0000}"/>
    <cellStyle name="Total 2 6 3" xfId="61310" xr:uid="{00000000-0005-0000-0000-000088EF0000}"/>
    <cellStyle name="Total 2 6 3 2" xfId="61311" xr:uid="{00000000-0005-0000-0000-000089EF0000}"/>
    <cellStyle name="Total 2 6 3 3" xfId="61312" xr:uid="{00000000-0005-0000-0000-00008AEF0000}"/>
    <cellStyle name="Total 2 6 4" xfId="61313" xr:uid="{00000000-0005-0000-0000-00008BEF0000}"/>
    <cellStyle name="Total 2 6 4 2" xfId="61314" xr:uid="{00000000-0005-0000-0000-00008CEF0000}"/>
    <cellStyle name="Total 2 6 4 3" xfId="61315" xr:uid="{00000000-0005-0000-0000-00008DEF0000}"/>
    <cellStyle name="Total 2 6 5" xfId="61316" xr:uid="{00000000-0005-0000-0000-00008EEF0000}"/>
    <cellStyle name="Total 2 6 5 2" xfId="61317" xr:uid="{00000000-0005-0000-0000-00008FEF0000}"/>
    <cellStyle name="Total 2 6 5 3" xfId="61318" xr:uid="{00000000-0005-0000-0000-000090EF0000}"/>
    <cellStyle name="Total 2 6 6" xfId="61319" xr:uid="{00000000-0005-0000-0000-000091EF0000}"/>
    <cellStyle name="Total 2 6 6 2" xfId="61320" xr:uid="{00000000-0005-0000-0000-000092EF0000}"/>
    <cellStyle name="Total 2 6 6 3" xfId="61321" xr:uid="{00000000-0005-0000-0000-000093EF0000}"/>
    <cellStyle name="Total 2 6 7" xfId="61322" xr:uid="{00000000-0005-0000-0000-000094EF0000}"/>
    <cellStyle name="Total 2 6 7 2" xfId="61323" xr:uid="{00000000-0005-0000-0000-000095EF0000}"/>
    <cellStyle name="Total 2 6 7 3" xfId="61324" xr:uid="{00000000-0005-0000-0000-000096EF0000}"/>
    <cellStyle name="Total 2 6 8" xfId="61325" xr:uid="{00000000-0005-0000-0000-000097EF0000}"/>
    <cellStyle name="Total 2 6 8 2" xfId="61326" xr:uid="{00000000-0005-0000-0000-000098EF0000}"/>
    <cellStyle name="Total 2 6 8 3" xfId="61327" xr:uid="{00000000-0005-0000-0000-000099EF0000}"/>
    <cellStyle name="Total 2 6 9" xfId="61328" xr:uid="{00000000-0005-0000-0000-00009AEF0000}"/>
    <cellStyle name="Total 2 7" xfId="61329" xr:uid="{00000000-0005-0000-0000-00009BEF0000}"/>
    <cellStyle name="Total 2 7 10" xfId="61330" xr:uid="{00000000-0005-0000-0000-00009CEF0000}"/>
    <cellStyle name="Total 2 7 11" xfId="61331" xr:uid="{00000000-0005-0000-0000-00009DEF0000}"/>
    <cellStyle name="Total 2 7 2" xfId="61332" xr:uid="{00000000-0005-0000-0000-00009EEF0000}"/>
    <cellStyle name="Total 2 7 2 2" xfId="61333" xr:uid="{00000000-0005-0000-0000-00009FEF0000}"/>
    <cellStyle name="Total 2 7 2 3" xfId="61334" xr:uid="{00000000-0005-0000-0000-0000A0EF0000}"/>
    <cellStyle name="Total 2 7 2 4" xfId="61335" xr:uid="{00000000-0005-0000-0000-0000A1EF0000}"/>
    <cellStyle name="Total 2 7 3" xfId="61336" xr:uid="{00000000-0005-0000-0000-0000A2EF0000}"/>
    <cellStyle name="Total 2 7 3 2" xfId="61337" xr:uid="{00000000-0005-0000-0000-0000A3EF0000}"/>
    <cellStyle name="Total 2 7 3 3" xfId="61338" xr:uid="{00000000-0005-0000-0000-0000A4EF0000}"/>
    <cellStyle name="Total 2 7 4" xfId="61339" xr:uid="{00000000-0005-0000-0000-0000A5EF0000}"/>
    <cellStyle name="Total 2 7 4 2" xfId="61340" xr:uid="{00000000-0005-0000-0000-0000A6EF0000}"/>
    <cellStyle name="Total 2 7 4 3" xfId="61341" xr:uid="{00000000-0005-0000-0000-0000A7EF0000}"/>
    <cellStyle name="Total 2 7 5" xfId="61342" xr:uid="{00000000-0005-0000-0000-0000A8EF0000}"/>
    <cellStyle name="Total 2 7 5 2" xfId="61343" xr:uid="{00000000-0005-0000-0000-0000A9EF0000}"/>
    <cellStyle name="Total 2 7 5 3" xfId="61344" xr:uid="{00000000-0005-0000-0000-0000AAEF0000}"/>
    <cellStyle name="Total 2 7 6" xfId="61345" xr:uid="{00000000-0005-0000-0000-0000ABEF0000}"/>
    <cellStyle name="Total 2 7 6 2" xfId="61346" xr:uid="{00000000-0005-0000-0000-0000ACEF0000}"/>
    <cellStyle name="Total 2 7 6 3" xfId="61347" xr:uid="{00000000-0005-0000-0000-0000ADEF0000}"/>
    <cellStyle name="Total 2 7 7" xfId="61348" xr:uid="{00000000-0005-0000-0000-0000AEEF0000}"/>
    <cellStyle name="Total 2 7 7 2" xfId="61349" xr:uid="{00000000-0005-0000-0000-0000AFEF0000}"/>
    <cellStyle name="Total 2 7 7 3" xfId="61350" xr:uid="{00000000-0005-0000-0000-0000B0EF0000}"/>
    <cellStyle name="Total 2 7 8" xfId="61351" xr:uid="{00000000-0005-0000-0000-0000B1EF0000}"/>
    <cellStyle name="Total 2 7 8 2" xfId="61352" xr:uid="{00000000-0005-0000-0000-0000B2EF0000}"/>
    <cellStyle name="Total 2 7 8 3" xfId="61353" xr:uid="{00000000-0005-0000-0000-0000B3EF0000}"/>
    <cellStyle name="Total 2 7 9" xfId="61354" xr:uid="{00000000-0005-0000-0000-0000B4EF0000}"/>
    <cellStyle name="Total 2 8" xfId="61355" xr:uid="{00000000-0005-0000-0000-0000B5EF0000}"/>
    <cellStyle name="Total 2 8 10" xfId="61356" xr:uid="{00000000-0005-0000-0000-0000B6EF0000}"/>
    <cellStyle name="Total 2 8 11" xfId="61357" xr:uid="{00000000-0005-0000-0000-0000B7EF0000}"/>
    <cellStyle name="Total 2 8 2" xfId="61358" xr:uid="{00000000-0005-0000-0000-0000B8EF0000}"/>
    <cellStyle name="Total 2 8 2 2" xfId="61359" xr:uid="{00000000-0005-0000-0000-0000B9EF0000}"/>
    <cellStyle name="Total 2 8 2 3" xfId="61360" xr:uid="{00000000-0005-0000-0000-0000BAEF0000}"/>
    <cellStyle name="Total 2 8 2 4" xfId="61361" xr:uid="{00000000-0005-0000-0000-0000BBEF0000}"/>
    <cellStyle name="Total 2 8 3" xfId="61362" xr:uid="{00000000-0005-0000-0000-0000BCEF0000}"/>
    <cellStyle name="Total 2 8 3 2" xfId="61363" xr:uid="{00000000-0005-0000-0000-0000BDEF0000}"/>
    <cellStyle name="Total 2 8 3 3" xfId="61364" xr:uid="{00000000-0005-0000-0000-0000BEEF0000}"/>
    <cellStyle name="Total 2 8 4" xfId="61365" xr:uid="{00000000-0005-0000-0000-0000BFEF0000}"/>
    <cellStyle name="Total 2 8 4 2" xfId="61366" xr:uid="{00000000-0005-0000-0000-0000C0EF0000}"/>
    <cellStyle name="Total 2 8 4 3" xfId="61367" xr:uid="{00000000-0005-0000-0000-0000C1EF0000}"/>
    <cellStyle name="Total 2 8 5" xfId="61368" xr:uid="{00000000-0005-0000-0000-0000C2EF0000}"/>
    <cellStyle name="Total 2 8 5 2" xfId="61369" xr:uid="{00000000-0005-0000-0000-0000C3EF0000}"/>
    <cellStyle name="Total 2 8 5 3" xfId="61370" xr:uid="{00000000-0005-0000-0000-0000C4EF0000}"/>
    <cellStyle name="Total 2 8 6" xfId="61371" xr:uid="{00000000-0005-0000-0000-0000C5EF0000}"/>
    <cellStyle name="Total 2 8 6 2" xfId="61372" xr:uid="{00000000-0005-0000-0000-0000C6EF0000}"/>
    <cellStyle name="Total 2 8 6 3" xfId="61373" xr:uid="{00000000-0005-0000-0000-0000C7EF0000}"/>
    <cellStyle name="Total 2 8 7" xfId="61374" xr:uid="{00000000-0005-0000-0000-0000C8EF0000}"/>
    <cellStyle name="Total 2 8 7 2" xfId="61375" xr:uid="{00000000-0005-0000-0000-0000C9EF0000}"/>
    <cellStyle name="Total 2 8 7 3" xfId="61376" xr:uid="{00000000-0005-0000-0000-0000CAEF0000}"/>
    <cellStyle name="Total 2 8 8" xfId="61377" xr:uid="{00000000-0005-0000-0000-0000CBEF0000}"/>
    <cellStyle name="Total 2 8 8 2" xfId="61378" xr:uid="{00000000-0005-0000-0000-0000CCEF0000}"/>
    <cellStyle name="Total 2 8 8 3" xfId="61379" xr:uid="{00000000-0005-0000-0000-0000CDEF0000}"/>
    <cellStyle name="Total 2 8 9" xfId="61380" xr:uid="{00000000-0005-0000-0000-0000CEEF0000}"/>
    <cellStyle name="Total 2 9" xfId="61381" xr:uid="{00000000-0005-0000-0000-0000CFEF0000}"/>
    <cellStyle name="Total 2 9 2" xfId="61382" xr:uid="{00000000-0005-0000-0000-0000D0EF0000}"/>
    <cellStyle name="Total 2 9 3" xfId="61383" xr:uid="{00000000-0005-0000-0000-0000D1EF0000}"/>
    <cellStyle name="Total 2 9 4" xfId="61384" xr:uid="{00000000-0005-0000-0000-0000D2EF0000}"/>
    <cellStyle name="Total 3" xfId="61385" xr:uid="{00000000-0005-0000-0000-0000D3EF0000}"/>
    <cellStyle name="Total 3 10" xfId="61386" xr:uid="{00000000-0005-0000-0000-0000D4EF0000}"/>
    <cellStyle name="Total 3 10 2" xfId="61387" xr:uid="{00000000-0005-0000-0000-0000D5EF0000}"/>
    <cellStyle name="Total 3 10 3" xfId="61388" xr:uid="{00000000-0005-0000-0000-0000D6EF0000}"/>
    <cellStyle name="Total 3 11" xfId="61389" xr:uid="{00000000-0005-0000-0000-0000D7EF0000}"/>
    <cellStyle name="Total 3 11 2" xfId="61390" xr:uid="{00000000-0005-0000-0000-0000D8EF0000}"/>
    <cellStyle name="Total 3 11 3" xfId="61391" xr:uid="{00000000-0005-0000-0000-0000D9EF0000}"/>
    <cellStyle name="Total 3 12" xfId="61392" xr:uid="{00000000-0005-0000-0000-0000DAEF0000}"/>
    <cellStyle name="Total 3 12 2" xfId="61393" xr:uid="{00000000-0005-0000-0000-0000DBEF0000}"/>
    <cellStyle name="Total 3 12 3" xfId="61394" xr:uid="{00000000-0005-0000-0000-0000DCEF0000}"/>
    <cellStyle name="Total 3 13" xfId="61395" xr:uid="{00000000-0005-0000-0000-0000DDEF0000}"/>
    <cellStyle name="Total 3 13 2" xfId="61396" xr:uid="{00000000-0005-0000-0000-0000DEEF0000}"/>
    <cellStyle name="Total 3 13 3" xfId="61397" xr:uid="{00000000-0005-0000-0000-0000DFEF0000}"/>
    <cellStyle name="Total 3 14" xfId="61398" xr:uid="{00000000-0005-0000-0000-0000E0EF0000}"/>
    <cellStyle name="Total 3 14 2" xfId="61399" xr:uid="{00000000-0005-0000-0000-0000E1EF0000}"/>
    <cellStyle name="Total 3 14 3" xfId="61400" xr:uid="{00000000-0005-0000-0000-0000E2EF0000}"/>
    <cellStyle name="Total 3 15" xfId="61401" xr:uid="{00000000-0005-0000-0000-0000E3EF0000}"/>
    <cellStyle name="Total 3 15 2" xfId="61402" xr:uid="{00000000-0005-0000-0000-0000E4EF0000}"/>
    <cellStyle name="Total 3 15 3" xfId="61403" xr:uid="{00000000-0005-0000-0000-0000E5EF0000}"/>
    <cellStyle name="Total 3 16" xfId="61404" xr:uid="{00000000-0005-0000-0000-0000E6EF0000}"/>
    <cellStyle name="Total 3 17" xfId="61405" xr:uid="{00000000-0005-0000-0000-0000E7EF0000}"/>
    <cellStyle name="Total 3 18" xfId="61406" xr:uid="{00000000-0005-0000-0000-0000E8EF0000}"/>
    <cellStyle name="Total 3 2" xfId="61407" xr:uid="{00000000-0005-0000-0000-0000E9EF0000}"/>
    <cellStyle name="Total 3 2 10" xfId="61408" xr:uid="{00000000-0005-0000-0000-0000EAEF0000}"/>
    <cellStyle name="Total 3 2 10 2" xfId="61409" xr:uid="{00000000-0005-0000-0000-0000EBEF0000}"/>
    <cellStyle name="Total 3 2 10 3" xfId="61410" xr:uid="{00000000-0005-0000-0000-0000ECEF0000}"/>
    <cellStyle name="Total 3 2 11" xfId="61411" xr:uid="{00000000-0005-0000-0000-0000EDEF0000}"/>
    <cellStyle name="Total 3 2 11 2" xfId="61412" xr:uid="{00000000-0005-0000-0000-0000EEEF0000}"/>
    <cellStyle name="Total 3 2 11 3" xfId="61413" xr:uid="{00000000-0005-0000-0000-0000EFEF0000}"/>
    <cellStyle name="Total 3 2 12" xfId="61414" xr:uid="{00000000-0005-0000-0000-0000F0EF0000}"/>
    <cellStyle name="Total 3 2 12 2" xfId="61415" xr:uid="{00000000-0005-0000-0000-0000F1EF0000}"/>
    <cellStyle name="Total 3 2 12 3" xfId="61416" xr:uid="{00000000-0005-0000-0000-0000F2EF0000}"/>
    <cellStyle name="Total 3 2 13" xfId="61417" xr:uid="{00000000-0005-0000-0000-0000F3EF0000}"/>
    <cellStyle name="Total 3 2 13 2" xfId="61418" xr:uid="{00000000-0005-0000-0000-0000F4EF0000}"/>
    <cellStyle name="Total 3 2 13 3" xfId="61419" xr:uid="{00000000-0005-0000-0000-0000F5EF0000}"/>
    <cellStyle name="Total 3 2 14" xfId="61420" xr:uid="{00000000-0005-0000-0000-0000F6EF0000}"/>
    <cellStyle name="Total 3 2 14 2" xfId="61421" xr:uid="{00000000-0005-0000-0000-0000F7EF0000}"/>
    <cellStyle name="Total 3 2 14 3" xfId="61422" xr:uid="{00000000-0005-0000-0000-0000F8EF0000}"/>
    <cellStyle name="Total 3 2 15" xfId="61423" xr:uid="{00000000-0005-0000-0000-0000F9EF0000}"/>
    <cellStyle name="Total 3 2 16" xfId="61424" xr:uid="{00000000-0005-0000-0000-0000FAEF0000}"/>
    <cellStyle name="Total 3 2 17" xfId="61425" xr:uid="{00000000-0005-0000-0000-0000FBEF0000}"/>
    <cellStyle name="Total 3 2 2" xfId="61426" xr:uid="{00000000-0005-0000-0000-0000FCEF0000}"/>
    <cellStyle name="Total 3 2 2 10" xfId="61427" xr:uid="{00000000-0005-0000-0000-0000FDEF0000}"/>
    <cellStyle name="Total 3 2 2 11" xfId="61428" xr:uid="{00000000-0005-0000-0000-0000FEEF0000}"/>
    <cellStyle name="Total 3 2 2 2" xfId="61429" xr:uid="{00000000-0005-0000-0000-0000FFEF0000}"/>
    <cellStyle name="Total 3 2 2 2 2" xfId="61430" xr:uid="{00000000-0005-0000-0000-000000F00000}"/>
    <cellStyle name="Total 3 2 2 2 2 2" xfId="61431" xr:uid="{00000000-0005-0000-0000-000001F00000}"/>
    <cellStyle name="Total 3 2 2 2 3" xfId="61432" xr:uid="{00000000-0005-0000-0000-000002F00000}"/>
    <cellStyle name="Total 3 2 2 2 3 2" xfId="61433" xr:uid="{00000000-0005-0000-0000-000003F00000}"/>
    <cellStyle name="Total 3 2 2 2 4" xfId="61434" xr:uid="{00000000-0005-0000-0000-000004F00000}"/>
    <cellStyle name="Total 3 2 2 3" xfId="61435" xr:uid="{00000000-0005-0000-0000-000005F00000}"/>
    <cellStyle name="Total 3 2 2 3 2" xfId="61436" xr:uid="{00000000-0005-0000-0000-000006F00000}"/>
    <cellStyle name="Total 3 2 2 3 2 2" xfId="61437" xr:uid="{00000000-0005-0000-0000-000007F00000}"/>
    <cellStyle name="Total 3 2 2 3 3" xfId="61438" xr:uid="{00000000-0005-0000-0000-000008F00000}"/>
    <cellStyle name="Total 3 2 2 3 4" xfId="61439" xr:uid="{00000000-0005-0000-0000-000009F00000}"/>
    <cellStyle name="Total 3 2 2 4" xfId="61440" xr:uid="{00000000-0005-0000-0000-00000AF00000}"/>
    <cellStyle name="Total 3 2 2 4 2" xfId="61441" xr:uid="{00000000-0005-0000-0000-00000BF00000}"/>
    <cellStyle name="Total 3 2 2 4 3" xfId="61442" xr:uid="{00000000-0005-0000-0000-00000CF00000}"/>
    <cellStyle name="Total 3 2 2 4 4" xfId="61443" xr:uid="{00000000-0005-0000-0000-00000DF00000}"/>
    <cellStyle name="Total 3 2 2 5" xfId="61444" xr:uid="{00000000-0005-0000-0000-00000EF00000}"/>
    <cellStyle name="Total 3 2 2 5 2" xfId="61445" xr:uid="{00000000-0005-0000-0000-00000FF00000}"/>
    <cellStyle name="Total 3 2 2 5 3" xfId="61446" xr:uid="{00000000-0005-0000-0000-000010F00000}"/>
    <cellStyle name="Total 3 2 2 5 4" xfId="61447" xr:uid="{00000000-0005-0000-0000-000011F00000}"/>
    <cellStyle name="Total 3 2 2 6" xfId="61448" xr:uid="{00000000-0005-0000-0000-000012F00000}"/>
    <cellStyle name="Total 3 2 2 6 2" xfId="61449" xr:uid="{00000000-0005-0000-0000-000013F00000}"/>
    <cellStyle name="Total 3 2 2 6 3" xfId="61450" xr:uid="{00000000-0005-0000-0000-000014F00000}"/>
    <cellStyle name="Total 3 2 2 7" xfId="61451" xr:uid="{00000000-0005-0000-0000-000015F00000}"/>
    <cellStyle name="Total 3 2 2 7 2" xfId="61452" xr:uid="{00000000-0005-0000-0000-000016F00000}"/>
    <cellStyle name="Total 3 2 2 7 3" xfId="61453" xr:uid="{00000000-0005-0000-0000-000017F00000}"/>
    <cellStyle name="Total 3 2 2 8" xfId="61454" xr:uid="{00000000-0005-0000-0000-000018F00000}"/>
    <cellStyle name="Total 3 2 2 8 2" xfId="61455" xr:uid="{00000000-0005-0000-0000-000019F00000}"/>
    <cellStyle name="Total 3 2 2 8 3" xfId="61456" xr:uid="{00000000-0005-0000-0000-00001AF00000}"/>
    <cellStyle name="Total 3 2 2 9" xfId="61457" xr:uid="{00000000-0005-0000-0000-00001BF00000}"/>
    <cellStyle name="Total 3 2 3" xfId="61458" xr:uid="{00000000-0005-0000-0000-00001CF00000}"/>
    <cellStyle name="Total 3 2 3 10" xfId="61459" xr:uid="{00000000-0005-0000-0000-00001DF00000}"/>
    <cellStyle name="Total 3 2 3 11" xfId="61460" xr:uid="{00000000-0005-0000-0000-00001EF00000}"/>
    <cellStyle name="Total 3 2 3 2" xfId="61461" xr:uid="{00000000-0005-0000-0000-00001FF00000}"/>
    <cellStyle name="Total 3 2 3 2 2" xfId="61462" xr:uid="{00000000-0005-0000-0000-000020F00000}"/>
    <cellStyle name="Total 3 2 3 2 3" xfId="61463" xr:uid="{00000000-0005-0000-0000-000021F00000}"/>
    <cellStyle name="Total 3 2 3 2 4" xfId="61464" xr:uid="{00000000-0005-0000-0000-000022F00000}"/>
    <cellStyle name="Total 3 2 3 3" xfId="61465" xr:uid="{00000000-0005-0000-0000-000023F00000}"/>
    <cellStyle name="Total 3 2 3 3 2" xfId="61466" xr:uid="{00000000-0005-0000-0000-000024F00000}"/>
    <cellStyle name="Total 3 2 3 3 3" xfId="61467" xr:uid="{00000000-0005-0000-0000-000025F00000}"/>
    <cellStyle name="Total 3 2 3 4" xfId="61468" xr:uid="{00000000-0005-0000-0000-000026F00000}"/>
    <cellStyle name="Total 3 2 3 4 2" xfId="61469" xr:uid="{00000000-0005-0000-0000-000027F00000}"/>
    <cellStyle name="Total 3 2 3 4 3" xfId="61470" xr:uid="{00000000-0005-0000-0000-000028F00000}"/>
    <cellStyle name="Total 3 2 3 5" xfId="61471" xr:uid="{00000000-0005-0000-0000-000029F00000}"/>
    <cellStyle name="Total 3 2 3 5 2" xfId="61472" xr:uid="{00000000-0005-0000-0000-00002AF00000}"/>
    <cellStyle name="Total 3 2 3 5 3" xfId="61473" xr:uid="{00000000-0005-0000-0000-00002BF00000}"/>
    <cellStyle name="Total 3 2 3 6" xfId="61474" xr:uid="{00000000-0005-0000-0000-00002CF00000}"/>
    <cellStyle name="Total 3 2 3 6 2" xfId="61475" xr:uid="{00000000-0005-0000-0000-00002DF00000}"/>
    <cellStyle name="Total 3 2 3 6 3" xfId="61476" xr:uid="{00000000-0005-0000-0000-00002EF00000}"/>
    <cellStyle name="Total 3 2 3 7" xfId="61477" xr:uid="{00000000-0005-0000-0000-00002FF00000}"/>
    <cellStyle name="Total 3 2 3 7 2" xfId="61478" xr:uid="{00000000-0005-0000-0000-000030F00000}"/>
    <cellStyle name="Total 3 2 3 7 3" xfId="61479" xr:uid="{00000000-0005-0000-0000-000031F00000}"/>
    <cellStyle name="Total 3 2 3 8" xfId="61480" xr:uid="{00000000-0005-0000-0000-000032F00000}"/>
    <cellStyle name="Total 3 2 3 8 2" xfId="61481" xr:uid="{00000000-0005-0000-0000-000033F00000}"/>
    <cellStyle name="Total 3 2 3 8 3" xfId="61482" xr:uid="{00000000-0005-0000-0000-000034F00000}"/>
    <cellStyle name="Total 3 2 3 9" xfId="61483" xr:uid="{00000000-0005-0000-0000-000035F00000}"/>
    <cellStyle name="Total 3 2 4" xfId="61484" xr:uid="{00000000-0005-0000-0000-000036F00000}"/>
    <cellStyle name="Total 3 2 4 10" xfId="61485" xr:uid="{00000000-0005-0000-0000-000037F00000}"/>
    <cellStyle name="Total 3 2 4 11" xfId="61486" xr:uid="{00000000-0005-0000-0000-000038F00000}"/>
    <cellStyle name="Total 3 2 4 2" xfId="61487" xr:uid="{00000000-0005-0000-0000-000039F00000}"/>
    <cellStyle name="Total 3 2 4 2 2" xfId="61488" xr:uid="{00000000-0005-0000-0000-00003AF00000}"/>
    <cellStyle name="Total 3 2 4 2 3" xfId="61489" xr:uid="{00000000-0005-0000-0000-00003BF00000}"/>
    <cellStyle name="Total 3 2 4 2 4" xfId="61490" xr:uid="{00000000-0005-0000-0000-00003CF00000}"/>
    <cellStyle name="Total 3 2 4 3" xfId="61491" xr:uid="{00000000-0005-0000-0000-00003DF00000}"/>
    <cellStyle name="Total 3 2 4 3 2" xfId="61492" xr:uid="{00000000-0005-0000-0000-00003EF00000}"/>
    <cellStyle name="Total 3 2 4 3 3" xfId="61493" xr:uid="{00000000-0005-0000-0000-00003FF00000}"/>
    <cellStyle name="Total 3 2 4 4" xfId="61494" xr:uid="{00000000-0005-0000-0000-000040F00000}"/>
    <cellStyle name="Total 3 2 4 4 2" xfId="61495" xr:uid="{00000000-0005-0000-0000-000041F00000}"/>
    <cellStyle name="Total 3 2 4 4 3" xfId="61496" xr:uid="{00000000-0005-0000-0000-000042F00000}"/>
    <cellStyle name="Total 3 2 4 5" xfId="61497" xr:uid="{00000000-0005-0000-0000-000043F00000}"/>
    <cellStyle name="Total 3 2 4 5 2" xfId="61498" xr:uid="{00000000-0005-0000-0000-000044F00000}"/>
    <cellStyle name="Total 3 2 4 5 3" xfId="61499" xr:uid="{00000000-0005-0000-0000-000045F00000}"/>
    <cellStyle name="Total 3 2 4 6" xfId="61500" xr:uid="{00000000-0005-0000-0000-000046F00000}"/>
    <cellStyle name="Total 3 2 4 6 2" xfId="61501" xr:uid="{00000000-0005-0000-0000-000047F00000}"/>
    <cellStyle name="Total 3 2 4 6 3" xfId="61502" xr:uid="{00000000-0005-0000-0000-000048F00000}"/>
    <cellStyle name="Total 3 2 4 7" xfId="61503" xr:uid="{00000000-0005-0000-0000-000049F00000}"/>
    <cellStyle name="Total 3 2 4 7 2" xfId="61504" xr:uid="{00000000-0005-0000-0000-00004AF00000}"/>
    <cellStyle name="Total 3 2 4 7 3" xfId="61505" xr:uid="{00000000-0005-0000-0000-00004BF00000}"/>
    <cellStyle name="Total 3 2 4 8" xfId="61506" xr:uid="{00000000-0005-0000-0000-00004CF00000}"/>
    <cellStyle name="Total 3 2 4 8 2" xfId="61507" xr:uid="{00000000-0005-0000-0000-00004DF00000}"/>
    <cellStyle name="Total 3 2 4 8 3" xfId="61508" xr:uid="{00000000-0005-0000-0000-00004EF00000}"/>
    <cellStyle name="Total 3 2 4 9" xfId="61509" xr:uid="{00000000-0005-0000-0000-00004FF00000}"/>
    <cellStyle name="Total 3 2 5" xfId="61510" xr:uid="{00000000-0005-0000-0000-000050F00000}"/>
    <cellStyle name="Total 3 2 5 10" xfId="61511" xr:uid="{00000000-0005-0000-0000-000051F00000}"/>
    <cellStyle name="Total 3 2 5 11" xfId="61512" xr:uid="{00000000-0005-0000-0000-000052F00000}"/>
    <cellStyle name="Total 3 2 5 2" xfId="61513" xr:uid="{00000000-0005-0000-0000-000053F00000}"/>
    <cellStyle name="Total 3 2 5 2 2" xfId="61514" xr:uid="{00000000-0005-0000-0000-000054F00000}"/>
    <cellStyle name="Total 3 2 5 2 3" xfId="61515" xr:uid="{00000000-0005-0000-0000-000055F00000}"/>
    <cellStyle name="Total 3 2 5 2 4" xfId="61516" xr:uid="{00000000-0005-0000-0000-000056F00000}"/>
    <cellStyle name="Total 3 2 5 3" xfId="61517" xr:uid="{00000000-0005-0000-0000-000057F00000}"/>
    <cellStyle name="Total 3 2 5 3 2" xfId="61518" xr:uid="{00000000-0005-0000-0000-000058F00000}"/>
    <cellStyle name="Total 3 2 5 3 3" xfId="61519" xr:uid="{00000000-0005-0000-0000-000059F00000}"/>
    <cellStyle name="Total 3 2 5 4" xfId="61520" xr:uid="{00000000-0005-0000-0000-00005AF00000}"/>
    <cellStyle name="Total 3 2 5 4 2" xfId="61521" xr:uid="{00000000-0005-0000-0000-00005BF00000}"/>
    <cellStyle name="Total 3 2 5 4 3" xfId="61522" xr:uid="{00000000-0005-0000-0000-00005CF00000}"/>
    <cellStyle name="Total 3 2 5 5" xfId="61523" xr:uid="{00000000-0005-0000-0000-00005DF00000}"/>
    <cellStyle name="Total 3 2 5 5 2" xfId="61524" xr:uid="{00000000-0005-0000-0000-00005EF00000}"/>
    <cellStyle name="Total 3 2 5 5 3" xfId="61525" xr:uid="{00000000-0005-0000-0000-00005FF00000}"/>
    <cellStyle name="Total 3 2 5 6" xfId="61526" xr:uid="{00000000-0005-0000-0000-000060F00000}"/>
    <cellStyle name="Total 3 2 5 6 2" xfId="61527" xr:uid="{00000000-0005-0000-0000-000061F00000}"/>
    <cellStyle name="Total 3 2 5 6 3" xfId="61528" xr:uid="{00000000-0005-0000-0000-000062F00000}"/>
    <cellStyle name="Total 3 2 5 7" xfId="61529" xr:uid="{00000000-0005-0000-0000-000063F00000}"/>
    <cellStyle name="Total 3 2 5 7 2" xfId="61530" xr:uid="{00000000-0005-0000-0000-000064F00000}"/>
    <cellStyle name="Total 3 2 5 7 3" xfId="61531" xr:uid="{00000000-0005-0000-0000-000065F00000}"/>
    <cellStyle name="Total 3 2 5 8" xfId="61532" xr:uid="{00000000-0005-0000-0000-000066F00000}"/>
    <cellStyle name="Total 3 2 5 8 2" xfId="61533" xr:uid="{00000000-0005-0000-0000-000067F00000}"/>
    <cellStyle name="Total 3 2 5 8 3" xfId="61534" xr:uid="{00000000-0005-0000-0000-000068F00000}"/>
    <cellStyle name="Total 3 2 5 9" xfId="61535" xr:uid="{00000000-0005-0000-0000-000069F00000}"/>
    <cellStyle name="Total 3 2 6" xfId="61536" xr:uid="{00000000-0005-0000-0000-00006AF00000}"/>
    <cellStyle name="Total 3 2 6 10" xfId="61537" xr:uid="{00000000-0005-0000-0000-00006BF00000}"/>
    <cellStyle name="Total 3 2 6 11" xfId="61538" xr:uid="{00000000-0005-0000-0000-00006CF00000}"/>
    <cellStyle name="Total 3 2 6 2" xfId="61539" xr:uid="{00000000-0005-0000-0000-00006DF00000}"/>
    <cellStyle name="Total 3 2 6 2 2" xfId="61540" xr:uid="{00000000-0005-0000-0000-00006EF00000}"/>
    <cellStyle name="Total 3 2 6 2 3" xfId="61541" xr:uid="{00000000-0005-0000-0000-00006FF00000}"/>
    <cellStyle name="Total 3 2 6 3" xfId="61542" xr:uid="{00000000-0005-0000-0000-000070F00000}"/>
    <cellStyle name="Total 3 2 6 3 2" xfId="61543" xr:uid="{00000000-0005-0000-0000-000071F00000}"/>
    <cellStyle name="Total 3 2 6 3 3" xfId="61544" xr:uid="{00000000-0005-0000-0000-000072F00000}"/>
    <cellStyle name="Total 3 2 6 4" xfId="61545" xr:uid="{00000000-0005-0000-0000-000073F00000}"/>
    <cellStyle name="Total 3 2 6 4 2" xfId="61546" xr:uid="{00000000-0005-0000-0000-000074F00000}"/>
    <cellStyle name="Total 3 2 6 4 3" xfId="61547" xr:uid="{00000000-0005-0000-0000-000075F00000}"/>
    <cellStyle name="Total 3 2 6 5" xfId="61548" xr:uid="{00000000-0005-0000-0000-000076F00000}"/>
    <cellStyle name="Total 3 2 6 5 2" xfId="61549" xr:uid="{00000000-0005-0000-0000-000077F00000}"/>
    <cellStyle name="Total 3 2 6 5 3" xfId="61550" xr:uid="{00000000-0005-0000-0000-000078F00000}"/>
    <cellStyle name="Total 3 2 6 6" xfId="61551" xr:uid="{00000000-0005-0000-0000-000079F00000}"/>
    <cellStyle name="Total 3 2 6 6 2" xfId="61552" xr:uid="{00000000-0005-0000-0000-00007AF00000}"/>
    <cellStyle name="Total 3 2 6 6 3" xfId="61553" xr:uid="{00000000-0005-0000-0000-00007BF00000}"/>
    <cellStyle name="Total 3 2 6 7" xfId="61554" xr:uid="{00000000-0005-0000-0000-00007CF00000}"/>
    <cellStyle name="Total 3 2 6 7 2" xfId="61555" xr:uid="{00000000-0005-0000-0000-00007DF00000}"/>
    <cellStyle name="Total 3 2 6 7 3" xfId="61556" xr:uid="{00000000-0005-0000-0000-00007EF00000}"/>
    <cellStyle name="Total 3 2 6 8" xfId="61557" xr:uid="{00000000-0005-0000-0000-00007FF00000}"/>
    <cellStyle name="Total 3 2 6 8 2" xfId="61558" xr:uid="{00000000-0005-0000-0000-000080F00000}"/>
    <cellStyle name="Total 3 2 6 8 3" xfId="61559" xr:uid="{00000000-0005-0000-0000-000081F00000}"/>
    <cellStyle name="Total 3 2 6 9" xfId="61560" xr:uid="{00000000-0005-0000-0000-000082F00000}"/>
    <cellStyle name="Total 3 2 7" xfId="61561" xr:uid="{00000000-0005-0000-0000-000083F00000}"/>
    <cellStyle name="Total 3 2 7 10" xfId="61562" xr:uid="{00000000-0005-0000-0000-000084F00000}"/>
    <cellStyle name="Total 3 2 7 11" xfId="61563" xr:uid="{00000000-0005-0000-0000-000085F00000}"/>
    <cellStyle name="Total 3 2 7 2" xfId="61564" xr:uid="{00000000-0005-0000-0000-000086F00000}"/>
    <cellStyle name="Total 3 2 7 2 2" xfId="61565" xr:uid="{00000000-0005-0000-0000-000087F00000}"/>
    <cellStyle name="Total 3 2 7 2 3" xfId="61566" xr:uid="{00000000-0005-0000-0000-000088F00000}"/>
    <cellStyle name="Total 3 2 7 3" xfId="61567" xr:uid="{00000000-0005-0000-0000-000089F00000}"/>
    <cellStyle name="Total 3 2 7 3 2" xfId="61568" xr:uid="{00000000-0005-0000-0000-00008AF00000}"/>
    <cellStyle name="Total 3 2 7 3 3" xfId="61569" xr:uid="{00000000-0005-0000-0000-00008BF00000}"/>
    <cellStyle name="Total 3 2 7 4" xfId="61570" xr:uid="{00000000-0005-0000-0000-00008CF00000}"/>
    <cellStyle name="Total 3 2 7 4 2" xfId="61571" xr:uid="{00000000-0005-0000-0000-00008DF00000}"/>
    <cellStyle name="Total 3 2 7 4 3" xfId="61572" xr:uid="{00000000-0005-0000-0000-00008EF00000}"/>
    <cellStyle name="Total 3 2 7 5" xfId="61573" xr:uid="{00000000-0005-0000-0000-00008FF00000}"/>
    <cellStyle name="Total 3 2 7 5 2" xfId="61574" xr:uid="{00000000-0005-0000-0000-000090F00000}"/>
    <cellStyle name="Total 3 2 7 5 3" xfId="61575" xr:uid="{00000000-0005-0000-0000-000091F00000}"/>
    <cellStyle name="Total 3 2 7 6" xfId="61576" xr:uid="{00000000-0005-0000-0000-000092F00000}"/>
    <cellStyle name="Total 3 2 7 6 2" xfId="61577" xr:uid="{00000000-0005-0000-0000-000093F00000}"/>
    <cellStyle name="Total 3 2 7 6 3" xfId="61578" xr:uid="{00000000-0005-0000-0000-000094F00000}"/>
    <cellStyle name="Total 3 2 7 7" xfId="61579" xr:uid="{00000000-0005-0000-0000-000095F00000}"/>
    <cellStyle name="Total 3 2 7 7 2" xfId="61580" xr:uid="{00000000-0005-0000-0000-000096F00000}"/>
    <cellStyle name="Total 3 2 7 7 3" xfId="61581" xr:uid="{00000000-0005-0000-0000-000097F00000}"/>
    <cellStyle name="Total 3 2 7 8" xfId="61582" xr:uid="{00000000-0005-0000-0000-000098F00000}"/>
    <cellStyle name="Total 3 2 7 8 2" xfId="61583" xr:uid="{00000000-0005-0000-0000-000099F00000}"/>
    <cellStyle name="Total 3 2 7 8 3" xfId="61584" xr:uid="{00000000-0005-0000-0000-00009AF00000}"/>
    <cellStyle name="Total 3 2 7 9" xfId="61585" xr:uid="{00000000-0005-0000-0000-00009BF00000}"/>
    <cellStyle name="Total 3 2 8" xfId="61586" xr:uid="{00000000-0005-0000-0000-00009CF00000}"/>
    <cellStyle name="Total 3 2 8 2" xfId="61587" xr:uid="{00000000-0005-0000-0000-00009DF00000}"/>
    <cellStyle name="Total 3 2 8 3" xfId="61588" xr:uid="{00000000-0005-0000-0000-00009EF00000}"/>
    <cellStyle name="Total 3 2 9" xfId="61589" xr:uid="{00000000-0005-0000-0000-00009FF00000}"/>
    <cellStyle name="Total 3 2 9 2" xfId="61590" xr:uid="{00000000-0005-0000-0000-0000A0F00000}"/>
    <cellStyle name="Total 3 2 9 3" xfId="61591" xr:uid="{00000000-0005-0000-0000-0000A1F00000}"/>
    <cellStyle name="Total 3 3" xfId="61592" xr:uid="{00000000-0005-0000-0000-0000A2F00000}"/>
    <cellStyle name="Total 3 3 10" xfId="61593" xr:uid="{00000000-0005-0000-0000-0000A3F00000}"/>
    <cellStyle name="Total 3 3 11" xfId="61594" xr:uid="{00000000-0005-0000-0000-0000A4F00000}"/>
    <cellStyle name="Total 3 3 12" xfId="61595" xr:uid="{00000000-0005-0000-0000-0000A5F00000}"/>
    <cellStyle name="Total 3 3 2" xfId="61596" xr:uid="{00000000-0005-0000-0000-0000A6F00000}"/>
    <cellStyle name="Total 3 3 2 10" xfId="61597" xr:uid="{00000000-0005-0000-0000-0000A7F00000}"/>
    <cellStyle name="Total 3 3 2 11" xfId="61598" xr:uid="{00000000-0005-0000-0000-0000A8F00000}"/>
    <cellStyle name="Total 3 3 2 2" xfId="61599" xr:uid="{00000000-0005-0000-0000-0000A9F00000}"/>
    <cellStyle name="Total 3 3 2 2 2" xfId="61600" xr:uid="{00000000-0005-0000-0000-0000AAF00000}"/>
    <cellStyle name="Total 3 3 2 2 2 2" xfId="61601" xr:uid="{00000000-0005-0000-0000-0000ABF00000}"/>
    <cellStyle name="Total 3 3 2 2 3" xfId="61602" xr:uid="{00000000-0005-0000-0000-0000ACF00000}"/>
    <cellStyle name="Total 3 3 2 2 4" xfId="61603" xr:uid="{00000000-0005-0000-0000-0000ADF00000}"/>
    <cellStyle name="Total 3 3 2 3" xfId="61604" xr:uid="{00000000-0005-0000-0000-0000AEF00000}"/>
    <cellStyle name="Total 3 3 2 3 2" xfId="61605" xr:uid="{00000000-0005-0000-0000-0000AFF00000}"/>
    <cellStyle name="Total 3 3 2 3 3" xfId="61606" xr:uid="{00000000-0005-0000-0000-0000B0F00000}"/>
    <cellStyle name="Total 3 3 2 3 4" xfId="61607" xr:uid="{00000000-0005-0000-0000-0000B1F00000}"/>
    <cellStyle name="Total 3 3 2 4" xfId="61608" xr:uid="{00000000-0005-0000-0000-0000B2F00000}"/>
    <cellStyle name="Total 3 3 2 4 2" xfId="61609" xr:uid="{00000000-0005-0000-0000-0000B3F00000}"/>
    <cellStyle name="Total 3 3 2 4 3" xfId="61610" xr:uid="{00000000-0005-0000-0000-0000B4F00000}"/>
    <cellStyle name="Total 3 3 2 4 4" xfId="61611" xr:uid="{00000000-0005-0000-0000-0000B5F00000}"/>
    <cellStyle name="Total 3 3 2 5" xfId="61612" xr:uid="{00000000-0005-0000-0000-0000B6F00000}"/>
    <cellStyle name="Total 3 3 2 5 2" xfId="61613" xr:uid="{00000000-0005-0000-0000-0000B7F00000}"/>
    <cellStyle name="Total 3 3 2 5 3" xfId="61614" xr:uid="{00000000-0005-0000-0000-0000B8F00000}"/>
    <cellStyle name="Total 3 3 2 5 4" xfId="61615" xr:uid="{00000000-0005-0000-0000-0000B9F00000}"/>
    <cellStyle name="Total 3 3 2 6" xfId="61616" xr:uid="{00000000-0005-0000-0000-0000BAF00000}"/>
    <cellStyle name="Total 3 3 2 6 2" xfId="61617" xr:uid="{00000000-0005-0000-0000-0000BBF00000}"/>
    <cellStyle name="Total 3 3 2 6 3" xfId="61618" xr:uid="{00000000-0005-0000-0000-0000BCF00000}"/>
    <cellStyle name="Total 3 3 2 6 4" xfId="61619" xr:uid="{00000000-0005-0000-0000-0000BDF00000}"/>
    <cellStyle name="Total 3 3 2 7" xfId="61620" xr:uid="{00000000-0005-0000-0000-0000BEF00000}"/>
    <cellStyle name="Total 3 3 2 7 2" xfId="61621" xr:uid="{00000000-0005-0000-0000-0000BFF00000}"/>
    <cellStyle name="Total 3 3 2 7 3" xfId="61622" xr:uid="{00000000-0005-0000-0000-0000C0F00000}"/>
    <cellStyle name="Total 3 3 2 8" xfId="61623" xr:uid="{00000000-0005-0000-0000-0000C1F00000}"/>
    <cellStyle name="Total 3 3 2 8 2" xfId="61624" xr:uid="{00000000-0005-0000-0000-0000C2F00000}"/>
    <cellStyle name="Total 3 3 2 8 3" xfId="61625" xr:uid="{00000000-0005-0000-0000-0000C3F00000}"/>
    <cellStyle name="Total 3 3 2 9" xfId="61626" xr:uid="{00000000-0005-0000-0000-0000C4F00000}"/>
    <cellStyle name="Total 3 3 3" xfId="61627" xr:uid="{00000000-0005-0000-0000-0000C5F00000}"/>
    <cellStyle name="Total 3 3 3 2" xfId="61628" xr:uid="{00000000-0005-0000-0000-0000C6F00000}"/>
    <cellStyle name="Total 3 3 3 2 2" xfId="61629" xr:uid="{00000000-0005-0000-0000-0000C7F00000}"/>
    <cellStyle name="Total 3 3 3 3" xfId="61630" xr:uid="{00000000-0005-0000-0000-0000C8F00000}"/>
    <cellStyle name="Total 3 3 3 4" xfId="61631" xr:uid="{00000000-0005-0000-0000-0000C9F00000}"/>
    <cellStyle name="Total 3 3 4" xfId="61632" xr:uid="{00000000-0005-0000-0000-0000CAF00000}"/>
    <cellStyle name="Total 3 3 4 2" xfId="61633" xr:uid="{00000000-0005-0000-0000-0000CBF00000}"/>
    <cellStyle name="Total 3 3 4 2 2" xfId="61634" xr:uid="{00000000-0005-0000-0000-0000CCF00000}"/>
    <cellStyle name="Total 3 3 4 3" xfId="61635" xr:uid="{00000000-0005-0000-0000-0000CDF00000}"/>
    <cellStyle name="Total 3 3 4 4" xfId="61636" xr:uid="{00000000-0005-0000-0000-0000CEF00000}"/>
    <cellStyle name="Total 3 3 5" xfId="61637" xr:uid="{00000000-0005-0000-0000-0000CFF00000}"/>
    <cellStyle name="Total 3 3 5 2" xfId="61638" xr:uid="{00000000-0005-0000-0000-0000D0F00000}"/>
    <cellStyle name="Total 3 3 5 3" xfId="61639" xr:uid="{00000000-0005-0000-0000-0000D1F00000}"/>
    <cellStyle name="Total 3 3 5 4" xfId="61640" xr:uid="{00000000-0005-0000-0000-0000D2F00000}"/>
    <cellStyle name="Total 3 3 6" xfId="61641" xr:uid="{00000000-0005-0000-0000-0000D3F00000}"/>
    <cellStyle name="Total 3 3 6 2" xfId="61642" xr:uid="{00000000-0005-0000-0000-0000D4F00000}"/>
    <cellStyle name="Total 3 3 6 3" xfId="61643" xr:uid="{00000000-0005-0000-0000-0000D5F00000}"/>
    <cellStyle name="Total 3 3 6 4" xfId="61644" xr:uid="{00000000-0005-0000-0000-0000D6F00000}"/>
    <cellStyle name="Total 3 3 7" xfId="61645" xr:uid="{00000000-0005-0000-0000-0000D7F00000}"/>
    <cellStyle name="Total 3 3 7 2" xfId="61646" xr:uid="{00000000-0005-0000-0000-0000D8F00000}"/>
    <cellStyle name="Total 3 3 7 3" xfId="61647" xr:uid="{00000000-0005-0000-0000-0000D9F00000}"/>
    <cellStyle name="Total 3 3 8" xfId="61648" xr:uid="{00000000-0005-0000-0000-0000DAF00000}"/>
    <cellStyle name="Total 3 3 8 2" xfId="61649" xr:uid="{00000000-0005-0000-0000-0000DBF00000}"/>
    <cellStyle name="Total 3 3 8 3" xfId="61650" xr:uid="{00000000-0005-0000-0000-0000DCF00000}"/>
    <cellStyle name="Total 3 3 9" xfId="61651" xr:uid="{00000000-0005-0000-0000-0000DDF00000}"/>
    <cellStyle name="Total 3 3 9 2" xfId="61652" xr:uid="{00000000-0005-0000-0000-0000DEF00000}"/>
    <cellStyle name="Total 3 3 9 3" xfId="61653" xr:uid="{00000000-0005-0000-0000-0000DFF00000}"/>
    <cellStyle name="Total 3 4" xfId="61654" xr:uid="{00000000-0005-0000-0000-0000E0F00000}"/>
    <cellStyle name="Total 3 4 10" xfId="61655" xr:uid="{00000000-0005-0000-0000-0000E1F00000}"/>
    <cellStyle name="Total 3 4 11" xfId="61656" xr:uid="{00000000-0005-0000-0000-0000E2F00000}"/>
    <cellStyle name="Total 3 4 2" xfId="61657" xr:uid="{00000000-0005-0000-0000-0000E3F00000}"/>
    <cellStyle name="Total 3 4 2 2" xfId="61658" xr:uid="{00000000-0005-0000-0000-0000E4F00000}"/>
    <cellStyle name="Total 3 4 2 2 2" xfId="61659" xr:uid="{00000000-0005-0000-0000-0000E5F00000}"/>
    <cellStyle name="Total 3 4 2 3" xfId="61660" xr:uid="{00000000-0005-0000-0000-0000E6F00000}"/>
    <cellStyle name="Total 3 4 2 3 2" xfId="61661" xr:uid="{00000000-0005-0000-0000-0000E7F00000}"/>
    <cellStyle name="Total 3 4 2 4" xfId="61662" xr:uid="{00000000-0005-0000-0000-0000E8F00000}"/>
    <cellStyle name="Total 3 4 3" xfId="61663" xr:uid="{00000000-0005-0000-0000-0000E9F00000}"/>
    <cellStyle name="Total 3 4 3 2" xfId="61664" xr:uid="{00000000-0005-0000-0000-0000EAF00000}"/>
    <cellStyle name="Total 3 4 3 2 2" xfId="61665" xr:uid="{00000000-0005-0000-0000-0000EBF00000}"/>
    <cellStyle name="Total 3 4 3 3" xfId="61666" xr:uid="{00000000-0005-0000-0000-0000ECF00000}"/>
    <cellStyle name="Total 3 4 3 4" xfId="61667" xr:uid="{00000000-0005-0000-0000-0000EDF00000}"/>
    <cellStyle name="Total 3 4 4" xfId="61668" xr:uid="{00000000-0005-0000-0000-0000EEF00000}"/>
    <cellStyle name="Total 3 4 4 2" xfId="61669" xr:uid="{00000000-0005-0000-0000-0000EFF00000}"/>
    <cellStyle name="Total 3 4 4 3" xfId="61670" xr:uid="{00000000-0005-0000-0000-0000F0F00000}"/>
    <cellStyle name="Total 3 4 4 4" xfId="61671" xr:uid="{00000000-0005-0000-0000-0000F1F00000}"/>
    <cellStyle name="Total 3 4 5" xfId="61672" xr:uid="{00000000-0005-0000-0000-0000F2F00000}"/>
    <cellStyle name="Total 3 4 5 2" xfId="61673" xr:uid="{00000000-0005-0000-0000-0000F3F00000}"/>
    <cellStyle name="Total 3 4 5 3" xfId="61674" xr:uid="{00000000-0005-0000-0000-0000F4F00000}"/>
    <cellStyle name="Total 3 4 5 4" xfId="61675" xr:uid="{00000000-0005-0000-0000-0000F5F00000}"/>
    <cellStyle name="Total 3 4 6" xfId="61676" xr:uid="{00000000-0005-0000-0000-0000F6F00000}"/>
    <cellStyle name="Total 3 4 6 2" xfId="61677" xr:uid="{00000000-0005-0000-0000-0000F7F00000}"/>
    <cellStyle name="Total 3 4 6 3" xfId="61678" xr:uid="{00000000-0005-0000-0000-0000F8F00000}"/>
    <cellStyle name="Total 3 4 6 4" xfId="61679" xr:uid="{00000000-0005-0000-0000-0000F9F00000}"/>
    <cellStyle name="Total 3 4 7" xfId="61680" xr:uid="{00000000-0005-0000-0000-0000FAF00000}"/>
    <cellStyle name="Total 3 4 7 2" xfId="61681" xr:uid="{00000000-0005-0000-0000-0000FBF00000}"/>
    <cellStyle name="Total 3 4 7 3" xfId="61682" xr:uid="{00000000-0005-0000-0000-0000FCF00000}"/>
    <cellStyle name="Total 3 4 8" xfId="61683" xr:uid="{00000000-0005-0000-0000-0000FDF00000}"/>
    <cellStyle name="Total 3 4 8 2" xfId="61684" xr:uid="{00000000-0005-0000-0000-0000FEF00000}"/>
    <cellStyle name="Total 3 4 8 3" xfId="61685" xr:uid="{00000000-0005-0000-0000-0000FFF00000}"/>
    <cellStyle name="Total 3 4 9" xfId="61686" xr:uid="{00000000-0005-0000-0000-000000F10000}"/>
    <cellStyle name="Total 3 5" xfId="61687" xr:uid="{00000000-0005-0000-0000-000001F10000}"/>
    <cellStyle name="Total 3 5 10" xfId="61688" xr:uid="{00000000-0005-0000-0000-000002F10000}"/>
    <cellStyle name="Total 3 5 11" xfId="61689" xr:uid="{00000000-0005-0000-0000-000003F10000}"/>
    <cellStyle name="Total 3 5 2" xfId="61690" xr:uid="{00000000-0005-0000-0000-000004F10000}"/>
    <cellStyle name="Total 3 5 2 2" xfId="61691" xr:uid="{00000000-0005-0000-0000-000005F10000}"/>
    <cellStyle name="Total 3 5 2 3" xfId="61692" xr:uid="{00000000-0005-0000-0000-000006F10000}"/>
    <cellStyle name="Total 3 5 2 4" xfId="61693" xr:uid="{00000000-0005-0000-0000-000007F10000}"/>
    <cellStyle name="Total 3 5 3" xfId="61694" xr:uid="{00000000-0005-0000-0000-000008F10000}"/>
    <cellStyle name="Total 3 5 3 2" xfId="61695" xr:uid="{00000000-0005-0000-0000-000009F10000}"/>
    <cellStyle name="Total 3 5 3 3" xfId="61696" xr:uid="{00000000-0005-0000-0000-00000AF10000}"/>
    <cellStyle name="Total 3 5 3 4" xfId="61697" xr:uid="{00000000-0005-0000-0000-00000BF10000}"/>
    <cellStyle name="Total 3 5 4" xfId="61698" xr:uid="{00000000-0005-0000-0000-00000CF10000}"/>
    <cellStyle name="Total 3 5 4 2" xfId="61699" xr:uid="{00000000-0005-0000-0000-00000DF10000}"/>
    <cellStyle name="Total 3 5 4 3" xfId="61700" xr:uid="{00000000-0005-0000-0000-00000EF10000}"/>
    <cellStyle name="Total 3 5 5" xfId="61701" xr:uid="{00000000-0005-0000-0000-00000FF10000}"/>
    <cellStyle name="Total 3 5 5 2" xfId="61702" xr:uid="{00000000-0005-0000-0000-000010F10000}"/>
    <cellStyle name="Total 3 5 5 3" xfId="61703" xr:uid="{00000000-0005-0000-0000-000011F10000}"/>
    <cellStyle name="Total 3 5 6" xfId="61704" xr:uid="{00000000-0005-0000-0000-000012F10000}"/>
    <cellStyle name="Total 3 5 6 2" xfId="61705" xr:uid="{00000000-0005-0000-0000-000013F10000}"/>
    <cellStyle name="Total 3 5 6 3" xfId="61706" xr:uid="{00000000-0005-0000-0000-000014F10000}"/>
    <cellStyle name="Total 3 5 7" xfId="61707" xr:uid="{00000000-0005-0000-0000-000015F10000}"/>
    <cellStyle name="Total 3 5 7 2" xfId="61708" xr:uid="{00000000-0005-0000-0000-000016F10000}"/>
    <cellStyle name="Total 3 5 7 3" xfId="61709" xr:uid="{00000000-0005-0000-0000-000017F10000}"/>
    <cellStyle name="Total 3 5 8" xfId="61710" xr:uid="{00000000-0005-0000-0000-000018F10000}"/>
    <cellStyle name="Total 3 5 8 2" xfId="61711" xr:uid="{00000000-0005-0000-0000-000019F10000}"/>
    <cellStyle name="Total 3 5 8 3" xfId="61712" xr:uid="{00000000-0005-0000-0000-00001AF10000}"/>
    <cellStyle name="Total 3 5 9" xfId="61713" xr:uid="{00000000-0005-0000-0000-00001BF10000}"/>
    <cellStyle name="Total 3 6" xfId="61714" xr:uid="{00000000-0005-0000-0000-00001CF10000}"/>
    <cellStyle name="Total 3 6 10" xfId="61715" xr:uid="{00000000-0005-0000-0000-00001DF10000}"/>
    <cellStyle name="Total 3 6 11" xfId="61716" xr:uid="{00000000-0005-0000-0000-00001EF10000}"/>
    <cellStyle name="Total 3 6 2" xfId="61717" xr:uid="{00000000-0005-0000-0000-00001FF10000}"/>
    <cellStyle name="Total 3 6 2 2" xfId="61718" xr:uid="{00000000-0005-0000-0000-000020F10000}"/>
    <cellStyle name="Total 3 6 2 3" xfId="61719" xr:uid="{00000000-0005-0000-0000-000021F10000}"/>
    <cellStyle name="Total 3 6 2 4" xfId="61720" xr:uid="{00000000-0005-0000-0000-000022F10000}"/>
    <cellStyle name="Total 3 6 3" xfId="61721" xr:uid="{00000000-0005-0000-0000-000023F10000}"/>
    <cellStyle name="Total 3 6 3 2" xfId="61722" xr:uid="{00000000-0005-0000-0000-000024F10000}"/>
    <cellStyle name="Total 3 6 3 3" xfId="61723" xr:uid="{00000000-0005-0000-0000-000025F10000}"/>
    <cellStyle name="Total 3 6 4" xfId="61724" xr:uid="{00000000-0005-0000-0000-000026F10000}"/>
    <cellStyle name="Total 3 6 4 2" xfId="61725" xr:uid="{00000000-0005-0000-0000-000027F10000}"/>
    <cellStyle name="Total 3 6 4 3" xfId="61726" xr:uid="{00000000-0005-0000-0000-000028F10000}"/>
    <cellStyle name="Total 3 6 5" xfId="61727" xr:uid="{00000000-0005-0000-0000-000029F10000}"/>
    <cellStyle name="Total 3 6 5 2" xfId="61728" xr:uid="{00000000-0005-0000-0000-00002AF10000}"/>
    <cellStyle name="Total 3 6 5 3" xfId="61729" xr:uid="{00000000-0005-0000-0000-00002BF10000}"/>
    <cellStyle name="Total 3 6 6" xfId="61730" xr:uid="{00000000-0005-0000-0000-00002CF10000}"/>
    <cellStyle name="Total 3 6 6 2" xfId="61731" xr:uid="{00000000-0005-0000-0000-00002DF10000}"/>
    <cellStyle name="Total 3 6 6 3" xfId="61732" xr:uid="{00000000-0005-0000-0000-00002EF10000}"/>
    <cellStyle name="Total 3 6 7" xfId="61733" xr:uid="{00000000-0005-0000-0000-00002FF10000}"/>
    <cellStyle name="Total 3 6 7 2" xfId="61734" xr:uid="{00000000-0005-0000-0000-000030F10000}"/>
    <cellStyle name="Total 3 6 7 3" xfId="61735" xr:uid="{00000000-0005-0000-0000-000031F10000}"/>
    <cellStyle name="Total 3 6 8" xfId="61736" xr:uid="{00000000-0005-0000-0000-000032F10000}"/>
    <cellStyle name="Total 3 6 8 2" xfId="61737" xr:uid="{00000000-0005-0000-0000-000033F10000}"/>
    <cellStyle name="Total 3 6 8 3" xfId="61738" xr:uid="{00000000-0005-0000-0000-000034F10000}"/>
    <cellStyle name="Total 3 6 9" xfId="61739" xr:uid="{00000000-0005-0000-0000-000035F10000}"/>
    <cellStyle name="Total 3 7" xfId="61740" xr:uid="{00000000-0005-0000-0000-000036F10000}"/>
    <cellStyle name="Total 3 7 10" xfId="61741" xr:uid="{00000000-0005-0000-0000-000037F10000}"/>
    <cellStyle name="Total 3 7 11" xfId="61742" xr:uid="{00000000-0005-0000-0000-000038F10000}"/>
    <cellStyle name="Total 3 7 2" xfId="61743" xr:uid="{00000000-0005-0000-0000-000039F10000}"/>
    <cellStyle name="Total 3 7 2 2" xfId="61744" xr:uid="{00000000-0005-0000-0000-00003AF10000}"/>
    <cellStyle name="Total 3 7 2 3" xfId="61745" xr:uid="{00000000-0005-0000-0000-00003BF10000}"/>
    <cellStyle name="Total 3 7 3" xfId="61746" xr:uid="{00000000-0005-0000-0000-00003CF10000}"/>
    <cellStyle name="Total 3 7 3 2" xfId="61747" xr:uid="{00000000-0005-0000-0000-00003DF10000}"/>
    <cellStyle name="Total 3 7 3 3" xfId="61748" xr:uid="{00000000-0005-0000-0000-00003EF10000}"/>
    <cellStyle name="Total 3 7 4" xfId="61749" xr:uid="{00000000-0005-0000-0000-00003FF10000}"/>
    <cellStyle name="Total 3 7 4 2" xfId="61750" xr:uid="{00000000-0005-0000-0000-000040F10000}"/>
    <cellStyle name="Total 3 7 4 3" xfId="61751" xr:uid="{00000000-0005-0000-0000-000041F10000}"/>
    <cellStyle name="Total 3 7 5" xfId="61752" xr:uid="{00000000-0005-0000-0000-000042F10000}"/>
    <cellStyle name="Total 3 7 5 2" xfId="61753" xr:uid="{00000000-0005-0000-0000-000043F10000}"/>
    <cellStyle name="Total 3 7 5 3" xfId="61754" xr:uid="{00000000-0005-0000-0000-000044F10000}"/>
    <cellStyle name="Total 3 7 6" xfId="61755" xr:uid="{00000000-0005-0000-0000-000045F10000}"/>
    <cellStyle name="Total 3 7 6 2" xfId="61756" xr:uid="{00000000-0005-0000-0000-000046F10000}"/>
    <cellStyle name="Total 3 7 6 3" xfId="61757" xr:uid="{00000000-0005-0000-0000-000047F10000}"/>
    <cellStyle name="Total 3 7 7" xfId="61758" xr:uid="{00000000-0005-0000-0000-000048F10000}"/>
    <cellStyle name="Total 3 7 7 2" xfId="61759" xr:uid="{00000000-0005-0000-0000-000049F10000}"/>
    <cellStyle name="Total 3 7 7 3" xfId="61760" xr:uid="{00000000-0005-0000-0000-00004AF10000}"/>
    <cellStyle name="Total 3 7 8" xfId="61761" xr:uid="{00000000-0005-0000-0000-00004BF10000}"/>
    <cellStyle name="Total 3 7 8 2" xfId="61762" xr:uid="{00000000-0005-0000-0000-00004CF10000}"/>
    <cellStyle name="Total 3 7 8 3" xfId="61763" xr:uid="{00000000-0005-0000-0000-00004DF10000}"/>
    <cellStyle name="Total 3 7 9" xfId="61764" xr:uid="{00000000-0005-0000-0000-00004EF10000}"/>
    <cellStyle name="Total 3 8" xfId="61765" xr:uid="{00000000-0005-0000-0000-00004FF10000}"/>
    <cellStyle name="Total 3 8 10" xfId="61766" xr:uid="{00000000-0005-0000-0000-000050F10000}"/>
    <cellStyle name="Total 3 8 11" xfId="61767" xr:uid="{00000000-0005-0000-0000-000051F10000}"/>
    <cellStyle name="Total 3 8 2" xfId="61768" xr:uid="{00000000-0005-0000-0000-000052F10000}"/>
    <cellStyle name="Total 3 8 2 2" xfId="61769" xr:uid="{00000000-0005-0000-0000-000053F10000}"/>
    <cellStyle name="Total 3 8 2 3" xfId="61770" xr:uid="{00000000-0005-0000-0000-000054F10000}"/>
    <cellStyle name="Total 3 8 2 4" xfId="61771" xr:uid="{00000000-0005-0000-0000-000055F10000}"/>
    <cellStyle name="Total 3 8 3" xfId="61772" xr:uid="{00000000-0005-0000-0000-000056F10000}"/>
    <cellStyle name="Total 3 8 3 2" xfId="61773" xr:uid="{00000000-0005-0000-0000-000057F10000}"/>
    <cellStyle name="Total 3 8 3 3" xfId="61774" xr:uid="{00000000-0005-0000-0000-000058F10000}"/>
    <cellStyle name="Total 3 8 4" xfId="61775" xr:uid="{00000000-0005-0000-0000-000059F10000}"/>
    <cellStyle name="Total 3 8 4 2" xfId="61776" xr:uid="{00000000-0005-0000-0000-00005AF10000}"/>
    <cellStyle name="Total 3 8 4 3" xfId="61777" xr:uid="{00000000-0005-0000-0000-00005BF10000}"/>
    <cellStyle name="Total 3 8 5" xfId="61778" xr:uid="{00000000-0005-0000-0000-00005CF10000}"/>
    <cellStyle name="Total 3 8 5 2" xfId="61779" xr:uid="{00000000-0005-0000-0000-00005DF10000}"/>
    <cellStyle name="Total 3 8 5 3" xfId="61780" xr:uid="{00000000-0005-0000-0000-00005EF10000}"/>
    <cellStyle name="Total 3 8 6" xfId="61781" xr:uid="{00000000-0005-0000-0000-00005FF10000}"/>
    <cellStyle name="Total 3 8 6 2" xfId="61782" xr:uid="{00000000-0005-0000-0000-000060F10000}"/>
    <cellStyle name="Total 3 8 6 3" xfId="61783" xr:uid="{00000000-0005-0000-0000-000061F10000}"/>
    <cellStyle name="Total 3 8 7" xfId="61784" xr:uid="{00000000-0005-0000-0000-000062F10000}"/>
    <cellStyle name="Total 3 8 7 2" xfId="61785" xr:uid="{00000000-0005-0000-0000-000063F10000}"/>
    <cellStyle name="Total 3 8 7 3" xfId="61786" xr:uid="{00000000-0005-0000-0000-000064F10000}"/>
    <cellStyle name="Total 3 8 8" xfId="61787" xr:uid="{00000000-0005-0000-0000-000065F10000}"/>
    <cellStyle name="Total 3 8 8 2" xfId="61788" xr:uid="{00000000-0005-0000-0000-000066F10000}"/>
    <cellStyle name="Total 3 8 8 3" xfId="61789" xr:uid="{00000000-0005-0000-0000-000067F10000}"/>
    <cellStyle name="Total 3 8 9" xfId="61790" xr:uid="{00000000-0005-0000-0000-000068F10000}"/>
    <cellStyle name="Total 3 9" xfId="61791" xr:uid="{00000000-0005-0000-0000-000069F10000}"/>
    <cellStyle name="Total 3 9 2" xfId="61792" xr:uid="{00000000-0005-0000-0000-00006AF10000}"/>
    <cellStyle name="Total 3 9 3" xfId="61793" xr:uid="{00000000-0005-0000-0000-00006BF10000}"/>
    <cellStyle name="Total 3 9 4" xfId="61794" xr:uid="{00000000-0005-0000-0000-00006CF10000}"/>
    <cellStyle name="Total 4" xfId="61795" xr:uid="{00000000-0005-0000-0000-00006DF10000}"/>
    <cellStyle name="Total 4 10" xfId="61796" xr:uid="{00000000-0005-0000-0000-00006EF10000}"/>
    <cellStyle name="Total 4 11" xfId="61797" xr:uid="{00000000-0005-0000-0000-00006FF10000}"/>
    <cellStyle name="Total 4 2" xfId="61798" xr:uid="{00000000-0005-0000-0000-000070F10000}"/>
    <cellStyle name="Total 4 2 2" xfId="61799" xr:uid="{00000000-0005-0000-0000-000071F10000}"/>
    <cellStyle name="Total 4 2 2 2" xfId="61800" xr:uid="{00000000-0005-0000-0000-000072F10000}"/>
    <cellStyle name="Total 4 2 2 2 2" xfId="61801" xr:uid="{00000000-0005-0000-0000-000073F10000}"/>
    <cellStyle name="Total 4 2 2 3" xfId="61802" xr:uid="{00000000-0005-0000-0000-000074F10000}"/>
    <cellStyle name="Total 4 2 2 3 2" xfId="61803" xr:uid="{00000000-0005-0000-0000-000075F10000}"/>
    <cellStyle name="Total 4 2 2 4" xfId="61804" xr:uid="{00000000-0005-0000-0000-000076F10000}"/>
    <cellStyle name="Total 4 2 2 5" xfId="61805" xr:uid="{00000000-0005-0000-0000-000077F10000}"/>
    <cellStyle name="Total 4 2 2 6" xfId="61806" xr:uid="{00000000-0005-0000-0000-000078F10000}"/>
    <cellStyle name="Total 4 2 3" xfId="61807" xr:uid="{00000000-0005-0000-0000-000079F10000}"/>
    <cellStyle name="Total 4 2 3 2" xfId="61808" xr:uid="{00000000-0005-0000-0000-00007AF10000}"/>
    <cellStyle name="Total 4 2 4" xfId="61809" xr:uid="{00000000-0005-0000-0000-00007BF10000}"/>
    <cellStyle name="Total 4 2 4 2" xfId="61810" xr:uid="{00000000-0005-0000-0000-00007CF10000}"/>
    <cellStyle name="Total 4 2 5" xfId="61811" xr:uid="{00000000-0005-0000-0000-00007DF10000}"/>
    <cellStyle name="Total 4 2 6" xfId="61812" xr:uid="{00000000-0005-0000-0000-00007EF10000}"/>
    <cellStyle name="Total 4 3" xfId="61813" xr:uid="{00000000-0005-0000-0000-00007FF10000}"/>
    <cellStyle name="Total 4 3 2" xfId="61814" xr:uid="{00000000-0005-0000-0000-000080F10000}"/>
    <cellStyle name="Total 4 3 2 2" xfId="61815" xr:uid="{00000000-0005-0000-0000-000081F10000}"/>
    <cellStyle name="Total 4 3 2 2 2" xfId="61816" xr:uid="{00000000-0005-0000-0000-000082F10000}"/>
    <cellStyle name="Total 4 3 2 3" xfId="61817" xr:uid="{00000000-0005-0000-0000-000083F10000}"/>
    <cellStyle name="Total 4 3 2 4" xfId="61818" xr:uid="{00000000-0005-0000-0000-000084F10000}"/>
    <cellStyle name="Total 4 3 2 5" xfId="61819" xr:uid="{00000000-0005-0000-0000-000085F10000}"/>
    <cellStyle name="Total 4 3 2 6" xfId="61820" xr:uid="{00000000-0005-0000-0000-000086F10000}"/>
    <cellStyle name="Total 4 3 3" xfId="61821" xr:uid="{00000000-0005-0000-0000-000087F10000}"/>
    <cellStyle name="Total 4 3 3 2" xfId="61822" xr:uid="{00000000-0005-0000-0000-000088F10000}"/>
    <cellStyle name="Total 4 3 4" xfId="61823" xr:uid="{00000000-0005-0000-0000-000089F10000}"/>
    <cellStyle name="Total 4 3 4 2" xfId="61824" xr:uid="{00000000-0005-0000-0000-00008AF10000}"/>
    <cellStyle name="Total 4 3 5" xfId="61825" xr:uid="{00000000-0005-0000-0000-00008BF10000}"/>
    <cellStyle name="Total 4 3 6" xfId="61826" xr:uid="{00000000-0005-0000-0000-00008CF10000}"/>
    <cellStyle name="Total 4 4" xfId="61827" xr:uid="{00000000-0005-0000-0000-00008DF10000}"/>
    <cellStyle name="Total 4 4 2" xfId="61828" xr:uid="{00000000-0005-0000-0000-00008EF10000}"/>
    <cellStyle name="Total 4 4 2 2" xfId="61829" xr:uid="{00000000-0005-0000-0000-00008FF10000}"/>
    <cellStyle name="Total 4 4 2 3" xfId="61830" xr:uid="{00000000-0005-0000-0000-000090F10000}"/>
    <cellStyle name="Total 4 4 3" xfId="61831" xr:uid="{00000000-0005-0000-0000-000091F10000}"/>
    <cellStyle name="Total 4 4 3 2" xfId="61832" xr:uid="{00000000-0005-0000-0000-000092F10000}"/>
    <cellStyle name="Total 4 4 4" xfId="61833" xr:uid="{00000000-0005-0000-0000-000093F10000}"/>
    <cellStyle name="Total 4 4 5" xfId="61834" xr:uid="{00000000-0005-0000-0000-000094F10000}"/>
    <cellStyle name="Total 4 5" xfId="61835" xr:uid="{00000000-0005-0000-0000-000095F10000}"/>
    <cellStyle name="Total 4 5 2" xfId="61836" xr:uid="{00000000-0005-0000-0000-000096F10000}"/>
    <cellStyle name="Total 4 5 2 2" xfId="61837" xr:uid="{00000000-0005-0000-0000-000097F10000}"/>
    <cellStyle name="Total 4 5 3" xfId="61838" xr:uid="{00000000-0005-0000-0000-000098F10000}"/>
    <cellStyle name="Total 4 6" xfId="61839" xr:uid="{00000000-0005-0000-0000-000099F10000}"/>
    <cellStyle name="Total 4 6 2" xfId="61840" xr:uid="{00000000-0005-0000-0000-00009AF10000}"/>
    <cellStyle name="Total 4 7" xfId="61841" xr:uid="{00000000-0005-0000-0000-00009BF10000}"/>
    <cellStyle name="Total 4 7 2" xfId="61842" xr:uid="{00000000-0005-0000-0000-00009CF10000}"/>
    <cellStyle name="Total 4 8" xfId="61843" xr:uid="{00000000-0005-0000-0000-00009DF10000}"/>
    <cellStyle name="Total 4 8 2" xfId="61844" xr:uid="{00000000-0005-0000-0000-00009EF10000}"/>
    <cellStyle name="Total 4 9" xfId="61845" xr:uid="{00000000-0005-0000-0000-00009FF10000}"/>
    <cellStyle name="Total 5" xfId="61846" xr:uid="{00000000-0005-0000-0000-0000A0F10000}"/>
    <cellStyle name="Total 5 10" xfId="61847" xr:uid="{00000000-0005-0000-0000-0000A1F10000}"/>
    <cellStyle name="Total 5 2" xfId="61848" xr:uid="{00000000-0005-0000-0000-0000A2F10000}"/>
    <cellStyle name="Total 5 2 2" xfId="61849" xr:uid="{00000000-0005-0000-0000-0000A3F10000}"/>
    <cellStyle name="Total 5 2 2 2" xfId="61850" xr:uid="{00000000-0005-0000-0000-0000A4F10000}"/>
    <cellStyle name="Total 5 2 2 2 2" xfId="61851" xr:uid="{00000000-0005-0000-0000-0000A5F10000}"/>
    <cellStyle name="Total 5 2 2 2 3" xfId="61852" xr:uid="{00000000-0005-0000-0000-0000A6F10000}"/>
    <cellStyle name="Total 5 2 2 3" xfId="61853" xr:uid="{00000000-0005-0000-0000-0000A7F10000}"/>
    <cellStyle name="Total 5 2 2 3 2" xfId="61854" xr:uid="{00000000-0005-0000-0000-0000A8F10000}"/>
    <cellStyle name="Total 5 2 2 4" xfId="61855" xr:uid="{00000000-0005-0000-0000-0000A9F10000}"/>
    <cellStyle name="Total 5 2 2 5" xfId="61856" xr:uid="{00000000-0005-0000-0000-0000AAF10000}"/>
    <cellStyle name="Total 5 2 3" xfId="61857" xr:uid="{00000000-0005-0000-0000-0000ABF10000}"/>
    <cellStyle name="Total 5 2 3 2" xfId="61858" xr:uid="{00000000-0005-0000-0000-0000ACF10000}"/>
    <cellStyle name="Total 5 2 3 3" xfId="61859" xr:uid="{00000000-0005-0000-0000-0000ADF10000}"/>
    <cellStyle name="Total 5 2 4" xfId="61860" xr:uid="{00000000-0005-0000-0000-0000AEF10000}"/>
    <cellStyle name="Total 5 2 4 2" xfId="61861" xr:uid="{00000000-0005-0000-0000-0000AFF10000}"/>
    <cellStyle name="Total 5 2 5" xfId="61862" xr:uid="{00000000-0005-0000-0000-0000B0F10000}"/>
    <cellStyle name="Total 5 2 5 2" xfId="61863" xr:uid="{00000000-0005-0000-0000-0000B1F10000}"/>
    <cellStyle name="Total 5 2 6" xfId="61864" xr:uid="{00000000-0005-0000-0000-0000B2F10000}"/>
    <cellStyle name="Total 5 2 7" xfId="61865" xr:uid="{00000000-0005-0000-0000-0000B3F10000}"/>
    <cellStyle name="Total 5 3" xfId="61866" xr:uid="{00000000-0005-0000-0000-0000B4F10000}"/>
    <cellStyle name="Total 5 3 2" xfId="61867" xr:uid="{00000000-0005-0000-0000-0000B5F10000}"/>
    <cellStyle name="Total 5 3 2 2" xfId="61868" xr:uid="{00000000-0005-0000-0000-0000B6F10000}"/>
    <cellStyle name="Total 5 3 2 2 2" xfId="61869" xr:uid="{00000000-0005-0000-0000-0000B7F10000}"/>
    <cellStyle name="Total 5 3 2 3" xfId="61870" xr:uid="{00000000-0005-0000-0000-0000B8F10000}"/>
    <cellStyle name="Total 5 3 2 3 2" xfId="61871" xr:uid="{00000000-0005-0000-0000-0000B9F10000}"/>
    <cellStyle name="Total 5 3 2 4" xfId="61872" xr:uid="{00000000-0005-0000-0000-0000BAF10000}"/>
    <cellStyle name="Total 5 3 2 5" xfId="61873" xr:uid="{00000000-0005-0000-0000-0000BBF10000}"/>
    <cellStyle name="Total 5 3 2 6" xfId="61874" xr:uid="{00000000-0005-0000-0000-0000BCF10000}"/>
    <cellStyle name="Total 5 3 3" xfId="61875" xr:uid="{00000000-0005-0000-0000-0000BDF10000}"/>
    <cellStyle name="Total 5 3 3 2" xfId="61876" xr:uid="{00000000-0005-0000-0000-0000BEF10000}"/>
    <cellStyle name="Total 5 3 4" xfId="61877" xr:uid="{00000000-0005-0000-0000-0000BFF10000}"/>
    <cellStyle name="Total 5 3 4 2" xfId="61878" xr:uid="{00000000-0005-0000-0000-0000C0F10000}"/>
    <cellStyle name="Total 5 3 5" xfId="61879" xr:uid="{00000000-0005-0000-0000-0000C1F10000}"/>
    <cellStyle name="Total 5 3 6" xfId="61880" xr:uid="{00000000-0005-0000-0000-0000C2F10000}"/>
    <cellStyle name="Total 5 4" xfId="61881" xr:uid="{00000000-0005-0000-0000-0000C3F10000}"/>
    <cellStyle name="Total 5 4 2" xfId="61882" xr:uid="{00000000-0005-0000-0000-0000C4F10000}"/>
    <cellStyle name="Total 5 4 2 2" xfId="61883" xr:uid="{00000000-0005-0000-0000-0000C5F10000}"/>
    <cellStyle name="Total 5 4 2 3" xfId="61884" xr:uid="{00000000-0005-0000-0000-0000C6F10000}"/>
    <cellStyle name="Total 5 4 3" xfId="61885" xr:uid="{00000000-0005-0000-0000-0000C7F10000}"/>
    <cellStyle name="Total 5 4 3 2" xfId="61886" xr:uid="{00000000-0005-0000-0000-0000C8F10000}"/>
    <cellStyle name="Total 5 4 4" xfId="61887" xr:uid="{00000000-0005-0000-0000-0000C9F10000}"/>
    <cellStyle name="Total 5 4 5" xfId="61888" xr:uid="{00000000-0005-0000-0000-0000CAF10000}"/>
    <cellStyle name="Total 5 5" xfId="61889" xr:uid="{00000000-0005-0000-0000-0000CBF10000}"/>
    <cellStyle name="Total 5 5 2" xfId="61890" xr:uid="{00000000-0005-0000-0000-0000CCF10000}"/>
    <cellStyle name="Total 5 5 2 2" xfId="61891" xr:uid="{00000000-0005-0000-0000-0000CDF10000}"/>
    <cellStyle name="Total 5 5 3" xfId="61892" xr:uid="{00000000-0005-0000-0000-0000CEF10000}"/>
    <cellStyle name="Total 5 6" xfId="61893" xr:uid="{00000000-0005-0000-0000-0000CFF10000}"/>
    <cellStyle name="Total 5 6 2" xfId="61894" xr:uid="{00000000-0005-0000-0000-0000D0F10000}"/>
    <cellStyle name="Total 5 7" xfId="61895" xr:uid="{00000000-0005-0000-0000-0000D1F10000}"/>
    <cellStyle name="Total 5 7 2" xfId="61896" xr:uid="{00000000-0005-0000-0000-0000D2F10000}"/>
    <cellStyle name="Total 5 8" xfId="61897" xr:uid="{00000000-0005-0000-0000-0000D3F10000}"/>
    <cellStyle name="Total 5 8 2" xfId="61898" xr:uid="{00000000-0005-0000-0000-0000D4F10000}"/>
    <cellStyle name="Total 5 9" xfId="61899" xr:uid="{00000000-0005-0000-0000-0000D5F10000}"/>
    <cellStyle name="Total 6" xfId="61900" xr:uid="{00000000-0005-0000-0000-0000D6F10000}"/>
    <cellStyle name="Total 6 2" xfId="61901" xr:uid="{00000000-0005-0000-0000-0000D7F10000}"/>
    <cellStyle name="Total 6 2 2" xfId="61902" xr:uid="{00000000-0005-0000-0000-0000D8F10000}"/>
    <cellStyle name="Total 6 2 2 2" xfId="61903" xr:uid="{00000000-0005-0000-0000-0000D9F10000}"/>
    <cellStyle name="Total 6 2 2 3" xfId="61904" xr:uid="{00000000-0005-0000-0000-0000DAF10000}"/>
    <cellStyle name="Total 6 2 3" xfId="61905" xr:uid="{00000000-0005-0000-0000-0000DBF10000}"/>
    <cellStyle name="Total 6 2 3 2" xfId="61906" xr:uid="{00000000-0005-0000-0000-0000DCF10000}"/>
    <cellStyle name="Total 6 2 4" xfId="61907" xr:uid="{00000000-0005-0000-0000-0000DDF10000}"/>
    <cellStyle name="Total 6 2 5" xfId="61908" xr:uid="{00000000-0005-0000-0000-0000DEF10000}"/>
    <cellStyle name="Total 6 3" xfId="61909" xr:uid="{00000000-0005-0000-0000-0000DFF10000}"/>
    <cellStyle name="Total 6 3 2" xfId="61910" xr:uid="{00000000-0005-0000-0000-0000E0F10000}"/>
    <cellStyle name="Total 6 3 2 2" xfId="61911" xr:uid="{00000000-0005-0000-0000-0000E1F10000}"/>
    <cellStyle name="Total 6 3 3" xfId="61912" xr:uid="{00000000-0005-0000-0000-0000E2F10000}"/>
    <cellStyle name="Total 6 4" xfId="61913" xr:uid="{00000000-0005-0000-0000-0000E3F10000}"/>
    <cellStyle name="Total 6 4 2" xfId="61914" xr:uid="{00000000-0005-0000-0000-0000E4F10000}"/>
    <cellStyle name="Total 6 5" xfId="61915" xr:uid="{00000000-0005-0000-0000-0000E5F10000}"/>
    <cellStyle name="Total 6 5 2" xfId="61916" xr:uid="{00000000-0005-0000-0000-0000E6F10000}"/>
    <cellStyle name="Total 6 6" xfId="61917" xr:uid="{00000000-0005-0000-0000-0000E7F10000}"/>
    <cellStyle name="Total 7" xfId="61918" xr:uid="{00000000-0005-0000-0000-0000E8F10000}"/>
    <cellStyle name="Total 7 2" xfId="61919" xr:uid="{00000000-0005-0000-0000-0000E9F10000}"/>
    <cellStyle name="Total 7 2 2" xfId="61920" xr:uid="{00000000-0005-0000-0000-0000EAF10000}"/>
    <cellStyle name="Total 7 2 2 2" xfId="61921" xr:uid="{00000000-0005-0000-0000-0000EBF10000}"/>
    <cellStyle name="Total 7 2 2 3" xfId="61922" xr:uid="{00000000-0005-0000-0000-0000ECF10000}"/>
    <cellStyle name="Total 7 2 3" xfId="61923" xr:uid="{00000000-0005-0000-0000-0000EDF10000}"/>
    <cellStyle name="Total 7 2 3 2" xfId="61924" xr:uid="{00000000-0005-0000-0000-0000EEF10000}"/>
    <cellStyle name="Total 7 2 4" xfId="61925" xr:uid="{00000000-0005-0000-0000-0000EFF10000}"/>
    <cellStyle name="Total 7 2 5" xfId="61926" xr:uid="{00000000-0005-0000-0000-0000F0F10000}"/>
    <cellStyle name="Total 7 3" xfId="61927" xr:uid="{00000000-0005-0000-0000-0000F1F10000}"/>
    <cellStyle name="Total 7 3 2" xfId="61928" xr:uid="{00000000-0005-0000-0000-0000F2F10000}"/>
    <cellStyle name="Total 7 3 2 2" xfId="61929" xr:uid="{00000000-0005-0000-0000-0000F3F10000}"/>
    <cellStyle name="Total 7 3 3" xfId="61930" xr:uid="{00000000-0005-0000-0000-0000F4F10000}"/>
    <cellStyle name="Total 7 4" xfId="61931" xr:uid="{00000000-0005-0000-0000-0000F5F10000}"/>
    <cellStyle name="Total 7 4 2" xfId="61932" xr:uid="{00000000-0005-0000-0000-0000F6F10000}"/>
    <cellStyle name="Total 7 5" xfId="61933" xr:uid="{00000000-0005-0000-0000-0000F7F10000}"/>
    <cellStyle name="Total 7 5 2" xfId="61934" xr:uid="{00000000-0005-0000-0000-0000F8F10000}"/>
    <cellStyle name="Total 7 6" xfId="61935" xr:uid="{00000000-0005-0000-0000-0000F9F10000}"/>
    <cellStyle name="Total 8" xfId="61936" xr:uid="{00000000-0005-0000-0000-0000FAF10000}"/>
    <cellStyle name="Total 8 2" xfId="61937" xr:uid="{00000000-0005-0000-0000-0000FBF10000}"/>
    <cellStyle name="Total 8 2 2" xfId="61938" xr:uid="{00000000-0005-0000-0000-0000FCF10000}"/>
    <cellStyle name="Total 8 2 2 2" xfId="61939" xr:uid="{00000000-0005-0000-0000-0000FDF10000}"/>
    <cellStyle name="Total 8 2 2 3" xfId="61940" xr:uid="{00000000-0005-0000-0000-0000FEF10000}"/>
    <cellStyle name="Total 8 2 3" xfId="61941" xr:uid="{00000000-0005-0000-0000-0000FFF10000}"/>
    <cellStyle name="Total 8 2 3 2" xfId="61942" xr:uid="{00000000-0005-0000-0000-000000F20000}"/>
    <cellStyle name="Total 8 2 4" xfId="61943" xr:uid="{00000000-0005-0000-0000-000001F20000}"/>
    <cellStyle name="Total 8 2 5" xfId="61944" xr:uid="{00000000-0005-0000-0000-000002F20000}"/>
    <cellStyle name="Total 8 3" xfId="61945" xr:uid="{00000000-0005-0000-0000-000003F20000}"/>
    <cellStyle name="Total 8 3 2" xfId="61946" xr:uid="{00000000-0005-0000-0000-000004F20000}"/>
    <cellStyle name="Total 8 3 2 2" xfId="61947" xr:uid="{00000000-0005-0000-0000-000005F20000}"/>
    <cellStyle name="Total 8 3 3" xfId="61948" xr:uid="{00000000-0005-0000-0000-000006F20000}"/>
    <cellStyle name="Total 8 4" xfId="61949" xr:uid="{00000000-0005-0000-0000-000007F20000}"/>
    <cellStyle name="Total 8 4 2" xfId="61950" xr:uid="{00000000-0005-0000-0000-000008F20000}"/>
    <cellStyle name="Total 8 5" xfId="61951" xr:uid="{00000000-0005-0000-0000-000009F20000}"/>
    <cellStyle name="Total 8 5 2" xfId="61952" xr:uid="{00000000-0005-0000-0000-00000AF20000}"/>
    <cellStyle name="Total 8 6" xfId="61953" xr:uid="{00000000-0005-0000-0000-00000BF20000}"/>
    <cellStyle name="Total 9" xfId="61954" xr:uid="{00000000-0005-0000-0000-00000CF20000}"/>
    <cellStyle name="Total 9 2" xfId="61955" xr:uid="{00000000-0005-0000-0000-00000DF20000}"/>
    <cellStyle name="Total 9 2 2" xfId="61956" xr:uid="{00000000-0005-0000-0000-00000EF20000}"/>
    <cellStyle name="Total 9 2 2 2" xfId="61957" xr:uid="{00000000-0005-0000-0000-00000FF20000}"/>
    <cellStyle name="Total 9 2 2 2 2" xfId="61958" xr:uid="{00000000-0005-0000-0000-000010F20000}"/>
    <cellStyle name="Total 9 2 2 2 3" xfId="61959" xr:uid="{00000000-0005-0000-0000-000011F20000}"/>
    <cellStyle name="Total 9 2 2 3" xfId="61960" xr:uid="{00000000-0005-0000-0000-000012F20000}"/>
    <cellStyle name="Total 9 2 2 3 2" xfId="61961" xr:uid="{00000000-0005-0000-0000-000013F20000}"/>
    <cellStyle name="Total 9 2 2 4" xfId="61962" xr:uid="{00000000-0005-0000-0000-000014F20000}"/>
    <cellStyle name="Total 9 2 2 5" xfId="61963" xr:uid="{00000000-0005-0000-0000-000015F20000}"/>
    <cellStyle name="Total 9 2 2 6" xfId="61964" xr:uid="{00000000-0005-0000-0000-000016F20000}"/>
    <cellStyle name="Total 9 2 3" xfId="61965" xr:uid="{00000000-0005-0000-0000-000017F20000}"/>
    <cellStyle name="Total 9 2 3 2" xfId="61966" xr:uid="{00000000-0005-0000-0000-000018F20000}"/>
    <cellStyle name="Total 9 2 3 3" xfId="61967" xr:uid="{00000000-0005-0000-0000-000019F20000}"/>
    <cellStyle name="Total 9 2 4" xfId="61968" xr:uid="{00000000-0005-0000-0000-00001AF20000}"/>
    <cellStyle name="Total 9 2 4 2" xfId="61969" xr:uid="{00000000-0005-0000-0000-00001BF20000}"/>
    <cellStyle name="Total 9 2 4 3" xfId="61970" xr:uid="{00000000-0005-0000-0000-00001CF20000}"/>
    <cellStyle name="Total 9 2 5" xfId="61971" xr:uid="{00000000-0005-0000-0000-00001DF20000}"/>
    <cellStyle name="Total 9 2 5 2" xfId="61972" xr:uid="{00000000-0005-0000-0000-00001EF20000}"/>
    <cellStyle name="Total 9 2 6" xfId="61973" xr:uid="{00000000-0005-0000-0000-00001FF20000}"/>
    <cellStyle name="Total 9 2 6 2" xfId="61974" xr:uid="{00000000-0005-0000-0000-000020F20000}"/>
    <cellStyle name="Total 9 3" xfId="61975" xr:uid="{00000000-0005-0000-0000-000021F20000}"/>
    <cellStyle name="Total 9 3 2" xfId="61976" xr:uid="{00000000-0005-0000-0000-000022F20000}"/>
    <cellStyle name="Total 9 3 2 2" xfId="61977" xr:uid="{00000000-0005-0000-0000-000023F20000}"/>
    <cellStyle name="Total 9 3 2 3" xfId="61978" xr:uid="{00000000-0005-0000-0000-000024F20000}"/>
    <cellStyle name="Total 9 3 3" xfId="61979" xr:uid="{00000000-0005-0000-0000-000025F20000}"/>
    <cellStyle name="Total 9 3 3 2" xfId="61980" xr:uid="{00000000-0005-0000-0000-000026F20000}"/>
    <cellStyle name="Total 9 3 4" xfId="61981" xr:uid="{00000000-0005-0000-0000-000027F20000}"/>
    <cellStyle name="Total 9 3 4 2" xfId="61982" xr:uid="{00000000-0005-0000-0000-000028F20000}"/>
    <cellStyle name="Total 9 3 5" xfId="61983" xr:uid="{00000000-0005-0000-0000-000029F20000}"/>
    <cellStyle name="Total 9 4" xfId="61984" xr:uid="{00000000-0005-0000-0000-00002AF20000}"/>
    <cellStyle name="Total 9 4 2" xfId="61985" xr:uid="{00000000-0005-0000-0000-00002BF20000}"/>
    <cellStyle name="Total 9 4 3" xfId="61986" xr:uid="{00000000-0005-0000-0000-00002CF20000}"/>
    <cellStyle name="Total 9 5" xfId="61987" xr:uid="{00000000-0005-0000-0000-00002DF20000}"/>
    <cellStyle name="Total 9 5 2" xfId="61988" xr:uid="{00000000-0005-0000-0000-00002EF20000}"/>
    <cellStyle name="Total 9 6" xfId="61989" xr:uid="{00000000-0005-0000-0000-00002FF20000}"/>
    <cellStyle name="Total 9 7" xfId="61990" xr:uid="{00000000-0005-0000-0000-000030F20000}"/>
    <cellStyle name="Warning Text" xfId="61991" xr:uid="{00000000-0005-0000-0000-000031F20000}"/>
    <cellStyle name="Warning Text 2" xfId="61992" xr:uid="{00000000-0005-0000-0000-000032F20000}"/>
    <cellStyle name="Warning Text 2 2" xfId="61993" xr:uid="{00000000-0005-0000-0000-000033F20000}"/>
    <cellStyle name="Warning Text 2 2 2" xfId="61994" xr:uid="{00000000-0005-0000-0000-000034F20000}"/>
    <cellStyle name="Warning Text 2 2 3" xfId="61995" xr:uid="{00000000-0005-0000-0000-000035F20000}"/>
    <cellStyle name="Warning Text 2 3" xfId="61996" xr:uid="{00000000-0005-0000-0000-000036F20000}"/>
    <cellStyle name="Warning Text 2 4" xfId="61997" xr:uid="{00000000-0005-0000-0000-000037F20000}"/>
    <cellStyle name="Warning Text 3" xfId="61998" xr:uid="{00000000-0005-0000-0000-000038F20000}"/>
    <cellStyle name="Warning Text 3 2" xfId="61999" xr:uid="{00000000-0005-0000-0000-000039F20000}"/>
    <cellStyle name="Warning Text 3 3" xfId="62000" xr:uid="{00000000-0005-0000-0000-00003AF20000}"/>
    <cellStyle name="Warning Text 4" xfId="62001" xr:uid="{00000000-0005-0000-0000-00003BF20000}"/>
    <cellStyle name="Warning Text 5" xfId="62002" xr:uid="{00000000-0005-0000-0000-00003CF20000}"/>
    <cellStyle name="Warning Text_atrasado 15 04 DAF" xfId="62003" xr:uid="{00000000-0005-0000-0000-00003DF20000}"/>
  </cellStyles>
  <dxfs count="0"/>
  <tableStyles count="0" defaultTableStyle="TableStyleMedium2" defaultPivotStyle="PivotStyleLight16"/>
  <colors>
    <mruColors>
      <color rgb="FFFFFF00"/>
      <color rgb="FFFF0000"/>
      <color rgb="FFFBD4B3"/>
      <color rgb="FFF79747"/>
      <color rgb="FF08DA85"/>
      <color rgb="FFFFE07D"/>
      <color rgb="FFFFC000"/>
      <color rgb="FFFFFF99"/>
      <color rgb="FFFFFFFF"/>
      <color rgb="FF9FF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DB90"/>
  <sheetViews>
    <sheetView zoomScale="80" zoomScaleNormal="80" workbookViewId="0">
      <selection activeCell="U69" sqref="U69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8" style="16" hidden="1" customWidth="1"/>
    <col min="3" max="3" width="11.85546875" style="16" customWidth="1"/>
    <col min="4" max="4" width="10.42578125" style="16" bestFit="1" customWidth="1"/>
    <col min="5" max="5" width="23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4" width="11.710937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43" width="11.42578125" style="15"/>
    <col min="44" max="106" width="11.42578125" style="110"/>
    <col min="107" max="16384" width="11.42578125" style="15"/>
  </cols>
  <sheetData>
    <row r="1" spans="1:106" s="12" customFormat="1" ht="16.5" customHeight="1" x14ac:dyDescent="0.25">
      <c r="A1" s="552" t="s">
        <v>78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109"/>
      <c r="CO1" s="109"/>
      <c r="CP1" s="109"/>
      <c r="CQ1" s="109"/>
      <c r="CR1" s="109"/>
      <c r="CS1" s="109"/>
      <c r="CT1" s="109"/>
      <c r="CU1" s="109"/>
      <c r="CV1" s="109"/>
      <c r="CW1" s="109"/>
      <c r="CX1" s="109"/>
      <c r="CY1" s="109"/>
      <c r="CZ1" s="109"/>
      <c r="DA1" s="109"/>
      <c r="DB1" s="109"/>
    </row>
    <row r="2" spans="1:106" s="12" customFormat="1" ht="16.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  <c r="AB2" s="553"/>
      <c r="AC2" s="553"/>
      <c r="AD2" s="553"/>
      <c r="AE2" s="553"/>
      <c r="AF2" s="553"/>
      <c r="AG2" s="553"/>
      <c r="AH2" s="553"/>
      <c r="AI2" s="553"/>
      <c r="AJ2" s="553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  <c r="BO2" s="109"/>
      <c r="BP2" s="109"/>
      <c r="BQ2" s="109"/>
      <c r="BR2" s="109"/>
      <c r="BS2" s="109"/>
      <c r="BT2" s="109"/>
      <c r="BU2" s="109"/>
      <c r="BV2" s="109"/>
      <c r="BW2" s="109"/>
      <c r="BX2" s="109"/>
      <c r="BY2" s="109"/>
      <c r="BZ2" s="109"/>
      <c r="CA2" s="109"/>
      <c r="CB2" s="109"/>
      <c r="CC2" s="109"/>
      <c r="CD2" s="109"/>
      <c r="CE2" s="109"/>
      <c r="CF2" s="109"/>
      <c r="CG2" s="109"/>
      <c r="CH2" s="109"/>
      <c r="CI2" s="109"/>
      <c r="CJ2" s="109"/>
      <c r="CK2" s="109"/>
      <c r="CL2" s="109"/>
      <c r="CM2" s="109"/>
      <c r="CN2" s="109"/>
      <c r="CO2" s="109"/>
      <c r="CP2" s="109"/>
      <c r="CQ2" s="109"/>
      <c r="CR2" s="109"/>
      <c r="CS2" s="109"/>
      <c r="CT2" s="109"/>
      <c r="CU2" s="109"/>
      <c r="CV2" s="109"/>
      <c r="CW2" s="109"/>
      <c r="CX2" s="109"/>
      <c r="CY2" s="109"/>
      <c r="CZ2" s="109"/>
      <c r="DA2" s="109"/>
      <c r="DB2" s="109"/>
    </row>
    <row r="3" spans="1:106" s="12" customFormat="1" ht="16.5" customHeight="1" x14ac:dyDescent="0.25">
      <c r="A3" s="554" t="s">
        <v>106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109"/>
      <c r="CE3" s="109"/>
      <c r="CF3" s="109"/>
      <c r="CG3" s="109"/>
      <c r="CH3" s="109"/>
      <c r="CI3" s="109"/>
      <c r="CJ3" s="109"/>
      <c r="CK3" s="109"/>
      <c r="CL3" s="109"/>
      <c r="CM3" s="109"/>
      <c r="CN3" s="109"/>
      <c r="CO3" s="109"/>
      <c r="CP3" s="109"/>
      <c r="CQ3" s="109"/>
      <c r="CR3" s="109"/>
      <c r="CS3" s="109"/>
      <c r="CT3" s="109"/>
      <c r="CU3" s="109"/>
      <c r="CV3" s="109"/>
      <c r="CW3" s="109"/>
      <c r="CX3" s="109"/>
      <c r="CY3" s="109"/>
      <c r="CZ3" s="109"/>
      <c r="DA3" s="109"/>
      <c r="DB3" s="109"/>
    </row>
    <row r="4" spans="1:106" s="12" customFormat="1" ht="16.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  <c r="DA4" s="109"/>
      <c r="DB4" s="109"/>
    </row>
    <row r="5" spans="1:106" ht="17.25" customHeight="1" x14ac:dyDescent="0.25">
      <c r="A5" s="556" t="s">
        <v>107</v>
      </c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7"/>
      <c r="Y5" s="557"/>
      <c r="Z5" s="557"/>
      <c r="AA5" s="557"/>
      <c r="AB5" s="557"/>
      <c r="AC5" s="557"/>
      <c r="AD5" s="557"/>
      <c r="AE5" s="557"/>
      <c r="AF5" s="557"/>
      <c r="AG5" s="557"/>
      <c r="AH5" s="557"/>
      <c r="AI5" s="557"/>
      <c r="AJ5" s="558"/>
    </row>
    <row r="6" spans="1:106" s="71" customFormat="1" x14ac:dyDescent="0.25">
      <c r="A6" s="562" t="s">
        <v>1</v>
      </c>
      <c r="B6" s="563" t="s">
        <v>76</v>
      </c>
      <c r="C6" s="524" t="s">
        <v>2</v>
      </c>
      <c r="D6" s="563" t="s">
        <v>3</v>
      </c>
      <c r="E6" s="562" t="s">
        <v>4</v>
      </c>
      <c r="F6" s="563" t="s">
        <v>5</v>
      </c>
      <c r="G6" s="562" t="s">
        <v>6</v>
      </c>
      <c r="H6" s="562" t="s">
        <v>7</v>
      </c>
      <c r="I6" s="562"/>
      <c r="J6" s="559" t="s">
        <v>8</v>
      </c>
      <c r="K6" s="559" t="s">
        <v>9</v>
      </c>
      <c r="L6" s="562" t="s">
        <v>10</v>
      </c>
      <c r="M6" s="570" t="s">
        <v>11</v>
      </c>
      <c r="N6" s="571"/>
      <c r="O6" s="572"/>
      <c r="P6" s="562" t="s">
        <v>12</v>
      </c>
      <c r="Q6" s="563" t="s">
        <v>13</v>
      </c>
      <c r="R6" s="565" t="s">
        <v>14</v>
      </c>
      <c r="S6" s="565"/>
      <c r="T6" s="565"/>
      <c r="U6" s="559" t="s">
        <v>15</v>
      </c>
      <c r="V6" s="565" t="s">
        <v>14</v>
      </c>
      <c r="W6" s="565"/>
      <c r="X6" s="565"/>
      <c r="Y6" s="559" t="s">
        <v>16</v>
      </c>
      <c r="Z6" s="565" t="s">
        <v>14</v>
      </c>
      <c r="AA6" s="565"/>
      <c r="AB6" s="565"/>
      <c r="AC6" s="559" t="s">
        <v>17</v>
      </c>
      <c r="AD6" s="565" t="s">
        <v>14</v>
      </c>
      <c r="AE6" s="565"/>
      <c r="AF6" s="565"/>
      <c r="AG6" s="559" t="s">
        <v>18</v>
      </c>
      <c r="AH6" s="559" t="s">
        <v>19</v>
      </c>
      <c r="AI6" s="561" t="s">
        <v>20</v>
      </c>
      <c r="AJ6" s="561"/>
      <c r="AK6" s="12"/>
      <c r="AL6" s="12"/>
      <c r="AM6" s="12"/>
      <c r="AN6" s="12"/>
      <c r="AO6" s="12"/>
      <c r="AP6" s="12"/>
      <c r="AQ6" s="12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</row>
    <row r="7" spans="1:106" s="71" customFormat="1" ht="25.5" x14ac:dyDescent="0.25">
      <c r="A7" s="562"/>
      <c r="B7" s="564"/>
      <c r="C7" s="524" t="s">
        <v>21</v>
      </c>
      <c r="D7" s="564"/>
      <c r="E7" s="562"/>
      <c r="F7" s="564"/>
      <c r="G7" s="562"/>
      <c r="H7" s="525" t="s">
        <v>22</v>
      </c>
      <c r="I7" s="525" t="s">
        <v>23</v>
      </c>
      <c r="J7" s="560"/>
      <c r="K7" s="560"/>
      <c r="L7" s="562"/>
      <c r="M7" s="526" t="s">
        <v>24</v>
      </c>
      <c r="N7" s="526" t="s">
        <v>25</v>
      </c>
      <c r="O7" s="526" t="s">
        <v>26</v>
      </c>
      <c r="P7" s="562"/>
      <c r="Q7" s="564"/>
      <c r="R7" s="526" t="s">
        <v>27</v>
      </c>
      <c r="S7" s="526" t="s">
        <v>28</v>
      </c>
      <c r="T7" s="526" t="s">
        <v>29</v>
      </c>
      <c r="U7" s="560"/>
      <c r="V7" s="526" t="s">
        <v>30</v>
      </c>
      <c r="W7" s="526" t="s">
        <v>31</v>
      </c>
      <c r="X7" s="526" t="s">
        <v>93</v>
      </c>
      <c r="Y7" s="560"/>
      <c r="Z7" s="526" t="s">
        <v>32</v>
      </c>
      <c r="AA7" s="526" t="s">
        <v>33</v>
      </c>
      <c r="AB7" s="526" t="s">
        <v>34</v>
      </c>
      <c r="AC7" s="560"/>
      <c r="AD7" s="526" t="s">
        <v>35</v>
      </c>
      <c r="AE7" s="526" t="s">
        <v>36</v>
      </c>
      <c r="AF7" s="526" t="s">
        <v>90</v>
      </c>
      <c r="AG7" s="560"/>
      <c r="AH7" s="560"/>
      <c r="AI7" s="527" t="s">
        <v>38</v>
      </c>
      <c r="AJ7" s="527" t="s">
        <v>39</v>
      </c>
      <c r="AK7" s="12"/>
      <c r="AL7" s="12"/>
      <c r="AM7" s="12"/>
      <c r="AN7" s="12"/>
      <c r="AO7" s="12"/>
      <c r="AP7" s="12"/>
      <c r="AQ7" s="12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  <c r="BO7" s="109"/>
      <c r="BP7" s="109"/>
      <c r="BQ7" s="109"/>
      <c r="BR7" s="109"/>
      <c r="BS7" s="109"/>
      <c r="BT7" s="109"/>
      <c r="BU7" s="109"/>
      <c r="BV7" s="109"/>
      <c r="BW7" s="109"/>
      <c r="BX7" s="109"/>
      <c r="BY7" s="109"/>
      <c r="BZ7" s="109"/>
      <c r="CA7" s="109"/>
      <c r="CB7" s="109"/>
      <c r="CC7" s="109"/>
      <c r="CD7" s="109"/>
      <c r="CE7" s="109"/>
      <c r="CF7" s="109"/>
      <c r="CG7" s="109"/>
      <c r="CH7" s="109"/>
      <c r="CI7" s="109"/>
      <c r="CJ7" s="109"/>
      <c r="CK7" s="109"/>
      <c r="CL7" s="109"/>
      <c r="CM7" s="109"/>
      <c r="CN7" s="109"/>
      <c r="CO7" s="109"/>
      <c r="CP7" s="109"/>
      <c r="CQ7" s="109"/>
      <c r="CR7" s="109"/>
      <c r="CS7" s="109"/>
      <c r="CT7" s="109"/>
      <c r="CU7" s="109"/>
      <c r="CV7" s="109"/>
      <c r="CW7" s="109"/>
      <c r="CX7" s="109"/>
      <c r="CY7" s="109"/>
      <c r="CZ7" s="109"/>
      <c r="DA7" s="109"/>
      <c r="DB7" s="109"/>
    </row>
    <row r="8" spans="1:106" ht="12.75" hidden="1" customHeight="1" x14ac:dyDescent="0.25">
      <c r="A8" s="573" t="s">
        <v>40</v>
      </c>
      <c r="B8" s="574"/>
      <c r="C8" s="574"/>
      <c r="D8" s="574"/>
      <c r="E8" s="575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106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5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4">
        <f>IF(ISERROR(AH9/$AH$71),"-",AH9/$AH$71)</f>
        <v>0</v>
      </c>
      <c r="AK9" s="12"/>
      <c r="AL9" s="12"/>
      <c r="AM9" s="12"/>
      <c r="AN9" s="12"/>
      <c r="AO9" s="12"/>
      <c r="AP9" s="12"/>
      <c r="AQ9" s="12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  <c r="BO9" s="109"/>
      <c r="BP9" s="109"/>
      <c r="BQ9" s="109"/>
      <c r="BR9" s="109"/>
      <c r="BS9" s="109"/>
      <c r="BT9" s="109"/>
      <c r="BU9" s="109"/>
      <c r="BV9" s="109"/>
      <c r="BW9" s="109"/>
      <c r="BX9" s="109"/>
      <c r="BY9" s="109"/>
      <c r="BZ9" s="109"/>
      <c r="CA9" s="109"/>
      <c r="CB9" s="109"/>
      <c r="CC9" s="109"/>
      <c r="CD9" s="109"/>
      <c r="CE9" s="109"/>
      <c r="CF9" s="109"/>
      <c r="CG9" s="109"/>
      <c r="CH9" s="109"/>
      <c r="CI9" s="109"/>
      <c r="CJ9" s="109"/>
      <c r="CK9" s="109"/>
      <c r="CL9" s="109"/>
      <c r="CM9" s="109"/>
      <c r="CN9" s="109"/>
      <c r="CO9" s="109"/>
      <c r="CP9" s="109"/>
      <c r="CQ9" s="109"/>
      <c r="CR9" s="109"/>
      <c r="CS9" s="109"/>
      <c r="CT9" s="109"/>
      <c r="CU9" s="109"/>
      <c r="CV9" s="109"/>
      <c r="CW9" s="109"/>
      <c r="CX9" s="109"/>
      <c r="CY9" s="109"/>
      <c r="CZ9" s="109"/>
      <c r="DA9" s="109"/>
      <c r="DB9" s="109"/>
    </row>
    <row r="10" spans="1:106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4">
        <f>IF(ISERROR(AH10/$AH$71),"-",AH10/$AH$71)</f>
        <v>0</v>
      </c>
      <c r="AK10" s="12"/>
      <c r="AL10" s="12"/>
      <c r="AM10" s="12"/>
      <c r="AN10" s="12"/>
      <c r="AO10" s="12"/>
      <c r="AP10" s="12"/>
      <c r="AQ10" s="12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  <c r="BO10" s="109"/>
      <c r="BP10" s="109"/>
      <c r="BQ10" s="109"/>
      <c r="BR10" s="109"/>
      <c r="BS10" s="109"/>
      <c r="BT10" s="109"/>
      <c r="BU10" s="109"/>
      <c r="BV10" s="109"/>
      <c r="BW10" s="109"/>
      <c r="BX10" s="109"/>
      <c r="BY10" s="109"/>
      <c r="BZ10" s="109"/>
      <c r="CA10" s="109"/>
      <c r="CB10" s="109"/>
      <c r="CC10" s="109"/>
      <c r="CD10" s="109"/>
      <c r="CE10" s="109"/>
      <c r="CF10" s="109"/>
      <c r="CG10" s="109"/>
      <c r="CH10" s="109"/>
      <c r="CI10" s="109"/>
      <c r="CJ10" s="109"/>
      <c r="CK10" s="109"/>
      <c r="CL10" s="109"/>
      <c r="CM10" s="109"/>
      <c r="CN10" s="109"/>
      <c r="CO10" s="109"/>
      <c r="CP10" s="109"/>
      <c r="CQ10" s="109"/>
      <c r="CR10" s="109"/>
      <c r="CS10" s="109"/>
      <c r="CT10" s="109"/>
      <c r="CU10" s="109"/>
      <c r="CV10" s="109"/>
      <c r="CW10" s="109"/>
      <c r="CX10" s="109"/>
      <c r="CY10" s="109"/>
      <c r="CZ10" s="109"/>
      <c r="DA10" s="109"/>
      <c r="DB10" s="109"/>
    </row>
    <row r="11" spans="1:106" s="74" customFormat="1" ht="12.75" hidden="1" customHeight="1" x14ac:dyDescent="0.25">
      <c r="A11" s="566" t="s">
        <v>41</v>
      </c>
      <c r="B11" s="567"/>
      <c r="C11" s="568"/>
      <c r="D11" s="568"/>
      <c r="E11" s="568"/>
      <c r="F11" s="568"/>
      <c r="G11" s="568"/>
      <c r="H11" s="568"/>
      <c r="I11" s="569"/>
      <c r="J11" s="69">
        <f>SUM(J9:J10)</f>
        <v>0</v>
      </c>
      <c r="K11" s="69">
        <f>SUM(K9:K10)</f>
        <v>0</v>
      </c>
      <c r="L11" s="98"/>
      <c r="M11" s="69">
        <f>SUM(M9:M10)</f>
        <v>0</v>
      </c>
      <c r="N11" s="69">
        <f>SUM(N9:N10)</f>
        <v>0</v>
      </c>
      <c r="O11" s="69">
        <f>SUM(O9:O10)</f>
        <v>0</v>
      </c>
      <c r="P11" s="72"/>
      <c r="Q11" s="97"/>
      <c r="R11" s="69">
        <f t="shared" ref="R11:AH11" si="0">SUM(R9:R10)</f>
        <v>0</v>
      </c>
      <c r="S11" s="69">
        <f t="shared" si="0"/>
        <v>0</v>
      </c>
      <c r="T11" s="69">
        <f t="shared" si="0"/>
        <v>0</v>
      </c>
      <c r="U11" s="69">
        <f t="shared" si="0"/>
        <v>0</v>
      </c>
      <c r="V11" s="69">
        <f t="shared" si="0"/>
        <v>0</v>
      </c>
      <c r="W11" s="69">
        <f t="shared" si="0"/>
        <v>0</v>
      </c>
      <c r="X11" s="69">
        <f t="shared" si="0"/>
        <v>0</v>
      </c>
      <c r="Y11" s="69">
        <f t="shared" si="0"/>
        <v>0</v>
      </c>
      <c r="Z11" s="69">
        <f t="shared" si="0"/>
        <v>0</v>
      </c>
      <c r="AA11" s="69">
        <f t="shared" si="0"/>
        <v>0</v>
      </c>
      <c r="AB11" s="69">
        <f t="shared" si="0"/>
        <v>0</v>
      </c>
      <c r="AC11" s="69">
        <f t="shared" si="0"/>
        <v>0</v>
      </c>
      <c r="AD11" s="69">
        <f t="shared" si="0"/>
        <v>0</v>
      </c>
      <c r="AE11" s="69">
        <f t="shared" si="0"/>
        <v>0</v>
      </c>
      <c r="AF11" s="69">
        <f t="shared" si="0"/>
        <v>0</v>
      </c>
      <c r="AG11" s="69">
        <f t="shared" si="0"/>
        <v>0</v>
      </c>
      <c r="AH11" s="69">
        <f t="shared" si="0"/>
        <v>0</v>
      </c>
      <c r="AI11" s="73">
        <f>IF(ISERROR(AH11/J11),0,AH11/J11)</f>
        <v>0</v>
      </c>
      <c r="AJ11" s="73">
        <f>IF(ISERROR(AH11/$AH$71),0,AH11/$AH$71)</f>
        <v>0</v>
      </c>
      <c r="AK11" s="12"/>
      <c r="AL11" s="12"/>
      <c r="AM11" s="12"/>
      <c r="AN11" s="12"/>
      <c r="AO11" s="12"/>
      <c r="AP11" s="12"/>
      <c r="AQ11" s="12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</row>
    <row r="12" spans="1:106" ht="12.75" hidden="1" customHeight="1" x14ac:dyDescent="0.25">
      <c r="A12" s="578" t="s">
        <v>42</v>
      </c>
      <c r="B12" s="579"/>
      <c r="C12" s="579"/>
      <c r="D12" s="579"/>
      <c r="E12" s="580"/>
      <c r="F12" s="17"/>
      <c r="G12" s="18"/>
      <c r="H12" s="19"/>
      <c r="I12" s="19"/>
      <c r="J12" s="76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4"/>
      <c r="AJ12" s="24"/>
    </row>
    <row r="13" spans="1:106" ht="12.75" hidden="1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81"/>
      <c r="K13" s="30"/>
      <c r="L13" s="29"/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4">
        <f>IF(ISERROR(AH13/$AH$71),"-",AH13/$AH$71)</f>
        <v>0</v>
      </c>
      <c r="AK13" s="12"/>
      <c r="AL13" s="12"/>
      <c r="AM13" s="12"/>
      <c r="AN13" s="12"/>
      <c r="AO13" s="12"/>
      <c r="AP13" s="12"/>
      <c r="AQ13" s="12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  <c r="BO13" s="109"/>
      <c r="BP13" s="109"/>
      <c r="BQ13" s="109"/>
      <c r="BR13" s="109"/>
      <c r="BS13" s="109"/>
      <c r="BT13" s="109"/>
      <c r="BU13" s="109"/>
      <c r="BV13" s="109"/>
      <c r="BW13" s="109"/>
      <c r="BX13" s="109"/>
      <c r="BY13" s="109"/>
      <c r="BZ13" s="109"/>
      <c r="CA13" s="109"/>
      <c r="CB13" s="109"/>
      <c r="CC13" s="109"/>
      <c r="CD13" s="109"/>
      <c r="CE13" s="109"/>
      <c r="CF13" s="109"/>
      <c r="CG13" s="109"/>
      <c r="CH13" s="109"/>
      <c r="CI13" s="109"/>
      <c r="CJ13" s="109"/>
      <c r="CK13" s="109"/>
      <c r="CL13" s="109"/>
      <c r="CM13" s="109"/>
      <c r="CN13" s="109"/>
      <c r="CO13" s="109"/>
      <c r="CP13" s="109"/>
      <c r="CQ13" s="109"/>
      <c r="CR13" s="109"/>
      <c r="CS13" s="109"/>
      <c r="CT13" s="109"/>
      <c r="CU13" s="109"/>
      <c r="CV13" s="109"/>
      <c r="CW13" s="109"/>
      <c r="CX13" s="109"/>
      <c r="CY13" s="109"/>
      <c r="CZ13" s="109"/>
      <c r="DA13" s="109"/>
      <c r="DB13" s="109"/>
    </row>
    <row r="14" spans="1:106" ht="12.75" hidden="1" customHeight="1" outlineLevel="1" x14ac:dyDescent="0.25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582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4">
        <f>IF(ISERROR(AH14/$AH$71),"-",AH14/$AH$71)</f>
        <v>0</v>
      </c>
      <c r="AK14" s="12"/>
      <c r="AL14" s="12"/>
      <c r="AM14" s="12"/>
      <c r="AN14" s="12"/>
      <c r="AO14" s="12"/>
      <c r="AP14" s="12"/>
      <c r="AQ14" s="12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  <c r="BO14" s="109"/>
      <c r="BP14" s="109"/>
      <c r="BQ14" s="109"/>
      <c r="BR14" s="109"/>
      <c r="BS14" s="109"/>
      <c r="BT14" s="109"/>
      <c r="BU14" s="109"/>
      <c r="BV14" s="109"/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</row>
    <row r="15" spans="1:106" s="74" customFormat="1" ht="12.75" hidden="1" customHeight="1" x14ac:dyDescent="0.25">
      <c r="A15" s="566" t="s">
        <v>43</v>
      </c>
      <c r="B15" s="567"/>
      <c r="C15" s="568"/>
      <c r="D15" s="568"/>
      <c r="E15" s="568"/>
      <c r="F15" s="568"/>
      <c r="G15" s="568"/>
      <c r="H15" s="568"/>
      <c r="I15" s="569"/>
      <c r="J15" s="69">
        <f>SUM(J13:J14)</f>
        <v>0</v>
      </c>
      <c r="K15" s="69">
        <f>SUM(K13:K14)</f>
        <v>0</v>
      </c>
      <c r="L15" s="98"/>
      <c r="M15" s="69">
        <f>SUM(M13:M14)</f>
        <v>0</v>
      </c>
      <c r="N15" s="69">
        <f>SUM(N13:N14)</f>
        <v>0</v>
      </c>
      <c r="O15" s="69">
        <f>SUM(O13:O14)</f>
        <v>0</v>
      </c>
      <c r="P15" s="72"/>
      <c r="Q15" s="97"/>
      <c r="R15" s="69">
        <f t="shared" ref="R15:AH15" si="1">SUM(R13:R14)</f>
        <v>0</v>
      </c>
      <c r="S15" s="69">
        <f t="shared" si="1"/>
        <v>0</v>
      </c>
      <c r="T15" s="69">
        <f t="shared" si="1"/>
        <v>0</v>
      </c>
      <c r="U15" s="69">
        <f t="shared" si="1"/>
        <v>0</v>
      </c>
      <c r="V15" s="69">
        <f t="shared" si="1"/>
        <v>0</v>
      </c>
      <c r="W15" s="69">
        <f t="shared" si="1"/>
        <v>0</v>
      </c>
      <c r="X15" s="69">
        <f t="shared" si="1"/>
        <v>0</v>
      </c>
      <c r="Y15" s="69">
        <f t="shared" si="1"/>
        <v>0</v>
      </c>
      <c r="Z15" s="69">
        <f t="shared" si="1"/>
        <v>0</v>
      </c>
      <c r="AA15" s="69">
        <f t="shared" si="1"/>
        <v>0</v>
      </c>
      <c r="AB15" s="69">
        <f t="shared" si="1"/>
        <v>0</v>
      </c>
      <c r="AC15" s="69">
        <f t="shared" si="1"/>
        <v>0</v>
      </c>
      <c r="AD15" s="69">
        <f t="shared" si="1"/>
        <v>0</v>
      </c>
      <c r="AE15" s="69">
        <f t="shared" si="1"/>
        <v>0</v>
      </c>
      <c r="AF15" s="69">
        <f t="shared" si="1"/>
        <v>0</v>
      </c>
      <c r="AG15" s="69">
        <f t="shared" si="1"/>
        <v>0</v>
      </c>
      <c r="AH15" s="69">
        <f t="shared" si="1"/>
        <v>0</v>
      </c>
      <c r="AI15" s="73">
        <f>IF(ISERROR(AH15/J15),0,AH15/J15)</f>
        <v>0</v>
      </c>
      <c r="AJ15" s="73">
        <f>IF(ISERROR(AH15/$AH$71),0,AH15/$AH$71)</f>
        <v>0</v>
      </c>
      <c r="AK15" s="12"/>
      <c r="AL15" s="12"/>
      <c r="AM15" s="12"/>
      <c r="AN15" s="12"/>
      <c r="AO15" s="12"/>
      <c r="AP15" s="12"/>
      <c r="AQ15" s="12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  <c r="BO15" s="109"/>
      <c r="BP15" s="109"/>
      <c r="BQ15" s="109"/>
      <c r="BR15" s="109"/>
      <c r="BS15" s="109"/>
      <c r="BT15" s="109"/>
      <c r="BU15" s="109"/>
      <c r="BV15" s="109"/>
      <c r="BW15" s="109"/>
      <c r="BX15" s="109"/>
      <c r="BY15" s="109"/>
      <c r="BZ15" s="109"/>
      <c r="CA15" s="109"/>
      <c r="CB15" s="109"/>
      <c r="CC15" s="109"/>
      <c r="CD15" s="109"/>
      <c r="CE15" s="109"/>
      <c r="CF15" s="109"/>
      <c r="CG15" s="109"/>
      <c r="CH15" s="109"/>
      <c r="CI15" s="109"/>
      <c r="CJ15" s="109"/>
      <c r="CK15" s="109"/>
      <c r="CL15" s="109"/>
      <c r="CM15" s="109"/>
      <c r="CN15" s="109"/>
      <c r="CO15" s="109"/>
      <c r="CP15" s="109"/>
      <c r="CQ15" s="109"/>
      <c r="CR15" s="109"/>
      <c r="CS15" s="109"/>
      <c r="CT15" s="109"/>
      <c r="CU15" s="109"/>
      <c r="CV15" s="109"/>
      <c r="CW15" s="109"/>
      <c r="CX15" s="109"/>
      <c r="CY15" s="109"/>
      <c r="CZ15" s="109"/>
      <c r="DA15" s="109"/>
      <c r="DB15" s="109"/>
    </row>
    <row r="16" spans="1:106" ht="12.75" hidden="1" customHeight="1" x14ac:dyDescent="0.25">
      <c r="A16" s="578" t="s">
        <v>44</v>
      </c>
      <c r="B16" s="579"/>
      <c r="C16" s="579"/>
      <c r="D16" s="579"/>
      <c r="E16" s="580"/>
      <c r="F16" s="17"/>
      <c r="G16" s="18"/>
      <c r="H16" s="19"/>
      <c r="I16" s="19"/>
      <c r="J16" s="75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4"/>
      <c r="AJ16" s="24"/>
    </row>
    <row r="17" spans="1:106" ht="12.75" hidden="1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76"/>
      <c r="K17" s="30"/>
      <c r="L17" s="29"/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IF(ISERROR(AH17/J17),0,AH17/J17)</f>
        <v>0</v>
      </c>
      <c r="AJ17" s="34">
        <f>IF(ISERROR(AH17/$AH$71),"-",AH17/$AH$71)</f>
        <v>0</v>
      </c>
      <c r="AK17" s="12"/>
      <c r="AL17" s="12"/>
      <c r="AM17" s="12"/>
      <c r="AN17" s="12"/>
      <c r="AO17" s="12"/>
      <c r="AP17" s="12"/>
      <c r="AQ17" s="12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</row>
    <row r="18" spans="1:106" ht="12.75" hidden="1" customHeight="1" outlineLevel="1" x14ac:dyDescent="0.25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577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4">
        <f>IF(ISERROR(AH18/$AH$71),"-",AH18/$AH$71)</f>
        <v>0</v>
      </c>
      <c r="AK18" s="12"/>
      <c r="AL18" s="12"/>
      <c r="AM18" s="12"/>
      <c r="AN18" s="12"/>
      <c r="AO18" s="12"/>
      <c r="AP18" s="12"/>
      <c r="AQ18" s="12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</row>
    <row r="19" spans="1:106" s="74" customFormat="1" ht="12.75" hidden="1" customHeight="1" x14ac:dyDescent="0.25">
      <c r="A19" s="566" t="s">
        <v>45</v>
      </c>
      <c r="B19" s="567"/>
      <c r="C19" s="568"/>
      <c r="D19" s="568"/>
      <c r="E19" s="568"/>
      <c r="F19" s="568"/>
      <c r="G19" s="568"/>
      <c r="H19" s="568"/>
      <c r="I19" s="569"/>
      <c r="J19" s="69">
        <f>SUM(J17:J18)</f>
        <v>0</v>
      </c>
      <c r="K19" s="69">
        <f>SUM(K17:K18)</f>
        <v>0</v>
      </c>
      <c r="L19" s="98"/>
      <c r="M19" s="69">
        <f>SUM(M17:M18)</f>
        <v>0</v>
      </c>
      <c r="N19" s="69">
        <f>SUM(N17:N18)</f>
        <v>0</v>
      </c>
      <c r="O19" s="69">
        <f>SUM(O17:O18)</f>
        <v>0</v>
      </c>
      <c r="P19" s="72"/>
      <c r="Q19" s="97"/>
      <c r="R19" s="69">
        <f t="shared" ref="R19:AH19" si="2">SUM(R17:R18)</f>
        <v>0</v>
      </c>
      <c r="S19" s="69">
        <f t="shared" si="2"/>
        <v>0</v>
      </c>
      <c r="T19" s="69">
        <f t="shared" si="2"/>
        <v>0</v>
      </c>
      <c r="U19" s="69">
        <f t="shared" si="2"/>
        <v>0</v>
      </c>
      <c r="V19" s="69">
        <f t="shared" si="2"/>
        <v>0</v>
      </c>
      <c r="W19" s="69">
        <f t="shared" si="2"/>
        <v>0</v>
      </c>
      <c r="X19" s="69">
        <f t="shared" si="2"/>
        <v>0</v>
      </c>
      <c r="Y19" s="69">
        <f t="shared" si="2"/>
        <v>0</v>
      </c>
      <c r="Z19" s="69">
        <f t="shared" si="2"/>
        <v>0</v>
      </c>
      <c r="AA19" s="69">
        <f t="shared" si="2"/>
        <v>0</v>
      </c>
      <c r="AB19" s="69">
        <f t="shared" si="2"/>
        <v>0</v>
      </c>
      <c r="AC19" s="69">
        <f t="shared" si="2"/>
        <v>0</v>
      </c>
      <c r="AD19" s="69">
        <f t="shared" si="2"/>
        <v>0</v>
      </c>
      <c r="AE19" s="69">
        <f t="shared" si="2"/>
        <v>0</v>
      </c>
      <c r="AF19" s="69">
        <f t="shared" si="2"/>
        <v>0</v>
      </c>
      <c r="AG19" s="69">
        <f t="shared" si="2"/>
        <v>0</v>
      </c>
      <c r="AH19" s="69">
        <f t="shared" si="2"/>
        <v>0</v>
      </c>
      <c r="AI19" s="73">
        <f>IF(ISERROR(AH19/J19),0,AH19/J19)</f>
        <v>0</v>
      </c>
      <c r="AJ19" s="73">
        <f>IF(ISERROR(AH19/$AH$71),0,AH19/$AH$71)</f>
        <v>0</v>
      </c>
      <c r="AK19" s="12"/>
      <c r="AL19" s="12"/>
      <c r="AM19" s="12"/>
      <c r="AN19" s="12"/>
      <c r="AO19" s="12"/>
      <c r="AP19" s="12"/>
      <c r="AQ19" s="12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</row>
    <row r="20" spans="1:106" ht="12.75" hidden="1" customHeight="1" x14ac:dyDescent="0.25">
      <c r="A20" s="578" t="s">
        <v>46</v>
      </c>
      <c r="B20" s="579"/>
      <c r="C20" s="579"/>
      <c r="D20" s="579"/>
      <c r="E20" s="580"/>
      <c r="F20" s="17"/>
      <c r="G20" s="18"/>
      <c r="H20" s="19"/>
      <c r="I20" s="19"/>
      <c r="J20" s="75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106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76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4">
        <f>IF(ISERROR(AH21/$AH$71),"-",AH21/$AH$71)</f>
        <v>0</v>
      </c>
      <c r="AK21" s="12"/>
      <c r="AL21" s="12"/>
      <c r="AM21" s="12"/>
      <c r="AN21" s="12"/>
      <c r="AO21" s="12"/>
      <c r="AP21" s="12"/>
      <c r="AQ21" s="12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</row>
    <row r="22" spans="1:106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577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>IF(ISERROR(AH22/J22),0,AH22/J22)</f>
        <v>0</v>
      </c>
      <c r="AJ22" s="34">
        <f>IF(ISERROR(AH22/$AH$71),"-",AH22/$AH$71)</f>
        <v>0</v>
      </c>
      <c r="AK22" s="12"/>
      <c r="AL22" s="12"/>
      <c r="AM22" s="12"/>
      <c r="AN22" s="12"/>
      <c r="AO22" s="12"/>
      <c r="AP22" s="12"/>
      <c r="AQ22" s="12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</row>
    <row r="23" spans="1:106" s="74" customFormat="1" ht="12.75" hidden="1" customHeight="1" x14ac:dyDescent="0.25">
      <c r="A23" s="566" t="s">
        <v>47</v>
      </c>
      <c r="B23" s="567"/>
      <c r="C23" s="568"/>
      <c r="D23" s="568"/>
      <c r="E23" s="568"/>
      <c r="F23" s="568"/>
      <c r="G23" s="568"/>
      <c r="H23" s="568"/>
      <c r="I23" s="569"/>
      <c r="J23" s="69">
        <f>SUM(J21:J22)</f>
        <v>0</v>
      </c>
      <c r="K23" s="69">
        <f>SUM(K21:K22)</f>
        <v>0</v>
      </c>
      <c r="L23" s="98"/>
      <c r="M23" s="69">
        <f>SUM(M21:M22)</f>
        <v>0</v>
      </c>
      <c r="N23" s="69">
        <f>SUM(N21:N22)</f>
        <v>0</v>
      </c>
      <c r="O23" s="69">
        <f>SUM(O21:O22)</f>
        <v>0</v>
      </c>
      <c r="P23" s="72"/>
      <c r="Q23" s="97"/>
      <c r="R23" s="69">
        <f t="shared" ref="R23:AH23" si="3">SUM(R21:R22)</f>
        <v>0</v>
      </c>
      <c r="S23" s="69">
        <f t="shared" si="3"/>
        <v>0</v>
      </c>
      <c r="T23" s="69">
        <f t="shared" si="3"/>
        <v>0</v>
      </c>
      <c r="U23" s="69">
        <f t="shared" si="3"/>
        <v>0</v>
      </c>
      <c r="V23" s="69">
        <f t="shared" si="3"/>
        <v>0</v>
      </c>
      <c r="W23" s="69">
        <f t="shared" si="3"/>
        <v>0</v>
      </c>
      <c r="X23" s="69">
        <f t="shared" si="3"/>
        <v>0</v>
      </c>
      <c r="Y23" s="69">
        <f t="shared" si="3"/>
        <v>0</v>
      </c>
      <c r="Z23" s="69">
        <f t="shared" si="3"/>
        <v>0</v>
      </c>
      <c r="AA23" s="69">
        <f t="shared" si="3"/>
        <v>0</v>
      </c>
      <c r="AB23" s="69">
        <f t="shared" si="3"/>
        <v>0</v>
      </c>
      <c r="AC23" s="69">
        <f t="shared" si="3"/>
        <v>0</v>
      </c>
      <c r="AD23" s="69">
        <f t="shared" si="3"/>
        <v>0</v>
      </c>
      <c r="AE23" s="69">
        <f t="shared" si="3"/>
        <v>0</v>
      </c>
      <c r="AF23" s="69">
        <f t="shared" si="3"/>
        <v>0</v>
      </c>
      <c r="AG23" s="69">
        <f t="shared" si="3"/>
        <v>0</v>
      </c>
      <c r="AH23" s="69">
        <f t="shared" si="3"/>
        <v>0</v>
      </c>
      <c r="AI23" s="73">
        <f>IF(ISERROR(AH23/J23),0,AH23/J23)</f>
        <v>0</v>
      </c>
      <c r="AJ23" s="73">
        <f>IF(ISERROR(AH23/$AH$71),0,AH23/$AH$71)</f>
        <v>0</v>
      </c>
      <c r="AK23" s="12"/>
      <c r="AL23" s="12"/>
      <c r="AM23" s="12"/>
      <c r="AN23" s="12"/>
      <c r="AO23" s="12"/>
      <c r="AP23" s="12"/>
      <c r="AQ23" s="12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</row>
    <row r="24" spans="1:106" ht="12.75" hidden="1" customHeight="1" x14ac:dyDescent="0.25">
      <c r="A24" s="578" t="s">
        <v>48</v>
      </c>
      <c r="B24" s="579"/>
      <c r="C24" s="579"/>
      <c r="D24" s="579"/>
      <c r="E24" s="580"/>
      <c r="F24" s="17"/>
      <c r="G24" s="18"/>
      <c r="H24" s="19"/>
      <c r="I24" s="19"/>
      <c r="J24" s="75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4"/>
      <c r="AJ24" s="24"/>
    </row>
    <row r="25" spans="1:106" hidden="1" outlineLevel="1" x14ac:dyDescent="0.25">
      <c r="A25" s="25">
        <v>1</v>
      </c>
      <c r="B25" s="26"/>
      <c r="C25" s="53"/>
      <c r="D25" s="54"/>
      <c r="E25" s="64"/>
      <c r="F25" s="62"/>
      <c r="G25" s="62"/>
      <c r="H25" s="2"/>
      <c r="I25" s="2"/>
      <c r="J25" s="576"/>
      <c r="K25" s="57"/>
      <c r="L25" s="1"/>
      <c r="M25" s="56"/>
      <c r="N25" s="63"/>
      <c r="O25" s="56"/>
      <c r="P25" s="52"/>
      <c r="Q25" s="52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IF(ISERROR(AH25/J25),0,AH25/J25)</f>
        <v>0</v>
      </c>
      <c r="AJ25" s="34">
        <f>IF(ISERROR(AH25/$AH$71),"-",AH25/$AH$71)</f>
        <v>0</v>
      </c>
      <c r="AK25" s="12"/>
      <c r="AL25" s="12"/>
      <c r="AM25" s="12"/>
      <c r="AN25" s="12"/>
      <c r="AO25" s="12"/>
      <c r="AP25" s="12"/>
      <c r="AQ25" s="12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</row>
    <row r="26" spans="1:106" hidden="1" outlineLevel="1" x14ac:dyDescent="0.25">
      <c r="A26" s="25">
        <v>2</v>
      </c>
      <c r="B26" s="26"/>
      <c r="C26" s="60"/>
      <c r="D26" s="61"/>
      <c r="E26" s="59"/>
      <c r="F26" s="62"/>
      <c r="G26" s="62"/>
      <c r="H26" s="11"/>
      <c r="I26" s="2"/>
      <c r="J26" s="577"/>
      <c r="K26" s="58"/>
      <c r="L26" s="1"/>
      <c r="M26" s="56"/>
      <c r="N26" s="63"/>
      <c r="O26" s="56"/>
      <c r="P26" s="52"/>
      <c r="Q26" s="52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IF(ISERROR(AH26/J26),0,AH26/J26)</f>
        <v>0</v>
      </c>
      <c r="AJ26" s="34">
        <f>IF(ISERROR(AH26/$AH$71),"-",AH26/$AH$71)</f>
        <v>0</v>
      </c>
      <c r="AK26" s="12"/>
      <c r="AL26" s="12"/>
      <c r="AM26" s="12"/>
      <c r="AN26" s="12"/>
      <c r="AO26" s="12"/>
      <c r="AP26" s="12"/>
      <c r="AQ26" s="12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</row>
    <row r="27" spans="1:106" s="74" customFormat="1" ht="12.75" hidden="1" customHeight="1" x14ac:dyDescent="0.25">
      <c r="A27" s="566" t="s">
        <v>49</v>
      </c>
      <c r="B27" s="567"/>
      <c r="C27" s="568"/>
      <c r="D27" s="568"/>
      <c r="E27" s="568"/>
      <c r="F27" s="568"/>
      <c r="G27" s="568"/>
      <c r="H27" s="568"/>
      <c r="I27" s="569"/>
      <c r="J27" s="69">
        <f>SUM(J25:J26)</f>
        <v>0</v>
      </c>
      <c r="K27" s="69">
        <f>SUM(K25:K26)</f>
        <v>0</v>
      </c>
      <c r="L27" s="98"/>
      <c r="M27" s="69">
        <f>SUM(M25:M26)</f>
        <v>0</v>
      </c>
      <c r="N27" s="69">
        <f>SUM(N25:N26)</f>
        <v>0</v>
      </c>
      <c r="O27" s="69">
        <f>SUM(O25:O26)</f>
        <v>0</v>
      </c>
      <c r="P27" s="72"/>
      <c r="Q27" s="97"/>
      <c r="R27" s="69">
        <f t="shared" ref="R27:AH27" si="4">SUM(R25:R26)</f>
        <v>0</v>
      </c>
      <c r="S27" s="69">
        <f t="shared" si="4"/>
        <v>0</v>
      </c>
      <c r="T27" s="69">
        <f t="shared" si="4"/>
        <v>0</v>
      </c>
      <c r="U27" s="69">
        <f t="shared" si="4"/>
        <v>0</v>
      </c>
      <c r="V27" s="69">
        <f t="shared" si="4"/>
        <v>0</v>
      </c>
      <c r="W27" s="69">
        <f t="shared" si="4"/>
        <v>0</v>
      </c>
      <c r="X27" s="69">
        <f t="shared" si="4"/>
        <v>0</v>
      </c>
      <c r="Y27" s="69">
        <f t="shared" si="4"/>
        <v>0</v>
      </c>
      <c r="Z27" s="69">
        <f t="shared" si="4"/>
        <v>0</v>
      </c>
      <c r="AA27" s="69">
        <f t="shared" si="4"/>
        <v>0</v>
      </c>
      <c r="AB27" s="69">
        <f t="shared" si="4"/>
        <v>0</v>
      </c>
      <c r="AC27" s="69">
        <f t="shared" si="4"/>
        <v>0</v>
      </c>
      <c r="AD27" s="69">
        <f t="shared" si="4"/>
        <v>0</v>
      </c>
      <c r="AE27" s="69">
        <f t="shared" si="4"/>
        <v>0</v>
      </c>
      <c r="AF27" s="69">
        <f t="shared" si="4"/>
        <v>0</v>
      </c>
      <c r="AG27" s="69">
        <f t="shared" si="4"/>
        <v>0</v>
      </c>
      <c r="AH27" s="69">
        <f t="shared" si="4"/>
        <v>0</v>
      </c>
      <c r="AI27" s="73">
        <f>IF(ISERROR(AH27/J27),0,AH27/J27)</f>
        <v>0</v>
      </c>
      <c r="AJ27" s="73">
        <f>IF(ISERROR(AH27/$AH$71),0,AH27/$AH$71)</f>
        <v>0</v>
      </c>
      <c r="AK27" s="12"/>
      <c r="AL27" s="12"/>
      <c r="AM27" s="12"/>
      <c r="AN27" s="12"/>
      <c r="AO27" s="12"/>
      <c r="AP27" s="12"/>
      <c r="AQ27" s="12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  <c r="BO27" s="109"/>
      <c r="BP27" s="109"/>
      <c r="BQ27" s="109"/>
      <c r="BR27" s="109"/>
      <c r="BS27" s="109"/>
      <c r="BT27" s="109"/>
      <c r="BU27" s="109"/>
      <c r="BV27" s="109"/>
      <c r="BW27" s="109"/>
      <c r="BX27" s="109"/>
      <c r="BY27" s="109"/>
      <c r="BZ27" s="109"/>
      <c r="CA27" s="109"/>
      <c r="CB27" s="109"/>
      <c r="CC27" s="109"/>
      <c r="CD27" s="109"/>
      <c r="CE27" s="109"/>
      <c r="CF27" s="109"/>
      <c r="CG27" s="109"/>
      <c r="CH27" s="109"/>
      <c r="CI27" s="109"/>
      <c r="CJ27" s="109"/>
      <c r="CK27" s="109"/>
      <c r="CL27" s="109"/>
      <c r="CM27" s="109"/>
      <c r="CN27" s="109"/>
      <c r="CO27" s="109"/>
      <c r="CP27" s="109"/>
      <c r="CQ27" s="109"/>
      <c r="CR27" s="109"/>
      <c r="CS27" s="109"/>
      <c r="CT27" s="109"/>
      <c r="CU27" s="109"/>
      <c r="CV27" s="109"/>
      <c r="CW27" s="109"/>
      <c r="CX27" s="109"/>
      <c r="CY27" s="109"/>
      <c r="CZ27" s="109"/>
      <c r="DA27" s="109"/>
      <c r="DB27" s="109"/>
    </row>
    <row r="28" spans="1:106" ht="12.75" hidden="1" customHeight="1" x14ac:dyDescent="0.25">
      <c r="A28" s="578" t="s">
        <v>50</v>
      </c>
      <c r="B28" s="579"/>
      <c r="C28" s="579"/>
      <c r="D28" s="579"/>
      <c r="E28" s="580"/>
      <c r="F28" s="17"/>
      <c r="G28" s="18"/>
      <c r="H28" s="19"/>
      <c r="I28" s="19"/>
      <c r="J28" s="75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4"/>
      <c r="AJ28" s="24"/>
    </row>
    <row r="29" spans="1:106" ht="12.75" hidden="1" customHeight="1" outlineLevel="1" x14ac:dyDescent="0.25">
      <c r="A29" s="25">
        <v>1</v>
      </c>
      <c r="B29" s="26"/>
      <c r="C29" s="27"/>
      <c r="D29" s="28"/>
      <c r="E29" s="29"/>
      <c r="F29" s="29"/>
      <c r="G29" s="29"/>
      <c r="H29" s="28"/>
      <c r="I29" s="28"/>
      <c r="J29" s="576"/>
      <c r="K29" s="30"/>
      <c r="L29" s="29"/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4">
        <f>IF(ISERROR(AH29/$AH$71),"-",AH29/$AH$71)</f>
        <v>0</v>
      </c>
      <c r="AK29" s="12"/>
      <c r="AL29" s="12"/>
      <c r="AM29" s="12"/>
      <c r="AN29" s="12"/>
      <c r="AO29" s="12"/>
      <c r="AP29" s="12"/>
      <c r="AQ29" s="12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</row>
    <row r="30" spans="1:106" ht="12.75" hidden="1" customHeight="1" outlineLevel="1" x14ac:dyDescent="0.25">
      <c r="A30" s="25">
        <v>2</v>
      </c>
      <c r="B30" s="26"/>
      <c r="C30" s="35"/>
      <c r="D30" s="36"/>
      <c r="E30" s="37"/>
      <c r="F30" s="37"/>
      <c r="G30" s="37"/>
      <c r="H30" s="36"/>
      <c r="I30" s="36"/>
      <c r="J30" s="577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4">
        <f>IF(ISERROR(AH30/$AH$71),"-",AH30/$AH$71)</f>
        <v>0</v>
      </c>
      <c r="AK30" s="12"/>
      <c r="AL30" s="12"/>
      <c r="AM30" s="12"/>
      <c r="AN30" s="12"/>
      <c r="AO30" s="12"/>
      <c r="AP30" s="12"/>
      <c r="AQ30" s="12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  <c r="BO30" s="109"/>
      <c r="BP30" s="109"/>
      <c r="BQ30" s="109"/>
      <c r="BR30" s="109"/>
      <c r="BS30" s="109"/>
      <c r="BT30" s="109"/>
      <c r="BU30" s="109"/>
      <c r="BV30" s="109"/>
      <c r="BW30" s="109"/>
      <c r="BX30" s="109"/>
      <c r="BY30" s="109"/>
      <c r="BZ30" s="109"/>
      <c r="CA30" s="109"/>
      <c r="CB30" s="109"/>
      <c r="CC30" s="109"/>
      <c r="CD30" s="109"/>
      <c r="CE30" s="109"/>
      <c r="CF30" s="109"/>
      <c r="CG30" s="109"/>
      <c r="CH30" s="109"/>
      <c r="CI30" s="109"/>
      <c r="CJ30" s="109"/>
      <c r="CK30" s="109"/>
      <c r="CL30" s="109"/>
      <c r="CM30" s="109"/>
      <c r="CN30" s="109"/>
      <c r="CO30" s="109"/>
      <c r="CP30" s="109"/>
      <c r="CQ30" s="109"/>
      <c r="CR30" s="109"/>
      <c r="CS30" s="109"/>
      <c r="CT30" s="109"/>
      <c r="CU30" s="109"/>
      <c r="CV30" s="109"/>
      <c r="CW30" s="109"/>
      <c r="CX30" s="109"/>
      <c r="CY30" s="109"/>
      <c r="CZ30" s="109"/>
      <c r="DA30" s="109"/>
      <c r="DB30" s="109"/>
    </row>
    <row r="31" spans="1:106" s="74" customFormat="1" ht="12.75" hidden="1" customHeight="1" x14ac:dyDescent="0.25">
      <c r="A31" s="566" t="s">
        <v>51</v>
      </c>
      <c r="B31" s="567"/>
      <c r="C31" s="568"/>
      <c r="D31" s="568"/>
      <c r="E31" s="568"/>
      <c r="F31" s="568"/>
      <c r="G31" s="568"/>
      <c r="H31" s="568"/>
      <c r="I31" s="569"/>
      <c r="J31" s="69">
        <f>SUM(J29:J30)</f>
        <v>0</v>
      </c>
      <c r="K31" s="69">
        <f>SUM(K29:K30)</f>
        <v>0</v>
      </c>
      <c r="L31" s="98"/>
      <c r="M31" s="69">
        <f>SUM(M29:M30)</f>
        <v>0</v>
      </c>
      <c r="N31" s="69">
        <f>SUM(N29:N30)</f>
        <v>0</v>
      </c>
      <c r="O31" s="69">
        <f>SUM(O29:O30)</f>
        <v>0</v>
      </c>
      <c r="P31" s="72"/>
      <c r="Q31" s="97"/>
      <c r="R31" s="69">
        <f t="shared" ref="R31:AH31" si="5">SUM(R29:R30)</f>
        <v>0</v>
      </c>
      <c r="S31" s="69">
        <f t="shared" si="5"/>
        <v>0</v>
      </c>
      <c r="T31" s="69">
        <f t="shared" si="5"/>
        <v>0</v>
      </c>
      <c r="U31" s="69">
        <f t="shared" si="5"/>
        <v>0</v>
      </c>
      <c r="V31" s="69">
        <f t="shared" si="5"/>
        <v>0</v>
      </c>
      <c r="W31" s="69">
        <f t="shared" si="5"/>
        <v>0</v>
      </c>
      <c r="X31" s="69">
        <f t="shared" si="5"/>
        <v>0</v>
      </c>
      <c r="Y31" s="69">
        <f t="shared" si="5"/>
        <v>0</v>
      </c>
      <c r="Z31" s="69">
        <f t="shared" si="5"/>
        <v>0</v>
      </c>
      <c r="AA31" s="69">
        <f t="shared" si="5"/>
        <v>0</v>
      </c>
      <c r="AB31" s="69">
        <f t="shared" si="5"/>
        <v>0</v>
      </c>
      <c r="AC31" s="69">
        <f t="shared" si="5"/>
        <v>0</v>
      </c>
      <c r="AD31" s="69">
        <f t="shared" si="5"/>
        <v>0</v>
      </c>
      <c r="AE31" s="69">
        <f t="shared" si="5"/>
        <v>0</v>
      </c>
      <c r="AF31" s="69">
        <f t="shared" si="5"/>
        <v>0</v>
      </c>
      <c r="AG31" s="69">
        <f t="shared" si="5"/>
        <v>0</v>
      </c>
      <c r="AH31" s="69">
        <f t="shared" si="5"/>
        <v>0</v>
      </c>
      <c r="AI31" s="73">
        <f>IF(ISERROR(AH31/J31),0,AH31/J31)</f>
        <v>0</v>
      </c>
      <c r="AJ31" s="73">
        <f>IF(ISERROR(AH31/$AH$71),0,AH31/$AH$71)</f>
        <v>0</v>
      </c>
      <c r="AK31" s="12"/>
      <c r="AL31" s="12"/>
      <c r="AM31" s="12"/>
      <c r="AN31" s="12"/>
      <c r="AO31" s="12"/>
      <c r="AP31" s="12"/>
      <c r="AQ31" s="12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109"/>
      <c r="BX31" s="109"/>
      <c r="BY31" s="109"/>
      <c r="BZ31" s="109"/>
      <c r="CA31" s="109"/>
      <c r="CB31" s="109"/>
      <c r="CC31" s="109"/>
      <c r="CD31" s="109"/>
      <c r="CE31" s="109"/>
      <c r="CF31" s="109"/>
      <c r="CG31" s="109"/>
      <c r="CH31" s="109"/>
      <c r="CI31" s="109"/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109"/>
      <c r="CV31" s="109"/>
      <c r="CW31" s="109"/>
      <c r="CX31" s="109"/>
      <c r="CY31" s="109"/>
      <c r="CZ31" s="109"/>
      <c r="DA31" s="109"/>
      <c r="DB31" s="109"/>
    </row>
    <row r="32" spans="1:106" ht="12.75" hidden="1" customHeight="1" x14ac:dyDescent="0.25">
      <c r="A32" s="578" t="s">
        <v>52</v>
      </c>
      <c r="B32" s="579"/>
      <c r="C32" s="579"/>
      <c r="D32" s="579"/>
      <c r="E32" s="580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106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576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4">
        <f>IF(ISERROR(AH33/$AH$71),"-",AH33/$AH$71)</f>
        <v>0</v>
      </c>
      <c r="AK33" s="12"/>
      <c r="AL33" s="12"/>
      <c r="AM33" s="12"/>
      <c r="AN33" s="12"/>
      <c r="AO33" s="12"/>
      <c r="AP33" s="12"/>
      <c r="AQ33" s="12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  <c r="BO33" s="109"/>
      <c r="BP33" s="109"/>
      <c r="BQ33" s="109"/>
      <c r="BR33" s="109"/>
      <c r="BS33" s="109"/>
      <c r="BT33" s="109"/>
      <c r="BU33" s="109"/>
      <c r="BV33" s="109"/>
      <c r="BW33" s="109"/>
      <c r="BX33" s="109"/>
      <c r="BY33" s="109"/>
      <c r="BZ33" s="109"/>
      <c r="CA33" s="109"/>
      <c r="CB33" s="109"/>
      <c r="CC33" s="109"/>
      <c r="CD33" s="109"/>
      <c r="CE33" s="109"/>
      <c r="CF33" s="109"/>
      <c r="CG33" s="109"/>
      <c r="CH33" s="109"/>
      <c r="CI33" s="109"/>
      <c r="CJ33" s="109"/>
      <c r="CK33" s="109"/>
      <c r="CL33" s="109"/>
      <c r="CM33" s="109"/>
      <c r="CN33" s="109"/>
      <c r="CO33" s="109"/>
      <c r="CP33" s="109"/>
      <c r="CQ33" s="109"/>
      <c r="CR33" s="109"/>
      <c r="CS33" s="109"/>
      <c r="CT33" s="109"/>
      <c r="CU33" s="109"/>
      <c r="CV33" s="109"/>
      <c r="CW33" s="109"/>
      <c r="CX33" s="109"/>
      <c r="CY33" s="109"/>
      <c r="CZ33" s="109"/>
      <c r="DA33" s="109"/>
      <c r="DB33" s="109"/>
    </row>
    <row r="34" spans="1:106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577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4">
        <f>IF(ISERROR(AH34/$AH$71),"-",AH34/$AH$71)</f>
        <v>0</v>
      </c>
      <c r="AK34" s="12"/>
      <c r="AL34" s="12"/>
      <c r="AM34" s="12"/>
      <c r="AN34" s="12"/>
      <c r="AO34" s="12"/>
      <c r="AP34" s="12"/>
      <c r="AQ34" s="12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109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109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9"/>
      <c r="CZ34" s="109"/>
      <c r="DA34" s="109"/>
      <c r="DB34" s="109"/>
    </row>
    <row r="35" spans="1:106" s="74" customFormat="1" ht="12.75" hidden="1" customHeight="1" x14ac:dyDescent="0.25">
      <c r="A35" s="566" t="s">
        <v>53</v>
      </c>
      <c r="B35" s="567"/>
      <c r="C35" s="568"/>
      <c r="D35" s="568"/>
      <c r="E35" s="568"/>
      <c r="F35" s="568"/>
      <c r="G35" s="568"/>
      <c r="H35" s="568"/>
      <c r="I35" s="569"/>
      <c r="J35" s="69">
        <f>SUM(J33:J34)</f>
        <v>0</v>
      </c>
      <c r="K35" s="69">
        <f>SUM(K33:K34)</f>
        <v>0</v>
      </c>
      <c r="L35" s="98"/>
      <c r="M35" s="69">
        <f>SUM(M33:M34)</f>
        <v>0</v>
      </c>
      <c r="N35" s="69">
        <f>SUM(N33:N34)</f>
        <v>0</v>
      </c>
      <c r="O35" s="69">
        <f>SUM(O33:O34)</f>
        <v>0</v>
      </c>
      <c r="P35" s="72"/>
      <c r="Q35" s="97"/>
      <c r="R35" s="69">
        <f t="shared" ref="R35:AH35" si="6">SUM(R33:R34)</f>
        <v>0</v>
      </c>
      <c r="S35" s="69">
        <f t="shared" si="6"/>
        <v>0</v>
      </c>
      <c r="T35" s="69">
        <f t="shared" si="6"/>
        <v>0</v>
      </c>
      <c r="U35" s="69">
        <f t="shared" si="6"/>
        <v>0</v>
      </c>
      <c r="V35" s="69">
        <f t="shared" si="6"/>
        <v>0</v>
      </c>
      <c r="W35" s="69">
        <f t="shared" si="6"/>
        <v>0</v>
      </c>
      <c r="X35" s="69">
        <f t="shared" si="6"/>
        <v>0</v>
      </c>
      <c r="Y35" s="69">
        <f t="shared" si="6"/>
        <v>0</v>
      </c>
      <c r="Z35" s="69">
        <f t="shared" si="6"/>
        <v>0</v>
      </c>
      <c r="AA35" s="69">
        <f t="shared" si="6"/>
        <v>0</v>
      </c>
      <c r="AB35" s="69">
        <f t="shared" si="6"/>
        <v>0</v>
      </c>
      <c r="AC35" s="69">
        <f t="shared" si="6"/>
        <v>0</v>
      </c>
      <c r="AD35" s="69">
        <f t="shared" si="6"/>
        <v>0</v>
      </c>
      <c r="AE35" s="69">
        <f t="shared" si="6"/>
        <v>0</v>
      </c>
      <c r="AF35" s="69">
        <f t="shared" si="6"/>
        <v>0</v>
      </c>
      <c r="AG35" s="69">
        <f t="shared" si="6"/>
        <v>0</v>
      </c>
      <c r="AH35" s="69">
        <f t="shared" si="6"/>
        <v>0</v>
      </c>
      <c r="AI35" s="73">
        <f>IF(ISERROR(AH35/J35),0,AH35/J35)</f>
        <v>0</v>
      </c>
      <c r="AJ35" s="73">
        <f>IF(ISERROR(AH35/$AH$71),0,AH35/$AH$71)</f>
        <v>0</v>
      </c>
      <c r="AK35" s="12"/>
      <c r="AL35" s="12"/>
      <c r="AM35" s="12"/>
      <c r="AN35" s="12"/>
      <c r="AO35" s="12"/>
      <c r="AP35" s="12"/>
      <c r="AQ35" s="12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  <c r="BO35" s="109"/>
      <c r="BP35" s="109"/>
      <c r="BQ35" s="109"/>
      <c r="BR35" s="109"/>
      <c r="BS35" s="109"/>
      <c r="BT35" s="109"/>
      <c r="BU35" s="109"/>
      <c r="BV35" s="109"/>
      <c r="BW35" s="109"/>
      <c r="BX35" s="109"/>
      <c r="BY35" s="109"/>
      <c r="BZ35" s="109"/>
      <c r="CA35" s="109"/>
      <c r="CB35" s="109"/>
      <c r="CC35" s="109"/>
      <c r="CD35" s="109"/>
      <c r="CE35" s="109"/>
      <c r="CF35" s="109"/>
      <c r="CG35" s="109"/>
      <c r="CH35" s="109"/>
      <c r="CI35" s="109"/>
      <c r="CJ35" s="109"/>
      <c r="CK35" s="109"/>
      <c r="CL35" s="109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9"/>
      <c r="CZ35" s="109"/>
      <c r="DA35" s="109"/>
      <c r="DB35" s="109"/>
    </row>
    <row r="36" spans="1:106" ht="12.75" hidden="1" customHeight="1" x14ac:dyDescent="0.25">
      <c r="A36" s="578" t="s">
        <v>54</v>
      </c>
      <c r="B36" s="579"/>
      <c r="C36" s="579"/>
      <c r="D36" s="579"/>
      <c r="E36" s="580"/>
      <c r="F36" s="17"/>
      <c r="G36" s="18"/>
      <c r="H36" s="19"/>
      <c r="I36" s="19"/>
      <c r="J36" s="75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4"/>
      <c r="AJ36" s="24"/>
    </row>
    <row r="37" spans="1:106" ht="12.75" hidden="1" customHeight="1" outlineLevel="1" x14ac:dyDescent="0.25">
      <c r="A37" s="25">
        <v>1</v>
      </c>
      <c r="B37" s="26"/>
      <c r="C37" s="27"/>
      <c r="D37" s="28"/>
      <c r="E37" s="29"/>
      <c r="F37" s="29"/>
      <c r="G37" s="29"/>
      <c r="H37" s="28"/>
      <c r="I37" s="28"/>
      <c r="J37" s="576"/>
      <c r="K37" s="30"/>
      <c r="L37" s="29"/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IF(ISERROR(AH37/J37),0,AH37/J37)</f>
        <v>0</v>
      </c>
      <c r="AJ37" s="34">
        <f>IF(ISERROR(AH37/$AH$71),"-",AH37/$AH$71)</f>
        <v>0</v>
      </c>
      <c r="AK37" s="12"/>
      <c r="AL37" s="12"/>
      <c r="AM37" s="12"/>
      <c r="AN37" s="12"/>
      <c r="AO37" s="12"/>
      <c r="AP37" s="12"/>
      <c r="AQ37" s="12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</row>
    <row r="38" spans="1:106" ht="12.75" hidden="1" customHeight="1" outlineLevel="1" x14ac:dyDescent="0.25">
      <c r="A38" s="25">
        <v>2</v>
      </c>
      <c r="B38" s="26"/>
      <c r="C38" s="35"/>
      <c r="D38" s="36"/>
      <c r="E38" s="37"/>
      <c r="F38" s="37"/>
      <c r="G38" s="37"/>
      <c r="H38" s="36"/>
      <c r="I38" s="36"/>
      <c r="J38" s="577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IF(ISERROR(AH38/J38),0,AH38/J38)</f>
        <v>0</v>
      </c>
      <c r="AJ38" s="34">
        <f>IF(ISERROR(AH38/$AH$71),"-",AH38/$AH$71)</f>
        <v>0</v>
      </c>
      <c r="AK38" s="12"/>
      <c r="AL38" s="12"/>
      <c r="AM38" s="12"/>
      <c r="AN38" s="12"/>
      <c r="AO38" s="12"/>
      <c r="AP38" s="12"/>
      <c r="AQ38" s="12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  <c r="BO38" s="109"/>
      <c r="BP38" s="109"/>
      <c r="BQ38" s="109"/>
      <c r="BR38" s="109"/>
      <c r="BS38" s="109"/>
      <c r="BT38" s="109"/>
      <c r="BU38" s="109"/>
      <c r="BV38" s="109"/>
      <c r="BW38" s="109"/>
      <c r="BX38" s="109"/>
      <c r="BY38" s="109"/>
      <c r="BZ38" s="109"/>
      <c r="CA38" s="109"/>
      <c r="CB38" s="109"/>
      <c r="CC38" s="109"/>
      <c r="CD38" s="109"/>
      <c r="CE38" s="109"/>
      <c r="CF38" s="109"/>
      <c r="CG38" s="109"/>
      <c r="CH38" s="109"/>
      <c r="CI38" s="109"/>
      <c r="CJ38" s="109"/>
      <c r="CK38" s="109"/>
      <c r="CL38" s="109"/>
      <c r="CM38" s="109"/>
      <c r="CN38" s="109"/>
      <c r="CO38" s="109"/>
      <c r="CP38" s="109"/>
      <c r="CQ38" s="109"/>
      <c r="CR38" s="109"/>
      <c r="CS38" s="109"/>
      <c r="CT38" s="109"/>
      <c r="CU38" s="109"/>
      <c r="CV38" s="109"/>
      <c r="CW38" s="109"/>
      <c r="CX38" s="109"/>
      <c r="CY38" s="109"/>
      <c r="CZ38" s="109"/>
      <c r="DA38" s="109"/>
      <c r="DB38" s="109"/>
    </row>
    <row r="39" spans="1:106" s="74" customFormat="1" ht="12.75" hidden="1" customHeight="1" x14ac:dyDescent="0.25">
      <c r="A39" s="566" t="s">
        <v>55</v>
      </c>
      <c r="B39" s="567"/>
      <c r="C39" s="568"/>
      <c r="D39" s="568"/>
      <c r="E39" s="568"/>
      <c r="F39" s="568"/>
      <c r="G39" s="568"/>
      <c r="H39" s="568"/>
      <c r="I39" s="569"/>
      <c r="J39" s="69">
        <f>SUM(J37:J38)</f>
        <v>0</v>
      </c>
      <c r="K39" s="69">
        <f>SUM(K37:K38)</f>
        <v>0</v>
      </c>
      <c r="L39" s="98"/>
      <c r="M39" s="69">
        <f>SUM(M37:M38)</f>
        <v>0</v>
      </c>
      <c r="N39" s="69">
        <f>SUM(N37:N38)</f>
        <v>0</v>
      </c>
      <c r="O39" s="69">
        <f>SUM(O37:O38)</f>
        <v>0</v>
      </c>
      <c r="P39" s="72"/>
      <c r="Q39" s="97"/>
      <c r="R39" s="69">
        <f t="shared" ref="R39:AH39" si="7">SUM(R37:R38)</f>
        <v>0</v>
      </c>
      <c r="S39" s="69">
        <f t="shared" si="7"/>
        <v>0</v>
      </c>
      <c r="T39" s="69">
        <f t="shared" si="7"/>
        <v>0</v>
      </c>
      <c r="U39" s="69">
        <f t="shared" si="7"/>
        <v>0</v>
      </c>
      <c r="V39" s="69">
        <f t="shared" si="7"/>
        <v>0</v>
      </c>
      <c r="W39" s="69">
        <f t="shared" si="7"/>
        <v>0</v>
      </c>
      <c r="X39" s="69">
        <f t="shared" si="7"/>
        <v>0</v>
      </c>
      <c r="Y39" s="69">
        <f t="shared" si="7"/>
        <v>0</v>
      </c>
      <c r="Z39" s="69">
        <f t="shared" si="7"/>
        <v>0</v>
      </c>
      <c r="AA39" s="69">
        <f t="shared" si="7"/>
        <v>0</v>
      </c>
      <c r="AB39" s="69">
        <f t="shared" si="7"/>
        <v>0</v>
      </c>
      <c r="AC39" s="69">
        <f t="shared" si="7"/>
        <v>0</v>
      </c>
      <c r="AD39" s="69">
        <f t="shared" si="7"/>
        <v>0</v>
      </c>
      <c r="AE39" s="69">
        <f t="shared" si="7"/>
        <v>0</v>
      </c>
      <c r="AF39" s="69">
        <f t="shared" si="7"/>
        <v>0</v>
      </c>
      <c r="AG39" s="69">
        <f t="shared" si="7"/>
        <v>0</v>
      </c>
      <c r="AH39" s="69">
        <f t="shared" si="7"/>
        <v>0</v>
      </c>
      <c r="AI39" s="73">
        <f>IF(ISERROR(AH39/J39),0,AH39/J39)</f>
        <v>0</v>
      </c>
      <c r="AJ39" s="73">
        <f>IF(ISERROR(AH39/$AH$71),0,AH39/$AH$71)</f>
        <v>0</v>
      </c>
      <c r="AK39" s="12"/>
      <c r="AL39" s="12"/>
      <c r="AM39" s="12"/>
      <c r="AN39" s="12"/>
      <c r="AO39" s="12"/>
      <c r="AP39" s="12"/>
      <c r="AQ39" s="12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</row>
    <row r="40" spans="1:106" ht="12.75" hidden="1" customHeight="1" x14ac:dyDescent="0.25">
      <c r="A40" s="578" t="s">
        <v>56</v>
      </c>
      <c r="B40" s="579"/>
      <c r="C40" s="579"/>
      <c r="D40" s="579"/>
      <c r="E40" s="580"/>
      <c r="F40" s="17"/>
      <c r="G40" s="18"/>
      <c r="H40" s="19"/>
      <c r="I40" s="19"/>
      <c r="J40" s="75"/>
      <c r="K40" s="20"/>
      <c r="L40" s="21"/>
      <c r="M40" s="22"/>
      <c r="N40" s="22"/>
      <c r="O40" s="22"/>
      <c r="P40" s="18"/>
      <c r="Q40" s="23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4"/>
      <c r="AJ40" s="24"/>
    </row>
    <row r="41" spans="1:106" hidden="1" outlineLevel="1" x14ac:dyDescent="0.25">
      <c r="A41" s="25">
        <v>1</v>
      </c>
      <c r="B41" s="26"/>
      <c r="C41" s="53"/>
      <c r="D41" s="54"/>
      <c r="E41" s="64"/>
      <c r="F41" s="62"/>
      <c r="G41" s="62"/>
      <c r="H41" s="6"/>
      <c r="I41" s="6"/>
      <c r="J41" s="576"/>
      <c r="K41" s="57"/>
      <c r="L41" s="1"/>
      <c r="M41" s="56"/>
      <c r="N41" s="63"/>
      <c r="O41" s="56"/>
      <c r="P41" s="52"/>
      <c r="Q41" s="52"/>
      <c r="R41" s="31"/>
      <c r="S41" s="31"/>
      <c r="T41" s="31"/>
      <c r="U41" s="32">
        <f>SUM(R41:T41)</f>
        <v>0</v>
      </c>
      <c r="V41" s="31"/>
      <c r="W41" s="31"/>
      <c r="X41" s="31"/>
      <c r="Y41" s="32">
        <f>SUM(V41:X41)</f>
        <v>0</v>
      </c>
      <c r="Z41" s="31"/>
      <c r="AA41" s="31"/>
      <c r="AB41" s="31"/>
      <c r="AC41" s="32">
        <f>SUM(Z41:AB41)</f>
        <v>0</v>
      </c>
      <c r="AD41" s="31"/>
      <c r="AE41" s="31">
        <v>0</v>
      </c>
      <c r="AF41" s="31">
        <v>0</v>
      </c>
      <c r="AG41" s="32">
        <f>SUM(AD41:AF41)</f>
        <v>0</v>
      </c>
      <c r="AH41" s="32">
        <f>SUM(U41,Y41,AC41,AG41)</f>
        <v>0</v>
      </c>
      <c r="AI41" s="33">
        <f>IF(ISERROR(AH41/J41),0,AH41/J41)</f>
        <v>0</v>
      </c>
      <c r="AJ41" s="34">
        <f>IF(ISERROR(AH41/$AH$71),"-",AH41/$AH$71)</f>
        <v>0</v>
      </c>
      <c r="AK41" s="12"/>
      <c r="AL41" s="12"/>
      <c r="AM41" s="12"/>
      <c r="AN41" s="12"/>
      <c r="AO41" s="12"/>
      <c r="AP41" s="12"/>
      <c r="AQ41" s="12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</row>
    <row r="42" spans="1:106" ht="12.75" hidden="1" customHeight="1" outlineLevel="1" x14ac:dyDescent="0.25">
      <c r="A42" s="25">
        <v>2</v>
      </c>
      <c r="B42" s="26"/>
      <c r="C42" s="27"/>
      <c r="D42" s="28"/>
      <c r="E42" s="37"/>
      <c r="F42" s="37"/>
      <c r="G42" s="37"/>
      <c r="H42" s="36"/>
      <c r="I42" s="36"/>
      <c r="J42" s="577"/>
      <c r="K42" s="38"/>
      <c r="L42" s="29"/>
      <c r="M42" s="31"/>
      <c r="N42" s="31"/>
      <c r="O42" s="31"/>
      <c r="P42" s="37"/>
      <c r="Q42" s="37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/>
      <c r="AF42" s="31"/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4">
        <f>IF(ISERROR(AH42/$AH$71),"-",AH42/$AH$71)</f>
        <v>0</v>
      </c>
      <c r="AK42" s="12"/>
      <c r="AL42" s="12"/>
      <c r="AM42" s="12"/>
      <c r="AN42" s="12"/>
      <c r="AO42" s="12"/>
      <c r="AP42" s="12"/>
      <c r="AQ42" s="12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</row>
    <row r="43" spans="1:106" s="74" customFormat="1" ht="12.75" hidden="1" customHeight="1" x14ac:dyDescent="0.25">
      <c r="A43" s="566" t="s">
        <v>57</v>
      </c>
      <c r="B43" s="567"/>
      <c r="C43" s="568"/>
      <c r="D43" s="568"/>
      <c r="E43" s="568"/>
      <c r="F43" s="568"/>
      <c r="G43" s="568"/>
      <c r="H43" s="568"/>
      <c r="I43" s="569"/>
      <c r="J43" s="69">
        <f>SUM(J41:J42)</f>
        <v>0</v>
      </c>
      <c r="K43" s="69">
        <f>SUM(K41:K42)</f>
        <v>0</v>
      </c>
      <c r="L43" s="98"/>
      <c r="M43" s="69">
        <f>SUM(M41:M42)</f>
        <v>0</v>
      </c>
      <c r="N43" s="69">
        <f>SUM(N41:N42)</f>
        <v>0</v>
      </c>
      <c r="O43" s="69">
        <f>SUM(O41:O42)</f>
        <v>0</v>
      </c>
      <c r="P43" s="72"/>
      <c r="Q43" s="97"/>
      <c r="R43" s="69">
        <f t="shared" ref="R43:AH43" si="8">SUM(R41:R42)</f>
        <v>0</v>
      </c>
      <c r="S43" s="69">
        <f t="shared" si="8"/>
        <v>0</v>
      </c>
      <c r="T43" s="69">
        <f t="shared" si="8"/>
        <v>0</v>
      </c>
      <c r="U43" s="69">
        <f t="shared" si="8"/>
        <v>0</v>
      </c>
      <c r="V43" s="69">
        <f t="shared" si="8"/>
        <v>0</v>
      </c>
      <c r="W43" s="69">
        <f t="shared" si="8"/>
        <v>0</v>
      </c>
      <c r="X43" s="69">
        <f t="shared" si="8"/>
        <v>0</v>
      </c>
      <c r="Y43" s="69">
        <f t="shared" si="8"/>
        <v>0</v>
      </c>
      <c r="Z43" s="69">
        <f t="shared" si="8"/>
        <v>0</v>
      </c>
      <c r="AA43" s="69">
        <f t="shared" si="8"/>
        <v>0</v>
      </c>
      <c r="AB43" s="69">
        <f t="shared" si="8"/>
        <v>0</v>
      </c>
      <c r="AC43" s="69">
        <f t="shared" si="8"/>
        <v>0</v>
      </c>
      <c r="AD43" s="69">
        <f t="shared" si="8"/>
        <v>0</v>
      </c>
      <c r="AE43" s="69">
        <f t="shared" si="8"/>
        <v>0</v>
      </c>
      <c r="AF43" s="69">
        <f t="shared" si="8"/>
        <v>0</v>
      </c>
      <c r="AG43" s="69">
        <f t="shared" si="8"/>
        <v>0</v>
      </c>
      <c r="AH43" s="69">
        <f t="shared" si="8"/>
        <v>0</v>
      </c>
      <c r="AI43" s="73">
        <f>IF(ISERROR(AH43/J43),0,AH43/J43)</f>
        <v>0</v>
      </c>
      <c r="AJ43" s="73">
        <f>IF(ISERROR(AH43/$AH$71),0,AH43/$AH$71)</f>
        <v>0</v>
      </c>
      <c r="AK43" s="12"/>
      <c r="AL43" s="12"/>
      <c r="AM43" s="12"/>
      <c r="AN43" s="12"/>
      <c r="AO43" s="12"/>
      <c r="AP43" s="12"/>
      <c r="AQ43" s="12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</row>
    <row r="44" spans="1:106" ht="12.75" hidden="1" customHeight="1" x14ac:dyDescent="0.25">
      <c r="A44" s="578" t="s">
        <v>58</v>
      </c>
      <c r="B44" s="579"/>
      <c r="C44" s="579"/>
      <c r="D44" s="579"/>
      <c r="E44" s="580"/>
      <c r="F44" s="17"/>
      <c r="G44" s="18"/>
      <c r="H44" s="19"/>
      <c r="I44" s="19"/>
      <c r="J44" s="75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106" hidden="1" outlineLevel="1" x14ac:dyDescent="0.25">
      <c r="A45" s="25">
        <v>1</v>
      </c>
      <c r="B45" s="26"/>
      <c r="C45" s="53"/>
      <c r="D45" s="54"/>
      <c r="E45" s="65"/>
      <c r="F45" s="62"/>
      <c r="G45" s="62"/>
      <c r="H45" s="6"/>
      <c r="I45" s="6"/>
      <c r="J45" s="576"/>
      <c r="K45" s="85"/>
      <c r="L45" s="55"/>
      <c r="M45" s="56"/>
      <c r="N45" s="63"/>
      <c r="O45" s="56"/>
      <c r="P45" s="52"/>
      <c r="Q45" s="52"/>
      <c r="R45" s="31">
        <v>0</v>
      </c>
      <c r="S45" s="31">
        <v>0</v>
      </c>
      <c r="T45" s="31">
        <v>0</v>
      </c>
      <c r="U45" s="32">
        <f>SUM(R45:T45)</f>
        <v>0</v>
      </c>
      <c r="V45" s="31">
        <v>0</v>
      </c>
      <c r="W45" s="31">
        <v>0</v>
      </c>
      <c r="X45" s="31">
        <v>0</v>
      </c>
      <c r="Y45" s="32">
        <f>SUM(V45:X45)</f>
        <v>0</v>
      </c>
      <c r="Z45" s="31">
        <v>0</v>
      </c>
      <c r="AA45" s="31">
        <v>0</v>
      </c>
      <c r="AB45" s="31">
        <v>0</v>
      </c>
      <c r="AC45" s="32">
        <f>SUM(Z45:AB45)</f>
        <v>0</v>
      </c>
      <c r="AD45" s="31">
        <v>0</v>
      </c>
      <c r="AE45" s="31">
        <v>0</v>
      </c>
      <c r="AF45" s="31">
        <v>0</v>
      </c>
      <c r="AG45" s="32">
        <f>SUM(AD45:AF45)</f>
        <v>0</v>
      </c>
      <c r="AH45" s="32">
        <f>SUM(U45,Y45,AC45,AG45)</f>
        <v>0</v>
      </c>
      <c r="AI45" s="33">
        <f>IF(ISERROR(AH45/J45),0,AH45/J45)</f>
        <v>0</v>
      </c>
      <c r="AJ45" s="34">
        <f>IF(ISERROR(AH45/$AH$71),"-",AH45/$AH$71)</f>
        <v>0</v>
      </c>
      <c r="AK45" s="12"/>
      <c r="AL45" s="12"/>
      <c r="AM45" s="12"/>
      <c r="AN45" s="12"/>
      <c r="AO45" s="12"/>
      <c r="AP45" s="12"/>
      <c r="AQ45" s="12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</row>
    <row r="46" spans="1:106" ht="12.75" hidden="1" customHeight="1" outlineLevel="1" x14ac:dyDescent="0.25">
      <c r="A46" s="25">
        <v>2</v>
      </c>
      <c r="B46" s="26"/>
      <c r="C46" s="27"/>
      <c r="D46" s="28"/>
      <c r="E46" s="37"/>
      <c r="F46" s="29"/>
      <c r="G46" s="29"/>
      <c r="H46" s="28"/>
      <c r="I46" s="36"/>
      <c r="J46" s="577"/>
      <c r="K46" s="85"/>
      <c r="L46" s="35"/>
      <c r="M46" s="31"/>
      <c r="N46" s="31"/>
      <c r="O46" s="31"/>
      <c r="P46" s="37"/>
      <c r="Q46" s="37"/>
      <c r="R46" s="31"/>
      <c r="S46" s="31"/>
      <c r="T46" s="31"/>
      <c r="U46" s="32">
        <f>SUM(R46:T46)</f>
        <v>0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4">
        <f>IF(ISERROR(AH46/$AH$71),"-",AH46/$AH$71)</f>
        <v>0</v>
      </c>
      <c r="AK46" s="12"/>
      <c r="AL46" s="12"/>
      <c r="AM46" s="12"/>
      <c r="AN46" s="12"/>
      <c r="AO46" s="12"/>
      <c r="AP46" s="12"/>
      <c r="AQ46" s="12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/>
      <c r="BW46" s="109"/>
      <c r="BX46" s="109"/>
      <c r="BY46" s="109"/>
      <c r="BZ46" s="109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</row>
    <row r="47" spans="1:106" s="74" customFormat="1" ht="12.75" hidden="1" customHeight="1" x14ac:dyDescent="0.25">
      <c r="A47" s="566" t="s">
        <v>59</v>
      </c>
      <c r="B47" s="567"/>
      <c r="C47" s="568"/>
      <c r="D47" s="568"/>
      <c r="E47" s="568"/>
      <c r="F47" s="568"/>
      <c r="G47" s="568"/>
      <c r="H47" s="568"/>
      <c r="I47" s="569"/>
      <c r="J47" s="69">
        <f>SUM(J45:J46)</f>
        <v>0</v>
      </c>
      <c r="K47" s="69">
        <f>SUM(K45:K46)</f>
        <v>0</v>
      </c>
      <c r="L47" s="98"/>
      <c r="M47" s="69">
        <f>SUM(M45:M46)</f>
        <v>0</v>
      </c>
      <c r="N47" s="69">
        <f>SUM(N45:N46)</f>
        <v>0</v>
      </c>
      <c r="O47" s="69">
        <f>SUM(O45:O46)</f>
        <v>0</v>
      </c>
      <c r="P47" s="72"/>
      <c r="Q47" s="97"/>
      <c r="R47" s="69">
        <f t="shared" ref="R47:AH47" si="9">SUM(R45:R46)</f>
        <v>0</v>
      </c>
      <c r="S47" s="69">
        <f t="shared" si="9"/>
        <v>0</v>
      </c>
      <c r="T47" s="69">
        <f t="shared" si="9"/>
        <v>0</v>
      </c>
      <c r="U47" s="69">
        <f t="shared" si="9"/>
        <v>0</v>
      </c>
      <c r="V47" s="69">
        <f t="shared" si="9"/>
        <v>0</v>
      </c>
      <c r="W47" s="69">
        <f t="shared" si="9"/>
        <v>0</v>
      </c>
      <c r="X47" s="69">
        <f t="shared" si="9"/>
        <v>0</v>
      </c>
      <c r="Y47" s="69">
        <f t="shared" si="9"/>
        <v>0</v>
      </c>
      <c r="Z47" s="69">
        <f t="shared" si="9"/>
        <v>0</v>
      </c>
      <c r="AA47" s="69">
        <f t="shared" si="9"/>
        <v>0</v>
      </c>
      <c r="AB47" s="69">
        <f t="shared" si="9"/>
        <v>0</v>
      </c>
      <c r="AC47" s="69">
        <f t="shared" si="9"/>
        <v>0</v>
      </c>
      <c r="AD47" s="69">
        <f t="shared" si="9"/>
        <v>0</v>
      </c>
      <c r="AE47" s="69">
        <f t="shared" si="9"/>
        <v>0</v>
      </c>
      <c r="AF47" s="69">
        <f t="shared" si="9"/>
        <v>0</v>
      </c>
      <c r="AG47" s="69">
        <f t="shared" si="9"/>
        <v>0</v>
      </c>
      <c r="AH47" s="69">
        <f t="shared" si="9"/>
        <v>0</v>
      </c>
      <c r="AI47" s="73">
        <f>IF(ISERROR(AH47/J47),0,AH47/J47)</f>
        <v>0</v>
      </c>
      <c r="AJ47" s="73">
        <f>IF(ISERROR(AH47/$AH$71),0,AH47/$AH$71)</f>
        <v>0</v>
      </c>
      <c r="AK47" s="12"/>
      <c r="AL47" s="12"/>
      <c r="AM47" s="12"/>
      <c r="AN47" s="12"/>
      <c r="AO47" s="12"/>
      <c r="AP47" s="12"/>
      <c r="AQ47" s="12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/>
      <c r="BW47" s="109"/>
      <c r="BX47" s="109"/>
      <c r="BY47" s="109"/>
      <c r="BZ47" s="109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09"/>
      <c r="DB47" s="109"/>
    </row>
    <row r="48" spans="1:106" ht="12.75" hidden="1" customHeight="1" x14ac:dyDescent="0.25">
      <c r="A48" s="578" t="s">
        <v>60</v>
      </c>
      <c r="B48" s="579"/>
      <c r="C48" s="579"/>
      <c r="D48" s="579"/>
      <c r="E48" s="580"/>
      <c r="F48" s="17"/>
      <c r="G48" s="18"/>
      <c r="H48" s="19"/>
      <c r="I48" s="19"/>
      <c r="J48" s="75"/>
      <c r="K48" s="20"/>
      <c r="L48" s="21"/>
      <c r="M48" s="22"/>
      <c r="N48" s="22"/>
      <c r="O48" s="22"/>
      <c r="P48" s="18"/>
      <c r="Q48" s="23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4"/>
      <c r="AJ48" s="24"/>
    </row>
    <row r="49" spans="1:106" hidden="1" outlineLevel="1" x14ac:dyDescent="0.25">
      <c r="A49" s="26">
        <v>1</v>
      </c>
      <c r="B49" s="1"/>
      <c r="C49" s="1"/>
      <c r="D49" s="2"/>
      <c r="E49" s="3"/>
      <c r="F49" s="4"/>
      <c r="G49" s="5"/>
      <c r="H49" s="6"/>
      <c r="I49" s="6"/>
      <c r="J49" s="576"/>
      <c r="K49" s="7"/>
      <c r="L49" s="8"/>
      <c r="M49" s="9"/>
      <c r="N49" s="9"/>
      <c r="O49" s="5"/>
      <c r="P49" s="5"/>
      <c r="Q49" s="5"/>
      <c r="R49" s="10"/>
      <c r="S49" s="10"/>
      <c r="T49" s="10"/>
      <c r="U49" s="32">
        <f>SUM(R49:T49)</f>
        <v>0</v>
      </c>
      <c r="V49" s="31"/>
      <c r="W49" s="31"/>
      <c r="X49" s="31"/>
      <c r="Y49" s="32">
        <f>SUM(V49:X49)</f>
        <v>0</v>
      </c>
      <c r="Z49" s="31"/>
      <c r="AA49" s="31"/>
      <c r="AB49" s="31"/>
      <c r="AC49" s="32">
        <f>SUM(Z49:AB49)</f>
        <v>0</v>
      </c>
      <c r="AD49" s="31"/>
      <c r="AE49" s="31"/>
      <c r="AF49" s="31"/>
      <c r="AG49" s="32">
        <f>SUM(AD49:AF49)</f>
        <v>0</v>
      </c>
      <c r="AH49" s="32">
        <f>SUM(U49,Y49,AC49,AG49)</f>
        <v>0</v>
      </c>
      <c r="AI49" s="33">
        <f>IF(ISERROR(AH49/J49),0,AH49/J49)</f>
        <v>0</v>
      </c>
      <c r="AJ49" s="34">
        <f>IF(ISERROR(AH49/$AH$71),"-",AH49/$AH$71)</f>
        <v>0</v>
      </c>
      <c r="AK49" s="12"/>
      <c r="AL49" s="12"/>
      <c r="AM49" s="12"/>
      <c r="AN49" s="12"/>
      <c r="AO49" s="12"/>
      <c r="AP49" s="12"/>
      <c r="AQ49" s="12"/>
      <c r="AR49" s="109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  <c r="BK49" s="109"/>
      <c r="BL49" s="109"/>
      <c r="BM49" s="109"/>
      <c r="BN49" s="109"/>
      <c r="BO49" s="109"/>
      <c r="BP49" s="109"/>
      <c r="BQ49" s="109"/>
      <c r="BR49" s="109"/>
      <c r="BS49" s="109"/>
      <c r="BT49" s="109"/>
      <c r="BU49" s="109"/>
      <c r="BV49" s="109"/>
      <c r="BW49" s="109"/>
      <c r="BX49" s="109"/>
      <c r="BY49" s="109"/>
      <c r="BZ49" s="109"/>
      <c r="CA49" s="109"/>
      <c r="CB49" s="109"/>
      <c r="CC49" s="109"/>
      <c r="CD49" s="109"/>
      <c r="CE49" s="109"/>
      <c r="CF49" s="109"/>
      <c r="CG49" s="109"/>
      <c r="CH49" s="109"/>
      <c r="CI49" s="109"/>
      <c r="CJ49" s="109"/>
      <c r="CK49" s="109"/>
      <c r="CL49" s="109"/>
      <c r="CM49" s="109"/>
      <c r="CN49" s="109"/>
      <c r="CO49" s="109"/>
      <c r="CP49" s="109"/>
      <c r="CQ49" s="109"/>
      <c r="CR49" s="109"/>
      <c r="CS49" s="109"/>
      <c r="CT49" s="109"/>
      <c r="CU49" s="109"/>
      <c r="CV49" s="109"/>
      <c r="CW49" s="109"/>
      <c r="CX49" s="109"/>
      <c r="CY49" s="109"/>
      <c r="CZ49" s="109"/>
      <c r="DA49" s="109"/>
      <c r="DB49" s="109"/>
    </row>
    <row r="50" spans="1:106" ht="12.75" hidden="1" customHeight="1" outlineLevel="1" x14ac:dyDescent="0.25">
      <c r="A50" s="26">
        <v>2</v>
      </c>
      <c r="B50" s="26"/>
      <c r="C50" s="40"/>
      <c r="D50" s="36"/>
      <c r="E50" s="40"/>
      <c r="F50" s="40"/>
      <c r="G50" s="40"/>
      <c r="H50" s="36"/>
      <c r="I50" s="36"/>
      <c r="J50" s="577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4">
        <f>IF(ISERROR(AH50/$AH$71),"-",AH50/$AH$71)</f>
        <v>0</v>
      </c>
      <c r="AK50" s="12"/>
      <c r="AL50" s="12"/>
      <c r="AM50" s="12"/>
      <c r="AN50" s="12"/>
      <c r="AO50" s="12"/>
      <c r="AP50" s="12"/>
      <c r="AQ50" s="12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  <c r="BO50" s="109"/>
      <c r="BP50" s="109"/>
      <c r="BQ50" s="109"/>
      <c r="BR50" s="109"/>
      <c r="BS50" s="109"/>
      <c r="BT50" s="109"/>
      <c r="BU50" s="109"/>
      <c r="BV50" s="109"/>
      <c r="BW50" s="109"/>
      <c r="BX50" s="109"/>
      <c r="BY50" s="109"/>
      <c r="BZ50" s="109"/>
      <c r="CA50" s="109"/>
      <c r="CB50" s="109"/>
      <c r="CC50" s="109"/>
      <c r="CD50" s="109"/>
      <c r="CE50" s="109"/>
      <c r="CF50" s="109"/>
      <c r="CG50" s="109"/>
      <c r="CH50" s="109"/>
      <c r="CI50" s="109"/>
      <c r="CJ50" s="109"/>
      <c r="CK50" s="109"/>
      <c r="CL50" s="109"/>
      <c r="CM50" s="109"/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9"/>
      <c r="CZ50" s="109"/>
      <c r="DA50" s="109"/>
      <c r="DB50" s="109"/>
    </row>
    <row r="51" spans="1:106" s="74" customFormat="1" ht="12.75" hidden="1" customHeight="1" x14ac:dyDescent="0.25">
      <c r="A51" s="583" t="s">
        <v>61</v>
      </c>
      <c r="B51" s="583"/>
      <c r="C51" s="583"/>
      <c r="D51" s="583"/>
      <c r="E51" s="583"/>
      <c r="F51" s="583"/>
      <c r="G51" s="583"/>
      <c r="H51" s="583"/>
      <c r="I51" s="583"/>
      <c r="J51" s="69">
        <f>J49</f>
        <v>0</v>
      </c>
      <c r="K51" s="69">
        <v>0</v>
      </c>
      <c r="L51" s="98"/>
      <c r="M51" s="69">
        <f>SUM(M49:M50)</f>
        <v>0</v>
      </c>
      <c r="N51" s="69">
        <f>SUM(N49:N50)</f>
        <v>0</v>
      </c>
      <c r="O51" s="69">
        <f>SUM(O49:O50)</f>
        <v>0</v>
      </c>
      <c r="P51" s="72"/>
      <c r="Q51" s="97"/>
      <c r="R51" s="69">
        <f t="shared" ref="R51:AH51" si="10">SUM(R49:R50)</f>
        <v>0</v>
      </c>
      <c r="S51" s="69">
        <f t="shared" si="10"/>
        <v>0</v>
      </c>
      <c r="T51" s="69">
        <f t="shared" si="10"/>
        <v>0</v>
      </c>
      <c r="U51" s="69">
        <f t="shared" si="10"/>
        <v>0</v>
      </c>
      <c r="V51" s="69">
        <f t="shared" si="10"/>
        <v>0</v>
      </c>
      <c r="W51" s="69">
        <f t="shared" si="10"/>
        <v>0</v>
      </c>
      <c r="X51" s="69">
        <f t="shared" si="10"/>
        <v>0</v>
      </c>
      <c r="Y51" s="69">
        <f t="shared" si="10"/>
        <v>0</v>
      </c>
      <c r="Z51" s="69">
        <f t="shared" si="10"/>
        <v>0</v>
      </c>
      <c r="AA51" s="69">
        <f t="shared" si="10"/>
        <v>0</v>
      </c>
      <c r="AB51" s="69">
        <f t="shared" si="10"/>
        <v>0</v>
      </c>
      <c r="AC51" s="69">
        <f t="shared" si="10"/>
        <v>0</v>
      </c>
      <c r="AD51" s="69">
        <f t="shared" si="10"/>
        <v>0</v>
      </c>
      <c r="AE51" s="69">
        <f t="shared" si="10"/>
        <v>0</v>
      </c>
      <c r="AF51" s="69">
        <f t="shared" si="10"/>
        <v>0</v>
      </c>
      <c r="AG51" s="69">
        <f t="shared" si="10"/>
        <v>0</v>
      </c>
      <c r="AH51" s="69">
        <f t="shared" si="10"/>
        <v>0</v>
      </c>
      <c r="AI51" s="73">
        <f>IF(ISERROR(AH51/J51),0,AH51/J51)</f>
        <v>0</v>
      </c>
      <c r="AJ51" s="73">
        <f>IF(ISERROR(AH51/$AH$71),0,AH51/$AH$71)</f>
        <v>0</v>
      </c>
      <c r="AK51" s="12"/>
      <c r="AL51" s="12"/>
      <c r="AM51" s="12"/>
      <c r="AN51" s="12"/>
      <c r="AO51" s="12"/>
      <c r="AP51" s="12"/>
      <c r="AQ51" s="12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  <c r="BO51" s="109"/>
      <c r="BP51" s="109"/>
      <c r="BQ51" s="109"/>
      <c r="BR51" s="109"/>
      <c r="BS51" s="109"/>
      <c r="BT51" s="109"/>
      <c r="BU51" s="109"/>
      <c r="BV51" s="109"/>
      <c r="BW51" s="109"/>
      <c r="BX51" s="109"/>
      <c r="BY51" s="109"/>
      <c r="BZ51" s="109"/>
      <c r="CA51" s="109"/>
      <c r="CB51" s="109"/>
      <c r="CC51" s="109"/>
      <c r="CD51" s="109"/>
      <c r="CE51" s="109"/>
      <c r="CF51" s="109"/>
      <c r="CG51" s="109"/>
      <c r="CH51" s="109"/>
      <c r="CI51" s="109"/>
      <c r="CJ51" s="109"/>
      <c r="CK51" s="109"/>
      <c r="CL51" s="109"/>
      <c r="CM51" s="109"/>
      <c r="CN51" s="109"/>
      <c r="CO51" s="109"/>
      <c r="CP51" s="109"/>
      <c r="CQ51" s="109"/>
      <c r="CR51" s="109"/>
      <c r="CS51" s="109"/>
      <c r="CT51" s="109"/>
      <c r="CU51" s="109"/>
      <c r="CV51" s="109"/>
      <c r="CW51" s="109"/>
      <c r="CX51" s="109"/>
      <c r="CY51" s="109"/>
      <c r="CZ51" s="109"/>
      <c r="DA51" s="109"/>
      <c r="DB51" s="109"/>
    </row>
    <row r="52" spans="1:106" ht="12.75" hidden="1" customHeight="1" x14ac:dyDescent="0.25">
      <c r="A52" s="584" t="s">
        <v>62</v>
      </c>
      <c r="B52" s="585"/>
      <c r="C52" s="585"/>
      <c r="D52" s="585"/>
      <c r="E52" s="586"/>
      <c r="F52" s="42"/>
      <c r="G52" s="43"/>
      <c r="H52" s="44"/>
      <c r="I52" s="44"/>
      <c r="J52" s="75"/>
      <c r="K52" s="20"/>
      <c r="L52" s="21"/>
      <c r="M52" s="22"/>
      <c r="N52" s="22"/>
      <c r="O52" s="22"/>
      <c r="P52" s="18"/>
      <c r="Q52" s="23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4"/>
      <c r="AJ52" s="24"/>
    </row>
    <row r="53" spans="1:106" ht="12.75" hidden="1" customHeight="1" outlineLevel="1" x14ac:dyDescent="0.25">
      <c r="A53" s="25">
        <v>1</v>
      </c>
      <c r="B53" s="26"/>
      <c r="C53" s="27"/>
      <c r="D53" s="28"/>
      <c r="E53" s="29"/>
      <c r="F53" s="29"/>
      <c r="G53" s="29"/>
      <c r="H53" s="28"/>
      <c r="I53" s="28"/>
      <c r="J53" s="576"/>
      <c r="K53" s="30"/>
      <c r="L53" s="29"/>
      <c r="M53" s="31"/>
      <c r="N53" s="31"/>
      <c r="O53" s="31"/>
      <c r="P53" s="29"/>
      <c r="Q53" s="29"/>
      <c r="R53" s="31"/>
      <c r="S53" s="31"/>
      <c r="T53" s="31"/>
      <c r="U53" s="32">
        <f>SUM(R53:T53)</f>
        <v>0</v>
      </c>
      <c r="V53" s="31"/>
      <c r="W53" s="31"/>
      <c r="X53" s="31"/>
      <c r="Y53" s="32">
        <f>SUM(V53:X53)</f>
        <v>0</v>
      </c>
      <c r="Z53" s="31"/>
      <c r="AA53" s="31"/>
      <c r="AB53" s="31"/>
      <c r="AC53" s="32">
        <f>SUM(Z53:AB53)</f>
        <v>0</v>
      </c>
      <c r="AD53" s="31"/>
      <c r="AE53" s="31"/>
      <c r="AF53" s="31"/>
      <c r="AG53" s="32">
        <f>SUM(AD53:AF53)</f>
        <v>0</v>
      </c>
      <c r="AH53" s="32">
        <f>SUM(U53,Y53,AC53,AG53)</f>
        <v>0</v>
      </c>
      <c r="AI53" s="33">
        <f>IF(ISERROR(AH53/J53),0,AH53/J53)</f>
        <v>0</v>
      </c>
      <c r="AJ53" s="34">
        <f>IF(ISERROR(AH53/$AH$71),"-",AH53/$AH$71)</f>
        <v>0</v>
      </c>
      <c r="AK53" s="12"/>
      <c r="AL53" s="12"/>
      <c r="AM53" s="12"/>
      <c r="AN53" s="12"/>
      <c r="AO53" s="12"/>
      <c r="AP53" s="12"/>
      <c r="AQ53" s="12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  <c r="BO53" s="109"/>
      <c r="BP53" s="109"/>
      <c r="BQ53" s="109"/>
      <c r="BR53" s="109"/>
      <c r="BS53" s="109"/>
      <c r="BT53" s="109"/>
      <c r="BU53" s="109"/>
      <c r="BV53" s="109"/>
      <c r="BW53" s="109"/>
      <c r="BX53" s="109"/>
      <c r="BY53" s="109"/>
      <c r="BZ53" s="109"/>
      <c r="CA53" s="109"/>
      <c r="CB53" s="109"/>
      <c r="CC53" s="109"/>
      <c r="CD53" s="109"/>
      <c r="CE53" s="109"/>
      <c r="CF53" s="109"/>
      <c r="CG53" s="109"/>
      <c r="CH53" s="109"/>
      <c r="CI53" s="109"/>
      <c r="CJ53" s="109"/>
      <c r="CK53" s="109"/>
      <c r="CL53" s="109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9"/>
      <c r="CZ53" s="109"/>
      <c r="DA53" s="109"/>
      <c r="DB53" s="109"/>
    </row>
    <row r="54" spans="1:106" ht="12.75" hidden="1" customHeight="1" outlineLevel="1" x14ac:dyDescent="0.25">
      <c r="A54" s="25">
        <v>2</v>
      </c>
      <c r="B54" s="26"/>
      <c r="C54" s="35"/>
      <c r="D54" s="36"/>
      <c r="E54" s="37"/>
      <c r="F54" s="37"/>
      <c r="G54" s="37"/>
      <c r="H54" s="36"/>
      <c r="I54" s="36"/>
      <c r="J54" s="577"/>
      <c r="K54" s="38"/>
      <c r="L54" s="37"/>
      <c r="M54" s="31"/>
      <c r="N54" s="31"/>
      <c r="O54" s="31"/>
      <c r="P54" s="37"/>
      <c r="Q54" s="37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4">
        <f>IF(ISERROR(AH54/$AH$71),"-",AH54/$AH$71)</f>
        <v>0</v>
      </c>
      <c r="AK54" s="12"/>
      <c r="AL54" s="12"/>
      <c r="AM54" s="12"/>
      <c r="AN54" s="12"/>
      <c r="AO54" s="12"/>
      <c r="AP54" s="12"/>
      <c r="AQ54" s="12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  <c r="BO54" s="109"/>
      <c r="BP54" s="109"/>
      <c r="BQ54" s="109"/>
      <c r="BR54" s="109"/>
      <c r="BS54" s="109"/>
      <c r="BT54" s="109"/>
      <c r="BU54" s="109"/>
      <c r="BV54" s="109"/>
      <c r="BW54" s="109"/>
      <c r="BX54" s="109"/>
      <c r="BY54" s="109"/>
      <c r="BZ54" s="109"/>
      <c r="CA54" s="109"/>
      <c r="CB54" s="109"/>
      <c r="CC54" s="109"/>
      <c r="CD54" s="109"/>
      <c r="CE54" s="109"/>
      <c r="CF54" s="109"/>
      <c r="CG54" s="109"/>
      <c r="CH54" s="109"/>
      <c r="CI54" s="109"/>
      <c r="CJ54" s="109"/>
      <c r="CK54" s="109"/>
      <c r="CL54" s="109"/>
      <c r="CM54" s="109"/>
      <c r="CN54" s="109"/>
      <c r="CO54" s="109"/>
      <c r="CP54" s="109"/>
      <c r="CQ54" s="109"/>
      <c r="CR54" s="109"/>
      <c r="CS54" s="109"/>
      <c r="CT54" s="109"/>
      <c r="CU54" s="109"/>
      <c r="CV54" s="109"/>
      <c r="CW54" s="109"/>
      <c r="CX54" s="109"/>
      <c r="CY54" s="109"/>
      <c r="CZ54" s="109"/>
      <c r="DA54" s="109"/>
      <c r="DB54" s="109"/>
    </row>
    <row r="55" spans="1:106" s="74" customFormat="1" ht="12.75" hidden="1" customHeight="1" x14ac:dyDescent="0.25">
      <c r="A55" s="566" t="s">
        <v>63</v>
      </c>
      <c r="B55" s="568"/>
      <c r="C55" s="568"/>
      <c r="D55" s="568"/>
      <c r="E55" s="568"/>
      <c r="F55" s="568"/>
      <c r="G55" s="568"/>
      <c r="H55" s="568"/>
      <c r="I55" s="569"/>
      <c r="J55" s="69">
        <f>SUM(J53:J54)</f>
        <v>0</v>
      </c>
      <c r="K55" s="69">
        <f>SUM(K53:K54)</f>
        <v>0</v>
      </c>
      <c r="L55" s="98"/>
      <c r="M55" s="69">
        <f>SUM(M53:M54)</f>
        <v>0</v>
      </c>
      <c r="N55" s="69">
        <f>SUM(N53:N54)</f>
        <v>0</v>
      </c>
      <c r="O55" s="69">
        <f>SUM(O53:O54)</f>
        <v>0</v>
      </c>
      <c r="P55" s="72"/>
      <c r="Q55" s="97"/>
      <c r="R55" s="69">
        <f t="shared" ref="R55:AH55" si="11">SUM(R53:R54)</f>
        <v>0</v>
      </c>
      <c r="S55" s="69">
        <f t="shared" si="11"/>
        <v>0</v>
      </c>
      <c r="T55" s="69">
        <f t="shared" si="11"/>
        <v>0</v>
      </c>
      <c r="U55" s="69">
        <f t="shared" si="11"/>
        <v>0</v>
      </c>
      <c r="V55" s="69">
        <f t="shared" si="11"/>
        <v>0</v>
      </c>
      <c r="W55" s="69">
        <f t="shared" si="11"/>
        <v>0</v>
      </c>
      <c r="X55" s="69">
        <f t="shared" si="11"/>
        <v>0</v>
      </c>
      <c r="Y55" s="69">
        <f t="shared" si="11"/>
        <v>0</v>
      </c>
      <c r="Z55" s="69">
        <f t="shared" si="11"/>
        <v>0</v>
      </c>
      <c r="AA55" s="69">
        <f t="shared" si="11"/>
        <v>0</v>
      </c>
      <c r="AB55" s="69">
        <f t="shared" si="11"/>
        <v>0</v>
      </c>
      <c r="AC55" s="69">
        <f t="shared" si="11"/>
        <v>0</v>
      </c>
      <c r="AD55" s="69">
        <f t="shared" si="11"/>
        <v>0</v>
      </c>
      <c r="AE55" s="69">
        <f t="shared" si="11"/>
        <v>0</v>
      </c>
      <c r="AF55" s="69">
        <f t="shared" si="11"/>
        <v>0</v>
      </c>
      <c r="AG55" s="69">
        <f t="shared" si="11"/>
        <v>0</v>
      </c>
      <c r="AH55" s="69">
        <f t="shared" si="11"/>
        <v>0</v>
      </c>
      <c r="AI55" s="73">
        <f>IF(ISERROR(AH55/J55),0,AH55/J55)</f>
        <v>0</v>
      </c>
      <c r="AJ55" s="73">
        <f>IF(ISERROR(AH55/$AH$71),0,AH55/$AH$71)</f>
        <v>0</v>
      </c>
      <c r="AK55" s="12"/>
      <c r="AL55" s="12"/>
      <c r="AM55" s="12"/>
      <c r="AN55" s="12"/>
      <c r="AO55" s="12"/>
      <c r="AP55" s="12"/>
      <c r="AQ55" s="12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  <c r="BO55" s="109"/>
      <c r="BP55" s="109"/>
      <c r="BQ55" s="109"/>
      <c r="BR55" s="109"/>
      <c r="BS55" s="109"/>
      <c r="BT55" s="109"/>
      <c r="BU55" s="109"/>
      <c r="BV55" s="109"/>
      <c r="BW55" s="109"/>
      <c r="BX55" s="109"/>
      <c r="BY55" s="109"/>
      <c r="BZ55" s="109"/>
      <c r="CA55" s="109"/>
      <c r="CB55" s="109"/>
      <c r="CC55" s="109"/>
      <c r="CD55" s="109"/>
      <c r="CE55" s="109"/>
      <c r="CF55" s="109"/>
      <c r="CG55" s="109"/>
      <c r="CH55" s="109"/>
      <c r="CI55" s="109"/>
      <c r="CJ55" s="109"/>
      <c r="CK55" s="109"/>
      <c r="CL55" s="109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9"/>
      <c r="CZ55" s="109"/>
      <c r="DA55" s="109"/>
      <c r="DB55" s="109"/>
    </row>
    <row r="56" spans="1:106" ht="12.75" hidden="1" customHeight="1" x14ac:dyDescent="0.25">
      <c r="A56" s="578" t="s">
        <v>64</v>
      </c>
      <c r="B56" s="579"/>
      <c r="C56" s="579"/>
      <c r="D56" s="579"/>
      <c r="E56" s="580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106" ht="12.75" hidden="1" customHeight="1" outlineLevel="1" x14ac:dyDescent="0.25">
      <c r="A57" s="25">
        <v>1</v>
      </c>
      <c r="B57" s="26"/>
      <c r="C57" s="27"/>
      <c r="D57" s="28"/>
      <c r="E57" s="29"/>
      <c r="F57" s="29"/>
      <c r="G57" s="29"/>
      <c r="H57" s="28"/>
      <c r="I57" s="28"/>
      <c r="J57" s="576"/>
      <c r="K57" s="30"/>
      <c r="L57" s="29"/>
      <c r="M57" s="31"/>
      <c r="N57" s="31"/>
      <c r="O57" s="31"/>
      <c r="P57" s="29"/>
      <c r="Q57" s="29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/>
      <c r="AF57" s="31"/>
      <c r="AG57" s="32">
        <f>SUM(AD57:AF57)</f>
        <v>0</v>
      </c>
      <c r="AH57" s="32">
        <f>SUM(U57,Y57,AC57,AG57)</f>
        <v>0</v>
      </c>
      <c r="AI57" s="33">
        <f>IF(ISERROR(AH57/J57),0,AH57/J57)</f>
        <v>0</v>
      </c>
      <c r="AJ57" s="34">
        <f>IF(ISERROR(AH57/$AH$71),"-",AH57/$AH$71)</f>
        <v>0</v>
      </c>
      <c r="AK57" s="12"/>
      <c r="AL57" s="12"/>
      <c r="AM57" s="12"/>
      <c r="AN57" s="12"/>
      <c r="AO57" s="12"/>
      <c r="AP57" s="12"/>
      <c r="AQ57" s="12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</row>
    <row r="58" spans="1:106" ht="12.75" hidden="1" customHeight="1" outlineLevel="1" x14ac:dyDescent="0.25">
      <c r="A58" s="25">
        <v>2</v>
      </c>
      <c r="B58" s="26"/>
      <c r="C58" s="35"/>
      <c r="D58" s="36"/>
      <c r="E58" s="37"/>
      <c r="F58" s="37"/>
      <c r="G58" s="37"/>
      <c r="H58" s="36"/>
      <c r="I58" s="36"/>
      <c r="J58" s="577"/>
      <c r="K58" s="38"/>
      <c r="L58" s="37"/>
      <c r="M58" s="31"/>
      <c r="N58" s="31"/>
      <c r="O58" s="31"/>
      <c r="P58" s="37"/>
      <c r="Q58" s="37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IF(ISERROR(AH58/J58),0,AH58/J58)</f>
        <v>0</v>
      </c>
      <c r="AJ58" s="34">
        <f>IF(ISERROR(AH58/$AH$71),"-",AH58/$AH$71)</f>
        <v>0</v>
      </c>
      <c r="AK58" s="12"/>
      <c r="AL58" s="12"/>
      <c r="AM58" s="12"/>
      <c r="AN58" s="12"/>
      <c r="AO58" s="12"/>
      <c r="AP58" s="12"/>
      <c r="AQ58" s="12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</row>
    <row r="59" spans="1:106" s="74" customFormat="1" ht="12.75" hidden="1" customHeight="1" x14ac:dyDescent="0.25">
      <c r="A59" s="566" t="s">
        <v>65</v>
      </c>
      <c r="B59" s="568"/>
      <c r="C59" s="568"/>
      <c r="D59" s="568"/>
      <c r="E59" s="568"/>
      <c r="F59" s="568"/>
      <c r="G59" s="568"/>
      <c r="H59" s="568"/>
      <c r="I59" s="569"/>
      <c r="J59" s="69">
        <f>SUM(J57:J58)</f>
        <v>0</v>
      </c>
      <c r="K59" s="69">
        <f>SUM(K57:K58)</f>
        <v>0</v>
      </c>
      <c r="L59" s="98"/>
      <c r="M59" s="69">
        <f>SUM(M57:M58)</f>
        <v>0</v>
      </c>
      <c r="N59" s="69">
        <f>SUM(N57:N58)</f>
        <v>0</v>
      </c>
      <c r="O59" s="69">
        <f>SUM(O57:O58)</f>
        <v>0</v>
      </c>
      <c r="P59" s="72"/>
      <c r="Q59" s="97"/>
      <c r="R59" s="69">
        <f t="shared" ref="R59:AH59" si="12">SUM(R57:R58)</f>
        <v>0</v>
      </c>
      <c r="S59" s="69">
        <f t="shared" si="12"/>
        <v>0</v>
      </c>
      <c r="T59" s="69">
        <f t="shared" si="12"/>
        <v>0</v>
      </c>
      <c r="U59" s="69">
        <f t="shared" si="12"/>
        <v>0</v>
      </c>
      <c r="V59" s="69">
        <f t="shared" si="12"/>
        <v>0</v>
      </c>
      <c r="W59" s="69">
        <f t="shared" si="12"/>
        <v>0</v>
      </c>
      <c r="X59" s="69">
        <f t="shared" si="12"/>
        <v>0</v>
      </c>
      <c r="Y59" s="69">
        <f t="shared" si="12"/>
        <v>0</v>
      </c>
      <c r="Z59" s="69">
        <f t="shared" si="12"/>
        <v>0</v>
      </c>
      <c r="AA59" s="69">
        <f t="shared" si="12"/>
        <v>0</v>
      </c>
      <c r="AB59" s="69">
        <f t="shared" si="12"/>
        <v>0</v>
      </c>
      <c r="AC59" s="69">
        <f t="shared" si="12"/>
        <v>0</v>
      </c>
      <c r="AD59" s="69">
        <f t="shared" si="12"/>
        <v>0</v>
      </c>
      <c r="AE59" s="69">
        <f t="shared" si="12"/>
        <v>0</v>
      </c>
      <c r="AF59" s="69">
        <f t="shared" si="12"/>
        <v>0</v>
      </c>
      <c r="AG59" s="69">
        <f t="shared" si="12"/>
        <v>0</v>
      </c>
      <c r="AH59" s="69">
        <f t="shared" si="12"/>
        <v>0</v>
      </c>
      <c r="AI59" s="73">
        <f>IF(ISERROR(AH59/J59),0,AH59/J59)</f>
        <v>0</v>
      </c>
      <c r="AJ59" s="73">
        <f>IF(ISERROR(AH59/$AH$71),0,AH59/$AH$71)</f>
        <v>0</v>
      </c>
      <c r="AK59" s="12"/>
      <c r="AL59" s="12"/>
      <c r="AM59" s="12"/>
      <c r="AN59" s="12"/>
      <c r="AO59" s="12"/>
      <c r="AP59" s="12"/>
      <c r="AQ59" s="12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</row>
    <row r="60" spans="1:106" ht="12.75" hidden="1" customHeight="1" x14ac:dyDescent="0.25">
      <c r="A60" s="578" t="s">
        <v>66</v>
      </c>
      <c r="B60" s="579"/>
      <c r="C60" s="579"/>
      <c r="D60" s="579"/>
      <c r="E60" s="580"/>
      <c r="F60" s="17"/>
      <c r="G60" s="18"/>
      <c r="H60" s="19"/>
      <c r="I60" s="19"/>
      <c r="J60" s="75"/>
      <c r="K60" s="20"/>
      <c r="L60" s="21"/>
      <c r="M60" s="22"/>
      <c r="N60" s="22"/>
      <c r="O60" s="22"/>
      <c r="P60" s="18"/>
      <c r="Q60" s="23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4"/>
      <c r="AJ60" s="24"/>
    </row>
    <row r="61" spans="1:106" ht="12.75" hidden="1" customHeight="1" outlineLevel="1" x14ac:dyDescent="0.25">
      <c r="A61" s="25">
        <v>1</v>
      </c>
      <c r="B61" s="26"/>
      <c r="C61" s="27"/>
      <c r="D61" s="28"/>
      <c r="E61" s="29"/>
      <c r="F61" s="29"/>
      <c r="G61" s="29"/>
      <c r="H61" s="28"/>
      <c r="I61" s="28"/>
      <c r="J61" s="576"/>
      <c r="K61" s="30"/>
      <c r="L61" s="29"/>
      <c r="M61" s="31"/>
      <c r="N61" s="31"/>
      <c r="O61" s="31"/>
      <c r="P61" s="29"/>
      <c r="Q61" s="29"/>
      <c r="R61" s="31"/>
      <c r="S61" s="31"/>
      <c r="T61" s="31"/>
      <c r="U61" s="32">
        <f>SUM(R61:T61)</f>
        <v>0</v>
      </c>
      <c r="V61" s="31"/>
      <c r="W61" s="31"/>
      <c r="X61" s="31"/>
      <c r="Y61" s="32">
        <f>SUM(V61:X61)</f>
        <v>0</v>
      </c>
      <c r="Z61" s="31"/>
      <c r="AA61" s="31"/>
      <c r="AB61" s="31"/>
      <c r="AC61" s="32">
        <f>SUM(Z61:AB61)</f>
        <v>0</v>
      </c>
      <c r="AD61" s="31"/>
      <c r="AE61" s="31"/>
      <c r="AF61" s="31"/>
      <c r="AG61" s="32">
        <f>SUM(AD61:AF61)</f>
        <v>0</v>
      </c>
      <c r="AH61" s="32">
        <f>SUM(U61,Y61,AC61,AG61)</f>
        <v>0</v>
      </c>
      <c r="AI61" s="33">
        <f>IF(ISERROR(AH61/J61),0,AH61/J61)</f>
        <v>0</v>
      </c>
      <c r="AJ61" s="34">
        <f>IF(ISERROR(AH61/$AH$71),"-",AH61/$AH$71)</f>
        <v>0</v>
      </c>
      <c r="AK61" s="12"/>
      <c r="AL61" s="12"/>
      <c r="AM61" s="12"/>
      <c r="AN61" s="12"/>
      <c r="AO61" s="12"/>
      <c r="AP61" s="12"/>
      <c r="AQ61" s="12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</row>
    <row r="62" spans="1:106" ht="12.75" hidden="1" customHeight="1" outlineLevel="1" x14ac:dyDescent="0.25">
      <c r="A62" s="25">
        <v>2</v>
      </c>
      <c r="B62" s="26"/>
      <c r="C62" s="35"/>
      <c r="D62" s="36"/>
      <c r="E62" s="37"/>
      <c r="F62" s="37"/>
      <c r="G62" s="37"/>
      <c r="H62" s="36"/>
      <c r="I62" s="36"/>
      <c r="J62" s="577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IF(ISERROR(AH62/J62),0,AH62/J62)</f>
        <v>0</v>
      </c>
      <c r="AJ62" s="34">
        <f>IF(ISERROR(AH62/$AH$71),"-",AH62/$AH$71)</f>
        <v>0</v>
      </c>
      <c r="AK62" s="12"/>
      <c r="AL62" s="12"/>
      <c r="AM62" s="12"/>
      <c r="AN62" s="12"/>
      <c r="AO62" s="12"/>
      <c r="AP62" s="12"/>
      <c r="AQ62" s="12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  <c r="BO62" s="109"/>
      <c r="BP62" s="109"/>
      <c r="BQ62" s="109"/>
      <c r="BR62" s="109"/>
      <c r="BS62" s="109"/>
      <c r="BT62" s="109"/>
      <c r="BU62" s="109"/>
      <c r="BV62" s="109"/>
      <c r="BW62" s="109"/>
      <c r="BX62" s="109"/>
      <c r="BY62" s="109"/>
      <c r="BZ62" s="109"/>
      <c r="CA62" s="109"/>
      <c r="CB62" s="109"/>
      <c r="CC62" s="109"/>
      <c r="CD62" s="109"/>
      <c r="CE62" s="109"/>
      <c r="CF62" s="109"/>
      <c r="CG62" s="109"/>
      <c r="CH62" s="109"/>
      <c r="CI62" s="109"/>
      <c r="CJ62" s="109"/>
      <c r="CK62" s="109"/>
      <c r="CL62" s="109"/>
      <c r="CM62" s="109"/>
      <c r="CN62" s="109"/>
      <c r="CO62" s="109"/>
      <c r="CP62" s="109"/>
      <c r="CQ62" s="109"/>
      <c r="CR62" s="109"/>
      <c r="CS62" s="109"/>
      <c r="CT62" s="109"/>
      <c r="CU62" s="109"/>
      <c r="CV62" s="109"/>
      <c r="CW62" s="109"/>
      <c r="CX62" s="109"/>
      <c r="CY62" s="109"/>
      <c r="CZ62" s="109"/>
      <c r="DA62" s="109"/>
      <c r="DB62" s="109"/>
    </row>
    <row r="63" spans="1:106" s="74" customFormat="1" ht="12.75" hidden="1" customHeight="1" x14ac:dyDescent="0.25">
      <c r="A63" s="566" t="s">
        <v>67</v>
      </c>
      <c r="B63" s="568"/>
      <c r="C63" s="568"/>
      <c r="D63" s="568"/>
      <c r="E63" s="568"/>
      <c r="F63" s="568"/>
      <c r="G63" s="568"/>
      <c r="H63" s="568"/>
      <c r="I63" s="569"/>
      <c r="J63" s="69">
        <f>SUM(J61:J62)</f>
        <v>0</v>
      </c>
      <c r="K63" s="69">
        <f>SUM(K61:K62)</f>
        <v>0</v>
      </c>
      <c r="L63" s="98"/>
      <c r="M63" s="69">
        <f>SUM(M61:M62)</f>
        <v>0</v>
      </c>
      <c r="N63" s="69">
        <f>SUM(N61:N62)</f>
        <v>0</v>
      </c>
      <c r="O63" s="69">
        <f>SUM(O61:O62)</f>
        <v>0</v>
      </c>
      <c r="P63" s="72"/>
      <c r="Q63" s="97"/>
      <c r="R63" s="69">
        <f t="shared" ref="R63:AH63" si="13">SUM(R61:R62)</f>
        <v>0</v>
      </c>
      <c r="S63" s="69">
        <f t="shared" si="13"/>
        <v>0</v>
      </c>
      <c r="T63" s="69">
        <f t="shared" si="13"/>
        <v>0</v>
      </c>
      <c r="U63" s="69">
        <f t="shared" si="13"/>
        <v>0</v>
      </c>
      <c r="V63" s="69">
        <f t="shared" si="13"/>
        <v>0</v>
      </c>
      <c r="W63" s="69">
        <f t="shared" si="13"/>
        <v>0</v>
      </c>
      <c r="X63" s="69">
        <f t="shared" si="13"/>
        <v>0</v>
      </c>
      <c r="Y63" s="69">
        <f t="shared" si="13"/>
        <v>0</v>
      </c>
      <c r="Z63" s="69">
        <f t="shared" si="13"/>
        <v>0</v>
      </c>
      <c r="AA63" s="69">
        <f t="shared" si="13"/>
        <v>0</v>
      </c>
      <c r="AB63" s="69">
        <f t="shared" si="13"/>
        <v>0</v>
      </c>
      <c r="AC63" s="69">
        <f t="shared" si="13"/>
        <v>0</v>
      </c>
      <c r="AD63" s="69">
        <f t="shared" si="13"/>
        <v>0</v>
      </c>
      <c r="AE63" s="69">
        <f t="shared" si="13"/>
        <v>0</v>
      </c>
      <c r="AF63" s="69">
        <f t="shared" si="13"/>
        <v>0</v>
      </c>
      <c r="AG63" s="69">
        <f t="shared" si="13"/>
        <v>0</v>
      </c>
      <c r="AH63" s="69">
        <f t="shared" si="13"/>
        <v>0</v>
      </c>
      <c r="AI63" s="73">
        <f>IF(ISERROR(AH63/J63),0,AH63/J63)</f>
        <v>0</v>
      </c>
      <c r="AJ63" s="73">
        <f>IF(ISERROR(AH63/$AH$71),0,AH63/$AH$71)</f>
        <v>0</v>
      </c>
      <c r="AK63" s="12"/>
      <c r="AL63" s="12"/>
      <c r="AM63" s="12"/>
      <c r="AN63" s="12"/>
      <c r="AO63" s="12"/>
      <c r="AP63" s="12"/>
      <c r="AQ63" s="12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  <c r="BO63" s="109"/>
      <c r="BP63" s="109"/>
      <c r="BQ63" s="109"/>
      <c r="BR63" s="109"/>
      <c r="BS63" s="109"/>
      <c r="BT63" s="109"/>
      <c r="BU63" s="109"/>
      <c r="BV63" s="109"/>
      <c r="BW63" s="109"/>
      <c r="BX63" s="109"/>
      <c r="BY63" s="109"/>
      <c r="BZ63" s="109"/>
      <c r="CA63" s="109"/>
      <c r="CB63" s="109"/>
      <c r="CC63" s="109"/>
      <c r="CD63" s="109"/>
      <c r="CE63" s="109"/>
      <c r="CF63" s="109"/>
      <c r="CG63" s="109"/>
      <c r="CH63" s="109"/>
      <c r="CI63" s="109"/>
      <c r="CJ63" s="109"/>
      <c r="CK63" s="109"/>
      <c r="CL63" s="109"/>
      <c r="CM63" s="109"/>
      <c r="CN63" s="109"/>
      <c r="CO63" s="109"/>
      <c r="CP63" s="109"/>
      <c r="CQ63" s="109"/>
      <c r="CR63" s="109"/>
      <c r="CS63" s="109"/>
      <c r="CT63" s="109"/>
      <c r="CU63" s="109"/>
      <c r="CV63" s="109"/>
      <c r="CW63" s="109"/>
      <c r="CX63" s="109"/>
      <c r="CY63" s="109"/>
      <c r="CZ63" s="109"/>
      <c r="DA63" s="109"/>
      <c r="DB63" s="109"/>
    </row>
    <row r="64" spans="1:106" ht="12.75" hidden="1" customHeight="1" x14ac:dyDescent="0.25">
      <c r="A64" s="578" t="s">
        <v>68</v>
      </c>
      <c r="B64" s="579"/>
      <c r="C64" s="579"/>
      <c r="D64" s="579"/>
      <c r="E64" s="580"/>
      <c r="F64" s="17"/>
      <c r="G64" s="18"/>
      <c r="H64" s="19"/>
      <c r="I64" s="19"/>
      <c r="J64" s="75"/>
      <c r="K64" s="20"/>
      <c r="L64" s="21"/>
      <c r="M64" s="22"/>
      <c r="N64" s="22"/>
      <c r="O64" s="22"/>
      <c r="P64" s="18"/>
      <c r="Q64" s="23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4"/>
      <c r="AJ64" s="24"/>
    </row>
    <row r="65" spans="1:106" ht="12.75" hidden="1" customHeight="1" outlineLevel="1" x14ac:dyDescent="0.25">
      <c r="A65" s="25">
        <v>1</v>
      </c>
      <c r="B65" s="26"/>
      <c r="C65" s="27"/>
      <c r="D65" s="28"/>
      <c r="E65" s="29"/>
      <c r="F65" s="29"/>
      <c r="G65" s="29"/>
      <c r="H65" s="28"/>
      <c r="I65" s="28"/>
      <c r="J65" s="576"/>
      <c r="K65" s="30"/>
      <c r="L65" s="29"/>
      <c r="M65" s="31"/>
      <c r="N65" s="31"/>
      <c r="O65" s="31"/>
      <c r="P65" s="29"/>
      <c r="Q65" s="29"/>
      <c r="R65" s="31"/>
      <c r="S65" s="31"/>
      <c r="T65" s="31"/>
      <c r="U65" s="32">
        <f>SUM(R65:T65)</f>
        <v>0</v>
      </c>
      <c r="V65" s="31"/>
      <c r="W65" s="31"/>
      <c r="X65" s="31"/>
      <c r="Y65" s="32">
        <f>SUM(V65:X65)</f>
        <v>0</v>
      </c>
      <c r="Z65" s="31"/>
      <c r="AA65" s="31"/>
      <c r="AB65" s="31"/>
      <c r="AC65" s="32">
        <f>SUM(Z65:AB65)</f>
        <v>0</v>
      </c>
      <c r="AD65" s="31"/>
      <c r="AE65" s="31"/>
      <c r="AF65" s="31"/>
      <c r="AG65" s="32">
        <f>SUM(AD65:AF65)</f>
        <v>0</v>
      </c>
      <c r="AH65" s="32">
        <f>SUM(U65,Y65,AC65,AG65)</f>
        <v>0</v>
      </c>
      <c r="AI65" s="33">
        <f>IF(ISERROR(AH65/J65),0,AH65/J65)</f>
        <v>0</v>
      </c>
      <c r="AJ65" s="34">
        <f>IF(ISERROR(AH65/$AH$71),"-",AH65/$AH$71)</f>
        <v>0</v>
      </c>
      <c r="AK65" s="12"/>
      <c r="AL65" s="12"/>
      <c r="AM65" s="12"/>
      <c r="AN65" s="12"/>
      <c r="AO65" s="12"/>
      <c r="AP65" s="12"/>
      <c r="AQ65" s="12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  <c r="BO65" s="109"/>
      <c r="BP65" s="109"/>
      <c r="BQ65" s="109"/>
      <c r="BR65" s="109"/>
      <c r="BS65" s="109"/>
      <c r="BT65" s="109"/>
      <c r="BU65" s="109"/>
      <c r="BV65" s="109"/>
      <c r="BW65" s="109"/>
      <c r="BX65" s="109"/>
      <c r="BY65" s="109"/>
      <c r="BZ65" s="109"/>
      <c r="CA65" s="109"/>
      <c r="CB65" s="109"/>
      <c r="CC65" s="109"/>
      <c r="CD65" s="109"/>
      <c r="CE65" s="109"/>
      <c r="CF65" s="109"/>
      <c r="CG65" s="109"/>
      <c r="CH65" s="109"/>
      <c r="CI65" s="109"/>
      <c r="CJ65" s="109"/>
      <c r="CK65" s="109"/>
      <c r="CL65" s="109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9"/>
      <c r="CZ65" s="109"/>
      <c r="DA65" s="109"/>
      <c r="DB65" s="109"/>
    </row>
    <row r="66" spans="1:106" ht="12.75" hidden="1" customHeight="1" outlineLevel="1" x14ac:dyDescent="0.25">
      <c r="A66" s="25">
        <v>2</v>
      </c>
      <c r="B66" s="26"/>
      <c r="C66" s="35"/>
      <c r="D66" s="36"/>
      <c r="E66" s="37"/>
      <c r="F66" s="37"/>
      <c r="G66" s="37"/>
      <c r="H66" s="36"/>
      <c r="I66" s="36"/>
      <c r="J66" s="577"/>
      <c r="K66" s="38"/>
      <c r="L66" s="37"/>
      <c r="M66" s="31"/>
      <c r="N66" s="31"/>
      <c r="O66" s="31"/>
      <c r="P66" s="37"/>
      <c r="Q66" s="37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IF(ISERROR(AH66/J66),0,AH66/J66)</f>
        <v>0</v>
      </c>
      <c r="AJ66" s="34">
        <f>IF(ISERROR(AH66/$AH$71),"-",AH66/$AH$71)</f>
        <v>0</v>
      </c>
      <c r="AK66" s="12"/>
      <c r="AL66" s="12"/>
      <c r="AM66" s="12"/>
      <c r="AN66" s="12"/>
      <c r="AO66" s="12"/>
      <c r="AP66" s="12"/>
      <c r="AQ66" s="12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  <c r="BO66" s="109"/>
      <c r="BP66" s="109"/>
      <c r="BQ66" s="109"/>
      <c r="BR66" s="109"/>
      <c r="BS66" s="109"/>
      <c r="BT66" s="109"/>
      <c r="BU66" s="109"/>
      <c r="BV66" s="109"/>
      <c r="BW66" s="109"/>
      <c r="BX66" s="109"/>
      <c r="BY66" s="109"/>
      <c r="BZ66" s="109"/>
      <c r="CA66" s="109"/>
      <c r="CB66" s="109"/>
      <c r="CC66" s="109"/>
      <c r="CD66" s="109"/>
      <c r="CE66" s="109"/>
      <c r="CF66" s="109"/>
      <c r="CG66" s="109"/>
      <c r="CH66" s="109"/>
      <c r="CI66" s="109"/>
      <c r="CJ66" s="109"/>
      <c r="CK66" s="109"/>
      <c r="CL66" s="109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9"/>
      <c r="CZ66" s="109"/>
      <c r="DA66" s="109"/>
      <c r="DB66" s="109"/>
    </row>
    <row r="67" spans="1:106" s="74" customFormat="1" ht="12.75" hidden="1" customHeight="1" x14ac:dyDescent="0.25">
      <c r="A67" s="566" t="s">
        <v>69</v>
      </c>
      <c r="B67" s="568"/>
      <c r="C67" s="568"/>
      <c r="D67" s="568"/>
      <c r="E67" s="568"/>
      <c r="F67" s="568"/>
      <c r="G67" s="568"/>
      <c r="H67" s="568"/>
      <c r="I67" s="569"/>
      <c r="J67" s="69">
        <f>SUM(J65:J66)</f>
        <v>0</v>
      </c>
      <c r="K67" s="69">
        <f>SUM(K65:K66)</f>
        <v>0</v>
      </c>
      <c r="L67" s="98"/>
      <c r="M67" s="69">
        <f>SUM(M65:M66)</f>
        <v>0</v>
      </c>
      <c r="N67" s="69">
        <f>SUM(N65:N66)</f>
        <v>0</v>
      </c>
      <c r="O67" s="69">
        <f>SUM(O65:O66)</f>
        <v>0</v>
      </c>
      <c r="P67" s="72"/>
      <c r="Q67" s="97"/>
      <c r="R67" s="69">
        <f t="shared" ref="R67:AH67" si="14">SUM(R65:R66)</f>
        <v>0</v>
      </c>
      <c r="S67" s="69">
        <f t="shared" si="14"/>
        <v>0</v>
      </c>
      <c r="T67" s="69">
        <f t="shared" si="14"/>
        <v>0</v>
      </c>
      <c r="U67" s="69">
        <f t="shared" si="14"/>
        <v>0</v>
      </c>
      <c r="V67" s="69">
        <f t="shared" si="14"/>
        <v>0</v>
      </c>
      <c r="W67" s="69">
        <f t="shared" si="14"/>
        <v>0</v>
      </c>
      <c r="X67" s="69">
        <f t="shared" si="14"/>
        <v>0</v>
      </c>
      <c r="Y67" s="69">
        <f t="shared" si="14"/>
        <v>0</v>
      </c>
      <c r="Z67" s="69">
        <f t="shared" si="14"/>
        <v>0</v>
      </c>
      <c r="AA67" s="69">
        <f t="shared" si="14"/>
        <v>0</v>
      </c>
      <c r="AB67" s="69">
        <f t="shared" si="14"/>
        <v>0</v>
      </c>
      <c r="AC67" s="69">
        <f t="shared" si="14"/>
        <v>0</v>
      </c>
      <c r="AD67" s="69">
        <f t="shared" si="14"/>
        <v>0</v>
      </c>
      <c r="AE67" s="69">
        <f t="shared" si="14"/>
        <v>0</v>
      </c>
      <c r="AF67" s="69">
        <f t="shared" si="14"/>
        <v>0</v>
      </c>
      <c r="AG67" s="69">
        <f t="shared" si="14"/>
        <v>0</v>
      </c>
      <c r="AH67" s="69">
        <f t="shared" si="14"/>
        <v>0</v>
      </c>
      <c r="AI67" s="73">
        <f>IF(ISERROR(AH67/J67),0,AH67/J67)</f>
        <v>0</v>
      </c>
      <c r="AJ67" s="73">
        <f>IF(ISERROR(AH67/$AH$71),0,AH67/$AH$71)</f>
        <v>0</v>
      </c>
      <c r="AK67" s="12"/>
      <c r="AL67" s="12"/>
      <c r="AM67" s="12"/>
      <c r="AN67" s="12"/>
      <c r="AO67" s="12"/>
      <c r="AP67" s="12"/>
      <c r="AQ67" s="12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  <c r="BO67" s="109"/>
      <c r="BP67" s="109"/>
      <c r="BQ67" s="109"/>
      <c r="BR67" s="109"/>
      <c r="BS67" s="109"/>
      <c r="BT67" s="109"/>
      <c r="BU67" s="109"/>
      <c r="BV67" s="109"/>
      <c r="BW67" s="109"/>
      <c r="BX67" s="109"/>
      <c r="BY67" s="109"/>
      <c r="BZ67" s="109"/>
      <c r="CA67" s="109"/>
      <c r="CB67" s="109"/>
      <c r="CC67" s="109"/>
      <c r="CD67" s="109"/>
      <c r="CE67" s="109"/>
      <c r="CF67" s="109"/>
      <c r="CG67" s="109"/>
      <c r="CH67" s="109"/>
      <c r="CI67" s="109"/>
      <c r="CJ67" s="109"/>
      <c r="CK67" s="109"/>
      <c r="CL67" s="109"/>
      <c r="CM67" s="109"/>
      <c r="CN67" s="109"/>
      <c r="CO67" s="109"/>
      <c r="CP67" s="109"/>
      <c r="CQ67" s="109"/>
      <c r="CR67" s="109"/>
      <c r="CS67" s="109"/>
      <c r="CT67" s="109"/>
      <c r="CU67" s="109"/>
      <c r="CV67" s="109"/>
      <c r="CW67" s="109"/>
      <c r="CX67" s="109"/>
      <c r="CY67" s="109"/>
      <c r="CZ67" s="109"/>
      <c r="DA67" s="109"/>
      <c r="DB67" s="109"/>
    </row>
    <row r="68" spans="1:106" ht="12.75" customHeight="1" x14ac:dyDescent="0.25">
      <c r="A68" s="590" t="s">
        <v>70</v>
      </c>
      <c r="B68" s="591"/>
      <c r="C68" s="591"/>
      <c r="D68" s="591"/>
      <c r="E68" s="592"/>
      <c r="F68" s="17"/>
      <c r="G68" s="18"/>
      <c r="H68" s="19"/>
      <c r="I68" s="19"/>
      <c r="J68" s="593">
        <v>1655298000</v>
      </c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106" ht="34.5" customHeight="1" outlineLevel="1" x14ac:dyDescent="0.25">
      <c r="A69" s="26">
        <v>1</v>
      </c>
      <c r="B69" s="26"/>
      <c r="C69" s="107" t="s">
        <v>108</v>
      </c>
      <c r="D69" s="108">
        <v>44222</v>
      </c>
      <c r="E69" s="168" t="s">
        <v>109</v>
      </c>
      <c r="F69" s="119" t="s">
        <v>110</v>
      </c>
      <c r="G69" s="374" t="s">
        <v>111</v>
      </c>
      <c r="H69" s="194"/>
      <c r="I69" s="186"/>
      <c r="J69" s="594"/>
      <c r="K69" s="196">
        <v>1655298000</v>
      </c>
      <c r="L69" s="199" t="s">
        <v>112</v>
      </c>
      <c r="M69" s="56"/>
      <c r="N69" s="191"/>
      <c r="O69" s="56"/>
      <c r="P69" s="192"/>
      <c r="Q69" s="192"/>
      <c r="R69" s="31">
        <v>413824500</v>
      </c>
      <c r="S69" s="31"/>
      <c r="T69" s="31">
        <v>827649000</v>
      </c>
      <c r="U69" s="32">
        <f>SUM(R69:T69)</f>
        <v>1241473500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>
        <v>0</v>
      </c>
      <c r="AF69" s="31">
        <v>0</v>
      </c>
      <c r="AG69" s="32">
        <f>SUM(AD69:AF69)</f>
        <v>0</v>
      </c>
      <c r="AH69" s="32">
        <f>SUM(U69,Y69,AC69,AG69)</f>
        <v>1241473500</v>
      </c>
      <c r="AI69" s="33">
        <f>IF(ISERROR(AH69/J68),0,AH69/J68)</f>
        <v>0.75</v>
      </c>
      <c r="AJ69" s="34">
        <f>IF(ISERROR(AH69/$AH$71),"-",AH69/$AH$71)</f>
        <v>1</v>
      </c>
      <c r="AK69" s="12"/>
      <c r="AL69" s="12"/>
      <c r="AM69" s="12"/>
      <c r="AN69" s="12"/>
      <c r="AO69" s="12"/>
      <c r="AP69" s="12"/>
      <c r="AQ69" s="12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  <c r="BO69" s="109"/>
      <c r="BP69" s="109"/>
      <c r="BQ69" s="109"/>
      <c r="BR69" s="109"/>
      <c r="BS69" s="109"/>
      <c r="BT69" s="109"/>
      <c r="BU69" s="109"/>
      <c r="BV69" s="109"/>
      <c r="BW69" s="109"/>
      <c r="BX69" s="109"/>
      <c r="BY69" s="109"/>
      <c r="BZ69" s="109"/>
      <c r="CA69" s="109"/>
      <c r="CB69" s="109"/>
      <c r="CC69" s="109"/>
      <c r="CD69" s="109"/>
      <c r="CE69" s="109"/>
      <c r="CF69" s="109"/>
      <c r="CG69" s="109"/>
      <c r="CH69" s="109"/>
      <c r="CI69" s="109"/>
      <c r="CJ69" s="109"/>
      <c r="CK69" s="109"/>
      <c r="CL69" s="109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/>
      <c r="CW69" s="109"/>
      <c r="CX69" s="109"/>
      <c r="CY69" s="109"/>
      <c r="CZ69" s="109"/>
      <c r="DA69" s="109"/>
      <c r="DB69" s="109"/>
    </row>
    <row r="70" spans="1:106" s="74" customFormat="1" ht="12.75" customHeight="1" x14ac:dyDescent="0.25">
      <c r="A70" s="590" t="s">
        <v>71</v>
      </c>
      <c r="B70" s="591"/>
      <c r="C70" s="591"/>
      <c r="D70" s="591"/>
      <c r="E70" s="592"/>
      <c r="F70" s="590"/>
      <c r="G70" s="591"/>
      <c r="H70" s="591"/>
      <c r="I70" s="591"/>
      <c r="J70" s="455">
        <f>J68</f>
        <v>1655298000</v>
      </c>
      <c r="K70" s="455">
        <f>SUM(K69:K69)</f>
        <v>1655298000</v>
      </c>
      <c r="L70" s="456"/>
      <c r="M70" s="455">
        <f>SUM(M69:M69)</f>
        <v>0</v>
      </c>
      <c r="N70" s="455">
        <f>SUM(N69:N69)</f>
        <v>0</v>
      </c>
      <c r="O70" s="455">
        <f>SUM(O69:O69)</f>
        <v>0</v>
      </c>
      <c r="P70" s="457"/>
      <c r="Q70" s="458"/>
      <c r="R70" s="455">
        <f t="shared" ref="R70:AH70" si="15">SUM(R69:R69)</f>
        <v>413824500</v>
      </c>
      <c r="S70" s="455">
        <f t="shared" si="15"/>
        <v>0</v>
      </c>
      <c r="T70" s="455">
        <f t="shared" si="15"/>
        <v>827649000</v>
      </c>
      <c r="U70" s="455">
        <f t="shared" si="15"/>
        <v>1241473500</v>
      </c>
      <c r="V70" s="455">
        <f t="shared" si="15"/>
        <v>0</v>
      </c>
      <c r="W70" s="455">
        <f t="shared" si="15"/>
        <v>0</v>
      </c>
      <c r="X70" s="455">
        <f t="shared" si="15"/>
        <v>0</v>
      </c>
      <c r="Y70" s="455">
        <f t="shared" si="15"/>
        <v>0</v>
      </c>
      <c r="Z70" s="455">
        <f t="shared" si="15"/>
        <v>0</v>
      </c>
      <c r="AA70" s="455">
        <f t="shared" si="15"/>
        <v>0</v>
      </c>
      <c r="AB70" s="455">
        <f t="shared" si="15"/>
        <v>0</v>
      </c>
      <c r="AC70" s="455">
        <f t="shared" si="15"/>
        <v>0</v>
      </c>
      <c r="AD70" s="455">
        <f t="shared" si="15"/>
        <v>0</v>
      </c>
      <c r="AE70" s="455">
        <f t="shared" si="15"/>
        <v>0</v>
      </c>
      <c r="AF70" s="455">
        <f t="shared" si="15"/>
        <v>0</v>
      </c>
      <c r="AG70" s="455">
        <f t="shared" si="15"/>
        <v>0</v>
      </c>
      <c r="AH70" s="455">
        <f t="shared" si="15"/>
        <v>1241473500</v>
      </c>
      <c r="AI70" s="459">
        <f>IF(ISERROR(AH70/J70),0,AH70/J70)</f>
        <v>0.75</v>
      </c>
      <c r="AJ70" s="459">
        <f>IF(ISERROR(AH70/$AH$71),0,AH70/$AH$71)</f>
        <v>1</v>
      </c>
      <c r="AK70" s="12"/>
      <c r="AL70" s="12"/>
      <c r="AM70" s="12"/>
      <c r="AN70" s="12"/>
      <c r="AO70" s="12"/>
      <c r="AP70" s="12"/>
      <c r="AQ70" s="12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  <c r="BO70" s="109"/>
      <c r="BP70" s="109"/>
      <c r="BQ70" s="109"/>
      <c r="BR70" s="109"/>
      <c r="BS70" s="109"/>
      <c r="BT70" s="109"/>
      <c r="BU70" s="109"/>
      <c r="BV70" s="109"/>
      <c r="BW70" s="109"/>
      <c r="BX70" s="109"/>
      <c r="BY70" s="109"/>
      <c r="BZ70" s="109"/>
      <c r="CA70" s="109"/>
      <c r="CB70" s="109"/>
      <c r="CC70" s="109"/>
      <c r="CD70" s="109"/>
      <c r="CE70" s="109"/>
      <c r="CF70" s="109"/>
      <c r="CG70" s="109"/>
      <c r="CH70" s="109"/>
      <c r="CI70" s="109"/>
      <c r="CJ70" s="109"/>
      <c r="CK70" s="109"/>
      <c r="CL70" s="109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9"/>
      <c r="CZ70" s="109"/>
      <c r="DA70" s="109"/>
      <c r="DB70" s="109"/>
    </row>
    <row r="71" spans="1:106" s="70" customFormat="1" ht="15" customHeight="1" x14ac:dyDescent="0.25">
      <c r="A71" s="587" t="str">
        <f>"TOTAL ASIG."&amp;" "&amp;$A$5</f>
        <v>TOTAL ASIG. 24-01-321 "Fundación de la Familia - Programa Red de Telecentros"</v>
      </c>
      <c r="B71" s="588"/>
      <c r="C71" s="588"/>
      <c r="D71" s="588"/>
      <c r="E71" s="588"/>
      <c r="F71" s="588"/>
      <c r="G71" s="588"/>
      <c r="H71" s="588"/>
      <c r="I71" s="589"/>
      <c r="J71" s="528">
        <f>SUM(J11,J15,J19,J23,J27,J31,J35,J39,J43,J47,J51,J55,J59,J63,J67,J70)</f>
        <v>1655298000</v>
      </c>
      <c r="K71" s="528">
        <f>+K11+K15+K19+K23+K27+K31+K35+K39+K43+K47+K51+K55+K67+K59+K63+K70</f>
        <v>1655298000</v>
      </c>
      <c r="L71" s="529"/>
      <c r="M71" s="528">
        <f>+M11+M15+M19+M23+M27+M31+M35+M39+M43+M47+M51+M55+M67+M59+M63+M70</f>
        <v>0</v>
      </c>
      <c r="N71" s="528">
        <f>+N11+N15+N19+N23+N27+N31+N35+N39+N43+N47+N51+N55+N67+N59+N63+N70</f>
        <v>0</v>
      </c>
      <c r="O71" s="528">
        <f>+O11+O15+O19+O23+O27+O31+O35+O39+O43+O47+O51+O55+O67+O59+O63+O70</f>
        <v>0</v>
      </c>
      <c r="P71" s="530"/>
      <c r="Q71" s="531"/>
      <c r="R71" s="528">
        <f t="shared" ref="R71:AH71" si="16">+R11+R15+R19+R23+R27+R31+R35+R39+R43+R47+R51+R55+R67+R59+R63+R70</f>
        <v>413824500</v>
      </c>
      <c r="S71" s="528">
        <f t="shared" si="16"/>
        <v>0</v>
      </c>
      <c r="T71" s="528">
        <f t="shared" si="16"/>
        <v>827649000</v>
      </c>
      <c r="U71" s="528">
        <f t="shared" si="16"/>
        <v>1241473500</v>
      </c>
      <c r="V71" s="528">
        <f t="shared" si="16"/>
        <v>0</v>
      </c>
      <c r="W71" s="528">
        <f t="shared" si="16"/>
        <v>0</v>
      </c>
      <c r="X71" s="528">
        <f t="shared" si="16"/>
        <v>0</v>
      </c>
      <c r="Y71" s="528">
        <f t="shared" si="16"/>
        <v>0</v>
      </c>
      <c r="Z71" s="528">
        <f t="shared" si="16"/>
        <v>0</v>
      </c>
      <c r="AA71" s="528">
        <f t="shared" si="16"/>
        <v>0</v>
      </c>
      <c r="AB71" s="528">
        <f t="shared" si="16"/>
        <v>0</v>
      </c>
      <c r="AC71" s="528">
        <f t="shared" si="16"/>
        <v>0</v>
      </c>
      <c r="AD71" s="528">
        <f t="shared" si="16"/>
        <v>0</v>
      </c>
      <c r="AE71" s="528">
        <f t="shared" si="16"/>
        <v>0</v>
      </c>
      <c r="AF71" s="528">
        <f t="shared" si="16"/>
        <v>0</v>
      </c>
      <c r="AG71" s="528">
        <f t="shared" si="16"/>
        <v>0</v>
      </c>
      <c r="AH71" s="528">
        <f t="shared" si="16"/>
        <v>1241473500</v>
      </c>
      <c r="AI71" s="532">
        <f>IF(ISERROR(AH71/J71),0,AH71/J71)</f>
        <v>0.75</v>
      </c>
      <c r="AJ71" s="532">
        <f>IF(ISERROR(AH71/$AH$71),0,AH71/$AH$71)</f>
        <v>1</v>
      </c>
      <c r="AK71" s="15"/>
      <c r="AL71" s="15"/>
      <c r="AM71" s="15"/>
      <c r="AN71" s="15"/>
      <c r="AO71" s="15"/>
      <c r="AP71" s="15"/>
      <c r="AQ71" s="15"/>
      <c r="AR71" s="110"/>
      <c r="AS71" s="110"/>
      <c r="AT71" s="110"/>
      <c r="AU71" s="110"/>
      <c r="AV71" s="110"/>
      <c r="AW71" s="110"/>
      <c r="AX71" s="110"/>
      <c r="AY71" s="110"/>
      <c r="AZ71" s="110"/>
      <c r="BA71" s="110"/>
      <c r="BB71" s="110"/>
      <c r="BC71" s="110"/>
      <c r="BD71" s="110"/>
      <c r="BE71" s="110"/>
      <c r="BF71" s="110"/>
      <c r="BG71" s="110"/>
      <c r="BH71" s="110"/>
      <c r="BI71" s="110"/>
      <c r="BJ71" s="110"/>
      <c r="BK71" s="110"/>
      <c r="BL71" s="110"/>
      <c r="BM71" s="110"/>
      <c r="BN71" s="110"/>
      <c r="BO71" s="110"/>
      <c r="BP71" s="110"/>
      <c r="BQ71" s="110"/>
      <c r="BR71" s="110"/>
      <c r="BS71" s="110"/>
      <c r="BT71" s="110"/>
      <c r="BU71" s="110"/>
      <c r="BV71" s="110"/>
      <c r="BW71" s="110"/>
      <c r="BX71" s="110"/>
      <c r="BY71" s="110"/>
      <c r="BZ71" s="110"/>
      <c r="CA71" s="110"/>
      <c r="CB71" s="110"/>
      <c r="CC71" s="110"/>
      <c r="CD71" s="110"/>
      <c r="CE71" s="110"/>
      <c r="CF71" s="110"/>
      <c r="CG71" s="110"/>
      <c r="CH71" s="110"/>
      <c r="CI71" s="110"/>
      <c r="CJ71" s="110"/>
      <c r="CK71" s="110"/>
      <c r="CL71" s="110"/>
      <c r="CM71" s="110"/>
      <c r="CN71" s="110"/>
      <c r="CO71" s="110"/>
      <c r="CP71" s="110"/>
      <c r="CQ71" s="110"/>
      <c r="CR71" s="110"/>
      <c r="CS71" s="110"/>
      <c r="CT71" s="110"/>
      <c r="CU71" s="110"/>
      <c r="CV71" s="110"/>
      <c r="CW71" s="110"/>
      <c r="CX71" s="110"/>
      <c r="CY71" s="110"/>
      <c r="CZ71" s="110"/>
      <c r="DA71" s="110"/>
      <c r="DB71" s="110"/>
    </row>
    <row r="72" spans="1:106" x14ac:dyDescent="0.25">
      <c r="J72" s="46"/>
      <c r="R72" s="46"/>
      <c r="S72" s="46"/>
      <c r="T72" s="46"/>
      <c r="V72" s="46"/>
      <c r="W72" s="46"/>
      <c r="X72" s="46"/>
      <c r="Z72" s="46"/>
      <c r="AA72" s="46"/>
      <c r="AB72" s="46"/>
      <c r="AD72" s="46"/>
      <c r="AE72" s="46"/>
      <c r="AF72" s="46"/>
      <c r="AK72" s="12"/>
      <c r="AL72" s="12"/>
      <c r="AM72" s="12"/>
      <c r="AN72" s="12"/>
      <c r="AO72" s="12"/>
      <c r="AP72" s="12"/>
      <c r="AQ72" s="12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  <c r="BO72" s="109"/>
      <c r="BP72" s="109"/>
      <c r="BQ72" s="109"/>
      <c r="BR72" s="109"/>
      <c r="BS72" s="109"/>
      <c r="BT72" s="109"/>
      <c r="BU72" s="109"/>
      <c r="BV72" s="109"/>
      <c r="BW72" s="109"/>
      <c r="BX72" s="109"/>
      <c r="BY72" s="109"/>
      <c r="BZ72" s="109"/>
      <c r="CA72" s="109"/>
      <c r="CB72" s="109"/>
      <c r="CC72" s="109"/>
      <c r="CD72" s="109"/>
      <c r="CE72" s="109"/>
      <c r="CF72" s="109"/>
      <c r="CG72" s="109"/>
      <c r="CH72" s="109"/>
      <c r="CI72" s="109"/>
      <c r="CJ72" s="109"/>
      <c r="CK72" s="109"/>
      <c r="CL72" s="109"/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9"/>
      <c r="CZ72" s="109"/>
      <c r="DA72" s="109"/>
      <c r="DB72" s="109"/>
    </row>
    <row r="73" spans="1:106" x14ac:dyDescent="0.25"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  <c r="AK73" s="12"/>
      <c r="AL73" s="12"/>
      <c r="AM73" s="12"/>
      <c r="AN73" s="12"/>
      <c r="AO73" s="12"/>
      <c r="AP73" s="12"/>
      <c r="AQ73" s="12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  <c r="BO73" s="109"/>
      <c r="BP73" s="109"/>
      <c r="BQ73" s="109"/>
      <c r="BR73" s="109"/>
      <c r="BS73" s="109"/>
      <c r="BT73" s="109"/>
      <c r="BU73" s="109"/>
      <c r="BV73" s="109"/>
      <c r="BW73" s="109"/>
      <c r="BX73" s="109"/>
      <c r="BY73" s="109"/>
      <c r="BZ73" s="109"/>
      <c r="CA73" s="109"/>
      <c r="CB73" s="109"/>
      <c r="CC73" s="109"/>
      <c r="CD73" s="109"/>
      <c r="CE73" s="109"/>
      <c r="CF73" s="109"/>
      <c r="CG73" s="109"/>
      <c r="CH73" s="109"/>
      <c r="CI73" s="109"/>
      <c r="CJ73" s="109"/>
      <c r="CK73" s="109"/>
      <c r="CL73" s="109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9"/>
      <c r="CZ73" s="109"/>
      <c r="DA73" s="109"/>
      <c r="DB73" s="109"/>
    </row>
    <row r="74" spans="1:106" x14ac:dyDescent="0.25"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</row>
    <row r="75" spans="1:106" x14ac:dyDescent="0.25"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  <c r="AK75" s="12"/>
      <c r="AL75" s="12"/>
      <c r="AM75" s="12"/>
      <c r="AN75" s="12"/>
      <c r="AO75" s="12"/>
      <c r="AP75" s="12"/>
      <c r="AQ75" s="12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  <c r="BO75" s="109"/>
      <c r="BP75" s="109"/>
      <c r="BQ75" s="109"/>
      <c r="BR75" s="109"/>
      <c r="BS75" s="109"/>
      <c r="BT75" s="109"/>
      <c r="BU75" s="109"/>
      <c r="BV75" s="109"/>
      <c r="BW75" s="109"/>
      <c r="BX75" s="109"/>
      <c r="BY75" s="109"/>
      <c r="BZ75" s="109"/>
      <c r="CA75" s="109"/>
      <c r="CB75" s="109"/>
      <c r="CC75" s="109"/>
      <c r="CD75" s="109"/>
      <c r="CE75" s="109"/>
      <c r="CF75" s="109"/>
      <c r="CG75" s="109"/>
      <c r="CH75" s="109"/>
      <c r="CI75" s="109"/>
      <c r="CJ75" s="109"/>
      <c r="CK75" s="109"/>
      <c r="CL75" s="109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9"/>
      <c r="CZ75" s="109"/>
      <c r="DA75" s="109"/>
      <c r="DB75" s="109"/>
    </row>
    <row r="76" spans="1:106" x14ac:dyDescent="0.25"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</row>
    <row r="77" spans="1:106" x14ac:dyDescent="0.25"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</row>
    <row r="78" spans="1:106" x14ac:dyDescent="0.25"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106" x14ac:dyDescent="0.25"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106" x14ac:dyDescent="0.25">
      <c r="A80" s="15"/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 x14ac:dyDescent="0.25">
      <c r="A81" s="15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25">
      <c r="A82" s="15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  <row r="83" spans="1:32" x14ac:dyDescent="0.25">
      <c r="A83" s="15"/>
      <c r="J83" s="46"/>
      <c r="R83" s="46"/>
      <c r="S83" s="46"/>
      <c r="T83" s="46"/>
      <c r="V83" s="46"/>
      <c r="W83" s="46"/>
      <c r="X83" s="46"/>
      <c r="Z83" s="46"/>
      <c r="AA83" s="46"/>
      <c r="AB83" s="46"/>
      <c r="AD83" s="46"/>
      <c r="AE83" s="46"/>
      <c r="AF83" s="46"/>
    </row>
    <row r="84" spans="1:32" x14ac:dyDescent="0.25">
      <c r="A84" s="15"/>
      <c r="J84" s="46"/>
      <c r="R84" s="46"/>
      <c r="S84" s="46"/>
      <c r="T84" s="46"/>
      <c r="V84" s="46"/>
      <c r="W84" s="46"/>
      <c r="X84" s="46"/>
      <c r="Z84" s="46"/>
      <c r="AA84" s="46"/>
      <c r="AB84" s="46"/>
      <c r="AD84" s="46"/>
      <c r="AE84" s="46"/>
      <c r="AF84" s="46"/>
    </row>
    <row r="85" spans="1:32" x14ac:dyDescent="0.25">
      <c r="A85" s="15"/>
      <c r="J85" s="46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</row>
    <row r="86" spans="1:32" x14ac:dyDescent="0.25">
      <c r="A86" s="15"/>
      <c r="J86" s="46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</row>
    <row r="87" spans="1:32" x14ac:dyDescent="0.25">
      <c r="A87" s="15"/>
      <c r="J87" s="46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  <row r="88" spans="1:32" x14ac:dyDescent="0.25">
      <c r="A88" s="15"/>
      <c r="J88" s="46"/>
      <c r="R88" s="46"/>
      <c r="S88" s="46"/>
      <c r="T88" s="46"/>
      <c r="V88" s="46"/>
      <c r="W88" s="46"/>
      <c r="X88" s="46"/>
      <c r="Z88" s="46"/>
      <c r="AA88" s="46"/>
      <c r="AB88" s="46"/>
      <c r="AD88" s="46"/>
      <c r="AE88" s="46"/>
      <c r="AF88" s="46"/>
    </row>
    <row r="90" spans="1:32" x14ac:dyDescent="0.25">
      <c r="E90" s="491"/>
    </row>
  </sheetData>
  <mergeCells count="78">
    <mergeCell ref="A71:I71"/>
    <mergeCell ref="A64:E64"/>
    <mergeCell ref="J65:J66"/>
    <mergeCell ref="A67:I67"/>
    <mergeCell ref="A68:E68"/>
    <mergeCell ref="J68:J69"/>
    <mergeCell ref="A70:E70"/>
    <mergeCell ref="F70:I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0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69" xr:uid="{00000000-0002-0000-00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P69:Q69 N69 E69:G69" xr:uid="{00000000-0002-0000-00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" xr:uid="{00000000-0002-0000-00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AD69:AF69 M69 V69:X69 Z69:AB69 R69:T69" xr:uid="{00000000-0002-0000-00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249977111117893"/>
    <pageSetUpPr fitToPage="1"/>
  </sheetPr>
  <dimension ref="A1:AR41"/>
  <sheetViews>
    <sheetView zoomScaleNormal="100" workbookViewId="0">
      <selection activeCell="C23" sqref="C23"/>
    </sheetView>
  </sheetViews>
  <sheetFormatPr baseColWidth="10" defaultColWidth="11.42578125" defaultRowHeight="15" outlineLevelCol="1" x14ac:dyDescent="0.25"/>
  <cols>
    <col min="1" max="1" width="39.28515625" style="16" customWidth="1"/>
    <col min="2" max="2" width="21.85546875" style="13" bestFit="1" customWidth="1"/>
    <col min="3" max="3" width="15.710937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9" width="10.5703125" style="13" customWidth="1" outlineLevel="1"/>
    <col min="10" max="10" width="15.710937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5.7109375" style="13" hidden="1" customWidth="1" collapsed="1"/>
    <col min="15" max="17" width="12.5703125" style="13" hidden="1" customWidth="1" outlineLevel="1"/>
    <col min="18" max="18" width="15.710937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5.7109375" style="13" hidden="1" customWidth="1" collapsed="1"/>
    <col min="23" max="23" width="15.7109375" style="13" customWidth="1"/>
    <col min="24" max="24" width="10.140625" style="234" customWidth="1"/>
    <col min="25" max="25" width="11.7109375" style="234" customWidth="1"/>
    <col min="26" max="27" width="11.5703125" customWidth="1"/>
    <col min="28" max="16384" width="11.42578125" style="15"/>
  </cols>
  <sheetData>
    <row r="1" spans="1:44" s="12" customFormat="1" ht="15" customHeight="1" x14ac:dyDescent="0.25">
      <c r="A1" s="595" t="str">
        <f>+'24-03-349 Ind. Proy'!A1:AJ1</f>
        <v>PARTIDA 21-01-001 "SUBSECRETARIA DE SERVICIOS SOCIALES"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</row>
    <row r="2" spans="1:44" s="12" customFormat="1" ht="1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</row>
    <row r="3" spans="1:44" s="12" customFormat="1" ht="15" customHeight="1" x14ac:dyDescent="0.25">
      <c r="A3" s="553" t="str">
        <f>+'24-03-349 Ind. Proy'!A3:AJ3</f>
        <v>EJECUCIÓN AL 31 DE MARZO DE 2021</v>
      </c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</row>
    <row r="4" spans="1:44" s="12" customFormat="1" ht="15" customHeight="1" x14ac:dyDescent="0.3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</row>
    <row r="5" spans="1:44" s="133" customFormat="1" ht="26.25" customHeight="1" x14ac:dyDescent="0.3">
      <c r="A5" s="556" t="str">
        <f>+'24-03-349 Ind. Proy'!A5:U5</f>
        <v>24-03-349 "Subsidio al Pago Electrónico de Prestaciones Monetarias"</v>
      </c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7"/>
      <c r="Y5" s="558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25">
      <c r="A6" s="562" t="s">
        <v>2</v>
      </c>
      <c r="B6" s="562" t="s">
        <v>8</v>
      </c>
      <c r="C6" s="563" t="s">
        <v>73</v>
      </c>
      <c r="D6" s="618" t="s">
        <v>11</v>
      </c>
      <c r="E6" s="619"/>
      <c r="F6" s="620"/>
      <c r="G6" s="618" t="s">
        <v>14</v>
      </c>
      <c r="H6" s="619"/>
      <c r="I6" s="620"/>
      <c r="J6" s="565" t="s">
        <v>15</v>
      </c>
      <c r="K6" s="621" t="s">
        <v>14</v>
      </c>
      <c r="L6" s="635"/>
      <c r="M6" s="622"/>
      <c r="N6" s="559" t="s">
        <v>16</v>
      </c>
      <c r="O6" s="621" t="s">
        <v>14</v>
      </c>
      <c r="P6" s="635"/>
      <c r="Q6" s="622"/>
      <c r="R6" s="559" t="s">
        <v>17</v>
      </c>
      <c r="S6" s="621" t="s">
        <v>14</v>
      </c>
      <c r="T6" s="635"/>
      <c r="U6" s="622"/>
      <c r="V6" s="559" t="s">
        <v>18</v>
      </c>
      <c r="W6" s="559" t="s">
        <v>19</v>
      </c>
      <c r="X6" s="621" t="s">
        <v>74</v>
      </c>
      <c r="Y6" s="622"/>
      <c r="Z6" s="616"/>
      <c r="AA6" s="616"/>
      <c r="AB6" s="616"/>
      <c r="AC6" s="616"/>
      <c r="AD6" s="616"/>
      <c r="AE6" s="616"/>
      <c r="AF6" s="616"/>
      <c r="AG6" s="616"/>
      <c r="AH6" s="616"/>
      <c r="AI6" s="617"/>
      <c r="AJ6" s="617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25">
      <c r="A7" s="562"/>
      <c r="B7" s="562"/>
      <c r="C7" s="564"/>
      <c r="D7" s="525" t="s">
        <v>24</v>
      </c>
      <c r="E7" s="525" t="s">
        <v>25</v>
      </c>
      <c r="F7" s="525" t="s">
        <v>26</v>
      </c>
      <c r="G7" s="525" t="s">
        <v>27</v>
      </c>
      <c r="H7" s="525" t="s">
        <v>28</v>
      </c>
      <c r="I7" s="525" t="s">
        <v>29</v>
      </c>
      <c r="J7" s="565"/>
      <c r="K7" s="526" t="s">
        <v>30</v>
      </c>
      <c r="L7" s="526" t="s">
        <v>31</v>
      </c>
      <c r="M7" s="526" t="s">
        <v>93</v>
      </c>
      <c r="N7" s="560"/>
      <c r="O7" s="526" t="s">
        <v>32</v>
      </c>
      <c r="P7" s="526" t="s">
        <v>33</v>
      </c>
      <c r="Q7" s="526" t="s">
        <v>34</v>
      </c>
      <c r="R7" s="560"/>
      <c r="S7" s="526" t="s">
        <v>35</v>
      </c>
      <c r="T7" s="526" t="s">
        <v>36</v>
      </c>
      <c r="U7" s="526" t="s">
        <v>37</v>
      </c>
      <c r="V7" s="560"/>
      <c r="W7" s="560"/>
      <c r="X7" s="526" t="s">
        <v>38</v>
      </c>
      <c r="Y7" s="526" t="s">
        <v>75</v>
      </c>
      <c r="Z7" s="222"/>
      <c r="AA7" s="222"/>
      <c r="AB7" s="222"/>
      <c r="AC7" s="616"/>
      <c r="AD7" s="222"/>
      <c r="AE7" s="222"/>
      <c r="AF7" s="222"/>
      <c r="AG7" s="616"/>
      <c r="AH7" s="616"/>
      <c r="AI7" s="223"/>
      <c r="AJ7" s="223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25">
      <c r="A8" s="48" t="s">
        <v>40</v>
      </c>
      <c r="B8" s="10">
        <v>0</v>
      </c>
      <c r="C8" s="10">
        <v>0</v>
      </c>
      <c r="D8" s="10" t="e">
        <f>+'24-03-349 Ind. Proy'!#REF!</f>
        <v>#REF!</v>
      </c>
      <c r="E8" s="10" t="e">
        <f>+'24-03-349 Ind. Proy'!#REF!</f>
        <v>#REF!</v>
      </c>
      <c r="F8" s="10" t="e">
        <f>+'24-03-349 Ind. Proy'!#REF!</f>
        <v>#REF!</v>
      </c>
      <c r="G8" s="10">
        <f>+'24-03-349 Ind. Proy'!R28</f>
        <v>0</v>
      </c>
      <c r="H8" s="10">
        <f>+'24-03-349 Ind. Proy'!S28</f>
        <v>0</v>
      </c>
      <c r="I8" s="10">
        <f>+'24-03-349 Ind. Proy'!T28</f>
        <v>0</v>
      </c>
      <c r="J8" s="10">
        <v>0</v>
      </c>
      <c r="K8" s="10">
        <f>+'24-03-349 Ind. Proy'!V10</f>
        <v>0</v>
      </c>
      <c r="L8" s="10">
        <f>+'24-03-349 Ind. Proy'!W10</f>
        <v>0</v>
      </c>
      <c r="M8" s="10">
        <f>+'24-03-349 Ind. Proy'!X10</f>
        <v>0</v>
      </c>
      <c r="N8" s="10">
        <v>0</v>
      </c>
      <c r="O8" s="10">
        <v>0</v>
      </c>
      <c r="P8" s="10">
        <v>0</v>
      </c>
      <c r="Q8" s="10">
        <v>0</v>
      </c>
      <c r="R8" s="10">
        <v>0</v>
      </c>
      <c r="S8" s="10">
        <f>+'24-03-349 Ind. Proy'!AD10</f>
        <v>0</v>
      </c>
      <c r="T8" s="10">
        <f>+'24-03-349 Ind. Proy'!AE10</f>
        <v>0</v>
      </c>
      <c r="U8" s="10">
        <f>+'24-03-349 Ind. Proy'!AF10</f>
        <v>0</v>
      </c>
      <c r="V8" s="10">
        <v>0</v>
      </c>
      <c r="W8" s="10">
        <v>0</v>
      </c>
      <c r="X8" s="235">
        <v>0</v>
      </c>
      <c r="Y8" s="235">
        <v>0</v>
      </c>
    </row>
    <row r="9" spans="1:44" s="45" customFormat="1" ht="24.75" customHeight="1" x14ac:dyDescent="0.25">
      <c r="A9" s="48" t="s">
        <v>42</v>
      </c>
      <c r="B9" s="10">
        <v>0</v>
      </c>
      <c r="C9" s="10">
        <v>0</v>
      </c>
      <c r="D9" s="10" t="e">
        <f>+'24-03-349 Ind. Proy'!#REF!</f>
        <v>#REF!</v>
      </c>
      <c r="E9" s="10" t="e">
        <f>+'24-03-349 Ind. Proy'!#REF!</f>
        <v>#REF!</v>
      </c>
      <c r="F9" s="10" t="e">
        <f>+'24-03-349 Ind. Proy'!#REF!</f>
        <v>#REF!</v>
      </c>
      <c r="G9" s="10">
        <f>+'24-03-349 Ind. Proy'!R29</f>
        <v>0</v>
      </c>
      <c r="H9" s="10">
        <f>+'24-03-349 Ind. Proy'!S29</f>
        <v>0</v>
      </c>
      <c r="I9" s="10">
        <f>+'24-03-349 Ind. Proy'!T29</f>
        <v>0</v>
      </c>
      <c r="J9" s="10">
        <v>0</v>
      </c>
      <c r="K9" s="10">
        <f>+'24-03-349 Ind. Proy'!V13</f>
        <v>0</v>
      </c>
      <c r="L9" s="10">
        <f>+'24-03-349 Ind. Proy'!W13</f>
        <v>0</v>
      </c>
      <c r="M9" s="10">
        <f>+'24-03-349 Ind. Proy'!X13</f>
        <v>0</v>
      </c>
      <c r="N9" s="10">
        <v>0</v>
      </c>
      <c r="O9" s="10">
        <v>0</v>
      </c>
      <c r="P9" s="10">
        <v>0</v>
      </c>
      <c r="Q9" s="10">
        <v>0</v>
      </c>
      <c r="R9" s="10">
        <v>0</v>
      </c>
      <c r="S9" s="10">
        <f>+'24-03-349 Ind. Proy'!AD13</f>
        <v>0</v>
      </c>
      <c r="T9" s="10">
        <f>+'24-03-349 Ind. Proy'!AE13</f>
        <v>0</v>
      </c>
      <c r="U9" s="10">
        <f>+'24-03-349 Ind. Proy'!AF13</f>
        <v>0</v>
      </c>
      <c r="V9" s="10">
        <v>0</v>
      </c>
      <c r="W9" s="10">
        <v>0</v>
      </c>
      <c r="X9" s="235">
        <v>0</v>
      </c>
      <c r="Y9" s="235">
        <v>0</v>
      </c>
    </row>
    <row r="10" spans="1:44" s="45" customFormat="1" ht="24.75" customHeight="1" x14ac:dyDescent="0.25">
      <c r="A10" s="48" t="s">
        <v>44</v>
      </c>
      <c r="B10" s="10">
        <f>+'24-03-349 Ind. Proy'!J30</f>
        <v>0</v>
      </c>
      <c r="C10" s="10">
        <f>+'24-03-349 Ind. Proy'!K30</f>
        <v>0</v>
      </c>
      <c r="D10" s="10">
        <f>+'24-03-349 Ind. Proy'!M30</f>
        <v>0</v>
      </c>
      <c r="E10" s="10">
        <f>+'24-03-349 Ind. Proy'!N30</f>
        <v>0</v>
      </c>
      <c r="F10" s="10">
        <f>+'24-03-349 Ind. Proy'!O30</f>
        <v>0</v>
      </c>
      <c r="G10" s="10">
        <f>+'24-03-349 Ind. Proy'!R30</f>
        <v>0</v>
      </c>
      <c r="H10" s="10">
        <f>+'24-03-349 Ind. Proy'!S30</f>
        <v>0</v>
      </c>
      <c r="I10" s="10">
        <f>+'24-03-349 Ind. Proy'!T30</f>
        <v>0</v>
      </c>
      <c r="J10" s="10">
        <f>+'24-03-349 Ind. Proy'!U30</f>
        <v>0</v>
      </c>
      <c r="K10" s="10">
        <f>+'24-03-349 Ind. Proy'!V30</f>
        <v>0</v>
      </c>
      <c r="L10" s="10">
        <f>+'24-03-349 Ind. Proy'!W30</f>
        <v>0</v>
      </c>
      <c r="M10" s="10">
        <f>+'24-03-349 Ind. Proy'!X30</f>
        <v>0</v>
      </c>
      <c r="N10" s="10">
        <f>+'24-03-349 Ind. Proy'!Y30</f>
        <v>0</v>
      </c>
      <c r="O10" s="10">
        <f>+'24-03-349 Ind. Proy'!Z30</f>
        <v>0</v>
      </c>
      <c r="P10" s="10">
        <f>+'24-03-349 Ind. Proy'!AA30</f>
        <v>0</v>
      </c>
      <c r="Q10" s="10">
        <f>+'24-03-349 Ind. Proy'!AB30</f>
        <v>0</v>
      </c>
      <c r="R10" s="10">
        <f>+'24-03-349 Ind. Proy'!AC30</f>
        <v>0</v>
      </c>
      <c r="S10" s="10">
        <f>+'24-03-349 Ind. Proy'!AD30</f>
        <v>0</v>
      </c>
      <c r="T10" s="10">
        <f>+'24-03-349 Ind. Proy'!AE30</f>
        <v>0</v>
      </c>
      <c r="U10" s="10">
        <f>+'24-03-349 Ind. Proy'!AF30</f>
        <v>0</v>
      </c>
      <c r="V10" s="10">
        <f>+'24-03-349 Ind. Proy'!AG30</f>
        <v>0</v>
      </c>
      <c r="W10" s="10">
        <f>+'24-03-349 Ind. Proy'!AH30</f>
        <v>0</v>
      </c>
      <c r="X10" s="235">
        <f>+'24-03-349 Ind. Proy'!AI30</f>
        <v>0</v>
      </c>
      <c r="Y10" s="235">
        <f>+'24-03-349 Ind. Proy'!AJ30</f>
        <v>0</v>
      </c>
    </row>
    <row r="11" spans="1:44" s="45" customFormat="1" ht="24.75" customHeight="1" x14ac:dyDescent="0.25">
      <c r="A11" s="48" t="s">
        <v>46</v>
      </c>
      <c r="B11" s="10">
        <f>+'24-03-349 Ind. Proy'!J39</f>
        <v>0</v>
      </c>
      <c r="C11" s="10">
        <f>+'24-03-349 Ind. Proy'!K39</f>
        <v>0</v>
      </c>
      <c r="D11" s="10">
        <f>+'24-03-349 Ind. Proy'!M39</f>
        <v>0</v>
      </c>
      <c r="E11" s="10">
        <f>+'24-03-349 Ind. Proy'!N39</f>
        <v>0</v>
      </c>
      <c r="F11" s="10">
        <f>+'24-03-349 Ind. Proy'!O39</f>
        <v>0</v>
      </c>
      <c r="G11" s="10">
        <f>+'24-03-349 Ind. Proy'!R39</f>
        <v>0</v>
      </c>
      <c r="H11" s="10">
        <f>+'24-03-349 Ind. Proy'!S39</f>
        <v>0</v>
      </c>
      <c r="I11" s="10">
        <f>+'24-03-349 Ind. Proy'!T39</f>
        <v>0</v>
      </c>
      <c r="J11" s="10">
        <f>+'24-03-349 Ind. Proy'!U39</f>
        <v>0</v>
      </c>
      <c r="K11" s="10">
        <f>+'24-03-349 Ind. Proy'!V39</f>
        <v>0</v>
      </c>
      <c r="L11" s="10">
        <f>+'24-03-349 Ind. Proy'!W39</f>
        <v>0</v>
      </c>
      <c r="M11" s="10">
        <f>+'24-03-349 Ind. Proy'!X39</f>
        <v>0</v>
      </c>
      <c r="N11" s="10">
        <f>+'24-03-349 Ind. Proy'!Y39</f>
        <v>0</v>
      </c>
      <c r="O11" s="10">
        <f>+'24-03-349 Ind. Proy'!Z39</f>
        <v>0</v>
      </c>
      <c r="P11" s="10">
        <f>+'24-03-349 Ind. Proy'!AA39</f>
        <v>0</v>
      </c>
      <c r="Q11" s="10">
        <f>+'24-03-349 Ind. Proy'!AB39</f>
        <v>0</v>
      </c>
      <c r="R11" s="10">
        <f>+'24-03-349 Ind. Proy'!AC39</f>
        <v>0</v>
      </c>
      <c r="S11" s="10">
        <f>+'24-03-349 Ind. Proy'!AD39</f>
        <v>0</v>
      </c>
      <c r="T11" s="10">
        <f>+'24-03-349 Ind. Proy'!AE39</f>
        <v>0</v>
      </c>
      <c r="U11" s="10">
        <f>+'24-03-349 Ind. Proy'!AF39</f>
        <v>0</v>
      </c>
      <c r="V11" s="10">
        <f>+'24-03-349 Ind. Proy'!AG39</f>
        <v>0</v>
      </c>
      <c r="W11" s="10">
        <f>+'24-03-349 Ind. Proy'!AH39</f>
        <v>0</v>
      </c>
      <c r="X11" s="235">
        <f>+'24-03-349 Ind. Proy'!AI39</f>
        <v>0</v>
      </c>
      <c r="Y11" s="235">
        <f>+'24-03-349 Ind. Proy'!AJ39</f>
        <v>0</v>
      </c>
    </row>
    <row r="12" spans="1:44" s="45" customFormat="1" ht="24.75" customHeight="1" x14ac:dyDescent="0.25">
      <c r="A12" s="48" t="s">
        <v>48</v>
      </c>
      <c r="B12" s="10">
        <v>0</v>
      </c>
      <c r="C12" s="10">
        <v>0</v>
      </c>
      <c r="D12" s="10" t="e">
        <f>+'24-03-349 Ind. Proy'!#REF!</f>
        <v>#REF!</v>
      </c>
      <c r="E12" s="10" t="e">
        <f>+'24-03-349 Ind. Proy'!#REF!</f>
        <v>#REF!</v>
      </c>
      <c r="F12" s="10" t="e">
        <f>+'24-03-349 Ind. Proy'!#REF!</f>
        <v>#REF!</v>
      </c>
      <c r="G12" s="10">
        <f>+'24-03-349 Ind. Proy'!R40</f>
        <v>0</v>
      </c>
      <c r="H12" s="10">
        <f>+'24-03-349 Ind. Proy'!S40</f>
        <v>0</v>
      </c>
      <c r="I12" s="10">
        <f>+'24-03-349 Ind. Proy'!T40</f>
        <v>0</v>
      </c>
      <c r="J12" s="10">
        <v>0</v>
      </c>
      <c r="K12" s="10">
        <f>'24-03-349 Ind. Proy'!V22</f>
        <v>0</v>
      </c>
      <c r="L12" s="10">
        <f>'24-03-349 Ind. Proy'!W22</f>
        <v>0</v>
      </c>
      <c r="M12" s="10">
        <f>'24-03-349 Ind. Proy'!X22</f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f>'24-03-349 Ind. Proy'!AD22</f>
        <v>0</v>
      </c>
      <c r="T12" s="10">
        <f>'24-03-349 Ind. Proy'!AE22</f>
        <v>0</v>
      </c>
      <c r="U12" s="10">
        <f>'24-03-349 Ind. Proy'!AF22</f>
        <v>0</v>
      </c>
      <c r="V12" s="10">
        <v>0</v>
      </c>
      <c r="W12" s="10">
        <v>0</v>
      </c>
      <c r="X12" s="235">
        <v>0</v>
      </c>
      <c r="Y12" s="235">
        <v>0</v>
      </c>
    </row>
    <row r="13" spans="1:44" s="45" customFormat="1" ht="24.75" customHeight="1" x14ac:dyDescent="0.25">
      <c r="A13" s="48" t="s">
        <v>50</v>
      </c>
      <c r="B13" s="10">
        <f>+'24-03-349 Ind. Proy'!J54</f>
        <v>0</v>
      </c>
      <c r="C13" s="10">
        <f>+'24-03-349 Ind. Proy'!K54</f>
        <v>0</v>
      </c>
      <c r="D13" s="10">
        <f>+'24-03-349 Ind. Proy'!M54</f>
        <v>0</v>
      </c>
      <c r="E13" s="10">
        <f>+'24-03-349 Ind. Proy'!N54</f>
        <v>0</v>
      </c>
      <c r="F13" s="10">
        <f>+'24-03-349 Ind. Proy'!O54</f>
        <v>0</v>
      </c>
      <c r="G13" s="10">
        <f>+'24-03-349 Ind. Proy'!R54</f>
        <v>0</v>
      </c>
      <c r="H13" s="10">
        <f>+'24-03-349 Ind. Proy'!S54</f>
        <v>0</v>
      </c>
      <c r="I13" s="10">
        <f>+'24-03-349 Ind. Proy'!T54</f>
        <v>0</v>
      </c>
      <c r="J13" s="10">
        <f>+'24-03-349 Ind. Proy'!U54</f>
        <v>0</v>
      </c>
      <c r="K13" s="10">
        <f>+'24-03-349 Ind. Proy'!V54</f>
        <v>0</v>
      </c>
      <c r="L13" s="10">
        <f>+'24-03-349 Ind. Proy'!W54</f>
        <v>0</v>
      </c>
      <c r="M13" s="10">
        <f>+'24-03-349 Ind. Proy'!X54</f>
        <v>0</v>
      </c>
      <c r="N13" s="10">
        <f>+'24-03-349 Ind. Proy'!Y54</f>
        <v>0</v>
      </c>
      <c r="O13" s="10">
        <f>+'24-03-349 Ind. Proy'!Z54</f>
        <v>0</v>
      </c>
      <c r="P13" s="10">
        <f>+'24-03-349 Ind. Proy'!AA54</f>
        <v>0</v>
      </c>
      <c r="Q13" s="10">
        <f>+'24-03-349 Ind. Proy'!AB54</f>
        <v>0</v>
      </c>
      <c r="R13" s="10">
        <f>+'24-03-349 Ind. Proy'!AC54</f>
        <v>0</v>
      </c>
      <c r="S13" s="10">
        <f>+'24-03-349 Ind. Proy'!AD54</f>
        <v>0</v>
      </c>
      <c r="T13" s="10">
        <f>+'24-03-349 Ind. Proy'!AE54</f>
        <v>0</v>
      </c>
      <c r="U13" s="10">
        <f>+'24-03-349 Ind. Proy'!AF54</f>
        <v>0</v>
      </c>
      <c r="V13" s="10">
        <f>+'24-03-349 Ind. Proy'!AG54</f>
        <v>0</v>
      </c>
      <c r="W13" s="10">
        <f>+'24-03-349 Ind. Proy'!AH54</f>
        <v>0</v>
      </c>
      <c r="X13" s="235">
        <f>+'24-03-349 Ind. Proy'!AI54</f>
        <v>0</v>
      </c>
      <c r="Y13" s="235">
        <f>+'24-03-349 Ind. Proy'!AJ54</f>
        <v>0</v>
      </c>
    </row>
    <row r="14" spans="1:44" s="45" customFormat="1" ht="24.75" customHeight="1" x14ac:dyDescent="0.25">
      <c r="A14" s="48" t="s">
        <v>52</v>
      </c>
      <c r="B14" s="10">
        <f>+'24-03-349 Ind. Proy'!J67</f>
        <v>0</v>
      </c>
      <c r="C14" s="10">
        <f>+'24-03-349 Ind. Proy'!K67</f>
        <v>0</v>
      </c>
      <c r="D14" s="10">
        <f>+'24-03-349 Ind. Proy'!M67</f>
        <v>0</v>
      </c>
      <c r="E14" s="10">
        <f>+'24-03-349 Ind. Proy'!N67</f>
        <v>0</v>
      </c>
      <c r="F14" s="10">
        <f>+'24-03-349 Ind. Proy'!O67</f>
        <v>0</v>
      </c>
      <c r="G14" s="10">
        <f>+'24-03-349 Ind. Proy'!R67</f>
        <v>0</v>
      </c>
      <c r="H14" s="10">
        <f>+'24-03-349 Ind. Proy'!S67</f>
        <v>0</v>
      </c>
      <c r="I14" s="10">
        <f>+'24-03-349 Ind. Proy'!T67</f>
        <v>0</v>
      </c>
      <c r="J14" s="10">
        <f>+'24-03-349 Ind. Proy'!U67</f>
        <v>0</v>
      </c>
      <c r="K14" s="10">
        <f>+'24-03-349 Ind. Proy'!V67</f>
        <v>0</v>
      </c>
      <c r="L14" s="10">
        <f>+'24-03-349 Ind. Proy'!W67</f>
        <v>0</v>
      </c>
      <c r="M14" s="10">
        <f>+'24-03-349 Ind. Proy'!X67</f>
        <v>0</v>
      </c>
      <c r="N14" s="10">
        <f>+'24-03-349 Ind. Proy'!Y67</f>
        <v>0</v>
      </c>
      <c r="O14" s="10">
        <f>+'24-03-349 Ind. Proy'!Z67</f>
        <v>0</v>
      </c>
      <c r="P14" s="10">
        <f>+'24-03-349 Ind. Proy'!AA67</f>
        <v>0</v>
      </c>
      <c r="Q14" s="10">
        <f>+'24-03-349 Ind. Proy'!AB67</f>
        <v>0</v>
      </c>
      <c r="R14" s="10">
        <f>+'24-03-349 Ind. Proy'!AC67</f>
        <v>0</v>
      </c>
      <c r="S14" s="10">
        <f>+'24-03-349 Ind. Proy'!AD67</f>
        <v>0</v>
      </c>
      <c r="T14" s="10">
        <f>+'24-03-349 Ind. Proy'!AE67</f>
        <v>0</v>
      </c>
      <c r="U14" s="10">
        <f>+'24-03-349 Ind. Proy'!AF67</f>
        <v>0</v>
      </c>
      <c r="V14" s="10">
        <f>+'24-03-349 Ind. Proy'!AG67</f>
        <v>0</v>
      </c>
      <c r="W14" s="10">
        <f>+'24-03-349 Ind. Proy'!AH67</f>
        <v>0</v>
      </c>
      <c r="X14" s="235">
        <f>+'24-03-349 Ind. Proy'!AI67</f>
        <v>0</v>
      </c>
      <c r="Y14" s="235">
        <f>+'24-03-349 Ind. Proy'!AJ67</f>
        <v>0</v>
      </c>
    </row>
    <row r="15" spans="1:44" s="45" customFormat="1" ht="24.75" customHeight="1" x14ac:dyDescent="0.25">
      <c r="A15" s="48" t="s">
        <v>54</v>
      </c>
      <c r="B15" s="10">
        <f>+'24-03-349 Ind. Proy'!J79</f>
        <v>0</v>
      </c>
      <c r="C15" s="10">
        <f>+'24-03-349 Ind. Proy'!K79</f>
        <v>0</v>
      </c>
      <c r="D15" s="10">
        <f>+'24-03-349 Ind. Proy'!M79</f>
        <v>0</v>
      </c>
      <c r="E15" s="10">
        <f>+'24-03-349 Ind. Proy'!N79</f>
        <v>0</v>
      </c>
      <c r="F15" s="10">
        <f>+'24-03-349 Ind. Proy'!O79</f>
        <v>0</v>
      </c>
      <c r="G15" s="10">
        <f>+'24-03-349 Ind. Proy'!R79</f>
        <v>0</v>
      </c>
      <c r="H15" s="10">
        <f>+'24-03-349 Ind. Proy'!S79</f>
        <v>0</v>
      </c>
      <c r="I15" s="10">
        <f>+'24-03-349 Ind. Proy'!T79</f>
        <v>0</v>
      </c>
      <c r="J15" s="10">
        <f>+'24-03-349 Ind. Proy'!U79</f>
        <v>0</v>
      </c>
      <c r="K15" s="10">
        <f>+'24-03-349 Ind. Proy'!V79</f>
        <v>0</v>
      </c>
      <c r="L15" s="10">
        <f>+'24-03-349 Ind. Proy'!W79</f>
        <v>0</v>
      </c>
      <c r="M15" s="10">
        <f>+'24-03-349 Ind. Proy'!X79</f>
        <v>0</v>
      </c>
      <c r="N15" s="10">
        <f>+'24-03-349 Ind. Proy'!Y79</f>
        <v>0</v>
      </c>
      <c r="O15" s="10">
        <f>+'24-03-349 Ind. Proy'!Z79</f>
        <v>0</v>
      </c>
      <c r="P15" s="10">
        <f>+'24-03-349 Ind. Proy'!AA79</f>
        <v>0</v>
      </c>
      <c r="Q15" s="10">
        <f>+'24-03-349 Ind. Proy'!AB79</f>
        <v>0</v>
      </c>
      <c r="R15" s="10">
        <f>+'24-03-349 Ind. Proy'!AC79</f>
        <v>0</v>
      </c>
      <c r="S15" s="10">
        <f>+'24-03-349 Ind. Proy'!AD79</f>
        <v>0</v>
      </c>
      <c r="T15" s="10">
        <f>+'24-03-349 Ind. Proy'!AE79</f>
        <v>0</v>
      </c>
      <c r="U15" s="10">
        <f>+'24-03-349 Ind. Proy'!AF79</f>
        <v>0</v>
      </c>
      <c r="V15" s="10">
        <f>+'24-03-349 Ind. Proy'!AG79</f>
        <v>0</v>
      </c>
      <c r="W15" s="10">
        <f>+'24-03-349 Ind. Proy'!AH79</f>
        <v>0</v>
      </c>
      <c r="X15" s="235">
        <f>+'24-03-349 Ind. Proy'!AI79</f>
        <v>0</v>
      </c>
      <c r="Y15" s="235">
        <f>+'24-03-349 Ind. Proy'!AJ79</f>
        <v>0</v>
      </c>
    </row>
    <row r="16" spans="1:44" s="45" customFormat="1" ht="24.75" customHeight="1" x14ac:dyDescent="0.25">
      <c r="A16" s="48" t="s">
        <v>56</v>
      </c>
      <c r="B16" s="10">
        <f>+'24-03-349 Ind. Proy'!J91</f>
        <v>0</v>
      </c>
      <c r="C16" s="10">
        <f>+'24-03-349 Ind. Proy'!K91</f>
        <v>0</v>
      </c>
      <c r="D16" s="10">
        <f>+'24-03-349 Ind. Proy'!M91</f>
        <v>0</v>
      </c>
      <c r="E16" s="10">
        <f>+'24-03-349 Ind. Proy'!N91</f>
        <v>0</v>
      </c>
      <c r="F16" s="10">
        <f>+'24-03-349 Ind. Proy'!O91</f>
        <v>0</v>
      </c>
      <c r="G16" s="10">
        <f>+'24-03-349 Ind. Proy'!R91</f>
        <v>0</v>
      </c>
      <c r="H16" s="10">
        <f>+'24-03-349 Ind. Proy'!S91</f>
        <v>0</v>
      </c>
      <c r="I16" s="10">
        <f>+'24-03-349 Ind. Proy'!T91</f>
        <v>0</v>
      </c>
      <c r="J16" s="10">
        <f>+'24-03-349 Ind. Proy'!U91</f>
        <v>0</v>
      </c>
      <c r="K16" s="10">
        <f>+'24-03-349 Ind. Proy'!V91</f>
        <v>0</v>
      </c>
      <c r="L16" s="10">
        <f>+'24-03-349 Ind. Proy'!W91</f>
        <v>0</v>
      </c>
      <c r="M16" s="10">
        <f>+'24-03-349 Ind. Proy'!X91</f>
        <v>0</v>
      </c>
      <c r="N16" s="10">
        <f>+'24-03-349 Ind. Proy'!Y91</f>
        <v>0</v>
      </c>
      <c r="O16" s="10">
        <f>+'24-03-349 Ind. Proy'!Z91</f>
        <v>0</v>
      </c>
      <c r="P16" s="10">
        <f>+'24-03-349 Ind. Proy'!AA91</f>
        <v>0</v>
      </c>
      <c r="Q16" s="10">
        <f>+'24-03-349 Ind. Proy'!AB91</f>
        <v>0</v>
      </c>
      <c r="R16" s="10">
        <f>+'24-03-349 Ind. Proy'!AC91</f>
        <v>0</v>
      </c>
      <c r="S16" s="10">
        <f>+'24-03-349 Ind. Proy'!AD91</f>
        <v>0</v>
      </c>
      <c r="T16" s="10">
        <f>+'24-03-349 Ind. Proy'!AE91</f>
        <v>0</v>
      </c>
      <c r="U16" s="10">
        <f>+'24-03-349 Ind. Proy'!AF91</f>
        <v>0</v>
      </c>
      <c r="V16" s="10">
        <f>+'24-03-349 Ind. Proy'!AG91</f>
        <v>0</v>
      </c>
      <c r="W16" s="10">
        <f>+'24-03-349 Ind. Proy'!AH91</f>
        <v>0</v>
      </c>
      <c r="X16" s="235">
        <f>+'24-03-349 Ind. Proy'!AI91</f>
        <v>0</v>
      </c>
      <c r="Y16" s="235">
        <f>+'24-03-349 Ind. Proy'!AJ91</f>
        <v>0</v>
      </c>
    </row>
    <row r="17" spans="1:25" s="45" customFormat="1" ht="24.75" customHeight="1" x14ac:dyDescent="0.25">
      <c r="A17" s="48" t="s">
        <v>58</v>
      </c>
      <c r="B17" s="10">
        <f>+'24-03-349 Ind. Proy'!J103</f>
        <v>0</v>
      </c>
      <c r="C17" s="10">
        <f>+'24-03-349 Ind. Proy'!K103</f>
        <v>0</v>
      </c>
      <c r="D17" s="10">
        <f>+'24-03-349 Ind. Proy'!M103</f>
        <v>0</v>
      </c>
      <c r="E17" s="10">
        <f>+'24-03-349 Ind. Proy'!N103</f>
        <v>0</v>
      </c>
      <c r="F17" s="10">
        <f>+'24-03-349 Ind. Proy'!O103</f>
        <v>0</v>
      </c>
      <c r="G17" s="10">
        <f>+'24-03-349 Ind. Proy'!R103</f>
        <v>0</v>
      </c>
      <c r="H17" s="10">
        <f>+'24-03-349 Ind. Proy'!S103</f>
        <v>0</v>
      </c>
      <c r="I17" s="10">
        <f>+'24-03-349 Ind. Proy'!T103</f>
        <v>0</v>
      </c>
      <c r="J17" s="10">
        <f>+'24-03-349 Ind. Proy'!U103</f>
        <v>0</v>
      </c>
      <c r="K17" s="10">
        <f>+'24-03-349 Ind. Proy'!V103</f>
        <v>0</v>
      </c>
      <c r="L17" s="10">
        <f>+'24-03-349 Ind. Proy'!W103</f>
        <v>0</v>
      </c>
      <c r="M17" s="10">
        <f>+'24-03-349 Ind. Proy'!X103</f>
        <v>0</v>
      </c>
      <c r="N17" s="10">
        <f>+'24-03-349 Ind. Proy'!Y103</f>
        <v>0</v>
      </c>
      <c r="O17" s="10">
        <f>+'24-03-349 Ind. Proy'!Z103</f>
        <v>0</v>
      </c>
      <c r="P17" s="10">
        <f>+'24-03-349 Ind. Proy'!AA103</f>
        <v>0</v>
      </c>
      <c r="Q17" s="10">
        <f>+'24-03-349 Ind. Proy'!AB103</f>
        <v>0</v>
      </c>
      <c r="R17" s="10">
        <f>+'24-03-349 Ind. Proy'!AC103</f>
        <v>0</v>
      </c>
      <c r="S17" s="10">
        <f>+'24-03-349 Ind. Proy'!AD103</f>
        <v>0</v>
      </c>
      <c r="T17" s="10">
        <f>+'24-03-349 Ind. Proy'!AE103</f>
        <v>0</v>
      </c>
      <c r="U17" s="10">
        <f>+'24-03-349 Ind. Proy'!AF103</f>
        <v>0</v>
      </c>
      <c r="V17" s="10">
        <f>+'24-03-349 Ind. Proy'!AG103</f>
        <v>0</v>
      </c>
      <c r="W17" s="10">
        <f>+'24-03-349 Ind. Proy'!AH103</f>
        <v>0</v>
      </c>
      <c r="X17" s="235">
        <f>+'24-03-349 Ind. Proy'!AI92</f>
        <v>0</v>
      </c>
      <c r="Y17" s="235">
        <f>+'24-03-349 Ind. Proy'!AJ92</f>
        <v>0</v>
      </c>
    </row>
    <row r="18" spans="1:25" s="45" customFormat="1" ht="24.75" customHeight="1" x14ac:dyDescent="0.25">
      <c r="A18" s="48" t="s">
        <v>60</v>
      </c>
      <c r="B18" s="10">
        <f>+'24-03-349 Ind. Proy'!J115</f>
        <v>0</v>
      </c>
      <c r="C18" s="10">
        <f>+'24-03-349 Ind. Proy'!K115</f>
        <v>0</v>
      </c>
      <c r="D18" s="10">
        <f>+'24-03-349 Ind. Proy'!M115</f>
        <v>0</v>
      </c>
      <c r="E18" s="10">
        <f>+'24-03-349 Ind. Proy'!N115</f>
        <v>0</v>
      </c>
      <c r="F18" s="10">
        <f>+'24-03-349 Ind. Proy'!O115</f>
        <v>0</v>
      </c>
      <c r="G18" s="10">
        <f>+'24-03-349 Ind. Proy'!R115</f>
        <v>0</v>
      </c>
      <c r="H18" s="10">
        <f>+'24-03-349 Ind. Proy'!S115</f>
        <v>0</v>
      </c>
      <c r="I18" s="10">
        <f>+'24-03-349 Ind. Proy'!T115</f>
        <v>0</v>
      </c>
      <c r="J18" s="10">
        <f>+'24-03-349 Ind. Proy'!U115</f>
        <v>0</v>
      </c>
      <c r="K18" s="10">
        <f>+'24-03-349 Ind. Proy'!V115</f>
        <v>0</v>
      </c>
      <c r="L18" s="10">
        <f>+'24-03-349 Ind. Proy'!W115</f>
        <v>0</v>
      </c>
      <c r="M18" s="10">
        <f>+'24-03-349 Ind. Proy'!X115</f>
        <v>0</v>
      </c>
      <c r="N18" s="10">
        <f>+'24-03-349 Ind. Proy'!Y115</f>
        <v>0</v>
      </c>
      <c r="O18" s="10">
        <f>+'24-03-349 Ind. Proy'!Z115</f>
        <v>0</v>
      </c>
      <c r="P18" s="10">
        <f>+'24-03-349 Ind. Proy'!AA115</f>
        <v>0</v>
      </c>
      <c r="Q18" s="10">
        <f>+'24-03-349 Ind. Proy'!AB115</f>
        <v>0</v>
      </c>
      <c r="R18" s="10">
        <f>+'24-03-349 Ind. Proy'!AC115</f>
        <v>0</v>
      </c>
      <c r="S18" s="10">
        <f>+'24-03-349 Ind. Proy'!AD115</f>
        <v>0</v>
      </c>
      <c r="T18" s="10">
        <f>+'24-03-349 Ind. Proy'!AE115</f>
        <v>0</v>
      </c>
      <c r="U18" s="10">
        <f>+'24-03-349 Ind. Proy'!AF115</f>
        <v>0</v>
      </c>
      <c r="V18" s="10">
        <f>+'24-03-349 Ind. Proy'!AG115</f>
        <v>0</v>
      </c>
      <c r="W18" s="10">
        <f>+'24-03-349 Ind. Proy'!AH115</f>
        <v>0</v>
      </c>
      <c r="X18" s="235">
        <f>+'24-03-349 Ind. Proy'!AI115</f>
        <v>0</v>
      </c>
      <c r="Y18" s="235">
        <f>+'24-03-349 Ind. Proy'!AJ115</f>
        <v>0</v>
      </c>
    </row>
    <row r="19" spans="1:25" s="45" customFormat="1" ht="24.75" customHeight="1" x14ac:dyDescent="0.25">
      <c r="A19" s="48" t="s">
        <v>62</v>
      </c>
      <c r="B19" s="10">
        <f>+'24-03-349 Ind. Proy'!J127</f>
        <v>0</v>
      </c>
      <c r="C19" s="10">
        <f>+'24-03-349 Ind. Proy'!K127</f>
        <v>0</v>
      </c>
      <c r="D19" s="10">
        <f>+'24-03-349 Ind. Proy'!M127</f>
        <v>0</v>
      </c>
      <c r="E19" s="10">
        <f>+'24-03-349 Ind. Proy'!N127</f>
        <v>0</v>
      </c>
      <c r="F19" s="10">
        <f>+'24-03-349 Ind. Proy'!O127</f>
        <v>0</v>
      </c>
      <c r="G19" s="10">
        <f>+'24-03-349 Ind. Proy'!R127</f>
        <v>0</v>
      </c>
      <c r="H19" s="10">
        <f>+'24-03-349 Ind. Proy'!S127</f>
        <v>0</v>
      </c>
      <c r="I19" s="10">
        <f>+'24-03-349 Ind. Proy'!T127</f>
        <v>0</v>
      </c>
      <c r="J19" s="10">
        <f>+'24-03-349 Ind. Proy'!U127</f>
        <v>0</v>
      </c>
      <c r="K19" s="10">
        <f>+'24-03-349 Ind. Proy'!V127</f>
        <v>0</v>
      </c>
      <c r="L19" s="10">
        <f>+'24-03-349 Ind. Proy'!W127</f>
        <v>0</v>
      </c>
      <c r="M19" s="10">
        <f>+'24-03-349 Ind. Proy'!X127</f>
        <v>0</v>
      </c>
      <c r="N19" s="10">
        <f>+'24-03-349 Ind. Proy'!Y127</f>
        <v>0</v>
      </c>
      <c r="O19" s="10">
        <f>+'24-03-349 Ind. Proy'!Z127</f>
        <v>0</v>
      </c>
      <c r="P19" s="10">
        <f>+'24-03-349 Ind. Proy'!AA127</f>
        <v>0</v>
      </c>
      <c r="Q19" s="10">
        <f>+'24-03-349 Ind. Proy'!AB127</f>
        <v>0</v>
      </c>
      <c r="R19" s="10">
        <f>+'24-03-349 Ind. Proy'!AC127</f>
        <v>0</v>
      </c>
      <c r="S19" s="10">
        <f>+'24-03-349 Ind. Proy'!AD127</f>
        <v>0</v>
      </c>
      <c r="T19" s="10">
        <f>+'24-03-349 Ind. Proy'!AE127</f>
        <v>0</v>
      </c>
      <c r="U19" s="10">
        <f>+'24-03-349 Ind. Proy'!AF127</f>
        <v>0</v>
      </c>
      <c r="V19" s="10">
        <f>+'24-03-349 Ind. Proy'!AG127</f>
        <v>0</v>
      </c>
      <c r="W19" s="10">
        <f>+'24-03-349 Ind. Proy'!AH127</f>
        <v>0</v>
      </c>
      <c r="X19" s="235">
        <f>+'24-03-349 Ind. Proy'!AI127</f>
        <v>0</v>
      </c>
      <c r="Y19" s="235">
        <f>+'24-03-349 Ind. Proy'!AJ127</f>
        <v>0</v>
      </c>
    </row>
    <row r="20" spans="1:25" s="45" customFormat="1" ht="24.75" customHeight="1" x14ac:dyDescent="0.25">
      <c r="A20" s="49" t="s">
        <v>64</v>
      </c>
      <c r="B20" s="10">
        <f>+'24-03-349 Ind. Proy'!J139</f>
        <v>0</v>
      </c>
      <c r="C20" s="10">
        <f>+'24-03-349 Ind. Proy'!K139</f>
        <v>0</v>
      </c>
      <c r="D20" s="10">
        <f>+'24-03-349 Ind. Proy'!M139</f>
        <v>0</v>
      </c>
      <c r="E20" s="10">
        <f>+'24-03-349 Ind. Proy'!N139</f>
        <v>0</v>
      </c>
      <c r="F20" s="10">
        <f>+'24-03-349 Ind. Proy'!O139</f>
        <v>0</v>
      </c>
      <c r="G20" s="10">
        <f>+'24-03-349 Ind. Proy'!R139</f>
        <v>0</v>
      </c>
      <c r="H20" s="10">
        <f>+'24-03-349 Ind. Proy'!S139</f>
        <v>0</v>
      </c>
      <c r="I20" s="10">
        <f>+'24-03-349 Ind. Proy'!T139</f>
        <v>0</v>
      </c>
      <c r="J20" s="10">
        <f>+'24-03-349 Ind. Proy'!U139</f>
        <v>0</v>
      </c>
      <c r="K20" s="10">
        <f>+'24-03-349 Ind. Proy'!V139</f>
        <v>0</v>
      </c>
      <c r="L20" s="10">
        <f>+'24-03-349 Ind. Proy'!W139</f>
        <v>0</v>
      </c>
      <c r="M20" s="10">
        <f>+'24-03-349 Ind. Proy'!X139</f>
        <v>0</v>
      </c>
      <c r="N20" s="10">
        <f>+'24-03-349 Ind. Proy'!Y139</f>
        <v>0</v>
      </c>
      <c r="O20" s="10">
        <f>+'24-03-349 Ind. Proy'!Z139</f>
        <v>0</v>
      </c>
      <c r="P20" s="10">
        <f>+'24-03-349 Ind. Proy'!AA139</f>
        <v>0</v>
      </c>
      <c r="Q20" s="10">
        <f>+'24-03-349 Ind. Proy'!AB139</f>
        <v>0</v>
      </c>
      <c r="R20" s="10">
        <f>+'24-03-349 Ind. Proy'!AC139</f>
        <v>0</v>
      </c>
      <c r="S20" s="10">
        <f>+'24-03-349 Ind. Proy'!AD139</f>
        <v>0</v>
      </c>
      <c r="T20" s="10">
        <f>+'24-03-349 Ind. Proy'!AE139</f>
        <v>0</v>
      </c>
      <c r="U20" s="10">
        <f>+'24-03-349 Ind. Proy'!AF139</f>
        <v>0</v>
      </c>
      <c r="V20" s="10">
        <f>+'24-03-349 Ind. Proy'!AG139</f>
        <v>0</v>
      </c>
      <c r="W20" s="10">
        <f>+'24-03-349 Ind. Proy'!AH139</f>
        <v>0</v>
      </c>
      <c r="X20" s="235">
        <f>+'24-03-349 Ind. Proy'!AI139</f>
        <v>0</v>
      </c>
      <c r="Y20" s="235">
        <f>+'24-03-349 Ind. Proy'!AJ139</f>
        <v>0</v>
      </c>
    </row>
    <row r="21" spans="1:25" s="45" customFormat="1" ht="24.75" customHeight="1" x14ac:dyDescent="0.25">
      <c r="A21" s="49" t="s">
        <v>66</v>
      </c>
      <c r="B21" s="10">
        <f>+'24-03-349 Ind. Proy'!J151</f>
        <v>0</v>
      </c>
      <c r="C21" s="10">
        <f>+'24-03-349 Ind. Proy'!K151</f>
        <v>0</v>
      </c>
      <c r="D21" s="10">
        <f>+'24-03-349 Ind. Proy'!M151</f>
        <v>0</v>
      </c>
      <c r="E21" s="10">
        <f>+'24-03-349 Ind. Proy'!N151</f>
        <v>0</v>
      </c>
      <c r="F21" s="10">
        <f>+'24-03-349 Ind. Proy'!O151</f>
        <v>0</v>
      </c>
      <c r="G21" s="10">
        <f>+'24-03-349 Ind. Proy'!R151</f>
        <v>0</v>
      </c>
      <c r="H21" s="10">
        <f>+'24-03-349 Ind. Proy'!S151</f>
        <v>0</v>
      </c>
      <c r="I21" s="10">
        <f>+'24-03-349 Ind. Proy'!T151</f>
        <v>0</v>
      </c>
      <c r="J21" s="10">
        <f>+'24-03-349 Ind. Proy'!U151</f>
        <v>0</v>
      </c>
      <c r="K21" s="10">
        <f>+'24-03-349 Ind. Proy'!V151</f>
        <v>0</v>
      </c>
      <c r="L21" s="10">
        <f>+'24-03-349 Ind. Proy'!W151</f>
        <v>0</v>
      </c>
      <c r="M21" s="10">
        <f>+'24-03-349 Ind. Proy'!X151</f>
        <v>0</v>
      </c>
      <c r="N21" s="10">
        <f>+'24-03-349 Ind. Proy'!Y151</f>
        <v>0</v>
      </c>
      <c r="O21" s="10">
        <f>+'24-03-349 Ind. Proy'!Z151</f>
        <v>0</v>
      </c>
      <c r="P21" s="10">
        <f>+'24-03-349 Ind. Proy'!AA151</f>
        <v>0</v>
      </c>
      <c r="Q21" s="10">
        <f>+'24-03-349 Ind. Proy'!AB151</f>
        <v>0</v>
      </c>
      <c r="R21" s="10">
        <f>+'24-03-349 Ind. Proy'!AC151</f>
        <v>0</v>
      </c>
      <c r="S21" s="10">
        <f>+'24-03-349 Ind. Proy'!AD151</f>
        <v>0</v>
      </c>
      <c r="T21" s="10">
        <f>+'24-03-349 Ind. Proy'!AE151</f>
        <v>0</v>
      </c>
      <c r="U21" s="10">
        <f>+'24-03-349 Ind. Proy'!AF151</f>
        <v>0</v>
      </c>
      <c r="V21" s="10">
        <f>+'24-03-349 Ind. Proy'!AG151</f>
        <v>0</v>
      </c>
      <c r="W21" s="10">
        <f>+'24-03-349 Ind. Proy'!AH151</f>
        <v>0</v>
      </c>
      <c r="X21" s="235">
        <f>+'24-03-349 Ind. Proy'!AI151</f>
        <v>0</v>
      </c>
      <c r="Y21" s="235">
        <f>+'24-03-349 Ind. Proy'!AJ151</f>
        <v>0</v>
      </c>
    </row>
    <row r="22" spans="1:25" s="45" customFormat="1" ht="24.75" customHeight="1" x14ac:dyDescent="0.25">
      <c r="A22" s="49" t="s">
        <v>68</v>
      </c>
      <c r="B22" s="10">
        <f>+'24-03-349 Ind. Proy'!J163</f>
        <v>0</v>
      </c>
      <c r="C22" s="10">
        <f>+'24-03-349 Ind. Proy'!K163</f>
        <v>0</v>
      </c>
      <c r="D22" s="10">
        <f>+'24-03-349 Ind. Proy'!M163</f>
        <v>0</v>
      </c>
      <c r="E22" s="10">
        <f>+'24-03-349 Ind. Proy'!N163</f>
        <v>0</v>
      </c>
      <c r="F22" s="10">
        <f>+'24-03-349 Ind. Proy'!O163</f>
        <v>0</v>
      </c>
      <c r="G22" s="10">
        <f>+'24-03-349 Ind. Proy'!R163</f>
        <v>0</v>
      </c>
      <c r="H22" s="10">
        <f>+'24-03-349 Ind. Proy'!S163</f>
        <v>0</v>
      </c>
      <c r="I22" s="10">
        <f>+'24-03-349 Ind. Proy'!T163</f>
        <v>0</v>
      </c>
      <c r="J22" s="10">
        <f>+'24-03-349 Ind. Proy'!U163</f>
        <v>0</v>
      </c>
      <c r="K22" s="10">
        <f>+'24-03-349 Ind. Proy'!V163</f>
        <v>0</v>
      </c>
      <c r="L22" s="10">
        <f>+'24-03-349 Ind. Proy'!W163</f>
        <v>0</v>
      </c>
      <c r="M22" s="10">
        <f>+'24-03-349 Ind. Proy'!X163</f>
        <v>0</v>
      </c>
      <c r="N22" s="10">
        <f>+'24-03-349 Ind. Proy'!Y163</f>
        <v>0</v>
      </c>
      <c r="O22" s="10">
        <f>+'24-03-349 Ind. Proy'!Z163</f>
        <v>0</v>
      </c>
      <c r="P22" s="10">
        <f>+'24-03-349 Ind. Proy'!AA163</f>
        <v>0</v>
      </c>
      <c r="Q22" s="10">
        <f>+'24-03-349 Ind. Proy'!AB163</f>
        <v>0</v>
      </c>
      <c r="R22" s="10">
        <f>+'24-03-349 Ind. Proy'!AC163</f>
        <v>0</v>
      </c>
      <c r="S22" s="10">
        <f>+'24-03-349 Ind. Proy'!AD163</f>
        <v>0</v>
      </c>
      <c r="T22" s="10">
        <f>+'24-03-349 Ind. Proy'!AE163</f>
        <v>0</v>
      </c>
      <c r="U22" s="10">
        <f>+'24-03-349 Ind. Proy'!AF163</f>
        <v>0</v>
      </c>
      <c r="V22" s="10">
        <f>+'24-03-349 Ind. Proy'!AG163</f>
        <v>0</v>
      </c>
      <c r="W22" s="10">
        <f>+'24-03-349 Ind. Proy'!AH163</f>
        <v>0</v>
      </c>
      <c r="X22" s="235">
        <f>+'24-03-349 Ind. Proy'!AI163</f>
        <v>0</v>
      </c>
      <c r="Y22" s="235">
        <f>+'24-03-349 Ind. Proy'!AJ163</f>
        <v>0</v>
      </c>
    </row>
    <row r="23" spans="1:25" s="45" customFormat="1" ht="24.75" customHeight="1" x14ac:dyDescent="0.25">
      <c r="A23" s="50" t="s">
        <v>70</v>
      </c>
      <c r="B23" s="10">
        <f>+'24-03-349 Ind. Proy'!J64</f>
        <v>6314068000</v>
      </c>
      <c r="C23" s="10">
        <f>+'24-03-349 Ind. Proy'!K64</f>
        <v>6274066115</v>
      </c>
      <c r="D23" s="10">
        <f>+'24-03-349 Ind. Proy'!M167</f>
        <v>0</v>
      </c>
      <c r="E23" s="10">
        <f>+'24-03-349 Ind. Proy'!N167</f>
        <v>0</v>
      </c>
      <c r="F23" s="10">
        <f>+'24-03-349 Ind. Proy'!O167</f>
        <v>0</v>
      </c>
      <c r="G23" s="10">
        <f>+'24-03-349 Ind. Proy'!R167</f>
        <v>0</v>
      </c>
      <c r="H23" s="10">
        <f>+'24-03-349 Ind. Proy'!S167</f>
        <v>0</v>
      </c>
      <c r="I23" s="10">
        <f>+'24-03-349 Ind. Proy'!T167</f>
        <v>0</v>
      </c>
      <c r="J23" s="10">
        <f>+'24-03-349 Ind. Proy'!U64</f>
        <v>2091114000</v>
      </c>
      <c r="K23" s="10">
        <f>+'24-03-349 Ind. Proy'!V167</f>
        <v>0</v>
      </c>
      <c r="L23" s="10">
        <f>+'24-03-349 Ind. Proy'!W167</f>
        <v>0</v>
      </c>
      <c r="M23" s="10">
        <f>+'24-03-349 Ind. Proy'!X167</f>
        <v>0</v>
      </c>
      <c r="N23" s="10">
        <f>+'24-03-349 Ind. Proy'!Y64</f>
        <v>0</v>
      </c>
      <c r="O23" s="10">
        <f>+'24-03-349 Ind. Proy'!Z167</f>
        <v>0</v>
      </c>
      <c r="P23" s="10">
        <f>+'24-03-349 Ind. Proy'!AA167</f>
        <v>0</v>
      </c>
      <c r="Q23" s="10">
        <f>+'24-03-349 Ind. Proy'!AB167</f>
        <v>0</v>
      </c>
      <c r="R23" s="10">
        <f>+'24-03-349 Ind. Proy'!AC64</f>
        <v>0</v>
      </c>
      <c r="S23" s="490">
        <f>+'24-03-349 Ind. Proy'!AD167</f>
        <v>0</v>
      </c>
      <c r="T23" s="490">
        <f>+'24-03-349 Ind. Proy'!AE167</f>
        <v>0</v>
      </c>
      <c r="U23" s="490">
        <f>+'24-03-349 Ind. Proy'!AF167</f>
        <v>0</v>
      </c>
      <c r="V23" s="10">
        <f>+'24-03-349 Ind. Proy'!AG64</f>
        <v>0</v>
      </c>
      <c r="W23" s="10">
        <f>+'24-03-349 Ind. Proy'!AH64</f>
        <v>2091114000</v>
      </c>
      <c r="X23" s="235">
        <f>+'24-03-349 Ind. Proy'!AI167</f>
        <v>0</v>
      </c>
      <c r="Y23" s="235">
        <f>+'24-03-349 Ind. Proy'!AJ167</f>
        <v>0</v>
      </c>
    </row>
    <row r="24" spans="1:25" s="110" customFormat="1" ht="25.5" x14ac:dyDescent="0.25">
      <c r="A24" s="465" t="str">
        <f>"TOTAL ASIG."&amp;" "&amp;$A$5</f>
        <v>TOTAL ASIG. 24-03-349 "Subsidio al Pago Electrónico de Prestaciones Monetarias"</v>
      </c>
      <c r="B24" s="466">
        <f t="shared" ref="B24:V24" si="0">SUM(B8:B23)</f>
        <v>6314068000</v>
      </c>
      <c r="C24" s="466">
        <f t="shared" si="0"/>
        <v>6274066115</v>
      </c>
      <c r="D24" s="466" t="e">
        <f t="shared" si="0"/>
        <v>#REF!</v>
      </c>
      <c r="E24" s="466" t="e">
        <f t="shared" si="0"/>
        <v>#REF!</v>
      </c>
      <c r="F24" s="466" t="e">
        <f t="shared" si="0"/>
        <v>#REF!</v>
      </c>
      <c r="G24" s="466">
        <f t="shared" si="0"/>
        <v>0</v>
      </c>
      <c r="H24" s="466">
        <f t="shared" si="0"/>
        <v>0</v>
      </c>
      <c r="I24" s="466">
        <f t="shared" si="0"/>
        <v>0</v>
      </c>
      <c r="J24" s="466">
        <f t="shared" si="0"/>
        <v>2091114000</v>
      </c>
      <c r="K24" s="466">
        <f t="shared" si="0"/>
        <v>0</v>
      </c>
      <c r="L24" s="466">
        <f t="shared" si="0"/>
        <v>0</v>
      </c>
      <c r="M24" s="466">
        <f t="shared" si="0"/>
        <v>0</v>
      </c>
      <c r="N24" s="466">
        <f t="shared" si="0"/>
        <v>0</v>
      </c>
      <c r="O24" s="466">
        <f>SUM(O8:O23)</f>
        <v>0</v>
      </c>
      <c r="P24" s="466">
        <f t="shared" si="0"/>
        <v>0</v>
      </c>
      <c r="Q24" s="466">
        <f t="shared" si="0"/>
        <v>0</v>
      </c>
      <c r="R24" s="466">
        <f t="shared" si="0"/>
        <v>0</v>
      </c>
      <c r="S24" s="466">
        <f>SUM(S8:S23)</f>
        <v>0</v>
      </c>
      <c r="T24" s="466">
        <f t="shared" si="0"/>
        <v>0</v>
      </c>
      <c r="U24" s="466">
        <f t="shared" si="0"/>
        <v>0</v>
      </c>
      <c r="V24" s="466">
        <f t="shared" si="0"/>
        <v>0</v>
      </c>
      <c r="W24" s="466">
        <f>SUM(W8:W23)</f>
        <v>2091114000</v>
      </c>
      <c r="X24" s="467">
        <f>+'24-03-349 Ind. Proy'!AI168</f>
        <v>0</v>
      </c>
      <c r="Y24" s="467">
        <f>'24-03-349 Ind. Proy'!AJ168</f>
        <v>0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ht="12.75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ht="12.75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ht="12.75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ht="12.75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ht="12.75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ht="12.75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ht="12.75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ht="12.75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ht="12.75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A1:Y1"/>
    <mergeCell ref="A2:Y2"/>
    <mergeCell ref="A3:Y3"/>
    <mergeCell ref="A4:Y4"/>
    <mergeCell ref="V6:V7"/>
    <mergeCell ref="W6:W7"/>
    <mergeCell ref="J6:J7"/>
    <mergeCell ref="C6:C7"/>
    <mergeCell ref="D6:F6"/>
    <mergeCell ref="G6:I6"/>
    <mergeCell ref="K6:M6"/>
    <mergeCell ref="N6:N7"/>
    <mergeCell ref="O6:Q6"/>
    <mergeCell ref="A5:Y5"/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59999389629810485"/>
    <pageSetUpPr fitToPage="1"/>
  </sheetPr>
  <dimension ref="A1:AZ210"/>
  <sheetViews>
    <sheetView topLeftCell="A2" zoomScaleNormal="100" workbookViewId="0">
      <selection activeCell="A91" sqref="A91:I91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4.71093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4" width="13.710937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14" bestFit="1" customWidth="1"/>
    <col min="36" max="36" width="11.140625" style="14" customWidth="1"/>
    <col min="37" max="16384" width="11.42578125" style="15"/>
  </cols>
  <sheetData>
    <row r="1" spans="1:44" s="12" customFormat="1" ht="16.5" customHeight="1" x14ac:dyDescent="0.25">
      <c r="A1" s="552" t="s">
        <v>78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</row>
    <row r="2" spans="1:44" s="12" customFormat="1" ht="16.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  <c r="AB2" s="553"/>
      <c r="AC2" s="553"/>
      <c r="AD2" s="553"/>
      <c r="AE2" s="553"/>
      <c r="AF2" s="553"/>
      <c r="AG2" s="553"/>
      <c r="AH2" s="553"/>
      <c r="AI2" s="553"/>
      <c r="AJ2" s="553"/>
    </row>
    <row r="3" spans="1:44" s="12" customFormat="1" ht="16.5" customHeight="1" x14ac:dyDescent="0.25">
      <c r="A3" s="640" t="str">
        <f>+'24-03-341 Ind. Proy'!A3:AJ3</f>
        <v>EJECUCIÓN AL 31 DE MARZO DE 2021</v>
      </c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</row>
    <row r="4" spans="1:44" s="12" customFormat="1" ht="16.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</row>
    <row r="5" spans="1:44" s="45" customFormat="1" ht="17.25" customHeight="1" x14ac:dyDescent="0.25">
      <c r="A5" s="556" t="s">
        <v>86</v>
      </c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7"/>
      <c r="Y5" s="557"/>
      <c r="Z5" s="557"/>
      <c r="AA5" s="557"/>
      <c r="AB5" s="557"/>
      <c r="AC5" s="557"/>
      <c r="AD5" s="557"/>
      <c r="AE5" s="557"/>
      <c r="AF5" s="557"/>
      <c r="AG5" s="557"/>
      <c r="AH5" s="557"/>
      <c r="AI5" s="557"/>
      <c r="AJ5" s="558"/>
    </row>
    <row r="6" spans="1:44" s="175" customFormat="1" ht="12.75" customHeight="1" x14ac:dyDescent="0.25">
      <c r="A6" s="562" t="s">
        <v>1</v>
      </c>
      <c r="B6" s="563" t="s">
        <v>76</v>
      </c>
      <c r="C6" s="563" t="s">
        <v>21</v>
      </c>
      <c r="D6" s="563" t="s">
        <v>3</v>
      </c>
      <c r="E6" s="562" t="s">
        <v>4</v>
      </c>
      <c r="F6" s="563" t="s">
        <v>5</v>
      </c>
      <c r="G6" s="562" t="s">
        <v>6</v>
      </c>
      <c r="H6" s="562" t="s">
        <v>7</v>
      </c>
      <c r="I6" s="562"/>
      <c r="J6" s="559" t="s">
        <v>8</v>
      </c>
      <c r="K6" s="559" t="s">
        <v>9</v>
      </c>
      <c r="L6" s="562" t="s">
        <v>10</v>
      </c>
      <c r="M6" s="570" t="s">
        <v>11</v>
      </c>
      <c r="N6" s="571"/>
      <c r="O6" s="572"/>
      <c r="P6" s="562" t="s">
        <v>12</v>
      </c>
      <c r="Q6" s="563" t="s">
        <v>13</v>
      </c>
      <c r="R6" s="565" t="s">
        <v>14</v>
      </c>
      <c r="S6" s="565"/>
      <c r="T6" s="565"/>
      <c r="U6" s="559" t="s">
        <v>15</v>
      </c>
      <c r="V6" s="565" t="s">
        <v>14</v>
      </c>
      <c r="W6" s="565"/>
      <c r="X6" s="565"/>
      <c r="Y6" s="559" t="s">
        <v>16</v>
      </c>
      <c r="Z6" s="565" t="s">
        <v>14</v>
      </c>
      <c r="AA6" s="565"/>
      <c r="AB6" s="565"/>
      <c r="AC6" s="559" t="s">
        <v>17</v>
      </c>
      <c r="AD6" s="565" t="s">
        <v>14</v>
      </c>
      <c r="AE6" s="565"/>
      <c r="AF6" s="565"/>
      <c r="AG6" s="559" t="s">
        <v>18</v>
      </c>
      <c r="AH6" s="559" t="s">
        <v>19</v>
      </c>
      <c r="AI6" s="561" t="s">
        <v>20</v>
      </c>
      <c r="AJ6" s="561"/>
      <c r="AK6" s="116"/>
      <c r="AL6" s="116"/>
      <c r="AM6" s="116"/>
      <c r="AN6" s="116"/>
      <c r="AO6" s="116"/>
      <c r="AP6" s="116"/>
      <c r="AQ6" s="116"/>
      <c r="AR6" s="116"/>
    </row>
    <row r="7" spans="1:44" s="175" customFormat="1" ht="25.5" x14ac:dyDescent="0.25">
      <c r="A7" s="562"/>
      <c r="B7" s="564"/>
      <c r="C7" s="564"/>
      <c r="D7" s="564"/>
      <c r="E7" s="562"/>
      <c r="F7" s="564"/>
      <c r="G7" s="562"/>
      <c r="H7" s="525" t="s">
        <v>22</v>
      </c>
      <c r="I7" s="525" t="s">
        <v>23</v>
      </c>
      <c r="J7" s="560"/>
      <c r="K7" s="560"/>
      <c r="L7" s="562"/>
      <c r="M7" s="526" t="s">
        <v>24</v>
      </c>
      <c r="N7" s="526" t="s">
        <v>25</v>
      </c>
      <c r="O7" s="526" t="s">
        <v>26</v>
      </c>
      <c r="P7" s="562"/>
      <c r="Q7" s="564"/>
      <c r="R7" s="526" t="s">
        <v>27</v>
      </c>
      <c r="S7" s="526" t="s">
        <v>28</v>
      </c>
      <c r="T7" s="526" t="s">
        <v>29</v>
      </c>
      <c r="U7" s="560"/>
      <c r="V7" s="526" t="s">
        <v>30</v>
      </c>
      <c r="W7" s="526" t="s">
        <v>31</v>
      </c>
      <c r="X7" s="526" t="s">
        <v>93</v>
      </c>
      <c r="Y7" s="560"/>
      <c r="Z7" s="526" t="s">
        <v>32</v>
      </c>
      <c r="AA7" s="526" t="s">
        <v>33</v>
      </c>
      <c r="AB7" s="526" t="s">
        <v>34</v>
      </c>
      <c r="AC7" s="560"/>
      <c r="AD7" s="526" t="s">
        <v>35</v>
      </c>
      <c r="AE7" s="526" t="s">
        <v>36</v>
      </c>
      <c r="AF7" s="526" t="s">
        <v>37</v>
      </c>
      <c r="AG7" s="560"/>
      <c r="AH7" s="560"/>
      <c r="AI7" s="527" t="s">
        <v>38</v>
      </c>
      <c r="AJ7" s="527" t="s">
        <v>39</v>
      </c>
      <c r="AK7" s="116"/>
      <c r="AL7" s="116"/>
      <c r="AM7" s="116"/>
      <c r="AN7" s="116"/>
      <c r="AO7" s="116"/>
      <c r="AP7" s="116"/>
      <c r="AQ7" s="116"/>
      <c r="AR7" s="116"/>
    </row>
    <row r="8" spans="1:44" s="45" customFormat="1" ht="12.75" customHeight="1" x14ac:dyDescent="0.25">
      <c r="A8" s="605" t="s">
        <v>40</v>
      </c>
      <c r="B8" s="597"/>
      <c r="C8" s="597"/>
      <c r="D8" s="597"/>
      <c r="E8" s="598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s="45" customFormat="1" ht="12.75" hidden="1" customHeight="1" outlineLevel="1" x14ac:dyDescent="0.25">
      <c r="A9" s="25">
        <v>1</v>
      </c>
      <c r="B9" s="26"/>
      <c r="C9" s="176"/>
      <c r="D9" s="177"/>
      <c r="E9" s="178"/>
      <c r="F9" s="178"/>
      <c r="G9" s="178"/>
      <c r="H9" s="177"/>
      <c r="I9" s="177"/>
      <c r="J9" s="75"/>
      <c r="K9" s="179"/>
      <c r="L9" s="178"/>
      <c r="M9" s="31"/>
      <c r="N9" s="31"/>
      <c r="O9" s="31"/>
      <c r="P9" s="178"/>
      <c r="Q9" s="178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4">
        <f t="shared" ref="AJ9:AJ18" si="1">IF(ISERROR(AH9/$AH$193),"-",AH9/$AH$193)</f>
        <v>0</v>
      </c>
      <c r="AK9" s="116"/>
      <c r="AL9" s="116"/>
      <c r="AM9" s="116"/>
      <c r="AN9" s="116"/>
      <c r="AO9" s="116"/>
      <c r="AP9" s="116"/>
      <c r="AQ9" s="116"/>
      <c r="AR9" s="116"/>
    </row>
    <row r="10" spans="1:44" s="45" customFormat="1" ht="12.75" hidden="1" customHeight="1" outlineLevel="1" x14ac:dyDescent="0.25">
      <c r="A10" s="25">
        <v>2</v>
      </c>
      <c r="B10" s="26"/>
      <c r="C10" s="180"/>
      <c r="D10" s="181"/>
      <c r="E10" s="182"/>
      <c r="F10" s="178"/>
      <c r="G10" s="178"/>
      <c r="H10" s="177"/>
      <c r="I10" s="177"/>
      <c r="J10" s="75"/>
      <c r="K10" s="183"/>
      <c r="L10" s="182"/>
      <c r="M10" s="31"/>
      <c r="N10" s="31"/>
      <c r="O10" s="31"/>
      <c r="P10" s="182"/>
      <c r="Q10" s="182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4">
        <f t="shared" si="1"/>
        <v>0</v>
      </c>
      <c r="AK10" s="116"/>
      <c r="AL10" s="116"/>
      <c r="AM10" s="116"/>
      <c r="AN10" s="116"/>
      <c r="AO10" s="116"/>
      <c r="AP10" s="116"/>
      <c r="AQ10" s="116"/>
      <c r="AR10" s="116"/>
    </row>
    <row r="11" spans="1:44" s="45" customFormat="1" ht="12.75" hidden="1" customHeight="1" outlineLevel="1" x14ac:dyDescent="0.25">
      <c r="A11" s="25">
        <v>3</v>
      </c>
      <c r="B11" s="26"/>
      <c r="C11" s="180"/>
      <c r="D11" s="181"/>
      <c r="E11" s="182"/>
      <c r="F11" s="182"/>
      <c r="G11" s="182"/>
      <c r="H11" s="181"/>
      <c r="I11" s="181"/>
      <c r="J11" s="75"/>
      <c r="K11" s="183"/>
      <c r="L11" s="182"/>
      <c r="M11" s="31"/>
      <c r="N11" s="31"/>
      <c r="O11" s="31"/>
      <c r="P11" s="182"/>
      <c r="Q11" s="182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4">
        <f t="shared" si="1"/>
        <v>0</v>
      </c>
    </row>
    <row r="12" spans="1:44" s="45" customFormat="1" ht="12.75" hidden="1" customHeight="1" outlineLevel="1" x14ac:dyDescent="0.25">
      <c r="A12" s="25">
        <v>4</v>
      </c>
      <c r="B12" s="26"/>
      <c r="C12" s="180"/>
      <c r="D12" s="181"/>
      <c r="E12" s="182"/>
      <c r="F12" s="182"/>
      <c r="G12" s="182"/>
      <c r="H12" s="181"/>
      <c r="I12" s="181"/>
      <c r="J12" s="75"/>
      <c r="K12" s="183"/>
      <c r="L12" s="182"/>
      <c r="M12" s="31"/>
      <c r="N12" s="31"/>
      <c r="O12" s="31"/>
      <c r="P12" s="182"/>
      <c r="Q12" s="182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4">
        <f t="shared" si="1"/>
        <v>0</v>
      </c>
      <c r="AK12" s="116"/>
      <c r="AL12" s="116"/>
      <c r="AM12" s="116"/>
      <c r="AN12" s="116"/>
      <c r="AO12" s="116"/>
      <c r="AP12" s="116"/>
      <c r="AQ12" s="116"/>
      <c r="AR12" s="116"/>
    </row>
    <row r="13" spans="1:44" s="45" customFormat="1" ht="12.75" hidden="1" customHeight="1" outlineLevel="1" x14ac:dyDescent="0.25">
      <c r="A13" s="25">
        <v>5</v>
      </c>
      <c r="B13" s="26"/>
      <c r="C13" s="180"/>
      <c r="D13" s="181"/>
      <c r="E13" s="182"/>
      <c r="F13" s="182"/>
      <c r="G13" s="182"/>
      <c r="H13" s="181"/>
      <c r="I13" s="181"/>
      <c r="J13" s="75"/>
      <c r="K13" s="183"/>
      <c r="L13" s="182"/>
      <c r="M13" s="31"/>
      <c r="N13" s="31"/>
      <c r="O13" s="31"/>
      <c r="P13" s="182"/>
      <c r="Q13" s="182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4">
        <f t="shared" si="1"/>
        <v>0</v>
      </c>
      <c r="AK13" s="116"/>
      <c r="AL13" s="116"/>
      <c r="AM13" s="116"/>
      <c r="AN13" s="116"/>
      <c r="AO13" s="116"/>
      <c r="AP13" s="116"/>
      <c r="AQ13" s="116"/>
      <c r="AR13" s="116"/>
    </row>
    <row r="14" spans="1:44" s="45" customFormat="1" ht="12.75" hidden="1" customHeight="1" outlineLevel="1" x14ac:dyDescent="0.25">
      <c r="A14" s="25">
        <v>6</v>
      </c>
      <c r="B14" s="26"/>
      <c r="C14" s="180"/>
      <c r="D14" s="181"/>
      <c r="E14" s="182"/>
      <c r="F14" s="182"/>
      <c r="G14" s="182"/>
      <c r="H14" s="181"/>
      <c r="I14" s="181"/>
      <c r="J14" s="75"/>
      <c r="K14" s="183"/>
      <c r="L14" s="182"/>
      <c r="M14" s="31"/>
      <c r="N14" s="31"/>
      <c r="O14" s="31"/>
      <c r="P14" s="182"/>
      <c r="Q14" s="182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4">
        <f t="shared" si="1"/>
        <v>0</v>
      </c>
    </row>
    <row r="15" spans="1:44" s="45" customFormat="1" ht="12.75" hidden="1" customHeight="1" outlineLevel="1" x14ac:dyDescent="0.25">
      <c r="A15" s="25">
        <v>7</v>
      </c>
      <c r="B15" s="26"/>
      <c r="C15" s="180"/>
      <c r="D15" s="181"/>
      <c r="E15" s="182"/>
      <c r="F15" s="182"/>
      <c r="G15" s="182"/>
      <c r="H15" s="181"/>
      <c r="I15" s="181"/>
      <c r="J15" s="75"/>
      <c r="K15" s="183"/>
      <c r="L15" s="182"/>
      <c r="M15" s="31"/>
      <c r="N15" s="31"/>
      <c r="O15" s="31"/>
      <c r="P15" s="182"/>
      <c r="Q15" s="182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4">
        <f t="shared" si="1"/>
        <v>0</v>
      </c>
      <c r="AK15" s="116"/>
      <c r="AL15" s="116"/>
      <c r="AM15" s="116"/>
      <c r="AN15" s="116"/>
      <c r="AO15" s="116"/>
      <c r="AP15" s="116"/>
      <c r="AQ15" s="116"/>
      <c r="AR15" s="116"/>
    </row>
    <row r="16" spans="1:44" s="45" customFormat="1" ht="12.75" hidden="1" customHeight="1" outlineLevel="1" x14ac:dyDescent="0.25">
      <c r="A16" s="25">
        <v>8</v>
      </c>
      <c r="B16" s="26"/>
      <c r="C16" s="180"/>
      <c r="D16" s="181"/>
      <c r="E16" s="182"/>
      <c r="F16" s="182"/>
      <c r="G16" s="182"/>
      <c r="H16" s="181"/>
      <c r="I16" s="181"/>
      <c r="J16" s="75"/>
      <c r="K16" s="183"/>
      <c r="L16" s="182"/>
      <c r="M16" s="31"/>
      <c r="N16" s="31"/>
      <c r="O16" s="31"/>
      <c r="P16" s="182"/>
      <c r="Q16" s="182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4">
        <f t="shared" si="1"/>
        <v>0</v>
      </c>
      <c r="AK16" s="116"/>
      <c r="AL16" s="116"/>
      <c r="AM16" s="116"/>
      <c r="AN16" s="116"/>
      <c r="AO16" s="116"/>
      <c r="AP16" s="116"/>
      <c r="AQ16" s="116"/>
      <c r="AR16" s="116"/>
    </row>
    <row r="17" spans="1:44" s="45" customFormat="1" ht="12.75" hidden="1" customHeight="1" outlineLevel="1" x14ac:dyDescent="0.25">
      <c r="A17" s="25">
        <v>9</v>
      </c>
      <c r="B17" s="26"/>
      <c r="C17" s="180"/>
      <c r="D17" s="181"/>
      <c r="E17" s="182"/>
      <c r="F17" s="182"/>
      <c r="G17" s="182"/>
      <c r="H17" s="181"/>
      <c r="I17" s="181"/>
      <c r="J17" s="75"/>
      <c r="K17" s="183"/>
      <c r="L17" s="182"/>
      <c r="M17" s="31"/>
      <c r="N17" s="31"/>
      <c r="O17" s="31"/>
      <c r="P17" s="182"/>
      <c r="Q17" s="182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4">
        <f t="shared" si="1"/>
        <v>0</v>
      </c>
    </row>
    <row r="18" spans="1:44" s="45" customFormat="1" ht="12.75" hidden="1" customHeight="1" outlineLevel="1" x14ac:dyDescent="0.25">
      <c r="A18" s="25">
        <v>10</v>
      </c>
      <c r="B18" s="26"/>
      <c r="C18" s="180"/>
      <c r="D18" s="181"/>
      <c r="E18" s="182"/>
      <c r="F18" s="182"/>
      <c r="G18" s="182"/>
      <c r="H18" s="181"/>
      <c r="I18" s="181"/>
      <c r="J18" s="75"/>
      <c r="K18" s="184"/>
      <c r="L18" s="182"/>
      <c r="M18" s="31"/>
      <c r="N18" s="31"/>
      <c r="O18" s="31"/>
      <c r="P18" s="182"/>
      <c r="Q18" s="182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4">
        <f t="shared" si="1"/>
        <v>0</v>
      </c>
      <c r="AK18" s="116"/>
      <c r="AL18" s="116"/>
      <c r="AM18" s="116"/>
      <c r="AN18" s="116"/>
      <c r="AO18" s="116"/>
      <c r="AP18" s="116"/>
      <c r="AQ18" s="116"/>
      <c r="AR18" s="116"/>
    </row>
    <row r="19" spans="1:44" s="45" customFormat="1" ht="12.75" customHeight="1" collapsed="1" x14ac:dyDescent="0.25">
      <c r="A19" s="599" t="s">
        <v>41</v>
      </c>
      <c r="B19" s="600"/>
      <c r="C19" s="601"/>
      <c r="D19" s="601"/>
      <c r="E19" s="601"/>
      <c r="F19" s="601"/>
      <c r="G19" s="601"/>
      <c r="H19" s="601"/>
      <c r="I19" s="602"/>
      <c r="J19" s="455">
        <f>SUM(J9:J18)</f>
        <v>0</v>
      </c>
      <c r="K19" s="455">
        <f>SUM(K9:K18)</f>
        <v>0</v>
      </c>
      <c r="L19" s="456"/>
      <c r="M19" s="455">
        <f>SUM(M9:M18)</f>
        <v>0</v>
      </c>
      <c r="N19" s="455">
        <f>SUM(N9:N18)</f>
        <v>0</v>
      </c>
      <c r="O19" s="455">
        <f>SUM(O9:O18)</f>
        <v>0</v>
      </c>
      <c r="P19" s="457"/>
      <c r="Q19" s="458"/>
      <c r="R19" s="455">
        <f t="shared" ref="R19:AH19" si="7">SUM(R9:R18)</f>
        <v>0</v>
      </c>
      <c r="S19" s="455">
        <f t="shared" si="7"/>
        <v>0</v>
      </c>
      <c r="T19" s="455">
        <f t="shared" si="7"/>
        <v>0</v>
      </c>
      <c r="U19" s="455">
        <f>SUM(U9:U18)</f>
        <v>0</v>
      </c>
      <c r="V19" s="455">
        <f t="shared" si="7"/>
        <v>0</v>
      </c>
      <c r="W19" s="455">
        <f t="shared" si="7"/>
        <v>0</v>
      </c>
      <c r="X19" s="455">
        <f t="shared" si="7"/>
        <v>0</v>
      </c>
      <c r="Y19" s="455">
        <f t="shared" si="7"/>
        <v>0</v>
      </c>
      <c r="Z19" s="455">
        <f t="shared" si="7"/>
        <v>0</v>
      </c>
      <c r="AA19" s="455">
        <f t="shared" si="7"/>
        <v>0</v>
      </c>
      <c r="AB19" s="455">
        <f t="shared" si="7"/>
        <v>0</v>
      </c>
      <c r="AC19" s="455">
        <f t="shared" si="7"/>
        <v>0</v>
      </c>
      <c r="AD19" s="455">
        <f t="shared" si="7"/>
        <v>0</v>
      </c>
      <c r="AE19" s="455">
        <f t="shared" si="7"/>
        <v>0</v>
      </c>
      <c r="AF19" s="455">
        <f t="shared" si="7"/>
        <v>0</v>
      </c>
      <c r="AG19" s="455">
        <f t="shared" si="7"/>
        <v>0</v>
      </c>
      <c r="AH19" s="455">
        <f t="shared" si="7"/>
        <v>0</v>
      </c>
      <c r="AI19" s="459">
        <f>IF(ISERROR(AH19/J19),0,AH19/J19)</f>
        <v>0</v>
      </c>
      <c r="AJ19" s="459">
        <f>IF(ISERROR(AH19/$AH$193),0,AH19/$AH$193)</f>
        <v>0</v>
      </c>
      <c r="AK19" s="116"/>
      <c r="AL19" s="116"/>
      <c r="AM19" s="116"/>
      <c r="AN19" s="116"/>
      <c r="AO19" s="116"/>
      <c r="AP19" s="116"/>
      <c r="AQ19" s="116"/>
      <c r="AR19" s="116"/>
    </row>
    <row r="20" spans="1:44" s="45" customFormat="1" ht="12.75" customHeight="1" x14ac:dyDescent="0.25">
      <c r="A20" s="605" t="s">
        <v>42</v>
      </c>
      <c r="B20" s="597"/>
      <c r="C20" s="597"/>
      <c r="D20" s="597"/>
      <c r="E20" s="598"/>
      <c r="F20" s="17"/>
      <c r="G20" s="18"/>
      <c r="H20" s="19"/>
      <c r="I20" s="19"/>
      <c r="J20" s="7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s="45" customFormat="1" ht="12.75" hidden="1" customHeight="1" outlineLevel="1" x14ac:dyDescent="0.25">
      <c r="A21" s="25">
        <v>1</v>
      </c>
      <c r="B21" s="26"/>
      <c r="C21" s="176"/>
      <c r="D21" s="177"/>
      <c r="E21" s="178"/>
      <c r="F21" s="178"/>
      <c r="G21" s="178"/>
      <c r="H21" s="177"/>
      <c r="I21" s="177"/>
      <c r="J21" s="76"/>
      <c r="K21" s="179"/>
      <c r="L21" s="178"/>
      <c r="M21" s="31"/>
      <c r="N21" s="31"/>
      <c r="O21" s="31"/>
      <c r="P21" s="178"/>
      <c r="Q21" s="178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4">
        <f t="shared" ref="AJ21:AJ30" si="9">IF(ISERROR(AH21/$AH$193),"-",AH21/$AH$193)</f>
        <v>0</v>
      </c>
      <c r="AK21" s="116"/>
      <c r="AL21" s="116"/>
      <c r="AM21" s="116"/>
      <c r="AN21" s="116"/>
      <c r="AO21" s="116"/>
      <c r="AP21" s="116"/>
      <c r="AQ21" s="116"/>
      <c r="AR21" s="116"/>
    </row>
    <row r="22" spans="1:44" s="45" customFormat="1" ht="12.75" hidden="1" customHeight="1" outlineLevel="1" x14ac:dyDescent="0.25">
      <c r="A22" s="25">
        <v>2</v>
      </c>
      <c r="B22" s="26"/>
      <c r="C22" s="180"/>
      <c r="D22" s="181"/>
      <c r="E22" s="182"/>
      <c r="F22" s="182"/>
      <c r="G22" s="182"/>
      <c r="H22" s="181"/>
      <c r="I22" s="181"/>
      <c r="J22" s="76"/>
      <c r="K22" s="183"/>
      <c r="L22" s="182"/>
      <c r="M22" s="31"/>
      <c r="N22" s="31"/>
      <c r="O22" s="31"/>
      <c r="P22" s="182"/>
      <c r="Q22" s="182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4">
        <f t="shared" si="9"/>
        <v>0</v>
      </c>
      <c r="AK22" s="116"/>
      <c r="AL22" s="116"/>
      <c r="AM22" s="116"/>
      <c r="AN22" s="116"/>
      <c r="AO22" s="116"/>
      <c r="AP22" s="116"/>
      <c r="AQ22" s="116"/>
      <c r="AR22" s="116"/>
    </row>
    <row r="23" spans="1:44" s="45" customFormat="1" ht="12.75" hidden="1" customHeight="1" outlineLevel="1" x14ac:dyDescent="0.25">
      <c r="A23" s="25">
        <v>3</v>
      </c>
      <c r="B23" s="26"/>
      <c r="C23" s="180"/>
      <c r="D23" s="181"/>
      <c r="E23" s="182"/>
      <c r="F23" s="182"/>
      <c r="G23" s="182"/>
      <c r="H23" s="181"/>
      <c r="I23" s="181"/>
      <c r="J23" s="76"/>
      <c r="K23" s="183"/>
      <c r="L23" s="182"/>
      <c r="M23" s="31"/>
      <c r="N23" s="31"/>
      <c r="O23" s="31"/>
      <c r="P23" s="182"/>
      <c r="Q23" s="182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4">
        <f t="shared" si="9"/>
        <v>0</v>
      </c>
    </row>
    <row r="24" spans="1:44" s="45" customFormat="1" ht="12.75" hidden="1" customHeight="1" outlineLevel="1" x14ac:dyDescent="0.25">
      <c r="A24" s="25">
        <v>4</v>
      </c>
      <c r="B24" s="26"/>
      <c r="C24" s="180"/>
      <c r="D24" s="181"/>
      <c r="E24" s="182"/>
      <c r="F24" s="182"/>
      <c r="G24" s="182"/>
      <c r="H24" s="181"/>
      <c r="I24" s="181"/>
      <c r="J24" s="76"/>
      <c r="K24" s="183"/>
      <c r="L24" s="182"/>
      <c r="M24" s="31"/>
      <c r="N24" s="31"/>
      <c r="O24" s="31"/>
      <c r="P24" s="182"/>
      <c r="Q24" s="182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4">
        <f t="shared" si="9"/>
        <v>0</v>
      </c>
      <c r="AK24" s="116"/>
      <c r="AL24" s="116"/>
      <c r="AM24" s="116"/>
      <c r="AN24" s="116"/>
      <c r="AO24" s="116"/>
      <c r="AP24" s="116"/>
      <c r="AQ24" s="116"/>
      <c r="AR24" s="116"/>
    </row>
    <row r="25" spans="1:44" s="45" customFormat="1" ht="12.75" hidden="1" customHeight="1" outlineLevel="1" x14ac:dyDescent="0.25">
      <c r="A25" s="25">
        <v>5</v>
      </c>
      <c r="B25" s="26"/>
      <c r="C25" s="180"/>
      <c r="D25" s="181"/>
      <c r="E25" s="182"/>
      <c r="F25" s="182"/>
      <c r="G25" s="182"/>
      <c r="H25" s="181"/>
      <c r="I25" s="181"/>
      <c r="J25" s="76"/>
      <c r="K25" s="183"/>
      <c r="L25" s="182"/>
      <c r="M25" s="31"/>
      <c r="N25" s="31"/>
      <c r="O25" s="31"/>
      <c r="P25" s="182"/>
      <c r="Q25" s="182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4">
        <f t="shared" si="9"/>
        <v>0</v>
      </c>
      <c r="AK25" s="116"/>
      <c r="AL25" s="116"/>
      <c r="AM25" s="116"/>
      <c r="AN25" s="116"/>
      <c r="AO25" s="116"/>
      <c r="AP25" s="116"/>
      <c r="AQ25" s="116"/>
      <c r="AR25" s="116"/>
    </row>
    <row r="26" spans="1:44" s="45" customFormat="1" ht="12.75" hidden="1" customHeight="1" outlineLevel="1" x14ac:dyDescent="0.25">
      <c r="A26" s="25">
        <v>6</v>
      </c>
      <c r="B26" s="26"/>
      <c r="C26" s="180"/>
      <c r="D26" s="181"/>
      <c r="E26" s="182"/>
      <c r="F26" s="182"/>
      <c r="G26" s="182"/>
      <c r="H26" s="181"/>
      <c r="I26" s="181"/>
      <c r="J26" s="76"/>
      <c r="K26" s="183"/>
      <c r="L26" s="182"/>
      <c r="M26" s="31"/>
      <c r="N26" s="31"/>
      <c r="O26" s="31"/>
      <c r="P26" s="182"/>
      <c r="Q26" s="182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4">
        <f t="shared" si="9"/>
        <v>0</v>
      </c>
    </row>
    <row r="27" spans="1:44" s="45" customFormat="1" ht="12.75" hidden="1" customHeight="1" outlineLevel="1" x14ac:dyDescent="0.25">
      <c r="A27" s="25">
        <v>7</v>
      </c>
      <c r="B27" s="26"/>
      <c r="C27" s="180"/>
      <c r="D27" s="181"/>
      <c r="E27" s="182"/>
      <c r="F27" s="182"/>
      <c r="G27" s="182"/>
      <c r="H27" s="181"/>
      <c r="I27" s="181"/>
      <c r="J27" s="76"/>
      <c r="K27" s="183"/>
      <c r="L27" s="182"/>
      <c r="M27" s="31"/>
      <c r="N27" s="31"/>
      <c r="O27" s="31"/>
      <c r="P27" s="182"/>
      <c r="Q27" s="182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4">
        <f t="shared" si="9"/>
        <v>0</v>
      </c>
      <c r="AK27" s="116"/>
      <c r="AL27" s="116"/>
      <c r="AM27" s="116"/>
      <c r="AN27" s="116"/>
      <c r="AO27" s="116"/>
      <c r="AP27" s="116"/>
      <c r="AQ27" s="116"/>
      <c r="AR27" s="116"/>
    </row>
    <row r="28" spans="1:44" s="45" customFormat="1" ht="12.75" hidden="1" customHeight="1" outlineLevel="1" x14ac:dyDescent="0.25">
      <c r="A28" s="25">
        <v>8</v>
      </c>
      <c r="B28" s="26"/>
      <c r="C28" s="180"/>
      <c r="D28" s="181"/>
      <c r="E28" s="182"/>
      <c r="F28" s="182"/>
      <c r="G28" s="182"/>
      <c r="H28" s="181"/>
      <c r="I28" s="181"/>
      <c r="J28" s="76"/>
      <c r="K28" s="183"/>
      <c r="L28" s="182"/>
      <c r="M28" s="31"/>
      <c r="N28" s="31"/>
      <c r="O28" s="31"/>
      <c r="P28" s="182"/>
      <c r="Q28" s="182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4">
        <f t="shared" si="9"/>
        <v>0</v>
      </c>
      <c r="AK28" s="116"/>
      <c r="AL28" s="116"/>
      <c r="AM28" s="116"/>
      <c r="AN28" s="116"/>
      <c r="AO28" s="116"/>
      <c r="AP28" s="116"/>
      <c r="AQ28" s="116"/>
      <c r="AR28" s="116"/>
    </row>
    <row r="29" spans="1:44" s="45" customFormat="1" ht="12.75" hidden="1" customHeight="1" outlineLevel="1" x14ac:dyDescent="0.25">
      <c r="A29" s="25">
        <v>9</v>
      </c>
      <c r="B29" s="26"/>
      <c r="C29" s="180"/>
      <c r="D29" s="181"/>
      <c r="E29" s="182"/>
      <c r="F29" s="182"/>
      <c r="G29" s="182"/>
      <c r="H29" s="181"/>
      <c r="I29" s="181"/>
      <c r="J29" s="76"/>
      <c r="K29" s="183"/>
      <c r="L29" s="182"/>
      <c r="M29" s="31"/>
      <c r="N29" s="31"/>
      <c r="O29" s="31"/>
      <c r="P29" s="182"/>
      <c r="Q29" s="182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4">
        <f t="shared" si="9"/>
        <v>0</v>
      </c>
    </row>
    <row r="30" spans="1:44" s="45" customFormat="1" ht="12.75" hidden="1" customHeight="1" outlineLevel="1" x14ac:dyDescent="0.25">
      <c r="A30" s="25">
        <v>10</v>
      </c>
      <c r="B30" s="26"/>
      <c r="C30" s="180"/>
      <c r="D30" s="181"/>
      <c r="E30" s="182"/>
      <c r="F30" s="182"/>
      <c r="G30" s="182"/>
      <c r="H30" s="181"/>
      <c r="I30" s="181"/>
      <c r="J30" s="76"/>
      <c r="K30" s="184"/>
      <c r="L30" s="182"/>
      <c r="M30" s="31"/>
      <c r="N30" s="31"/>
      <c r="O30" s="31"/>
      <c r="P30" s="182"/>
      <c r="Q30" s="182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4">
        <f t="shared" si="9"/>
        <v>0</v>
      </c>
      <c r="AK30" s="116"/>
      <c r="AL30" s="116"/>
      <c r="AM30" s="116"/>
      <c r="AN30" s="116"/>
      <c r="AO30" s="116"/>
      <c r="AP30" s="116"/>
      <c r="AQ30" s="116"/>
      <c r="AR30" s="116"/>
    </row>
    <row r="31" spans="1:44" s="45" customFormat="1" ht="12.75" customHeight="1" collapsed="1" x14ac:dyDescent="0.25">
      <c r="A31" s="614" t="s">
        <v>43</v>
      </c>
      <c r="B31" s="600"/>
      <c r="C31" s="600"/>
      <c r="D31" s="600"/>
      <c r="E31" s="600"/>
      <c r="F31" s="600"/>
      <c r="G31" s="600"/>
      <c r="H31" s="600"/>
      <c r="I31" s="615"/>
      <c r="J31" s="455">
        <f>SUM(J21:J30)</f>
        <v>0</v>
      </c>
      <c r="K31" s="455">
        <f>SUM(K21:K30)</f>
        <v>0</v>
      </c>
      <c r="L31" s="456"/>
      <c r="M31" s="455">
        <f>SUM(M21:M30)</f>
        <v>0</v>
      </c>
      <c r="N31" s="455">
        <f>SUM(N21:N30)</f>
        <v>0</v>
      </c>
      <c r="O31" s="455">
        <f>SUM(O21:O30)</f>
        <v>0</v>
      </c>
      <c r="P31" s="457"/>
      <c r="Q31" s="458"/>
      <c r="R31" s="455">
        <f t="shared" ref="R31:AH31" si="15">SUM(R21:R30)</f>
        <v>0</v>
      </c>
      <c r="S31" s="455">
        <f t="shared" si="15"/>
        <v>0</v>
      </c>
      <c r="T31" s="455">
        <f t="shared" si="15"/>
        <v>0</v>
      </c>
      <c r="U31" s="455">
        <f t="shared" si="15"/>
        <v>0</v>
      </c>
      <c r="V31" s="455">
        <f t="shared" si="15"/>
        <v>0</v>
      </c>
      <c r="W31" s="455">
        <f t="shared" si="15"/>
        <v>0</v>
      </c>
      <c r="X31" s="455">
        <f t="shared" si="15"/>
        <v>0</v>
      </c>
      <c r="Y31" s="455">
        <f t="shared" si="15"/>
        <v>0</v>
      </c>
      <c r="Z31" s="455">
        <f t="shared" si="15"/>
        <v>0</v>
      </c>
      <c r="AA31" s="455">
        <f t="shared" si="15"/>
        <v>0</v>
      </c>
      <c r="AB31" s="455">
        <f t="shared" si="15"/>
        <v>0</v>
      </c>
      <c r="AC31" s="455">
        <f t="shared" si="15"/>
        <v>0</v>
      </c>
      <c r="AD31" s="455">
        <f t="shared" si="15"/>
        <v>0</v>
      </c>
      <c r="AE31" s="455">
        <f t="shared" si="15"/>
        <v>0</v>
      </c>
      <c r="AF31" s="455">
        <f t="shared" si="15"/>
        <v>0</v>
      </c>
      <c r="AG31" s="455">
        <f t="shared" si="15"/>
        <v>0</v>
      </c>
      <c r="AH31" s="455">
        <f t="shared" si="15"/>
        <v>0</v>
      </c>
      <c r="AI31" s="459">
        <f>IF(ISERROR(AH31/J31),0,AH31/J31)</f>
        <v>0</v>
      </c>
      <c r="AJ31" s="459">
        <f>IF(ISERROR(AH31/$AH$193),0,AH31/$AH$193)</f>
        <v>0</v>
      </c>
      <c r="AK31" s="116"/>
      <c r="AL31" s="116"/>
      <c r="AM31" s="116"/>
      <c r="AN31" s="116"/>
      <c r="AO31" s="116"/>
      <c r="AP31" s="116"/>
      <c r="AQ31" s="116"/>
      <c r="AR31" s="116"/>
    </row>
    <row r="32" spans="1:44" s="45" customFormat="1" ht="12.75" customHeight="1" x14ac:dyDescent="0.25">
      <c r="A32" s="605" t="s">
        <v>44</v>
      </c>
      <c r="B32" s="597"/>
      <c r="C32" s="597"/>
      <c r="D32" s="597"/>
      <c r="E32" s="598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s="45" customFormat="1" ht="12.75" hidden="1" customHeight="1" outlineLevel="1" x14ac:dyDescent="0.25">
      <c r="A33" s="25">
        <v>1</v>
      </c>
      <c r="B33" s="26"/>
      <c r="C33" s="176"/>
      <c r="D33" s="177"/>
      <c r="E33" s="178"/>
      <c r="F33" s="178"/>
      <c r="G33" s="178"/>
      <c r="H33" s="177"/>
      <c r="I33" s="177"/>
      <c r="J33" s="75"/>
      <c r="K33" s="179"/>
      <c r="L33" s="178"/>
      <c r="M33" s="31"/>
      <c r="N33" s="31"/>
      <c r="O33" s="31"/>
      <c r="P33" s="178"/>
      <c r="Q33" s="178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4">
        <f t="shared" ref="AJ33:AJ42" si="17">IF(ISERROR(AH33/$AH$193),"-",AH33/$AH$193)</f>
        <v>0</v>
      </c>
      <c r="AK33" s="116"/>
      <c r="AL33" s="116"/>
      <c r="AM33" s="116"/>
      <c r="AN33" s="116"/>
      <c r="AO33" s="116"/>
      <c r="AP33" s="116"/>
      <c r="AQ33" s="116"/>
      <c r="AR33" s="116"/>
    </row>
    <row r="34" spans="1:44" s="45" customFormat="1" ht="12.75" hidden="1" customHeight="1" outlineLevel="1" x14ac:dyDescent="0.25">
      <c r="A34" s="25">
        <v>2</v>
      </c>
      <c r="B34" s="26"/>
      <c r="C34" s="180"/>
      <c r="D34" s="181"/>
      <c r="E34" s="182"/>
      <c r="F34" s="182"/>
      <c r="G34" s="182"/>
      <c r="H34" s="181"/>
      <c r="I34" s="181"/>
      <c r="J34" s="75"/>
      <c r="K34" s="183"/>
      <c r="L34" s="182"/>
      <c r="M34" s="31"/>
      <c r="N34" s="31"/>
      <c r="O34" s="31"/>
      <c r="P34" s="182"/>
      <c r="Q34" s="182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4">
        <f t="shared" si="17"/>
        <v>0</v>
      </c>
      <c r="AK34" s="116"/>
      <c r="AL34" s="116"/>
      <c r="AM34" s="116"/>
      <c r="AN34" s="116"/>
      <c r="AO34" s="116"/>
      <c r="AP34" s="116"/>
      <c r="AQ34" s="116"/>
      <c r="AR34" s="116"/>
    </row>
    <row r="35" spans="1:44" s="45" customFormat="1" ht="12.75" hidden="1" customHeight="1" outlineLevel="1" x14ac:dyDescent="0.25">
      <c r="A35" s="25">
        <v>3</v>
      </c>
      <c r="B35" s="26"/>
      <c r="C35" s="180"/>
      <c r="D35" s="181"/>
      <c r="E35" s="182"/>
      <c r="F35" s="182"/>
      <c r="G35" s="182"/>
      <c r="H35" s="181"/>
      <c r="I35" s="181"/>
      <c r="J35" s="75"/>
      <c r="K35" s="183"/>
      <c r="L35" s="182"/>
      <c r="M35" s="31"/>
      <c r="N35" s="31"/>
      <c r="O35" s="31"/>
      <c r="P35" s="182"/>
      <c r="Q35" s="182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4">
        <f t="shared" si="17"/>
        <v>0</v>
      </c>
    </row>
    <row r="36" spans="1:44" s="45" customFormat="1" ht="12.75" hidden="1" customHeight="1" outlineLevel="1" x14ac:dyDescent="0.25">
      <c r="A36" s="25">
        <v>4</v>
      </c>
      <c r="B36" s="26"/>
      <c r="C36" s="180"/>
      <c r="D36" s="181"/>
      <c r="E36" s="182"/>
      <c r="F36" s="182"/>
      <c r="G36" s="182"/>
      <c r="H36" s="181"/>
      <c r="I36" s="181"/>
      <c r="J36" s="75"/>
      <c r="K36" s="183"/>
      <c r="L36" s="182"/>
      <c r="M36" s="31"/>
      <c r="N36" s="31"/>
      <c r="O36" s="31"/>
      <c r="P36" s="182"/>
      <c r="Q36" s="182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4">
        <f t="shared" si="17"/>
        <v>0</v>
      </c>
      <c r="AK36" s="116"/>
      <c r="AL36" s="116"/>
      <c r="AM36" s="116"/>
      <c r="AN36" s="116"/>
      <c r="AO36" s="116"/>
      <c r="AP36" s="116"/>
      <c r="AQ36" s="116"/>
      <c r="AR36" s="116"/>
    </row>
    <row r="37" spans="1:44" s="45" customFormat="1" ht="12.75" hidden="1" customHeight="1" outlineLevel="1" x14ac:dyDescent="0.25">
      <c r="A37" s="25">
        <v>5</v>
      </c>
      <c r="B37" s="26"/>
      <c r="C37" s="180"/>
      <c r="D37" s="181"/>
      <c r="E37" s="182"/>
      <c r="F37" s="182"/>
      <c r="G37" s="182"/>
      <c r="H37" s="181"/>
      <c r="I37" s="181"/>
      <c r="J37" s="75"/>
      <c r="K37" s="183"/>
      <c r="L37" s="182"/>
      <c r="M37" s="31"/>
      <c r="N37" s="31"/>
      <c r="O37" s="31"/>
      <c r="P37" s="182"/>
      <c r="Q37" s="182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4">
        <f t="shared" si="17"/>
        <v>0</v>
      </c>
      <c r="AK37" s="116"/>
      <c r="AL37" s="116"/>
      <c r="AM37" s="116"/>
      <c r="AN37" s="116"/>
      <c r="AO37" s="116"/>
      <c r="AP37" s="116"/>
      <c r="AQ37" s="116"/>
      <c r="AR37" s="116"/>
    </row>
    <row r="38" spans="1:44" s="45" customFormat="1" ht="12.75" hidden="1" customHeight="1" outlineLevel="1" x14ac:dyDescent="0.25">
      <c r="A38" s="25">
        <v>6</v>
      </c>
      <c r="B38" s="26"/>
      <c r="C38" s="180"/>
      <c r="D38" s="181"/>
      <c r="E38" s="182"/>
      <c r="F38" s="182"/>
      <c r="G38" s="182"/>
      <c r="H38" s="181"/>
      <c r="I38" s="181"/>
      <c r="J38" s="75"/>
      <c r="K38" s="183"/>
      <c r="L38" s="182"/>
      <c r="M38" s="31"/>
      <c r="N38" s="31"/>
      <c r="O38" s="31"/>
      <c r="P38" s="182"/>
      <c r="Q38" s="182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4">
        <f t="shared" si="17"/>
        <v>0</v>
      </c>
    </row>
    <row r="39" spans="1:44" s="45" customFormat="1" ht="12.75" hidden="1" customHeight="1" outlineLevel="1" x14ac:dyDescent="0.25">
      <c r="A39" s="25">
        <v>7</v>
      </c>
      <c r="B39" s="26"/>
      <c r="C39" s="180"/>
      <c r="D39" s="181"/>
      <c r="E39" s="182"/>
      <c r="F39" s="182"/>
      <c r="G39" s="182"/>
      <c r="H39" s="181"/>
      <c r="I39" s="181"/>
      <c r="J39" s="75"/>
      <c r="K39" s="183"/>
      <c r="L39" s="182"/>
      <c r="M39" s="31"/>
      <c r="N39" s="31"/>
      <c r="O39" s="31"/>
      <c r="P39" s="182"/>
      <c r="Q39" s="182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4">
        <f t="shared" si="17"/>
        <v>0</v>
      </c>
      <c r="AK39" s="116"/>
      <c r="AL39" s="116"/>
      <c r="AM39" s="116"/>
      <c r="AN39" s="116"/>
      <c r="AO39" s="116"/>
      <c r="AP39" s="116"/>
      <c r="AQ39" s="116"/>
      <c r="AR39" s="116"/>
    </row>
    <row r="40" spans="1:44" s="45" customFormat="1" ht="12.75" hidden="1" customHeight="1" outlineLevel="1" x14ac:dyDescent="0.25">
      <c r="A40" s="25">
        <v>8</v>
      </c>
      <c r="B40" s="26"/>
      <c r="C40" s="180"/>
      <c r="D40" s="181"/>
      <c r="E40" s="182"/>
      <c r="F40" s="182"/>
      <c r="G40" s="182"/>
      <c r="H40" s="181"/>
      <c r="I40" s="181"/>
      <c r="J40" s="75"/>
      <c r="K40" s="183"/>
      <c r="L40" s="182"/>
      <c r="M40" s="31"/>
      <c r="N40" s="31"/>
      <c r="O40" s="31"/>
      <c r="P40" s="182"/>
      <c r="Q40" s="182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4">
        <f t="shared" si="17"/>
        <v>0</v>
      </c>
      <c r="AK40" s="116"/>
      <c r="AL40" s="116"/>
      <c r="AM40" s="116"/>
      <c r="AN40" s="116"/>
      <c r="AO40" s="116"/>
      <c r="AP40" s="116"/>
      <c r="AQ40" s="116"/>
      <c r="AR40" s="116"/>
    </row>
    <row r="41" spans="1:44" s="45" customFormat="1" ht="12.75" hidden="1" customHeight="1" outlineLevel="1" x14ac:dyDescent="0.25">
      <c r="A41" s="25">
        <v>9</v>
      </c>
      <c r="B41" s="26"/>
      <c r="C41" s="180"/>
      <c r="D41" s="181"/>
      <c r="E41" s="182"/>
      <c r="F41" s="182"/>
      <c r="G41" s="182"/>
      <c r="H41" s="181"/>
      <c r="I41" s="181"/>
      <c r="J41" s="75"/>
      <c r="K41" s="183"/>
      <c r="L41" s="182"/>
      <c r="M41" s="31"/>
      <c r="N41" s="31"/>
      <c r="O41" s="31"/>
      <c r="P41" s="182"/>
      <c r="Q41" s="182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4">
        <f t="shared" si="17"/>
        <v>0</v>
      </c>
    </row>
    <row r="42" spans="1:44" s="45" customFormat="1" ht="12.75" hidden="1" customHeight="1" outlineLevel="1" x14ac:dyDescent="0.25">
      <c r="A42" s="25">
        <v>10</v>
      </c>
      <c r="B42" s="26"/>
      <c r="C42" s="180"/>
      <c r="D42" s="181"/>
      <c r="E42" s="182"/>
      <c r="F42" s="182"/>
      <c r="G42" s="182"/>
      <c r="H42" s="181"/>
      <c r="I42" s="181"/>
      <c r="J42" s="75"/>
      <c r="K42" s="184"/>
      <c r="L42" s="182"/>
      <c r="M42" s="31"/>
      <c r="N42" s="31"/>
      <c r="O42" s="31"/>
      <c r="P42" s="182"/>
      <c r="Q42" s="182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4">
        <f t="shared" si="17"/>
        <v>0</v>
      </c>
      <c r="AK42" s="116"/>
      <c r="AL42" s="116"/>
      <c r="AM42" s="116"/>
      <c r="AN42" s="116"/>
      <c r="AO42" s="116"/>
      <c r="AP42" s="116"/>
      <c r="AQ42" s="116"/>
      <c r="AR42" s="116"/>
    </row>
    <row r="43" spans="1:44" s="45" customFormat="1" ht="12.75" customHeight="1" collapsed="1" x14ac:dyDescent="0.25">
      <c r="A43" s="614" t="s">
        <v>45</v>
      </c>
      <c r="B43" s="600"/>
      <c r="C43" s="600"/>
      <c r="D43" s="600"/>
      <c r="E43" s="600"/>
      <c r="F43" s="600"/>
      <c r="G43" s="600"/>
      <c r="H43" s="600"/>
      <c r="I43" s="615"/>
      <c r="J43" s="455">
        <f>SUM(J33:J42)</f>
        <v>0</v>
      </c>
      <c r="K43" s="455">
        <f>SUM(K33:K42)</f>
        <v>0</v>
      </c>
      <c r="L43" s="456"/>
      <c r="M43" s="455">
        <f>SUM(M33:M42)</f>
        <v>0</v>
      </c>
      <c r="N43" s="455">
        <f>SUM(N33:N42)</f>
        <v>0</v>
      </c>
      <c r="O43" s="455">
        <f>SUM(O33:O42)</f>
        <v>0</v>
      </c>
      <c r="P43" s="457"/>
      <c r="Q43" s="458"/>
      <c r="R43" s="455">
        <f t="shared" ref="R43:AH43" si="23">SUM(R33:R42)</f>
        <v>0</v>
      </c>
      <c r="S43" s="455">
        <f t="shared" si="23"/>
        <v>0</v>
      </c>
      <c r="T43" s="455">
        <f t="shared" si="23"/>
        <v>0</v>
      </c>
      <c r="U43" s="455">
        <f t="shared" si="23"/>
        <v>0</v>
      </c>
      <c r="V43" s="455">
        <f t="shared" si="23"/>
        <v>0</v>
      </c>
      <c r="W43" s="455">
        <f t="shared" si="23"/>
        <v>0</v>
      </c>
      <c r="X43" s="455">
        <f t="shared" si="23"/>
        <v>0</v>
      </c>
      <c r="Y43" s="455">
        <f t="shared" si="23"/>
        <v>0</v>
      </c>
      <c r="Z43" s="455">
        <f t="shared" si="23"/>
        <v>0</v>
      </c>
      <c r="AA43" s="455">
        <f t="shared" si="23"/>
        <v>0</v>
      </c>
      <c r="AB43" s="455">
        <f t="shared" si="23"/>
        <v>0</v>
      </c>
      <c r="AC43" s="455">
        <f t="shared" si="23"/>
        <v>0</v>
      </c>
      <c r="AD43" s="455">
        <f t="shared" si="23"/>
        <v>0</v>
      </c>
      <c r="AE43" s="455">
        <f t="shared" si="23"/>
        <v>0</v>
      </c>
      <c r="AF43" s="455">
        <f t="shared" si="23"/>
        <v>0</v>
      </c>
      <c r="AG43" s="455">
        <f t="shared" si="23"/>
        <v>0</v>
      </c>
      <c r="AH43" s="455">
        <f t="shared" si="23"/>
        <v>0</v>
      </c>
      <c r="AI43" s="459">
        <f>IF(ISERROR(AH43/J43),0,AH43/J43)</f>
        <v>0</v>
      </c>
      <c r="AJ43" s="459">
        <f>IF(ISERROR(AH43/$AH$193),0,AH43/$AH$193)</f>
        <v>0</v>
      </c>
      <c r="AK43" s="116"/>
      <c r="AL43" s="116"/>
      <c r="AM43" s="116"/>
      <c r="AN43" s="116"/>
      <c r="AO43" s="116"/>
      <c r="AP43" s="116"/>
      <c r="AQ43" s="116"/>
      <c r="AR43" s="116"/>
    </row>
    <row r="44" spans="1:44" s="45" customFormat="1" ht="12.75" customHeight="1" x14ac:dyDescent="0.25">
      <c r="A44" s="605" t="s">
        <v>46</v>
      </c>
      <c r="B44" s="597"/>
      <c r="C44" s="597"/>
      <c r="D44" s="597"/>
      <c r="E44" s="598"/>
      <c r="F44" s="17"/>
      <c r="G44" s="18"/>
      <c r="H44" s="19"/>
      <c r="I44" s="19"/>
      <c r="J44" s="75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s="45" customFormat="1" ht="12.75" hidden="1" customHeight="1" outlineLevel="1" x14ac:dyDescent="0.25">
      <c r="A45" s="25">
        <v>1</v>
      </c>
      <c r="B45" s="26"/>
      <c r="C45" s="176"/>
      <c r="D45" s="177"/>
      <c r="E45" s="178"/>
      <c r="F45" s="178"/>
      <c r="G45" s="178"/>
      <c r="H45" s="177"/>
      <c r="I45" s="177"/>
      <c r="J45" s="75"/>
      <c r="K45" s="179"/>
      <c r="L45" s="178"/>
      <c r="M45" s="31"/>
      <c r="N45" s="31"/>
      <c r="O45" s="31"/>
      <c r="P45" s="178"/>
      <c r="Q45" s="178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4">
        <f t="shared" ref="AJ45:AJ54" si="25">IF(ISERROR(AH45/$AH$193),"-",AH45/$AH$193)</f>
        <v>0</v>
      </c>
      <c r="AK45" s="116"/>
      <c r="AL45" s="116"/>
      <c r="AM45" s="116"/>
      <c r="AN45" s="116"/>
      <c r="AO45" s="116"/>
      <c r="AP45" s="116"/>
      <c r="AQ45" s="116"/>
      <c r="AR45" s="116"/>
    </row>
    <row r="46" spans="1:44" s="45" customFormat="1" ht="12.75" hidden="1" customHeight="1" outlineLevel="1" x14ac:dyDescent="0.25">
      <c r="A46" s="25">
        <v>2</v>
      </c>
      <c r="B46" s="26"/>
      <c r="C46" s="180"/>
      <c r="D46" s="181"/>
      <c r="E46" s="182"/>
      <c r="F46" s="182"/>
      <c r="G46" s="182"/>
      <c r="H46" s="181"/>
      <c r="I46" s="181"/>
      <c r="J46" s="75"/>
      <c r="K46" s="183"/>
      <c r="L46" s="182"/>
      <c r="M46" s="31"/>
      <c r="N46" s="31"/>
      <c r="O46" s="31"/>
      <c r="P46" s="182"/>
      <c r="Q46" s="182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4">
        <f t="shared" si="25"/>
        <v>0</v>
      </c>
      <c r="AK46" s="116"/>
      <c r="AL46" s="116"/>
      <c r="AM46" s="116"/>
      <c r="AN46" s="116"/>
      <c r="AO46" s="116"/>
      <c r="AP46" s="116"/>
      <c r="AQ46" s="116"/>
      <c r="AR46" s="116"/>
    </row>
    <row r="47" spans="1:44" s="45" customFormat="1" ht="12.75" hidden="1" customHeight="1" outlineLevel="1" x14ac:dyDescent="0.25">
      <c r="A47" s="25">
        <v>3</v>
      </c>
      <c r="B47" s="26"/>
      <c r="C47" s="180"/>
      <c r="D47" s="181"/>
      <c r="E47" s="182"/>
      <c r="F47" s="182"/>
      <c r="G47" s="182"/>
      <c r="H47" s="181"/>
      <c r="I47" s="181"/>
      <c r="J47" s="75"/>
      <c r="K47" s="183"/>
      <c r="L47" s="182"/>
      <c r="M47" s="31"/>
      <c r="N47" s="31"/>
      <c r="O47" s="31"/>
      <c r="P47" s="182"/>
      <c r="Q47" s="182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4">
        <f t="shared" si="25"/>
        <v>0</v>
      </c>
    </row>
    <row r="48" spans="1:44" s="45" customFormat="1" ht="12.75" hidden="1" customHeight="1" outlineLevel="1" x14ac:dyDescent="0.25">
      <c r="A48" s="25">
        <v>4</v>
      </c>
      <c r="B48" s="26"/>
      <c r="C48" s="180"/>
      <c r="D48" s="181"/>
      <c r="E48" s="182"/>
      <c r="F48" s="182"/>
      <c r="G48" s="182"/>
      <c r="H48" s="181"/>
      <c r="I48" s="181"/>
      <c r="J48" s="75"/>
      <c r="K48" s="183"/>
      <c r="L48" s="182"/>
      <c r="M48" s="31"/>
      <c r="N48" s="31"/>
      <c r="O48" s="31"/>
      <c r="P48" s="182"/>
      <c r="Q48" s="182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4">
        <f t="shared" si="25"/>
        <v>0</v>
      </c>
      <c r="AK48" s="116"/>
      <c r="AL48" s="116"/>
      <c r="AM48" s="116"/>
      <c r="AN48" s="116"/>
      <c r="AO48" s="116"/>
      <c r="AP48" s="116"/>
      <c r="AQ48" s="116"/>
      <c r="AR48" s="116"/>
    </row>
    <row r="49" spans="1:44" s="45" customFormat="1" ht="12.75" hidden="1" customHeight="1" outlineLevel="1" x14ac:dyDescent="0.25">
      <c r="A49" s="25">
        <v>5</v>
      </c>
      <c r="B49" s="26"/>
      <c r="C49" s="180"/>
      <c r="D49" s="181"/>
      <c r="E49" s="182"/>
      <c r="F49" s="182"/>
      <c r="G49" s="182"/>
      <c r="H49" s="181"/>
      <c r="I49" s="181"/>
      <c r="J49" s="75"/>
      <c r="K49" s="183"/>
      <c r="L49" s="182"/>
      <c r="M49" s="31"/>
      <c r="N49" s="31"/>
      <c r="O49" s="31"/>
      <c r="P49" s="182"/>
      <c r="Q49" s="182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4">
        <f t="shared" si="25"/>
        <v>0</v>
      </c>
      <c r="AK49" s="116"/>
      <c r="AL49" s="116"/>
      <c r="AM49" s="116"/>
      <c r="AN49" s="116"/>
      <c r="AO49" s="116"/>
      <c r="AP49" s="116"/>
      <c r="AQ49" s="116"/>
      <c r="AR49" s="116"/>
    </row>
    <row r="50" spans="1:44" s="45" customFormat="1" ht="12.75" hidden="1" customHeight="1" outlineLevel="1" x14ac:dyDescent="0.25">
      <c r="A50" s="25">
        <v>6</v>
      </c>
      <c r="B50" s="26"/>
      <c r="C50" s="180"/>
      <c r="D50" s="181"/>
      <c r="E50" s="182"/>
      <c r="F50" s="182"/>
      <c r="G50" s="182"/>
      <c r="H50" s="181"/>
      <c r="I50" s="181"/>
      <c r="J50" s="75"/>
      <c r="K50" s="183"/>
      <c r="L50" s="182"/>
      <c r="M50" s="31"/>
      <c r="N50" s="31"/>
      <c r="O50" s="31"/>
      <c r="P50" s="182"/>
      <c r="Q50" s="182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4">
        <f t="shared" si="25"/>
        <v>0</v>
      </c>
    </row>
    <row r="51" spans="1:44" s="45" customFormat="1" ht="12.75" hidden="1" customHeight="1" outlineLevel="1" x14ac:dyDescent="0.25">
      <c r="A51" s="25">
        <v>7</v>
      </c>
      <c r="B51" s="26"/>
      <c r="C51" s="180"/>
      <c r="D51" s="181"/>
      <c r="E51" s="182"/>
      <c r="F51" s="182"/>
      <c r="G51" s="182"/>
      <c r="H51" s="181"/>
      <c r="I51" s="181"/>
      <c r="J51" s="75"/>
      <c r="K51" s="183"/>
      <c r="L51" s="182"/>
      <c r="M51" s="31"/>
      <c r="N51" s="31"/>
      <c r="O51" s="31"/>
      <c r="P51" s="182"/>
      <c r="Q51" s="182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4">
        <f t="shared" si="25"/>
        <v>0</v>
      </c>
      <c r="AK51" s="116"/>
      <c r="AL51" s="116"/>
      <c r="AM51" s="116"/>
      <c r="AN51" s="116"/>
      <c r="AO51" s="116"/>
      <c r="AP51" s="116"/>
      <c r="AQ51" s="116"/>
      <c r="AR51" s="116"/>
    </row>
    <row r="52" spans="1:44" s="45" customFormat="1" ht="12.75" hidden="1" customHeight="1" outlineLevel="1" x14ac:dyDescent="0.25">
      <c r="A52" s="25">
        <v>8</v>
      </c>
      <c r="B52" s="26"/>
      <c r="C52" s="180"/>
      <c r="D52" s="181"/>
      <c r="E52" s="182"/>
      <c r="F52" s="182"/>
      <c r="G52" s="182"/>
      <c r="H52" s="181"/>
      <c r="I52" s="181"/>
      <c r="J52" s="75"/>
      <c r="K52" s="183"/>
      <c r="L52" s="182"/>
      <c r="M52" s="31"/>
      <c r="N52" s="31"/>
      <c r="O52" s="31"/>
      <c r="P52" s="182"/>
      <c r="Q52" s="182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4">
        <f t="shared" si="25"/>
        <v>0</v>
      </c>
      <c r="AK52" s="116"/>
      <c r="AL52" s="116"/>
      <c r="AM52" s="116"/>
      <c r="AN52" s="116"/>
      <c r="AO52" s="116"/>
      <c r="AP52" s="116"/>
      <c r="AQ52" s="116"/>
      <c r="AR52" s="116"/>
    </row>
    <row r="53" spans="1:44" s="45" customFormat="1" ht="12.75" hidden="1" customHeight="1" outlineLevel="1" x14ac:dyDescent="0.25">
      <c r="A53" s="25">
        <v>9</v>
      </c>
      <c r="B53" s="26"/>
      <c r="C53" s="180"/>
      <c r="D53" s="181"/>
      <c r="E53" s="182"/>
      <c r="F53" s="182"/>
      <c r="G53" s="182"/>
      <c r="H53" s="181"/>
      <c r="I53" s="181"/>
      <c r="J53" s="75"/>
      <c r="K53" s="183"/>
      <c r="L53" s="182"/>
      <c r="M53" s="31"/>
      <c r="N53" s="31"/>
      <c r="O53" s="31"/>
      <c r="P53" s="182"/>
      <c r="Q53" s="182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4">
        <f t="shared" si="25"/>
        <v>0</v>
      </c>
    </row>
    <row r="54" spans="1:44" s="45" customFormat="1" ht="12.75" hidden="1" customHeight="1" outlineLevel="1" x14ac:dyDescent="0.25">
      <c r="A54" s="25">
        <v>10</v>
      </c>
      <c r="B54" s="26"/>
      <c r="C54" s="180"/>
      <c r="D54" s="181"/>
      <c r="E54" s="182"/>
      <c r="F54" s="182"/>
      <c r="G54" s="182"/>
      <c r="H54" s="181"/>
      <c r="I54" s="181"/>
      <c r="J54" s="75"/>
      <c r="K54" s="184"/>
      <c r="L54" s="182"/>
      <c r="M54" s="31"/>
      <c r="N54" s="31"/>
      <c r="O54" s="31"/>
      <c r="P54" s="182"/>
      <c r="Q54" s="182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4">
        <f t="shared" si="25"/>
        <v>0</v>
      </c>
      <c r="AK54" s="116"/>
      <c r="AL54" s="116"/>
      <c r="AM54" s="116"/>
      <c r="AN54" s="116"/>
      <c r="AO54" s="116"/>
      <c r="AP54" s="116"/>
      <c r="AQ54" s="116"/>
      <c r="AR54" s="116"/>
    </row>
    <row r="55" spans="1:44" s="45" customFormat="1" ht="12.75" customHeight="1" collapsed="1" x14ac:dyDescent="0.25">
      <c r="A55" s="614" t="s">
        <v>47</v>
      </c>
      <c r="B55" s="600"/>
      <c r="C55" s="600"/>
      <c r="D55" s="600"/>
      <c r="E55" s="600"/>
      <c r="F55" s="600"/>
      <c r="G55" s="600"/>
      <c r="H55" s="600"/>
      <c r="I55" s="615"/>
      <c r="J55" s="455">
        <f>SUM(J45:J54)</f>
        <v>0</v>
      </c>
      <c r="K55" s="455">
        <f>SUM(K45:K54)</f>
        <v>0</v>
      </c>
      <c r="L55" s="456"/>
      <c r="M55" s="455">
        <f>SUM(M45:M54)</f>
        <v>0</v>
      </c>
      <c r="N55" s="455">
        <f>SUM(N45:N54)</f>
        <v>0</v>
      </c>
      <c r="O55" s="455">
        <f>SUM(O45:O54)</f>
        <v>0</v>
      </c>
      <c r="P55" s="457"/>
      <c r="Q55" s="458"/>
      <c r="R55" s="455">
        <f t="shared" ref="R55:AH55" si="31">SUM(R45:R54)</f>
        <v>0</v>
      </c>
      <c r="S55" s="455">
        <f t="shared" si="31"/>
        <v>0</v>
      </c>
      <c r="T55" s="455">
        <f t="shared" si="31"/>
        <v>0</v>
      </c>
      <c r="U55" s="455">
        <f t="shared" si="31"/>
        <v>0</v>
      </c>
      <c r="V55" s="455">
        <f t="shared" si="31"/>
        <v>0</v>
      </c>
      <c r="W55" s="455">
        <f t="shared" si="31"/>
        <v>0</v>
      </c>
      <c r="X55" s="455">
        <f t="shared" si="31"/>
        <v>0</v>
      </c>
      <c r="Y55" s="455">
        <f t="shared" si="31"/>
        <v>0</v>
      </c>
      <c r="Z55" s="455">
        <f t="shared" si="31"/>
        <v>0</v>
      </c>
      <c r="AA55" s="455">
        <f t="shared" si="31"/>
        <v>0</v>
      </c>
      <c r="AB55" s="455">
        <f t="shared" si="31"/>
        <v>0</v>
      </c>
      <c r="AC55" s="455">
        <f t="shared" si="31"/>
        <v>0</v>
      </c>
      <c r="AD55" s="455">
        <f t="shared" si="31"/>
        <v>0</v>
      </c>
      <c r="AE55" s="455">
        <f t="shared" si="31"/>
        <v>0</v>
      </c>
      <c r="AF55" s="455">
        <f t="shared" si="31"/>
        <v>0</v>
      </c>
      <c r="AG55" s="455">
        <f t="shared" si="31"/>
        <v>0</v>
      </c>
      <c r="AH55" s="455">
        <f t="shared" si="31"/>
        <v>0</v>
      </c>
      <c r="AI55" s="459">
        <f>IF(ISERROR(AH55/J55),0,AH55/J55)</f>
        <v>0</v>
      </c>
      <c r="AJ55" s="459">
        <f>IF(ISERROR(AH55/$AH$193),0,AH55/$AH$193)</f>
        <v>0</v>
      </c>
      <c r="AK55" s="116"/>
      <c r="AL55" s="116"/>
      <c r="AM55" s="116"/>
      <c r="AN55" s="116"/>
      <c r="AO55" s="116"/>
      <c r="AP55" s="116"/>
      <c r="AQ55" s="116"/>
      <c r="AR55" s="116"/>
    </row>
    <row r="56" spans="1:44" s="45" customFormat="1" ht="12.75" customHeight="1" x14ac:dyDescent="0.25">
      <c r="A56" s="605" t="s">
        <v>48</v>
      </c>
      <c r="B56" s="597"/>
      <c r="C56" s="597"/>
      <c r="D56" s="597"/>
      <c r="E56" s="598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44" s="45" customFormat="1" hidden="1" outlineLevel="1" x14ac:dyDescent="0.25">
      <c r="A57" s="25">
        <v>1</v>
      </c>
      <c r="B57" s="26"/>
      <c r="C57" s="185"/>
      <c r="D57" s="186"/>
      <c r="E57" s="187"/>
      <c r="F57" s="188"/>
      <c r="G57" s="188"/>
      <c r="H57" s="189"/>
      <c r="I57" s="189"/>
      <c r="J57" s="75"/>
      <c r="K57" s="190"/>
      <c r="L57" s="185"/>
      <c r="M57" s="56"/>
      <c r="N57" s="191"/>
      <c r="O57" s="56"/>
      <c r="P57" s="192"/>
      <c r="Q57" s="192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4">
        <f t="shared" ref="AJ57:AJ66" si="33">IF(ISERROR(AH57/$AH$193),"-",AH57/$AH$193)</f>
        <v>0</v>
      </c>
      <c r="AK57" s="116"/>
      <c r="AL57" s="116"/>
      <c r="AM57" s="116"/>
      <c r="AN57" s="116"/>
      <c r="AO57" s="116"/>
      <c r="AP57" s="116"/>
      <c r="AQ57" s="116"/>
      <c r="AR57" s="116"/>
    </row>
    <row r="58" spans="1:44" s="45" customFormat="1" hidden="1" outlineLevel="1" x14ac:dyDescent="0.25">
      <c r="A58" s="25">
        <v>2</v>
      </c>
      <c r="B58" s="26"/>
      <c r="C58" s="193"/>
      <c r="D58" s="194"/>
      <c r="E58" s="195"/>
      <c r="F58" s="188"/>
      <c r="G58" s="188"/>
      <c r="H58" s="194"/>
      <c r="I58" s="189"/>
      <c r="J58" s="75"/>
      <c r="K58" s="196"/>
      <c r="L58" s="185"/>
      <c r="M58" s="56"/>
      <c r="N58" s="191"/>
      <c r="O58" s="56"/>
      <c r="P58" s="192"/>
      <c r="Q58" s="192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4">
        <f t="shared" si="33"/>
        <v>0</v>
      </c>
      <c r="AK58" s="116"/>
      <c r="AL58" s="116"/>
      <c r="AM58" s="116"/>
      <c r="AN58" s="116"/>
      <c r="AO58" s="116"/>
      <c r="AP58" s="116"/>
      <c r="AQ58" s="116"/>
      <c r="AR58" s="116"/>
    </row>
    <row r="59" spans="1:44" s="45" customFormat="1" ht="12.75" hidden="1" customHeight="1" outlineLevel="1" x14ac:dyDescent="0.25">
      <c r="A59" s="25">
        <v>3</v>
      </c>
      <c r="B59" s="26"/>
      <c r="C59" s="176"/>
      <c r="D59" s="177"/>
      <c r="E59" s="182"/>
      <c r="F59" s="182"/>
      <c r="G59" s="182"/>
      <c r="H59" s="181"/>
      <c r="I59" s="181"/>
      <c r="J59" s="75"/>
      <c r="K59" s="183"/>
      <c r="L59" s="178"/>
      <c r="M59" s="31"/>
      <c r="N59" s="31"/>
      <c r="O59" s="31"/>
      <c r="P59" s="182"/>
      <c r="Q59" s="182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4">
        <f t="shared" si="33"/>
        <v>0</v>
      </c>
    </row>
    <row r="60" spans="1:44" s="45" customFormat="1" ht="12.75" hidden="1" customHeight="1" outlineLevel="1" x14ac:dyDescent="0.25">
      <c r="A60" s="25">
        <v>4</v>
      </c>
      <c r="B60" s="26"/>
      <c r="C60" s="180"/>
      <c r="D60" s="181"/>
      <c r="E60" s="182"/>
      <c r="F60" s="182"/>
      <c r="G60" s="182"/>
      <c r="H60" s="181"/>
      <c r="I60" s="181"/>
      <c r="J60" s="75"/>
      <c r="K60" s="183"/>
      <c r="L60" s="182"/>
      <c r="M60" s="31"/>
      <c r="N60" s="31"/>
      <c r="O60" s="31"/>
      <c r="P60" s="182"/>
      <c r="Q60" s="182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4">
        <f t="shared" si="33"/>
        <v>0</v>
      </c>
      <c r="AK60" s="116"/>
      <c r="AL60" s="116"/>
      <c r="AM60" s="116"/>
      <c r="AN60" s="116"/>
      <c r="AO60" s="116"/>
      <c r="AP60" s="116"/>
      <c r="AQ60" s="116"/>
      <c r="AR60" s="116"/>
    </row>
    <row r="61" spans="1:44" s="45" customFormat="1" ht="12.75" hidden="1" customHeight="1" outlineLevel="1" x14ac:dyDescent="0.25">
      <c r="A61" s="25">
        <v>5</v>
      </c>
      <c r="B61" s="26"/>
      <c r="C61" s="180"/>
      <c r="D61" s="181"/>
      <c r="E61" s="182"/>
      <c r="F61" s="182"/>
      <c r="G61" s="182"/>
      <c r="H61" s="181"/>
      <c r="I61" s="181"/>
      <c r="J61" s="75"/>
      <c r="K61" s="183"/>
      <c r="L61" s="182"/>
      <c r="M61" s="31"/>
      <c r="N61" s="31"/>
      <c r="O61" s="31"/>
      <c r="P61" s="182"/>
      <c r="Q61" s="182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4">
        <f t="shared" si="33"/>
        <v>0</v>
      </c>
      <c r="AK61" s="116"/>
      <c r="AL61" s="116"/>
      <c r="AM61" s="116"/>
      <c r="AN61" s="116"/>
      <c r="AO61" s="116"/>
      <c r="AP61" s="116"/>
      <c r="AQ61" s="116"/>
      <c r="AR61" s="116"/>
    </row>
    <row r="62" spans="1:44" s="45" customFormat="1" ht="12.75" hidden="1" customHeight="1" outlineLevel="1" x14ac:dyDescent="0.25">
      <c r="A62" s="25">
        <v>6</v>
      </c>
      <c r="B62" s="26"/>
      <c r="C62" s="180"/>
      <c r="D62" s="181"/>
      <c r="E62" s="182"/>
      <c r="F62" s="182"/>
      <c r="G62" s="182"/>
      <c r="H62" s="181"/>
      <c r="I62" s="181"/>
      <c r="J62" s="75"/>
      <c r="K62" s="183"/>
      <c r="L62" s="182"/>
      <c r="M62" s="31"/>
      <c r="N62" s="31"/>
      <c r="O62" s="31"/>
      <c r="P62" s="182"/>
      <c r="Q62" s="182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4">
        <f t="shared" si="33"/>
        <v>0</v>
      </c>
    </row>
    <row r="63" spans="1:44" s="45" customFormat="1" ht="12.75" hidden="1" customHeight="1" outlineLevel="1" x14ac:dyDescent="0.25">
      <c r="A63" s="25">
        <v>7</v>
      </c>
      <c r="B63" s="26"/>
      <c r="C63" s="180"/>
      <c r="D63" s="181"/>
      <c r="E63" s="182"/>
      <c r="F63" s="182"/>
      <c r="G63" s="182"/>
      <c r="H63" s="181"/>
      <c r="I63" s="181"/>
      <c r="J63" s="75"/>
      <c r="K63" s="183"/>
      <c r="L63" s="182"/>
      <c r="M63" s="31"/>
      <c r="N63" s="31"/>
      <c r="O63" s="31"/>
      <c r="P63" s="182"/>
      <c r="Q63" s="182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4">
        <f t="shared" si="33"/>
        <v>0</v>
      </c>
      <c r="AK63" s="116"/>
      <c r="AL63" s="116"/>
      <c r="AM63" s="116"/>
      <c r="AN63" s="116"/>
      <c r="AO63" s="116"/>
      <c r="AP63" s="116"/>
      <c r="AQ63" s="116"/>
      <c r="AR63" s="116"/>
    </row>
    <row r="64" spans="1:44" s="45" customFormat="1" ht="12.75" hidden="1" customHeight="1" outlineLevel="1" x14ac:dyDescent="0.25">
      <c r="A64" s="25">
        <v>8</v>
      </c>
      <c r="B64" s="26"/>
      <c r="C64" s="180"/>
      <c r="D64" s="181"/>
      <c r="E64" s="182"/>
      <c r="F64" s="182"/>
      <c r="G64" s="182"/>
      <c r="H64" s="181"/>
      <c r="I64" s="181"/>
      <c r="J64" s="75"/>
      <c r="K64" s="183"/>
      <c r="L64" s="182"/>
      <c r="M64" s="31"/>
      <c r="N64" s="31"/>
      <c r="O64" s="31"/>
      <c r="P64" s="182"/>
      <c r="Q64" s="182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4">
        <f t="shared" si="33"/>
        <v>0</v>
      </c>
      <c r="AK64" s="116"/>
      <c r="AL64" s="116"/>
      <c r="AM64" s="116"/>
      <c r="AN64" s="116"/>
      <c r="AO64" s="116"/>
      <c r="AP64" s="116"/>
      <c r="AQ64" s="116"/>
      <c r="AR64" s="116"/>
    </row>
    <row r="65" spans="1:44" s="45" customFormat="1" ht="12.75" hidden="1" customHeight="1" outlineLevel="1" x14ac:dyDescent="0.25">
      <c r="A65" s="25">
        <v>9</v>
      </c>
      <c r="B65" s="26"/>
      <c r="C65" s="180"/>
      <c r="D65" s="181"/>
      <c r="E65" s="182"/>
      <c r="F65" s="182"/>
      <c r="G65" s="182"/>
      <c r="H65" s="181"/>
      <c r="I65" s="181"/>
      <c r="J65" s="75"/>
      <c r="K65" s="183"/>
      <c r="L65" s="182"/>
      <c r="M65" s="31"/>
      <c r="N65" s="31"/>
      <c r="O65" s="31"/>
      <c r="P65" s="182"/>
      <c r="Q65" s="182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4">
        <f t="shared" si="33"/>
        <v>0</v>
      </c>
    </row>
    <row r="66" spans="1:44" s="45" customFormat="1" ht="12.75" hidden="1" customHeight="1" outlineLevel="1" x14ac:dyDescent="0.25">
      <c r="A66" s="25">
        <v>10</v>
      </c>
      <c r="B66" s="26"/>
      <c r="C66" s="180"/>
      <c r="D66" s="181"/>
      <c r="E66" s="182"/>
      <c r="F66" s="182"/>
      <c r="G66" s="182"/>
      <c r="H66" s="181"/>
      <c r="I66" s="181"/>
      <c r="J66" s="75"/>
      <c r="K66" s="184"/>
      <c r="L66" s="182"/>
      <c r="M66" s="31"/>
      <c r="N66" s="31"/>
      <c r="O66" s="31"/>
      <c r="P66" s="182"/>
      <c r="Q66" s="182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4">
        <f t="shared" si="33"/>
        <v>0</v>
      </c>
      <c r="AK66" s="116"/>
      <c r="AL66" s="116"/>
      <c r="AM66" s="116"/>
      <c r="AN66" s="116"/>
      <c r="AO66" s="116"/>
      <c r="AP66" s="116"/>
      <c r="AQ66" s="116"/>
      <c r="AR66" s="116"/>
    </row>
    <row r="67" spans="1:44" s="45" customFormat="1" ht="12.75" customHeight="1" collapsed="1" x14ac:dyDescent="0.25">
      <c r="A67" s="614" t="s">
        <v>49</v>
      </c>
      <c r="B67" s="600"/>
      <c r="C67" s="600"/>
      <c r="D67" s="600"/>
      <c r="E67" s="600"/>
      <c r="F67" s="600"/>
      <c r="G67" s="600"/>
      <c r="H67" s="600"/>
      <c r="I67" s="615"/>
      <c r="J67" s="455">
        <f>SUM(J57:J66)</f>
        <v>0</v>
      </c>
      <c r="K67" s="455">
        <f>SUM(K57:K66)</f>
        <v>0</v>
      </c>
      <c r="L67" s="456"/>
      <c r="M67" s="455">
        <f>SUM(M57:M66)</f>
        <v>0</v>
      </c>
      <c r="N67" s="455">
        <f>SUM(N57:N66)</f>
        <v>0</v>
      </c>
      <c r="O67" s="455">
        <f>SUM(O57:O66)</f>
        <v>0</v>
      </c>
      <c r="P67" s="457"/>
      <c r="Q67" s="458"/>
      <c r="R67" s="455">
        <f t="shared" ref="R67:AH67" si="39">SUM(R57:R66)</f>
        <v>0</v>
      </c>
      <c r="S67" s="455">
        <f t="shared" si="39"/>
        <v>0</v>
      </c>
      <c r="T67" s="455">
        <f t="shared" si="39"/>
        <v>0</v>
      </c>
      <c r="U67" s="455">
        <f t="shared" si="39"/>
        <v>0</v>
      </c>
      <c r="V67" s="455">
        <f t="shared" si="39"/>
        <v>0</v>
      </c>
      <c r="W67" s="455">
        <f t="shared" si="39"/>
        <v>0</v>
      </c>
      <c r="X67" s="455">
        <f t="shared" si="39"/>
        <v>0</v>
      </c>
      <c r="Y67" s="455">
        <f t="shared" si="39"/>
        <v>0</v>
      </c>
      <c r="Z67" s="455">
        <f t="shared" si="39"/>
        <v>0</v>
      </c>
      <c r="AA67" s="455">
        <f t="shared" si="39"/>
        <v>0</v>
      </c>
      <c r="AB67" s="455">
        <f t="shared" si="39"/>
        <v>0</v>
      </c>
      <c r="AC67" s="455">
        <f t="shared" si="39"/>
        <v>0</v>
      </c>
      <c r="AD67" s="455">
        <f t="shared" si="39"/>
        <v>0</v>
      </c>
      <c r="AE67" s="455">
        <f t="shared" si="39"/>
        <v>0</v>
      </c>
      <c r="AF67" s="455">
        <f t="shared" si="39"/>
        <v>0</v>
      </c>
      <c r="AG67" s="455">
        <f t="shared" si="39"/>
        <v>0</v>
      </c>
      <c r="AH67" s="455">
        <f t="shared" si="39"/>
        <v>0</v>
      </c>
      <c r="AI67" s="459">
        <f>IF(ISERROR(AH67/J67),0,AH67/J67)</f>
        <v>0</v>
      </c>
      <c r="AJ67" s="459">
        <f>IF(ISERROR(AH67/$AH$193),0,AH67/$AH$193)</f>
        <v>0</v>
      </c>
      <c r="AK67" s="116"/>
      <c r="AL67" s="116"/>
      <c r="AM67" s="116"/>
      <c r="AN67" s="116"/>
      <c r="AO67" s="116"/>
      <c r="AP67" s="116"/>
      <c r="AQ67" s="116"/>
      <c r="AR67" s="116"/>
    </row>
    <row r="68" spans="1:44" s="45" customFormat="1" ht="12.75" customHeight="1" x14ac:dyDescent="0.25">
      <c r="A68" s="605" t="s">
        <v>50</v>
      </c>
      <c r="B68" s="597"/>
      <c r="C68" s="597"/>
      <c r="D68" s="597"/>
      <c r="E68" s="598"/>
      <c r="F68" s="17"/>
      <c r="G68" s="18"/>
      <c r="H68" s="19"/>
      <c r="I68" s="19"/>
      <c r="J68" s="75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4"/>
      <c r="AJ68" s="24"/>
    </row>
    <row r="69" spans="1:44" s="45" customFormat="1" ht="12.75" hidden="1" customHeight="1" outlineLevel="1" x14ac:dyDescent="0.25">
      <c r="A69" s="25">
        <v>1</v>
      </c>
      <c r="B69" s="26"/>
      <c r="C69" s="176"/>
      <c r="D69" s="177"/>
      <c r="E69" s="178"/>
      <c r="F69" s="178"/>
      <c r="G69" s="178"/>
      <c r="H69" s="177"/>
      <c r="I69" s="177"/>
      <c r="J69" s="75"/>
      <c r="K69" s="179"/>
      <c r="L69" s="178"/>
      <c r="M69" s="31"/>
      <c r="N69" s="31"/>
      <c r="O69" s="31"/>
      <c r="P69" s="178"/>
      <c r="Q69" s="178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4">
        <f t="shared" ref="AJ69:AJ78" si="41">IF(ISERROR(AH69/$AH$193),"-",AH69/$AH$193)</f>
        <v>0</v>
      </c>
      <c r="AK69" s="116"/>
      <c r="AL69" s="116"/>
      <c r="AM69" s="116"/>
      <c r="AN69" s="116"/>
      <c r="AO69" s="116"/>
      <c r="AP69" s="116"/>
      <c r="AQ69" s="116"/>
      <c r="AR69" s="116"/>
    </row>
    <row r="70" spans="1:44" s="45" customFormat="1" ht="12.75" hidden="1" customHeight="1" outlineLevel="1" x14ac:dyDescent="0.25">
      <c r="A70" s="25">
        <v>2</v>
      </c>
      <c r="B70" s="26"/>
      <c r="C70" s="180"/>
      <c r="D70" s="181"/>
      <c r="E70" s="182"/>
      <c r="F70" s="182"/>
      <c r="G70" s="182"/>
      <c r="H70" s="181"/>
      <c r="I70" s="181"/>
      <c r="J70" s="75"/>
      <c r="K70" s="183"/>
      <c r="L70" s="182"/>
      <c r="M70" s="31"/>
      <c r="N70" s="31"/>
      <c r="O70" s="31"/>
      <c r="P70" s="182"/>
      <c r="Q70" s="182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4">
        <f t="shared" si="41"/>
        <v>0</v>
      </c>
      <c r="AK70" s="116"/>
      <c r="AL70" s="116"/>
      <c r="AM70" s="116"/>
      <c r="AN70" s="116"/>
      <c r="AO70" s="116"/>
      <c r="AP70" s="116"/>
      <c r="AQ70" s="116"/>
      <c r="AR70" s="116"/>
    </row>
    <row r="71" spans="1:44" s="45" customFormat="1" ht="12.75" hidden="1" customHeight="1" outlineLevel="1" x14ac:dyDescent="0.25">
      <c r="A71" s="25">
        <v>3</v>
      </c>
      <c r="B71" s="26"/>
      <c r="C71" s="180"/>
      <c r="D71" s="181"/>
      <c r="E71" s="182"/>
      <c r="F71" s="182"/>
      <c r="G71" s="182"/>
      <c r="H71" s="181"/>
      <c r="I71" s="181"/>
      <c r="J71" s="75"/>
      <c r="K71" s="183"/>
      <c r="L71" s="182"/>
      <c r="M71" s="31"/>
      <c r="N71" s="31"/>
      <c r="O71" s="31"/>
      <c r="P71" s="182"/>
      <c r="Q71" s="182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4">
        <f t="shared" si="41"/>
        <v>0</v>
      </c>
    </row>
    <row r="72" spans="1:44" s="45" customFormat="1" ht="12.75" hidden="1" customHeight="1" outlineLevel="1" x14ac:dyDescent="0.25">
      <c r="A72" s="25">
        <v>4</v>
      </c>
      <c r="B72" s="26"/>
      <c r="C72" s="180"/>
      <c r="D72" s="181"/>
      <c r="E72" s="182"/>
      <c r="F72" s="182"/>
      <c r="G72" s="182"/>
      <c r="H72" s="181"/>
      <c r="I72" s="181"/>
      <c r="J72" s="75"/>
      <c r="K72" s="183"/>
      <c r="L72" s="182"/>
      <c r="M72" s="31"/>
      <c r="N72" s="31"/>
      <c r="O72" s="31"/>
      <c r="P72" s="182"/>
      <c r="Q72" s="182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4">
        <f t="shared" si="41"/>
        <v>0</v>
      </c>
      <c r="AK72" s="116"/>
      <c r="AL72" s="116"/>
      <c r="AM72" s="116"/>
      <c r="AN72" s="116"/>
      <c r="AO72" s="116"/>
      <c r="AP72" s="116"/>
      <c r="AQ72" s="116"/>
      <c r="AR72" s="116"/>
    </row>
    <row r="73" spans="1:44" s="45" customFormat="1" ht="12.75" hidden="1" customHeight="1" outlineLevel="1" x14ac:dyDescent="0.25">
      <c r="A73" s="25">
        <v>5</v>
      </c>
      <c r="B73" s="26"/>
      <c r="C73" s="180"/>
      <c r="D73" s="181"/>
      <c r="E73" s="182"/>
      <c r="F73" s="182"/>
      <c r="G73" s="182"/>
      <c r="H73" s="181"/>
      <c r="I73" s="181"/>
      <c r="J73" s="75"/>
      <c r="K73" s="183"/>
      <c r="L73" s="182"/>
      <c r="M73" s="31"/>
      <c r="N73" s="31"/>
      <c r="O73" s="31"/>
      <c r="P73" s="182"/>
      <c r="Q73" s="182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4">
        <f t="shared" si="41"/>
        <v>0</v>
      </c>
      <c r="AK73" s="116"/>
      <c r="AL73" s="116"/>
      <c r="AM73" s="116"/>
      <c r="AN73" s="116"/>
      <c r="AO73" s="116"/>
      <c r="AP73" s="116"/>
      <c r="AQ73" s="116"/>
      <c r="AR73" s="116"/>
    </row>
    <row r="74" spans="1:44" s="45" customFormat="1" ht="12.75" hidden="1" customHeight="1" outlineLevel="1" x14ac:dyDescent="0.25">
      <c r="A74" s="25">
        <v>6</v>
      </c>
      <c r="B74" s="26"/>
      <c r="C74" s="180"/>
      <c r="D74" s="181"/>
      <c r="E74" s="182"/>
      <c r="F74" s="182"/>
      <c r="G74" s="182"/>
      <c r="H74" s="181"/>
      <c r="I74" s="181"/>
      <c r="J74" s="75"/>
      <c r="K74" s="183"/>
      <c r="L74" s="182"/>
      <c r="M74" s="31"/>
      <c r="N74" s="31"/>
      <c r="O74" s="31"/>
      <c r="P74" s="182"/>
      <c r="Q74" s="182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4">
        <f t="shared" si="41"/>
        <v>0</v>
      </c>
    </row>
    <row r="75" spans="1:44" s="45" customFormat="1" ht="12.75" hidden="1" customHeight="1" outlineLevel="1" x14ac:dyDescent="0.25">
      <c r="A75" s="25">
        <v>7</v>
      </c>
      <c r="B75" s="26"/>
      <c r="C75" s="180"/>
      <c r="D75" s="181"/>
      <c r="E75" s="182"/>
      <c r="F75" s="182"/>
      <c r="G75" s="182"/>
      <c r="H75" s="181"/>
      <c r="I75" s="181"/>
      <c r="J75" s="75"/>
      <c r="K75" s="183"/>
      <c r="L75" s="182"/>
      <c r="M75" s="31"/>
      <c r="N75" s="31"/>
      <c r="O75" s="31"/>
      <c r="P75" s="182"/>
      <c r="Q75" s="182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4">
        <f t="shared" si="41"/>
        <v>0</v>
      </c>
      <c r="AK75" s="116"/>
      <c r="AL75" s="116"/>
      <c r="AM75" s="116"/>
      <c r="AN75" s="116"/>
      <c r="AO75" s="116"/>
      <c r="AP75" s="116"/>
      <c r="AQ75" s="116"/>
      <c r="AR75" s="116"/>
    </row>
    <row r="76" spans="1:44" s="45" customFormat="1" ht="12.75" hidden="1" customHeight="1" outlineLevel="1" x14ac:dyDescent="0.25">
      <c r="A76" s="25">
        <v>8</v>
      </c>
      <c r="B76" s="26"/>
      <c r="C76" s="180"/>
      <c r="D76" s="181"/>
      <c r="E76" s="182"/>
      <c r="F76" s="182"/>
      <c r="G76" s="182"/>
      <c r="H76" s="181"/>
      <c r="I76" s="181"/>
      <c r="J76" s="75"/>
      <c r="K76" s="183"/>
      <c r="L76" s="182"/>
      <c r="M76" s="31"/>
      <c r="N76" s="31"/>
      <c r="O76" s="31"/>
      <c r="P76" s="182"/>
      <c r="Q76" s="182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4">
        <f t="shared" si="41"/>
        <v>0</v>
      </c>
      <c r="AK76" s="116"/>
      <c r="AL76" s="116"/>
      <c r="AM76" s="116"/>
      <c r="AN76" s="116"/>
      <c r="AO76" s="116"/>
      <c r="AP76" s="116"/>
      <c r="AQ76" s="116"/>
      <c r="AR76" s="116"/>
    </row>
    <row r="77" spans="1:44" s="45" customFormat="1" ht="12.75" hidden="1" customHeight="1" outlineLevel="1" x14ac:dyDescent="0.25">
      <c r="A77" s="25">
        <v>9</v>
      </c>
      <c r="B77" s="26"/>
      <c r="C77" s="180"/>
      <c r="D77" s="181"/>
      <c r="E77" s="182"/>
      <c r="F77" s="182"/>
      <c r="G77" s="182"/>
      <c r="H77" s="181"/>
      <c r="I77" s="181"/>
      <c r="J77" s="75"/>
      <c r="K77" s="183"/>
      <c r="L77" s="182"/>
      <c r="M77" s="31"/>
      <c r="N77" s="31"/>
      <c r="O77" s="31"/>
      <c r="P77" s="182"/>
      <c r="Q77" s="182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4">
        <f t="shared" si="41"/>
        <v>0</v>
      </c>
    </row>
    <row r="78" spans="1:44" s="45" customFormat="1" ht="12.75" hidden="1" customHeight="1" outlineLevel="1" x14ac:dyDescent="0.25">
      <c r="A78" s="25">
        <v>10</v>
      </c>
      <c r="B78" s="26"/>
      <c r="C78" s="180"/>
      <c r="D78" s="181"/>
      <c r="E78" s="182"/>
      <c r="F78" s="182"/>
      <c r="G78" s="182"/>
      <c r="H78" s="181"/>
      <c r="I78" s="181"/>
      <c r="J78" s="75"/>
      <c r="K78" s="184"/>
      <c r="L78" s="182"/>
      <c r="M78" s="31"/>
      <c r="N78" s="31"/>
      <c r="O78" s="31"/>
      <c r="P78" s="182"/>
      <c r="Q78" s="182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4">
        <f t="shared" si="41"/>
        <v>0</v>
      </c>
      <c r="AK78" s="116"/>
      <c r="AL78" s="116"/>
      <c r="AM78" s="116"/>
      <c r="AN78" s="116"/>
      <c r="AO78" s="116"/>
      <c r="AP78" s="116"/>
      <c r="AQ78" s="116"/>
      <c r="AR78" s="116"/>
    </row>
    <row r="79" spans="1:44" s="45" customFormat="1" ht="12.75" customHeight="1" collapsed="1" x14ac:dyDescent="0.25">
      <c r="A79" s="614" t="s">
        <v>51</v>
      </c>
      <c r="B79" s="600"/>
      <c r="C79" s="600"/>
      <c r="D79" s="600"/>
      <c r="E79" s="600"/>
      <c r="F79" s="600"/>
      <c r="G79" s="600"/>
      <c r="H79" s="600"/>
      <c r="I79" s="615"/>
      <c r="J79" s="455">
        <f>SUM(J69:J78)</f>
        <v>0</v>
      </c>
      <c r="K79" s="455">
        <f>SUM(K69:K78)</f>
        <v>0</v>
      </c>
      <c r="L79" s="456"/>
      <c r="M79" s="455">
        <f>SUM(M69:M78)</f>
        <v>0</v>
      </c>
      <c r="N79" s="455">
        <f>SUM(N69:N78)</f>
        <v>0</v>
      </c>
      <c r="O79" s="455">
        <f>SUM(O69:O78)</f>
        <v>0</v>
      </c>
      <c r="P79" s="457"/>
      <c r="Q79" s="458"/>
      <c r="R79" s="455">
        <f t="shared" ref="R79:AH79" si="47">SUM(R69:R78)</f>
        <v>0</v>
      </c>
      <c r="S79" s="455">
        <f t="shared" si="47"/>
        <v>0</v>
      </c>
      <c r="T79" s="455">
        <f t="shared" si="47"/>
        <v>0</v>
      </c>
      <c r="U79" s="455">
        <f t="shared" si="47"/>
        <v>0</v>
      </c>
      <c r="V79" s="455">
        <f t="shared" si="47"/>
        <v>0</v>
      </c>
      <c r="W79" s="455">
        <f t="shared" si="47"/>
        <v>0</v>
      </c>
      <c r="X79" s="455">
        <f t="shared" si="47"/>
        <v>0</v>
      </c>
      <c r="Y79" s="455">
        <f t="shared" si="47"/>
        <v>0</v>
      </c>
      <c r="Z79" s="455">
        <f t="shared" si="47"/>
        <v>0</v>
      </c>
      <c r="AA79" s="455">
        <f t="shared" si="47"/>
        <v>0</v>
      </c>
      <c r="AB79" s="455">
        <f t="shared" si="47"/>
        <v>0</v>
      </c>
      <c r="AC79" s="455">
        <f t="shared" si="47"/>
        <v>0</v>
      </c>
      <c r="AD79" s="455">
        <f t="shared" si="47"/>
        <v>0</v>
      </c>
      <c r="AE79" s="455">
        <f t="shared" si="47"/>
        <v>0</v>
      </c>
      <c r="AF79" s="455">
        <f t="shared" si="47"/>
        <v>0</v>
      </c>
      <c r="AG79" s="455">
        <f t="shared" si="47"/>
        <v>0</v>
      </c>
      <c r="AH79" s="455">
        <f t="shared" si="47"/>
        <v>0</v>
      </c>
      <c r="AI79" s="459">
        <f>IF(ISERROR(AH79/J79),0,AH79/J79)</f>
        <v>0</v>
      </c>
      <c r="AJ79" s="459">
        <f>IF(ISERROR(AH79/$AH$193),0,AH79/$AH$193)</f>
        <v>0</v>
      </c>
      <c r="AK79" s="116"/>
      <c r="AL79" s="116"/>
      <c r="AM79" s="116"/>
      <c r="AN79" s="116"/>
      <c r="AO79" s="116"/>
      <c r="AP79" s="116"/>
      <c r="AQ79" s="116"/>
      <c r="AR79" s="116"/>
    </row>
    <row r="80" spans="1:44" s="45" customFormat="1" ht="12.75" customHeight="1" x14ac:dyDescent="0.25">
      <c r="A80" s="605" t="s">
        <v>52</v>
      </c>
      <c r="B80" s="597"/>
      <c r="C80" s="597"/>
      <c r="D80" s="597"/>
      <c r="E80" s="598"/>
      <c r="F80" s="17"/>
      <c r="G80" s="18"/>
      <c r="H80" s="19"/>
      <c r="I80" s="19"/>
      <c r="J80" s="75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4"/>
      <c r="AJ80" s="24"/>
    </row>
    <row r="81" spans="1:44" s="45" customFormat="1" ht="12.75" hidden="1" customHeight="1" outlineLevel="1" x14ac:dyDescent="0.25">
      <c r="A81" s="25">
        <v>1</v>
      </c>
      <c r="B81" s="26"/>
      <c r="C81" s="176"/>
      <c r="D81" s="177"/>
      <c r="E81" s="178"/>
      <c r="F81" s="178"/>
      <c r="G81" s="178"/>
      <c r="H81" s="177"/>
      <c r="I81" s="177"/>
      <c r="J81" s="75"/>
      <c r="K81" s="179"/>
      <c r="L81" s="178"/>
      <c r="M81" s="31"/>
      <c r="N81" s="31"/>
      <c r="O81" s="31"/>
      <c r="P81" s="178"/>
      <c r="Q81" s="178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4">
        <f t="shared" ref="AJ81:AJ90" si="49">IF(ISERROR(AH81/$AH$193),"-",AH81/$AH$193)</f>
        <v>0</v>
      </c>
      <c r="AK81" s="116"/>
      <c r="AL81" s="116"/>
      <c r="AM81" s="116"/>
      <c r="AN81" s="116"/>
      <c r="AO81" s="116"/>
      <c r="AP81" s="116"/>
      <c r="AQ81" s="116"/>
      <c r="AR81" s="116"/>
    </row>
    <row r="82" spans="1:44" s="45" customFormat="1" ht="12.75" hidden="1" customHeight="1" outlineLevel="1" x14ac:dyDescent="0.25">
      <c r="A82" s="25">
        <v>2</v>
      </c>
      <c r="B82" s="26"/>
      <c r="C82" s="180"/>
      <c r="D82" s="181"/>
      <c r="E82" s="182"/>
      <c r="F82" s="182"/>
      <c r="G82" s="182"/>
      <c r="H82" s="181"/>
      <c r="I82" s="181"/>
      <c r="J82" s="75"/>
      <c r="K82" s="183"/>
      <c r="L82" s="182"/>
      <c r="M82" s="31"/>
      <c r="N82" s="31"/>
      <c r="O82" s="31"/>
      <c r="P82" s="182"/>
      <c r="Q82" s="182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4">
        <f t="shared" si="49"/>
        <v>0</v>
      </c>
      <c r="AK82" s="116"/>
      <c r="AL82" s="116"/>
      <c r="AM82" s="116"/>
      <c r="AN82" s="116"/>
      <c r="AO82" s="116"/>
      <c r="AP82" s="116"/>
      <c r="AQ82" s="116"/>
      <c r="AR82" s="116"/>
    </row>
    <row r="83" spans="1:44" s="45" customFormat="1" ht="12.75" hidden="1" customHeight="1" outlineLevel="1" x14ac:dyDescent="0.25">
      <c r="A83" s="25">
        <v>3</v>
      </c>
      <c r="B83" s="26"/>
      <c r="C83" s="180"/>
      <c r="D83" s="181"/>
      <c r="E83" s="182"/>
      <c r="F83" s="182"/>
      <c r="G83" s="182"/>
      <c r="H83" s="181"/>
      <c r="I83" s="181"/>
      <c r="J83" s="75"/>
      <c r="K83" s="183"/>
      <c r="L83" s="182"/>
      <c r="M83" s="31"/>
      <c r="N83" s="31"/>
      <c r="O83" s="31"/>
      <c r="P83" s="182"/>
      <c r="Q83" s="182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4">
        <f t="shared" si="49"/>
        <v>0</v>
      </c>
    </row>
    <row r="84" spans="1:44" s="45" customFormat="1" ht="12.75" hidden="1" customHeight="1" outlineLevel="1" x14ac:dyDescent="0.25">
      <c r="A84" s="25">
        <v>4</v>
      </c>
      <c r="B84" s="26"/>
      <c r="C84" s="180"/>
      <c r="D84" s="181"/>
      <c r="E84" s="182"/>
      <c r="F84" s="182"/>
      <c r="G84" s="182"/>
      <c r="H84" s="181"/>
      <c r="I84" s="181"/>
      <c r="J84" s="75"/>
      <c r="K84" s="183"/>
      <c r="L84" s="182"/>
      <c r="M84" s="31"/>
      <c r="N84" s="31"/>
      <c r="O84" s="31"/>
      <c r="P84" s="182"/>
      <c r="Q84" s="182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4">
        <f t="shared" si="49"/>
        <v>0</v>
      </c>
      <c r="AK84" s="116"/>
      <c r="AL84" s="116"/>
      <c r="AM84" s="116"/>
      <c r="AN84" s="116"/>
      <c r="AO84" s="116"/>
      <c r="AP84" s="116"/>
      <c r="AQ84" s="116"/>
      <c r="AR84" s="116"/>
    </row>
    <row r="85" spans="1:44" s="45" customFormat="1" ht="12.75" hidden="1" customHeight="1" outlineLevel="1" x14ac:dyDescent="0.25">
      <c r="A85" s="25">
        <v>5</v>
      </c>
      <c r="B85" s="26"/>
      <c r="C85" s="180"/>
      <c r="D85" s="181"/>
      <c r="E85" s="182"/>
      <c r="F85" s="182"/>
      <c r="G85" s="182"/>
      <c r="H85" s="181"/>
      <c r="I85" s="181"/>
      <c r="J85" s="75"/>
      <c r="K85" s="183"/>
      <c r="L85" s="182"/>
      <c r="M85" s="31"/>
      <c r="N85" s="31"/>
      <c r="O85" s="31"/>
      <c r="P85" s="182"/>
      <c r="Q85" s="182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4">
        <f t="shared" si="49"/>
        <v>0</v>
      </c>
      <c r="AK85" s="116"/>
      <c r="AL85" s="116"/>
      <c r="AM85" s="116"/>
      <c r="AN85" s="116"/>
      <c r="AO85" s="116"/>
      <c r="AP85" s="116"/>
      <c r="AQ85" s="116"/>
      <c r="AR85" s="116"/>
    </row>
    <row r="86" spans="1:44" s="45" customFormat="1" ht="12.75" hidden="1" customHeight="1" outlineLevel="1" x14ac:dyDescent="0.25">
      <c r="A86" s="25">
        <v>6</v>
      </c>
      <c r="B86" s="26"/>
      <c r="C86" s="180"/>
      <c r="D86" s="181"/>
      <c r="E86" s="182"/>
      <c r="F86" s="182"/>
      <c r="G86" s="182"/>
      <c r="H86" s="181"/>
      <c r="I86" s="181"/>
      <c r="J86" s="75"/>
      <c r="K86" s="183"/>
      <c r="L86" s="182"/>
      <c r="M86" s="31"/>
      <c r="N86" s="31"/>
      <c r="O86" s="31"/>
      <c r="P86" s="182"/>
      <c r="Q86" s="182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4">
        <f t="shared" si="49"/>
        <v>0</v>
      </c>
    </row>
    <row r="87" spans="1:44" s="45" customFormat="1" ht="12.75" hidden="1" customHeight="1" outlineLevel="1" x14ac:dyDescent="0.25">
      <c r="A87" s="25">
        <v>7</v>
      </c>
      <c r="B87" s="26"/>
      <c r="C87" s="180"/>
      <c r="D87" s="181"/>
      <c r="E87" s="182"/>
      <c r="F87" s="182"/>
      <c r="G87" s="182"/>
      <c r="H87" s="181"/>
      <c r="I87" s="181"/>
      <c r="J87" s="75"/>
      <c r="K87" s="183"/>
      <c r="L87" s="182"/>
      <c r="M87" s="31"/>
      <c r="N87" s="31"/>
      <c r="O87" s="31"/>
      <c r="P87" s="182"/>
      <c r="Q87" s="182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4">
        <f t="shared" si="49"/>
        <v>0</v>
      </c>
      <c r="AK87" s="116"/>
      <c r="AL87" s="116"/>
      <c r="AM87" s="116"/>
      <c r="AN87" s="116"/>
      <c r="AO87" s="116"/>
      <c r="AP87" s="116"/>
      <c r="AQ87" s="116"/>
      <c r="AR87" s="116"/>
    </row>
    <row r="88" spans="1:44" s="45" customFormat="1" ht="12.75" hidden="1" customHeight="1" outlineLevel="1" x14ac:dyDescent="0.25">
      <c r="A88" s="25">
        <v>8</v>
      </c>
      <c r="B88" s="26"/>
      <c r="C88" s="180"/>
      <c r="D88" s="181"/>
      <c r="E88" s="182"/>
      <c r="F88" s="182"/>
      <c r="G88" s="182"/>
      <c r="H88" s="181"/>
      <c r="I88" s="181"/>
      <c r="J88" s="75"/>
      <c r="K88" s="183"/>
      <c r="L88" s="182"/>
      <c r="M88" s="31"/>
      <c r="N88" s="31"/>
      <c r="O88" s="31"/>
      <c r="P88" s="182"/>
      <c r="Q88" s="182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4">
        <f t="shared" si="49"/>
        <v>0</v>
      </c>
      <c r="AK88" s="116"/>
      <c r="AL88" s="116"/>
      <c r="AM88" s="116"/>
      <c r="AN88" s="116"/>
      <c r="AO88" s="116"/>
      <c r="AP88" s="116"/>
      <c r="AQ88" s="116"/>
      <c r="AR88" s="116"/>
    </row>
    <row r="89" spans="1:44" s="45" customFormat="1" ht="12.75" hidden="1" customHeight="1" outlineLevel="1" x14ac:dyDescent="0.25">
      <c r="A89" s="25">
        <v>9</v>
      </c>
      <c r="B89" s="26"/>
      <c r="C89" s="180"/>
      <c r="D89" s="181"/>
      <c r="E89" s="182"/>
      <c r="F89" s="182"/>
      <c r="G89" s="182"/>
      <c r="H89" s="181"/>
      <c r="I89" s="181"/>
      <c r="J89" s="75"/>
      <c r="K89" s="183"/>
      <c r="L89" s="182"/>
      <c r="M89" s="31"/>
      <c r="N89" s="31"/>
      <c r="O89" s="31"/>
      <c r="P89" s="182"/>
      <c r="Q89" s="182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4">
        <f t="shared" si="49"/>
        <v>0</v>
      </c>
    </row>
    <row r="90" spans="1:44" s="45" customFormat="1" ht="12.75" hidden="1" customHeight="1" outlineLevel="1" x14ac:dyDescent="0.25">
      <c r="A90" s="25">
        <v>10</v>
      </c>
      <c r="B90" s="26"/>
      <c r="C90" s="180"/>
      <c r="D90" s="181"/>
      <c r="E90" s="182"/>
      <c r="F90" s="182"/>
      <c r="G90" s="182"/>
      <c r="H90" s="181"/>
      <c r="I90" s="181"/>
      <c r="J90" s="75"/>
      <c r="K90" s="184"/>
      <c r="L90" s="182"/>
      <c r="M90" s="31"/>
      <c r="N90" s="31"/>
      <c r="O90" s="31"/>
      <c r="P90" s="182"/>
      <c r="Q90" s="182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4">
        <f t="shared" si="49"/>
        <v>0</v>
      </c>
      <c r="AK90" s="116"/>
      <c r="AL90" s="116"/>
      <c r="AM90" s="116"/>
      <c r="AN90" s="116"/>
      <c r="AO90" s="116"/>
      <c r="AP90" s="116"/>
      <c r="AQ90" s="116"/>
      <c r="AR90" s="116"/>
    </row>
    <row r="91" spans="1:44" s="45" customFormat="1" ht="12.75" customHeight="1" collapsed="1" x14ac:dyDescent="0.25">
      <c r="A91" s="614" t="s">
        <v>53</v>
      </c>
      <c r="B91" s="600"/>
      <c r="C91" s="600"/>
      <c r="D91" s="600"/>
      <c r="E91" s="600"/>
      <c r="F91" s="600"/>
      <c r="G91" s="600"/>
      <c r="H91" s="600"/>
      <c r="I91" s="615"/>
      <c r="J91" s="455">
        <f>SUM(J81:J90)</f>
        <v>0</v>
      </c>
      <c r="K91" s="455">
        <f>SUM(K81:K90)</f>
        <v>0</v>
      </c>
      <c r="L91" s="456"/>
      <c r="M91" s="455">
        <f>SUM(M81:M90)</f>
        <v>0</v>
      </c>
      <c r="N91" s="455">
        <f>SUM(N81:N90)</f>
        <v>0</v>
      </c>
      <c r="O91" s="455">
        <f>SUM(O81:O90)</f>
        <v>0</v>
      </c>
      <c r="P91" s="457"/>
      <c r="Q91" s="458"/>
      <c r="R91" s="455">
        <f t="shared" ref="R91:AH91" si="55">SUM(R81:R90)</f>
        <v>0</v>
      </c>
      <c r="S91" s="455">
        <f t="shared" si="55"/>
        <v>0</v>
      </c>
      <c r="T91" s="455">
        <f t="shared" si="55"/>
        <v>0</v>
      </c>
      <c r="U91" s="455">
        <f t="shared" si="55"/>
        <v>0</v>
      </c>
      <c r="V91" s="455">
        <f t="shared" si="55"/>
        <v>0</v>
      </c>
      <c r="W91" s="455">
        <f t="shared" si="55"/>
        <v>0</v>
      </c>
      <c r="X91" s="455">
        <f t="shared" si="55"/>
        <v>0</v>
      </c>
      <c r="Y91" s="455">
        <f t="shared" si="55"/>
        <v>0</v>
      </c>
      <c r="Z91" s="455">
        <f t="shared" si="55"/>
        <v>0</v>
      </c>
      <c r="AA91" s="455">
        <f t="shared" si="55"/>
        <v>0</v>
      </c>
      <c r="AB91" s="455">
        <f t="shared" si="55"/>
        <v>0</v>
      </c>
      <c r="AC91" s="455">
        <f t="shared" si="55"/>
        <v>0</v>
      </c>
      <c r="AD91" s="455">
        <f t="shared" si="55"/>
        <v>0</v>
      </c>
      <c r="AE91" s="455">
        <f t="shared" si="55"/>
        <v>0</v>
      </c>
      <c r="AF91" s="455">
        <f t="shared" si="55"/>
        <v>0</v>
      </c>
      <c r="AG91" s="455">
        <f t="shared" si="55"/>
        <v>0</v>
      </c>
      <c r="AH91" s="455">
        <f t="shared" si="55"/>
        <v>0</v>
      </c>
      <c r="AI91" s="459">
        <f>IF(ISERROR(AH91/J91),0,AH91/J91)</f>
        <v>0</v>
      </c>
      <c r="AJ91" s="459">
        <f>IF(ISERROR(AH91/$AH$193),0,AH91/$AH$193)</f>
        <v>0</v>
      </c>
      <c r="AK91" s="116"/>
      <c r="AL91" s="116"/>
      <c r="AM91" s="116"/>
      <c r="AN91" s="116"/>
      <c r="AO91" s="116"/>
      <c r="AP91" s="116"/>
      <c r="AQ91" s="116"/>
      <c r="AR91" s="116"/>
    </row>
    <row r="92" spans="1:44" s="45" customFormat="1" ht="12.75" customHeight="1" x14ac:dyDescent="0.25">
      <c r="A92" s="605" t="s">
        <v>54</v>
      </c>
      <c r="B92" s="597"/>
      <c r="C92" s="597"/>
      <c r="D92" s="597"/>
      <c r="E92" s="598"/>
      <c r="F92" s="17"/>
      <c r="G92" s="18"/>
      <c r="H92" s="19"/>
      <c r="I92" s="19"/>
      <c r="J92" s="75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4"/>
      <c r="AJ92" s="24"/>
    </row>
    <row r="93" spans="1:44" s="45" customFormat="1" ht="12.75" hidden="1" customHeight="1" outlineLevel="1" x14ac:dyDescent="0.25">
      <c r="A93" s="25">
        <v>1</v>
      </c>
      <c r="B93" s="26"/>
      <c r="C93" s="176"/>
      <c r="D93" s="177"/>
      <c r="E93" s="178"/>
      <c r="F93" s="178"/>
      <c r="G93" s="178"/>
      <c r="H93" s="177"/>
      <c r="I93" s="177"/>
      <c r="J93" s="75"/>
      <c r="K93" s="179"/>
      <c r="L93" s="178"/>
      <c r="M93" s="31"/>
      <c r="N93" s="31"/>
      <c r="O93" s="31"/>
      <c r="P93" s="178"/>
      <c r="Q93" s="178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4">
        <f t="shared" ref="AJ93:AJ102" si="57">IF(ISERROR(AH93/$AH$193),"-",AH93/$AH$193)</f>
        <v>0</v>
      </c>
      <c r="AK93" s="116"/>
      <c r="AL93" s="116"/>
      <c r="AM93" s="116"/>
      <c r="AN93" s="116"/>
      <c r="AO93" s="116"/>
      <c r="AP93" s="116"/>
      <c r="AQ93" s="116"/>
      <c r="AR93" s="116"/>
    </row>
    <row r="94" spans="1:44" s="45" customFormat="1" ht="12.75" hidden="1" customHeight="1" outlineLevel="1" x14ac:dyDescent="0.25">
      <c r="A94" s="25">
        <v>2</v>
      </c>
      <c r="B94" s="26"/>
      <c r="C94" s="180"/>
      <c r="D94" s="181"/>
      <c r="E94" s="182"/>
      <c r="F94" s="182"/>
      <c r="G94" s="182"/>
      <c r="H94" s="181"/>
      <c r="I94" s="181"/>
      <c r="J94" s="75"/>
      <c r="K94" s="183"/>
      <c r="L94" s="182"/>
      <c r="M94" s="31"/>
      <c r="N94" s="31"/>
      <c r="O94" s="31"/>
      <c r="P94" s="182"/>
      <c r="Q94" s="182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4">
        <f t="shared" si="57"/>
        <v>0</v>
      </c>
      <c r="AK94" s="116"/>
      <c r="AL94" s="116"/>
      <c r="AM94" s="116"/>
      <c r="AN94" s="116"/>
      <c r="AO94" s="116"/>
      <c r="AP94" s="116"/>
      <c r="AQ94" s="116"/>
      <c r="AR94" s="116"/>
    </row>
    <row r="95" spans="1:44" s="45" customFormat="1" ht="12.75" hidden="1" customHeight="1" outlineLevel="1" x14ac:dyDescent="0.25">
      <c r="A95" s="25">
        <v>3</v>
      </c>
      <c r="B95" s="26"/>
      <c r="C95" s="180"/>
      <c r="D95" s="181"/>
      <c r="E95" s="182"/>
      <c r="F95" s="182"/>
      <c r="G95" s="182"/>
      <c r="H95" s="181"/>
      <c r="I95" s="181"/>
      <c r="J95" s="75"/>
      <c r="K95" s="183"/>
      <c r="L95" s="182"/>
      <c r="M95" s="31"/>
      <c r="N95" s="31"/>
      <c r="O95" s="31"/>
      <c r="P95" s="182"/>
      <c r="Q95" s="182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4">
        <f t="shared" si="57"/>
        <v>0</v>
      </c>
    </row>
    <row r="96" spans="1:44" s="45" customFormat="1" ht="12.75" hidden="1" customHeight="1" outlineLevel="1" x14ac:dyDescent="0.25">
      <c r="A96" s="25">
        <v>4</v>
      </c>
      <c r="B96" s="26"/>
      <c r="C96" s="180"/>
      <c r="D96" s="181"/>
      <c r="E96" s="182"/>
      <c r="F96" s="182"/>
      <c r="G96" s="182"/>
      <c r="H96" s="181"/>
      <c r="I96" s="181"/>
      <c r="J96" s="75"/>
      <c r="K96" s="183"/>
      <c r="L96" s="182"/>
      <c r="M96" s="31"/>
      <c r="N96" s="31"/>
      <c r="O96" s="31"/>
      <c r="P96" s="182"/>
      <c r="Q96" s="182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4">
        <f t="shared" si="57"/>
        <v>0</v>
      </c>
      <c r="AK96" s="116"/>
      <c r="AL96" s="116"/>
      <c r="AM96" s="116"/>
      <c r="AN96" s="116"/>
      <c r="AO96" s="116"/>
      <c r="AP96" s="116"/>
      <c r="AQ96" s="116"/>
      <c r="AR96" s="116"/>
    </row>
    <row r="97" spans="1:44" s="45" customFormat="1" ht="12.75" hidden="1" customHeight="1" outlineLevel="1" x14ac:dyDescent="0.25">
      <c r="A97" s="25">
        <v>5</v>
      </c>
      <c r="B97" s="26"/>
      <c r="C97" s="180"/>
      <c r="D97" s="181"/>
      <c r="E97" s="182"/>
      <c r="F97" s="182"/>
      <c r="G97" s="182"/>
      <c r="H97" s="181"/>
      <c r="I97" s="181"/>
      <c r="J97" s="75"/>
      <c r="K97" s="183"/>
      <c r="L97" s="182"/>
      <c r="M97" s="31"/>
      <c r="N97" s="31"/>
      <c r="O97" s="31"/>
      <c r="P97" s="182"/>
      <c r="Q97" s="182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4">
        <f t="shared" si="57"/>
        <v>0</v>
      </c>
      <c r="AK97" s="116"/>
      <c r="AL97" s="116"/>
      <c r="AM97" s="116"/>
      <c r="AN97" s="116"/>
      <c r="AO97" s="116"/>
      <c r="AP97" s="116"/>
      <c r="AQ97" s="116"/>
      <c r="AR97" s="116"/>
    </row>
    <row r="98" spans="1:44" s="45" customFormat="1" ht="12.75" hidden="1" customHeight="1" outlineLevel="1" x14ac:dyDescent="0.25">
      <c r="A98" s="25">
        <v>6</v>
      </c>
      <c r="B98" s="26"/>
      <c r="C98" s="180"/>
      <c r="D98" s="181"/>
      <c r="E98" s="182"/>
      <c r="F98" s="182"/>
      <c r="G98" s="182"/>
      <c r="H98" s="181"/>
      <c r="I98" s="181"/>
      <c r="J98" s="75"/>
      <c r="K98" s="183"/>
      <c r="L98" s="182"/>
      <c r="M98" s="31"/>
      <c r="N98" s="31"/>
      <c r="O98" s="31"/>
      <c r="P98" s="182"/>
      <c r="Q98" s="182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4">
        <f t="shared" si="57"/>
        <v>0</v>
      </c>
    </row>
    <row r="99" spans="1:44" s="45" customFormat="1" ht="12.75" hidden="1" customHeight="1" outlineLevel="1" x14ac:dyDescent="0.25">
      <c r="A99" s="25">
        <v>7</v>
      </c>
      <c r="B99" s="26"/>
      <c r="C99" s="180"/>
      <c r="D99" s="181"/>
      <c r="E99" s="182"/>
      <c r="F99" s="182"/>
      <c r="G99" s="182"/>
      <c r="H99" s="181"/>
      <c r="I99" s="181"/>
      <c r="J99" s="75"/>
      <c r="K99" s="183"/>
      <c r="L99" s="182"/>
      <c r="M99" s="31"/>
      <c r="N99" s="31"/>
      <c r="O99" s="31"/>
      <c r="P99" s="182"/>
      <c r="Q99" s="182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4">
        <f t="shared" si="57"/>
        <v>0</v>
      </c>
      <c r="AK99" s="116"/>
      <c r="AL99" s="116"/>
      <c r="AM99" s="116"/>
      <c r="AN99" s="116"/>
      <c r="AO99" s="116"/>
      <c r="AP99" s="116"/>
      <c r="AQ99" s="116"/>
      <c r="AR99" s="116"/>
    </row>
    <row r="100" spans="1:44" s="45" customFormat="1" ht="12.75" hidden="1" customHeight="1" outlineLevel="1" x14ac:dyDescent="0.25">
      <c r="A100" s="25">
        <v>8</v>
      </c>
      <c r="B100" s="26"/>
      <c r="C100" s="180"/>
      <c r="D100" s="181"/>
      <c r="E100" s="182"/>
      <c r="F100" s="182"/>
      <c r="G100" s="182"/>
      <c r="H100" s="181"/>
      <c r="I100" s="181"/>
      <c r="J100" s="75"/>
      <c r="K100" s="183"/>
      <c r="L100" s="182"/>
      <c r="M100" s="31"/>
      <c r="N100" s="31"/>
      <c r="O100" s="31"/>
      <c r="P100" s="182"/>
      <c r="Q100" s="182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4">
        <f t="shared" si="57"/>
        <v>0</v>
      </c>
      <c r="AK100" s="116"/>
      <c r="AL100" s="116"/>
      <c r="AM100" s="116"/>
      <c r="AN100" s="116"/>
      <c r="AO100" s="116"/>
      <c r="AP100" s="116"/>
      <c r="AQ100" s="116"/>
      <c r="AR100" s="116"/>
    </row>
    <row r="101" spans="1:44" s="45" customFormat="1" ht="12.75" hidden="1" customHeight="1" outlineLevel="1" x14ac:dyDescent="0.25">
      <c r="A101" s="25">
        <v>9</v>
      </c>
      <c r="B101" s="26"/>
      <c r="C101" s="180"/>
      <c r="D101" s="181"/>
      <c r="E101" s="182"/>
      <c r="F101" s="182"/>
      <c r="G101" s="182"/>
      <c r="H101" s="181"/>
      <c r="I101" s="181"/>
      <c r="J101" s="75"/>
      <c r="K101" s="183"/>
      <c r="L101" s="182"/>
      <c r="M101" s="31"/>
      <c r="N101" s="31"/>
      <c r="O101" s="31"/>
      <c r="P101" s="182"/>
      <c r="Q101" s="182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4">
        <f t="shared" si="57"/>
        <v>0</v>
      </c>
    </row>
    <row r="102" spans="1:44" s="45" customFormat="1" ht="12.75" hidden="1" customHeight="1" outlineLevel="1" x14ac:dyDescent="0.25">
      <c r="A102" s="25">
        <v>10</v>
      </c>
      <c r="B102" s="26"/>
      <c r="C102" s="180"/>
      <c r="D102" s="181"/>
      <c r="E102" s="182"/>
      <c r="F102" s="182"/>
      <c r="G102" s="182"/>
      <c r="H102" s="181"/>
      <c r="I102" s="181"/>
      <c r="J102" s="75"/>
      <c r="K102" s="184"/>
      <c r="L102" s="182"/>
      <c r="M102" s="31"/>
      <c r="N102" s="31"/>
      <c r="O102" s="31"/>
      <c r="P102" s="182"/>
      <c r="Q102" s="182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4">
        <f t="shared" si="57"/>
        <v>0</v>
      </c>
      <c r="AK102" s="116"/>
      <c r="AL102" s="116"/>
      <c r="AM102" s="116"/>
      <c r="AN102" s="116"/>
      <c r="AO102" s="116"/>
      <c r="AP102" s="116"/>
      <c r="AQ102" s="116"/>
      <c r="AR102" s="116"/>
    </row>
    <row r="103" spans="1:44" s="45" customFormat="1" ht="12.75" customHeight="1" collapsed="1" x14ac:dyDescent="0.25">
      <c r="A103" s="614" t="s">
        <v>55</v>
      </c>
      <c r="B103" s="600"/>
      <c r="C103" s="600"/>
      <c r="D103" s="600"/>
      <c r="E103" s="600"/>
      <c r="F103" s="600"/>
      <c r="G103" s="600"/>
      <c r="H103" s="600"/>
      <c r="I103" s="615"/>
      <c r="J103" s="455">
        <f>SUM(J93:J102)</f>
        <v>0</v>
      </c>
      <c r="K103" s="455">
        <f>SUM(K93:K102)</f>
        <v>0</v>
      </c>
      <c r="L103" s="456"/>
      <c r="M103" s="455">
        <f>SUM(M93:M102)</f>
        <v>0</v>
      </c>
      <c r="N103" s="455">
        <f>SUM(N93:N102)</f>
        <v>0</v>
      </c>
      <c r="O103" s="455">
        <f>SUM(O93:O102)</f>
        <v>0</v>
      </c>
      <c r="P103" s="457"/>
      <c r="Q103" s="458"/>
      <c r="R103" s="455">
        <f t="shared" ref="R103:AH103" si="63">SUM(R93:R102)</f>
        <v>0</v>
      </c>
      <c r="S103" s="455">
        <f t="shared" si="63"/>
        <v>0</v>
      </c>
      <c r="T103" s="455">
        <f t="shared" si="63"/>
        <v>0</v>
      </c>
      <c r="U103" s="455">
        <f t="shared" si="63"/>
        <v>0</v>
      </c>
      <c r="V103" s="455">
        <f t="shared" si="63"/>
        <v>0</v>
      </c>
      <c r="W103" s="455">
        <f t="shared" si="63"/>
        <v>0</v>
      </c>
      <c r="X103" s="455">
        <f t="shared" si="63"/>
        <v>0</v>
      </c>
      <c r="Y103" s="455">
        <f t="shared" si="63"/>
        <v>0</v>
      </c>
      <c r="Z103" s="455">
        <f t="shared" si="63"/>
        <v>0</v>
      </c>
      <c r="AA103" s="455">
        <f t="shared" si="63"/>
        <v>0</v>
      </c>
      <c r="AB103" s="455">
        <f t="shared" si="63"/>
        <v>0</v>
      </c>
      <c r="AC103" s="455">
        <f t="shared" si="63"/>
        <v>0</v>
      </c>
      <c r="AD103" s="455">
        <f t="shared" si="63"/>
        <v>0</v>
      </c>
      <c r="AE103" s="455">
        <f t="shared" si="63"/>
        <v>0</v>
      </c>
      <c r="AF103" s="455">
        <f t="shared" si="63"/>
        <v>0</v>
      </c>
      <c r="AG103" s="455">
        <f t="shared" si="63"/>
        <v>0</v>
      </c>
      <c r="AH103" s="455">
        <f t="shared" si="63"/>
        <v>0</v>
      </c>
      <c r="AI103" s="459">
        <f>IF(ISERROR(AH103/J103),0,AH103/J103)</f>
        <v>0</v>
      </c>
      <c r="AJ103" s="459">
        <f>IF(ISERROR(AH103/$AH$193),0,AH103/$AH$193)</f>
        <v>0</v>
      </c>
      <c r="AK103" s="116"/>
      <c r="AL103" s="116"/>
      <c r="AM103" s="116"/>
      <c r="AN103" s="116"/>
      <c r="AO103" s="116"/>
      <c r="AP103" s="116"/>
      <c r="AQ103" s="116"/>
      <c r="AR103" s="116"/>
    </row>
    <row r="104" spans="1:44" s="45" customFormat="1" ht="12.75" customHeight="1" x14ac:dyDescent="0.25">
      <c r="A104" s="605" t="s">
        <v>56</v>
      </c>
      <c r="B104" s="597"/>
      <c r="C104" s="597"/>
      <c r="D104" s="597"/>
      <c r="E104" s="598"/>
      <c r="F104" s="17"/>
      <c r="G104" s="18"/>
      <c r="H104" s="19"/>
      <c r="I104" s="19"/>
      <c r="J104" s="75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4"/>
      <c r="AJ104" s="24"/>
    </row>
    <row r="105" spans="1:44" s="45" customFormat="1" hidden="1" outlineLevel="1" x14ac:dyDescent="0.25">
      <c r="A105" s="25">
        <v>1</v>
      </c>
      <c r="B105" s="26"/>
      <c r="C105" s="185"/>
      <c r="D105" s="186"/>
      <c r="E105" s="187"/>
      <c r="F105" s="188"/>
      <c r="G105" s="188"/>
      <c r="H105" s="186"/>
      <c r="I105" s="186"/>
      <c r="J105" s="75"/>
      <c r="K105" s="190"/>
      <c r="L105" s="185"/>
      <c r="M105" s="56"/>
      <c r="N105" s="191"/>
      <c r="O105" s="56"/>
      <c r="P105" s="192"/>
      <c r="Q105" s="192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4">
        <f t="shared" ref="AJ105:AJ114" si="66">IF(ISERROR(AH105/$AH$193),"-",AH105/$AH$193)</f>
        <v>0</v>
      </c>
      <c r="AK105" s="116"/>
      <c r="AL105" s="116"/>
      <c r="AM105" s="116"/>
      <c r="AN105" s="116"/>
      <c r="AO105" s="116"/>
      <c r="AP105" s="116"/>
      <c r="AQ105" s="116"/>
      <c r="AR105" s="116"/>
    </row>
    <row r="106" spans="1:44" s="45" customFormat="1" ht="12.75" hidden="1" customHeight="1" outlineLevel="1" x14ac:dyDescent="0.25">
      <c r="A106" s="25">
        <v>2</v>
      </c>
      <c r="B106" s="26"/>
      <c r="C106" s="176"/>
      <c r="D106" s="177"/>
      <c r="E106" s="182"/>
      <c r="F106" s="182"/>
      <c r="G106" s="182"/>
      <c r="H106" s="181"/>
      <c r="I106" s="181"/>
      <c r="J106" s="75"/>
      <c r="K106" s="183"/>
      <c r="L106" s="178"/>
      <c r="M106" s="31"/>
      <c r="N106" s="31"/>
      <c r="O106" s="31"/>
      <c r="P106" s="182"/>
      <c r="Q106" s="182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4">
        <f t="shared" si="66"/>
        <v>0</v>
      </c>
      <c r="AK106" s="116"/>
      <c r="AL106" s="116"/>
      <c r="AM106" s="116"/>
      <c r="AN106" s="116"/>
      <c r="AO106" s="116"/>
      <c r="AP106" s="116"/>
      <c r="AQ106" s="116"/>
      <c r="AR106" s="116"/>
    </row>
    <row r="107" spans="1:44" s="45" customFormat="1" ht="12.75" hidden="1" customHeight="1" outlineLevel="1" x14ac:dyDescent="0.25">
      <c r="A107" s="25">
        <v>3</v>
      </c>
      <c r="B107" s="26"/>
      <c r="C107" s="180"/>
      <c r="D107" s="181"/>
      <c r="E107" s="182"/>
      <c r="F107" s="182"/>
      <c r="G107" s="182"/>
      <c r="H107" s="181"/>
      <c r="I107" s="181"/>
      <c r="J107" s="75"/>
      <c r="K107" s="183"/>
      <c r="L107" s="182"/>
      <c r="M107" s="31"/>
      <c r="N107" s="31"/>
      <c r="O107" s="31"/>
      <c r="P107" s="182"/>
      <c r="Q107" s="182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4">
        <f t="shared" si="66"/>
        <v>0</v>
      </c>
    </row>
    <row r="108" spans="1:44" s="45" customFormat="1" ht="12.75" hidden="1" customHeight="1" outlineLevel="1" x14ac:dyDescent="0.25">
      <c r="A108" s="25">
        <v>4</v>
      </c>
      <c r="B108" s="26"/>
      <c r="C108" s="180"/>
      <c r="D108" s="181"/>
      <c r="E108" s="182"/>
      <c r="F108" s="182"/>
      <c r="G108" s="182"/>
      <c r="H108" s="181"/>
      <c r="I108" s="181"/>
      <c r="J108" s="75"/>
      <c r="K108" s="183"/>
      <c r="L108" s="182"/>
      <c r="M108" s="31"/>
      <c r="N108" s="31"/>
      <c r="O108" s="31"/>
      <c r="P108" s="182"/>
      <c r="Q108" s="182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4">
        <f t="shared" si="66"/>
        <v>0</v>
      </c>
      <c r="AK108" s="116"/>
      <c r="AL108" s="116"/>
      <c r="AM108" s="116"/>
      <c r="AN108" s="116"/>
      <c r="AO108" s="116"/>
      <c r="AP108" s="116"/>
      <c r="AQ108" s="116"/>
      <c r="AR108" s="116"/>
    </row>
    <row r="109" spans="1:44" s="45" customFormat="1" ht="12.75" hidden="1" customHeight="1" outlineLevel="1" x14ac:dyDescent="0.25">
      <c r="A109" s="25">
        <v>5</v>
      </c>
      <c r="B109" s="26"/>
      <c r="C109" s="180"/>
      <c r="D109" s="181"/>
      <c r="E109" s="182"/>
      <c r="F109" s="182"/>
      <c r="G109" s="182"/>
      <c r="H109" s="181"/>
      <c r="I109" s="181"/>
      <c r="J109" s="75"/>
      <c r="K109" s="183"/>
      <c r="L109" s="182"/>
      <c r="M109" s="31"/>
      <c r="N109" s="31"/>
      <c r="O109" s="31"/>
      <c r="P109" s="182"/>
      <c r="Q109" s="182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4">
        <f t="shared" si="66"/>
        <v>0</v>
      </c>
      <c r="AK109" s="116"/>
      <c r="AL109" s="116"/>
      <c r="AM109" s="116"/>
      <c r="AN109" s="116"/>
      <c r="AO109" s="116"/>
      <c r="AP109" s="116"/>
      <c r="AQ109" s="116"/>
      <c r="AR109" s="116"/>
    </row>
    <row r="110" spans="1:44" s="45" customFormat="1" ht="12.75" hidden="1" customHeight="1" outlineLevel="1" x14ac:dyDescent="0.25">
      <c r="A110" s="25">
        <v>6</v>
      </c>
      <c r="B110" s="26"/>
      <c r="C110" s="180"/>
      <c r="D110" s="181"/>
      <c r="E110" s="182"/>
      <c r="F110" s="182"/>
      <c r="G110" s="182"/>
      <c r="H110" s="181"/>
      <c r="I110" s="181"/>
      <c r="J110" s="75"/>
      <c r="K110" s="183"/>
      <c r="L110" s="182"/>
      <c r="M110" s="31"/>
      <c r="N110" s="31"/>
      <c r="O110" s="31"/>
      <c r="P110" s="182"/>
      <c r="Q110" s="182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4">
        <f t="shared" si="66"/>
        <v>0</v>
      </c>
    </row>
    <row r="111" spans="1:44" s="45" customFormat="1" ht="12.75" hidden="1" customHeight="1" outlineLevel="1" x14ac:dyDescent="0.25">
      <c r="A111" s="25">
        <v>7</v>
      </c>
      <c r="B111" s="26"/>
      <c r="C111" s="180"/>
      <c r="D111" s="181"/>
      <c r="E111" s="182"/>
      <c r="F111" s="182"/>
      <c r="G111" s="182"/>
      <c r="H111" s="181"/>
      <c r="I111" s="181"/>
      <c r="J111" s="75"/>
      <c r="K111" s="183"/>
      <c r="L111" s="182"/>
      <c r="M111" s="31"/>
      <c r="N111" s="31"/>
      <c r="O111" s="31"/>
      <c r="P111" s="182"/>
      <c r="Q111" s="182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4">
        <f t="shared" si="66"/>
        <v>0</v>
      </c>
      <c r="AK111" s="116"/>
      <c r="AL111" s="116"/>
      <c r="AM111" s="116"/>
      <c r="AN111" s="116"/>
      <c r="AO111" s="116"/>
      <c r="AP111" s="116"/>
      <c r="AQ111" s="116"/>
      <c r="AR111" s="116"/>
    </row>
    <row r="112" spans="1:44" s="45" customFormat="1" ht="12.75" hidden="1" customHeight="1" outlineLevel="1" x14ac:dyDescent="0.25">
      <c r="A112" s="25">
        <v>8</v>
      </c>
      <c r="B112" s="26"/>
      <c r="C112" s="180"/>
      <c r="D112" s="181"/>
      <c r="E112" s="182"/>
      <c r="F112" s="182"/>
      <c r="G112" s="182"/>
      <c r="H112" s="181"/>
      <c r="I112" s="181"/>
      <c r="J112" s="75"/>
      <c r="K112" s="183"/>
      <c r="L112" s="182"/>
      <c r="M112" s="31"/>
      <c r="N112" s="31"/>
      <c r="O112" s="31"/>
      <c r="P112" s="182"/>
      <c r="Q112" s="182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4">
        <f t="shared" si="66"/>
        <v>0</v>
      </c>
      <c r="AK112" s="116"/>
      <c r="AL112" s="116"/>
      <c r="AM112" s="116"/>
      <c r="AN112" s="116"/>
      <c r="AO112" s="116"/>
      <c r="AP112" s="116"/>
      <c r="AQ112" s="116"/>
      <c r="AR112" s="116"/>
    </row>
    <row r="113" spans="1:44" s="45" customFormat="1" ht="12.75" hidden="1" customHeight="1" outlineLevel="1" x14ac:dyDescent="0.25">
      <c r="A113" s="25">
        <v>9</v>
      </c>
      <c r="B113" s="26"/>
      <c r="C113" s="180"/>
      <c r="D113" s="181"/>
      <c r="E113" s="182"/>
      <c r="F113" s="182"/>
      <c r="G113" s="182"/>
      <c r="H113" s="181"/>
      <c r="I113" s="181"/>
      <c r="J113" s="75"/>
      <c r="K113" s="183"/>
      <c r="L113" s="182"/>
      <c r="M113" s="31"/>
      <c r="N113" s="31"/>
      <c r="O113" s="31"/>
      <c r="P113" s="182"/>
      <c r="Q113" s="182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4">
        <f t="shared" si="66"/>
        <v>0</v>
      </c>
    </row>
    <row r="114" spans="1:44" s="45" customFormat="1" ht="12.75" hidden="1" customHeight="1" outlineLevel="1" x14ac:dyDescent="0.25">
      <c r="A114" s="25">
        <v>10</v>
      </c>
      <c r="B114" s="26"/>
      <c r="C114" s="180"/>
      <c r="D114" s="181"/>
      <c r="E114" s="182"/>
      <c r="F114" s="182"/>
      <c r="G114" s="182"/>
      <c r="H114" s="181"/>
      <c r="I114" s="181"/>
      <c r="J114" s="75"/>
      <c r="K114" s="184"/>
      <c r="L114" s="182"/>
      <c r="M114" s="31"/>
      <c r="N114" s="31"/>
      <c r="O114" s="31"/>
      <c r="P114" s="182"/>
      <c r="Q114" s="182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4">
        <f t="shared" si="66"/>
        <v>0</v>
      </c>
      <c r="AK114" s="116"/>
      <c r="AL114" s="116"/>
      <c r="AM114" s="116"/>
      <c r="AN114" s="116"/>
      <c r="AO114" s="116"/>
      <c r="AP114" s="116"/>
      <c r="AQ114" s="116"/>
      <c r="AR114" s="116"/>
    </row>
    <row r="115" spans="1:44" s="45" customFormat="1" ht="12.75" customHeight="1" collapsed="1" x14ac:dyDescent="0.25">
      <c r="A115" s="614" t="s">
        <v>57</v>
      </c>
      <c r="B115" s="600"/>
      <c r="C115" s="600"/>
      <c r="D115" s="600"/>
      <c r="E115" s="600"/>
      <c r="F115" s="600"/>
      <c r="G115" s="600"/>
      <c r="H115" s="600"/>
      <c r="I115" s="615"/>
      <c r="J115" s="455">
        <f>SUM(J105:J114)</f>
        <v>0</v>
      </c>
      <c r="K115" s="455">
        <f>SUM(K105:K114)</f>
        <v>0</v>
      </c>
      <c r="L115" s="456"/>
      <c r="M115" s="455">
        <f>SUM(M105:M114)</f>
        <v>0</v>
      </c>
      <c r="N115" s="455">
        <f>SUM(N105:N114)</f>
        <v>0</v>
      </c>
      <c r="O115" s="455">
        <f>SUM(O105:O114)</f>
        <v>0</v>
      </c>
      <c r="P115" s="457"/>
      <c r="Q115" s="458"/>
      <c r="R115" s="455">
        <f t="shared" ref="R115:AH115" si="71">SUM(R105:R114)</f>
        <v>0</v>
      </c>
      <c r="S115" s="455">
        <f t="shared" si="71"/>
        <v>0</v>
      </c>
      <c r="T115" s="455">
        <f t="shared" si="71"/>
        <v>0</v>
      </c>
      <c r="U115" s="455">
        <f t="shared" si="71"/>
        <v>0</v>
      </c>
      <c r="V115" s="455">
        <f t="shared" si="71"/>
        <v>0</v>
      </c>
      <c r="W115" s="455">
        <f t="shared" si="71"/>
        <v>0</v>
      </c>
      <c r="X115" s="455">
        <f t="shared" si="71"/>
        <v>0</v>
      </c>
      <c r="Y115" s="455">
        <f t="shared" si="71"/>
        <v>0</v>
      </c>
      <c r="Z115" s="455">
        <f t="shared" si="71"/>
        <v>0</v>
      </c>
      <c r="AA115" s="455">
        <f t="shared" si="71"/>
        <v>0</v>
      </c>
      <c r="AB115" s="455">
        <f t="shared" si="71"/>
        <v>0</v>
      </c>
      <c r="AC115" s="455">
        <f t="shared" si="71"/>
        <v>0</v>
      </c>
      <c r="AD115" s="455">
        <f t="shared" si="71"/>
        <v>0</v>
      </c>
      <c r="AE115" s="455">
        <f t="shared" si="71"/>
        <v>0</v>
      </c>
      <c r="AF115" s="455">
        <f t="shared" si="71"/>
        <v>0</v>
      </c>
      <c r="AG115" s="455">
        <f t="shared" si="71"/>
        <v>0</v>
      </c>
      <c r="AH115" s="455">
        <f t="shared" si="71"/>
        <v>0</v>
      </c>
      <c r="AI115" s="459">
        <f>IF(ISERROR(AH115/J115),0,AH115/J115)</f>
        <v>0</v>
      </c>
      <c r="AJ115" s="459">
        <f>IF(ISERROR(AH115/$AH$193),0,AH115/$AH$193)</f>
        <v>0</v>
      </c>
      <c r="AK115" s="116"/>
      <c r="AL115" s="116"/>
      <c r="AM115" s="116"/>
      <c r="AN115" s="116"/>
      <c r="AO115" s="116"/>
      <c r="AP115" s="116"/>
      <c r="AQ115" s="116"/>
      <c r="AR115" s="116"/>
    </row>
    <row r="116" spans="1:44" s="45" customFormat="1" ht="12.75" customHeight="1" x14ac:dyDescent="0.25">
      <c r="A116" s="605" t="s">
        <v>58</v>
      </c>
      <c r="B116" s="597"/>
      <c r="C116" s="597"/>
      <c r="D116" s="597"/>
      <c r="E116" s="598"/>
      <c r="F116" s="17"/>
      <c r="G116" s="18"/>
      <c r="H116" s="19"/>
      <c r="I116" s="19"/>
      <c r="J116" s="75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4"/>
      <c r="AJ116" s="24"/>
    </row>
    <row r="117" spans="1:44" s="45" customFormat="1" hidden="1" outlineLevel="1" x14ac:dyDescent="0.25">
      <c r="A117" s="25">
        <v>1</v>
      </c>
      <c r="B117" s="26"/>
      <c r="C117" s="185"/>
      <c r="D117" s="186"/>
      <c r="E117" s="159"/>
      <c r="F117" s="188"/>
      <c r="G117" s="188"/>
      <c r="H117" s="186"/>
      <c r="I117" s="186"/>
      <c r="J117" s="75"/>
      <c r="K117" s="197"/>
      <c r="L117" s="198"/>
      <c r="M117" s="56"/>
      <c r="N117" s="191"/>
      <c r="O117" s="56"/>
      <c r="P117" s="192"/>
      <c r="Q117" s="192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4">
        <f t="shared" ref="AJ117:AJ126" si="74">IF(ISERROR(AH117/$AH$193),"-",AH117/$AH$193)</f>
        <v>0</v>
      </c>
      <c r="AK117" s="116"/>
      <c r="AL117" s="116"/>
      <c r="AM117" s="116"/>
      <c r="AN117" s="116"/>
      <c r="AO117" s="116"/>
      <c r="AP117" s="116"/>
      <c r="AQ117" s="116"/>
      <c r="AR117" s="116"/>
    </row>
    <row r="118" spans="1:44" s="45" customFormat="1" ht="12.75" hidden="1" customHeight="1" outlineLevel="1" x14ac:dyDescent="0.25">
      <c r="A118" s="25">
        <v>2</v>
      </c>
      <c r="B118" s="26"/>
      <c r="C118" s="176"/>
      <c r="D118" s="177"/>
      <c r="E118" s="182"/>
      <c r="F118" s="178"/>
      <c r="G118" s="178"/>
      <c r="H118" s="177"/>
      <c r="I118" s="181"/>
      <c r="J118" s="75"/>
      <c r="K118" s="183"/>
      <c r="L118" s="182"/>
      <c r="M118" s="31"/>
      <c r="N118" s="31"/>
      <c r="O118" s="31"/>
      <c r="P118" s="182"/>
      <c r="Q118" s="182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4">
        <f t="shared" si="74"/>
        <v>0</v>
      </c>
      <c r="AK118" s="116"/>
      <c r="AL118" s="116"/>
      <c r="AM118" s="116"/>
      <c r="AN118" s="116"/>
      <c r="AO118" s="116"/>
      <c r="AP118" s="116"/>
      <c r="AQ118" s="116"/>
      <c r="AR118" s="116"/>
    </row>
    <row r="119" spans="1:44" s="45" customFormat="1" ht="12.75" hidden="1" customHeight="1" outlineLevel="1" x14ac:dyDescent="0.25">
      <c r="A119" s="25">
        <v>3</v>
      </c>
      <c r="B119" s="26"/>
      <c r="C119" s="180"/>
      <c r="D119" s="181"/>
      <c r="E119" s="182"/>
      <c r="F119" s="182"/>
      <c r="G119" s="182"/>
      <c r="H119" s="181"/>
      <c r="I119" s="181"/>
      <c r="J119" s="75"/>
      <c r="K119" s="183"/>
      <c r="L119" s="182"/>
      <c r="M119" s="31"/>
      <c r="N119" s="31"/>
      <c r="O119" s="31"/>
      <c r="P119" s="182"/>
      <c r="Q119" s="182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4">
        <f t="shared" si="74"/>
        <v>0</v>
      </c>
    </row>
    <row r="120" spans="1:44" s="45" customFormat="1" ht="12.75" hidden="1" customHeight="1" outlineLevel="1" x14ac:dyDescent="0.25">
      <c r="A120" s="25">
        <v>4</v>
      </c>
      <c r="B120" s="26"/>
      <c r="C120" s="180"/>
      <c r="D120" s="181"/>
      <c r="E120" s="182"/>
      <c r="F120" s="182"/>
      <c r="G120" s="182"/>
      <c r="H120" s="181"/>
      <c r="I120" s="181"/>
      <c r="J120" s="75"/>
      <c r="K120" s="183"/>
      <c r="L120" s="182"/>
      <c r="M120" s="31"/>
      <c r="N120" s="31"/>
      <c r="O120" s="31"/>
      <c r="P120" s="182"/>
      <c r="Q120" s="182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4">
        <f t="shared" si="74"/>
        <v>0</v>
      </c>
      <c r="AK120" s="116"/>
      <c r="AL120" s="116"/>
      <c r="AM120" s="116"/>
      <c r="AN120" s="116"/>
      <c r="AO120" s="116"/>
      <c r="AP120" s="116"/>
      <c r="AQ120" s="116"/>
      <c r="AR120" s="116"/>
    </row>
    <row r="121" spans="1:44" s="45" customFormat="1" ht="12.75" hidden="1" customHeight="1" outlineLevel="1" x14ac:dyDescent="0.25">
      <c r="A121" s="25">
        <v>5</v>
      </c>
      <c r="B121" s="26"/>
      <c r="C121" s="180"/>
      <c r="D121" s="181"/>
      <c r="E121" s="182"/>
      <c r="F121" s="182"/>
      <c r="G121" s="182"/>
      <c r="H121" s="181"/>
      <c r="I121" s="181"/>
      <c r="J121" s="75"/>
      <c r="K121" s="183"/>
      <c r="L121" s="182"/>
      <c r="M121" s="31"/>
      <c r="N121" s="31"/>
      <c r="O121" s="31"/>
      <c r="P121" s="182"/>
      <c r="Q121" s="182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4">
        <f t="shared" si="74"/>
        <v>0</v>
      </c>
      <c r="AK121" s="116"/>
      <c r="AL121" s="116"/>
      <c r="AM121" s="116"/>
      <c r="AN121" s="116"/>
      <c r="AO121" s="116"/>
      <c r="AP121" s="116"/>
      <c r="AQ121" s="116"/>
      <c r="AR121" s="116"/>
    </row>
    <row r="122" spans="1:44" s="45" customFormat="1" ht="12.75" hidden="1" customHeight="1" outlineLevel="1" x14ac:dyDescent="0.25">
      <c r="A122" s="25">
        <v>6</v>
      </c>
      <c r="B122" s="26"/>
      <c r="C122" s="180"/>
      <c r="D122" s="181"/>
      <c r="E122" s="182"/>
      <c r="F122" s="182"/>
      <c r="G122" s="182"/>
      <c r="H122" s="181"/>
      <c r="I122" s="181"/>
      <c r="J122" s="75"/>
      <c r="K122" s="183"/>
      <c r="L122" s="182"/>
      <c r="M122" s="31"/>
      <c r="N122" s="31"/>
      <c r="O122" s="31"/>
      <c r="P122" s="182"/>
      <c r="Q122" s="182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4">
        <f t="shared" si="74"/>
        <v>0</v>
      </c>
    </row>
    <row r="123" spans="1:44" s="45" customFormat="1" ht="12.75" hidden="1" customHeight="1" outlineLevel="1" x14ac:dyDescent="0.25">
      <c r="A123" s="25">
        <v>7</v>
      </c>
      <c r="B123" s="26"/>
      <c r="C123" s="180"/>
      <c r="D123" s="181"/>
      <c r="E123" s="182"/>
      <c r="F123" s="182"/>
      <c r="G123" s="182"/>
      <c r="H123" s="181"/>
      <c r="I123" s="181"/>
      <c r="J123" s="75"/>
      <c r="K123" s="183"/>
      <c r="L123" s="182"/>
      <c r="M123" s="31"/>
      <c r="N123" s="31"/>
      <c r="O123" s="31"/>
      <c r="P123" s="182"/>
      <c r="Q123" s="182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4">
        <f t="shared" si="74"/>
        <v>0</v>
      </c>
      <c r="AK123" s="116"/>
      <c r="AL123" s="116"/>
      <c r="AM123" s="116"/>
      <c r="AN123" s="116"/>
      <c r="AO123" s="116"/>
      <c r="AP123" s="116"/>
      <c r="AQ123" s="116"/>
      <c r="AR123" s="116"/>
    </row>
    <row r="124" spans="1:44" s="45" customFormat="1" ht="12.75" hidden="1" customHeight="1" outlineLevel="1" x14ac:dyDescent="0.25">
      <c r="A124" s="25">
        <v>8</v>
      </c>
      <c r="B124" s="26"/>
      <c r="C124" s="180"/>
      <c r="D124" s="181"/>
      <c r="E124" s="182"/>
      <c r="F124" s="182"/>
      <c r="G124" s="182"/>
      <c r="H124" s="181"/>
      <c r="I124" s="181"/>
      <c r="J124" s="75"/>
      <c r="K124" s="183"/>
      <c r="L124" s="182"/>
      <c r="M124" s="31"/>
      <c r="N124" s="31"/>
      <c r="O124" s="31"/>
      <c r="P124" s="182"/>
      <c r="Q124" s="182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4">
        <f t="shared" si="74"/>
        <v>0</v>
      </c>
      <c r="AK124" s="116"/>
      <c r="AL124" s="116"/>
      <c r="AM124" s="116"/>
      <c r="AN124" s="116"/>
      <c r="AO124" s="116"/>
      <c r="AP124" s="116"/>
      <c r="AQ124" s="116"/>
      <c r="AR124" s="116"/>
    </row>
    <row r="125" spans="1:44" s="45" customFormat="1" ht="12.75" hidden="1" customHeight="1" outlineLevel="1" x14ac:dyDescent="0.25">
      <c r="A125" s="25">
        <v>9</v>
      </c>
      <c r="B125" s="26"/>
      <c r="C125" s="180"/>
      <c r="D125" s="181"/>
      <c r="E125" s="182"/>
      <c r="F125" s="182"/>
      <c r="G125" s="182"/>
      <c r="H125" s="181"/>
      <c r="I125" s="181"/>
      <c r="J125" s="75"/>
      <c r="K125" s="183"/>
      <c r="L125" s="182"/>
      <c r="M125" s="31"/>
      <c r="N125" s="31"/>
      <c r="O125" s="31"/>
      <c r="P125" s="182"/>
      <c r="Q125" s="182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4">
        <f t="shared" si="74"/>
        <v>0</v>
      </c>
    </row>
    <row r="126" spans="1:44" s="45" customFormat="1" ht="12.75" hidden="1" customHeight="1" outlineLevel="1" x14ac:dyDescent="0.25">
      <c r="A126" s="25">
        <v>10</v>
      </c>
      <c r="B126" s="26"/>
      <c r="C126" s="180"/>
      <c r="D126" s="181"/>
      <c r="E126" s="182"/>
      <c r="F126" s="182"/>
      <c r="G126" s="182"/>
      <c r="H126" s="181"/>
      <c r="I126" s="181"/>
      <c r="J126" s="75"/>
      <c r="K126" s="184"/>
      <c r="L126" s="182"/>
      <c r="M126" s="31"/>
      <c r="N126" s="31"/>
      <c r="O126" s="31"/>
      <c r="P126" s="182"/>
      <c r="Q126" s="182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4">
        <f t="shared" si="74"/>
        <v>0</v>
      </c>
      <c r="AK126" s="116"/>
      <c r="AL126" s="116"/>
      <c r="AM126" s="116"/>
      <c r="AN126" s="116"/>
      <c r="AO126" s="116"/>
      <c r="AP126" s="116"/>
      <c r="AQ126" s="116"/>
      <c r="AR126" s="116"/>
    </row>
    <row r="127" spans="1:44" s="45" customFormat="1" ht="12.75" customHeight="1" collapsed="1" x14ac:dyDescent="0.25">
      <c r="A127" s="614" t="s">
        <v>59</v>
      </c>
      <c r="B127" s="600"/>
      <c r="C127" s="600"/>
      <c r="D127" s="600"/>
      <c r="E127" s="600"/>
      <c r="F127" s="600"/>
      <c r="G127" s="600"/>
      <c r="H127" s="600"/>
      <c r="I127" s="615"/>
      <c r="J127" s="455">
        <f>SUM(J117:J126)</f>
        <v>0</v>
      </c>
      <c r="K127" s="455">
        <f>SUM(K117:K126)</f>
        <v>0</v>
      </c>
      <c r="L127" s="456"/>
      <c r="M127" s="455">
        <f>SUM(M117:M126)</f>
        <v>0</v>
      </c>
      <c r="N127" s="455">
        <f>SUM(N117:N126)</f>
        <v>0</v>
      </c>
      <c r="O127" s="455">
        <f>SUM(O117:O126)</f>
        <v>0</v>
      </c>
      <c r="P127" s="457"/>
      <c r="Q127" s="458"/>
      <c r="R127" s="455">
        <f t="shared" ref="R127:AH127" si="79">SUM(R117:R126)</f>
        <v>0</v>
      </c>
      <c r="S127" s="455">
        <f t="shared" si="79"/>
        <v>0</v>
      </c>
      <c r="T127" s="455">
        <f t="shared" si="79"/>
        <v>0</v>
      </c>
      <c r="U127" s="455">
        <f t="shared" si="79"/>
        <v>0</v>
      </c>
      <c r="V127" s="455">
        <f t="shared" si="79"/>
        <v>0</v>
      </c>
      <c r="W127" s="455">
        <f t="shared" si="79"/>
        <v>0</v>
      </c>
      <c r="X127" s="455">
        <f t="shared" si="79"/>
        <v>0</v>
      </c>
      <c r="Y127" s="455">
        <f t="shared" si="79"/>
        <v>0</v>
      </c>
      <c r="Z127" s="455">
        <f t="shared" si="79"/>
        <v>0</v>
      </c>
      <c r="AA127" s="455">
        <f t="shared" si="79"/>
        <v>0</v>
      </c>
      <c r="AB127" s="455">
        <f t="shared" si="79"/>
        <v>0</v>
      </c>
      <c r="AC127" s="455">
        <f t="shared" si="79"/>
        <v>0</v>
      </c>
      <c r="AD127" s="455">
        <f t="shared" si="79"/>
        <v>0</v>
      </c>
      <c r="AE127" s="455">
        <f t="shared" si="79"/>
        <v>0</v>
      </c>
      <c r="AF127" s="455">
        <f t="shared" si="79"/>
        <v>0</v>
      </c>
      <c r="AG127" s="455">
        <f t="shared" si="79"/>
        <v>0</v>
      </c>
      <c r="AH127" s="455">
        <f t="shared" si="79"/>
        <v>0</v>
      </c>
      <c r="AI127" s="459">
        <f>IF(ISERROR(AH127/J127),0,AH127/J127)</f>
        <v>0</v>
      </c>
      <c r="AJ127" s="459">
        <f>IF(ISERROR(AH127/$AH$193),0,AH127/$AH$193)</f>
        <v>0</v>
      </c>
      <c r="AK127" s="116"/>
      <c r="AL127" s="116"/>
      <c r="AM127" s="116"/>
      <c r="AN127" s="116"/>
      <c r="AO127" s="116"/>
      <c r="AP127" s="116"/>
      <c r="AQ127" s="116"/>
      <c r="AR127" s="116"/>
    </row>
    <row r="128" spans="1:44" s="45" customFormat="1" ht="12.75" customHeight="1" x14ac:dyDescent="0.25">
      <c r="A128" s="605" t="s">
        <v>60</v>
      </c>
      <c r="B128" s="597"/>
      <c r="C128" s="597"/>
      <c r="D128" s="597"/>
      <c r="E128" s="598"/>
      <c r="F128" s="17"/>
      <c r="G128" s="18"/>
      <c r="H128" s="19"/>
      <c r="I128" s="19"/>
      <c r="J128" s="75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4"/>
      <c r="AJ128" s="24"/>
    </row>
    <row r="129" spans="1:44" s="45" customFormat="1" hidden="1" outlineLevel="1" x14ac:dyDescent="0.25">
      <c r="A129" s="26">
        <v>1</v>
      </c>
      <c r="B129" s="185"/>
      <c r="C129" s="185"/>
      <c r="D129" s="189"/>
      <c r="E129" s="199"/>
      <c r="F129" s="200"/>
      <c r="G129" s="5"/>
      <c r="H129" s="186"/>
      <c r="I129" s="186"/>
      <c r="J129" s="75"/>
      <c r="K129" s="7"/>
      <c r="L129" s="201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4">
        <f t="shared" ref="AJ129:AJ138" si="81">IF(ISERROR(AH129/$AH$193),"-",AH129/$AH$193)</f>
        <v>0</v>
      </c>
      <c r="AK129" s="116"/>
      <c r="AL129" s="116"/>
      <c r="AM129" s="116"/>
      <c r="AN129" s="116"/>
      <c r="AO129" s="116"/>
      <c r="AP129" s="116"/>
      <c r="AQ129" s="116"/>
      <c r="AR129" s="116"/>
    </row>
    <row r="130" spans="1:44" s="45" customFormat="1" ht="12.75" hidden="1" customHeight="1" outlineLevel="1" x14ac:dyDescent="0.25">
      <c r="A130" s="26">
        <v>2</v>
      </c>
      <c r="B130" s="26"/>
      <c r="C130" s="202"/>
      <c r="D130" s="181"/>
      <c r="E130" s="202"/>
      <c r="F130" s="202"/>
      <c r="G130" s="202"/>
      <c r="H130" s="181"/>
      <c r="I130" s="181"/>
      <c r="J130" s="75"/>
      <c r="K130" s="183"/>
      <c r="L130" s="182"/>
      <c r="M130" s="31"/>
      <c r="N130" s="31"/>
      <c r="O130" s="31"/>
      <c r="P130" s="182"/>
      <c r="Q130" s="182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4">
        <f t="shared" si="81"/>
        <v>0</v>
      </c>
      <c r="AK130" s="116"/>
      <c r="AL130" s="116"/>
      <c r="AM130" s="116"/>
      <c r="AN130" s="116"/>
      <c r="AO130" s="116"/>
      <c r="AP130" s="116"/>
      <c r="AQ130" s="116"/>
      <c r="AR130" s="116"/>
    </row>
    <row r="131" spans="1:44" s="45" customFormat="1" ht="12.75" hidden="1" customHeight="1" outlineLevel="1" x14ac:dyDescent="0.25">
      <c r="A131" s="26">
        <v>3</v>
      </c>
      <c r="B131" s="26"/>
      <c r="C131" s="202"/>
      <c r="D131" s="181"/>
      <c r="E131" s="202"/>
      <c r="F131" s="202"/>
      <c r="G131" s="202"/>
      <c r="H131" s="181"/>
      <c r="I131" s="181"/>
      <c r="J131" s="75"/>
      <c r="K131" s="183"/>
      <c r="L131" s="182"/>
      <c r="M131" s="31"/>
      <c r="N131" s="31"/>
      <c r="O131" s="31"/>
      <c r="P131" s="182"/>
      <c r="Q131" s="182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4">
        <f t="shared" si="81"/>
        <v>0</v>
      </c>
    </row>
    <row r="132" spans="1:44" s="45" customFormat="1" ht="12.75" hidden="1" customHeight="1" outlineLevel="1" x14ac:dyDescent="0.25">
      <c r="A132" s="26">
        <v>4</v>
      </c>
      <c r="B132" s="25"/>
      <c r="C132" s="202"/>
      <c r="D132" s="203"/>
      <c r="E132" s="202"/>
      <c r="F132" s="202"/>
      <c r="G132" s="202"/>
      <c r="H132" s="181"/>
      <c r="I132" s="181"/>
      <c r="J132" s="75"/>
      <c r="K132" s="183"/>
      <c r="L132" s="182"/>
      <c r="M132" s="31"/>
      <c r="N132" s="31"/>
      <c r="O132" s="31"/>
      <c r="P132" s="182"/>
      <c r="Q132" s="182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4">
        <f t="shared" si="81"/>
        <v>0</v>
      </c>
      <c r="AK132" s="116"/>
      <c r="AL132" s="116"/>
      <c r="AM132" s="116"/>
      <c r="AN132" s="116"/>
      <c r="AO132" s="116"/>
      <c r="AP132" s="116"/>
      <c r="AQ132" s="116"/>
      <c r="AR132" s="116"/>
    </row>
    <row r="133" spans="1:44" s="45" customFormat="1" ht="12.75" hidden="1" customHeight="1" outlineLevel="1" x14ac:dyDescent="0.25">
      <c r="A133" s="26">
        <v>5</v>
      </c>
      <c r="B133" s="25"/>
      <c r="C133" s="202"/>
      <c r="D133" s="203"/>
      <c r="E133" s="202"/>
      <c r="F133" s="202"/>
      <c r="G133" s="202"/>
      <c r="H133" s="181"/>
      <c r="I133" s="181"/>
      <c r="J133" s="75"/>
      <c r="K133" s="183"/>
      <c r="L133" s="182"/>
      <c r="M133" s="31"/>
      <c r="N133" s="31"/>
      <c r="O133" s="31"/>
      <c r="P133" s="182"/>
      <c r="Q133" s="182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4">
        <f t="shared" si="81"/>
        <v>0</v>
      </c>
      <c r="AK133" s="116"/>
      <c r="AL133" s="116"/>
      <c r="AM133" s="116"/>
      <c r="AN133" s="116"/>
      <c r="AO133" s="116"/>
      <c r="AP133" s="116"/>
      <c r="AQ133" s="116"/>
      <c r="AR133" s="116"/>
    </row>
    <row r="134" spans="1:44" s="45" customFormat="1" ht="12.75" hidden="1" customHeight="1" outlineLevel="1" x14ac:dyDescent="0.25">
      <c r="A134" s="26">
        <v>6</v>
      </c>
      <c r="B134" s="26"/>
      <c r="C134" s="202"/>
      <c r="D134" s="181"/>
      <c r="E134" s="202"/>
      <c r="F134" s="202"/>
      <c r="G134" s="202"/>
      <c r="H134" s="181"/>
      <c r="I134" s="181"/>
      <c r="J134" s="75"/>
      <c r="K134" s="183"/>
      <c r="L134" s="182"/>
      <c r="M134" s="31"/>
      <c r="N134" s="31"/>
      <c r="O134" s="31"/>
      <c r="P134" s="182"/>
      <c r="Q134" s="182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4">
        <f t="shared" si="81"/>
        <v>0</v>
      </c>
    </row>
    <row r="135" spans="1:44" s="45" customFormat="1" ht="12.75" hidden="1" customHeight="1" outlineLevel="1" x14ac:dyDescent="0.25">
      <c r="A135" s="26">
        <v>7</v>
      </c>
      <c r="B135" s="26"/>
      <c r="C135" s="202"/>
      <c r="D135" s="181"/>
      <c r="E135" s="202"/>
      <c r="F135" s="202"/>
      <c r="G135" s="202"/>
      <c r="H135" s="181"/>
      <c r="I135" s="181"/>
      <c r="J135" s="75"/>
      <c r="K135" s="183"/>
      <c r="L135" s="182"/>
      <c r="M135" s="31"/>
      <c r="N135" s="31"/>
      <c r="O135" s="31"/>
      <c r="P135" s="182"/>
      <c r="Q135" s="182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4">
        <f t="shared" si="81"/>
        <v>0</v>
      </c>
      <c r="AK135" s="116"/>
      <c r="AL135" s="116"/>
      <c r="AM135" s="116"/>
      <c r="AN135" s="116"/>
      <c r="AO135" s="116"/>
      <c r="AP135" s="116"/>
      <c r="AQ135" s="116"/>
      <c r="AR135" s="116"/>
    </row>
    <row r="136" spans="1:44" s="45" customFormat="1" ht="12.75" hidden="1" customHeight="1" outlineLevel="1" x14ac:dyDescent="0.25">
      <c r="A136" s="26">
        <v>8</v>
      </c>
      <c r="B136" s="26"/>
      <c r="C136" s="202"/>
      <c r="D136" s="181"/>
      <c r="E136" s="202"/>
      <c r="F136" s="202"/>
      <c r="G136" s="202"/>
      <c r="H136" s="181"/>
      <c r="I136" s="181"/>
      <c r="J136" s="75"/>
      <c r="K136" s="183"/>
      <c r="L136" s="182"/>
      <c r="M136" s="31"/>
      <c r="N136" s="31"/>
      <c r="O136" s="31"/>
      <c r="P136" s="182"/>
      <c r="Q136" s="182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4">
        <f t="shared" si="81"/>
        <v>0</v>
      </c>
      <c r="AK136" s="116"/>
      <c r="AL136" s="116"/>
      <c r="AM136" s="116"/>
      <c r="AN136" s="116"/>
      <c r="AO136" s="116"/>
      <c r="AP136" s="116"/>
      <c r="AQ136" s="116"/>
      <c r="AR136" s="116"/>
    </row>
    <row r="137" spans="1:44" s="45" customFormat="1" ht="12.75" hidden="1" customHeight="1" outlineLevel="1" x14ac:dyDescent="0.25">
      <c r="A137" s="26">
        <v>9</v>
      </c>
      <c r="B137" s="26"/>
      <c r="C137" s="202"/>
      <c r="D137" s="181"/>
      <c r="E137" s="202"/>
      <c r="F137" s="202"/>
      <c r="G137" s="202"/>
      <c r="H137" s="181"/>
      <c r="I137" s="181"/>
      <c r="J137" s="75"/>
      <c r="K137" s="183"/>
      <c r="L137" s="182"/>
      <c r="M137" s="31"/>
      <c r="N137" s="31"/>
      <c r="O137" s="31"/>
      <c r="P137" s="182"/>
      <c r="Q137" s="182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4">
        <f t="shared" si="81"/>
        <v>0</v>
      </c>
    </row>
    <row r="138" spans="1:44" s="45" customFormat="1" ht="9" hidden="1" customHeight="1" outlineLevel="1" x14ac:dyDescent="0.25">
      <c r="A138" s="26">
        <v>10</v>
      </c>
      <c r="B138" s="26"/>
      <c r="C138" s="202"/>
      <c r="D138" s="181"/>
      <c r="E138" s="202"/>
      <c r="F138" s="202"/>
      <c r="G138" s="202"/>
      <c r="H138" s="181"/>
      <c r="I138" s="181"/>
      <c r="J138" s="75"/>
      <c r="K138" s="184"/>
      <c r="L138" s="182"/>
      <c r="M138" s="31"/>
      <c r="N138" s="31"/>
      <c r="O138" s="31"/>
      <c r="P138" s="182"/>
      <c r="Q138" s="182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4">
        <f t="shared" si="81"/>
        <v>0</v>
      </c>
      <c r="AK138" s="116"/>
      <c r="AL138" s="116"/>
      <c r="AM138" s="116"/>
      <c r="AN138" s="116"/>
      <c r="AO138" s="116"/>
      <c r="AP138" s="116"/>
      <c r="AQ138" s="116"/>
      <c r="AR138" s="116"/>
    </row>
    <row r="139" spans="1:44" s="45" customFormat="1" ht="12.75" customHeight="1" collapsed="1" x14ac:dyDescent="0.25">
      <c r="A139" s="599" t="s">
        <v>61</v>
      </c>
      <c r="B139" s="601"/>
      <c r="C139" s="601"/>
      <c r="D139" s="601"/>
      <c r="E139" s="601"/>
      <c r="F139" s="601"/>
      <c r="G139" s="601"/>
      <c r="H139" s="601"/>
      <c r="I139" s="602"/>
      <c r="J139" s="455">
        <v>0</v>
      </c>
      <c r="K139" s="455">
        <v>0</v>
      </c>
      <c r="L139" s="456"/>
      <c r="M139" s="455">
        <f>SUM(M129:M138)</f>
        <v>0</v>
      </c>
      <c r="N139" s="455">
        <f>SUM(N129:N138)</f>
        <v>0</v>
      </c>
      <c r="O139" s="455">
        <f>SUM(O129:O138)</f>
        <v>0</v>
      </c>
      <c r="P139" s="457"/>
      <c r="Q139" s="458"/>
      <c r="R139" s="455">
        <f t="shared" ref="R139:AH139" si="87">SUM(R129:R138)</f>
        <v>0</v>
      </c>
      <c r="S139" s="455">
        <f t="shared" si="87"/>
        <v>0</v>
      </c>
      <c r="T139" s="455">
        <f t="shared" si="87"/>
        <v>0</v>
      </c>
      <c r="U139" s="455">
        <f t="shared" si="87"/>
        <v>0</v>
      </c>
      <c r="V139" s="455">
        <f t="shared" si="87"/>
        <v>0</v>
      </c>
      <c r="W139" s="455">
        <f t="shared" si="87"/>
        <v>0</v>
      </c>
      <c r="X139" s="455">
        <f t="shared" si="87"/>
        <v>0</v>
      </c>
      <c r="Y139" s="455">
        <f t="shared" si="87"/>
        <v>0</v>
      </c>
      <c r="Z139" s="455">
        <f t="shared" si="87"/>
        <v>0</v>
      </c>
      <c r="AA139" s="455">
        <f t="shared" si="87"/>
        <v>0</v>
      </c>
      <c r="AB139" s="455">
        <f t="shared" si="87"/>
        <v>0</v>
      </c>
      <c r="AC139" s="455">
        <f t="shared" si="87"/>
        <v>0</v>
      </c>
      <c r="AD139" s="455">
        <f t="shared" si="87"/>
        <v>0</v>
      </c>
      <c r="AE139" s="455">
        <f t="shared" si="87"/>
        <v>0</v>
      </c>
      <c r="AF139" s="455">
        <f t="shared" si="87"/>
        <v>0</v>
      </c>
      <c r="AG139" s="455">
        <f t="shared" si="87"/>
        <v>0</v>
      </c>
      <c r="AH139" s="455">
        <f t="shared" si="87"/>
        <v>0</v>
      </c>
      <c r="AI139" s="459">
        <f>IF(ISERROR(AH139/J139),0,AH139/J139)</f>
        <v>0</v>
      </c>
      <c r="AJ139" s="459">
        <f>IF(ISERROR(AH139/$AH$193),0,AH139/$AH$193)</f>
        <v>0</v>
      </c>
      <c r="AK139" s="116"/>
      <c r="AL139" s="116"/>
      <c r="AM139" s="116"/>
      <c r="AN139" s="116"/>
      <c r="AO139" s="116"/>
      <c r="AP139" s="116"/>
      <c r="AQ139" s="116"/>
      <c r="AR139" s="116"/>
    </row>
    <row r="140" spans="1:44" s="45" customFormat="1" ht="12.75" customHeight="1" x14ac:dyDescent="0.25">
      <c r="A140" s="605" t="s">
        <v>62</v>
      </c>
      <c r="B140" s="597"/>
      <c r="C140" s="597"/>
      <c r="D140" s="597"/>
      <c r="E140" s="598"/>
      <c r="F140" s="42"/>
      <c r="G140" s="43"/>
      <c r="H140" s="44"/>
      <c r="I140" s="44"/>
      <c r="J140" s="75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4"/>
      <c r="AJ140" s="24"/>
    </row>
    <row r="141" spans="1:44" s="45" customFormat="1" ht="12.75" hidden="1" customHeight="1" outlineLevel="1" x14ac:dyDescent="0.25">
      <c r="A141" s="25">
        <v>1</v>
      </c>
      <c r="B141" s="26"/>
      <c r="C141" s="176"/>
      <c r="D141" s="177"/>
      <c r="E141" s="178"/>
      <c r="F141" s="178"/>
      <c r="G141" s="178"/>
      <c r="H141" s="177"/>
      <c r="I141" s="177"/>
      <c r="J141" s="75"/>
      <c r="K141" s="179"/>
      <c r="L141" s="178"/>
      <c r="M141" s="31"/>
      <c r="N141" s="31"/>
      <c r="O141" s="31"/>
      <c r="P141" s="178"/>
      <c r="Q141" s="178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4">
        <f t="shared" ref="AJ141:AJ150" si="89">IF(ISERROR(AH141/$AH$193),"-",AH141/$AH$193)</f>
        <v>0</v>
      </c>
      <c r="AK141" s="116"/>
      <c r="AL141" s="116"/>
      <c r="AM141" s="116"/>
      <c r="AN141" s="116"/>
      <c r="AO141" s="116"/>
      <c r="AP141" s="116"/>
      <c r="AQ141" s="116"/>
      <c r="AR141" s="116"/>
    </row>
    <row r="142" spans="1:44" s="45" customFormat="1" ht="12.75" hidden="1" customHeight="1" outlineLevel="1" x14ac:dyDescent="0.25">
      <c r="A142" s="25">
        <v>2</v>
      </c>
      <c r="B142" s="26"/>
      <c r="C142" s="180"/>
      <c r="D142" s="181"/>
      <c r="E142" s="182"/>
      <c r="F142" s="182"/>
      <c r="G142" s="182"/>
      <c r="H142" s="181"/>
      <c r="I142" s="181"/>
      <c r="J142" s="75"/>
      <c r="K142" s="183"/>
      <c r="L142" s="182"/>
      <c r="M142" s="31"/>
      <c r="N142" s="31"/>
      <c r="O142" s="31"/>
      <c r="P142" s="182"/>
      <c r="Q142" s="182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4">
        <f t="shared" si="89"/>
        <v>0</v>
      </c>
      <c r="AK142" s="116"/>
      <c r="AL142" s="116"/>
      <c r="AM142" s="116"/>
      <c r="AN142" s="116"/>
      <c r="AO142" s="116"/>
      <c r="AP142" s="116"/>
      <c r="AQ142" s="116"/>
      <c r="AR142" s="116"/>
    </row>
    <row r="143" spans="1:44" s="45" customFormat="1" ht="12.75" hidden="1" customHeight="1" outlineLevel="1" x14ac:dyDescent="0.25">
      <c r="A143" s="25">
        <v>3</v>
      </c>
      <c r="B143" s="26"/>
      <c r="C143" s="180"/>
      <c r="D143" s="181"/>
      <c r="E143" s="182"/>
      <c r="F143" s="182"/>
      <c r="G143" s="182"/>
      <c r="H143" s="181"/>
      <c r="I143" s="181"/>
      <c r="J143" s="75"/>
      <c r="K143" s="183"/>
      <c r="L143" s="182"/>
      <c r="M143" s="31"/>
      <c r="N143" s="31"/>
      <c r="O143" s="31"/>
      <c r="P143" s="182"/>
      <c r="Q143" s="182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4">
        <f t="shared" si="89"/>
        <v>0</v>
      </c>
    </row>
    <row r="144" spans="1:44" s="45" customFormat="1" ht="12.75" hidden="1" customHeight="1" outlineLevel="1" x14ac:dyDescent="0.25">
      <c r="A144" s="25">
        <v>4</v>
      </c>
      <c r="B144" s="26"/>
      <c r="C144" s="180"/>
      <c r="D144" s="181"/>
      <c r="E144" s="182"/>
      <c r="F144" s="182"/>
      <c r="G144" s="182"/>
      <c r="H144" s="181"/>
      <c r="I144" s="181"/>
      <c r="J144" s="75"/>
      <c r="K144" s="183"/>
      <c r="L144" s="182"/>
      <c r="M144" s="31"/>
      <c r="N144" s="31"/>
      <c r="O144" s="31"/>
      <c r="P144" s="182"/>
      <c r="Q144" s="182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4">
        <f t="shared" si="89"/>
        <v>0</v>
      </c>
      <c r="AK144" s="116"/>
      <c r="AL144" s="116"/>
      <c r="AM144" s="116"/>
      <c r="AN144" s="116"/>
      <c r="AO144" s="116"/>
      <c r="AP144" s="116"/>
      <c r="AQ144" s="116"/>
      <c r="AR144" s="116"/>
    </row>
    <row r="145" spans="1:44" s="45" customFormat="1" ht="12.75" hidden="1" customHeight="1" outlineLevel="1" x14ac:dyDescent="0.25">
      <c r="A145" s="25">
        <v>5</v>
      </c>
      <c r="B145" s="26"/>
      <c r="C145" s="180"/>
      <c r="D145" s="181"/>
      <c r="E145" s="182"/>
      <c r="F145" s="182"/>
      <c r="G145" s="182"/>
      <c r="H145" s="181"/>
      <c r="I145" s="181"/>
      <c r="J145" s="75"/>
      <c r="K145" s="183"/>
      <c r="L145" s="182"/>
      <c r="M145" s="31"/>
      <c r="N145" s="31"/>
      <c r="O145" s="31"/>
      <c r="P145" s="182"/>
      <c r="Q145" s="182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4">
        <f t="shared" si="89"/>
        <v>0</v>
      </c>
      <c r="AK145" s="116"/>
      <c r="AL145" s="116"/>
      <c r="AM145" s="116"/>
      <c r="AN145" s="116"/>
      <c r="AO145" s="116"/>
      <c r="AP145" s="116"/>
      <c r="AQ145" s="116"/>
      <c r="AR145" s="116"/>
    </row>
    <row r="146" spans="1:44" s="45" customFormat="1" ht="12.75" hidden="1" customHeight="1" outlineLevel="1" x14ac:dyDescent="0.25">
      <c r="A146" s="25">
        <v>6</v>
      </c>
      <c r="B146" s="26"/>
      <c r="C146" s="180"/>
      <c r="D146" s="181"/>
      <c r="E146" s="182"/>
      <c r="F146" s="182"/>
      <c r="G146" s="182"/>
      <c r="H146" s="181"/>
      <c r="I146" s="181"/>
      <c r="J146" s="75"/>
      <c r="K146" s="183"/>
      <c r="L146" s="182"/>
      <c r="M146" s="31"/>
      <c r="N146" s="31"/>
      <c r="O146" s="31"/>
      <c r="P146" s="182"/>
      <c r="Q146" s="182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4">
        <f t="shared" si="89"/>
        <v>0</v>
      </c>
    </row>
    <row r="147" spans="1:44" s="45" customFormat="1" ht="12.75" hidden="1" customHeight="1" outlineLevel="1" x14ac:dyDescent="0.25">
      <c r="A147" s="25">
        <v>7</v>
      </c>
      <c r="B147" s="26"/>
      <c r="C147" s="180"/>
      <c r="D147" s="181"/>
      <c r="E147" s="182"/>
      <c r="F147" s="182"/>
      <c r="G147" s="182"/>
      <c r="H147" s="181"/>
      <c r="I147" s="181"/>
      <c r="J147" s="75"/>
      <c r="K147" s="183"/>
      <c r="L147" s="182"/>
      <c r="M147" s="31"/>
      <c r="N147" s="31"/>
      <c r="O147" s="31"/>
      <c r="P147" s="182"/>
      <c r="Q147" s="182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4">
        <f t="shared" si="89"/>
        <v>0</v>
      </c>
      <c r="AK147" s="116"/>
      <c r="AL147" s="116"/>
      <c r="AM147" s="116"/>
      <c r="AN147" s="116"/>
      <c r="AO147" s="116"/>
      <c r="AP147" s="116"/>
      <c r="AQ147" s="116"/>
      <c r="AR147" s="116"/>
    </row>
    <row r="148" spans="1:44" s="45" customFormat="1" ht="12.75" hidden="1" customHeight="1" outlineLevel="1" x14ac:dyDescent="0.25">
      <c r="A148" s="25">
        <v>8</v>
      </c>
      <c r="B148" s="26"/>
      <c r="C148" s="180"/>
      <c r="D148" s="181"/>
      <c r="E148" s="182"/>
      <c r="F148" s="182"/>
      <c r="G148" s="182"/>
      <c r="H148" s="181"/>
      <c r="I148" s="181"/>
      <c r="J148" s="75"/>
      <c r="K148" s="183"/>
      <c r="L148" s="182"/>
      <c r="M148" s="31"/>
      <c r="N148" s="31"/>
      <c r="O148" s="31"/>
      <c r="P148" s="182"/>
      <c r="Q148" s="182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4">
        <f t="shared" si="89"/>
        <v>0</v>
      </c>
      <c r="AK148" s="116"/>
      <c r="AL148" s="116"/>
      <c r="AM148" s="116"/>
      <c r="AN148" s="116"/>
      <c r="AO148" s="116"/>
      <c r="AP148" s="116"/>
      <c r="AQ148" s="116"/>
      <c r="AR148" s="116"/>
    </row>
    <row r="149" spans="1:44" s="45" customFormat="1" ht="12.75" hidden="1" customHeight="1" outlineLevel="1" x14ac:dyDescent="0.25">
      <c r="A149" s="25">
        <v>9</v>
      </c>
      <c r="B149" s="26"/>
      <c r="C149" s="180"/>
      <c r="D149" s="181"/>
      <c r="E149" s="182"/>
      <c r="F149" s="182"/>
      <c r="G149" s="182"/>
      <c r="H149" s="181"/>
      <c r="I149" s="181"/>
      <c r="J149" s="75"/>
      <c r="K149" s="183"/>
      <c r="L149" s="182"/>
      <c r="M149" s="31"/>
      <c r="N149" s="31"/>
      <c r="O149" s="31"/>
      <c r="P149" s="182"/>
      <c r="Q149" s="182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4">
        <f t="shared" si="89"/>
        <v>0</v>
      </c>
    </row>
    <row r="150" spans="1:44" s="45" customFormat="1" ht="12.75" hidden="1" customHeight="1" outlineLevel="1" x14ac:dyDescent="0.25">
      <c r="A150" s="25">
        <v>10</v>
      </c>
      <c r="B150" s="26"/>
      <c r="C150" s="180"/>
      <c r="D150" s="181"/>
      <c r="E150" s="182"/>
      <c r="F150" s="182"/>
      <c r="G150" s="182"/>
      <c r="H150" s="181"/>
      <c r="I150" s="181"/>
      <c r="J150" s="75"/>
      <c r="K150" s="184"/>
      <c r="L150" s="182"/>
      <c r="M150" s="31"/>
      <c r="N150" s="31"/>
      <c r="O150" s="31"/>
      <c r="P150" s="182"/>
      <c r="Q150" s="182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4">
        <f t="shared" si="89"/>
        <v>0</v>
      </c>
      <c r="AK150" s="116"/>
      <c r="AL150" s="116"/>
      <c r="AM150" s="116"/>
      <c r="AN150" s="116"/>
      <c r="AO150" s="116"/>
      <c r="AP150" s="116"/>
      <c r="AQ150" s="116"/>
      <c r="AR150" s="116"/>
    </row>
    <row r="151" spans="1:44" s="45" customFormat="1" ht="12.75" customHeight="1" collapsed="1" x14ac:dyDescent="0.25">
      <c r="A151" s="614" t="s">
        <v>63</v>
      </c>
      <c r="B151" s="600"/>
      <c r="C151" s="600"/>
      <c r="D151" s="600"/>
      <c r="E151" s="600"/>
      <c r="F151" s="600"/>
      <c r="G151" s="600"/>
      <c r="H151" s="600"/>
      <c r="I151" s="615"/>
      <c r="J151" s="455">
        <f>SUM(J141:J150)</f>
        <v>0</v>
      </c>
      <c r="K151" s="455">
        <f>SUM(K141:K150)</f>
        <v>0</v>
      </c>
      <c r="L151" s="456"/>
      <c r="M151" s="455">
        <f>SUM(M141:M150)</f>
        <v>0</v>
      </c>
      <c r="N151" s="455">
        <f>SUM(N141:N150)</f>
        <v>0</v>
      </c>
      <c r="O151" s="455">
        <f>SUM(O141:O150)</f>
        <v>0</v>
      </c>
      <c r="P151" s="457"/>
      <c r="Q151" s="458"/>
      <c r="R151" s="455">
        <f t="shared" ref="R151:AH151" si="95">SUM(R141:R150)</f>
        <v>0</v>
      </c>
      <c r="S151" s="455">
        <f t="shared" si="95"/>
        <v>0</v>
      </c>
      <c r="T151" s="455">
        <f t="shared" si="95"/>
        <v>0</v>
      </c>
      <c r="U151" s="455">
        <f t="shared" si="95"/>
        <v>0</v>
      </c>
      <c r="V151" s="455">
        <f t="shared" si="95"/>
        <v>0</v>
      </c>
      <c r="W151" s="455">
        <f t="shared" si="95"/>
        <v>0</v>
      </c>
      <c r="X151" s="455">
        <f t="shared" si="95"/>
        <v>0</v>
      </c>
      <c r="Y151" s="455">
        <f t="shared" si="95"/>
        <v>0</v>
      </c>
      <c r="Z151" s="455">
        <f t="shared" si="95"/>
        <v>0</v>
      </c>
      <c r="AA151" s="455">
        <f t="shared" si="95"/>
        <v>0</v>
      </c>
      <c r="AB151" s="455">
        <f t="shared" si="95"/>
        <v>0</v>
      </c>
      <c r="AC151" s="455">
        <f t="shared" si="95"/>
        <v>0</v>
      </c>
      <c r="AD151" s="455">
        <f t="shared" si="95"/>
        <v>0</v>
      </c>
      <c r="AE151" s="455">
        <f t="shared" si="95"/>
        <v>0</v>
      </c>
      <c r="AF151" s="455">
        <f t="shared" si="95"/>
        <v>0</v>
      </c>
      <c r="AG151" s="455">
        <f t="shared" si="95"/>
        <v>0</v>
      </c>
      <c r="AH151" s="455">
        <f t="shared" si="95"/>
        <v>0</v>
      </c>
      <c r="AI151" s="459">
        <f>IF(ISERROR(AH151/J151),0,AH151/J151)</f>
        <v>0</v>
      </c>
      <c r="AJ151" s="459">
        <f>IF(ISERROR(AH151/$AH$193),0,AH151/$AH$193)</f>
        <v>0</v>
      </c>
      <c r="AK151" s="116"/>
      <c r="AL151" s="116"/>
      <c r="AM151" s="116"/>
      <c r="AN151" s="116"/>
      <c r="AO151" s="116"/>
      <c r="AP151" s="116"/>
      <c r="AQ151" s="116"/>
      <c r="AR151" s="116"/>
    </row>
    <row r="152" spans="1:44" s="45" customFormat="1" ht="12.75" customHeight="1" x14ac:dyDescent="0.25">
      <c r="A152" s="605" t="s">
        <v>64</v>
      </c>
      <c r="B152" s="597"/>
      <c r="C152" s="597"/>
      <c r="D152" s="597"/>
      <c r="E152" s="598"/>
      <c r="F152" s="17"/>
      <c r="G152" s="18"/>
      <c r="H152" s="19"/>
      <c r="I152" s="19"/>
      <c r="J152" s="75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4"/>
      <c r="AJ152" s="24"/>
    </row>
    <row r="153" spans="1:44" s="45" customFormat="1" ht="12.75" hidden="1" customHeight="1" outlineLevel="1" x14ac:dyDescent="0.25">
      <c r="A153" s="25">
        <v>1</v>
      </c>
      <c r="B153" s="26"/>
      <c r="C153" s="176"/>
      <c r="D153" s="177"/>
      <c r="E153" s="178"/>
      <c r="F153" s="178"/>
      <c r="G153" s="178"/>
      <c r="H153" s="177"/>
      <c r="I153" s="177"/>
      <c r="J153" s="75"/>
      <c r="K153" s="179"/>
      <c r="L153" s="178"/>
      <c r="M153" s="31"/>
      <c r="N153" s="31"/>
      <c r="O153" s="31"/>
      <c r="P153" s="178"/>
      <c r="Q153" s="178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4">
        <f t="shared" ref="AJ153:AJ162" si="97">IF(ISERROR(AH153/$AH$193),"-",AH153/$AH$193)</f>
        <v>0</v>
      </c>
      <c r="AK153" s="116"/>
      <c r="AL153" s="116"/>
      <c r="AM153" s="116"/>
      <c r="AN153" s="116"/>
      <c r="AO153" s="116"/>
      <c r="AP153" s="116"/>
      <c r="AQ153" s="116"/>
      <c r="AR153" s="116"/>
    </row>
    <row r="154" spans="1:44" s="45" customFormat="1" ht="12.75" hidden="1" customHeight="1" outlineLevel="1" x14ac:dyDescent="0.25">
      <c r="A154" s="25">
        <v>2</v>
      </c>
      <c r="B154" s="26"/>
      <c r="C154" s="180"/>
      <c r="D154" s="181"/>
      <c r="E154" s="182"/>
      <c r="F154" s="182"/>
      <c r="G154" s="182"/>
      <c r="H154" s="181"/>
      <c r="I154" s="181"/>
      <c r="J154" s="75"/>
      <c r="K154" s="183"/>
      <c r="L154" s="182"/>
      <c r="M154" s="31"/>
      <c r="N154" s="31"/>
      <c r="O154" s="31"/>
      <c r="P154" s="182"/>
      <c r="Q154" s="182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4">
        <f t="shared" si="97"/>
        <v>0</v>
      </c>
      <c r="AK154" s="116"/>
      <c r="AL154" s="116"/>
      <c r="AM154" s="116"/>
      <c r="AN154" s="116"/>
      <c r="AO154" s="116"/>
      <c r="AP154" s="116"/>
      <c r="AQ154" s="116"/>
      <c r="AR154" s="116"/>
    </row>
    <row r="155" spans="1:44" s="45" customFormat="1" ht="12.75" hidden="1" customHeight="1" outlineLevel="1" x14ac:dyDescent="0.25">
      <c r="A155" s="25">
        <v>3</v>
      </c>
      <c r="B155" s="26"/>
      <c r="C155" s="180"/>
      <c r="D155" s="181"/>
      <c r="E155" s="182"/>
      <c r="F155" s="182"/>
      <c r="G155" s="182"/>
      <c r="H155" s="181"/>
      <c r="I155" s="181"/>
      <c r="J155" s="75"/>
      <c r="K155" s="183"/>
      <c r="L155" s="182"/>
      <c r="M155" s="31"/>
      <c r="N155" s="31"/>
      <c r="O155" s="31"/>
      <c r="P155" s="182"/>
      <c r="Q155" s="182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4">
        <f t="shared" si="97"/>
        <v>0</v>
      </c>
    </row>
    <row r="156" spans="1:44" s="45" customFormat="1" ht="12.75" hidden="1" customHeight="1" outlineLevel="1" x14ac:dyDescent="0.25">
      <c r="A156" s="25">
        <v>4</v>
      </c>
      <c r="B156" s="26"/>
      <c r="C156" s="180"/>
      <c r="D156" s="181"/>
      <c r="E156" s="182"/>
      <c r="F156" s="182"/>
      <c r="G156" s="182"/>
      <c r="H156" s="181"/>
      <c r="I156" s="181"/>
      <c r="J156" s="75"/>
      <c r="K156" s="183"/>
      <c r="L156" s="182"/>
      <c r="M156" s="31"/>
      <c r="N156" s="31"/>
      <c r="O156" s="31"/>
      <c r="P156" s="182"/>
      <c r="Q156" s="182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4">
        <f t="shared" si="97"/>
        <v>0</v>
      </c>
      <c r="AK156" s="116"/>
      <c r="AL156" s="116"/>
      <c r="AM156" s="116"/>
      <c r="AN156" s="116"/>
      <c r="AO156" s="116"/>
      <c r="AP156" s="116"/>
      <c r="AQ156" s="116"/>
      <c r="AR156" s="116"/>
    </row>
    <row r="157" spans="1:44" s="45" customFormat="1" ht="12.75" hidden="1" customHeight="1" outlineLevel="1" x14ac:dyDescent="0.25">
      <c r="A157" s="25">
        <v>5</v>
      </c>
      <c r="B157" s="26"/>
      <c r="C157" s="180"/>
      <c r="D157" s="181"/>
      <c r="E157" s="182"/>
      <c r="F157" s="182"/>
      <c r="G157" s="182"/>
      <c r="H157" s="181"/>
      <c r="I157" s="181"/>
      <c r="J157" s="75"/>
      <c r="K157" s="183"/>
      <c r="L157" s="182"/>
      <c r="M157" s="31"/>
      <c r="N157" s="31"/>
      <c r="O157" s="31"/>
      <c r="P157" s="182"/>
      <c r="Q157" s="182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4">
        <f t="shared" si="97"/>
        <v>0</v>
      </c>
      <c r="AK157" s="116"/>
      <c r="AL157" s="116"/>
      <c r="AM157" s="116"/>
      <c r="AN157" s="116"/>
      <c r="AO157" s="116"/>
      <c r="AP157" s="116"/>
      <c r="AQ157" s="116"/>
      <c r="AR157" s="116"/>
    </row>
    <row r="158" spans="1:44" s="45" customFormat="1" ht="12.75" hidden="1" customHeight="1" outlineLevel="1" x14ac:dyDescent="0.25">
      <c r="A158" s="25">
        <v>6</v>
      </c>
      <c r="B158" s="26"/>
      <c r="C158" s="180"/>
      <c r="D158" s="181"/>
      <c r="E158" s="182"/>
      <c r="F158" s="182"/>
      <c r="G158" s="182"/>
      <c r="H158" s="181"/>
      <c r="I158" s="181"/>
      <c r="J158" s="75"/>
      <c r="K158" s="183"/>
      <c r="L158" s="182"/>
      <c r="M158" s="31"/>
      <c r="N158" s="31"/>
      <c r="O158" s="31"/>
      <c r="P158" s="182"/>
      <c r="Q158" s="182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4">
        <f t="shared" si="97"/>
        <v>0</v>
      </c>
    </row>
    <row r="159" spans="1:44" s="45" customFormat="1" ht="12.75" hidden="1" customHeight="1" outlineLevel="1" x14ac:dyDescent="0.25">
      <c r="A159" s="25">
        <v>7</v>
      </c>
      <c r="B159" s="26"/>
      <c r="C159" s="180"/>
      <c r="D159" s="181"/>
      <c r="E159" s="182"/>
      <c r="F159" s="182"/>
      <c r="G159" s="182"/>
      <c r="H159" s="181"/>
      <c r="I159" s="181"/>
      <c r="J159" s="75"/>
      <c r="K159" s="183"/>
      <c r="L159" s="182"/>
      <c r="M159" s="31"/>
      <c r="N159" s="31"/>
      <c r="O159" s="31"/>
      <c r="P159" s="182"/>
      <c r="Q159" s="182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4">
        <f t="shared" si="97"/>
        <v>0</v>
      </c>
      <c r="AK159" s="116"/>
      <c r="AL159" s="116"/>
      <c r="AM159" s="116"/>
      <c r="AN159" s="116"/>
      <c r="AO159" s="116"/>
      <c r="AP159" s="116"/>
      <c r="AQ159" s="116"/>
      <c r="AR159" s="116"/>
    </row>
    <row r="160" spans="1:44" s="45" customFormat="1" ht="12.75" hidden="1" customHeight="1" outlineLevel="1" x14ac:dyDescent="0.25">
      <c r="A160" s="25">
        <v>8</v>
      </c>
      <c r="B160" s="26"/>
      <c r="C160" s="180"/>
      <c r="D160" s="181"/>
      <c r="E160" s="182"/>
      <c r="F160" s="182"/>
      <c r="G160" s="182"/>
      <c r="H160" s="181"/>
      <c r="I160" s="181"/>
      <c r="J160" s="75"/>
      <c r="K160" s="183"/>
      <c r="L160" s="182"/>
      <c r="M160" s="31"/>
      <c r="N160" s="31"/>
      <c r="O160" s="31"/>
      <c r="P160" s="182"/>
      <c r="Q160" s="182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4">
        <f t="shared" si="97"/>
        <v>0</v>
      </c>
      <c r="AK160" s="116"/>
      <c r="AL160" s="116"/>
      <c r="AM160" s="116"/>
      <c r="AN160" s="116"/>
      <c r="AO160" s="116"/>
      <c r="AP160" s="116"/>
      <c r="AQ160" s="116"/>
      <c r="AR160" s="116"/>
    </row>
    <row r="161" spans="1:44" s="45" customFormat="1" ht="12.75" hidden="1" customHeight="1" outlineLevel="1" x14ac:dyDescent="0.25">
      <c r="A161" s="25">
        <v>9</v>
      </c>
      <c r="B161" s="26"/>
      <c r="C161" s="180"/>
      <c r="D161" s="181"/>
      <c r="E161" s="182"/>
      <c r="F161" s="182"/>
      <c r="G161" s="182"/>
      <c r="H161" s="181"/>
      <c r="I161" s="181"/>
      <c r="J161" s="75"/>
      <c r="K161" s="183"/>
      <c r="L161" s="182"/>
      <c r="M161" s="31"/>
      <c r="N161" s="31"/>
      <c r="O161" s="31"/>
      <c r="P161" s="182"/>
      <c r="Q161" s="182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4">
        <f t="shared" si="97"/>
        <v>0</v>
      </c>
    </row>
    <row r="162" spans="1:44" s="45" customFormat="1" ht="12.75" hidden="1" customHeight="1" outlineLevel="1" x14ac:dyDescent="0.25">
      <c r="A162" s="25">
        <v>10</v>
      </c>
      <c r="B162" s="26"/>
      <c r="C162" s="180"/>
      <c r="D162" s="181"/>
      <c r="E162" s="182"/>
      <c r="F162" s="182"/>
      <c r="G162" s="182"/>
      <c r="H162" s="181"/>
      <c r="I162" s="181"/>
      <c r="J162" s="75"/>
      <c r="K162" s="184"/>
      <c r="L162" s="182"/>
      <c r="M162" s="31"/>
      <c r="N162" s="31"/>
      <c r="O162" s="31"/>
      <c r="P162" s="182"/>
      <c r="Q162" s="182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4">
        <f t="shared" si="97"/>
        <v>0</v>
      </c>
      <c r="AK162" s="116"/>
      <c r="AL162" s="116"/>
      <c r="AM162" s="116"/>
      <c r="AN162" s="116"/>
      <c r="AO162" s="116"/>
      <c r="AP162" s="116"/>
      <c r="AQ162" s="116"/>
      <c r="AR162" s="116"/>
    </row>
    <row r="163" spans="1:44" s="45" customFormat="1" ht="11.25" customHeight="1" collapsed="1" x14ac:dyDescent="0.25">
      <c r="A163" s="614" t="s">
        <v>65</v>
      </c>
      <c r="B163" s="600"/>
      <c r="C163" s="600"/>
      <c r="D163" s="600"/>
      <c r="E163" s="600"/>
      <c r="F163" s="600"/>
      <c r="G163" s="600"/>
      <c r="H163" s="600"/>
      <c r="I163" s="615"/>
      <c r="J163" s="455">
        <f>SUM(J153:J162)</f>
        <v>0</v>
      </c>
      <c r="K163" s="455">
        <f>SUM(K153:K162)</f>
        <v>0</v>
      </c>
      <c r="L163" s="456"/>
      <c r="M163" s="455">
        <f>SUM(M153:M162)</f>
        <v>0</v>
      </c>
      <c r="N163" s="455">
        <f>SUM(N153:N162)</f>
        <v>0</v>
      </c>
      <c r="O163" s="455">
        <f>SUM(O153:O162)</f>
        <v>0</v>
      </c>
      <c r="P163" s="457"/>
      <c r="Q163" s="458"/>
      <c r="R163" s="455">
        <f t="shared" ref="R163:AH163" si="103">SUM(R153:R162)</f>
        <v>0</v>
      </c>
      <c r="S163" s="455">
        <f t="shared" si="103"/>
        <v>0</v>
      </c>
      <c r="T163" s="455">
        <f t="shared" si="103"/>
        <v>0</v>
      </c>
      <c r="U163" s="455">
        <f t="shared" si="103"/>
        <v>0</v>
      </c>
      <c r="V163" s="455">
        <f t="shared" si="103"/>
        <v>0</v>
      </c>
      <c r="W163" s="455">
        <f t="shared" si="103"/>
        <v>0</v>
      </c>
      <c r="X163" s="455">
        <f t="shared" si="103"/>
        <v>0</v>
      </c>
      <c r="Y163" s="455">
        <f t="shared" si="103"/>
        <v>0</v>
      </c>
      <c r="Z163" s="455">
        <f t="shared" si="103"/>
        <v>0</v>
      </c>
      <c r="AA163" s="455">
        <f t="shared" si="103"/>
        <v>0</v>
      </c>
      <c r="AB163" s="455">
        <f t="shared" si="103"/>
        <v>0</v>
      </c>
      <c r="AC163" s="455">
        <f t="shared" si="103"/>
        <v>0</v>
      </c>
      <c r="AD163" s="455">
        <f t="shared" si="103"/>
        <v>0</v>
      </c>
      <c r="AE163" s="455">
        <f t="shared" si="103"/>
        <v>0</v>
      </c>
      <c r="AF163" s="455">
        <f t="shared" si="103"/>
        <v>0</v>
      </c>
      <c r="AG163" s="455">
        <f t="shared" si="103"/>
        <v>0</v>
      </c>
      <c r="AH163" s="455">
        <f t="shared" si="103"/>
        <v>0</v>
      </c>
      <c r="AI163" s="459">
        <f>IF(ISERROR(AH163/J163),0,AH163/J163)</f>
        <v>0</v>
      </c>
      <c r="AJ163" s="459">
        <f>IF(ISERROR(AH163/$AH$193),0,AH163/$AH$193)</f>
        <v>0</v>
      </c>
      <c r="AK163" s="116"/>
      <c r="AL163" s="116"/>
      <c r="AM163" s="116"/>
      <c r="AN163" s="116"/>
      <c r="AO163" s="116"/>
      <c r="AP163" s="116"/>
      <c r="AQ163" s="116"/>
      <c r="AR163" s="116"/>
    </row>
    <row r="164" spans="1:44" s="45" customFormat="1" ht="12.75" customHeight="1" x14ac:dyDescent="0.25">
      <c r="A164" s="605" t="s">
        <v>66</v>
      </c>
      <c r="B164" s="597"/>
      <c r="C164" s="597"/>
      <c r="D164" s="597"/>
      <c r="E164" s="598"/>
      <c r="F164" s="17"/>
      <c r="G164" s="18"/>
      <c r="H164" s="19"/>
      <c r="I164" s="19"/>
      <c r="J164" s="75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4"/>
      <c r="AJ164" s="24"/>
    </row>
    <row r="165" spans="1:44" s="45" customFormat="1" ht="12.75" hidden="1" customHeight="1" outlineLevel="1" x14ac:dyDescent="0.25">
      <c r="A165" s="25">
        <v>1</v>
      </c>
      <c r="B165" s="26"/>
      <c r="C165" s="176"/>
      <c r="D165" s="177"/>
      <c r="E165" s="178"/>
      <c r="F165" s="178"/>
      <c r="G165" s="178"/>
      <c r="H165" s="177"/>
      <c r="I165" s="177"/>
      <c r="J165" s="75"/>
      <c r="K165" s="179"/>
      <c r="L165" s="178"/>
      <c r="M165" s="31"/>
      <c r="N165" s="31"/>
      <c r="O165" s="31"/>
      <c r="P165" s="178"/>
      <c r="Q165" s="178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4">
        <f t="shared" ref="AJ165:AJ174" si="105">IF(ISERROR(AH165/$AH$193),"-",AH165/$AH$193)</f>
        <v>0</v>
      </c>
      <c r="AK165" s="116"/>
      <c r="AL165" s="116"/>
      <c r="AM165" s="116"/>
      <c r="AN165" s="116"/>
      <c r="AO165" s="116"/>
      <c r="AP165" s="116"/>
      <c r="AQ165" s="116"/>
      <c r="AR165" s="116"/>
    </row>
    <row r="166" spans="1:44" s="45" customFormat="1" ht="12.75" hidden="1" customHeight="1" outlineLevel="1" x14ac:dyDescent="0.25">
      <c r="A166" s="25">
        <v>2</v>
      </c>
      <c r="B166" s="26"/>
      <c r="C166" s="180"/>
      <c r="D166" s="181"/>
      <c r="E166" s="182"/>
      <c r="F166" s="182"/>
      <c r="G166" s="182"/>
      <c r="H166" s="181"/>
      <c r="I166" s="181"/>
      <c r="J166" s="75"/>
      <c r="K166" s="183"/>
      <c r="L166" s="182"/>
      <c r="M166" s="31"/>
      <c r="N166" s="31"/>
      <c r="O166" s="31"/>
      <c r="P166" s="182"/>
      <c r="Q166" s="182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4">
        <f t="shared" si="105"/>
        <v>0</v>
      </c>
      <c r="AK166" s="116"/>
      <c r="AL166" s="116"/>
      <c r="AM166" s="116"/>
      <c r="AN166" s="116"/>
      <c r="AO166" s="116"/>
      <c r="AP166" s="116"/>
      <c r="AQ166" s="116"/>
      <c r="AR166" s="116"/>
    </row>
    <row r="167" spans="1:44" s="45" customFormat="1" ht="12.75" hidden="1" customHeight="1" outlineLevel="1" x14ac:dyDescent="0.25">
      <c r="A167" s="25">
        <v>3</v>
      </c>
      <c r="B167" s="26"/>
      <c r="C167" s="180"/>
      <c r="D167" s="181"/>
      <c r="E167" s="182"/>
      <c r="F167" s="182"/>
      <c r="G167" s="182"/>
      <c r="H167" s="181"/>
      <c r="I167" s="181"/>
      <c r="J167" s="75"/>
      <c r="K167" s="183"/>
      <c r="L167" s="182"/>
      <c r="M167" s="31"/>
      <c r="N167" s="31"/>
      <c r="O167" s="31"/>
      <c r="P167" s="182"/>
      <c r="Q167" s="182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4">
        <f t="shared" si="105"/>
        <v>0</v>
      </c>
    </row>
    <row r="168" spans="1:44" s="45" customFormat="1" ht="12.75" hidden="1" customHeight="1" outlineLevel="1" x14ac:dyDescent="0.25">
      <c r="A168" s="25">
        <v>4</v>
      </c>
      <c r="B168" s="26"/>
      <c r="C168" s="180"/>
      <c r="D168" s="181"/>
      <c r="E168" s="182"/>
      <c r="F168" s="182"/>
      <c r="G168" s="182"/>
      <c r="H168" s="181"/>
      <c r="I168" s="181"/>
      <c r="J168" s="75"/>
      <c r="K168" s="183"/>
      <c r="L168" s="182"/>
      <c r="M168" s="31"/>
      <c r="N168" s="31"/>
      <c r="O168" s="31"/>
      <c r="P168" s="182"/>
      <c r="Q168" s="182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4">
        <f t="shared" si="105"/>
        <v>0</v>
      </c>
      <c r="AK168" s="116"/>
      <c r="AL168" s="116"/>
      <c r="AM168" s="116"/>
      <c r="AN168" s="116"/>
      <c r="AO168" s="116"/>
      <c r="AP168" s="116"/>
      <c r="AQ168" s="116"/>
      <c r="AR168" s="116"/>
    </row>
    <row r="169" spans="1:44" s="45" customFormat="1" ht="12.75" hidden="1" customHeight="1" outlineLevel="1" x14ac:dyDescent="0.25">
      <c r="A169" s="25">
        <v>5</v>
      </c>
      <c r="B169" s="26"/>
      <c r="C169" s="180"/>
      <c r="D169" s="181"/>
      <c r="E169" s="182"/>
      <c r="F169" s="182"/>
      <c r="G169" s="182"/>
      <c r="H169" s="181"/>
      <c r="I169" s="181"/>
      <c r="J169" s="75"/>
      <c r="K169" s="183"/>
      <c r="L169" s="182"/>
      <c r="M169" s="31"/>
      <c r="N169" s="31"/>
      <c r="O169" s="31"/>
      <c r="P169" s="182"/>
      <c r="Q169" s="182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4">
        <f t="shared" si="105"/>
        <v>0</v>
      </c>
      <c r="AK169" s="116"/>
      <c r="AL169" s="116"/>
      <c r="AM169" s="116"/>
      <c r="AN169" s="116"/>
      <c r="AO169" s="116"/>
      <c r="AP169" s="116"/>
      <c r="AQ169" s="116"/>
      <c r="AR169" s="116"/>
    </row>
    <row r="170" spans="1:44" s="45" customFormat="1" ht="12.75" hidden="1" customHeight="1" outlineLevel="1" x14ac:dyDescent="0.25">
      <c r="A170" s="25">
        <v>6</v>
      </c>
      <c r="B170" s="26"/>
      <c r="C170" s="180"/>
      <c r="D170" s="181"/>
      <c r="E170" s="182"/>
      <c r="F170" s="182"/>
      <c r="G170" s="182"/>
      <c r="H170" s="181"/>
      <c r="I170" s="181"/>
      <c r="J170" s="75"/>
      <c r="K170" s="183"/>
      <c r="L170" s="182"/>
      <c r="M170" s="31"/>
      <c r="N170" s="31"/>
      <c r="O170" s="31"/>
      <c r="P170" s="182"/>
      <c r="Q170" s="182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4">
        <f t="shared" si="105"/>
        <v>0</v>
      </c>
    </row>
    <row r="171" spans="1:44" s="45" customFormat="1" ht="12.75" hidden="1" customHeight="1" outlineLevel="1" x14ac:dyDescent="0.25">
      <c r="A171" s="25">
        <v>7</v>
      </c>
      <c r="B171" s="26"/>
      <c r="C171" s="180"/>
      <c r="D171" s="181"/>
      <c r="E171" s="182"/>
      <c r="F171" s="182"/>
      <c r="G171" s="182"/>
      <c r="H171" s="181"/>
      <c r="I171" s="181"/>
      <c r="J171" s="75"/>
      <c r="K171" s="183"/>
      <c r="L171" s="182"/>
      <c r="M171" s="31"/>
      <c r="N171" s="31"/>
      <c r="O171" s="31"/>
      <c r="P171" s="182"/>
      <c r="Q171" s="182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4">
        <f t="shared" si="105"/>
        <v>0</v>
      </c>
      <c r="AK171" s="116"/>
      <c r="AL171" s="116"/>
      <c r="AM171" s="116"/>
      <c r="AN171" s="116"/>
      <c r="AO171" s="116"/>
      <c r="AP171" s="116"/>
      <c r="AQ171" s="116"/>
      <c r="AR171" s="116"/>
    </row>
    <row r="172" spans="1:44" s="45" customFormat="1" ht="12.75" hidden="1" customHeight="1" outlineLevel="1" x14ac:dyDescent="0.25">
      <c r="A172" s="25">
        <v>8</v>
      </c>
      <c r="B172" s="26"/>
      <c r="C172" s="180"/>
      <c r="D172" s="181"/>
      <c r="E172" s="182"/>
      <c r="F172" s="182"/>
      <c r="G172" s="182"/>
      <c r="H172" s="181"/>
      <c r="I172" s="181"/>
      <c r="J172" s="75"/>
      <c r="K172" s="183"/>
      <c r="L172" s="182"/>
      <c r="M172" s="31"/>
      <c r="N172" s="31"/>
      <c r="O172" s="31"/>
      <c r="P172" s="182"/>
      <c r="Q172" s="182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4">
        <f t="shared" si="105"/>
        <v>0</v>
      </c>
      <c r="AK172" s="116"/>
      <c r="AL172" s="116"/>
      <c r="AM172" s="116"/>
      <c r="AN172" s="116"/>
      <c r="AO172" s="116"/>
      <c r="AP172" s="116"/>
      <c r="AQ172" s="116"/>
      <c r="AR172" s="116"/>
    </row>
    <row r="173" spans="1:44" s="45" customFormat="1" ht="12.75" hidden="1" customHeight="1" outlineLevel="1" x14ac:dyDescent="0.25">
      <c r="A173" s="25">
        <v>9</v>
      </c>
      <c r="B173" s="26"/>
      <c r="C173" s="180"/>
      <c r="D173" s="181"/>
      <c r="E173" s="182"/>
      <c r="F173" s="182"/>
      <c r="G173" s="182"/>
      <c r="H173" s="181"/>
      <c r="I173" s="181"/>
      <c r="J173" s="75"/>
      <c r="K173" s="183"/>
      <c r="L173" s="182"/>
      <c r="M173" s="31"/>
      <c r="N173" s="31"/>
      <c r="O173" s="31"/>
      <c r="P173" s="182"/>
      <c r="Q173" s="182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4">
        <f t="shared" si="105"/>
        <v>0</v>
      </c>
    </row>
    <row r="174" spans="1:44" s="45" customFormat="1" ht="12.75" hidden="1" customHeight="1" outlineLevel="1" x14ac:dyDescent="0.25">
      <c r="A174" s="25">
        <v>10</v>
      </c>
      <c r="B174" s="26"/>
      <c r="C174" s="180"/>
      <c r="D174" s="181"/>
      <c r="E174" s="182"/>
      <c r="F174" s="182"/>
      <c r="G174" s="182"/>
      <c r="H174" s="181"/>
      <c r="I174" s="181"/>
      <c r="J174" s="75"/>
      <c r="K174" s="184"/>
      <c r="L174" s="182"/>
      <c r="M174" s="31"/>
      <c r="N174" s="31"/>
      <c r="O174" s="31"/>
      <c r="P174" s="182"/>
      <c r="Q174" s="182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4">
        <f t="shared" si="105"/>
        <v>0</v>
      </c>
      <c r="AK174" s="116"/>
      <c r="AL174" s="116"/>
      <c r="AM174" s="116"/>
      <c r="AN174" s="116"/>
      <c r="AO174" s="116"/>
      <c r="AP174" s="116"/>
      <c r="AQ174" s="116"/>
      <c r="AR174" s="116"/>
    </row>
    <row r="175" spans="1:44" s="45" customFormat="1" ht="12.75" customHeight="1" collapsed="1" x14ac:dyDescent="0.25">
      <c r="A175" s="614" t="s">
        <v>67</v>
      </c>
      <c r="B175" s="600"/>
      <c r="C175" s="600"/>
      <c r="D175" s="600"/>
      <c r="E175" s="600"/>
      <c r="F175" s="600"/>
      <c r="G175" s="600"/>
      <c r="H175" s="600"/>
      <c r="I175" s="615"/>
      <c r="J175" s="455">
        <f>SUM(J165:J174)</f>
        <v>0</v>
      </c>
      <c r="K175" s="455">
        <f>SUM(K165:K174)</f>
        <v>0</v>
      </c>
      <c r="L175" s="456"/>
      <c r="M175" s="455">
        <f>SUM(M165:M174)</f>
        <v>0</v>
      </c>
      <c r="N175" s="455">
        <f>SUM(N165:N174)</f>
        <v>0</v>
      </c>
      <c r="O175" s="455">
        <f>SUM(O165:O174)</f>
        <v>0</v>
      </c>
      <c r="P175" s="457"/>
      <c r="Q175" s="458"/>
      <c r="R175" s="455">
        <f t="shared" ref="R175:AH175" si="111">SUM(R165:R174)</f>
        <v>0</v>
      </c>
      <c r="S175" s="455">
        <f t="shared" si="111"/>
        <v>0</v>
      </c>
      <c r="T175" s="455">
        <f t="shared" si="111"/>
        <v>0</v>
      </c>
      <c r="U175" s="455">
        <f t="shared" si="111"/>
        <v>0</v>
      </c>
      <c r="V175" s="455">
        <f t="shared" si="111"/>
        <v>0</v>
      </c>
      <c r="W175" s="455">
        <f t="shared" si="111"/>
        <v>0</v>
      </c>
      <c r="X175" s="455">
        <f t="shared" si="111"/>
        <v>0</v>
      </c>
      <c r="Y175" s="455">
        <f t="shared" si="111"/>
        <v>0</v>
      </c>
      <c r="Z175" s="455">
        <f t="shared" si="111"/>
        <v>0</v>
      </c>
      <c r="AA175" s="455">
        <f t="shared" si="111"/>
        <v>0</v>
      </c>
      <c r="AB175" s="455">
        <f t="shared" si="111"/>
        <v>0</v>
      </c>
      <c r="AC175" s="455">
        <f t="shared" si="111"/>
        <v>0</v>
      </c>
      <c r="AD175" s="455">
        <f t="shared" si="111"/>
        <v>0</v>
      </c>
      <c r="AE175" s="455">
        <f t="shared" si="111"/>
        <v>0</v>
      </c>
      <c r="AF175" s="455">
        <f t="shared" si="111"/>
        <v>0</v>
      </c>
      <c r="AG175" s="455">
        <f t="shared" si="111"/>
        <v>0</v>
      </c>
      <c r="AH175" s="455">
        <f t="shared" si="111"/>
        <v>0</v>
      </c>
      <c r="AI175" s="459">
        <f>IF(ISERROR(AH175/J175),0,AH175/J175)</f>
        <v>0</v>
      </c>
      <c r="AJ175" s="459">
        <f>IF(ISERROR(AH175/$AH$193),0,AH175/$AH$193)</f>
        <v>0</v>
      </c>
      <c r="AK175" s="116"/>
      <c r="AL175" s="116"/>
      <c r="AM175" s="116"/>
      <c r="AN175" s="116"/>
      <c r="AO175" s="116"/>
      <c r="AP175" s="116"/>
      <c r="AQ175" s="116"/>
      <c r="AR175" s="116"/>
    </row>
    <row r="176" spans="1:44" s="45" customFormat="1" ht="12.75" customHeight="1" x14ac:dyDescent="0.25">
      <c r="A176" s="605" t="s">
        <v>68</v>
      </c>
      <c r="B176" s="597"/>
      <c r="C176" s="597"/>
      <c r="D176" s="597"/>
      <c r="E176" s="598"/>
      <c r="F176" s="17"/>
      <c r="G176" s="18"/>
      <c r="H176" s="19"/>
      <c r="I176" s="19"/>
      <c r="J176" s="75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4"/>
      <c r="AJ176" s="24"/>
    </row>
    <row r="177" spans="1:44" s="45" customFormat="1" ht="12.75" hidden="1" customHeight="1" outlineLevel="1" x14ac:dyDescent="0.25">
      <c r="A177" s="25">
        <v>1</v>
      </c>
      <c r="B177" s="26"/>
      <c r="C177" s="176"/>
      <c r="D177" s="177"/>
      <c r="E177" s="178"/>
      <c r="F177" s="178"/>
      <c r="G177" s="178"/>
      <c r="H177" s="177"/>
      <c r="I177" s="177"/>
      <c r="J177" s="75"/>
      <c r="K177" s="179"/>
      <c r="L177" s="178"/>
      <c r="M177" s="31"/>
      <c r="N177" s="31"/>
      <c r="O177" s="31"/>
      <c r="P177" s="178"/>
      <c r="Q177" s="178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4">
        <f t="shared" ref="AJ177:AJ186" si="113">IF(ISERROR(AH177/$AH$193),"-",AH177/$AH$193)</f>
        <v>0</v>
      </c>
      <c r="AK177" s="116"/>
      <c r="AL177" s="116"/>
      <c r="AM177" s="116"/>
      <c r="AN177" s="116"/>
      <c r="AO177" s="116"/>
      <c r="AP177" s="116"/>
      <c r="AQ177" s="116"/>
      <c r="AR177" s="116"/>
    </row>
    <row r="178" spans="1:44" s="45" customFormat="1" ht="12.75" hidden="1" customHeight="1" outlineLevel="1" x14ac:dyDescent="0.25">
      <c r="A178" s="25">
        <v>2</v>
      </c>
      <c r="B178" s="26"/>
      <c r="C178" s="180"/>
      <c r="D178" s="181"/>
      <c r="E178" s="182"/>
      <c r="F178" s="182"/>
      <c r="G178" s="182"/>
      <c r="H178" s="181"/>
      <c r="I178" s="181"/>
      <c r="J178" s="75"/>
      <c r="K178" s="183"/>
      <c r="L178" s="182"/>
      <c r="M178" s="31"/>
      <c r="N178" s="31"/>
      <c r="O178" s="31"/>
      <c r="P178" s="182"/>
      <c r="Q178" s="182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4">
        <f t="shared" si="113"/>
        <v>0</v>
      </c>
      <c r="AK178" s="116"/>
      <c r="AL178" s="116"/>
      <c r="AM178" s="116"/>
      <c r="AN178" s="116"/>
      <c r="AO178" s="116"/>
      <c r="AP178" s="116"/>
      <c r="AQ178" s="116"/>
      <c r="AR178" s="116"/>
    </row>
    <row r="179" spans="1:44" s="45" customFormat="1" ht="12.75" hidden="1" customHeight="1" outlineLevel="1" x14ac:dyDescent="0.25">
      <c r="A179" s="25">
        <v>3</v>
      </c>
      <c r="B179" s="26"/>
      <c r="C179" s="180"/>
      <c r="D179" s="181"/>
      <c r="E179" s="182"/>
      <c r="F179" s="182"/>
      <c r="G179" s="182"/>
      <c r="H179" s="181"/>
      <c r="I179" s="181"/>
      <c r="J179" s="75"/>
      <c r="K179" s="183"/>
      <c r="L179" s="182"/>
      <c r="M179" s="31"/>
      <c r="N179" s="31"/>
      <c r="O179" s="31"/>
      <c r="P179" s="182"/>
      <c r="Q179" s="182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4">
        <f t="shared" si="113"/>
        <v>0</v>
      </c>
    </row>
    <row r="180" spans="1:44" s="45" customFormat="1" ht="12.75" hidden="1" customHeight="1" outlineLevel="1" x14ac:dyDescent="0.25">
      <c r="A180" s="25">
        <v>4</v>
      </c>
      <c r="B180" s="26"/>
      <c r="C180" s="180"/>
      <c r="D180" s="181"/>
      <c r="E180" s="182"/>
      <c r="F180" s="182"/>
      <c r="G180" s="182"/>
      <c r="H180" s="181"/>
      <c r="I180" s="181"/>
      <c r="J180" s="75"/>
      <c r="K180" s="183"/>
      <c r="L180" s="182"/>
      <c r="M180" s="31"/>
      <c r="N180" s="31"/>
      <c r="O180" s="31"/>
      <c r="P180" s="182"/>
      <c r="Q180" s="182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4">
        <f t="shared" si="113"/>
        <v>0</v>
      </c>
      <c r="AK180" s="116"/>
      <c r="AL180" s="116"/>
      <c r="AM180" s="116"/>
      <c r="AN180" s="116"/>
      <c r="AO180" s="116"/>
      <c r="AP180" s="116"/>
      <c r="AQ180" s="116"/>
      <c r="AR180" s="116"/>
    </row>
    <row r="181" spans="1:44" s="45" customFormat="1" ht="12.75" hidden="1" customHeight="1" outlineLevel="1" x14ac:dyDescent="0.25">
      <c r="A181" s="25">
        <v>5</v>
      </c>
      <c r="B181" s="26"/>
      <c r="C181" s="180"/>
      <c r="D181" s="181"/>
      <c r="E181" s="182"/>
      <c r="F181" s="182"/>
      <c r="G181" s="182"/>
      <c r="H181" s="181"/>
      <c r="I181" s="181"/>
      <c r="J181" s="75"/>
      <c r="K181" s="183"/>
      <c r="L181" s="182"/>
      <c r="M181" s="31"/>
      <c r="N181" s="31"/>
      <c r="O181" s="31"/>
      <c r="P181" s="182"/>
      <c r="Q181" s="182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4">
        <f t="shared" si="113"/>
        <v>0</v>
      </c>
      <c r="AK181" s="116"/>
      <c r="AL181" s="116"/>
      <c r="AM181" s="116"/>
      <c r="AN181" s="116"/>
      <c r="AO181" s="116"/>
      <c r="AP181" s="116"/>
      <c r="AQ181" s="116"/>
      <c r="AR181" s="116"/>
    </row>
    <row r="182" spans="1:44" s="45" customFormat="1" ht="12.75" hidden="1" customHeight="1" outlineLevel="1" x14ac:dyDescent="0.25">
      <c r="A182" s="25">
        <v>6</v>
      </c>
      <c r="B182" s="26"/>
      <c r="C182" s="180"/>
      <c r="D182" s="181"/>
      <c r="E182" s="182"/>
      <c r="F182" s="182"/>
      <c r="G182" s="182"/>
      <c r="H182" s="181"/>
      <c r="I182" s="181"/>
      <c r="J182" s="75"/>
      <c r="K182" s="183"/>
      <c r="L182" s="182"/>
      <c r="M182" s="31"/>
      <c r="N182" s="31"/>
      <c r="O182" s="31"/>
      <c r="P182" s="182"/>
      <c r="Q182" s="182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4">
        <f t="shared" si="113"/>
        <v>0</v>
      </c>
    </row>
    <row r="183" spans="1:44" s="45" customFormat="1" ht="12.75" hidden="1" customHeight="1" outlineLevel="1" x14ac:dyDescent="0.25">
      <c r="A183" s="25">
        <v>7</v>
      </c>
      <c r="B183" s="26"/>
      <c r="C183" s="180"/>
      <c r="D183" s="181"/>
      <c r="E183" s="182"/>
      <c r="F183" s="182"/>
      <c r="G183" s="182"/>
      <c r="H183" s="181"/>
      <c r="I183" s="181"/>
      <c r="J183" s="75"/>
      <c r="K183" s="183"/>
      <c r="L183" s="182"/>
      <c r="M183" s="31"/>
      <c r="N183" s="31"/>
      <c r="O183" s="31"/>
      <c r="P183" s="182"/>
      <c r="Q183" s="182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4">
        <f t="shared" si="113"/>
        <v>0</v>
      </c>
      <c r="AK183" s="116"/>
      <c r="AL183" s="116"/>
      <c r="AM183" s="116"/>
      <c r="AN183" s="116"/>
      <c r="AO183" s="116"/>
      <c r="AP183" s="116"/>
      <c r="AQ183" s="116"/>
      <c r="AR183" s="116"/>
    </row>
    <row r="184" spans="1:44" s="45" customFormat="1" ht="12.75" hidden="1" customHeight="1" outlineLevel="1" x14ac:dyDescent="0.25">
      <c r="A184" s="25">
        <v>8</v>
      </c>
      <c r="B184" s="26"/>
      <c r="C184" s="180"/>
      <c r="D184" s="181"/>
      <c r="E184" s="182"/>
      <c r="F184" s="182"/>
      <c r="G184" s="182"/>
      <c r="H184" s="181"/>
      <c r="I184" s="181"/>
      <c r="J184" s="75"/>
      <c r="K184" s="183"/>
      <c r="L184" s="182"/>
      <c r="M184" s="31"/>
      <c r="N184" s="31"/>
      <c r="O184" s="31"/>
      <c r="P184" s="182"/>
      <c r="Q184" s="182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4">
        <f t="shared" si="113"/>
        <v>0</v>
      </c>
      <c r="AK184" s="116"/>
      <c r="AL184" s="116"/>
      <c r="AM184" s="116"/>
      <c r="AN184" s="116"/>
      <c r="AO184" s="116"/>
      <c r="AP184" s="116"/>
      <c r="AQ184" s="116"/>
      <c r="AR184" s="116"/>
    </row>
    <row r="185" spans="1:44" s="45" customFormat="1" ht="12.75" hidden="1" customHeight="1" outlineLevel="1" x14ac:dyDescent="0.25">
      <c r="A185" s="25">
        <v>9</v>
      </c>
      <c r="B185" s="26"/>
      <c r="C185" s="180"/>
      <c r="D185" s="181"/>
      <c r="E185" s="182"/>
      <c r="F185" s="182"/>
      <c r="G185" s="182"/>
      <c r="H185" s="181"/>
      <c r="I185" s="181"/>
      <c r="J185" s="75"/>
      <c r="K185" s="183"/>
      <c r="L185" s="182"/>
      <c r="M185" s="31"/>
      <c r="N185" s="31"/>
      <c r="O185" s="31"/>
      <c r="P185" s="182"/>
      <c r="Q185" s="182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4">
        <f t="shared" si="113"/>
        <v>0</v>
      </c>
    </row>
    <row r="186" spans="1:44" s="45" customFormat="1" ht="12.75" hidden="1" customHeight="1" outlineLevel="1" x14ac:dyDescent="0.25">
      <c r="A186" s="25">
        <v>10</v>
      </c>
      <c r="B186" s="26"/>
      <c r="C186" s="180"/>
      <c r="D186" s="181"/>
      <c r="E186" s="182"/>
      <c r="F186" s="182"/>
      <c r="G186" s="182"/>
      <c r="H186" s="181"/>
      <c r="I186" s="181"/>
      <c r="J186" s="75"/>
      <c r="K186" s="184"/>
      <c r="L186" s="182"/>
      <c r="M186" s="31"/>
      <c r="N186" s="31"/>
      <c r="O186" s="31"/>
      <c r="P186" s="182"/>
      <c r="Q186" s="182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4">
        <f t="shared" si="113"/>
        <v>0</v>
      </c>
      <c r="AK186" s="116"/>
      <c r="AL186" s="116"/>
      <c r="AM186" s="116"/>
      <c r="AN186" s="116"/>
      <c r="AO186" s="116"/>
      <c r="AP186" s="116"/>
      <c r="AQ186" s="116"/>
      <c r="AR186" s="116"/>
    </row>
    <row r="187" spans="1:44" s="45" customFormat="1" ht="12.75" customHeight="1" collapsed="1" x14ac:dyDescent="0.25">
      <c r="A187" s="614" t="s">
        <v>69</v>
      </c>
      <c r="B187" s="600"/>
      <c r="C187" s="600"/>
      <c r="D187" s="600"/>
      <c r="E187" s="600"/>
      <c r="F187" s="600"/>
      <c r="G187" s="600"/>
      <c r="H187" s="600"/>
      <c r="I187" s="615"/>
      <c r="J187" s="455">
        <f>SUM(J177:J186)</f>
        <v>0</v>
      </c>
      <c r="K187" s="455">
        <f>SUM(K177:K186)</f>
        <v>0</v>
      </c>
      <c r="L187" s="456"/>
      <c r="M187" s="455">
        <f>SUM(M177:M186)</f>
        <v>0</v>
      </c>
      <c r="N187" s="455">
        <f>SUM(N177:N186)</f>
        <v>0</v>
      </c>
      <c r="O187" s="455">
        <f>SUM(O177:O186)</f>
        <v>0</v>
      </c>
      <c r="P187" s="457"/>
      <c r="Q187" s="458"/>
      <c r="R187" s="455">
        <f t="shared" ref="R187:AH187" si="119">SUM(R177:R186)</f>
        <v>0</v>
      </c>
      <c r="S187" s="455">
        <f t="shared" si="119"/>
        <v>0</v>
      </c>
      <c r="T187" s="455">
        <f t="shared" si="119"/>
        <v>0</v>
      </c>
      <c r="U187" s="455">
        <f t="shared" si="119"/>
        <v>0</v>
      </c>
      <c r="V187" s="455">
        <f t="shared" si="119"/>
        <v>0</v>
      </c>
      <c r="W187" s="455">
        <f t="shared" si="119"/>
        <v>0</v>
      </c>
      <c r="X187" s="455">
        <f t="shared" si="119"/>
        <v>0</v>
      </c>
      <c r="Y187" s="455">
        <f t="shared" si="119"/>
        <v>0</v>
      </c>
      <c r="Z187" s="455">
        <f t="shared" si="119"/>
        <v>0</v>
      </c>
      <c r="AA187" s="455">
        <f t="shared" si="119"/>
        <v>0</v>
      </c>
      <c r="AB187" s="455">
        <f t="shared" si="119"/>
        <v>0</v>
      </c>
      <c r="AC187" s="455">
        <f t="shared" si="119"/>
        <v>0</v>
      </c>
      <c r="AD187" s="455">
        <f t="shared" si="119"/>
        <v>0</v>
      </c>
      <c r="AE187" s="455">
        <f t="shared" si="119"/>
        <v>0</v>
      </c>
      <c r="AF187" s="455">
        <f t="shared" si="119"/>
        <v>0</v>
      </c>
      <c r="AG187" s="455">
        <f t="shared" si="119"/>
        <v>0</v>
      </c>
      <c r="AH187" s="455">
        <f t="shared" si="119"/>
        <v>0</v>
      </c>
      <c r="AI187" s="459">
        <f>IF(ISERROR(AH187/J187),0,AH187/J187)</f>
        <v>0</v>
      </c>
      <c r="AJ187" s="459">
        <f>IF(ISERROR(AH187/$AH$193),0,AH187/$AH$193)</f>
        <v>0</v>
      </c>
      <c r="AK187" s="116"/>
      <c r="AL187" s="116"/>
      <c r="AM187" s="116"/>
      <c r="AN187" s="116"/>
      <c r="AO187" s="116"/>
      <c r="AP187" s="116"/>
      <c r="AQ187" s="116"/>
      <c r="AR187" s="116"/>
    </row>
    <row r="188" spans="1:44" ht="12.75" customHeight="1" x14ac:dyDescent="0.25">
      <c r="A188" s="590" t="s">
        <v>70</v>
      </c>
      <c r="B188" s="591"/>
      <c r="C188" s="591"/>
      <c r="D188" s="591"/>
      <c r="E188" s="592"/>
      <c r="F188" s="17"/>
      <c r="G188" s="18"/>
      <c r="H188" s="19"/>
      <c r="I188" s="19"/>
      <c r="J188" s="593">
        <v>6530100000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4"/>
      <c r="AJ188" s="24"/>
    </row>
    <row r="189" spans="1:44" s="110" customFormat="1" ht="34.5" customHeight="1" outlineLevel="1" x14ac:dyDescent="0.25">
      <c r="A189" s="26">
        <v>1</v>
      </c>
      <c r="B189" s="26"/>
      <c r="C189" s="112"/>
      <c r="D189" s="113"/>
      <c r="E189" s="64"/>
      <c r="F189" s="114"/>
      <c r="G189" s="114"/>
      <c r="H189" s="68"/>
      <c r="I189" s="2"/>
      <c r="J189" s="594"/>
      <c r="K189" s="287">
        <v>16791450</v>
      </c>
      <c r="L189" s="57" t="s">
        <v>113</v>
      </c>
      <c r="M189" s="56"/>
      <c r="N189" s="63"/>
      <c r="O189" s="56"/>
      <c r="P189" s="52"/>
      <c r="Q189" s="52"/>
      <c r="R189" s="31"/>
      <c r="S189" s="31">
        <v>1540500</v>
      </c>
      <c r="T189" s="85">
        <v>1540500</v>
      </c>
      <c r="U189" s="32">
        <f t="shared" ref="U189" si="120">SUM(R189:T189)</f>
        <v>3081000</v>
      </c>
      <c r="V189" s="31"/>
      <c r="W189" s="31"/>
      <c r="X189" s="31"/>
      <c r="Y189" s="32">
        <f t="shared" ref="Y189" si="121">SUM(V189:X189)</f>
        <v>0</v>
      </c>
      <c r="Z189" s="31"/>
      <c r="AA189" s="31"/>
      <c r="AB189" s="31"/>
      <c r="AC189" s="32">
        <f t="shared" ref="AC189" si="122">SUM(Z189:AB189)</f>
        <v>0</v>
      </c>
      <c r="AD189" s="31"/>
      <c r="AE189" s="31"/>
      <c r="AF189" s="31"/>
      <c r="AG189" s="32">
        <f>SUM(AD189:AF189)</f>
        <v>0</v>
      </c>
      <c r="AH189" s="32">
        <f>SUM(U189,Y189,AC189,AG189)</f>
        <v>3081000</v>
      </c>
      <c r="AI189" s="33">
        <f>IF(ISERROR(AH189/$J$188),0,AH189/$J$188)</f>
        <v>4.7181513299949466E-4</v>
      </c>
      <c r="AJ189" s="34">
        <f>IF(ISERROR(AH189/$AH$193),"-",AH189/$AH$193)</f>
        <v>0.18418906921270442</v>
      </c>
      <c r="AK189" s="259"/>
      <c r="AL189" s="259"/>
      <c r="AM189" s="109"/>
      <c r="AN189" s="109"/>
      <c r="AO189" s="109"/>
      <c r="AP189" s="109"/>
      <c r="AQ189" s="109"/>
      <c r="AR189" s="109"/>
    </row>
    <row r="190" spans="1:44" s="110" customFormat="1" ht="34.5" customHeight="1" outlineLevel="1" x14ac:dyDescent="0.25">
      <c r="A190" s="26">
        <v>2</v>
      </c>
      <c r="B190" s="26"/>
      <c r="C190" s="112"/>
      <c r="D190" s="113"/>
      <c r="E190" s="64"/>
      <c r="F190" s="114"/>
      <c r="G190" s="114"/>
      <c r="H190" s="68"/>
      <c r="I190" s="2"/>
      <c r="J190" s="594"/>
      <c r="K190" s="287">
        <v>51241500</v>
      </c>
      <c r="L190" s="57" t="s">
        <v>114</v>
      </c>
      <c r="M190" s="56"/>
      <c r="N190" s="63"/>
      <c r="O190" s="56"/>
      <c r="P190" s="52"/>
      <c r="Q190" s="52"/>
      <c r="R190" s="31"/>
      <c r="S190" s="31"/>
      <c r="T190" s="85">
        <v>13646377</v>
      </c>
      <c r="U190" s="32">
        <f t="shared" ref="U190" si="123">SUM(R190:T190)</f>
        <v>13646377</v>
      </c>
      <c r="V190" s="31"/>
      <c r="W190" s="31"/>
      <c r="X190" s="31"/>
      <c r="Y190" s="32">
        <f t="shared" ref="Y190" si="124">SUM(V190:X190)</f>
        <v>0</v>
      </c>
      <c r="Z190" s="31"/>
      <c r="AA190" s="31"/>
      <c r="AB190" s="31"/>
      <c r="AC190" s="32">
        <f t="shared" ref="AC190" si="125">SUM(Z190:AB190)</f>
        <v>0</v>
      </c>
      <c r="AD190" s="31"/>
      <c r="AE190" s="31"/>
      <c r="AF190" s="31"/>
      <c r="AG190" s="32">
        <f t="shared" ref="AG190" si="126">SUM(AD190:AF190)</f>
        <v>0</v>
      </c>
      <c r="AH190" s="32">
        <f t="shared" ref="AH190" si="127">SUM(U190,Y190,AC190,AG190)</f>
        <v>13646377</v>
      </c>
      <c r="AI190" s="33">
        <f t="shared" ref="AI190:AI191" si="128">IF(ISERROR(AH190/$J$188),0,AH190/$J$188)</f>
        <v>2.0897653940980996E-3</v>
      </c>
      <c r="AJ190" s="34">
        <f>IF(ISERROR(AH190/$AH$193),"-",AH190/$AH$193)</f>
        <v>0.81581093078729561</v>
      </c>
      <c r="AK190" s="259"/>
      <c r="AL190" s="259"/>
      <c r="AM190" s="109"/>
      <c r="AN190" s="109"/>
      <c r="AO190" s="109"/>
      <c r="AP190" s="109"/>
      <c r="AQ190" s="109"/>
      <c r="AR190" s="109"/>
    </row>
    <row r="191" spans="1:44" s="110" customFormat="1" ht="34.5" customHeight="1" outlineLevel="1" x14ac:dyDescent="0.25">
      <c r="A191" s="26">
        <v>3</v>
      </c>
      <c r="B191" s="26"/>
      <c r="C191" s="254"/>
      <c r="D191" s="254"/>
      <c r="E191" s="256"/>
      <c r="F191" s="256"/>
      <c r="G191" s="114"/>
      <c r="H191" s="68"/>
      <c r="I191" s="2"/>
      <c r="J191" s="594"/>
      <c r="K191" s="287"/>
      <c r="L191" s="57"/>
      <c r="M191" s="56"/>
      <c r="N191" s="63"/>
      <c r="O191" s="56"/>
      <c r="P191" s="52"/>
      <c r="Q191" s="52"/>
      <c r="R191" s="31"/>
      <c r="S191" s="31"/>
      <c r="T191" s="85"/>
      <c r="U191" s="32">
        <f t="shared" ref="U191" si="129">SUM(R191:T191)</f>
        <v>0</v>
      </c>
      <c r="V191" s="31"/>
      <c r="W191" s="31"/>
      <c r="X191" s="31"/>
      <c r="Y191" s="32">
        <f t="shared" ref="Y191" si="130">SUM(V191:X191)</f>
        <v>0</v>
      </c>
      <c r="Z191" s="31"/>
      <c r="AA191" s="31"/>
      <c r="AB191" s="31"/>
      <c r="AC191" s="32">
        <f t="shared" ref="AC191" si="131">SUM(Z191:AB191)</f>
        <v>0</v>
      </c>
      <c r="AD191" s="31"/>
      <c r="AE191" s="31">
        <v>0</v>
      </c>
      <c r="AF191" s="31">
        <v>0</v>
      </c>
      <c r="AG191" s="32">
        <f t="shared" ref="AG191" si="132">SUM(AD191:AF191)</f>
        <v>0</v>
      </c>
      <c r="AH191" s="32">
        <f t="shared" ref="AH191" si="133">SUM(U191,Y191,AC191,AG191)</f>
        <v>0</v>
      </c>
      <c r="AI191" s="33">
        <f t="shared" si="128"/>
        <v>0</v>
      </c>
      <c r="AJ191" s="34">
        <f>IF(ISERROR(AH191/$AH$193),"-",AH191/$AH$193)</f>
        <v>0</v>
      </c>
      <c r="AK191" s="109"/>
      <c r="AL191" s="109"/>
      <c r="AM191" s="109"/>
      <c r="AN191" s="109"/>
      <c r="AO191" s="109"/>
      <c r="AP191" s="109"/>
      <c r="AQ191" s="109"/>
      <c r="AR191" s="109"/>
    </row>
    <row r="192" spans="1:44" s="45" customFormat="1" x14ac:dyDescent="0.25">
      <c r="A192" s="599" t="s">
        <v>71</v>
      </c>
      <c r="B192" s="601"/>
      <c r="C192" s="601"/>
      <c r="D192" s="601"/>
      <c r="E192" s="601"/>
      <c r="F192" s="601"/>
      <c r="G192" s="601"/>
      <c r="H192" s="601"/>
      <c r="I192" s="602"/>
      <c r="J192" s="455">
        <f>J188</f>
        <v>6530100000</v>
      </c>
      <c r="K192" s="455">
        <f>SUM(K189:K191)</f>
        <v>68032950</v>
      </c>
      <c r="L192" s="456"/>
      <c r="M192" s="455"/>
      <c r="N192" s="455"/>
      <c r="O192" s="455"/>
      <c r="P192" s="457"/>
      <c r="Q192" s="458"/>
      <c r="R192" s="455">
        <f>+SUM(R189:R191)</f>
        <v>0</v>
      </c>
      <c r="S192" s="455">
        <f>SUM(S189:S191)</f>
        <v>1540500</v>
      </c>
      <c r="T192" s="455">
        <f>SUM(T189:T191)</f>
        <v>15186877</v>
      </c>
      <c r="U192" s="455">
        <f t="shared" ref="U192:AH192" si="134">SUM(U189:U191)</f>
        <v>16727377</v>
      </c>
      <c r="V192" s="455">
        <f t="shared" si="134"/>
        <v>0</v>
      </c>
      <c r="W192" s="455">
        <f t="shared" si="134"/>
        <v>0</v>
      </c>
      <c r="X192" s="455">
        <f t="shared" si="134"/>
        <v>0</v>
      </c>
      <c r="Y192" s="455">
        <f t="shared" si="134"/>
        <v>0</v>
      </c>
      <c r="Z192" s="455">
        <f t="shared" si="134"/>
        <v>0</v>
      </c>
      <c r="AA192" s="455">
        <f t="shared" si="134"/>
        <v>0</v>
      </c>
      <c r="AB192" s="455">
        <f t="shared" si="134"/>
        <v>0</v>
      </c>
      <c r="AC192" s="455">
        <f t="shared" si="134"/>
        <v>0</v>
      </c>
      <c r="AD192" s="455">
        <f t="shared" si="134"/>
        <v>0</v>
      </c>
      <c r="AE192" s="455">
        <f t="shared" si="134"/>
        <v>0</v>
      </c>
      <c r="AF192" s="455">
        <f t="shared" si="134"/>
        <v>0</v>
      </c>
      <c r="AG192" s="455">
        <f t="shared" si="134"/>
        <v>0</v>
      </c>
      <c r="AH192" s="455">
        <f t="shared" si="134"/>
        <v>16727377</v>
      </c>
      <c r="AI192" s="459">
        <f t="shared" ref="AI192:AI193" si="135">IF(ISERROR(AH192/J192),0,AH192/J192)</f>
        <v>2.5615805270975942E-3</v>
      </c>
      <c r="AJ192" s="459">
        <f>IF(ISERROR(AH192/$AH$193),0,AH192/$AH$193)</f>
        <v>1</v>
      </c>
      <c r="AK192" s="116"/>
      <c r="AL192" s="116"/>
      <c r="AM192" s="116"/>
      <c r="AN192" s="116"/>
      <c r="AO192" s="116"/>
      <c r="AP192" s="116"/>
      <c r="AQ192" s="116"/>
      <c r="AR192" s="116"/>
    </row>
    <row r="193" spans="1:52" s="70" customFormat="1" ht="15" customHeight="1" x14ac:dyDescent="0.25">
      <c r="A193" s="587" t="str">
        <f>"TOTAL ASIG."&amp;" "&amp;$A$5</f>
        <v>TOTAL ASIG. 24-03-351 "Sistema Nacional de Cuidado"</v>
      </c>
      <c r="B193" s="588"/>
      <c r="C193" s="588"/>
      <c r="D193" s="588"/>
      <c r="E193" s="588"/>
      <c r="F193" s="588"/>
      <c r="G193" s="588"/>
      <c r="H193" s="588"/>
      <c r="I193" s="589"/>
      <c r="J193" s="528">
        <f>SUM(J19,J31,J43,J55,J67,J79,J91,J103,J115,J127,J139,J151,J163,J175,J187,J192)</f>
        <v>6530100000</v>
      </c>
      <c r="K193" s="528">
        <f>+K19+K31+K43+K55+K67+K79+K91+K103+K115+K127+K139+K151+K187+K163+K175+K192</f>
        <v>68032950</v>
      </c>
      <c r="L193" s="529"/>
      <c r="M193" s="528">
        <f>+M19+M31+M43+M55+M67+M79+M91+M103+M115+M127+M139+M151+M187+M163+M175+M192</f>
        <v>0</v>
      </c>
      <c r="N193" s="528">
        <f>+N19+N31+N43+N55+N67+N79+N91+N103+N115+N127+N139+N151+N187+N163+N175+N192</f>
        <v>0</v>
      </c>
      <c r="O193" s="528">
        <f>+O19+O31+O43+O55+O67+O79+O91+O103+O115+O127+O139+O151+O187+O163+O175+O192</f>
        <v>0</v>
      </c>
      <c r="P193" s="530"/>
      <c r="Q193" s="531"/>
      <c r="R193" s="528">
        <f t="shared" ref="R193:AH193" si="136">+R19+R31+R43+R55+R67+R79+R91+R103+R115+R127+R139+R151+R187+R163+R175+R192</f>
        <v>0</v>
      </c>
      <c r="S193" s="528">
        <f t="shared" si="136"/>
        <v>1540500</v>
      </c>
      <c r="T193" s="528">
        <f t="shared" si="136"/>
        <v>15186877</v>
      </c>
      <c r="U193" s="528">
        <f t="shared" si="136"/>
        <v>16727377</v>
      </c>
      <c r="V193" s="528">
        <f t="shared" si="136"/>
        <v>0</v>
      </c>
      <c r="W193" s="528">
        <f t="shared" si="136"/>
        <v>0</v>
      </c>
      <c r="X193" s="528">
        <f t="shared" si="136"/>
        <v>0</v>
      </c>
      <c r="Y193" s="528">
        <f t="shared" si="136"/>
        <v>0</v>
      </c>
      <c r="Z193" s="528">
        <f t="shared" si="136"/>
        <v>0</v>
      </c>
      <c r="AA193" s="528">
        <f t="shared" si="136"/>
        <v>0</v>
      </c>
      <c r="AB193" s="528">
        <f t="shared" si="136"/>
        <v>0</v>
      </c>
      <c r="AC193" s="528">
        <f t="shared" si="136"/>
        <v>0</v>
      </c>
      <c r="AD193" s="528">
        <f t="shared" si="136"/>
        <v>0</v>
      </c>
      <c r="AE193" s="528">
        <f t="shared" si="136"/>
        <v>0</v>
      </c>
      <c r="AF193" s="528">
        <f t="shared" si="136"/>
        <v>0</v>
      </c>
      <c r="AG193" s="528">
        <f t="shared" si="136"/>
        <v>0</v>
      </c>
      <c r="AH193" s="528">
        <f t="shared" si="136"/>
        <v>16727377</v>
      </c>
      <c r="AI193" s="532">
        <f t="shared" si="135"/>
        <v>2.5615805270975942E-3</v>
      </c>
      <c r="AJ193" s="532">
        <f>IF(ISERROR(AH193/$AH$193),0,AH193/$AH$193)</f>
        <v>1</v>
      </c>
      <c r="AK193" s="491"/>
      <c r="AL193" s="491"/>
      <c r="AM193" s="491"/>
      <c r="AN193" s="491"/>
      <c r="AO193" s="491"/>
      <c r="AP193" s="491"/>
      <c r="AQ193" s="491"/>
      <c r="AR193" s="491"/>
      <c r="AS193" s="491"/>
      <c r="AT193" s="491"/>
      <c r="AU193" s="491"/>
      <c r="AV193" s="491"/>
      <c r="AW193" s="491"/>
      <c r="AX193" s="491"/>
      <c r="AY193" s="491"/>
      <c r="AZ193" s="491"/>
    </row>
    <row r="194" spans="1:52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  <c r="AK194" s="492"/>
      <c r="AL194" s="492"/>
      <c r="AM194" s="492"/>
      <c r="AN194" s="492"/>
      <c r="AO194" s="492"/>
      <c r="AP194" s="492"/>
      <c r="AQ194" s="492"/>
      <c r="AR194" s="492"/>
      <c r="AS194" s="491"/>
      <c r="AT194" s="491"/>
      <c r="AU194" s="491"/>
      <c r="AV194" s="491"/>
      <c r="AW194" s="491"/>
      <c r="AX194" s="491"/>
      <c r="AY194" s="491"/>
      <c r="AZ194" s="491"/>
    </row>
    <row r="195" spans="1:52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52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52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  <c r="AK197" s="12"/>
      <c r="AL197" s="12"/>
      <c r="AM197" s="12"/>
      <c r="AN197" s="12"/>
      <c r="AO197" s="12"/>
      <c r="AP197" s="12"/>
      <c r="AQ197" s="12"/>
      <c r="AR197" s="12"/>
    </row>
    <row r="198" spans="1:52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52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52" x14ac:dyDescent="0.25"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52" x14ac:dyDescent="0.25"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52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52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52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52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52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52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52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  <row r="209" spans="1:32" x14ac:dyDescent="0.25">
      <c r="A209" s="15"/>
      <c r="J209" s="46"/>
      <c r="R209" s="46"/>
      <c r="S209" s="46"/>
      <c r="T209" s="46"/>
      <c r="V209" s="46"/>
      <c r="W209" s="46"/>
      <c r="X209" s="46"/>
      <c r="Z209" s="46"/>
      <c r="AA209" s="46"/>
      <c r="AB209" s="46"/>
      <c r="AD209" s="46"/>
      <c r="AE209" s="46"/>
      <c r="AF209" s="46"/>
    </row>
    <row r="210" spans="1:32" x14ac:dyDescent="0.25">
      <c r="A210" s="15"/>
      <c r="J210" s="46"/>
      <c r="R210" s="46"/>
      <c r="S210" s="46"/>
      <c r="T210" s="46"/>
      <c r="V210" s="46"/>
      <c r="W210" s="46"/>
      <c r="X210" s="46"/>
      <c r="Z210" s="46"/>
      <c r="AA210" s="46"/>
      <c r="AB210" s="46"/>
      <c r="AD210" s="46"/>
      <c r="AE210" s="46"/>
      <c r="AF210" s="46"/>
    </row>
  </sheetData>
  <mergeCells count="63"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40:E140"/>
    <mergeCell ref="J188:J191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A5:AJ5"/>
    <mergeCell ref="A188:E188"/>
    <mergeCell ref="A192:I192"/>
    <mergeCell ref="A193:I193"/>
    <mergeCell ref="A152:E152"/>
    <mergeCell ref="A163:I163"/>
    <mergeCell ref="A164:E164"/>
    <mergeCell ref="A175:I175"/>
    <mergeCell ref="A176:E176"/>
    <mergeCell ref="A187:I187"/>
    <mergeCell ref="Q6:Q7"/>
    <mergeCell ref="R6:T6"/>
    <mergeCell ref="A79:I79"/>
    <mergeCell ref="A8:E8"/>
    <mergeCell ref="A19:I19"/>
    <mergeCell ref="A20:E20"/>
    <mergeCell ref="A55:I55"/>
    <mergeCell ref="A56:E56"/>
    <mergeCell ref="A67:I67"/>
    <mergeCell ref="A68:E68"/>
    <mergeCell ref="A31:I31"/>
    <mergeCell ref="A32:E32"/>
    <mergeCell ref="A43:I43"/>
    <mergeCell ref="AH6:AH7"/>
    <mergeCell ref="AI6:AJ6"/>
    <mergeCell ref="A127:I127"/>
    <mergeCell ref="A128:E128"/>
    <mergeCell ref="A139:I139"/>
    <mergeCell ref="U6:U7"/>
    <mergeCell ref="Y6:Y7"/>
    <mergeCell ref="AG6:AG7"/>
    <mergeCell ref="A44:E44"/>
    <mergeCell ref="C6:C7"/>
    <mergeCell ref="V6:X6"/>
    <mergeCell ref="Z6:AB6"/>
    <mergeCell ref="AC6:AC7"/>
    <mergeCell ref="AD6:AF6"/>
    <mergeCell ref="L6:L7"/>
    <mergeCell ref="P6:P7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0A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A00-000001000000}">
      <formula1>41275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M189:M191 Z189:AB191 V189:X191 AF189:AF191 AD191:AE191 AD189:AE189 R189:S191" xr:uid="{00000000-0002-0000-0A00-000002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K189:L191" xr:uid="{00000000-0002-0000-0A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A00-000004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A00-000005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P189:Q191 N189:N191 E189:G191" xr:uid="{00000000-0002-0000-0A00-000006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A00-000007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1" xr:uid="{00000000-0002-0000-0A00-000008000000}"/>
    <dataValidation type="date" errorStyle="information" operator="greaterThan" allowBlank="1" showInputMessage="1" showErrorMessage="1" errorTitle="SÓLO FECHAS" error="Las fechas corresponden al Presupuesto 2014" sqref="H170" xr:uid="{00000000-0002-0000-0A00-000009000000}">
      <formula1>41275</formula1>
    </dataValidation>
    <dataValidation type="date" operator="greaterThan" allowBlank="1" showInputMessage="1" showErrorMessage="1" errorTitle="Error en Ingresos de Fechas" error="La fecha debe corresponder al Año 2014." sqref="D189:D191" xr:uid="{00000000-0002-0000-0A00-00000A000000}">
      <formula1>42005</formula1>
    </dataValidation>
  </dataValidations>
  <printOptions horizontalCentered="1" verticalCentered="1"/>
  <pageMargins left="0" right="0" top="0.35433070866141736" bottom="0.74803149606299213" header="0.31496062992125984" footer="0.31496062992125984"/>
  <pageSetup paperSize="41" scale="84" fitToHeight="5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AR41"/>
  <sheetViews>
    <sheetView zoomScaleNormal="100" workbookViewId="0">
      <selection activeCell="J23" sqref="J23"/>
    </sheetView>
  </sheetViews>
  <sheetFormatPr baseColWidth="10" defaultColWidth="11.42578125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234" customWidth="1"/>
    <col min="25" max="25" width="11.7109375" style="234" customWidth="1"/>
    <col min="26" max="16384" width="11.42578125" style="15"/>
  </cols>
  <sheetData>
    <row r="1" spans="1:44" s="12" customFormat="1" ht="15" customHeight="1" x14ac:dyDescent="0.25">
      <c r="A1" s="595" t="str">
        <f>+'24-03-351 Ind. Proy'!A1:AJ1</f>
        <v>PARTIDA 21-01-001 "SUBSECRETARIA DE SERVICIOS SOCIALES"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</row>
    <row r="2" spans="1:44" s="12" customFormat="1" ht="1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</row>
    <row r="3" spans="1:44" s="12" customFormat="1" ht="15" customHeight="1" x14ac:dyDescent="0.25">
      <c r="A3" s="553" t="str">
        <f>+'24-03-351 Ind. Proy'!A3:AJ3</f>
        <v>EJECUCIÓN AL 31 DE MARZO DE 2021</v>
      </c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</row>
    <row r="4" spans="1:44" s="12" customFormat="1" ht="15" customHeight="1" x14ac:dyDescent="0.3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</row>
    <row r="5" spans="1:44" s="133" customFormat="1" ht="26.25" customHeight="1" x14ac:dyDescent="0.3">
      <c r="A5" s="487" t="str">
        <f>+'24-03-351 Ind. Proy'!A5:U5</f>
        <v>24-03-351 "Sistema Nacional de Cuidado"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9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25">
      <c r="A6" s="562" t="s">
        <v>2</v>
      </c>
      <c r="B6" s="562" t="s">
        <v>8</v>
      </c>
      <c r="C6" s="563" t="s">
        <v>73</v>
      </c>
      <c r="D6" s="618" t="s">
        <v>11</v>
      </c>
      <c r="E6" s="619"/>
      <c r="F6" s="620"/>
      <c r="G6" s="618" t="s">
        <v>14</v>
      </c>
      <c r="H6" s="619"/>
      <c r="I6" s="620"/>
      <c r="J6" s="565" t="s">
        <v>15</v>
      </c>
      <c r="K6" s="621" t="s">
        <v>14</v>
      </c>
      <c r="L6" s="635"/>
      <c r="M6" s="622"/>
      <c r="N6" s="559" t="s">
        <v>16</v>
      </c>
      <c r="O6" s="621" t="s">
        <v>14</v>
      </c>
      <c r="P6" s="635"/>
      <c r="Q6" s="622"/>
      <c r="R6" s="559" t="s">
        <v>17</v>
      </c>
      <c r="S6" s="621" t="s">
        <v>14</v>
      </c>
      <c r="T6" s="635"/>
      <c r="U6" s="622"/>
      <c r="V6" s="559" t="s">
        <v>18</v>
      </c>
      <c r="W6" s="559" t="s">
        <v>19</v>
      </c>
      <c r="X6" s="621" t="s">
        <v>74</v>
      </c>
      <c r="Y6" s="622"/>
      <c r="Z6" s="616"/>
      <c r="AA6" s="616"/>
      <c r="AB6" s="616"/>
      <c r="AC6" s="616"/>
      <c r="AD6" s="616"/>
      <c r="AE6" s="616"/>
      <c r="AF6" s="616"/>
      <c r="AG6" s="616"/>
      <c r="AH6" s="616"/>
      <c r="AI6" s="617"/>
      <c r="AJ6" s="617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25">
      <c r="A7" s="562"/>
      <c r="B7" s="562"/>
      <c r="C7" s="564"/>
      <c r="D7" s="525" t="s">
        <v>24</v>
      </c>
      <c r="E7" s="525" t="s">
        <v>25</v>
      </c>
      <c r="F7" s="525" t="s">
        <v>26</v>
      </c>
      <c r="G7" s="525" t="s">
        <v>27</v>
      </c>
      <c r="H7" s="525" t="s">
        <v>28</v>
      </c>
      <c r="I7" s="525" t="s">
        <v>29</v>
      </c>
      <c r="J7" s="565"/>
      <c r="K7" s="526" t="s">
        <v>30</v>
      </c>
      <c r="L7" s="526" t="s">
        <v>31</v>
      </c>
      <c r="M7" s="526" t="s">
        <v>93</v>
      </c>
      <c r="N7" s="560"/>
      <c r="O7" s="526" t="s">
        <v>32</v>
      </c>
      <c r="P7" s="526" t="s">
        <v>33</v>
      </c>
      <c r="Q7" s="526" t="s">
        <v>34</v>
      </c>
      <c r="R7" s="560"/>
      <c r="S7" s="526" t="s">
        <v>35</v>
      </c>
      <c r="T7" s="526" t="s">
        <v>36</v>
      </c>
      <c r="U7" s="526" t="s">
        <v>37</v>
      </c>
      <c r="V7" s="560"/>
      <c r="W7" s="560"/>
      <c r="X7" s="526" t="s">
        <v>38</v>
      </c>
      <c r="Y7" s="526" t="s">
        <v>75</v>
      </c>
      <c r="Z7" s="222"/>
      <c r="AA7" s="222"/>
      <c r="AB7" s="222"/>
      <c r="AC7" s="616"/>
      <c r="AD7" s="222"/>
      <c r="AE7" s="222"/>
      <c r="AF7" s="222"/>
      <c r="AG7" s="616"/>
      <c r="AH7" s="616"/>
      <c r="AI7" s="223"/>
      <c r="AJ7" s="223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25">
      <c r="A8" s="48" t="s">
        <v>40</v>
      </c>
      <c r="B8" s="10">
        <f>+'24-03-351 Ind. Proy'!J19</f>
        <v>0</v>
      </c>
      <c r="C8" s="10">
        <f>+'24-03-351 Ind. Proy'!K19</f>
        <v>0</v>
      </c>
      <c r="D8" s="10">
        <f>+'24-03-351 Ind. Proy'!M19</f>
        <v>0</v>
      </c>
      <c r="E8" s="10">
        <f>+'24-03-351 Ind. Proy'!N19</f>
        <v>0</v>
      </c>
      <c r="F8" s="10">
        <f>+'24-03-351 Ind. Proy'!O19</f>
        <v>0</v>
      </c>
      <c r="G8" s="10">
        <f>+'24-03-351 Ind. Proy'!R19</f>
        <v>0</v>
      </c>
      <c r="H8" s="10">
        <f>+'24-03-351 Ind. Proy'!S19</f>
        <v>0</v>
      </c>
      <c r="I8" s="10">
        <f>+'24-03-351 Ind. Proy'!T19</f>
        <v>0</v>
      </c>
      <c r="J8" s="10">
        <f>+'24-03-351 Ind. Proy'!U19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+'24-03-351 Ind. Proy'!Y19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+'24-03-351 Ind. Proy'!AC19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+'24-03-351 Ind. Proy'!AG19</f>
        <v>0</v>
      </c>
      <c r="W8" s="10">
        <f>+'24-03-351 Ind. Proy'!AH19</f>
        <v>0</v>
      </c>
      <c r="X8" s="235">
        <f>+'24-03-351 Ind. Proy'!AI19</f>
        <v>0</v>
      </c>
      <c r="Y8" s="235">
        <f>+'24-03-351 Ind. Proy'!AJ19</f>
        <v>0</v>
      </c>
    </row>
    <row r="9" spans="1:44" s="45" customFormat="1" ht="24.75" customHeight="1" x14ac:dyDescent="0.25">
      <c r="A9" s="48" t="s">
        <v>42</v>
      </c>
      <c r="B9" s="10">
        <f>+'24-03-351 Ind. Proy'!J31</f>
        <v>0</v>
      </c>
      <c r="C9" s="10">
        <f>+'24-03-351 Ind. Proy'!K31</f>
        <v>0</v>
      </c>
      <c r="D9" s="10">
        <f>+'24-03-351 Ind. Proy'!M31</f>
        <v>0</v>
      </c>
      <c r="E9" s="10">
        <f>+'24-03-351 Ind. Proy'!N31</f>
        <v>0</v>
      </c>
      <c r="F9" s="10">
        <f>+'24-03-351 Ind. Proy'!O31</f>
        <v>0</v>
      </c>
      <c r="G9" s="10">
        <f>+'24-03-351 Ind. Proy'!R31</f>
        <v>0</v>
      </c>
      <c r="H9" s="10">
        <f>+'24-03-351 Ind. Proy'!S31</f>
        <v>0</v>
      </c>
      <c r="I9" s="10">
        <f>+'24-03-351 Ind. Proy'!T31</f>
        <v>0</v>
      </c>
      <c r="J9" s="10">
        <f>+'24-03-351 Ind. Proy'!U31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+'24-03-351 Ind. Proy'!Y31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+'24-03-351 Ind. Proy'!AC31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+'24-03-351 Ind. Proy'!AG31</f>
        <v>0</v>
      </c>
      <c r="W9" s="10">
        <f>+'24-03-351 Ind. Proy'!AH31</f>
        <v>0</v>
      </c>
      <c r="X9" s="235">
        <f>+'24-03-351 Ind. Proy'!AI31</f>
        <v>0</v>
      </c>
      <c r="Y9" s="235">
        <f>+'24-03-351 Ind. Proy'!AJ31</f>
        <v>0</v>
      </c>
    </row>
    <row r="10" spans="1:44" s="45" customFormat="1" ht="24.75" customHeight="1" x14ac:dyDescent="0.25">
      <c r="A10" s="48" t="s">
        <v>44</v>
      </c>
      <c r="B10" s="10">
        <f>+'24-03-351 Ind. Proy'!J43</f>
        <v>0</v>
      </c>
      <c r="C10" s="10">
        <f>+'24-03-351 Ind. Proy'!K43</f>
        <v>0</v>
      </c>
      <c r="D10" s="10">
        <f>+'24-03-351 Ind. Proy'!M43</f>
        <v>0</v>
      </c>
      <c r="E10" s="10">
        <f>+'24-03-351 Ind. Proy'!N43</f>
        <v>0</v>
      </c>
      <c r="F10" s="10">
        <f>+'24-03-351 Ind. Proy'!O43</f>
        <v>0</v>
      </c>
      <c r="G10" s="10">
        <f>+'24-03-351 Ind. Proy'!R43</f>
        <v>0</v>
      </c>
      <c r="H10" s="10">
        <f>+'24-03-351 Ind. Proy'!S43</f>
        <v>0</v>
      </c>
      <c r="I10" s="10">
        <f>+'24-03-351 Ind. Proy'!T43</f>
        <v>0</v>
      </c>
      <c r="J10" s="10">
        <f>+'24-03-351 Ind. Proy'!U43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+'24-03-351 Ind. Proy'!Y43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+'24-03-351 Ind. Proy'!AC43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+'24-03-351 Ind. Proy'!AG43</f>
        <v>0</v>
      </c>
      <c r="W10" s="10">
        <f>+'24-03-351 Ind. Proy'!AH43</f>
        <v>0</v>
      </c>
      <c r="X10" s="235">
        <f>+'24-03-351 Ind. Proy'!AI43</f>
        <v>0</v>
      </c>
      <c r="Y10" s="235">
        <f>+'24-03-351 Ind. Proy'!AJ43</f>
        <v>0</v>
      </c>
    </row>
    <row r="11" spans="1:44" s="45" customFormat="1" ht="24.75" customHeight="1" x14ac:dyDescent="0.3">
      <c r="A11" s="48" t="s">
        <v>46</v>
      </c>
      <c r="B11" s="10">
        <f>+'24-03-351 Ind. Proy'!J55</f>
        <v>0</v>
      </c>
      <c r="C11" s="10">
        <f>+'24-03-351 Ind. Proy'!K55</f>
        <v>0</v>
      </c>
      <c r="D11" s="10">
        <f>+'24-03-351 Ind. Proy'!M55</f>
        <v>0</v>
      </c>
      <c r="E11" s="10">
        <f>+'24-03-351 Ind. Proy'!N55</f>
        <v>0</v>
      </c>
      <c r="F11" s="10">
        <f>+'24-03-351 Ind. Proy'!O55</f>
        <v>0</v>
      </c>
      <c r="G11" s="10">
        <f>+'24-03-351 Ind. Proy'!R55</f>
        <v>0</v>
      </c>
      <c r="H11" s="10">
        <f>+'24-03-351 Ind. Proy'!S55</f>
        <v>0</v>
      </c>
      <c r="I11" s="10">
        <f>+'24-03-351 Ind. Proy'!T55</f>
        <v>0</v>
      </c>
      <c r="J11" s="10">
        <f>+'24-03-351 Ind. Proy'!U55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+'24-03-351 Ind. Proy'!Y55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+'24-03-351 Ind. Proy'!AC55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+'24-03-351 Ind. Proy'!AG55</f>
        <v>0</v>
      </c>
      <c r="W11" s="10">
        <f>+'24-03-351 Ind. Proy'!AH55</f>
        <v>0</v>
      </c>
      <c r="X11" s="235">
        <f>+'24-03-351 Ind. Proy'!AI55</f>
        <v>0</v>
      </c>
      <c r="Y11" s="235">
        <f>+'24-03-351 Ind. Proy'!AJ55</f>
        <v>0</v>
      </c>
    </row>
    <row r="12" spans="1:44" s="45" customFormat="1" ht="24.75" customHeight="1" x14ac:dyDescent="0.25">
      <c r="A12" s="48" t="s">
        <v>48</v>
      </c>
      <c r="B12" s="10">
        <f>+'24-03-351 Ind. Proy'!J67</f>
        <v>0</v>
      </c>
      <c r="C12" s="10">
        <f>+'24-03-351 Ind. Proy'!K67</f>
        <v>0</v>
      </c>
      <c r="D12" s="10">
        <f>+'24-03-351 Ind. Proy'!M67</f>
        <v>0</v>
      </c>
      <c r="E12" s="10">
        <f>+'24-03-351 Ind. Proy'!N67</f>
        <v>0</v>
      </c>
      <c r="F12" s="10">
        <f>+'24-03-351 Ind. Proy'!O67</f>
        <v>0</v>
      </c>
      <c r="G12" s="10">
        <f>+'24-03-351 Ind. Proy'!R67</f>
        <v>0</v>
      </c>
      <c r="H12" s="10">
        <f>+'24-03-351 Ind. Proy'!S67</f>
        <v>0</v>
      </c>
      <c r="I12" s="10">
        <f>+'24-03-351 Ind. Proy'!T67</f>
        <v>0</v>
      </c>
      <c r="J12" s="10">
        <f>+'24-03-351 Ind. Proy'!U67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+'24-03-351 Ind. Proy'!Y67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+'24-03-351 Ind. Proy'!AC67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+'24-03-351 Ind. Proy'!AG67</f>
        <v>0</v>
      </c>
      <c r="W12" s="10">
        <f>+'24-03-351 Ind. Proy'!AH67</f>
        <v>0</v>
      </c>
      <c r="X12" s="235">
        <f>+'24-03-351 Ind. Proy'!AI67</f>
        <v>0</v>
      </c>
      <c r="Y12" s="235">
        <f>+'24-03-351 Ind. Proy'!AJ67</f>
        <v>0</v>
      </c>
    </row>
    <row r="13" spans="1:44" s="45" customFormat="1" ht="24.75" customHeight="1" x14ac:dyDescent="0.25">
      <c r="A13" s="48" t="s">
        <v>50</v>
      </c>
      <c r="B13" s="10">
        <f>+'24-03-351 Ind. Proy'!J79</f>
        <v>0</v>
      </c>
      <c r="C13" s="10">
        <f>+'24-03-351 Ind. Proy'!K79</f>
        <v>0</v>
      </c>
      <c r="D13" s="10">
        <f>+'24-03-351 Ind. Proy'!M79</f>
        <v>0</v>
      </c>
      <c r="E13" s="10">
        <f>+'24-03-351 Ind. Proy'!N79</f>
        <v>0</v>
      </c>
      <c r="F13" s="10">
        <f>+'24-03-351 Ind. Proy'!O79</f>
        <v>0</v>
      </c>
      <c r="G13" s="10">
        <f>+'24-03-351 Ind. Proy'!R79</f>
        <v>0</v>
      </c>
      <c r="H13" s="10">
        <f>+'24-03-351 Ind. Proy'!S79</f>
        <v>0</v>
      </c>
      <c r="I13" s="10">
        <f>+'24-03-351 Ind. Proy'!T79</f>
        <v>0</v>
      </c>
      <c r="J13" s="10">
        <f>+'24-03-351 Ind. Proy'!U79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+'24-03-351 Ind. Proy'!Y79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+'24-03-351 Ind. Proy'!AC79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+'24-03-351 Ind. Proy'!AG79</f>
        <v>0</v>
      </c>
      <c r="W13" s="10">
        <f>+'24-03-351 Ind. Proy'!AH79</f>
        <v>0</v>
      </c>
      <c r="X13" s="235">
        <f>+'24-03-351 Ind. Proy'!AI79</f>
        <v>0</v>
      </c>
      <c r="Y13" s="235">
        <f>+'24-03-351 Ind. Proy'!AJ79</f>
        <v>0</v>
      </c>
    </row>
    <row r="14" spans="1:44" s="45" customFormat="1" ht="24.75" customHeight="1" x14ac:dyDescent="0.25">
      <c r="A14" s="48" t="s">
        <v>52</v>
      </c>
      <c r="B14" s="10">
        <f>+'24-03-351 Ind. Proy'!J91</f>
        <v>0</v>
      </c>
      <c r="C14" s="10">
        <f>+'24-03-351 Ind. Proy'!K91</f>
        <v>0</v>
      </c>
      <c r="D14" s="10">
        <f>+'24-03-351 Ind. Proy'!M91</f>
        <v>0</v>
      </c>
      <c r="E14" s="10">
        <f>+'24-03-351 Ind. Proy'!N91</f>
        <v>0</v>
      </c>
      <c r="F14" s="10">
        <f>+'24-03-351 Ind. Proy'!O91</f>
        <v>0</v>
      </c>
      <c r="G14" s="10">
        <f>+'24-03-351 Ind. Proy'!R91</f>
        <v>0</v>
      </c>
      <c r="H14" s="10">
        <f>+'24-03-351 Ind. Proy'!S91</f>
        <v>0</v>
      </c>
      <c r="I14" s="10">
        <f>+'24-03-351 Ind. Proy'!T91</f>
        <v>0</v>
      </c>
      <c r="J14" s="10">
        <f>+'24-03-351 Ind. Proy'!U91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+'24-03-351 Ind. Proy'!Y91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+'24-03-351 Ind. Proy'!AC91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+'24-03-351 Ind. Proy'!AG91</f>
        <v>0</v>
      </c>
      <c r="W14" s="10">
        <f>+'24-03-351 Ind. Proy'!AH91</f>
        <v>0</v>
      </c>
      <c r="X14" s="235">
        <f>+'24-03-351 Ind. Proy'!AI91</f>
        <v>0</v>
      </c>
      <c r="Y14" s="235">
        <f>+'24-03-351 Ind. Proy'!AJ91</f>
        <v>0</v>
      </c>
    </row>
    <row r="15" spans="1:44" s="45" customFormat="1" ht="24.75" customHeight="1" x14ac:dyDescent="0.25">
      <c r="A15" s="48" t="s">
        <v>54</v>
      </c>
      <c r="B15" s="10">
        <f>+'24-03-351 Ind. Proy'!J103</f>
        <v>0</v>
      </c>
      <c r="C15" s="10">
        <f>+'24-03-351 Ind. Proy'!K103</f>
        <v>0</v>
      </c>
      <c r="D15" s="10">
        <f>+'24-03-351 Ind. Proy'!M103</f>
        <v>0</v>
      </c>
      <c r="E15" s="10">
        <f>+'24-03-351 Ind. Proy'!N103</f>
        <v>0</v>
      </c>
      <c r="F15" s="10">
        <f>+'24-03-351 Ind. Proy'!O103</f>
        <v>0</v>
      </c>
      <c r="G15" s="10">
        <f>+'24-03-351 Ind. Proy'!R103</f>
        <v>0</v>
      </c>
      <c r="H15" s="10">
        <f>+'24-03-351 Ind. Proy'!S103</f>
        <v>0</v>
      </c>
      <c r="I15" s="10">
        <f>+'24-03-351 Ind. Proy'!T103</f>
        <v>0</v>
      </c>
      <c r="J15" s="10">
        <f>+'24-03-351 Ind. Proy'!U103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+'24-03-351 Ind. Proy'!Y103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+'24-03-351 Ind. Proy'!AC103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+'24-03-351 Ind. Proy'!AG103</f>
        <v>0</v>
      </c>
      <c r="W15" s="10">
        <f>+'24-03-351 Ind. Proy'!AH103</f>
        <v>0</v>
      </c>
      <c r="X15" s="235">
        <f>+'24-03-351 Ind. Proy'!AI103</f>
        <v>0</v>
      </c>
      <c r="Y15" s="235">
        <f>+'24-03-351 Ind. Proy'!AJ103</f>
        <v>0</v>
      </c>
    </row>
    <row r="16" spans="1:44" s="45" customFormat="1" ht="24.75" customHeight="1" x14ac:dyDescent="0.25">
      <c r="A16" s="48" t="s">
        <v>56</v>
      </c>
      <c r="B16" s="10">
        <f>+'24-03-351 Ind. Proy'!J115</f>
        <v>0</v>
      </c>
      <c r="C16" s="10">
        <f>+'24-03-351 Ind. Proy'!K115</f>
        <v>0</v>
      </c>
      <c r="D16" s="10">
        <f>+'24-03-351 Ind. Proy'!M115</f>
        <v>0</v>
      </c>
      <c r="E16" s="10">
        <f>+'24-03-351 Ind. Proy'!N115</f>
        <v>0</v>
      </c>
      <c r="F16" s="10">
        <f>+'24-03-351 Ind. Proy'!O115</f>
        <v>0</v>
      </c>
      <c r="G16" s="10">
        <f>+'24-03-351 Ind. Proy'!R115</f>
        <v>0</v>
      </c>
      <c r="H16" s="10">
        <f>+'24-03-351 Ind. Proy'!S115</f>
        <v>0</v>
      </c>
      <c r="I16" s="10">
        <f>+'24-03-351 Ind. Proy'!T115</f>
        <v>0</v>
      </c>
      <c r="J16" s="10">
        <f>+'24-03-351 Ind. Proy'!U115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+'24-03-351 Ind. Proy'!Y115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+'24-03-351 Ind. Proy'!AC115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f>+'24-03-351 Ind. Proy'!AG115</f>
        <v>0</v>
      </c>
      <c r="W16" s="10">
        <f>+'24-03-351 Ind. Proy'!AH115</f>
        <v>0</v>
      </c>
      <c r="X16" s="235">
        <f>+'24-03-351 Ind. Proy'!AI115</f>
        <v>0</v>
      </c>
      <c r="Y16" s="235">
        <f>+'24-03-351 Ind. Proy'!AJ115</f>
        <v>0</v>
      </c>
    </row>
    <row r="17" spans="1:25" s="45" customFormat="1" ht="24.75" customHeight="1" x14ac:dyDescent="0.25">
      <c r="A17" s="48" t="s">
        <v>58</v>
      </c>
      <c r="B17" s="10">
        <f>+'24-03-351 Ind. Proy'!J127</f>
        <v>0</v>
      </c>
      <c r="C17" s="10">
        <f>+'24-03-351 Ind. Proy'!K127</f>
        <v>0</v>
      </c>
      <c r="D17" s="10">
        <f>+'24-03-351 Ind. Proy'!M127</f>
        <v>0</v>
      </c>
      <c r="E17" s="10">
        <f>+'24-03-351 Ind. Proy'!N127</f>
        <v>0</v>
      </c>
      <c r="F17" s="10">
        <f>+'24-03-351 Ind. Proy'!O127</f>
        <v>0</v>
      </c>
      <c r="G17" s="10">
        <f>+'24-03-351 Ind. Proy'!R127</f>
        <v>0</v>
      </c>
      <c r="H17" s="10">
        <f>+'24-03-351 Ind. Proy'!S127</f>
        <v>0</v>
      </c>
      <c r="I17" s="10">
        <f>+'24-03-351 Ind. Proy'!T127</f>
        <v>0</v>
      </c>
      <c r="J17" s="10">
        <f>+'24-03-351 Ind. Proy'!U127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+'24-03-351 Ind. Proy'!Y127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+'24-03-351 Ind. Proy'!AC127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+'24-03-351 Ind. Proy'!AG127</f>
        <v>0</v>
      </c>
      <c r="W17" s="10">
        <f>+'24-03-351 Ind. Proy'!AH127</f>
        <v>0</v>
      </c>
      <c r="X17" s="235">
        <f>+'24-03-351 Ind. Proy'!AI116</f>
        <v>0</v>
      </c>
      <c r="Y17" s="235">
        <f>+'24-03-351 Ind. Proy'!AJ116</f>
        <v>0</v>
      </c>
    </row>
    <row r="18" spans="1:25" s="45" customFormat="1" ht="24.75" customHeight="1" x14ac:dyDescent="0.25">
      <c r="A18" s="48" t="s">
        <v>60</v>
      </c>
      <c r="B18" s="10">
        <f>+'24-03-351 Ind. Proy'!J139</f>
        <v>0</v>
      </c>
      <c r="C18" s="10">
        <f>+'24-03-351 Ind. Proy'!K139</f>
        <v>0</v>
      </c>
      <c r="D18" s="10">
        <f>+'24-03-351 Ind. Proy'!M139</f>
        <v>0</v>
      </c>
      <c r="E18" s="10">
        <f>+'24-03-351 Ind. Proy'!N139</f>
        <v>0</v>
      </c>
      <c r="F18" s="10">
        <f>+'24-03-351 Ind. Proy'!O139</f>
        <v>0</v>
      </c>
      <c r="G18" s="10">
        <f>+'24-03-351 Ind. Proy'!R139</f>
        <v>0</v>
      </c>
      <c r="H18" s="10">
        <f>+'24-03-351 Ind. Proy'!S139</f>
        <v>0</v>
      </c>
      <c r="I18" s="10">
        <f>+'24-03-351 Ind. Proy'!T139</f>
        <v>0</v>
      </c>
      <c r="J18" s="10">
        <f>+'24-03-351 Ind. Proy'!U139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+'24-03-351 Ind. Proy'!Y139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+'24-03-351 Ind. Proy'!AC139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+'24-03-351 Ind. Proy'!AG139</f>
        <v>0</v>
      </c>
      <c r="W18" s="10">
        <f>+'24-03-351 Ind. Proy'!AH139</f>
        <v>0</v>
      </c>
      <c r="X18" s="235">
        <f>+'24-03-351 Ind. Proy'!AI139</f>
        <v>0</v>
      </c>
      <c r="Y18" s="235">
        <f>+'24-03-351 Ind. Proy'!AJ139</f>
        <v>0</v>
      </c>
    </row>
    <row r="19" spans="1:25" s="45" customFormat="1" ht="24.75" customHeight="1" x14ac:dyDescent="0.25">
      <c r="A19" s="48" t="s">
        <v>62</v>
      </c>
      <c r="B19" s="10">
        <f>+'24-03-351 Ind. Proy'!J151</f>
        <v>0</v>
      </c>
      <c r="C19" s="10">
        <f>+'24-03-351 Ind. Proy'!K151</f>
        <v>0</v>
      </c>
      <c r="D19" s="10">
        <f>+'24-03-351 Ind. Proy'!M151</f>
        <v>0</v>
      </c>
      <c r="E19" s="10">
        <f>+'24-03-351 Ind. Proy'!N151</f>
        <v>0</v>
      </c>
      <c r="F19" s="10">
        <f>+'24-03-351 Ind. Proy'!O151</f>
        <v>0</v>
      </c>
      <c r="G19" s="10">
        <f>+'24-03-351 Ind. Proy'!R151</f>
        <v>0</v>
      </c>
      <c r="H19" s="10">
        <f>+'24-03-351 Ind. Proy'!S151</f>
        <v>0</v>
      </c>
      <c r="I19" s="10">
        <f>+'24-03-351 Ind. Proy'!T151</f>
        <v>0</v>
      </c>
      <c r="J19" s="10">
        <f>+'24-03-351 Ind. Proy'!U151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+'24-03-351 Ind. Proy'!Y151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+'24-03-351 Ind. Proy'!AC151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+'24-03-351 Ind. Proy'!AG151</f>
        <v>0</v>
      </c>
      <c r="W19" s="10">
        <f>+'24-03-351 Ind. Proy'!AH151</f>
        <v>0</v>
      </c>
      <c r="X19" s="235">
        <f>+'24-03-351 Ind. Proy'!AI151</f>
        <v>0</v>
      </c>
      <c r="Y19" s="235">
        <f>+'24-03-351 Ind. Proy'!AJ151</f>
        <v>0</v>
      </c>
    </row>
    <row r="20" spans="1:25" s="45" customFormat="1" ht="24.75" customHeight="1" x14ac:dyDescent="0.25">
      <c r="A20" s="49" t="s">
        <v>64</v>
      </c>
      <c r="B20" s="10">
        <f>+'24-03-351 Ind. Proy'!J163</f>
        <v>0</v>
      </c>
      <c r="C20" s="10">
        <f>+'24-03-351 Ind. Proy'!K163</f>
        <v>0</v>
      </c>
      <c r="D20" s="10">
        <f>+'24-03-351 Ind. Proy'!M163</f>
        <v>0</v>
      </c>
      <c r="E20" s="10">
        <f>+'24-03-351 Ind. Proy'!N163</f>
        <v>0</v>
      </c>
      <c r="F20" s="10">
        <f>+'24-03-351 Ind. Proy'!O163</f>
        <v>0</v>
      </c>
      <c r="G20" s="10">
        <f>+'24-03-351 Ind. Proy'!R163</f>
        <v>0</v>
      </c>
      <c r="H20" s="10">
        <f>+'24-03-351 Ind. Proy'!S163</f>
        <v>0</v>
      </c>
      <c r="I20" s="10">
        <f>+'24-03-351 Ind. Proy'!T163</f>
        <v>0</v>
      </c>
      <c r="J20" s="10">
        <f>+'24-03-351 Ind. Proy'!U163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+'24-03-351 Ind. Proy'!Y163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+'24-03-351 Ind. Proy'!AC163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+'24-03-351 Ind. Proy'!AG163</f>
        <v>0</v>
      </c>
      <c r="W20" s="10">
        <f>+'24-03-351 Ind. Proy'!AH163</f>
        <v>0</v>
      </c>
      <c r="X20" s="235">
        <f>+'24-03-351 Ind. Proy'!AI163</f>
        <v>0</v>
      </c>
      <c r="Y20" s="235">
        <f>+'24-03-351 Ind. Proy'!AJ163</f>
        <v>0</v>
      </c>
    </row>
    <row r="21" spans="1:25" s="45" customFormat="1" ht="24.75" customHeight="1" x14ac:dyDescent="0.25">
      <c r="A21" s="49" t="s">
        <v>66</v>
      </c>
      <c r="B21" s="10">
        <f>+'24-03-351 Ind. Proy'!J175</f>
        <v>0</v>
      </c>
      <c r="C21" s="10">
        <f>+'24-03-351 Ind. Proy'!K175</f>
        <v>0</v>
      </c>
      <c r="D21" s="10">
        <f>+'24-03-351 Ind. Proy'!M175</f>
        <v>0</v>
      </c>
      <c r="E21" s="10">
        <f>+'24-03-351 Ind. Proy'!N175</f>
        <v>0</v>
      </c>
      <c r="F21" s="10">
        <f>+'24-03-351 Ind. Proy'!O175</f>
        <v>0</v>
      </c>
      <c r="G21" s="10">
        <f>+'24-03-351 Ind. Proy'!R175</f>
        <v>0</v>
      </c>
      <c r="H21" s="10">
        <f>+'24-03-351 Ind. Proy'!S175</f>
        <v>0</v>
      </c>
      <c r="I21" s="10">
        <f>+'24-03-351 Ind. Proy'!T175</f>
        <v>0</v>
      </c>
      <c r="J21" s="10">
        <f>+'24-03-351 Ind. Proy'!U175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+'24-03-351 Ind. Proy'!Y175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+'24-03-351 Ind. Proy'!AC175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+'24-03-351 Ind. Proy'!AG175</f>
        <v>0</v>
      </c>
      <c r="W21" s="10">
        <f>+'24-03-351 Ind. Proy'!AH175</f>
        <v>0</v>
      </c>
      <c r="X21" s="235">
        <f>+'24-03-351 Ind. Proy'!AI175</f>
        <v>0</v>
      </c>
      <c r="Y21" s="235">
        <f>+'24-03-351 Ind. Proy'!AJ175</f>
        <v>0</v>
      </c>
    </row>
    <row r="22" spans="1:25" s="45" customFormat="1" ht="24.75" customHeight="1" x14ac:dyDescent="0.25">
      <c r="A22" s="49" t="s">
        <v>68</v>
      </c>
      <c r="B22" s="10">
        <f>+'24-03-351 Ind. Proy'!J187</f>
        <v>0</v>
      </c>
      <c r="C22" s="10">
        <f>+'24-03-351 Ind. Proy'!K187</f>
        <v>0</v>
      </c>
      <c r="D22" s="10">
        <f>+'24-03-351 Ind. Proy'!M187</f>
        <v>0</v>
      </c>
      <c r="E22" s="10">
        <f>+'24-03-351 Ind. Proy'!N187</f>
        <v>0</v>
      </c>
      <c r="F22" s="10">
        <f>+'24-03-351 Ind. Proy'!O187</f>
        <v>0</v>
      </c>
      <c r="G22" s="10">
        <f>+'24-03-351 Ind. Proy'!R187</f>
        <v>0</v>
      </c>
      <c r="H22" s="10">
        <f>+'24-03-351 Ind. Proy'!S187</f>
        <v>0</v>
      </c>
      <c r="I22" s="10">
        <f>+'24-03-351 Ind. Proy'!T187</f>
        <v>0</v>
      </c>
      <c r="J22" s="10">
        <f>+'24-03-351 Ind. Proy'!U187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+'24-03-351 Ind. Proy'!Y187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+'24-03-351 Ind. Proy'!AC187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+'24-03-351 Ind. Proy'!AG187</f>
        <v>0</v>
      </c>
      <c r="W22" s="10">
        <f>+'24-03-351 Ind. Proy'!AH187</f>
        <v>0</v>
      </c>
      <c r="X22" s="235">
        <f>+'24-03-351 Ind. Proy'!AI187</f>
        <v>0</v>
      </c>
      <c r="Y22" s="235">
        <f>+'24-03-351 Ind. Proy'!AJ187</f>
        <v>0</v>
      </c>
    </row>
    <row r="23" spans="1:25" s="45" customFormat="1" ht="24.75" customHeight="1" x14ac:dyDescent="0.25">
      <c r="A23" s="50" t="s">
        <v>70</v>
      </c>
      <c r="B23" s="10">
        <f>+'24-03-351 Ind. Proy'!J192</f>
        <v>6530100000</v>
      </c>
      <c r="C23" s="10">
        <f>+'24-03-351 Ind. Proy'!K192</f>
        <v>68032950</v>
      </c>
      <c r="D23" s="10">
        <f>+'24-03-351 Ind. Proy'!M192</f>
        <v>0</v>
      </c>
      <c r="E23" s="10">
        <f>+'24-03-351 Ind. Proy'!N192</f>
        <v>0</v>
      </c>
      <c r="F23" s="10">
        <f>+'24-03-351 Ind. Proy'!O192</f>
        <v>0</v>
      </c>
      <c r="G23" s="10">
        <f>+'24-03-351 Ind. Proy'!R192</f>
        <v>0</v>
      </c>
      <c r="H23" s="10">
        <f>+'24-03-351 Ind. Proy'!S192</f>
        <v>1540500</v>
      </c>
      <c r="I23" s="10">
        <f>+'24-03-351 Ind. Proy'!T192</f>
        <v>15186877</v>
      </c>
      <c r="J23" s="10">
        <f>+'24-03-351 Ind. Proy'!U192</f>
        <v>16727377</v>
      </c>
      <c r="K23" s="10">
        <f>+'24-03-351 Ind. Proy'!V192</f>
        <v>0</v>
      </c>
      <c r="L23" s="10">
        <f>+'24-03-351 Ind. Proy'!W192</f>
        <v>0</v>
      </c>
      <c r="M23" s="10">
        <f>+'24-03-351 Ind. Proy'!X192</f>
        <v>0</v>
      </c>
      <c r="N23" s="10">
        <f>+'24-03-351 Ind. Proy'!Y192</f>
        <v>0</v>
      </c>
      <c r="O23" s="10">
        <f>+'24-03-351 Ind. Proy'!Z192</f>
        <v>0</v>
      </c>
      <c r="P23" s="10">
        <f>+'24-03-351 Ind. Proy'!AA192</f>
        <v>0</v>
      </c>
      <c r="Q23" s="10">
        <f>+'24-03-351 Ind. Proy'!AB192</f>
        <v>0</v>
      </c>
      <c r="R23" s="10">
        <f>+'24-03-351 Ind. Proy'!AC192</f>
        <v>0</v>
      </c>
      <c r="S23" s="10">
        <f>+'24-03-351 Ind. Proy'!AD192</f>
        <v>0</v>
      </c>
      <c r="T23" s="10">
        <f>+'24-03-351 Ind. Proy'!AE192</f>
        <v>0</v>
      </c>
      <c r="U23" s="10">
        <f>+'24-03-351 Ind. Proy'!AF192</f>
        <v>0</v>
      </c>
      <c r="V23" s="10">
        <f>+'24-03-351 Ind. Proy'!AG192</f>
        <v>0</v>
      </c>
      <c r="W23" s="10">
        <f>+'24-03-351 Ind. Proy'!AH192</f>
        <v>16727377</v>
      </c>
      <c r="X23" s="235">
        <f>+'24-03-351 Ind. Proy'!AI192</f>
        <v>2.5615805270975942E-3</v>
      </c>
      <c r="Y23" s="235">
        <f>+'24-03-351 Ind. Proy'!AJ192</f>
        <v>1</v>
      </c>
    </row>
    <row r="24" spans="1:25" s="110" customFormat="1" ht="20.45" customHeight="1" x14ac:dyDescent="0.25">
      <c r="A24" s="465" t="str">
        <f>"TOTAL ASIG."&amp;" "&amp;$A$5</f>
        <v>TOTAL ASIG. 24-03-351 "Sistema Nacional de Cuidado"</v>
      </c>
      <c r="B24" s="466">
        <f t="shared" ref="B24:W24" si="0">SUM(B8:B23)</f>
        <v>6530100000</v>
      </c>
      <c r="C24" s="466">
        <f t="shared" si="0"/>
        <v>68032950</v>
      </c>
      <c r="D24" s="466">
        <f t="shared" si="0"/>
        <v>0</v>
      </c>
      <c r="E24" s="466">
        <f>SUM(E8:E23)</f>
        <v>0</v>
      </c>
      <c r="F24" s="466">
        <f t="shared" si="0"/>
        <v>0</v>
      </c>
      <c r="G24" s="466">
        <f t="shared" si="0"/>
        <v>0</v>
      </c>
      <c r="H24" s="466">
        <f t="shared" si="0"/>
        <v>1540500</v>
      </c>
      <c r="I24" s="466">
        <f t="shared" si="0"/>
        <v>15186877</v>
      </c>
      <c r="J24" s="466">
        <f t="shared" si="0"/>
        <v>16727377</v>
      </c>
      <c r="K24" s="466">
        <f t="shared" si="0"/>
        <v>0</v>
      </c>
      <c r="L24" s="466">
        <f t="shared" si="0"/>
        <v>0</v>
      </c>
      <c r="M24" s="466">
        <f t="shared" si="0"/>
        <v>0</v>
      </c>
      <c r="N24" s="466">
        <f t="shared" si="0"/>
        <v>0</v>
      </c>
      <c r="O24" s="466">
        <f t="shared" si="0"/>
        <v>0</v>
      </c>
      <c r="P24" s="466">
        <f t="shared" si="0"/>
        <v>0</v>
      </c>
      <c r="Q24" s="466">
        <f t="shared" si="0"/>
        <v>0</v>
      </c>
      <c r="R24" s="466">
        <f t="shared" si="0"/>
        <v>0</v>
      </c>
      <c r="S24" s="466">
        <f t="shared" si="0"/>
        <v>0</v>
      </c>
      <c r="T24" s="466">
        <f t="shared" si="0"/>
        <v>0</v>
      </c>
      <c r="U24" s="466">
        <f t="shared" si="0"/>
        <v>0</v>
      </c>
      <c r="V24" s="466">
        <f t="shared" si="0"/>
        <v>0</v>
      </c>
      <c r="W24" s="466">
        <f t="shared" si="0"/>
        <v>16727377</v>
      </c>
      <c r="X24" s="467">
        <f>+'24-03-351 Ind. Proy'!AI193</f>
        <v>2.5615805270975942E-3</v>
      </c>
      <c r="Y24" s="467">
        <f>'24-03-351 Ind. Proy'!AJ193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4">
    <mergeCell ref="A1:Y1"/>
    <mergeCell ref="A2:Y2"/>
    <mergeCell ref="A3:Y3"/>
    <mergeCell ref="A4:Y4"/>
    <mergeCell ref="V6:V7"/>
    <mergeCell ref="W6:W7"/>
    <mergeCell ref="J6:J7"/>
    <mergeCell ref="C6:C7"/>
    <mergeCell ref="D6:F6"/>
    <mergeCell ref="G6:I6"/>
    <mergeCell ref="K6:M6"/>
    <mergeCell ref="N6:N7"/>
    <mergeCell ref="O6:Q6"/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59999389629810485"/>
    <pageSetUpPr fitToPage="1"/>
  </sheetPr>
  <dimension ref="A1:AR208"/>
  <sheetViews>
    <sheetView zoomScaleNormal="100" workbookViewId="0">
      <selection activeCell="A189" sqref="A189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customWidth="1"/>
    <col min="14" max="14" width="9.140625" style="16" customWidth="1"/>
    <col min="15" max="15" width="13" style="16" customWidth="1"/>
    <col min="16" max="16" width="10.5703125" style="16" customWidth="1"/>
    <col min="17" max="17" width="13.85546875" style="47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4" width="13.710937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234" bestFit="1" customWidth="1"/>
    <col min="36" max="36" width="11.140625" style="234" customWidth="1"/>
    <col min="37" max="16384" width="11.42578125" style="15"/>
  </cols>
  <sheetData>
    <row r="1" spans="1:44" s="12" customFormat="1" ht="16.5" customHeight="1" x14ac:dyDescent="0.25">
      <c r="A1" s="552" t="s">
        <v>78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</row>
    <row r="2" spans="1:44" s="12" customFormat="1" ht="16.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  <c r="AB2" s="553"/>
      <c r="AC2" s="553"/>
      <c r="AD2" s="553"/>
      <c r="AE2" s="553"/>
      <c r="AF2" s="553"/>
      <c r="AG2" s="553"/>
      <c r="AH2" s="553"/>
      <c r="AI2" s="553"/>
      <c r="AJ2" s="553"/>
    </row>
    <row r="3" spans="1:44" s="12" customFormat="1" ht="16.5" customHeight="1" x14ac:dyDescent="0.25">
      <c r="A3" s="640" t="str">
        <f>+'24-03-341 Ind. Proy'!A3:AJ3</f>
        <v>EJECUCIÓN AL 31 DE MARZO DE 2021</v>
      </c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</row>
    <row r="4" spans="1:44" s="12" customFormat="1" ht="16.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</row>
    <row r="5" spans="1:44" s="110" customFormat="1" ht="17.25" customHeight="1" x14ac:dyDescent="0.25">
      <c r="A5" s="556" t="s">
        <v>87</v>
      </c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7"/>
      <c r="Y5" s="557"/>
      <c r="Z5" s="557"/>
      <c r="AA5" s="557"/>
      <c r="AB5" s="557"/>
      <c r="AC5" s="557"/>
      <c r="AD5" s="557"/>
      <c r="AE5" s="557"/>
      <c r="AF5" s="557"/>
      <c r="AG5" s="557"/>
      <c r="AH5" s="557"/>
      <c r="AI5" s="557"/>
      <c r="AJ5" s="558"/>
    </row>
    <row r="6" spans="1:44" s="115" customFormat="1" ht="15" customHeight="1" x14ac:dyDescent="0.25">
      <c r="A6" s="562" t="s">
        <v>1</v>
      </c>
      <c r="B6" s="563" t="s">
        <v>76</v>
      </c>
      <c r="C6" s="563" t="s">
        <v>21</v>
      </c>
      <c r="D6" s="563" t="s">
        <v>3</v>
      </c>
      <c r="E6" s="562" t="s">
        <v>4</v>
      </c>
      <c r="F6" s="563" t="s">
        <v>5</v>
      </c>
      <c r="G6" s="562" t="s">
        <v>6</v>
      </c>
      <c r="H6" s="562" t="s">
        <v>7</v>
      </c>
      <c r="I6" s="562"/>
      <c r="J6" s="559" t="s">
        <v>8</v>
      </c>
      <c r="K6" s="559" t="s">
        <v>9</v>
      </c>
      <c r="L6" s="562" t="s">
        <v>10</v>
      </c>
      <c r="M6" s="570" t="s">
        <v>11</v>
      </c>
      <c r="N6" s="571"/>
      <c r="O6" s="572"/>
      <c r="P6" s="562" t="s">
        <v>12</v>
      </c>
      <c r="Q6" s="563" t="s">
        <v>13</v>
      </c>
      <c r="R6" s="565" t="s">
        <v>14</v>
      </c>
      <c r="S6" s="565"/>
      <c r="T6" s="565"/>
      <c r="U6" s="559" t="s">
        <v>15</v>
      </c>
      <c r="V6" s="565" t="s">
        <v>14</v>
      </c>
      <c r="W6" s="565"/>
      <c r="X6" s="565"/>
      <c r="Y6" s="559" t="s">
        <v>16</v>
      </c>
      <c r="Z6" s="565" t="s">
        <v>14</v>
      </c>
      <c r="AA6" s="565"/>
      <c r="AB6" s="565"/>
      <c r="AC6" s="559" t="s">
        <v>17</v>
      </c>
      <c r="AD6" s="565" t="s">
        <v>14</v>
      </c>
      <c r="AE6" s="565"/>
      <c r="AF6" s="565"/>
      <c r="AG6" s="559" t="s">
        <v>18</v>
      </c>
      <c r="AH6" s="559" t="s">
        <v>19</v>
      </c>
      <c r="AI6" s="561" t="s">
        <v>20</v>
      </c>
      <c r="AJ6" s="561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5.5" x14ac:dyDescent="0.25">
      <c r="A7" s="562"/>
      <c r="B7" s="564"/>
      <c r="C7" s="564"/>
      <c r="D7" s="564"/>
      <c r="E7" s="562"/>
      <c r="F7" s="564"/>
      <c r="G7" s="562"/>
      <c r="H7" s="525" t="s">
        <v>22</v>
      </c>
      <c r="I7" s="525" t="s">
        <v>23</v>
      </c>
      <c r="J7" s="560"/>
      <c r="K7" s="560"/>
      <c r="L7" s="562"/>
      <c r="M7" s="526" t="s">
        <v>24</v>
      </c>
      <c r="N7" s="526" t="s">
        <v>25</v>
      </c>
      <c r="O7" s="526" t="s">
        <v>26</v>
      </c>
      <c r="P7" s="562"/>
      <c r="Q7" s="564"/>
      <c r="R7" s="526" t="s">
        <v>27</v>
      </c>
      <c r="S7" s="526" t="s">
        <v>28</v>
      </c>
      <c r="T7" s="526" t="s">
        <v>29</v>
      </c>
      <c r="U7" s="560"/>
      <c r="V7" s="526" t="s">
        <v>100</v>
      </c>
      <c r="W7" s="526" t="s">
        <v>101</v>
      </c>
      <c r="X7" s="526" t="s">
        <v>99</v>
      </c>
      <c r="Y7" s="560"/>
      <c r="Z7" s="526" t="s">
        <v>32</v>
      </c>
      <c r="AA7" s="526" t="s">
        <v>33</v>
      </c>
      <c r="AB7" s="526" t="s">
        <v>34</v>
      </c>
      <c r="AC7" s="560"/>
      <c r="AD7" s="526" t="s">
        <v>35</v>
      </c>
      <c r="AE7" s="526" t="s">
        <v>36</v>
      </c>
      <c r="AF7" s="526" t="s">
        <v>90</v>
      </c>
      <c r="AG7" s="560"/>
      <c r="AH7" s="560"/>
      <c r="AI7" s="527" t="s">
        <v>38</v>
      </c>
      <c r="AJ7" s="527" t="s">
        <v>39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hidden="1" customHeight="1" x14ac:dyDescent="0.25">
      <c r="A8" s="656" t="s">
        <v>40</v>
      </c>
      <c r="B8" s="657"/>
      <c r="C8" s="657"/>
      <c r="D8" s="657"/>
      <c r="E8" s="658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32"/>
      <c r="AJ8" s="232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5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233">
        <f>IF(ISERROR(AH9/J9),0,AH9/J9)</f>
        <v>0</v>
      </c>
      <c r="AJ9" s="233" t="str">
        <f t="shared" ref="AJ9:AJ18" si="1">IF(ISERROR(AH9/$AH$191),"-",AH9/$AH$191)</f>
        <v>-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5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233">
        <f t="shared" ref="AI10:AI18" si="6">IF(ISERROR(AH10/J10),0,AH10/J10)</f>
        <v>0</v>
      </c>
      <c r="AJ10" s="233" t="str">
        <f t="shared" si="1"/>
        <v>-</v>
      </c>
      <c r="AK10" s="12"/>
      <c r="AL10" s="12"/>
      <c r="AM10" s="12"/>
      <c r="AN10" s="12"/>
      <c r="AO10" s="12"/>
      <c r="AP10" s="12"/>
      <c r="AQ10" s="12"/>
      <c r="AR10" s="12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5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233">
        <f t="shared" si="6"/>
        <v>0</v>
      </c>
      <c r="AJ11" s="233" t="str">
        <f t="shared" si="1"/>
        <v>-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5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233">
        <f t="shared" si="6"/>
        <v>0</v>
      </c>
      <c r="AJ12" s="233" t="str">
        <f t="shared" si="1"/>
        <v>-</v>
      </c>
      <c r="AK12" s="12"/>
      <c r="AL12" s="12"/>
      <c r="AM12" s="12"/>
      <c r="AN12" s="12"/>
      <c r="AO12" s="12"/>
      <c r="AP12" s="12"/>
      <c r="AQ12" s="12"/>
      <c r="AR12" s="12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5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233">
        <f t="shared" si="6"/>
        <v>0</v>
      </c>
      <c r="AJ13" s="233" t="str">
        <f t="shared" si="1"/>
        <v>-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5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233">
        <f t="shared" si="6"/>
        <v>0</v>
      </c>
      <c r="AJ14" s="233" t="str">
        <f t="shared" si="1"/>
        <v>-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5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233">
        <f t="shared" si="6"/>
        <v>0</v>
      </c>
      <c r="AJ15" s="233" t="str">
        <f t="shared" si="1"/>
        <v>-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5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233">
        <f t="shared" si="6"/>
        <v>0</v>
      </c>
      <c r="AJ16" s="233" t="str">
        <f t="shared" si="1"/>
        <v>-</v>
      </c>
      <c r="AK16" s="12"/>
      <c r="AL16" s="12"/>
      <c r="AM16" s="12"/>
      <c r="AN16" s="12"/>
      <c r="AO16" s="12"/>
      <c r="AP16" s="12"/>
      <c r="AQ16" s="12"/>
      <c r="AR16" s="12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5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233">
        <f t="shared" si="6"/>
        <v>0</v>
      </c>
      <c r="AJ17" s="233" t="str">
        <f t="shared" si="1"/>
        <v>-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5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233">
        <f t="shared" si="6"/>
        <v>0</v>
      </c>
      <c r="AJ18" s="233" t="str">
        <f t="shared" si="1"/>
        <v>-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hidden="1" customHeight="1" collapsed="1" x14ac:dyDescent="0.25">
      <c r="A19" s="652" t="s">
        <v>41</v>
      </c>
      <c r="B19" s="655"/>
      <c r="C19" s="653"/>
      <c r="D19" s="653"/>
      <c r="E19" s="653"/>
      <c r="F19" s="653"/>
      <c r="G19" s="653"/>
      <c r="H19" s="653"/>
      <c r="I19" s="654"/>
      <c r="J19" s="101">
        <f>SUM(J9:J18)</f>
        <v>0</v>
      </c>
      <c r="K19" s="101">
        <f>SUM(K9:K18)</f>
        <v>0</v>
      </c>
      <c r="L19" s="102"/>
      <c r="M19" s="101">
        <f>SUM(M9:M18)</f>
        <v>0</v>
      </c>
      <c r="N19" s="101">
        <f>SUM(N9:N18)</f>
        <v>0</v>
      </c>
      <c r="O19" s="101">
        <f>SUM(O9:O18)</f>
        <v>0</v>
      </c>
      <c r="P19" s="103"/>
      <c r="Q19" s="104"/>
      <c r="R19" s="101">
        <f t="shared" ref="R19:AH19" si="7">SUM(R9:R18)</f>
        <v>0</v>
      </c>
      <c r="S19" s="101">
        <f t="shared" si="7"/>
        <v>0</v>
      </c>
      <c r="T19" s="101">
        <f t="shared" si="7"/>
        <v>0</v>
      </c>
      <c r="U19" s="101">
        <f>SUM(U9:U18)</f>
        <v>0</v>
      </c>
      <c r="V19" s="101">
        <f t="shared" si="7"/>
        <v>0</v>
      </c>
      <c r="W19" s="101">
        <f t="shared" si="7"/>
        <v>0</v>
      </c>
      <c r="X19" s="101">
        <f t="shared" si="7"/>
        <v>0</v>
      </c>
      <c r="Y19" s="101">
        <f t="shared" si="7"/>
        <v>0</v>
      </c>
      <c r="Z19" s="101">
        <f t="shared" si="7"/>
        <v>0</v>
      </c>
      <c r="AA19" s="101">
        <f t="shared" si="7"/>
        <v>0</v>
      </c>
      <c r="AB19" s="101">
        <f t="shared" si="7"/>
        <v>0</v>
      </c>
      <c r="AC19" s="101">
        <f t="shared" si="7"/>
        <v>0</v>
      </c>
      <c r="AD19" s="101">
        <f t="shared" si="7"/>
        <v>0</v>
      </c>
      <c r="AE19" s="101">
        <f t="shared" si="7"/>
        <v>0</v>
      </c>
      <c r="AF19" s="101">
        <f t="shared" si="7"/>
        <v>0</v>
      </c>
      <c r="AG19" s="101">
        <f t="shared" si="7"/>
        <v>0</v>
      </c>
      <c r="AH19" s="101">
        <f t="shared" si="7"/>
        <v>0</v>
      </c>
      <c r="AI19" s="237">
        <f>IF(ISERROR(AH19/J19),0,AH19/J19)</f>
        <v>0</v>
      </c>
      <c r="AJ19" s="237">
        <f>IF(ISERROR(AH19/$AH$191),0,AH19/$AH$191)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hidden="1" customHeight="1" x14ac:dyDescent="0.25">
      <c r="A20" s="649" t="s">
        <v>42</v>
      </c>
      <c r="B20" s="650"/>
      <c r="C20" s="650"/>
      <c r="D20" s="650"/>
      <c r="E20" s="651"/>
      <c r="F20" s="17"/>
      <c r="G20" s="18"/>
      <c r="H20" s="19"/>
      <c r="I20" s="19"/>
      <c r="J20" s="7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32"/>
      <c r="AJ20" s="232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6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233">
        <f>IF(ISERROR(AH21/J21),0,AH21/J21)</f>
        <v>0</v>
      </c>
      <c r="AJ21" s="233" t="str">
        <f t="shared" ref="AJ21:AJ30" si="9">IF(ISERROR(AH21/$AH$191),"-",AH21/$AH$191)</f>
        <v>-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6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233">
        <f t="shared" ref="AI22:AI30" si="14">IF(ISERROR(AH22/J22),0,AH22/J22)</f>
        <v>0</v>
      </c>
      <c r="AJ22" s="233" t="str">
        <f t="shared" si="9"/>
        <v>-</v>
      </c>
      <c r="AK22" s="12"/>
      <c r="AL22" s="12"/>
      <c r="AM22" s="12"/>
      <c r="AN22" s="12"/>
      <c r="AO22" s="12"/>
      <c r="AP22" s="12"/>
      <c r="AQ22" s="12"/>
      <c r="AR22" s="12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6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233">
        <f t="shared" si="14"/>
        <v>0</v>
      </c>
      <c r="AJ23" s="233" t="str">
        <f t="shared" si="9"/>
        <v>-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6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233">
        <f t="shared" si="14"/>
        <v>0</v>
      </c>
      <c r="AJ24" s="233" t="str">
        <f t="shared" si="9"/>
        <v>-</v>
      </c>
      <c r="AK24" s="12"/>
      <c r="AL24" s="12"/>
      <c r="AM24" s="12"/>
      <c r="AN24" s="12"/>
      <c r="AO24" s="12"/>
      <c r="AP24" s="12"/>
      <c r="AQ24" s="12"/>
      <c r="AR24" s="12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6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233">
        <f t="shared" si="14"/>
        <v>0</v>
      </c>
      <c r="AJ25" s="233" t="str">
        <f t="shared" si="9"/>
        <v>-</v>
      </c>
      <c r="AK25" s="12"/>
      <c r="AL25" s="12"/>
      <c r="AM25" s="12"/>
      <c r="AN25" s="12"/>
      <c r="AO25" s="12"/>
      <c r="AP25" s="12"/>
      <c r="AQ25" s="12"/>
      <c r="AR25" s="12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6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233">
        <f t="shared" si="14"/>
        <v>0</v>
      </c>
      <c r="AJ26" s="233" t="str">
        <f t="shared" si="9"/>
        <v>-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6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233">
        <f t="shared" si="14"/>
        <v>0</v>
      </c>
      <c r="AJ27" s="233" t="str">
        <f t="shared" si="9"/>
        <v>-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6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233">
        <f t="shared" si="14"/>
        <v>0</v>
      </c>
      <c r="AJ28" s="233" t="str">
        <f t="shared" si="9"/>
        <v>-</v>
      </c>
      <c r="AK28" s="12"/>
      <c r="AL28" s="12"/>
      <c r="AM28" s="12"/>
      <c r="AN28" s="12"/>
      <c r="AO28" s="12"/>
      <c r="AP28" s="12"/>
      <c r="AQ28" s="12"/>
      <c r="AR28" s="12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6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233">
        <f t="shared" si="14"/>
        <v>0</v>
      </c>
      <c r="AJ29" s="233" t="str">
        <f t="shared" si="9"/>
        <v>-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6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233">
        <f t="shared" si="14"/>
        <v>0</v>
      </c>
      <c r="AJ30" s="233" t="str">
        <f t="shared" si="9"/>
        <v>-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hidden="1" customHeight="1" collapsed="1" x14ac:dyDescent="0.25">
      <c r="A31" s="652" t="s">
        <v>43</v>
      </c>
      <c r="B31" s="655"/>
      <c r="C31" s="653"/>
      <c r="D31" s="653"/>
      <c r="E31" s="653"/>
      <c r="F31" s="653"/>
      <c r="G31" s="653"/>
      <c r="H31" s="653"/>
      <c r="I31" s="654"/>
      <c r="J31" s="101">
        <f>SUM(J21:J30)</f>
        <v>0</v>
      </c>
      <c r="K31" s="101">
        <f>SUM(K21:K30)</f>
        <v>0</v>
      </c>
      <c r="L31" s="102"/>
      <c r="M31" s="101">
        <f>SUM(M21:M30)</f>
        <v>0</v>
      </c>
      <c r="N31" s="101">
        <f>SUM(N21:N30)</f>
        <v>0</v>
      </c>
      <c r="O31" s="101">
        <f>SUM(O21:O30)</f>
        <v>0</v>
      </c>
      <c r="P31" s="103"/>
      <c r="Q31" s="104"/>
      <c r="R31" s="101">
        <f t="shared" ref="R31:AH31" si="15">SUM(R21:R30)</f>
        <v>0</v>
      </c>
      <c r="S31" s="101">
        <f t="shared" si="15"/>
        <v>0</v>
      </c>
      <c r="T31" s="101">
        <f t="shared" si="15"/>
        <v>0</v>
      </c>
      <c r="U31" s="101">
        <f t="shared" si="15"/>
        <v>0</v>
      </c>
      <c r="V31" s="101">
        <f t="shared" si="15"/>
        <v>0</v>
      </c>
      <c r="W31" s="101">
        <f t="shared" si="15"/>
        <v>0</v>
      </c>
      <c r="X31" s="101">
        <f t="shared" si="15"/>
        <v>0</v>
      </c>
      <c r="Y31" s="101">
        <f t="shared" si="15"/>
        <v>0</v>
      </c>
      <c r="Z31" s="101">
        <f t="shared" si="15"/>
        <v>0</v>
      </c>
      <c r="AA31" s="101">
        <f t="shared" si="15"/>
        <v>0</v>
      </c>
      <c r="AB31" s="101">
        <f t="shared" si="15"/>
        <v>0</v>
      </c>
      <c r="AC31" s="101">
        <f t="shared" si="15"/>
        <v>0</v>
      </c>
      <c r="AD31" s="101">
        <f t="shared" si="15"/>
        <v>0</v>
      </c>
      <c r="AE31" s="101">
        <f t="shared" si="15"/>
        <v>0</v>
      </c>
      <c r="AF31" s="101">
        <f t="shared" si="15"/>
        <v>0</v>
      </c>
      <c r="AG31" s="101">
        <f t="shared" si="15"/>
        <v>0</v>
      </c>
      <c r="AH31" s="101">
        <f t="shared" si="15"/>
        <v>0</v>
      </c>
      <c r="AI31" s="237">
        <f>IF(ISERROR(AH31/J31),0,AH31/J31)</f>
        <v>0</v>
      </c>
      <c r="AJ31" s="237">
        <f>IF(ISERROR(AH31/$AH$191),0,AH31/$AH$191)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hidden="1" customHeight="1" x14ac:dyDescent="0.25">
      <c r="A32" s="649" t="s">
        <v>44</v>
      </c>
      <c r="B32" s="650"/>
      <c r="C32" s="650"/>
      <c r="D32" s="650"/>
      <c r="E32" s="651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32"/>
      <c r="AJ32" s="232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5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233">
        <f>IF(ISERROR(AH33/J33),0,AH33/J33)</f>
        <v>0</v>
      </c>
      <c r="AJ33" s="233" t="str">
        <f t="shared" ref="AJ33:AJ42" si="17">IF(ISERROR(AH33/$AH$191),"-",AH33/$AH$191)</f>
        <v>-</v>
      </c>
      <c r="AK33" s="12"/>
      <c r="AL33" s="12"/>
      <c r="AM33" s="12"/>
      <c r="AN33" s="12"/>
      <c r="AO33" s="12"/>
      <c r="AP33" s="12"/>
      <c r="AQ33" s="12"/>
      <c r="AR33" s="12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5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233">
        <f t="shared" ref="AI34:AI42" si="22">IF(ISERROR(AH34/J34),0,AH34/J34)</f>
        <v>0</v>
      </c>
      <c r="AJ34" s="233" t="str">
        <f t="shared" si="17"/>
        <v>-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5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233">
        <f t="shared" si="22"/>
        <v>0</v>
      </c>
      <c r="AJ35" s="233" t="str">
        <f t="shared" si="17"/>
        <v>-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5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233">
        <f t="shared" si="22"/>
        <v>0</v>
      </c>
      <c r="AJ36" s="233" t="str">
        <f t="shared" si="17"/>
        <v>-</v>
      </c>
      <c r="AK36" s="12"/>
      <c r="AL36" s="12"/>
      <c r="AM36" s="12"/>
      <c r="AN36" s="12"/>
      <c r="AO36" s="12"/>
      <c r="AP36" s="12"/>
      <c r="AQ36" s="12"/>
      <c r="AR36" s="12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5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233">
        <f t="shared" si="22"/>
        <v>0</v>
      </c>
      <c r="AJ37" s="233" t="str">
        <f t="shared" si="17"/>
        <v>-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5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233">
        <f t="shared" si="22"/>
        <v>0</v>
      </c>
      <c r="AJ38" s="233" t="str">
        <f t="shared" si="17"/>
        <v>-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5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233">
        <f t="shared" si="22"/>
        <v>0</v>
      </c>
      <c r="AJ39" s="233" t="str">
        <f t="shared" si="17"/>
        <v>-</v>
      </c>
      <c r="AK39" s="12"/>
      <c r="AL39" s="12"/>
      <c r="AM39" s="12"/>
      <c r="AN39" s="12"/>
      <c r="AO39" s="12"/>
      <c r="AP39" s="12"/>
      <c r="AQ39" s="12"/>
      <c r="AR39" s="12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5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233">
        <f t="shared" si="22"/>
        <v>0</v>
      </c>
      <c r="AJ40" s="233" t="str">
        <f t="shared" si="17"/>
        <v>-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5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233">
        <f t="shared" si="22"/>
        <v>0</v>
      </c>
      <c r="AJ41" s="233" t="str">
        <f t="shared" si="17"/>
        <v>-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5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233">
        <f t="shared" si="22"/>
        <v>0</v>
      </c>
      <c r="AJ42" s="233" t="str">
        <f t="shared" si="17"/>
        <v>-</v>
      </c>
      <c r="AK42" s="12"/>
      <c r="AL42" s="12"/>
      <c r="AM42" s="12"/>
      <c r="AN42" s="12"/>
      <c r="AO42" s="12"/>
      <c r="AP42" s="12"/>
      <c r="AQ42" s="12"/>
      <c r="AR42" s="12"/>
    </row>
    <row r="43" spans="1:44" s="74" customFormat="1" ht="12.75" hidden="1" customHeight="1" collapsed="1" x14ac:dyDescent="0.25">
      <c r="A43" s="652" t="s">
        <v>45</v>
      </c>
      <c r="B43" s="655"/>
      <c r="C43" s="653"/>
      <c r="D43" s="653"/>
      <c r="E43" s="653"/>
      <c r="F43" s="653"/>
      <c r="G43" s="653"/>
      <c r="H43" s="653"/>
      <c r="I43" s="654"/>
      <c r="J43" s="101">
        <f>SUM(J33:J42)</f>
        <v>0</v>
      </c>
      <c r="K43" s="101">
        <f>SUM(K33:K42)</f>
        <v>0</v>
      </c>
      <c r="L43" s="102"/>
      <c r="M43" s="101">
        <f>SUM(M33:M42)</f>
        <v>0</v>
      </c>
      <c r="N43" s="101">
        <f>SUM(N33:N42)</f>
        <v>0</v>
      </c>
      <c r="O43" s="101">
        <f>SUM(O33:O42)</f>
        <v>0</v>
      </c>
      <c r="P43" s="103"/>
      <c r="Q43" s="104"/>
      <c r="R43" s="101">
        <f t="shared" ref="R43:AH43" si="23">SUM(R33:R42)</f>
        <v>0</v>
      </c>
      <c r="S43" s="101">
        <f t="shared" si="23"/>
        <v>0</v>
      </c>
      <c r="T43" s="101">
        <f t="shared" si="23"/>
        <v>0</v>
      </c>
      <c r="U43" s="101">
        <f t="shared" si="23"/>
        <v>0</v>
      </c>
      <c r="V43" s="101">
        <f t="shared" si="23"/>
        <v>0</v>
      </c>
      <c r="W43" s="101">
        <f t="shared" si="23"/>
        <v>0</v>
      </c>
      <c r="X43" s="101">
        <f t="shared" si="23"/>
        <v>0</v>
      </c>
      <c r="Y43" s="101">
        <f t="shared" si="23"/>
        <v>0</v>
      </c>
      <c r="Z43" s="101">
        <f t="shared" si="23"/>
        <v>0</v>
      </c>
      <c r="AA43" s="101">
        <f t="shared" si="23"/>
        <v>0</v>
      </c>
      <c r="AB43" s="101">
        <f t="shared" si="23"/>
        <v>0</v>
      </c>
      <c r="AC43" s="101">
        <f t="shared" si="23"/>
        <v>0</v>
      </c>
      <c r="AD43" s="101">
        <f t="shared" si="23"/>
        <v>0</v>
      </c>
      <c r="AE43" s="101">
        <f t="shared" si="23"/>
        <v>0</v>
      </c>
      <c r="AF43" s="101">
        <f t="shared" si="23"/>
        <v>0</v>
      </c>
      <c r="AG43" s="101">
        <f t="shared" si="23"/>
        <v>0</v>
      </c>
      <c r="AH43" s="101">
        <f t="shared" si="23"/>
        <v>0</v>
      </c>
      <c r="AI43" s="237">
        <f>IF(ISERROR(AH43/J43),0,AH43/J43)</f>
        <v>0</v>
      </c>
      <c r="AJ43" s="237">
        <f>IF(ISERROR(AH43/$AH$191),0,AH43/$AH$191)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ht="12.75" hidden="1" customHeight="1" x14ac:dyDescent="0.25">
      <c r="A44" s="649" t="s">
        <v>46</v>
      </c>
      <c r="B44" s="650"/>
      <c r="C44" s="650"/>
      <c r="D44" s="650"/>
      <c r="E44" s="651"/>
      <c r="F44" s="17"/>
      <c r="G44" s="18"/>
      <c r="H44" s="19"/>
      <c r="I44" s="19"/>
      <c r="J44" s="75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32"/>
      <c r="AJ44" s="232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5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233">
        <f>IF(ISERROR(AH45/J45),0,AH45/J45)</f>
        <v>0</v>
      </c>
      <c r="AJ45" s="233" t="str">
        <f t="shared" ref="AJ45:AJ54" si="25">IF(ISERROR(AH45/$AH$191),"-",AH45/$AH$191)</f>
        <v>-</v>
      </c>
      <c r="AK45" s="12"/>
      <c r="AL45" s="12"/>
      <c r="AM45" s="12"/>
      <c r="AN45" s="12"/>
      <c r="AO45" s="12"/>
      <c r="AP45" s="12"/>
      <c r="AQ45" s="12"/>
      <c r="AR45" s="12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5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233">
        <f t="shared" ref="AI46:AI54" si="30">IF(ISERROR(AH46/J46),0,AH46/J46)</f>
        <v>0</v>
      </c>
      <c r="AJ46" s="233" t="str">
        <f t="shared" si="25"/>
        <v>-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5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233">
        <f t="shared" si="30"/>
        <v>0</v>
      </c>
      <c r="AJ47" s="233" t="str">
        <f t="shared" si="25"/>
        <v>-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5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233">
        <f t="shared" si="30"/>
        <v>0</v>
      </c>
      <c r="AJ48" s="233" t="str">
        <f t="shared" si="25"/>
        <v>-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5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233">
        <f t="shared" si="30"/>
        <v>0</v>
      </c>
      <c r="AJ49" s="233" t="str">
        <f t="shared" si="25"/>
        <v>-</v>
      </c>
      <c r="AK49" s="12"/>
      <c r="AL49" s="12"/>
      <c r="AM49" s="12"/>
      <c r="AN49" s="12"/>
      <c r="AO49" s="12"/>
      <c r="AP49" s="12"/>
      <c r="AQ49" s="12"/>
      <c r="AR49" s="12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5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233">
        <f t="shared" si="30"/>
        <v>0</v>
      </c>
      <c r="AJ50" s="233" t="str">
        <f t="shared" si="25"/>
        <v>-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5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233">
        <f t="shared" si="30"/>
        <v>0</v>
      </c>
      <c r="AJ51" s="233" t="str">
        <f t="shared" si="25"/>
        <v>-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5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233">
        <f t="shared" si="30"/>
        <v>0</v>
      </c>
      <c r="AJ52" s="233" t="str">
        <f t="shared" si="25"/>
        <v>-</v>
      </c>
      <c r="AK52" s="12"/>
      <c r="AL52" s="12"/>
      <c r="AM52" s="12"/>
      <c r="AN52" s="12"/>
      <c r="AO52" s="12"/>
      <c r="AP52" s="12"/>
      <c r="AQ52" s="12"/>
      <c r="AR52" s="12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5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233">
        <f t="shared" si="30"/>
        <v>0</v>
      </c>
      <c r="AJ53" s="233" t="str">
        <f t="shared" si="25"/>
        <v>-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5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233">
        <f t="shared" si="30"/>
        <v>0</v>
      </c>
      <c r="AJ54" s="233" t="str">
        <f t="shared" si="25"/>
        <v>-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hidden="1" customHeight="1" collapsed="1" x14ac:dyDescent="0.25">
      <c r="A55" s="652" t="s">
        <v>47</v>
      </c>
      <c r="B55" s="655"/>
      <c r="C55" s="653"/>
      <c r="D55" s="653"/>
      <c r="E55" s="653"/>
      <c r="F55" s="653"/>
      <c r="G55" s="653"/>
      <c r="H55" s="653"/>
      <c r="I55" s="654"/>
      <c r="J55" s="101">
        <f>SUM(J45:J54)</f>
        <v>0</v>
      </c>
      <c r="K55" s="101">
        <f>SUM(K45:K54)</f>
        <v>0</v>
      </c>
      <c r="L55" s="102"/>
      <c r="M55" s="101">
        <f>SUM(M45:M54)</f>
        <v>0</v>
      </c>
      <c r="N55" s="101">
        <f>SUM(N45:N54)</f>
        <v>0</v>
      </c>
      <c r="O55" s="101">
        <f>SUM(O45:O54)</f>
        <v>0</v>
      </c>
      <c r="P55" s="103"/>
      <c r="Q55" s="104"/>
      <c r="R55" s="101">
        <f t="shared" ref="R55:AH55" si="31">SUM(R45:R54)</f>
        <v>0</v>
      </c>
      <c r="S55" s="101">
        <f t="shared" si="31"/>
        <v>0</v>
      </c>
      <c r="T55" s="101">
        <f t="shared" si="31"/>
        <v>0</v>
      </c>
      <c r="U55" s="101">
        <f t="shared" si="31"/>
        <v>0</v>
      </c>
      <c r="V55" s="101">
        <f t="shared" si="31"/>
        <v>0</v>
      </c>
      <c r="W55" s="101">
        <f t="shared" si="31"/>
        <v>0</v>
      </c>
      <c r="X55" s="101">
        <f t="shared" si="31"/>
        <v>0</v>
      </c>
      <c r="Y55" s="101">
        <f t="shared" si="31"/>
        <v>0</v>
      </c>
      <c r="Z55" s="101">
        <f t="shared" si="31"/>
        <v>0</v>
      </c>
      <c r="AA55" s="101">
        <f t="shared" si="31"/>
        <v>0</v>
      </c>
      <c r="AB55" s="101">
        <f t="shared" si="31"/>
        <v>0</v>
      </c>
      <c r="AC55" s="101">
        <f t="shared" si="31"/>
        <v>0</v>
      </c>
      <c r="AD55" s="101">
        <f t="shared" si="31"/>
        <v>0</v>
      </c>
      <c r="AE55" s="101">
        <f t="shared" si="31"/>
        <v>0</v>
      </c>
      <c r="AF55" s="101">
        <f t="shared" si="31"/>
        <v>0</v>
      </c>
      <c r="AG55" s="101">
        <f t="shared" si="31"/>
        <v>0</v>
      </c>
      <c r="AH55" s="101">
        <f t="shared" si="31"/>
        <v>0</v>
      </c>
      <c r="AI55" s="237">
        <f>IF(ISERROR(AH55/J55),0,AH55/J55)</f>
        <v>0</v>
      </c>
      <c r="AJ55" s="237">
        <f>IF(ISERROR(AH55/$AH$191),0,AH55/$AH$191)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hidden="1" customHeight="1" x14ac:dyDescent="0.25">
      <c r="A56" s="649" t="s">
        <v>48</v>
      </c>
      <c r="B56" s="650"/>
      <c r="C56" s="650"/>
      <c r="D56" s="650"/>
      <c r="E56" s="651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32"/>
      <c r="AJ56" s="232"/>
    </row>
    <row r="57" spans="1:44" hidden="1" outlineLevel="1" x14ac:dyDescent="0.25">
      <c r="A57" s="25">
        <v>1</v>
      </c>
      <c r="B57" s="26"/>
      <c r="C57" s="53"/>
      <c r="D57" s="54"/>
      <c r="E57" s="64"/>
      <c r="F57" s="62"/>
      <c r="G57" s="62"/>
      <c r="H57" s="2"/>
      <c r="I57" s="2"/>
      <c r="J57" s="75"/>
      <c r="K57" s="57"/>
      <c r="L57" s="1"/>
      <c r="M57" s="56"/>
      <c r="N57" s="63"/>
      <c r="O57" s="56"/>
      <c r="P57" s="52"/>
      <c r="Q57" s="52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233">
        <f>IF(ISERROR(AH57/J57),0,AH57/J57)</f>
        <v>0</v>
      </c>
      <c r="AJ57" s="233" t="str">
        <f t="shared" ref="AJ57:AJ66" si="33">IF(ISERROR(AH57/$AH$191),"-",AH57/$AH$191)</f>
        <v>-</v>
      </c>
      <c r="AK57" s="12"/>
      <c r="AL57" s="12"/>
      <c r="AM57" s="12"/>
      <c r="AN57" s="12"/>
      <c r="AO57" s="12"/>
      <c r="AP57" s="12"/>
      <c r="AQ57" s="12"/>
      <c r="AR57" s="12"/>
    </row>
    <row r="58" spans="1:44" hidden="1" outlineLevel="1" x14ac:dyDescent="0.25">
      <c r="A58" s="25">
        <v>2</v>
      </c>
      <c r="B58" s="26"/>
      <c r="C58" s="60"/>
      <c r="D58" s="61"/>
      <c r="E58" s="59"/>
      <c r="F58" s="62"/>
      <c r="G58" s="62"/>
      <c r="H58" s="11"/>
      <c r="I58" s="2"/>
      <c r="J58" s="75"/>
      <c r="K58" s="58"/>
      <c r="L58" s="1"/>
      <c r="M58" s="56"/>
      <c r="N58" s="63"/>
      <c r="O58" s="56"/>
      <c r="P58" s="52"/>
      <c r="Q58" s="52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233">
        <f>IF(ISERROR(AH58/J58),0,AH58/J58)</f>
        <v>0</v>
      </c>
      <c r="AJ58" s="233" t="str">
        <f t="shared" si="33"/>
        <v>-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5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233">
        <f>IF(ISERROR(AH59/J59),0,AH59/J59)</f>
        <v>0</v>
      </c>
      <c r="AJ59" s="233" t="str">
        <f t="shared" si="33"/>
        <v>-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5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233">
        <f t="shared" ref="AI60:AI66" si="38">IF(ISERROR(AH60/J60),0,AH60/J60)</f>
        <v>0</v>
      </c>
      <c r="AJ60" s="233" t="str">
        <f t="shared" si="33"/>
        <v>-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5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233">
        <f t="shared" si="38"/>
        <v>0</v>
      </c>
      <c r="AJ61" s="233" t="str">
        <f t="shared" si="33"/>
        <v>-</v>
      </c>
      <c r="AK61" s="12"/>
      <c r="AL61" s="12"/>
      <c r="AM61" s="12"/>
      <c r="AN61" s="12"/>
      <c r="AO61" s="12"/>
      <c r="AP61" s="12"/>
      <c r="AQ61" s="12"/>
      <c r="AR61" s="12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5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233">
        <f t="shared" si="38"/>
        <v>0</v>
      </c>
      <c r="AJ62" s="233" t="str">
        <f t="shared" si="33"/>
        <v>-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5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233">
        <f t="shared" si="38"/>
        <v>0</v>
      </c>
      <c r="AJ63" s="233" t="str">
        <f t="shared" si="33"/>
        <v>-</v>
      </c>
      <c r="AK63" s="12"/>
      <c r="AL63" s="12"/>
      <c r="AM63" s="12"/>
      <c r="AN63" s="12"/>
      <c r="AO63" s="12"/>
      <c r="AP63" s="12"/>
      <c r="AQ63" s="12"/>
      <c r="AR63" s="12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5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233">
        <f t="shared" si="38"/>
        <v>0</v>
      </c>
      <c r="AJ64" s="233" t="str">
        <f t="shared" si="33"/>
        <v>-</v>
      </c>
      <c r="AK64" s="12"/>
      <c r="AL64" s="12"/>
      <c r="AM64" s="12"/>
      <c r="AN64" s="12"/>
      <c r="AO64" s="12"/>
      <c r="AP64" s="12"/>
      <c r="AQ64" s="12"/>
      <c r="AR64" s="12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5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233">
        <f t="shared" si="38"/>
        <v>0</v>
      </c>
      <c r="AJ65" s="233" t="str">
        <f t="shared" si="33"/>
        <v>-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5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233">
        <f t="shared" si="38"/>
        <v>0</v>
      </c>
      <c r="AJ66" s="233" t="str">
        <f t="shared" si="33"/>
        <v>-</v>
      </c>
      <c r="AK66" s="12"/>
      <c r="AL66" s="12"/>
      <c r="AM66" s="12"/>
      <c r="AN66" s="12"/>
      <c r="AO66" s="12"/>
      <c r="AP66" s="12"/>
      <c r="AQ66" s="12"/>
      <c r="AR66" s="12"/>
    </row>
    <row r="67" spans="1:44" s="74" customFormat="1" ht="12.75" hidden="1" customHeight="1" collapsed="1" x14ac:dyDescent="0.25">
      <c r="A67" s="652" t="s">
        <v>49</v>
      </c>
      <c r="B67" s="655"/>
      <c r="C67" s="653"/>
      <c r="D67" s="653"/>
      <c r="E67" s="653"/>
      <c r="F67" s="653"/>
      <c r="G67" s="653"/>
      <c r="H67" s="653"/>
      <c r="I67" s="654"/>
      <c r="J67" s="101">
        <f>SUM(J57:J66)</f>
        <v>0</v>
      </c>
      <c r="K67" s="101">
        <f>SUM(K57:K66)</f>
        <v>0</v>
      </c>
      <c r="L67" s="102"/>
      <c r="M67" s="101">
        <f>SUM(M57:M66)</f>
        <v>0</v>
      </c>
      <c r="N67" s="101">
        <f>SUM(N57:N66)</f>
        <v>0</v>
      </c>
      <c r="O67" s="101">
        <f>SUM(O57:O66)</f>
        <v>0</v>
      </c>
      <c r="P67" s="103"/>
      <c r="Q67" s="104"/>
      <c r="R67" s="101">
        <f t="shared" ref="R67:AH67" si="39">SUM(R57:R66)</f>
        <v>0</v>
      </c>
      <c r="S67" s="101">
        <f t="shared" si="39"/>
        <v>0</v>
      </c>
      <c r="T67" s="101">
        <f t="shared" si="39"/>
        <v>0</v>
      </c>
      <c r="U67" s="101">
        <f t="shared" si="39"/>
        <v>0</v>
      </c>
      <c r="V67" s="101">
        <f t="shared" si="39"/>
        <v>0</v>
      </c>
      <c r="W67" s="101">
        <f t="shared" si="39"/>
        <v>0</v>
      </c>
      <c r="X67" s="101">
        <f t="shared" si="39"/>
        <v>0</v>
      </c>
      <c r="Y67" s="101">
        <f t="shared" si="39"/>
        <v>0</v>
      </c>
      <c r="Z67" s="101">
        <f t="shared" si="39"/>
        <v>0</v>
      </c>
      <c r="AA67" s="101">
        <f t="shared" si="39"/>
        <v>0</v>
      </c>
      <c r="AB67" s="101">
        <f t="shared" si="39"/>
        <v>0</v>
      </c>
      <c r="AC67" s="101">
        <f t="shared" si="39"/>
        <v>0</v>
      </c>
      <c r="AD67" s="101">
        <f t="shared" si="39"/>
        <v>0</v>
      </c>
      <c r="AE67" s="101">
        <f t="shared" si="39"/>
        <v>0</v>
      </c>
      <c r="AF67" s="101">
        <f t="shared" si="39"/>
        <v>0</v>
      </c>
      <c r="AG67" s="101">
        <f t="shared" si="39"/>
        <v>0</v>
      </c>
      <c r="AH67" s="101">
        <f t="shared" si="39"/>
        <v>0</v>
      </c>
      <c r="AI67" s="237">
        <f>IF(ISERROR(AH67/J67),0,AH67/J67)</f>
        <v>0</v>
      </c>
      <c r="AJ67" s="237">
        <f>IF(ISERROR(AH67/$AH$191),0,AH67/$AH$191)</f>
        <v>0</v>
      </c>
      <c r="AK67" s="12"/>
      <c r="AL67" s="12"/>
      <c r="AM67" s="12"/>
      <c r="AN67" s="12"/>
      <c r="AO67" s="12"/>
      <c r="AP67" s="12"/>
      <c r="AQ67" s="12"/>
      <c r="AR67" s="12"/>
    </row>
    <row r="68" spans="1:44" ht="12.75" hidden="1" customHeight="1" x14ac:dyDescent="0.25">
      <c r="A68" s="649" t="s">
        <v>50</v>
      </c>
      <c r="B68" s="650"/>
      <c r="C68" s="650"/>
      <c r="D68" s="650"/>
      <c r="E68" s="651"/>
      <c r="F68" s="17"/>
      <c r="G68" s="18"/>
      <c r="H68" s="19"/>
      <c r="I68" s="19"/>
      <c r="J68" s="75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32"/>
      <c r="AJ68" s="232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5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233">
        <f>IF(ISERROR(AH69/J69),0,AH69/J69)</f>
        <v>0</v>
      </c>
      <c r="AJ69" s="233" t="str">
        <f t="shared" ref="AJ69:AJ78" si="41">IF(ISERROR(AH69/$AH$191),"-",AH69/$AH$191)</f>
        <v>-</v>
      </c>
      <c r="AK69" s="12"/>
      <c r="AL69" s="12"/>
      <c r="AM69" s="12"/>
      <c r="AN69" s="12"/>
      <c r="AO69" s="12"/>
      <c r="AP69" s="12"/>
      <c r="AQ69" s="12"/>
      <c r="AR69" s="12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5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233">
        <f t="shared" ref="AI70:AI78" si="46">IF(ISERROR(AH70/J70),0,AH70/J70)</f>
        <v>0</v>
      </c>
      <c r="AJ70" s="233" t="str">
        <f t="shared" si="41"/>
        <v>-</v>
      </c>
      <c r="AK70" s="12"/>
      <c r="AL70" s="12"/>
      <c r="AM70" s="12"/>
      <c r="AN70" s="12"/>
      <c r="AO70" s="12"/>
      <c r="AP70" s="12"/>
      <c r="AQ70" s="12"/>
      <c r="AR70" s="12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5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233">
        <f t="shared" si="46"/>
        <v>0</v>
      </c>
      <c r="AJ71" s="233" t="str">
        <f t="shared" si="41"/>
        <v>-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5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233">
        <f t="shared" si="46"/>
        <v>0</v>
      </c>
      <c r="AJ72" s="233" t="str">
        <f t="shared" si="41"/>
        <v>-</v>
      </c>
      <c r="AK72" s="12"/>
      <c r="AL72" s="12"/>
      <c r="AM72" s="12"/>
      <c r="AN72" s="12"/>
      <c r="AO72" s="12"/>
      <c r="AP72" s="12"/>
      <c r="AQ72" s="12"/>
      <c r="AR72" s="12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5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233">
        <f t="shared" si="46"/>
        <v>0</v>
      </c>
      <c r="AJ73" s="233" t="str">
        <f t="shared" si="41"/>
        <v>-</v>
      </c>
      <c r="AK73" s="12"/>
      <c r="AL73" s="12"/>
      <c r="AM73" s="12"/>
      <c r="AN73" s="12"/>
      <c r="AO73" s="12"/>
      <c r="AP73" s="12"/>
      <c r="AQ73" s="12"/>
      <c r="AR73" s="12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5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233">
        <f t="shared" si="46"/>
        <v>0</v>
      </c>
      <c r="AJ74" s="233" t="str">
        <f t="shared" si="41"/>
        <v>-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5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233">
        <f t="shared" si="46"/>
        <v>0</v>
      </c>
      <c r="AJ75" s="233" t="str">
        <f t="shared" si="41"/>
        <v>-</v>
      </c>
      <c r="AK75" s="12"/>
      <c r="AL75" s="12"/>
      <c r="AM75" s="12"/>
      <c r="AN75" s="12"/>
      <c r="AO75" s="12"/>
      <c r="AP75" s="12"/>
      <c r="AQ75" s="12"/>
      <c r="AR75" s="12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5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233">
        <f t="shared" si="46"/>
        <v>0</v>
      </c>
      <c r="AJ76" s="233" t="str">
        <f t="shared" si="41"/>
        <v>-</v>
      </c>
      <c r="AK76" s="12"/>
      <c r="AL76" s="12"/>
      <c r="AM76" s="12"/>
      <c r="AN76" s="12"/>
      <c r="AO76" s="12"/>
      <c r="AP76" s="12"/>
      <c r="AQ76" s="12"/>
      <c r="AR76" s="12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5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233">
        <f t="shared" si="46"/>
        <v>0</v>
      </c>
      <c r="AJ77" s="233" t="str">
        <f t="shared" si="41"/>
        <v>-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5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233">
        <f t="shared" si="46"/>
        <v>0</v>
      </c>
      <c r="AJ78" s="233" t="str">
        <f t="shared" si="41"/>
        <v>-</v>
      </c>
      <c r="AK78" s="12"/>
      <c r="AL78" s="12"/>
      <c r="AM78" s="12"/>
      <c r="AN78" s="12"/>
      <c r="AO78" s="12"/>
      <c r="AP78" s="12"/>
      <c r="AQ78" s="12"/>
      <c r="AR78" s="12"/>
    </row>
    <row r="79" spans="1:44" s="74" customFormat="1" ht="12.75" hidden="1" customHeight="1" collapsed="1" x14ac:dyDescent="0.25">
      <c r="A79" s="652" t="s">
        <v>51</v>
      </c>
      <c r="B79" s="655"/>
      <c r="C79" s="653"/>
      <c r="D79" s="653"/>
      <c r="E79" s="653"/>
      <c r="F79" s="653"/>
      <c r="G79" s="653"/>
      <c r="H79" s="653"/>
      <c r="I79" s="654"/>
      <c r="J79" s="101">
        <f>SUM(J69:J78)</f>
        <v>0</v>
      </c>
      <c r="K79" s="101">
        <f>SUM(K69:K78)</f>
        <v>0</v>
      </c>
      <c r="L79" s="102"/>
      <c r="M79" s="101">
        <f>SUM(M69:M78)</f>
        <v>0</v>
      </c>
      <c r="N79" s="101">
        <f>SUM(N69:N78)</f>
        <v>0</v>
      </c>
      <c r="O79" s="101">
        <f>SUM(O69:O78)</f>
        <v>0</v>
      </c>
      <c r="P79" s="103"/>
      <c r="Q79" s="104"/>
      <c r="R79" s="101">
        <f t="shared" ref="R79:AH79" si="47">SUM(R69:R78)</f>
        <v>0</v>
      </c>
      <c r="S79" s="101">
        <f t="shared" si="47"/>
        <v>0</v>
      </c>
      <c r="T79" s="101">
        <f t="shared" si="47"/>
        <v>0</v>
      </c>
      <c r="U79" s="101">
        <f t="shared" si="47"/>
        <v>0</v>
      </c>
      <c r="V79" s="101">
        <f t="shared" si="47"/>
        <v>0</v>
      </c>
      <c r="W79" s="101">
        <f t="shared" si="47"/>
        <v>0</v>
      </c>
      <c r="X79" s="101">
        <f t="shared" si="47"/>
        <v>0</v>
      </c>
      <c r="Y79" s="101">
        <f t="shared" si="47"/>
        <v>0</v>
      </c>
      <c r="Z79" s="101">
        <f t="shared" si="47"/>
        <v>0</v>
      </c>
      <c r="AA79" s="101">
        <f t="shared" si="47"/>
        <v>0</v>
      </c>
      <c r="AB79" s="101">
        <f t="shared" si="47"/>
        <v>0</v>
      </c>
      <c r="AC79" s="101">
        <f t="shared" si="47"/>
        <v>0</v>
      </c>
      <c r="AD79" s="101">
        <f t="shared" si="47"/>
        <v>0</v>
      </c>
      <c r="AE79" s="101">
        <f t="shared" si="47"/>
        <v>0</v>
      </c>
      <c r="AF79" s="101">
        <f t="shared" si="47"/>
        <v>0</v>
      </c>
      <c r="AG79" s="101">
        <f t="shared" si="47"/>
        <v>0</v>
      </c>
      <c r="AH79" s="101">
        <f t="shared" si="47"/>
        <v>0</v>
      </c>
      <c r="AI79" s="237">
        <f>IF(ISERROR(AH79/J79),0,AH79/J79)</f>
        <v>0</v>
      </c>
      <c r="AJ79" s="237">
        <f>IF(ISERROR(AH79/$AH$191),0,AH79/$AH$191)</f>
        <v>0</v>
      </c>
      <c r="AK79" s="12"/>
      <c r="AL79" s="12"/>
      <c r="AM79" s="12"/>
      <c r="AN79" s="12"/>
      <c r="AO79" s="12"/>
      <c r="AP79" s="12"/>
      <c r="AQ79" s="12"/>
      <c r="AR79" s="12"/>
    </row>
    <row r="80" spans="1:44" ht="12.75" hidden="1" customHeight="1" x14ac:dyDescent="0.25">
      <c r="A80" s="649" t="s">
        <v>52</v>
      </c>
      <c r="B80" s="650"/>
      <c r="C80" s="650"/>
      <c r="D80" s="650"/>
      <c r="E80" s="651"/>
      <c r="F80" s="17"/>
      <c r="G80" s="18"/>
      <c r="H80" s="19"/>
      <c r="I80" s="19"/>
      <c r="J80" s="75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32"/>
      <c r="AJ80" s="232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5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233">
        <f>IF(ISERROR(AH81/J81),0,AH81/J81)</f>
        <v>0</v>
      </c>
      <c r="AJ81" s="233" t="str">
        <f t="shared" ref="AJ81:AJ90" si="49">IF(ISERROR(AH81/$AH$191),"-",AH81/$AH$191)</f>
        <v>-</v>
      </c>
      <c r="AK81" s="12"/>
      <c r="AL81" s="12"/>
      <c r="AM81" s="12"/>
      <c r="AN81" s="12"/>
      <c r="AO81" s="12"/>
      <c r="AP81" s="12"/>
      <c r="AQ81" s="12"/>
      <c r="AR81" s="12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5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233">
        <f t="shared" ref="AI82:AI90" si="54">IF(ISERROR(AH82/J82),0,AH82/J82)</f>
        <v>0</v>
      </c>
      <c r="AJ82" s="233" t="str">
        <f t="shared" si="49"/>
        <v>-</v>
      </c>
      <c r="AK82" s="12"/>
      <c r="AL82" s="12"/>
      <c r="AM82" s="12"/>
      <c r="AN82" s="12"/>
      <c r="AO82" s="12"/>
      <c r="AP82" s="12"/>
      <c r="AQ82" s="12"/>
      <c r="AR82" s="12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5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233">
        <f t="shared" si="54"/>
        <v>0</v>
      </c>
      <c r="AJ83" s="233" t="str">
        <f t="shared" si="49"/>
        <v>-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5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233">
        <f t="shared" si="54"/>
        <v>0</v>
      </c>
      <c r="AJ84" s="233" t="str">
        <f t="shared" si="49"/>
        <v>-</v>
      </c>
      <c r="AK84" s="12"/>
      <c r="AL84" s="12"/>
      <c r="AM84" s="12"/>
      <c r="AN84" s="12"/>
      <c r="AO84" s="12"/>
      <c r="AP84" s="12"/>
      <c r="AQ84" s="12"/>
      <c r="AR84" s="12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5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233">
        <f t="shared" si="54"/>
        <v>0</v>
      </c>
      <c r="AJ85" s="233" t="str">
        <f t="shared" si="49"/>
        <v>-</v>
      </c>
      <c r="AK85" s="12"/>
      <c r="AL85" s="12"/>
      <c r="AM85" s="12"/>
      <c r="AN85" s="12"/>
      <c r="AO85" s="12"/>
      <c r="AP85" s="12"/>
      <c r="AQ85" s="12"/>
      <c r="AR85" s="12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5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233">
        <f t="shared" si="54"/>
        <v>0</v>
      </c>
      <c r="AJ86" s="233" t="str">
        <f t="shared" si="49"/>
        <v>-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5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233">
        <f t="shared" si="54"/>
        <v>0</v>
      </c>
      <c r="AJ87" s="233" t="str">
        <f t="shared" si="49"/>
        <v>-</v>
      </c>
      <c r="AK87" s="12"/>
      <c r="AL87" s="12"/>
      <c r="AM87" s="12"/>
      <c r="AN87" s="12"/>
      <c r="AO87" s="12"/>
      <c r="AP87" s="12"/>
      <c r="AQ87" s="12"/>
      <c r="AR87" s="12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5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233">
        <f t="shared" si="54"/>
        <v>0</v>
      </c>
      <c r="AJ88" s="233" t="str">
        <f t="shared" si="49"/>
        <v>-</v>
      </c>
      <c r="AK88" s="12"/>
      <c r="AL88" s="12"/>
      <c r="AM88" s="12"/>
      <c r="AN88" s="12"/>
      <c r="AO88" s="12"/>
      <c r="AP88" s="12"/>
      <c r="AQ88" s="12"/>
      <c r="AR88" s="12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5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233">
        <f t="shared" si="54"/>
        <v>0</v>
      </c>
      <c r="AJ89" s="233" t="str">
        <f t="shared" si="49"/>
        <v>-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5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233">
        <f t="shared" si="54"/>
        <v>0</v>
      </c>
      <c r="AJ90" s="233" t="str">
        <f t="shared" si="49"/>
        <v>-</v>
      </c>
      <c r="AK90" s="12"/>
      <c r="AL90" s="12"/>
      <c r="AM90" s="12"/>
      <c r="AN90" s="12"/>
      <c r="AO90" s="12"/>
      <c r="AP90" s="12"/>
      <c r="AQ90" s="12"/>
      <c r="AR90" s="12"/>
    </row>
    <row r="91" spans="1:44" s="74" customFormat="1" ht="12.75" hidden="1" customHeight="1" collapsed="1" x14ac:dyDescent="0.25">
      <c r="A91" s="652" t="s">
        <v>53</v>
      </c>
      <c r="B91" s="655"/>
      <c r="C91" s="653"/>
      <c r="D91" s="653"/>
      <c r="E91" s="653"/>
      <c r="F91" s="653"/>
      <c r="G91" s="653"/>
      <c r="H91" s="653"/>
      <c r="I91" s="654"/>
      <c r="J91" s="101">
        <f>SUM(J81:J90)</f>
        <v>0</v>
      </c>
      <c r="K91" s="101">
        <f>SUM(K81:K90)</f>
        <v>0</v>
      </c>
      <c r="L91" s="102"/>
      <c r="M91" s="101">
        <f>SUM(M81:M90)</f>
        <v>0</v>
      </c>
      <c r="N91" s="101">
        <f>SUM(N81:N90)</f>
        <v>0</v>
      </c>
      <c r="O91" s="101">
        <f>SUM(O81:O90)</f>
        <v>0</v>
      </c>
      <c r="P91" s="103"/>
      <c r="Q91" s="104"/>
      <c r="R91" s="101">
        <f t="shared" ref="R91:AH91" si="55">SUM(R81:R90)</f>
        <v>0</v>
      </c>
      <c r="S91" s="101">
        <f t="shared" si="55"/>
        <v>0</v>
      </c>
      <c r="T91" s="101">
        <f t="shared" si="55"/>
        <v>0</v>
      </c>
      <c r="U91" s="101">
        <f t="shared" si="55"/>
        <v>0</v>
      </c>
      <c r="V91" s="101">
        <f t="shared" si="55"/>
        <v>0</v>
      </c>
      <c r="W91" s="101">
        <f t="shared" si="55"/>
        <v>0</v>
      </c>
      <c r="X91" s="101">
        <f t="shared" si="55"/>
        <v>0</v>
      </c>
      <c r="Y91" s="101">
        <f t="shared" si="55"/>
        <v>0</v>
      </c>
      <c r="Z91" s="101">
        <f t="shared" si="55"/>
        <v>0</v>
      </c>
      <c r="AA91" s="101">
        <f t="shared" si="55"/>
        <v>0</v>
      </c>
      <c r="AB91" s="101">
        <f t="shared" si="55"/>
        <v>0</v>
      </c>
      <c r="AC91" s="101">
        <f t="shared" si="55"/>
        <v>0</v>
      </c>
      <c r="AD91" s="101">
        <f t="shared" si="55"/>
        <v>0</v>
      </c>
      <c r="AE91" s="101">
        <f t="shared" si="55"/>
        <v>0</v>
      </c>
      <c r="AF91" s="101">
        <f t="shared" si="55"/>
        <v>0</v>
      </c>
      <c r="AG91" s="101">
        <f t="shared" si="55"/>
        <v>0</v>
      </c>
      <c r="AH91" s="101">
        <f t="shared" si="55"/>
        <v>0</v>
      </c>
      <c r="AI91" s="237">
        <f>IF(ISERROR(AH91/J91),0,AH91/J91)</f>
        <v>0</v>
      </c>
      <c r="AJ91" s="237">
        <f>IF(ISERROR(AH91/$AH$191),0,AH91/$AH$191)</f>
        <v>0</v>
      </c>
      <c r="AK91" s="12"/>
      <c r="AL91" s="12"/>
      <c r="AM91" s="12"/>
      <c r="AN91" s="12"/>
      <c r="AO91" s="12"/>
      <c r="AP91" s="12"/>
      <c r="AQ91" s="12"/>
      <c r="AR91" s="12"/>
    </row>
    <row r="92" spans="1:44" ht="12.75" hidden="1" customHeight="1" x14ac:dyDescent="0.25">
      <c r="A92" s="649" t="s">
        <v>54</v>
      </c>
      <c r="B92" s="650"/>
      <c r="C92" s="650"/>
      <c r="D92" s="650"/>
      <c r="E92" s="651"/>
      <c r="F92" s="17"/>
      <c r="G92" s="18"/>
      <c r="H92" s="19"/>
      <c r="I92" s="19"/>
      <c r="J92" s="75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32"/>
      <c r="AJ92" s="232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5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233">
        <f>IF(ISERROR(AH93/J93),0,AH93/J93)</f>
        <v>0</v>
      </c>
      <c r="AJ93" s="233" t="str">
        <f t="shared" ref="AJ93:AJ102" si="57">IF(ISERROR(AH93/$AH$191),"-",AH93/$AH$191)</f>
        <v>-</v>
      </c>
      <c r="AK93" s="12"/>
      <c r="AL93" s="12"/>
      <c r="AM93" s="12"/>
      <c r="AN93" s="12"/>
      <c r="AO93" s="12"/>
      <c r="AP93" s="12"/>
      <c r="AQ93" s="12"/>
      <c r="AR93" s="12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5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233">
        <f t="shared" ref="AI94:AI102" si="62">IF(ISERROR(AH94/J94),0,AH94/J94)</f>
        <v>0</v>
      </c>
      <c r="AJ94" s="233" t="str">
        <f t="shared" si="57"/>
        <v>-</v>
      </c>
      <c r="AK94" s="12"/>
      <c r="AL94" s="12"/>
      <c r="AM94" s="12"/>
      <c r="AN94" s="12"/>
      <c r="AO94" s="12"/>
      <c r="AP94" s="12"/>
      <c r="AQ94" s="12"/>
      <c r="AR94" s="12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5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233">
        <f t="shared" si="62"/>
        <v>0</v>
      </c>
      <c r="AJ95" s="233" t="str">
        <f t="shared" si="57"/>
        <v>-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5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233">
        <f t="shared" si="62"/>
        <v>0</v>
      </c>
      <c r="AJ96" s="233" t="str">
        <f t="shared" si="57"/>
        <v>-</v>
      </c>
      <c r="AK96" s="12"/>
      <c r="AL96" s="12"/>
      <c r="AM96" s="12"/>
      <c r="AN96" s="12"/>
      <c r="AO96" s="12"/>
      <c r="AP96" s="12"/>
      <c r="AQ96" s="12"/>
      <c r="AR96" s="12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5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233">
        <f t="shared" si="62"/>
        <v>0</v>
      </c>
      <c r="AJ97" s="233" t="str">
        <f t="shared" si="57"/>
        <v>-</v>
      </c>
      <c r="AK97" s="12"/>
      <c r="AL97" s="12"/>
      <c r="AM97" s="12"/>
      <c r="AN97" s="12"/>
      <c r="AO97" s="12"/>
      <c r="AP97" s="12"/>
      <c r="AQ97" s="12"/>
      <c r="AR97" s="12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5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233">
        <f t="shared" si="62"/>
        <v>0</v>
      </c>
      <c r="AJ98" s="233" t="str">
        <f t="shared" si="57"/>
        <v>-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5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233">
        <f t="shared" si="62"/>
        <v>0</v>
      </c>
      <c r="AJ99" s="233" t="str">
        <f t="shared" si="57"/>
        <v>-</v>
      </c>
      <c r="AK99" s="12"/>
      <c r="AL99" s="12"/>
      <c r="AM99" s="12"/>
      <c r="AN99" s="12"/>
      <c r="AO99" s="12"/>
      <c r="AP99" s="12"/>
      <c r="AQ99" s="12"/>
      <c r="AR99" s="12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5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233">
        <f t="shared" si="62"/>
        <v>0</v>
      </c>
      <c r="AJ100" s="233" t="str">
        <f t="shared" si="57"/>
        <v>-</v>
      </c>
      <c r="AK100" s="12"/>
      <c r="AL100" s="12"/>
      <c r="AM100" s="12"/>
      <c r="AN100" s="12"/>
      <c r="AO100" s="12"/>
      <c r="AP100" s="12"/>
      <c r="AQ100" s="12"/>
      <c r="AR100" s="12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5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233">
        <f t="shared" si="62"/>
        <v>0</v>
      </c>
      <c r="AJ101" s="233" t="str">
        <f t="shared" si="57"/>
        <v>-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5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233">
        <f t="shared" si="62"/>
        <v>0</v>
      </c>
      <c r="AJ102" s="233" t="str">
        <f t="shared" si="57"/>
        <v>-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ht="12.75" hidden="1" customHeight="1" collapsed="1" x14ac:dyDescent="0.25">
      <c r="A103" s="652" t="s">
        <v>55</v>
      </c>
      <c r="B103" s="655"/>
      <c r="C103" s="653"/>
      <c r="D103" s="653"/>
      <c r="E103" s="653"/>
      <c r="F103" s="653"/>
      <c r="G103" s="653"/>
      <c r="H103" s="653"/>
      <c r="I103" s="654"/>
      <c r="J103" s="101">
        <f>SUM(J93:J102)</f>
        <v>0</v>
      </c>
      <c r="K103" s="101">
        <f>SUM(K93:K102)</f>
        <v>0</v>
      </c>
      <c r="L103" s="102"/>
      <c r="M103" s="101">
        <f>SUM(M93:M102)</f>
        <v>0</v>
      </c>
      <c r="N103" s="101">
        <f>SUM(N93:N102)</f>
        <v>0</v>
      </c>
      <c r="O103" s="101">
        <f>SUM(O93:O102)</f>
        <v>0</v>
      </c>
      <c r="P103" s="103"/>
      <c r="Q103" s="104"/>
      <c r="R103" s="101">
        <f t="shared" ref="R103:AH103" si="63">SUM(R93:R102)</f>
        <v>0</v>
      </c>
      <c r="S103" s="101">
        <f t="shared" si="63"/>
        <v>0</v>
      </c>
      <c r="T103" s="101">
        <f t="shared" si="63"/>
        <v>0</v>
      </c>
      <c r="U103" s="101">
        <f t="shared" si="63"/>
        <v>0</v>
      </c>
      <c r="V103" s="101">
        <f t="shared" si="63"/>
        <v>0</v>
      </c>
      <c r="W103" s="101">
        <f t="shared" si="63"/>
        <v>0</v>
      </c>
      <c r="X103" s="101">
        <f t="shared" si="63"/>
        <v>0</v>
      </c>
      <c r="Y103" s="101">
        <f t="shared" si="63"/>
        <v>0</v>
      </c>
      <c r="Z103" s="101">
        <f t="shared" si="63"/>
        <v>0</v>
      </c>
      <c r="AA103" s="101">
        <f t="shared" si="63"/>
        <v>0</v>
      </c>
      <c r="AB103" s="101">
        <f t="shared" si="63"/>
        <v>0</v>
      </c>
      <c r="AC103" s="101">
        <f t="shared" si="63"/>
        <v>0</v>
      </c>
      <c r="AD103" s="101">
        <f t="shared" si="63"/>
        <v>0</v>
      </c>
      <c r="AE103" s="101">
        <f t="shared" si="63"/>
        <v>0</v>
      </c>
      <c r="AF103" s="101">
        <f t="shared" si="63"/>
        <v>0</v>
      </c>
      <c r="AG103" s="101">
        <f t="shared" si="63"/>
        <v>0</v>
      </c>
      <c r="AH103" s="101">
        <f t="shared" si="63"/>
        <v>0</v>
      </c>
      <c r="AI103" s="237">
        <f>IF(ISERROR(AH103/J103),0,AH103/J103)</f>
        <v>0</v>
      </c>
      <c r="AJ103" s="237">
        <f>IF(ISERROR(AH103/$AH$191),0,AH103/$AH$191)</f>
        <v>0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ht="12.75" hidden="1" customHeight="1" x14ac:dyDescent="0.25">
      <c r="A104" s="649" t="s">
        <v>56</v>
      </c>
      <c r="B104" s="650"/>
      <c r="C104" s="650"/>
      <c r="D104" s="650"/>
      <c r="E104" s="651"/>
      <c r="F104" s="17"/>
      <c r="G104" s="18"/>
      <c r="H104" s="19"/>
      <c r="I104" s="19"/>
      <c r="J104" s="75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32"/>
      <c r="AJ104" s="232"/>
    </row>
    <row r="105" spans="1:44" hidden="1" outlineLevel="1" x14ac:dyDescent="0.25">
      <c r="A105" s="25">
        <v>1</v>
      </c>
      <c r="B105" s="26"/>
      <c r="C105" s="53"/>
      <c r="D105" s="54"/>
      <c r="E105" s="64"/>
      <c r="F105" s="62"/>
      <c r="G105" s="62"/>
      <c r="H105" s="6"/>
      <c r="I105" s="6"/>
      <c r="J105" s="75"/>
      <c r="K105" s="57"/>
      <c r="L105" s="1"/>
      <c r="M105" s="56"/>
      <c r="N105" s="63"/>
      <c r="O105" s="56"/>
      <c r="P105" s="52"/>
      <c r="Q105" s="52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233">
        <f t="shared" ref="AI105:AI114" si="65">IF(ISERROR(AH105/J105),0,AH105/J105)</f>
        <v>0</v>
      </c>
      <c r="AJ105" s="233" t="str">
        <f t="shared" ref="AJ105:AJ114" si="66">IF(ISERROR(AH105/$AH$191),"-",AH105/$AH$191)</f>
        <v>-</v>
      </c>
      <c r="AK105" s="12"/>
      <c r="AL105" s="12"/>
      <c r="AM105" s="12"/>
      <c r="AN105" s="12"/>
      <c r="AO105" s="12"/>
      <c r="AP105" s="12"/>
      <c r="AQ105" s="12"/>
      <c r="AR105" s="12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5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233">
        <f t="shared" si="65"/>
        <v>0</v>
      </c>
      <c r="AJ106" s="233" t="str">
        <f t="shared" si="66"/>
        <v>-</v>
      </c>
      <c r="AK106" s="12"/>
      <c r="AL106" s="12"/>
      <c r="AM106" s="12"/>
      <c r="AN106" s="12"/>
      <c r="AO106" s="12"/>
      <c r="AP106" s="12"/>
      <c r="AQ106" s="12"/>
      <c r="AR106" s="12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5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233">
        <f t="shared" si="65"/>
        <v>0</v>
      </c>
      <c r="AJ107" s="233" t="str">
        <f t="shared" si="66"/>
        <v>-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5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233">
        <f t="shared" si="65"/>
        <v>0</v>
      </c>
      <c r="AJ108" s="233" t="str">
        <f t="shared" si="66"/>
        <v>-</v>
      </c>
      <c r="AK108" s="12"/>
      <c r="AL108" s="12"/>
      <c r="AM108" s="12"/>
      <c r="AN108" s="12"/>
      <c r="AO108" s="12"/>
      <c r="AP108" s="12"/>
      <c r="AQ108" s="12"/>
      <c r="AR108" s="12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5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233">
        <f t="shared" si="65"/>
        <v>0</v>
      </c>
      <c r="AJ109" s="233" t="str">
        <f t="shared" si="66"/>
        <v>-</v>
      </c>
      <c r="AK109" s="12"/>
      <c r="AL109" s="12"/>
      <c r="AM109" s="12"/>
      <c r="AN109" s="12"/>
      <c r="AO109" s="12"/>
      <c r="AP109" s="12"/>
      <c r="AQ109" s="12"/>
      <c r="AR109" s="12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5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233">
        <f t="shared" si="65"/>
        <v>0</v>
      </c>
      <c r="AJ110" s="233" t="str">
        <f t="shared" si="66"/>
        <v>-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5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233">
        <f t="shared" si="65"/>
        <v>0</v>
      </c>
      <c r="AJ111" s="233" t="str">
        <f t="shared" si="66"/>
        <v>-</v>
      </c>
      <c r="AK111" s="12"/>
      <c r="AL111" s="12"/>
      <c r="AM111" s="12"/>
      <c r="AN111" s="12"/>
      <c r="AO111" s="12"/>
      <c r="AP111" s="12"/>
      <c r="AQ111" s="12"/>
      <c r="AR111" s="12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5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233">
        <f t="shared" si="65"/>
        <v>0</v>
      </c>
      <c r="AJ112" s="233" t="str">
        <f t="shared" si="66"/>
        <v>-</v>
      </c>
      <c r="AK112" s="12"/>
      <c r="AL112" s="12"/>
      <c r="AM112" s="12"/>
      <c r="AN112" s="12"/>
      <c r="AO112" s="12"/>
      <c r="AP112" s="12"/>
      <c r="AQ112" s="12"/>
      <c r="AR112" s="12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5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233">
        <f t="shared" si="65"/>
        <v>0</v>
      </c>
      <c r="AJ113" s="233" t="str">
        <f t="shared" si="66"/>
        <v>-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5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233">
        <f t="shared" si="65"/>
        <v>0</v>
      </c>
      <c r="AJ114" s="233" t="str">
        <f t="shared" si="66"/>
        <v>-</v>
      </c>
      <c r="AK114" s="12"/>
      <c r="AL114" s="12"/>
      <c r="AM114" s="12"/>
      <c r="AN114" s="12"/>
      <c r="AO114" s="12"/>
      <c r="AP114" s="12"/>
      <c r="AQ114" s="12"/>
      <c r="AR114" s="12"/>
    </row>
    <row r="115" spans="1:44" s="74" customFormat="1" ht="12.75" hidden="1" customHeight="1" collapsed="1" x14ac:dyDescent="0.25">
      <c r="A115" s="652" t="s">
        <v>57</v>
      </c>
      <c r="B115" s="655"/>
      <c r="C115" s="653"/>
      <c r="D115" s="653"/>
      <c r="E115" s="653"/>
      <c r="F115" s="653"/>
      <c r="G115" s="653"/>
      <c r="H115" s="653"/>
      <c r="I115" s="654"/>
      <c r="J115" s="101">
        <f>SUM(J105:J114)</f>
        <v>0</v>
      </c>
      <c r="K115" s="101">
        <f>SUM(K105:K114)</f>
        <v>0</v>
      </c>
      <c r="L115" s="102"/>
      <c r="M115" s="101">
        <f>SUM(M105:M114)</f>
        <v>0</v>
      </c>
      <c r="N115" s="101">
        <f>SUM(N105:N114)</f>
        <v>0</v>
      </c>
      <c r="O115" s="101">
        <f>SUM(O105:O114)</f>
        <v>0</v>
      </c>
      <c r="P115" s="103"/>
      <c r="Q115" s="104"/>
      <c r="R115" s="101">
        <f t="shared" ref="R115:AH115" si="71">SUM(R105:R114)</f>
        <v>0</v>
      </c>
      <c r="S115" s="101">
        <f t="shared" si="71"/>
        <v>0</v>
      </c>
      <c r="T115" s="101">
        <f t="shared" si="71"/>
        <v>0</v>
      </c>
      <c r="U115" s="101">
        <f t="shared" si="71"/>
        <v>0</v>
      </c>
      <c r="V115" s="101">
        <f t="shared" si="71"/>
        <v>0</v>
      </c>
      <c r="W115" s="101">
        <f t="shared" si="71"/>
        <v>0</v>
      </c>
      <c r="X115" s="101">
        <f t="shared" si="71"/>
        <v>0</v>
      </c>
      <c r="Y115" s="101">
        <f t="shared" si="71"/>
        <v>0</v>
      </c>
      <c r="Z115" s="101">
        <f t="shared" si="71"/>
        <v>0</v>
      </c>
      <c r="AA115" s="101">
        <f t="shared" si="71"/>
        <v>0</v>
      </c>
      <c r="AB115" s="101">
        <f t="shared" si="71"/>
        <v>0</v>
      </c>
      <c r="AC115" s="101">
        <f t="shared" si="71"/>
        <v>0</v>
      </c>
      <c r="AD115" s="101">
        <f t="shared" si="71"/>
        <v>0</v>
      </c>
      <c r="AE115" s="101">
        <f t="shared" si="71"/>
        <v>0</v>
      </c>
      <c r="AF115" s="101">
        <f t="shared" si="71"/>
        <v>0</v>
      </c>
      <c r="AG115" s="101">
        <f t="shared" si="71"/>
        <v>0</v>
      </c>
      <c r="AH115" s="101">
        <f t="shared" si="71"/>
        <v>0</v>
      </c>
      <c r="AI115" s="237">
        <f>IF(ISERROR(AH115/J115),0,AH115/J115)</f>
        <v>0</v>
      </c>
      <c r="AJ115" s="237">
        <f>IF(ISERROR(AH115/$AH$191),0,AH115/$AH$191)</f>
        <v>0</v>
      </c>
      <c r="AK115" s="12"/>
      <c r="AL115" s="12"/>
      <c r="AM115" s="12"/>
      <c r="AN115" s="12"/>
      <c r="AO115" s="12"/>
      <c r="AP115" s="12"/>
      <c r="AQ115" s="12"/>
      <c r="AR115" s="12"/>
    </row>
    <row r="116" spans="1:44" ht="12.75" hidden="1" customHeight="1" x14ac:dyDescent="0.25">
      <c r="A116" s="649" t="s">
        <v>58</v>
      </c>
      <c r="B116" s="650"/>
      <c r="C116" s="650"/>
      <c r="D116" s="650"/>
      <c r="E116" s="651"/>
      <c r="F116" s="17"/>
      <c r="G116" s="18"/>
      <c r="H116" s="19"/>
      <c r="I116" s="19"/>
      <c r="J116" s="75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32"/>
      <c r="AJ116" s="232"/>
    </row>
    <row r="117" spans="1:44" hidden="1" outlineLevel="1" x14ac:dyDescent="0.25">
      <c r="A117" s="25">
        <v>1</v>
      </c>
      <c r="B117" s="26"/>
      <c r="C117" s="53"/>
      <c r="D117" s="54"/>
      <c r="E117" s="65"/>
      <c r="F117" s="62"/>
      <c r="G117" s="62"/>
      <c r="H117" s="6"/>
      <c r="I117" s="6"/>
      <c r="J117" s="75"/>
      <c r="K117" s="51"/>
      <c r="L117" s="55"/>
      <c r="M117" s="56"/>
      <c r="N117" s="63"/>
      <c r="O117" s="56"/>
      <c r="P117" s="52"/>
      <c r="Q117" s="52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233">
        <f t="shared" ref="AI117:AI126" si="73">IF(ISERROR(AH117/J117),0,AH117/J117)</f>
        <v>0</v>
      </c>
      <c r="AJ117" s="233" t="str">
        <f t="shared" ref="AJ117:AJ126" si="74">IF(ISERROR(AH117/$AH$191),"-",AH117/$AH$191)</f>
        <v>-</v>
      </c>
      <c r="AK117" s="12"/>
      <c r="AL117" s="12"/>
      <c r="AM117" s="12"/>
      <c r="AN117" s="12"/>
      <c r="AO117" s="12"/>
      <c r="AP117" s="12"/>
      <c r="AQ117" s="12"/>
      <c r="AR117" s="12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5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233">
        <f t="shared" si="73"/>
        <v>0</v>
      </c>
      <c r="AJ118" s="233" t="str">
        <f t="shared" si="74"/>
        <v>-</v>
      </c>
      <c r="AK118" s="12"/>
      <c r="AL118" s="12"/>
      <c r="AM118" s="12"/>
      <c r="AN118" s="12"/>
      <c r="AO118" s="12"/>
      <c r="AP118" s="12"/>
      <c r="AQ118" s="12"/>
      <c r="AR118" s="12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5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233">
        <f t="shared" si="73"/>
        <v>0</v>
      </c>
      <c r="AJ119" s="233" t="str">
        <f t="shared" si="74"/>
        <v>-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5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233">
        <f t="shared" si="73"/>
        <v>0</v>
      </c>
      <c r="AJ120" s="233" t="str">
        <f t="shared" si="74"/>
        <v>-</v>
      </c>
      <c r="AK120" s="12"/>
      <c r="AL120" s="12"/>
      <c r="AM120" s="12"/>
      <c r="AN120" s="12"/>
      <c r="AO120" s="12"/>
      <c r="AP120" s="12"/>
      <c r="AQ120" s="12"/>
      <c r="AR120" s="12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5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233">
        <f t="shared" si="73"/>
        <v>0</v>
      </c>
      <c r="AJ121" s="233" t="str">
        <f t="shared" si="74"/>
        <v>-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5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233">
        <f t="shared" si="73"/>
        <v>0</v>
      </c>
      <c r="AJ122" s="233" t="str">
        <f t="shared" si="74"/>
        <v>-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5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233">
        <f t="shared" si="73"/>
        <v>0</v>
      </c>
      <c r="AJ123" s="233" t="str">
        <f t="shared" si="74"/>
        <v>-</v>
      </c>
      <c r="AK123" s="12"/>
      <c r="AL123" s="12"/>
      <c r="AM123" s="12"/>
      <c r="AN123" s="12"/>
      <c r="AO123" s="12"/>
      <c r="AP123" s="12"/>
      <c r="AQ123" s="12"/>
      <c r="AR123" s="12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5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233">
        <f t="shared" si="73"/>
        <v>0</v>
      </c>
      <c r="AJ124" s="233" t="str">
        <f t="shared" si="74"/>
        <v>-</v>
      </c>
      <c r="AK124" s="12"/>
      <c r="AL124" s="12"/>
      <c r="AM124" s="12"/>
      <c r="AN124" s="12"/>
      <c r="AO124" s="12"/>
      <c r="AP124" s="12"/>
      <c r="AQ124" s="12"/>
      <c r="AR124" s="12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5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233">
        <f t="shared" si="73"/>
        <v>0</v>
      </c>
      <c r="AJ125" s="233" t="str">
        <f t="shared" si="74"/>
        <v>-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5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233">
        <f t="shared" si="73"/>
        <v>0</v>
      </c>
      <c r="AJ126" s="233" t="str">
        <f t="shared" si="74"/>
        <v>-</v>
      </c>
      <c r="AK126" s="12"/>
      <c r="AL126" s="12"/>
      <c r="AM126" s="12"/>
      <c r="AN126" s="12"/>
      <c r="AO126" s="12"/>
      <c r="AP126" s="12"/>
      <c r="AQ126" s="12"/>
      <c r="AR126" s="12"/>
    </row>
    <row r="127" spans="1:44" s="74" customFormat="1" ht="12.75" hidden="1" customHeight="1" collapsed="1" x14ac:dyDescent="0.25">
      <c r="A127" s="652" t="s">
        <v>59</v>
      </c>
      <c r="B127" s="655"/>
      <c r="C127" s="653"/>
      <c r="D127" s="653"/>
      <c r="E127" s="653"/>
      <c r="F127" s="653"/>
      <c r="G127" s="653"/>
      <c r="H127" s="653"/>
      <c r="I127" s="654"/>
      <c r="J127" s="101">
        <f>SUM(J117:J126)</f>
        <v>0</v>
      </c>
      <c r="K127" s="101">
        <f>SUM(K117:K126)</f>
        <v>0</v>
      </c>
      <c r="L127" s="102"/>
      <c r="M127" s="101">
        <f>SUM(M117:M126)</f>
        <v>0</v>
      </c>
      <c r="N127" s="101">
        <f>SUM(N117:N126)</f>
        <v>0</v>
      </c>
      <c r="O127" s="101">
        <f>SUM(O117:O126)</f>
        <v>0</v>
      </c>
      <c r="P127" s="103"/>
      <c r="Q127" s="104"/>
      <c r="R127" s="101">
        <f t="shared" ref="R127:AH127" si="79">SUM(R117:R126)</f>
        <v>0</v>
      </c>
      <c r="S127" s="101">
        <f t="shared" si="79"/>
        <v>0</v>
      </c>
      <c r="T127" s="101">
        <f t="shared" si="79"/>
        <v>0</v>
      </c>
      <c r="U127" s="101">
        <f t="shared" si="79"/>
        <v>0</v>
      </c>
      <c r="V127" s="101">
        <f t="shared" si="79"/>
        <v>0</v>
      </c>
      <c r="W127" s="101">
        <f t="shared" si="79"/>
        <v>0</v>
      </c>
      <c r="X127" s="101">
        <f t="shared" si="79"/>
        <v>0</v>
      </c>
      <c r="Y127" s="101">
        <f t="shared" si="79"/>
        <v>0</v>
      </c>
      <c r="Z127" s="101">
        <f t="shared" si="79"/>
        <v>0</v>
      </c>
      <c r="AA127" s="101">
        <f t="shared" si="79"/>
        <v>0</v>
      </c>
      <c r="AB127" s="101">
        <f t="shared" si="79"/>
        <v>0</v>
      </c>
      <c r="AC127" s="101">
        <f t="shared" si="79"/>
        <v>0</v>
      </c>
      <c r="AD127" s="101">
        <f t="shared" si="79"/>
        <v>0</v>
      </c>
      <c r="AE127" s="101">
        <f t="shared" si="79"/>
        <v>0</v>
      </c>
      <c r="AF127" s="101">
        <f t="shared" si="79"/>
        <v>0</v>
      </c>
      <c r="AG127" s="101">
        <f t="shared" si="79"/>
        <v>0</v>
      </c>
      <c r="AH127" s="101">
        <f t="shared" si="79"/>
        <v>0</v>
      </c>
      <c r="AI127" s="237">
        <f>IF(ISERROR(AH127/J127),0,AH127/J127)</f>
        <v>0</v>
      </c>
      <c r="AJ127" s="237">
        <f>IF(ISERROR(AH127/$AH$191),0,AH127/$AH$191)</f>
        <v>0</v>
      </c>
      <c r="AK127" s="12"/>
      <c r="AL127" s="12"/>
      <c r="AM127" s="12"/>
      <c r="AN127" s="12"/>
      <c r="AO127" s="12"/>
      <c r="AP127" s="12"/>
      <c r="AQ127" s="12"/>
      <c r="AR127" s="12"/>
    </row>
    <row r="128" spans="1:44" ht="12.75" hidden="1" customHeight="1" x14ac:dyDescent="0.25">
      <c r="A128" s="649" t="s">
        <v>60</v>
      </c>
      <c r="B128" s="650"/>
      <c r="C128" s="650"/>
      <c r="D128" s="650"/>
      <c r="E128" s="651"/>
      <c r="F128" s="17"/>
      <c r="G128" s="18"/>
      <c r="H128" s="19"/>
      <c r="I128" s="19"/>
      <c r="J128" s="75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32"/>
      <c r="AJ128" s="232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5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233">
        <f>IF(ISERROR(AH129/J129),0,AH129/J129)</f>
        <v>0</v>
      </c>
      <c r="AJ129" s="233" t="str">
        <f t="shared" ref="AJ129:AJ138" si="81">IF(ISERROR(AH129/$AH$191),"-",AH129/$AH$191)</f>
        <v>-</v>
      </c>
      <c r="AK129" s="12"/>
      <c r="AL129" s="12"/>
      <c r="AM129" s="12"/>
      <c r="AN129" s="12"/>
      <c r="AO129" s="12"/>
      <c r="AP129" s="12"/>
      <c r="AQ129" s="12"/>
      <c r="AR129" s="12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5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233">
        <f t="shared" ref="AI130:AI138" si="86">IF(ISERROR(AH130/J130),0,AH130/J130)</f>
        <v>0</v>
      </c>
      <c r="AJ130" s="233" t="str">
        <f t="shared" si="81"/>
        <v>-</v>
      </c>
      <c r="AK130" s="12"/>
      <c r="AL130" s="12"/>
      <c r="AM130" s="12"/>
      <c r="AN130" s="12"/>
      <c r="AO130" s="12"/>
      <c r="AP130" s="12"/>
      <c r="AQ130" s="12"/>
      <c r="AR130" s="12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5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233">
        <f t="shared" si="86"/>
        <v>0</v>
      </c>
      <c r="AJ131" s="233" t="str">
        <f t="shared" si="81"/>
        <v>-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5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233">
        <f t="shared" si="86"/>
        <v>0</v>
      </c>
      <c r="AJ132" s="233" t="str">
        <f t="shared" si="81"/>
        <v>-</v>
      </c>
      <c r="AK132" s="12"/>
      <c r="AL132" s="12"/>
      <c r="AM132" s="12"/>
      <c r="AN132" s="12"/>
      <c r="AO132" s="12"/>
      <c r="AP132" s="12"/>
      <c r="AQ132" s="12"/>
      <c r="AR132" s="12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5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233">
        <f t="shared" si="86"/>
        <v>0</v>
      </c>
      <c r="AJ133" s="233" t="str">
        <f t="shared" si="81"/>
        <v>-</v>
      </c>
      <c r="AK133" s="12"/>
      <c r="AL133" s="12"/>
      <c r="AM133" s="12"/>
      <c r="AN133" s="12"/>
      <c r="AO133" s="12"/>
      <c r="AP133" s="12"/>
      <c r="AQ133" s="12"/>
      <c r="AR133" s="12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5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233">
        <f t="shared" si="86"/>
        <v>0</v>
      </c>
      <c r="AJ134" s="233" t="str">
        <f t="shared" si="81"/>
        <v>-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5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233">
        <f t="shared" si="86"/>
        <v>0</v>
      </c>
      <c r="AJ135" s="233" t="str">
        <f t="shared" si="81"/>
        <v>-</v>
      </c>
      <c r="AK135" s="12"/>
      <c r="AL135" s="12"/>
      <c r="AM135" s="12"/>
      <c r="AN135" s="12"/>
      <c r="AO135" s="12"/>
      <c r="AP135" s="12"/>
      <c r="AQ135" s="12"/>
      <c r="AR135" s="12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5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233">
        <f t="shared" si="86"/>
        <v>0</v>
      </c>
      <c r="AJ136" s="233" t="str">
        <f t="shared" si="81"/>
        <v>-</v>
      </c>
      <c r="AK136" s="12"/>
      <c r="AL136" s="12"/>
      <c r="AM136" s="12"/>
      <c r="AN136" s="12"/>
      <c r="AO136" s="12"/>
      <c r="AP136" s="12"/>
      <c r="AQ136" s="12"/>
      <c r="AR136" s="12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5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233">
        <f t="shared" si="86"/>
        <v>0</v>
      </c>
      <c r="AJ137" s="233" t="str">
        <f t="shared" si="81"/>
        <v>-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5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233">
        <f t="shared" si="86"/>
        <v>0</v>
      </c>
      <c r="AJ138" s="233" t="str">
        <f t="shared" si="81"/>
        <v>-</v>
      </c>
      <c r="AK138" s="12"/>
      <c r="AL138" s="12"/>
      <c r="AM138" s="12"/>
      <c r="AN138" s="12"/>
      <c r="AO138" s="12"/>
      <c r="AP138" s="12"/>
      <c r="AQ138" s="12"/>
      <c r="AR138" s="12"/>
    </row>
    <row r="139" spans="1:44" s="74" customFormat="1" ht="12.75" hidden="1" customHeight="1" collapsed="1" x14ac:dyDescent="0.25">
      <c r="A139" s="659" t="s">
        <v>61</v>
      </c>
      <c r="B139" s="659"/>
      <c r="C139" s="659"/>
      <c r="D139" s="659"/>
      <c r="E139" s="659"/>
      <c r="F139" s="659"/>
      <c r="G139" s="659"/>
      <c r="H139" s="659"/>
      <c r="I139" s="659"/>
      <c r="J139" s="101">
        <v>0</v>
      </c>
      <c r="K139" s="101">
        <v>0</v>
      </c>
      <c r="L139" s="102"/>
      <c r="M139" s="101">
        <f>SUM(M129:M138)</f>
        <v>0</v>
      </c>
      <c r="N139" s="101">
        <f>SUM(N129:N138)</f>
        <v>0</v>
      </c>
      <c r="O139" s="101">
        <f>SUM(O129:O138)</f>
        <v>0</v>
      </c>
      <c r="P139" s="103"/>
      <c r="Q139" s="104"/>
      <c r="R139" s="101">
        <f t="shared" ref="R139:AH139" si="87">SUM(R129:R138)</f>
        <v>0</v>
      </c>
      <c r="S139" s="101">
        <f t="shared" si="87"/>
        <v>0</v>
      </c>
      <c r="T139" s="101">
        <f t="shared" si="87"/>
        <v>0</v>
      </c>
      <c r="U139" s="101">
        <f t="shared" si="87"/>
        <v>0</v>
      </c>
      <c r="V139" s="101">
        <f t="shared" si="87"/>
        <v>0</v>
      </c>
      <c r="W139" s="101">
        <f t="shared" si="87"/>
        <v>0</v>
      </c>
      <c r="X139" s="101">
        <f t="shared" si="87"/>
        <v>0</v>
      </c>
      <c r="Y139" s="101">
        <f t="shared" si="87"/>
        <v>0</v>
      </c>
      <c r="Z139" s="101">
        <f t="shared" si="87"/>
        <v>0</v>
      </c>
      <c r="AA139" s="101">
        <f t="shared" si="87"/>
        <v>0</v>
      </c>
      <c r="AB139" s="101">
        <f t="shared" si="87"/>
        <v>0</v>
      </c>
      <c r="AC139" s="101">
        <f t="shared" si="87"/>
        <v>0</v>
      </c>
      <c r="AD139" s="101">
        <f t="shared" si="87"/>
        <v>0</v>
      </c>
      <c r="AE139" s="101">
        <f t="shared" si="87"/>
        <v>0</v>
      </c>
      <c r="AF139" s="101">
        <f t="shared" si="87"/>
        <v>0</v>
      </c>
      <c r="AG139" s="101">
        <f t="shared" si="87"/>
        <v>0</v>
      </c>
      <c r="AH139" s="101">
        <f t="shared" si="87"/>
        <v>0</v>
      </c>
      <c r="AI139" s="237">
        <f>IF(ISERROR(AH139/J139),0,AH139/J139)</f>
        <v>0</v>
      </c>
      <c r="AJ139" s="237">
        <f>IF(ISERROR(AH139/$AH$191),0,AH139/$AH$191)</f>
        <v>0</v>
      </c>
      <c r="AK139" s="12"/>
      <c r="AL139" s="12"/>
      <c r="AM139" s="12"/>
      <c r="AN139" s="12"/>
      <c r="AO139" s="12"/>
      <c r="AP139" s="12"/>
      <c r="AQ139" s="12"/>
      <c r="AR139" s="12"/>
    </row>
    <row r="140" spans="1:44" ht="12.75" hidden="1" customHeight="1" x14ac:dyDescent="0.25">
      <c r="A140" s="660" t="s">
        <v>62</v>
      </c>
      <c r="B140" s="661"/>
      <c r="C140" s="661"/>
      <c r="D140" s="661"/>
      <c r="E140" s="662"/>
      <c r="F140" s="42"/>
      <c r="G140" s="43"/>
      <c r="H140" s="44"/>
      <c r="I140" s="44"/>
      <c r="J140" s="75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32"/>
      <c r="AJ140" s="232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5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233">
        <f>IF(ISERROR(AH141/J141),0,AH141/J141)</f>
        <v>0</v>
      </c>
      <c r="AJ141" s="233" t="str">
        <f t="shared" ref="AJ141:AJ150" si="89">IF(ISERROR(AH141/$AH$191),"-",AH141/$AH$191)</f>
        <v>-</v>
      </c>
      <c r="AK141" s="12"/>
      <c r="AL141" s="12"/>
      <c r="AM141" s="12"/>
      <c r="AN141" s="12"/>
      <c r="AO141" s="12"/>
      <c r="AP141" s="12"/>
      <c r="AQ141" s="12"/>
      <c r="AR141" s="12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5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233">
        <f t="shared" ref="AI142:AI150" si="94">IF(ISERROR(AH142/J142),0,AH142/J142)</f>
        <v>0</v>
      </c>
      <c r="AJ142" s="233" t="str">
        <f t="shared" si="89"/>
        <v>-</v>
      </c>
      <c r="AK142" s="12"/>
      <c r="AL142" s="12"/>
      <c r="AM142" s="12"/>
      <c r="AN142" s="12"/>
      <c r="AO142" s="12"/>
      <c r="AP142" s="12"/>
      <c r="AQ142" s="12"/>
      <c r="AR142" s="12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5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233">
        <f t="shared" si="94"/>
        <v>0</v>
      </c>
      <c r="AJ143" s="233" t="str">
        <f t="shared" si="89"/>
        <v>-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5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233">
        <f t="shared" si="94"/>
        <v>0</v>
      </c>
      <c r="AJ144" s="233" t="str">
        <f t="shared" si="89"/>
        <v>-</v>
      </c>
      <c r="AK144" s="12"/>
      <c r="AL144" s="12"/>
      <c r="AM144" s="12"/>
      <c r="AN144" s="12"/>
      <c r="AO144" s="12"/>
      <c r="AP144" s="12"/>
      <c r="AQ144" s="12"/>
      <c r="AR144" s="12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5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233">
        <f t="shared" si="94"/>
        <v>0</v>
      </c>
      <c r="AJ145" s="233" t="str">
        <f t="shared" si="89"/>
        <v>-</v>
      </c>
      <c r="AK145" s="12"/>
      <c r="AL145" s="12"/>
      <c r="AM145" s="12"/>
      <c r="AN145" s="12"/>
      <c r="AO145" s="12"/>
      <c r="AP145" s="12"/>
      <c r="AQ145" s="12"/>
      <c r="AR145" s="12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5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233">
        <f t="shared" si="94"/>
        <v>0</v>
      </c>
      <c r="AJ146" s="233" t="str">
        <f t="shared" si="89"/>
        <v>-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5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233">
        <f t="shared" si="94"/>
        <v>0</v>
      </c>
      <c r="AJ147" s="233" t="str">
        <f t="shared" si="89"/>
        <v>-</v>
      </c>
      <c r="AK147" s="12"/>
      <c r="AL147" s="12"/>
      <c r="AM147" s="12"/>
      <c r="AN147" s="12"/>
      <c r="AO147" s="12"/>
      <c r="AP147" s="12"/>
      <c r="AQ147" s="12"/>
      <c r="AR147" s="12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5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233">
        <f t="shared" si="94"/>
        <v>0</v>
      </c>
      <c r="AJ148" s="233" t="str">
        <f t="shared" si="89"/>
        <v>-</v>
      </c>
      <c r="AK148" s="12"/>
      <c r="AL148" s="12"/>
      <c r="AM148" s="12"/>
      <c r="AN148" s="12"/>
      <c r="AO148" s="12"/>
      <c r="AP148" s="12"/>
      <c r="AQ148" s="12"/>
      <c r="AR148" s="12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5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233">
        <f t="shared" si="94"/>
        <v>0</v>
      </c>
      <c r="AJ149" s="233" t="str">
        <f t="shared" si="89"/>
        <v>-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5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233">
        <f t="shared" si="94"/>
        <v>0</v>
      </c>
      <c r="AJ150" s="233" t="str">
        <f t="shared" si="89"/>
        <v>-</v>
      </c>
      <c r="AK150" s="12"/>
      <c r="AL150" s="12"/>
      <c r="AM150" s="12"/>
      <c r="AN150" s="12"/>
      <c r="AO150" s="12"/>
      <c r="AP150" s="12"/>
      <c r="AQ150" s="12"/>
      <c r="AR150" s="12"/>
    </row>
    <row r="151" spans="1:44" s="74" customFormat="1" ht="12.75" hidden="1" customHeight="1" collapsed="1" x14ac:dyDescent="0.25">
      <c r="A151" s="652" t="s">
        <v>63</v>
      </c>
      <c r="B151" s="653"/>
      <c r="C151" s="653"/>
      <c r="D151" s="653"/>
      <c r="E151" s="653"/>
      <c r="F151" s="653"/>
      <c r="G151" s="653"/>
      <c r="H151" s="653"/>
      <c r="I151" s="654"/>
      <c r="J151" s="101">
        <f>SUM(J141:J150)</f>
        <v>0</v>
      </c>
      <c r="K151" s="101">
        <f>SUM(K141:K150)</f>
        <v>0</v>
      </c>
      <c r="L151" s="102"/>
      <c r="M151" s="101">
        <f>SUM(M141:M150)</f>
        <v>0</v>
      </c>
      <c r="N151" s="101">
        <f>SUM(N141:N150)</f>
        <v>0</v>
      </c>
      <c r="O151" s="101">
        <f>SUM(O141:O150)</f>
        <v>0</v>
      </c>
      <c r="P151" s="103"/>
      <c r="Q151" s="104"/>
      <c r="R151" s="101">
        <f t="shared" ref="R151:AH151" si="95">SUM(R141:R150)</f>
        <v>0</v>
      </c>
      <c r="S151" s="101">
        <f t="shared" si="95"/>
        <v>0</v>
      </c>
      <c r="T151" s="101">
        <f t="shared" si="95"/>
        <v>0</v>
      </c>
      <c r="U151" s="101">
        <f t="shared" si="95"/>
        <v>0</v>
      </c>
      <c r="V151" s="101">
        <f t="shared" si="95"/>
        <v>0</v>
      </c>
      <c r="W151" s="101">
        <f t="shared" si="95"/>
        <v>0</v>
      </c>
      <c r="X151" s="101">
        <f t="shared" si="95"/>
        <v>0</v>
      </c>
      <c r="Y151" s="101">
        <f t="shared" si="95"/>
        <v>0</v>
      </c>
      <c r="Z151" s="101">
        <f t="shared" si="95"/>
        <v>0</v>
      </c>
      <c r="AA151" s="101">
        <f t="shared" si="95"/>
        <v>0</v>
      </c>
      <c r="AB151" s="101">
        <f t="shared" si="95"/>
        <v>0</v>
      </c>
      <c r="AC151" s="101">
        <f t="shared" si="95"/>
        <v>0</v>
      </c>
      <c r="AD151" s="101">
        <f t="shared" si="95"/>
        <v>0</v>
      </c>
      <c r="AE151" s="101">
        <f t="shared" si="95"/>
        <v>0</v>
      </c>
      <c r="AF151" s="101">
        <f t="shared" si="95"/>
        <v>0</v>
      </c>
      <c r="AG151" s="101">
        <f t="shared" si="95"/>
        <v>0</v>
      </c>
      <c r="AH151" s="101">
        <f t="shared" si="95"/>
        <v>0</v>
      </c>
      <c r="AI151" s="237">
        <f>IF(ISERROR(AH151/J151),0,AH151/J151)</f>
        <v>0</v>
      </c>
      <c r="AJ151" s="237">
        <f>IF(ISERROR(AH151/$AH$191),0,AH151/$AH$191)</f>
        <v>0</v>
      </c>
      <c r="AK151" s="12"/>
      <c r="AL151" s="12"/>
      <c r="AM151" s="12"/>
      <c r="AN151" s="12"/>
      <c r="AO151" s="12"/>
      <c r="AP151" s="12"/>
      <c r="AQ151" s="12"/>
      <c r="AR151" s="12"/>
    </row>
    <row r="152" spans="1:44" ht="12.75" hidden="1" customHeight="1" x14ac:dyDescent="0.25">
      <c r="A152" s="649" t="s">
        <v>64</v>
      </c>
      <c r="B152" s="650"/>
      <c r="C152" s="650"/>
      <c r="D152" s="650"/>
      <c r="E152" s="651"/>
      <c r="F152" s="17"/>
      <c r="G152" s="18"/>
      <c r="H152" s="19"/>
      <c r="I152" s="19"/>
      <c r="J152" s="75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32"/>
      <c r="AJ152" s="232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5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233">
        <f>IF(ISERROR(AH153/J153),0,AH153/J153)</f>
        <v>0</v>
      </c>
      <c r="AJ153" s="233" t="str">
        <f t="shared" ref="AJ153:AJ162" si="97">IF(ISERROR(AH153/$AH$191),"-",AH153/$AH$191)</f>
        <v>-</v>
      </c>
      <c r="AK153" s="12"/>
      <c r="AL153" s="12"/>
      <c r="AM153" s="12"/>
      <c r="AN153" s="12"/>
      <c r="AO153" s="12"/>
      <c r="AP153" s="12"/>
      <c r="AQ153" s="12"/>
      <c r="AR153" s="12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5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233">
        <f t="shared" ref="AI154:AI162" si="102">IF(ISERROR(AH154/J154),0,AH154/J154)</f>
        <v>0</v>
      </c>
      <c r="AJ154" s="233" t="str">
        <f t="shared" si="97"/>
        <v>-</v>
      </c>
      <c r="AK154" s="12"/>
      <c r="AL154" s="12"/>
      <c r="AM154" s="12"/>
      <c r="AN154" s="12"/>
      <c r="AO154" s="12"/>
      <c r="AP154" s="12"/>
      <c r="AQ154" s="12"/>
      <c r="AR154" s="12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5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233">
        <f t="shared" si="102"/>
        <v>0</v>
      </c>
      <c r="AJ155" s="233" t="str">
        <f t="shared" si="97"/>
        <v>-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5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233">
        <f t="shared" si="102"/>
        <v>0</v>
      </c>
      <c r="AJ156" s="233" t="str">
        <f t="shared" si="97"/>
        <v>-</v>
      </c>
      <c r="AK156" s="12"/>
      <c r="AL156" s="12"/>
      <c r="AM156" s="12"/>
      <c r="AN156" s="12"/>
      <c r="AO156" s="12"/>
      <c r="AP156" s="12"/>
      <c r="AQ156" s="12"/>
      <c r="AR156" s="12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5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233">
        <f t="shared" si="102"/>
        <v>0</v>
      </c>
      <c r="AJ157" s="233" t="str">
        <f t="shared" si="97"/>
        <v>-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5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233">
        <f t="shared" si="102"/>
        <v>0</v>
      </c>
      <c r="AJ158" s="233" t="str">
        <f t="shared" si="97"/>
        <v>-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5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233">
        <f t="shared" si="102"/>
        <v>0</v>
      </c>
      <c r="AJ159" s="233" t="str">
        <f t="shared" si="97"/>
        <v>-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5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233">
        <f t="shared" si="102"/>
        <v>0</v>
      </c>
      <c r="AJ160" s="233" t="str">
        <f t="shared" si="97"/>
        <v>-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5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233">
        <f t="shared" si="102"/>
        <v>0</v>
      </c>
      <c r="AJ161" s="233" t="str">
        <f t="shared" si="97"/>
        <v>-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5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233">
        <f t="shared" si="102"/>
        <v>0</v>
      </c>
      <c r="AJ162" s="233" t="str">
        <f t="shared" si="97"/>
        <v>-</v>
      </c>
      <c r="AK162" s="12"/>
      <c r="AL162" s="12"/>
      <c r="AM162" s="12"/>
      <c r="AN162" s="12"/>
      <c r="AO162" s="12"/>
      <c r="AP162" s="12"/>
      <c r="AQ162" s="12"/>
      <c r="AR162" s="12"/>
    </row>
    <row r="163" spans="1:44" s="74" customFormat="1" ht="12.75" hidden="1" customHeight="1" collapsed="1" x14ac:dyDescent="0.25">
      <c r="A163" s="652" t="s">
        <v>65</v>
      </c>
      <c r="B163" s="653"/>
      <c r="C163" s="653"/>
      <c r="D163" s="653"/>
      <c r="E163" s="653"/>
      <c r="F163" s="653"/>
      <c r="G163" s="653"/>
      <c r="H163" s="653"/>
      <c r="I163" s="654"/>
      <c r="J163" s="101">
        <f>SUM(J153:J162)</f>
        <v>0</v>
      </c>
      <c r="K163" s="101">
        <f>SUM(K153:K162)</f>
        <v>0</v>
      </c>
      <c r="L163" s="102"/>
      <c r="M163" s="101">
        <f>SUM(M153:M162)</f>
        <v>0</v>
      </c>
      <c r="N163" s="101">
        <f>SUM(N153:N162)</f>
        <v>0</v>
      </c>
      <c r="O163" s="101">
        <f>SUM(O153:O162)</f>
        <v>0</v>
      </c>
      <c r="P163" s="103"/>
      <c r="Q163" s="104"/>
      <c r="R163" s="101">
        <f t="shared" ref="R163:AH163" si="103">SUM(R153:R162)</f>
        <v>0</v>
      </c>
      <c r="S163" s="101">
        <f t="shared" si="103"/>
        <v>0</v>
      </c>
      <c r="T163" s="101">
        <f t="shared" si="103"/>
        <v>0</v>
      </c>
      <c r="U163" s="101">
        <f t="shared" si="103"/>
        <v>0</v>
      </c>
      <c r="V163" s="101">
        <f t="shared" si="103"/>
        <v>0</v>
      </c>
      <c r="W163" s="101">
        <f t="shared" si="103"/>
        <v>0</v>
      </c>
      <c r="X163" s="101">
        <f t="shared" si="103"/>
        <v>0</v>
      </c>
      <c r="Y163" s="101">
        <f t="shared" si="103"/>
        <v>0</v>
      </c>
      <c r="Z163" s="101">
        <f t="shared" si="103"/>
        <v>0</v>
      </c>
      <c r="AA163" s="101">
        <f t="shared" si="103"/>
        <v>0</v>
      </c>
      <c r="AB163" s="101">
        <f t="shared" si="103"/>
        <v>0</v>
      </c>
      <c r="AC163" s="101">
        <f t="shared" si="103"/>
        <v>0</v>
      </c>
      <c r="AD163" s="101">
        <f t="shared" si="103"/>
        <v>0</v>
      </c>
      <c r="AE163" s="101">
        <f t="shared" si="103"/>
        <v>0</v>
      </c>
      <c r="AF163" s="101">
        <f t="shared" si="103"/>
        <v>0</v>
      </c>
      <c r="AG163" s="101">
        <f t="shared" si="103"/>
        <v>0</v>
      </c>
      <c r="AH163" s="101">
        <f t="shared" si="103"/>
        <v>0</v>
      </c>
      <c r="AI163" s="237">
        <f>IF(ISERROR(AH163/J163),0,AH163/J163)</f>
        <v>0</v>
      </c>
      <c r="AJ163" s="237">
        <f>IF(ISERROR(AH163/$AH$191),0,AH163/$AH$191)</f>
        <v>0</v>
      </c>
      <c r="AK163" s="12"/>
      <c r="AL163" s="12"/>
      <c r="AM163" s="12"/>
      <c r="AN163" s="12"/>
      <c r="AO163" s="12"/>
      <c r="AP163" s="12"/>
      <c r="AQ163" s="12"/>
      <c r="AR163" s="12"/>
    </row>
    <row r="164" spans="1:44" ht="12.75" hidden="1" customHeight="1" x14ac:dyDescent="0.25">
      <c r="A164" s="649" t="s">
        <v>66</v>
      </c>
      <c r="B164" s="650"/>
      <c r="C164" s="650"/>
      <c r="D164" s="650"/>
      <c r="E164" s="651"/>
      <c r="F164" s="17"/>
      <c r="G164" s="18"/>
      <c r="H164" s="19"/>
      <c r="I164" s="19"/>
      <c r="J164" s="75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32"/>
      <c r="AJ164" s="232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5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233">
        <f>IF(ISERROR(AH165/J165),0,AH165/J165)</f>
        <v>0</v>
      </c>
      <c r="AJ165" s="233" t="str">
        <f t="shared" ref="AJ165:AJ174" si="105">IF(ISERROR(AH165/$AH$191),"-",AH165/$AH$191)</f>
        <v>-</v>
      </c>
      <c r="AK165" s="12"/>
      <c r="AL165" s="12"/>
      <c r="AM165" s="12"/>
      <c r="AN165" s="12"/>
      <c r="AO165" s="12"/>
      <c r="AP165" s="12"/>
      <c r="AQ165" s="12"/>
      <c r="AR165" s="12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5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233">
        <f t="shared" ref="AI166:AI174" si="110">IF(ISERROR(AH166/J166),0,AH166/J166)</f>
        <v>0</v>
      </c>
      <c r="AJ166" s="233" t="str">
        <f t="shared" si="105"/>
        <v>-</v>
      </c>
      <c r="AK166" s="12"/>
      <c r="AL166" s="12"/>
      <c r="AM166" s="12"/>
      <c r="AN166" s="12"/>
      <c r="AO166" s="12"/>
      <c r="AP166" s="12"/>
      <c r="AQ166" s="12"/>
      <c r="AR166" s="12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5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233">
        <f t="shared" si="110"/>
        <v>0</v>
      </c>
      <c r="AJ167" s="233" t="str">
        <f t="shared" si="105"/>
        <v>-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5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233">
        <f t="shared" si="110"/>
        <v>0</v>
      </c>
      <c r="AJ168" s="233" t="str">
        <f t="shared" si="105"/>
        <v>-</v>
      </c>
      <c r="AK168" s="12"/>
      <c r="AL168" s="12"/>
      <c r="AM168" s="12"/>
      <c r="AN168" s="12"/>
      <c r="AO168" s="12"/>
      <c r="AP168" s="12"/>
      <c r="AQ168" s="12"/>
      <c r="AR168" s="12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5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233">
        <f t="shared" si="110"/>
        <v>0</v>
      </c>
      <c r="AJ169" s="233" t="str">
        <f t="shared" si="105"/>
        <v>-</v>
      </c>
      <c r="AK169" s="12"/>
      <c r="AL169" s="12"/>
      <c r="AM169" s="12"/>
      <c r="AN169" s="12"/>
      <c r="AO169" s="12"/>
      <c r="AP169" s="12"/>
      <c r="AQ169" s="12"/>
      <c r="AR169" s="12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5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233">
        <f t="shared" si="110"/>
        <v>0</v>
      </c>
      <c r="AJ170" s="233" t="str">
        <f t="shared" si="105"/>
        <v>-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5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233">
        <f t="shared" si="110"/>
        <v>0</v>
      </c>
      <c r="AJ171" s="233" t="str">
        <f t="shared" si="105"/>
        <v>-</v>
      </c>
      <c r="AK171" s="12"/>
      <c r="AL171" s="12"/>
      <c r="AM171" s="12"/>
      <c r="AN171" s="12"/>
      <c r="AO171" s="12"/>
      <c r="AP171" s="12"/>
      <c r="AQ171" s="12"/>
      <c r="AR171" s="12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5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233">
        <f t="shared" si="110"/>
        <v>0</v>
      </c>
      <c r="AJ172" s="233" t="str">
        <f t="shared" si="105"/>
        <v>-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5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233">
        <f t="shared" si="110"/>
        <v>0</v>
      </c>
      <c r="AJ173" s="233" t="str">
        <f t="shared" si="105"/>
        <v>-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5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233">
        <f t="shared" si="110"/>
        <v>0</v>
      </c>
      <c r="AJ174" s="233" t="str">
        <f t="shared" si="105"/>
        <v>-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s="74" customFormat="1" ht="12.75" hidden="1" customHeight="1" collapsed="1" x14ac:dyDescent="0.25">
      <c r="A175" s="652" t="s">
        <v>67</v>
      </c>
      <c r="B175" s="653"/>
      <c r="C175" s="653"/>
      <c r="D175" s="653"/>
      <c r="E175" s="653"/>
      <c r="F175" s="653"/>
      <c r="G175" s="653"/>
      <c r="H175" s="653"/>
      <c r="I175" s="654"/>
      <c r="J175" s="101">
        <f>SUM(J165:J174)</f>
        <v>0</v>
      </c>
      <c r="K175" s="101">
        <f>SUM(K165:K174)</f>
        <v>0</v>
      </c>
      <c r="L175" s="102"/>
      <c r="M175" s="101">
        <f>SUM(M165:M174)</f>
        <v>0</v>
      </c>
      <c r="N175" s="101">
        <f>SUM(N165:N174)</f>
        <v>0</v>
      </c>
      <c r="O175" s="101">
        <f>SUM(O165:O174)</f>
        <v>0</v>
      </c>
      <c r="P175" s="103"/>
      <c r="Q175" s="104"/>
      <c r="R175" s="101">
        <f t="shared" ref="R175:AH175" si="111">SUM(R165:R174)</f>
        <v>0</v>
      </c>
      <c r="S175" s="101">
        <f t="shared" si="111"/>
        <v>0</v>
      </c>
      <c r="T175" s="101">
        <f t="shared" si="111"/>
        <v>0</v>
      </c>
      <c r="U175" s="101">
        <f t="shared" si="111"/>
        <v>0</v>
      </c>
      <c r="V175" s="101">
        <f t="shared" si="111"/>
        <v>0</v>
      </c>
      <c r="W175" s="101">
        <f t="shared" si="111"/>
        <v>0</v>
      </c>
      <c r="X175" s="101">
        <f t="shared" si="111"/>
        <v>0</v>
      </c>
      <c r="Y175" s="101">
        <f t="shared" si="111"/>
        <v>0</v>
      </c>
      <c r="Z175" s="101">
        <f t="shared" si="111"/>
        <v>0</v>
      </c>
      <c r="AA175" s="101">
        <f t="shared" si="111"/>
        <v>0</v>
      </c>
      <c r="AB175" s="101">
        <f t="shared" si="111"/>
        <v>0</v>
      </c>
      <c r="AC175" s="101">
        <f t="shared" si="111"/>
        <v>0</v>
      </c>
      <c r="AD175" s="101">
        <f t="shared" si="111"/>
        <v>0</v>
      </c>
      <c r="AE175" s="101">
        <f t="shared" si="111"/>
        <v>0</v>
      </c>
      <c r="AF175" s="101">
        <f t="shared" si="111"/>
        <v>0</v>
      </c>
      <c r="AG175" s="101">
        <f t="shared" si="111"/>
        <v>0</v>
      </c>
      <c r="AH175" s="101">
        <f t="shared" si="111"/>
        <v>0</v>
      </c>
      <c r="AI175" s="237">
        <f>IF(ISERROR(AH175/J175),0,AH175/J175)</f>
        <v>0</v>
      </c>
      <c r="AJ175" s="237">
        <f>IF(ISERROR(AH175/$AH$191),0,AH175/$AH$191)</f>
        <v>0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ht="12.75" hidden="1" customHeight="1" x14ac:dyDescent="0.25">
      <c r="A176" s="649" t="s">
        <v>68</v>
      </c>
      <c r="B176" s="650"/>
      <c r="C176" s="650"/>
      <c r="D176" s="650"/>
      <c r="E176" s="651"/>
      <c r="F176" s="17"/>
      <c r="G176" s="18"/>
      <c r="H176" s="19"/>
      <c r="I176" s="19"/>
      <c r="J176" s="75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32"/>
      <c r="AJ176" s="232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5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233">
        <f>IF(ISERROR(AH177/J177),0,AH177/J177)</f>
        <v>0</v>
      </c>
      <c r="AJ177" s="233" t="str">
        <f t="shared" ref="AJ177:AJ186" si="113">IF(ISERROR(AH177/$AH$191),"-",AH177/$AH$191)</f>
        <v>-</v>
      </c>
      <c r="AK177" s="12"/>
      <c r="AL177" s="12"/>
      <c r="AM177" s="12"/>
      <c r="AN177" s="12"/>
      <c r="AO177" s="12"/>
      <c r="AP177" s="12"/>
      <c r="AQ177" s="12"/>
      <c r="AR177" s="12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5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233">
        <f t="shared" ref="AI178:AI186" si="118">IF(ISERROR(AH178/J178),0,AH178/J178)</f>
        <v>0</v>
      </c>
      <c r="AJ178" s="233" t="str">
        <f t="shared" si="113"/>
        <v>-</v>
      </c>
      <c r="AK178" s="12"/>
      <c r="AL178" s="12"/>
      <c r="AM178" s="12"/>
      <c r="AN178" s="12"/>
      <c r="AO178" s="12"/>
      <c r="AP178" s="12"/>
      <c r="AQ178" s="12"/>
      <c r="AR178" s="12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5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233">
        <f t="shared" si="118"/>
        <v>0</v>
      </c>
      <c r="AJ179" s="233" t="str">
        <f t="shared" si="113"/>
        <v>-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5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233">
        <f t="shared" si="118"/>
        <v>0</v>
      </c>
      <c r="AJ180" s="233" t="str">
        <f t="shared" si="113"/>
        <v>-</v>
      </c>
      <c r="AK180" s="12"/>
      <c r="AL180" s="12"/>
      <c r="AM180" s="12"/>
      <c r="AN180" s="12"/>
      <c r="AO180" s="12"/>
      <c r="AP180" s="12"/>
      <c r="AQ180" s="12"/>
      <c r="AR180" s="12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5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233">
        <f t="shared" si="118"/>
        <v>0</v>
      </c>
      <c r="AJ181" s="233" t="str">
        <f t="shared" si="113"/>
        <v>-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5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233">
        <f t="shared" si="118"/>
        <v>0</v>
      </c>
      <c r="AJ182" s="233" t="str">
        <f t="shared" si="113"/>
        <v>-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5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233">
        <f t="shared" si="118"/>
        <v>0</v>
      </c>
      <c r="AJ183" s="233" t="str">
        <f t="shared" si="113"/>
        <v>-</v>
      </c>
      <c r="AK183" s="12"/>
      <c r="AL183" s="12"/>
      <c r="AM183" s="12"/>
      <c r="AN183" s="12"/>
      <c r="AO183" s="12"/>
      <c r="AP183" s="12"/>
      <c r="AQ183" s="12"/>
      <c r="AR183" s="12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5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233">
        <f t="shared" si="118"/>
        <v>0</v>
      </c>
      <c r="AJ184" s="233" t="str">
        <f t="shared" si="113"/>
        <v>-</v>
      </c>
      <c r="AK184" s="12"/>
      <c r="AL184" s="12"/>
      <c r="AM184" s="12"/>
      <c r="AN184" s="12"/>
      <c r="AO184" s="12"/>
      <c r="AP184" s="12"/>
      <c r="AQ184" s="12"/>
      <c r="AR184" s="12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5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233">
        <f t="shared" si="118"/>
        <v>0</v>
      </c>
      <c r="AJ185" s="233" t="str">
        <f t="shared" si="113"/>
        <v>-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5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233">
        <f t="shared" si="118"/>
        <v>0</v>
      </c>
      <c r="AJ186" s="233" t="str">
        <f t="shared" si="113"/>
        <v>-</v>
      </c>
      <c r="AK186" s="12"/>
      <c r="AL186" s="12"/>
      <c r="AM186" s="12"/>
      <c r="AN186" s="12"/>
      <c r="AO186" s="12"/>
      <c r="AP186" s="12"/>
      <c r="AQ186" s="12"/>
      <c r="AR186" s="12"/>
    </row>
    <row r="187" spans="1:44" s="74" customFormat="1" ht="12.75" hidden="1" customHeight="1" collapsed="1" x14ac:dyDescent="0.25">
      <c r="A187" s="652" t="s">
        <v>69</v>
      </c>
      <c r="B187" s="653"/>
      <c r="C187" s="653"/>
      <c r="D187" s="653"/>
      <c r="E187" s="653"/>
      <c r="F187" s="653"/>
      <c r="G187" s="653"/>
      <c r="H187" s="653"/>
      <c r="I187" s="654"/>
      <c r="J187" s="101">
        <f>SUM(J177:J186)</f>
        <v>0</v>
      </c>
      <c r="K187" s="101">
        <f>SUM(K177:K186)</f>
        <v>0</v>
      </c>
      <c r="L187" s="102"/>
      <c r="M187" s="101">
        <f>SUM(M177:M186)</f>
        <v>0</v>
      </c>
      <c r="N187" s="101">
        <f>SUM(N177:N186)</f>
        <v>0</v>
      </c>
      <c r="O187" s="101">
        <f>SUM(O177:O186)</f>
        <v>0</v>
      </c>
      <c r="P187" s="103"/>
      <c r="Q187" s="104"/>
      <c r="R187" s="101">
        <f t="shared" ref="R187:AH187" si="119">SUM(R177:R186)</f>
        <v>0</v>
      </c>
      <c r="S187" s="101">
        <f t="shared" si="119"/>
        <v>0</v>
      </c>
      <c r="T187" s="101">
        <f t="shared" si="119"/>
        <v>0</v>
      </c>
      <c r="U187" s="101">
        <f t="shared" si="119"/>
        <v>0</v>
      </c>
      <c r="V187" s="101">
        <f t="shared" si="119"/>
        <v>0</v>
      </c>
      <c r="W187" s="101">
        <f t="shared" si="119"/>
        <v>0</v>
      </c>
      <c r="X187" s="101">
        <f t="shared" si="119"/>
        <v>0</v>
      </c>
      <c r="Y187" s="101">
        <f t="shared" si="119"/>
        <v>0</v>
      </c>
      <c r="Z187" s="101">
        <f t="shared" si="119"/>
        <v>0</v>
      </c>
      <c r="AA187" s="101">
        <f t="shared" si="119"/>
        <v>0</v>
      </c>
      <c r="AB187" s="101">
        <f t="shared" si="119"/>
        <v>0</v>
      </c>
      <c r="AC187" s="101">
        <f t="shared" si="119"/>
        <v>0</v>
      </c>
      <c r="AD187" s="101">
        <f t="shared" si="119"/>
        <v>0</v>
      </c>
      <c r="AE187" s="101">
        <f t="shared" si="119"/>
        <v>0</v>
      </c>
      <c r="AF187" s="101">
        <f t="shared" si="119"/>
        <v>0</v>
      </c>
      <c r="AG187" s="101">
        <f t="shared" si="119"/>
        <v>0</v>
      </c>
      <c r="AH187" s="101">
        <f t="shared" si="119"/>
        <v>0</v>
      </c>
      <c r="AI187" s="237">
        <f>IF(ISERROR(AH187/J187),0,AH187/J187)</f>
        <v>0</v>
      </c>
      <c r="AJ187" s="237">
        <f>IF(ISERROR(AH187/$AH$191),0,AH187/$AH$191)</f>
        <v>0</v>
      </c>
      <c r="AK187" s="12"/>
      <c r="AL187" s="12"/>
      <c r="AM187" s="12"/>
      <c r="AN187" s="12"/>
      <c r="AO187" s="12"/>
      <c r="AP187" s="12"/>
      <c r="AQ187" s="12"/>
      <c r="AR187" s="12"/>
    </row>
    <row r="188" spans="1:44" ht="12.75" customHeight="1" x14ac:dyDescent="0.25">
      <c r="A188" s="590" t="s">
        <v>70</v>
      </c>
      <c r="B188" s="591"/>
      <c r="C188" s="591"/>
      <c r="D188" s="591"/>
      <c r="E188" s="592"/>
      <c r="F188" s="17"/>
      <c r="G188" s="18"/>
      <c r="H188" s="19"/>
      <c r="I188" s="19"/>
      <c r="J188" s="593">
        <v>9164807000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538"/>
      <c r="AJ188" s="538"/>
    </row>
    <row r="189" spans="1:44" ht="34.5" customHeight="1" outlineLevel="1" x14ac:dyDescent="0.25">
      <c r="A189" s="26">
        <v>1</v>
      </c>
      <c r="B189" s="26"/>
      <c r="C189" s="53"/>
      <c r="D189" s="54"/>
      <c r="E189" s="64"/>
      <c r="F189" s="119"/>
      <c r="G189" s="62"/>
      <c r="H189" s="68"/>
      <c r="I189" s="2"/>
      <c r="J189" s="643"/>
      <c r="K189" s="287">
        <v>9164807000</v>
      </c>
      <c r="L189" s="190"/>
      <c r="M189" s="56"/>
      <c r="N189" s="191"/>
      <c r="O189" s="56"/>
      <c r="P189" s="192"/>
      <c r="Q189" s="192"/>
      <c r="R189" s="31"/>
      <c r="S189" s="31"/>
      <c r="T189" s="31"/>
      <c r="U189" s="32">
        <f>SUM(R189:T189)</f>
        <v>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>
        <v>0</v>
      </c>
      <c r="AF189" s="31">
        <v>0</v>
      </c>
      <c r="AG189" s="32">
        <f>SUM(AD189:AF189)</f>
        <v>0</v>
      </c>
      <c r="AH189" s="32">
        <f>SUM(U189,Y189,AC189,AG189)</f>
        <v>0</v>
      </c>
      <c r="AI189" s="33">
        <f>IF(ISERROR(AH189/J188),0,AH189/J188)</f>
        <v>0</v>
      </c>
      <c r="AJ189" s="33" t="str">
        <f>IF(ISERROR(AH189/$AH$191),"-",AH189/$AH$191)</f>
        <v>-</v>
      </c>
      <c r="AK189" s="12"/>
      <c r="AL189" s="12"/>
      <c r="AM189" s="12"/>
      <c r="AN189" s="12"/>
      <c r="AO189" s="12"/>
      <c r="AP189" s="12"/>
      <c r="AQ189" s="12"/>
      <c r="AR189" s="12"/>
    </row>
    <row r="190" spans="1:44" s="74" customFormat="1" x14ac:dyDescent="0.25">
      <c r="A190" s="599" t="s">
        <v>71</v>
      </c>
      <c r="B190" s="601"/>
      <c r="C190" s="601"/>
      <c r="D190" s="601"/>
      <c r="E190" s="601"/>
      <c r="F190" s="601"/>
      <c r="G190" s="601"/>
      <c r="H190" s="601"/>
      <c r="I190" s="602"/>
      <c r="J190" s="455">
        <f>J188</f>
        <v>9164807000</v>
      </c>
      <c r="K190" s="455">
        <f>SUM(K189:K189)</f>
        <v>9164807000</v>
      </c>
      <c r="L190" s="456"/>
      <c r="M190" s="455">
        <f>SUM(M189:M189)</f>
        <v>0</v>
      </c>
      <c r="N190" s="455">
        <f>SUM(N189:N189)</f>
        <v>0</v>
      </c>
      <c r="O190" s="455">
        <f>SUM(O189:O189)</f>
        <v>0</v>
      </c>
      <c r="P190" s="457"/>
      <c r="Q190" s="458"/>
      <c r="R190" s="455">
        <f t="shared" ref="R190:AH190" si="120">SUM(R189:R189)</f>
        <v>0</v>
      </c>
      <c r="S190" s="455">
        <f t="shared" si="120"/>
        <v>0</v>
      </c>
      <c r="T190" s="455">
        <f t="shared" si="120"/>
        <v>0</v>
      </c>
      <c r="U190" s="455">
        <f t="shared" si="120"/>
        <v>0</v>
      </c>
      <c r="V190" s="455">
        <f t="shared" si="120"/>
        <v>0</v>
      </c>
      <c r="W190" s="455">
        <f t="shared" si="120"/>
        <v>0</v>
      </c>
      <c r="X190" s="455">
        <f t="shared" si="120"/>
        <v>0</v>
      </c>
      <c r="Y190" s="455">
        <f t="shared" si="120"/>
        <v>0</v>
      </c>
      <c r="Z190" s="455">
        <f t="shared" si="120"/>
        <v>0</v>
      </c>
      <c r="AA190" s="455">
        <f t="shared" si="120"/>
        <v>0</v>
      </c>
      <c r="AB190" s="455">
        <f t="shared" si="120"/>
        <v>0</v>
      </c>
      <c r="AC190" s="455">
        <f t="shared" si="120"/>
        <v>0</v>
      </c>
      <c r="AD190" s="455">
        <f t="shared" si="120"/>
        <v>0</v>
      </c>
      <c r="AE190" s="455">
        <f t="shared" si="120"/>
        <v>0</v>
      </c>
      <c r="AF190" s="455">
        <f t="shared" si="120"/>
        <v>0</v>
      </c>
      <c r="AG190" s="455">
        <f t="shared" si="120"/>
        <v>0</v>
      </c>
      <c r="AH190" s="455">
        <f t="shared" si="120"/>
        <v>0</v>
      </c>
      <c r="AI190" s="459">
        <f>IF(ISERROR(AH190/J190),0,AH190/J190)</f>
        <v>0</v>
      </c>
      <c r="AJ190" s="459">
        <f>IF(ISERROR(AH190/$AH$191),0,AH190/$AH$191)</f>
        <v>0</v>
      </c>
      <c r="AK190" s="12"/>
      <c r="AL190" s="12"/>
      <c r="AM190" s="12"/>
      <c r="AN190" s="12"/>
      <c r="AO190" s="12"/>
      <c r="AP190" s="12"/>
      <c r="AQ190" s="12"/>
      <c r="AR190" s="12"/>
    </row>
    <row r="191" spans="1:44" s="70" customFormat="1" ht="15" customHeight="1" x14ac:dyDescent="0.25">
      <c r="A191" s="587" t="str">
        <f>"TOTAL ASIG."&amp;" "&amp;$A$5</f>
        <v>TOTAL ASIG. 24-03-352 "Programa Pago Cuidadores de Personas con Discapacidad"</v>
      </c>
      <c r="B191" s="588"/>
      <c r="C191" s="588"/>
      <c r="D191" s="588"/>
      <c r="E191" s="588"/>
      <c r="F191" s="588"/>
      <c r="G191" s="588"/>
      <c r="H191" s="588"/>
      <c r="I191" s="589"/>
      <c r="J191" s="528">
        <f>SUM(J19,J31,J43,J55,J67,J79,J91,J103,J115,J127,J139,J151,J163,J175,J187,J190)</f>
        <v>9164807000</v>
      </c>
      <c r="K191" s="528">
        <f>+K19+K31+K43+K55+K67+K79+K91+K103+K115+K127+K139+K151+K187+K163+K175+K190</f>
        <v>9164807000</v>
      </c>
      <c r="L191" s="529"/>
      <c r="M191" s="528">
        <f>+M19+M31+M43+M55+M67+M79+M91+M103+M115+M127+M139+M151+M187+M163+M175+M190</f>
        <v>0</v>
      </c>
      <c r="N191" s="528">
        <f>+N19+N31+N43+N55+N67+N79+N91+N103+N115+N127+N139+N151+N187+N163+N175+N190</f>
        <v>0</v>
      </c>
      <c r="O191" s="528">
        <f>+O19+O31+O43+O55+O67+O79+O91+O103+O115+O127+O139+O151+O187+O163+O175+O190</f>
        <v>0</v>
      </c>
      <c r="P191" s="530"/>
      <c r="Q191" s="531"/>
      <c r="R191" s="528">
        <f t="shared" ref="R191:AH191" si="121">+R19+R31+R43+R55+R67+R79+R91+R103+R115+R127+R139+R151+R187+R163+R175+R190</f>
        <v>0</v>
      </c>
      <c r="S191" s="528">
        <f t="shared" si="121"/>
        <v>0</v>
      </c>
      <c r="T191" s="528">
        <f t="shared" si="121"/>
        <v>0</v>
      </c>
      <c r="U191" s="528">
        <f t="shared" si="121"/>
        <v>0</v>
      </c>
      <c r="V191" s="528">
        <f t="shared" si="121"/>
        <v>0</v>
      </c>
      <c r="W191" s="528">
        <f t="shared" si="121"/>
        <v>0</v>
      </c>
      <c r="X191" s="528">
        <f t="shared" si="121"/>
        <v>0</v>
      </c>
      <c r="Y191" s="528">
        <f t="shared" si="121"/>
        <v>0</v>
      </c>
      <c r="Z191" s="528">
        <f t="shared" si="121"/>
        <v>0</v>
      </c>
      <c r="AA191" s="528">
        <f t="shared" si="121"/>
        <v>0</v>
      </c>
      <c r="AB191" s="528">
        <f t="shared" si="121"/>
        <v>0</v>
      </c>
      <c r="AC191" s="528">
        <f t="shared" si="121"/>
        <v>0</v>
      </c>
      <c r="AD191" s="528">
        <f t="shared" si="121"/>
        <v>0</v>
      </c>
      <c r="AE191" s="528">
        <f t="shared" si="121"/>
        <v>0</v>
      </c>
      <c r="AF191" s="528">
        <f t="shared" si="121"/>
        <v>0</v>
      </c>
      <c r="AG191" s="528">
        <f t="shared" si="121"/>
        <v>0</v>
      </c>
      <c r="AH191" s="528">
        <f t="shared" si="121"/>
        <v>0</v>
      </c>
      <c r="AI191" s="532">
        <f>IF(ISERROR(AH191/J191),0,AH191/J191)</f>
        <v>0</v>
      </c>
      <c r="AJ191" s="532">
        <f>IF(ISERROR(AH191/$AH$191),0,AH191/$AH$191)</f>
        <v>0</v>
      </c>
      <c r="AK191" s="15"/>
      <c r="AL191" s="15"/>
      <c r="AM191" s="15"/>
      <c r="AN191" s="15"/>
      <c r="AO191" s="15"/>
      <c r="AP191" s="15"/>
      <c r="AQ191" s="15"/>
      <c r="AR191" s="15"/>
    </row>
    <row r="192" spans="1:44" x14ac:dyDescent="0.25">
      <c r="J192" s="46"/>
      <c r="R192" s="46"/>
      <c r="S192" s="46"/>
      <c r="T192" s="46"/>
      <c r="V192" s="46"/>
      <c r="W192" s="46"/>
      <c r="X192" s="46"/>
      <c r="Z192" s="46"/>
      <c r="AA192" s="46"/>
      <c r="AB192" s="46"/>
      <c r="AD192" s="46"/>
      <c r="AE192" s="46"/>
      <c r="AF192" s="46"/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J193" s="46"/>
      <c r="R193" s="46"/>
      <c r="S193" s="46"/>
      <c r="T193" s="46"/>
      <c r="V193" s="46"/>
      <c r="W193" s="46"/>
      <c r="X193" s="46"/>
      <c r="Z193" s="46"/>
      <c r="AA193" s="46"/>
      <c r="AB193" s="46"/>
      <c r="AD193" s="46"/>
      <c r="AE193" s="46"/>
      <c r="AF193" s="46"/>
      <c r="AK193" s="12"/>
      <c r="AL193" s="12"/>
      <c r="AM193" s="12"/>
      <c r="AN193" s="12"/>
      <c r="AO193" s="12"/>
      <c r="AP193" s="12"/>
      <c r="AQ193" s="12"/>
      <c r="AR193" s="12"/>
    </row>
    <row r="194" spans="1:4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</row>
    <row r="195" spans="1:4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2"/>
      <c r="AL195" s="12"/>
      <c r="AM195" s="12"/>
      <c r="AN195" s="12"/>
      <c r="AO195" s="12"/>
      <c r="AP195" s="12"/>
      <c r="AQ195" s="12"/>
      <c r="AR195" s="12"/>
    </row>
    <row r="196" spans="1:4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4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</row>
    <row r="198" spans="1:4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4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44" x14ac:dyDescent="0.25">
      <c r="A200" s="15"/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44" x14ac:dyDescent="0.25">
      <c r="A201" s="15"/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44" x14ac:dyDescent="0.25">
      <c r="A202" s="15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44" x14ac:dyDescent="0.25">
      <c r="A203" s="15"/>
      <c r="J203" s="46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</row>
    <row r="204" spans="1:44" x14ac:dyDescent="0.25">
      <c r="A204" s="15"/>
      <c r="J204" s="46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</row>
    <row r="205" spans="1:44" x14ac:dyDescent="0.25">
      <c r="A205" s="15"/>
      <c r="J205" s="46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</row>
    <row r="206" spans="1:44" x14ac:dyDescent="0.25">
      <c r="A206" s="15"/>
      <c r="J206" s="46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</row>
    <row r="207" spans="1:44" x14ac:dyDescent="0.25">
      <c r="A207" s="15"/>
      <c r="J207" s="46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</row>
    <row r="208" spans="1:44" x14ac:dyDescent="0.25">
      <c r="A208" s="15"/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</sheetData>
  <mergeCells count="63">
    <mergeCell ref="A5:AJ5"/>
    <mergeCell ref="Y6:Y7"/>
    <mergeCell ref="V6:X6"/>
    <mergeCell ref="A115:I115"/>
    <mergeCell ref="P6:P7"/>
    <mergeCell ref="Q6:Q7"/>
    <mergeCell ref="R6:T6"/>
    <mergeCell ref="U6:U7"/>
    <mergeCell ref="A55:I55"/>
    <mergeCell ref="A56:E56"/>
    <mergeCell ref="A67:I67"/>
    <mergeCell ref="A68:E68"/>
    <mergeCell ref="A104:E104"/>
    <mergeCell ref="A20:E20"/>
    <mergeCell ref="A31:I31"/>
    <mergeCell ref="A32:E32"/>
    <mergeCell ref="A79:I79"/>
    <mergeCell ref="A8:E8"/>
    <mergeCell ref="A19:I19"/>
    <mergeCell ref="J188:J189"/>
    <mergeCell ref="A151:I151"/>
    <mergeCell ref="A80:E80"/>
    <mergeCell ref="A91:I91"/>
    <mergeCell ref="A92:E92"/>
    <mergeCell ref="A103:I103"/>
    <mergeCell ref="A139:I139"/>
    <mergeCell ref="A140:E140"/>
    <mergeCell ref="A43:I43"/>
    <mergeCell ref="A44:E44"/>
    <mergeCell ref="A116:E116"/>
    <mergeCell ref="A127:I127"/>
    <mergeCell ref="A128:E128"/>
    <mergeCell ref="A190:I190"/>
    <mergeCell ref="A191:I191"/>
    <mergeCell ref="A152:E152"/>
    <mergeCell ref="A163:I163"/>
    <mergeCell ref="A164:E164"/>
    <mergeCell ref="A175:I175"/>
    <mergeCell ref="A176:E176"/>
    <mergeCell ref="A187:I187"/>
    <mergeCell ref="A188:E188"/>
    <mergeCell ref="AI6:AJ6"/>
    <mergeCell ref="M6:O6"/>
    <mergeCell ref="A1:AJ1"/>
    <mergeCell ref="A2:AJ2"/>
    <mergeCell ref="A3:AJ3"/>
    <mergeCell ref="A4:AJ4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Z6:AB6"/>
    <mergeCell ref="C6:C7"/>
    <mergeCell ref="AC6:AC7"/>
    <mergeCell ref="AD6:AF6"/>
    <mergeCell ref="AH6:AH7"/>
    <mergeCell ref="AG6:AG7"/>
    <mergeCell ref="L6:L7"/>
  </mergeCells>
  <dataValidations count="11">
    <dataValidation type="date" errorStyle="information" operator="greaterThan" allowBlank="1" showInputMessage="1" showErrorMessage="1" errorTitle="SÓLO FECHAS" error="Las fechas corresponden al Presupuesto 2014" sqref="H170" xr:uid="{00000000-0002-0000-0C00-000000000000}">
      <formula1>41275</formula1>
    </dataValidation>
    <dataValidation allowBlank="1" showInputMessage="1" showErrorMessage="1" errorTitle="Sólo números" error="Sólo ingresar números sin letras_x000a_" sqref="O8:O18 O188:O189 O32:O42 O44:O54 O104:O114 O68:O78 O80:O90 O92:O102 O20:O30 P129 O128:O138 O140:O150 O152:O162 O164:O174 O176:O186 O116:O126 O56:O66" xr:uid="{00000000-0002-0000-0C00-000001000000}"/>
    <dataValidation type="date" operator="greaterThan" allowBlank="1" showInputMessage="1" showErrorMessage="1" errorTitle="Error en Ingresos de Fechas" error="La fecha debe corresponder al Año 2014." sqref="D9:D18 D21:D30 D33:D42 D45:D54 D106:D114 D69:D78 D81:D90 D93:D102 D118:D126 D129:D138 D141:D150 D153:D162 D165:D174 D177:D186 D59:D66" xr:uid="{00000000-0002-0000-0C00-000002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P189:Q189 L45:L54 E45:G54 P33:Q42 L33:L42 E33:G42 P21:Q30 L21:L30 E21:G30 P9:Q18 L9:L18 N57:N58 C59:C66 P45:Q54 P69:Q78 L69:L78 E69:G78 P81:Q90 L81:L90 E81:G90 P93:Q102 L93:L102 E93:G102 P105:Q114 E189:G189 N189 L118:L126 Q129 C118:C126 C9:C18 L129:L138 E129:G138 P141:Q150 L141:L150 E141:G150 P153:Q162 L153:L162 E153:G162 P165:Q174 L165:L174 E165:G174 P177:Q186 L177:L186 E177:G186 E57:G66 E117:G126 P57:Q66 C153:C162 C165:C174 C177:C186 C141:C150 C129:C138 N117 N105 C93:C102 C81:C90 C69:C78 C106:C114 C45:C54 C33:C42 C21:C30 P130:Q138 P117:Q126 L106:L114 L59:L66 E105:G114" xr:uid="{00000000-0002-0000-0C00-000003000000}">
      <formula1>255</formula1>
    </dataValidation>
    <dataValidation type="date" operator="greaterThan" allowBlank="1" showInputMessage="1" showErrorMessage="1" errorTitle="SÓLO FECHAS" error="Las fechas corresponden a las del Año 2013" sqref="H107:I107 H47:I47 H179:I179 H35:I35 H131:I131 H23:I23 H155:I155 H11:I11 H59:I59 H119:I119 H71:I71 H167:I167 H83:I83 H143:I143 H95:I95" xr:uid="{00000000-0002-0000-0C00-000004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48:I54 H45:I46 H180:I186 H177:I178 H36:I42 H33:I34 H132:I138 H129:I130 H24:I30 H21:I22 H118:I118 H12:I18 H106:I106 H168:H169 H60:I66 H120:I126 H171:H174 H72:I78 H69:I70 H153:I154 H165:I166 H84:I90 H81:I82 H144:I150 H141:I142 H96:I102 H93:I94 H156:I162 I168:I174 H10:I10" xr:uid="{00000000-0002-0000-0C00-000005000000}">
      <formula1>42005</formula1>
    </dataValidation>
    <dataValidation type="textLength" operator="lessThanOrEqual" allowBlank="1" showInputMessage="1" showErrorMessage="1" sqref="K105:K114 K189:L189 K21:K30 K9:K18 K69:K78 K45:K54 K57:K66 K81:K90 K153:K162 K117:K126 K165:K174 K33:K42 K93:K102 K129:K138 K177:K186 K141:K150" xr:uid="{00000000-0002-0000-0C00-000006000000}">
      <formula1>255</formula1>
    </dataValidation>
    <dataValidation type="decimal" allowBlank="1" showInputMessage="1" showErrorMessage="1" errorTitle="Sólo números" error="Sólo ingresar números sin letras_x000a_" sqref="M117 AD189:AF189 M153:N162 M9:N18 M129:N138 M81:N90 R33:T42 M69:N78 M93:N102 M141:N150 M165:N174 R45:T54 AD45:AF54 Z45:AB54 V45:X54 M105 M45:N54 AD33:AF42 Z33:AB42 V33:X42 R21:T30 M33:N42 Z21:AB30 AD21:AF30 V9:X18 R9:T18 V21:X30 M21:N30 AD9:AF18 Z9:AB18 R57:T66 M57:M58 Z57:AB66 V57:X66 R69:T78 AD69:AF78 Z69:AB78 V69:X78 R81:T90 AD81:AF90 Z81:AB90 V81:X90 R93:T102 AD93:AF102 Z93:AB102 V93:X102 R105:T114 AD57:AF66 Z105:AB114 V105:X114 R117:T126 AD105:AF114 Z117:AB126 AD117:AF126 R129:T138 AD129:AF138 Z129:AB138 V129:X138 R141:T150 AD141:AF150 Z141:AB150 V141:X150 R153:T162 AD153:AF162 Z153:AB162 V153:X162 R165:T174 AD165:AF174 Z165:AB174 V165:X174 R177:T186 AD177:AF186 Z177:AB186 V177:X186 M177:N186 V117:X126 R189:T189 Z189:AB189 M118:N126 V189:X189 M106:N114 M59:N66 M189" xr:uid="{00000000-0002-0000-0C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189" xr:uid="{00000000-0002-0000-0C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C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A000000}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91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249977111117893"/>
    <pageSetUpPr fitToPage="1"/>
  </sheetPr>
  <dimension ref="A1:AR41"/>
  <sheetViews>
    <sheetView zoomScaleNormal="100" workbookViewId="0">
      <selection activeCell="B23" sqref="B23"/>
    </sheetView>
  </sheetViews>
  <sheetFormatPr baseColWidth="10" defaultColWidth="11.42578125" defaultRowHeight="12.75" outlineLevelCol="1" x14ac:dyDescent="0.25"/>
  <cols>
    <col min="1" max="1" width="48.57031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1.42578125" style="234" customWidth="1"/>
    <col min="25" max="25" width="13.5703125" style="234" customWidth="1"/>
    <col min="26" max="16384" width="11.42578125" style="15"/>
  </cols>
  <sheetData>
    <row r="1" spans="1:44" s="12" customFormat="1" ht="15" customHeight="1" x14ac:dyDescent="0.25">
      <c r="A1" s="595" t="str">
        <f>+'24-03-351 Ind. Proy'!A1:AJ1</f>
        <v>PARTIDA 21-01-001 "SUBSECRETARIA DE SERVICIOS SOCIALES"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</row>
    <row r="2" spans="1:44" s="12" customFormat="1" ht="1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</row>
    <row r="3" spans="1:44" s="12" customFormat="1" ht="15" customHeight="1" x14ac:dyDescent="0.25">
      <c r="A3" s="553" t="str">
        <f>+'24-03-351 Ind. Proy'!A3:AJ3</f>
        <v>EJECUCIÓN AL 31 DE MARZO DE 2021</v>
      </c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</row>
    <row r="4" spans="1:44" s="12" customFormat="1" ht="1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</row>
    <row r="5" spans="1:44" s="133" customFormat="1" ht="26.25" customHeight="1" x14ac:dyDescent="0.25">
      <c r="A5" s="487" t="str">
        <f>+'24-03-352 Ind. Proy'!A5:U5</f>
        <v>24-03-352 "Programa Pago Cuidadores de Personas con Discapacidad"</v>
      </c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3"/>
      <c r="W5" s="663"/>
      <c r="X5" s="663"/>
      <c r="Y5" s="664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25">
      <c r="A6" s="562" t="s">
        <v>2</v>
      </c>
      <c r="B6" s="562" t="s">
        <v>8</v>
      </c>
      <c r="C6" s="563" t="s">
        <v>73</v>
      </c>
      <c r="D6" s="618" t="s">
        <v>11</v>
      </c>
      <c r="E6" s="619"/>
      <c r="F6" s="620"/>
      <c r="G6" s="618" t="s">
        <v>14</v>
      </c>
      <c r="H6" s="619"/>
      <c r="I6" s="620"/>
      <c r="J6" s="565" t="s">
        <v>15</v>
      </c>
      <c r="K6" s="621" t="s">
        <v>14</v>
      </c>
      <c r="L6" s="635"/>
      <c r="M6" s="622"/>
      <c r="N6" s="559" t="s">
        <v>16</v>
      </c>
      <c r="O6" s="621" t="s">
        <v>14</v>
      </c>
      <c r="P6" s="635"/>
      <c r="Q6" s="622"/>
      <c r="R6" s="559" t="s">
        <v>17</v>
      </c>
      <c r="S6" s="621" t="s">
        <v>14</v>
      </c>
      <c r="T6" s="635"/>
      <c r="U6" s="622"/>
      <c r="V6" s="559" t="s">
        <v>18</v>
      </c>
      <c r="W6" s="559" t="s">
        <v>19</v>
      </c>
      <c r="X6" s="621" t="s">
        <v>74</v>
      </c>
      <c r="Y6" s="622"/>
      <c r="Z6" s="616"/>
      <c r="AA6" s="616"/>
      <c r="AB6" s="616"/>
      <c r="AC6" s="616"/>
      <c r="AD6" s="616"/>
      <c r="AE6" s="616"/>
      <c r="AF6" s="616"/>
      <c r="AG6" s="616"/>
      <c r="AH6" s="616"/>
      <c r="AI6" s="617"/>
      <c r="AJ6" s="617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25">
      <c r="A7" s="562"/>
      <c r="B7" s="562"/>
      <c r="C7" s="564"/>
      <c r="D7" s="525" t="s">
        <v>24</v>
      </c>
      <c r="E7" s="525" t="s">
        <v>25</v>
      </c>
      <c r="F7" s="525" t="s">
        <v>26</v>
      </c>
      <c r="G7" s="525" t="s">
        <v>27</v>
      </c>
      <c r="H7" s="525" t="s">
        <v>28</v>
      </c>
      <c r="I7" s="525" t="s">
        <v>29</v>
      </c>
      <c r="J7" s="565"/>
      <c r="K7" s="526" t="s">
        <v>30</v>
      </c>
      <c r="L7" s="526" t="s">
        <v>31</v>
      </c>
      <c r="M7" s="526" t="s">
        <v>93</v>
      </c>
      <c r="N7" s="560"/>
      <c r="O7" s="526" t="s">
        <v>32</v>
      </c>
      <c r="P7" s="526" t="s">
        <v>33</v>
      </c>
      <c r="Q7" s="526" t="s">
        <v>34</v>
      </c>
      <c r="R7" s="560"/>
      <c r="S7" s="526" t="s">
        <v>35</v>
      </c>
      <c r="T7" s="526" t="s">
        <v>36</v>
      </c>
      <c r="U7" s="526" t="s">
        <v>37</v>
      </c>
      <c r="V7" s="560"/>
      <c r="W7" s="560"/>
      <c r="X7" s="526" t="s">
        <v>38</v>
      </c>
      <c r="Y7" s="526" t="s">
        <v>75</v>
      </c>
      <c r="Z7" s="222"/>
      <c r="AA7" s="222"/>
      <c r="AB7" s="222"/>
      <c r="AC7" s="616"/>
      <c r="AD7" s="222"/>
      <c r="AE7" s="222"/>
      <c r="AF7" s="222"/>
      <c r="AG7" s="616"/>
      <c r="AH7" s="616"/>
      <c r="AI7" s="223"/>
      <c r="AJ7" s="223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25">
      <c r="A8" s="48" t="s">
        <v>40</v>
      </c>
      <c r="B8" s="10">
        <f>+'24-03-351 Ind. Proy'!J19</f>
        <v>0</v>
      </c>
      <c r="C8" s="10">
        <f>+'24-03-351 Ind. Proy'!K19</f>
        <v>0</v>
      </c>
      <c r="D8" s="10">
        <f>+'24-03-351 Ind. Proy'!M19</f>
        <v>0</v>
      </c>
      <c r="E8" s="10">
        <f>+'24-03-351 Ind. Proy'!N19</f>
        <v>0</v>
      </c>
      <c r="F8" s="10">
        <f>+'24-03-351 Ind. Proy'!O19</f>
        <v>0</v>
      </c>
      <c r="G8" s="10">
        <f>+'24-03-351 Ind. Proy'!R19</f>
        <v>0</v>
      </c>
      <c r="H8" s="10">
        <f>+'24-03-351 Ind. Proy'!S19</f>
        <v>0</v>
      </c>
      <c r="I8" s="10">
        <f>+'24-03-351 Ind. Proy'!T19</f>
        <v>0</v>
      </c>
      <c r="J8" s="10">
        <f>+'24-03-351 Ind. Proy'!U19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+'24-03-351 Ind. Proy'!Y19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+'24-03-351 Ind. Proy'!AC19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+'24-03-351 Ind. Proy'!AG19</f>
        <v>0</v>
      </c>
      <c r="W8" s="10">
        <f>+'24-03-351 Ind. Proy'!AH19</f>
        <v>0</v>
      </c>
      <c r="X8" s="235">
        <f>+'24-03-351 Ind. Proy'!AI19</f>
        <v>0</v>
      </c>
      <c r="Y8" s="235">
        <f>+'24-03-351 Ind. Proy'!AJ19</f>
        <v>0</v>
      </c>
    </row>
    <row r="9" spans="1:44" s="45" customFormat="1" ht="24.75" customHeight="1" x14ac:dyDescent="0.25">
      <c r="A9" s="48" t="s">
        <v>42</v>
      </c>
      <c r="B9" s="10">
        <f>+'24-03-351 Ind. Proy'!J31</f>
        <v>0</v>
      </c>
      <c r="C9" s="10">
        <f>+'24-03-351 Ind. Proy'!K31</f>
        <v>0</v>
      </c>
      <c r="D9" s="10">
        <f>+'24-03-351 Ind. Proy'!M31</f>
        <v>0</v>
      </c>
      <c r="E9" s="10">
        <f>+'24-03-351 Ind. Proy'!N31</f>
        <v>0</v>
      </c>
      <c r="F9" s="10">
        <f>+'24-03-351 Ind. Proy'!O31</f>
        <v>0</v>
      </c>
      <c r="G9" s="10">
        <f>+'24-03-351 Ind. Proy'!R31</f>
        <v>0</v>
      </c>
      <c r="H9" s="10">
        <f>+'24-03-351 Ind. Proy'!S31</f>
        <v>0</v>
      </c>
      <c r="I9" s="10">
        <f>+'24-03-351 Ind. Proy'!T31</f>
        <v>0</v>
      </c>
      <c r="J9" s="10">
        <f>+'24-03-351 Ind. Proy'!U31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+'24-03-351 Ind. Proy'!Y31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+'24-03-351 Ind. Proy'!AC31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+'24-03-351 Ind. Proy'!AG31</f>
        <v>0</v>
      </c>
      <c r="W9" s="10">
        <f>+'24-03-351 Ind. Proy'!AH31</f>
        <v>0</v>
      </c>
      <c r="X9" s="235">
        <f>+'24-03-351 Ind. Proy'!AI31</f>
        <v>0</v>
      </c>
      <c r="Y9" s="235">
        <f>+'24-03-351 Ind. Proy'!AJ31</f>
        <v>0</v>
      </c>
    </row>
    <row r="10" spans="1:44" s="45" customFormat="1" ht="24.75" customHeight="1" x14ac:dyDescent="0.25">
      <c r="A10" s="48" t="s">
        <v>44</v>
      </c>
      <c r="B10" s="10">
        <f>+'24-03-351 Ind. Proy'!J43</f>
        <v>0</v>
      </c>
      <c r="C10" s="10">
        <f>+'24-03-351 Ind. Proy'!K43</f>
        <v>0</v>
      </c>
      <c r="D10" s="10">
        <f>+'24-03-351 Ind. Proy'!M43</f>
        <v>0</v>
      </c>
      <c r="E10" s="10">
        <f>+'24-03-351 Ind. Proy'!N43</f>
        <v>0</v>
      </c>
      <c r="F10" s="10">
        <f>+'24-03-351 Ind. Proy'!O43</f>
        <v>0</v>
      </c>
      <c r="G10" s="10">
        <f>+'24-03-351 Ind. Proy'!R43</f>
        <v>0</v>
      </c>
      <c r="H10" s="10">
        <f>+'24-03-351 Ind. Proy'!S43</f>
        <v>0</v>
      </c>
      <c r="I10" s="10">
        <f>+'24-03-351 Ind. Proy'!T43</f>
        <v>0</v>
      </c>
      <c r="J10" s="10">
        <f>+'24-03-351 Ind. Proy'!U43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+'24-03-351 Ind. Proy'!Y43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+'24-03-351 Ind. Proy'!AC43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+'24-03-351 Ind. Proy'!AG43</f>
        <v>0</v>
      </c>
      <c r="W10" s="10">
        <f>+'24-03-351 Ind. Proy'!AH43</f>
        <v>0</v>
      </c>
      <c r="X10" s="235">
        <f>+'24-03-351 Ind. Proy'!AI43</f>
        <v>0</v>
      </c>
      <c r="Y10" s="235">
        <f>+'24-03-351 Ind. Proy'!AJ43</f>
        <v>0</v>
      </c>
    </row>
    <row r="11" spans="1:44" s="45" customFormat="1" ht="24.75" customHeight="1" x14ac:dyDescent="0.3">
      <c r="A11" s="48" t="s">
        <v>46</v>
      </c>
      <c r="B11" s="10">
        <f>+'24-03-351 Ind. Proy'!J55</f>
        <v>0</v>
      </c>
      <c r="C11" s="10">
        <f>+'24-03-351 Ind. Proy'!K55</f>
        <v>0</v>
      </c>
      <c r="D11" s="10">
        <f>+'24-03-351 Ind. Proy'!M55</f>
        <v>0</v>
      </c>
      <c r="E11" s="10">
        <f>+'24-03-351 Ind. Proy'!N55</f>
        <v>0</v>
      </c>
      <c r="F11" s="10">
        <f>+'24-03-351 Ind. Proy'!O55</f>
        <v>0</v>
      </c>
      <c r="G11" s="10">
        <f>+'24-03-351 Ind. Proy'!R55</f>
        <v>0</v>
      </c>
      <c r="H11" s="10">
        <f>+'24-03-351 Ind. Proy'!S55</f>
        <v>0</v>
      </c>
      <c r="I11" s="10">
        <f>+'24-03-351 Ind. Proy'!T55</f>
        <v>0</v>
      </c>
      <c r="J11" s="10">
        <f>+'24-03-351 Ind. Proy'!U55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+'24-03-351 Ind. Proy'!Y55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+'24-03-351 Ind. Proy'!AC55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+'24-03-351 Ind. Proy'!AG55</f>
        <v>0</v>
      </c>
      <c r="W11" s="10">
        <f>+'24-03-351 Ind. Proy'!AH55</f>
        <v>0</v>
      </c>
      <c r="X11" s="235">
        <f>+'24-03-351 Ind. Proy'!AI55</f>
        <v>0</v>
      </c>
      <c r="Y11" s="235">
        <f>+'24-03-351 Ind. Proy'!AJ55</f>
        <v>0</v>
      </c>
    </row>
    <row r="12" spans="1:44" s="45" customFormat="1" ht="24.75" customHeight="1" x14ac:dyDescent="0.25">
      <c r="A12" s="48" t="s">
        <v>48</v>
      </c>
      <c r="B12" s="10">
        <f>+'24-03-351 Ind. Proy'!J67</f>
        <v>0</v>
      </c>
      <c r="C12" s="10">
        <f>+'24-03-351 Ind. Proy'!K67</f>
        <v>0</v>
      </c>
      <c r="D12" s="10">
        <f>+'24-03-351 Ind. Proy'!M67</f>
        <v>0</v>
      </c>
      <c r="E12" s="10">
        <f>+'24-03-351 Ind. Proy'!N67</f>
        <v>0</v>
      </c>
      <c r="F12" s="10">
        <f>+'24-03-351 Ind. Proy'!O67</f>
        <v>0</v>
      </c>
      <c r="G12" s="10">
        <f>+'24-03-351 Ind. Proy'!R67</f>
        <v>0</v>
      </c>
      <c r="H12" s="10">
        <f>+'24-03-351 Ind. Proy'!S67</f>
        <v>0</v>
      </c>
      <c r="I12" s="10">
        <f>+'24-03-351 Ind. Proy'!T67</f>
        <v>0</v>
      </c>
      <c r="J12" s="10">
        <f>+'24-03-351 Ind. Proy'!U67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+'24-03-351 Ind. Proy'!Y67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+'24-03-351 Ind. Proy'!AC67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+'24-03-351 Ind. Proy'!AG67</f>
        <v>0</v>
      </c>
      <c r="W12" s="10">
        <f>+'24-03-351 Ind. Proy'!AH67</f>
        <v>0</v>
      </c>
      <c r="X12" s="235">
        <f>+'24-03-351 Ind. Proy'!AI67</f>
        <v>0</v>
      </c>
      <c r="Y12" s="235">
        <f>+'24-03-351 Ind. Proy'!AJ67</f>
        <v>0</v>
      </c>
    </row>
    <row r="13" spans="1:44" s="45" customFormat="1" ht="24.75" customHeight="1" x14ac:dyDescent="0.25">
      <c r="A13" s="48" t="s">
        <v>50</v>
      </c>
      <c r="B13" s="10">
        <f>+'24-03-351 Ind. Proy'!J79</f>
        <v>0</v>
      </c>
      <c r="C13" s="10">
        <f>+'24-03-351 Ind. Proy'!K79</f>
        <v>0</v>
      </c>
      <c r="D13" s="10">
        <f>+'24-03-351 Ind. Proy'!M79</f>
        <v>0</v>
      </c>
      <c r="E13" s="10">
        <f>+'24-03-351 Ind. Proy'!N79</f>
        <v>0</v>
      </c>
      <c r="F13" s="10">
        <f>+'24-03-351 Ind. Proy'!O79</f>
        <v>0</v>
      </c>
      <c r="G13" s="10">
        <f>+'24-03-351 Ind. Proy'!R79</f>
        <v>0</v>
      </c>
      <c r="H13" s="10">
        <f>+'24-03-351 Ind. Proy'!S79</f>
        <v>0</v>
      </c>
      <c r="I13" s="10">
        <f>+'24-03-351 Ind. Proy'!T79</f>
        <v>0</v>
      </c>
      <c r="J13" s="10">
        <f>+'24-03-351 Ind. Proy'!U79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+'24-03-351 Ind. Proy'!Y79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+'24-03-351 Ind. Proy'!AC79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+'24-03-351 Ind. Proy'!AG79</f>
        <v>0</v>
      </c>
      <c r="W13" s="10">
        <f>+'24-03-351 Ind. Proy'!AH79</f>
        <v>0</v>
      </c>
      <c r="X13" s="235">
        <f>+'24-03-351 Ind. Proy'!AI79</f>
        <v>0</v>
      </c>
      <c r="Y13" s="235">
        <f>+'24-03-351 Ind. Proy'!AJ79</f>
        <v>0</v>
      </c>
    </row>
    <row r="14" spans="1:44" s="45" customFormat="1" ht="24.75" customHeight="1" x14ac:dyDescent="0.25">
      <c r="A14" s="48" t="s">
        <v>52</v>
      </c>
      <c r="B14" s="10">
        <f>+'24-03-351 Ind. Proy'!J91</f>
        <v>0</v>
      </c>
      <c r="C14" s="10">
        <f>+'24-03-351 Ind. Proy'!K91</f>
        <v>0</v>
      </c>
      <c r="D14" s="10">
        <f>+'24-03-351 Ind. Proy'!M91</f>
        <v>0</v>
      </c>
      <c r="E14" s="10">
        <f>+'24-03-351 Ind. Proy'!N91</f>
        <v>0</v>
      </c>
      <c r="F14" s="10">
        <f>+'24-03-351 Ind. Proy'!O91</f>
        <v>0</v>
      </c>
      <c r="G14" s="10">
        <f>+'24-03-351 Ind. Proy'!R91</f>
        <v>0</v>
      </c>
      <c r="H14" s="10">
        <f>+'24-03-351 Ind. Proy'!S91</f>
        <v>0</v>
      </c>
      <c r="I14" s="10">
        <f>+'24-03-351 Ind. Proy'!T91</f>
        <v>0</v>
      </c>
      <c r="J14" s="10">
        <f>+'24-03-351 Ind. Proy'!U91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+'24-03-351 Ind. Proy'!Y91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+'24-03-351 Ind. Proy'!AC91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+'24-03-351 Ind. Proy'!AG91</f>
        <v>0</v>
      </c>
      <c r="W14" s="10">
        <f>+'24-03-351 Ind. Proy'!AH91</f>
        <v>0</v>
      </c>
      <c r="X14" s="235">
        <f>+'24-03-351 Ind. Proy'!AI91</f>
        <v>0</v>
      </c>
      <c r="Y14" s="235">
        <f>+'24-03-351 Ind. Proy'!AJ91</f>
        <v>0</v>
      </c>
    </row>
    <row r="15" spans="1:44" s="45" customFormat="1" ht="24.75" customHeight="1" x14ac:dyDescent="0.25">
      <c r="A15" s="48" t="s">
        <v>54</v>
      </c>
      <c r="B15" s="10">
        <f>+'24-03-351 Ind. Proy'!J103</f>
        <v>0</v>
      </c>
      <c r="C15" s="10">
        <f>+'24-03-351 Ind. Proy'!K103</f>
        <v>0</v>
      </c>
      <c r="D15" s="10">
        <f>+'24-03-351 Ind. Proy'!M103</f>
        <v>0</v>
      </c>
      <c r="E15" s="10">
        <f>+'24-03-351 Ind. Proy'!N103</f>
        <v>0</v>
      </c>
      <c r="F15" s="10">
        <f>+'24-03-351 Ind. Proy'!O103</f>
        <v>0</v>
      </c>
      <c r="G15" s="10">
        <f>+'24-03-351 Ind. Proy'!R103</f>
        <v>0</v>
      </c>
      <c r="H15" s="10">
        <f>+'24-03-351 Ind. Proy'!S103</f>
        <v>0</v>
      </c>
      <c r="I15" s="10">
        <f>+'24-03-351 Ind. Proy'!T103</f>
        <v>0</v>
      </c>
      <c r="J15" s="10">
        <f>+'24-03-351 Ind. Proy'!U103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+'24-03-351 Ind. Proy'!Y103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+'24-03-351 Ind. Proy'!AC103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+'24-03-351 Ind. Proy'!AG103</f>
        <v>0</v>
      </c>
      <c r="W15" s="10">
        <f>+'24-03-351 Ind. Proy'!AH103</f>
        <v>0</v>
      </c>
      <c r="X15" s="235">
        <f>+'24-03-351 Ind. Proy'!AI103</f>
        <v>0</v>
      </c>
      <c r="Y15" s="235">
        <f>+'24-03-351 Ind. Proy'!AJ103</f>
        <v>0</v>
      </c>
    </row>
    <row r="16" spans="1:44" s="45" customFormat="1" ht="24.75" customHeight="1" x14ac:dyDescent="0.25">
      <c r="A16" s="48" t="s">
        <v>56</v>
      </c>
      <c r="B16" s="10">
        <f>+'24-03-351 Ind. Proy'!J115</f>
        <v>0</v>
      </c>
      <c r="C16" s="10">
        <f>+'24-03-351 Ind. Proy'!K115</f>
        <v>0</v>
      </c>
      <c r="D16" s="10">
        <f>+'24-03-351 Ind. Proy'!M115</f>
        <v>0</v>
      </c>
      <c r="E16" s="10">
        <f>+'24-03-351 Ind. Proy'!N115</f>
        <v>0</v>
      </c>
      <c r="F16" s="10">
        <f>+'24-03-351 Ind. Proy'!O115</f>
        <v>0</v>
      </c>
      <c r="G16" s="10">
        <f>+'24-03-351 Ind. Proy'!R115</f>
        <v>0</v>
      </c>
      <c r="H16" s="10">
        <f>+'24-03-351 Ind. Proy'!S115</f>
        <v>0</v>
      </c>
      <c r="I16" s="10">
        <f>+'24-03-351 Ind. Proy'!T115</f>
        <v>0</v>
      </c>
      <c r="J16" s="10">
        <f>+'24-03-351 Ind. Proy'!U115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+'24-03-351 Ind. Proy'!Y115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+'24-03-351 Ind. Proy'!AC115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f>+'24-03-351 Ind. Proy'!AG115</f>
        <v>0</v>
      </c>
      <c r="W16" s="10">
        <f>+'24-03-351 Ind. Proy'!AH115</f>
        <v>0</v>
      </c>
      <c r="X16" s="235">
        <f>+'24-03-351 Ind. Proy'!AI115</f>
        <v>0</v>
      </c>
      <c r="Y16" s="235">
        <f>+'24-03-351 Ind. Proy'!AJ115</f>
        <v>0</v>
      </c>
    </row>
    <row r="17" spans="1:25" s="45" customFormat="1" ht="24.75" customHeight="1" x14ac:dyDescent="0.25">
      <c r="A17" s="48" t="s">
        <v>58</v>
      </c>
      <c r="B17" s="10">
        <f>+'24-03-351 Ind. Proy'!J127</f>
        <v>0</v>
      </c>
      <c r="C17" s="10">
        <f>+'24-03-351 Ind. Proy'!K127</f>
        <v>0</v>
      </c>
      <c r="D17" s="10">
        <f>+'24-03-351 Ind. Proy'!M127</f>
        <v>0</v>
      </c>
      <c r="E17" s="10">
        <f>+'24-03-351 Ind. Proy'!N127</f>
        <v>0</v>
      </c>
      <c r="F17" s="10">
        <f>+'24-03-351 Ind. Proy'!O127</f>
        <v>0</v>
      </c>
      <c r="G17" s="10">
        <f>+'24-03-351 Ind. Proy'!R127</f>
        <v>0</v>
      </c>
      <c r="H17" s="10">
        <f>+'24-03-351 Ind. Proy'!S127</f>
        <v>0</v>
      </c>
      <c r="I17" s="10">
        <f>+'24-03-351 Ind. Proy'!T127</f>
        <v>0</v>
      </c>
      <c r="J17" s="10">
        <f>+'24-03-351 Ind. Proy'!U127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+'24-03-351 Ind. Proy'!Y127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+'24-03-351 Ind. Proy'!AC127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+'24-03-351 Ind. Proy'!AG127</f>
        <v>0</v>
      </c>
      <c r="W17" s="10">
        <f>+'24-03-351 Ind. Proy'!AH127</f>
        <v>0</v>
      </c>
      <c r="X17" s="235">
        <f>+'24-03-351 Ind. Proy'!AI116</f>
        <v>0</v>
      </c>
      <c r="Y17" s="235">
        <f>+'24-03-351 Ind. Proy'!AJ116</f>
        <v>0</v>
      </c>
    </row>
    <row r="18" spans="1:25" s="45" customFormat="1" ht="24.75" customHeight="1" x14ac:dyDescent="0.25">
      <c r="A18" s="48" t="s">
        <v>60</v>
      </c>
      <c r="B18" s="10">
        <f>+'24-03-351 Ind. Proy'!J139</f>
        <v>0</v>
      </c>
      <c r="C18" s="10">
        <f>+'24-03-351 Ind. Proy'!K139</f>
        <v>0</v>
      </c>
      <c r="D18" s="10">
        <f>+'24-03-351 Ind. Proy'!M139</f>
        <v>0</v>
      </c>
      <c r="E18" s="10">
        <f>+'24-03-351 Ind. Proy'!N139</f>
        <v>0</v>
      </c>
      <c r="F18" s="10">
        <f>+'24-03-351 Ind. Proy'!O139</f>
        <v>0</v>
      </c>
      <c r="G18" s="10">
        <f>+'24-03-351 Ind. Proy'!R139</f>
        <v>0</v>
      </c>
      <c r="H18" s="10">
        <f>+'24-03-351 Ind. Proy'!S139</f>
        <v>0</v>
      </c>
      <c r="I18" s="10">
        <f>+'24-03-351 Ind. Proy'!T139</f>
        <v>0</v>
      </c>
      <c r="J18" s="10">
        <f>+'24-03-351 Ind. Proy'!U139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+'24-03-351 Ind. Proy'!Y139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+'24-03-351 Ind. Proy'!AC139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+'24-03-351 Ind. Proy'!AG139</f>
        <v>0</v>
      </c>
      <c r="W18" s="10">
        <f>+'24-03-351 Ind. Proy'!AH139</f>
        <v>0</v>
      </c>
      <c r="X18" s="235">
        <f>+'24-03-351 Ind. Proy'!AI139</f>
        <v>0</v>
      </c>
      <c r="Y18" s="235">
        <f>+'24-03-351 Ind. Proy'!AJ139</f>
        <v>0</v>
      </c>
    </row>
    <row r="19" spans="1:25" s="45" customFormat="1" ht="24.75" customHeight="1" x14ac:dyDescent="0.25">
      <c r="A19" s="48" t="s">
        <v>62</v>
      </c>
      <c r="B19" s="10">
        <f>+'24-03-351 Ind. Proy'!J151</f>
        <v>0</v>
      </c>
      <c r="C19" s="10">
        <f>+'24-03-351 Ind. Proy'!K151</f>
        <v>0</v>
      </c>
      <c r="D19" s="10">
        <f>+'24-03-351 Ind. Proy'!M151</f>
        <v>0</v>
      </c>
      <c r="E19" s="10">
        <f>+'24-03-351 Ind. Proy'!N151</f>
        <v>0</v>
      </c>
      <c r="F19" s="10">
        <f>+'24-03-351 Ind. Proy'!O151</f>
        <v>0</v>
      </c>
      <c r="G19" s="10">
        <f>+'24-03-351 Ind. Proy'!R151</f>
        <v>0</v>
      </c>
      <c r="H19" s="10">
        <f>+'24-03-351 Ind. Proy'!S151</f>
        <v>0</v>
      </c>
      <c r="I19" s="10">
        <f>+'24-03-351 Ind. Proy'!T151</f>
        <v>0</v>
      </c>
      <c r="J19" s="10">
        <f>+'24-03-351 Ind. Proy'!U151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+'24-03-351 Ind. Proy'!Y151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+'24-03-351 Ind. Proy'!AC151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+'24-03-351 Ind. Proy'!AG151</f>
        <v>0</v>
      </c>
      <c r="W19" s="10">
        <f>+'24-03-351 Ind. Proy'!AH151</f>
        <v>0</v>
      </c>
      <c r="X19" s="235">
        <f>+'24-03-351 Ind. Proy'!AI151</f>
        <v>0</v>
      </c>
      <c r="Y19" s="235">
        <f>+'24-03-351 Ind. Proy'!AJ151</f>
        <v>0</v>
      </c>
    </row>
    <row r="20" spans="1:25" s="45" customFormat="1" ht="24.75" customHeight="1" x14ac:dyDescent="0.25">
      <c r="A20" s="49" t="s">
        <v>64</v>
      </c>
      <c r="B20" s="10">
        <f>+'24-03-351 Ind. Proy'!J163</f>
        <v>0</v>
      </c>
      <c r="C20" s="10">
        <f>+'24-03-351 Ind. Proy'!K163</f>
        <v>0</v>
      </c>
      <c r="D20" s="10">
        <f>+'24-03-351 Ind. Proy'!M163</f>
        <v>0</v>
      </c>
      <c r="E20" s="10">
        <f>+'24-03-351 Ind. Proy'!N163</f>
        <v>0</v>
      </c>
      <c r="F20" s="10">
        <f>+'24-03-351 Ind. Proy'!O163</f>
        <v>0</v>
      </c>
      <c r="G20" s="10">
        <f>+'24-03-351 Ind. Proy'!R163</f>
        <v>0</v>
      </c>
      <c r="H20" s="10">
        <f>+'24-03-351 Ind. Proy'!S163</f>
        <v>0</v>
      </c>
      <c r="I20" s="10">
        <f>+'24-03-351 Ind. Proy'!T163</f>
        <v>0</v>
      </c>
      <c r="J20" s="10">
        <f>+'24-03-351 Ind. Proy'!U163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+'24-03-351 Ind. Proy'!Y163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+'24-03-351 Ind. Proy'!AC163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+'24-03-351 Ind. Proy'!AG163</f>
        <v>0</v>
      </c>
      <c r="W20" s="10">
        <f>+'24-03-351 Ind. Proy'!AH163</f>
        <v>0</v>
      </c>
      <c r="X20" s="235">
        <f>+'24-03-351 Ind. Proy'!AI163</f>
        <v>0</v>
      </c>
      <c r="Y20" s="235">
        <f>+'24-03-351 Ind. Proy'!AJ163</f>
        <v>0</v>
      </c>
    </row>
    <row r="21" spans="1:25" s="45" customFormat="1" ht="24.75" customHeight="1" x14ac:dyDescent="0.25">
      <c r="A21" s="49" t="s">
        <v>66</v>
      </c>
      <c r="B21" s="10">
        <f>+'24-03-351 Ind. Proy'!J175</f>
        <v>0</v>
      </c>
      <c r="C21" s="10">
        <f>+'24-03-351 Ind. Proy'!K175</f>
        <v>0</v>
      </c>
      <c r="D21" s="10">
        <f>+'24-03-351 Ind. Proy'!M175</f>
        <v>0</v>
      </c>
      <c r="E21" s="10">
        <f>+'24-03-351 Ind. Proy'!N175</f>
        <v>0</v>
      </c>
      <c r="F21" s="10">
        <f>+'24-03-351 Ind. Proy'!O175</f>
        <v>0</v>
      </c>
      <c r="G21" s="10">
        <f>+'24-03-351 Ind. Proy'!R175</f>
        <v>0</v>
      </c>
      <c r="H21" s="10">
        <f>+'24-03-351 Ind. Proy'!S175</f>
        <v>0</v>
      </c>
      <c r="I21" s="10">
        <f>+'24-03-351 Ind. Proy'!T175</f>
        <v>0</v>
      </c>
      <c r="J21" s="10">
        <f>+'24-03-351 Ind. Proy'!U175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+'24-03-351 Ind. Proy'!Y175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+'24-03-351 Ind. Proy'!AC175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+'24-03-351 Ind. Proy'!AG175</f>
        <v>0</v>
      </c>
      <c r="W21" s="10">
        <f>+'24-03-351 Ind. Proy'!AH175</f>
        <v>0</v>
      </c>
      <c r="X21" s="235">
        <f>+'24-03-351 Ind. Proy'!AI175</f>
        <v>0</v>
      </c>
      <c r="Y21" s="235">
        <f>+'24-03-351 Ind. Proy'!AJ175</f>
        <v>0</v>
      </c>
    </row>
    <row r="22" spans="1:25" s="45" customFormat="1" ht="24.75" customHeight="1" x14ac:dyDescent="0.25">
      <c r="A22" s="49" t="s">
        <v>68</v>
      </c>
      <c r="B22" s="10">
        <f>+'24-03-351 Ind. Proy'!J187</f>
        <v>0</v>
      </c>
      <c r="C22" s="10">
        <f>+'24-03-351 Ind. Proy'!K187</f>
        <v>0</v>
      </c>
      <c r="D22" s="10">
        <f>+'24-03-351 Ind. Proy'!M187</f>
        <v>0</v>
      </c>
      <c r="E22" s="10">
        <f>+'24-03-351 Ind. Proy'!N187</f>
        <v>0</v>
      </c>
      <c r="F22" s="10">
        <f>+'24-03-351 Ind. Proy'!O187</f>
        <v>0</v>
      </c>
      <c r="G22" s="10">
        <f>+'24-03-351 Ind. Proy'!R187</f>
        <v>0</v>
      </c>
      <c r="H22" s="10">
        <f>+'24-03-351 Ind. Proy'!S187</f>
        <v>0</v>
      </c>
      <c r="I22" s="10">
        <f>+'24-03-351 Ind. Proy'!T187</f>
        <v>0</v>
      </c>
      <c r="J22" s="10">
        <f>+'24-03-351 Ind. Proy'!U187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+'24-03-351 Ind. Proy'!Y187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+'24-03-351 Ind. Proy'!AC187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+'24-03-351 Ind. Proy'!AG187</f>
        <v>0</v>
      </c>
      <c r="W22" s="10">
        <f>+'24-03-351 Ind. Proy'!AH187</f>
        <v>0</v>
      </c>
      <c r="X22" s="235">
        <f>+'24-03-351 Ind. Proy'!AI187</f>
        <v>0</v>
      </c>
      <c r="Y22" s="235">
        <f>+'24-03-351 Ind. Proy'!AJ187</f>
        <v>0</v>
      </c>
    </row>
    <row r="23" spans="1:25" s="45" customFormat="1" ht="24.75" customHeight="1" x14ac:dyDescent="0.25">
      <c r="A23" s="50" t="s">
        <v>70</v>
      </c>
      <c r="B23" s="10">
        <f>+'24-03-352 Ind. Proy'!J190</f>
        <v>9164807000</v>
      </c>
      <c r="C23" s="10">
        <f>+'24-03-352 Ind. Proy'!K190</f>
        <v>9164807000</v>
      </c>
      <c r="D23" s="10">
        <f>+'24-03-352 Ind. Proy'!M190</f>
        <v>0</v>
      </c>
      <c r="E23" s="10">
        <f>+'24-03-352 Ind. Proy'!N190</f>
        <v>0</v>
      </c>
      <c r="F23" s="10">
        <f>+'24-03-352 Ind. Proy'!O190</f>
        <v>0</v>
      </c>
      <c r="G23" s="10">
        <f>+'24-03-352 Ind. Proy'!R190</f>
        <v>0</v>
      </c>
      <c r="H23" s="10">
        <f>+'24-03-352 Ind. Proy'!S190</f>
        <v>0</v>
      </c>
      <c r="I23" s="10">
        <f>+'24-03-352 Ind. Proy'!T190</f>
        <v>0</v>
      </c>
      <c r="J23" s="10">
        <f>+'24-03-352 Ind. Proy'!U190</f>
        <v>0</v>
      </c>
      <c r="K23" s="10">
        <f>+'24-03-351 Ind. Proy'!V192</f>
        <v>0</v>
      </c>
      <c r="L23" s="10">
        <f>+'24-03-351 Ind. Proy'!W192</f>
        <v>0</v>
      </c>
      <c r="M23" s="10">
        <f>+'24-03-351 Ind. Proy'!X192</f>
        <v>0</v>
      </c>
      <c r="N23" s="10">
        <f>+'24-03-352 Ind. Proy'!Y190</f>
        <v>0</v>
      </c>
      <c r="O23" s="10">
        <f>+'24-03-351 Ind. Proy'!Z192</f>
        <v>0</v>
      </c>
      <c r="P23" s="10">
        <f>+'24-03-351 Ind. Proy'!AA192</f>
        <v>0</v>
      </c>
      <c r="Q23" s="10">
        <f>+'24-03-351 Ind. Proy'!AB192</f>
        <v>0</v>
      </c>
      <c r="R23" s="10">
        <f>+'24-03-352 Ind. Proy'!AC190</f>
        <v>0</v>
      </c>
      <c r="S23" s="10">
        <f>+'24-03-351 Ind. Proy'!AD192</f>
        <v>0</v>
      </c>
      <c r="T23" s="10">
        <f>+'24-03-351 Ind. Proy'!AE192</f>
        <v>0</v>
      </c>
      <c r="U23" s="10">
        <f>+'24-03-351 Ind. Proy'!AF192</f>
        <v>0</v>
      </c>
      <c r="V23" s="10">
        <f>+'24-03-352 Ind. Proy'!AG190</f>
        <v>0</v>
      </c>
      <c r="W23" s="10">
        <f>+'24-03-352 Ind. Proy'!AH190</f>
        <v>0</v>
      </c>
      <c r="X23" s="235">
        <f>+'24-03-351 Ind. Proy'!AI192</f>
        <v>2.5615805270975942E-3</v>
      </c>
      <c r="Y23" s="235">
        <f>+'24-03-351 Ind. Proy'!AJ192</f>
        <v>1</v>
      </c>
    </row>
    <row r="24" spans="1:25" s="110" customFormat="1" ht="25.5" x14ac:dyDescent="0.25">
      <c r="A24" s="465" t="str">
        <f>"TOTAL ASIG."&amp;" "&amp;$A$5</f>
        <v>TOTAL ASIG. 24-03-352 "Programa Pago Cuidadores de Personas con Discapacidad"</v>
      </c>
      <c r="B24" s="466">
        <f t="shared" ref="B24:W24" si="0">SUM(B8:B23)</f>
        <v>9164807000</v>
      </c>
      <c r="C24" s="466">
        <f t="shared" si="0"/>
        <v>9164807000</v>
      </c>
      <c r="D24" s="466">
        <f t="shared" si="0"/>
        <v>0</v>
      </c>
      <c r="E24" s="466">
        <f>SUM(E8:E23)</f>
        <v>0</v>
      </c>
      <c r="F24" s="466">
        <f t="shared" si="0"/>
        <v>0</v>
      </c>
      <c r="G24" s="466">
        <f>SUM(G8:G23)</f>
        <v>0</v>
      </c>
      <c r="H24" s="466">
        <f t="shared" si="0"/>
        <v>0</v>
      </c>
      <c r="I24" s="466">
        <f t="shared" si="0"/>
        <v>0</v>
      </c>
      <c r="J24" s="466">
        <f t="shared" si="0"/>
        <v>0</v>
      </c>
      <c r="K24" s="466">
        <f t="shared" si="0"/>
        <v>0</v>
      </c>
      <c r="L24" s="466">
        <f t="shared" si="0"/>
        <v>0</v>
      </c>
      <c r="M24" s="466">
        <f t="shared" si="0"/>
        <v>0</v>
      </c>
      <c r="N24" s="466">
        <f t="shared" si="0"/>
        <v>0</v>
      </c>
      <c r="O24" s="466">
        <f t="shared" si="0"/>
        <v>0</v>
      </c>
      <c r="P24" s="466">
        <f t="shared" si="0"/>
        <v>0</v>
      </c>
      <c r="Q24" s="466">
        <f t="shared" si="0"/>
        <v>0</v>
      </c>
      <c r="R24" s="466">
        <f t="shared" si="0"/>
        <v>0</v>
      </c>
      <c r="S24" s="466">
        <f t="shared" si="0"/>
        <v>0</v>
      </c>
      <c r="T24" s="466">
        <f t="shared" si="0"/>
        <v>0</v>
      </c>
      <c r="U24" s="466">
        <f t="shared" si="0"/>
        <v>0</v>
      </c>
      <c r="V24" s="466">
        <f t="shared" si="0"/>
        <v>0</v>
      </c>
      <c r="W24" s="466">
        <f t="shared" si="0"/>
        <v>0</v>
      </c>
      <c r="X24" s="467">
        <f>+'24-03-351 Ind. Proy'!AI193</f>
        <v>2.5615805270975942E-3</v>
      </c>
      <c r="Y24" s="467">
        <f>'24-03-351 Ind. Proy'!AJ193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G6:I6"/>
    <mergeCell ref="K6:M6"/>
    <mergeCell ref="N6:N7"/>
    <mergeCell ref="O6:Q6"/>
    <mergeCell ref="AD6:AF6"/>
    <mergeCell ref="S6:U6"/>
    <mergeCell ref="X6:Y6"/>
    <mergeCell ref="Z6:AB6"/>
    <mergeCell ref="AC6:AC7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B5:Y5"/>
    <mergeCell ref="C6:C7"/>
    <mergeCell ref="D6:F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59999389629810485"/>
    <pageSetUpPr fitToPage="1"/>
  </sheetPr>
  <dimension ref="A1:BJ222"/>
  <sheetViews>
    <sheetView topLeftCell="A127" zoomScaleNormal="100" workbookViewId="0">
      <selection activeCell="E198" sqref="E198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40" style="15" customWidth="1"/>
    <col min="7" max="7" width="11.140625" style="16" customWidth="1"/>
    <col min="8" max="9" width="9.85546875" style="16" hidden="1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4" width="13.710937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234" bestFit="1" customWidth="1"/>
    <col min="36" max="36" width="11.140625" style="234" customWidth="1"/>
    <col min="37" max="44" width="11.42578125" style="15"/>
    <col min="45" max="62" width="11.42578125" style="110"/>
    <col min="63" max="16384" width="11.42578125" style="15"/>
  </cols>
  <sheetData>
    <row r="1" spans="1:62" s="12" customFormat="1" ht="16.5" customHeight="1" x14ac:dyDescent="0.25">
      <c r="A1" s="552" t="s">
        <v>78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</row>
    <row r="2" spans="1:62" s="12" customFormat="1" ht="16.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  <c r="AB2" s="553"/>
      <c r="AC2" s="553"/>
      <c r="AD2" s="553"/>
      <c r="AE2" s="553"/>
      <c r="AF2" s="553"/>
      <c r="AG2" s="553"/>
      <c r="AH2" s="553"/>
      <c r="AI2" s="553"/>
      <c r="AJ2" s="553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</row>
    <row r="3" spans="1:62" s="12" customFormat="1" ht="16.5" customHeight="1" x14ac:dyDescent="0.25">
      <c r="A3" s="640" t="str">
        <f>+'24-03-341 Ind. Proy'!A3:AJ3</f>
        <v>EJECUCIÓN AL 31 DE MARZO DE 2021</v>
      </c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</row>
    <row r="4" spans="1:62" s="12" customFormat="1" ht="16.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</row>
    <row r="5" spans="1:62" s="110" customFormat="1" ht="17.25" customHeight="1" x14ac:dyDescent="0.25">
      <c r="A5" s="556" t="s">
        <v>88</v>
      </c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7"/>
      <c r="Y5" s="557"/>
      <c r="Z5" s="557"/>
      <c r="AA5" s="557"/>
      <c r="AB5" s="557"/>
      <c r="AC5" s="557"/>
      <c r="AD5" s="557"/>
      <c r="AE5" s="557"/>
      <c r="AF5" s="557"/>
      <c r="AG5" s="557"/>
      <c r="AH5" s="557"/>
      <c r="AI5" s="557"/>
      <c r="AJ5" s="558"/>
    </row>
    <row r="6" spans="1:62" s="115" customFormat="1" ht="15" customHeight="1" x14ac:dyDescent="0.25">
      <c r="A6" s="562" t="s">
        <v>1</v>
      </c>
      <c r="B6" s="563" t="s">
        <v>76</v>
      </c>
      <c r="C6" s="563" t="s">
        <v>21</v>
      </c>
      <c r="D6" s="563" t="s">
        <v>3</v>
      </c>
      <c r="E6" s="562" t="s">
        <v>4</v>
      </c>
      <c r="F6" s="563" t="s">
        <v>5</v>
      </c>
      <c r="G6" s="562" t="s">
        <v>6</v>
      </c>
      <c r="H6" s="562" t="s">
        <v>7</v>
      </c>
      <c r="I6" s="562"/>
      <c r="J6" s="559" t="s">
        <v>8</v>
      </c>
      <c r="K6" s="559" t="s">
        <v>9</v>
      </c>
      <c r="L6" s="562" t="s">
        <v>10</v>
      </c>
      <c r="M6" s="570" t="s">
        <v>11</v>
      </c>
      <c r="N6" s="571"/>
      <c r="O6" s="572"/>
      <c r="P6" s="562" t="s">
        <v>12</v>
      </c>
      <c r="Q6" s="563" t="s">
        <v>13</v>
      </c>
      <c r="R6" s="565" t="s">
        <v>14</v>
      </c>
      <c r="S6" s="565"/>
      <c r="T6" s="565"/>
      <c r="U6" s="559" t="s">
        <v>15</v>
      </c>
      <c r="V6" s="565" t="s">
        <v>14</v>
      </c>
      <c r="W6" s="565"/>
      <c r="X6" s="565"/>
      <c r="Y6" s="559" t="s">
        <v>16</v>
      </c>
      <c r="Z6" s="565" t="s">
        <v>14</v>
      </c>
      <c r="AA6" s="565"/>
      <c r="AB6" s="565"/>
      <c r="AC6" s="559" t="s">
        <v>17</v>
      </c>
      <c r="AD6" s="565" t="s">
        <v>14</v>
      </c>
      <c r="AE6" s="565"/>
      <c r="AF6" s="565"/>
      <c r="AG6" s="559" t="s">
        <v>18</v>
      </c>
      <c r="AH6" s="559" t="s">
        <v>19</v>
      </c>
      <c r="AI6" s="561" t="s">
        <v>20</v>
      </c>
      <c r="AJ6" s="561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</row>
    <row r="7" spans="1:62" s="115" customFormat="1" ht="25.5" x14ac:dyDescent="0.25">
      <c r="A7" s="562"/>
      <c r="B7" s="564"/>
      <c r="C7" s="564"/>
      <c r="D7" s="564"/>
      <c r="E7" s="562"/>
      <c r="F7" s="564"/>
      <c r="G7" s="562"/>
      <c r="H7" s="525" t="s">
        <v>22</v>
      </c>
      <c r="I7" s="525" t="s">
        <v>23</v>
      </c>
      <c r="J7" s="560"/>
      <c r="K7" s="560"/>
      <c r="L7" s="562"/>
      <c r="M7" s="526" t="s">
        <v>24</v>
      </c>
      <c r="N7" s="526" t="s">
        <v>25</v>
      </c>
      <c r="O7" s="526" t="s">
        <v>26</v>
      </c>
      <c r="P7" s="562"/>
      <c r="Q7" s="564"/>
      <c r="R7" s="526" t="s">
        <v>27</v>
      </c>
      <c r="S7" s="526" t="s">
        <v>28</v>
      </c>
      <c r="T7" s="526" t="s">
        <v>29</v>
      </c>
      <c r="U7" s="560"/>
      <c r="V7" s="526" t="s">
        <v>30</v>
      </c>
      <c r="W7" s="526" t="s">
        <v>31</v>
      </c>
      <c r="X7" s="526" t="s">
        <v>93</v>
      </c>
      <c r="Y7" s="560"/>
      <c r="Z7" s="526" t="s">
        <v>32</v>
      </c>
      <c r="AA7" s="526" t="s">
        <v>33</v>
      </c>
      <c r="AB7" s="526" t="s">
        <v>34</v>
      </c>
      <c r="AC7" s="560"/>
      <c r="AD7" s="526" t="s">
        <v>35</v>
      </c>
      <c r="AE7" s="526" t="s">
        <v>36</v>
      </c>
      <c r="AF7" s="526" t="s">
        <v>37</v>
      </c>
      <c r="AG7" s="560"/>
      <c r="AH7" s="560"/>
      <c r="AI7" s="527" t="s">
        <v>38</v>
      </c>
      <c r="AJ7" s="527" t="s">
        <v>39</v>
      </c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</row>
    <row r="8" spans="1:62" ht="12.75" customHeight="1" x14ac:dyDescent="0.25">
      <c r="A8" s="605" t="s">
        <v>40</v>
      </c>
      <c r="B8" s="597"/>
      <c r="C8" s="597"/>
      <c r="D8" s="597"/>
      <c r="E8" s="598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538"/>
      <c r="AJ8" s="538"/>
    </row>
    <row r="9" spans="1:62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5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33">
        <f>IF(ISERROR(AH9/J9),0,AH9/J9)</f>
        <v>0</v>
      </c>
      <c r="AJ9" s="33">
        <f t="shared" ref="AJ9:AJ18" si="1">IF(ISERROR(AH9/$AH$205),"-",AH9/$AH$205)</f>
        <v>0</v>
      </c>
      <c r="AK9" s="12"/>
      <c r="AL9" s="12"/>
      <c r="AM9" s="12"/>
      <c r="AN9" s="12"/>
      <c r="AO9" s="12"/>
      <c r="AP9" s="12"/>
      <c r="AQ9" s="12"/>
      <c r="AR9" s="12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</row>
    <row r="10" spans="1:62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5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33">
        <f t="shared" ref="AI10:AI18" si="6">IF(ISERROR(AH10/J10),0,AH10/J10)</f>
        <v>0</v>
      </c>
      <c r="AJ10" s="33">
        <f t="shared" si="1"/>
        <v>0</v>
      </c>
      <c r="AK10" s="12"/>
      <c r="AL10" s="12"/>
      <c r="AM10" s="12"/>
      <c r="AN10" s="12"/>
      <c r="AO10" s="12"/>
      <c r="AP10" s="12"/>
      <c r="AQ10" s="12"/>
      <c r="AR10" s="12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</row>
    <row r="11" spans="1:62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5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33">
        <f t="shared" si="6"/>
        <v>0</v>
      </c>
      <c r="AJ11" s="33">
        <f t="shared" si="1"/>
        <v>0</v>
      </c>
    </row>
    <row r="12" spans="1:62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5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33">
        <f t="shared" si="6"/>
        <v>0</v>
      </c>
      <c r="AJ12" s="33">
        <f t="shared" si="1"/>
        <v>0</v>
      </c>
      <c r="AK12" s="12"/>
      <c r="AL12" s="12"/>
      <c r="AM12" s="12"/>
      <c r="AN12" s="12"/>
      <c r="AO12" s="12"/>
      <c r="AP12" s="12"/>
      <c r="AQ12" s="12"/>
      <c r="AR12" s="12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</row>
    <row r="13" spans="1:62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5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33">
        <f t="shared" si="6"/>
        <v>0</v>
      </c>
      <c r="AJ13" s="33">
        <f t="shared" si="1"/>
        <v>0</v>
      </c>
      <c r="AK13" s="12"/>
      <c r="AL13" s="12"/>
      <c r="AM13" s="12"/>
      <c r="AN13" s="12"/>
      <c r="AO13" s="12"/>
      <c r="AP13" s="12"/>
      <c r="AQ13" s="12"/>
      <c r="AR13" s="12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</row>
    <row r="14" spans="1:62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5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33">
        <f t="shared" si="6"/>
        <v>0</v>
      </c>
      <c r="AJ14" s="33">
        <f t="shared" si="1"/>
        <v>0</v>
      </c>
    </row>
    <row r="15" spans="1:62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5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33">
        <f t="shared" si="6"/>
        <v>0</v>
      </c>
      <c r="AJ15" s="33">
        <f t="shared" si="1"/>
        <v>0</v>
      </c>
      <c r="AK15" s="12"/>
      <c r="AL15" s="12"/>
      <c r="AM15" s="12"/>
      <c r="AN15" s="12"/>
      <c r="AO15" s="12"/>
      <c r="AP15" s="12"/>
      <c r="AQ15" s="12"/>
      <c r="AR15" s="12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</row>
    <row r="16" spans="1:62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5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33">
        <f t="shared" si="6"/>
        <v>0</v>
      </c>
      <c r="AJ16" s="33">
        <f t="shared" si="1"/>
        <v>0</v>
      </c>
      <c r="AK16" s="12"/>
      <c r="AL16" s="12"/>
      <c r="AM16" s="12"/>
      <c r="AN16" s="12"/>
      <c r="AO16" s="12"/>
      <c r="AP16" s="12"/>
      <c r="AQ16" s="12"/>
      <c r="AR16" s="12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</row>
    <row r="17" spans="1:62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5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33">
        <f t="shared" si="6"/>
        <v>0</v>
      </c>
      <c r="AJ17" s="33">
        <f t="shared" si="1"/>
        <v>0</v>
      </c>
    </row>
    <row r="18" spans="1:62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5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33">
        <f t="shared" si="6"/>
        <v>0</v>
      </c>
      <c r="AJ18" s="33">
        <f t="shared" si="1"/>
        <v>0</v>
      </c>
      <c r="AK18" s="12"/>
      <c r="AL18" s="12"/>
      <c r="AM18" s="12"/>
      <c r="AN18" s="12"/>
      <c r="AO18" s="12"/>
      <c r="AP18" s="12"/>
      <c r="AQ18" s="12"/>
      <c r="AR18" s="12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</row>
    <row r="19" spans="1:62" s="74" customFormat="1" ht="12.75" customHeight="1" collapsed="1" x14ac:dyDescent="0.25">
      <c r="A19" s="599" t="s">
        <v>41</v>
      </c>
      <c r="B19" s="600"/>
      <c r="C19" s="601"/>
      <c r="D19" s="601"/>
      <c r="E19" s="601"/>
      <c r="F19" s="601"/>
      <c r="G19" s="601"/>
      <c r="H19" s="601"/>
      <c r="I19" s="602"/>
      <c r="J19" s="455">
        <f>SUM(J9:J18)</f>
        <v>0</v>
      </c>
      <c r="K19" s="455">
        <f>SUM(K9:K18)</f>
        <v>0</v>
      </c>
      <c r="L19" s="456"/>
      <c r="M19" s="455">
        <f>SUM(M9:M18)</f>
        <v>0</v>
      </c>
      <c r="N19" s="455">
        <f>SUM(N9:N18)</f>
        <v>0</v>
      </c>
      <c r="O19" s="455">
        <f>SUM(O9:O18)</f>
        <v>0</v>
      </c>
      <c r="P19" s="457"/>
      <c r="Q19" s="458"/>
      <c r="R19" s="455">
        <f t="shared" ref="R19:AH19" si="7">SUM(R9:R18)</f>
        <v>0</v>
      </c>
      <c r="S19" s="455">
        <f t="shared" si="7"/>
        <v>0</v>
      </c>
      <c r="T19" s="455">
        <f t="shared" si="7"/>
        <v>0</v>
      </c>
      <c r="U19" s="455">
        <f>SUM(U9:U18)</f>
        <v>0</v>
      </c>
      <c r="V19" s="455">
        <f t="shared" si="7"/>
        <v>0</v>
      </c>
      <c r="W19" s="455">
        <f t="shared" si="7"/>
        <v>0</v>
      </c>
      <c r="X19" s="455">
        <f t="shared" si="7"/>
        <v>0</v>
      </c>
      <c r="Y19" s="455">
        <f t="shared" si="7"/>
        <v>0</v>
      </c>
      <c r="Z19" s="455">
        <f t="shared" si="7"/>
        <v>0</v>
      </c>
      <c r="AA19" s="455">
        <f t="shared" si="7"/>
        <v>0</v>
      </c>
      <c r="AB19" s="455">
        <f t="shared" si="7"/>
        <v>0</v>
      </c>
      <c r="AC19" s="455">
        <f t="shared" si="7"/>
        <v>0</v>
      </c>
      <c r="AD19" s="455">
        <f t="shared" si="7"/>
        <v>0</v>
      </c>
      <c r="AE19" s="455">
        <f t="shared" si="7"/>
        <v>0</v>
      </c>
      <c r="AF19" s="455">
        <f t="shared" si="7"/>
        <v>0</v>
      </c>
      <c r="AG19" s="455">
        <f t="shared" si="7"/>
        <v>0</v>
      </c>
      <c r="AH19" s="455">
        <f t="shared" si="7"/>
        <v>0</v>
      </c>
      <c r="AI19" s="459">
        <f>IF(ISERROR(AH19/J19),0,AH19/J19)</f>
        <v>0</v>
      </c>
      <c r="AJ19" s="459">
        <f>IF(ISERROR(AH19/$AH$205),0,AH19/$AH$205)</f>
        <v>0</v>
      </c>
      <c r="AK19" s="12"/>
      <c r="AL19" s="12"/>
      <c r="AM19" s="12"/>
      <c r="AN19" s="12"/>
      <c r="AO19" s="12"/>
      <c r="AP19" s="12"/>
      <c r="AQ19" s="12"/>
      <c r="AR19" s="12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</row>
    <row r="20" spans="1:62" ht="12.75" customHeight="1" x14ac:dyDescent="0.25">
      <c r="A20" s="590" t="s">
        <v>42</v>
      </c>
      <c r="B20" s="591"/>
      <c r="C20" s="591"/>
      <c r="D20" s="591"/>
      <c r="E20" s="592"/>
      <c r="F20" s="17"/>
      <c r="G20" s="18"/>
      <c r="H20" s="19"/>
      <c r="I20" s="19"/>
      <c r="J20" s="7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538"/>
      <c r="AJ20" s="538"/>
    </row>
    <row r="21" spans="1:62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6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33">
        <f>IF(ISERROR(AH21/J21),0,AH21/J21)</f>
        <v>0</v>
      </c>
      <c r="AJ21" s="33">
        <f t="shared" ref="AJ21:AJ30" si="9">IF(ISERROR(AH21/$AH$205),"-",AH21/$AH$205)</f>
        <v>0</v>
      </c>
      <c r="AK21" s="12"/>
      <c r="AL21" s="12"/>
      <c r="AM21" s="12"/>
      <c r="AN21" s="12"/>
      <c r="AO21" s="12"/>
      <c r="AP21" s="12"/>
      <c r="AQ21" s="12"/>
      <c r="AR21" s="12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</row>
    <row r="22" spans="1:62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6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33">
        <f t="shared" ref="AI22:AI30" si="14">IF(ISERROR(AH22/J22),0,AH22/J22)</f>
        <v>0</v>
      </c>
      <c r="AJ22" s="33">
        <f t="shared" si="9"/>
        <v>0</v>
      </c>
      <c r="AK22" s="12"/>
      <c r="AL22" s="12"/>
      <c r="AM22" s="12"/>
      <c r="AN22" s="12"/>
      <c r="AO22" s="12"/>
      <c r="AP22" s="12"/>
      <c r="AQ22" s="12"/>
      <c r="AR22" s="12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</row>
    <row r="23" spans="1:62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6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33">
        <f t="shared" si="14"/>
        <v>0</v>
      </c>
      <c r="AJ23" s="33">
        <f t="shared" si="9"/>
        <v>0</v>
      </c>
    </row>
    <row r="24" spans="1:62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6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33">
        <f t="shared" si="14"/>
        <v>0</v>
      </c>
      <c r="AJ24" s="33">
        <f t="shared" si="9"/>
        <v>0</v>
      </c>
      <c r="AK24" s="12"/>
      <c r="AL24" s="12"/>
      <c r="AM24" s="12"/>
      <c r="AN24" s="12"/>
      <c r="AO24" s="12"/>
      <c r="AP24" s="12"/>
      <c r="AQ24" s="12"/>
      <c r="AR24" s="12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</row>
    <row r="25" spans="1:62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6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33">
        <f t="shared" si="14"/>
        <v>0</v>
      </c>
      <c r="AJ25" s="33">
        <f t="shared" si="9"/>
        <v>0</v>
      </c>
      <c r="AK25" s="12"/>
      <c r="AL25" s="12"/>
      <c r="AM25" s="12"/>
      <c r="AN25" s="12"/>
      <c r="AO25" s="12"/>
      <c r="AP25" s="12"/>
      <c r="AQ25" s="12"/>
      <c r="AR25" s="12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</row>
    <row r="26" spans="1:62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6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33">
        <f t="shared" si="14"/>
        <v>0</v>
      </c>
      <c r="AJ26" s="33">
        <f t="shared" si="9"/>
        <v>0</v>
      </c>
    </row>
    <row r="27" spans="1:62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6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33">
        <f t="shared" si="14"/>
        <v>0</v>
      </c>
      <c r="AJ27" s="33">
        <f t="shared" si="9"/>
        <v>0</v>
      </c>
      <c r="AK27" s="12"/>
      <c r="AL27" s="12"/>
      <c r="AM27" s="12"/>
      <c r="AN27" s="12"/>
      <c r="AO27" s="12"/>
      <c r="AP27" s="12"/>
      <c r="AQ27" s="12"/>
      <c r="AR27" s="12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</row>
    <row r="28" spans="1:62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6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33">
        <f t="shared" si="14"/>
        <v>0</v>
      </c>
      <c r="AJ28" s="33">
        <f t="shared" si="9"/>
        <v>0</v>
      </c>
      <c r="AK28" s="12"/>
      <c r="AL28" s="12"/>
      <c r="AM28" s="12"/>
      <c r="AN28" s="12"/>
      <c r="AO28" s="12"/>
      <c r="AP28" s="12"/>
      <c r="AQ28" s="12"/>
      <c r="AR28" s="12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</row>
    <row r="29" spans="1:62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6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33">
        <f t="shared" si="14"/>
        <v>0</v>
      </c>
      <c r="AJ29" s="33">
        <f t="shared" si="9"/>
        <v>0</v>
      </c>
    </row>
    <row r="30" spans="1:62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6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33">
        <f t="shared" si="14"/>
        <v>0</v>
      </c>
      <c r="AJ30" s="33">
        <f t="shared" si="9"/>
        <v>0</v>
      </c>
      <c r="AK30" s="12"/>
      <c r="AL30" s="12"/>
      <c r="AM30" s="12"/>
      <c r="AN30" s="12"/>
      <c r="AO30" s="12"/>
      <c r="AP30" s="12"/>
      <c r="AQ30" s="12"/>
      <c r="AR30" s="12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</row>
    <row r="31" spans="1:62" s="74" customFormat="1" ht="12.75" customHeight="1" collapsed="1" x14ac:dyDescent="0.25">
      <c r="A31" s="599" t="s">
        <v>43</v>
      </c>
      <c r="B31" s="600"/>
      <c r="C31" s="601"/>
      <c r="D31" s="601"/>
      <c r="E31" s="601"/>
      <c r="F31" s="601"/>
      <c r="G31" s="601"/>
      <c r="H31" s="601"/>
      <c r="I31" s="602"/>
      <c r="J31" s="455">
        <f>SUM(J21:J30)</f>
        <v>0</v>
      </c>
      <c r="K31" s="455">
        <f>SUM(K21:K30)</f>
        <v>0</v>
      </c>
      <c r="L31" s="456"/>
      <c r="M31" s="455">
        <f>SUM(M21:M30)</f>
        <v>0</v>
      </c>
      <c r="N31" s="455">
        <f>SUM(N21:N30)</f>
        <v>0</v>
      </c>
      <c r="O31" s="455">
        <f>SUM(O21:O30)</f>
        <v>0</v>
      </c>
      <c r="P31" s="457"/>
      <c r="Q31" s="458"/>
      <c r="R31" s="455">
        <f t="shared" ref="R31:AH31" si="15">SUM(R21:R30)</f>
        <v>0</v>
      </c>
      <c r="S31" s="455">
        <f t="shared" si="15"/>
        <v>0</v>
      </c>
      <c r="T31" s="455">
        <f t="shared" si="15"/>
        <v>0</v>
      </c>
      <c r="U31" s="455">
        <f t="shared" si="15"/>
        <v>0</v>
      </c>
      <c r="V31" s="455">
        <f t="shared" si="15"/>
        <v>0</v>
      </c>
      <c r="W31" s="455">
        <f t="shared" si="15"/>
        <v>0</v>
      </c>
      <c r="X31" s="455">
        <f t="shared" si="15"/>
        <v>0</v>
      </c>
      <c r="Y31" s="455">
        <f t="shared" si="15"/>
        <v>0</v>
      </c>
      <c r="Z31" s="455">
        <f t="shared" si="15"/>
        <v>0</v>
      </c>
      <c r="AA31" s="455">
        <f t="shared" si="15"/>
        <v>0</v>
      </c>
      <c r="AB31" s="455">
        <f t="shared" si="15"/>
        <v>0</v>
      </c>
      <c r="AC31" s="455">
        <f t="shared" si="15"/>
        <v>0</v>
      </c>
      <c r="AD31" s="455">
        <f t="shared" si="15"/>
        <v>0</v>
      </c>
      <c r="AE31" s="455">
        <f t="shared" si="15"/>
        <v>0</v>
      </c>
      <c r="AF31" s="455">
        <f t="shared" si="15"/>
        <v>0</v>
      </c>
      <c r="AG31" s="455">
        <f t="shared" si="15"/>
        <v>0</v>
      </c>
      <c r="AH31" s="455">
        <f t="shared" si="15"/>
        <v>0</v>
      </c>
      <c r="AI31" s="459">
        <f>IF(ISERROR(AH31/J31),0,AH31/J31)</f>
        <v>0</v>
      </c>
      <c r="AJ31" s="459">
        <f>IF(ISERROR(AH31/$AH$205),0,AH31/$AH$205)</f>
        <v>0</v>
      </c>
      <c r="AK31" s="12"/>
      <c r="AL31" s="12"/>
      <c r="AM31" s="12"/>
      <c r="AN31" s="12"/>
      <c r="AO31" s="12"/>
      <c r="AP31" s="12"/>
      <c r="AQ31" s="12"/>
      <c r="AR31" s="12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</row>
    <row r="32" spans="1:62" ht="12.75" customHeight="1" x14ac:dyDescent="0.25">
      <c r="A32" s="590" t="s">
        <v>44</v>
      </c>
      <c r="B32" s="591"/>
      <c r="C32" s="591"/>
      <c r="D32" s="591"/>
      <c r="E32" s="592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538"/>
      <c r="AJ32" s="538"/>
    </row>
    <row r="33" spans="1:62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5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33">
        <f>IF(ISERROR(AH33/J33),0,AH33/J33)</f>
        <v>0</v>
      </c>
      <c r="AJ33" s="33">
        <f t="shared" ref="AJ33:AJ42" si="17">IF(ISERROR(AH33/$AH$205),"-",AH33/$AH$205)</f>
        <v>0</v>
      </c>
      <c r="AK33" s="12"/>
      <c r="AL33" s="12"/>
      <c r="AM33" s="12"/>
      <c r="AN33" s="12"/>
      <c r="AO33" s="12"/>
      <c r="AP33" s="12"/>
      <c r="AQ33" s="12"/>
      <c r="AR33" s="12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</row>
    <row r="34" spans="1:62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5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33">
        <f t="shared" ref="AI34:AI42" si="22">IF(ISERROR(AH34/J34),0,AH34/J34)</f>
        <v>0</v>
      </c>
      <c r="AJ34" s="33">
        <f t="shared" si="17"/>
        <v>0</v>
      </c>
      <c r="AK34" s="12"/>
      <c r="AL34" s="12"/>
      <c r="AM34" s="12"/>
      <c r="AN34" s="12"/>
      <c r="AO34" s="12"/>
      <c r="AP34" s="12"/>
      <c r="AQ34" s="12"/>
      <c r="AR34" s="12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</row>
    <row r="35" spans="1:62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5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33">
        <f t="shared" si="22"/>
        <v>0</v>
      </c>
      <c r="AJ35" s="33">
        <f t="shared" si="17"/>
        <v>0</v>
      </c>
    </row>
    <row r="36" spans="1:62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5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33">
        <f t="shared" si="22"/>
        <v>0</v>
      </c>
      <c r="AJ36" s="33">
        <f t="shared" si="17"/>
        <v>0</v>
      </c>
      <c r="AK36" s="12"/>
      <c r="AL36" s="12"/>
      <c r="AM36" s="12"/>
      <c r="AN36" s="12"/>
      <c r="AO36" s="12"/>
      <c r="AP36" s="12"/>
      <c r="AQ36" s="12"/>
      <c r="AR36" s="12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</row>
    <row r="37" spans="1:62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5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33">
        <f t="shared" si="22"/>
        <v>0</v>
      </c>
      <c r="AJ37" s="33">
        <f t="shared" si="17"/>
        <v>0</v>
      </c>
      <c r="AK37" s="12"/>
      <c r="AL37" s="12"/>
      <c r="AM37" s="12"/>
      <c r="AN37" s="12"/>
      <c r="AO37" s="12"/>
      <c r="AP37" s="12"/>
      <c r="AQ37" s="12"/>
      <c r="AR37" s="12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</row>
    <row r="38" spans="1:62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5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33">
        <f t="shared" si="22"/>
        <v>0</v>
      </c>
      <c r="AJ38" s="33">
        <f t="shared" si="17"/>
        <v>0</v>
      </c>
    </row>
    <row r="39" spans="1:62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5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33">
        <f t="shared" si="22"/>
        <v>0</v>
      </c>
      <c r="AJ39" s="33">
        <f t="shared" si="17"/>
        <v>0</v>
      </c>
      <c r="AK39" s="12"/>
      <c r="AL39" s="12"/>
      <c r="AM39" s="12"/>
      <c r="AN39" s="12"/>
      <c r="AO39" s="12"/>
      <c r="AP39" s="12"/>
      <c r="AQ39" s="12"/>
      <c r="AR39" s="12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</row>
    <row r="40" spans="1:62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5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33">
        <f t="shared" si="22"/>
        <v>0</v>
      </c>
      <c r="AJ40" s="33">
        <f t="shared" si="17"/>
        <v>0</v>
      </c>
      <c r="AK40" s="12"/>
      <c r="AL40" s="12"/>
      <c r="AM40" s="12"/>
      <c r="AN40" s="12"/>
      <c r="AO40" s="12"/>
      <c r="AP40" s="12"/>
      <c r="AQ40" s="12"/>
      <c r="AR40" s="12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</row>
    <row r="41" spans="1:62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5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33">
        <f t="shared" si="22"/>
        <v>0</v>
      </c>
      <c r="AJ41" s="33">
        <f t="shared" si="17"/>
        <v>0</v>
      </c>
    </row>
    <row r="42" spans="1:62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5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33">
        <f t="shared" si="22"/>
        <v>0</v>
      </c>
      <c r="AJ42" s="33">
        <f t="shared" si="17"/>
        <v>0</v>
      </c>
      <c r="AK42" s="12"/>
      <c r="AL42" s="12"/>
      <c r="AM42" s="12"/>
      <c r="AN42" s="12"/>
      <c r="AO42" s="12"/>
      <c r="AP42" s="12"/>
      <c r="AQ42" s="12"/>
      <c r="AR42" s="12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</row>
    <row r="43" spans="1:62" s="74" customFormat="1" ht="12.75" customHeight="1" collapsed="1" x14ac:dyDescent="0.25">
      <c r="A43" s="599" t="s">
        <v>45</v>
      </c>
      <c r="B43" s="600"/>
      <c r="C43" s="601"/>
      <c r="D43" s="601"/>
      <c r="E43" s="601"/>
      <c r="F43" s="601"/>
      <c r="G43" s="601"/>
      <c r="H43" s="601"/>
      <c r="I43" s="602"/>
      <c r="J43" s="455">
        <f>SUM(J33:J42)</f>
        <v>0</v>
      </c>
      <c r="K43" s="455">
        <f>SUM(K33:K42)</f>
        <v>0</v>
      </c>
      <c r="L43" s="456"/>
      <c r="M43" s="455">
        <f>SUM(M33:M42)</f>
        <v>0</v>
      </c>
      <c r="N43" s="455">
        <f>SUM(N33:N42)</f>
        <v>0</v>
      </c>
      <c r="O43" s="455">
        <f>SUM(O33:O42)</f>
        <v>0</v>
      </c>
      <c r="P43" s="457"/>
      <c r="Q43" s="458"/>
      <c r="R43" s="455">
        <f t="shared" ref="R43:AH43" si="23">SUM(R33:R42)</f>
        <v>0</v>
      </c>
      <c r="S43" s="455">
        <f t="shared" si="23"/>
        <v>0</v>
      </c>
      <c r="T43" s="455">
        <f t="shared" si="23"/>
        <v>0</v>
      </c>
      <c r="U43" s="455">
        <f t="shared" si="23"/>
        <v>0</v>
      </c>
      <c r="V43" s="455">
        <f t="shared" si="23"/>
        <v>0</v>
      </c>
      <c r="W43" s="455">
        <f t="shared" si="23"/>
        <v>0</v>
      </c>
      <c r="X43" s="455">
        <f t="shared" si="23"/>
        <v>0</v>
      </c>
      <c r="Y43" s="455">
        <f t="shared" si="23"/>
        <v>0</v>
      </c>
      <c r="Z43" s="455">
        <f t="shared" si="23"/>
        <v>0</v>
      </c>
      <c r="AA43" s="455">
        <f t="shared" si="23"/>
        <v>0</v>
      </c>
      <c r="AB43" s="455">
        <f t="shared" si="23"/>
        <v>0</v>
      </c>
      <c r="AC43" s="455">
        <f t="shared" si="23"/>
        <v>0</v>
      </c>
      <c r="AD43" s="455">
        <f t="shared" si="23"/>
        <v>0</v>
      </c>
      <c r="AE43" s="455">
        <f t="shared" si="23"/>
        <v>0</v>
      </c>
      <c r="AF43" s="455">
        <f t="shared" si="23"/>
        <v>0</v>
      </c>
      <c r="AG43" s="455">
        <f t="shared" si="23"/>
        <v>0</v>
      </c>
      <c r="AH43" s="455">
        <f t="shared" si="23"/>
        <v>0</v>
      </c>
      <c r="AI43" s="459">
        <f>IF(ISERROR(AH43/J43),0,AH43/J43)</f>
        <v>0</v>
      </c>
      <c r="AJ43" s="459">
        <f>IF(ISERROR(AH43/$AH$205),0,AH43/$AH$205)</f>
        <v>0</v>
      </c>
      <c r="AK43" s="12"/>
      <c r="AL43" s="12"/>
      <c r="AM43" s="12"/>
      <c r="AN43" s="12"/>
      <c r="AO43" s="12"/>
      <c r="AP43" s="12"/>
      <c r="AQ43" s="12"/>
      <c r="AR43" s="12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</row>
    <row r="44" spans="1:62" ht="12.75" customHeight="1" x14ac:dyDescent="0.25">
      <c r="A44" s="590" t="s">
        <v>46</v>
      </c>
      <c r="B44" s="591"/>
      <c r="C44" s="591"/>
      <c r="D44" s="591"/>
      <c r="E44" s="592"/>
      <c r="F44" s="17"/>
      <c r="G44" s="18"/>
      <c r="H44" s="19"/>
      <c r="I44" s="19"/>
      <c r="J44" s="75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538"/>
      <c r="AJ44" s="538"/>
    </row>
    <row r="45" spans="1:62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5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33">
        <f>IF(ISERROR(AH45/J45),0,AH45/J45)</f>
        <v>0</v>
      </c>
      <c r="AJ45" s="33">
        <f t="shared" ref="AJ45:AJ54" si="25">IF(ISERROR(AH45/$AH$205),"-",AH45/$AH$205)</f>
        <v>0</v>
      </c>
      <c r="AK45" s="12"/>
      <c r="AL45" s="12"/>
      <c r="AM45" s="12"/>
      <c r="AN45" s="12"/>
      <c r="AO45" s="12"/>
      <c r="AP45" s="12"/>
      <c r="AQ45" s="12"/>
      <c r="AR45" s="12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</row>
    <row r="46" spans="1:62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5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33">
        <f t="shared" ref="AI46:AI54" si="30">IF(ISERROR(AH46/J46),0,AH46/J46)</f>
        <v>0</v>
      </c>
      <c r="AJ46" s="33">
        <f t="shared" si="25"/>
        <v>0</v>
      </c>
      <c r="AK46" s="12"/>
      <c r="AL46" s="12"/>
      <c r="AM46" s="12"/>
      <c r="AN46" s="12"/>
      <c r="AO46" s="12"/>
      <c r="AP46" s="12"/>
      <c r="AQ46" s="12"/>
      <c r="AR46" s="12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</row>
    <row r="47" spans="1:62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5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33">
        <f t="shared" si="30"/>
        <v>0</v>
      </c>
      <c r="AJ47" s="33">
        <f t="shared" si="25"/>
        <v>0</v>
      </c>
    </row>
    <row r="48" spans="1:62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5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33">
        <f t="shared" si="30"/>
        <v>0</v>
      </c>
      <c r="AJ48" s="33">
        <f t="shared" si="25"/>
        <v>0</v>
      </c>
      <c r="AK48" s="12"/>
      <c r="AL48" s="12"/>
      <c r="AM48" s="12"/>
      <c r="AN48" s="12"/>
      <c r="AO48" s="12"/>
      <c r="AP48" s="12"/>
      <c r="AQ48" s="12"/>
      <c r="AR48" s="12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</row>
    <row r="49" spans="1:62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5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33">
        <f t="shared" si="30"/>
        <v>0</v>
      </c>
      <c r="AJ49" s="33">
        <f t="shared" si="25"/>
        <v>0</v>
      </c>
      <c r="AK49" s="12"/>
      <c r="AL49" s="12"/>
      <c r="AM49" s="12"/>
      <c r="AN49" s="12"/>
      <c r="AO49" s="12"/>
      <c r="AP49" s="12"/>
      <c r="AQ49" s="12"/>
      <c r="AR49" s="12"/>
      <c r="AS49" s="109"/>
      <c r="AT49" s="109"/>
      <c r="AU49" s="109"/>
      <c r="AV49" s="109"/>
      <c r="AW49" s="109"/>
      <c r="AX49" s="109"/>
      <c r="AY49" s="109"/>
      <c r="AZ49" s="109"/>
      <c r="BA49" s="109"/>
      <c r="BB49" s="109"/>
      <c r="BC49" s="109"/>
      <c r="BD49" s="109"/>
      <c r="BE49" s="109"/>
      <c r="BF49" s="109"/>
      <c r="BG49" s="109"/>
      <c r="BH49" s="109"/>
      <c r="BI49" s="109"/>
      <c r="BJ49" s="109"/>
    </row>
    <row r="50" spans="1:62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5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33">
        <f t="shared" si="30"/>
        <v>0</v>
      </c>
      <c r="AJ50" s="33">
        <f t="shared" si="25"/>
        <v>0</v>
      </c>
    </row>
    <row r="51" spans="1:62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5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33">
        <f t="shared" si="30"/>
        <v>0</v>
      </c>
      <c r="AJ51" s="33">
        <f t="shared" si="25"/>
        <v>0</v>
      </c>
      <c r="AK51" s="12"/>
      <c r="AL51" s="12"/>
      <c r="AM51" s="12"/>
      <c r="AN51" s="12"/>
      <c r="AO51" s="12"/>
      <c r="AP51" s="12"/>
      <c r="AQ51" s="12"/>
      <c r="AR51" s="12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</row>
    <row r="52" spans="1:62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5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33">
        <f t="shared" si="30"/>
        <v>0</v>
      </c>
      <c r="AJ52" s="33">
        <f t="shared" si="25"/>
        <v>0</v>
      </c>
      <c r="AK52" s="12"/>
      <c r="AL52" s="12"/>
      <c r="AM52" s="12"/>
      <c r="AN52" s="12"/>
      <c r="AO52" s="12"/>
      <c r="AP52" s="12"/>
      <c r="AQ52" s="12"/>
      <c r="AR52" s="12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</row>
    <row r="53" spans="1:62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5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33">
        <f t="shared" si="30"/>
        <v>0</v>
      </c>
      <c r="AJ53" s="33">
        <f t="shared" si="25"/>
        <v>0</v>
      </c>
    </row>
    <row r="54" spans="1:62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5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33">
        <f t="shared" si="30"/>
        <v>0</v>
      </c>
      <c r="AJ54" s="33">
        <f t="shared" si="25"/>
        <v>0</v>
      </c>
      <c r="AK54" s="12"/>
      <c r="AL54" s="12"/>
      <c r="AM54" s="12"/>
      <c r="AN54" s="12"/>
      <c r="AO54" s="12"/>
      <c r="AP54" s="12"/>
      <c r="AQ54" s="12"/>
      <c r="AR54" s="12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</row>
    <row r="55" spans="1:62" s="74" customFormat="1" ht="12.75" customHeight="1" collapsed="1" x14ac:dyDescent="0.25">
      <c r="A55" s="599" t="s">
        <v>47</v>
      </c>
      <c r="B55" s="600"/>
      <c r="C55" s="601"/>
      <c r="D55" s="601"/>
      <c r="E55" s="601"/>
      <c r="F55" s="601"/>
      <c r="G55" s="601"/>
      <c r="H55" s="601"/>
      <c r="I55" s="602"/>
      <c r="J55" s="455">
        <f>SUM(J45:J54)</f>
        <v>0</v>
      </c>
      <c r="K55" s="455">
        <f>SUM(K45:K54)</f>
        <v>0</v>
      </c>
      <c r="L55" s="456"/>
      <c r="M55" s="455">
        <f>SUM(M45:M54)</f>
        <v>0</v>
      </c>
      <c r="N55" s="455">
        <f>SUM(N45:N54)</f>
        <v>0</v>
      </c>
      <c r="O55" s="455">
        <f>SUM(O45:O54)</f>
        <v>0</v>
      </c>
      <c r="P55" s="457"/>
      <c r="Q55" s="458"/>
      <c r="R55" s="455">
        <f t="shared" ref="R55:AH55" si="31">SUM(R45:R54)</f>
        <v>0</v>
      </c>
      <c r="S55" s="455">
        <f t="shared" si="31"/>
        <v>0</v>
      </c>
      <c r="T55" s="455">
        <f t="shared" si="31"/>
        <v>0</v>
      </c>
      <c r="U55" s="455">
        <f t="shared" si="31"/>
        <v>0</v>
      </c>
      <c r="V55" s="455">
        <f t="shared" si="31"/>
        <v>0</v>
      </c>
      <c r="W55" s="455">
        <f t="shared" si="31"/>
        <v>0</v>
      </c>
      <c r="X55" s="455">
        <f t="shared" si="31"/>
        <v>0</v>
      </c>
      <c r="Y55" s="455">
        <f t="shared" si="31"/>
        <v>0</v>
      </c>
      <c r="Z55" s="455">
        <f t="shared" si="31"/>
        <v>0</v>
      </c>
      <c r="AA55" s="455">
        <f t="shared" si="31"/>
        <v>0</v>
      </c>
      <c r="AB55" s="455">
        <f t="shared" si="31"/>
        <v>0</v>
      </c>
      <c r="AC55" s="455">
        <f t="shared" si="31"/>
        <v>0</v>
      </c>
      <c r="AD55" s="455">
        <f t="shared" si="31"/>
        <v>0</v>
      </c>
      <c r="AE55" s="455">
        <f t="shared" si="31"/>
        <v>0</v>
      </c>
      <c r="AF55" s="455">
        <f t="shared" si="31"/>
        <v>0</v>
      </c>
      <c r="AG55" s="455">
        <f t="shared" si="31"/>
        <v>0</v>
      </c>
      <c r="AH55" s="455">
        <f t="shared" si="31"/>
        <v>0</v>
      </c>
      <c r="AI55" s="459">
        <f>IF(ISERROR(AH55/J55),0,AH55/J55)</f>
        <v>0</v>
      </c>
      <c r="AJ55" s="459">
        <f>IF(ISERROR(AH55/$AH$205),0,AH55/$AH$205)</f>
        <v>0</v>
      </c>
      <c r="AK55" s="12"/>
      <c r="AL55" s="12"/>
      <c r="AM55" s="12"/>
      <c r="AN55" s="12"/>
      <c r="AO55" s="12"/>
      <c r="AP55" s="12"/>
      <c r="AQ55" s="12"/>
      <c r="AR55" s="12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</row>
    <row r="56" spans="1:62" ht="12.75" customHeight="1" x14ac:dyDescent="0.25">
      <c r="A56" s="590" t="s">
        <v>48</v>
      </c>
      <c r="B56" s="591"/>
      <c r="C56" s="591"/>
      <c r="D56" s="591"/>
      <c r="E56" s="592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538"/>
      <c r="AJ56" s="538"/>
    </row>
    <row r="57" spans="1:62" hidden="1" outlineLevel="1" x14ac:dyDescent="0.25">
      <c r="A57" s="25">
        <v>1</v>
      </c>
      <c r="B57" s="26"/>
      <c r="C57" s="53"/>
      <c r="D57" s="54"/>
      <c r="E57" s="64"/>
      <c r="F57" s="62"/>
      <c r="G57" s="62"/>
      <c r="H57" s="2"/>
      <c r="I57" s="2"/>
      <c r="J57" s="75"/>
      <c r="K57" s="57"/>
      <c r="L57" s="1"/>
      <c r="M57" s="56"/>
      <c r="N57" s="63"/>
      <c r="O57" s="56"/>
      <c r="P57" s="52"/>
      <c r="Q57" s="52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33">
        <f>IF(ISERROR(AH57/J57),0,AH57/J57)</f>
        <v>0</v>
      </c>
      <c r="AJ57" s="33">
        <f t="shared" ref="AJ57:AJ66" si="33">IF(ISERROR(AH57/$AH$205),"-",AH57/$AH$205)</f>
        <v>0</v>
      </c>
      <c r="AK57" s="12"/>
      <c r="AL57" s="12"/>
      <c r="AM57" s="12"/>
      <c r="AN57" s="12"/>
      <c r="AO57" s="12"/>
      <c r="AP57" s="12"/>
      <c r="AQ57" s="12"/>
      <c r="AR57" s="12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</row>
    <row r="58" spans="1:62" hidden="1" outlineLevel="1" x14ac:dyDescent="0.25">
      <c r="A58" s="25">
        <v>2</v>
      </c>
      <c r="B58" s="26"/>
      <c r="C58" s="60"/>
      <c r="D58" s="61"/>
      <c r="E58" s="59"/>
      <c r="F58" s="62"/>
      <c r="G58" s="62"/>
      <c r="H58" s="11"/>
      <c r="I58" s="2"/>
      <c r="J58" s="75"/>
      <c r="K58" s="58"/>
      <c r="L58" s="1"/>
      <c r="M58" s="56"/>
      <c r="N58" s="63"/>
      <c r="O58" s="56"/>
      <c r="P58" s="52"/>
      <c r="Q58" s="52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33">
        <f>IF(ISERROR(AH58/J58),0,AH58/J58)</f>
        <v>0</v>
      </c>
      <c r="AJ58" s="33">
        <f t="shared" si="33"/>
        <v>0</v>
      </c>
      <c r="AK58" s="12"/>
      <c r="AL58" s="12"/>
      <c r="AM58" s="12"/>
      <c r="AN58" s="12"/>
      <c r="AO58" s="12"/>
      <c r="AP58" s="12"/>
      <c r="AQ58" s="12"/>
      <c r="AR58" s="12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</row>
    <row r="59" spans="1:62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5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33">
        <f>IF(ISERROR(AH59/J59),0,AH59/J59)</f>
        <v>0</v>
      </c>
      <c r="AJ59" s="33">
        <f t="shared" si="33"/>
        <v>0</v>
      </c>
    </row>
    <row r="60" spans="1:62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5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33">
        <f t="shared" ref="AI60:AI66" si="38">IF(ISERROR(AH60/J60),0,AH60/J60)</f>
        <v>0</v>
      </c>
      <c r="AJ60" s="33">
        <f t="shared" si="33"/>
        <v>0</v>
      </c>
      <c r="AK60" s="12"/>
      <c r="AL60" s="12"/>
      <c r="AM60" s="12"/>
      <c r="AN60" s="12"/>
      <c r="AO60" s="12"/>
      <c r="AP60" s="12"/>
      <c r="AQ60" s="12"/>
      <c r="AR60" s="12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</row>
    <row r="61" spans="1:62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5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33">
        <f t="shared" si="38"/>
        <v>0</v>
      </c>
      <c r="AJ61" s="33">
        <f t="shared" si="33"/>
        <v>0</v>
      </c>
      <c r="AK61" s="12"/>
      <c r="AL61" s="12"/>
      <c r="AM61" s="12"/>
      <c r="AN61" s="12"/>
      <c r="AO61" s="12"/>
      <c r="AP61" s="12"/>
      <c r="AQ61" s="12"/>
      <c r="AR61" s="12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</row>
    <row r="62" spans="1:62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5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33">
        <f t="shared" si="38"/>
        <v>0</v>
      </c>
      <c r="AJ62" s="33">
        <f t="shared" si="33"/>
        <v>0</v>
      </c>
    </row>
    <row r="63" spans="1:62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5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33">
        <f t="shared" si="38"/>
        <v>0</v>
      </c>
      <c r="AJ63" s="33">
        <f t="shared" si="33"/>
        <v>0</v>
      </c>
      <c r="AK63" s="12"/>
      <c r="AL63" s="12"/>
      <c r="AM63" s="12"/>
      <c r="AN63" s="12"/>
      <c r="AO63" s="12"/>
      <c r="AP63" s="12"/>
      <c r="AQ63" s="12"/>
      <c r="AR63" s="12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</row>
    <row r="64" spans="1:62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5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33">
        <f t="shared" si="38"/>
        <v>0</v>
      </c>
      <c r="AJ64" s="33">
        <f t="shared" si="33"/>
        <v>0</v>
      </c>
      <c r="AK64" s="12"/>
      <c r="AL64" s="12"/>
      <c r="AM64" s="12"/>
      <c r="AN64" s="12"/>
      <c r="AO64" s="12"/>
      <c r="AP64" s="12"/>
      <c r="AQ64" s="12"/>
      <c r="AR64" s="12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</row>
    <row r="65" spans="1:62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5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33">
        <f t="shared" si="38"/>
        <v>0</v>
      </c>
      <c r="AJ65" s="33">
        <f t="shared" si="33"/>
        <v>0</v>
      </c>
    </row>
    <row r="66" spans="1:62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5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33">
        <f t="shared" si="38"/>
        <v>0</v>
      </c>
      <c r="AJ66" s="33">
        <f t="shared" si="33"/>
        <v>0</v>
      </c>
      <c r="AK66" s="12"/>
      <c r="AL66" s="12"/>
      <c r="AM66" s="12"/>
      <c r="AN66" s="12"/>
      <c r="AO66" s="12"/>
      <c r="AP66" s="12"/>
      <c r="AQ66" s="12"/>
      <c r="AR66" s="12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</row>
    <row r="67" spans="1:62" s="74" customFormat="1" ht="12.75" customHeight="1" collapsed="1" x14ac:dyDescent="0.25">
      <c r="A67" s="599" t="s">
        <v>49</v>
      </c>
      <c r="B67" s="600"/>
      <c r="C67" s="601"/>
      <c r="D67" s="601"/>
      <c r="E67" s="601"/>
      <c r="F67" s="601"/>
      <c r="G67" s="601"/>
      <c r="H67" s="601"/>
      <c r="I67" s="602"/>
      <c r="J67" s="455">
        <f>SUM(J57:J66)</f>
        <v>0</v>
      </c>
      <c r="K67" s="455">
        <f>SUM(K57:K66)</f>
        <v>0</v>
      </c>
      <c r="L67" s="456"/>
      <c r="M67" s="455">
        <f>SUM(M57:M66)</f>
        <v>0</v>
      </c>
      <c r="N67" s="455">
        <f>SUM(N57:N66)</f>
        <v>0</v>
      </c>
      <c r="O67" s="455">
        <f>SUM(O57:O66)</f>
        <v>0</v>
      </c>
      <c r="P67" s="457"/>
      <c r="Q67" s="458"/>
      <c r="R67" s="455">
        <f t="shared" ref="R67:AH67" si="39">SUM(R57:R66)</f>
        <v>0</v>
      </c>
      <c r="S67" s="455">
        <f t="shared" si="39"/>
        <v>0</v>
      </c>
      <c r="T67" s="455">
        <f t="shared" si="39"/>
        <v>0</v>
      </c>
      <c r="U67" s="455">
        <f t="shared" si="39"/>
        <v>0</v>
      </c>
      <c r="V67" s="455">
        <f t="shared" si="39"/>
        <v>0</v>
      </c>
      <c r="W67" s="455">
        <f t="shared" si="39"/>
        <v>0</v>
      </c>
      <c r="X67" s="455">
        <f t="shared" si="39"/>
        <v>0</v>
      </c>
      <c r="Y67" s="455">
        <f t="shared" si="39"/>
        <v>0</v>
      </c>
      <c r="Z67" s="455">
        <f t="shared" si="39"/>
        <v>0</v>
      </c>
      <c r="AA67" s="455">
        <f t="shared" si="39"/>
        <v>0</v>
      </c>
      <c r="AB67" s="455">
        <f t="shared" si="39"/>
        <v>0</v>
      </c>
      <c r="AC67" s="455">
        <f t="shared" si="39"/>
        <v>0</v>
      </c>
      <c r="AD67" s="455">
        <f t="shared" si="39"/>
        <v>0</v>
      </c>
      <c r="AE67" s="455">
        <f t="shared" si="39"/>
        <v>0</v>
      </c>
      <c r="AF67" s="455">
        <f t="shared" si="39"/>
        <v>0</v>
      </c>
      <c r="AG67" s="455">
        <f t="shared" si="39"/>
        <v>0</v>
      </c>
      <c r="AH67" s="455">
        <f t="shared" si="39"/>
        <v>0</v>
      </c>
      <c r="AI67" s="459">
        <f>IF(ISERROR(AH67/J67),0,AH67/J67)</f>
        <v>0</v>
      </c>
      <c r="AJ67" s="459">
        <f>IF(ISERROR(AH67/$AH$205),0,AH67/$AH$205)</f>
        <v>0</v>
      </c>
      <c r="AK67" s="12"/>
      <c r="AL67" s="12"/>
      <c r="AM67" s="12"/>
      <c r="AN67" s="12"/>
      <c r="AO67" s="12"/>
      <c r="AP67" s="12"/>
      <c r="AQ67" s="12"/>
      <c r="AR67" s="12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</row>
    <row r="68" spans="1:62" ht="12.75" customHeight="1" x14ac:dyDescent="0.25">
      <c r="A68" s="590" t="s">
        <v>50</v>
      </c>
      <c r="B68" s="591"/>
      <c r="C68" s="591"/>
      <c r="D68" s="591"/>
      <c r="E68" s="592"/>
      <c r="F68" s="17"/>
      <c r="G68" s="18"/>
      <c r="H68" s="19"/>
      <c r="I68" s="19"/>
      <c r="J68" s="75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538"/>
      <c r="AJ68" s="538"/>
    </row>
    <row r="69" spans="1:62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5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33">
        <f>IF(ISERROR(AH69/J69),0,AH69/J69)</f>
        <v>0</v>
      </c>
      <c r="AJ69" s="33">
        <f t="shared" ref="AJ69:AJ78" si="41">IF(ISERROR(AH69/$AH$205),"-",AH69/$AH$205)</f>
        <v>0</v>
      </c>
      <c r="AK69" s="12"/>
      <c r="AL69" s="12"/>
      <c r="AM69" s="12"/>
      <c r="AN69" s="12"/>
      <c r="AO69" s="12"/>
      <c r="AP69" s="12"/>
      <c r="AQ69" s="12"/>
      <c r="AR69" s="12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</row>
    <row r="70" spans="1:62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5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33">
        <f t="shared" ref="AI70:AI78" si="46">IF(ISERROR(AH70/J70),0,AH70/J70)</f>
        <v>0</v>
      </c>
      <c r="AJ70" s="33">
        <f t="shared" si="41"/>
        <v>0</v>
      </c>
      <c r="AK70" s="12"/>
      <c r="AL70" s="12"/>
      <c r="AM70" s="12"/>
      <c r="AN70" s="12"/>
      <c r="AO70" s="12"/>
      <c r="AP70" s="12"/>
      <c r="AQ70" s="12"/>
      <c r="AR70" s="12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</row>
    <row r="71" spans="1:62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5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33">
        <f t="shared" si="46"/>
        <v>0</v>
      </c>
      <c r="AJ71" s="33">
        <f t="shared" si="41"/>
        <v>0</v>
      </c>
    </row>
    <row r="72" spans="1:62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5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33">
        <f t="shared" si="46"/>
        <v>0</v>
      </c>
      <c r="AJ72" s="33">
        <f t="shared" si="41"/>
        <v>0</v>
      </c>
      <c r="AK72" s="12"/>
      <c r="AL72" s="12"/>
      <c r="AM72" s="12"/>
      <c r="AN72" s="12"/>
      <c r="AO72" s="12"/>
      <c r="AP72" s="12"/>
      <c r="AQ72" s="12"/>
      <c r="AR72" s="12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</row>
    <row r="73" spans="1:62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5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33">
        <f t="shared" si="46"/>
        <v>0</v>
      </c>
      <c r="AJ73" s="33">
        <f t="shared" si="41"/>
        <v>0</v>
      </c>
      <c r="AK73" s="12"/>
      <c r="AL73" s="12"/>
      <c r="AM73" s="12"/>
      <c r="AN73" s="12"/>
      <c r="AO73" s="12"/>
      <c r="AP73" s="12"/>
      <c r="AQ73" s="12"/>
      <c r="AR73" s="12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</row>
    <row r="74" spans="1:62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5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33">
        <f t="shared" si="46"/>
        <v>0</v>
      </c>
      <c r="AJ74" s="33">
        <f t="shared" si="41"/>
        <v>0</v>
      </c>
    </row>
    <row r="75" spans="1:62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5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33">
        <f t="shared" si="46"/>
        <v>0</v>
      </c>
      <c r="AJ75" s="33">
        <f t="shared" si="41"/>
        <v>0</v>
      </c>
      <c r="AK75" s="12"/>
      <c r="AL75" s="12"/>
      <c r="AM75" s="12"/>
      <c r="AN75" s="12"/>
      <c r="AO75" s="12"/>
      <c r="AP75" s="12"/>
      <c r="AQ75" s="12"/>
      <c r="AR75" s="12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</row>
    <row r="76" spans="1:62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5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33">
        <f t="shared" si="46"/>
        <v>0</v>
      </c>
      <c r="AJ76" s="33">
        <f t="shared" si="41"/>
        <v>0</v>
      </c>
      <c r="AK76" s="12"/>
      <c r="AL76" s="12"/>
      <c r="AM76" s="12"/>
      <c r="AN76" s="12"/>
      <c r="AO76" s="12"/>
      <c r="AP76" s="12"/>
      <c r="AQ76" s="12"/>
      <c r="AR76" s="12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</row>
    <row r="77" spans="1:62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5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33">
        <f t="shared" si="46"/>
        <v>0</v>
      </c>
      <c r="AJ77" s="33">
        <f t="shared" si="41"/>
        <v>0</v>
      </c>
    </row>
    <row r="78" spans="1:62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5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33">
        <f t="shared" si="46"/>
        <v>0</v>
      </c>
      <c r="AJ78" s="33">
        <f t="shared" si="41"/>
        <v>0</v>
      </c>
      <c r="AK78" s="12"/>
      <c r="AL78" s="12"/>
      <c r="AM78" s="12"/>
      <c r="AN78" s="12"/>
      <c r="AO78" s="12"/>
      <c r="AP78" s="12"/>
      <c r="AQ78" s="12"/>
      <c r="AR78" s="12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</row>
    <row r="79" spans="1:62" s="74" customFormat="1" ht="12.75" customHeight="1" collapsed="1" x14ac:dyDescent="0.25">
      <c r="A79" s="599" t="s">
        <v>51</v>
      </c>
      <c r="B79" s="600"/>
      <c r="C79" s="601"/>
      <c r="D79" s="601"/>
      <c r="E79" s="601"/>
      <c r="F79" s="601"/>
      <c r="G79" s="601"/>
      <c r="H79" s="601"/>
      <c r="I79" s="602"/>
      <c r="J79" s="455">
        <f>SUM(J69:J78)</f>
        <v>0</v>
      </c>
      <c r="K79" s="455">
        <f>SUM(K69:K78)</f>
        <v>0</v>
      </c>
      <c r="L79" s="456"/>
      <c r="M79" s="455">
        <f>SUM(M69:M78)</f>
        <v>0</v>
      </c>
      <c r="N79" s="455">
        <f>SUM(N69:N78)</f>
        <v>0</v>
      </c>
      <c r="O79" s="455">
        <f>SUM(O69:O78)</f>
        <v>0</v>
      </c>
      <c r="P79" s="457"/>
      <c r="Q79" s="458"/>
      <c r="R79" s="455">
        <f t="shared" ref="R79:AH79" si="47">SUM(R69:R78)</f>
        <v>0</v>
      </c>
      <c r="S79" s="455">
        <f t="shared" si="47"/>
        <v>0</v>
      </c>
      <c r="T79" s="455">
        <f t="shared" si="47"/>
        <v>0</v>
      </c>
      <c r="U79" s="455">
        <f t="shared" si="47"/>
        <v>0</v>
      </c>
      <c r="V79" s="455">
        <f t="shared" si="47"/>
        <v>0</v>
      </c>
      <c r="W79" s="455">
        <f t="shared" si="47"/>
        <v>0</v>
      </c>
      <c r="X79" s="455">
        <f t="shared" si="47"/>
        <v>0</v>
      </c>
      <c r="Y79" s="455">
        <f t="shared" si="47"/>
        <v>0</v>
      </c>
      <c r="Z79" s="455">
        <f t="shared" si="47"/>
        <v>0</v>
      </c>
      <c r="AA79" s="455">
        <f t="shared" si="47"/>
        <v>0</v>
      </c>
      <c r="AB79" s="455">
        <f t="shared" si="47"/>
        <v>0</v>
      </c>
      <c r="AC79" s="455">
        <f t="shared" si="47"/>
        <v>0</v>
      </c>
      <c r="AD79" s="455">
        <f t="shared" si="47"/>
        <v>0</v>
      </c>
      <c r="AE79" s="455">
        <f t="shared" si="47"/>
        <v>0</v>
      </c>
      <c r="AF79" s="455">
        <f t="shared" si="47"/>
        <v>0</v>
      </c>
      <c r="AG79" s="455">
        <f t="shared" si="47"/>
        <v>0</v>
      </c>
      <c r="AH79" s="455">
        <f t="shared" si="47"/>
        <v>0</v>
      </c>
      <c r="AI79" s="459">
        <f>IF(ISERROR(AH79/J79),0,AH79/J79)</f>
        <v>0</v>
      </c>
      <c r="AJ79" s="459">
        <f>IF(ISERROR(AH79/$AH$205),0,AH79/$AH$205)</f>
        <v>0</v>
      </c>
      <c r="AK79" s="12"/>
      <c r="AL79" s="12"/>
      <c r="AM79" s="12"/>
      <c r="AN79" s="12"/>
      <c r="AO79" s="12"/>
      <c r="AP79" s="12"/>
      <c r="AQ79" s="12"/>
      <c r="AR79" s="12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</row>
    <row r="80" spans="1:62" ht="12.75" customHeight="1" x14ac:dyDescent="0.25">
      <c r="A80" s="590" t="s">
        <v>52</v>
      </c>
      <c r="B80" s="591"/>
      <c r="C80" s="591"/>
      <c r="D80" s="591"/>
      <c r="E80" s="592"/>
      <c r="F80" s="17"/>
      <c r="G80" s="18"/>
      <c r="H80" s="19"/>
      <c r="I80" s="19"/>
      <c r="J80" s="75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538"/>
      <c r="AJ80" s="538"/>
    </row>
    <row r="81" spans="1:62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5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33">
        <f>IF(ISERROR(AH81/J81),0,AH81/J81)</f>
        <v>0</v>
      </c>
      <c r="AJ81" s="33">
        <f t="shared" ref="AJ81:AJ90" si="49">IF(ISERROR(AH81/$AH$205),"-",AH81/$AH$205)</f>
        <v>0</v>
      </c>
      <c r="AK81" s="12"/>
      <c r="AL81" s="12"/>
      <c r="AM81" s="12"/>
      <c r="AN81" s="12"/>
      <c r="AO81" s="12"/>
      <c r="AP81" s="12"/>
      <c r="AQ81" s="12"/>
      <c r="AR81" s="12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</row>
    <row r="82" spans="1:62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5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33">
        <f t="shared" ref="AI82:AI90" si="54">IF(ISERROR(AH82/J82),0,AH82/J82)</f>
        <v>0</v>
      </c>
      <c r="AJ82" s="33">
        <f t="shared" si="49"/>
        <v>0</v>
      </c>
      <c r="AK82" s="12"/>
      <c r="AL82" s="12"/>
      <c r="AM82" s="12"/>
      <c r="AN82" s="12"/>
      <c r="AO82" s="12"/>
      <c r="AP82" s="12"/>
      <c r="AQ82" s="12"/>
      <c r="AR82" s="12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</row>
    <row r="83" spans="1:62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5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33">
        <f t="shared" si="54"/>
        <v>0</v>
      </c>
      <c r="AJ83" s="33">
        <f t="shared" si="49"/>
        <v>0</v>
      </c>
    </row>
    <row r="84" spans="1:62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5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33">
        <f t="shared" si="54"/>
        <v>0</v>
      </c>
      <c r="AJ84" s="33">
        <f t="shared" si="49"/>
        <v>0</v>
      </c>
      <c r="AK84" s="12"/>
      <c r="AL84" s="12"/>
      <c r="AM84" s="12"/>
      <c r="AN84" s="12"/>
      <c r="AO84" s="12"/>
      <c r="AP84" s="12"/>
      <c r="AQ84" s="12"/>
      <c r="AR84" s="12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</row>
    <row r="85" spans="1:62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5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33">
        <f t="shared" si="54"/>
        <v>0</v>
      </c>
      <c r="AJ85" s="33">
        <f t="shared" si="49"/>
        <v>0</v>
      </c>
      <c r="AK85" s="12"/>
      <c r="AL85" s="12"/>
      <c r="AM85" s="12"/>
      <c r="AN85" s="12"/>
      <c r="AO85" s="12"/>
      <c r="AP85" s="12"/>
      <c r="AQ85" s="12"/>
      <c r="AR85" s="12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</row>
    <row r="86" spans="1:62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5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33">
        <f t="shared" si="54"/>
        <v>0</v>
      </c>
      <c r="AJ86" s="33">
        <f t="shared" si="49"/>
        <v>0</v>
      </c>
    </row>
    <row r="87" spans="1:62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5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33">
        <f t="shared" si="54"/>
        <v>0</v>
      </c>
      <c r="AJ87" s="33">
        <f t="shared" si="49"/>
        <v>0</v>
      </c>
      <c r="AK87" s="12"/>
      <c r="AL87" s="12"/>
      <c r="AM87" s="12"/>
      <c r="AN87" s="12"/>
      <c r="AO87" s="12"/>
      <c r="AP87" s="12"/>
      <c r="AQ87" s="12"/>
      <c r="AR87" s="12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</row>
    <row r="88" spans="1:62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5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33">
        <f t="shared" si="54"/>
        <v>0</v>
      </c>
      <c r="AJ88" s="33">
        <f t="shared" si="49"/>
        <v>0</v>
      </c>
      <c r="AK88" s="12"/>
      <c r="AL88" s="12"/>
      <c r="AM88" s="12"/>
      <c r="AN88" s="12"/>
      <c r="AO88" s="12"/>
      <c r="AP88" s="12"/>
      <c r="AQ88" s="12"/>
      <c r="AR88" s="12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</row>
    <row r="89" spans="1:62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5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33">
        <f t="shared" si="54"/>
        <v>0</v>
      </c>
      <c r="AJ89" s="33">
        <f t="shared" si="49"/>
        <v>0</v>
      </c>
    </row>
    <row r="90" spans="1:62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5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33">
        <f t="shared" si="54"/>
        <v>0</v>
      </c>
      <c r="AJ90" s="33">
        <f t="shared" si="49"/>
        <v>0</v>
      </c>
      <c r="AK90" s="12"/>
      <c r="AL90" s="12"/>
      <c r="AM90" s="12"/>
      <c r="AN90" s="12"/>
      <c r="AO90" s="12"/>
      <c r="AP90" s="12"/>
      <c r="AQ90" s="12"/>
      <c r="AR90" s="12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</row>
    <row r="91" spans="1:62" s="74" customFormat="1" ht="12.75" customHeight="1" collapsed="1" x14ac:dyDescent="0.25">
      <c r="A91" s="599" t="s">
        <v>53</v>
      </c>
      <c r="B91" s="600"/>
      <c r="C91" s="601"/>
      <c r="D91" s="601"/>
      <c r="E91" s="601"/>
      <c r="F91" s="601"/>
      <c r="G91" s="601"/>
      <c r="H91" s="601"/>
      <c r="I91" s="602"/>
      <c r="J91" s="455">
        <f>SUM(J81:J90)</f>
        <v>0</v>
      </c>
      <c r="K91" s="455">
        <f>SUM(K81:K90)</f>
        <v>0</v>
      </c>
      <c r="L91" s="456"/>
      <c r="M91" s="455">
        <f>SUM(M81:M90)</f>
        <v>0</v>
      </c>
      <c r="N91" s="455">
        <f>SUM(N81:N90)</f>
        <v>0</v>
      </c>
      <c r="O91" s="455">
        <f>SUM(O81:O90)</f>
        <v>0</v>
      </c>
      <c r="P91" s="457"/>
      <c r="Q91" s="458"/>
      <c r="R91" s="455">
        <f t="shared" ref="R91:AH91" si="55">SUM(R81:R90)</f>
        <v>0</v>
      </c>
      <c r="S91" s="455">
        <f t="shared" si="55"/>
        <v>0</v>
      </c>
      <c r="T91" s="455">
        <f t="shared" si="55"/>
        <v>0</v>
      </c>
      <c r="U91" s="455">
        <f t="shared" si="55"/>
        <v>0</v>
      </c>
      <c r="V91" s="455">
        <f t="shared" si="55"/>
        <v>0</v>
      </c>
      <c r="W91" s="455">
        <f t="shared" si="55"/>
        <v>0</v>
      </c>
      <c r="X91" s="455">
        <f t="shared" si="55"/>
        <v>0</v>
      </c>
      <c r="Y91" s="455">
        <f t="shared" si="55"/>
        <v>0</v>
      </c>
      <c r="Z91" s="455">
        <f t="shared" si="55"/>
        <v>0</v>
      </c>
      <c r="AA91" s="455">
        <f t="shared" si="55"/>
        <v>0</v>
      </c>
      <c r="AB91" s="455">
        <f t="shared" si="55"/>
        <v>0</v>
      </c>
      <c r="AC91" s="455">
        <f t="shared" si="55"/>
        <v>0</v>
      </c>
      <c r="AD91" s="455">
        <f t="shared" si="55"/>
        <v>0</v>
      </c>
      <c r="AE91" s="455">
        <f t="shared" si="55"/>
        <v>0</v>
      </c>
      <c r="AF91" s="455">
        <f t="shared" si="55"/>
        <v>0</v>
      </c>
      <c r="AG91" s="455">
        <f t="shared" si="55"/>
        <v>0</v>
      </c>
      <c r="AH91" s="455">
        <f t="shared" si="55"/>
        <v>0</v>
      </c>
      <c r="AI91" s="459">
        <f>IF(ISERROR(AH91/J91),0,AH91/J91)</f>
        <v>0</v>
      </c>
      <c r="AJ91" s="459">
        <f>IF(ISERROR(AH91/$AH$205),0,AH91/$AH$205)</f>
        <v>0</v>
      </c>
      <c r="AK91" s="12"/>
      <c r="AL91" s="12"/>
      <c r="AM91" s="12"/>
      <c r="AN91" s="12"/>
      <c r="AO91" s="12"/>
      <c r="AP91" s="12"/>
      <c r="AQ91" s="12"/>
      <c r="AR91" s="12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</row>
    <row r="92" spans="1:62" ht="12.75" customHeight="1" x14ac:dyDescent="0.25">
      <c r="A92" s="590" t="s">
        <v>54</v>
      </c>
      <c r="B92" s="591"/>
      <c r="C92" s="591"/>
      <c r="D92" s="591"/>
      <c r="E92" s="592"/>
      <c r="F92" s="17"/>
      <c r="G92" s="18"/>
      <c r="H92" s="19"/>
      <c r="I92" s="19"/>
      <c r="J92" s="75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538"/>
      <c r="AJ92" s="538"/>
    </row>
    <row r="93" spans="1:62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5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33">
        <f>IF(ISERROR(AH93/J93),0,AH93/J93)</f>
        <v>0</v>
      </c>
      <c r="AJ93" s="33">
        <f t="shared" ref="AJ93:AJ102" si="57">IF(ISERROR(AH93/$AH$205),"-",AH93/$AH$205)</f>
        <v>0</v>
      </c>
      <c r="AK93" s="12"/>
      <c r="AL93" s="12"/>
      <c r="AM93" s="12"/>
      <c r="AN93" s="12"/>
      <c r="AO93" s="12"/>
      <c r="AP93" s="12"/>
      <c r="AQ93" s="12"/>
      <c r="AR93" s="12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</row>
    <row r="94" spans="1:62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5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33">
        <f t="shared" ref="AI94:AI102" si="62">IF(ISERROR(AH94/J94),0,AH94/J94)</f>
        <v>0</v>
      </c>
      <c r="AJ94" s="33">
        <f t="shared" si="57"/>
        <v>0</v>
      </c>
      <c r="AK94" s="12"/>
      <c r="AL94" s="12"/>
      <c r="AM94" s="12"/>
      <c r="AN94" s="12"/>
      <c r="AO94" s="12"/>
      <c r="AP94" s="12"/>
      <c r="AQ94" s="12"/>
      <c r="AR94" s="12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</row>
    <row r="95" spans="1:62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5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33">
        <f t="shared" si="62"/>
        <v>0</v>
      </c>
      <c r="AJ95" s="33">
        <f t="shared" si="57"/>
        <v>0</v>
      </c>
    </row>
    <row r="96" spans="1:62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5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33">
        <f t="shared" si="62"/>
        <v>0</v>
      </c>
      <c r="AJ96" s="33">
        <f t="shared" si="57"/>
        <v>0</v>
      </c>
      <c r="AK96" s="12"/>
      <c r="AL96" s="12"/>
      <c r="AM96" s="12"/>
      <c r="AN96" s="12"/>
      <c r="AO96" s="12"/>
      <c r="AP96" s="12"/>
      <c r="AQ96" s="12"/>
      <c r="AR96" s="12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</row>
    <row r="97" spans="1:62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5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33">
        <f t="shared" si="62"/>
        <v>0</v>
      </c>
      <c r="AJ97" s="33">
        <f t="shared" si="57"/>
        <v>0</v>
      </c>
      <c r="AK97" s="12"/>
      <c r="AL97" s="12"/>
      <c r="AM97" s="12"/>
      <c r="AN97" s="12"/>
      <c r="AO97" s="12"/>
      <c r="AP97" s="12"/>
      <c r="AQ97" s="12"/>
      <c r="AR97" s="12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</row>
    <row r="98" spans="1:62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5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33">
        <f t="shared" si="62"/>
        <v>0</v>
      </c>
      <c r="AJ98" s="33">
        <f t="shared" si="57"/>
        <v>0</v>
      </c>
    </row>
    <row r="99" spans="1:62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5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33">
        <f t="shared" si="62"/>
        <v>0</v>
      </c>
      <c r="AJ99" s="33">
        <f t="shared" si="57"/>
        <v>0</v>
      </c>
      <c r="AK99" s="12"/>
      <c r="AL99" s="12"/>
      <c r="AM99" s="12"/>
      <c r="AN99" s="12"/>
      <c r="AO99" s="12"/>
      <c r="AP99" s="12"/>
      <c r="AQ99" s="12"/>
      <c r="AR99" s="12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</row>
    <row r="100" spans="1:62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5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33">
        <f t="shared" si="62"/>
        <v>0</v>
      </c>
      <c r="AJ100" s="33">
        <f t="shared" si="57"/>
        <v>0</v>
      </c>
      <c r="AK100" s="12"/>
      <c r="AL100" s="12"/>
      <c r="AM100" s="12"/>
      <c r="AN100" s="12"/>
      <c r="AO100" s="12"/>
      <c r="AP100" s="12"/>
      <c r="AQ100" s="12"/>
      <c r="AR100" s="12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</row>
    <row r="101" spans="1:62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5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33">
        <f t="shared" si="62"/>
        <v>0</v>
      </c>
      <c r="AJ101" s="33">
        <f t="shared" si="57"/>
        <v>0</v>
      </c>
    </row>
    <row r="102" spans="1:62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5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33">
        <f t="shared" si="62"/>
        <v>0</v>
      </c>
      <c r="AJ102" s="33">
        <f t="shared" si="57"/>
        <v>0</v>
      </c>
      <c r="AK102" s="12"/>
      <c r="AL102" s="12"/>
      <c r="AM102" s="12"/>
      <c r="AN102" s="12"/>
      <c r="AO102" s="12"/>
      <c r="AP102" s="12"/>
      <c r="AQ102" s="12"/>
      <c r="AR102" s="12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</row>
    <row r="103" spans="1:62" s="74" customFormat="1" ht="12.75" customHeight="1" collapsed="1" x14ac:dyDescent="0.25">
      <c r="A103" s="599" t="s">
        <v>55</v>
      </c>
      <c r="B103" s="600"/>
      <c r="C103" s="601"/>
      <c r="D103" s="601"/>
      <c r="E103" s="601"/>
      <c r="F103" s="601"/>
      <c r="G103" s="601"/>
      <c r="H103" s="601"/>
      <c r="I103" s="602"/>
      <c r="J103" s="455">
        <f>SUM(J93:J102)</f>
        <v>0</v>
      </c>
      <c r="K103" s="455">
        <f>SUM(K93:K102)</f>
        <v>0</v>
      </c>
      <c r="L103" s="456"/>
      <c r="M103" s="455">
        <f>SUM(M93:M102)</f>
        <v>0</v>
      </c>
      <c r="N103" s="455">
        <f>SUM(N93:N102)</f>
        <v>0</v>
      </c>
      <c r="O103" s="455">
        <f>SUM(O93:O102)</f>
        <v>0</v>
      </c>
      <c r="P103" s="457"/>
      <c r="Q103" s="458"/>
      <c r="R103" s="455">
        <f t="shared" ref="R103:AH103" si="63">SUM(R93:R102)</f>
        <v>0</v>
      </c>
      <c r="S103" s="455">
        <f t="shared" si="63"/>
        <v>0</v>
      </c>
      <c r="T103" s="455">
        <f t="shared" si="63"/>
        <v>0</v>
      </c>
      <c r="U103" s="455">
        <f t="shared" si="63"/>
        <v>0</v>
      </c>
      <c r="V103" s="455">
        <f t="shared" si="63"/>
        <v>0</v>
      </c>
      <c r="W103" s="455">
        <f t="shared" si="63"/>
        <v>0</v>
      </c>
      <c r="X103" s="455">
        <f t="shared" si="63"/>
        <v>0</v>
      </c>
      <c r="Y103" s="455">
        <f t="shared" si="63"/>
        <v>0</v>
      </c>
      <c r="Z103" s="455">
        <f t="shared" si="63"/>
        <v>0</v>
      </c>
      <c r="AA103" s="455">
        <f t="shared" si="63"/>
        <v>0</v>
      </c>
      <c r="AB103" s="455">
        <f t="shared" si="63"/>
        <v>0</v>
      </c>
      <c r="AC103" s="455">
        <f t="shared" si="63"/>
        <v>0</v>
      </c>
      <c r="AD103" s="455">
        <f t="shared" si="63"/>
        <v>0</v>
      </c>
      <c r="AE103" s="455">
        <f t="shared" si="63"/>
        <v>0</v>
      </c>
      <c r="AF103" s="455">
        <f t="shared" si="63"/>
        <v>0</v>
      </c>
      <c r="AG103" s="455">
        <f t="shared" si="63"/>
        <v>0</v>
      </c>
      <c r="AH103" s="455">
        <f t="shared" si="63"/>
        <v>0</v>
      </c>
      <c r="AI103" s="459">
        <f>IF(ISERROR(AH103/J103),0,AH103/J103)</f>
        <v>0</v>
      </c>
      <c r="AJ103" s="459">
        <f>IF(ISERROR(AH103/$AH$205),0,AH103/$AH$205)</f>
        <v>0</v>
      </c>
      <c r="AK103" s="12"/>
      <c r="AL103" s="12"/>
      <c r="AM103" s="12"/>
      <c r="AN103" s="12"/>
      <c r="AO103" s="12"/>
      <c r="AP103" s="12"/>
      <c r="AQ103" s="12"/>
      <c r="AR103" s="12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</row>
    <row r="104" spans="1:62" ht="12.75" customHeight="1" x14ac:dyDescent="0.25">
      <c r="A104" s="590" t="s">
        <v>56</v>
      </c>
      <c r="B104" s="591"/>
      <c r="C104" s="591"/>
      <c r="D104" s="591"/>
      <c r="E104" s="592"/>
      <c r="F104" s="17"/>
      <c r="G104" s="18"/>
      <c r="H104" s="19"/>
      <c r="I104" s="19"/>
      <c r="J104" s="75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538"/>
      <c r="AJ104" s="538"/>
    </row>
    <row r="105" spans="1:62" hidden="1" outlineLevel="1" x14ac:dyDescent="0.25">
      <c r="A105" s="25">
        <v>1</v>
      </c>
      <c r="B105" s="26"/>
      <c r="C105" s="53"/>
      <c r="D105" s="54"/>
      <c r="E105" s="64"/>
      <c r="F105" s="62"/>
      <c r="G105" s="62"/>
      <c r="H105" s="6"/>
      <c r="I105" s="6"/>
      <c r="J105" s="75"/>
      <c r="K105" s="57"/>
      <c r="L105" s="1"/>
      <c r="M105" s="56"/>
      <c r="N105" s="63"/>
      <c r="O105" s="56"/>
      <c r="P105" s="52"/>
      <c r="Q105" s="52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33">
        <f t="shared" ref="AI105:AI114" si="65">IF(ISERROR(AH105/J105),0,AH105/J105)</f>
        <v>0</v>
      </c>
      <c r="AJ105" s="33">
        <f t="shared" ref="AJ105:AJ114" si="66">IF(ISERROR(AH105/$AH$205),"-",AH105/$AH$205)</f>
        <v>0</v>
      </c>
      <c r="AK105" s="12"/>
      <c r="AL105" s="12"/>
      <c r="AM105" s="12"/>
      <c r="AN105" s="12"/>
      <c r="AO105" s="12"/>
      <c r="AP105" s="12"/>
      <c r="AQ105" s="12"/>
      <c r="AR105" s="12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</row>
    <row r="106" spans="1:62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5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33">
        <f t="shared" si="65"/>
        <v>0</v>
      </c>
      <c r="AJ106" s="33">
        <f t="shared" si="66"/>
        <v>0</v>
      </c>
      <c r="AK106" s="12"/>
      <c r="AL106" s="12"/>
      <c r="AM106" s="12"/>
      <c r="AN106" s="12"/>
      <c r="AO106" s="12"/>
      <c r="AP106" s="12"/>
      <c r="AQ106" s="12"/>
      <c r="AR106" s="12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</row>
    <row r="107" spans="1:62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5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33">
        <f t="shared" si="65"/>
        <v>0</v>
      </c>
      <c r="AJ107" s="33">
        <f t="shared" si="66"/>
        <v>0</v>
      </c>
    </row>
    <row r="108" spans="1:62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5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33">
        <f t="shared" si="65"/>
        <v>0</v>
      </c>
      <c r="AJ108" s="33">
        <f t="shared" si="66"/>
        <v>0</v>
      </c>
      <c r="AK108" s="12"/>
      <c r="AL108" s="12"/>
      <c r="AM108" s="12"/>
      <c r="AN108" s="12"/>
      <c r="AO108" s="12"/>
      <c r="AP108" s="12"/>
      <c r="AQ108" s="12"/>
      <c r="AR108" s="12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</row>
    <row r="109" spans="1:62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5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33">
        <f t="shared" si="65"/>
        <v>0</v>
      </c>
      <c r="AJ109" s="33">
        <f t="shared" si="66"/>
        <v>0</v>
      </c>
      <c r="AK109" s="12"/>
      <c r="AL109" s="12"/>
      <c r="AM109" s="12"/>
      <c r="AN109" s="12"/>
      <c r="AO109" s="12"/>
      <c r="AP109" s="12"/>
      <c r="AQ109" s="12"/>
      <c r="AR109" s="12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</row>
    <row r="110" spans="1:62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5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33">
        <f t="shared" si="65"/>
        <v>0</v>
      </c>
      <c r="AJ110" s="33">
        <f t="shared" si="66"/>
        <v>0</v>
      </c>
    </row>
    <row r="111" spans="1:62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5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33">
        <f t="shared" si="65"/>
        <v>0</v>
      </c>
      <c r="AJ111" s="33">
        <f t="shared" si="66"/>
        <v>0</v>
      </c>
      <c r="AK111" s="12"/>
      <c r="AL111" s="12"/>
      <c r="AM111" s="12"/>
      <c r="AN111" s="12"/>
      <c r="AO111" s="12"/>
      <c r="AP111" s="12"/>
      <c r="AQ111" s="12"/>
      <c r="AR111" s="12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</row>
    <row r="112" spans="1:62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5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33">
        <f t="shared" si="65"/>
        <v>0</v>
      </c>
      <c r="AJ112" s="33">
        <f t="shared" si="66"/>
        <v>0</v>
      </c>
      <c r="AK112" s="12"/>
      <c r="AL112" s="12"/>
      <c r="AM112" s="12"/>
      <c r="AN112" s="12"/>
      <c r="AO112" s="12"/>
      <c r="AP112" s="12"/>
      <c r="AQ112" s="12"/>
      <c r="AR112" s="12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</row>
    <row r="113" spans="1:62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5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33">
        <f t="shared" si="65"/>
        <v>0</v>
      </c>
      <c r="AJ113" s="33">
        <f t="shared" si="66"/>
        <v>0</v>
      </c>
    </row>
    <row r="114" spans="1:62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5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33">
        <f t="shared" si="65"/>
        <v>0</v>
      </c>
      <c r="AJ114" s="33">
        <f t="shared" si="66"/>
        <v>0</v>
      </c>
      <c r="AK114" s="12"/>
      <c r="AL114" s="12"/>
      <c r="AM114" s="12"/>
      <c r="AN114" s="12"/>
      <c r="AO114" s="12"/>
      <c r="AP114" s="12"/>
      <c r="AQ114" s="12"/>
      <c r="AR114" s="12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</row>
    <row r="115" spans="1:62" s="74" customFormat="1" ht="12.75" customHeight="1" collapsed="1" x14ac:dyDescent="0.25">
      <c r="A115" s="599" t="s">
        <v>57</v>
      </c>
      <c r="B115" s="600"/>
      <c r="C115" s="601"/>
      <c r="D115" s="601"/>
      <c r="E115" s="601"/>
      <c r="F115" s="601"/>
      <c r="G115" s="601"/>
      <c r="H115" s="601"/>
      <c r="I115" s="602"/>
      <c r="J115" s="455">
        <f>SUM(J105:J114)</f>
        <v>0</v>
      </c>
      <c r="K115" s="455">
        <f>SUM(K105:K114)</f>
        <v>0</v>
      </c>
      <c r="L115" s="456"/>
      <c r="M115" s="455">
        <f>SUM(M105:M114)</f>
        <v>0</v>
      </c>
      <c r="N115" s="455">
        <f>SUM(N105:N114)</f>
        <v>0</v>
      </c>
      <c r="O115" s="455">
        <f>SUM(O105:O114)</f>
        <v>0</v>
      </c>
      <c r="P115" s="457"/>
      <c r="Q115" s="458"/>
      <c r="R115" s="455">
        <f t="shared" ref="R115:AH115" si="71">SUM(R105:R114)</f>
        <v>0</v>
      </c>
      <c r="S115" s="455">
        <f t="shared" si="71"/>
        <v>0</v>
      </c>
      <c r="T115" s="455">
        <f t="shared" si="71"/>
        <v>0</v>
      </c>
      <c r="U115" s="455">
        <f t="shared" si="71"/>
        <v>0</v>
      </c>
      <c r="V115" s="455">
        <f t="shared" si="71"/>
        <v>0</v>
      </c>
      <c r="W115" s="455">
        <f t="shared" si="71"/>
        <v>0</v>
      </c>
      <c r="X115" s="455">
        <f t="shared" si="71"/>
        <v>0</v>
      </c>
      <c r="Y115" s="455">
        <f t="shared" si="71"/>
        <v>0</v>
      </c>
      <c r="Z115" s="455">
        <f t="shared" si="71"/>
        <v>0</v>
      </c>
      <c r="AA115" s="455">
        <f t="shared" si="71"/>
        <v>0</v>
      </c>
      <c r="AB115" s="455">
        <f t="shared" si="71"/>
        <v>0</v>
      </c>
      <c r="AC115" s="455">
        <f t="shared" si="71"/>
        <v>0</v>
      </c>
      <c r="AD115" s="455">
        <f t="shared" si="71"/>
        <v>0</v>
      </c>
      <c r="AE115" s="455">
        <f t="shared" si="71"/>
        <v>0</v>
      </c>
      <c r="AF115" s="455">
        <f t="shared" si="71"/>
        <v>0</v>
      </c>
      <c r="AG115" s="455">
        <f t="shared" si="71"/>
        <v>0</v>
      </c>
      <c r="AH115" s="455">
        <f t="shared" si="71"/>
        <v>0</v>
      </c>
      <c r="AI115" s="459">
        <f>IF(ISERROR(AH115/J115),0,AH115/J115)</f>
        <v>0</v>
      </c>
      <c r="AJ115" s="459">
        <f>IF(ISERROR(AH115/$AH$205),0,AH115/$AH$205)</f>
        <v>0</v>
      </c>
      <c r="AK115" s="12"/>
      <c r="AL115" s="12"/>
      <c r="AM115" s="12"/>
      <c r="AN115" s="12"/>
      <c r="AO115" s="12"/>
      <c r="AP115" s="12"/>
      <c r="AQ115" s="12"/>
      <c r="AR115" s="12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</row>
    <row r="116" spans="1:62" ht="12.75" customHeight="1" x14ac:dyDescent="0.25">
      <c r="A116" s="590" t="s">
        <v>58</v>
      </c>
      <c r="B116" s="591"/>
      <c r="C116" s="591"/>
      <c r="D116" s="591"/>
      <c r="E116" s="592"/>
      <c r="F116" s="17"/>
      <c r="G116" s="18"/>
      <c r="H116" s="19"/>
      <c r="I116" s="19"/>
      <c r="J116" s="75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538"/>
      <c r="AJ116" s="538"/>
    </row>
    <row r="117" spans="1:62" hidden="1" outlineLevel="1" x14ac:dyDescent="0.25">
      <c r="A117" s="25">
        <v>1</v>
      </c>
      <c r="B117" s="26"/>
      <c r="C117" s="53"/>
      <c r="D117" s="54"/>
      <c r="E117" s="65"/>
      <c r="F117" s="62"/>
      <c r="G117" s="62"/>
      <c r="H117" s="6"/>
      <c r="I117" s="6"/>
      <c r="J117" s="75"/>
      <c r="K117" s="51"/>
      <c r="L117" s="55"/>
      <c r="M117" s="56"/>
      <c r="N117" s="63"/>
      <c r="O117" s="56"/>
      <c r="P117" s="52"/>
      <c r="Q117" s="52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33">
        <f t="shared" ref="AI117:AI126" si="73">IF(ISERROR(AH117/J117),0,AH117/J117)</f>
        <v>0</v>
      </c>
      <c r="AJ117" s="33">
        <f t="shared" ref="AJ117:AJ126" si="74">IF(ISERROR(AH117/$AH$205),"-",AH117/$AH$205)</f>
        <v>0</v>
      </c>
      <c r="AK117" s="12"/>
      <c r="AL117" s="12"/>
      <c r="AM117" s="12"/>
      <c r="AN117" s="12"/>
      <c r="AO117" s="12"/>
      <c r="AP117" s="12"/>
      <c r="AQ117" s="12"/>
      <c r="AR117" s="12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</row>
    <row r="118" spans="1:62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5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33">
        <f t="shared" si="73"/>
        <v>0</v>
      </c>
      <c r="AJ118" s="33">
        <f t="shared" si="74"/>
        <v>0</v>
      </c>
      <c r="AK118" s="12"/>
      <c r="AL118" s="12"/>
      <c r="AM118" s="12"/>
      <c r="AN118" s="12"/>
      <c r="AO118" s="12"/>
      <c r="AP118" s="12"/>
      <c r="AQ118" s="12"/>
      <c r="AR118" s="12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</row>
    <row r="119" spans="1:62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5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33">
        <f t="shared" si="73"/>
        <v>0</v>
      </c>
      <c r="AJ119" s="33">
        <f t="shared" si="74"/>
        <v>0</v>
      </c>
    </row>
    <row r="120" spans="1:62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5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33">
        <f t="shared" si="73"/>
        <v>0</v>
      </c>
      <c r="AJ120" s="33">
        <f t="shared" si="74"/>
        <v>0</v>
      </c>
      <c r="AK120" s="12"/>
      <c r="AL120" s="12"/>
      <c r="AM120" s="12"/>
      <c r="AN120" s="12"/>
      <c r="AO120" s="12"/>
      <c r="AP120" s="12"/>
      <c r="AQ120" s="12"/>
      <c r="AR120" s="12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</row>
    <row r="121" spans="1:62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5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33">
        <f t="shared" si="73"/>
        <v>0</v>
      </c>
      <c r="AJ121" s="33">
        <f t="shared" si="74"/>
        <v>0</v>
      </c>
      <c r="AK121" s="12"/>
      <c r="AL121" s="12"/>
      <c r="AM121" s="12"/>
      <c r="AN121" s="12"/>
      <c r="AO121" s="12"/>
      <c r="AP121" s="12"/>
      <c r="AQ121" s="12"/>
      <c r="AR121" s="12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</row>
    <row r="122" spans="1:62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5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33">
        <f t="shared" si="73"/>
        <v>0</v>
      </c>
      <c r="AJ122" s="33">
        <f t="shared" si="74"/>
        <v>0</v>
      </c>
    </row>
    <row r="123" spans="1:62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5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33">
        <f t="shared" si="73"/>
        <v>0</v>
      </c>
      <c r="AJ123" s="33">
        <f t="shared" si="74"/>
        <v>0</v>
      </c>
      <c r="AK123" s="12"/>
      <c r="AL123" s="12"/>
      <c r="AM123" s="12"/>
      <c r="AN123" s="12"/>
      <c r="AO123" s="12"/>
      <c r="AP123" s="12"/>
      <c r="AQ123" s="12"/>
      <c r="AR123" s="12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</row>
    <row r="124" spans="1:62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5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33">
        <f t="shared" si="73"/>
        <v>0</v>
      </c>
      <c r="AJ124" s="33">
        <f t="shared" si="74"/>
        <v>0</v>
      </c>
      <c r="AK124" s="12"/>
      <c r="AL124" s="12"/>
      <c r="AM124" s="12"/>
      <c r="AN124" s="12"/>
      <c r="AO124" s="12"/>
      <c r="AP124" s="12"/>
      <c r="AQ124" s="12"/>
      <c r="AR124" s="12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</row>
    <row r="125" spans="1:62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5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33">
        <f t="shared" si="73"/>
        <v>0</v>
      </c>
      <c r="AJ125" s="33">
        <f t="shared" si="74"/>
        <v>0</v>
      </c>
    </row>
    <row r="126" spans="1:62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5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33">
        <f t="shared" si="73"/>
        <v>0</v>
      </c>
      <c r="AJ126" s="33">
        <f t="shared" si="74"/>
        <v>0</v>
      </c>
      <c r="AK126" s="12"/>
      <c r="AL126" s="12"/>
      <c r="AM126" s="12"/>
      <c r="AN126" s="12"/>
      <c r="AO126" s="12"/>
      <c r="AP126" s="12"/>
      <c r="AQ126" s="12"/>
      <c r="AR126" s="12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</row>
    <row r="127" spans="1:62" s="74" customFormat="1" ht="12.75" customHeight="1" collapsed="1" x14ac:dyDescent="0.25">
      <c r="A127" s="599" t="s">
        <v>59</v>
      </c>
      <c r="B127" s="600"/>
      <c r="C127" s="601"/>
      <c r="D127" s="601"/>
      <c r="E127" s="601"/>
      <c r="F127" s="601"/>
      <c r="G127" s="601"/>
      <c r="H127" s="601"/>
      <c r="I127" s="602"/>
      <c r="J127" s="455">
        <f>SUM(J117:J126)</f>
        <v>0</v>
      </c>
      <c r="K127" s="455">
        <f>SUM(K117:K126)</f>
        <v>0</v>
      </c>
      <c r="L127" s="456"/>
      <c r="M127" s="455">
        <f>SUM(M117:M126)</f>
        <v>0</v>
      </c>
      <c r="N127" s="455">
        <f>SUM(N117:N126)</f>
        <v>0</v>
      </c>
      <c r="O127" s="455">
        <f>SUM(O117:O126)</f>
        <v>0</v>
      </c>
      <c r="P127" s="457"/>
      <c r="Q127" s="458"/>
      <c r="R127" s="455">
        <f t="shared" ref="R127:AH127" si="79">SUM(R117:R126)</f>
        <v>0</v>
      </c>
      <c r="S127" s="455">
        <f t="shared" si="79"/>
        <v>0</v>
      </c>
      <c r="T127" s="455">
        <f t="shared" si="79"/>
        <v>0</v>
      </c>
      <c r="U127" s="455">
        <f t="shared" si="79"/>
        <v>0</v>
      </c>
      <c r="V127" s="455">
        <f t="shared" si="79"/>
        <v>0</v>
      </c>
      <c r="W127" s="455">
        <f t="shared" si="79"/>
        <v>0</v>
      </c>
      <c r="X127" s="455">
        <f t="shared" si="79"/>
        <v>0</v>
      </c>
      <c r="Y127" s="455">
        <f t="shared" si="79"/>
        <v>0</v>
      </c>
      <c r="Z127" s="455">
        <f t="shared" si="79"/>
        <v>0</v>
      </c>
      <c r="AA127" s="455">
        <f t="shared" si="79"/>
        <v>0</v>
      </c>
      <c r="AB127" s="455">
        <f t="shared" si="79"/>
        <v>0</v>
      </c>
      <c r="AC127" s="455">
        <f t="shared" si="79"/>
        <v>0</v>
      </c>
      <c r="AD127" s="455">
        <f t="shared" si="79"/>
        <v>0</v>
      </c>
      <c r="AE127" s="455">
        <f t="shared" si="79"/>
        <v>0</v>
      </c>
      <c r="AF127" s="455">
        <f t="shared" si="79"/>
        <v>0</v>
      </c>
      <c r="AG127" s="455">
        <f t="shared" si="79"/>
        <v>0</v>
      </c>
      <c r="AH127" s="455">
        <f t="shared" si="79"/>
        <v>0</v>
      </c>
      <c r="AI127" s="459">
        <f>IF(ISERROR(AH127/J127),0,AH127/J127)</f>
        <v>0</v>
      </c>
      <c r="AJ127" s="459">
        <f>IF(ISERROR(AH127/$AH$205),0,AH127/$AH$205)</f>
        <v>0</v>
      </c>
      <c r="AK127" s="12"/>
      <c r="AL127" s="12"/>
      <c r="AM127" s="12"/>
      <c r="AN127" s="12"/>
      <c r="AO127" s="12"/>
      <c r="AP127" s="12"/>
      <c r="AQ127" s="12"/>
      <c r="AR127" s="12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</row>
    <row r="128" spans="1:62" ht="12.75" customHeight="1" x14ac:dyDescent="0.25">
      <c r="A128" s="590" t="s">
        <v>60</v>
      </c>
      <c r="B128" s="591"/>
      <c r="C128" s="591"/>
      <c r="D128" s="591"/>
      <c r="E128" s="592"/>
      <c r="F128" s="17"/>
      <c r="G128" s="18"/>
      <c r="H128" s="19"/>
      <c r="I128" s="19"/>
      <c r="J128" s="75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538"/>
      <c r="AJ128" s="538"/>
    </row>
    <row r="129" spans="1:62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5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33">
        <f>IF(ISERROR(AH129/J129),0,AH129/J129)</f>
        <v>0</v>
      </c>
      <c r="AJ129" s="33">
        <f t="shared" ref="AJ129:AJ138" si="81">IF(ISERROR(AH129/$AH$205),"-",AH129/$AH$205)</f>
        <v>0</v>
      </c>
      <c r="AK129" s="12"/>
      <c r="AL129" s="12"/>
      <c r="AM129" s="12"/>
      <c r="AN129" s="12"/>
      <c r="AO129" s="12"/>
      <c r="AP129" s="12"/>
      <c r="AQ129" s="12"/>
      <c r="AR129" s="12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</row>
    <row r="130" spans="1:62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5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33">
        <f t="shared" ref="AI130:AI138" si="86">IF(ISERROR(AH130/J130),0,AH130/J130)</f>
        <v>0</v>
      </c>
      <c r="AJ130" s="33">
        <f t="shared" si="81"/>
        <v>0</v>
      </c>
      <c r="AK130" s="12"/>
      <c r="AL130" s="12"/>
      <c r="AM130" s="12"/>
      <c r="AN130" s="12"/>
      <c r="AO130" s="12"/>
      <c r="AP130" s="12"/>
      <c r="AQ130" s="12"/>
      <c r="AR130" s="12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</row>
    <row r="131" spans="1:62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5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33">
        <f t="shared" si="86"/>
        <v>0</v>
      </c>
      <c r="AJ131" s="33">
        <f t="shared" si="81"/>
        <v>0</v>
      </c>
    </row>
    <row r="132" spans="1:62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5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33">
        <f t="shared" si="86"/>
        <v>0</v>
      </c>
      <c r="AJ132" s="33">
        <f t="shared" si="81"/>
        <v>0</v>
      </c>
      <c r="AK132" s="12"/>
      <c r="AL132" s="12"/>
      <c r="AM132" s="12"/>
      <c r="AN132" s="12"/>
      <c r="AO132" s="12"/>
      <c r="AP132" s="12"/>
      <c r="AQ132" s="12"/>
      <c r="AR132" s="12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</row>
    <row r="133" spans="1:62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5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33">
        <f t="shared" si="86"/>
        <v>0</v>
      </c>
      <c r="AJ133" s="33">
        <f t="shared" si="81"/>
        <v>0</v>
      </c>
      <c r="AK133" s="12"/>
      <c r="AL133" s="12"/>
      <c r="AM133" s="12"/>
      <c r="AN133" s="12"/>
      <c r="AO133" s="12"/>
      <c r="AP133" s="12"/>
      <c r="AQ133" s="12"/>
      <c r="AR133" s="12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</row>
    <row r="134" spans="1:62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5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33">
        <f t="shared" si="86"/>
        <v>0</v>
      </c>
      <c r="AJ134" s="33">
        <f t="shared" si="81"/>
        <v>0</v>
      </c>
    </row>
    <row r="135" spans="1:62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5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33">
        <f t="shared" si="86"/>
        <v>0</v>
      </c>
      <c r="AJ135" s="33">
        <f t="shared" si="81"/>
        <v>0</v>
      </c>
      <c r="AK135" s="12"/>
      <c r="AL135" s="12"/>
      <c r="AM135" s="12"/>
      <c r="AN135" s="12"/>
      <c r="AO135" s="12"/>
      <c r="AP135" s="12"/>
      <c r="AQ135" s="12"/>
      <c r="AR135" s="12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</row>
    <row r="136" spans="1:62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5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33">
        <f t="shared" si="86"/>
        <v>0</v>
      </c>
      <c r="AJ136" s="33">
        <f t="shared" si="81"/>
        <v>0</v>
      </c>
      <c r="AK136" s="12"/>
      <c r="AL136" s="12"/>
      <c r="AM136" s="12"/>
      <c r="AN136" s="12"/>
      <c r="AO136" s="12"/>
      <c r="AP136" s="12"/>
      <c r="AQ136" s="12"/>
      <c r="AR136" s="12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</row>
    <row r="137" spans="1:62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5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33">
        <f t="shared" si="86"/>
        <v>0</v>
      </c>
      <c r="AJ137" s="33">
        <f t="shared" si="81"/>
        <v>0</v>
      </c>
    </row>
    <row r="138" spans="1:62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5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33">
        <f t="shared" si="86"/>
        <v>0</v>
      </c>
      <c r="AJ138" s="33">
        <f t="shared" si="81"/>
        <v>0</v>
      </c>
      <c r="AK138" s="12"/>
      <c r="AL138" s="12"/>
      <c r="AM138" s="12"/>
      <c r="AN138" s="12"/>
      <c r="AO138" s="12"/>
      <c r="AP138" s="12"/>
      <c r="AQ138" s="12"/>
      <c r="AR138" s="12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</row>
    <row r="139" spans="1:62" s="74" customFormat="1" ht="12.75" customHeight="1" collapsed="1" x14ac:dyDescent="0.25">
      <c r="A139" s="610" t="s">
        <v>61</v>
      </c>
      <c r="B139" s="610"/>
      <c r="C139" s="610"/>
      <c r="D139" s="610"/>
      <c r="E139" s="610"/>
      <c r="F139" s="610"/>
      <c r="G139" s="610"/>
      <c r="H139" s="610"/>
      <c r="I139" s="610"/>
      <c r="J139" s="455">
        <v>0</v>
      </c>
      <c r="K139" s="455">
        <v>0</v>
      </c>
      <c r="L139" s="456"/>
      <c r="M139" s="455">
        <f>SUM(M129:M138)</f>
        <v>0</v>
      </c>
      <c r="N139" s="455">
        <f>SUM(N129:N138)</f>
        <v>0</v>
      </c>
      <c r="O139" s="455">
        <f>SUM(O129:O138)</f>
        <v>0</v>
      </c>
      <c r="P139" s="457"/>
      <c r="Q139" s="458"/>
      <c r="R139" s="455">
        <f t="shared" ref="R139:AH139" si="87">SUM(R129:R138)</f>
        <v>0</v>
      </c>
      <c r="S139" s="455">
        <f t="shared" si="87"/>
        <v>0</v>
      </c>
      <c r="T139" s="455">
        <f t="shared" si="87"/>
        <v>0</v>
      </c>
      <c r="U139" s="455">
        <f t="shared" si="87"/>
        <v>0</v>
      </c>
      <c r="V139" s="455">
        <f t="shared" si="87"/>
        <v>0</v>
      </c>
      <c r="W139" s="455">
        <f t="shared" si="87"/>
        <v>0</v>
      </c>
      <c r="X139" s="455">
        <f t="shared" si="87"/>
        <v>0</v>
      </c>
      <c r="Y139" s="455">
        <f t="shared" si="87"/>
        <v>0</v>
      </c>
      <c r="Z139" s="455">
        <f t="shared" si="87"/>
        <v>0</v>
      </c>
      <c r="AA139" s="455">
        <f t="shared" si="87"/>
        <v>0</v>
      </c>
      <c r="AB139" s="455">
        <f t="shared" si="87"/>
        <v>0</v>
      </c>
      <c r="AC139" s="455">
        <f t="shared" si="87"/>
        <v>0</v>
      </c>
      <c r="AD139" s="455">
        <f t="shared" si="87"/>
        <v>0</v>
      </c>
      <c r="AE139" s="455">
        <f t="shared" si="87"/>
        <v>0</v>
      </c>
      <c r="AF139" s="455">
        <f t="shared" si="87"/>
        <v>0</v>
      </c>
      <c r="AG139" s="455">
        <f t="shared" si="87"/>
        <v>0</v>
      </c>
      <c r="AH139" s="455">
        <f t="shared" si="87"/>
        <v>0</v>
      </c>
      <c r="AI139" s="459">
        <f>IF(ISERROR(AH139/J139),0,AH139/J139)</f>
        <v>0</v>
      </c>
      <c r="AJ139" s="459">
        <f>IF(ISERROR(AH139/$AH$205),0,AH139/$AH$205)</f>
        <v>0</v>
      </c>
      <c r="AK139" s="12"/>
      <c r="AL139" s="12"/>
      <c r="AM139" s="12"/>
      <c r="AN139" s="12"/>
      <c r="AO139" s="12"/>
      <c r="AP139" s="12"/>
      <c r="AQ139" s="12"/>
      <c r="AR139" s="12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</row>
    <row r="140" spans="1:62" ht="12.75" customHeight="1" x14ac:dyDescent="0.25">
      <c r="A140" s="611" t="s">
        <v>62</v>
      </c>
      <c r="B140" s="612"/>
      <c r="C140" s="612"/>
      <c r="D140" s="612"/>
      <c r="E140" s="613"/>
      <c r="F140" s="42"/>
      <c r="G140" s="43"/>
      <c r="H140" s="44"/>
      <c r="I140" s="44"/>
      <c r="J140" s="75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538"/>
      <c r="AJ140" s="538"/>
    </row>
    <row r="141" spans="1:62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5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33">
        <f>IF(ISERROR(AH141/J141),0,AH141/J141)</f>
        <v>0</v>
      </c>
      <c r="AJ141" s="33">
        <f t="shared" ref="AJ141:AJ150" si="89">IF(ISERROR(AH141/$AH$205),"-",AH141/$AH$205)</f>
        <v>0</v>
      </c>
      <c r="AK141" s="12"/>
      <c r="AL141" s="12"/>
      <c r="AM141" s="12"/>
      <c r="AN141" s="12"/>
      <c r="AO141" s="12"/>
      <c r="AP141" s="12"/>
      <c r="AQ141" s="12"/>
      <c r="AR141" s="12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</row>
    <row r="142" spans="1:62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5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33">
        <f t="shared" ref="AI142:AI150" si="94">IF(ISERROR(AH142/J142),0,AH142/J142)</f>
        <v>0</v>
      </c>
      <c r="AJ142" s="33">
        <f t="shared" si="89"/>
        <v>0</v>
      </c>
      <c r="AK142" s="12"/>
      <c r="AL142" s="12"/>
      <c r="AM142" s="12"/>
      <c r="AN142" s="12"/>
      <c r="AO142" s="12"/>
      <c r="AP142" s="12"/>
      <c r="AQ142" s="12"/>
      <c r="AR142" s="12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</row>
    <row r="143" spans="1:62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5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33">
        <f t="shared" si="94"/>
        <v>0</v>
      </c>
      <c r="AJ143" s="33">
        <f t="shared" si="89"/>
        <v>0</v>
      </c>
    </row>
    <row r="144" spans="1:62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5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33">
        <f t="shared" si="94"/>
        <v>0</v>
      </c>
      <c r="AJ144" s="33">
        <f t="shared" si="89"/>
        <v>0</v>
      </c>
      <c r="AK144" s="12"/>
      <c r="AL144" s="12"/>
      <c r="AM144" s="12"/>
      <c r="AN144" s="12"/>
      <c r="AO144" s="12"/>
      <c r="AP144" s="12"/>
      <c r="AQ144" s="12"/>
      <c r="AR144" s="12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</row>
    <row r="145" spans="1:62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5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33">
        <f t="shared" si="94"/>
        <v>0</v>
      </c>
      <c r="AJ145" s="33">
        <f t="shared" si="89"/>
        <v>0</v>
      </c>
      <c r="AK145" s="12"/>
      <c r="AL145" s="12"/>
      <c r="AM145" s="12"/>
      <c r="AN145" s="12"/>
      <c r="AO145" s="12"/>
      <c r="AP145" s="12"/>
      <c r="AQ145" s="12"/>
      <c r="AR145" s="12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</row>
    <row r="146" spans="1:62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5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33">
        <f t="shared" si="94"/>
        <v>0</v>
      </c>
      <c r="AJ146" s="33">
        <f t="shared" si="89"/>
        <v>0</v>
      </c>
    </row>
    <row r="147" spans="1:62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5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33">
        <f t="shared" si="94"/>
        <v>0</v>
      </c>
      <c r="AJ147" s="33">
        <f t="shared" si="89"/>
        <v>0</v>
      </c>
      <c r="AK147" s="12"/>
      <c r="AL147" s="12"/>
      <c r="AM147" s="12"/>
      <c r="AN147" s="12"/>
      <c r="AO147" s="12"/>
      <c r="AP147" s="12"/>
      <c r="AQ147" s="12"/>
      <c r="AR147" s="12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</row>
    <row r="148" spans="1:62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5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33">
        <f t="shared" si="94"/>
        <v>0</v>
      </c>
      <c r="AJ148" s="33">
        <f t="shared" si="89"/>
        <v>0</v>
      </c>
      <c r="AK148" s="12"/>
      <c r="AL148" s="12"/>
      <c r="AM148" s="12"/>
      <c r="AN148" s="12"/>
      <c r="AO148" s="12"/>
      <c r="AP148" s="12"/>
      <c r="AQ148" s="12"/>
      <c r="AR148" s="12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</row>
    <row r="149" spans="1:62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5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33">
        <f t="shared" si="94"/>
        <v>0</v>
      </c>
      <c r="AJ149" s="33">
        <f t="shared" si="89"/>
        <v>0</v>
      </c>
    </row>
    <row r="150" spans="1:62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5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33">
        <f t="shared" si="94"/>
        <v>0</v>
      </c>
      <c r="AJ150" s="33">
        <f t="shared" si="89"/>
        <v>0</v>
      </c>
      <c r="AK150" s="12"/>
      <c r="AL150" s="12"/>
      <c r="AM150" s="12"/>
      <c r="AN150" s="12"/>
      <c r="AO150" s="12"/>
      <c r="AP150" s="12"/>
      <c r="AQ150" s="12"/>
      <c r="AR150" s="12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</row>
    <row r="151" spans="1:62" s="74" customFormat="1" ht="12.75" customHeight="1" collapsed="1" x14ac:dyDescent="0.25">
      <c r="A151" s="599" t="s">
        <v>63</v>
      </c>
      <c r="B151" s="601"/>
      <c r="C151" s="601"/>
      <c r="D151" s="601"/>
      <c r="E151" s="601"/>
      <c r="F151" s="601"/>
      <c r="G151" s="601"/>
      <c r="H151" s="601"/>
      <c r="I151" s="602"/>
      <c r="J151" s="455">
        <f>SUM(J141:J150)</f>
        <v>0</v>
      </c>
      <c r="K151" s="455">
        <f>SUM(K141:K150)</f>
        <v>0</v>
      </c>
      <c r="L151" s="456"/>
      <c r="M151" s="455">
        <f>SUM(M141:M150)</f>
        <v>0</v>
      </c>
      <c r="N151" s="455">
        <f>SUM(N141:N150)</f>
        <v>0</v>
      </c>
      <c r="O151" s="455">
        <f>SUM(O141:O150)</f>
        <v>0</v>
      </c>
      <c r="P151" s="457"/>
      <c r="Q151" s="458"/>
      <c r="R151" s="455">
        <f t="shared" ref="R151:AH151" si="95">SUM(R141:R150)</f>
        <v>0</v>
      </c>
      <c r="S151" s="455">
        <f t="shared" si="95"/>
        <v>0</v>
      </c>
      <c r="T151" s="455">
        <f t="shared" si="95"/>
        <v>0</v>
      </c>
      <c r="U151" s="455">
        <f t="shared" si="95"/>
        <v>0</v>
      </c>
      <c r="V151" s="455">
        <f t="shared" si="95"/>
        <v>0</v>
      </c>
      <c r="W151" s="455">
        <f t="shared" si="95"/>
        <v>0</v>
      </c>
      <c r="X151" s="455">
        <f t="shared" si="95"/>
        <v>0</v>
      </c>
      <c r="Y151" s="455">
        <f t="shared" si="95"/>
        <v>0</v>
      </c>
      <c r="Z151" s="455">
        <f t="shared" si="95"/>
        <v>0</v>
      </c>
      <c r="AA151" s="455">
        <f t="shared" si="95"/>
        <v>0</v>
      </c>
      <c r="AB151" s="455">
        <f t="shared" si="95"/>
        <v>0</v>
      </c>
      <c r="AC151" s="455">
        <f t="shared" si="95"/>
        <v>0</v>
      </c>
      <c r="AD151" s="455">
        <f t="shared" si="95"/>
        <v>0</v>
      </c>
      <c r="AE151" s="455">
        <f t="shared" si="95"/>
        <v>0</v>
      </c>
      <c r="AF151" s="455">
        <f t="shared" si="95"/>
        <v>0</v>
      </c>
      <c r="AG151" s="455">
        <f t="shared" si="95"/>
        <v>0</v>
      </c>
      <c r="AH151" s="455">
        <f t="shared" si="95"/>
        <v>0</v>
      </c>
      <c r="AI151" s="459">
        <f>IF(ISERROR(AH151/J151),0,AH151/J151)</f>
        <v>0</v>
      </c>
      <c r="AJ151" s="459">
        <f>IF(ISERROR(AH151/$AH$205),0,AH151/$AH$205)</f>
        <v>0</v>
      </c>
      <c r="AK151" s="12"/>
      <c r="AL151" s="12"/>
      <c r="AM151" s="12"/>
      <c r="AN151" s="12"/>
      <c r="AO151" s="12"/>
      <c r="AP151" s="12"/>
      <c r="AQ151" s="12"/>
      <c r="AR151" s="12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</row>
    <row r="152" spans="1:62" ht="12.75" customHeight="1" x14ac:dyDescent="0.25">
      <c r="A152" s="590" t="s">
        <v>64</v>
      </c>
      <c r="B152" s="591"/>
      <c r="C152" s="591"/>
      <c r="D152" s="591"/>
      <c r="E152" s="592"/>
      <c r="F152" s="17"/>
      <c r="G152" s="18"/>
      <c r="H152" s="19"/>
      <c r="I152" s="19"/>
      <c r="J152" s="75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538"/>
      <c r="AJ152" s="538"/>
    </row>
    <row r="153" spans="1:62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5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33">
        <f>IF(ISERROR(AH153/J153),0,AH153/J153)</f>
        <v>0</v>
      </c>
      <c r="AJ153" s="33">
        <f t="shared" ref="AJ153:AJ162" si="97">IF(ISERROR(AH153/$AH$205),"-",AH153/$AH$205)</f>
        <v>0</v>
      </c>
      <c r="AK153" s="12"/>
      <c r="AL153" s="12"/>
      <c r="AM153" s="12"/>
      <c r="AN153" s="12"/>
      <c r="AO153" s="12"/>
      <c r="AP153" s="12"/>
      <c r="AQ153" s="12"/>
      <c r="AR153" s="12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</row>
    <row r="154" spans="1:62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5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33">
        <f t="shared" ref="AI154:AI162" si="102">IF(ISERROR(AH154/J154),0,AH154/J154)</f>
        <v>0</v>
      </c>
      <c r="AJ154" s="33">
        <f t="shared" si="97"/>
        <v>0</v>
      </c>
      <c r="AK154" s="12"/>
      <c r="AL154" s="12"/>
      <c r="AM154" s="12"/>
      <c r="AN154" s="12"/>
      <c r="AO154" s="12"/>
      <c r="AP154" s="12"/>
      <c r="AQ154" s="12"/>
      <c r="AR154" s="12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</row>
    <row r="155" spans="1:62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5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33">
        <f t="shared" si="102"/>
        <v>0</v>
      </c>
      <c r="AJ155" s="33">
        <f t="shared" si="97"/>
        <v>0</v>
      </c>
    </row>
    <row r="156" spans="1:62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5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33">
        <f t="shared" si="102"/>
        <v>0</v>
      </c>
      <c r="AJ156" s="33">
        <f t="shared" si="97"/>
        <v>0</v>
      </c>
      <c r="AK156" s="12"/>
      <c r="AL156" s="12"/>
      <c r="AM156" s="12"/>
      <c r="AN156" s="12"/>
      <c r="AO156" s="12"/>
      <c r="AP156" s="12"/>
      <c r="AQ156" s="12"/>
      <c r="AR156" s="12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</row>
    <row r="157" spans="1:62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5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33">
        <f t="shared" si="102"/>
        <v>0</v>
      </c>
      <c r="AJ157" s="33">
        <f t="shared" si="97"/>
        <v>0</v>
      </c>
      <c r="AK157" s="12"/>
      <c r="AL157" s="12"/>
      <c r="AM157" s="12"/>
      <c r="AN157" s="12"/>
      <c r="AO157" s="12"/>
      <c r="AP157" s="12"/>
      <c r="AQ157" s="12"/>
      <c r="AR157" s="12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</row>
    <row r="158" spans="1:62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5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33">
        <f t="shared" si="102"/>
        <v>0</v>
      </c>
      <c r="AJ158" s="33">
        <f t="shared" si="97"/>
        <v>0</v>
      </c>
    </row>
    <row r="159" spans="1:62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5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33">
        <f t="shared" si="102"/>
        <v>0</v>
      </c>
      <c r="AJ159" s="33">
        <f t="shared" si="97"/>
        <v>0</v>
      </c>
      <c r="AK159" s="12"/>
      <c r="AL159" s="12"/>
      <c r="AM159" s="12"/>
      <c r="AN159" s="12"/>
      <c r="AO159" s="12"/>
      <c r="AP159" s="12"/>
      <c r="AQ159" s="12"/>
      <c r="AR159" s="12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</row>
    <row r="160" spans="1:62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5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33">
        <f t="shared" si="102"/>
        <v>0</v>
      </c>
      <c r="AJ160" s="33">
        <f t="shared" si="97"/>
        <v>0</v>
      </c>
      <c r="AK160" s="12"/>
      <c r="AL160" s="12"/>
      <c r="AM160" s="12"/>
      <c r="AN160" s="12"/>
      <c r="AO160" s="12"/>
      <c r="AP160" s="12"/>
      <c r="AQ160" s="12"/>
      <c r="AR160" s="12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</row>
    <row r="161" spans="1:62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5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33">
        <f t="shared" si="102"/>
        <v>0</v>
      </c>
      <c r="AJ161" s="33">
        <f t="shared" si="97"/>
        <v>0</v>
      </c>
    </row>
    <row r="162" spans="1:62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5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33">
        <f t="shared" si="102"/>
        <v>0</v>
      </c>
      <c r="AJ162" s="33">
        <f t="shared" si="97"/>
        <v>0</v>
      </c>
      <c r="AK162" s="12"/>
      <c r="AL162" s="12"/>
      <c r="AM162" s="12"/>
      <c r="AN162" s="12"/>
      <c r="AO162" s="12"/>
      <c r="AP162" s="12"/>
      <c r="AQ162" s="12"/>
      <c r="AR162" s="12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</row>
    <row r="163" spans="1:62" s="74" customFormat="1" ht="12.75" customHeight="1" collapsed="1" x14ac:dyDescent="0.25">
      <c r="A163" s="599" t="s">
        <v>65</v>
      </c>
      <c r="B163" s="601"/>
      <c r="C163" s="601"/>
      <c r="D163" s="601"/>
      <c r="E163" s="601"/>
      <c r="F163" s="601"/>
      <c r="G163" s="601"/>
      <c r="H163" s="601"/>
      <c r="I163" s="602"/>
      <c r="J163" s="455">
        <f>SUM(J153:J162)</f>
        <v>0</v>
      </c>
      <c r="K163" s="455">
        <f>SUM(K153:K162)</f>
        <v>0</v>
      </c>
      <c r="L163" s="456"/>
      <c r="M163" s="455">
        <f>SUM(M153:M162)</f>
        <v>0</v>
      </c>
      <c r="N163" s="455">
        <f>SUM(N153:N162)</f>
        <v>0</v>
      </c>
      <c r="O163" s="455">
        <f>SUM(O153:O162)</f>
        <v>0</v>
      </c>
      <c r="P163" s="457"/>
      <c r="Q163" s="458"/>
      <c r="R163" s="455">
        <f t="shared" ref="R163:AH163" si="103">SUM(R153:R162)</f>
        <v>0</v>
      </c>
      <c r="S163" s="455">
        <f t="shared" si="103"/>
        <v>0</v>
      </c>
      <c r="T163" s="455">
        <f t="shared" si="103"/>
        <v>0</v>
      </c>
      <c r="U163" s="455">
        <f t="shared" si="103"/>
        <v>0</v>
      </c>
      <c r="V163" s="455">
        <f t="shared" si="103"/>
        <v>0</v>
      </c>
      <c r="W163" s="455">
        <f t="shared" si="103"/>
        <v>0</v>
      </c>
      <c r="X163" s="455">
        <f t="shared" si="103"/>
        <v>0</v>
      </c>
      <c r="Y163" s="455">
        <f t="shared" si="103"/>
        <v>0</v>
      </c>
      <c r="Z163" s="455">
        <f t="shared" si="103"/>
        <v>0</v>
      </c>
      <c r="AA163" s="455">
        <f t="shared" si="103"/>
        <v>0</v>
      </c>
      <c r="AB163" s="455">
        <f t="shared" si="103"/>
        <v>0</v>
      </c>
      <c r="AC163" s="455">
        <f t="shared" si="103"/>
        <v>0</v>
      </c>
      <c r="AD163" s="455">
        <f t="shared" si="103"/>
        <v>0</v>
      </c>
      <c r="AE163" s="455">
        <f t="shared" si="103"/>
        <v>0</v>
      </c>
      <c r="AF163" s="455">
        <f t="shared" si="103"/>
        <v>0</v>
      </c>
      <c r="AG163" s="455">
        <f t="shared" si="103"/>
        <v>0</v>
      </c>
      <c r="AH163" s="455">
        <f t="shared" si="103"/>
        <v>0</v>
      </c>
      <c r="AI163" s="459">
        <f>IF(ISERROR(AH163/J163),0,AH163/J163)</f>
        <v>0</v>
      </c>
      <c r="AJ163" s="459">
        <f>IF(ISERROR(AH163/$AH$205),0,AH163/$AH$205)</f>
        <v>0</v>
      </c>
      <c r="AK163" s="12"/>
      <c r="AL163" s="12"/>
      <c r="AM163" s="12"/>
      <c r="AN163" s="12"/>
      <c r="AO163" s="12"/>
      <c r="AP163" s="12"/>
      <c r="AQ163" s="12"/>
      <c r="AR163" s="12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</row>
    <row r="164" spans="1:62" ht="12.75" customHeight="1" x14ac:dyDescent="0.25">
      <c r="A164" s="590" t="s">
        <v>66</v>
      </c>
      <c r="B164" s="591"/>
      <c r="C164" s="591"/>
      <c r="D164" s="591"/>
      <c r="E164" s="592"/>
      <c r="F164" s="17"/>
      <c r="G164" s="18"/>
      <c r="H164" s="19"/>
      <c r="I164" s="19"/>
      <c r="J164" s="75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538"/>
      <c r="AJ164" s="538"/>
    </row>
    <row r="165" spans="1:62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5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33">
        <f>IF(ISERROR(AH165/J165),0,AH165/J165)</f>
        <v>0</v>
      </c>
      <c r="AJ165" s="33">
        <f t="shared" ref="AJ165:AJ174" si="105">IF(ISERROR(AH165/$AH$205),"-",AH165/$AH$205)</f>
        <v>0</v>
      </c>
      <c r="AK165" s="12"/>
      <c r="AL165" s="12"/>
      <c r="AM165" s="12"/>
      <c r="AN165" s="12"/>
      <c r="AO165" s="12"/>
      <c r="AP165" s="12"/>
      <c r="AQ165" s="12"/>
      <c r="AR165" s="12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</row>
    <row r="166" spans="1:62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5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33">
        <f t="shared" ref="AI166:AI174" si="110">IF(ISERROR(AH166/J166),0,AH166/J166)</f>
        <v>0</v>
      </c>
      <c r="AJ166" s="33">
        <f t="shared" si="105"/>
        <v>0</v>
      </c>
      <c r="AK166" s="12"/>
      <c r="AL166" s="12"/>
      <c r="AM166" s="12"/>
      <c r="AN166" s="12"/>
      <c r="AO166" s="12"/>
      <c r="AP166" s="12"/>
      <c r="AQ166" s="12"/>
      <c r="AR166" s="12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</row>
    <row r="167" spans="1:62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5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33">
        <f t="shared" si="110"/>
        <v>0</v>
      </c>
      <c r="AJ167" s="33">
        <f t="shared" si="105"/>
        <v>0</v>
      </c>
    </row>
    <row r="168" spans="1:62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5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33">
        <f t="shared" si="110"/>
        <v>0</v>
      </c>
      <c r="AJ168" s="33">
        <f t="shared" si="105"/>
        <v>0</v>
      </c>
      <c r="AK168" s="12"/>
      <c r="AL168" s="12"/>
      <c r="AM168" s="12"/>
      <c r="AN168" s="12"/>
      <c r="AO168" s="12"/>
      <c r="AP168" s="12"/>
      <c r="AQ168" s="12"/>
      <c r="AR168" s="12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</row>
    <row r="169" spans="1:62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5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33">
        <f t="shared" si="110"/>
        <v>0</v>
      </c>
      <c r="AJ169" s="33">
        <f t="shared" si="105"/>
        <v>0</v>
      </c>
      <c r="AK169" s="12"/>
      <c r="AL169" s="12"/>
      <c r="AM169" s="12"/>
      <c r="AN169" s="12"/>
      <c r="AO169" s="12"/>
      <c r="AP169" s="12"/>
      <c r="AQ169" s="12"/>
      <c r="AR169" s="12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</row>
    <row r="170" spans="1:62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5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33">
        <f t="shared" si="110"/>
        <v>0</v>
      </c>
      <c r="AJ170" s="33">
        <f t="shared" si="105"/>
        <v>0</v>
      </c>
    </row>
    <row r="171" spans="1:62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5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33">
        <f t="shared" si="110"/>
        <v>0</v>
      </c>
      <c r="AJ171" s="33">
        <f t="shared" si="105"/>
        <v>0</v>
      </c>
      <c r="AK171" s="12"/>
      <c r="AL171" s="12"/>
      <c r="AM171" s="12"/>
      <c r="AN171" s="12"/>
      <c r="AO171" s="12"/>
      <c r="AP171" s="12"/>
      <c r="AQ171" s="12"/>
      <c r="AR171" s="12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</row>
    <row r="172" spans="1:62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5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33">
        <f t="shared" si="110"/>
        <v>0</v>
      </c>
      <c r="AJ172" s="33">
        <f t="shared" si="105"/>
        <v>0</v>
      </c>
      <c r="AK172" s="12"/>
      <c r="AL172" s="12"/>
      <c r="AM172" s="12"/>
      <c r="AN172" s="12"/>
      <c r="AO172" s="12"/>
      <c r="AP172" s="12"/>
      <c r="AQ172" s="12"/>
      <c r="AR172" s="12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</row>
    <row r="173" spans="1:62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5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33">
        <f t="shared" si="110"/>
        <v>0</v>
      </c>
      <c r="AJ173" s="33">
        <f t="shared" si="105"/>
        <v>0</v>
      </c>
    </row>
    <row r="174" spans="1:62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5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33">
        <f t="shared" si="110"/>
        <v>0</v>
      </c>
      <c r="AJ174" s="33">
        <f t="shared" si="105"/>
        <v>0</v>
      </c>
      <c r="AK174" s="12"/>
      <c r="AL174" s="12"/>
      <c r="AM174" s="12"/>
      <c r="AN174" s="12"/>
      <c r="AO174" s="12"/>
      <c r="AP174" s="12"/>
      <c r="AQ174" s="12"/>
      <c r="AR174" s="12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</row>
    <row r="175" spans="1:62" s="74" customFormat="1" ht="12.75" customHeight="1" collapsed="1" x14ac:dyDescent="0.25">
      <c r="A175" s="599" t="s">
        <v>67</v>
      </c>
      <c r="B175" s="601"/>
      <c r="C175" s="601"/>
      <c r="D175" s="601"/>
      <c r="E175" s="601"/>
      <c r="F175" s="601"/>
      <c r="G175" s="601"/>
      <c r="H175" s="601"/>
      <c r="I175" s="602"/>
      <c r="J175" s="455">
        <f>SUM(J165:J174)</f>
        <v>0</v>
      </c>
      <c r="K175" s="455">
        <f>SUM(K165:K174)</f>
        <v>0</v>
      </c>
      <c r="L175" s="456"/>
      <c r="M175" s="455">
        <f>SUM(M165:M174)</f>
        <v>0</v>
      </c>
      <c r="N175" s="455">
        <f>SUM(N165:N174)</f>
        <v>0</v>
      </c>
      <c r="O175" s="455">
        <f>SUM(O165:O174)</f>
        <v>0</v>
      </c>
      <c r="P175" s="457"/>
      <c r="Q175" s="458"/>
      <c r="R175" s="455">
        <f t="shared" ref="R175:AH175" si="111">SUM(R165:R174)</f>
        <v>0</v>
      </c>
      <c r="S175" s="455">
        <f t="shared" si="111"/>
        <v>0</v>
      </c>
      <c r="T175" s="455">
        <f t="shared" si="111"/>
        <v>0</v>
      </c>
      <c r="U175" s="455">
        <f t="shared" si="111"/>
        <v>0</v>
      </c>
      <c r="V175" s="455">
        <f t="shared" si="111"/>
        <v>0</v>
      </c>
      <c r="W175" s="455">
        <f t="shared" si="111"/>
        <v>0</v>
      </c>
      <c r="X175" s="455">
        <f t="shared" si="111"/>
        <v>0</v>
      </c>
      <c r="Y175" s="455">
        <f t="shared" si="111"/>
        <v>0</v>
      </c>
      <c r="Z175" s="455">
        <f t="shared" si="111"/>
        <v>0</v>
      </c>
      <c r="AA175" s="455">
        <f t="shared" si="111"/>
        <v>0</v>
      </c>
      <c r="AB175" s="455">
        <f t="shared" si="111"/>
        <v>0</v>
      </c>
      <c r="AC175" s="455">
        <f t="shared" si="111"/>
        <v>0</v>
      </c>
      <c r="AD175" s="455">
        <f t="shared" si="111"/>
        <v>0</v>
      </c>
      <c r="AE175" s="455">
        <f t="shared" si="111"/>
        <v>0</v>
      </c>
      <c r="AF175" s="455">
        <f t="shared" si="111"/>
        <v>0</v>
      </c>
      <c r="AG175" s="455">
        <f t="shared" si="111"/>
        <v>0</v>
      </c>
      <c r="AH175" s="455">
        <f t="shared" si="111"/>
        <v>0</v>
      </c>
      <c r="AI175" s="459">
        <f>IF(ISERROR(AH175/J175),0,AH175/J175)</f>
        <v>0</v>
      </c>
      <c r="AJ175" s="459">
        <f>IF(ISERROR(AH175/$AH$205),0,AH175/$AH$205)</f>
        <v>0</v>
      </c>
      <c r="AK175" s="12"/>
      <c r="AL175" s="12"/>
      <c r="AM175" s="12"/>
      <c r="AN175" s="12"/>
      <c r="AO175" s="12"/>
      <c r="AP175" s="12"/>
      <c r="AQ175" s="12"/>
      <c r="AR175" s="12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</row>
    <row r="176" spans="1:62" ht="12.75" customHeight="1" x14ac:dyDescent="0.25">
      <c r="A176" s="590" t="s">
        <v>68</v>
      </c>
      <c r="B176" s="591"/>
      <c r="C176" s="591"/>
      <c r="D176" s="591"/>
      <c r="E176" s="592"/>
      <c r="F176" s="17"/>
      <c r="G176" s="18"/>
      <c r="H176" s="19"/>
      <c r="I176" s="19"/>
      <c r="J176" s="75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538"/>
      <c r="AJ176" s="538"/>
    </row>
    <row r="177" spans="1:62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5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33">
        <f>IF(ISERROR(AH177/J177),0,AH177/J177)</f>
        <v>0</v>
      </c>
      <c r="AJ177" s="33">
        <f t="shared" ref="AJ177:AJ186" si="113">IF(ISERROR(AH177/$AH$205),"-",AH177/$AH$205)</f>
        <v>0</v>
      </c>
      <c r="AK177" s="12"/>
      <c r="AL177" s="12"/>
      <c r="AM177" s="12"/>
      <c r="AN177" s="12"/>
      <c r="AO177" s="12"/>
      <c r="AP177" s="12"/>
      <c r="AQ177" s="12"/>
      <c r="AR177" s="12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</row>
    <row r="178" spans="1:62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5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33">
        <f t="shared" ref="AI178:AI186" si="118">IF(ISERROR(AH178/J178),0,AH178/J178)</f>
        <v>0</v>
      </c>
      <c r="AJ178" s="33">
        <f t="shared" si="113"/>
        <v>0</v>
      </c>
      <c r="AK178" s="12"/>
      <c r="AL178" s="12"/>
      <c r="AM178" s="12"/>
      <c r="AN178" s="12"/>
      <c r="AO178" s="12"/>
      <c r="AP178" s="12"/>
      <c r="AQ178" s="12"/>
      <c r="AR178" s="12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</row>
    <row r="179" spans="1:62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5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33">
        <f t="shared" si="118"/>
        <v>0</v>
      </c>
      <c r="AJ179" s="33">
        <f t="shared" si="113"/>
        <v>0</v>
      </c>
    </row>
    <row r="180" spans="1:62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5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33">
        <f t="shared" si="118"/>
        <v>0</v>
      </c>
      <c r="AJ180" s="33">
        <f t="shared" si="113"/>
        <v>0</v>
      </c>
      <c r="AK180" s="12"/>
      <c r="AL180" s="12"/>
      <c r="AM180" s="12"/>
      <c r="AN180" s="12"/>
      <c r="AO180" s="12"/>
      <c r="AP180" s="12"/>
      <c r="AQ180" s="12"/>
      <c r="AR180" s="12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</row>
    <row r="181" spans="1:62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5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33">
        <f t="shared" si="118"/>
        <v>0</v>
      </c>
      <c r="AJ181" s="33">
        <f t="shared" si="113"/>
        <v>0</v>
      </c>
      <c r="AK181" s="12"/>
      <c r="AL181" s="12"/>
      <c r="AM181" s="12"/>
      <c r="AN181" s="12"/>
      <c r="AO181" s="12"/>
      <c r="AP181" s="12"/>
      <c r="AQ181" s="12"/>
      <c r="AR181" s="12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</row>
    <row r="182" spans="1:62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5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33">
        <f t="shared" si="118"/>
        <v>0</v>
      </c>
      <c r="AJ182" s="33">
        <f t="shared" si="113"/>
        <v>0</v>
      </c>
    </row>
    <row r="183" spans="1:62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5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33">
        <f t="shared" si="118"/>
        <v>0</v>
      </c>
      <c r="AJ183" s="33">
        <f t="shared" si="113"/>
        <v>0</v>
      </c>
      <c r="AK183" s="12"/>
      <c r="AL183" s="12"/>
      <c r="AM183" s="12"/>
      <c r="AN183" s="12"/>
      <c r="AO183" s="12"/>
      <c r="AP183" s="12"/>
      <c r="AQ183" s="12"/>
      <c r="AR183" s="12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</row>
    <row r="184" spans="1:62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5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33">
        <f t="shared" si="118"/>
        <v>0</v>
      </c>
      <c r="AJ184" s="33">
        <f t="shared" si="113"/>
        <v>0</v>
      </c>
      <c r="AK184" s="12"/>
      <c r="AL184" s="12"/>
      <c r="AM184" s="12"/>
      <c r="AN184" s="12"/>
      <c r="AO184" s="12"/>
      <c r="AP184" s="12"/>
      <c r="AQ184" s="12"/>
      <c r="AR184" s="12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</row>
    <row r="185" spans="1:62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5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33">
        <f t="shared" si="118"/>
        <v>0</v>
      </c>
      <c r="AJ185" s="33">
        <f t="shared" si="113"/>
        <v>0</v>
      </c>
    </row>
    <row r="186" spans="1:62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5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33">
        <f t="shared" si="118"/>
        <v>0</v>
      </c>
      <c r="AJ186" s="33">
        <f t="shared" si="113"/>
        <v>0</v>
      </c>
      <c r="AK186" s="12"/>
      <c r="AL186" s="12"/>
      <c r="AM186" s="12"/>
      <c r="AN186" s="12"/>
      <c r="AO186" s="12"/>
      <c r="AP186" s="12"/>
      <c r="AQ186" s="12"/>
      <c r="AR186" s="12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</row>
    <row r="187" spans="1:62" s="74" customFormat="1" ht="12.75" customHeight="1" collapsed="1" x14ac:dyDescent="0.25">
      <c r="A187" s="599" t="s">
        <v>69</v>
      </c>
      <c r="B187" s="601"/>
      <c r="C187" s="601"/>
      <c r="D187" s="601"/>
      <c r="E187" s="601"/>
      <c r="F187" s="601"/>
      <c r="G187" s="601"/>
      <c r="H187" s="601"/>
      <c r="I187" s="602"/>
      <c r="J187" s="455">
        <f>SUM(J177:J186)</f>
        <v>0</v>
      </c>
      <c r="K187" s="455">
        <f>SUM(K177:K186)</f>
        <v>0</v>
      </c>
      <c r="L187" s="456"/>
      <c r="M187" s="455">
        <f>SUM(M177:M186)</f>
        <v>0</v>
      </c>
      <c r="N187" s="455">
        <f>SUM(N177:N186)</f>
        <v>0</v>
      </c>
      <c r="O187" s="455">
        <f>SUM(O177:O186)</f>
        <v>0</v>
      </c>
      <c r="P187" s="457"/>
      <c r="Q187" s="458"/>
      <c r="R187" s="455">
        <f t="shared" ref="R187:AH187" si="119">SUM(R177:R186)</f>
        <v>0</v>
      </c>
      <c r="S187" s="455">
        <f t="shared" si="119"/>
        <v>0</v>
      </c>
      <c r="T187" s="455">
        <f t="shared" si="119"/>
        <v>0</v>
      </c>
      <c r="U187" s="455">
        <f t="shared" si="119"/>
        <v>0</v>
      </c>
      <c r="V187" s="455">
        <f t="shared" si="119"/>
        <v>0</v>
      </c>
      <c r="W187" s="455">
        <f t="shared" si="119"/>
        <v>0</v>
      </c>
      <c r="X187" s="455">
        <f t="shared" si="119"/>
        <v>0</v>
      </c>
      <c r="Y187" s="455">
        <f t="shared" si="119"/>
        <v>0</v>
      </c>
      <c r="Z187" s="455">
        <f t="shared" si="119"/>
        <v>0</v>
      </c>
      <c r="AA187" s="455">
        <f t="shared" si="119"/>
        <v>0</v>
      </c>
      <c r="AB187" s="455">
        <f t="shared" si="119"/>
        <v>0</v>
      </c>
      <c r="AC187" s="455">
        <f t="shared" si="119"/>
        <v>0</v>
      </c>
      <c r="AD187" s="455">
        <f t="shared" si="119"/>
        <v>0</v>
      </c>
      <c r="AE187" s="455">
        <f t="shared" si="119"/>
        <v>0</v>
      </c>
      <c r="AF187" s="455">
        <f t="shared" si="119"/>
        <v>0</v>
      </c>
      <c r="AG187" s="455">
        <f t="shared" si="119"/>
        <v>0</v>
      </c>
      <c r="AH187" s="455">
        <f t="shared" si="119"/>
        <v>0</v>
      </c>
      <c r="AI187" s="459">
        <f>IF(ISERROR(AH187/J187),0,AH187/J187)</f>
        <v>0</v>
      </c>
      <c r="AJ187" s="459">
        <f>IF(ISERROR(AH187/$AH$205),0,AH187/$AH$205)</f>
        <v>0</v>
      </c>
      <c r="AK187" s="12"/>
      <c r="AL187" s="12"/>
      <c r="AM187" s="12"/>
      <c r="AN187" s="12"/>
      <c r="AO187" s="12"/>
      <c r="AP187" s="12"/>
      <c r="AQ187" s="12"/>
      <c r="AR187" s="12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</row>
    <row r="188" spans="1:62" ht="12.75" customHeight="1" x14ac:dyDescent="0.25">
      <c r="A188" s="590" t="s">
        <v>70</v>
      </c>
      <c r="B188" s="591"/>
      <c r="C188" s="591"/>
      <c r="D188" s="591"/>
      <c r="E188" s="592"/>
      <c r="F188" s="17"/>
      <c r="G188" s="18"/>
      <c r="H188" s="19"/>
      <c r="I188" s="19"/>
      <c r="J188" s="576">
        <v>532023000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538"/>
      <c r="AJ188" s="538"/>
    </row>
    <row r="189" spans="1:62" ht="34.5" customHeight="1" outlineLevel="1" x14ac:dyDescent="0.25">
      <c r="A189" s="26">
        <v>1</v>
      </c>
      <c r="B189" s="26"/>
      <c r="C189" s="53"/>
      <c r="D189" s="54"/>
      <c r="E189" s="64"/>
      <c r="F189" s="119"/>
      <c r="G189" s="188"/>
      <c r="H189" s="377"/>
      <c r="I189" s="189"/>
      <c r="J189" s="623"/>
      <c r="K189" s="287">
        <v>34083684</v>
      </c>
      <c r="L189" s="287" t="s">
        <v>113</v>
      </c>
      <c r="M189" s="56"/>
      <c r="N189" s="191"/>
      <c r="O189" s="56"/>
      <c r="P189" s="192"/>
      <c r="Q189" s="192"/>
      <c r="R189" s="31">
        <v>2840307</v>
      </c>
      <c r="S189" s="287">
        <v>2840307</v>
      </c>
      <c r="T189" s="31">
        <v>2840307</v>
      </c>
      <c r="U189" s="32">
        <f>SUM(R189:T189)</f>
        <v>8520921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/>
      <c r="AF189" s="31"/>
      <c r="AG189" s="32">
        <f>SUM(AD189:AF189)</f>
        <v>0</v>
      </c>
      <c r="AH189" s="32">
        <f>SUM(U189,Y189,AC189,AG189)</f>
        <v>8520921</v>
      </c>
      <c r="AI189" s="33">
        <f>IF(ISERROR(AH189/$J$188),0,AH189/$J$188)</f>
        <v>1.6016076372638025E-2</v>
      </c>
      <c r="AJ189" s="33">
        <f t="shared" ref="AJ189:AJ197" si="120">IF(ISERROR(AH189/$AH$205),"-",AH189/$AH$205)</f>
        <v>2.5678368452762973E-2</v>
      </c>
      <c r="AK189" s="12"/>
      <c r="AL189" s="12"/>
      <c r="AM189" s="12"/>
      <c r="AN189" s="12"/>
      <c r="AO189" s="12"/>
      <c r="AP189" s="12"/>
      <c r="AQ189" s="12"/>
      <c r="AR189" s="12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</row>
    <row r="190" spans="1:62" s="110" customFormat="1" ht="34.5" customHeight="1" outlineLevel="1" x14ac:dyDescent="0.25">
      <c r="A190" s="26">
        <v>2</v>
      </c>
      <c r="B190" s="26"/>
      <c r="C190" s="112"/>
      <c r="D190" s="113"/>
      <c r="E190" s="64"/>
      <c r="F190" s="119"/>
      <c r="G190" s="188"/>
      <c r="H190" s="377"/>
      <c r="I190" s="189"/>
      <c r="J190" s="623"/>
      <c r="K190" s="287">
        <v>301227</v>
      </c>
      <c r="L190" s="287" t="s">
        <v>114</v>
      </c>
      <c r="M190" s="56"/>
      <c r="N190" s="191"/>
      <c r="O190" s="56"/>
      <c r="P190" s="192"/>
      <c r="Q190" s="192"/>
      <c r="R190" s="31">
        <v>301227</v>
      </c>
      <c r="S190" s="287"/>
      <c r="T190" s="31"/>
      <c r="U190" s="32">
        <f>SUM(R190:T190)</f>
        <v>301227</v>
      </c>
      <c r="V190" s="31"/>
      <c r="W190" s="31"/>
      <c r="X190" s="31"/>
      <c r="Y190" s="32">
        <f t="shared" ref="Y190:Y196" si="121">SUM(V190:X190)</f>
        <v>0</v>
      </c>
      <c r="Z190" s="31"/>
      <c r="AA190" s="31"/>
      <c r="AB190" s="31"/>
      <c r="AC190" s="32">
        <f t="shared" ref="AC190:AC196" si="122">SUM(Z190:AB190)</f>
        <v>0</v>
      </c>
      <c r="AD190" s="31"/>
      <c r="AE190" s="31"/>
      <c r="AF190" s="31"/>
      <c r="AG190" s="32">
        <f t="shared" ref="AG190:AG196" si="123">SUM(AD190:AF190)</f>
        <v>0</v>
      </c>
      <c r="AH190" s="32">
        <f t="shared" ref="AH190:AH196" si="124">SUM(U190,Y190,AC190,AG190)</f>
        <v>301227</v>
      </c>
      <c r="AI190" s="33">
        <f t="shared" ref="AI190:AI196" si="125">IF(ISERROR(AH190/$J$188),0,AH190/$J$188)</f>
        <v>5.6619168720149315E-4</v>
      </c>
      <c r="AJ190" s="33">
        <f t="shared" si="120"/>
        <v>9.0776782156769579E-4</v>
      </c>
      <c r="AK190" s="10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</row>
    <row r="191" spans="1:62" s="110" customFormat="1" ht="34.5" customHeight="1" outlineLevel="1" x14ac:dyDescent="0.25">
      <c r="A191" s="26">
        <v>3</v>
      </c>
      <c r="B191" s="26"/>
      <c r="C191" s="112" t="s">
        <v>124</v>
      </c>
      <c r="D191" s="113">
        <v>44266</v>
      </c>
      <c r="E191" s="64" t="s">
        <v>118</v>
      </c>
      <c r="F191" s="119" t="s">
        <v>130</v>
      </c>
      <c r="G191" s="188" t="s">
        <v>131</v>
      </c>
      <c r="H191" s="377"/>
      <c r="I191" s="189"/>
      <c r="J191" s="623"/>
      <c r="K191" s="287">
        <v>59645100</v>
      </c>
      <c r="L191" s="287" t="s">
        <v>112</v>
      </c>
      <c r="M191" s="56"/>
      <c r="N191" s="191"/>
      <c r="O191" s="56"/>
      <c r="P191" s="192"/>
      <c r="Q191" s="192"/>
      <c r="R191" s="31"/>
      <c r="S191" s="287"/>
      <c r="T191" s="287">
        <v>59645100</v>
      </c>
      <c r="U191" s="32">
        <f t="shared" ref="U191:U203" si="126">SUM(R191:T191)</f>
        <v>59645100</v>
      </c>
      <c r="V191" s="31"/>
      <c r="W191" s="31"/>
      <c r="X191" s="31"/>
      <c r="Y191" s="32">
        <f t="shared" si="121"/>
        <v>0</v>
      </c>
      <c r="Z191" s="31"/>
      <c r="AA191" s="31"/>
      <c r="AB191" s="31"/>
      <c r="AC191" s="32">
        <f t="shared" si="122"/>
        <v>0</v>
      </c>
      <c r="AD191" s="31"/>
      <c r="AE191" s="31"/>
      <c r="AF191" s="31"/>
      <c r="AG191" s="32">
        <f t="shared" si="123"/>
        <v>0</v>
      </c>
      <c r="AH191" s="32">
        <f t="shared" si="124"/>
        <v>59645100</v>
      </c>
      <c r="AI191" s="33">
        <f t="shared" si="125"/>
        <v>0.11211000276303844</v>
      </c>
      <c r="AJ191" s="33">
        <f t="shared" si="120"/>
        <v>0.17974451989425705</v>
      </c>
      <c r="AK191" s="10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</row>
    <row r="192" spans="1:62" s="110" customFormat="1" ht="34.5" customHeight="1" outlineLevel="1" x14ac:dyDescent="0.25">
      <c r="A192" s="26">
        <v>4</v>
      </c>
      <c r="B192" s="26"/>
      <c r="C192" s="112" t="s">
        <v>125</v>
      </c>
      <c r="D192" s="113">
        <v>44266</v>
      </c>
      <c r="E192" s="64" t="s">
        <v>119</v>
      </c>
      <c r="F192" s="119" t="s">
        <v>130</v>
      </c>
      <c r="G192" s="188" t="s">
        <v>131</v>
      </c>
      <c r="H192" s="377"/>
      <c r="I192" s="189"/>
      <c r="J192" s="623"/>
      <c r="K192" s="287">
        <v>47379000</v>
      </c>
      <c r="L192" s="287" t="s">
        <v>112</v>
      </c>
      <c r="M192" s="56"/>
      <c r="N192" s="191"/>
      <c r="O192" s="56"/>
      <c r="P192" s="192"/>
      <c r="Q192" s="192"/>
      <c r="R192" s="31"/>
      <c r="S192" s="287"/>
      <c r="T192" s="287">
        <v>47379000</v>
      </c>
      <c r="U192" s="32">
        <f t="shared" si="126"/>
        <v>47379000</v>
      </c>
      <c r="V192" s="31"/>
      <c r="W192" s="31"/>
      <c r="X192" s="31"/>
      <c r="Y192" s="32">
        <f t="shared" si="121"/>
        <v>0</v>
      </c>
      <c r="Z192" s="31"/>
      <c r="AA192" s="31"/>
      <c r="AB192" s="31"/>
      <c r="AC192" s="32">
        <f t="shared" si="122"/>
        <v>0</v>
      </c>
      <c r="AD192" s="31"/>
      <c r="AE192" s="31"/>
      <c r="AF192" s="31"/>
      <c r="AG192" s="32">
        <f t="shared" si="123"/>
        <v>0</v>
      </c>
      <c r="AH192" s="32">
        <f t="shared" si="124"/>
        <v>47379000</v>
      </c>
      <c r="AI192" s="33">
        <f t="shared" si="125"/>
        <v>8.9054420579561408E-2</v>
      </c>
      <c r="AJ192" s="33">
        <f t="shared" si="120"/>
        <v>0.14277980266727702</v>
      </c>
      <c r="AK192" s="10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</row>
    <row r="193" spans="1:62" s="110" customFormat="1" ht="34.5" customHeight="1" outlineLevel="1" x14ac:dyDescent="0.25">
      <c r="A193" s="26">
        <v>5</v>
      </c>
      <c r="B193" s="26"/>
      <c r="C193" s="112" t="s">
        <v>126</v>
      </c>
      <c r="D193" s="113">
        <v>44266</v>
      </c>
      <c r="E193" s="64" t="s">
        <v>120</v>
      </c>
      <c r="F193" s="119" t="s">
        <v>130</v>
      </c>
      <c r="G193" s="188" t="s">
        <v>131</v>
      </c>
      <c r="H193" s="377"/>
      <c r="I193" s="189"/>
      <c r="J193" s="623"/>
      <c r="K193" s="287">
        <v>33165300</v>
      </c>
      <c r="L193" s="287" t="s">
        <v>112</v>
      </c>
      <c r="M193" s="56"/>
      <c r="N193" s="191"/>
      <c r="O193" s="56"/>
      <c r="P193" s="192"/>
      <c r="Q193" s="192"/>
      <c r="R193" s="31"/>
      <c r="S193" s="287"/>
      <c r="T193" s="287">
        <v>33165300</v>
      </c>
      <c r="U193" s="32">
        <f t="shared" si="126"/>
        <v>33165300</v>
      </c>
      <c r="V193" s="31"/>
      <c r="W193" s="31"/>
      <c r="X193" s="31"/>
      <c r="Y193" s="32">
        <f t="shared" si="121"/>
        <v>0</v>
      </c>
      <c r="Z193" s="31"/>
      <c r="AA193" s="31"/>
      <c r="AB193" s="31"/>
      <c r="AC193" s="32">
        <f t="shared" si="122"/>
        <v>0</v>
      </c>
      <c r="AD193" s="31"/>
      <c r="AE193" s="31"/>
      <c r="AF193" s="31"/>
      <c r="AG193" s="32">
        <f t="shared" si="123"/>
        <v>0</v>
      </c>
      <c r="AH193" s="32">
        <f t="shared" si="124"/>
        <v>33165300</v>
      </c>
      <c r="AI193" s="33">
        <f t="shared" si="125"/>
        <v>6.233809440569299E-2</v>
      </c>
      <c r="AJ193" s="33">
        <f t="shared" si="120"/>
        <v>9.9945861867093921E-2</v>
      </c>
      <c r="AK193" s="10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</row>
    <row r="194" spans="1:62" s="110" customFormat="1" ht="34.5" customHeight="1" outlineLevel="1" x14ac:dyDescent="0.25">
      <c r="A194" s="26">
        <v>6</v>
      </c>
      <c r="B194" s="26"/>
      <c r="C194" s="112" t="s">
        <v>127</v>
      </c>
      <c r="D194" s="113">
        <v>44266</v>
      </c>
      <c r="E194" s="64" t="s">
        <v>121</v>
      </c>
      <c r="F194" s="119" t="s">
        <v>130</v>
      </c>
      <c r="G194" s="188" t="s">
        <v>131</v>
      </c>
      <c r="H194" s="377"/>
      <c r="I194" s="189"/>
      <c r="J194" s="623"/>
      <c r="K194" s="287">
        <v>37297000</v>
      </c>
      <c r="L194" s="287" t="s">
        <v>112</v>
      </c>
      <c r="M194" s="56"/>
      <c r="N194" s="191"/>
      <c r="O194" s="56"/>
      <c r="P194" s="192"/>
      <c r="Q194" s="192"/>
      <c r="R194" s="31"/>
      <c r="S194" s="287"/>
      <c r="T194" s="287">
        <v>37297000</v>
      </c>
      <c r="U194" s="32">
        <f t="shared" si="126"/>
        <v>37297000</v>
      </c>
      <c r="V194" s="31"/>
      <c r="W194" s="31"/>
      <c r="X194" s="31"/>
      <c r="Y194" s="32">
        <f t="shared" si="121"/>
        <v>0</v>
      </c>
      <c r="Z194" s="31"/>
      <c r="AA194" s="31"/>
      <c r="AB194" s="31"/>
      <c r="AC194" s="32">
        <f t="shared" si="122"/>
        <v>0</v>
      </c>
      <c r="AD194" s="31"/>
      <c r="AE194" s="31"/>
      <c r="AF194" s="31"/>
      <c r="AG194" s="32">
        <f t="shared" si="123"/>
        <v>0</v>
      </c>
      <c r="AH194" s="32">
        <f t="shared" si="124"/>
        <v>37297000</v>
      </c>
      <c r="AI194" s="33">
        <f t="shared" si="125"/>
        <v>7.0104112040268937E-2</v>
      </c>
      <c r="AJ194" s="33">
        <f t="shared" si="120"/>
        <v>0.11239701766777331</v>
      </c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</row>
    <row r="195" spans="1:62" s="110" customFormat="1" ht="34.5" customHeight="1" outlineLevel="1" x14ac:dyDescent="0.25">
      <c r="A195" s="161">
        <v>7</v>
      </c>
      <c r="B195" s="161"/>
      <c r="C195" s="213" t="s">
        <v>128</v>
      </c>
      <c r="D195" s="113">
        <v>44266</v>
      </c>
      <c r="E195" s="118" t="s">
        <v>122</v>
      </c>
      <c r="F195" s="119" t="s">
        <v>130</v>
      </c>
      <c r="G195" s="188" t="s">
        <v>131</v>
      </c>
      <c r="H195" s="377"/>
      <c r="I195" s="189"/>
      <c r="J195" s="623"/>
      <c r="K195" s="287">
        <v>37631300</v>
      </c>
      <c r="L195" s="287" t="s">
        <v>112</v>
      </c>
      <c r="M195" s="215"/>
      <c r="N195" s="381"/>
      <c r="O195" s="215"/>
      <c r="P195" s="382"/>
      <c r="Q195" s="382"/>
      <c r="R195" s="31"/>
      <c r="S195" s="287"/>
      <c r="T195" s="287">
        <v>37631300</v>
      </c>
      <c r="U195" s="32">
        <f t="shared" si="126"/>
        <v>37631300</v>
      </c>
      <c r="V195" s="31"/>
      <c r="W195" s="31"/>
      <c r="X195" s="31"/>
      <c r="Y195" s="32">
        <f t="shared" si="121"/>
        <v>0</v>
      </c>
      <c r="Z195" s="31"/>
      <c r="AA195" s="31"/>
      <c r="AB195" s="31"/>
      <c r="AC195" s="32">
        <f t="shared" si="122"/>
        <v>0</v>
      </c>
      <c r="AD195" s="31"/>
      <c r="AE195" s="31"/>
      <c r="AF195" s="31"/>
      <c r="AG195" s="32">
        <f t="shared" si="123"/>
        <v>0</v>
      </c>
      <c r="AH195" s="32">
        <f t="shared" si="124"/>
        <v>37631300</v>
      </c>
      <c r="AI195" s="33">
        <f t="shared" si="125"/>
        <v>7.073246833313597E-2</v>
      </c>
      <c r="AJ195" s="33">
        <f t="shared" si="120"/>
        <v>0.11340445319895105</v>
      </c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</row>
    <row r="196" spans="1:62" s="110" customFormat="1" ht="34.5" customHeight="1" outlineLevel="1" x14ac:dyDescent="0.25">
      <c r="A196" s="26">
        <v>8</v>
      </c>
      <c r="B196" s="26"/>
      <c r="C196" s="112" t="s">
        <v>129</v>
      </c>
      <c r="D196" s="113">
        <v>44266</v>
      </c>
      <c r="E196" s="119" t="s">
        <v>123</v>
      </c>
      <c r="F196" s="119" t="s">
        <v>130</v>
      </c>
      <c r="G196" s="188" t="s">
        <v>131</v>
      </c>
      <c r="H196" s="377"/>
      <c r="I196" s="189"/>
      <c r="J196" s="623"/>
      <c r="K196" s="287">
        <v>26972000</v>
      </c>
      <c r="L196" s="287" t="s">
        <v>112</v>
      </c>
      <c r="M196" s="106"/>
      <c r="N196" s="191"/>
      <c r="O196" s="106"/>
      <c r="P196" s="188"/>
      <c r="Q196" s="188"/>
      <c r="R196" s="31"/>
      <c r="S196" s="287"/>
      <c r="T196" s="287">
        <v>26972000</v>
      </c>
      <c r="U196" s="32">
        <f t="shared" si="126"/>
        <v>26972000</v>
      </c>
      <c r="V196" s="31"/>
      <c r="W196" s="31"/>
      <c r="X196" s="31"/>
      <c r="Y196" s="32">
        <f t="shared" si="121"/>
        <v>0</v>
      </c>
      <c r="Z196" s="31"/>
      <c r="AA196" s="31"/>
      <c r="AB196" s="31"/>
      <c r="AC196" s="32">
        <f t="shared" si="122"/>
        <v>0</v>
      </c>
      <c r="AD196" s="31"/>
      <c r="AE196" s="31"/>
      <c r="AF196" s="31"/>
      <c r="AG196" s="32">
        <f t="shared" si="123"/>
        <v>0</v>
      </c>
      <c r="AH196" s="32">
        <f t="shared" si="124"/>
        <v>26972000</v>
      </c>
      <c r="AI196" s="33">
        <f t="shared" si="125"/>
        <v>5.0697056330271432E-2</v>
      </c>
      <c r="AJ196" s="33">
        <f t="shared" si="120"/>
        <v>8.1281935826881022E-2</v>
      </c>
      <c r="AK196" s="10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</row>
    <row r="197" spans="1:62" s="110" customFormat="1" ht="34.5" customHeight="1" outlineLevel="1" x14ac:dyDescent="0.25">
      <c r="A197" s="26">
        <v>9</v>
      </c>
      <c r="B197" s="26"/>
      <c r="C197" s="112" t="s">
        <v>173</v>
      </c>
      <c r="D197" s="113">
        <v>44271</v>
      </c>
      <c r="E197" s="119" t="s">
        <v>174</v>
      </c>
      <c r="F197" s="119" t="s">
        <v>130</v>
      </c>
      <c r="G197" s="188" t="s">
        <v>131</v>
      </c>
      <c r="H197" s="377"/>
      <c r="I197" s="189"/>
      <c r="J197" s="623"/>
      <c r="K197" s="287">
        <v>32217800</v>
      </c>
      <c r="L197" s="287" t="s">
        <v>112</v>
      </c>
      <c r="M197" s="106"/>
      <c r="N197" s="191"/>
      <c r="O197" s="106"/>
      <c r="P197" s="188"/>
      <c r="Q197" s="188"/>
      <c r="R197" s="31"/>
      <c r="S197" s="287"/>
      <c r="T197" s="287">
        <v>32217800</v>
      </c>
      <c r="U197" s="32">
        <f>SUM(R197:T197)</f>
        <v>32217800</v>
      </c>
      <c r="V197" s="31"/>
      <c r="W197" s="31"/>
      <c r="X197" s="31"/>
      <c r="Y197" s="32">
        <f t="shared" ref="Y197:Y201" si="127">SUM(V197:X197)</f>
        <v>0</v>
      </c>
      <c r="Z197" s="31"/>
      <c r="AA197" s="31"/>
      <c r="AB197" s="31"/>
      <c r="AC197" s="32">
        <f t="shared" ref="AC197:AC201" si="128">SUM(Z197:AB197)</f>
        <v>0</v>
      </c>
      <c r="AD197" s="31"/>
      <c r="AE197" s="31"/>
      <c r="AF197" s="287"/>
      <c r="AG197" s="32">
        <f t="shared" ref="AG197:AG201" si="129">SUM(AD197:AF197)</f>
        <v>0</v>
      </c>
      <c r="AH197" s="32">
        <f t="shared" ref="AH197:AH201" si="130">SUM(U197,Y197,AC197,AG197)</f>
        <v>32217800</v>
      </c>
      <c r="AI197" s="33">
        <f t="shared" ref="AI197" si="131">IF(ISERROR(AH197/$J$188),0,AH197/$J$188)</f>
        <v>6.0557156363540671E-2</v>
      </c>
      <c r="AJ197" s="33">
        <f t="shared" si="120"/>
        <v>9.7090506899128265E-2</v>
      </c>
      <c r="AK197" s="10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</row>
    <row r="198" spans="1:62" s="110" customFormat="1" ht="34.5" customHeight="1" outlineLevel="1" x14ac:dyDescent="0.25">
      <c r="A198" s="26">
        <v>10</v>
      </c>
      <c r="B198" s="26"/>
      <c r="C198" s="112" t="s">
        <v>175</v>
      </c>
      <c r="D198" s="113">
        <v>44273</v>
      </c>
      <c r="E198" s="119" t="s">
        <v>176</v>
      </c>
      <c r="F198" s="119" t="s">
        <v>130</v>
      </c>
      <c r="G198" s="188" t="s">
        <v>131</v>
      </c>
      <c r="H198" s="377"/>
      <c r="I198" s="189"/>
      <c r="J198" s="623"/>
      <c r="K198" s="287">
        <v>48703000</v>
      </c>
      <c r="L198" s="287" t="s">
        <v>112</v>
      </c>
      <c r="M198" s="106"/>
      <c r="N198" s="191"/>
      <c r="O198" s="106"/>
      <c r="P198" s="188"/>
      <c r="Q198" s="188"/>
      <c r="R198" s="31"/>
      <c r="S198" s="287"/>
      <c r="T198" s="287">
        <v>48703000</v>
      </c>
      <c r="U198" s="32">
        <f>SUM(R198:T198)</f>
        <v>48703000</v>
      </c>
      <c r="V198" s="31"/>
      <c r="W198" s="31"/>
      <c r="X198" s="31"/>
      <c r="Y198" s="32">
        <f t="shared" si="127"/>
        <v>0</v>
      </c>
      <c r="Z198" s="31"/>
      <c r="AA198" s="31"/>
      <c r="AB198" s="31"/>
      <c r="AC198" s="32">
        <f t="shared" si="128"/>
        <v>0</v>
      </c>
      <c r="AD198" s="31"/>
      <c r="AE198" s="31"/>
      <c r="AF198" s="287"/>
      <c r="AG198" s="32">
        <f t="shared" si="129"/>
        <v>0</v>
      </c>
      <c r="AH198" s="32">
        <f t="shared" si="130"/>
        <v>48703000</v>
      </c>
      <c r="AI198" s="33">
        <f t="shared" ref="AI198:AI203" si="132">IF(ISERROR(AH198/$J$188),0,AH198/$J$188)</f>
        <v>9.1543034793608549E-2</v>
      </c>
      <c r="AJ198" s="33">
        <f t="shared" ref="AJ198:AJ203" si="133">IF(ISERROR(AH198/$AH$205),"-",AH198/$AH$205)</f>
        <v>0.14676976570430766</v>
      </c>
      <c r="AK198" s="10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</row>
    <row r="199" spans="1:62" s="110" customFormat="1" ht="34.5" customHeight="1" outlineLevel="1" x14ac:dyDescent="0.25">
      <c r="A199" s="26">
        <v>11</v>
      </c>
      <c r="B199" s="26"/>
      <c r="C199" s="112"/>
      <c r="D199" s="113"/>
      <c r="E199" s="119"/>
      <c r="F199" s="119"/>
      <c r="G199" s="188"/>
      <c r="H199" s="377"/>
      <c r="I199" s="189"/>
      <c r="J199" s="623"/>
      <c r="K199" s="287">
        <f>348200800-(SUM(K191:K198))</f>
        <v>25190300</v>
      </c>
      <c r="L199" s="287"/>
      <c r="M199" s="106"/>
      <c r="N199" s="191"/>
      <c r="O199" s="106"/>
      <c r="P199" s="188"/>
      <c r="Q199" s="188"/>
      <c r="R199" s="31"/>
      <c r="S199" s="287"/>
      <c r="T199" s="31"/>
      <c r="U199" s="32">
        <f t="shared" ref="U199:U201" si="134">SUM(R199:T199)</f>
        <v>0</v>
      </c>
      <c r="V199" s="31"/>
      <c r="W199" s="31"/>
      <c r="X199" s="31"/>
      <c r="Y199" s="32">
        <f t="shared" si="127"/>
        <v>0</v>
      </c>
      <c r="Z199" s="31"/>
      <c r="AA199" s="31"/>
      <c r="AB199" s="31"/>
      <c r="AC199" s="32">
        <f t="shared" si="128"/>
        <v>0</v>
      </c>
      <c r="AD199" s="31"/>
      <c r="AE199" s="31"/>
      <c r="AF199" s="287"/>
      <c r="AG199" s="32">
        <f t="shared" si="129"/>
        <v>0</v>
      </c>
      <c r="AH199" s="32">
        <f t="shared" si="130"/>
        <v>0</v>
      </c>
      <c r="AI199" s="33">
        <f t="shared" si="132"/>
        <v>0</v>
      </c>
      <c r="AJ199" s="33">
        <f t="shared" si="133"/>
        <v>0</v>
      </c>
      <c r="AK199" s="10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</row>
    <row r="200" spans="1:62" s="110" customFormat="1" ht="34.5" hidden="1" customHeight="1" outlineLevel="1" x14ac:dyDescent="0.25">
      <c r="A200" s="26">
        <v>12</v>
      </c>
      <c r="B200" s="26"/>
      <c r="C200" s="112"/>
      <c r="D200" s="113"/>
      <c r="E200" s="119"/>
      <c r="F200" s="119"/>
      <c r="G200" s="188"/>
      <c r="H200" s="377"/>
      <c r="I200" s="189"/>
      <c r="J200" s="623"/>
      <c r="K200" s="287"/>
      <c r="L200" s="287"/>
      <c r="M200" s="106"/>
      <c r="N200" s="191"/>
      <c r="O200" s="106"/>
      <c r="P200" s="188"/>
      <c r="Q200" s="188"/>
      <c r="R200" s="31"/>
      <c r="S200" s="287"/>
      <c r="T200" s="31"/>
      <c r="U200" s="32">
        <f t="shared" si="134"/>
        <v>0</v>
      </c>
      <c r="V200" s="31"/>
      <c r="W200" s="31"/>
      <c r="X200" s="31"/>
      <c r="Y200" s="32">
        <f t="shared" si="127"/>
        <v>0</v>
      </c>
      <c r="Z200" s="31"/>
      <c r="AA200" s="31"/>
      <c r="AB200" s="31"/>
      <c r="AC200" s="32">
        <f t="shared" si="128"/>
        <v>0</v>
      </c>
      <c r="AD200" s="31"/>
      <c r="AE200" s="31"/>
      <c r="AF200" s="287"/>
      <c r="AG200" s="32">
        <f t="shared" si="129"/>
        <v>0</v>
      </c>
      <c r="AH200" s="32">
        <f t="shared" si="130"/>
        <v>0</v>
      </c>
      <c r="AI200" s="33">
        <f t="shared" si="132"/>
        <v>0</v>
      </c>
      <c r="AJ200" s="33">
        <f t="shared" si="133"/>
        <v>0</v>
      </c>
      <c r="AK200" s="10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</row>
    <row r="201" spans="1:62" s="110" customFormat="1" ht="34.5" hidden="1" customHeight="1" outlineLevel="1" x14ac:dyDescent="0.25">
      <c r="A201" s="26">
        <v>13</v>
      </c>
      <c r="B201" s="26"/>
      <c r="C201" s="112"/>
      <c r="D201" s="113"/>
      <c r="E201" s="119"/>
      <c r="F201" s="119"/>
      <c r="G201" s="188"/>
      <c r="H201" s="377"/>
      <c r="I201" s="189"/>
      <c r="J201" s="623"/>
      <c r="K201" s="287"/>
      <c r="L201" s="287"/>
      <c r="M201" s="106"/>
      <c r="N201" s="191"/>
      <c r="O201" s="106"/>
      <c r="P201" s="188"/>
      <c r="Q201" s="188"/>
      <c r="R201" s="31"/>
      <c r="S201" s="287"/>
      <c r="T201" s="31"/>
      <c r="U201" s="32">
        <f t="shared" si="134"/>
        <v>0</v>
      </c>
      <c r="V201" s="31"/>
      <c r="W201" s="31"/>
      <c r="X201" s="31"/>
      <c r="Y201" s="32">
        <f t="shared" si="127"/>
        <v>0</v>
      </c>
      <c r="Z201" s="31"/>
      <c r="AA201" s="31"/>
      <c r="AB201" s="31"/>
      <c r="AC201" s="32">
        <f t="shared" si="128"/>
        <v>0</v>
      </c>
      <c r="AD201" s="31"/>
      <c r="AE201" s="31"/>
      <c r="AF201" s="31"/>
      <c r="AG201" s="32">
        <f t="shared" si="129"/>
        <v>0</v>
      </c>
      <c r="AH201" s="32">
        <f t="shared" si="130"/>
        <v>0</v>
      </c>
      <c r="AI201" s="33">
        <f t="shared" si="132"/>
        <v>0</v>
      </c>
      <c r="AJ201" s="33">
        <f t="shared" si="133"/>
        <v>0</v>
      </c>
      <c r="AK201" s="10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</row>
    <row r="202" spans="1:62" s="110" customFormat="1" ht="34.5" hidden="1" customHeight="1" outlineLevel="1" x14ac:dyDescent="0.25">
      <c r="A202" s="26"/>
      <c r="B202" s="26"/>
      <c r="C202" s="112"/>
      <c r="D202" s="113"/>
      <c r="E202" s="119"/>
      <c r="F202" s="119"/>
      <c r="G202" s="188"/>
      <c r="H202" s="377"/>
      <c r="I202" s="189"/>
      <c r="J202" s="623"/>
      <c r="K202" s="287"/>
      <c r="L202" s="287"/>
      <c r="M202" s="106"/>
      <c r="N202" s="191"/>
      <c r="O202" s="106"/>
      <c r="P202" s="188"/>
      <c r="Q202" s="188"/>
      <c r="R202" s="287"/>
      <c r="S202" s="287"/>
      <c r="T202" s="31"/>
      <c r="U202" s="32">
        <f t="shared" si="126"/>
        <v>0</v>
      </c>
      <c r="V202" s="31"/>
      <c r="W202" s="31"/>
      <c r="X202" s="31"/>
      <c r="Y202" s="32">
        <f t="shared" ref="Y202:Y203" si="135">SUM(V202:X202)</f>
        <v>0</v>
      </c>
      <c r="Z202" s="31"/>
      <c r="AA202" s="31"/>
      <c r="AB202" s="31"/>
      <c r="AC202" s="32">
        <f t="shared" ref="AC202:AC203" si="136">SUM(Z202:AB202)</f>
        <v>0</v>
      </c>
      <c r="AD202" s="31"/>
      <c r="AE202" s="31"/>
      <c r="AF202" s="31"/>
      <c r="AG202" s="32">
        <f t="shared" ref="AG202:AG203" si="137">SUM(AD202:AF202)</f>
        <v>0</v>
      </c>
      <c r="AH202" s="32">
        <f t="shared" ref="AH202:AH203" si="138">SUM(U202,Y202,AC202,AG202)</f>
        <v>0</v>
      </c>
      <c r="AI202" s="33">
        <f t="shared" si="132"/>
        <v>0</v>
      </c>
      <c r="AJ202" s="33">
        <f t="shared" si="133"/>
        <v>0</v>
      </c>
      <c r="AK202" s="10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</row>
    <row r="203" spans="1:62" s="110" customFormat="1" ht="34.5" hidden="1" customHeight="1" outlineLevel="1" x14ac:dyDescent="0.25">
      <c r="A203" s="26"/>
      <c r="B203" s="26"/>
      <c r="C203" s="112"/>
      <c r="D203" s="113"/>
      <c r="E203" s="119"/>
      <c r="F203" s="119"/>
      <c r="G203" s="188"/>
      <c r="H203" s="377"/>
      <c r="I203" s="189"/>
      <c r="J203" s="577"/>
      <c r="K203" s="287"/>
      <c r="L203" s="287"/>
      <c r="M203" s="106"/>
      <c r="N203" s="191"/>
      <c r="O203" s="106"/>
      <c r="P203" s="188"/>
      <c r="Q203" s="188"/>
      <c r="R203" s="31"/>
      <c r="S203" s="287"/>
      <c r="T203" s="31"/>
      <c r="U203" s="32">
        <f t="shared" si="126"/>
        <v>0</v>
      </c>
      <c r="V203" s="31"/>
      <c r="W203" s="31"/>
      <c r="X203" s="31"/>
      <c r="Y203" s="32">
        <f t="shared" si="135"/>
        <v>0</v>
      </c>
      <c r="Z203" s="31"/>
      <c r="AA203" s="31"/>
      <c r="AB203" s="31"/>
      <c r="AC203" s="32">
        <f t="shared" si="136"/>
        <v>0</v>
      </c>
      <c r="AD203" s="31"/>
      <c r="AE203" s="31"/>
      <c r="AF203" s="31"/>
      <c r="AG203" s="32">
        <f t="shared" si="137"/>
        <v>0</v>
      </c>
      <c r="AH203" s="32">
        <f t="shared" si="138"/>
        <v>0</v>
      </c>
      <c r="AI203" s="33">
        <f t="shared" si="132"/>
        <v>0</v>
      </c>
      <c r="AJ203" s="33">
        <f t="shared" si="133"/>
        <v>0</v>
      </c>
      <c r="AK203" s="10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</row>
    <row r="204" spans="1:62" s="74" customFormat="1" x14ac:dyDescent="0.25">
      <c r="A204" s="599" t="s">
        <v>71</v>
      </c>
      <c r="B204" s="601"/>
      <c r="C204" s="601"/>
      <c r="D204" s="601"/>
      <c r="E204" s="601"/>
      <c r="F204" s="601"/>
      <c r="G204" s="601"/>
      <c r="H204" s="601"/>
      <c r="I204" s="602"/>
      <c r="J204" s="455">
        <f>J188</f>
        <v>532023000</v>
      </c>
      <c r="K204" s="455">
        <f>SUM(K189:K203)</f>
        <v>382585711</v>
      </c>
      <c r="L204" s="456"/>
      <c r="M204" s="455"/>
      <c r="N204" s="455"/>
      <c r="O204" s="455"/>
      <c r="P204" s="472"/>
      <c r="Q204" s="494"/>
      <c r="R204" s="455">
        <f>SUM(R189:R203)</f>
        <v>3141534</v>
      </c>
      <c r="S204" s="455">
        <f>SUM(S189:S203)</f>
        <v>2840307</v>
      </c>
      <c r="T204" s="455">
        <f>SUM(T189:T203)</f>
        <v>325850807</v>
      </c>
      <c r="U204" s="455">
        <f>SUM(U189:U203)</f>
        <v>331832648</v>
      </c>
      <c r="V204" s="455">
        <f>SUM(V189:V203)</f>
        <v>0</v>
      </c>
      <c r="W204" s="455">
        <f>SUM(W189:W196)</f>
        <v>0</v>
      </c>
      <c r="X204" s="455">
        <f>SUM(X189:X196)</f>
        <v>0</v>
      </c>
      <c r="Y204" s="455">
        <f>SUM(Y189:Y203)</f>
        <v>0</v>
      </c>
      <c r="Z204" s="455">
        <f>SUM(Z189:Z196)</f>
        <v>0</v>
      </c>
      <c r="AA204" s="455">
        <f>SUM(AA189:AA196)</f>
        <v>0</v>
      </c>
      <c r="AB204" s="455">
        <f>SUM(AB189:AB196)</f>
        <v>0</v>
      </c>
      <c r="AC204" s="455">
        <f t="shared" ref="AC204:AG204" si="139">SUM(AC189:AC203)</f>
        <v>0</v>
      </c>
      <c r="AD204" s="455">
        <f t="shared" si="139"/>
        <v>0</v>
      </c>
      <c r="AE204" s="455">
        <f t="shared" si="139"/>
        <v>0</v>
      </c>
      <c r="AF204" s="455">
        <f t="shared" si="139"/>
        <v>0</v>
      </c>
      <c r="AG204" s="455">
        <f t="shared" si="139"/>
        <v>0</v>
      </c>
      <c r="AH204" s="455">
        <f>SUM(AH189:AH203)</f>
        <v>331832648</v>
      </c>
      <c r="AI204" s="459">
        <f>IF(ISERROR(AH204/J204),0,AH204/J204)</f>
        <v>0.62371861366895787</v>
      </c>
      <c r="AJ204" s="459">
        <f>IF(ISERROR(AH204/$AH$205),0,AH204/$AH$205)</f>
        <v>1</v>
      </c>
      <c r="AK204" s="12"/>
      <c r="AL204" s="12"/>
      <c r="AM204" s="12"/>
      <c r="AN204" s="12"/>
      <c r="AO204" s="12"/>
      <c r="AP204" s="12"/>
      <c r="AQ204" s="12"/>
      <c r="AR204" s="12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</row>
    <row r="205" spans="1:62" s="70" customFormat="1" ht="15" customHeight="1" x14ac:dyDescent="0.25">
      <c r="A205" s="587" t="str">
        <f>"TOTAL ASIG."&amp;" "&amp;$A$5</f>
        <v>TOTAL ASIG. 24-03-358 "Programa Apoyo a la Atencion de Salud Mental"</v>
      </c>
      <c r="B205" s="588"/>
      <c r="C205" s="588"/>
      <c r="D205" s="588"/>
      <c r="E205" s="588"/>
      <c r="F205" s="588"/>
      <c r="G205" s="588"/>
      <c r="H205" s="588"/>
      <c r="I205" s="589"/>
      <c r="J205" s="528">
        <f>SUM(J19,J31,J43,J55,J67,J79,J91,J103,J115,J127,J139,J151,J163,J175,J187,J204)</f>
        <v>532023000</v>
      </c>
      <c r="K205" s="528">
        <f>+K19+K31+K43+K55+K67+K79+K91+K103+K115+K127+K139+K151+K187+K163+K175+K204</f>
        <v>382585711</v>
      </c>
      <c r="L205" s="529"/>
      <c r="M205" s="528">
        <f>+M19+M31+M43+M55+M67+M79+M91+M103+M115+M127+M139+M151+M187+M163+M175+M204</f>
        <v>0</v>
      </c>
      <c r="N205" s="528">
        <f>+N19+N31+N43+N55+N67+N79+N91+N103+N115+N127+N139+N151+N187+N163+N175+N204</f>
        <v>0</v>
      </c>
      <c r="O205" s="528">
        <f>+O19+O31+O43+O55+O67+O79+O91+O103+O115+O127+O139+O151+O187+O163+O175+O204</f>
        <v>0</v>
      </c>
      <c r="P205" s="534"/>
      <c r="Q205" s="535"/>
      <c r="R205" s="528">
        <f t="shared" ref="R205:AH205" si="140">+R19+R31+R43+R55+R67+R79+R91+R103+R115+R127+R139+R151+R187+R163+R175+R204</f>
        <v>3141534</v>
      </c>
      <c r="S205" s="528">
        <f t="shared" si="140"/>
        <v>2840307</v>
      </c>
      <c r="T205" s="528">
        <f t="shared" si="140"/>
        <v>325850807</v>
      </c>
      <c r="U205" s="528">
        <f t="shared" si="140"/>
        <v>331832648</v>
      </c>
      <c r="V205" s="528">
        <f t="shared" si="140"/>
        <v>0</v>
      </c>
      <c r="W205" s="528">
        <f t="shared" si="140"/>
        <v>0</v>
      </c>
      <c r="X205" s="528">
        <f t="shared" si="140"/>
        <v>0</v>
      </c>
      <c r="Y205" s="528">
        <f t="shared" si="140"/>
        <v>0</v>
      </c>
      <c r="Z205" s="528">
        <f t="shared" si="140"/>
        <v>0</v>
      </c>
      <c r="AA205" s="528">
        <f t="shared" si="140"/>
        <v>0</v>
      </c>
      <c r="AB205" s="528">
        <f t="shared" si="140"/>
        <v>0</v>
      </c>
      <c r="AC205" s="528">
        <f t="shared" si="140"/>
        <v>0</v>
      </c>
      <c r="AD205" s="528">
        <f t="shared" si="140"/>
        <v>0</v>
      </c>
      <c r="AE205" s="528">
        <f t="shared" si="140"/>
        <v>0</v>
      </c>
      <c r="AF205" s="528">
        <f t="shared" si="140"/>
        <v>0</v>
      </c>
      <c r="AG205" s="528">
        <f t="shared" si="140"/>
        <v>0</v>
      </c>
      <c r="AH205" s="528">
        <f t="shared" si="140"/>
        <v>331832648</v>
      </c>
      <c r="AI205" s="532">
        <f>IF(ISERROR(AH205/J205),0,AH205/J205)</f>
        <v>0.62371861366895787</v>
      </c>
      <c r="AJ205" s="532">
        <f>IF(ISERROR(AH205/$AH$205),0,AH205/$AH$205)</f>
        <v>1</v>
      </c>
      <c r="AK205" s="15"/>
      <c r="AL205" s="15"/>
      <c r="AM205" s="15"/>
      <c r="AN205" s="15"/>
      <c r="AO205" s="15"/>
      <c r="AP205" s="15"/>
      <c r="AQ205" s="15"/>
      <c r="AR205" s="15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/>
    </row>
    <row r="206" spans="1:62" x14ac:dyDescent="0.25">
      <c r="J206" s="46"/>
      <c r="R206" s="46"/>
      <c r="S206" s="46"/>
      <c r="U206" s="46"/>
      <c r="V206" s="46"/>
      <c r="W206" s="46"/>
      <c r="X206" s="46"/>
      <c r="Z206" s="46"/>
      <c r="AA206" s="46"/>
      <c r="AB206" s="46"/>
      <c r="AD206" s="46"/>
      <c r="AE206" s="46"/>
      <c r="AF206" s="46"/>
      <c r="AK206" s="12"/>
      <c r="AL206" s="12"/>
      <c r="AM206" s="12"/>
      <c r="AN206" s="12"/>
      <c r="AO206" s="12"/>
      <c r="AP206" s="12"/>
      <c r="AQ206" s="12"/>
      <c r="AR206" s="12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</row>
    <row r="207" spans="1:62" x14ac:dyDescent="0.25">
      <c r="J207" s="46"/>
      <c r="R207" s="46"/>
      <c r="S207" s="46"/>
      <c r="V207" s="46"/>
      <c r="W207" s="46"/>
      <c r="X207" s="46"/>
      <c r="Z207" s="46"/>
      <c r="AA207" s="46"/>
      <c r="AB207" s="46"/>
      <c r="AD207" s="46"/>
      <c r="AE207" s="46"/>
      <c r="AF207" s="46"/>
      <c r="AK207" s="12"/>
      <c r="AL207" s="12"/>
      <c r="AM207" s="12"/>
      <c r="AN207" s="12"/>
      <c r="AO207" s="12"/>
      <c r="AP207" s="12"/>
      <c r="AQ207" s="12"/>
      <c r="AR207" s="12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</row>
    <row r="208" spans="1:62" x14ac:dyDescent="0.25">
      <c r="J208" s="46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</row>
    <row r="209" spans="1:62" x14ac:dyDescent="0.25">
      <c r="J209" s="46"/>
      <c r="R209" s="46"/>
      <c r="S209" s="46"/>
      <c r="T209" s="46"/>
      <c r="V209" s="46"/>
      <c r="W209" s="46"/>
      <c r="X209" s="46"/>
      <c r="Z209" s="46"/>
      <c r="AA209" s="46"/>
      <c r="AB209" s="46"/>
      <c r="AD209" s="46"/>
      <c r="AE209" s="46"/>
      <c r="AF209" s="46"/>
      <c r="AK209" s="12"/>
      <c r="AL209" s="12"/>
      <c r="AM209" s="12"/>
      <c r="AN209" s="12"/>
      <c r="AO209" s="12"/>
      <c r="AP209" s="12"/>
      <c r="AQ209" s="12"/>
      <c r="AR209" s="12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</row>
    <row r="210" spans="1:62" x14ac:dyDescent="0.25">
      <c r="J210" s="46"/>
      <c r="R210" s="46"/>
      <c r="S210" s="46"/>
      <c r="T210" s="46"/>
      <c r="V210" s="46"/>
      <c r="W210" s="46"/>
      <c r="X210" s="46"/>
      <c r="Z210" s="46"/>
      <c r="AA210" s="46"/>
      <c r="AB210" s="46"/>
      <c r="AD210" s="46"/>
      <c r="AE210" s="46"/>
      <c r="AF210" s="46"/>
    </row>
    <row r="211" spans="1:62" x14ac:dyDescent="0.25">
      <c r="J211" s="46"/>
      <c r="R211" s="46"/>
      <c r="S211" s="46"/>
      <c r="T211" s="46"/>
      <c r="V211" s="46"/>
      <c r="W211" s="46"/>
      <c r="X211" s="46"/>
      <c r="Z211" s="46"/>
      <c r="AA211" s="46"/>
      <c r="AB211" s="46"/>
      <c r="AD211" s="46"/>
      <c r="AE211" s="46"/>
      <c r="AF211" s="46"/>
    </row>
    <row r="212" spans="1:62" x14ac:dyDescent="0.25">
      <c r="J212" s="46"/>
      <c r="R212" s="46"/>
      <c r="S212" s="46"/>
      <c r="T212" s="46"/>
      <c r="V212" s="46"/>
      <c r="W212" s="46"/>
      <c r="X212" s="46"/>
      <c r="Z212" s="46"/>
      <c r="AA212" s="46"/>
      <c r="AB212" s="46"/>
      <c r="AD212" s="46"/>
      <c r="AE212" s="46"/>
      <c r="AF212" s="46"/>
    </row>
    <row r="213" spans="1:62" x14ac:dyDescent="0.25">
      <c r="J213" s="46"/>
      <c r="R213" s="46"/>
      <c r="S213" s="46"/>
      <c r="T213" s="46"/>
      <c r="V213" s="46"/>
      <c r="W213" s="46"/>
      <c r="X213" s="46"/>
      <c r="Z213" s="46"/>
      <c r="AA213" s="46"/>
      <c r="AB213" s="46"/>
      <c r="AD213" s="46"/>
      <c r="AE213" s="46"/>
      <c r="AF213" s="46"/>
    </row>
    <row r="214" spans="1:62" x14ac:dyDescent="0.25">
      <c r="A214" s="15"/>
      <c r="J214" s="46"/>
      <c r="R214" s="46"/>
      <c r="S214" s="46"/>
      <c r="T214" s="46"/>
      <c r="V214" s="46"/>
      <c r="W214" s="46"/>
      <c r="X214" s="46"/>
      <c r="Z214" s="46"/>
      <c r="AA214" s="46"/>
      <c r="AB214" s="46"/>
      <c r="AD214" s="46"/>
      <c r="AE214" s="46"/>
      <c r="AF214" s="46"/>
    </row>
    <row r="215" spans="1:62" x14ac:dyDescent="0.25">
      <c r="A215" s="15"/>
      <c r="J215" s="46"/>
      <c r="R215" s="46"/>
      <c r="S215" s="46"/>
      <c r="T215" s="46"/>
      <c r="V215" s="46"/>
      <c r="W215" s="46"/>
      <c r="X215" s="46"/>
      <c r="Z215" s="46"/>
      <c r="AA215" s="46"/>
      <c r="AB215" s="46"/>
      <c r="AD215" s="46"/>
      <c r="AE215" s="46"/>
      <c r="AF215" s="46"/>
    </row>
    <row r="216" spans="1:62" x14ac:dyDescent="0.25">
      <c r="A216" s="15"/>
      <c r="J216" s="46"/>
      <c r="R216" s="46"/>
      <c r="S216" s="46"/>
      <c r="T216" s="46"/>
      <c r="V216" s="46"/>
      <c r="W216" s="46"/>
      <c r="X216" s="46"/>
      <c r="Z216" s="46"/>
      <c r="AA216" s="46"/>
      <c r="AB216" s="46"/>
      <c r="AD216" s="46"/>
      <c r="AE216" s="46"/>
      <c r="AF216" s="46"/>
    </row>
    <row r="217" spans="1:62" x14ac:dyDescent="0.25">
      <c r="A217" s="15"/>
      <c r="J217" s="46"/>
      <c r="R217" s="46"/>
      <c r="S217" s="46"/>
      <c r="T217" s="46"/>
      <c r="V217" s="46"/>
      <c r="W217" s="46"/>
      <c r="X217" s="46"/>
      <c r="Z217" s="46"/>
      <c r="AA217" s="46"/>
      <c r="AB217" s="46"/>
      <c r="AD217" s="46"/>
      <c r="AE217" s="46"/>
      <c r="AF217" s="46"/>
    </row>
    <row r="218" spans="1:62" x14ac:dyDescent="0.25">
      <c r="A218" s="15"/>
      <c r="J218" s="46"/>
      <c r="R218" s="46"/>
      <c r="S218" s="46"/>
      <c r="T218" s="46"/>
      <c r="V218" s="46"/>
      <c r="W218" s="46"/>
      <c r="X218" s="46"/>
      <c r="Z218" s="46"/>
      <c r="AA218" s="46"/>
      <c r="AB218" s="46"/>
      <c r="AD218" s="46"/>
      <c r="AE218" s="46"/>
      <c r="AF218" s="46"/>
    </row>
    <row r="219" spans="1:62" x14ac:dyDescent="0.25">
      <c r="A219" s="15"/>
      <c r="J219" s="46"/>
      <c r="R219" s="46"/>
      <c r="S219" s="46"/>
      <c r="T219" s="46"/>
      <c r="V219" s="46"/>
      <c r="W219" s="46"/>
      <c r="X219" s="46"/>
      <c r="Z219" s="46"/>
      <c r="AA219" s="46"/>
      <c r="AB219" s="46"/>
      <c r="AD219" s="46"/>
      <c r="AE219" s="46"/>
      <c r="AF219" s="46"/>
    </row>
    <row r="220" spans="1:62" x14ac:dyDescent="0.25">
      <c r="A220" s="15"/>
      <c r="J220" s="46"/>
      <c r="R220" s="46"/>
      <c r="S220" s="46"/>
      <c r="T220" s="46"/>
      <c r="V220" s="46"/>
      <c r="W220" s="46"/>
      <c r="X220" s="46"/>
      <c r="Z220" s="46"/>
      <c r="AA220" s="46"/>
      <c r="AB220" s="46"/>
      <c r="AD220" s="46"/>
      <c r="AE220" s="46"/>
      <c r="AF220" s="46"/>
    </row>
    <row r="221" spans="1:62" x14ac:dyDescent="0.25">
      <c r="A221" s="15"/>
      <c r="J221" s="46"/>
      <c r="R221" s="46"/>
      <c r="S221" s="46"/>
      <c r="T221" s="46"/>
      <c r="V221" s="46"/>
      <c r="W221" s="46"/>
      <c r="X221" s="46"/>
      <c r="Z221" s="46"/>
      <c r="AA221" s="46"/>
      <c r="AB221" s="46"/>
      <c r="AD221" s="46"/>
      <c r="AE221" s="46"/>
      <c r="AF221" s="46"/>
    </row>
    <row r="222" spans="1:62" x14ac:dyDescent="0.25">
      <c r="A222" s="15"/>
      <c r="J222" s="46"/>
      <c r="R222" s="46"/>
      <c r="S222" s="46"/>
      <c r="T222" s="46"/>
      <c r="V222" s="46"/>
      <c r="W222" s="46"/>
      <c r="X222" s="46"/>
      <c r="Z222" s="46"/>
      <c r="AA222" s="46"/>
      <c r="AB222" s="46"/>
      <c r="AD222" s="46"/>
      <c r="AE222" s="46"/>
      <c r="AF222" s="46"/>
    </row>
  </sheetData>
  <mergeCells count="63">
    <mergeCell ref="A55:I55"/>
    <mergeCell ref="A56:E56"/>
    <mergeCell ref="A67:I67"/>
    <mergeCell ref="A20:E20"/>
    <mergeCell ref="A31:I31"/>
    <mergeCell ref="A32:E32"/>
    <mergeCell ref="A43:I43"/>
    <mergeCell ref="A44:E44"/>
    <mergeCell ref="L6:L7"/>
    <mergeCell ref="P6:P7"/>
    <mergeCell ref="M6:O6"/>
    <mergeCell ref="A1:AJ1"/>
    <mergeCell ref="A2:AJ2"/>
    <mergeCell ref="A3:AJ3"/>
    <mergeCell ref="A4:AJ4"/>
    <mergeCell ref="A5:AJ5"/>
    <mergeCell ref="C6:C7"/>
    <mergeCell ref="A6:A7"/>
    <mergeCell ref="B6:B7"/>
    <mergeCell ref="D6:D7"/>
    <mergeCell ref="E6:E7"/>
    <mergeCell ref="H6:I6"/>
    <mergeCell ref="AI6:AJ6"/>
    <mergeCell ref="F6:F7"/>
    <mergeCell ref="A205:I205"/>
    <mergeCell ref="A152:E152"/>
    <mergeCell ref="A163:I163"/>
    <mergeCell ref="A164:E164"/>
    <mergeCell ref="A175:I175"/>
    <mergeCell ref="A176:E176"/>
    <mergeCell ref="A187:I187"/>
    <mergeCell ref="J188:J203"/>
    <mergeCell ref="AH6:AH7"/>
    <mergeCell ref="A188:E188"/>
    <mergeCell ref="A204:I204"/>
    <mergeCell ref="Q6:Q7"/>
    <mergeCell ref="R6:T6"/>
    <mergeCell ref="U6:U7"/>
    <mergeCell ref="Y6:Y7"/>
    <mergeCell ref="AG6:AG7"/>
    <mergeCell ref="V6:X6"/>
    <mergeCell ref="Z6:AB6"/>
    <mergeCell ref="AC6:AC7"/>
    <mergeCell ref="AD6:AF6"/>
    <mergeCell ref="J6:J7"/>
    <mergeCell ref="K6:K7"/>
    <mergeCell ref="A68:E68"/>
    <mergeCell ref="G6:G7"/>
    <mergeCell ref="A151:I151"/>
    <mergeCell ref="A80:E80"/>
    <mergeCell ref="A91:I91"/>
    <mergeCell ref="A92:E92"/>
    <mergeCell ref="A103:I103"/>
    <mergeCell ref="A104:E104"/>
    <mergeCell ref="A115:I115"/>
    <mergeCell ref="A116:E116"/>
    <mergeCell ref="A127:I127"/>
    <mergeCell ref="A128:E128"/>
    <mergeCell ref="A139:I139"/>
    <mergeCell ref="A140:E140"/>
    <mergeCell ref="A79:I79"/>
    <mergeCell ref="A8:E8"/>
    <mergeCell ref="A19:I19"/>
  </mergeCells>
  <dataValidations count="11">
    <dataValidation type="date" errorStyle="information" operator="greaterThan" allowBlank="1" showInputMessage="1" showErrorMessage="1" errorTitle="SÓLO FECHAS" error="Las fechas corresponden al presupuesto 2015 o más" sqref="I9" xr:uid="{00000000-0002-0000-0E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E00-000001000000}">
      <formula1>41275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R203 R189:R201 M189:M203 V189:X203 Z189:AB203 AF201:AF203 AD189:AE203 AF189:AF196 T189:T190 T199:T203" xr:uid="{00000000-0002-0000-0E00-000002000000}">
      <formula1>-100000000</formula1>
      <formula2>10000000000</formula2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T191:T198 S203 S189:S201 AF197:AF200 K189:K201 L189:L203" xr:uid="{00000000-0002-0000-0E00-000003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0E00-000004000000}">
      <formula1>42005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0E00-000005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P189:Q203 N189:N203 E189:G203" xr:uid="{00000000-0002-0000-0E00-000006000000}">
      <formula1>255</formula1>
    </dataValidation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0E00-000007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203" xr:uid="{00000000-0002-0000-0E00-000008000000}"/>
    <dataValidation type="date" errorStyle="information" operator="greaterThan" allowBlank="1" showInputMessage="1" showErrorMessage="1" errorTitle="SÓLO FECHAS" error="Las fechas corresponden al Presupuesto 2014" sqref="H170" xr:uid="{00000000-0002-0000-0E00-000009000000}">
      <formula1>41275</formula1>
    </dataValidation>
    <dataValidation type="date" operator="greaterThan" allowBlank="1" showInputMessage="1" showErrorMessage="1" errorTitle="Error en Ingresos de Fechas" error="La fecha debe corresponder al Año 2014." sqref="D189:D203" xr:uid="{00000000-0002-0000-0E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5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249977111117893"/>
    <pageSetUpPr fitToPage="1"/>
  </sheetPr>
  <dimension ref="A1:AR41"/>
  <sheetViews>
    <sheetView zoomScaleNormal="100" workbookViewId="0">
      <selection activeCell="J24" sqref="J24"/>
    </sheetView>
  </sheetViews>
  <sheetFormatPr baseColWidth="10" defaultColWidth="11.42578125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570312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234" customWidth="1"/>
    <col min="25" max="25" width="11.7109375" style="234" customWidth="1"/>
    <col min="26" max="16384" width="11.42578125" style="15"/>
  </cols>
  <sheetData>
    <row r="1" spans="1:44" s="12" customFormat="1" ht="15" customHeight="1" x14ac:dyDescent="0.25">
      <c r="A1" s="595" t="str">
        <f>+'24-03-358 Ind. Proy'!A1:AJ1</f>
        <v>PARTIDA 21-01-001 "SUBSECRETARIA DE SERVICIOS SOCIALES"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</row>
    <row r="2" spans="1:44" s="12" customFormat="1" ht="1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</row>
    <row r="3" spans="1:44" s="12" customFormat="1" ht="15" customHeight="1" x14ac:dyDescent="0.25">
      <c r="A3" s="553" t="str">
        <f>+'24-03-358 Ind. Proy'!A3:AJ3</f>
        <v>EJECUCIÓN AL 31 DE MARZO DE 2021</v>
      </c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</row>
    <row r="4" spans="1:44" s="12" customFormat="1" ht="1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</row>
    <row r="5" spans="1:44" s="133" customFormat="1" ht="26.25" customHeight="1" x14ac:dyDescent="0.25">
      <c r="A5" s="487" t="str">
        <f>+'24-03-358 Ind. Proy'!A5:U5</f>
        <v>24-03-358 "Programa Apoyo a la Atencion de Salud Mental"</v>
      </c>
      <c r="B5" s="488"/>
      <c r="C5" s="488"/>
      <c r="D5" s="488"/>
      <c r="E5" s="488"/>
      <c r="F5" s="488"/>
      <c r="G5" s="488"/>
      <c r="H5" s="488"/>
      <c r="I5" s="488"/>
      <c r="J5" s="488"/>
      <c r="K5" s="488"/>
      <c r="L5" s="488"/>
      <c r="M5" s="488"/>
      <c r="N5" s="488"/>
      <c r="O5" s="488"/>
      <c r="P5" s="488"/>
      <c r="Q5" s="488"/>
      <c r="R5" s="488"/>
      <c r="S5" s="488"/>
      <c r="T5" s="488"/>
      <c r="U5" s="488"/>
      <c r="V5" s="488"/>
      <c r="W5" s="488"/>
      <c r="X5" s="488"/>
      <c r="Y5" s="489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25">
      <c r="A6" s="562" t="s">
        <v>2</v>
      </c>
      <c r="B6" s="562" t="s">
        <v>8</v>
      </c>
      <c r="C6" s="563" t="s">
        <v>73</v>
      </c>
      <c r="D6" s="618" t="s">
        <v>11</v>
      </c>
      <c r="E6" s="619"/>
      <c r="F6" s="620"/>
      <c r="G6" s="618" t="s">
        <v>14</v>
      </c>
      <c r="H6" s="619"/>
      <c r="I6" s="620"/>
      <c r="J6" s="565" t="s">
        <v>15</v>
      </c>
      <c r="K6" s="621" t="s">
        <v>14</v>
      </c>
      <c r="L6" s="635"/>
      <c r="M6" s="622"/>
      <c r="N6" s="559" t="s">
        <v>16</v>
      </c>
      <c r="O6" s="621" t="s">
        <v>14</v>
      </c>
      <c r="P6" s="635"/>
      <c r="Q6" s="622"/>
      <c r="R6" s="559" t="s">
        <v>17</v>
      </c>
      <c r="S6" s="621" t="s">
        <v>14</v>
      </c>
      <c r="T6" s="635"/>
      <c r="U6" s="622"/>
      <c r="V6" s="559" t="s">
        <v>18</v>
      </c>
      <c r="W6" s="559" t="s">
        <v>19</v>
      </c>
      <c r="X6" s="621" t="s">
        <v>74</v>
      </c>
      <c r="Y6" s="622"/>
      <c r="Z6" s="616"/>
      <c r="AA6" s="616"/>
      <c r="AB6" s="616"/>
      <c r="AC6" s="616"/>
      <c r="AD6" s="616"/>
      <c r="AE6" s="616"/>
      <c r="AF6" s="616"/>
      <c r="AG6" s="616"/>
      <c r="AH6" s="616"/>
      <c r="AI6" s="617"/>
      <c r="AJ6" s="617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25">
      <c r="A7" s="562"/>
      <c r="B7" s="562"/>
      <c r="C7" s="564"/>
      <c r="D7" s="525" t="s">
        <v>24</v>
      </c>
      <c r="E7" s="525" t="s">
        <v>25</v>
      </c>
      <c r="F7" s="525" t="s">
        <v>26</v>
      </c>
      <c r="G7" s="525" t="s">
        <v>27</v>
      </c>
      <c r="H7" s="525" t="s">
        <v>28</v>
      </c>
      <c r="I7" s="525" t="s">
        <v>29</v>
      </c>
      <c r="J7" s="565"/>
      <c r="K7" s="526" t="s">
        <v>30</v>
      </c>
      <c r="L7" s="526" t="s">
        <v>31</v>
      </c>
      <c r="M7" s="526" t="s">
        <v>93</v>
      </c>
      <c r="N7" s="560"/>
      <c r="O7" s="526" t="s">
        <v>32</v>
      </c>
      <c r="P7" s="526" t="s">
        <v>33</v>
      </c>
      <c r="Q7" s="526" t="s">
        <v>34</v>
      </c>
      <c r="R7" s="560"/>
      <c r="S7" s="526" t="s">
        <v>35</v>
      </c>
      <c r="T7" s="526" t="s">
        <v>36</v>
      </c>
      <c r="U7" s="526" t="s">
        <v>37</v>
      </c>
      <c r="V7" s="560"/>
      <c r="W7" s="560"/>
      <c r="X7" s="526" t="s">
        <v>38</v>
      </c>
      <c r="Y7" s="526" t="s">
        <v>75</v>
      </c>
      <c r="Z7" s="222"/>
      <c r="AA7" s="222"/>
      <c r="AB7" s="222"/>
      <c r="AC7" s="616"/>
      <c r="AD7" s="222"/>
      <c r="AE7" s="222"/>
      <c r="AF7" s="222"/>
      <c r="AG7" s="616"/>
      <c r="AH7" s="616"/>
      <c r="AI7" s="223"/>
      <c r="AJ7" s="223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25">
      <c r="A8" s="48" t="s">
        <v>40</v>
      </c>
      <c r="B8" s="10">
        <f>+'24-03-358 Ind. Proy'!J19</f>
        <v>0</v>
      </c>
      <c r="C8" s="10">
        <f>+'24-03-358 Ind. Proy'!K19</f>
        <v>0</v>
      </c>
      <c r="D8" s="10">
        <f>+'24-03-358 Ind. Proy'!M19</f>
        <v>0</v>
      </c>
      <c r="E8" s="10">
        <f>+'24-03-358 Ind. Proy'!N19</f>
        <v>0</v>
      </c>
      <c r="F8" s="10">
        <f>+'24-03-358 Ind. Proy'!O19</f>
        <v>0</v>
      </c>
      <c r="G8" s="10">
        <f>+'24-03-358 Ind. Proy'!R19</f>
        <v>0</v>
      </c>
      <c r="H8" s="10">
        <f>+'24-03-358 Ind. Proy'!S19</f>
        <v>0</v>
      </c>
      <c r="I8" s="10">
        <f>+'24-03-358 Ind. Proy'!T19</f>
        <v>0</v>
      </c>
      <c r="J8" s="10">
        <f>+'24-03-358 Ind. Proy'!U19</f>
        <v>0</v>
      </c>
      <c r="K8" s="10">
        <f>+'24-03-358 Ind. Proy'!V19</f>
        <v>0</v>
      </c>
      <c r="L8" s="10">
        <f>+'24-03-358 Ind. Proy'!W19</f>
        <v>0</v>
      </c>
      <c r="M8" s="10">
        <f>+'24-03-358 Ind. Proy'!X19</f>
        <v>0</v>
      </c>
      <c r="N8" s="10">
        <f>+'24-03-358 Ind. Proy'!Y19</f>
        <v>0</v>
      </c>
      <c r="O8" s="10">
        <f>+'24-03-358 Ind. Proy'!Z19</f>
        <v>0</v>
      </c>
      <c r="P8" s="10">
        <f>+'24-03-358 Ind. Proy'!AA19</f>
        <v>0</v>
      </c>
      <c r="Q8" s="10">
        <f>+'24-03-358 Ind. Proy'!AB19</f>
        <v>0</v>
      </c>
      <c r="R8" s="10">
        <f>+'24-03-358 Ind. Proy'!AC19</f>
        <v>0</v>
      </c>
      <c r="S8" s="10">
        <f>+'24-03-358 Ind. Proy'!AD19</f>
        <v>0</v>
      </c>
      <c r="T8" s="10">
        <f>+'24-03-358 Ind. Proy'!AE19</f>
        <v>0</v>
      </c>
      <c r="U8" s="10">
        <f>+'24-03-358 Ind. Proy'!AF19</f>
        <v>0</v>
      </c>
      <c r="V8" s="10">
        <f>+'24-03-358 Ind. Proy'!AG19</f>
        <v>0</v>
      </c>
      <c r="W8" s="10">
        <f>+'24-03-358 Ind. Proy'!AH19</f>
        <v>0</v>
      </c>
      <c r="X8" s="235">
        <f>+'24-03-358 Ind. Proy'!AI19</f>
        <v>0</v>
      </c>
      <c r="Y8" s="235">
        <f>+'24-03-358 Ind. Proy'!AJ19</f>
        <v>0</v>
      </c>
    </row>
    <row r="9" spans="1:44" s="45" customFormat="1" ht="24.75" customHeight="1" x14ac:dyDescent="0.25">
      <c r="A9" s="48" t="s">
        <v>42</v>
      </c>
      <c r="B9" s="10">
        <f>+'24-03-358 Ind. Proy'!J31</f>
        <v>0</v>
      </c>
      <c r="C9" s="10">
        <f>+'24-03-358 Ind. Proy'!K31</f>
        <v>0</v>
      </c>
      <c r="D9" s="10">
        <f>+'24-03-358 Ind. Proy'!M31</f>
        <v>0</v>
      </c>
      <c r="E9" s="10">
        <f>+'24-03-358 Ind. Proy'!N31</f>
        <v>0</v>
      </c>
      <c r="F9" s="10">
        <f>+'24-03-358 Ind. Proy'!O31</f>
        <v>0</v>
      </c>
      <c r="G9" s="10">
        <f>+'24-03-358 Ind. Proy'!R31</f>
        <v>0</v>
      </c>
      <c r="H9" s="10">
        <f>+'24-03-358 Ind. Proy'!S31</f>
        <v>0</v>
      </c>
      <c r="I9" s="10">
        <f>+'24-03-358 Ind. Proy'!T31</f>
        <v>0</v>
      </c>
      <c r="J9" s="10">
        <f>+'24-03-358 Ind. Proy'!U31</f>
        <v>0</v>
      </c>
      <c r="K9" s="10">
        <f>+'24-03-358 Ind. Proy'!V31</f>
        <v>0</v>
      </c>
      <c r="L9" s="10">
        <f>+'24-03-358 Ind. Proy'!W31</f>
        <v>0</v>
      </c>
      <c r="M9" s="10">
        <f>+'24-03-358 Ind. Proy'!X31</f>
        <v>0</v>
      </c>
      <c r="N9" s="10">
        <f>+'24-03-358 Ind. Proy'!Y31</f>
        <v>0</v>
      </c>
      <c r="O9" s="10">
        <f>+'24-03-358 Ind. Proy'!Z31</f>
        <v>0</v>
      </c>
      <c r="P9" s="10">
        <f>+'24-03-358 Ind. Proy'!AA31</f>
        <v>0</v>
      </c>
      <c r="Q9" s="10">
        <f>+'24-03-358 Ind. Proy'!AB31</f>
        <v>0</v>
      </c>
      <c r="R9" s="10">
        <f>+'24-03-358 Ind. Proy'!AC31</f>
        <v>0</v>
      </c>
      <c r="S9" s="10">
        <f>+'24-03-358 Ind. Proy'!AD31</f>
        <v>0</v>
      </c>
      <c r="T9" s="10">
        <f>+'24-03-358 Ind. Proy'!AE31</f>
        <v>0</v>
      </c>
      <c r="U9" s="10">
        <f>+'24-03-358 Ind. Proy'!AF31</f>
        <v>0</v>
      </c>
      <c r="V9" s="10">
        <f>+'24-03-358 Ind. Proy'!AG31</f>
        <v>0</v>
      </c>
      <c r="W9" s="10">
        <f>+'24-03-358 Ind. Proy'!AH31</f>
        <v>0</v>
      </c>
      <c r="X9" s="235">
        <f>+'24-03-358 Ind. Proy'!AI31</f>
        <v>0</v>
      </c>
      <c r="Y9" s="235">
        <f>+'24-03-358 Ind. Proy'!AJ31</f>
        <v>0</v>
      </c>
    </row>
    <row r="10" spans="1:44" s="45" customFormat="1" ht="24.75" customHeight="1" x14ac:dyDescent="0.25">
      <c r="A10" s="48" t="s">
        <v>44</v>
      </c>
      <c r="B10" s="10">
        <f>+'24-03-358 Ind. Proy'!J43</f>
        <v>0</v>
      </c>
      <c r="C10" s="10">
        <f>+'24-03-358 Ind. Proy'!K43</f>
        <v>0</v>
      </c>
      <c r="D10" s="10">
        <f>+'24-03-358 Ind. Proy'!M43</f>
        <v>0</v>
      </c>
      <c r="E10" s="10">
        <f>+'24-03-358 Ind. Proy'!N43</f>
        <v>0</v>
      </c>
      <c r="F10" s="10">
        <f>+'24-03-358 Ind. Proy'!O43</f>
        <v>0</v>
      </c>
      <c r="G10" s="10">
        <f>+'24-03-358 Ind. Proy'!R43</f>
        <v>0</v>
      </c>
      <c r="H10" s="10">
        <f>+'24-03-358 Ind. Proy'!S43</f>
        <v>0</v>
      </c>
      <c r="I10" s="10">
        <f>+'24-03-358 Ind. Proy'!T43</f>
        <v>0</v>
      </c>
      <c r="J10" s="10">
        <f>+'24-03-358 Ind. Proy'!U43</f>
        <v>0</v>
      </c>
      <c r="K10" s="10">
        <f>+'24-03-358 Ind. Proy'!V43</f>
        <v>0</v>
      </c>
      <c r="L10" s="10">
        <f>+'24-03-358 Ind. Proy'!W43</f>
        <v>0</v>
      </c>
      <c r="M10" s="10">
        <f>+'24-03-358 Ind. Proy'!X43</f>
        <v>0</v>
      </c>
      <c r="N10" s="10">
        <f>+'24-03-358 Ind. Proy'!Y43</f>
        <v>0</v>
      </c>
      <c r="O10" s="10">
        <f>+'24-03-358 Ind. Proy'!Z43</f>
        <v>0</v>
      </c>
      <c r="P10" s="10">
        <f>+'24-03-358 Ind. Proy'!AA43</f>
        <v>0</v>
      </c>
      <c r="Q10" s="10">
        <f>+'24-03-358 Ind. Proy'!AB43</f>
        <v>0</v>
      </c>
      <c r="R10" s="10">
        <f>+'24-03-358 Ind. Proy'!AC43</f>
        <v>0</v>
      </c>
      <c r="S10" s="10">
        <f>+'24-03-358 Ind. Proy'!AD43</f>
        <v>0</v>
      </c>
      <c r="T10" s="10">
        <f>+'24-03-358 Ind. Proy'!AE43</f>
        <v>0</v>
      </c>
      <c r="U10" s="10">
        <f>+'24-03-358 Ind. Proy'!AF43</f>
        <v>0</v>
      </c>
      <c r="V10" s="10">
        <f>+'24-03-358 Ind. Proy'!AG43</f>
        <v>0</v>
      </c>
      <c r="W10" s="10">
        <f>+'24-03-358 Ind. Proy'!AH43</f>
        <v>0</v>
      </c>
      <c r="X10" s="235">
        <f>+'24-03-358 Ind. Proy'!AI43</f>
        <v>0</v>
      </c>
      <c r="Y10" s="235">
        <f>+'24-03-358 Ind. Proy'!AJ43</f>
        <v>0</v>
      </c>
    </row>
    <row r="11" spans="1:44" s="45" customFormat="1" ht="24.75" customHeight="1" x14ac:dyDescent="0.25">
      <c r="A11" s="48" t="s">
        <v>46</v>
      </c>
      <c r="B11" s="10">
        <f>+'24-03-358 Ind. Proy'!J55</f>
        <v>0</v>
      </c>
      <c r="C11" s="10">
        <f>+'24-03-358 Ind. Proy'!K55</f>
        <v>0</v>
      </c>
      <c r="D11" s="10">
        <f>+'24-03-358 Ind. Proy'!M55</f>
        <v>0</v>
      </c>
      <c r="E11" s="10">
        <f>+'24-03-358 Ind. Proy'!N55</f>
        <v>0</v>
      </c>
      <c r="F11" s="10">
        <f>+'24-03-358 Ind. Proy'!O55</f>
        <v>0</v>
      </c>
      <c r="G11" s="10">
        <f>+'24-03-358 Ind. Proy'!R55</f>
        <v>0</v>
      </c>
      <c r="H11" s="10">
        <f>+'24-03-358 Ind. Proy'!S55</f>
        <v>0</v>
      </c>
      <c r="I11" s="10">
        <f>+'24-03-358 Ind. Proy'!T55</f>
        <v>0</v>
      </c>
      <c r="J11" s="10">
        <f>+'24-03-358 Ind. Proy'!U55</f>
        <v>0</v>
      </c>
      <c r="K11" s="10">
        <f>+'24-03-358 Ind. Proy'!V55</f>
        <v>0</v>
      </c>
      <c r="L11" s="10">
        <f>+'24-03-358 Ind. Proy'!W55</f>
        <v>0</v>
      </c>
      <c r="M11" s="10">
        <f>+'24-03-358 Ind. Proy'!X55</f>
        <v>0</v>
      </c>
      <c r="N11" s="10">
        <f>+'24-03-358 Ind. Proy'!Y55</f>
        <v>0</v>
      </c>
      <c r="O11" s="10">
        <f>+'24-03-358 Ind. Proy'!Z55</f>
        <v>0</v>
      </c>
      <c r="P11" s="10">
        <f>+'24-03-358 Ind. Proy'!AA55</f>
        <v>0</v>
      </c>
      <c r="Q11" s="10">
        <f>+'24-03-358 Ind. Proy'!AB55</f>
        <v>0</v>
      </c>
      <c r="R11" s="10">
        <f>+'24-03-358 Ind. Proy'!AC55</f>
        <v>0</v>
      </c>
      <c r="S11" s="10">
        <f>+'24-03-358 Ind. Proy'!AD55</f>
        <v>0</v>
      </c>
      <c r="T11" s="10">
        <f>+'24-03-358 Ind. Proy'!AE55</f>
        <v>0</v>
      </c>
      <c r="U11" s="10">
        <f>+'24-03-358 Ind. Proy'!AF55</f>
        <v>0</v>
      </c>
      <c r="V11" s="10">
        <f>+'24-03-358 Ind. Proy'!AG55</f>
        <v>0</v>
      </c>
      <c r="W11" s="10">
        <f>+'24-03-358 Ind. Proy'!AH55</f>
        <v>0</v>
      </c>
      <c r="X11" s="235">
        <f>+'24-03-358 Ind. Proy'!AI55</f>
        <v>0</v>
      </c>
      <c r="Y11" s="235">
        <f>+'24-03-358 Ind. Proy'!AJ55</f>
        <v>0</v>
      </c>
    </row>
    <row r="12" spans="1:44" s="45" customFormat="1" ht="24.75" customHeight="1" x14ac:dyDescent="0.25">
      <c r="A12" s="48" t="s">
        <v>48</v>
      </c>
      <c r="B12" s="10">
        <f>+'24-03-358 Ind. Proy'!J67</f>
        <v>0</v>
      </c>
      <c r="C12" s="10">
        <f>+'24-03-358 Ind. Proy'!K67</f>
        <v>0</v>
      </c>
      <c r="D12" s="10">
        <f>+'24-03-358 Ind. Proy'!M67</f>
        <v>0</v>
      </c>
      <c r="E12" s="10">
        <f>+'24-03-358 Ind. Proy'!N67</f>
        <v>0</v>
      </c>
      <c r="F12" s="10">
        <f>+'24-03-358 Ind. Proy'!O67</f>
        <v>0</v>
      </c>
      <c r="G12" s="10">
        <f>+'24-03-358 Ind. Proy'!R67</f>
        <v>0</v>
      </c>
      <c r="H12" s="10">
        <f>+'24-03-358 Ind. Proy'!S67</f>
        <v>0</v>
      </c>
      <c r="I12" s="10">
        <f>+'24-03-358 Ind. Proy'!T67</f>
        <v>0</v>
      </c>
      <c r="J12" s="10">
        <f>+'24-03-358 Ind. Proy'!U67</f>
        <v>0</v>
      </c>
      <c r="K12" s="10">
        <f>+'24-03-358 Ind. Proy'!V67</f>
        <v>0</v>
      </c>
      <c r="L12" s="10">
        <f>+'24-03-358 Ind. Proy'!W67</f>
        <v>0</v>
      </c>
      <c r="M12" s="10">
        <f>+'24-03-358 Ind. Proy'!X67</f>
        <v>0</v>
      </c>
      <c r="N12" s="10">
        <f>+'24-03-358 Ind. Proy'!Y67</f>
        <v>0</v>
      </c>
      <c r="O12" s="10">
        <f>+'24-03-358 Ind. Proy'!Z67</f>
        <v>0</v>
      </c>
      <c r="P12" s="10">
        <f>+'24-03-358 Ind. Proy'!AA67</f>
        <v>0</v>
      </c>
      <c r="Q12" s="10">
        <f>+'24-03-358 Ind. Proy'!AB67</f>
        <v>0</v>
      </c>
      <c r="R12" s="10">
        <f>+'24-03-358 Ind. Proy'!AC67</f>
        <v>0</v>
      </c>
      <c r="S12" s="10">
        <f>+'24-03-358 Ind. Proy'!AD67</f>
        <v>0</v>
      </c>
      <c r="T12" s="10">
        <f>+'24-03-358 Ind. Proy'!AE67</f>
        <v>0</v>
      </c>
      <c r="U12" s="10">
        <f>+'24-03-358 Ind. Proy'!AF67</f>
        <v>0</v>
      </c>
      <c r="V12" s="10">
        <f>+'24-03-358 Ind. Proy'!AG67</f>
        <v>0</v>
      </c>
      <c r="W12" s="10">
        <f>+'24-03-358 Ind. Proy'!AH67</f>
        <v>0</v>
      </c>
      <c r="X12" s="235">
        <f>+'24-03-358 Ind. Proy'!AI67</f>
        <v>0</v>
      </c>
      <c r="Y12" s="235">
        <f>+'24-03-358 Ind. Proy'!AJ67</f>
        <v>0</v>
      </c>
    </row>
    <row r="13" spans="1:44" s="45" customFormat="1" ht="24.75" customHeight="1" x14ac:dyDescent="0.25">
      <c r="A13" s="48" t="s">
        <v>50</v>
      </c>
      <c r="B13" s="10">
        <f>+'24-03-358 Ind. Proy'!J79</f>
        <v>0</v>
      </c>
      <c r="C13" s="10">
        <f>+'24-03-358 Ind. Proy'!K79</f>
        <v>0</v>
      </c>
      <c r="D13" s="10">
        <f>+'24-03-358 Ind. Proy'!M79</f>
        <v>0</v>
      </c>
      <c r="E13" s="10">
        <f>+'24-03-358 Ind. Proy'!N79</f>
        <v>0</v>
      </c>
      <c r="F13" s="10">
        <f>+'24-03-358 Ind. Proy'!O79</f>
        <v>0</v>
      </c>
      <c r="G13" s="10">
        <f>+'24-03-358 Ind. Proy'!R79</f>
        <v>0</v>
      </c>
      <c r="H13" s="10">
        <f>+'24-03-358 Ind. Proy'!S79</f>
        <v>0</v>
      </c>
      <c r="I13" s="10">
        <f>+'24-03-358 Ind. Proy'!T79</f>
        <v>0</v>
      </c>
      <c r="J13" s="10">
        <f>+'24-03-358 Ind. Proy'!U79</f>
        <v>0</v>
      </c>
      <c r="K13" s="10">
        <f>+'24-03-358 Ind. Proy'!V79</f>
        <v>0</v>
      </c>
      <c r="L13" s="10">
        <f>+'24-03-358 Ind. Proy'!W79</f>
        <v>0</v>
      </c>
      <c r="M13" s="10">
        <f>+'24-03-358 Ind. Proy'!X79</f>
        <v>0</v>
      </c>
      <c r="N13" s="10">
        <f>+'24-03-358 Ind. Proy'!Y79</f>
        <v>0</v>
      </c>
      <c r="O13" s="10">
        <f>+'24-03-358 Ind. Proy'!Z79</f>
        <v>0</v>
      </c>
      <c r="P13" s="10">
        <f>+'24-03-358 Ind. Proy'!AA79</f>
        <v>0</v>
      </c>
      <c r="Q13" s="10">
        <f>+'24-03-358 Ind. Proy'!AB79</f>
        <v>0</v>
      </c>
      <c r="R13" s="10">
        <f>+'24-03-358 Ind. Proy'!AC79</f>
        <v>0</v>
      </c>
      <c r="S13" s="10">
        <f>+'24-03-358 Ind. Proy'!AD79</f>
        <v>0</v>
      </c>
      <c r="T13" s="10">
        <f>+'24-03-358 Ind. Proy'!AE79</f>
        <v>0</v>
      </c>
      <c r="U13" s="10">
        <f>+'24-03-358 Ind. Proy'!AF79</f>
        <v>0</v>
      </c>
      <c r="V13" s="10">
        <f>+'24-03-358 Ind. Proy'!AG79</f>
        <v>0</v>
      </c>
      <c r="W13" s="10">
        <f>+'24-03-358 Ind. Proy'!AH79</f>
        <v>0</v>
      </c>
      <c r="X13" s="235">
        <f>+'24-03-358 Ind. Proy'!AI79</f>
        <v>0</v>
      </c>
      <c r="Y13" s="235">
        <f>+'24-03-358 Ind. Proy'!AJ79</f>
        <v>0</v>
      </c>
    </row>
    <row r="14" spans="1:44" s="45" customFormat="1" ht="24.75" customHeight="1" x14ac:dyDescent="0.25">
      <c r="A14" s="48" t="s">
        <v>52</v>
      </c>
      <c r="B14" s="10">
        <f>+'24-03-358 Ind. Proy'!J91</f>
        <v>0</v>
      </c>
      <c r="C14" s="10">
        <f>+'24-03-358 Ind. Proy'!K91</f>
        <v>0</v>
      </c>
      <c r="D14" s="10">
        <f>+'24-03-358 Ind. Proy'!M91</f>
        <v>0</v>
      </c>
      <c r="E14" s="10">
        <f>+'24-03-358 Ind. Proy'!N91</f>
        <v>0</v>
      </c>
      <c r="F14" s="10">
        <f>+'24-03-358 Ind. Proy'!O91</f>
        <v>0</v>
      </c>
      <c r="G14" s="10">
        <f>+'24-03-358 Ind. Proy'!R91</f>
        <v>0</v>
      </c>
      <c r="H14" s="10">
        <f>+'24-03-358 Ind. Proy'!S91</f>
        <v>0</v>
      </c>
      <c r="I14" s="10">
        <f>+'24-03-358 Ind. Proy'!T91</f>
        <v>0</v>
      </c>
      <c r="J14" s="10">
        <f>+'24-03-358 Ind. Proy'!U91</f>
        <v>0</v>
      </c>
      <c r="K14" s="10">
        <f>+'24-03-358 Ind. Proy'!V91</f>
        <v>0</v>
      </c>
      <c r="L14" s="10">
        <f>+'24-03-358 Ind. Proy'!W91</f>
        <v>0</v>
      </c>
      <c r="M14" s="10">
        <f>+'24-03-358 Ind. Proy'!X91</f>
        <v>0</v>
      </c>
      <c r="N14" s="10">
        <f>+'24-03-358 Ind. Proy'!Y91</f>
        <v>0</v>
      </c>
      <c r="O14" s="10">
        <f>+'24-03-358 Ind. Proy'!Z91</f>
        <v>0</v>
      </c>
      <c r="P14" s="10">
        <f>+'24-03-358 Ind. Proy'!AA91</f>
        <v>0</v>
      </c>
      <c r="Q14" s="10">
        <f>+'24-03-358 Ind. Proy'!AB91</f>
        <v>0</v>
      </c>
      <c r="R14" s="10">
        <f>+'24-03-358 Ind. Proy'!AC91</f>
        <v>0</v>
      </c>
      <c r="S14" s="10">
        <f>+'24-03-358 Ind. Proy'!AD91</f>
        <v>0</v>
      </c>
      <c r="T14" s="10">
        <f>+'24-03-358 Ind. Proy'!AE91</f>
        <v>0</v>
      </c>
      <c r="U14" s="10">
        <f>+'24-03-358 Ind. Proy'!AF91</f>
        <v>0</v>
      </c>
      <c r="V14" s="10">
        <f>+'24-03-358 Ind. Proy'!AG91</f>
        <v>0</v>
      </c>
      <c r="W14" s="10">
        <f>+'24-03-358 Ind. Proy'!AH91</f>
        <v>0</v>
      </c>
      <c r="X14" s="235">
        <f>+'24-03-358 Ind. Proy'!AI91</f>
        <v>0</v>
      </c>
      <c r="Y14" s="235">
        <f>+'24-03-358 Ind. Proy'!AJ91</f>
        <v>0</v>
      </c>
    </row>
    <row r="15" spans="1:44" s="45" customFormat="1" ht="24.75" customHeight="1" x14ac:dyDescent="0.25">
      <c r="A15" s="48" t="s">
        <v>54</v>
      </c>
      <c r="B15" s="10">
        <f>+'24-03-358 Ind. Proy'!J103</f>
        <v>0</v>
      </c>
      <c r="C15" s="10">
        <f>+'24-03-358 Ind. Proy'!K103</f>
        <v>0</v>
      </c>
      <c r="D15" s="10">
        <f>+'24-03-358 Ind. Proy'!M103</f>
        <v>0</v>
      </c>
      <c r="E15" s="10">
        <f>+'24-03-358 Ind. Proy'!N103</f>
        <v>0</v>
      </c>
      <c r="F15" s="10">
        <f>+'24-03-358 Ind. Proy'!O103</f>
        <v>0</v>
      </c>
      <c r="G15" s="10">
        <f>+'24-03-358 Ind. Proy'!R103</f>
        <v>0</v>
      </c>
      <c r="H15" s="10">
        <f>+'24-03-358 Ind. Proy'!S103</f>
        <v>0</v>
      </c>
      <c r="I15" s="10">
        <f>+'24-03-358 Ind. Proy'!T103</f>
        <v>0</v>
      </c>
      <c r="J15" s="10">
        <f>+'24-03-358 Ind. Proy'!U103</f>
        <v>0</v>
      </c>
      <c r="K15" s="10">
        <f>+'24-03-358 Ind. Proy'!V103</f>
        <v>0</v>
      </c>
      <c r="L15" s="10">
        <f>+'24-03-358 Ind. Proy'!W103</f>
        <v>0</v>
      </c>
      <c r="M15" s="10">
        <f>+'24-03-358 Ind. Proy'!X103</f>
        <v>0</v>
      </c>
      <c r="N15" s="10">
        <f>+'24-03-358 Ind. Proy'!Y103</f>
        <v>0</v>
      </c>
      <c r="O15" s="10">
        <f>+'24-03-358 Ind. Proy'!Z103</f>
        <v>0</v>
      </c>
      <c r="P15" s="10">
        <f>+'24-03-358 Ind. Proy'!AA103</f>
        <v>0</v>
      </c>
      <c r="Q15" s="10">
        <f>+'24-03-358 Ind. Proy'!AB103</f>
        <v>0</v>
      </c>
      <c r="R15" s="10">
        <f>+'24-03-358 Ind. Proy'!AC103</f>
        <v>0</v>
      </c>
      <c r="S15" s="10">
        <f>+'24-03-358 Ind. Proy'!AD103</f>
        <v>0</v>
      </c>
      <c r="T15" s="10">
        <f>+'24-03-358 Ind. Proy'!AE103</f>
        <v>0</v>
      </c>
      <c r="U15" s="10">
        <f>+'24-03-358 Ind. Proy'!AF103</f>
        <v>0</v>
      </c>
      <c r="V15" s="10">
        <f>+'24-03-358 Ind. Proy'!AG103</f>
        <v>0</v>
      </c>
      <c r="W15" s="10">
        <f>+'24-03-358 Ind. Proy'!AH103</f>
        <v>0</v>
      </c>
      <c r="X15" s="235">
        <f>+'24-03-358 Ind. Proy'!AI103</f>
        <v>0</v>
      </c>
      <c r="Y15" s="235">
        <f>+'24-03-358 Ind. Proy'!AJ103</f>
        <v>0</v>
      </c>
    </row>
    <row r="16" spans="1:44" s="45" customFormat="1" ht="24.75" customHeight="1" x14ac:dyDescent="0.25">
      <c r="A16" s="48" t="s">
        <v>56</v>
      </c>
      <c r="B16" s="10">
        <f>+'24-03-358 Ind. Proy'!J115</f>
        <v>0</v>
      </c>
      <c r="C16" s="10">
        <f>+'24-03-358 Ind. Proy'!K115</f>
        <v>0</v>
      </c>
      <c r="D16" s="10">
        <f>+'24-03-358 Ind. Proy'!M115</f>
        <v>0</v>
      </c>
      <c r="E16" s="10">
        <f>+'24-03-358 Ind. Proy'!N115</f>
        <v>0</v>
      </c>
      <c r="F16" s="10">
        <f>+'24-03-358 Ind. Proy'!O115</f>
        <v>0</v>
      </c>
      <c r="G16" s="10">
        <f>+'24-03-358 Ind. Proy'!R115</f>
        <v>0</v>
      </c>
      <c r="H16" s="10">
        <f>+'24-03-358 Ind. Proy'!S115</f>
        <v>0</v>
      </c>
      <c r="I16" s="10">
        <f>+'24-03-358 Ind. Proy'!T115</f>
        <v>0</v>
      </c>
      <c r="J16" s="10">
        <f>+'24-03-358 Ind. Proy'!U115</f>
        <v>0</v>
      </c>
      <c r="K16" s="10">
        <f>+'24-03-358 Ind. Proy'!V115</f>
        <v>0</v>
      </c>
      <c r="L16" s="10">
        <f>+'24-03-358 Ind. Proy'!W115</f>
        <v>0</v>
      </c>
      <c r="M16" s="10">
        <f>+'24-03-358 Ind. Proy'!X115</f>
        <v>0</v>
      </c>
      <c r="N16" s="10">
        <f>+'24-03-358 Ind. Proy'!Y115</f>
        <v>0</v>
      </c>
      <c r="O16" s="10">
        <f>+'24-03-358 Ind. Proy'!Z115</f>
        <v>0</v>
      </c>
      <c r="P16" s="10">
        <f>+'24-03-358 Ind. Proy'!AA115</f>
        <v>0</v>
      </c>
      <c r="Q16" s="10">
        <f>+'24-03-358 Ind. Proy'!AB115</f>
        <v>0</v>
      </c>
      <c r="R16" s="10">
        <f>+'24-03-358 Ind. Proy'!AC115</f>
        <v>0</v>
      </c>
      <c r="S16" s="10">
        <f>+'24-03-358 Ind. Proy'!AD115</f>
        <v>0</v>
      </c>
      <c r="T16" s="10">
        <f>+'24-03-358 Ind. Proy'!AE115</f>
        <v>0</v>
      </c>
      <c r="U16" s="10">
        <f>+'24-03-358 Ind. Proy'!AF115</f>
        <v>0</v>
      </c>
      <c r="V16" s="10">
        <f>+'24-03-358 Ind. Proy'!AG115</f>
        <v>0</v>
      </c>
      <c r="W16" s="10">
        <f>+'24-03-358 Ind. Proy'!AH115</f>
        <v>0</v>
      </c>
      <c r="X16" s="235">
        <f>+'24-03-358 Ind. Proy'!AI115</f>
        <v>0</v>
      </c>
      <c r="Y16" s="235">
        <f>+'24-03-358 Ind. Proy'!AJ115</f>
        <v>0</v>
      </c>
    </row>
    <row r="17" spans="1:25" s="45" customFormat="1" ht="24.75" customHeight="1" x14ac:dyDescent="0.25">
      <c r="A17" s="48" t="s">
        <v>58</v>
      </c>
      <c r="B17" s="10">
        <f>+'24-03-358 Ind. Proy'!J127</f>
        <v>0</v>
      </c>
      <c r="C17" s="10">
        <f>+'24-03-358 Ind. Proy'!K127</f>
        <v>0</v>
      </c>
      <c r="D17" s="10">
        <f>+'24-03-358 Ind. Proy'!M127</f>
        <v>0</v>
      </c>
      <c r="E17" s="10">
        <f>+'24-03-358 Ind. Proy'!N127</f>
        <v>0</v>
      </c>
      <c r="F17" s="10">
        <f>+'24-03-358 Ind. Proy'!O127</f>
        <v>0</v>
      </c>
      <c r="G17" s="10">
        <f>+'24-03-358 Ind. Proy'!R127</f>
        <v>0</v>
      </c>
      <c r="H17" s="10">
        <f>+'24-03-358 Ind. Proy'!S127</f>
        <v>0</v>
      </c>
      <c r="I17" s="10">
        <f>+'24-03-358 Ind. Proy'!T127</f>
        <v>0</v>
      </c>
      <c r="J17" s="10">
        <f>+'24-03-358 Ind. Proy'!U127</f>
        <v>0</v>
      </c>
      <c r="K17" s="10">
        <f>+'24-03-358 Ind. Proy'!V127</f>
        <v>0</v>
      </c>
      <c r="L17" s="10">
        <f>+'24-03-358 Ind. Proy'!W127</f>
        <v>0</v>
      </c>
      <c r="M17" s="10">
        <f>+'24-03-358 Ind. Proy'!X127</f>
        <v>0</v>
      </c>
      <c r="N17" s="10">
        <f>+'24-03-358 Ind. Proy'!Y127</f>
        <v>0</v>
      </c>
      <c r="O17" s="10">
        <f>+'24-03-358 Ind. Proy'!Z127</f>
        <v>0</v>
      </c>
      <c r="P17" s="10">
        <f>+'24-03-358 Ind. Proy'!AA127</f>
        <v>0</v>
      </c>
      <c r="Q17" s="10">
        <f>+'24-03-358 Ind. Proy'!AB127</f>
        <v>0</v>
      </c>
      <c r="R17" s="10">
        <f>+'24-03-358 Ind. Proy'!AC127</f>
        <v>0</v>
      </c>
      <c r="S17" s="10">
        <f>+'24-03-358 Ind. Proy'!AD127</f>
        <v>0</v>
      </c>
      <c r="T17" s="10">
        <f>+'24-03-358 Ind. Proy'!AE127</f>
        <v>0</v>
      </c>
      <c r="U17" s="10">
        <f>+'24-03-358 Ind. Proy'!AF127</f>
        <v>0</v>
      </c>
      <c r="V17" s="10">
        <f>+'24-03-358 Ind. Proy'!AG127</f>
        <v>0</v>
      </c>
      <c r="W17" s="10">
        <f>+'24-03-358 Ind. Proy'!AH127</f>
        <v>0</v>
      </c>
      <c r="X17" s="235">
        <f>+'24-03-358 Ind. Proy'!AI116</f>
        <v>0</v>
      </c>
      <c r="Y17" s="235">
        <f>+'24-03-358 Ind. Proy'!AJ116</f>
        <v>0</v>
      </c>
    </row>
    <row r="18" spans="1:25" s="45" customFormat="1" ht="24.75" customHeight="1" x14ac:dyDescent="0.25">
      <c r="A18" s="48" t="s">
        <v>60</v>
      </c>
      <c r="B18" s="10">
        <f>+'24-03-358 Ind. Proy'!J139</f>
        <v>0</v>
      </c>
      <c r="C18" s="10">
        <f>+'24-03-358 Ind. Proy'!K139</f>
        <v>0</v>
      </c>
      <c r="D18" s="10">
        <f>+'24-03-358 Ind. Proy'!M139</f>
        <v>0</v>
      </c>
      <c r="E18" s="10">
        <f>+'24-03-358 Ind. Proy'!N139</f>
        <v>0</v>
      </c>
      <c r="F18" s="10">
        <f>+'24-03-358 Ind. Proy'!O139</f>
        <v>0</v>
      </c>
      <c r="G18" s="10">
        <f>+'24-03-358 Ind. Proy'!R139</f>
        <v>0</v>
      </c>
      <c r="H18" s="10">
        <f>+'24-03-358 Ind. Proy'!S139</f>
        <v>0</v>
      </c>
      <c r="I18" s="10">
        <f>+'24-03-358 Ind. Proy'!T139</f>
        <v>0</v>
      </c>
      <c r="J18" s="10">
        <f>+'24-03-358 Ind. Proy'!U139</f>
        <v>0</v>
      </c>
      <c r="K18" s="10">
        <f>+'24-03-358 Ind. Proy'!V139</f>
        <v>0</v>
      </c>
      <c r="L18" s="10">
        <f>+'24-03-358 Ind. Proy'!W139</f>
        <v>0</v>
      </c>
      <c r="M18" s="10">
        <f>+'24-03-358 Ind. Proy'!X139</f>
        <v>0</v>
      </c>
      <c r="N18" s="10">
        <f>+'24-03-358 Ind. Proy'!Y139</f>
        <v>0</v>
      </c>
      <c r="O18" s="10">
        <f>+'24-03-358 Ind. Proy'!Z139</f>
        <v>0</v>
      </c>
      <c r="P18" s="10">
        <f>+'24-03-358 Ind. Proy'!AA139</f>
        <v>0</v>
      </c>
      <c r="Q18" s="10">
        <f>+'24-03-358 Ind. Proy'!AB139</f>
        <v>0</v>
      </c>
      <c r="R18" s="10">
        <f>+'24-03-358 Ind. Proy'!AC139</f>
        <v>0</v>
      </c>
      <c r="S18" s="10">
        <f>+'24-03-358 Ind. Proy'!AD139</f>
        <v>0</v>
      </c>
      <c r="T18" s="10">
        <f>+'24-03-358 Ind. Proy'!AE139</f>
        <v>0</v>
      </c>
      <c r="U18" s="10">
        <f>+'24-03-358 Ind. Proy'!AF139</f>
        <v>0</v>
      </c>
      <c r="V18" s="10">
        <f>+'24-03-358 Ind. Proy'!AG139</f>
        <v>0</v>
      </c>
      <c r="W18" s="10">
        <f>+'24-03-358 Ind. Proy'!AH139</f>
        <v>0</v>
      </c>
      <c r="X18" s="235">
        <f>+'24-03-358 Ind. Proy'!AI139</f>
        <v>0</v>
      </c>
      <c r="Y18" s="235">
        <f>+'24-03-358 Ind. Proy'!AJ139</f>
        <v>0</v>
      </c>
    </row>
    <row r="19" spans="1:25" s="45" customFormat="1" ht="24.75" customHeight="1" x14ac:dyDescent="0.25">
      <c r="A19" s="48" t="s">
        <v>62</v>
      </c>
      <c r="B19" s="10">
        <f>+'24-03-358 Ind. Proy'!J151</f>
        <v>0</v>
      </c>
      <c r="C19" s="10">
        <f>+'24-03-358 Ind. Proy'!K151</f>
        <v>0</v>
      </c>
      <c r="D19" s="10">
        <f>+'24-03-358 Ind. Proy'!M151</f>
        <v>0</v>
      </c>
      <c r="E19" s="10">
        <f>+'24-03-358 Ind. Proy'!N151</f>
        <v>0</v>
      </c>
      <c r="F19" s="10">
        <f>+'24-03-358 Ind. Proy'!O151</f>
        <v>0</v>
      </c>
      <c r="G19" s="10">
        <f>+'24-03-358 Ind. Proy'!R151</f>
        <v>0</v>
      </c>
      <c r="H19" s="10">
        <f>+'24-03-358 Ind. Proy'!S151</f>
        <v>0</v>
      </c>
      <c r="I19" s="10">
        <f>+'24-03-358 Ind. Proy'!T151</f>
        <v>0</v>
      </c>
      <c r="J19" s="10">
        <f>+'24-03-358 Ind. Proy'!U151</f>
        <v>0</v>
      </c>
      <c r="K19" s="10">
        <f>+'24-03-358 Ind. Proy'!V151</f>
        <v>0</v>
      </c>
      <c r="L19" s="10">
        <f>+'24-03-358 Ind. Proy'!W151</f>
        <v>0</v>
      </c>
      <c r="M19" s="10">
        <f>+'24-03-358 Ind. Proy'!X151</f>
        <v>0</v>
      </c>
      <c r="N19" s="10">
        <f>+'24-03-358 Ind. Proy'!Y151</f>
        <v>0</v>
      </c>
      <c r="O19" s="10">
        <f>+'24-03-358 Ind. Proy'!Z151</f>
        <v>0</v>
      </c>
      <c r="P19" s="10">
        <f>+'24-03-358 Ind. Proy'!AA151</f>
        <v>0</v>
      </c>
      <c r="Q19" s="10">
        <f>+'24-03-358 Ind. Proy'!AB151</f>
        <v>0</v>
      </c>
      <c r="R19" s="10">
        <f>+'24-03-358 Ind. Proy'!AC151</f>
        <v>0</v>
      </c>
      <c r="S19" s="10">
        <f>+'24-03-358 Ind. Proy'!AD151</f>
        <v>0</v>
      </c>
      <c r="T19" s="10">
        <f>+'24-03-358 Ind. Proy'!AE151</f>
        <v>0</v>
      </c>
      <c r="U19" s="10">
        <f>+'24-03-358 Ind. Proy'!AF151</f>
        <v>0</v>
      </c>
      <c r="V19" s="10">
        <f>+'24-03-358 Ind. Proy'!AG151</f>
        <v>0</v>
      </c>
      <c r="W19" s="10">
        <f>+'24-03-358 Ind. Proy'!AH151</f>
        <v>0</v>
      </c>
      <c r="X19" s="235">
        <f>+'24-03-358 Ind. Proy'!AI151</f>
        <v>0</v>
      </c>
      <c r="Y19" s="235">
        <f>+'24-03-358 Ind. Proy'!AJ151</f>
        <v>0</v>
      </c>
    </row>
    <row r="20" spans="1:25" s="45" customFormat="1" ht="24.75" customHeight="1" x14ac:dyDescent="0.25">
      <c r="A20" s="49" t="s">
        <v>64</v>
      </c>
      <c r="B20" s="10">
        <f>+'24-03-358 Ind. Proy'!J163</f>
        <v>0</v>
      </c>
      <c r="C20" s="10">
        <f>+'24-03-358 Ind. Proy'!K163</f>
        <v>0</v>
      </c>
      <c r="D20" s="10">
        <f>+'24-03-358 Ind. Proy'!M163</f>
        <v>0</v>
      </c>
      <c r="E20" s="10">
        <f>+'24-03-358 Ind. Proy'!N163</f>
        <v>0</v>
      </c>
      <c r="F20" s="10">
        <f>+'24-03-358 Ind. Proy'!O163</f>
        <v>0</v>
      </c>
      <c r="G20" s="10">
        <f>+'24-03-358 Ind. Proy'!R163</f>
        <v>0</v>
      </c>
      <c r="H20" s="10">
        <f>+'24-03-358 Ind. Proy'!S163</f>
        <v>0</v>
      </c>
      <c r="I20" s="10">
        <f>+'24-03-358 Ind. Proy'!T163</f>
        <v>0</v>
      </c>
      <c r="J20" s="10">
        <f>+'24-03-358 Ind. Proy'!U163</f>
        <v>0</v>
      </c>
      <c r="K20" s="10">
        <f>+'24-03-358 Ind. Proy'!V163</f>
        <v>0</v>
      </c>
      <c r="L20" s="10">
        <f>+'24-03-358 Ind. Proy'!W163</f>
        <v>0</v>
      </c>
      <c r="M20" s="10">
        <f>+'24-03-358 Ind. Proy'!X163</f>
        <v>0</v>
      </c>
      <c r="N20" s="10">
        <f>+'24-03-358 Ind. Proy'!Y163</f>
        <v>0</v>
      </c>
      <c r="O20" s="10">
        <f>+'24-03-358 Ind. Proy'!Z163</f>
        <v>0</v>
      </c>
      <c r="P20" s="10">
        <f>+'24-03-358 Ind. Proy'!AA163</f>
        <v>0</v>
      </c>
      <c r="Q20" s="10">
        <f>+'24-03-358 Ind. Proy'!AB163</f>
        <v>0</v>
      </c>
      <c r="R20" s="10">
        <f>+'24-03-358 Ind. Proy'!AC163</f>
        <v>0</v>
      </c>
      <c r="S20" s="10">
        <f>+'24-03-358 Ind. Proy'!AD163</f>
        <v>0</v>
      </c>
      <c r="T20" s="10">
        <f>+'24-03-358 Ind. Proy'!AE163</f>
        <v>0</v>
      </c>
      <c r="U20" s="10">
        <f>+'24-03-358 Ind. Proy'!AF163</f>
        <v>0</v>
      </c>
      <c r="V20" s="10">
        <f>+'24-03-358 Ind. Proy'!AG163</f>
        <v>0</v>
      </c>
      <c r="W20" s="10">
        <f>+'24-03-358 Ind. Proy'!AH163</f>
        <v>0</v>
      </c>
      <c r="X20" s="235">
        <f>+'24-03-358 Ind. Proy'!AI163</f>
        <v>0</v>
      </c>
      <c r="Y20" s="235">
        <f>+'24-03-358 Ind. Proy'!AJ163</f>
        <v>0</v>
      </c>
    </row>
    <row r="21" spans="1:25" s="45" customFormat="1" ht="24.75" customHeight="1" x14ac:dyDescent="0.25">
      <c r="A21" s="49" t="s">
        <v>66</v>
      </c>
      <c r="B21" s="10">
        <f>+'24-03-358 Ind. Proy'!J175</f>
        <v>0</v>
      </c>
      <c r="C21" s="10">
        <f>+'24-03-358 Ind. Proy'!K175</f>
        <v>0</v>
      </c>
      <c r="D21" s="10">
        <f>+'24-03-358 Ind. Proy'!M175</f>
        <v>0</v>
      </c>
      <c r="E21" s="10">
        <f>+'24-03-358 Ind. Proy'!N175</f>
        <v>0</v>
      </c>
      <c r="F21" s="10">
        <f>+'24-03-358 Ind. Proy'!O175</f>
        <v>0</v>
      </c>
      <c r="G21" s="10">
        <f>+'24-03-358 Ind. Proy'!R175</f>
        <v>0</v>
      </c>
      <c r="H21" s="10">
        <f>+'24-03-358 Ind. Proy'!S175</f>
        <v>0</v>
      </c>
      <c r="I21" s="10">
        <f>+'24-03-358 Ind. Proy'!T175</f>
        <v>0</v>
      </c>
      <c r="J21" s="10">
        <f>+'24-03-358 Ind. Proy'!U175</f>
        <v>0</v>
      </c>
      <c r="K21" s="10">
        <f>+'24-03-358 Ind. Proy'!V175</f>
        <v>0</v>
      </c>
      <c r="L21" s="10">
        <f>+'24-03-358 Ind. Proy'!W175</f>
        <v>0</v>
      </c>
      <c r="M21" s="10">
        <f>+'24-03-358 Ind. Proy'!X175</f>
        <v>0</v>
      </c>
      <c r="N21" s="10">
        <f>+'24-03-358 Ind. Proy'!Y175</f>
        <v>0</v>
      </c>
      <c r="O21" s="10">
        <f>+'24-03-358 Ind. Proy'!Z175</f>
        <v>0</v>
      </c>
      <c r="P21" s="10">
        <f>+'24-03-358 Ind. Proy'!AA175</f>
        <v>0</v>
      </c>
      <c r="Q21" s="10">
        <f>+'24-03-358 Ind. Proy'!AB175</f>
        <v>0</v>
      </c>
      <c r="R21" s="10">
        <f>+'24-03-358 Ind. Proy'!AC175</f>
        <v>0</v>
      </c>
      <c r="S21" s="10">
        <f>+'24-03-358 Ind. Proy'!AD175</f>
        <v>0</v>
      </c>
      <c r="T21" s="10">
        <f>+'24-03-358 Ind. Proy'!AE175</f>
        <v>0</v>
      </c>
      <c r="U21" s="10">
        <f>+'24-03-358 Ind. Proy'!AF175</f>
        <v>0</v>
      </c>
      <c r="V21" s="10">
        <f>+'24-03-358 Ind. Proy'!AG175</f>
        <v>0</v>
      </c>
      <c r="W21" s="10">
        <f>+'24-03-358 Ind. Proy'!AH175</f>
        <v>0</v>
      </c>
      <c r="X21" s="235">
        <f>+'24-03-358 Ind. Proy'!AI175</f>
        <v>0</v>
      </c>
      <c r="Y21" s="235">
        <f>+'24-03-358 Ind. Proy'!AJ175</f>
        <v>0</v>
      </c>
    </row>
    <row r="22" spans="1:25" s="45" customFormat="1" ht="24.75" customHeight="1" x14ac:dyDescent="0.25">
      <c r="A22" s="49" t="s">
        <v>68</v>
      </c>
      <c r="B22" s="10">
        <f>+'24-03-358 Ind. Proy'!J187</f>
        <v>0</v>
      </c>
      <c r="C22" s="10">
        <f>+'24-03-358 Ind. Proy'!K187</f>
        <v>0</v>
      </c>
      <c r="D22" s="10">
        <f>+'24-03-358 Ind. Proy'!M187</f>
        <v>0</v>
      </c>
      <c r="E22" s="10">
        <f>+'24-03-358 Ind. Proy'!N187</f>
        <v>0</v>
      </c>
      <c r="F22" s="10">
        <f>+'24-03-358 Ind. Proy'!O187</f>
        <v>0</v>
      </c>
      <c r="G22" s="10">
        <f>+'24-03-358 Ind. Proy'!R187</f>
        <v>0</v>
      </c>
      <c r="H22" s="10">
        <f>+'24-03-358 Ind. Proy'!S187</f>
        <v>0</v>
      </c>
      <c r="I22" s="10">
        <f>+'24-03-358 Ind. Proy'!T187</f>
        <v>0</v>
      </c>
      <c r="J22" s="10">
        <f>+'24-03-358 Ind. Proy'!U187</f>
        <v>0</v>
      </c>
      <c r="K22" s="10">
        <f>+'24-03-358 Ind. Proy'!V187</f>
        <v>0</v>
      </c>
      <c r="L22" s="10">
        <f>+'24-03-358 Ind. Proy'!W187</f>
        <v>0</v>
      </c>
      <c r="M22" s="10">
        <f>+'24-03-358 Ind. Proy'!X187</f>
        <v>0</v>
      </c>
      <c r="N22" s="10">
        <f>+'24-03-358 Ind. Proy'!Y187</f>
        <v>0</v>
      </c>
      <c r="O22" s="10">
        <f>+'24-03-358 Ind. Proy'!Z187</f>
        <v>0</v>
      </c>
      <c r="P22" s="10">
        <f>+'24-03-358 Ind. Proy'!AA187</f>
        <v>0</v>
      </c>
      <c r="Q22" s="10">
        <f>+'24-03-358 Ind. Proy'!AB187</f>
        <v>0</v>
      </c>
      <c r="R22" s="10">
        <f>+'24-03-358 Ind. Proy'!AC187</f>
        <v>0</v>
      </c>
      <c r="S22" s="10">
        <f>+'24-03-358 Ind. Proy'!AD187</f>
        <v>0</v>
      </c>
      <c r="T22" s="10">
        <f>+'24-03-358 Ind. Proy'!AE187</f>
        <v>0</v>
      </c>
      <c r="U22" s="10">
        <f>+'24-03-358 Ind. Proy'!AF187</f>
        <v>0</v>
      </c>
      <c r="V22" s="10">
        <f>+'24-03-358 Ind. Proy'!AG187</f>
        <v>0</v>
      </c>
      <c r="W22" s="10">
        <f>+'24-03-358 Ind. Proy'!AH187</f>
        <v>0</v>
      </c>
      <c r="X22" s="235">
        <f>+'24-03-358 Ind. Proy'!AI187</f>
        <v>0</v>
      </c>
      <c r="Y22" s="235">
        <f>+'24-03-358 Ind. Proy'!AJ187</f>
        <v>0</v>
      </c>
    </row>
    <row r="23" spans="1:25" s="45" customFormat="1" ht="24.75" customHeight="1" x14ac:dyDescent="0.25">
      <c r="A23" s="50" t="s">
        <v>70</v>
      </c>
      <c r="B23" s="10">
        <f>+'24-03-358 Ind. Proy'!J204</f>
        <v>532023000</v>
      </c>
      <c r="C23" s="10">
        <f>+'24-03-358 Ind. Proy'!K204</f>
        <v>382585711</v>
      </c>
      <c r="D23" s="10">
        <f>+'24-03-358 Ind. Proy'!M204</f>
        <v>0</v>
      </c>
      <c r="E23" s="10">
        <f>+'24-03-358 Ind. Proy'!N204</f>
        <v>0</v>
      </c>
      <c r="F23" s="10">
        <f>+'24-03-358 Ind. Proy'!O204</f>
        <v>0</v>
      </c>
      <c r="G23" s="10">
        <f>+'24-03-358 Ind. Proy'!R204</f>
        <v>3141534</v>
      </c>
      <c r="H23" s="10">
        <f>+'24-03-358 Ind. Proy'!S204</f>
        <v>2840307</v>
      </c>
      <c r="I23" s="10">
        <f>+'24-03-358 Ind. Proy'!T204</f>
        <v>325850807</v>
      </c>
      <c r="J23" s="10">
        <f>+'24-03-358 Ind. Proy'!U204</f>
        <v>331832648</v>
      </c>
      <c r="K23" s="10">
        <f>+'24-03-358 Ind. Proy'!V204</f>
        <v>0</v>
      </c>
      <c r="L23" s="10">
        <f>+'24-03-358 Ind. Proy'!W204</f>
        <v>0</v>
      </c>
      <c r="M23" s="10">
        <f>+'24-03-358 Ind. Proy'!X204</f>
        <v>0</v>
      </c>
      <c r="N23" s="10">
        <f>+'24-03-358 Ind. Proy'!Y204</f>
        <v>0</v>
      </c>
      <c r="O23" s="10">
        <f>+'24-03-358 Ind. Proy'!Z204</f>
        <v>0</v>
      </c>
      <c r="P23" s="10">
        <f>+'24-03-358 Ind. Proy'!AA204</f>
        <v>0</v>
      </c>
      <c r="Q23" s="10">
        <f>+'24-03-358 Ind. Proy'!AB204</f>
        <v>0</v>
      </c>
      <c r="R23" s="10">
        <f>+'24-03-358 Ind. Proy'!AC204</f>
        <v>0</v>
      </c>
      <c r="S23" s="10">
        <f>+'24-03-358 Ind. Proy'!AD204</f>
        <v>0</v>
      </c>
      <c r="T23" s="10">
        <f>+'24-03-358 Ind. Proy'!AE204</f>
        <v>0</v>
      </c>
      <c r="U23" s="10">
        <f>+'24-03-358 Ind. Proy'!AF204</f>
        <v>0</v>
      </c>
      <c r="V23" s="10">
        <f>+'24-03-358 Ind. Proy'!AG204</f>
        <v>0</v>
      </c>
      <c r="W23" s="10">
        <f>+'24-03-358 Ind. Proy'!AH204</f>
        <v>331832648</v>
      </c>
      <c r="X23" s="235">
        <f>+'24-03-358 Ind. Proy'!AI204</f>
        <v>0.62371861366895787</v>
      </c>
      <c r="Y23" s="235">
        <f>+'24-03-358 Ind. Proy'!AJ204</f>
        <v>1</v>
      </c>
    </row>
    <row r="24" spans="1:25" s="110" customFormat="1" ht="25.5" x14ac:dyDescent="0.25">
      <c r="A24" s="465" t="str">
        <f>"TOTAL ASIG."&amp;" "&amp;$A$5</f>
        <v>TOTAL ASIG. 24-03-358 "Programa Apoyo a la Atencion de Salud Mental"</v>
      </c>
      <c r="B24" s="466">
        <f t="shared" ref="B24:W24" si="0">SUM(B8:B23)</f>
        <v>532023000</v>
      </c>
      <c r="C24" s="466">
        <f t="shared" si="0"/>
        <v>382585711</v>
      </c>
      <c r="D24" s="466">
        <f t="shared" si="0"/>
        <v>0</v>
      </c>
      <c r="E24" s="466">
        <f>SUM(E8:E23)</f>
        <v>0</v>
      </c>
      <c r="F24" s="466">
        <f t="shared" si="0"/>
        <v>0</v>
      </c>
      <c r="G24" s="466">
        <f t="shared" si="0"/>
        <v>3141534</v>
      </c>
      <c r="H24" s="466">
        <f t="shared" si="0"/>
        <v>2840307</v>
      </c>
      <c r="I24" s="466">
        <f t="shared" si="0"/>
        <v>325850807</v>
      </c>
      <c r="J24" s="466">
        <f t="shared" si="0"/>
        <v>331832648</v>
      </c>
      <c r="K24" s="466">
        <f t="shared" si="0"/>
        <v>0</v>
      </c>
      <c r="L24" s="466">
        <f t="shared" si="0"/>
        <v>0</v>
      </c>
      <c r="M24" s="466">
        <f t="shared" si="0"/>
        <v>0</v>
      </c>
      <c r="N24" s="466">
        <f t="shared" si="0"/>
        <v>0</v>
      </c>
      <c r="O24" s="466">
        <f t="shared" si="0"/>
        <v>0</v>
      </c>
      <c r="P24" s="466">
        <f t="shared" si="0"/>
        <v>0</v>
      </c>
      <c r="Q24" s="466">
        <f t="shared" si="0"/>
        <v>0</v>
      </c>
      <c r="R24" s="466">
        <f t="shared" si="0"/>
        <v>0</v>
      </c>
      <c r="S24" s="466">
        <f t="shared" si="0"/>
        <v>0</v>
      </c>
      <c r="T24" s="466">
        <f t="shared" si="0"/>
        <v>0</v>
      </c>
      <c r="U24" s="466">
        <f t="shared" si="0"/>
        <v>0</v>
      </c>
      <c r="V24" s="466">
        <f t="shared" si="0"/>
        <v>0</v>
      </c>
      <c r="W24" s="466">
        <f t="shared" si="0"/>
        <v>331832648</v>
      </c>
      <c r="X24" s="467">
        <f>+'24-03-358 Ind. Proy'!AI205</f>
        <v>0.62371861366895787</v>
      </c>
      <c r="Y24" s="467">
        <f>'24-03-358 Ind. Proy'!AJ205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4">
    <mergeCell ref="A1:Y1"/>
    <mergeCell ref="A2:Y2"/>
    <mergeCell ref="A3:Y3"/>
    <mergeCell ref="A4:Y4"/>
    <mergeCell ref="V6:V7"/>
    <mergeCell ref="W6:W7"/>
    <mergeCell ref="J6:J7"/>
    <mergeCell ref="G6:I6"/>
    <mergeCell ref="K6:M6"/>
    <mergeCell ref="N6:N7"/>
    <mergeCell ref="C6:C7"/>
    <mergeCell ref="D6:F6"/>
    <mergeCell ref="O6:Q6"/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59999389629810485"/>
    <pageSetUpPr fitToPage="1"/>
  </sheetPr>
  <dimension ref="A1:AR88"/>
  <sheetViews>
    <sheetView topLeftCell="A7" zoomScaleNormal="100" workbookViewId="0">
      <selection activeCell="S65" sqref="S65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customWidth="1"/>
    <col min="10" max="10" width="12.85546875" style="13" customWidth="1"/>
    <col min="11" max="11" width="12.710937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234" bestFit="1" customWidth="1"/>
    <col min="36" max="36" width="11.140625" style="234" customWidth="1"/>
    <col min="37" max="16384" width="11.42578125" style="15"/>
  </cols>
  <sheetData>
    <row r="1" spans="1:44" s="12" customFormat="1" ht="16.5" customHeight="1" x14ac:dyDescent="0.25">
      <c r="A1" s="552" t="s">
        <v>78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</row>
    <row r="2" spans="1:44" s="12" customFormat="1" ht="16.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  <c r="AB2" s="553"/>
      <c r="AC2" s="553"/>
      <c r="AD2" s="553"/>
      <c r="AE2" s="553"/>
      <c r="AF2" s="553"/>
      <c r="AG2" s="553"/>
      <c r="AH2" s="553"/>
      <c r="AI2" s="553"/>
      <c r="AJ2" s="553"/>
    </row>
    <row r="3" spans="1:44" s="12" customFormat="1" ht="16.5" customHeight="1" x14ac:dyDescent="0.25">
      <c r="A3" s="640" t="str">
        <f>+'24-03-341 Ind. Proy'!A3:AJ3</f>
        <v>EJECUCIÓN AL 31 DE MARZO DE 2021</v>
      </c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</row>
    <row r="4" spans="1:44" s="12" customFormat="1" ht="16.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</row>
    <row r="5" spans="1:44" s="110" customFormat="1" ht="17.25" customHeight="1" x14ac:dyDescent="0.25">
      <c r="A5" s="665" t="s">
        <v>81</v>
      </c>
      <c r="B5" s="665"/>
      <c r="C5" s="665"/>
      <c r="D5" s="665"/>
      <c r="E5" s="665"/>
      <c r="F5" s="665"/>
      <c r="G5" s="665"/>
      <c r="H5" s="665"/>
      <c r="I5" s="665"/>
      <c r="J5" s="665"/>
      <c r="K5" s="665"/>
      <c r="L5" s="665"/>
      <c r="M5" s="665"/>
      <c r="N5" s="665"/>
      <c r="O5" s="665"/>
      <c r="P5" s="665"/>
      <c r="Q5" s="665"/>
      <c r="R5" s="665"/>
      <c r="S5" s="665"/>
      <c r="T5" s="665"/>
      <c r="U5" s="665"/>
      <c r="V5" s="665"/>
      <c r="W5" s="665"/>
      <c r="X5" s="665"/>
      <c r="Y5" s="665"/>
      <c r="Z5" s="665"/>
      <c r="AA5" s="665"/>
      <c r="AB5" s="665"/>
      <c r="AC5" s="665"/>
      <c r="AD5" s="665"/>
      <c r="AE5" s="665"/>
      <c r="AF5" s="665"/>
      <c r="AG5" s="665"/>
      <c r="AH5" s="665"/>
      <c r="AI5" s="665"/>
      <c r="AJ5" s="665"/>
    </row>
    <row r="6" spans="1:44" s="115" customFormat="1" ht="15" customHeight="1" x14ac:dyDescent="0.25">
      <c r="A6" s="562" t="s">
        <v>1</v>
      </c>
      <c r="B6" s="603" t="s">
        <v>76</v>
      </c>
      <c r="C6" s="563" t="s">
        <v>21</v>
      </c>
      <c r="D6" s="563" t="s">
        <v>3</v>
      </c>
      <c r="E6" s="562" t="s">
        <v>4</v>
      </c>
      <c r="F6" s="563" t="s">
        <v>5</v>
      </c>
      <c r="G6" s="562" t="s">
        <v>6</v>
      </c>
      <c r="H6" s="562" t="s">
        <v>7</v>
      </c>
      <c r="I6" s="562"/>
      <c r="J6" s="559" t="s">
        <v>8</v>
      </c>
      <c r="K6" s="559" t="s">
        <v>9</v>
      </c>
      <c r="L6" s="562" t="s">
        <v>10</v>
      </c>
      <c r="M6" s="570" t="s">
        <v>11</v>
      </c>
      <c r="N6" s="571"/>
      <c r="O6" s="572"/>
      <c r="P6" s="562" t="s">
        <v>12</v>
      </c>
      <c r="Q6" s="563" t="s">
        <v>13</v>
      </c>
      <c r="R6" s="565" t="s">
        <v>14</v>
      </c>
      <c r="S6" s="565"/>
      <c r="T6" s="565"/>
      <c r="U6" s="559" t="s">
        <v>15</v>
      </c>
      <c r="V6" s="565" t="s">
        <v>14</v>
      </c>
      <c r="W6" s="565"/>
      <c r="X6" s="565"/>
      <c r="Y6" s="559" t="s">
        <v>16</v>
      </c>
      <c r="Z6" s="565" t="s">
        <v>14</v>
      </c>
      <c r="AA6" s="565"/>
      <c r="AB6" s="565"/>
      <c r="AC6" s="559" t="s">
        <v>17</v>
      </c>
      <c r="AD6" s="565" t="s">
        <v>14</v>
      </c>
      <c r="AE6" s="565"/>
      <c r="AF6" s="565"/>
      <c r="AG6" s="559" t="s">
        <v>18</v>
      </c>
      <c r="AH6" s="559" t="s">
        <v>19</v>
      </c>
      <c r="AI6" s="561" t="s">
        <v>20</v>
      </c>
      <c r="AJ6" s="561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5.5" x14ac:dyDescent="0.25">
      <c r="A7" s="562"/>
      <c r="B7" s="604"/>
      <c r="C7" s="564"/>
      <c r="D7" s="564"/>
      <c r="E7" s="562"/>
      <c r="F7" s="564"/>
      <c r="G7" s="562"/>
      <c r="H7" s="525" t="s">
        <v>22</v>
      </c>
      <c r="I7" s="525" t="s">
        <v>23</v>
      </c>
      <c r="J7" s="560"/>
      <c r="K7" s="560"/>
      <c r="L7" s="562"/>
      <c r="M7" s="526" t="s">
        <v>24</v>
      </c>
      <c r="N7" s="526" t="s">
        <v>25</v>
      </c>
      <c r="O7" s="526" t="s">
        <v>26</v>
      </c>
      <c r="P7" s="562"/>
      <c r="Q7" s="564"/>
      <c r="R7" s="526" t="s">
        <v>27</v>
      </c>
      <c r="S7" s="526" t="s">
        <v>28</v>
      </c>
      <c r="T7" s="526" t="s">
        <v>29</v>
      </c>
      <c r="U7" s="560"/>
      <c r="V7" s="526" t="s">
        <v>30</v>
      </c>
      <c r="W7" s="526" t="s">
        <v>31</v>
      </c>
      <c r="X7" s="526" t="s">
        <v>93</v>
      </c>
      <c r="Y7" s="560"/>
      <c r="Z7" s="526" t="s">
        <v>32</v>
      </c>
      <c r="AA7" s="526" t="s">
        <v>33</v>
      </c>
      <c r="AB7" s="526" t="s">
        <v>34</v>
      </c>
      <c r="AC7" s="560"/>
      <c r="AD7" s="526" t="s">
        <v>35</v>
      </c>
      <c r="AE7" s="526" t="s">
        <v>36</v>
      </c>
      <c r="AF7" s="526" t="s">
        <v>37</v>
      </c>
      <c r="AG7" s="560"/>
      <c r="AH7" s="560"/>
      <c r="AI7" s="527" t="s">
        <v>38</v>
      </c>
      <c r="AJ7" s="527" t="s">
        <v>39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25">
      <c r="A8" s="605" t="s">
        <v>40</v>
      </c>
      <c r="B8" s="597"/>
      <c r="C8" s="597"/>
      <c r="D8" s="597"/>
      <c r="E8" s="598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538"/>
      <c r="AJ8" s="538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5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3">
        <f>IF(ISERROR(AH9/$AH$71),"-",AH9/$AH$71)</f>
        <v>0</v>
      </c>
      <c r="AK9" s="12"/>
      <c r="AL9" s="12"/>
      <c r="AM9" s="12"/>
      <c r="AN9" s="12"/>
      <c r="AO9" s="12"/>
      <c r="AP9" s="12"/>
      <c r="AQ9" s="12"/>
      <c r="AR9" s="12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3">
        <f>IF(ISERROR(AH10/$AH$71),"-",AH10/$AH$71)</f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44" s="74" customFormat="1" ht="12.75" customHeight="1" collapsed="1" x14ac:dyDescent="0.25">
      <c r="A11" s="599" t="s">
        <v>41</v>
      </c>
      <c r="B11" s="600"/>
      <c r="C11" s="601"/>
      <c r="D11" s="601"/>
      <c r="E11" s="601"/>
      <c r="F11" s="601"/>
      <c r="G11" s="601"/>
      <c r="H11" s="601"/>
      <c r="I11" s="602"/>
      <c r="J11" s="455">
        <f>SUM(J9:J10)</f>
        <v>0</v>
      </c>
      <c r="K11" s="455">
        <f>SUM(K9:K10)</f>
        <v>0</v>
      </c>
      <c r="L11" s="456"/>
      <c r="M11" s="455">
        <f>SUM(M9:M10)</f>
        <v>0</v>
      </c>
      <c r="N11" s="455">
        <f>SUM(N9:N10)</f>
        <v>0</v>
      </c>
      <c r="O11" s="455">
        <f>SUM(O9:O10)</f>
        <v>0</v>
      </c>
      <c r="P11" s="457"/>
      <c r="Q11" s="458"/>
      <c r="R11" s="455">
        <f t="shared" ref="R11:AH11" si="0">SUM(R9:R10)</f>
        <v>0</v>
      </c>
      <c r="S11" s="455">
        <f t="shared" si="0"/>
        <v>0</v>
      </c>
      <c r="T11" s="455">
        <f t="shared" si="0"/>
        <v>0</v>
      </c>
      <c r="U11" s="455">
        <f t="shared" si="0"/>
        <v>0</v>
      </c>
      <c r="V11" s="455">
        <f t="shared" si="0"/>
        <v>0</v>
      </c>
      <c r="W11" s="455">
        <f t="shared" si="0"/>
        <v>0</v>
      </c>
      <c r="X11" s="455">
        <f t="shared" si="0"/>
        <v>0</v>
      </c>
      <c r="Y11" s="455">
        <f t="shared" si="0"/>
        <v>0</v>
      </c>
      <c r="Z11" s="455">
        <f t="shared" si="0"/>
        <v>0</v>
      </c>
      <c r="AA11" s="455">
        <f t="shared" si="0"/>
        <v>0</v>
      </c>
      <c r="AB11" s="455">
        <f t="shared" si="0"/>
        <v>0</v>
      </c>
      <c r="AC11" s="455">
        <f t="shared" si="0"/>
        <v>0</v>
      </c>
      <c r="AD11" s="455">
        <f t="shared" si="0"/>
        <v>0</v>
      </c>
      <c r="AE11" s="455">
        <f t="shared" si="0"/>
        <v>0</v>
      </c>
      <c r="AF11" s="455">
        <f t="shared" si="0"/>
        <v>0</v>
      </c>
      <c r="AG11" s="455">
        <f t="shared" si="0"/>
        <v>0</v>
      </c>
      <c r="AH11" s="455">
        <f t="shared" si="0"/>
        <v>0</v>
      </c>
      <c r="AI11" s="459">
        <f>IF(ISERROR(AH11/J11),0,AH11/J11)</f>
        <v>0</v>
      </c>
      <c r="AJ11" s="459">
        <f>IF(ISERROR(AH11/$AH$71),0,AH11/$AH$71)</f>
        <v>0</v>
      </c>
      <c r="AK11" s="12"/>
      <c r="AL11" s="12"/>
      <c r="AM11" s="12"/>
      <c r="AN11" s="12"/>
      <c r="AO11" s="12"/>
      <c r="AP11" s="12"/>
      <c r="AQ11" s="12"/>
      <c r="AR11" s="12"/>
    </row>
    <row r="12" spans="1:44" ht="12.75" customHeight="1" x14ac:dyDescent="0.25">
      <c r="A12" s="590" t="s">
        <v>42</v>
      </c>
      <c r="B12" s="591"/>
      <c r="C12" s="591"/>
      <c r="D12" s="591"/>
      <c r="E12" s="592"/>
      <c r="F12" s="17"/>
      <c r="G12" s="18"/>
      <c r="H12" s="19"/>
      <c r="I12" s="19"/>
      <c r="J12" s="76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538"/>
      <c r="AJ12" s="538"/>
    </row>
    <row r="13" spans="1:44" ht="12.75" hidden="1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81"/>
      <c r="K13" s="30"/>
      <c r="L13" s="29" t="s">
        <v>82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3">
        <f>IF(ISERROR(AH13/$AH$71),"-",AH13/$AH$71)</f>
        <v>0</v>
      </c>
      <c r="AK13" s="12"/>
      <c r="AL13" s="12"/>
      <c r="AM13" s="12"/>
      <c r="AN13" s="12"/>
      <c r="AO13" s="12"/>
      <c r="AP13" s="12"/>
      <c r="AQ13" s="12"/>
      <c r="AR13" s="12"/>
    </row>
    <row r="14" spans="1:44" ht="12.75" hidden="1" customHeight="1" outlineLevel="1" x14ac:dyDescent="0.25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642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3">
        <f>IF(ISERROR(AH14/$AH$71),"-",AH14/$AH$71)</f>
        <v>0</v>
      </c>
      <c r="AK14" s="12"/>
      <c r="AL14" s="12"/>
      <c r="AM14" s="12"/>
      <c r="AN14" s="12"/>
      <c r="AO14" s="12"/>
      <c r="AP14" s="12"/>
      <c r="AQ14" s="12"/>
      <c r="AR14" s="12"/>
    </row>
    <row r="15" spans="1:44" s="74" customFormat="1" ht="12.75" customHeight="1" collapsed="1" x14ac:dyDescent="0.25">
      <c r="A15" s="599" t="s">
        <v>43</v>
      </c>
      <c r="B15" s="600"/>
      <c r="C15" s="601"/>
      <c r="D15" s="601"/>
      <c r="E15" s="601"/>
      <c r="F15" s="601"/>
      <c r="G15" s="601"/>
      <c r="H15" s="601"/>
      <c r="I15" s="602"/>
      <c r="J15" s="455">
        <f>SUM(J13:J14)</f>
        <v>0</v>
      </c>
      <c r="K15" s="455">
        <f>SUM(K13:K14)</f>
        <v>0</v>
      </c>
      <c r="L15" s="456"/>
      <c r="M15" s="455">
        <f>SUM(M13:M14)</f>
        <v>0</v>
      </c>
      <c r="N15" s="455">
        <f>SUM(N13:N14)</f>
        <v>0</v>
      </c>
      <c r="O15" s="455">
        <f>SUM(O13:O14)</f>
        <v>0</v>
      </c>
      <c r="P15" s="457"/>
      <c r="Q15" s="458"/>
      <c r="R15" s="455">
        <f t="shared" ref="R15:AH15" si="1">SUM(R13:R14)</f>
        <v>0</v>
      </c>
      <c r="S15" s="455">
        <f t="shared" si="1"/>
        <v>0</v>
      </c>
      <c r="T15" s="455">
        <f t="shared" si="1"/>
        <v>0</v>
      </c>
      <c r="U15" s="455">
        <f t="shared" si="1"/>
        <v>0</v>
      </c>
      <c r="V15" s="455">
        <f t="shared" si="1"/>
        <v>0</v>
      </c>
      <c r="W15" s="455">
        <f t="shared" si="1"/>
        <v>0</v>
      </c>
      <c r="X15" s="455">
        <f t="shared" si="1"/>
        <v>0</v>
      </c>
      <c r="Y15" s="455">
        <f t="shared" si="1"/>
        <v>0</v>
      </c>
      <c r="Z15" s="455">
        <f t="shared" si="1"/>
        <v>0</v>
      </c>
      <c r="AA15" s="455">
        <f t="shared" si="1"/>
        <v>0</v>
      </c>
      <c r="AB15" s="455">
        <f t="shared" si="1"/>
        <v>0</v>
      </c>
      <c r="AC15" s="455">
        <f t="shared" si="1"/>
        <v>0</v>
      </c>
      <c r="AD15" s="455">
        <f t="shared" si="1"/>
        <v>0</v>
      </c>
      <c r="AE15" s="455">
        <f t="shared" si="1"/>
        <v>0</v>
      </c>
      <c r="AF15" s="455">
        <f t="shared" si="1"/>
        <v>0</v>
      </c>
      <c r="AG15" s="455">
        <f t="shared" si="1"/>
        <v>0</v>
      </c>
      <c r="AH15" s="455">
        <f t="shared" si="1"/>
        <v>0</v>
      </c>
      <c r="AI15" s="459">
        <f>IF(ISERROR(AH15/J15),0,AH15/J15)</f>
        <v>0</v>
      </c>
      <c r="AJ15" s="459">
        <f>IF(ISERROR(AH15/$AH$71),0,AH15/$AH$71)</f>
        <v>0</v>
      </c>
      <c r="AK15" s="12"/>
      <c r="AL15" s="12"/>
      <c r="AM15" s="12"/>
      <c r="AN15" s="12"/>
      <c r="AO15" s="12"/>
      <c r="AP15" s="12"/>
      <c r="AQ15" s="12"/>
      <c r="AR15" s="12"/>
    </row>
    <row r="16" spans="1:44" ht="12.75" customHeight="1" x14ac:dyDescent="0.25">
      <c r="A16" s="590" t="s">
        <v>44</v>
      </c>
      <c r="B16" s="591"/>
      <c r="C16" s="591"/>
      <c r="D16" s="591"/>
      <c r="E16" s="592"/>
      <c r="F16" s="17"/>
      <c r="G16" s="18"/>
      <c r="H16" s="19"/>
      <c r="I16" s="19"/>
      <c r="J16" s="75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538"/>
      <c r="AJ16" s="538"/>
    </row>
    <row r="17" spans="1:44" ht="12.75" hidden="1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76"/>
      <c r="K17" s="30"/>
      <c r="L17" s="29" t="s">
        <v>82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IF(ISERROR(AH17/J17),0,AH17/J17)</f>
        <v>0</v>
      </c>
      <c r="AJ17" s="33">
        <f>IF(ISERROR(AH17/$AH$71),"-",AH17/$AH$71)</f>
        <v>0</v>
      </c>
      <c r="AK17" s="12"/>
      <c r="AL17" s="12"/>
      <c r="AM17" s="12"/>
      <c r="AN17" s="12"/>
      <c r="AO17" s="12"/>
      <c r="AP17" s="12"/>
      <c r="AQ17" s="12"/>
      <c r="AR17" s="12"/>
    </row>
    <row r="18" spans="1:44" ht="12.75" hidden="1" customHeight="1" outlineLevel="1" x14ac:dyDescent="0.25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623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3">
        <f>IF(ISERROR(AH18/$AH$71),"-",AH18/$AH$71)</f>
        <v>0</v>
      </c>
      <c r="AK18" s="12"/>
      <c r="AL18" s="12"/>
      <c r="AM18" s="12"/>
      <c r="AN18" s="12"/>
      <c r="AO18" s="12"/>
      <c r="AP18" s="12"/>
      <c r="AQ18" s="12"/>
      <c r="AR18" s="12"/>
    </row>
    <row r="19" spans="1:44" s="74" customFormat="1" ht="12.75" customHeight="1" collapsed="1" x14ac:dyDescent="0.25">
      <c r="A19" s="599" t="s">
        <v>45</v>
      </c>
      <c r="B19" s="600"/>
      <c r="C19" s="601"/>
      <c r="D19" s="601"/>
      <c r="E19" s="601"/>
      <c r="F19" s="601"/>
      <c r="G19" s="601"/>
      <c r="H19" s="601"/>
      <c r="I19" s="602"/>
      <c r="J19" s="455">
        <f>SUM(J17:J18)</f>
        <v>0</v>
      </c>
      <c r="K19" s="455">
        <f>SUM(K17:K18)</f>
        <v>0</v>
      </c>
      <c r="L19" s="456"/>
      <c r="M19" s="455">
        <f>SUM(M17:M18)</f>
        <v>0</v>
      </c>
      <c r="N19" s="455">
        <f>SUM(N17:N18)</f>
        <v>0</v>
      </c>
      <c r="O19" s="455">
        <f>SUM(O17:O18)</f>
        <v>0</v>
      </c>
      <c r="P19" s="457"/>
      <c r="Q19" s="458"/>
      <c r="R19" s="455">
        <f t="shared" ref="R19:AH19" si="2">SUM(R17:R18)</f>
        <v>0</v>
      </c>
      <c r="S19" s="455">
        <f t="shared" si="2"/>
        <v>0</v>
      </c>
      <c r="T19" s="455">
        <f t="shared" si="2"/>
        <v>0</v>
      </c>
      <c r="U19" s="455">
        <f t="shared" si="2"/>
        <v>0</v>
      </c>
      <c r="V19" s="455">
        <f t="shared" si="2"/>
        <v>0</v>
      </c>
      <c r="W19" s="455">
        <f t="shared" si="2"/>
        <v>0</v>
      </c>
      <c r="X19" s="455">
        <f t="shared" si="2"/>
        <v>0</v>
      </c>
      <c r="Y19" s="455">
        <f t="shared" si="2"/>
        <v>0</v>
      </c>
      <c r="Z19" s="455">
        <f t="shared" si="2"/>
        <v>0</v>
      </c>
      <c r="AA19" s="455">
        <f t="shared" si="2"/>
        <v>0</v>
      </c>
      <c r="AB19" s="455">
        <f t="shared" si="2"/>
        <v>0</v>
      </c>
      <c r="AC19" s="455">
        <f t="shared" si="2"/>
        <v>0</v>
      </c>
      <c r="AD19" s="455">
        <f t="shared" si="2"/>
        <v>0</v>
      </c>
      <c r="AE19" s="455">
        <f t="shared" si="2"/>
        <v>0</v>
      </c>
      <c r="AF19" s="455">
        <f t="shared" si="2"/>
        <v>0</v>
      </c>
      <c r="AG19" s="455">
        <f t="shared" si="2"/>
        <v>0</v>
      </c>
      <c r="AH19" s="455">
        <f t="shared" si="2"/>
        <v>0</v>
      </c>
      <c r="AI19" s="459">
        <f>IF(ISERROR(AH19/J19),0,AH19/J19)</f>
        <v>0</v>
      </c>
      <c r="AJ19" s="459">
        <f>IF(ISERROR(AH19/$AH$71),0,AH19/$AH$71)</f>
        <v>0</v>
      </c>
      <c r="AK19" s="12"/>
      <c r="AL19" s="12"/>
      <c r="AM19" s="12"/>
      <c r="AN19" s="12"/>
      <c r="AO19" s="12"/>
      <c r="AP19" s="12"/>
      <c r="AQ19" s="12"/>
      <c r="AR19" s="12"/>
    </row>
    <row r="20" spans="1:44" ht="12.75" customHeight="1" x14ac:dyDescent="0.25">
      <c r="A20" s="590" t="s">
        <v>46</v>
      </c>
      <c r="B20" s="591"/>
      <c r="C20" s="591"/>
      <c r="D20" s="591"/>
      <c r="E20" s="592"/>
      <c r="F20" s="17"/>
      <c r="G20" s="18"/>
      <c r="H20" s="19"/>
      <c r="I20" s="19"/>
      <c r="J20" s="75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538"/>
      <c r="AJ20" s="538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76"/>
      <c r="K21" s="30"/>
      <c r="L21" s="29" t="s">
        <v>82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3">
        <f>IF(ISERROR(AH21/$AH$71),"-",AH21/$AH$71)</f>
        <v>0</v>
      </c>
      <c r="AK21" s="12"/>
      <c r="AL21" s="12"/>
      <c r="AM21" s="12"/>
      <c r="AN21" s="12"/>
      <c r="AO21" s="12"/>
      <c r="AP21" s="12"/>
      <c r="AQ21" s="12"/>
      <c r="AR21" s="12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623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>IF(ISERROR(AH22/J22),0,AH22/J22)</f>
        <v>0</v>
      </c>
      <c r="AJ22" s="33">
        <f>IF(ISERROR(AH22/$AH$71),"-",AH22/$AH$71)</f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s="74" customFormat="1" ht="12.75" customHeight="1" collapsed="1" x14ac:dyDescent="0.25">
      <c r="A23" s="599" t="s">
        <v>47</v>
      </c>
      <c r="B23" s="600"/>
      <c r="C23" s="601"/>
      <c r="D23" s="601"/>
      <c r="E23" s="601"/>
      <c r="F23" s="601"/>
      <c r="G23" s="601"/>
      <c r="H23" s="601"/>
      <c r="I23" s="602"/>
      <c r="J23" s="455">
        <f>SUM(J21:J22)</f>
        <v>0</v>
      </c>
      <c r="K23" s="455">
        <f>SUM(K21:K22)</f>
        <v>0</v>
      </c>
      <c r="L23" s="456"/>
      <c r="M23" s="455">
        <f>SUM(M21:M22)</f>
        <v>0</v>
      </c>
      <c r="N23" s="455">
        <f>SUM(N21:N22)</f>
        <v>0</v>
      </c>
      <c r="O23" s="455">
        <f>SUM(O21:O22)</f>
        <v>0</v>
      </c>
      <c r="P23" s="457"/>
      <c r="Q23" s="458"/>
      <c r="R23" s="455">
        <f t="shared" ref="R23:AH23" si="3">SUM(R21:R22)</f>
        <v>0</v>
      </c>
      <c r="S23" s="455">
        <f t="shared" si="3"/>
        <v>0</v>
      </c>
      <c r="T23" s="455">
        <f t="shared" si="3"/>
        <v>0</v>
      </c>
      <c r="U23" s="455">
        <f t="shared" si="3"/>
        <v>0</v>
      </c>
      <c r="V23" s="455">
        <f t="shared" si="3"/>
        <v>0</v>
      </c>
      <c r="W23" s="455">
        <f t="shared" si="3"/>
        <v>0</v>
      </c>
      <c r="X23" s="455">
        <f t="shared" si="3"/>
        <v>0</v>
      </c>
      <c r="Y23" s="455">
        <f t="shared" si="3"/>
        <v>0</v>
      </c>
      <c r="Z23" s="455">
        <f t="shared" si="3"/>
        <v>0</v>
      </c>
      <c r="AA23" s="455">
        <f t="shared" si="3"/>
        <v>0</v>
      </c>
      <c r="AB23" s="455">
        <f t="shared" si="3"/>
        <v>0</v>
      </c>
      <c r="AC23" s="455">
        <f t="shared" si="3"/>
        <v>0</v>
      </c>
      <c r="AD23" s="455">
        <f t="shared" si="3"/>
        <v>0</v>
      </c>
      <c r="AE23" s="455">
        <f t="shared" si="3"/>
        <v>0</v>
      </c>
      <c r="AF23" s="455">
        <f t="shared" si="3"/>
        <v>0</v>
      </c>
      <c r="AG23" s="455">
        <f t="shared" si="3"/>
        <v>0</v>
      </c>
      <c r="AH23" s="455">
        <f t="shared" si="3"/>
        <v>0</v>
      </c>
      <c r="AI23" s="459">
        <f>IF(ISERROR(AH23/J23),0,AH23/J23)</f>
        <v>0</v>
      </c>
      <c r="AJ23" s="459">
        <f>IF(ISERROR(AH23/$AH$71),0,AH23/$AH$71)</f>
        <v>0</v>
      </c>
      <c r="AK23" s="12"/>
      <c r="AL23" s="12"/>
      <c r="AM23" s="12"/>
      <c r="AN23" s="12"/>
      <c r="AO23" s="12"/>
      <c r="AP23" s="12"/>
      <c r="AQ23" s="12"/>
      <c r="AR23" s="12"/>
    </row>
    <row r="24" spans="1:44" ht="12.75" customHeight="1" x14ac:dyDescent="0.25">
      <c r="A24" s="590" t="s">
        <v>48</v>
      </c>
      <c r="B24" s="591"/>
      <c r="C24" s="591"/>
      <c r="D24" s="591"/>
      <c r="E24" s="592"/>
      <c r="F24" s="17"/>
      <c r="G24" s="18"/>
      <c r="H24" s="19"/>
      <c r="I24" s="19"/>
      <c r="J24" s="75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538"/>
      <c r="AJ24" s="538"/>
    </row>
    <row r="25" spans="1:44" hidden="1" outlineLevel="1" x14ac:dyDescent="0.25">
      <c r="A25" s="25">
        <v>1</v>
      </c>
      <c r="B25" s="26"/>
      <c r="C25" s="53"/>
      <c r="D25" s="54"/>
      <c r="E25" s="64"/>
      <c r="F25" s="62"/>
      <c r="G25" s="62"/>
      <c r="H25" s="2"/>
      <c r="I25" s="2"/>
      <c r="J25" s="576"/>
      <c r="K25" s="57"/>
      <c r="L25" s="29" t="s">
        <v>82</v>
      </c>
      <c r="M25" s="56"/>
      <c r="N25" s="63"/>
      <c r="O25" s="56"/>
      <c r="P25" s="52"/>
      <c r="Q25" s="52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IF(ISERROR(AH25/J25),0,AH25/J25)</f>
        <v>0</v>
      </c>
      <c r="AJ25" s="33">
        <f>IF(ISERROR(AH25/$AH$71),"-",AH25/$AH$71)</f>
        <v>0</v>
      </c>
      <c r="AK25" s="12"/>
      <c r="AL25" s="12"/>
      <c r="AM25" s="12"/>
      <c r="AN25" s="12"/>
      <c r="AO25" s="12"/>
      <c r="AP25" s="12"/>
      <c r="AQ25" s="12"/>
      <c r="AR25" s="12"/>
    </row>
    <row r="26" spans="1:44" hidden="1" outlineLevel="1" x14ac:dyDescent="0.25">
      <c r="A26" s="25">
        <v>2</v>
      </c>
      <c r="B26" s="26"/>
      <c r="C26" s="60"/>
      <c r="D26" s="61"/>
      <c r="E26" s="59"/>
      <c r="F26" s="62"/>
      <c r="G26" s="62"/>
      <c r="H26" s="11"/>
      <c r="I26" s="2"/>
      <c r="J26" s="577"/>
      <c r="K26" s="58"/>
      <c r="L26" s="1"/>
      <c r="M26" s="56"/>
      <c r="N26" s="63"/>
      <c r="O26" s="56"/>
      <c r="P26" s="52"/>
      <c r="Q26" s="52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IF(ISERROR(AH26/J26),0,AH26/J26)</f>
        <v>0</v>
      </c>
      <c r="AJ26" s="33">
        <f>IF(ISERROR(AH26/$AH$71),"-",AH26/$AH$71)</f>
        <v>0</v>
      </c>
      <c r="AK26" s="12"/>
      <c r="AL26" s="12"/>
      <c r="AM26" s="12"/>
      <c r="AN26" s="12"/>
      <c r="AO26" s="12"/>
      <c r="AP26" s="12"/>
      <c r="AQ26" s="12"/>
      <c r="AR26" s="12"/>
    </row>
    <row r="27" spans="1:44" s="74" customFormat="1" ht="12.75" customHeight="1" collapsed="1" x14ac:dyDescent="0.25">
      <c r="A27" s="599" t="s">
        <v>49</v>
      </c>
      <c r="B27" s="600"/>
      <c r="C27" s="601"/>
      <c r="D27" s="601"/>
      <c r="E27" s="601"/>
      <c r="F27" s="601"/>
      <c r="G27" s="601"/>
      <c r="H27" s="601"/>
      <c r="I27" s="602"/>
      <c r="J27" s="455">
        <f>SUM(J25:J26)</f>
        <v>0</v>
      </c>
      <c r="K27" s="455">
        <f>SUM(K25:K26)</f>
        <v>0</v>
      </c>
      <c r="L27" s="456"/>
      <c r="M27" s="455">
        <f>SUM(M25:M26)</f>
        <v>0</v>
      </c>
      <c r="N27" s="455">
        <f>SUM(N25:N26)</f>
        <v>0</v>
      </c>
      <c r="O27" s="455">
        <f>SUM(O25:O26)</f>
        <v>0</v>
      </c>
      <c r="P27" s="457"/>
      <c r="Q27" s="458"/>
      <c r="R27" s="455">
        <f t="shared" ref="R27:AH27" si="4">SUM(R25:R26)</f>
        <v>0</v>
      </c>
      <c r="S27" s="455">
        <f t="shared" si="4"/>
        <v>0</v>
      </c>
      <c r="T27" s="455">
        <f t="shared" si="4"/>
        <v>0</v>
      </c>
      <c r="U27" s="455">
        <f t="shared" si="4"/>
        <v>0</v>
      </c>
      <c r="V27" s="455">
        <f t="shared" si="4"/>
        <v>0</v>
      </c>
      <c r="W27" s="455">
        <f t="shared" si="4"/>
        <v>0</v>
      </c>
      <c r="X27" s="455">
        <f t="shared" si="4"/>
        <v>0</v>
      </c>
      <c r="Y27" s="455">
        <f t="shared" si="4"/>
        <v>0</v>
      </c>
      <c r="Z27" s="455">
        <f t="shared" si="4"/>
        <v>0</v>
      </c>
      <c r="AA27" s="455">
        <f t="shared" si="4"/>
        <v>0</v>
      </c>
      <c r="AB27" s="455">
        <f t="shared" si="4"/>
        <v>0</v>
      </c>
      <c r="AC27" s="455">
        <f t="shared" si="4"/>
        <v>0</v>
      </c>
      <c r="AD27" s="455">
        <f t="shared" si="4"/>
        <v>0</v>
      </c>
      <c r="AE27" s="455">
        <f t="shared" si="4"/>
        <v>0</v>
      </c>
      <c r="AF27" s="455">
        <f t="shared" si="4"/>
        <v>0</v>
      </c>
      <c r="AG27" s="455">
        <f t="shared" si="4"/>
        <v>0</v>
      </c>
      <c r="AH27" s="455">
        <f t="shared" si="4"/>
        <v>0</v>
      </c>
      <c r="AI27" s="459">
        <f>IF(ISERROR(AH27/J27),0,AH27/J27)</f>
        <v>0</v>
      </c>
      <c r="AJ27" s="459">
        <f>IF(ISERROR(AH27/$AH$71),0,AH27/$AH$71)</f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ht="12.75" customHeight="1" x14ac:dyDescent="0.25">
      <c r="A28" s="590" t="s">
        <v>50</v>
      </c>
      <c r="B28" s="591"/>
      <c r="C28" s="591"/>
      <c r="D28" s="591"/>
      <c r="E28" s="592"/>
      <c r="F28" s="17"/>
      <c r="G28" s="18"/>
      <c r="H28" s="19"/>
      <c r="I28" s="19"/>
      <c r="J28" s="75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538"/>
      <c r="AJ28" s="538"/>
    </row>
    <row r="29" spans="1:44" ht="12.75" hidden="1" customHeight="1" outlineLevel="1" x14ac:dyDescent="0.25">
      <c r="A29" s="25">
        <v>1</v>
      </c>
      <c r="B29" s="26"/>
      <c r="C29" s="27"/>
      <c r="D29" s="28"/>
      <c r="E29" s="29"/>
      <c r="F29" s="29"/>
      <c r="G29" s="29"/>
      <c r="H29" s="28"/>
      <c r="I29" s="28"/>
      <c r="J29" s="576"/>
      <c r="K29" s="30"/>
      <c r="L29" s="29" t="s">
        <v>82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3">
        <f>IF(ISERROR(AH29/$AH$71),"-",AH29/$AH$71)</f>
        <v>0</v>
      </c>
      <c r="AK29" s="12"/>
      <c r="AL29" s="12"/>
      <c r="AM29" s="12"/>
      <c r="AN29" s="12"/>
      <c r="AO29" s="12"/>
      <c r="AP29" s="12"/>
      <c r="AQ29" s="12"/>
      <c r="AR29" s="12"/>
    </row>
    <row r="30" spans="1:44" ht="12.75" hidden="1" customHeight="1" outlineLevel="1" x14ac:dyDescent="0.25">
      <c r="A30" s="25">
        <v>2</v>
      </c>
      <c r="B30" s="26"/>
      <c r="C30" s="35"/>
      <c r="D30" s="36"/>
      <c r="E30" s="37"/>
      <c r="F30" s="37"/>
      <c r="G30" s="37"/>
      <c r="H30" s="36"/>
      <c r="I30" s="36"/>
      <c r="J30" s="623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3">
        <f>IF(ISERROR(AH30/$AH$71),"-",AH30/$AH$71)</f>
        <v>0</v>
      </c>
      <c r="AK30" s="12"/>
      <c r="AL30" s="12"/>
      <c r="AM30" s="12"/>
      <c r="AN30" s="12"/>
      <c r="AO30" s="12"/>
      <c r="AP30" s="12"/>
      <c r="AQ30" s="12"/>
      <c r="AR30" s="12"/>
    </row>
    <row r="31" spans="1:44" s="74" customFormat="1" ht="12.75" customHeight="1" collapsed="1" x14ac:dyDescent="0.25">
      <c r="A31" s="599" t="s">
        <v>51</v>
      </c>
      <c r="B31" s="600"/>
      <c r="C31" s="601"/>
      <c r="D31" s="601"/>
      <c r="E31" s="601"/>
      <c r="F31" s="601"/>
      <c r="G31" s="601"/>
      <c r="H31" s="601"/>
      <c r="I31" s="602"/>
      <c r="J31" s="455">
        <f>SUM(J29:J30)</f>
        <v>0</v>
      </c>
      <c r="K31" s="455">
        <f>SUM(K29:K30)</f>
        <v>0</v>
      </c>
      <c r="L31" s="456"/>
      <c r="M31" s="455">
        <f>SUM(M29:M30)</f>
        <v>0</v>
      </c>
      <c r="N31" s="455">
        <f>SUM(N29:N30)</f>
        <v>0</v>
      </c>
      <c r="O31" s="455">
        <f>SUM(O29:O30)</f>
        <v>0</v>
      </c>
      <c r="P31" s="457"/>
      <c r="Q31" s="458"/>
      <c r="R31" s="455">
        <f t="shared" ref="R31:AH31" si="5">SUM(R29:R30)</f>
        <v>0</v>
      </c>
      <c r="S31" s="455">
        <f t="shared" si="5"/>
        <v>0</v>
      </c>
      <c r="T31" s="455">
        <f t="shared" si="5"/>
        <v>0</v>
      </c>
      <c r="U31" s="455">
        <f t="shared" si="5"/>
        <v>0</v>
      </c>
      <c r="V31" s="455">
        <f t="shared" si="5"/>
        <v>0</v>
      </c>
      <c r="W31" s="455">
        <f t="shared" si="5"/>
        <v>0</v>
      </c>
      <c r="X31" s="455">
        <f t="shared" si="5"/>
        <v>0</v>
      </c>
      <c r="Y31" s="455">
        <f t="shared" si="5"/>
        <v>0</v>
      </c>
      <c r="Z31" s="455">
        <f t="shared" si="5"/>
        <v>0</v>
      </c>
      <c r="AA31" s="455">
        <f t="shared" si="5"/>
        <v>0</v>
      </c>
      <c r="AB31" s="455">
        <f t="shared" si="5"/>
        <v>0</v>
      </c>
      <c r="AC31" s="455">
        <f t="shared" si="5"/>
        <v>0</v>
      </c>
      <c r="AD31" s="455">
        <f t="shared" si="5"/>
        <v>0</v>
      </c>
      <c r="AE31" s="455">
        <f t="shared" si="5"/>
        <v>0</v>
      </c>
      <c r="AF31" s="455">
        <f t="shared" si="5"/>
        <v>0</v>
      </c>
      <c r="AG31" s="455">
        <f t="shared" si="5"/>
        <v>0</v>
      </c>
      <c r="AH31" s="455">
        <f t="shared" si="5"/>
        <v>0</v>
      </c>
      <c r="AI31" s="459">
        <f>IF(ISERROR(AH31/J31),0,AH31/J31)</f>
        <v>0</v>
      </c>
      <c r="AJ31" s="459">
        <f>IF(ISERROR(AH31/$AH$71),0,AH31/$AH$71)</f>
        <v>0</v>
      </c>
      <c r="AK31" s="12"/>
      <c r="AL31" s="12"/>
      <c r="AM31" s="12"/>
      <c r="AN31" s="12"/>
      <c r="AO31" s="12"/>
      <c r="AP31" s="12"/>
      <c r="AQ31" s="12"/>
      <c r="AR31" s="12"/>
    </row>
    <row r="32" spans="1:44" ht="12.75" customHeight="1" x14ac:dyDescent="0.25">
      <c r="A32" s="590" t="s">
        <v>52</v>
      </c>
      <c r="B32" s="591"/>
      <c r="C32" s="591"/>
      <c r="D32" s="591"/>
      <c r="E32" s="592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538"/>
      <c r="AJ32" s="538"/>
    </row>
    <row r="33" spans="1:44" ht="35.1" hidden="1" customHeight="1" outlineLevel="1" x14ac:dyDescent="0.25">
      <c r="A33" s="25">
        <v>1</v>
      </c>
      <c r="B33" s="26"/>
      <c r="C33" s="40"/>
      <c r="D33" s="28"/>
      <c r="E33" s="29"/>
      <c r="F33" s="178"/>
      <c r="G33" s="178"/>
      <c r="H33" s="177"/>
      <c r="I33" s="177"/>
      <c r="J33" s="369"/>
      <c r="K33" s="197"/>
      <c r="L33" s="375"/>
      <c r="M33" s="31"/>
      <c r="N33" s="31"/>
      <c r="O33" s="31"/>
      <c r="P33" s="178"/>
      <c r="Q33" s="178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3">
        <f>IF(ISERROR(AH33/$AH$71),"-",AH33/$AH$71)</f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s="74" customFormat="1" ht="12.75" customHeight="1" collapsed="1" x14ac:dyDescent="0.25">
      <c r="A34" s="599" t="s">
        <v>53</v>
      </c>
      <c r="B34" s="600"/>
      <c r="C34" s="601"/>
      <c r="D34" s="601"/>
      <c r="E34" s="601"/>
      <c r="F34" s="601"/>
      <c r="G34" s="601"/>
      <c r="H34" s="601"/>
      <c r="I34" s="602"/>
      <c r="J34" s="455">
        <f>SUM(J33:J33)</f>
        <v>0</v>
      </c>
      <c r="K34" s="455">
        <f>SUM(K33:K33)</f>
        <v>0</v>
      </c>
      <c r="L34" s="456"/>
      <c r="M34" s="455">
        <f>SUM(M33:M33)</f>
        <v>0</v>
      </c>
      <c r="N34" s="455">
        <f>SUM(N33:N33)</f>
        <v>0</v>
      </c>
      <c r="O34" s="455">
        <f>SUM(O33:O33)</f>
        <v>0</v>
      </c>
      <c r="P34" s="457"/>
      <c r="Q34" s="458"/>
      <c r="R34" s="455">
        <f t="shared" ref="R34:AH34" si="6">SUM(R33:R33)</f>
        <v>0</v>
      </c>
      <c r="S34" s="455">
        <f t="shared" si="6"/>
        <v>0</v>
      </c>
      <c r="T34" s="455">
        <f t="shared" si="6"/>
        <v>0</v>
      </c>
      <c r="U34" s="455">
        <f t="shared" si="6"/>
        <v>0</v>
      </c>
      <c r="V34" s="455">
        <f t="shared" si="6"/>
        <v>0</v>
      </c>
      <c r="W34" s="455">
        <f t="shared" si="6"/>
        <v>0</v>
      </c>
      <c r="X34" s="455">
        <f t="shared" si="6"/>
        <v>0</v>
      </c>
      <c r="Y34" s="455">
        <f t="shared" si="6"/>
        <v>0</v>
      </c>
      <c r="Z34" s="455">
        <f t="shared" si="6"/>
        <v>0</v>
      </c>
      <c r="AA34" s="455">
        <f t="shared" si="6"/>
        <v>0</v>
      </c>
      <c r="AB34" s="455">
        <f t="shared" si="6"/>
        <v>0</v>
      </c>
      <c r="AC34" s="455">
        <f t="shared" si="6"/>
        <v>0</v>
      </c>
      <c r="AD34" s="455">
        <f t="shared" si="6"/>
        <v>0</v>
      </c>
      <c r="AE34" s="455">
        <f t="shared" si="6"/>
        <v>0</v>
      </c>
      <c r="AF34" s="455">
        <f t="shared" si="6"/>
        <v>0</v>
      </c>
      <c r="AG34" s="455">
        <f t="shared" si="6"/>
        <v>0</v>
      </c>
      <c r="AH34" s="455">
        <f t="shared" si="6"/>
        <v>0</v>
      </c>
      <c r="AI34" s="459">
        <f>IF(ISERROR(AH34/J34),0,AH34/J34)</f>
        <v>0</v>
      </c>
      <c r="AJ34" s="459">
        <f>IF(ISERROR(AH34/$AH$71),0,AH34/$AH$71)</f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t="12.75" customHeight="1" x14ac:dyDescent="0.25">
      <c r="A35" s="590" t="s">
        <v>54</v>
      </c>
      <c r="B35" s="591"/>
      <c r="C35" s="591"/>
      <c r="D35" s="591"/>
      <c r="E35" s="592"/>
      <c r="F35" s="17"/>
      <c r="G35" s="18"/>
      <c r="H35" s="19"/>
      <c r="I35" s="19"/>
      <c r="J35" s="75"/>
      <c r="K35" s="20"/>
      <c r="L35" s="21"/>
      <c r="M35" s="22"/>
      <c r="N35" s="22"/>
      <c r="O35" s="22"/>
      <c r="P35" s="18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538"/>
      <c r="AJ35" s="538"/>
    </row>
    <row r="36" spans="1:44" ht="12.75" hidden="1" customHeight="1" outlineLevel="1" x14ac:dyDescent="0.25">
      <c r="A36" s="25">
        <v>1</v>
      </c>
      <c r="B36" s="26"/>
      <c r="C36" s="27"/>
      <c r="D36" s="28"/>
      <c r="E36" s="29"/>
      <c r="F36" s="29"/>
      <c r="G36" s="29"/>
      <c r="H36" s="28"/>
      <c r="I36" s="28"/>
      <c r="J36" s="291"/>
      <c r="K36" s="30"/>
      <c r="L36" s="29"/>
      <c r="M36" s="31"/>
      <c r="N36" s="31"/>
      <c r="O36" s="31"/>
      <c r="P36" s="29"/>
      <c r="Q36" s="29"/>
      <c r="R36" s="31"/>
      <c r="S36" s="31"/>
      <c r="T36" s="31"/>
      <c r="U36" s="32">
        <f>SUM(R36:T36)</f>
        <v>0</v>
      </c>
      <c r="V36" s="31"/>
      <c r="W36" s="31"/>
      <c r="X36" s="31"/>
      <c r="Y36" s="32">
        <f>SUM(V36:X36)</f>
        <v>0</v>
      </c>
      <c r="Z36" s="31"/>
      <c r="AA36" s="31"/>
      <c r="AB36" s="31"/>
      <c r="AC36" s="32">
        <f>SUM(Z36:AB36)</f>
        <v>0</v>
      </c>
      <c r="AD36" s="31"/>
      <c r="AE36" s="31"/>
      <c r="AF36" s="31"/>
      <c r="AG36" s="32">
        <f>SUM(AD36:AF36)</f>
        <v>0</v>
      </c>
      <c r="AH36" s="32">
        <f>SUM(U36,Y36,AC36,AG36)</f>
        <v>0</v>
      </c>
      <c r="AI36" s="33">
        <f>IF(ISERROR(AH36/J36),0,AH36/J36)</f>
        <v>0</v>
      </c>
      <c r="AJ36" s="33">
        <f>IF(ISERROR(AH36/$AH$71),"-",AH36/$AH$71)</f>
        <v>0</v>
      </c>
      <c r="AK36" s="12"/>
      <c r="AL36" s="12"/>
      <c r="AM36" s="12"/>
      <c r="AN36" s="12"/>
      <c r="AO36" s="12"/>
      <c r="AP36" s="12"/>
      <c r="AQ36" s="12"/>
      <c r="AR36" s="12"/>
    </row>
    <row r="37" spans="1:44" s="74" customFormat="1" ht="12.75" customHeight="1" collapsed="1" x14ac:dyDescent="0.25">
      <c r="A37" s="599" t="s">
        <v>55</v>
      </c>
      <c r="B37" s="600"/>
      <c r="C37" s="601"/>
      <c r="D37" s="601"/>
      <c r="E37" s="601"/>
      <c r="F37" s="601"/>
      <c r="G37" s="601"/>
      <c r="H37" s="601"/>
      <c r="I37" s="602"/>
      <c r="J37" s="455">
        <f>SUM(J36:J36)</f>
        <v>0</v>
      </c>
      <c r="K37" s="455">
        <f>SUM(K36:K36)</f>
        <v>0</v>
      </c>
      <c r="L37" s="456"/>
      <c r="M37" s="455">
        <f>SUM(M36:M36)</f>
        <v>0</v>
      </c>
      <c r="N37" s="455">
        <f>SUM(N36:N36)</f>
        <v>0</v>
      </c>
      <c r="O37" s="455">
        <f>SUM(O36:O36)</f>
        <v>0</v>
      </c>
      <c r="P37" s="457"/>
      <c r="Q37" s="458"/>
      <c r="R37" s="455">
        <f t="shared" ref="R37:AH37" si="7">SUM(R36:R36)</f>
        <v>0</v>
      </c>
      <c r="S37" s="455">
        <f t="shared" si="7"/>
        <v>0</v>
      </c>
      <c r="T37" s="455">
        <f t="shared" si="7"/>
        <v>0</v>
      </c>
      <c r="U37" s="455">
        <f t="shared" si="7"/>
        <v>0</v>
      </c>
      <c r="V37" s="455">
        <f t="shared" si="7"/>
        <v>0</v>
      </c>
      <c r="W37" s="455">
        <f t="shared" si="7"/>
        <v>0</v>
      </c>
      <c r="X37" s="455">
        <f t="shared" si="7"/>
        <v>0</v>
      </c>
      <c r="Y37" s="455">
        <f t="shared" si="7"/>
        <v>0</v>
      </c>
      <c r="Z37" s="455">
        <f t="shared" si="7"/>
        <v>0</v>
      </c>
      <c r="AA37" s="455">
        <f t="shared" si="7"/>
        <v>0</v>
      </c>
      <c r="AB37" s="455">
        <f t="shared" si="7"/>
        <v>0</v>
      </c>
      <c r="AC37" s="455">
        <f t="shared" si="7"/>
        <v>0</v>
      </c>
      <c r="AD37" s="455">
        <f t="shared" si="7"/>
        <v>0</v>
      </c>
      <c r="AE37" s="455">
        <f t="shared" si="7"/>
        <v>0</v>
      </c>
      <c r="AF37" s="455">
        <f t="shared" si="7"/>
        <v>0</v>
      </c>
      <c r="AG37" s="455">
        <f t="shared" si="7"/>
        <v>0</v>
      </c>
      <c r="AH37" s="455">
        <f t="shared" si="7"/>
        <v>0</v>
      </c>
      <c r="AI37" s="459">
        <f>IF(ISERROR(AH37/J37),0,AH37/J37)</f>
        <v>0</v>
      </c>
      <c r="AJ37" s="459">
        <f>IF(ISERROR(AH37/$AH$71),0,AH37/$AH$71)</f>
        <v>0</v>
      </c>
      <c r="AK37" s="12"/>
      <c r="AL37" s="12"/>
      <c r="AM37" s="12"/>
      <c r="AN37" s="12"/>
      <c r="AO37" s="12"/>
      <c r="AP37" s="12"/>
      <c r="AQ37" s="12"/>
      <c r="AR37" s="12"/>
    </row>
    <row r="38" spans="1:44" ht="12.75" customHeight="1" x14ac:dyDescent="0.25">
      <c r="A38" s="590" t="s">
        <v>56</v>
      </c>
      <c r="B38" s="591"/>
      <c r="C38" s="591"/>
      <c r="D38" s="591"/>
      <c r="E38" s="592"/>
      <c r="F38" s="17"/>
      <c r="G38" s="18"/>
      <c r="H38" s="19"/>
      <c r="I38" s="19"/>
      <c r="J38" s="576"/>
      <c r="K38" s="20"/>
      <c r="L38" s="21"/>
      <c r="M38" s="22"/>
      <c r="N38" s="22"/>
      <c r="O38" s="22"/>
      <c r="P38" s="18"/>
      <c r="Q38" s="23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538"/>
      <c r="AJ38" s="538"/>
    </row>
    <row r="39" spans="1:44" ht="35.1" hidden="1" customHeight="1" outlineLevel="1" x14ac:dyDescent="0.25">
      <c r="A39" s="25">
        <v>1</v>
      </c>
      <c r="B39" s="26"/>
      <c r="C39" s="53"/>
      <c r="D39" s="54"/>
      <c r="E39" s="64"/>
      <c r="F39" s="62"/>
      <c r="G39" s="62"/>
      <c r="H39" s="6"/>
      <c r="I39" s="186"/>
      <c r="J39" s="623"/>
      <c r="K39" s="190"/>
      <c r="L39" s="375"/>
      <c r="M39" s="56"/>
      <c r="N39" s="191"/>
      <c r="O39" s="56"/>
      <c r="P39" s="192"/>
      <c r="Q39" s="192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IF(ISERROR(AH39/J38),0,AH39/J38)</f>
        <v>0</v>
      </c>
      <c r="AJ39" s="33">
        <f>IF(ISERROR(AH39/$AH$71),"-",AH39/$AH$71)</f>
        <v>0</v>
      </c>
      <c r="AK39" s="12"/>
      <c r="AL39" s="12"/>
      <c r="AM39" s="12"/>
      <c r="AN39" s="12"/>
      <c r="AO39" s="12"/>
      <c r="AP39" s="12"/>
      <c r="AQ39" s="12"/>
      <c r="AR39" s="12"/>
    </row>
    <row r="40" spans="1:44" s="74" customFormat="1" ht="12.75" customHeight="1" collapsed="1" x14ac:dyDescent="0.25">
      <c r="A40" s="599" t="s">
        <v>57</v>
      </c>
      <c r="B40" s="600"/>
      <c r="C40" s="601"/>
      <c r="D40" s="601"/>
      <c r="E40" s="601"/>
      <c r="F40" s="601"/>
      <c r="G40" s="601"/>
      <c r="H40" s="601"/>
      <c r="I40" s="602"/>
      <c r="J40" s="455">
        <f>SUM(J38)</f>
        <v>0</v>
      </c>
      <c r="K40" s="455">
        <f>SUM(K39:K39)</f>
        <v>0</v>
      </c>
      <c r="L40" s="456"/>
      <c r="M40" s="455" t="e">
        <f>SUM(#REF!)</f>
        <v>#REF!</v>
      </c>
      <c r="N40" s="455" t="e">
        <f>SUM(#REF!)</f>
        <v>#REF!</v>
      </c>
      <c r="O40" s="455" t="e">
        <f>SUM(#REF!)</f>
        <v>#REF!</v>
      </c>
      <c r="P40" s="457"/>
      <c r="Q40" s="458"/>
      <c r="R40" s="455">
        <f>SUM(R39)</f>
        <v>0</v>
      </c>
      <c r="S40" s="455">
        <f t="shared" ref="S40:AH40" si="8">SUM(S39:S39)</f>
        <v>0</v>
      </c>
      <c r="T40" s="455">
        <f t="shared" si="8"/>
        <v>0</v>
      </c>
      <c r="U40" s="455">
        <f t="shared" si="8"/>
        <v>0</v>
      </c>
      <c r="V40" s="455">
        <f t="shared" si="8"/>
        <v>0</v>
      </c>
      <c r="W40" s="455">
        <f t="shared" si="8"/>
        <v>0</v>
      </c>
      <c r="X40" s="455">
        <f t="shared" si="8"/>
        <v>0</v>
      </c>
      <c r="Y40" s="455">
        <f t="shared" si="8"/>
        <v>0</v>
      </c>
      <c r="Z40" s="455">
        <f t="shared" si="8"/>
        <v>0</v>
      </c>
      <c r="AA40" s="455">
        <f t="shared" si="8"/>
        <v>0</v>
      </c>
      <c r="AB40" s="455">
        <f t="shared" si="8"/>
        <v>0</v>
      </c>
      <c r="AC40" s="455">
        <f t="shared" si="8"/>
        <v>0</v>
      </c>
      <c r="AD40" s="455">
        <f t="shared" si="8"/>
        <v>0</v>
      </c>
      <c r="AE40" s="455">
        <f t="shared" si="8"/>
        <v>0</v>
      </c>
      <c r="AF40" s="455">
        <f t="shared" si="8"/>
        <v>0</v>
      </c>
      <c r="AG40" s="455">
        <f t="shared" si="8"/>
        <v>0</v>
      </c>
      <c r="AH40" s="455">
        <f t="shared" si="8"/>
        <v>0</v>
      </c>
      <c r="AI40" s="459">
        <f>IF(ISERROR(AH40/J40),0,AH40/J40)</f>
        <v>0</v>
      </c>
      <c r="AJ40" s="459">
        <f>IF(ISERROR(AH40/$AH$71),0,AH40/$AH$71)</f>
        <v>0</v>
      </c>
      <c r="AK40" s="12"/>
      <c r="AL40" s="12"/>
      <c r="AM40" s="12"/>
      <c r="AN40" s="12"/>
      <c r="AO40" s="12"/>
      <c r="AP40" s="12"/>
      <c r="AQ40" s="12"/>
      <c r="AR40" s="12"/>
    </row>
    <row r="41" spans="1:44" ht="12.75" customHeight="1" x14ac:dyDescent="0.25">
      <c r="A41" s="590" t="s">
        <v>58</v>
      </c>
      <c r="B41" s="591"/>
      <c r="C41" s="591"/>
      <c r="D41" s="591"/>
      <c r="E41" s="592"/>
      <c r="F41" s="17"/>
      <c r="G41" s="18"/>
      <c r="H41" s="19"/>
      <c r="I41" s="19"/>
      <c r="J41" s="75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538"/>
      <c r="AJ41" s="538"/>
    </row>
    <row r="42" spans="1:44" hidden="1" outlineLevel="1" x14ac:dyDescent="0.25">
      <c r="A42" s="25">
        <v>1</v>
      </c>
      <c r="B42" s="26"/>
      <c r="C42" s="53"/>
      <c r="D42" s="54"/>
      <c r="E42" s="65"/>
      <c r="F42" s="62"/>
      <c r="G42" s="62"/>
      <c r="H42" s="6"/>
      <c r="I42" s="6"/>
      <c r="J42" s="576"/>
      <c r="K42" s="51"/>
      <c r="L42" s="55"/>
      <c r="M42" s="56"/>
      <c r="N42" s="63"/>
      <c r="O42" s="56"/>
      <c r="P42" s="52"/>
      <c r="Q42" s="52"/>
      <c r="R42" s="31">
        <v>0</v>
      </c>
      <c r="S42" s="31">
        <v>0</v>
      </c>
      <c r="T42" s="31">
        <v>0</v>
      </c>
      <c r="U42" s="32">
        <f>SUM(R42:T42)</f>
        <v>0</v>
      </c>
      <c r="V42" s="31">
        <v>0</v>
      </c>
      <c r="W42" s="31">
        <v>0</v>
      </c>
      <c r="X42" s="31">
        <v>0</v>
      </c>
      <c r="Y42" s="32">
        <f>SUM(V42:X42)</f>
        <v>0</v>
      </c>
      <c r="Z42" s="31">
        <v>0</v>
      </c>
      <c r="AA42" s="31">
        <v>0</v>
      </c>
      <c r="AB42" s="31">
        <v>0</v>
      </c>
      <c r="AC42" s="32">
        <f>SUM(Z42:AB42)</f>
        <v>0</v>
      </c>
      <c r="AD42" s="31">
        <v>0</v>
      </c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3">
        <f>IF(ISERROR(AH42/$AH$71),"-",AH42/$AH$71)</f>
        <v>0</v>
      </c>
      <c r="AK42" s="12"/>
      <c r="AL42" s="12"/>
      <c r="AM42" s="12"/>
      <c r="AN42" s="12"/>
      <c r="AO42" s="12"/>
      <c r="AP42" s="12"/>
      <c r="AQ42" s="12"/>
      <c r="AR42" s="12"/>
    </row>
    <row r="43" spans="1:44" ht="12.75" hidden="1" customHeight="1" outlineLevel="1" x14ac:dyDescent="0.25">
      <c r="A43" s="25">
        <v>2</v>
      </c>
      <c r="B43" s="26"/>
      <c r="C43" s="27"/>
      <c r="D43" s="28"/>
      <c r="E43" s="37"/>
      <c r="F43" s="29"/>
      <c r="G43" s="29"/>
      <c r="H43" s="28"/>
      <c r="I43" s="36"/>
      <c r="J43" s="577"/>
      <c r="K43" s="57"/>
      <c r="L43" s="1"/>
      <c r="M43" s="31"/>
      <c r="N43" s="31"/>
      <c r="O43" s="31"/>
      <c r="P43" s="37"/>
      <c r="Q43" s="37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/>
      <c r="AF43" s="31"/>
      <c r="AG43" s="32">
        <f>SUM(AD43:AF43)</f>
        <v>0</v>
      </c>
      <c r="AH43" s="32">
        <f>SUM(U43,Y43,AC43,AG43)</f>
        <v>0</v>
      </c>
      <c r="AI43" s="33">
        <f>IF(ISERROR(AH43/J43),0,AH43/J43)</f>
        <v>0</v>
      </c>
      <c r="AJ43" s="33">
        <f>IF(ISERROR(AH43/$AH$71),"-",AH43/$AH$71)</f>
        <v>0</v>
      </c>
      <c r="AK43" s="12"/>
      <c r="AL43" s="12"/>
      <c r="AM43" s="12"/>
      <c r="AN43" s="12"/>
      <c r="AO43" s="12"/>
      <c r="AP43" s="12"/>
      <c r="AQ43" s="12"/>
      <c r="AR43" s="12"/>
    </row>
    <row r="44" spans="1:44" s="74" customFormat="1" ht="12.75" customHeight="1" collapsed="1" x14ac:dyDescent="0.25">
      <c r="A44" s="599" t="s">
        <v>59</v>
      </c>
      <c r="B44" s="600"/>
      <c r="C44" s="601"/>
      <c r="D44" s="601"/>
      <c r="E44" s="601"/>
      <c r="F44" s="601"/>
      <c r="G44" s="601"/>
      <c r="H44" s="601"/>
      <c r="I44" s="602"/>
      <c r="J44" s="455">
        <f>SUM(J42:J43)</f>
        <v>0</v>
      </c>
      <c r="K44" s="455">
        <f>SUM(K42:K43)</f>
        <v>0</v>
      </c>
      <c r="L44" s="456"/>
      <c r="M44" s="455">
        <f>SUM(M42:M43)</f>
        <v>0</v>
      </c>
      <c r="N44" s="455">
        <f>SUM(N42:N43)</f>
        <v>0</v>
      </c>
      <c r="O44" s="455">
        <f>SUM(O42:O43)</f>
        <v>0</v>
      </c>
      <c r="P44" s="457"/>
      <c r="Q44" s="458"/>
      <c r="R44" s="455">
        <f t="shared" ref="R44:AH44" si="9">SUM(R42:R43)</f>
        <v>0</v>
      </c>
      <c r="S44" s="455">
        <f t="shared" si="9"/>
        <v>0</v>
      </c>
      <c r="T44" s="455">
        <f t="shared" si="9"/>
        <v>0</v>
      </c>
      <c r="U44" s="455">
        <f t="shared" si="9"/>
        <v>0</v>
      </c>
      <c r="V44" s="455">
        <f t="shared" si="9"/>
        <v>0</v>
      </c>
      <c r="W44" s="455">
        <f t="shared" si="9"/>
        <v>0</v>
      </c>
      <c r="X44" s="455">
        <f t="shared" si="9"/>
        <v>0</v>
      </c>
      <c r="Y44" s="455">
        <f t="shared" si="9"/>
        <v>0</v>
      </c>
      <c r="Z44" s="455">
        <f t="shared" si="9"/>
        <v>0</v>
      </c>
      <c r="AA44" s="455">
        <f t="shared" si="9"/>
        <v>0</v>
      </c>
      <c r="AB44" s="455">
        <f t="shared" si="9"/>
        <v>0</v>
      </c>
      <c r="AC44" s="455">
        <f t="shared" si="9"/>
        <v>0</v>
      </c>
      <c r="AD44" s="455">
        <f t="shared" si="9"/>
        <v>0</v>
      </c>
      <c r="AE44" s="455">
        <f t="shared" si="9"/>
        <v>0</v>
      </c>
      <c r="AF44" s="455">
        <f t="shared" si="9"/>
        <v>0</v>
      </c>
      <c r="AG44" s="455">
        <f t="shared" si="9"/>
        <v>0</v>
      </c>
      <c r="AH44" s="455">
        <f t="shared" si="9"/>
        <v>0</v>
      </c>
      <c r="AI44" s="459">
        <f>IF(ISERROR(AH44/J44),0,AH44/J44)</f>
        <v>0</v>
      </c>
      <c r="AJ44" s="459">
        <f>IF(ISERROR(AH44/$AH$71),0,AH44/$AH$71)</f>
        <v>0</v>
      </c>
      <c r="AK44" s="12"/>
      <c r="AL44" s="12"/>
      <c r="AM44" s="12"/>
      <c r="AN44" s="12"/>
      <c r="AO44" s="12"/>
      <c r="AP44" s="12"/>
      <c r="AQ44" s="12"/>
      <c r="AR44" s="12"/>
    </row>
    <row r="45" spans="1:44" ht="12.75" customHeight="1" x14ac:dyDescent="0.25">
      <c r="A45" s="590" t="s">
        <v>60</v>
      </c>
      <c r="B45" s="591"/>
      <c r="C45" s="591"/>
      <c r="D45" s="591"/>
      <c r="E45" s="592"/>
      <c r="F45" s="17"/>
      <c r="G45" s="18"/>
      <c r="H45" s="19"/>
      <c r="I45" s="19"/>
      <c r="J45" s="75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538"/>
      <c r="AJ45" s="538"/>
    </row>
    <row r="46" spans="1:44" hidden="1" outlineLevel="1" x14ac:dyDescent="0.25">
      <c r="A46" s="26">
        <v>1</v>
      </c>
      <c r="B46" s="1"/>
      <c r="C46" s="1"/>
      <c r="D46" s="2"/>
      <c r="E46" s="3"/>
      <c r="F46" s="4"/>
      <c r="G46" s="5"/>
      <c r="H46" s="6"/>
      <c r="I46" s="6"/>
      <c r="J46" s="576"/>
      <c r="K46" s="7"/>
      <c r="L46" s="8"/>
      <c r="M46" s="9"/>
      <c r="N46" s="9"/>
      <c r="O46" s="5"/>
      <c r="P46" s="5"/>
      <c r="Q46" s="5"/>
      <c r="R46" s="10"/>
      <c r="S46" s="10"/>
      <c r="T46" s="10"/>
      <c r="U46" s="32">
        <f>SUM(R46:T46)</f>
        <v>0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3">
        <f>IF(ISERROR(AH46/$AH$71),"-",AH46/$AH$71)</f>
        <v>0</v>
      </c>
      <c r="AK46" s="12"/>
      <c r="AL46" s="12"/>
      <c r="AM46" s="12"/>
      <c r="AN46" s="12"/>
      <c r="AO46" s="12"/>
      <c r="AP46" s="12"/>
      <c r="AQ46" s="12"/>
      <c r="AR46" s="12"/>
    </row>
    <row r="47" spans="1:44" ht="12.75" hidden="1" customHeight="1" outlineLevel="1" x14ac:dyDescent="0.25">
      <c r="A47" s="26">
        <v>2</v>
      </c>
      <c r="B47" s="26"/>
      <c r="C47" s="40"/>
      <c r="D47" s="36"/>
      <c r="E47" s="40"/>
      <c r="F47" s="40"/>
      <c r="G47" s="40"/>
      <c r="H47" s="36"/>
      <c r="I47" s="36"/>
      <c r="J47" s="623"/>
      <c r="K47" s="57"/>
      <c r="L47" s="1"/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33">
        <f>IF(ISERROR(AH47/J47),0,AH47/J47)</f>
        <v>0</v>
      </c>
      <c r="AJ47" s="33">
        <f>IF(ISERROR(AH47/$AH$71),"-",AH47/$AH$71)</f>
        <v>0</v>
      </c>
      <c r="AK47" s="12"/>
      <c r="AL47" s="12"/>
      <c r="AM47" s="12"/>
      <c r="AN47" s="12"/>
      <c r="AO47" s="12"/>
      <c r="AP47" s="12"/>
      <c r="AQ47" s="12"/>
      <c r="AR47" s="12"/>
    </row>
    <row r="48" spans="1:44" s="74" customFormat="1" ht="12.75" customHeight="1" collapsed="1" x14ac:dyDescent="0.25">
      <c r="A48" s="610" t="s">
        <v>61</v>
      </c>
      <c r="B48" s="610"/>
      <c r="C48" s="610"/>
      <c r="D48" s="610"/>
      <c r="E48" s="610"/>
      <c r="F48" s="610"/>
      <c r="G48" s="610"/>
      <c r="H48" s="610"/>
      <c r="I48" s="610"/>
      <c r="J48" s="455">
        <f>J46</f>
        <v>0</v>
      </c>
      <c r="K48" s="455">
        <f>SUM(K46:K47)</f>
        <v>0</v>
      </c>
      <c r="L48" s="456"/>
      <c r="M48" s="455">
        <f>SUM(M46:M47)</f>
        <v>0</v>
      </c>
      <c r="N48" s="455">
        <f>SUM(N46:N47)</f>
        <v>0</v>
      </c>
      <c r="O48" s="455">
        <f>SUM(O46:O47)</f>
        <v>0</v>
      </c>
      <c r="P48" s="457"/>
      <c r="Q48" s="458"/>
      <c r="R48" s="455">
        <f t="shared" ref="R48:AH48" si="10">SUM(R46:R47)</f>
        <v>0</v>
      </c>
      <c r="S48" s="455">
        <f t="shared" si="10"/>
        <v>0</v>
      </c>
      <c r="T48" s="455">
        <f t="shared" si="10"/>
        <v>0</v>
      </c>
      <c r="U48" s="455">
        <f t="shared" si="10"/>
        <v>0</v>
      </c>
      <c r="V48" s="455">
        <f t="shared" si="10"/>
        <v>0</v>
      </c>
      <c r="W48" s="455">
        <f t="shared" si="10"/>
        <v>0</v>
      </c>
      <c r="X48" s="455">
        <f t="shared" si="10"/>
        <v>0</v>
      </c>
      <c r="Y48" s="455">
        <f t="shared" si="10"/>
        <v>0</v>
      </c>
      <c r="Z48" s="455">
        <f t="shared" si="10"/>
        <v>0</v>
      </c>
      <c r="AA48" s="455">
        <f t="shared" si="10"/>
        <v>0</v>
      </c>
      <c r="AB48" s="455">
        <f t="shared" si="10"/>
        <v>0</v>
      </c>
      <c r="AC48" s="455">
        <f t="shared" si="10"/>
        <v>0</v>
      </c>
      <c r="AD48" s="455">
        <f t="shared" si="10"/>
        <v>0</v>
      </c>
      <c r="AE48" s="455">
        <f t="shared" si="10"/>
        <v>0</v>
      </c>
      <c r="AF48" s="455">
        <f t="shared" si="10"/>
        <v>0</v>
      </c>
      <c r="AG48" s="455">
        <f t="shared" si="10"/>
        <v>0</v>
      </c>
      <c r="AH48" s="455">
        <f t="shared" si="10"/>
        <v>0</v>
      </c>
      <c r="AI48" s="459">
        <f>IF(ISERROR(AH48/J48),0,AH48/J48)</f>
        <v>0</v>
      </c>
      <c r="AJ48" s="459">
        <f>IF(ISERROR(AH48/$AH$71),0,AH48/$AH$71)</f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ht="12.75" customHeight="1" x14ac:dyDescent="0.25">
      <c r="A49" s="611" t="s">
        <v>62</v>
      </c>
      <c r="B49" s="612"/>
      <c r="C49" s="612"/>
      <c r="D49" s="612"/>
      <c r="E49" s="613"/>
      <c r="F49" s="42"/>
      <c r="G49" s="43"/>
      <c r="H49" s="44"/>
      <c r="I49" s="44"/>
      <c r="J49" s="75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538"/>
      <c r="AJ49" s="538"/>
    </row>
    <row r="50" spans="1:44" ht="35.1" hidden="1" customHeight="1" outlineLevel="1" x14ac:dyDescent="0.25">
      <c r="A50" s="25">
        <v>1</v>
      </c>
      <c r="B50" s="26"/>
      <c r="C50" s="27"/>
      <c r="D50" s="28"/>
      <c r="E50" s="29"/>
      <c r="F50" s="29"/>
      <c r="G50" s="178"/>
      <c r="H50" s="177"/>
      <c r="I50" s="177"/>
      <c r="J50" s="369"/>
      <c r="K50" s="197"/>
      <c r="L50" s="375"/>
      <c r="M50" s="31"/>
      <c r="N50" s="31"/>
      <c r="O50" s="31"/>
      <c r="P50" s="178"/>
      <c r="Q50" s="178"/>
      <c r="R50" s="31"/>
      <c r="S50" s="31"/>
      <c r="T50" s="31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3">
        <f>IF(ISERROR(AH50/$AH$71),"-",AH50/$AH$71)</f>
        <v>0</v>
      </c>
      <c r="AK50" s="12"/>
      <c r="AL50" s="12"/>
      <c r="AM50" s="12"/>
      <c r="AN50" s="12"/>
      <c r="AO50" s="12"/>
      <c r="AP50" s="12"/>
      <c r="AQ50" s="12"/>
      <c r="AR50" s="12"/>
    </row>
    <row r="51" spans="1:44" s="74" customFormat="1" ht="12.75" customHeight="1" collapsed="1" x14ac:dyDescent="0.25">
      <c r="A51" s="599" t="s">
        <v>63</v>
      </c>
      <c r="B51" s="601"/>
      <c r="C51" s="601"/>
      <c r="D51" s="601"/>
      <c r="E51" s="601"/>
      <c r="F51" s="601"/>
      <c r="G51" s="601"/>
      <c r="H51" s="601"/>
      <c r="I51" s="602"/>
      <c r="J51" s="455">
        <f>SUM(J50:J50)</f>
        <v>0</v>
      </c>
      <c r="K51" s="455">
        <f>SUM(K50:K50)</f>
        <v>0</v>
      </c>
      <c r="L51" s="456"/>
      <c r="M51" s="455">
        <f>SUM(M50:M50)</f>
        <v>0</v>
      </c>
      <c r="N51" s="455">
        <f>SUM(N50:N50)</f>
        <v>0</v>
      </c>
      <c r="O51" s="455">
        <f>SUM(O50:O50)</f>
        <v>0</v>
      </c>
      <c r="P51" s="457"/>
      <c r="Q51" s="458"/>
      <c r="R51" s="455">
        <f t="shared" ref="R51:AH51" si="11">SUM(R50:R50)</f>
        <v>0</v>
      </c>
      <c r="S51" s="455">
        <f t="shared" si="11"/>
        <v>0</v>
      </c>
      <c r="T51" s="455">
        <f t="shared" si="11"/>
        <v>0</v>
      </c>
      <c r="U51" s="455">
        <f t="shared" si="11"/>
        <v>0</v>
      </c>
      <c r="V51" s="455">
        <f t="shared" si="11"/>
        <v>0</v>
      </c>
      <c r="W51" s="455">
        <f t="shared" si="11"/>
        <v>0</v>
      </c>
      <c r="X51" s="455">
        <f t="shared" si="11"/>
        <v>0</v>
      </c>
      <c r="Y51" s="455">
        <f t="shared" si="11"/>
        <v>0</v>
      </c>
      <c r="Z51" s="455">
        <f t="shared" si="11"/>
        <v>0</v>
      </c>
      <c r="AA51" s="455">
        <f t="shared" si="11"/>
        <v>0</v>
      </c>
      <c r="AB51" s="455">
        <f t="shared" si="11"/>
        <v>0</v>
      </c>
      <c r="AC51" s="455">
        <f t="shared" si="11"/>
        <v>0</v>
      </c>
      <c r="AD51" s="455">
        <f t="shared" si="11"/>
        <v>0</v>
      </c>
      <c r="AE51" s="455">
        <f t="shared" si="11"/>
        <v>0</v>
      </c>
      <c r="AF51" s="455">
        <f t="shared" si="11"/>
        <v>0</v>
      </c>
      <c r="AG51" s="455">
        <f t="shared" si="11"/>
        <v>0</v>
      </c>
      <c r="AH51" s="455">
        <f t="shared" si="11"/>
        <v>0</v>
      </c>
      <c r="AI51" s="459">
        <f>IF(ISERROR(AH51/J51),0,AH51/J51)</f>
        <v>0</v>
      </c>
      <c r="AJ51" s="459">
        <f>IF(ISERROR(AH51/$AH$71),0,AH51/$AH$71)</f>
        <v>0</v>
      </c>
      <c r="AK51" s="12"/>
      <c r="AL51" s="12"/>
      <c r="AM51" s="12"/>
      <c r="AN51" s="12"/>
      <c r="AO51" s="12"/>
      <c r="AP51" s="12"/>
      <c r="AQ51" s="12"/>
      <c r="AR51" s="12"/>
    </row>
    <row r="52" spans="1:44" ht="12.75" customHeight="1" x14ac:dyDescent="0.25">
      <c r="A52" s="590" t="s">
        <v>64</v>
      </c>
      <c r="B52" s="591"/>
      <c r="C52" s="591"/>
      <c r="D52" s="591"/>
      <c r="E52" s="592"/>
      <c r="F52" s="17"/>
      <c r="G52" s="18"/>
      <c r="H52" s="19"/>
      <c r="I52" s="19"/>
      <c r="J52" s="75"/>
      <c r="K52" s="20"/>
      <c r="L52" s="21"/>
      <c r="M52" s="22"/>
      <c r="N52" s="22"/>
      <c r="O52" s="22"/>
      <c r="P52" s="18"/>
      <c r="Q52" s="23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538"/>
      <c r="AJ52" s="538"/>
    </row>
    <row r="53" spans="1:44" ht="12.75" hidden="1" customHeight="1" outlineLevel="1" x14ac:dyDescent="0.25">
      <c r="A53" s="25">
        <v>1</v>
      </c>
      <c r="B53" s="26"/>
      <c r="C53" s="27"/>
      <c r="D53" s="28"/>
      <c r="E53" s="29"/>
      <c r="F53" s="29"/>
      <c r="G53" s="29"/>
      <c r="H53" s="28"/>
      <c r="I53" s="28"/>
      <c r="J53" s="576"/>
      <c r="K53" s="30"/>
      <c r="L53" s="29"/>
      <c r="M53" s="31"/>
      <c r="N53" s="31"/>
      <c r="O53" s="31"/>
      <c r="P53" s="29"/>
      <c r="Q53" s="29"/>
      <c r="R53" s="31"/>
      <c r="S53" s="31"/>
      <c r="T53" s="31"/>
      <c r="U53" s="32">
        <f>SUM(R53:T53)</f>
        <v>0</v>
      </c>
      <c r="V53" s="31"/>
      <c r="W53" s="31"/>
      <c r="X53" s="31"/>
      <c r="Y53" s="32">
        <f>SUM(V53:X53)</f>
        <v>0</v>
      </c>
      <c r="Z53" s="31"/>
      <c r="AA53" s="31"/>
      <c r="AB53" s="31"/>
      <c r="AC53" s="32">
        <f>SUM(Z53:AB53)</f>
        <v>0</v>
      </c>
      <c r="AD53" s="31"/>
      <c r="AE53" s="31"/>
      <c r="AF53" s="31"/>
      <c r="AG53" s="32">
        <f>SUM(AD53:AF53)</f>
        <v>0</v>
      </c>
      <c r="AH53" s="32">
        <f>SUM(U53,Y53,AC53,AG53)</f>
        <v>0</v>
      </c>
      <c r="AI53" s="33">
        <f>IF(ISERROR(AH53/J53),0,AH53/J53)</f>
        <v>0</v>
      </c>
      <c r="AJ53" s="33">
        <f>IF(ISERROR(AH53/$AH$71),"-",AH53/$AH$71)</f>
        <v>0</v>
      </c>
      <c r="AK53" s="12"/>
      <c r="AL53" s="12"/>
      <c r="AM53" s="12"/>
      <c r="AN53" s="12"/>
      <c r="AO53" s="12"/>
      <c r="AP53" s="12"/>
      <c r="AQ53" s="12"/>
      <c r="AR53" s="12"/>
    </row>
    <row r="54" spans="1:44" ht="12.75" hidden="1" customHeight="1" outlineLevel="1" x14ac:dyDescent="0.25">
      <c r="A54" s="25">
        <v>2</v>
      </c>
      <c r="B54" s="26"/>
      <c r="C54" s="35"/>
      <c r="D54" s="36"/>
      <c r="E54" s="37"/>
      <c r="F54" s="37"/>
      <c r="G54" s="37"/>
      <c r="H54" s="36"/>
      <c r="I54" s="36"/>
      <c r="J54" s="577"/>
      <c r="K54" s="57"/>
      <c r="L54" s="1" t="s">
        <v>82</v>
      </c>
      <c r="M54" s="31"/>
      <c r="N54" s="31"/>
      <c r="O54" s="31"/>
      <c r="P54" s="37"/>
      <c r="Q54" s="37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3">
        <f>IF(ISERROR(AH54/$AH$71),"-",AH54/$AH$71)</f>
        <v>0</v>
      </c>
      <c r="AK54" s="12"/>
      <c r="AL54" s="12"/>
      <c r="AM54" s="12"/>
      <c r="AN54" s="12"/>
      <c r="AO54" s="12"/>
      <c r="AP54" s="12"/>
      <c r="AQ54" s="12"/>
      <c r="AR54" s="12"/>
    </row>
    <row r="55" spans="1:44" s="74" customFormat="1" ht="12.75" customHeight="1" collapsed="1" x14ac:dyDescent="0.25">
      <c r="A55" s="599" t="s">
        <v>65</v>
      </c>
      <c r="B55" s="601"/>
      <c r="C55" s="601"/>
      <c r="D55" s="601"/>
      <c r="E55" s="601"/>
      <c r="F55" s="601"/>
      <c r="G55" s="601"/>
      <c r="H55" s="601"/>
      <c r="I55" s="602"/>
      <c r="J55" s="455">
        <f>SUM(J53:J54)</f>
        <v>0</v>
      </c>
      <c r="K55" s="455">
        <f>SUM(K53:K54)</f>
        <v>0</v>
      </c>
      <c r="L55" s="456"/>
      <c r="M55" s="455">
        <f>SUM(M53:M54)</f>
        <v>0</v>
      </c>
      <c r="N55" s="455">
        <f>SUM(N53:N54)</f>
        <v>0</v>
      </c>
      <c r="O55" s="455">
        <f>SUM(O53:O54)</f>
        <v>0</v>
      </c>
      <c r="P55" s="457"/>
      <c r="Q55" s="458"/>
      <c r="R55" s="455">
        <f t="shared" ref="R55:AH55" si="12">SUM(R53:R54)</f>
        <v>0</v>
      </c>
      <c r="S55" s="455">
        <f t="shared" si="12"/>
        <v>0</v>
      </c>
      <c r="T55" s="455">
        <f t="shared" si="12"/>
        <v>0</v>
      </c>
      <c r="U55" s="455">
        <f t="shared" si="12"/>
        <v>0</v>
      </c>
      <c r="V55" s="455">
        <f t="shared" si="12"/>
        <v>0</v>
      </c>
      <c r="W55" s="455">
        <f t="shared" si="12"/>
        <v>0</v>
      </c>
      <c r="X55" s="455">
        <f t="shared" si="12"/>
        <v>0</v>
      </c>
      <c r="Y55" s="455">
        <f t="shared" si="12"/>
        <v>0</v>
      </c>
      <c r="Z55" s="455">
        <f t="shared" si="12"/>
        <v>0</v>
      </c>
      <c r="AA55" s="455">
        <f t="shared" si="12"/>
        <v>0</v>
      </c>
      <c r="AB55" s="455">
        <f t="shared" si="12"/>
        <v>0</v>
      </c>
      <c r="AC55" s="455">
        <f t="shared" si="12"/>
        <v>0</v>
      </c>
      <c r="AD55" s="455">
        <f t="shared" si="12"/>
        <v>0</v>
      </c>
      <c r="AE55" s="455">
        <f t="shared" si="12"/>
        <v>0</v>
      </c>
      <c r="AF55" s="455">
        <f t="shared" si="12"/>
        <v>0</v>
      </c>
      <c r="AG55" s="455">
        <f t="shared" si="12"/>
        <v>0</v>
      </c>
      <c r="AH55" s="455">
        <f t="shared" si="12"/>
        <v>0</v>
      </c>
      <c r="AI55" s="459">
        <f>IF(ISERROR(AH55/J55),0,AH55/J55)</f>
        <v>0</v>
      </c>
      <c r="AJ55" s="459">
        <f>IF(ISERROR(AH55/$AH$71),0,AH55/$AH$71)</f>
        <v>0</v>
      </c>
      <c r="AK55" s="12"/>
      <c r="AL55" s="12"/>
      <c r="AM55" s="12"/>
      <c r="AN55" s="12"/>
      <c r="AO55" s="12"/>
      <c r="AP55" s="12"/>
      <c r="AQ55" s="12"/>
      <c r="AR55" s="12"/>
    </row>
    <row r="56" spans="1:44" ht="12.75" customHeight="1" x14ac:dyDescent="0.25">
      <c r="A56" s="590" t="s">
        <v>66</v>
      </c>
      <c r="B56" s="591"/>
      <c r="C56" s="591"/>
      <c r="D56" s="591"/>
      <c r="E56" s="592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538"/>
      <c r="AJ56" s="538"/>
    </row>
    <row r="57" spans="1:44" ht="35.1" hidden="1" customHeight="1" outlineLevel="1" x14ac:dyDescent="0.25">
      <c r="A57" s="25">
        <v>1</v>
      </c>
      <c r="B57" s="26"/>
      <c r="C57" s="27"/>
      <c r="D57" s="28"/>
      <c r="E57" s="29"/>
      <c r="F57" s="29"/>
      <c r="G57" s="29"/>
      <c r="H57" s="28"/>
      <c r="I57" s="177"/>
      <c r="J57" s="369"/>
      <c r="K57" s="197"/>
      <c r="L57" s="375"/>
      <c r="M57" s="31"/>
      <c r="N57" s="31"/>
      <c r="O57" s="31"/>
      <c r="P57" s="178"/>
      <c r="Q57" s="178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/>
      <c r="AF57" s="31"/>
      <c r="AG57" s="32">
        <f>SUM(AD57:AF57)</f>
        <v>0</v>
      </c>
      <c r="AH57" s="32">
        <f>SUM(U57,Y57,AC57,AG57)</f>
        <v>0</v>
      </c>
      <c r="AI57" s="33">
        <f>IF(ISERROR(AH57/J57),0,AH57/J57)</f>
        <v>0</v>
      </c>
      <c r="AJ57" s="33">
        <f>IF(ISERROR(AH57/$AH$71),"-",AH57/$AH$71)</f>
        <v>0</v>
      </c>
      <c r="AK57" s="12"/>
      <c r="AL57" s="12"/>
      <c r="AM57" s="12"/>
      <c r="AN57" s="12"/>
      <c r="AO57" s="12"/>
      <c r="AP57" s="12"/>
      <c r="AQ57" s="12"/>
      <c r="AR57" s="12"/>
    </row>
    <row r="58" spans="1:44" s="74" customFormat="1" ht="12.75" customHeight="1" collapsed="1" x14ac:dyDescent="0.25">
      <c r="A58" s="599" t="s">
        <v>67</v>
      </c>
      <c r="B58" s="601"/>
      <c r="C58" s="601"/>
      <c r="D58" s="601"/>
      <c r="E58" s="601"/>
      <c r="F58" s="601"/>
      <c r="G58" s="601"/>
      <c r="H58" s="601"/>
      <c r="I58" s="602"/>
      <c r="J58" s="455">
        <f>SUM(J57:J57)</f>
        <v>0</v>
      </c>
      <c r="K58" s="455">
        <f>SUM(K57:K57)</f>
        <v>0</v>
      </c>
      <c r="L58" s="456"/>
      <c r="M58" s="455">
        <f>SUM(M57:M57)</f>
        <v>0</v>
      </c>
      <c r="N58" s="455">
        <f>SUM(N57:N57)</f>
        <v>0</v>
      </c>
      <c r="O58" s="455">
        <f>SUM(O57:O57)</f>
        <v>0</v>
      </c>
      <c r="P58" s="457"/>
      <c r="Q58" s="458"/>
      <c r="R58" s="455">
        <f t="shared" ref="R58:AH58" si="13">SUM(R57:R57)</f>
        <v>0</v>
      </c>
      <c r="S58" s="455">
        <f t="shared" si="13"/>
        <v>0</v>
      </c>
      <c r="T58" s="455">
        <f t="shared" si="13"/>
        <v>0</v>
      </c>
      <c r="U58" s="455">
        <f t="shared" si="13"/>
        <v>0</v>
      </c>
      <c r="V58" s="455">
        <f t="shared" si="13"/>
        <v>0</v>
      </c>
      <c r="W58" s="455">
        <f t="shared" si="13"/>
        <v>0</v>
      </c>
      <c r="X58" s="455">
        <f t="shared" si="13"/>
        <v>0</v>
      </c>
      <c r="Y58" s="455">
        <f t="shared" si="13"/>
        <v>0</v>
      </c>
      <c r="Z58" s="455">
        <f t="shared" si="13"/>
        <v>0</v>
      </c>
      <c r="AA58" s="455">
        <f t="shared" si="13"/>
        <v>0</v>
      </c>
      <c r="AB58" s="455">
        <f t="shared" si="13"/>
        <v>0</v>
      </c>
      <c r="AC58" s="455">
        <f t="shared" si="13"/>
        <v>0</v>
      </c>
      <c r="AD58" s="455">
        <f t="shared" si="13"/>
        <v>0</v>
      </c>
      <c r="AE58" s="455">
        <f t="shared" si="13"/>
        <v>0</v>
      </c>
      <c r="AF58" s="455">
        <f t="shared" si="13"/>
        <v>0</v>
      </c>
      <c r="AG58" s="455">
        <f t="shared" si="13"/>
        <v>0</v>
      </c>
      <c r="AH58" s="455">
        <f t="shared" si="13"/>
        <v>0</v>
      </c>
      <c r="AI58" s="459">
        <f>IF(ISERROR(AH58/J58),0,AH58/J58)</f>
        <v>0</v>
      </c>
      <c r="AJ58" s="459">
        <f>IF(ISERROR(AH58/$AH$71),0,AH58/$AH$71)</f>
        <v>0</v>
      </c>
      <c r="AK58" s="12"/>
      <c r="AL58" s="12"/>
      <c r="AM58" s="12"/>
      <c r="AN58" s="12"/>
      <c r="AO58" s="12"/>
      <c r="AP58" s="12"/>
      <c r="AQ58" s="12"/>
      <c r="AR58" s="12"/>
    </row>
    <row r="59" spans="1:44" ht="12.75" customHeight="1" x14ac:dyDescent="0.25">
      <c r="A59" s="590" t="s">
        <v>68</v>
      </c>
      <c r="B59" s="591"/>
      <c r="C59" s="591"/>
      <c r="D59" s="591"/>
      <c r="E59" s="592"/>
      <c r="F59" s="17"/>
      <c r="G59" s="18"/>
      <c r="H59" s="19"/>
      <c r="I59" s="19"/>
      <c r="J59" s="75"/>
      <c r="K59" s="20"/>
      <c r="L59" s="21"/>
      <c r="M59" s="22"/>
      <c r="N59" s="22"/>
      <c r="O59" s="22"/>
      <c r="P59" s="18"/>
      <c r="Q59" s="23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538"/>
      <c r="AJ59" s="538"/>
    </row>
    <row r="60" spans="1:44" ht="12.75" hidden="1" customHeight="1" outlineLevel="1" x14ac:dyDescent="0.25">
      <c r="A60" s="25">
        <v>1</v>
      </c>
      <c r="B60" s="26"/>
      <c r="C60" s="27"/>
      <c r="D60" s="28"/>
      <c r="E60" s="29"/>
      <c r="F60" s="29"/>
      <c r="G60" s="29"/>
      <c r="H60" s="28"/>
      <c r="I60" s="28"/>
      <c r="J60" s="576"/>
      <c r="K60" s="30"/>
      <c r="L60" s="3" t="s">
        <v>82</v>
      </c>
      <c r="M60" s="31"/>
      <c r="N60" s="31"/>
      <c r="O60" s="31"/>
      <c r="P60" s="29"/>
      <c r="Q60" s="29"/>
      <c r="R60" s="31"/>
      <c r="S60" s="31"/>
      <c r="T60" s="31"/>
      <c r="U60" s="32">
        <f>SUM(R60:T60)</f>
        <v>0</v>
      </c>
      <c r="V60" s="31"/>
      <c r="W60" s="31"/>
      <c r="X60" s="31"/>
      <c r="Y60" s="32">
        <f>SUM(V60:X60)</f>
        <v>0</v>
      </c>
      <c r="Z60" s="31"/>
      <c r="AA60" s="31"/>
      <c r="AB60" s="31"/>
      <c r="AC60" s="32">
        <f>SUM(Z60:AB60)</f>
        <v>0</v>
      </c>
      <c r="AD60" s="31"/>
      <c r="AE60" s="31"/>
      <c r="AF60" s="31"/>
      <c r="AG60" s="32">
        <f>SUM(AD60:AF60)</f>
        <v>0</v>
      </c>
      <c r="AH60" s="32">
        <f>SUM(U60,Y60,AC60,AG60)</f>
        <v>0</v>
      </c>
      <c r="AI60" s="33">
        <f>IF(ISERROR(AH60/J60),0,AH60/J60)</f>
        <v>0</v>
      </c>
      <c r="AJ60" s="33">
        <f>IF(ISERROR(AH60/$AH$71),"-",AH60/$AH$71)</f>
        <v>0</v>
      </c>
      <c r="AK60" s="12"/>
      <c r="AL60" s="12"/>
      <c r="AM60" s="12"/>
      <c r="AN60" s="12"/>
      <c r="AO60" s="12"/>
      <c r="AP60" s="12"/>
      <c r="AQ60" s="12"/>
      <c r="AR60" s="12"/>
    </row>
    <row r="61" spans="1:44" ht="12.75" hidden="1" customHeight="1" outlineLevel="1" x14ac:dyDescent="0.25">
      <c r="A61" s="25">
        <v>2</v>
      </c>
      <c r="B61" s="26"/>
      <c r="C61" s="35"/>
      <c r="D61" s="36"/>
      <c r="E61" s="37"/>
      <c r="F61" s="37"/>
      <c r="G61" s="37"/>
      <c r="H61" s="36"/>
      <c r="I61" s="36"/>
      <c r="J61" s="577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>SUM(R61:T61)</f>
        <v>0</v>
      </c>
      <c r="V61" s="31"/>
      <c r="W61" s="31"/>
      <c r="X61" s="31"/>
      <c r="Y61" s="32">
        <f>SUM(V61:X61)</f>
        <v>0</v>
      </c>
      <c r="Z61" s="31"/>
      <c r="AA61" s="31"/>
      <c r="AB61" s="31"/>
      <c r="AC61" s="32">
        <f>SUM(Z61:AB61)</f>
        <v>0</v>
      </c>
      <c r="AD61" s="31"/>
      <c r="AE61" s="31"/>
      <c r="AF61" s="31"/>
      <c r="AG61" s="32">
        <f>SUM(AD61:AF61)</f>
        <v>0</v>
      </c>
      <c r="AH61" s="32">
        <f>SUM(U61,Y61,AC61,AG61)</f>
        <v>0</v>
      </c>
      <c r="AI61" s="33">
        <f>IF(ISERROR(AH61/J61),0,AH61/J61)</f>
        <v>0</v>
      </c>
      <c r="AJ61" s="33">
        <f>IF(ISERROR(AH61/$AH$71),"-",AH61/$AH$71)</f>
        <v>0</v>
      </c>
      <c r="AK61" s="12"/>
      <c r="AL61" s="12"/>
      <c r="AM61" s="12"/>
      <c r="AN61" s="12"/>
      <c r="AO61" s="12"/>
      <c r="AP61" s="12"/>
      <c r="AQ61" s="12"/>
      <c r="AR61" s="12"/>
    </row>
    <row r="62" spans="1:44" s="74" customFormat="1" ht="12.75" customHeight="1" collapsed="1" x14ac:dyDescent="0.25">
      <c r="A62" s="599" t="s">
        <v>69</v>
      </c>
      <c r="B62" s="601"/>
      <c r="C62" s="601"/>
      <c r="D62" s="601"/>
      <c r="E62" s="601"/>
      <c r="F62" s="601"/>
      <c r="G62" s="601"/>
      <c r="H62" s="601"/>
      <c r="I62" s="602"/>
      <c r="J62" s="455">
        <f>SUM(J60:J61)</f>
        <v>0</v>
      </c>
      <c r="K62" s="455">
        <f>SUM(K60:K61)</f>
        <v>0</v>
      </c>
      <c r="L62" s="456"/>
      <c r="M62" s="455">
        <f>SUM(M60:M61)</f>
        <v>0</v>
      </c>
      <c r="N62" s="455">
        <f>SUM(N60:N61)</f>
        <v>0</v>
      </c>
      <c r="O62" s="455">
        <f>SUM(O60:O61)</f>
        <v>0</v>
      </c>
      <c r="P62" s="457"/>
      <c r="Q62" s="458"/>
      <c r="R62" s="455">
        <f t="shared" ref="R62:AH62" si="14">SUM(R60:R61)</f>
        <v>0</v>
      </c>
      <c r="S62" s="455">
        <f t="shared" si="14"/>
        <v>0</v>
      </c>
      <c r="T62" s="455">
        <f t="shared" si="14"/>
        <v>0</v>
      </c>
      <c r="U62" s="455">
        <f t="shared" si="14"/>
        <v>0</v>
      </c>
      <c r="V62" s="455">
        <f t="shared" si="14"/>
        <v>0</v>
      </c>
      <c r="W62" s="455">
        <f t="shared" si="14"/>
        <v>0</v>
      </c>
      <c r="X62" s="455">
        <f t="shared" si="14"/>
        <v>0</v>
      </c>
      <c r="Y62" s="455">
        <f t="shared" si="14"/>
        <v>0</v>
      </c>
      <c r="Z62" s="455">
        <f t="shared" si="14"/>
        <v>0</v>
      </c>
      <c r="AA62" s="455">
        <f t="shared" si="14"/>
        <v>0</v>
      </c>
      <c r="AB62" s="455">
        <f t="shared" si="14"/>
        <v>0</v>
      </c>
      <c r="AC62" s="455">
        <f t="shared" si="14"/>
        <v>0</v>
      </c>
      <c r="AD62" s="455">
        <f t="shared" si="14"/>
        <v>0</v>
      </c>
      <c r="AE62" s="455">
        <f t="shared" si="14"/>
        <v>0</v>
      </c>
      <c r="AF62" s="455">
        <f t="shared" si="14"/>
        <v>0</v>
      </c>
      <c r="AG62" s="455">
        <f t="shared" si="14"/>
        <v>0</v>
      </c>
      <c r="AH62" s="455">
        <f t="shared" si="14"/>
        <v>0</v>
      </c>
      <c r="AI62" s="459">
        <f>IF(ISERROR(AH62/J62),0,AH62/J62)</f>
        <v>0</v>
      </c>
      <c r="AJ62" s="459">
        <f>IF(ISERROR(AH62/$AH$71),0,AH62/$AH$71)</f>
        <v>0</v>
      </c>
      <c r="AK62" s="12"/>
      <c r="AL62" s="12"/>
      <c r="AM62" s="12"/>
      <c r="AN62" s="12"/>
      <c r="AO62" s="12"/>
      <c r="AP62" s="12"/>
      <c r="AQ62" s="12"/>
      <c r="AR62" s="12"/>
    </row>
    <row r="63" spans="1:44" ht="12.75" customHeight="1" x14ac:dyDescent="0.25">
      <c r="A63" s="590" t="s">
        <v>70</v>
      </c>
      <c r="B63" s="591"/>
      <c r="C63" s="591"/>
      <c r="D63" s="591"/>
      <c r="E63" s="592"/>
      <c r="F63" s="17"/>
      <c r="G63" s="18"/>
      <c r="H63" s="19"/>
      <c r="I63" s="19"/>
      <c r="J63" s="593">
        <v>1082375000</v>
      </c>
      <c r="K63" s="20"/>
      <c r="L63" s="21"/>
      <c r="M63" s="22"/>
      <c r="N63" s="22"/>
      <c r="O63" s="22"/>
      <c r="P63" s="18"/>
      <c r="Q63" s="23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538"/>
      <c r="AJ63" s="538"/>
    </row>
    <row r="64" spans="1:44" ht="34.5" customHeight="1" outlineLevel="1" x14ac:dyDescent="0.25">
      <c r="A64" s="26">
        <v>1</v>
      </c>
      <c r="B64" s="26"/>
      <c r="C64" s="53"/>
      <c r="D64" s="54"/>
      <c r="E64" s="66"/>
      <c r="F64" s="62"/>
      <c r="G64" s="62"/>
      <c r="H64" s="68"/>
      <c r="I64" s="189"/>
      <c r="J64" s="594"/>
      <c r="K64" s="196">
        <v>396077974</v>
      </c>
      <c r="L64" s="3" t="s">
        <v>132</v>
      </c>
      <c r="M64" s="56"/>
      <c r="N64" s="63"/>
      <c r="O64" s="56"/>
      <c r="P64" s="52"/>
      <c r="Q64" s="52"/>
      <c r="R64" s="31">
        <v>32624753</v>
      </c>
      <c r="S64" s="31">
        <v>36953845</v>
      </c>
      <c r="T64" s="31">
        <v>35573026</v>
      </c>
      <c r="U64" s="32">
        <f t="shared" ref="U64:U69" si="15">SUM(R64:T64)</f>
        <v>105151624</v>
      </c>
      <c r="V64" s="31"/>
      <c r="W64" s="31"/>
      <c r="X64" s="31"/>
      <c r="Y64" s="32">
        <f t="shared" ref="Y64:Y69" si="16">SUM(V64:X64)</f>
        <v>0</v>
      </c>
      <c r="Z64" s="31"/>
      <c r="AA64" s="31"/>
      <c r="AB64" s="31"/>
      <c r="AC64" s="32">
        <f t="shared" ref="AC64:AC69" si="17">SUM(Z64:AB64)</f>
        <v>0</v>
      </c>
      <c r="AD64" s="31"/>
      <c r="AE64" s="31"/>
      <c r="AF64" s="31"/>
      <c r="AG64" s="32">
        <f t="shared" ref="AG64:AG69" si="18">SUM(AD64:AF64)</f>
        <v>0</v>
      </c>
      <c r="AH64" s="32">
        <f>SUM(U64,Y64,AC64,AG64)</f>
        <v>105151624</v>
      </c>
      <c r="AI64" s="33">
        <f>IF(ISERROR(AH64/J63),0,AH64/J63)</f>
        <v>9.7148977018131424E-2</v>
      </c>
      <c r="AJ64" s="33">
        <f t="shared" ref="AJ64:AJ69" si="19">IF(ISERROR(AH64/$AH$71),"-",AH64/$AH$71)</f>
        <v>0.93843690187842799</v>
      </c>
      <c r="AK64" s="12"/>
      <c r="AL64" s="12"/>
      <c r="AM64" s="12"/>
      <c r="AN64" s="12"/>
      <c r="AO64" s="12"/>
      <c r="AP64" s="12"/>
      <c r="AQ64" s="12"/>
      <c r="AR64" s="12"/>
    </row>
    <row r="65" spans="1:44" ht="34.5" customHeight="1" outlineLevel="1" x14ac:dyDescent="0.25">
      <c r="A65" s="26">
        <v>2</v>
      </c>
      <c r="B65" s="26"/>
      <c r="C65" s="60"/>
      <c r="D65" s="61"/>
      <c r="E65" s="67"/>
      <c r="F65" s="62"/>
      <c r="G65" s="62"/>
      <c r="H65" s="11"/>
      <c r="I65" s="186"/>
      <c r="J65" s="594"/>
      <c r="K65" s="196">
        <f>132785412+4650000</f>
        <v>137435412</v>
      </c>
      <c r="L65" s="3" t="s">
        <v>82</v>
      </c>
      <c r="M65" s="56"/>
      <c r="N65" s="63"/>
      <c r="O65" s="56"/>
      <c r="P65" s="52"/>
      <c r="Q65" s="52"/>
      <c r="R65" s="31">
        <v>2319378</v>
      </c>
      <c r="S65" s="31">
        <v>2171423</v>
      </c>
      <c r="T65" s="31">
        <v>2407329</v>
      </c>
      <c r="U65" s="32">
        <f t="shared" si="15"/>
        <v>6898130</v>
      </c>
      <c r="V65" s="31"/>
      <c r="W65" s="31"/>
      <c r="X65" s="31"/>
      <c r="Y65" s="32">
        <f t="shared" si="16"/>
        <v>0</v>
      </c>
      <c r="Z65" s="31"/>
      <c r="AA65" s="31"/>
      <c r="AB65" s="31"/>
      <c r="AC65" s="32">
        <f t="shared" si="17"/>
        <v>0</v>
      </c>
      <c r="AD65" s="31"/>
      <c r="AE65" s="31"/>
      <c r="AF65" s="31"/>
      <c r="AG65" s="32">
        <f t="shared" si="18"/>
        <v>0</v>
      </c>
      <c r="AH65" s="32">
        <f>SUM(U65,Y65,AC65,AG65)</f>
        <v>6898130</v>
      </c>
      <c r="AI65" s="33">
        <f>IF(ISERROR(AH65/J63),0,AH65/J63)</f>
        <v>6.3731423951957503E-3</v>
      </c>
      <c r="AJ65" s="33">
        <f t="shared" si="19"/>
        <v>6.1563098121571957E-2</v>
      </c>
      <c r="AK65" s="12"/>
      <c r="AL65" s="12"/>
      <c r="AM65" s="12"/>
      <c r="AN65" s="12"/>
      <c r="AO65" s="12"/>
      <c r="AP65" s="12"/>
      <c r="AQ65" s="12"/>
      <c r="AR65" s="12"/>
    </row>
    <row r="66" spans="1:44" s="110" customFormat="1" ht="34.5" customHeight="1" outlineLevel="1" x14ac:dyDescent="0.25">
      <c r="A66" s="26">
        <v>3</v>
      </c>
      <c r="B66" s="26"/>
      <c r="C66" s="107"/>
      <c r="D66" s="108"/>
      <c r="E66" s="67"/>
      <c r="F66" s="114"/>
      <c r="G66" s="114"/>
      <c r="H66" s="11"/>
      <c r="I66" s="186"/>
      <c r="J66" s="594"/>
      <c r="K66" s="196">
        <v>200000</v>
      </c>
      <c r="L66" s="3" t="s">
        <v>133</v>
      </c>
      <c r="M66" s="56"/>
      <c r="N66" s="63"/>
      <c r="O66" s="56"/>
      <c r="P66" s="52"/>
      <c r="Q66" s="52"/>
      <c r="R66" s="31"/>
      <c r="S66" s="31"/>
      <c r="T66" s="31"/>
      <c r="U66" s="32">
        <f t="shared" si="15"/>
        <v>0</v>
      </c>
      <c r="V66" s="31"/>
      <c r="W66" s="31"/>
      <c r="X66" s="31"/>
      <c r="Y66" s="32">
        <f t="shared" si="16"/>
        <v>0</v>
      </c>
      <c r="Z66" s="31"/>
      <c r="AA66" s="31"/>
      <c r="AB66" s="31"/>
      <c r="AC66" s="32">
        <f t="shared" si="17"/>
        <v>0</v>
      </c>
      <c r="AD66" s="31"/>
      <c r="AE66" s="31"/>
      <c r="AF66" s="31"/>
      <c r="AG66" s="32">
        <f t="shared" si="18"/>
        <v>0</v>
      </c>
      <c r="AH66" s="32">
        <f>SUM(U66,Y66,AC66,AG66)</f>
        <v>0</v>
      </c>
      <c r="AI66" s="33">
        <f>IF(ISERROR(AH66/J63),0,AH66/J63)</f>
        <v>0</v>
      </c>
      <c r="AJ66" s="33">
        <f t="shared" si="19"/>
        <v>0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ht="34.5" hidden="1" customHeight="1" outlineLevel="1" x14ac:dyDescent="0.25">
      <c r="A67" s="26">
        <v>4</v>
      </c>
      <c r="B67" s="26"/>
      <c r="C67" s="53"/>
      <c r="D67" s="54"/>
      <c r="E67" s="168"/>
      <c r="F67" s="119"/>
      <c r="G67" s="62"/>
      <c r="H67" s="6"/>
      <c r="I67" s="186"/>
      <c r="J67" s="594"/>
      <c r="K67" s="366"/>
      <c r="L67" s="174"/>
      <c r="M67" s="215"/>
      <c r="N67" s="216"/>
      <c r="O67" s="215"/>
      <c r="P67" s="164"/>
      <c r="Q67" s="164"/>
      <c r="R67" s="154"/>
      <c r="S67" s="154"/>
      <c r="T67" s="154"/>
      <c r="U67" s="239">
        <f t="shared" si="15"/>
        <v>0</v>
      </c>
      <c r="V67" s="154"/>
      <c r="W67" s="154"/>
      <c r="X67" s="154"/>
      <c r="Y67" s="239">
        <f t="shared" si="16"/>
        <v>0</v>
      </c>
      <c r="Z67" s="154"/>
      <c r="AA67" s="154"/>
      <c r="AB67" s="154"/>
      <c r="AC67" s="239">
        <f t="shared" si="17"/>
        <v>0</v>
      </c>
      <c r="AD67" s="154"/>
      <c r="AE67" s="154"/>
      <c r="AF67" s="154"/>
      <c r="AG67" s="239">
        <f t="shared" si="18"/>
        <v>0</v>
      </c>
      <c r="AH67" s="239">
        <f>SUM(U67,Y67,AC67,AG67)</f>
        <v>0</v>
      </c>
      <c r="AI67" s="240">
        <f>IF(ISERROR(AH67/J63),0,AH67/J63)</f>
        <v>0</v>
      </c>
      <c r="AJ67" s="240">
        <f t="shared" si="19"/>
        <v>0</v>
      </c>
    </row>
    <row r="68" spans="1:44" s="110" customFormat="1" ht="34.5" hidden="1" customHeight="1" outlineLevel="1" x14ac:dyDescent="0.25">
      <c r="A68" s="26">
        <v>5</v>
      </c>
      <c r="B68" s="26"/>
      <c r="C68" s="112"/>
      <c r="D68" s="113"/>
      <c r="E68" s="168"/>
      <c r="F68" s="119"/>
      <c r="G68" s="114"/>
      <c r="H68" s="6"/>
      <c r="I68" s="186"/>
      <c r="J68" s="594"/>
      <c r="K68" s="287"/>
      <c r="L68" s="3"/>
      <c r="M68" s="106"/>
      <c r="N68" s="63"/>
      <c r="O68" s="106"/>
      <c r="P68" s="114"/>
      <c r="Q68" s="114"/>
      <c r="R68" s="77"/>
      <c r="S68" s="77"/>
      <c r="T68" s="77"/>
      <c r="U68" s="20">
        <f t="shared" si="15"/>
        <v>0</v>
      </c>
      <c r="V68" s="77"/>
      <c r="W68" s="77"/>
      <c r="X68" s="77"/>
      <c r="Y68" s="20">
        <f t="shared" si="16"/>
        <v>0</v>
      </c>
      <c r="Z68" s="77"/>
      <c r="AA68" s="77"/>
      <c r="AB68" s="77"/>
      <c r="AC68" s="20">
        <f t="shared" si="17"/>
        <v>0</v>
      </c>
      <c r="AD68" s="77"/>
      <c r="AE68" s="77"/>
      <c r="AF68" s="77"/>
      <c r="AG68" s="20">
        <f t="shared" si="18"/>
        <v>0</v>
      </c>
      <c r="AH68" s="20">
        <f t="shared" ref="AH68:AH69" si="20">SUM(U68,Y68,AC68,AG68)</f>
        <v>0</v>
      </c>
      <c r="AI68" s="33">
        <f>IF(ISERROR(AH68/J63),0,AH68/J63)</f>
        <v>0</v>
      </c>
      <c r="AJ68" s="33">
        <f t="shared" si="19"/>
        <v>0</v>
      </c>
    </row>
    <row r="69" spans="1:44" ht="34.5" hidden="1" customHeight="1" outlineLevel="1" x14ac:dyDescent="0.25">
      <c r="A69" s="26">
        <v>6</v>
      </c>
      <c r="B69" s="26"/>
      <c r="C69" s="112"/>
      <c r="D69" s="113"/>
      <c r="E69" s="168"/>
      <c r="F69" s="119"/>
      <c r="G69" s="114"/>
      <c r="H69" s="6"/>
      <c r="I69" s="186"/>
      <c r="J69" s="594"/>
      <c r="K69" s="287"/>
      <c r="L69" s="3"/>
      <c r="M69" s="158"/>
      <c r="N69" s="158"/>
      <c r="O69" s="158"/>
      <c r="P69" s="158"/>
      <c r="Q69" s="158"/>
      <c r="R69" s="158"/>
      <c r="S69" s="158"/>
      <c r="T69" s="158"/>
      <c r="U69" s="20">
        <f t="shared" si="15"/>
        <v>0</v>
      </c>
      <c r="V69" s="158"/>
      <c r="W69" s="158"/>
      <c r="X69" s="158"/>
      <c r="Y69" s="20">
        <f t="shared" si="16"/>
        <v>0</v>
      </c>
      <c r="Z69" s="158"/>
      <c r="AA69" s="158"/>
      <c r="AB69" s="158"/>
      <c r="AC69" s="20">
        <f t="shared" si="17"/>
        <v>0</v>
      </c>
      <c r="AD69" s="303"/>
      <c r="AE69" s="303"/>
      <c r="AF69" s="77"/>
      <c r="AG69" s="20">
        <f t="shared" si="18"/>
        <v>0</v>
      </c>
      <c r="AH69" s="20">
        <f t="shared" si="20"/>
        <v>0</v>
      </c>
      <c r="AI69" s="33">
        <f>IF(ISERROR(AH69/J63),0,AH69/J63)</f>
        <v>0</v>
      </c>
      <c r="AJ69" s="33">
        <f t="shared" si="19"/>
        <v>0</v>
      </c>
    </row>
    <row r="70" spans="1:44" s="74" customFormat="1" x14ac:dyDescent="0.25">
      <c r="A70" s="599" t="s">
        <v>71</v>
      </c>
      <c r="B70" s="601"/>
      <c r="C70" s="601"/>
      <c r="D70" s="601"/>
      <c r="E70" s="601"/>
      <c r="F70" s="601"/>
      <c r="G70" s="601"/>
      <c r="H70" s="601"/>
      <c r="I70" s="602"/>
      <c r="J70" s="455">
        <f>J63</f>
        <v>1082375000</v>
      </c>
      <c r="K70" s="455">
        <f>SUM(K64:K69)</f>
        <v>533713386</v>
      </c>
      <c r="L70" s="456"/>
      <c r="M70" s="455">
        <f>SUM(M64:M68)</f>
        <v>0</v>
      </c>
      <c r="N70" s="455">
        <f>SUM(N64:N68)</f>
        <v>0</v>
      </c>
      <c r="O70" s="455">
        <f>SUM(O64:O68)</f>
        <v>0</v>
      </c>
      <c r="P70" s="457"/>
      <c r="Q70" s="458"/>
      <c r="R70" s="455">
        <f t="shared" ref="R70:AC70" si="21">SUM(R64:R68)</f>
        <v>34944131</v>
      </c>
      <c r="S70" s="455">
        <f t="shared" si="21"/>
        <v>39125268</v>
      </c>
      <c r="T70" s="455">
        <f t="shared" si="21"/>
        <v>37980355</v>
      </c>
      <c r="U70" s="455">
        <f t="shared" si="21"/>
        <v>112049754</v>
      </c>
      <c r="V70" s="455">
        <f t="shared" si="21"/>
        <v>0</v>
      </c>
      <c r="W70" s="455">
        <f t="shared" si="21"/>
        <v>0</v>
      </c>
      <c r="X70" s="455">
        <f t="shared" si="21"/>
        <v>0</v>
      </c>
      <c r="Y70" s="455">
        <f t="shared" si="21"/>
        <v>0</v>
      </c>
      <c r="Z70" s="455">
        <f t="shared" si="21"/>
        <v>0</v>
      </c>
      <c r="AA70" s="455">
        <f t="shared" si="21"/>
        <v>0</v>
      </c>
      <c r="AB70" s="455">
        <f t="shared" si="21"/>
        <v>0</v>
      </c>
      <c r="AC70" s="455">
        <f t="shared" si="21"/>
        <v>0</v>
      </c>
      <c r="AD70" s="455">
        <f>SUM(AD64:AD69)</f>
        <v>0</v>
      </c>
      <c r="AE70" s="455">
        <f>SUM(AE64:AE69)</f>
        <v>0</v>
      </c>
      <c r="AF70" s="455">
        <f>SUM(AF64:AF69)</f>
        <v>0</v>
      </c>
      <c r="AG70" s="455">
        <f>SUM(AG64:AG69)</f>
        <v>0</v>
      </c>
      <c r="AH70" s="455">
        <f>SUM(AH64:AH69)</f>
        <v>112049754</v>
      </c>
      <c r="AI70" s="459">
        <f>IF(ISERROR(AH70/J70),0,AH70/J70)</f>
        <v>0.10352211941332717</v>
      </c>
      <c r="AJ70" s="459">
        <f>IF(ISERROR(AH70/$AH$71),0,AH70/$AH$71)</f>
        <v>1</v>
      </c>
      <c r="AK70" s="12"/>
      <c r="AL70" s="12"/>
      <c r="AM70" s="12"/>
      <c r="AN70" s="12"/>
      <c r="AO70" s="12"/>
      <c r="AP70" s="12"/>
      <c r="AQ70" s="12"/>
      <c r="AR70" s="12"/>
    </row>
    <row r="71" spans="1:44" s="70" customFormat="1" ht="15" customHeight="1" x14ac:dyDescent="0.25">
      <c r="A71" s="587" t="str">
        <f>"TOTAL ASIG."&amp;" "&amp;$A$5</f>
        <v>TOTAL ASIG. 24-03-409 "Programa Asuntos Indígenas"</v>
      </c>
      <c r="B71" s="588"/>
      <c r="C71" s="588"/>
      <c r="D71" s="588"/>
      <c r="E71" s="588"/>
      <c r="F71" s="588"/>
      <c r="G71" s="588"/>
      <c r="H71" s="588"/>
      <c r="I71" s="589"/>
      <c r="J71" s="528">
        <f>SUM(J11,J15,J19,J23,J27,J31,J34,J37,J40,J44,J48,J51,J55,J58,J62,J70)</f>
        <v>1082375000</v>
      </c>
      <c r="K71" s="528">
        <f>+K11+K15+K19+K23+K27+K31+K34+K37+K40+K44+K48+K51+K62+K55+K58+K70</f>
        <v>533713386</v>
      </c>
      <c r="L71" s="529"/>
      <c r="M71" s="528" t="e">
        <f>+M11+M15+M19+M23+M27+M31+M34+M37+M40+M44+M48+M51+M62+M55+M58+M70</f>
        <v>#REF!</v>
      </c>
      <c r="N71" s="528" t="e">
        <f>+N11+N15+N19+N23+N27+N31+N34+N37+N40+N44+N48+N51+N62+N55+N58+N70</f>
        <v>#REF!</v>
      </c>
      <c r="O71" s="528" t="e">
        <f>+O11+O15+O19+O23+O27+O31+O34+O37+O40+O44+O48+O51+O62+O55+O58+O70</f>
        <v>#REF!</v>
      </c>
      <c r="P71" s="530"/>
      <c r="Q71" s="531"/>
      <c r="R71" s="528">
        <f t="shared" ref="R71:AH71" si="22">+R11+R15+R19+R23+R27+R31+R34+R37+R40+R44+R48+R51+R62+R55+R58+R70</f>
        <v>34944131</v>
      </c>
      <c r="S71" s="528">
        <f t="shared" si="22"/>
        <v>39125268</v>
      </c>
      <c r="T71" s="528">
        <f t="shared" si="22"/>
        <v>37980355</v>
      </c>
      <c r="U71" s="528">
        <f t="shared" si="22"/>
        <v>112049754</v>
      </c>
      <c r="V71" s="528">
        <f t="shared" si="22"/>
        <v>0</v>
      </c>
      <c r="W71" s="528">
        <f t="shared" si="22"/>
        <v>0</v>
      </c>
      <c r="X71" s="528">
        <f t="shared" si="22"/>
        <v>0</v>
      </c>
      <c r="Y71" s="528">
        <f t="shared" si="22"/>
        <v>0</v>
      </c>
      <c r="Z71" s="528">
        <f t="shared" si="22"/>
        <v>0</v>
      </c>
      <c r="AA71" s="528">
        <f t="shared" si="22"/>
        <v>0</v>
      </c>
      <c r="AB71" s="528">
        <f t="shared" si="22"/>
        <v>0</v>
      </c>
      <c r="AC71" s="528">
        <f t="shared" si="22"/>
        <v>0</v>
      </c>
      <c r="AD71" s="528">
        <f t="shared" si="22"/>
        <v>0</v>
      </c>
      <c r="AE71" s="528">
        <f t="shared" si="22"/>
        <v>0</v>
      </c>
      <c r="AF71" s="528">
        <f t="shared" si="22"/>
        <v>0</v>
      </c>
      <c r="AG71" s="528">
        <f t="shared" si="22"/>
        <v>0</v>
      </c>
      <c r="AH71" s="528">
        <f t="shared" si="22"/>
        <v>112049754</v>
      </c>
      <c r="AI71" s="532">
        <f>IF(ISERROR(AH71/J71),0,AH71/J71)</f>
        <v>0.10352211941332717</v>
      </c>
      <c r="AJ71" s="532">
        <f>IF(ISERROR(AH71/$AH$71),0,AH71/$AH$71)</f>
        <v>1</v>
      </c>
      <c r="AK71" s="15"/>
      <c r="AL71" s="15"/>
      <c r="AM71" s="15"/>
      <c r="AN71" s="15"/>
      <c r="AO71" s="15"/>
      <c r="AP71" s="15"/>
      <c r="AQ71" s="15"/>
      <c r="AR71" s="15"/>
    </row>
    <row r="72" spans="1:44" x14ac:dyDescent="0.25">
      <c r="J72" s="46"/>
      <c r="R72" s="46"/>
      <c r="S72" s="46"/>
      <c r="T72" s="46"/>
      <c r="V72" s="46"/>
      <c r="W72" s="46"/>
      <c r="X72" s="46"/>
      <c r="Z72" s="46"/>
      <c r="AA72" s="46"/>
      <c r="AB72" s="46"/>
      <c r="AE72" s="46"/>
      <c r="AK72" s="12"/>
      <c r="AL72" s="12"/>
      <c r="AM72" s="12"/>
      <c r="AN72" s="12"/>
      <c r="AO72" s="12"/>
      <c r="AP72" s="12"/>
      <c r="AQ72" s="12"/>
      <c r="AR72" s="12"/>
    </row>
    <row r="73" spans="1:44" x14ac:dyDescent="0.25"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  <c r="AK73" s="12"/>
      <c r="AL73" s="12"/>
      <c r="AM73" s="12"/>
      <c r="AN73" s="12"/>
      <c r="AO73" s="12"/>
      <c r="AP73" s="12"/>
      <c r="AQ73" s="12"/>
      <c r="AR73" s="12"/>
    </row>
    <row r="74" spans="1:44" x14ac:dyDescent="0.25"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</row>
    <row r="75" spans="1:44" x14ac:dyDescent="0.25"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  <c r="AK75" s="12"/>
      <c r="AL75" s="12"/>
      <c r="AM75" s="12"/>
      <c r="AN75" s="12"/>
      <c r="AO75" s="12"/>
      <c r="AP75" s="12"/>
      <c r="AQ75" s="12"/>
      <c r="AR75" s="12"/>
    </row>
    <row r="76" spans="1:44" x14ac:dyDescent="0.25"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</row>
    <row r="77" spans="1:44" x14ac:dyDescent="0.25"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</row>
    <row r="78" spans="1:44" x14ac:dyDescent="0.25"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44" x14ac:dyDescent="0.25"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44" x14ac:dyDescent="0.25">
      <c r="A80" s="15"/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 x14ac:dyDescent="0.25">
      <c r="A81" s="15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25">
      <c r="A82" s="15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  <row r="83" spans="1:32" x14ac:dyDescent="0.25">
      <c r="A83" s="15"/>
      <c r="J83" s="46"/>
      <c r="R83" s="46"/>
      <c r="S83" s="46"/>
      <c r="T83" s="46"/>
      <c r="V83" s="46"/>
      <c r="W83" s="46"/>
      <c r="X83" s="46"/>
      <c r="Z83" s="46"/>
      <c r="AA83" s="46"/>
      <c r="AB83" s="46"/>
      <c r="AD83" s="46"/>
      <c r="AE83" s="46"/>
      <c r="AF83" s="46"/>
    </row>
    <row r="84" spans="1:32" x14ac:dyDescent="0.25">
      <c r="A84" s="15"/>
      <c r="J84" s="46"/>
      <c r="R84" s="46"/>
      <c r="S84" s="46"/>
      <c r="T84" s="46"/>
      <c r="V84" s="46"/>
      <c r="W84" s="46"/>
      <c r="X84" s="46"/>
      <c r="Z84" s="46"/>
      <c r="AA84" s="46"/>
      <c r="AB84" s="46"/>
      <c r="AD84" s="46"/>
      <c r="AE84" s="46"/>
      <c r="AF84" s="46"/>
    </row>
    <row r="85" spans="1:32" x14ac:dyDescent="0.25">
      <c r="A85" s="15"/>
      <c r="J85" s="46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</row>
    <row r="86" spans="1:32" x14ac:dyDescent="0.25">
      <c r="A86" s="15"/>
      <c r="J86" s="46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</row>
    <row r="87" spans="1:32" x14ac:dyDescent="0.25">
      <c r="A87" s="15"/>
      <c r="J87" s="46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  <row r="88" spans="1:32" x14ac:dyDescent="0.25">
      <c r="A88" s="15"/>
      <c r="J88" s="46"/>
      <c r="R88" s="46"/>
      <c r="S88" s="46"/>
      <c r="T88" s="46"/>
      <c r="V88" s="46"/>
      <c r="W88" s="46"/>
      <c r="X88" s="46"/>
      <c r="Z88" s="46"/>
      <c r="AA88" s="46"/>
      <c r="AB88" s="46"/>
      <c r="AD88" s="46"/>
      <c r="AE88" s="46"/>
      <c r="AF88" s="46"/>
    </row>
  </sheetData>
  <mergeCells count="74">
    <mergeCell ref="A63:E63"/>
    <mergeCell ref="A51:I51"/>
    <mergeCell ref="A32:E32"/>
    <mergeCell ref="A34:I34"/>
    <mergeCell ref="A35:E35"/>
    <mergeCell ref="A37:I37"/>
    <mergeCell ref="A38:E38"/>
    <mergeCell ref="A40:I40"/>
    <mergeCell ref="A41:E41"/>
    <mergeCell ref="A44:I44"/>
    <mergeCell ref="A45:E45"/>
    <mergeCell ref="A48:I48"/>
    <mergeCell ref="A49:E49"/>
    <mergeCell ref="J46:J47"/>
    <mergeCell ref="J63:J69"/>
    <mergeCell ref="M6:O6"/>
    <mergeCell ref="J38:J39"/>
    <mergeCell ref="J13:J14"/>
    <mergeCell ref="J17:J18"/>
    <mergeCell ref="J21:J22"/>
    <mergeCell ref="J29:J30"/>
    <mergeCell ref="AD6:AF6"/>
    <mergeCell ref="AH6:AH7"/>
    <mergeCell ref="AI6:AJ6"/>
    <mergeCell ref="A70:I70"/>
    <mergeCell ref="A71:I71"/>
    <mergeCell ref="A52:E52"/>
    <mergeCell ref="A55:I55"/>
    <mergeCell ref="A56:E56"/>
    <mergeCell ref="A58:I58"/>
    <mergeCell ref="A59:E59"/>
    <mergeCell ref="A62:I62"/>
    <mergeCell ref="J9:J10"/>
    <mergeCell ref="J25:J26"/>
    <mergeCell ref="J42:J43"/>
    <mergeCell ref="J60:J61"/>
    <mergeCell ref="J53:J54"/>
    <mergeCell ref="AG6:AG7"/>
    <mergeCell ref="A31:I31"/>
    <mergeCell ref="A8:E8"/>
    <mergeCell ref="A11:I11"/>
    <mergeCell ref="A12:E12"/>
    <mergeCell ref="A15:I15"/>
    <mergeCell ref="A16:E16"/>
    <mergeCell ref="A19:I19"/>
    <mergeCell ref="A20:E20"/>
    <mergeCell ref="A23:I23"/>
    <mergeCell ref="A24:E24"/>
    <mergeCell ref="A27:I27"/>
    <mergeCell ref="A28:E28"/>
    <mergeCell ref="V6:X6"/>
    <mergeCell ref="Z6:AB6"/>
    <mergeCell ref="AC6:AC7"/>
    <mergeCell ref="P6:P7"/>
    <mergeCell ref="Q6:Q7"/>
    <mergeCell ref="R6:T6"/>
    <mergeCell ref="U6:U7"/>
    <mergeCell ref="Y6:Y7"/>
    <mergeCell ref="G6:G7"/>
    <mergeCell ref="H6:I6"/>
    <mergeCell ref="J6:J7"/>
    <mergeCell ref="K6:K7"/>
    <mergeCell ref="L6:L7"/>
    <mergeCell ref="A6:A7"/>
    <mergeCell ref="B6:B7"/>
    <mergeCell ref="D6:D7"/>
    <mergeCell ref="E6:E7"/>
    <mergeCell ref="F6:F7"/>
    <mergeCell ref="C6:C7"/>
    <mergeCell ref="A1:AJ1"/>
    <mergeCell ref="A2:AJ2"/>
    <mergeCell ref="A3:AJ3"/>
    <mergeCell ref="A4:AJ4"/>
    <mergeCell ref="A5:AJ5"/>
  </mergeCells>
  <dataValidations count="9">
    <dataValidation allowBlank="1" showInputMessage="1" showErrorMessage="1" errorTitle="Sólo números" error="Sólo ingresar números sin letras_x000a_" sqref="O38:O39 O56:O57 O59:O61 O41:O43 O52:O54 O35:O36 O32:O33 O28:O30 O8:O10 O12:O14 O16:O18 O20:O22 O24:O26 P46 O45:O47 O49:O50 O63:O68" xr:uid="{00000000-0002-0000-1000-000000000000}"/>
    <dataValidation type="textLength" operator="lessThanOrEqual" allowBlank="1" showInputMessage="1" showErrorMessage="1" errorTitle="MÁXIMO DE CARACTERES SOBREPASADO" error="Sólo 255 caracteres por celdas" sqref="C46:C47 P57:Q57 L53 E57:G57 P60:Q61 E60:G61 C57 C60:C61 L61 P42:Q43 N42 E42:G43 C43 L29:L30 P39:Q39 N39 E39:G39 C29:C30 C33 C36 E36:G36 L36 P36:Q36 E33:G33 L13:L14 P33:Q33 E29:G30 L25 P29:Q30 E9:G10 C9:C10 L9:L10 P9:Q10 P21:Q22 L17:L18 E21:G22 P17:Q18 E17:G18 P13:Q14 L50 E13:G14 N25:N26 E25:G26 P25:Q26 C21:C22 C17:C18 C13:C14 Q46 L21:L22 E46:G47 P50:Q50 L46 E50:G50 P53:Q54 E64:G69 E53:G54 P47:Q47 C53:C54 C50 L33 P64:Q68 L39 N64:N68 L57" xr:uid="{00000000-0002-0000-1000-000001000000}">
      <formula1>255</formula1>
    </dataValidation>
    <dataValidation type="textLength" operator="lessThanOrEqual" allowBlank="1" showInputMessage="1" showErrorMessage="1" sqref="K46:K47 K53:K54 K60:K61 K33 K39 K36 K13:K14 K29:K30 K9:K10 K57 K21:K22 K25:K26 K17:K18 K50 K42:K43 K65 K67:K68" xr:uid="{00000000-0002-0000-1000-000002000000}">
      <formula1>255</formula1>
    </dataValidation>
    <dataValidation type="decimal" allowBlank="1" showInputMessage="1" showErrorMessage="1" errorTitle="Sólo números" error="Sólo ingresar números sin letras_x000a_" sqref="V53:X54 M60:N61 M57:N57 R57:T57 AD57:AF57 Z57:AB57 V57:X57 R60:T61 AD60:AF61 Z60:AB61 V60:X61 M42 M43:N43 V42:X43 AD42:AF43 Z42:AB43 R42:T43 M39 R39:T39 Z39:AB39 V39:X39 AD39:AF39 V36:X36 Z36:AB36 AD36:AF36 R36:T36 V33:X33 Z33:AB33 AD33:AF33 R33:T33 V29:X30 Z29:AB30 AD29:AF30 R29:T30 M36:N36 M29:N30 M33:N33 Z9:AB10 AD9:AF10 R9:T10 V9:X10 M9:N10 R17:T18 R21:T22 AD21:AF22 Z21:AB22 V21:X22 M21:N22 AD17:AF18 Z17:AB18 V17:X18 R13:T14 M17:N18 Z13:AB14 AD13:AF14 V13:X14 M13:N14 R25:T26 M25:M26 Z25:AB26 V25:X26 AD25:AF26 M53:N54 M46:N47 M50:N50 R46:T47 AD46:AF47 Z46:AB47 V46:X47 R50:T50 AD50:AF50 Z50:AB50 V50:X50 R53:T54 AD53:AF54 Z53:AB54 T64:T68 V64:X68 Z64:AB68 R66:S68 M64:M68 AD65:AD68 AE64:AE68 AF65:AF68" xr:uid="{00000000-0002-0000-10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4" xr:uid="{00000000-0002-0000-10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0:D61 D57 D43 D36 D33 D29:D30 D9:D10 D13:D14 D17:D18 D21:D22 D46:D47 D50 D53:D54" xr:uid="{00000000-0002-0000-1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0:I61 H57:I57 H43:I43 H36:I36 H33:I33 H29:I30 H10:I10 H21:I22 H17:I18 H13:I14 H46:I47 H53:I54 H50:I50" xr:uid="{00000000-0002-0000-10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0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-0.249977111117893"/>
    <pageSetUpPr fitToPage="1"/>
  </sheetPr>
  <dimension ref="A1:AR41"/>
  <sheetViews>
    <sheetView zoomScaleNormal="100" workbookViewId="0">
      <selection activeCell="W23" sqref="W23"/>
    </sheetView>
  </sheetViews>
  <sheetFormatPr baseColWidth="10" defaultColWidth="11.42578125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234" customWidth="1"/>
    <col min="25" max="25" width="11.7109375" style="234" customWidth="1"/>
    <col min="26" max="16384" width="11.42578125" style="15"/>
  </cols>
  <sheetData>
    <row r="1" spans="1:44" s="12" customFormat="1" ht="15" customHeight="1" x14ac:dyDescent="0.25">
      <c r="A1" s="595" t="str">
        <f>+'24-03-351 Ind. Proy'!A1:AJ1</f>
        <v>PARTIDA 21-01-001 "SUBSECRETARIA DE SERVICIOS SOCIALES"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</row>
    <row r="2" spans="1:44" s="12" customFormat="1" ht="1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</row>
    <row r="3" spans="1:44" s="12" customFormat="1" ht="15" customHeight="1" x14ac:dyDescent="0.25">
      <c r="A3" s="553" t="str">
        <f>+'24-03-351 Ind. Proy'!A3:AJ3</f>
        <v>EJECUCIÓN AL 31 DE MARZO DE 2021</v>
      </c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</row>
    <row r="4" spans="1:44" s="12" customFormat="1" ht="1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</row>
    <row r="5" spans="1:44" s="133" customFormat="1" ht="26.25" customHeight="1" x14ac:dyDescent="0.25">
      <c r="A5" s="487" t="str">
        <f>+'24-03-409 Ind. Proy'!A5:U5</f>
        <v>24-03-409 "Programa Asuntos Indígenas"</v>
      </c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3"/>
      <c r="W5" s="663"/>
      <c r="X5" s="663"/>
      <c r="Y5" s="664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25">
      <c r="A6" s="562" t="s">
        <v>2</v>
      </c>
      <c r="B6" s="562" t="s">
        <v>8</v>
      </c>
      <c r="C6" s="563" t="s">
        <v>73</v>
      </c>
      <c r="D6" s="618" t="s">
        <v>11</v>
      </c>
      <c r="E6" s="619"/>
      <c r="F6" s="620"/>
      <c r="G6" s="618" t="s">
        <v>14</v>
      </c>
      <c r="H6" s="619"/>
      <c r="I6" s="620"/>
      <c r="J6" s="565" t="s">
        <v>15</v>
      </c>
      <c r="K6" s="621" t="s">
        <v>14</v>
      </c>
      <c r="L6" s="635"/>
      <c r="M6" s="622"/>
      <c r="N6" s="559" t="s">
        <v>16</v>
      </c>
      <c r="O6" s="621" t="s">
        <v>14</v>
      </c>
      <c r="P6" s="635"/>
      <c r="Q6" s="622"/>
      <c r="R6" s="559" t="s">
        <v>17</v>
      </c>
      <c r="S6" s="621" t="s">
        <v>14</v>
      </c>
      <c r="T6" s="635"/>
      <c r="U6" s="622"/>
      <c r="V6" s="559" t="s">
        <v>18</v>
      </c>
      <c r="W6" s="559" t="s">
        <v>19</v>
      </c>
      <c r="X6" s="621" t="s">
        <v>74</v>
      </c>
      <c r="Y6" s="622"/>
      <c r="Z6" s="616"/>
      <c r="AA6" s="616"/>
      <c r="AB6" s="616"/>
      <c r="AC6" s="616"/>
      <c r="AD6" s="616"/>
      <c r="AE6" s="616"/>
      <c r="AF6" s="616"/>
      <c r="AG6" s="616"/>
      <c r="AH6" s="616"/>
      <c r="AI6" s="617"/>
      <c r="AJ6" s="617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25">
      <c r="A7" s="562"/>
      <c r="B7" s="562"/>
      <c r="C7" s="564"/>
      <c r="D7" s="525" t="s">
        <v>24</v>
      </c>
      <c r="E7" s="525" t="s">
        <v>25</v>
      </c>
      <c r="F7" s="525" t="s">
        <v>26</v>
      </c>
      <c r="G7" s="525" t="s">
        <v>27</v>
      </c>
      <c r="H7" s="525" t="s">
        <v>28</v>
      </c>
      <c r="I7" s="525" t="s">
        <v>29</v>
      </c>
      <c r="J7" s="565"/>
      <c r="K7" s="526" t="s">
        <v>30</v>
      </c>
      <c r="L7" s="526" t="s">
        <v>31</v>
      </c>
      <c r="M7" s="526" t="s">
        <v>93</v>
      </c>
      <c r="N7" s="560"/>
      <c r="O7" s="526" t="s">
        <v>32</v>
      </c>
      <c r="P7" s="526" t="s">
        <v>33</v>
      </c>
      <c r="Q7" s="526" t="s">
        <v>34</v>
      </c>
      <c r="R7" s="560"/>
      <c r="S7" s="526" t="s">
        <v>35</v>
      </c>
      <c r="T7" s="526" t="s">
        <v>36</v>
      </c>
      <c r="U7" s="526" t="s">
        <v>37</v>
      </c>
      <c r="V7" s="560"/>
      <c r="W7" s="560"/>
      <c r="X7" s="526" t="s">
        <v>38</v>
      </c>
      <c r="Y7" s="526" t="s">
        <v>75</v>
      </c>
      <c r="Z7" s="222"/>
      <c r="AA7" s="222"/>
      <c r="AB7" s="222"/>
      <c r="AC7" s="616"/>
      <c r="AD7" s="222"/>
      <c r="AE7" s="222"/>
      <c r="AF7" s="222"/>
      <c r="AG7" s="616"/>
      <c r="AH7" s="616"/>
      <c r="AI7" s="223"/>
      <c r="AJ7" s="223"/>
      <c r="AK7" s="142"/>
      <c r="AL7" s="142"/>
      <c r="AM7" s="142"/>
      <c r="AN7" s="142"/>
      <c r="AO7" s="142"/>
      <c r="AP7" s="142"/>
      <c r="AQ7" s="142"/>
      <c r="AR7" s="142"/>
    </row>
    <row r="8" spans="1:44" s="99" customFormat="1" ht="24.75" customHeight="1" x14ac:dyDescent="0.25">
      <c r="A8" s="48" t="s">
        <v>40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235">
        <f>+'24-03-409 Ind. Proy'!AI11</f>
        <v>0</v>
      </c>
      <c r="Y8" s="235">
        <f>+'24-03-409 Ind. Proy'!AJ11</f>
        <v>0</v>
      </c>
    </row>
    <row r="9" spans="1:44" s="99" customFormat="1" ht="24.75" customHeight="1" x14ac:dyDescent="0.25">
      <c r="A9" s="48" t="s">
        <v>42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235">
        <f>+'24-03-409 Ind. Proy'!AI12</f>
        <v>0</v>
      </c>
      <c r="Y9" s="235">
        <f>+'24-03-409 Ind. Proy'!AJ15</f>
        <v>0</v>
      </c>
    </row>
    <row r="10" spans="1:44" s="99" customFormat="1" ht="24.75" customHeight="1" x14ac:dyDescent="0.25">
      <c r="A10" s="48" t="s">
        <v>44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235">
        <f>+'24-03-409 Ind. Proy'!AI13</f>
        <v>0</v>
      </c>
      <c r="Y10" s="235">
        <f>+'24-03-409 Ind. Proy'!AJ19</f>
        <v>0</v>
      </c>
    </row>
    <row r="11" spans="1:44" s="99" customFormat="1" ht="24.75" customHeight="1" x14ac:dyDescent="0.25">
      <c r="A11" s="48" t="s">
        <v>46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235">
        <f>+'24-03-409 Ind. Proy'!AI14</f>
        <v>0</v>
      </c>
      <c r="Y11" s="235">
        <f>+'24-03-409 Ind. Proy'!AJ23</f>
        <v>0</v>
      </c>
    </row>
    <row r="12" spans="1:44" s="99" customFormat="1" ht="24.75" customHeight="1" x14ac:dyDescent="0.25">
      <c r="A12" s="48" t="s">
        <v>48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235">
        <f>+'24-03-409 Ind. Proy'!AI15</f>
        <v>0</v>
      </c>
      <c r="Y12" s="235">
        <f>+'24-03-409 Ind. Proy'!AJ27</f>
        <v>0</v>
      </c>
    </row>
    <row r="13" spans="1:44" s="99" customFormat="1" ht="24.75" customHeight="1" x14ac:dyDescent="0.25">
      <c r="A13" s="48" t="s">
        <v>50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235">
        <f>+'24-03-409 Ind. Proy'!AI16</f>
        <v>0</v>
      </c>
      <c r="Y13" s="235">
        <f>+'24-03-409 Ind. Proy'!AJ31</f>
        <v>0</v>
      </c>
    </row>
    <row r="14" spans="1:44" s="99" customFormat="1" ht="24.75" customHeight="1" x14ac:dyDescent="0.25">
      <c r="A14" s="48" t="s">
        <v>52</v>
      </c>
      <c r="B14" s="10">
        <f>+'24-03-409 Ind. Proy'!J34</f>
        <v>0</v>
      </c>
      <c r="C14" s="10">
        <f>+'24-03-409 Ind. Proy'!K34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f>+'24-03-409 Ind. Proy'!AH34</f>
        <v>0</v>
      </c>
      <c r="X14" s="235">
        <f>+'24-03-409 Ind. Proy'!AI17</f>
        <v>0</v>
      </c>
      <c r="Y14" s="235">
        <f>+'24-03-409 Ind. Proy'!AJ34</f>
        <v>0</v>
      </c>
    </row>
    <row r="15" spans="1:44" s="99" customFormat="1" ht="24.75" customHeight="1" x14ac:dyDescent="0.25">
      <c r="A15" s="48" t="s">
        <v>54</v>
      </c>
      <c r="B15" s="10">
        <f>+'24-03-409 Ind. Proy'!J37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235">
        <f>+'24-03-409 Ind. Proy'!AI18</f>
        <v>0</v>
      </c>
      <c r="Y15" s="235">
        <f>+'24-03-409 Ind. Proy'!AJ37</f>
        <v>0</v>
      </c>
    </row>
    <row r="16" spans="1:44" s="99" customFormat="1" ht="24.75" customHeight="1" x14ac:dyDescent="0.25">
      <c r="A16" s="48" t="s">
        <v>56</v>
      </c>
      <c r="B16" s="10">
        <f>+'24-03-409 Ind. Proy'!J40</f>
        <v>0</v>
      </c>
      <c r="C16" s="10">
        <f>+'24-03-409 Ind. Proy'!K40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>
        <f>+'24-03-409 Ind. Proy'!R40</f>
        <v>0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+'24-03-409 Ind. Proy'!Y40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f>+'24-03-409 Ind. Proy'!AD40</f>
        <v>0</v>
      </c>
      <c r="W16" s="10">
        <f>+'24-03-409 Ind. Proy'!AH40</f>
        <v>0</v>
      </c>
      <c r="X16" s="235">
        <f>+'24-03-409 Ind. Proy'!AI19</f>
        <v>0</v>
      </c>
      <c r="Y16" s="235">
        <f>+'24-03-409 Ind. Proy'!AJ40</f>
        <v>0</v>
      </c>
    </row>
    <row r="17" spans="1:25" s="99" customFormat="1" ht="24.75" customHeight="1" x14ac:dyDescent="0.25">
      <c r="A17" s="48" t="s">
        <v>58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235">
        <f>+'24-03-409 Ind. Proy'!AI20</f>
        <v>0</v>
      </c>
      <c r="Y17" s="235">
        <f>+'24-03-409 Ind. Proy'!AJ41</f>
        <v>0</v>
      </c>
    </row>
    <row r="18" spans="1:25" s="99" customFormat="1" ht="24.75" customHeight="1" x14ac:dyDescent="0.25">
      <c r="A18" s="48" t="s">
        <v>60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235">
        <f>+'24-03-409 Ind. Proy'!AI21</f>
        <v>0</v>
      </c>
      <c r="Y18" s="235">
        <f>+'24-03-409 Ind. Proy'!AJ48</f>
        <v>0</v>
      </c>
    </row>
    <row r="19" spans="1:25" s="99" customFormat="1" ht="24.75" customHeight="1" x14ac:dyDescent="0.25">
      <c r="A19" s="48" t="s">
        <v>62</v>
      </c>
      <c r="B19" s="10">
        <f>+'24-03-409 Ind. Proy'!J51</f>
        <v>0</v>
      </c>
      <c r="C19" s="10">
        <f>+'24-03-409 Ind. Proy'!K51</f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f>+'24-03-409 Ind. Proy'!AH51</f>
        <v>0</v>
      </c>
      <c r="X19" s="235">
        <f>+'24-03-409 Ind. Proy'!AI22</f>
        <v>0</v>
      </c>
      <c r="Y19" s="235">
        <f>+'24-03-409 Ind. Proy'!AJ51</f>
        <v>0</v>
      </c>
    </row>
    <row r="20" spans="1:25" s="99" customFormat="1" ht="24.75" customHeight="1" x14ac:dyDescent="0.25">
      <c r="A20" s="49" t="s">
        <v>64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235">
        <f>+'24-03-409 Ind. Proy'!AI23</f>
        <v>0</v>
      </c>
      <c r="Y20" s="235">
        <f>+'24-03-409 Ind. Proy'!AJ55</f>
        <v>0</v>
      </c>
    </row>
    <row r="21" spans="1:25" s="99" customFormat="1" ht="24.75" customHeight="1" x14ac:dyDescent="0.25">
      <c r="A21" s="49" t="s">
        <v>66</v>
      </c>
      <c r="B21" s="10">
        <f>+'24-03-409 Ind. Proy'!J58</f>
        <v>0</v>
      </c>
      <c r="C21" s="10">
        <f>+'24-03-409 Ind. Proy'!K58</f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f>+'24-03-409 Ind. Proy'!AH58</f>
        <v>0</v>
      </c>
      <c r="X21" s="235">
        <f>+'24-03-409 Ind. Proy'!AI24</f>
        <v>0</v>
      </c>
      <c r="Y21" s="235">
        <f>+'24-03-409 Ind. Proy'!AJ58</f>
        <v>0</v>
      </c>
    </row>
    <row r="22" spans="1:25" s="99" customFormat="1" ht="24.75" customHeight="1" x14ac:dyDescent="0.25">
      <c r="A22" s="49" t="s">
        <v>68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235">
        <f>+'24-03-409 Ind. Proy'!AI25</f>
        <v>0</v>
      </c>
      <c r="Y22" s="235">
        <f>+'24-03-409 Ind. Proy'!AJ62</f>
        <v>0</v>
      </c>
    </row>
    <row r="23" spans="1:25" s="99" customFormat="1" ht="24.75" customHeight="1" x14ac:dyDescent="0.25">
      <c r="A23" s="50" t="s">
        <v>70</v>
      </c>
      <c r="B23" s="10">
        <f>+'24-03-409 Ind. Proy'!J70</f>
        <v>1082375000</v>
      </c>
      <c r="C23" s="10">
        <f>+'24-03-409 Ind. Proy'!K70</f>
        <v>533713386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+'24-03-409 Ind. Proy'!R70</f>
        <v>34944131</v>
      </c>
      <c r="H23" s="10">
        <f>+'24-03-409 Ind. Proy'!S70</f>
        <v>39125268</v>
      </c>
      <c r="I23" s="10">
        <f>+'24-03-409 Ind. Proy'!T70</f>
        <v>37980355</v>
      </c>
      <c r="J23" s="10">
        <f>+'24-03-409 Ind. Proy'!U70</f>
        <v>112049754</v>
      </c>
      <c r="K23" s="10">
        <f>+'24-03-351 Ind. Proy'!V192</f>
        <v>0</v>
      </c>
      <c r="L23" s="10">
        <f>+'24-03-351 Ind. Proy'!W192</f>
        <v>0</v>
      </c>
      <c r="M23" s="10">
        <f>+'24-03-351 Ind. Proy'!X192</f>
        <v>0</v>
      </c>
      <c r="N23" s="10">
        <f>+'24-03-409 Ind. Proy'!Y70</f>
        <v>0</v>
      </c>
      <c r="O23" s="10">
        <f>+'24-03-351 Ind. Proy'!Z192</f>
        <v>0</v>
      </c>
      <c r="P23" s="10">
        <f>+'24-03-351 Ind. Proy'!AA192</f>
        <v>0</v>
      </c>
      <c r="Q23" s="10">
        <f>+'24-03-351 Ind. Proy'!AB192</f>
        <v>0</v>
      </c>
      <c r="R23" s="10">
        <f>+'24-03-409 Ind. Proy'!Z70</f>
        <v>0</v>
      </c>
      <c r="S23" s="10">
        <f>+'24-03-351 Ind. Proy'!AD192</f>
        <v>0</v>
      </c>
      <c r="T23" s="10">
        <f>+'24-03-351 Ind. Proy'!AE192</f>
        <v>0</v>
      </c>
      <c r="U23" s="10">
        <f>+'24-03-351 Ind. Proy'!AF192</f>
        <v>0</v>
      </c>
      <c r="V23" s="10">
        <f>+'24-03-409 Ind. Proy'!AD70</f>
        <v>0</v>
      </c>
      <c r="W23" s="10">
        <f>+'24-03-409 Ind. Proy'!AH70</f>
        <v>112049754</v>
      </c>
      <c r="X23" s="235">
        <f>+'24-03-409 Ind. Proy'!AI70</f>
        <v>0.10352211941332717</v>
      </c>
      <c r="Y23" s="235">
        <f>+'24-03-409 Ind. Proy'!AJ70</f>
        <v>1</v>
      </c>
    </row>
    <row r="24" spans="1:25" s="110" customFormat="1" ht="20.45" customHeight="1" x14ac:dyDescent="0.25">
      <c r="A24" s="465" t="str">
        <f>"TOTAL ASIG."&amp;" "&amp;$A$5</f>
        <v>TOTAL ASIG. 24-03-409 "Programa Asuntos Indígenas"</v>
      </c>
      <c r="B24" s="466">
        <f t="shared" ref="B24:W24" si="0">SUM(B8:B23)</f>
        <v>1082375000</v>
      </c>
      <c r="C24" s="466">
        <f t="shared" si="0"/>
        <v>533713386</v>
      </c>
      <c r="D24" s="466">
        <f t="shared" si="0"/>
        <v>0</v>
      </c>
      <c r="E24" s="466" t="e">
        <f>SUM(E8:E23)</f>
        <v>#REF!</v>
      </c>
      <c r="F24" s="466" t="e">
        <f t="shared" si="0"/>
        <v>#REF!</v>
      </c>
      <c r="G24" s="466">
        <f t="shared" si="0"/>
        <v>34944131</v>
      </c>
      <c r="H24" s="466">
        <f t="shared" si="0"/>
        <v>39125268</v>
      </c>
      <c r="I24" s="466">
        <f t="shared" si="0"/>
        <v>37980355</v>
      </c>
      <c r="J24" s="466">
        <f t="shared" si="0"/>
        <v>112049754</v>
      </c>
      <c r="K24" s="466">
        <f t="shared" si="0"/>
        <v>0</v>
      </c>
      <c r="L24" s="466">
        <f t="shared" si="0"/>
        <v>0</v>
      </c>
      <c r="M24" s="466">
        <f t="shared" si="0"/>
        <v>0</v>
      </c>
      <c r="N24" s="466">
        <f t="shared" si="0"/>
        <v>0</v>
      </c>
      <c r="O24" s="466">
        <f t="shared" si="0"/>
        <v>0</v>
      </c>
      <c r="P24" s="466">
        <f t="shared" si="0"/>
        <v>0</v>
      </c>
      <c r="Q24" s="466">
        <f t="shared" si="0"/>
        <v>0</v>
      </c>
      <c r="R24" s="466">
        <f t="shared" si="0"/>
        <v>0</v>
      </c>
      <c r="S24" s="466">
        <f t="shared" si="0"/>
        <v>0</v>
      </c>
      <c r="T24" s="466">
        <f t="shared" si="0"/>
        <v>0</v>
      </c>
      <c r="U24" s="466">
        <f t="shared" si="0"/>
        <v>0</v>
      </c>
      <c r="V24" s="466">
        <f t="shared" si="0"/>
        <v>0</v>
      </c>
      <c r="W24" s="466">
        <f t="shared" si="0"/>
        <v>112049754</v>
      </c>
      <c r="X24" s="467">
        <f>+'24-03-409 Ind. Proy'!AI71</f>
        <v>0.10352211941332717</v>
      </c>
      <c r="Y24" s="467">
        <f>'24-03-409 Ind. Proy'!AJ71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G6:I6"/>
    <mergeCell ref="K6:M6"/>
    <mergeCell ref="N6:N7"/>
    <mergeCell ref="O6:Q6"/>
    <mergeCell ref="AD6:AF6"/>
    <mergeCell ref="S6:U6"/>
    <mergeCell ref="X6:Y6"/>
    <mergeCell ref="Z6:AB6"/>
    <mergeCell ref="AC6:AC7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B5:Y5"/>
    <mergeCell ref="C6:C7"/>
    <mergeCell ref="D6:F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59999389629810485"/>
    <pageSetUpPr fitToPage="1"/>
  </sheetPr>
  <dimension ref="A1:AR90"/>
  <sheetViews>
    <sheetView topLeftCell="F5" zoomScaleNormal="100" workbookViewId="0">
      <selection activeCell="AH71" sqref="AH71"/>
    </sheetView>
  </sheetViews>
  <sheetFormatPr baseColWidth="10" defaultColWidth="11.42578125" defaultRowHeight="12.75" outlineLevelRow="1" outlineLevelCol="1" x14ac:dyDescent="0.25"/>
  <cols>
    <col min="1" max="1" width="3.5703125" style="111" customWidth="1"/>
    <col min="2" max="2" width="13.28515625" style="111" customWidth="1"/>
    <col min="3" max="3" width="11.85546875" style="111" customWidth="1"/>
    <col min="4" max="4" width="10.42578125" style="111" bestFit="1" customWidth="1"/>
    <col min="5" max="5" width="29.140625" style="110" customWidth="1"/>
    <col min="6" max="6" width="26.42578125" style="110" customWidth="1"/>
    <col min="7" max="7" width="11.140625" style="111" customWidth="1"/>
    <col min="8" max="9" width="9.85546875" style="111" customWidth="1"/>
    <col min="10" max="10" width="12.85546875" style="13" customWidth="1"/>
    <col min="11" max="11" width="12.7109375" style="46" customWidth="1"/>
    <col min="12" max="12" width="14.85546875" style="110" customWidth="1"/>
    <col min="13" max="13" width="10.42578125" style="111" hidden="1" customWidth="1"/>
    <col min="14" max="14" width="9.140625" style="111" hidden="1" customWidth="1"/>
    <col min="15" max="15" width="13" style="111" hidden="1" customWidth="1"/>
    <col min="16" max="16" width="10.5703125" style="111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2" width="8.140625" style="13" hidden="1" customWidth="1" outlineLevel="1"/>
    <col min="23" max="23" width="7.7109375" style="13" hidden="1" customWidth="1" outlineLevel="1"/>
    <col min="24" max="24" width="12.140625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234" bestFit="1" customWidth="1"/>
    <col min="36" max="36" width="11.140625" style="234" customWidth="1"/>
    <col min="37" max="16384" width="11.42578125" style="110"/>
  </cols>
  <sheetData>
    <row r="1" spans="1:44" s="109" customFormat="1" ht="16.5" customHeight="1" x14ac:dyDescent="0.3">
      <c r="A1" s="552" t="s">
        <v>78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</row>
    <row r="2" spans="1:44" s="109" customFormat="1" ht="16.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  <c r="AB2" s="553"/>
      <c r="AC2" s="553"/>
      <c r="AD2" s="553"/>
      <c r="AE2" s="553"/>
      <c r="AF2" s="553"/>
      <c r="AG2" s="553"/>
      <c r="AH2" s="553"/>
      <c r="AI2" s="553"/>
      <c r="AJ2" s="553"/>
    </row>
    <row r="3" spans="1:44" s="109" customFormat="1" ht="16.5" customHeight="1" x14ac:dyDescent="0.3">
      <c r="A3" s="640" t="str">
        <f>+'24-03-341 Ind. Proy'!A3:AJ3</f>
        <v>EJECUCIÓN AL 31 DE MARZO DE 2021</v>
      </c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</row>
    <row r="4" spans="1:44" s="109" customFormat="1" ht="16.5" customHeight="1" x14ac:dyDescent="0.3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</row>
    <row r="5" spans="1:44" ht="17.25" customHeight="1" x14ac:dyDescent="0.25">
      <c r="A5" s="665" t="s">
        <v>105</v>
      </c>
      <c r="B5" s="665"/>
      <c r="C5" s="665"/>
      <c r="D5" s="665"/>
      <c r="E5" s="665"/>
      <c r="F5" s="665"/>
      <c r="G5" s="665"/>
      <c r="H5" s="665"/>
      <c r="I5" s="665"/>
      <c r="J5" s="665"/>
      <c r="K5" s="665"/>
      <c r="L5" s="665"/>
      <c r="M5" s="665"/>
      <c r="N5" s="665"/>
      <c r="O5" s="665"/>
      <c r="P5" s="665"/>
      <c r="Q5" s="665"/>
      <c r="R5" s="665"/>
      <c r="S5" s="665"/>
      <c r="T5" s="665"/>
      <c r="U5" s="665"/>
      <c r="V5" s="665"/>
      <c r="W5" s="665"/>
      <c r="X5" s="665"/>
      <c r="Y5" s="665"/>
      <c r="Z5" s="665"/>
      <c r="AA5" s="665"/>
      <c r="AB5" s="665"/>
      <c r="AC5" s="665"/>
      <c r="AD5" s="665"/>
      <c r="AE5" s="665"/>
      <c r="AF5" s="665"/>
      <c r="AG5" s="665"/>
      <c r="AH5" s="665"/>
      <c r="AI5" s="665"/>
      <c r="AJ5" s="665"/>
    </row>
    <row r="6" spans="1:44" s="115" customFormat="1" ht="15" customHeight="1" x14ac:dyDescent="0.25">
      <c r="A6" s="562" t="s">
        <v>1</v>
      </c>
      <c r="B6" s="563" t="s">
        <v>76</v>
      </c>
      <c r="C6" s="563" t="s">
        <v>21</v>
      </c>
      <c r="D6" s="563" t="s">
        <v>3</v>
      </c>
      <c r="E6" s="562" t="s">
        <v>4</v>
      </c>
      <c r="F6" s="563" t="s">
        <v>5</v>
      </c>
      <c r="G6" s="562" t="s">
        <v>6</v>
      </c>
      <c r="H6" s="562" t="s">
        <v>7</v>
      </c>
      <c r="I6" s="562"/>
      <c r="J6" s="559" t="s">
        <v>8</v>
      </c>
      <c r="K6" s="559" t="s">
        <v>9</v>
      </c>
      <c r="L6" s="562" t="s">
        <v>10</v>
      </c>
      <c r="M6" s="570" t="s">
        <v>11</v>
      </c>
      <c r="N6" s="571"/>
      <c r="O6" s="572"/>
      <c r="P6" s="562" t="s">
        <v>12</v>
      </c>
      <c r="Q6" s="563" t="s">
        <v>13</v>
      </c>
      <c r="R6" s="565" t="s">
        <v>14</v>
      </c>
      <c r="S6" s="565"/>
      <c r="T6" s="565"/>
      <c r="U6" s="559" t="s">
        <v>15</v>
      </c>
      <c r="V6" s="565" t="s">
        <v>14</v>
      </c>
      <c r="W6" s="565"/>
      <c r="X6" s="565"/>
      <c r="Y6" s="559" t="s">
        <v>16</v>
      </c>
      <c r="Z6" s="565" t="s">
        <v>14</v>
      </c>
      <c r="AA6" s="565"/>
      <c r="AB6" s="565"/>
      <c r="AC6" s="559" t="s">
        <v>17</v>
      </c>
      <c r="AD6" s="565" t="s">
        <v>14</v>
      </c>
      <c r="AE6" s="565"/>
      <c r="AF6" s="565"/>
      <c r="AG6" s="559" t="s">
        <v>18</v>
      </c>
      <c r="AH6" s="559" t="s">
        <v>19</v>
      </c>
      <c r="AI6" s="561" t="s">
        <v>20</v>
      </c>
      <c r="AJ6" s="561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5.5" x14ac:dyDescent="0.25">
      <c r="A7" s="562"/>
      <c r="B7" s="564"/>
      <c r="C7" s="564"/>
      <c r="D7" s="564"/>
      <c r="E7" s="562"/>
      <c r="F7" s="564"/>
      <c r="G7" s="562"/>
      <c r="H7" s="525" t="s">
        <v>22</v>
      </c>
      <c r="I7" s="525" t="s">
        <v>23</v>
      </c>
      <c r="J7" s="560"/>
      <c r="K7" s="560"/>
      <c r="L7" s="562"/>
      <c r="M7" s="526" t="s">
        <v>24</v>
      </c>
      <c r="N7" s="526" t="s">
        <v>25</v>
      </c>
      <c r="O7" s="526" t="s">
        <v>26</v>
      </c>
      <c r="P7" s="562"/>
      <c r="Q7" s="564"/>
      <c r="R7" s="526" t="s">
        <v>27</v>
      </c>
      <c r="S7" s="526" t="s">
        <v>28</v>
      </c>
      <c r="T7" s="526" t="s">
        <v>29</v>
      </c>
      <c r="U7" s="560"/>
      <c r="V7" s="526" t="s">
        <v>30</v>
      </c>
      <c r="W7" s="526" t="s">
        <v>31</v>
      </c>
      <c r="X7" s="526" t="s">
        <v>93</v>
      </c>
      <c r="Y7" s="560"/>
      <c r="Z7" s="526" t="s">
        <v>32</v>
      </c>
      <c r="AA7" s="526" t="s">
        <v>33</v>
      </c>
      <c r="AB7" s="526" t="s">
        <v>34</v>
      </c>
      <c r="AC7" s="560"/>
      <c r="AD7" s="526" t="s">
        <v>35</v>
      </c>
      <c r="AE7" s="526" t="s">
        <v>36</v>
      </c>
      <c r="AF7" s="526" t="s">
        <v>37</v>
      </c>
      <c r="AG7" s="560"/>
      <c r="AH7" s="560"/>
      <c r="AI7" s="527" t="s">
        <v>38</v>
      </c>
      <c r="AJ7" s="527" t="s">
        <v>39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25">
      <c r="A8" s="605" t="s">
        <v>40</v>
      </c>
      <c r="B8" s="597"/>
      <c r="C8" s="597"/>
      <c r="D8" s="597"/>
      <c r="E8" s="598"/>
      <c r="F8" s="517"/>
      <c r="G8" s="518"/>
      <c r="H8" s="520"/>
      <c r="I8" s="520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538"/>
      <c r="AJ8" s="538"/>
    </row>
    <row r="9" spans="1:44" ht="12.75" hidden="1" customHeight="1" outlineLevel="1" x14ac:dyDescent="0.25">
      <c r="A9" s="495">
        <v>1</v>
      </c>
      <c r="B9" s="496"/>
      <c r="C9" s="505"/>
      <c r="D9" s="506"/>
      <c r="E9" s="507"/>
      <c r="F9" s="507"/>
      <c r="G9" s="507"/>
      <c r="H9" s="506"/>
      <c r="I9" s="506"/>
      <c r="J9" s="5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3">
        <f>IF(ISERROR(AH9/$AH$73),"-",AH9/$AH$73)</f>
        <v>0</v>
      </c>
      <c r="AK9" s="109"/>
      <c r="AL9" s="109"/>
      <c r="AM9" s="109"/>
      <c r="AN9" s="109"/>
      <c r="AO9" s="109"/>
      <c r="AP9" s="109"/>
      <c r="AQ9" s="109"/>
      <c r="AR9" s="109"/>
    </row>
    <row r="10" spans="1:44" ht="12.75" hidden="1" customHeight="1" outlineLevel="1" x14ac:dyDescent="0.25">
      <c r="A10" s="495">
        <v>2</v>
      </c>
      <c r="B10" s="496"/>
      <c r="C10" s="508"/>
      <c r="D10" s="509"/>
      <c r="E10" s="510"/>
      <c r="F10" s="507"/>
      <c r="G10" s="507"/>
      <c r="H10" s="506"/>
      <c r="I10" s="506"/>
      <c r="J10" s="5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IF(ISERROR(AH10/J10),0,AH10/J10)</f>
        <v>0</v>
      </c>
      <c r="AJ10" s="33">
        <f>IF(ISERROR(AH10/$AH$73),"-",AH10/$AH$73)</f>
        <v>0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s="74" customFormat="1" ht="12.75" customHeight="1" collapsed="1" x14ac:dyDescent="0.25">
      <c r="A11" s="599" t="s">
        <v>41</v>
      </c>
      <c r="B11" s="600"/>
      <c r="C11" s="601"/>
      <c r="D11" s="601"/>
      <c r="E11" s="601"/>
      <c r="F11" s="601"/>
      <c r="G11" s="601"/>
      <c r="H11" s="601"/>
      <c r="I11" s="602"/>
      <c r="J11" s="455">
        <f>SUM(J9:J10)</f>
        <v>0</v>
      </c>
      <c r="K11" s="455">
        <f>SUM(K9:K10)</f>
        <v>0</v>
      </c>
      <c r="L11" s="456"/>
      <c r="M11" s="455">
        <f>SUM(M9:M10)</f>
        <v>0</v>
      </c>
      <c r="N11" s="455">
        <f>SUM(N9:N10)</f>
        <v>0</v>
      </c>
      <c r="O11" s="455">
        <f>SUM(O9:O10)</f>
        <v>0</v>
      </c>
      <c r="P11" s="457"/>
      <c r="Q11" s="458"/>
      <c r="R11" s="455">
        <f t="shared" ref="R11:AH11" si="0">SUM(R9:R10)</f>
        <v>0</v>
      </c>
      <c r="S11" s="455">
        <f t="shared" si="0"/>
        <v>0</v>
      </c>
      <c r="T11" s="455">
        <f t="shared" si="0"/>
        <v>0</v>
      </c>
      <c r="U11" s="455">
        <f t="shared" si="0"/>
        <v>0</v>
      </c>
      <c r="V11" s="455">
        <f t="shared" si="0"/>
        <v>0</v>
      </c>
      <c r="W11" s="455">
        <f t="shared" si="0"/>
        <v>0</v>
      </c>
      <c r="X11" s="455">
        <f t="shared" si="0"/>
        <v>0</v>
      </c>
      <c r="Y11" s="455">
        <f t="shared" si="0"/>
        <v>0</v>
      </c>
      <c r="Z11" s="455">
        <f t="shared" si="0"/>
        <v>0</v>
      </c>
      <c r="AA11" s="455">
        <f t="shared" si="0"/>
        <v>0</v>
      </c>
      <c r="AB11" s="455">
        <f t="shared" si="0"/>
        <v>0</v>
      </c>
      <c r="AC11" s="455">
        <f t="shared" si="0"/>
        <v>0</v>
      </c>
      <c r="AD11" s="455">
        <f t="shared" si="0"/>
        <v>0</v>
      </c>
      <c r="AE11" s="455">
        <f t="shared" si="0"/>
        <v>0</v>
      </c>
      <c r="AF11" s="455">
        <f t="shared" si="0"/>
        <v>0</v>
      </c>
      <c r="AG11" s="455">
        <f t="shared" si="0"/>
        <v>0</v>
      </c>
      <c r="AH11" s="455">
        <f t="shared" si="0"/>
        <v>0</v>
      </c>
      <c r="AI11" s="459">
        <f>IF(ISERROR(AH11/J11),0,AH11/J11)</f>
        <v>0</v>
      </c>
      <c r="AJ11" s="459">
        <f>IF(ISERROR(AH11/$AH$73),0,AH11/$AH$73)</f>
        <v>0</v>
      </c>
      <c r="AK11" s="109"/>
      <c r="AL11" s="109"/>
      <c r="AM11" s="109"/>
      <c r="AN11" s="109"/>
      <c r="AO11" s="109"/>
      <c r="AP11" s="109"/>
      <c r="AQ11" s="109"/>
      <c r="AR11" s="109"/>
    </row>
    <row r="12" spans="1:44" ht="12.75" customHeight="1" x14ac:dyDescent="0.25">
      <c r="A12" s="590" t="s">
        <v>42</v>
      </c>
      <c r="B12" s="591"/>
      <c r="C12" s="591"/>
      <c r="D12" s="591"/>
      <c r="E12" s="592"/>
      <c r="F12" s="517"/>
      <c r="G12" s="518"/>
      <c r="H12" s="520"/>
      <c r="I12" s="520"/>
      <c r="J12" s="76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538"/>
      <c r="AJ12" s="538"/>
    </row>
    <row r="13" spans="1:44" ht="12.75" hidden="1" customHeight="1" outlineLevel="1" x14ac:dyDescent="0.25">
      <c r="A13" s="495">
        <v>1</v>
      </c>
      <c r="B13" s="496"/>
      <c r="C13" s="505"/>
      <c r="D13" s="506"/>
      <c r="E13" s="507"/>
      <c r="F13" s="507"/>
      <c r="G13" s="507"/>
      <c r="H13" s="506"/>
      <c r="I13" s="506"/>
      <c r="J13" s="581"/>
      <c r="K13" s="30"/>
      <c r="L13" s="29" t="s">
        <v>82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IF(ISERROR(AH13/J13),0,AH13/J13)</f>
        <v>0</v>
      </c>
      <c r="AJ13" s="33">
        <f>IF(ISERROR(AH13/$AH$73),"-",AH13/$AH$73)</f>
        <v>0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hidden="1" customHeight="1" outlineLevel="1" x14ac:dyDescent="0.25">
      <c r="A14" s="495">
        <v>2</v>
      </c>
      <c r="B14" s="496"/>
      <c r="C14" s="508"/>
      <c r="D14" s="509"/>
      <c r="E14" s="510"/>
      <c r="F14" s="510"/>
      <c r="G14" s="510"/>
      <c r="H14" s="509"/>
      <c r="I14" s="509"/>
      <c r="J14" s="642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IF(ISERROR(AH14/J14),0,AH14/J14)</f>
        <v>0</v>
      </c>
      <c r="AJ14" s="33">
        <f>IF(ISERROR(AH14/$AH$73),"-",AH14/$AH$73)</f>
        <v>0</v>
      </c>
      <c r="AK14" s="109"/>
      <c r="AL14" s="109"/>
      <c r="AM14" s="109"/>
      <c r="AN14" s="109"/>
      <c r="AO14" s="109"/>
      <c r="AP14" s="109"/>
      <c r="AQ14" s="109"/>
      <c r="AR14" s="109"/>
    </row>
    <row r="15" spans="1:44" s="74" customFormat="1" ht="12.75" customHeight="1" collapsed="1" x14ac:dyDescent="0.25">
      <c r="A15" s="599" t="s">
        <v>43</v>
      </c>
      <c r="B15" s="600"/>
      <c r="C15" s="601"/>
      <c r="D15" s="601"/>
      <c r="E15" s="601"/>
      <c r="F15" s="601"/>
      <c r="G15" s="601"/>
      <c r="H15" s="601"/>
      <c r="I15" s="602"/>
      <c r="J15" s="455">
        <f>SUM(J13:J14)</f>
        <v>0</v>
      </c>
      <c r="K15" s="455">
        <f>SUM(K13:K14)</f>
        <v>0</v>
      </c>
      <c r="L15" s="456"/>
      <c r="M15" s="455">
        <f>SUM(M13:M14)</f>
        <v>0</v>
      </c>
      <c r="N15" s="455">
        <f>SUM(N13:N14)</f>
        <v>0</v>
      </c>
      <c r="O15" s="455">
        <f>SUM(O13:O14)</f>
        <v>0</v>
      </c>
      <c r="P15" s="457"/>
      <c r="Q15" s="458"/>
      <c r="R15" s="455">
        <f t="shared" ref="R15:AH15" si="1">SUM(R13:R14)</f>
        <v>0</v>
      </c>
      <c r="S15" s="455">
        <f t="shared" si="1"/>
        <v>0</v>
      </c>
      <c r="T15" s="455">
        <f t="shared" si="1"/>
        <v>0</v>
      </c>
      <c r="U15" s="455">
        <f t="shared" si="1"/>
        <v>0</v>
      </c>
      <c r="V15" s="455">
        <f t="shared" si="1"/>
        <v>0</v>
      </c>
      <c r="W15" s="455">
        <f t="shared" si="1"/>
        <v>0</v>
      </c>
      <c r="X15" s="455">
        <f t="shared" si="1"/>
        <v>0</v>
      </c>
      <c r="Y15" s="455">
        <f t="shared" si="1"/>
        <v>0</v>
      </c>
      <c r="Z15" s="455">
        <f t="shared" si="1"/>
        <v>0</v>
      </c>
      <c r="AA15" s="455">
        <f t="shared" si="1"/>
        <v>0</v>
      </c>
      <c r="AB15" s="455">
        <f t="shared" si="1"/>
        <v>0</v>
      </c>
      <c r="AC15" s="455">
        <f t="shared" si="1"/>
        <v>0</v>
      </c>
      <c r="AD15" s="455">
        <f t="shared" si="1"/>
        <v>0</v>
      </c>
      <c r="AE15" s="455">
        <f t="shared" si="1"/>
        <v>0</v>
      </c>
      <c r="AF15" s="455">
        <f t="shared" si="1"/>
        <v>0</v>
      </c>
      <c r="AG15" s="455">
        <f t="shared" si="1"/>
        <v>0</v>
      </c>
      <c r="AH15" s="455">
        <f t="shared" si="1"/>
        <v>0</v>
      </c>
      <c r="AI15" s="459">
        <f>IF(ISERROR(AH15/J15),0,AH15/J15)</f>
        <v>0</v>
      </c>
      <c r="AJ15" s="459">
        <f>IF(ISERROR(AH15/$AH$73),0,AH15/$AH$73)</f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ht="12.75" customHeight="1" x14ac:dyDescent="0.25">
      <c r="A16" s="590" t="s">
        <v>44</v>
      </c>
      <c r="B16" s="591"/>
      <c r="C16" s="591"/>
      <c r="D16" s="591"/>
      <c r="E16" s="592"/>
      <c r="F16" s="517"/>
      <c r="G16" s="518"/>
      <c r="H16" s="520"/>
      <c r="I16" s="520"/>
      <c r="J16" s="75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538"/>
      <c r="AJ16" s="538"/>
    </row>
    <row r="17" spans="1:44" ht="12.75" hidden="1" customHeight="1" outlineLevel="1" x14ac:dyDescent="0.25">
      <c r="A17" s="495">
        <v>1</v>
      </c>
      <c r="B17" s="496"/>
      <c r="C17" s="505"/>
      <c r="D17" s="506"/>
      <c r="E17" s="507"/>
      <c r="F17" s="507"/>
      <c r="G17" s="507"/>
      <c r="H17" s="506"/>
      <c r="I17" s="506"/>
      <c r="J17" s="576"/>
      <c r="K17" s="30"/>
      <c r="L17" s="29" t="s">
        <v>82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33">
        <f>IF(ISERROR(AH17/J17),0,AH17/J17)</f>
        <v>0</v>
      </c>
      <c r="AJ17" s="33">
        <f>IF(ISERROR(AH17/$AH$73),"-",AH17/$AH$73)</f>
        <v>0</v>
      </c>
      <c r="AK17" s="109"/>
      <c r="AL17" s="109"/>
      <c r="AM17" s="109"/>
      <c r="AN17" s="109"/>
      <c r="AO17" s="109"/>
      <c r="AP17" s="109"/>
      <c r="AQ17" s="109"/>
      <c r="AR17" s="109"/>
    </row>
    <row r="18" spans="1:44" ht="12.75" hidden="1" customHeight="1" outlineLevel="1" x14ac:dyDescent="0.25">
      <c r="A18" s="495">
        <v>2</v>
      </c>
      <c r="B18" s="496"/>
      <c r="C18" s="508"/>
      <c r="D18" s="509"/>
      <c r="E18" s="510"/>
      <c r="F18" s="510"/>
      <c r="G18" s="510"/>
      <c r="H18" s="509"/>
      <c r="I18" s="509"/>
      <c r="J18" s="623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3">
        <f>IF(ISERROR(AH18/$AH$73),"-",AH18/$AH$73)</f>
        <v>0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s="74" customFormat="1" ht="12.75" customHeight="1" collapsed="1" x14ac:dyDescent="0.25">
      <c r="A19" s="599" t="s">
        <v>45</v>
      </c>
      <c r="B19" s="600"/>
      <c r="C19" s="601"/>
      <c r="D19" s="601"/>
      <c r="E19" s="601"/>
      <c r="F19" s="601"/>
      <c r="G19" s="601"/>
      <c r="H19" s="601"/>
      <c r="I19" s="602"/>
      <c r="J19" s="455">
        <f>SUM(J17:J18)</f>
        <v>0</v>
      </c>
      <c r="K19" s="455">
        <f>SUM(K17:K18)</f>
        <v>0</v>
      </c>
      <c r="L19" s="456"/>
      <c r="M19" s="455">
        <f>SUM(M17:M18)</f>
        <v>0</v>
      </c>
      <c r="N19" s="455">
        <f>SUM(N17:N18)</f>
        <v>0</v>
      </c>
      <c r="O19" s="455">
        <f>SUM(O17:O18)</f>
        <v>0</v>
      </c>
      <c r="P19" s="457"/>
      <c r="Q19" s="458"/>
      <c r="R19" s="455">
        <f t="shared" ref="R19:AH19" si="2">SUM(R17:R18)</f>
        <v>0</v>
      </c>
      <c r="S19" s="455">
        <f t="shared" si="2"/>
        <v>0</v>
      </c>
      <c r="T19" s="455">
        <f t="shared" si="2"/>
        <v>0</v>
      </c>
      <c r="U19" s="455">
        <f t="shared" si="2"/>
        <v>0</v>
      </c>
      <c r="V19" s="455">
        <f t="shared" si="2"/>
        <v>0</v>
      </c>
      <c r="W19" s="455">
        <f t="shared" si="2"/>
        <v>0</v>
      </c>
      <c r="X19" s="455">
        <f t="shared" si="2"/>
        <v>0</v>
      </c>
      <c r="Y19" s="455">
        <f t="shared" si="2"/>
        <v>0</v>
      </c>
      <c r="Z19" s="455">
        <f t="shared" si="2"/>
        <v>0</v>
      </c>
      <c r="AA19" s="455">
        <f t="shared" si="2"/>
        <v>0</v>
      </c>
      <c r="AB19" s="455">
        <f t="shared" si="2"/>
        <v>0</v>
      </c>
      <c r="AC19" s="455">
        <f t="shared" si="2"/>
        <v>0</v>
      </c>
      <c r="AD19" s="455">
        <f t="shared" si="2"/>
        <v>0</v>
      </c>
      <c r="AE19" s="455">
        <f t="shared" si="2"/>
        <v>0</v>
      </c>
      <c r="AF19" s="455">
        <f t="shared" si="2"/>
        <v>0</v>
      </c>
      <c r="AG19" s="455">
        <f t="shared" si="2"/>
        <v>0</v>
      </c>
      <c r="AH19" s="455">
        <f t="shared" si="2"/>
        <v>0</v>
      </c>
      <c r="AI19" s="459">
        <f>IF(ISERROR(AH19/J19),0,AH19/J19)</f>
        <v>0</v>
      </c>
      <c r="AJ19" s="459">
        <f>IF(ISERROR(AH19/$AH$73),0,AH19/$AH$73)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customHeight="1" x14ac:dyDescent="0.25">
      <c r="A20" s="590" t="s">
        <v>46</v>
      </c>
      <c r="B20" s="591"/>
      <c r="C20" s="591"/>
      <c r="D20" s="591"/>
      <c r="E20" s="592"/>
      <c r="F20" s="517"/>
      <c r="G20" s="518"/>
      <c r="H20" s="520"/>
      <c r="I20" s="520"/>
      <c r="J20" s="75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538"/>
      <c r="AJ20" s="538"/>
    </row>
    <row r="21" spans="1:44" ht="12.75" hidden="1" customHeight="1" outlineLevel="1" x14ac:dyDescent="0.25">
      <c r="A21" s="495">
        <v>1</v>
      </c>
      <c r="B21" s="496"/>
      <c r="C21" s="505"/>
      <c r="D21" s="506"/>
      <c r="E21" s="507"/>
      <c r="F21" s="507"/>
      <c r="G21" s="507"/>
      <c r="H21" s="506"/>
      <c r="I21" s="506"/>
      <c r="J21" s="576"/>
      <c r="K21" s="30"/>
      <c r="L21" s="29" t="s">
        <v>82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IF(ISERROR(AH21/J21),0,AH21/J21)</f>
        <v>0</v>
      </c>
      <c r="AJ21" s="33">
        <f>IF(ISERROR(AH21/$AH$73),"-",AH21/$AH$73)</f>
        <v>0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ht="12.75" hidden="1" customHeight="1" outlineLevel="1" x14ac:dyDescent="0.25">
      <c r="A22" s="495">
        <v>2</v>
      </c>
      <c r="B22" s="496"/>
      <c r="C22" s="508"/>
      <c r="D22" s="509"/>
      <c r="E22" s="510"/>
      <c r="F22" s="510"/>
      <c r="G22" s="510"/>
      <c r="H22" s="509"/>
      <c r="I22" s="509"/>
      <c r="J22" s="623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>IF(ISERROR(AH22/J22),0,AH22/J22)</f>
        <v>0</v>
      </c>
      <c r="AJ22" s="33">
        <f>IF(ISERROR(AH22/$AH$73),"-",AH22/$AH$73)</f>
        <v>0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s="74" customFormat="1" ht="12.75" customHeight="1" collapsed="1" x14ac:dyDescent="0.25">
      <c r="A23" s="599" t="s">
        <v>47</v>
      </c>
      <c r="B23" s="600"/>
      <c r="C23" s="601"/>
      <c r="D23" s="601"/>
      <c r="E23" s="601"/>
      <c r="F23" s="601"/>
      <c r="G23" s="601"/>
      <c r="H23" s="601"/>
      <c r="I23" s="602"/>
      <c r="J23" s="455">
        <f>SUM(J21:J22)</f>
        <v>0</v>
      </c>
      <c r="K23" s="455">
        <f>SUM(K21:K22)</f>
        <v>0</v>
      </c>
      <c r="L23" s="456"/>
      <c r="M23" s="455">
        <f>SUM(M21:M22)</f>
        <v>0</v>
      </c>
      <c r="N23" s="455">
        <f>SUM(N21:N22)</f>
        <v>0</v>
      </c>
      <c r="O23" s="455">
        <f>SUM(O21:O22)</f>
        <v>0</v>
      </c>
      <c r="P23" s="457"/>
      <c r="Q23" s="458"/>
      <c r="R23" s="455">
        <f t="shared" ref="R23:AH23" si="3">SUM(R21:R22)</f>
        <v>0</v>
      </c>
      <c r="S23" s="455">
        <f t="shared" si="3"/>
        <v>0</v>
      </c>
      <c r="T23" s="455">
        <f t="shared" si="3"/>
        <v>0</v>
      </c>
      <c r="U23" s="455">
        <f t="shared" si="3"/>
        <v>0</v>
      </c>
      <c r="V23" s="455">
        <f t="shared" si="3"/>
        <v>0</v>
      </c>
      <c r="W23" s="455">
        <f t="shared" si="3"/>
        <v>0</v>
      </c>
      <c r="X23" s="455">
        <f t="shared" si="3"/>
        <v>0</v>
      </c>
      <c r="Y23" s="455">
        <f t="shared" si="3"/>
        <v>0</v>
      </c>
      <c r="Z23" s="455">
        <f t="shared" si="3"/>
        <v>0</v>
      </c>
      <c r="AA23" s="455">
        <f t="shared" si="3"/>
        <v>0</v>
      </c>
      <c r="AB23" s="455">
        <f t="shared" si="3"/>
        <v>0</v>
      </c>
      <c r="AC23" s="455">
        <f t="shared" si="3"/>
        <v>0</v>
      </c>
      <c r="AD23" s="455">
        <f t="shared" si="3"/>
        <v>0</v>
      </c>
      <c r="AE23" s="455">
        <f t="shared" si="3"/>
        <v>0</v>
      </c>
      <c r="AF23" s="455">
        <f t="shared" si="3"/>
        <v>0</v>
      </c>
      <c r="AG23" s="455">
        <f t="shared" si="3"/>
        <v>0</v>
      </c>
      <c r="AH23" s="455">
        <f t="shared" si="3"/>
        <v>0</v>
      </c>
      <c r="AI23" s="459">
        <f>IF(ISERROR(AH23/J23),0,AH23/J23)</f>
        <v>0</v>
      </c>
      <c r="AJ23" s="459">
        <f>IF(ISERROR(AH23/$AH$73),0,AH23/$AH$73)</f>
        <v>0</v>
      </c>
      <c r="AK23" s="109"/>
      <c r="AL23" s="109"/>
      <c r="AM23" s="109"/>
      <c r="AN23" s="109"/>
      <c r="AO23" s="109"/>
      <c r="AP23" s="109"/>
      <c r="AQ23" s="109"/>
      <c r="AR23" s="109"/>
    </row>
    <row r="24" spans="1:44" ht="12.75" customHeight="1" x14ac:dyDescent="0.25">
      <c r="A24" s="590" t="s">
        <v>48</v>
      </c>
      <c r="B24" s="591"/>
      <c r="C24" s="591"/>
      <c r="D24" s="591"/>
      <c r="E24" s="592"/>
      <c r="F24" s="517"/>
      <c r="G24" s="518"/>
      <c r="H24" s="520"/>
      <c r="I24" s="520"/>
      <c r="J24" s="75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538"/>
      <c r="AJ24" s="538"/>
    </row>
    <row r="25" spans="1:44" hidden="1" outlineLevel="1" x14ac:dyDescent="0.25">
      <c r="A25" s="495">
        <v>1</v>
      </c>
      <c r="B25" s="496"/>
      <c r="C25" s="497"/>
      <c r="D25" s="498"/>
      <c r="E25" s="499"/>
      <c r="F25" s="500"/>
      <c r="G25" s="500"/>
      <c r="H25" s="501"/>
      <c r="I25" s="501"/>
      <c r="J25" s="576"/>
      <c r="K25" s="57"/>
      <c r="L25" s="29" t="s">
        <v>82</v>
      </c>
      <c r="M25" s="56"/>
      <c r="N25" s="63"/>
      <c r="O25" s="56"/>
      <c r="P25" s="52"/>
      <c r="Q25" s="52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33">
        <f>IF(ISERROR(AH25/J25),0,AH25/J25)</f>
        <v>0</v>
      </c>
      <c r="AJ25" s="33">
        <f>IF(ISERROR(AH25/$AH$73),"-",AH25/$AH$73)</f>
        <v>0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idden="1" outlineLevel="1" x14ac:dyDescent="0.25">
      <c r="A26" s="495">
        <v>2</v>
      </c>
      <c r="B26" s="496"/>
      <c r="C26" s="502"/>
      <c r="D26" s="503"/>
      <c r="E26" s="504"/>
      <c r="F26" s="500"/>
      <c r="G26" s="500"/>
      <c r="H26" s="503"/>
      <c r="I26" s="501"/>
      <c r="J26" s="577"/>
      <c r="K26" s="58"/>
      <c r="L26" s="1"/>
      <c r="M26" s="56"/>
      <c r="N26" s="63"/>
      <c r="O26" s="56"/>
      <c r="P26" s="52"/>
      <c r="Q26" s="52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33">
        <f>IF(ISERROR(AH26/J26),0,AH26/J26)</f>
        <v>0</v>
      </c>
      <c r="AJ26" s="33">
        <f>IF(ISERROR(AH26/$AH$73),"-",AH26/$AH$73)</f>
        <v>0</v>
      </c>
      <c r="AK26" s="109"/>
      <c r="AL26" s="109"/>
      <c r="AM26" s="109"/>
      <c r="AN26" s="109"/>
      <c r="AO26" s="109"/>
      <c r="AP26" s="109"/>
      <c r="AQ26" s="109"/>
      <c r="AR26" s="109"/>
    </row>
    <row r="27" spans="1:44" s="74" customFormat="1" ht="12.75" customHeight="1" collapsed="1" x14ac:dyDescent="0.25">
      <c r="A27" s="599" t="s">
        <v>49</v>
      </c>
      <c r="B27" s="600"/>
      <c r="C27" s="601"/>
      <c r="D27" s="601"/>
      <c r="E27" s="601"/>
      <c r="F27" s="601"/>
      <c r="G27" s="601"/>
      <c r="H27" s="601"/>
      <c r="I27" s="602"/>
      <c r="J27" s="455">
        <f>SUM(J25:J26)</f>
        <v>0</v>
      </c>
      <c r="K27" s="455">
        <f>SUM(K25:K26)</f>
        <v>0</v>
      </c>
      <c r="L27" s="456"/>
      <c r="M27" s="455">
        <f>SUM(M25:M26)</f>
        <v>0</v>
      </c>
      <c r="N27" s="455">
        <f>SUM(N25:N26)</f>
        <v>0</v>
      </c>
      <c r="O27" s="455">
        <f>SUM(O25:O26)</f>
        <v>0</v>
      </c>
      <c r="P27" s="457"/>
      <c r="Q27" s="458"/>
      <c r="R27" s="455">
        <f t="shared" ref="R27:AH27" si="4">SUM(R25:R26)</f>
        <v>0</v>
      </c>
      <c r="S27" s="455">
        <f t="shared" si="4"/>
        <v>0</v>
      </c>
      <c r="T27" s="455">
        <f t="shared" si="4"/>
        <v>0</v>
      </c>
      <c r="U27" s="455">
        <f t="shared" si="4"/>
        <v>0</v>
      </c>
      <c r="V27" s="455">
        <f t="shared" si="4"/>
        <v>0</v>
      </c>
      <c r="W27" s="455">
        <f t="shared" si="4"/>
        <v>0</v>
      </c>
      <c r="X27" s="455">
        <f t="shared" si="4"/>
        <v>0</v>
      </c>
      <c r="Y27" s="455">
        <f t="shared" si="4"/>
        <v>0</v>
      </c>
      <c r="Z27" s="455">
        <f t="shared" si="4"/>
        <v>0</v>
      </c>
      <c r="AA27" s="455">
        <f t="shared" si="4"/>
        <v>0</v>
      </c>
      <c r="AB27" s="455">
        <f t="shared" si="4"/>
        <v>0</v>
      </c>
      <c r="AC27" s="455">
        <f t="shared" si="4"/>
        <v>0</v>
      </c>
      <c r="AD27" s="455">
        <f t="shared" si="4"/>
        <v>0</v>
      </c>
      <c r="AE27" s="455">
        <f t="shared" si="4"/>
        <v>0</v>
      </c>
      <c r="AF27" s="455">
        <f t="shared" si="4"/>
        <v>0</v>
      </c>
      <c r="AG27" s="455">
        <f t="shared" si="4"/>
        <v>0</v>
      </c>
      <c r="AH27" s="455">
        <f t="shared" si="4"/>
        <v>0</v>
      </c>
      <c r="AI27" s="459">
        <f>IF(ISERROR(AH27/J27),0,AH27/J27)</f>
        <v>0</v>
      </c>
      <c r="AJ27" s="459">
        <f>IF(ISERROR(AH27/$AH$73),0,AH27/$AH$73)</f>
        <v>0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ht="12.75" customHeight="1" x14ac:dyDescent="0.25">
      <c r="A28" s="590" t="s">
        <v>50</v>
      </c>
      <c r="B28" s="591"/>
      <c r="C28" s="591"/>
      <c r="D28" s="591"/>
      <c r="E28" s="592"/>
      <c r="F28" s="517"/>
      <c r="G28" s="518"/>
      <c r="H28" s="520"/>
      <c r="I28" s="520"/>
      <c r="J28" s="75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538"/>
      <c r="AJ28" s="538"/>
    </row>
    <row r="29" spans="1:44" ht="12.75" hidden="1" customHeight="1" outlineLevel="1" x14ac:dyDescent="0.25">
      <c r="A29" s="495">
        <v>1</v>
      </c>
      <c r="B29" s="496"/>
      <c r="C29" s="505"/>
      <c r="D29" s="506"/>
      <c r="E29" s="507"/>
      <c r="F29" s="507"/>
      <c r="G29" s="507"/>
      <c r="H29" s="506"/>
      <c r="I29" s="506"/>
      <c r="J29" s="576"/>
      <c r="K29" s="30"/>
      <c r="L29" s="29" t="s">
        <v>82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3">
        <f>IF(ISERROR(AH29/$AH$73),"-",AH29/$AH$73)</f>
        <v>0</v>
      </c>
      <c r="AK29" s="109"/>
      <c r="AL29" s="109"/>
      <c r="AM29" s="109"/>
      <c r="AN29" s="109"/>
      <c r="AO29" s="109"/>
      <c r="AP29" s="109"/>
      <c r="AQ29" s="109"/>
      <c r="AR29" s="109"/>
    </row>
    <row r="30" spans="1:44" ht="12.75" hidden="1" customHeight="1" outlineLevel="1" x14ac:dyDescent="0.25">
      <c r="A30" s="495">
        <v>2</v>
      </c>
      <c r="B30" s="496"/>
      <c r="C30" s="508"/>
      <c r="D30" s="509"/>
      <c r="E30" s="510"/>
      <c r="F30" s="510"/>
      <c r="G30" s="510"/>
      <c r="H30" s="509"/>
      <c r="I30" s="509"/>
      <c r="J30" s="623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3">
        <f>IF(ISERROR(AH30/$AH$73),"-",AH30/$AH$73)</f>
        <v>0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s="74" customFormat="1" ht="12.75" customHeight="1" collapsed="1" x14ac:dyDescent="0.25">
      <c r="A31" s="599" t="s">
        <v>51</v>
      </c>
      <c r="B31" s="600"/>
      <c r="C31" s="601"/>
      <c r="D31" s="601"/>
      <c r="E31" s="601"/>
      <c r="F31" s="601"/>
      <c r="G31" s="601"/>
      <c r="H31" s="601"/>
      <c r="I31" s="602"/>
      <c r="J31" s="455">
        <f>SUM(J29:J30)</f>
        <v>0</v>
      </c>
      <c r="K31" s="455">
        <f>SUM(K29:K30)</f>
        <v>0</v>
      </c>
      <c r="L31" s="456"/>
      <c r="M31" s="455">
        <f>SUM(M29:M30)</f>
        <v>0</v>
      </c>
      <c r="N31" s="455">
        <f>SUM(N29:N30)</f>
        <v>0</v>
      </c>
      <c r="O31" s="455">
        <f>SUM(O29:O30)</f>
        <v>0</v>
      </c>
      <c r="P31" s="457"/>
      <c r="Q31" s="458"/>
      <c r="R31" s="455">
        <f t="shared" ref="R31:AH31" si="5">SUM(R29:R30)</f>
        <v>0</v>
      </c>
      <c r="S31" s="455">
        <f t="shared" si="5"/>
        <v>0</v>
      </c>
      <c r="T31" s="455">
        <f t="shared" si="5"/>
        <v>0</v>
      </c>
      <c r="U31" s="455">
        <f t="shared" si="5"/>
        <v>0</v>
      </c>
      <c r="V31" s="455">
        <f t="shared" si="5"/>
        <v>0</v>
      </c>
      <c r="W31" s="455">
        <f t="shared" si="5"/>
        <v>0</v>
      </c>
      <c r="X31" s="455">
        <f t="shared" si="5"/>
        <v>0</v>
      </c>
      <c r="Y31" s="455">
        <f t="shared" si="5"/>
        <v>0</v>
      </c>
      <c r="Z31" s="455">
        <f t="shared" si="5"/>
        <v>0</v>
      </c>
      <c r="AA31" s="455">
        <f t="shared" si="5"/>
        <v>0</v>
      </c>
      <c r="AB31" s="455">
        <f t="shared" si="5"/>
        <v>0</v>
      </c>
      <c r="AC31" s="455">
        <f t="shared" si="5"/>
        <v>0</v>
      </c>
      <c r="AD31" s="455">
        <f t="shared" si="5"/>
        <v>0</v>
      </c>
      <c r="AE31" s="455">
        <f t="shared" si="5"/>
        <v>0</v>
      </c>
      <c r="AF31" s="455">
        <f t="shared" si="5"/>
        <v>0</v>
      </c>
      <c r="AG31" s="455">
        <f t="shared" si="5"/>
        <v>0</v>
      </c>
      <c r="AH31" s="455">
        <f t="shared" si="5"/>
        <v>0</v>
      </c>
      <c r="AI31" s="459">
        <f>IF(ISERROR(AH31/J31),0,AH31/J31)</f>
        <v>0</v>
      </c>
      <c r="AJ31" s="459">
        <f>IF(ISERROR(AH31/$AH$73),0,AH31/$AH$73)</f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customHeight="1" x14ac:dyDescent="0.25">
      <c r="A32" s="590" t="s">
        <v>52</v>
      </c>
      <c r="B32" s="591"/>
      <c r="C32" s="591"/>
      <c r="D32" s="591"/>
      <c r="E32" s="592"/>
      <c r="F32" s="517"/>
      <c r="G32" s="518"/>
      <c r="H32" s="520"/>
      <c r="I32" s="520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538"/>
      <c r="AJ32" s="538"/>
    </row>
    <row r="33" spans="1:44" ht="12.75" hidden="1" customHeight="1" outlineLevel="1" x14ac:dyDescent="0.25">
      <c r="A33" s="495">
        <v>1</v>
      </c>
      <c r="B33" s="496"/>
      <c r="C33" s="505"/>
      <c r="D33" s="506"/>
      <c r="E33" s="507"/>
      <c r="F33" s="507"/>
      <c r="G33" s="507"/>
      <c r="H33" s="506"/>
      <c r="I33" s="506"/>
      <c r="J33" s="576"/>
      <c r="K33" s="30"/>
      <c r="L33" s="29" t="s">
        <v>82</v>
      </c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3">
        <f>IF(ISERROR(AH33/$AH$73),"-",AH33/$AH$73)</f>
        <v>0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ht="12.75" hidden="1" customHeight="1" outlineLevel="1" x14ac:dyDescent="0.25">
      <c r="A34" s="495">
        <v>2</v>
      </c>
      <c r="B34" s="496"/>
      <c r="C34" s="508"/>
      <c r="D34" s="509"/>
      <c r="E34" s="510"/>
      <c r="F34" s="510"/>
      <c r="G34" s="510"/>
      <c r="H34" s="509"/>
      <c r="I34" s="509"/>
      <c r="J34" s="623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3">
        <f>IF(ISERROR(AH34/$AH$73),"-",AH34/$AH$73)</f>
        <v>0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s="74" customFormat="1" ht="12.75" customHeight="1" collapsed="1" x14ac:dyDescent="0.25">
      <c r="A35" s="599" t="s">
        <v>53</v>
      </c>
      <c r="B35" s="600"/>
      <c r="C35" s="601"/>
      <c r="D35" s="601"/>
      <c r="E35" s="601"/>
      <c r="F35" s="601"/>
      <c r="G35" s="601"/>
      <c r="H35" s="601"/>
      <c r="I35" s="602"/>
      <c r="J35" s="455">
        <f>SUM(J33:J34)</f>
        <v>0</v>
      </c>
      <c r="K35" s="455">
        <f>SUM(K33:K34)</f>
        <v>0</v>
      </c>
      <c r="L35" s="456"/>
      <c r="M35" s="455">
        <f>SUM(M33:M34)</f>
        <v>0</v>
      </c>
      <c r="N35" s="455">
        <f>SUM(N33:N34)</f>
        <v>0</v>
      </c>
      <c r="O35" s="455">
        <f>SUM(O33:O34)</f>
        <v>0</v>
      </c>
      <c r="P35" s="457"/>
      <c r="Q35" s="458"/>
      <c r="R35" s="455">
        <f t="shared" ref="R35:AH35" si="6">SUM(R33:R34)</f>
        <v>0</v>
      </c>
      <c r="S35" s="455">
        <f t="shared" si="6"/>
        <v>0</v>
      </c>
      <c r="T35" s="455">
        <f t="shared" si="6"/>
        <v>0</v>
      </c>
      <c r="U35" s="455">
        <f t="shared" si="6"/>
        <v>0</v>
      </c>
      <c r="V35" s="455">
        <f t="shared" si="6"/>
        <v>0</v>
      </c>
      <c r="W35" s="455">
        <f t="shared" si="6"/>
        <v>0</v>
      </c>
      <c r="X35" s="455">
        <f t="shared" si="6"/>
        <v>0</v>
      </c>
      <c r="Y35" s="455">
        <f t="shared" si="6"/>
        <v>0</v>
      </c>
      <c r="Z35" s="455">
        <f t="shared" si="6"/>
        <v>0</v>
      </c>
      <c r="AA35" s="455">
        <f t="shared" si="6"/>
        <v>0</v>
      </c>
      <c r="AB35" s="455">
        <f t="shared" si="6"/>
        <v>0</v>
      </c>
      <c r="AC35" s="455">
        <f t="shared" si="6"/>
        <v>0</v>
      </c>
      <c r="AD35" s="455">
        <f t="shared" si="6"/>
        <v>0</v>
      </c>
      <c r="AE35" s="455">
        <f t="shared" si="6"/>
        <v>0</v>
      </c>
      <c r="AF35" s="455">
        <f t="shared" si="6"/>
        <v>0</v>
      </c>
      <c r="AG35" s="455">
        <f t="shared" si="6"/>
        <v>0</v>
      </c>
      <c r="AH35" s="455">
        <f t="shared" si="6"/>
        <v>0</v>
      </c>
      <c r="AI35" s="459">
        <f>IF(ISERROR(AH35/J35),0,AH35/J35)</f>
        <v>0</v>
      </c>
      <c r="AJ35" s="459">
        <f>IF(ISERROR(AH35/$AH$73),0,AH35/$AH$73)</f>
        <v>0</v>
      </c>
      <c r="AK35" s="109"/>
      <c r="AL35" s="109"/>
      <c r="AM35" s="109"/>
      <c r="AN35" s="109"/>
      <c r="AO35" s="109"/>
      <c r="AP35" s="109"/>
      <c r="AQ35" s="109"/>
      <c r="AR35" s="109"/>
    </row>
    <row r="36" spans="1:44" ht="12.75" customHeight="1" x14ac:dyDescent="0.25">
      <c r="A36" s="590" t="s">
        <v>54</v>
      </c>
      <c r="B36" s="591"/>
      <c r="C36" s="591"/>
      <c r="D36" s="591"/>
      <c r="E36" s="592"/>
      <c r="F36" s="517"/>
      <c r="G36" s="518"/>
      <c r="H36" s="520"/>
      <c r="I36" s="520"/>
      <c r="J36" s="75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538"/>
      <c r="AJ36" s="538"/>
    </row>
    <row r="37" spans="1:44" ht="12.75" hidden="1" customHeight="1" outlineLevel="1" x14ac:dyDescent="0.25">
      <c r="A37" s="495">
        <v>1</v>
      </c>
      <c r="B37" s="496"/>
      <c r="C37" s="505"/>
      <c r="D37" s="506"/>
      <c r="E37" s="507"/>
      <c r="F37" s="507"/>
      <c r="G37" s="507"/>
      <c r="H37" s="506"/>
      <c r="I37" s="506"/>
      <c r="J37" s="576"/>
      <c r="K37" s="30"/>
      <c r="L37" s="29" t="s">
        <v>89</v>
      </c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IF(ISERROR(AH37/J37),0,AH37/J37)</f>
        <v>0</v>
      </c>
      <c r="AJ37" s="33">
        <f>IF(ISERROR(AH37/$AH$73),"-",AH37/$AH$73)</f>
        <v>0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hidden="1" customHeight="1" outlineLevel="1" x14ac:dyDescent="0.25">
      <c r="A38" s="495">
        <v>2</v>
      </c>
      <c r="B38" s="496"/>
      <c r="C38" s="508"/>
      <c r="D38" s="509"/>
      <c r="E38" s="510"/>
      <c r="F38" s="510"/>
      <c r="G38" s="510"/>
      <c r="H38" s="509"/>
      <c r="I38" s="509"/>
      <c r="J38" s="623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IF(ISERROR(AH38/J38),0,AH38/J38)</f>
        <v>0</v>
      </c>
      <c r="AJ38" s="33">
        <f>IF(ISERROR(AH38/$AH$73),"-",AH38/$AH$73)</f>
        <v>0</v>
      </c>
      <c r="AK38" s="109"/>
      <c r="AL38" s="109"/>
      <c r="AM38" s="109"/>
      <c r="AN38" s="109"/>
      <c r="AO38" s="109"/>
      <c r="AP38" s="109"/>
      <c r="AQ38" s="109"/>
      <c r="AR38" s="109"/>
    </row>
    <row r="39" spans="1:44" ht="12.75" hidden="1" customHeight="1" outlineLevel="1" x14ac:dyDescent="0.25">
      <c r="A39" s="495">
        <v>3</v>
      </c>
      <c r="B39" s="496"/>
      <c r="C39" s="508"/>
      <c r="D39" s="509"/>
      <c r="E39" s="510"/>
      <c r="F39" s="510"/>
      <c r="G39" s="510"/>
      <c r="H39" s="509"/>
      <c r="I39" s="509"/>
      <c r="J39" s="5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IF(ISERROR(AH39/J39),0,AH39/J39)</f>
        <v>0</v>
      </c>
      <c r="AJ39" s="33">
        <f>IF(ISERROR(AH39/$AH$73),"-",AH39/$AH$73)</f>
        <v>0</v>
      </c>
    </row>
    <row r="40" spans="1:44" s="74" customFormat="1" ht="12.75" customHeight="1" collapsed="1" x14ac:dyDescent="0.25">
      <c r="A40" s="599" t="s">
        <v>55</v>
      </c>
      <c r="B40" s="600"/>
      <c r="C40" s="601"/>
      <c r="D40" s="601"/>
      <c r="E40" s="601"/>
      <c r="F40" s="601"/>
      <c r="G40" s="601"/>
      <c r="H40" s="601"/>
      <c r="I40" s="602"/>
      <c r="J40" s="455">
        <f>SUM(J37:J39)</f>
        <v>0</v>
      </c>
      <c r="K40" s="455">
        <f>SUM(K37:K39)</f>
        <v>0</v>
      </c>
      <c r="L40" s="456"/>
      <c r="M40" s="455">
        <f>SUM(M37:M39)</f>
        <v>0</v>
      </c>
      <c r="N40" s="455">
        <f>SUM(N37:N39)</f>
        <v>0</v>
      </c>
      <c r="O40" s="455">
        <f>SUM(O37:O39)</f>
        <v>0</v>
      </c>
      <c r="P40" s="457"/>
      <c r="Q40" s="458"/>
      <c r="R40" s="455">
        <f t="shared" ref="R40:AH40" si="7">SUM(R37:R39)</f>
        <v>0</v>
      </c>
      <c r="S40" s="455">
        <f t="shared" si="7"/>
        <v>0</v>
      </c>
      <c r="T40" s="455">
        <f t="shared" si="7"/>
        <v>0</v>
      </c>
      <c r="U40" s="455">
        <f t="shared" si="7"/>
        <v>0</v>
      </c>
      <c r="V40" s="455">
        <f t="shared" si="7"/>
        <v>0</v>
      </c>
      <c r="W40" s="455">
        <f t="shared" si="7"/>
        <v>0</v>
      </c>
      <c r="X40" s="455">
        <f t="shared" si="7"/>
        <v>0</v>
      </c>
      <c r="Y40" s="455">
        <f t="shared" si="7"/>
        <v>0</v>
      </c>
      <c r="Z40" s="455">
        <f t="shared" si="7"/>
        <v>0</v>
      </c>
      <c r="AA40" s="455">
        <f t="shared" si="7"/>
        <v>0</v>
      </c>
      <c r="AB40" s="455">
        <f t="shared" si="7"/>
        <v>0</v>
      </c>
      <c r="AC40" s="455">
        <f t="shared" si="7"/>
        <v>0</v>
      </c>
      <c r="AD40" s="455">
        <f t="shared" si="7"/>
        <v>0</v>
      </c>
      <c r="AE40" s="455">
        <f t="shared" si="7"/>
        <v>0</v>
      </c>
      <c r="AF40" s="455">
        <f t="shared" si="7"/>
        <v>0</v>
      </c>
      <c r="AG40" s="455">
        <f t="shared" si="7"/>
        <v>0</v>
      </c>
      <c r="AH40" s="455">
        <f t="shared" si="7"/>
        <v>0</v>
      </c>
      <c r="AI40" s="459">
        <f>IF(ISERROR(AH40/J40),0,AH40/J40)</f>
        <v>0</v>
      </c>
      <c r="AJ40" s="459">
        <f>IF(ISERROR(AH40/$AH$73),0,AH40/$AH$73)</f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customHeight="1" x14ac:dyDescent="0.25">
      <c r="A41" s="590" t="s">
        <v>56</v>
      </c>
      <c r="B41" s="591"/>
      <c r="C41" s="591"/>
      <c r="D41" s="591"/>
      <c r="E41" s="592"/>
      <c r="F41" s="517"/>
      <c r="G41" s="518"/>
      <c r="H41" s="520"/>
      <c r="I41" s="520"/>
      <c r="J41" s="608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538"/>
      <c r="AJ41" s="538"/>
    </row>
    <row r="42" spans="1:44" ht="12.75" hidden="1" customHeight="1" outlineLevel="1" x14ac:dyDescent="0.25">
      <c r="A42" s="495">
        <v>1</v>
      </c>
      <c r="B42" s="496"/>
      <c r="C42" s="497"/>
      <c r="D42" s="498"/>
      <c r="E42" s="499"/>
      <c r="F42" s="500"/>
      <c r="G42" s="500"/>
      <c r="H42" s="498"/>
      <c r="I42" s="498"/>
      <c r="J42" s="609"/>
      <c r="K42" s="57"/>
      <c r="L42" s="1"/>
      <c r="M42" s="56"/>
      <c r="N42" s="63"/>
      <c r="O42" s="56"/>
      <c r="P42" s="52"/>
      <c r="Q42" s="52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3">
        <f>IF(ISERROR(AH42/$AH$73),"-",AH42/$AH$73)</f>
        <v>0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ht="12.75" hidden="1" customHeight="1" outlineLevel="1" x14ac:dyDescent="0.25">
      <c r="A43" s="495">
        <v>1</v>
      </c>
      <c r="B43" s="496"/>
      <c r="C43" s="497"/>
      <c r="D43" s="498"/>
      <c r="E43" s="499"/>
      <c r="F43" s="500"/>
      <c r="G43" s="500"/>
      <c r="H43" s="498"/>
      <c r="I43" s="498"/>
      <c r="J43" s="666"/>
      <c r="K43" s="57"/>
      <c r="L43" s="1"/>
      <c r="M43" s="56"/>
      <c r="N43" s="63"/>
      <c r="O43" s="56"/>
      <c r="P43" s="52"/>
      <c r="Q43" s="52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>
        <v>0</v>
      </c>
      <c r="AF43" s="31">
        <v>0</v>
      </c>
      <c r="AG43" s="32">
        <f>SUM(AD43:AF43)</f>
        <v>0</v>
      </c>
      <c r="AH43" s="32">
        <f>SUM(U43,Y43,AC43,AG43)</f>
        <v>0</v>
      </c>
      <c r="AI43" s="33">
        <f>IF(ISERROR(AH43/J43),0,AH43/J43)</f>
        <v>0</v>
      </c>
      <c r="AJ43" s="33">
        <f>IF(ISERROR(AH43/$AH$73),"-",AH43/$AH$73)</f>
        <v>0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s="74" customFormat="1" ht="12.75" customHeight="1" collapsed="1" x14ac:dyDescent="0.25">
      <c r="A44" s="599" t="s">
        <v>57</v>
      </c>
      <c r="B44" s="600"/>
      <c r="C44" s="601"/>
      <c r="D44" s="601"/>
      <c r="E44" s="601"/>
      <c r="F44" s="601"/>
      <c r="G44" s="601"/>
      <c r="H44" s="601"/>
      <c r="I44" s="602"/>
      <c r="J44" s="455">
        <f>SUM(J41)</f>
        <v>0</v>
      </c>
      <c r="K44" s="455">
        <f>SUM(K42:K43)</f>
        <v>0</v>
      </c>
      <c r="L44" s="456"/>
      <c r="M44" s="455">
        <f>SUM(M43:M43)</f>
        <v>0</v>
      </c>
      <c r="N44" s="455">
        <f>SUM(N43:N43)</f>
        <v>0</v>
      </c>
      <c r="O44" s="455">
        <f>SUM(O43:O43)</f>
        <v>0</v>
      </c>
      <c r="P44" s="457"/>
      <c r="Q44" s="458"/>
      <c r="R44" s="455">
        <f>SUM(R43:R43)</f>
        <v>0</v>
      </c>
      <c r="S44" s="455">
        <f t="shared" ref="S44:AH44" si="8">SUM(S42:S43)</f>
        <v>0</v>
      </c>
      <c r="T44" s="455">
        <f t="shared" si="8"/>
        <v>0</v>
      </c>
      <c r="U44" s="455">
        <f t="shared" si="8"/>
        <v>0</v>
      </c>
      <c r="V44" s="455">
        <f t="shared" si="8"/>
        <v>0</v>
      </c>
      <c r="W44" s="455">
        <f t="shared" si="8"/>
        <v>0</v>
      </c>
      <c r="X44" s="455">
        <f t="shared" si="8"/>
        <v>0</v>
      </c>
      <c r="Y44" s="455">
        <f t="shared" si="8"/>
        <v>0</v>
      </c>
      <c r="Z44" s="455">
        <f t="shared" si="8"/>
        <v>0</v>
      </c>
      <c r="AA44" s="455">
        <f t="shared" si="8"/>
        <v>0</v>
      </c>
      <c r="AB44" s="455">
        <f t="shared" si="8"/>
        <v>0</v>
      </c>
      <c r="AC44" s="455">
        <f t="shared" si="8"/>
        <v>0</v>
      </c>
      <c r="AD44" s="455">
        <f t="shared" si="8"/>
        <v>0</v>
      </c>
      <c r="AE44" s="455">
        <f t="shared" si="8"/>
        <v>0</v>
      </c>
      <c r="AF44" s="455">
        <f t="shared" si="8"/>
        <v>0</v>
      </c>
      <c r="AG44" s="455">
        <f t="shared" si="8"/>
        <v>0</v>
      </c>
      <c r="AH44" s="455">
        <f t="shared" si="8"/>
        <v>0</v>
      </c>
      <c r="AI44" s="459">
        <f>IF(ISERROR(AH44/J44),0,AH44/J44)</f>
        <v>0</v>
      </c>
      <c r="AJ44" s="459">
        <f>IF(ISERROR(AH44/$AH$73),0,AH44/$AH$73)</f>
        <v>0</v>
      </c>
      <c r="AK44" s="109"/>
      <c r="AL44" s="109"/>
      <c r="AM44" s="109"/>
      <c r="AN44" s="109"/>
      <c r="AO44" s="109"/>
      <c r="AP44" s="109"/>
      <c r="AQ44" s="109"/>
      <c r="AR44" s="109"/>
    </row>
    <row r="45" spans="1:44" ht="12.75" customHeight="1" x14ac:dyDescent="0.25">
      <c r="A45" s="590" t="s">
        <v>58</v>
      </c>
      <c r="B45" s="591"/>
      <c r="C45" s="591"/>
      <c r="D45" s="591"/>
      <c r="E45" s="592"/>
      <c r="F45" s="517"/>
      <c r="G45" s="518"/>
      <c r="H45" s="520"/>
      <c r="I45" s="520"/>
      <c r="J45" s="75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538"/>
      <c r="AJ45" s="538"/>
    </row>
    <row r="46" spans="1:44" hidden="1" outlineLevel="1" x14ac:dyDescent="0.25">
      <c r="A46" s="495">
        <v>1</v>
      </c>
      <c r="B46" s="496"/>
      <c r="C46" s="497"/>
      <c r="D46" s="498"/>
      <c r="E46" s="511"/>
      <c r="F46" s="500"/>
      <c r="G46" s="500"/>
      <c r="H46" s="498"/>
      <c r="I46" s="498"/>
      <c r="J46" s="576"/>
      <c r="K46" s="51"/>
      <c r="L46" s="55"/>
      <c r="M46" s="56"/>
      <c r="N46" s="63"/>
      <c r="O46" s="56"/>
      <c r="P46" s="52"/>
      <c r="Q46" s="52"/>
      <c r="R46" s="31">
        <v>0</v>
      </c>
      <c r="S46" s="31">
        <v>0</v>
      </c>
      <c r="T46" s="31">
        <v>0</v>
      </c>
      <c r="U46" s="32">
        <f>SUM(R46:T46)</f>
        <v>0</v>
      </c>
      <c r="V46" s="31">
        <v>0</v>
      </c>
      <c r="W46" s="31">
        <v>0</v>
      </c>
      <c r="X46" s="31">
        <v>0</v>
      </c>
      <c r="Y46" s="32">
        <f>SUM(V46:X46)</f>
        <v>0</v>
      </c>
      <c r="Z46" s="31">
        <v>0</v>
      </c>
      <c r="AA46" s="31">
        <v>0</v>
      </c>
      <c r="AB46" s="31">
        <v>0</v>
      </c>
      <c r="AC46" s="32">
        <f>SUM(Z46:AB46)</f>
        <v>0</v>
      </c>
      <c r="AD46" s="31">
        <v>0</v>
      </c>
      <c r="AE46" s="31">
        <v>0</v>
      </c>
      <c r="AF46" s="31">
        <v>0</v>
      </c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3">
        <f>IF(ISERROR(AH46/$AH$73),"-",AH46/$AH$73)</f>
        <v>0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hidden="1" customHeight="1" outlineLevel="1" x14ac:dyDescent="0.25">
      <c r="A47" s="495">
        <v>2</v>
      </c>
      <c r="B47" s="496"/>
      <c r="C47" s="505"/>
      <c r="D47" s="506"/>
      <c r="E47" s="510"/>
      <c r="F47" s="507"/>
      <c r="G47" s="507"/>
      <c r="H47" s="506"/>
      <c r="I47" s="509"/>
      <c r="J47" s="577"/>
      <c r="K47" s="57"/>
      <c r="L47" s="1" t="s">
        <v>82</v>
      </c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33">
        <f>IF(ISERROR(AH47/J47),0,AH47/J47)</f>
        <v>0</v>
      </c>
      <c r="AJ47" s="33">
        <f>IF(ISERROR(AH47/$AH$73),"-",AH47/$AH$73)</f>
        <v>0</v>
      </c>
      <c r="AK47" s="109"/>
      <c r="AL47" s="109"/>
      <c r="AM47" s="109"/>
      <c r="AN47" s="109"/>
      <c r="AO47" s="109"/>
      <c r="AP47" s="109"/>
      <c r="AQ47" s="109"/>
      <c r="AR47" s="109"/>
    </row>
    <row r="48" spans="1:44" s="74" customFormat="1" ht="12.75" customHeight="1" collapsed="1" x14ac:dyDescent="0.25">
      <c r="A48" s="599" t="s">
        <v>59</v>
      </c>
      <c r="B48" s="600"/>
      <c r="C48" s="601"/>
      <c r="D48" s="601"/>
      <c r="E48" s="601"/>
      <c r="F48" s="601"/>
      <c r="G48" s="601"/>
      <c r="H48" s="601"/>
      <c r="I48" s="602"/>
      <c r="J48" s="455">
        <f>SUM(J46:J47)</f>
        <v>0</v>
      </c>
      <c r="K48" s="455">
        <f>SUM(K46:K47)</f>
        <v>0</v>
      </c>
      <c r="L48" s="456"/>
      <c r="M48" s="455">
        <f>SUM(M46:M47)</f>
        <v>0</v>
      </c>
      <c r="N48" s="455">
        <f>SUM(N46:N47)</f>
        <v>0</v>
      </c>
      <c r="O48" s="455">
        <f>SUM(O46:O47)</f>
        <v>0</v>
      </c>
      <c r="P48" s="457"/>
      <c r="Q48" s="458"/>
      <c r="R48" s="455">
        <f t="shared" ref="R48:AH48" si="9">SUM(R46:R47)</f>
        <v>0</v>
      </c>
      <c r="S48" s="455">
        <f t="shared" si="9"/>
        <v>0</v>
      </c>
      <c r="T48" s="455">
        <f t="shared" si="9"/>
        <v>0</v>
      </c>
      <c r="U48" s="455">
        <f t="shared" si="9"/>
        <v>0</v>
      </c>
      <c r="V48" s="455">
        <f t="shared" si="9"/>
        <v>0</v>
      </c>
      <c r="W48" s="455">
        <f t="shared" si="9"/>
        <v>0</v>
      </c>
      <c r="X48" s="455">
        <f t="shared" si="9"/>
        <v>0</v>
      </c>
      <c r="Y48" s="455">
        <f t="shared" si="9"/>
        <v>0</v>
      </c>
      <c r="Z48" s="455">
        <f t="shared" si="9"/>
        <v>0</v>
      </c>
      <c r="AA48" s="455">
        <f t="shared" si="9"/>
        <v>0</v>
      </c>
      <c r="AB48" s="455">
        <f t="shared" si="9"/>
        <v>0</v>
      </c>
      <c r="AC48" s="455">
        <f t="shared" si="9"/>
        <v>0</v>
      </c>
      <c r="AD48" s="455">
        <f t="shared" si="9"/>
        <v>0</v>
      </c>
      <c r="AE48" s="455">
        <f t="shared" si="9"/>
        <v>0</v>
      </c>
      <c r="AF48" s="455">
        <f t="shared" si="9"/>
        <v>0</v>
      </c>
      <c r="AG48" s="455">
        <f t="shared" si="9"/>
        <v>0</v>
      </c>
      <c r="AH48" s="455">
        <f t="shared" si="9"/>
        <v>0</v>
      </c>
      <c r="AI48" s="459">
        <f>IF(ISERROR(AH48/J48),0,AH48/J48)</f>
        <v>0</v>
      </c>
      <c r="AJ48" s="459">
        <f>IF(ISERROR(AH48/$AH$73),0,AH48/$AH$73)</f>
        <v>0</v>
      </c>
      <c r="AK48" s="109"/>
      <c r="AL48" s="109"/>
      <c r="AM48" s="109"/>
      <c r="AN48" s="109"/>
      <c r="AO48" s="109"/>
      <c r="AP48" s="109"/>
      <c r="AQ48" s="109"/>
      <c r="AR48" s="109"/>
    </row>
    <row r="49" spans="1:44" ht="12.75" customHeight="1" x14ac:dyDescent="0.25">
      <c r="A49" s="590" t="s">
        <v>60</v>
      </c>
      <c r="B49" s="591"/>
      <c r="C49" s="591"/>
      <c r="D49" s="591"/>
      <c r="E49" s="592"/>
      <c r="F49" s="517"/>
      <c r="G49" s="518"/>
      <c r="H49" s="520"/>
      <c r="I49" s="520"/>
      <c r="J49" s="75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538"/>
      <c r="AJ49" s="538"/>
    </row>
    <row r="50" spans="1:44" hidden="1" outlineLevel="1" x14ac:dyDescent="0.25">
      <c r="A50" s="496">
        <v>1</v>
      </c>
      <c r="B50" s="497"/>
      <c r="C50" s="497"/>
      <c r="D50" s="501"/>
      <c r="E50" s="512"/>
      <c r="F50" s="513"/>
      <c r="G50" s="514"/>
      <c r="H50" s="498"/>
      <c r="I50" s="498"/>
      <c r="J50" s="576"/>
      <c r="K50" s="7"/>
      <c r="L50" s="8"/>
      <c r="M50" s="9"/>
      <c r="N50" s="9"/>
      <c r="O50" s="5"/>
      <c r="P50" s="5"/>
      <c r="Q50" s="5"/>
      <c r="R50" s="10"/>
      <c r="S50" s="10"/>
      <c r="T50" s="10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3">
        <f>IF(ISERROR(AH50/$AH$73),"-",AH50/$AH$73)</f>
        <v>0</v>
      </c>
      <c r="AK50" s="109"/>
      <c r="AL50" s="109"/>
      <c r="AM50" s="109"/>
      <c r="AN50" s="109"/>
      <c r="AO50" s="109"/>
      <c r="AP50" s="109"/>
      <c r="AQ50" s="109"/>
      <c r="AR50" s="109"/>
    </row>
    <row r="51" spans="1:44" ht="12.75" hidden="1" customHeight="1" outlineLevel="1" x14ac:dyDescent="0.25">
      <c r="A51" s="496">
        <v>2</v>
      </c>
      <c r="B51" s="496"/>
      <c r="C51" s="515"/>
      <c r="D51" s="509"/>
      <c r="E51" s="515"/>
      <c r="F51" s="515"/>
      <c r="G51" s="515"/>
      <c r="H51" s="509"/>
      <c r="I51" s="509"/>
      <c r="J51" s="623"/>
      <c r="K51" s="57"/>
      <c r="L51" s="1" t="s">
        <v>82</v>
      </c>
      <c r="M51" s="31"/>
      <c r="N51" s="31"/>
      <c r="O51" s="31"/>
      <c r="P51" s="37"/>
      <c r="Q51" s="37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IF(ISERROR(AH51/J51),0,AH51/J51)</f>
        <v>0</v>
      </c>
      <c r="AJ51" s="33">
        <f>IF(ISERROR(AH51/$AH$73),"-",AH51/$AH$73)</f>
        <v>0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s="74" customFormat="1" ht="12.75" customHeight="1" collapsed="1" x14ac:dyDescent="0.25">
      <c r="A52" s="610" t="s">
        <v>61</v>
      </c>
      <c r="B52" s="610"/>
      <c r="C52" s="610"/>
      <c r="D52" s="610"/>
      <c r="E52" s="610"/>
      <c r="F52" s="610"/>
      <c r="G52" s="610"/>
      <c r="H52" s="610"/>
      <c r="I52" s="610"/>
      <c r="J52" s="455">
        <f>J50</f>
        <v>0</v>
      </c>
      <c r="K52" s="455">
        <f>SUM(K50:K51)</f>
        <v>0</v>
      </c>
      <c r="L52" s="456"/>
      <c r="M52" s="455">
        <f>SUM(M50:M51)</f>
        <v>0</v>
      </c>
      <c r="N52" s="455">
        <f>SUM(N50:N51)</f>
        <v>0</v>
      </c>
      <c r="O52" s="455">
        <f>SUM(O50:O51)</f>
        <v>0</v>
      </c>
      <c r="P52" s="457"/>
      <c r="Q52" s="458"/>
      <c r="R52" s="455">
        <f t="shared" ref="R52:AH52" si="10">SUM(R50:R51)</f>
        <v>0</v>
      </c>
      <c r="S52" s="455">
        <f t="shared" si="10"/>
        <v>0</v>
      </c>
      <c r="T52" s="455">
        <f t="shared" si="10"/>
        <v>0</v>
      </c>
      <c r="U52" s="455">
        <f t="shared" si="10"/>
        <v>0</v>
      </c>
      <c r="V52" s="455">
        <f t="shared" si="10"/>
        <v>0</v>
      </c>
      <c r="W52" s="455">
        <f t="shared" si="10"/>
        <v>0</v>
      </c>
      <c r="X52" s="455">
        <f t="shared" si="10"/>
        <v>0</v>
      </c>
      <c r="Y52" s="455">
        <f t="shared" si="10"/>
        <v>0</v>
      </c>
      <c r="Z52" s="455">
        <f t="shared" si="10"/>
        <v>0</v>
      </c>
      <c r="AA52" s="455">
        <f t="shared" si="10"/>
        <v>0</v>
      </c>
      <c r="AB52" s="455">
        <f t="shared" si="10"/>
        <v>0</v>
      </c>
      <c r="AC52" s="455">
        <f t="shared" si="10"/>
        <v>0</v>
      </c>
      <c r="AD52" s="455">
        <f t="shared" si="10"/>
        <v>0</v>
      </c>
      <c r="AE52" s="455">
        <f t="shared" si="10"/>
        <v>0</v>
      </c>
      <c r="AF52" s="455">
        <f t="shared" si="10"/>
        <v>0</v>
      </c>
      <c r="AG52" s="455">
        <f t="shared" si="10"/>
        <v>0</v>
      </c>
      <c r="AH52" s="455">
        <f t="shared" si="10"/>
        <v>0</v>
      </c>
      <c r="AI52" s="459">
        <f>IF(ISERROR(AH52/J52),0,AH52/J52)</f>
        <v>0</v>
      </c>
      <c r="AJ52" s="459">
        <f>IF(ISERROR(AH52/$AH$73),0,AH52/$AH$73)</f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customHeight="1" x14ac:dyDescent="0.25">
      <c r="A53" s="611" t="s">
        <v>62</v>
      </c>
      <c r="B53" s="612"/>
      <c r="C53" s="612"/>
      <c r="D53" s="612"/>
      <c r="E53" s="613"/>
      <c r="F53" s="521"/>
      <c r="G53" s="522"/>
      <c r="H53" s="523"/>
      <c r="I53" s="523"/>
      <c r="J53" s="75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538"/>
      <c r="AJ53" s="538"/>
    </row>
    <row r="54" spans="1:44" ht="12.75" hidden="1" customHeight="1" outlineLevel="1" x14ac:dyDescent="0.25">
      <c r="A54" s="495">
        <v>1</v>
      </c>
      <c r="B54" s="496"/>
      <c r="C54" s="505"/>
      <c r="D54" s="506"/>
      <c r="E54" s="507"/>
      <c r="F54" s="507"/>
      <c r="G54" s="507"/>
      <c r="H54" s="506"/>
      <c r="I54" s="506"/>
      <c r="J54" s="576"/>
      <c r="K54" s="30"/>
      <c r="L54" s="29"/>
      <c r="M54" s="31"/>
      <c r="N54" s="31"/>
      <c r="O54" s="31"/>
      <c r="P54" s="29"/>
      <c r="Q54" s="29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3">
        <f>IF(ISERROR(AH54/$AH$73),"-",AH54/$AH$73)</f>
        <v>0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ht="12.75" hidden="1" customHeight="1" outlineLevel="1" x14ac:dyDescent="0.25">
      <c r="A55" s="495">
        <v>2</v>
      </c>
      <c r="B55" s="496"/>
      <c r="C55" s="508"/>
      <c r="D55" s="509"/>
      <c r="E55" s="510"/>
      <c r="F55" s="510"/>
      <c r="G55" s="510"/>
      <c r="H55" s="509"/>
      <c r="I55" s="509"/>
      <c r="J55" s="623"/>
      <c r="K55" s="57"/>
      <c r="L55" s="1" t="s">
        <v>82</v>
      </c>
      <c r="M55" s="31"/>
      <c r="N55" s="31"/>
      <c r="O55" s="31"/>
      <c r="P55" s="37"/>
      <c r="Q55" s="37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>SUM(U55,Y55,AC55,AG55)</f>
        <v>0</v>
      </c>
      <c r="AI55" s="33">
        <f>IF(ISERROR(AH55/J55),0,AH55/J55)</f>
        <v>0</v>
      </c>
      <c r="AJ55" s="33">
        <f>IF(ISERROR(AH55/$AH$73),"-",AH55/$AH$73)</f>
        <v>0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s="74" customFormat="1" ht="12.75" customHeight="1" collapsed="1" x14ac:dyDescent="0.25">
      <c r="A56" s="599" t="s">
        <v>63</v>
      </c>
      <c r="B56" s="601"/>
      <c r="C56" s="601"/>
      <c r="D56" s="601"/>
      <c r="E56" s="601"/>
      <c r="F56" s="601"/>
      <c r="G56" s="601"/>
      <c r="H56" s="601"/>
      <c r="I56" s="602"/>
      <c r="J56" s="455">
        <f>SUM(J54:J55)</f>
        <v>0</v>
      </c>
      <c r="K56" s="455">
        <f>SUM(K54:K55)</f>
        <v>0</v>
      </c>
      <c r="L56" s="456"/>
      <c r="M56" s="455">
        <f>SUM(M54:M55)</f>
        <v>0</v>
      </c>
      <c r="N56" s="455">
        <f>SUM(N54:N55)</f>
        <v>0</v>
      </c>
      <c r="O56" s="455">
        <f>SUM(O54:O55)</f>
        <v>0</v>
      </c>
      <c r="P56" s="457"/>
      <c r="Q56" s="458"/>
      <c r="R56" s="455">
        <f t="shared" ref="R56:AH56" si="11">SUM(R54:R55)</f>
        <v>0</v>
      </c>
      <c r="S56" s="455">
        <f t="shared" si="11"/>
        <v>0</v>
      </c>
      <c r="T56" s="455">
        <f t="shared" si="11"/>
        <v>0</v>
      </c>
      <c r="U56" s="455">
        <f t="shared" si="11"/>
        <v>0</v>
      </c>
      <c r="V56" s="455">
        <f t="shared" si="11"/>
        <v>0</v>
      </c>
      <c r="W56" s="455">
        <f t="shared" si="11"/>
        <v>0</v>
      </c>
      <c r="X56" s="455">
        <f t="shared" si="11"/>
        <v>0</v>
      </c>
      <c r="Y56" s="455">
        <f t="shared" si="11"/>
        <v>0</v>
      </c>
      <c r="Z56" s="455">
        <f t="shared" si="11"/>
        <v>0</v>
      </c>
      <c r="AA56" s="455">
        <f t="shared" si="11"/>
        <v>0</v>
      </c>
      <c r="AB56" s="455">
        <f t="shared" si="11"/>
        <v>0</v>
      </c>
      <c r="AC56" s="455">
        <f t="shared" si="11"/>
        <v>0</v>
      </c>
      <c r="AD56" s="455">
        <f t="shared" si="11"/>
        <v>0</v>
      </c>
      <c r="AE56" s="455">
        <f t="shared" si="11"/>
        <v>0</v>
      </c>
      <c r="AF56" s="455">
        <f t="shared" si="11"/>
        <v>0</v>
      </c>
      <c r="AG56" s="455">
        <f t="shared" si="11"/>
        <v>0</v>
      </c>
      <c r="AH56" s="455">
        <f t="shared" si="11"/>
        <v>0</v>
      </c>
      <c r="AI56" s="459">
        <f>IF(ISERROR(AH56/J56),0,AH56/J56)</f>
        <v>0</v>
      </c>
      <c r="AJ56" s="459">
        <f>IF(ISERROR(AH56/$AH$73),0,AH56/$AH$73)</f>
        <v>0</v>
      </c>
      <c r="AK56" s="109"/>
      <c r="AL56" s="109"/>
      <c r="AM56" s="109"/>
      <c r="AN56" s="109"/>
      <c r="AO56" s="109"/>
      <c r="AP56" s="109"/>
      <c r="AQ56" s="109"/>
      <c r="AR56" s="109"/>
    </row>
    <row r="57" spans="1:44" ht="12.75" customHeight="1" x14ac:dyDescent="0.25">
      <c r="A57" s="590" t="s">
        <v>64</v>
      </c>
      <c r="B57" s="591"/>
      <c r="C57" s="591"/>
      <c r="D57" s="591"/>
      <c r="E57" s="592"/>
      <c r="F57" s="517"/>
      <c r="G57" s="518"/>
      <c r="H57" s="520"/>
      <c r="I57" s="520"/>
      <c r="J57" s="537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538"/>
      <c r="AJ57" s="538"/>
    </row>
    <row r="58" spans="1:44" ht="12.75" hidden="1" customHeight="1" outlineLevel="1" x14ac:dyDescent="0.25">
      <c r="A58" s="495">
        <v>1</v>
      </c>
      <c r="B58" s="496"/>
      <c r="C58" s="505"/>
      <c r="D58" s="506"/>
      <c r="E58" s="507"/>
      <c r="F58" s="507"/>
      <c r="G58" s="507"/>
      <c r="H58" s="506"/>
      <c r="I58" s="506"/>
      <c r="J58" s="576"/>
      <c r="K58" s="30"/>
      <c r="L58" s="29"/>
      <c r="M58" s="31"/>
      <c r="N58" s="31"/>
      <c r="O58" s="31"/>
      <c r="P58" s="29"/>
      <c r="Q58" s="29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IF(ISERROR(AH58/J58),0,AH58/J58)</f>
        <v>0</v>
      </c>
      <c r="AJ58" s="33">
        <f>IF(ISERROR(AH58/$AH$73),"-",AH58/$AH$73)</f>
        <v>0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12.75" hidden="1" customHeight="1" outlineLevel="1" x14ac:dyDescent="0.25">
      <c r="A59" s="495">
        <v>2</v>
      </c>
      <c r="B59" s="496"/>
      <c r="C59" s="508"/>
      <c r="D59" s="509"/>
      <c r="E59" s="510"/>
      <c r="F59" s="510"/>
      <c r="G59" s="510"/>
      <c r="H59" s="509"/>
      <c r="I59" s="509"/>
      <c r="J59" s="577"/>
      <c r="K59" s="57"/>
      <c r="L59" s="1" t="s">
        <v>82</v>
      </c>
      <c r="M59" s="31"/>
      <c r="N59" s="31"/>
      <c r="O59" s="31"/>
      <c r="P59" s="37"/>
      <c r="Q59" s="37"/>
      <c r="R59" s="31"/>
      <c r="S59" s="31"/>
      <c r="T59" s="31"/>
      <c r="U59" s="32">
        <f>SUM(R59:T59)</f>
        <v>0</v>
      </c>
      <c r="V59" s="31"/>
      <c r="W59" s="31"/>
      <c r="X59" s="31"/>
      <c r="Y59" s="32">
        <f>SUM(V59:X59)</f>
        <v>0</v>
      </c>
      <c r="Z59" s="31"/>
      <c r="AA59" s="31"/>
      <c r="AB59" s="31"/>
      <c r="AC59" s="32">
        <f>SUM(Z59:AB59)</f>
        <v>0</v>
      </c>
      <c r="AD59" s="31"/>
      <c r="AE59" s="31"/>
      <c r="AF59" s="31"/>
      <c r="AG59" s="32">
        <f>SUM(AD59:AF59)</f>
        <v>0</v>
      </c>
      <c r="AH59" s="32">
        <f>SUM(U59,Y59,AC59,AG59)</f>
        <v>0</v>
      </c>
      <c r="AI59" s="33">
        <f>IF(ISERROR(AH59/J59),0,AH59/J59)</f>
        <v>0</v>
      </c>
      <c r="AJ59" s="33">
        <f>IF(ISERROR(AH59/$AH$73),"-",AH59/$AH$73)</f>
        <v>0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s="74" customFormat="1" ht="12.75" customHeight="1" collapsed="1" x14ac:dyDescent="0.25">
      <c r="A60" s="599" t="s">
        <v>65</v>
      </c>
      <c r="B60" s="601"/>
      <c r="C60" s="601"/>
      <c r="D60" s="601"/>
      <c r="E60" s="601"/>
      <c r="F60" s="601"/>
      <c r="G60" s="601"/>
      <c r="H60" s="601"/>
      <c r="I60" s="602"/>
      <c r="J60" s="455">
        <f>SUM(J58:J59)</f>
        <v>0</v>
      </c>
      <c r="K60" s="455">
        <f>SUM(K58:K59)</f>
        <v>0</v>
      </c>
      <c r="L60" s="456"/>
      <c r="M60" s="455">
        <f>SUM(M58:M59)</f>
        <v>0</v>
      </c>
      <c r="N60" s="455">
        <f>SUM(N58:N59)</f>
        <v>0</v>
      </c>
      <c r="O60" s="455">
        <f>SUM(O58:O59)</f>
        <v>0</v>
      </c>
      <c r="P60" s="457"/>
      <c r="Q60" s="458"/>
      <c r="R60" s="455">
        <f t="shared" ref="R60:AH60" si="12">SUM(R58:R59)</f>
        <v>0</v>
      </c>
      <c r="S60" s="455">
        <f t="shared" si="12"/>
        <v>0</v>
      </c>
      <c r="T60" s="455">
        <f t="shared" si="12"/>
        <v>0</v>
      </c>
      <c r="U60" s="455">
        <f t="shared" si="12"/>
        <v>0</v>
      </c>
      <c r="V60" s="455">
        <f t="shared" si="12"/>
        <v>0</v>
      </c>
      <c r="W60" s="455">
        <f t="shared" si="12"/>
        <v>0</v>
      </c>
      <c r="X60" s="455">
        <f t="shared" si="12"/>
        <v>0</v>
      </c>
      <c r="Y60" s="455">
        <f t="shared" si="12"/>
        <v>0</v>
      </c>
      <c r="Z60" s="455">
        <f t="shared" si="12"/>
        <v>0</v>
      </c>
      <c r="AA60" s="455">
        <f t="shared" si="12"/>
        <v>0</v>
      </c>
      <c r="AB60" s="455">
        <f t="shared" si="12"/>
        <v>0</v>
      </c>
      <c r="AC60" s="455">
        <f t="shared" si="12"/>
        <v>0</v>
      </c>
      <c r="AD60" s="455">
        <f t="shared" si="12"/>
        <v>0</v>
      </c>
      <c r="AE60" s="455">
        <f t="shared" si="12"/>
        <v>0</v>
      </c>
      <c r="AF60" s="455">
        <f t="shared" si="12"/>
        <v>0</v>
      </c>
      <c r="AG60" s="455">
        <f t="shared" si="12"/>
        <v>0</v>
      </c>
      <c r="AH60" s="455">
        <f t="shared" si="12"/>
        <v>0</v>
      </c>
      <c r="AI60" s="459">
        <f>IF(ISERROR(AH60/J60),0,AH60/J60)</f>
        <v>0</v>
      </c>
      <c r="AJ60" s="459">
        <f>IF(ISERROR(AH60/$AH$73),0,AH60/$AH$73)</f>
        <v>0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12.75" customHeight="1" x14ac:dyDescent="0.25">
      <c r="A61" s="590" t="s">
        <v>66</v>
      </c>
      <c r="B61" s="591"/>
      <c r="C61" s="591"/>
      <c r="D61" s="591"/>
      <c r="E61" s="592"/>
      <c r="F61" s="517"/>
      <c r="G61" s="518"/>
      <c r="H61" s="520"/>
      <c r="I61" s="520"/>
      <c r="J61" s="75"/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538"/>
      <c r="AJ61" s="538"/>
    </row>
    <row r="62" spans="1:44" ht="12.75" hidden="1" customHeight="1" outlineLevel="1" x14ac:dyDescent="0.25">
      <c r="A62" s="495">
        <v>1</v>
      </c>
      <c r="B62" s="496"/>
      <c r="C62" s="505"/>
      <c r="D62" s="506"/>
      <c r="E62" s="507"/>
      <c r="F62" s="507"/>
      <c r="G62" s="507"/>
      <c r="H62" s="506"/>
      <c r="I62" s="506"/>
      <c r="J62" s="576"/>
      <c r="K62" s="30"/>
      <c r="L62" s="29"/>
      <c r="M62" s="31"/>
      <c r="N62" s="31"/>
      <c r="O62" s="31"/>
      <c r="P62" s="29"/>
      <c r="Q62" s="29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IF(ISERROR(AH62/J62),0,AH62/J62)</f>
        <v>0</v>
      </c>
      <c r="AJ62" s="33">
        <f>IF(ISERROR(AH62/$AH$73),"-",AH62/$AH$73)</f>
        <v>0</v>
      </c>
      <c r="AK62" s="109"/>
      <c r="AL62" s="109"/>
      <c r="AM62" s="109"/>
      <c r="AN62" s="109"/>
      <c r="AO62" s="109"/>
      <c r="AP62" s="109"/>
      <c r="AQ62" s="109"/>
      <c r="AR62" s="109"/>
    </row>
    <row r="63" spans="1:44" ht="12.75" hidden="1" customHeight="1" outlineLevel="1" x14ac:dyDescent="0.25">
      <c r="A63" s="495">
        <v>2</v>
      </c>
      <c r="B63" s="496"/>
      <c r="C63" s="508"/>
      <c r="D63" s="509"/>
      <c r="E63" s="510"/>
      <c r="F63" s="510"/>
      <c r="G63" s="510"/>
      <c r="H63" s="509"/>
      <c r="I63" s="509"/>
      <c r="J63" s="623"/>
      <c r="K63" s="57"/>
      <c r="L63" s="1" t="s">
        <v>82</v>
      </c>
      <c r="M63" s="31"/>
      <c r="N63" s="31"/>
      <c r="O63" s="31"/>
      <c r="P63" s="37"/>
      <c r="Q63" s="37"/>
      <c r="R63" s="31"/>
      <c r="S63" s="31"/>
      <c r="T63" s="31"/>
      <c r="U63" s="32">
        <f>SUM(R63:T63)</f>
        <v>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0</v>
      </c>
      <c r="AI63" s="33">
        <f>IF(ISERROR(AH63/J63),0,AH63/J63)</f>
        <v>0</v>
      </c>
      <c r="AJ63" s="33">
        <f>IF(ISERROR(AH63/$AH$73),"-",AH63/$AH$73)</f>
        <v>0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s="74" customFormat="1" ht="12.75" customHeight="1" collapsed="1" x14ac:dyDescent="0.25">
      <c r="A64" s="599" t="s">
        <v>67</v>
      </c>
      <c r="B64" s="601"/>
      <c r="C64" s="601"/>
      <c r="D64" s="601"/>
      <c r="E64" s="601"/>
      <c r="F64" s="601"/>
      <c r="G64" s="601"/>
      <c r="H64" s="601"/>
      <c r="I64" s="602"/>
      <c r="J64" s="455">
        <f>SUM(J62:J63)</f>
        <v>0</v>
      </c>
      <c r="K64" s="455">
        <f>SUM(K62:K63)</f>
        <v>0</v>
      </c>
      <c r="L64" s="456"/>
      <c r="M64" s="455">
        <f>SUM(M62:M63)</f>
        <v>0</v>
      </c>
      <c r="N64" s="455">
        <f>SUM(N62:N63)</f>
        <v>0</v>
      </c>
      <c r="O64" s="455">
        <f>SUM(O62:O63)</f>
        <v>0</v>
      </c>
      <c r="P64" s="457"/>
      <c r="Q64" s="458"/>
      <c r="R64" s="455">
        <f t="shared" ref="R64:AH64" si="13">SUM(R62:R63)</f>
        <v>0</v>
      </c>
      <c r="S64" s="455">
        <f t="shared" si="13"/>
        <v>0</v>
      </c>
      <c r="T64" s="455">
        <f t="shared" si="13"/>
        <v>0</v>
      </c>
      <c r="U64" s="455">
        <f t="shared" si="13"/>
        <v>0</v>
      </c>
      <c r="V64" s="455">
        <f t="shared" si="13"/>
        <v>0</v>
      </c>
      <c r="W64" s="455">
        <f t="shared" si="13"/>
        <v>0</v>
      </c>
      <c r="X64" s="455">
        <f t="shared" si="13"/>
        <v>0</v>
      </c>
      <c r="Y64" s="455">
        <f t="shared" si="13"/>
        <v>0</v>
      </c>
      <c r="Z64" s="455">
        <f t="shared" si="13"/>
        <v>0</v>
      </c>
      <c r="AA64" s="455">
        <f t="shared" si="13"/>
        <v>0</v>
      </c>
      <c r="AB64" s="455">
        <f t="shared" si="13"/>
        <v>0</v>
      </c>
      <c r="AC64" s="455">
        <f t="shared" si="13"/>
        <v>0</v>
      </c>
      <c r="AD64" s="455">
        <f t="shared" si="13"/>
        <v>0</v>
      </c>
      <c r="AE64" s="455">
        <f t="shared" si="13"/>
        <v>0</v>
      </c>
      <c r="AF64" s="455">
        <f t="shared" si="13"/>
        <v>0</v>
      </c>
      <c r="AG64" s="455">
        <f t="shared" si="13"/>
        <v>0</v>
      </c>
      <c r="AH64" s="455">
        <f t="shared" si="13"/>
        <v>0</v>
      </c>
      <c r="AI64" s="459">
        <f>IF(ISERROR(AH64/J64),0,AH64/J64)</f>
        <v>0</v>
      </c>
      <c r="AJ64" s="459">
        <f>IF(ISERROR(AH64/$AH$73),0,AH64/$AH$73)</f>
        <v>0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ht="12.75" customHeight="1" x14ac:dyDescent="0.25">
      <c r="A65" s="590" t="s">
        <v>68</v>
      </c>
      <c r="B65" s="591"/>
      <c r="C65" s="591"/>
      <c r="D65" s="591"/>
      <c r="E65" s="592"/>
      <c r="F65" s="517"/>
      <c r="G65" s="518"/>
      <c r="H65" s="520"/>
      <c r="I65" s="520"/>
      <c r="J65" s="75"/>
      <c r="K65" s="20"/>
      <c r="L65" s="21"/>
      <c r="M65" s="22"/>
      <c r="N65" s="22"/>
      <c r="O65" s="22"/>
      <c r="P65" s="18"/>
      <c r="Q65" s="2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538"/>
      <c r="AJ65" s="538"/>
    </row>
    <row r="66" spans="1:44" ht="12.75" hidden="1" customHeight="1" outlineLevel="1" x14ac:dyDescent="0.25">
      <c r="A66" s="495">
        <v>1</v>
      </c>
      <c r="B66" s="496"/>
      <c r="C66" s="505"/>
      <c r="D66" s="506"/>
      <c r="E66" s="507"/>
      <c r="F66" s="507"/>
      <c r="G66" s="507"/>
      <c r="H66" s="506"/>
      <c r="I66" s="506"/>
      <c r="J66" s="576"/>
      <c r="K66" s="30"/>
      <c r="L66" s="3" t="s">
        <v>82</v>
      </c>
      <c r="M66" s="31"/>
      <c r="N66" s="31"/>
      <c r="O66" s="31"/>
      <c r="P66" s="29"/>
      <c r="Q66" s="29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IF(ISERROR(AH66/J66),0,AH66/J66)</f>
        <v>0</v>
      </c>
      <c r="AJ66" s="33">
        <f>IF(ISERROR(AH66/$AH$73),"-",AH66/$AH$73)</f>
        <v>0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ht="12.75" hidden="1" customHeight="1" outlineLevel="1" x14ac:dyDescent="0.25">
      <c r="A67" s="495">
        <v>2</v>
      </c>
      <c r="B67" s="496"/>
      <c r="C67" s="508"/>
      <c r="D67" s="509"/>
      <c r="E67" s="510"/>
      <c r="F67" s="510"/>
      <c r="G67" s="510"/>
      <c r="H67" s="509"/>
      <c r="I67" s="509"/>
      <c r="J67" s="577"/>
      <c r="K67" s="38"/>
      <c r="L67" s="37"/>
      <c r="M67" s="31"/>
      <c r="N67" s="31"/>
      <c r="O67" s="31"/>
      <c r="P67" s="37"/>
      <c r="Q67" s="37"/>
      <c r="R67" s="31"/>
      <c r="S67" s="31"/>
      <c r="T67" s="3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33">
        <f>IF(ISERROR(AH67/J67),0,AH67/J67)</f>
        <v>0</v>
      </c>
      <c r="AJ67" s="33">
        <f>IF(ISERROR(AH67/$AH$73),"-",AH67/$AH$73)</f>
        <v>0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s="74" customFormat="1" ht="12.75" customHeight="1" collapsed="1" x14ac:dyDescent="0.25">
      <c r="A68" s="599" t="s">
        <v>69</v>
      </c>
      <c r="B68" s="601"/>
      <c r="C68" s="601"/>
      <c r="D68" s="601"/>
      <c r="E68" s="601"/>
      <c r="F68" s="601"/>
      <c r="G68" s="601"/>
      <c r="H68" s="601"/>
      <c r="I68" s="602"/>
      <c r="J68" s="455">
        <f>SUM(J66:J67)</f>
        <v>0</v>
      </c>
      <c r="K68" s="455">
        <f>SUM(K66:K67)</f>
        <v>0</v>
      </c>
      <c r="L68" s="456"/>
      <c r="M68" s="455">
        <f>SUM(M66:M67)</f>
        <v>0</v>
      </c>
      <c r="N68" s="455">
        <f>SUM(N66:N67)</f>
        <v>0</v>
      </c>
      <c r="O68" s="455">
        <f>SUM(O66:O67)</f>
        <v>0</v>
      </c>
      <c r="P68" s="457"/>
      <c r="Q68" s="458"/>
      <c r="R68" s="455">
        <f t="shared" ref="R68:AH68" si="14">SUM(R66:R67)</f>
        <v>0</v>
      </c>
      <c r="S68" s="455">
        <f t="shared" si="14"/>
        <v>0</v>
      </c>
      <c r="T68" s="455">
        <f t="shared" si="14"/>
        <v>0</v>
      </c>
      <c r="U68" s="455">
        <f t="shared" si="14"/>
        <v>0</v>
      </c>
      <c r="V68" s="455">
        <f t="shared" si="14"/>
        <v>0</v>
      </c>
      <c r="W68" s="455">
        <f t="shared" si="14"/>
        <v>0</v>
      </c>
      <c r="X68" s="455">
        <f t="shared" si="14"/>
        <v>0</v>
      </c>
      <c r="Y68" s="455">
        <f t="shared" si="14"/>
        <v>0</v>
      </c>
      <c r="Z68" s="455">
        <f t="shared" si="14"/>
        <v>0</v>
      </c>
      <c r="AA68" s="455">
        <f t="shared" si="14"/>
        <v>0</v>
      </c>
      <c r="AB68" s="455">
        <f t="shared" si="14"/>
        <v>0</v>
      </c>
      <c r="AC68" s="455">
        <f t="shared" si="14"/>
        <v>0</v>
      </c>
      <c r="AD68" s="455">
        <f t="shared" si="14"/>
        <v>0</v>
      </c>
      <c r="AE68" s="455">
        <f t="shared" si="14"/>
        <v>0</v>
      </c>
      <c r="AF68" s="455">
        <f t="shared" si="14"/>
        <v>0</v>
      </c>
      <c r="AG68" s="455">
        <f t="shared" si="14"/>
        <v>0</v>
      </c>
      <c r="AH68" s="455">
        <f t="shared" si="14"/>
        <v>0</v>
      </c>
      <c r="AI68" s="459">
        <f>IF(ISERROR(AH68/J68),0,AH68/J68)</f>
        <v>0</v>
      </c>
      <c r="AJ68" s="459">
        <f>IF(ISERROR(AH68/$AH$73),0,AH68/$AH$73)</f>
        <v>0</v>
      </c>
      <c r="AK68" s="109"/>
      <c r="AL68" s="109"/>
      <c r="AM68" s="109"/>
      <c r="AN68" s="109"/>
      <c r="AO68" s="109"/>
      <c r="AP68" s="109"/>
      <c r="AQ68" s="109"/>
      <c r="AR68" s="109"/>
    </row>
    <row r="69" spans="1:44" ht="12.75" customHeight="1" x14ac:dyDescent="0.25">
      <c r="A69" s="590" t="s">
        <v>70</v>
      </c>
      <c r="B69" s="591"/>
      <c r="C69" s="591"/>
      <c r="D69" s="591"/>
      <c r="E69" s="592"/>
      <c r="F69" s="517"/>
      <c r="G69" s="518"/>
      <c r="H69" s="520"/>
      <c r="I69" s="520"/>
      <c r="J69" s="593">
        <v>87958000</v>
      </c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538"/>
      <c r="AJ69" s="538"/>
    </row>
    <row r="70" spans="1:44" s="45" customFormat="1" ht="34.5" customHeight="1" outlineLevel="1" x14ac:dyDescent="0.25">
      <c r="A70" s="26">
        <v>1</v>
      </c>
      <c r="B70" s="26"/>
      <c r="C70" s="185"/>
      <c r="D70" s="186"/>
      <c r="E70" s="540"/>
      <c r="F70" s="188"/>
      <c r="G70" s="188"/>
      <c r="H70" s="377"/>
      <c r="I70" s="189"/>
      <c r="J70" s="594"/>
      <c r="K70" s="196">
        <v>38400000</v>
      </c>
      <c r="L70" s="199" t="s">
        <v>89</v>
      </c>
      <c r="M70" s="56"/>
      <c r="N70" s="191"/>
      <c r="O70" s="56"/>
      <c r="P70" s="192"/>
      <c r="Q70" s="192"/>
      <c r="R70" s="31"/>
      <c r="S70" s="31">
        <v>5120000</v>
      </c>
      <c r="T70" s="31">
        <v>3200000</v>
      </c>
      <c r="U70" s="32">
        <f>SUM(R70:T70)</f>
        <v>8320000</v>
      </c>
      <c r="V70" s="31"/>
      <c r="W70" s="31"/>
      <c r="X70" s="31"/>
      <c r="Y70" s="32">
        <f>SUM(V70:X70)</f>
        <v>0</v>
      </c>
      <c r="Z70" s="31"/>
      <c r="AA70" s="31"/>
      <c r="AB70" s="31"/>
      <c r="AC70" s="32">
        <f>SUM(Z70:AB70)</f>
        <v>0</v>
      </c>
      <c r="AD70" s="31"/>
      <c r="AE70" s="31">
        <v>0</v>
      </c>
      <c r="AF70" s="31">
        <v>0</v>
      </c>
      <c r="AG70" s="32">
        <f>SUM(AD70:AF70)</f>
        <v>0</v>
      </c>
      <c r="AH70" s="32">
        <f>SUM(U70,Y70,AC70,AG70)</f>
        <v>8320000</v>
      </c>
      <c r="AI70" s="33">
        <f>IF(ISERROR(AH70/J69),0,AH70/J69)</f>
        <v>9.4590600059119123E-2</v>
      </c>
      <c r="AJ70" s="33">
        <f>IF(ISERROR(AH70/$AH$73),0,AH70/$AH$73)</f>
        <v>1</v>
      </c>
      <c r="AK70" s="116"/>
      <c r="AL70" s="116"/>
      <c r="AM70" s="116"/>
      <c r="AN70" s="116"/>
      <c r="AO70" s="116"/>
      <c r="AP70" s="116"/>
      <c r="AQ70" s="116"/>
      <c r="AR70" s="116"/>
    </row>
    <row r="71" spans="1:44" s="45" customFormat="1" ht="34.5" customHeight="1" outlineLevel="1" x14ac:dyDescent="0.25">
      <c r="A71" s="26">
        <v>2</v>
      </c>
      <c r="B71" s="26"/>
      <c r="C71" s="193"/>
      <c r="D71" s="194"/>
      <c r="E71" s="541"/>
      <c r="F71" s="188"/>
      <c r="G71" s="188"/>
      <c r="H71" s="194"/>
      <c r="I71" s="186"/>
      <c r="J71" s="594"/>
      <c r="K71" s="196"/>
      <c r="L71" s="199"/>
      <c r="M71" s="56"/>
      <c r="N71" s="191"/>
      <c r="O71" s="56"/>
      <c r="P71" s="192"/>
      <c r="Q71" s="192"/>
      <c r="R71" s="31"/>
      <c r="S71" s="31"/>
      <c r="T71" s="31"/>
      <c r="U71" s="32">
        <f>SUM(R71:T71)</f>
        <v>0</v>
      </c>
      <c r="V71" s="31"/>
      <c r="W71" s="31"/>
      <c r="X71" s="31"/>
      <c r="Y71" s="32">
        <f>SUM(V71:X71)</f>
        <v>0</v>
      </c>
      <c r="Z71" s="31"/>
      <c r="AA71" s="31"/>
      <c r="AB71" s="31"/>
      <c r="AC71" s="32">
        <f>SUM(Z71:AB71)</f>
        <v>0</v>
      </c>
      <c r="AD71" s="31"/>
      <c r="AE71" s="31">
        <v>0</v>
      </c>
      <c r="AF71" s="31">
        <v>0</v>
      </c>
      <c r="AG71" s="32">
        <f>SUM(AD71:AF71)</f>
        <v>0</v>
      </c>
      <c r="AH71" s="32">
        <f>SUM(U71,Y71,AC71,AG71)</f>
        <v>0</v>
      </c>
      <c r="AI71" s="33">
        <f>IF(ISERROR(AH71/J69),0,AH71/J69)</f>
        <v>0</v>
      </c>
      <c r="AJ71" s="33">
        <f>IF(ISERROR(AH71/$AH$73),0,AH71/$AH$73)</f>
        <v>0</v>
      </c>
      <c r="AK71" s="116"/>
      <c r="AL71" s="116"/>
      <c r="AM71" s="116"/>
      <c r="AN71" s="116"/>
      <c r="AO71" s="116"/>
      <c r="AP71" s="116"/>
      <c r="AQ71" s="116"/>
      <c r="AR71" s="116"/>
    </row>
    <row r="72" spans="1:44" s="74" customFormat="1" x14ac:dyDescent="0.25">
      <c r="A72" s="599" t="s">
        <v>71</v>
      </c>
      <c r="B72" s="601"/>
      <c r="C72" s="601"/>
      <c r="D72" s="601"/>
      <c r="E72" s="601"/>
      <c r="F72" s="601"/>
      <c r="G72" s="601"/>
      <c r="H72" s="601"/>
      <c r="I72" s="602"/>
      <c r="J72" s="455">
        <f>J69</f>
        <v>87958000</v>
      </c>
      <c r="K72" s="455">
        <f>SUM(K70:K71)</f>
        <v>38400000</v>
      </c>
      <c r="L72" s="456"/>
      <c r="M72" s="455">
        <f>SUM(M70:M71)</f>
        <v>0</v>
      </c>
      <c r="N72" s="455">
        <f>SUM(N70:N71)</f>
        <v>0</v>
      </c>
      <c r="O72" s="455">
        <f>SUM(O70:O71)</f>
        <v>0</v>
      </c>
      <c r="P72" s="457"/>
      <c r="Q72" s="458"/>
      <c r="R72" s="455">
        <f t="shared" ref="R72:AH72" si="15">SUM(R70:R71)</f>
        <v>0</v>
      </c>
      <c r="S72" s="455">
        <f t="shared" si="15"/>
        <v>5120000</v>
      </c>
      <c r="T72" s="455">
        <f t="shared" si="15"/>
        <v>3200000</v>
      </c>
      <c r="U72" s="455">
        <f t="shared" si="15"/>
        <v>8320000</v>
      </c>
      <c r="V72" s="455">
        <f t="shared" si="15"/>
        <v>0</v>
      </c>
      <c r="W72" s="455">
        <f t="shared" si="15"/>
        <v>0</v>
      </c>
      <c r="X72" s="455">
        <f t="shared" si="15"/>
        <v>0</v>
      </c>
      <c r="Y72" s="455">
        <f t="shared" si="15"/>
        <v>0</v>
      </c>
      <c r="Z72" s="455">
        <f t="shared" si="15"/>
        <v>0</v>
      </c>
      <c r="AA72" s="455">
        <f t="shared" si="15"/>
        <v>0</v>
      </c>
      <c r="AB72" s="455">
        <f t="shared" si="15"/>
        <v>0</v>
      </c>
      <c r="AC72" s="455">
        <f t="shared" si="15"/>
        <v>0</v>
      </c>
      <c r="AD72" s="455">
        <f t="shared" si="15"/>
        <v>0</v>
      </c>
      <c r="AE72" s="455">
        <f t="shared" si="15"/>
        <v>0</v>
      </c>
      <c r="AF72" s="455">
        <f t="shared" si="15"/>
        <v>0</v>
      </c>
      <c r="AG72" s="455">
        <f t="shared" si="15"/>
        <v>0</v>
      </c>
      <c r="AH72" s="455">
        <f t="shared" si="15"/>
        <v>8320000</v>
      </c>
      <c r="AI72" s="459">
        <f>IF(ISERROR(AH72/J72),0,AH72/J72)</f>
        <v>9.4590600059119123E-2</v>
      </c>
      <c r="AJ72" s="459">
        <f>IF(ISERROR(AH72/$AH$73),0,AH72/$AH$73)</f>
        <v>1</v>
      </c>
      <c r="AK72" s="109"/>
      <c r="AL72" s="109"/>
      <c r="AM72" s="109"/>
      <c r="AN72" s="109"/>
      <c r="AO72" s="109"/>
      <c r="AP72" s="109"/>
      <c r="AQ72" s="109"/>
      <c r="AR72" s="109"/>
    </row>
    <row r="73" spans="1:44" s="70" customFormat="1" ht="15" customHeight="1" x14ac:dyDescent="0.25">
      <c r="A73" s="587" t="str">
        <f>"TOTAL ASIG."&amp;" "&amp;$A$5</f>
        <v>TOTAL ASIG. 24-03-412 "Voluntariado País"</v>
      </c>
      <c r="B73" s="588"/>
      <c r="C73" s="588"/>
      <c r="D73" s="588"/>
      <c r="E73" s="588"/>
      <c r="F73" s="588"/>
      <c r="G73" s="588"/>
      <c r="H73" s="588"/>
      <c r="I73" s="589"/>
      <c r="J73" s="528">
        <f>SUM(J11,J15,J19,J23,J27,J31,J35,J40,J44,J48,J52,J56,J60,J64,J68,J72)</f>
        <v>87958000</v>
      </c>
      <c r="K73" s="528">
        <f>+K11+K15+K19+K23+K27+K31+K35+K40+K44+K48+K52+K56+K68+K60+K64+K72</f>
        <v>38400000</v>
      </c>
      <c r="L73" s="529"/>
      <c r="M73" s="528">
        <f>+M11+M15+M19+M23+M27+M31+M35+M40+M44+M48+M52+M56+M68+M60+M64+M72</f>
        <v>0</v>
      </c>
      <c r="N73" s="528">
        <f>+N11+N15+N19+N23+N27+N31+N35+N40+N44+N48+N52+N56+N68+N60+N64+N72</f>
        <v>0</v>
      </c>
      <c r="O73" s="528">
        <f>+O11+O15+O19+O23+O27+O31+O35+O40+O44+O48+O52+O56+O68+O60+O64+O72</f>
        <v>0</v>
      </c>
      <c r="P73" s="530"/>
      <c r="Q73" s="531"/>
      <c r="R73" s="528">
        <f t="shared" ref="R73:AH73" si="16">+R11+R15+R19+R23+R27+R31+R35+R40+R44+R48+R52+R56+R68+R60+R64+R72</f>
        <v>0</v>
      </c>
      <c r="S73" s="528">
        <f t="shared" si="16"/>
        <v>5120000</v>
      </c>
      <c r="T73" s="528">
        <f t="shared" si="16"/>
        <v>3200000</v>
      </c>
      <c r="U73" s="528">
        <f t="shared" si="16"/>
        <v>8320000</v>
      </c>
      <c r="V73" s="528">
        <f t="shared" si="16"/>
        <v>0</v>
      </c>
      <c r="W73" s="528">
        <f t="shared" si="16"/>
        <v>0</v>
      </c>
      <c r="X73" s="528">
        <f t="shared" si="16"/>
        <v>0</v>
      </c>
      <c r="Y73" s="528">
        <f t="shared" si="16"/>
        <v>0</v>
      </c>
      <c r="Z73" s="528">
        <f t="shared" si="16"/>
        <v>0</v>
      </c>
      <c r="AA73" s="528">
        <f t="shared" si="16"/>
        <v>0</v>
      </c>
      <c r="AB73" s="528">
        <f t="shared" si="16"/>
        <v>0</v>
      </c>
      <c r="AC73" s="528">
        <f t="shared" si="16"/>
        <v>0</v>
      </c>
      <c r="AD73" s="528">
        <f t="shared" si="16"/>
        <v>0</v>
      </c>
      <c r="AE73" s="528">
        <f t="shared" si="16"/>
        <v>0</v>
      </c>
      <c r="AF73" s="528">
        <f t="shared" si="16"/>
        <v>0</v>
      </c>
      <c r="AG73" s="528">
        <f t="shared" si="16"/>
        <v>0</v>
      </c>
      <c r="AH73" s="528">
        <f t="shared" si="16"/>
        <v>8320000</v>
      </c>
      <c r="AI73" s="532">
        <f>IF(ISERROR(AH73/J73),0,AH73/J73)</f>
        <v>9.4590600059119123E-2</v>
      </c>
      <c r="AJ73" s="532">
        <f>IF(ISERROR(AH73/$AH$73),0,AH73/$AH$73)</f>
        <v>1</v>
      </c>
      <c r="AK73" s="110"/>
      <c r="AL73" s="110"/>
      <c r="AM73" s="110"/>
      <c r="AN73" s="110"/>
      <c r="AO73" s="110"/>
      <c r="AP73" s="110"/>
      <c r="AQ73" s="110"/>
      <c r="AR73" s="110"/>
    </row>
    <row r="74" spans="1:44" x14ac:dyDescent="0.25"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  <c r="AK74" s="109"/>
      <c r="AL74" s="109"/>
      <c r="AM74" s="109"/>
      <c r="AN74" s="109"/>
      <c r="AO74" s="109"/>
      <c r="AP74" s="109"/>
      <c r="AQ74" s="109"/>
      <c r="AR74" s="109"/>
    </row>
    <row r="75" spans="1:44" x14ac:dyDescent="0.25"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  <c r="AK75" s="109"/>
      <c r="AL75" s="109"/>
      <c r="AM75" s="109"/>
      <c r="AN75" s="109"/>
      <c r="AO75" s="109"/>
      <c r="AP75" s="109"/>
      <c r="AQ75" s="109"/>
      <c r="AR75" s="109"/>
    </row>
    <row r="76" spans="1:44" x14ac:dyDescent="0.25"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</row>
    <row r="77" spans="1:44" x14ac:dyDescent="0.25"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  <c r="AK77" s="109"/>
      <c r="AL77" s="109"/>
      <c r="AM77" s="109"/>
      <c r="AN77" s="109"/>
      <c r="AO77" s="109"/>
      <c r="AP77" s="109"/>
      <c r="AQ77" s="109"/>
      <c r="AR77" s="109"/>
    </row>
    <row r="78" spans="1:44" x14ac:dyDescent="0.25"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44" x14ac:dyDescent="0.25"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44" x14ac:dyDescent="0.25"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 x14ac:dyDescent="0.25"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25">
      <c r="A82" s="110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  <row r="83" spans="1:32" x14ac:dyDescent="0.25">
      <c r="A83" s="110"/>
      <c r="J83" s="46"/>
      <c r="R83" s="46"/>
      <c r="S83" s="46"/>
      <c r="T83" s="46"/>
      <c r="V83" s="46"/>
      <c r="W83" s="46"/>
      <c r="X83" s="46"/>
      <c r="Z83" s="46"/>
      <c r="AA83" s="46"/>
      <c r="AB83" s="46"/>
      <c r="AD83" s="46"/>
      <c r="AE83" s="46"/>
      <c r="AF83" s="46"/>
    </row>
    <row r="84" spans="1:32" x14ac:dyDescent="0.25">
      <c r="A84" s="110"/>
      <c r="J84" s="46"/>
      <c r="R84" s="46"/>
      <c r="S84" s="46"/>
      <c r="T84" s="46"/>
      <c r="V84" s="46"/>
      <c r="W84" s="46"/>
      <c r="X84" s="46"/>
      <c r="Z84" s="46"/>
      <c r="AA84" s="46"/>
      <c r="AB84" s="46"/>
      <c r="AD84" s="46"/>
      <c r="AE84" s="46"/>
      <c r="AF84" s="46"/>
    </row>
    <row r="85" spans="1:32" x14ac:dyDescent="0.25">
      <c r="A85" s="110"/>
      <c r="J85" s="46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</row>
    <row r="86" spans="1:32" x14ac:dyDescent="0.25">
      <c r="A86" s="110"/>
      <c r="J86" s="46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</row>
    <row r="87" spans="1:32" x14ac:dyDescent="0.25">
      <c r="A87" s="110"/>
      <c r="J87" s="46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  <row r="88" spans="1:32" x14ac:dyDescent="0.25">
      <c r="A88" s="110"/>
      <c r="J88" s="46"/>
      <c r="R88" s="46"/>
      <c r="S88" s="46"/>
      <c r="T88" s="46"/>
      <c r="V88" s="46"/>
      <c r="W88" s="46"/>
      <c r="X88" s="46"/>
      <c r="Z88" s="46"/>
      <c r="AA88" s="46"/>
      <c r="AB88" s="46"/>
      <c r="AD88" s="46"/>
      <c r="AE88" s="46"/>
      <c r="AF88" s="46"/>
    </row>
    <row r="89" spans="1:32" x14ac:dyDescent="0.25">
      <c r="A89" s="110"/>
      <c r="J89" s="46"/>
      <c r="R89" s="46"/>
      <c r="S89" s="46"/>
      <c r="T89" s="46"/>
      <c r="V89" s="46"/>
      <c r="W89" s="46"/>
      <c r="X89" s="46"/>
      <c r="Z89" s="46"/>
      <c r="AA89" s="46"/>
      <c r="AB89" s="46"/>
      <c r="AD89" s="46"/>
      <c r="AE89" s="46"/>
      <c r="AF89" s="46"/>
    </row>
    <row r="90" spans="1:32" x14ac:dyDescent="0.25">
      <c r="A90" s="110"/>
      <c r="J90" s="46"/>
      <c r="R90" s="46"/>
      <c r="S90" s="46"/>
      <c r="T90" s="46"/>
      <c r="V90" s="46"/>
      <c r="W90" s="46"/>
      <c r="X90" s="46"/>
      <c r="Z90" s="46"/>
      <c r="AA90" s="46"/>
      <c r="AB90" s="46"/>
      <c r="AD90" s="46"/>
      <c r="AE90" s="46"/>
      <c r="AF90" s="46"/>
    </row>
  </sheetData>
  <mergeCells count="78">
    <mergeCell ref="A72:I72"/>
    <mergeCell ref="A73:I73"/>
    <mergeCell ref="A64:I64"/>
    <mergeCell ref="A65:E65"/>
    <mergeCell ref="J66:J67"/>
    <mergeCell ref="A68:I68"/>
    <mergeCell ref="A69:E69"/>
    <mergeCell ref="J69:J71"/>
    <mergeCell ref="J62:J63"/>
    <mergeCell ref="A48:I48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46:J47"/>
    <mergeCell ref="A31:I31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29:J30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AI6:AJ6"/>
    <mergeCell ref="A8:E8"/>
    <mergeCell ref="J9:J10"/>
    <mergeCell ref="A11:I11"/>
    <mergeCell ref="A12:E12"/>
    <mergeCell ref="AG6:AG7"/>
    <mergeCell ref="AH6:AH7"/>
    <mergeCell ref="F6:F7"/>
    <mergeCell ref="G6:G7"/>
    <mergeCell ref="H6:I6"/>
    <mergeCell ref="A6:A7"/>
    <mergeCell ref="B6:B7"/>
    <mergeCell ref="C6:C7"/>
    <mergeCell ref="D6:D7"/>
    <mergeCell ref="E6:E7"/>
    <mergeCell ref="J13:J14"/>
    <mergeCell ref="Y6:Y7"/>
    <mergeCell ref="Z6:AB6"/>
    <mergeCell ref="AC6:AC7"/>
    <mergeCell ref="AD6:AF6"/>
    <mergeCell ref="M6:O6"/>
    <mergeCell ref="P6:P7"/>
    <mergeCell ref="Q6:Q7"/>
    <mergeCell ref="R6:T6"/>
    <mergeCell ref="U6:U7"/>
    <mergeCell ref="V6:X6"/>
    <mergeCell ref="J6:J7"/>
    <mergeCell ref="K6:K7"/>
    <mergeCell ref="L6:L7"/>
    <mergeCell ref="A1:AJ1"/>
    <mergeCell ref="A2:AJ2"/>
    <mergeCell ref="A3:AJ3"/>
    <mergeCell ref="A4:AJ4"/>
    <mergeCell ref="A5:AJ5"/>
  </mergeCells>
  <dataValidations count="10"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1" xr:uid="{00000000-0002-0000-1200-000000000000}"/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P70:Q71 E17:G18 P13:Q14 L62 E13:G14 N25:N26 E25:G26 P25:Q26 C21:C22 C17:C18 C13:C14 Q50 L21:L22 E50:G51 P54:Q55 L50 E54:G55 P58:Q59 L54 E58:G59 P51:Q51 C58:C59 C54:C55 E70:G71 N70:N71 L33:L34" xr:uid="{00000000-0002-0000-1200-000001000000}">
      <formula1>255</formula1>
    </dataValidation>
    <dataValidation type="textLength" operator="lessThanOrEqual" allowBlank="1" showInputMessage="1" showErrorMessage="1" sqref="K50:K51 K58:K59 K66:K67 K33:K34 K42:K43 K37:K39 K13:K14 K29:K30 K9:K10 K62:K63 K21:K22 K25:K26 K17:K18 K54:K55 K46:K47" xr:uid="{00000000-0002-0000-1200-000002000000}">
      <formula1>255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V70:X71 AD70:AF71 M70:M71 T70:T71 Z70:AB71" xr:uid="{00000000-0002-0000-12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70" xr:uid="{00000000-0002-0000-12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1200-000005000000}">
      <formula1>41275</formula1>
    </dataValidation>
    <dataValidation type="date" operator="greaterThan" allowBlank="1" showInputMessage="1" showErrorMessage="1" errorTitle="SÓLO FECHAS" error="Las fechas corresponden a las del Año 2013" sqref="H39:I39" xr:uid="{00000000-0002-0000-12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12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200-000008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200-000009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  <pageSetUpPr fitToPage="1"/>
  </sheetPr>
  <dimension ref="A1:Y41"/>
  <sheetViews>
    <sheetView zoomScaleNormal="100" workbookViewId="0">
      <selection activeCell="B23" sqref="B23"/>
    </sheetView>
  </sheetViews>
  <sheetFormatPr baseColWidth="10" defaultColWidth="11.42578125" defaultRowHeight="12.75" outlineLevelCol="1" x14ac:dyDescent="0.25"/>
  <cols>
    <col min="1" max="1" width="34" style="16" bestFit="1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234" customWidth="1"/>
    <col min="25" max="25" width="11.7109375" style="234" customWidth="1"/>
    <col min="26" max="16384" width="11.42578125" style="15"/>
  </cols>
  <sheetData>
    <row r="1" spans="1:25" s="12" customFormat="1" ht="15" customHeight="1" x14ac:dyDescent="0.25">
      <c r="A1" s="595" t="str">
        <f>+'24-01-321 Ind. Proy'!A1:AJ1</f>
        <v>PARTIDA 21-01-001 "SUBSECRETARIA DE SERVICIOS SOCIALES"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</row>
    <row r="2" spans="1:25" s="12" customFormat="1" ht="1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</row>
    <row r="3" spans="1:25" s="12" customFormat="1" ht="15" customHeight="1" x14ac:dyDescent="0.25">
      <c r="A3" s="553" t="str">
        <f>+'24-01-321 Ind. Proy'!A3:AJ3</f>
        <v>EJECUCIÓN AL 31 DE MARZO DE 2021</v>
      </c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</row>
    <row r="4" spans="1:25" s="12" customFormat="1" ht="1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</row>
    <row r="5" spans="1:25" ht="18" customHeight="1" x14ac:dyDescent="0.25">
      <c r="A5" s="596" t="str">
        <f>'24-01-321 Ind. Proy'!A5:U5</f>
        <v>24-01-321 "Fundación de la Familia - Programa Red de Telecentros"</v>
      </c>
      <c r="B5" s="597"/>
      <c r="C5" s="597"/>
      <c r="D5" s="597"/>
      <c r="E5" s="597"/>
      <c r="F5" s="597"/>
      <c r="G5" s="597"/>
      <c r="H5" s="597"/>
      <c r="I5" s="597"/>
      <c r="J5" s="597"/>
      <c r="K5" s="597"/>
      <c r="L5" s="597"/>
      <c r="M5" s="597"/>
      <c r="N5" s="597"/>
      <c r="O5" s="597"/>
      <c r="P5" s="597"/>
      <c r="Q5" s="597"/>
      <c r="R5" s="597"/>
      <c r="S5" s="597"/>
      <c r="T5" s="597"/>
      <c r="U5" s="597"/>
      <c r="V5" s="597"/>
      <c r="W5" s="597"/>
      <c r="X5" s="597"/>
      <c r="Y5" s="598"/>
    </row>
    <row r="6" spans="1:25" s="16" customFormat="1" x14ac:dyDescent="0.25">
      <c r="A6" s="562" t="s">
        <v>2</v>
      </c>
      <c r="B6" s="559" t="s">
        <v>8</v>
      </c>
      <c r="C6" s="559" t="s">
        <v>73</v>
      </c>
      <c r="D6" s="570" t="s">
        <v>11</v>
      </c>
      <c r="E6" s="571"/>
      <c r="F6" s="572"/>
      <c r="G6" s="565" t="s">
        <v>14</v>
      </c>
      <c r="H6" s="565"/>
      <c r="I6" s="565"/>
      <c r="J6" s="559" t="s">
        <v>15</v>
      </c>
      <c r="K6" s="565" t="s">
        <v>14</v>
      </c>
      <c r="L6" s="565"/>
      <c r="M6" s="565"/>
      <c r="N6" s="559" t="s">
        <v>16</v>
      </c>
      <c r="O6" s="565" t="s">
        <v>14</v>
      </c>
      <c r="P6" s="565"/>
      <c r="Q6" s="565"/>
      <c r="R6" s="559" t="s">
        <v>17</v>
      </c>
      <c r="S6" s="565" t="s">
        <v>14</v>
      </c>
      <c r="T6" s="565"/>
      <c r="U6" s="565"/>
      <c r="V6" s="559" t="s">
        <v>18</v>
      </c>
      <c r="W6" s="559" t="s">
        <v>19</v>
      </c>
      <c r="X6" s="561" t="s">
        <v>74</v>
      </c>
      <c r="Y6" s="561"/>
    </row>
    <row r="7" spans="1:25" s="16" customFormat="1" ht="25.5" x14ac:dyDescent="0.25">
      <c r="A7" s="562"/>
      <c r="B7" s="560"/>
      <c r="C7" s="560"/>
      <c r="D7" s="526" t="s">
        <v>24</v>
      </c>
      <c r="E7" s="526" t="s">
        <v>25</v>
      </c>
      <c r="F7" s="526" t="s">
        <v>26</v>
      </c>
      <c r="G7" s="526" t="s">
        <v>27</v>
      </c>
      <c r="H7" s="526" t="s">
        <v>28</v>
      </c>
      <c r="I7" s="526" t="s">
        <v>29</v>
      </c>
      <c r="J7" s="560"/>
      <c r="K7" s="526" t="s">
        <v>30</v>
      </c>
      <c r="L7" s="526" t="s">
        <v>31</v>
      </c>
      <c r="M7" s="526" t="s">
        <v>90</v>
      </c>
      <c r="N7" s="560"/>
      <c r="O7" s="526" t="s">
        <v>32</v>
      </c>
      <c r="P7" s="526" t="s">
        <v>33</v>
      </c>
      <c r="Q7" s="526" t="s">
        <v>34</v>
      </c>
      <c r="R7" s="560"/>
      <c r="S7" s="526" t="s">
        <v>35</v>
      </c>
      <c r="T7" s="526" t="s">
        <v>36</v>
      </c>
      <c r="U7" s="526" t="s">
        <v>37</v>
      </c>
      <c r="V7" s="560"/>
      <c r="W7" s="560"/>
      <c r="X7" s="527" t="s">
        <v>38</v>
      </c>
      <c r="Y7" s="527" t="s">
        <v>75</v>
      </c>
    </row>
    <row r="8" spans="1:25" s="45" customFormat="1" ht="24.75" customHeight="1" x14ac:dyDescent="0.25">
      <c r="A8" s="48" t="s">
        <v>40</v>
      </c>
      <c r="B8" s="10">
        <f>+'24-01-321 Ind. Proy'!J11</f>
        <v>0</v>
      </c>
      <c r="C8" s="10">
        <f>+'24-01-321 Ind. Proy'!K11</f>
        <v>0</v>
      </c>
      <c r="D8" s="10">
        <f>+'24-01-321 Ind. Proy'!M11</f>
        <v>0</v>
      </c>
      <c r="E8" s="10">
        <f>+'24-01-321 Ind. Proy'!N11</f>
        <v>0</v>
      </c>
      <c r="F8" s="10">
        <f>+'24-01-321 Ind. Proy'!O11</f>
        <v>0</v>
      </c>
      <c r="G8" s="10">
        <f>+'24-01-321 Ind. Proy'!R11</f>
        <v>0</v>
      </c>
      <c r="H8" s="10">
        <f>+'24-01-321 Ind. Proy'!S11</f>
        <v>0</v>
      </c>
      <c r="I8" s="10">
        <f>+'24-01-321 Ind. Proy'!T11</f>
        <v>0</v>
      </c>
      <c r="J8" s="10">
        <f>+'24-01-321 Ind. Proy'!U11</f>
        <v>0</v>
      </c>
      <c r="K8" s="10">
        <f>+'24-01-321 Ind. Proy'!V11</f>
        <v>0</v>
      </c>
      <c r="L8" s="10">
        <f>+'24-01-321 Ind. Proy'!W11</f>
        <v>0</v>
      </c>
      <c r="M8" s="10">
        <f>+'24-01-321 Ind. Proy'!X11</f>
        <v>0</v>
      </c>
      <c r="N8" s="10">
        <f>+'24-01-321 Ind. Proy'!Y11</f>
        <v>0</v>
      </c>
      <c r="O8" s="10">
        <f>+'24-01-321 Ind. Proy'!Z11</f>
        <v>0</v>
      </c>
      <c r="P8" s="10">
        <f>+'24-01-321 Ind. Proy'!AA11</f>
        <v>0</v>
      </c>
      <c r="Q8" s="10">
        <f>+'24-01-321 Ind. Proy'!AB11</f>
        <v>0</v>
      </c>
      <c r="R8" s="10">
        <f>+'24-01-321 Ind. Proy'!AC11</f>
        <v>0</v>
      </c>
      <c r="S8" s="10">
        <f>+'24-01-321 Ind. Proy'!AD11</f>
        <v>0</v>
      </c>
      <c r="T8" s="10">
        <f>+'24-01-321 Ind. Proy'!AE11</f>
        <v>0</v>
      </c>
      <c r="U8" s="10">
        <f>+'24-01-321 Ind. Proy'!AF11</f>
        <v>0</v>
      </c>
      <c r="V8" s="10">
        <f>+'24-01-321 Ind. Proy'!AG11</f>
        <v>0</v>
      </c>
      <c r="W8" s="10">
        <f>+'24-01-321 Ind. Proy'!AH11</f>
        <v>0</v>
      </c>
      <c r="X8" s="235">
        <f>+'24-01-321 Ind. Proy'!AI11</f>
        <v>0</v>
      </c>
      <c r="Y8" s="235">
        <f>+'24-01-321 Ind. Proy'!AJ11</f>
        <v>0</v>
      </c>
    </row>
    <row r="9" spans="1:25" s="45" customFormat="1" ht="24.75" customHeight="1" x14ac:dyDescent="0.25">
      <c r="A9" s="48" t="s">
        <v>42</v>
      </c>
      <c r="B9" s="10">
        <f>+'24-01-321 Ind. Proy'!J15</f>
        <v>0</v>
      </c>
      <c r="C9" s="10">
        <f>+'24-01-321 Ind. Proy'!K15</f>
        <v>0</v>
      </c>
      <c r="D9" s="10">
        <f>+'24-01-321 Ind. Proy'!M15</f>
        <v>0</v>
      </c>
      <c r="E9" s="10">
        <f>+'24-01-321 Ind. Proy'!N15</f>
        <v>0</v>
      </c>
      <c r="F9" s="10">
        <f>+'24-01-321 Ind. Proy'!O15</f>
        <v>0</v>
      </c>
      <c r="G9" s="10">
        <f>+'24-01-321 Ind. Proy'!R15</f>
        <v>0</v>
      </c>
      <c r="H9" s="10">
        <f>+'24-01-321 Ind. Proy'!S15</f>
        <v>0</v>
      </c>
      <c r="I9" s="10">
        <f>+'24-01-321 Ind. Proy'!T15</f>
        <v>0</v>
      </c>
      <c r="J9" s="10">
        <f>+'24-01-321 Ind. Proy'!U15</f>
        <v>0</v>
      </c>
      <c r="K9" s="10">
        <f>+'24-01-321 Ind. Proy'!V15</f>
        <v>0</v>
      </c>
      <c r="L9" s="10">
        <f>+'24-01-321 Ind. Proy'!W15</f>
        <v>0</v>
      </c>
      <c r="M9" s="10">
        <f>+'24-01-321 Ind. Proy'!X15</f>
        <v>0</v>
      </c>
      <c r="N9" s="10">
        <f>+'24-01-321 Ind. Proy'!Y15</f>
        <v>0</v>
      </c>
      <c r="O9" s="10">
        <f>+'24-01-321 Ind. Proy'!Z15</f>
        <v>0</v>
      </c>
      <c r="P9" s="10">
        <f>+'24-01-321 Ind. Proy'!AA15</f>
        <v>0</v>
      </c>
      <c r="Q9" s="10">
        <f>+'24-01-321 Ind. Proy'!AB15</f>
        <v>0</v>
      </c>
      <c r="R9" s="10">
        <f>+'24-01-321 Ind. Proy'!AC15</f>
        <v>0</v>
      </c>
      <c r="S9" s="10">
        <f>+'24-01-321 Ind. Proy'!AD15</f>
        <v>0</v>
      </c>
      <c r="T9" s="10">
        <f>+'24-01-321 Ind. Proy'!AE15</f>
        <v>0</v>
      </c>
      <c r="U9" s="10">
        <f>+'24-01-321 Ind. Proy'!AF15</f>
        <v>0</v>
      </c>
      <c r="V9" s="10">
        <f>+'24-01-321 Ind. Proy'!AG15</f>
        <v>0</v>
      </c>
      <c r="W9" s="10">
        <f>+'24-01-321 Ind. Proy'!AH15</f>
        <v>0</v>
      </c>
      <c r="X9" s="235">
        <f>+'24-01-321 Ind. Proy'!AI15</f>
        <v>0</v>
      </c>
      <c r="Y9" s="235">
        <f>+'24-01-321 Ind. Proy'!AJ15</f>
        <v>0</v>
      </c>
    </row>
    <row r="10" spans="1:25" s="45" customFormat="1" ht="24.75" customHeight="1" x14ac:dyDescent="0.25">
      <c r="A10" s="48" t="s">
        <v>44</v>
      </c>
      <c r="B10" s="10">
        <f>+'24-01-321 Ind. Proy'!J19</f>
        <v>0</v>
      </c>
      <c r="C10" s="10">
        <f>+'24-01-321 Ind. Proy'!K19</f>
        <v>0</v>
      </c>
      <c r="D10" s="10">
        <f>+'24-01-321 Ind. Proy'!M19</f>
        <v>0</v>
      </c>
      <c r="E10" s="10">
        <f>+'24-01-321 Ind. Proy'!N19</f>
        <v>0</v>
      </c>
      <c r="F10" s="10">
        <f>+'24-01-321 Ind. Proy'!O19</f>
        <v>0</v>
      </c>
      <c r="G10" s="10">
        <f>+'24-01-321 Ind. Proy'!R19</f>
        <v>0</v>
      </c>
      <c r="H10" s="10">
        <f>+'24-01-321 Ind. Proy'!S19</f>
        <v>0</v>
      </c>
      <c r="I10" s="10">
        <f>+'24-01-321 Ind. Proy'!T19</f>
        <v>0</v>
      </c>
      <c r="J10" s="10">
        <f>+'24-01-321 Ind. Proy'!U19</f>
        <v>0</v>
      </c>
      <c r="K10" s="10">
        <f>+'24-01-321 Ind. Proy'!V19</f>
        <v>0</v>
      </c>
      <c r="L10" s="10">
        <f>+'24-01-321 Ind. Proy'!W19</f>
        <v>0</v>
      </c>
      <c r="M10" s="10">
        <f>+'24-01-321 Ind. Proy'!X19</f>
        <v>0</v>
      </c>
      <c r="N10" s="10">
        <f>+'24-01-321 Ind. Proy'!Y19</f>
        <v>0</v>
      </c>
      <c r="O10" s="10">
        <f>+'24-01-321 Ind. Proy'!Z19</f>
        <v>0</v>
      </c>
      <c r="P10" s="10">
        <f>+'24-01-321 Ind. Proy'!AA19</f>
        <v>0</v>
      </c>
      <c r="Q10" s="10">
        <f>+'24-01-321 Ind. Proy'!AB19</f>
        <v>0</v>
      </c>
      <c r="R10" s="10">
        <f>+'24-01-321 Ind. Proy'!AC19</f>
        <v>0</v>
      </c>
      <c r="S10" s="10">
        <f>+'24-01-321 Ind. Proy'!AD19</f>
        <v>0</v>
      </c>
      <c r="T10" s="10">
        <f>+'24-01-321 Ind. Proy'!AE19</f>
        <v>0</v>
      </c>
      <c r="U10" s="10">
        <f>+'24-01-321 Ind. Proy'!AF19</f>
        <v>0</v>
      </c>
      <c r="V10" s="10">
        <f>+'24-01-321 Ind. Proy'!AG19</f>
        <v>0</v>
      </c>
      <c r="W10" s="10">
        <f>+'24-01-321 Ind. Proy'!AH19</f>
        <v>0</v>
      </c>
      <c r="X10" s="235">
        <f>+'24-01-321 Ind. Proy'!AI19</f>
        <v>0</v>
      </c>
      <c r="Y10" s="235">
        <f>+'24-01-321 Ind. Proy'!AJ19</f>
        <v>0</v>
      </c>
    </row>
    <row r="11" spans="1:25" s="45" customFormat="1" ht="24.75" customHeight="1" x14ac:dyDescent="0.25">
      <c r="A11" s="48" t="s">
        <v>46</v>
      </c>
      <c r="B11" s="10">
        <f>+'24-01-321 Ind. Proy'!J23</f>
        <v>0</v>
      </c>
      <c r="C11" s="10">
        <f>+'24-01-321 Ind. Proy'!K23</f>
        <v>0</v>
      </c>
      <c r="D11" s="10">
        <f>+'24-01-321 Ind. Proy'!M23</f>
        <v>0</v>
      </c>
      <c r="E11" s="10">
        <f>+'24-01-321 Ind. Proy'!N23</f>
        <v>0</v>
      </c>
      <c r="F11" s="10">
        <f>+'24-01-321 Ind. Proy'!O23</f>
        <v>0</v>
      </c>
      <c r="G11" s="10">
        <f>+'24-01-321 Ind. Proy'!R23</f>
        <v>0</v>
      </c>
      <c r="H11" s="10">
        <f>+'24-01-321 Ind. Proy'!S23</f>
        <v>0</v>
      </c>
      <c r="I11" s="10">
        <f>+'24-01-321 Ind. Proy'!T23</f>
        <v>0</v>
      </c>
      <c r="J11" s="10">
        <f>+'24-01-321 Ind. Proy'!U23</f>
        <v>0</v>
      </c>
      <c r="K11" s="10">
        <f>+'24-01-321 Ind. Proy'!V23</f>
        <v>0</v>
      </c>
      <c r="L11" s="10">
        <f>+'24-01-321 Ind. Proy'!W23</f>
        <v>0</v>
      </c>
      <c r="M11" s="10">
        <f>+'24-01-321 Ind. Proy'!X23</f>
        <v>0</v>
      </c>
      <c r="N11" s="10">
        <f>+'24-01-321 Ind. Proy'!Y23</f>
        <v>0</v>
      </c>
      <c r="O11" s="10">
        <f>+'24-01-321 Ind. Proy'!Z23</f>
        <v>0</v>
      </c>
      <c r="P11" s="10">
        <f>+'24-01-321 Ind. Proy'!AA23</f>
        <v>0</v>
      </c>
      <c r="Q11" s="10">
        <f>+'24-01-321 Ind. Proy'!AB23</f>
        <v>0</v>
      </c>
      <c r="R11" s="10">
        <f>+'24-01-321 Ind. Proy'!AC23</f>
        <v>0</v>
      </c>
      <c r="S11" s="10">
        <f>+'24-01-321 Ind. Proy'!AD23</f>
        <v>0</v>
      </c>
      <c r="T11" s="10">
        <f>+'24-01-321 Ind. Proy'!AE23</f>
        <v>0</v>
      </c>
      <c r="U11" s="10">
        <f>+'24-01-321 Ind. Proy'!AF23</f>
        <v>0</v>
      </c>
      <c r="V11" s="10">
        <f>+'24-01-321 Ind. Proy'!AG23</f>
        <v>0</v>
      </c>
      <c r="W11" s="10">
        <f>+'24-01-321 Ind. Proy'!AH23</f>
        <v>0</v>
      </c>
      <c r="X11" s="235">
        <f>+'24-01-321 Ind. Proy'!AI23</f>
        <v>0</v>
      </c>
      <c r="Y11" s="235">
        <f>+'24-01-321 Ind. Proy'!AJ23</f>
        <v>0</v>
      </c>
    </row>
    <row r="12" spans="1:25" s="45" customFormat="1" ht="24.75" customHeight="1" x14ac:dyDescent="0.25">
      <c r="A12" s="48" t="s">
        <v>48</v>
      </c>
      <c r="B12" s="10">
        <f>+'24-01-321 Ind. Proy'!J27</f>
        <v>0</v>
      </c>
      <c r="C12" s="10">
        <f>+'24-01-321 Ind. Proy'!K27</f>
        <v>0</v>
      </c>
      <c r="D12" s="10">
        <f>+'24-01-321 Ind. Proy'!M27</f>
        <v>0</v>
      </c>
      <c r="E12" s="10">
        <f>+'24-01-321 Ind. Proy'!N27</f>
        <v>0</v>
      </c>
      <c r="F12" s="10">
        <f>+'24-01-321 Ind. Proy'!O27</f>
        <v>0</v>
      </c>
      <c r="G12" s="10">
        <f>+'24-01-321 Ind. Proy'!R27</f>
        <v>0</v>
      </c>
      <c r="H12" s="10">
        <f>+'24-01-321 Ind. Proy'!S27</f>
        <v>0</v>
      </c>
      <c r="I12" s="10">
        <f>+'24-01-321 Ind. Proy'!T27</f>
        <v>0</v>
      </c>
      <c r="J12" s="10">
        <f>+'24-01-321 Ind. Proy'!U27</f>
        <v>0</v>
      </c>
      <c r="K12" s="10">
        <f>+'24-01-321 Ind. Proy'!V27</f>
        <v>0</v>
      </c>
      <c r="L12" s="10">
        <f>+'24-01-321 Ind. Proy'!W27</f>
        <v>0</v>
      </c>
      <c r="M12" s="10">
        <f>+'24-01-321 Ind. Proy'!X27</f>
        <v>0</v>
      </c>
      <c r="N12" s="10">
        <f>+'24-01-321 Ind. Proy'!Y27</f>
        <v>0</v>
      </c>
      <c r="O12" s="10">
        <f>+'24-01-321 Ind. Proy'!Z27</f>
        <v>0</v>
      </c>
      <c r="P12" s="10">
        <f>+'24-01-321 Ind. Proy'!AA27</f>
        <v>0</v>
      </c>
      <c r="Q12" s="10">
        <f>+'24-01-321 Ind. Proy'!AB27</f>
        <v>0</v>
      </c>
      <c r="R12" s="10">
        <f>+'24-01-321 Ind. Proy'!AC27</f>
        <v>0</v>
      </c>
      <c r="S12" s="10">
        <f>+'24-01-321 Ind. Proy'!AD27</f>
        <v>0</v>
      </c>
      <c r="T12" s="10">
        <f>+'24-01-321 Ind. Proy'!AE27</f>
        <v>0</v>
      </c>
      <c r="U12" s="10">
        <f>+'24-01-321 Ind. Proy'!AF27</f>
        <v>0</v>
      </c>
      <c r="V12" s="10">
        <f>+'24-01-321 Ind. Proy'!AG27</f>
        <v>0</v>
      </c>
      <c r="W12" s="10">
        <f>+'24-01-321 Ind. Proy'!AH27</f>
        <v>0</v>
      </c>
      <c r="X12" s="235">
        <f>+'24-01-321 Ind. Proy'!AI27</f>
        <v>0</v>
      </c>
      <c r="Y12" s="235">
        <f>+'24-01-321 Ind. Proy'!AJ27</f>
        <v>0</v>
      </c>
    </row>
    <row r="13" spans="1:25" s="45" customFormat="1" ht="24.75" customHeight="1" x14ac:dyDescent="0.25">
      <c r="A13" s="48" t="s">
        <v>50</v>
      </c>
      <c r="B13" s="10">
        <f>+'24-01-321 Ind. Proy'!J31</f>
        <v>0</v>
      </c>
      <c r="C13" s="10">
        <f>+'24-01-321 Ind. Proy'!K31</f>
        <v>0</v>
      </c>
      <c r="D13" s="10">
        <f>+'24-01-321 Ind. Proy'!M31</f>
        <v>0</v>
      </c>
      <c r="E13" s="10">
        <f>+'24-01-321 Ind. Proy'!N31</f>
        <v>0</v>
      </c>
      <c r="F13" s="10">
        <f>+'24-01-321 Ind. Proy'!O31</f>
        <v>0</v>
      </c>
      <c r="G13" s="10">
        <f>+'24-01-321 Ind. Proy'!R31</f>
        <v>0</v>
      </c>
      <c r="H13" s="10">
        <f>+'24-01-321 Ind. Proy'!S31</f>
        <v>0</v>
      </c>
      <c r="I13" s="10">
        <f>+'24-01-321 Ind. Proy'!T31</f>
        <v>0</v>
      </c>
      <c r="J13" s="10">
        <f>+'24-01-321 Ind. Proy'!U31</f>
        <v>0</v>
      </c>
      <c r="K13" s="10">
        <f>+'24-01-321 Ind. Proy'!V31</f>
        <v>0</v>
      </c>
      <c r="L13" s="10">
        <f>+'24-01-321 Ind. Proy'!W31</f>
        <v>0</v>
      </c>
      <c r="M13" s="10">
        <f>+'24-01-321 Ind. Proy'!X31</f>
        <v>0</v>
      </c>
      <c r="N13" s="10">
        <f>+'24-01-321 Ind. Proy'!Y31</f>
        <v>0</v>
      </c>
      <c r="O13" s="10">
        <f>+'24-01-321 Ind. Proy'!Z31</f>
        <v>0</v>
      </c>
      <c r="P13" s="10">
        <f>+'24-01-321 Ind. Proy'!AA31</f>
        <v>0</v>
      </c>
      <c r="Q13" s="10">
        <f>+'24-01-321 Ind. Proy'!AB31</f>
        <v>0</v>
      </c>
      <c r="R13" s="10">
        <f>+'24-01-321 Ind. Proy'!AC31</f>
        <v>0</v>
      </c>
      <c r="S13" s="10">
        <f>+'24-01-321 Ind. Proy'!AD31</f>
        <v>0</v>
      </c>
      <c r="T13" s="10">
        <f>+'24-01-321 Ind. Proy'!AE31</f>
        <v>0</v>
      </c>
      <c r="U13" s="10">
        <f>+'24-01-321 Ind. Proy'!AF31</f>
        <v>0</v>
      </c>
      <c r="V13" s="10">
        <f>+'24-01-321 Ind. Proy'!AG31</f>
        <v>0</v>
      </c>
      <c r="W13" s="10">
        <f>+'24-01-321 Ind. Proy'!AH31</f>
        <v>0</v>
      </c>
      <c r="X13" s="235">
        <f>+'24-01-321 Ind. Proy'!AI31</f>
        <v>0</v>
      </c>
      <c r="Y13" s="235">
        <f>+'24-01-321 Ind. Proy'!AJ31</f>
        <v>0</v>
      </c>
    </row>
    <row r="14" spans="1:25" s="45" customFormat="1" ht="24.75" customHeight="1" x14ac:dyDescent="0.25">
      <c r="A14" s="48" t="s">
        <v>52</v>
      </c>
      <c r="B14" s="10">
        <f>+'24-01-321 Ind. Proy'!J35</f>
        <v>0</v>
      </c>
      <c r="C14" s="10">
        <f>+'24-01-321 Ind. Proy'!K35</f>
        <v>0</v>
      </c>
      <c r="D14" s="10">
        <f>+'24-01-321 Ind. Proy'!M35</f>
        <v>0</v>
      </c>
      <c r="E14" s="10">
        <f>+'24-01-321 Ind. Proy'!N35</f>
        <v>0</v>
      </c>
      <c r="F14" s="10">
        <f>+'24-01-321 Ind. Proy'!O35</f>
        <v>0</v>
      </c>
      <c r="G14" s="10">
        <f>+'24-01-321 Ind. Proy'!R35</f>
        <v>0</v>
      </c>
      <c r="H14" s="10">
        <f>+'24-01-321 Ind. Proy'!S35</f>
        <v>0</v>
      </c>
      <c r="I14" s="10">
        <f>+'24-01-321 Ind. Proy'!T35</f>
        <v>0</v>
      </c>
      <c r="J14" s="10">
        <f>+'24-01-321 Ind. Proy'!U35</f>
        <v>0</v>
      </c>
      <c r="K14" s="10">
        <f>+'24-01-321 Ind. Proy'!V35</f>
        <v>0</v>
      </c>
      <c r="L14" s="10">
        <f>+'24-01-321 Ind. Proy'!W35</f>
        <v>0</v>
      </c>
      <c r="M14" s="10">
        <f>+'24-01-321 Ind. Proy'!X35</f>
        <v>0</v>
      </c>
      <c r="N14" s="10">
        <f>+'24-01-321 Ind. Proy'!Y35</f>
        <v>0</v>
      </c>
      <c r="O14" s="10">
        <f>+'24-01-321 Ind. Proy'!Z35</f>
        <v>0</v>
      </c>
      <c r="P14" s="10">
        <f>+'24-01-321 Ind. Proy'!AA35</f>
        <v>0</v>
      </c>
      <c r="Q14" s="10">
        <f>+'24-01-321 Ind. Proy'!AB35</f>
        <v>0</v>
      </c>
      <c r="R14" s="10">
        <f>+'24-01-321 Ind. Proy'!AC35</f>
        <v>0</v>
      </c>
      <c r="S14" s="10">
        <f>+'24-01-321 Ind. Proy'!AD35</f>
        <v>0</v>
      </c>
      <c r="T14" s="10">
        <f>+'24-01-321 Ind. Proy'!AE35</f>
        <v>0</v>
      </c>
      <c r="U14" s="10">
        <f>+'24-01-321 Ind. Proy'!AF35</f>
        <v>0</v>
      </c>
      <c r="V14" s="10">
        <f>+'24-01-321 Ind. Proy'!AG35</f>
        <v>0</v>
      </c>
      <c r="W14" s="10">
        <f>+'24-01-321 Ind. Proy'!AH35</f>
        <v>0</v>
      </c>
      <c r="X14" s="235">
        <f>+'24-01-321 Ind. Proy'!AI35</f>
        <v>0</v>
      </c>
      <c r="Y14" s="235">
        <f>+'24-01-321 Ind. Proy'!AJ35</f>
        <v>0</v>
      </c>
    </row>
    <row r="15" spans="1:25" s="45" customFormat="1" ht="24.75" customHeight="1" x14ac:dyDescent="0.25">
      <c r="A15" s="48" t="s">
        <v>54</v>
      </c>
      <c r="B15" s="10">
        <f>+'24-01-321 Ind. Proy'!J39</f>
        <v>0</v>
      </c>
      <c r="C15" s="10">
        <f>+'24-01-321 Ind. Proy'!K39</f>
        <v>0</v>
      </c>
      <c r="D15" s="10">
        <f>+'24-01-321 Ind. Proy'!M39</f>
        <v>0</v>
      </c>
      <c r="E15" s="10">
        <f>+'24-01-321 Ind. Proy'!N39</f>
        <v>0</v>
      </c>
      <c r="F15" s="10">
        <f>+'24-01-321 Ind. Proy'!O39</f>
        <v>0</v>
      </c>
      <c r="G15" s="10">
        <f>+'24-01-321 Ind. Proy'!R39</f>
        <v>0</v>
      </c>
      <c r="H15" s="10">
        <f>+'24-01-321 Ind. Proy'!S39</f>
        <v>0</v>
      </c>
      <c r="I15" s="10">
        <f>+'24-01-321 Ind. Proy'!T39</f>
        <v>0</v>
      </c>
      <c r="J15" s="10">
        <f>+'24-01-321 Ind. Proy'!U39</f>
        <v>0</v>
      </c>
      <c r="K15" s="10">
        <f>+'24-01-321 Ind. Proy'!V39</f>
        <v>0</v>
      </c>
      <c r="L15" s="10">
        <f>+'24-01-321 Ind. Proy'!W39</f>
        <v>0</v>
      </c>
      <c r="M15" s="10">
        <f>+'24-01-321 Ind. Proy'!X39</f>
        <v>0</v>
      </c>
      <c r="N15" s="10">
        <f>+'24-01-321 Ind. Proy'!Y39</f>
        <v>0</v>
      </c>
      <c r="O15" s="10">
        <f>+'24-01-321 Ind. Proy'!Z39</f>
        <v>0</v>
      </c>
      <c r="P15" s="10">
        <f>+'24-01-321 Ind. Proy'!AA39</f>
        <v>0</v>
      </c>
      <c r="Q15" s="10">
        <f>+'24-01-321 Ind. Proy'!AB39</f>
        <v>0</v>
      </c>
      <c r="R15" s="10">
        <f>+'24-01-321 Ind. Proy'!AC39</f>
        <v>0</v>
      </c>
      <c r="S15" s="10">
        <f>+'24-01-321 Ind. Proy'!AD39</f>
        <v>0</v>
      </c>
      <c r="T15" s="10">
        <f>+'24-01-321 Ind. Proy'!AE39</f>
        <v>0</v>
      </c>
      <c r="U15" s="10">
        <f>+'24-01-321 Ind. Proy'!AF39</f>
        <v>0</v>
      </c>
      <c r="V15" s="10">
        <f>+'24-01-321 Ind. Proy'!AG39</f>
        <v>0</v>
      </c>
      <c r="W15" s="10">
        <f>+'24-01-321 Ind. Proy'!AH39</f>
        <v>0</v>
      </c>
      <c r="X15" s="235">
        <f>+'24-01-321 Ind. Proy'!AI39</f>
        <v>0</v>
      </c>
      <c r="Y15" s="235">
        <f>+'24-01-321 Ind. Proy'!AJ39</f>
        <v>0</v>
      </c>
    </row>
    <row r="16" spans="1:25" s="45" customFormat="1" ht="24.75" customHeight="1" x14ac:dyDescent="0.25">
      <c r="A16" s="48" t="s">
        <v>56</v>
      </c>
      <c r="B16" s="10">
        <f>+'24-01-321 Ind. Proy'!J43</f>
        <v>0</v>
      </c>
      <c r="C16" s="10">
        <f>+'24-01-321 Ind. Proy'!K43</f>
        <v>0</v>
      </c>
      <c r="D16" s="10">
        <f>+'24-01-321 Ind. Proy'!M43</f>
        <v>0</v>
      </c>
      <c r="E16" s="10">
        <f>+'24-01-321 Ind. Proy'!N43</f>
        <v>0</v>
      </c>
      <c r="F16" s="10">
        <f>+'24-01-321 Ind. Proy'!O43</f>
        <v>0</v>
      </c>
      <c r="G16" s="10">
        <f>+'24-01-321 Ind. Proy'!R43</f>
        <v>0</v>
      </c>
      <c r="H16" s="10">
        <f>+'24-01-321 Ind. Proy'!S43</f>
        <v>0</v>
      </c>
      <c r="I16" s="10">
        <f>+'24-01-321 Ind. Proy'!T43</f>
        <v>0</v>
      </c>
      <c r="J16" s="10">
        <f>+'24-01-321 Ind. Proy'!U43</f>
        <v>0</v>
      </c>
      <c r="K16" s="10">
        <f>+'24-01-321 Ind. Proy'!V43</f>
        <v>0</v>
      </c>
      <c r="L16" s="10">
        <f>+'24-01-321 Ind. Proy'!W43</f>
        <v>0</v>
      </c>
      <c r="M16" s="10">
        <f>+'24-01-321 Ind. Proy'!X43</f>
        <v>0</v>
      </c>
      <c r="N16" s="10">
        <f>+'24-01-321 Ind. Proy'!Y43</f>
        <v>0</v>
      </c>
      <c r="O16" s="10">
        <f>+'24-01-321 Ind. Proy'!Z43</f>
        <v>0</v>
      </c>
      <c r="P16" s="10">
        <f>+'24-01-321 Ind. Proy'!AA43</f>
        <v>0</v>
      </c>
      <c r="Q16" s="10">
        <f>+'24-01-321 Ind. Proy'!AB43</f>
        <v>0</v>
      </c>
      <c r="R16" s="10">
        <f>+'24-01-321 Ind. Proy'!AC43</f>
        <v>0</v>
      </c>
      <c r="S16" s="10">
        <f>+'24-01-321 Ind. Proy'!AD43</f>
        <v>0</v>
      </c>
      <c r="T16" s="10">
        <f>+'24-01-321 Ind. Proy'!AE43</f>
        <v>0</v>
      </c>
      <c r="U16" s="10">
        <f>+'24-01-321 Ind. Proy'!AF43</f>
        <v>0</v>
      </c>
      <c r="V16" s="10">
        <f>+'24-01-321 Ind. Proy'!AG43</f>
        <v>0</v>
      </c>
      <c r="W16" s="10">
        <f>+'24-01-321 Ind. Proy'!AH43</f>
        <v>0</v>
      </c>
      <c r="X16" s="235">
        <f>+'24-01-321 Ind. Proy'!AI43</f>
        <v>0</v>
      </c>
      <c r="Y16" s="235">
        <f>+'24-01-321 Ind. Proy'!AJ43</f>
        <v>0</v>
      </c>
    </row>
    <row r="17" spans="1:25" s="45" customFormat="1" ht="24.75" customHeight="1" x14ac:dyDescent="0.25">
      <c r="A17" s="48" t="s">
        <v>58</v>
      </c>
      <c r="B17" s="10">
        <f>+'24-01-321 Ind. Proy'!J47</f>
        <v>0</v>
      </c>
      <c r="C17" s="10">
        <f>+'24-01-321 Ind. Proy'!K47</f>
        <v>0</v>
      </c>
      <c r="D17" s="10">
        <f>+'24-01-321 Ind. Proy'!M47</f>
        <v>0</v>
      </c>
      <c r="E17" s="10">
        <f>+'24-01-321 Ind. Proy'!N47</f>
        <v>0</v>
      </c>
      <c r="F17" s="10">
        <f>+'24-01-321 Ind. Proy'!O47</f>
        <v>0</v>
      </c>
      <c r="G17" s="10">
        <f>+'24-01-321 Ind. Proy'!R47</f>
        <v>0</v>
      </c>
      <c r="H17" s="10">
        <f>+'24-01-321 Ind. Proy'!S47</f>
        <v>0</v>
      </c>
      <c r="I17" s="10">
        <f>+'24-01-321 Ind. Proy'!T47</f>
        <v>0</v>
      </c>
      <c r="J17" s="10">
        <f>+'24-01-321 Ind. Proy'!U47</f>
        <v>0</v>
      </c>
      <c r="K17" s="10">
        <f>+'24-01-321 Ind. Proy'!V47</f>
        <v>0</v>
      </c>
      <c r="L17" s="10">
        <f>+'24-01-321 Ind. Proy'!W47</f>
        <v>0</v>
      </c>
      <c r="M17" s="10">
        <f>+'24-01-321 Ind. Proy'!X47</f>
        <v>0</v>
      </c>
      <c r="N17" s="10">
        <f>+'24-01-321 Ind. Proy'!Y47</f>
        <v>0</v>
      </c>
      <c r="O17" s="10">
        <f>+'24-01-321 Ind. Proy'!Z47</f>
        <v>0</v>
      </c>
      <c r="P17" s="10">
        <f>+'24-01-321 Ind. Proy'!AA47</f>
        <v>0</v>
      </c>
      <c r="Q17" s="10">
        <f>+'24-01-321 Ind. Proy'!AB47</f>
        <v>0</v>
      </c>
      <c r="R17" s="10">
        <f>+'24-01-321 Ind. Proy'!AC47</f>
        <v>0</v>
      </c>
      <c r="S17" s="10">
        <f>+'24-01-321 Ind. Proy'!AD47</f>
        <v>0</v>
      </c>
      <c r="T17" s="10">
        <f>+'24-01-321 Ind. Proy'!AE47</f>
        <v>0</v>
      </c>
      <c r="U17" s="10">
        <f>+'24-01-321 Ind. Proy'!AF47</f>
        <v>0</v>
      </c>
      <c r="V17" s="10">
        <f>+'24-01-321 Ind. Proy'!AG47</f>
        <v>0</v>
      </c>
      <c r="W17" s="10">
        <f>+'24-01-321 Ind. Proy'!AH47</f>
        <v>0</v>
      </c>
      <c r="X17" s="235">
        <f>+'24-01-321 Ind. Proy'!AI47</f>
        <v>0</v>
      </c>
      <c r="Y17" s="235">
        <f>+'24-01-321 Ind. Proy'!AJ44</f>
        <v>0</v>
      </c>
    </row>
    <row r="18" spans="1:25" s="45" customFormat="1" ht="24.75" customHeight="1" x14ac:dyDescent="0.25">
      <c r="A18" s="48" t="s">
        <v>60</v>
      </c>
      <c r="B18" s="10">
        <f>+'24-01-321 Ind. Proy'!J51</f>
        <v>0</v>
      </c>
      <c r="C18" s="10">
        <f>+'24-01-321 Ind. Proy'!K51</f>
        <v>0</v>
      </c>
      <c r="D18" s="10">
        <f>+'24-01-321 Ind. Proy'!M51</f>
        <v>0</v>
      </c>
      <c r="E18" s="10">
        <f>+'24-01-321 Ind. Proy'!N51</f>
        <v>0</v>
      </c>
      <c r="F18" s="10">
        <f>+'24-01-321 Ind. Proy'!O51</f>
        <v>0</v>
      </c>
      <c r="G18" s="10">
        <f>+'24-01-321 Ind. Proy'!R51</f>
        <v>0</v>
      </c>
      <c r="H18" s="10">
        <f>+'24-01-321 Ind. Proy'!S51</f>
        <v>0</v>
      </c>
      <c r="I18" s="10">
        <f>+'24-01-321 Ind. Proy'!T51</f>
        <v>0</v>
      </c>
      <c r="J18" s="10">
        <f>+'24-01-321 Ind. Proy'!U51</f>
        <v>0</v>
      </c>
      <c r="K18" s="10">
        <f>+'24-01-321 Ind. Proy'!V51</f>
        <v>0</v>
      </c>
      <c r="L18" s="10">
        <f>+'24-01-321 Ind. Proy'!W51</f>
        <v>0</v>
      </c>
      <c r="M18" s="10">
        <f>+'24-01-321 Ind. Proy'!X51</f>
        <v>0</v>
      </c>
      <c r="N18" s="10">
        <f>+'24-01-321 Ind. Proy'!Y51</f>
        <v>0</v>
      </c>
      <c r="O18" s="10">
        <f>+'24-01-321 Ind. Proy'!Z51</f>
        <v>0</v>
      </c>
      <c r="P18" s="10">
        <f>+'24-01-321 Ind. Proy'!AA51</f>
        <v>0</v>
      </c>
      <c r="Q18" s="10">
        <f>+'24-01-321 Ind. Proy'!AB51</f>
        <v>0</v>
      </c>
      <c r="R18" s="10">
        <f>+'24-01-321 Ind. Proy'!AC51</f>
        <v>0</v>
      </c>
      <c r="S18" s="10">
        <f>+'24-01-321 Ind. Proy'!AD51</f>
        <v>0</v>
      </c>
      <c r="T18" s="10">
        <f>+'24-01-321 Ind. Proy'!AE51</f>
        <v>0</v>
      </c>
      <c r="U18" s="10">
        <f>+'24-01-321 Ind. Proy'!AF51</f>
        <v>0</v>
      </c>
      <c r="V18" s="10">
        <f>+'24-01-321 Ind. Proy'!AG51</f>
        <v>0</v>
      </c>
      <c r="W18" s="10">
        <f>+'24-01-321 Ind. Proy'!AH51</f>
        <v>0</v>
      </c>
      <c r="X18" s="235">
        <f>+'24-01-321 Ind. Proy'!AI51</f>
        <v>0</v>
      </c>
      <c r="Y18" s="235">
        <f>+'24-01-321 Ind. Proy'!AJ51</f>
        <v>0</v>
      </c>
    </row>
    <row r="19" spans="1:25" s="45" customFormat="1" ht="24.75" customHeight="1" x14ac:dyDescent="0.25">
      <c r="A19" s="48" t="s">
        <v>62</v>
      </c>
      <c r="B19" s="10">
        <f>+'24-01-321 Ind. Proy'!J55</f>
        <v>0</v>
      </c>
      <c r="C19" s="10">
        <f>+'24-01-321 Ind. Proy'!K55</f>
        <v>0</v>
      </c>
      <c r="D19" s="10">
        <f>+'24-01-321 Ind. Proy'!M55</f>
        <v>0</v>
      </c>
      <c r="E19" s="10">
        <f>+'24-01-321 Ind. Proy'!N55</f>
        <v>0</v>
      </c>
      <c r="F19" s="10">
        <f>+'24-01-321 Ind. Proy'!O55</f>
        <v>0</v>
      </c>
      <c r="G19" s="10">
        <f>+'24-01-321 Ind. Proy'!R55</f>
        <v>0</v>
      </c>
      <c r="H19" s="10">
        <f>+'24-01-321 Ind. Proy'!S55</f>
        <v>0</v>
      </c>
      <c r="I19" s="10">
        <f>+'24-01-321 Ind. Proy'!T55</f>
        <v>0</v>
      </c>
      <c r="J19" s="10">
        <f>+'24-01-321 Ind. Proy'!U55</f>
        <v>0</v>
      </c>
      <c r="K19" s="10">
        <f>+'24-01-321 Ind. Proy'!V55</f>
        <v>0</v>
      </c>
      <c r="L19" s="10">
        <f>+'24-01-321 Ind. Proy'!W55</f>
        <v>0</v>
      </c>
      <c r="M19" s="10">
        <f>+'24-01-321 Ind. Proy'!X55</f>
        <v>0</v>
      </c>
      <c r="N19" s="10">
        <f>+'24-01-321 Ind. Proy'!Y55</f>
        <v>0</v>
      </c>
      <c r="O19" s="10">
        <f>+'24-01-321 Ind. Proy'!Z55</f>
        <v>0</v>
      </c>
      <c r="P19" s="10">
        <f>+'24-01-321 Ind. Proy'!AA55</f>
        <v>0</v>
      </c>
      <c r="Q19" s="10">
        <f>+'24-01-321 Ind. Proy'!AB55</f>
        <v>0</v>
      </c>
      <c r="R19" s="10">
        <f>+'24-01-321 Ind. Proy'!AC55</f>
        <v>0</v>
      </c>
      <c r="S19" s="10">
        <f>+'24-01-321 Ind. Proy'!AD55</f>
        <v>0</v>
      </c>
      <c r="T19" s="10">
        <f>+'24-01-321 Ind. Proy'!AE55</f>
        <v>0</v>
      </c>
      <c r="U19" s="10">
        <f>+'24-01-321 Ind. Proy'!AF55</f>
        <v>0</v>
      </c>
      <c r="V19" s="10">
        <f>+'24-01-321 Ind. Proy'!AG55</f>
        <v>0</v>
      </c>
      <c r="W19" s="10">
        <f>+'24-01-321 Ind. Proy'!AH55</f>
        <v>0</v>
      </c>
      <c r="X19" s="235">
        <f>+'24-01-321 Ind. Proy'!AI55</f>
        <v>0</v>
      </c>
      <c r="Y19" s="235">
        <f>+'24-01-321 Ind. Proy'!AJ55</f>
        <v>0</v>
      </c>
    </row>
    <row r="20" spans="1:25" s="45" customFormat="1" ht="24.75" customHeight="1" x14ac:dyDescent="0.25">
      <c r="A20" s="49" t="s">
        <v>64</v>
      </c>
      <c r="B20" s="10">
        <f>+'24-01-321 Ind. Proy'!J59</f>
        <v>0</v>
      </c>
      <c r="C20" s="10">
        <f>+'24-01-321 Ind. Proy'!K59</f>
        <v>0</v>
      </c>
      <c r="D20" s="10">
        <f>+'24-01-321 Ind. Proy'!M59</f>
        <v>0</v>
      </c>
      <c r="E20" s="10">
        <f>+'24-01-321 Ind. Proy'!N59</f>
        <v>0</v>
      </c>
      <c r="F20" s="10">
        <f>+'24-01-321 Ind. Proy'!O59</f>
        <v>0</v>
      </c>
      <c r="G20" s="10">
        <f>+'24-01-321 Ind. Proy'!R59</f>
        <v>0</v>
      </c>
      <c r="H20" s="10">
        <f>+'24-01-321 Ind. Proy'!S59</f>
        <v>0</v>
      </c>
      <c r="I20" s="10">
        <f>+'24-01-321 Ind. Proy'!T59</f>
        <v>0</v>
      </c>
      <c r="J20" s="10">
        <f>+'24-01-321 Ind. Proy'!U59</f>
        <v>0</v>
      </c>
      <c r="K20" s="10">
        <f>+'24-01-321 Ind. Proy'!V59</f>
        <v>0</v>
      </c>
      <c r="L20" s="10">
        <f>+'24-01-321 Ind. Proy'!W59</f>
        <v>0</v>
      </c>
      <c r="M20" s="10">
        <f>+'24-01-321 Ind. Proy'!X59</f>
        <v>0</v>
      </c>
      <c r="N20" s="10">
        <f>+'24-01-321 Ind. Proy'!Y59</f>
        <v>0</v>
      </c>
      <c r="O20" s="10">
        <f>+'24-01-321 Ind. Proy'!Z59</f>
        <v>0</v>
      </c>
      <c r="P20" s="10">
        <f>+'24-01-321 Ind. Proy'!AA59</f>
        <v>0</v>
      </c>
      <c r="Q20" s="10">
        <f>+'24-01-321 Ind. Proy'!AB59</f>
        <v>0</v>
      </c>
      <c r="R20" s="10">
        <f>+'24-01-321 Ind. Proy'!AC59</f>
        <v>0</v>
      </c>
      <c r="S20" s="10">
        <f>+'24-01-321 Ind. Proy'!AD59</f>
        <v>0</v>
      </c>
      <c r="T20" s="10">
        <f>+'24-01-321 Ind. Proy'!AE59</f>
        <v>0</v>
      </c>
      <c r="U20" s="10">
        <f>+'24-01-321 Ind. Proy'!AF59</f>
        <v>0</v>
      </c>
      <c r="V20" s="10">
        <f>+'24-01-321 Ind. Proy'!AG59</f>
        <v>0</v>
      </c>
      <c r="W20" s="10">
        <f>+'24-01-321 Ind. Proy'!AH59</f>
        <v>0</v>
      </c>
      <c r="X20" s="235">
        <f>+'24-01-321 Ind. Proy'!AI59</f>
        <v>0</v>
      </c>
      <c r="Y20" s="235">
        <f>+'24-01-321 Ind. Proy'!AJ59</f>
        <v>0</v>
      </c>
    </row>
    <row r="21" spans="1:25" s="45" customFormat="1" ht="24.75" customHeight="1" x14ac:dyDescent="0.25">
      <c r="A21" s="49" t="s">
        <v>66</v>
      </c>
      <c r="B21" s="10">
        <f>+'24-01-321 Ind. Proy'!J63</f>
        <v>0</v>
      </c>
      <c r="C21" s="10">
        <f>+'24-01-321 Ind. Proy'!K63</f>
        <v>0</v>
      </c>
      <c r="D21" s="10">
        <f>+'24-01-321 Ind. Proy'!M63</f>
        <v>0</v>
      </c>
      <c r="E21" s="10">
        <f>+'24-01-321 Ind. Proy'!N63</f>
        <v>0</v>
      </c>
      <c r="F21" s="10">
        <f>+'24-01-321 Ind. Proy'!O63</f>
        <v>0</v>
      </c>
      <c r="G21" s="10">
        <f>+'24-01-321 Ind. Proy'!R63</f>
        <v>0</v>
      </c>
      <c r="H21" s="10">
        <f>+'24-01-321 Ind. Proy'!S63</f>
        <v>0</v>
      </c>
      <c r="I21" s="10">
        <f>+'24-01-321 Ind. Proy'!T63</f>
        <v>0</v>
      </c>
      <c r="J21" s="10">
        <f>+'24-01-321 Ind. Proy'!U63</f>
        <v>0</v>
      </c>
      <c r="K21" s="10">
        <f>+'24-01-321 Ind. Proy'!V63</f>
        <v>0</v>
      </c>
      <c r="L21" s="10">
        <f>+'24-01-321 Ind. Proy'!W63</f>
        <v>0</v>
      </c>
      <c r="M21" s="10">
        <f>+'24-01-321 Ind. Proy'!X63</f>
        <v>0</v>
      </c>
      <c r="N21" s="10">
        <f>+'24-01-321 Ind. Proy'!Y63</f>
        <v>0</v>
      </c>
      <c r="O21" s="10">
        <f>+'24-01-321 Ind. Proy'!Z63</f>
        <v>0</v>
      </c>
      <c r="P21" s="10">
        <f>+'24-01-321 Ind. Proy'!AA63</f>
        <v>0</v>
      </c>
      <c r="Q21" s="10">
        <f>+'24-01-321 Ind. Proy'!AB63</f>
        <v>0</v>
      </c>
      <c r="R21" s="10">
        <f>+'24-01-321 Ind. Proy'!AC63</f>
        <v>0</v>
      </c>
      <c r="S21" s="10">
        <f>+'24-01-321 Ind. Proy'!AD63</f>
        <v>0</v>
      </c>
      <c r="T21" s="10">
        <f>+'24-01-321 Ind. Proy'!AE63</f>
        <v>0</v>
      </c>
      <c r="U21" s="10">
        <f>+'24-01-321 Ind. Proy'!AF63</f>
        <v>0</v>
      </c>
      <c r="V21" s="10">
        <f>+'24-01-321 Ind. Proy'!AG63</f>
        <v>0</v>
      </c>
      <c r="W21" s="10">
        <f>+'24-01-321 Ind. Proy'!AH63</f>
        <v>0</v>
      </c>
      <c r="X21" s="235">
        <f>+'24-01-321 Ind. Proy'!AI63</f>
        <v>0</v>
      </c>
      <c r="Y21" s="235">
        <f>+'24-01-321 Ind. Proy'!AJ63</f>
        <v>0</v>
      </c>
    </row>
    <row r="22" spans="1:25" s="45" customFormat="1" ht="24.75" customHeight="1" x14ac:dyDescent="0.25">
      <c r="A22" s="49" t="s">
        <v>68</v>
      </c>
      <c r="B22" s="10">
        <f>+'24-01-321 Ind. Proy'!J67</f>
        <v>0</v>
      </c>
      <c r="C22" s="10">
        <f>+'24-01-321 Ind. Proy'!K67</f>
        <v>0</v>
      </c>
      <c r="D22" s="10">
        <f>+'24-01-321 Ind. Proy'!M67</f>
        <v>0</v>
      </c>
      <c r="E22" s="10">
        <f>+'24-01-321 Ind. Proy'!N67</f>
        <v>0</v>
      </c>
      <c r="F22" s="10">
        <f>+'24-01-321 Ind. Proy'!O67</f>
        <v>0</v>
      </c>
      <c r="G22" s="10">
        <f>+'24-01-321 Ind. Proy'!R67</f>
        <v>0</v>
      </c>
      <c r="H22" s="10">
        <f>+'24-01-321 Ind. Proy'!S67</f>
        <v>0</v>
      </c>
      <c r="I22" s="10">
        <f>+'24-01-321 Ind. Proy'!T67</f>
        <v>0</v>
      </c>
      <c r="J22" s="10">
        <f>+'24-01-321 Ind. Proy'!U67</f>
        <v>0</v>
      </c>
      <c r="K22" s="10">
        <f>+'24-01-321 Ind. Proy'!V67</f>
        <v>0</v>
      </c>
      <c r="L22" s="10">
        <f>+'24-01-321 Ind. Proy'!W67</f>
        <v>0</v>
      </c>
      <c r="M22" s="10">
        <f>+'24-01-321 Ind. Proy'!X67</f>
        <v>0</v>
      </c>
      <c r="N22" s="10">
        <f>+'24-01-321 Ind. Proy'!Y67</f>
        <v>0</v>
      </c>
      <c r="O22" s="10">
        <f>+'24-01-321 Ind. Proy'!Z67</f>
        <v>0</v>
      </c>
      <c r="P22" s="10">
        <f>+'24-01-321 Ind. Proy'!AA67</f>
        <v>0</v>
      </c>
      <c r="Q22" s="10">
        <f>+'24-01-321 Ind. Proy'!AB67</f>
        <v>0</v>
      </c>
      <c r="R22" s="10">
        <f>+'24-01-321 Ind. Proy'!AC67</f>
        <v>0</v>
      </c>
      <c r="S22" s="10">
        <f>+'24-01-321 Ind. Proy'!AD67</f>
        <v>0</v>
      </c>
      <c r="T22" s="10">
        <f>+'24-01-321 Ind. Proy'!AE67</f>
        <v>0</v>
      </c>
      <c r="U22" s="10">
        <f>+'24-01-321 Ind. Proy'!AF67</f>
        <v>0</v>
      </c>
      <c r="V22" s="10">
        <f>+'24-01-321 Ind. Proy'!AG67</f>
        <v>0</v>
      </c>
      <c r="W22" s="10">
        <f>+'24-01-321 Ind. Proy'!AH67</f>
        <v>0</v>
      </c>
      <c r="X22" s="235">
        <f>+'24-01-321 Ind. Proy'!AI67</f>
        <v>0</v>
      </c>
      <c r="Y22" s="235">
        <f>+'24-01-321 Ind. Proy'!AJ67</f>
        <v>0</v>
      </c>
    </row>
    <row r="23" spans="1:25" s="45" customFormat="1" ht="24.75" customHeight="1" x14ac:dyDescent="0.25">
      <c r="A23" s="50" t="s">
        <v>70</v>
      </c>
      <c r="B23" s="10">
        <f>+'24-01-321 Ind. Proy'!J70</f>
        <v>1655298000</v>
      </c>
      <c r="C23" s="10">
        <f>+'24-01-321 Ind. Proy'!K70</f>
        <v>1655298000</v>
      </c>
      <c r="D23" s="10">
        <f>+'24-01-321 Ind. Proy'!M70</f>
        <v>0</v>
      </c>
      <c r="E23" s="10">
        <f>+'24-01-321 Ind. Proy'!N70</f>
        <v>0</v>
      </c>
      <c r="F23" s="10">
        <f>+'24-01-321 Ind. Proy'!O70</f>
        <v>0</v>
      </c>
      <c r="G23" s="10">
        <f>+'24-01-321 Ind. Proy'!R70</f>
        <v>413824500</v>
      </c>
      <c r="H23" s="10">
        <f>+'24-01-321 Ind. Proy'!S70</f>
        <v>0</v>
      </c>
      <c r="I23" s="10">
        <f>+'24-01-321 Ind. Proy'!T70</f>
        <v>827649000</v>
      </c>
      <c r="J23" s="10">
        <f>+'24-01-321 Ind. Proy'!U70</f>
        <v>1241473500</v>
      </c>
      <c r="K23" s="10">
        <f>+'24-01-321 Ind. Proy'!V70</f>
        <v>0</v>
      </c>
      <c r="L23" s="10">
        <f>+'24-01-321 Ind. Proy'!W70</f>
        <v>0</v>
      </c>
      <c r="M23" s="10">
        <f>+'24-01-321 Ind. Proy'!X70</f>
        <v>0</v>
      </c>
      <c r="N23" s="10">
        <f>+'24-01-321 Ind. Proy'!Y70</f>
        <v>0</v>
      </c>
      <c r="O23" s="10">
        <f>+'24-01-321 Ind. Proy'!Z70</f>
        <v>0</v>
      </c>
      <c r="P23" s="10">
        <f>+'24-01-321 Ind. Proy'!AA70</f>
        <v>0</v>
      </c>
      <c r="Q23" s="10">
        <f>+'24-01-321 Ind. Proy'!AB70</f>
        <v>0</v>
      </c>
      <c r="R23" s="10">
        <f>+'24-01-321 Ind. Proy'!AC70</f>
        <v>0</v>
      </c>
      <c r="S23" s="10">
        <f>+'24-01-321 Ind. Proy'!AD70</f>
        <v>0</v>
      </c>
      <c r="T23" s="10">
        <f>+'24-01-321 Ind. Proy'!AE70</f>
        <v>0</v>
      </c>
      <c r="U23" s="10">
        <f>+'24-01-321 Ind. Proy'!AF70</f>
        <v>0</v>
      </c>
      <c r="V23" s="10">
        <f>+'24-01-321 Ind. Proy'!AG70</f>
        <v>0</v>
      </c>
      <c r="W23" s="10">
        <f>+'24-01-321 Ind. Proy'!AH70</f>
        <v>1241473500</v>
      </c>
      <c r="X23" s="235">
        <f>+'24-01-321 Ind. Proy'!AI70</f>
        <v>0.75</v>
      </c>
      <c r="Y23" s="235">
        <f>+'24-01-321 Ind. Proy'!AJ70</f>
        <v>1</v>
      </c>
    </row>
    <row r="24" spans="1:25" ht="25.5" x14ac:dyDescent="0.25">
      <c r="A24" s="149" t="str">
        <f>"TOTAL ASIG."&amp;" "&amp;$A$5</f>
        <v>TOTAL ASIG. 24-01-321 "Fundación de la Familia - Programa Red de Telecentros"</v>
      </c>
      <c r="B24" s="150">
        <f t="shared" ref="B24:W24" si="0">SUM(B8:B23)</f>
        <v>1655298000</v>
      </c>
      <c r="C24" s="150">
        <f t="shared" si="0"/>
        <v>1655298000</v>
      </c>
      <c r="D24" s="150">
        <f t="shared" si="0"/>
        <v>0</v>
      </c>
      <c r="E24" s="150">
        <f>SUM(E8:E23)</f>
        <v>0</v>
      </c>
      <c r="F24" s="150">
        <f t="shared" si="0"/>
        <v>0</v>
      </c>
      <c r="G24" s="150">
        <f t="shared" si="0"/>
        <v>413824500</v>
      </c>
      <c r="H24" s="150">
        <f t="shared" si="0"/>
        <v>0</v>
      </c>
      <c r="I24" s="150">
        <f t="shared" si="0"/>
        <v>827649000</v>
      </c>
      <c r="J24" s="150">
        <f t="shared" si="0"/>
        <v>1241473500</v>
      </c>
      <c r="K24" s="150">
        <f t="shared" si="0"/>
        <v>0</v>
      </c>
      <c r="L24" s="150">
        <f t="shared" si="0"/>
        <v>0</v>
      </c>
      <c r="M24" s="150">
        <f t="shared" si="0"/>
        <v>0</v>
      </c>
      <c r="N24" s="150">
        <f t="shared" si="0"/>
        <v>0</v>
      </c>
      <c r="O24" s="150">
        <f t="shared" si="0"/>
        <v>0</v>
      </c>
      <c r="P24" s="150">
        <f t="shared" si="0"/>
        <v>0</v>
      </c>
      <c r="Q24" s="150">
        <f t="shared" si="0"/>
        <v>0</v>
      </c>
      <c r="R24" s="150">
        <f t="shared" si="0"/>
        <v>0</v>
      </c>
      <c r="S24" s="150">
        <f t="shared" si="0"/>
        <v>0</v>
      </c>
      <c r="T24" s="150">
        <f t="shared" si="0"/>
        <v>0</v>
      </c>
      <c r="U24" s="150">
        <f t="shared" si="0"/>
        <v>0</v>
      </c>
      <c r="V24" s="150">
        <f t="shared" si="0"/>
        <v>0</v>
      </c>
      <c r="W24" s="150">
        <f t="shared" si="0"/>
        <v>1241473500</v>
      </c>
      <c r="X24" s="236">
        <f>+'24-01-321 Ind. Proy'!AI71</f>
        <v>0.75</v>
      </c>
      <c r="Y24" s="236">
        <f>'24-01-321 Ind. Proy'!AJ71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5" customFormat="1" x14ac:dyDescent="0.25">
      <c r="B33" s="46"/>
      <c r="C33" s="16"/>
      <c r="D33" s="16"/>
      <c r="E33" s="16"/>
      <c r="F33" s="16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5" customFormat="1" x14ac:dyDescent="0.25">
      <c r="B34" s="46"/>
      <c r="C34" s="16"/>
      <c r="D34" s="16"/>
      <c r="E34" s="16"/>
      <c r="F34" s="16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5" customFormat="1" x14ac:dyDescent="0.25">
      <c r="B35" s="46"/>
      <c r="C35" s="16"/>
      <c r="D35" s="16"/>
      <c r="E35" s="16"/>
      <c r="F35" s="16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5" customFormat="1" x14ac:dyDescent="0.25">
      <c r="B36" s="46"/>
      <c r="C36" s="16"/>
      <c r="D36" s="16"/>
      <c r="E36" s="16"/>
      <c r="F36" s="16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5" customFormat="1" x14ac:dyDescent="0.25">
      <c r="B37" s="46"/>
      <c r="C37" s="16"/>
      <c r="D37" s="16"/>
      <c r="E37" s="16"/>
      <c r="F37" s="16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5" customFormat="1" x14ac:dyDescent="0.25">
      <c r="B38" s="46"/>
      <c r="C38" s="16"/>
      <c r="D38" s="16"/>
      <c r="E38" s="16"/>
      <c r="F38" s="16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5" customFormat="1" x14ac:dyDescent="0.25">
      <c r="B39" s="46"/>
      <c r="C39" s="16"/>
      <c r="D39" s="16"/>
      <c r="E39" s="16"/>
      <c r="F39" s="16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5" customFormat="1" x14ac:dyDescent="0.25">
      <c r="B40" s="46"/>
      <c r="C40" s="16"/>
      <c r="D40" s="16"/>
      <c r="E40" s="16"/>
      <c r="F40" s="16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5" customFormat="1" x14ac:dyDescent="0.25">
      <c r="B41" s="46"/>
      <c r="C41" s="16"/>
      <c r="D41" s="16"/>
      <c r="E41" s="16"/>
      <c r="F41" s="16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-0.249977111117893"/>
    <pageSetUpPr fitToPage="1"/>
  </sheetPr>
  <dimension ref="A1:AR41"/>
  <sheetViews>
    <sheetView zoomScaleNormal="100" workbookViewId="0">
      <selection activeCell="X23" sqref="X23"/>
    </sheetView>
  </sheetViews>
  <sheetFormatPr baseColWidth="10" defaultColWidth="11.42578125" defaultRowHeight="12.75" outlineLevelCol="1" x14ac:dyDescent="0.25"/>
  <cols>
    <col min="1" max="1" width="43" style="111" customWidth="1"/>
    <col min="2" max="2" width="11.7109375" style="13" customWidth="1"/>
    <col min="3" max="3" width="11.7109375" style="111" customWidth="1"/>
    <col min="4" max="6" width="11.7109375" style="111" hidden="1" customWidth="1"/>
    <col min="7" max="9" width="11.7109375" style="13" customWidth="1" outlineLevel="1"/>
    <col min="10" max="10" width="11.7109375" style="13" customWidth="1"/>
    <col min="11" max="13" width="11.7109375" style="13" hidden="1" customWidth="1" outlineLevel="1"/>
    <col min="14" max="14" width="11.7109375" style="13" hidden="1" customWidth="1" collapsed="1"/>
    <col min="15" max="17" width="11.7109375" style="13" hidden="1" customWidth="1" outlineLevel="1"/>
    <col min="18" max="18" width="11.7109375" style="13" hidden="1" customWidth="1" collapsed="1"/>
    <col min="19" max="21" width="11.7109375" style="13" hidden="1" customWidth="1" outlineLevel="1"/>
    <col min="22" max="22" width="11.7109375" style="13" hidden="1" customWidth="1" collapsed="1"/>
    <col min="23" max="23" width="11.7109375" style="13" customWidth="1"/>
    <col min="24" max="25" width="11.7109375" style="234" customWidth="1"/>
    <col min="26" max="16384" width="11.42578125" style="110"/>
  </cols>
  <sheetData>
    <row r="1" spans="1:44" s="109" customFormat="1" ht="15" customHeight="1" x14ac:dyDescent="0.25">
      <c r="A1" s="595" t="str">
        <f>+'24-03-351 Ind. Proy'!A1:AJ1</f>
        <v>PARTIDA 21-01-001 "SUBSECRETARIA DE SERVICIOS SOCIALES"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</row>
    <row r="2" spans="1:44" s="109" customFormat="1" ht="1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</row>
    <row r="3" spans="1:44" s="109" customFormat="1" ht="15" customHeight="1" x14ac:dyDescent="0.25">
      <c r="A3" s="553" t="str">
        <f>+'24-03-351 Ind. Proy'!A3:AJ3</f>
        <v>EJECUCIÓN AL 31 DE MARZO DE 2021</v>
      </c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</row>
    <row r="4" spans="1:44" s="109" customFormat="1" ht="1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</row>
    <row r="5" spans="1:44" s="133" customFormat="1" ht="26.25" customHeight="1" x14ac:dyDescent="0.25">
      <c r="A5" s="487" t="str">
        <f>+'24-03-412 Ind. Proy '!A5:U5</f>
        <v>24-03-412 "Voluntariado País"</v>
      </c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3"/>
      <c r="W5" s="663"/>
      <c r="X5" s="663"/>
      <c r="Y5" s="664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25">
      <c r="A6" s="562" t="s">
        <v>2</v>
      </c>
      <c r="B6" s="562" t="s">
        <v>8</v>
      </c>
      <c r="C6" s="563" t="s">
        <v>73</v>
      </c>
      <c r="D6" s="618" t="s">
        <v>11</v>
      </c>
      <c r="E6" s="619"/>
      <c r="F6" s="620"/>
      <c r="G6" s="618" t="s">
        <v>14</v>
      </c>
      <c r="H6" s="619"/>
      <c r="I6" s="620"/>
      <c r="J6" s="565" t="s">
        <v>15</v>
      </c>
      <c r="K6" s="621" t="s">
        <v>14</v>
      </c>
      <c r="L6" s="635"/>
      <c r="M6" s="622"/>
      <c r="N6" s="559" t="s">
        <v>16</v>
      </c>
      <c r="O6" s="621" t="s">
        <v>14</v>
      </c>
      <c r="P6" s="635"/>
      <c r="Q6" s="622"/>
      <c r="R6" s="559" t="s">
        <v>17</v>
      </c>
      <c r="S6" s="621" t="s">
        <v>14</v>
      </c>
      <c r="T6" s="635"/>
      <c r="U6" s="622"/>
      <c r="V6" s="559" t="s">
        <v>18</v>
      </c>
      <c r="W6" s="559" t="s">
        <v>19</v>
      </c>
      <c r="X6" s="621" t="s">
        <v>74</v>
      </c>
      <c r="Y6" s="622"/>
      <c r="Z6" s="616"/>
      <c r="AA6" s="616"/>
      <c r="AB6" s="616"/>
      <c r="AC6" s="616"/>
      <c r="AD6" s="616"/>
      <c r="AE6" s="616"/>
      <c r="AF6" s="616"/>
      <c r="AG6" s="616"/>
      <c r="AH6" s="616"/>
      <c r="AI6" s="617"/>
      <c r="AJ6" s="617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25">
      <c r="A7" s="562"/>
      <c r="B7" s="562"/>
      <c r="C7" s="564"/>
      <c r="D7" s="525" t="s">
        <v>24</v>
      </c>
      <c r="E7" s="525" t="s">
        <v>25</v>
      </c>
      <c r="F7" s="525" t="s">
        <v>26</v>
      </c>
      <c r="G7" s="525" t="s">
        <v>27</v>
      </c>
      <c r="H7" s="525" t="s">
        <v>28</v>
      </c>
      <c r="I7" s="525" t="s">
        <v>29</v>
      </c>
      <c r="J7" s="565"/>
      <c r="K7" s="526" t="s">
        <v>30</v>
      </c>
      <c r="L7" s="526" t="s">
        <v>31</v>
      </c>
      <c r="M7" s="526" t="s">
        <v>93</v>
      </c>
      <c r="N7" s="560"/>
      <c r="O7" s="526" t="s">
        <v>32</v>
      </c>
      <c r="P7" s="526" t="s">
        <v>33</v>
      </c>
      <c r="Q7" s="526" t="s">
        <v>34</v>
      </c>
      <c r="R7" s="560"/>
      <c r="S7" s="526" t="s">
        <v>35</v>
      </c>
      <c r="T7" s="526" t="s">
        <v>36</v>
      </c>
      <c r="U7" s="526" t="s">
        <v>37</v>
      </c>
      <c r="V7" s="560"/>
      <c r="W7" s="560"/>
      <c r="X7" s="526" t="s">
        <v>38</v>
      </c>
      <c r="Y7" s="526" t="s">
        <v>75</v>
      </c>
      <c r="Z7" s="268"/>
      <c r="AA7" s="268"/>
      <c r="AB7" s="268"/>
      <c r="AC7" s="616"/>
      <c r="AD7" s="268"/>
      <c r="AE7" s="268"/>
      <c r="AF7" s="268"/>
      <c r="AG7" s="616"/>
      <c r="AH7" s="616"/>
      <c r="AI7" s="267"/>
      <c r="AJ7" s="267"/>
      <c r="AK7" s="142"/>
      <c r="AL7" s="142"/>
      <c r="AM7" s="142"/>
      <c r="AN7" s="142"/>
      <c r="AO7" s="142"/>
      <c r="AP7" s="142"/>
      <c r="AQ7" s="142"/>
      <c r="AR7" s="142"/>
    </row>
    <row r="8" spans="1:44" s="99" customFormat="1" ht="24.75" customHeight="1" x14ac:dyDescent="0.25">
      <c r="A8" s="48" t="s">
        <v>40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235">
        <f>+'24-03-409 Ind. Proy'!AI11</f>
        <v>0</v>
      </c>
      <c r="Y8" s="235">
        <f>+'24-03-409 Ind. Proy'!AJ11</f>
        <v>0</v>
      </c>
    </row>
    <row r="9" spans="1:44" s="99" customFormat="1" ht="24.75" customHeight="1" x14ac:dyDescent="0.25">
      <c r="A9" s="48" t="s">
        <v>42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235">
        <f>+'24-03-409 Ind. Proy'!AI12</f>
        <v>0</v>
      </c>
      <c r="Y9" s="235">
        <f>+'24-03-409 Ind. Proy'!AJ15</f>
        <v>0</v>
      </c>
    </row>
    <row r="10" spans="1:44" s="99" customFormat="1" ht="24.75" customHeight="1" x14ac:dyDescent="0.25">
      <c r="A10" s="48" t="s">
        <v>44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235">
        <f>+'24-03-409 Ind. Proy'!AI13</f>
        <v>0</v>
      </c>
      <c r="Y10" s="235">
        <f>+'24-03-409 Ind. Proy'!AJ19</f>
        <v>0</v>
      </c>
    </row>
    <row r="11" spans="1:44" s="99" customFormat="1" ht="24.75" customHeight="1" x14ac:dyDescent="0.25">
      <c r="A11" s="48" t="s">
        <v>46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235">
        <f>+'24-03-409 Ind. Proy'!AI14</f>
        <v>0</v>
      </c>
      <c r="Y11" s="235">
        <f>+'24-03-409 Ind. Proy'!AJ23</f>
        <v>0</v>
      </c>
    </row>
    <row r="12" spans="1:44" s="99" customFormat="1" ht="24.75" customHeight="1" x14ac:dyDescent="0.25">
      <c r="A12" s="48" t="s">
        <v>48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235">
        <f>+'24-03-409 Ind. Proy'!AI15</f>
        <v>0</v>
      </c>
      <c r="Y12" s="235">
        <f>+'24-03-409 Ind. Proy'!AJ27</f>
        <v>0</v>
      </c>
    </row>
    <row r="13" spans="1:44" s="99" customFormat="1" ht="24.75" customHeight="1" x14ac:dyDescent="0.25">
      <c r="A13" s="48" t="s">
        <v>50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235">
        <f>+'24-03-409 Ind. Proy'!AI16</f>
        <v>0</v>
      </c>
      <c r="Y13" s="235">
        <f>+'24-03-409 Ind. Proy'!AJ31</f>
        <v>0</v>
      </c>
    </row>
    <row r="14" spans="1:44" s="99" customFormat="1" ht="24.75" customHeight="1" x14ac:dyDescent="0.25">
      <c r="A14" s="48" t="s">
        <v>52</v>
      </c>
      <c r="B14" s="10">
        <f>+'24-03-412 Ind. Proy '!J35</f>
        <v>0</v>
      </c>
      <c r="C14" s="10">
        <f>+'24-03-412 Ind. Proy '!K35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v>0</v>
      </c>
      <c r="X14" s="235">
        <f>+'24-03-409 Ind. Proy'!AI17</f>
        <v>0</v>
      </c>
      <c r="Y14" s="235">
        <f>+'24-03-409 Ind. Proy'!AJ34</f>
        <v>0</v>
      </c>
    </row>
    <row r="15" spans="1:44" s="99" customFormat="1" ht="24.75" customHeight="1" x14ac:dyDescent="0.25">
      <c r="A15" s="48" t="s">
        <v>54</v>
      </c>
      <c r="B15" s="10">
        <f>+'24-03-412 Ind. Proy '!J40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235">
        <f>+'24-03-409 Ind. Proy'!AI18</f>
        <v>0</v>
      </c>
      <c r="Y15" s="235">
        <f>+'24-03-409 Ind. Proy'!AJ37</f>
        <v>0</v>
      </c>
    </row>
    <row r="16" spans="1:44" s="99" customFormat="1" ht="24.75" customHeight="1" x14ac:dyDescent="0.25">
      <c r="A16" s="48" t="s">
        <v>56</v>
      </c>
      <c r="B16" s="10">
        <f>+'24-03-412 Ind. Proy '!J44</f>
        <v>0</v>
      </c>
      <c r="C16" s="10">
        <f>+'24-03-412 Ind. Proy '!K44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>
        <f>+'24-03-409 Ind. Proy'!R40</f>
        <v>0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+'24-03-409 Ind. Proy'!Y40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v>0</v>
      </c>
      <c r="W16" s="10">
        <v>0</v>
      </c>
      <c r="X16" s="235">
        <f>+'24-03-409 Ind. Proy'!AI19</f>
        <v>0</v>
      </c>
      <c r="Y16" s="235">
        <f>+'24-03-409 Ind. Proy'!AJ40</f>
        <v>0</v>
      </c>
    </row>
    <row r="17" spans="1:25" s="99" customFormat="1" ht="24.75" customHeight="1" x14ac:dyDescent="0.25">
      <c r="A17" s="48" t="s">
        <v>58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235">
        <f>+'24-03-409 Ind. Proy'!AI20</f>
        <v>0</v>
      </c>
      <c r="Y17" s="235">
        <f>+'24-03-409 Ind. Proy'!AJ41</f>
        <v>0</v>
      </c>
    </row>
    <row r="18" spans="1:25" s="99" customFormat="1" ht="24.75" customHeight="1" x14ac:dyDescent="0.25">
      <c r="A18" s="48" t="s">
        <v>60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235">
        <f>+'24-03-409 Ind. Proy'!AI21</f>
        <v>0</v>
      </c>
      <c r="Y18" s="235">
        <f>+'24-03-409 Ind. Proy'!AJ48</f>
        <v>0</v>
      </c>
    </row>
    <row r="19" spans="1:25" s="99" customFormat="1" ht="24.75" customHeight="1" x14ac:dyDescent="0.25">
      <c r="A19" s="48" t="s">
        <v>62</v>
      </c>
      <c r="B19" s="10">
        <f>+'24-03-412 Ind. Proy '!J56</f>
        <v>0</v>
      </c>
      <c r="C19" s="10"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v>0</v>
      </c>
      <c r="X19" s="235">
        <f>+'24-03-409 Ind. Proy'!AI22</f>
        <v>0</v>
      </c>
      <c r="Y19" s="235">
        <f>+'24-03-409 Ind. Proy'!AJ51</f>
        <v>0</v>
      </c>
    </row>
    <row r="20" spans="1:25" s="99" customFormat="1" ht="24.75" customHeight="1" x14ac:dyDescent="0.25">
      <c r="A20" s="49" t="s">
        <v>64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235">
        <f>+'24-03-409 Ind. Proy'!AI23</f>
        <v>0</v>
      </c>
      <c r="Y20" s="235">
        <f>+'24-03-409 Ind. Proy'!AJ55</f>
        <v>0</v>
      </c>
    </row>
    <row r="21" spans="1:25" s="99" customFormat="1" ht="24.75" customHeight="1" x14ac:dyDescent="0.25">
      <c r="A21" s="49" t="s">
        <v>66</v>
      </c>
      <c r="B21" s="10">
        <f>+'24-03-412 Ind. Proy '!J64</f>
        <v>0</v>
      </c>
      <c r="C21" s="10"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v>0</v>
      </c>
      <c r="X21" s="235">
        <f>+'24-03-409 Ind. Proy'!AI24</f>
        <v>0</v>
      </c>
      <c r="Y21" s="235">
        <f>+'24-03-409 Ind. Proy'!AJ58</f>
        <v>0</v>
      </c>
    </row>
    <row r="22" spans="1:25" s="99" customFormat="1" ht="24.75" customHeight="1" x14ac:dyDescent="0.25">
      <c r="A22" s="49" t="s">
        <v>68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235">
        <f>+'24-03-409 Ind. Proy'!AI17</f>
        <v>0</v>
      </c>
      <c r="Y22" s="235">
        <f>+'24-03-409 Ind. Proy'!AJ62</f>
        <v>0</v>
      </c>
    </row>
    <row r="23" spans="1:25" s="99" customFormat="1" ht="24.75" customHeight="1" x14ac:dyDescent="0.25">
      <c r="A23" s="50" t="s">
        <v>70</v>
      </c>
      <c r="B23" s="10">
        <f>+'24-03-412 Ind. Proy '!J72</f>
        <v>87958000</v>
      </c>
      <c r="C23" s="10">
        <f>+'24-03-412 Ind. Proy '!K72</f>
        <v>38400000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+'24-03-412 Ind. Proy '!R72</f>
        <v>0</v>
      </c>
      <c r="H23" s="10">
        <f>+'24-03-412 Ind. Proy '!S72</f>
        <v>5120000</v>
      </c>
      <c r="I23" s="10">
        <f>+'24-03-412 Ind. Proy '!T72</f>
        <v>3200000</v>
      </c>
      <c r="J23" s="10">
        <f>+'24-03-412 Ind. Proy '!U72</f>
        <v>8320000</v>
      </c>
      <c r="K23" s="10">
        <f>+'24-03-351 Ind. Proy'!V192</f>
        <v>0</v>
      </c>
      <c r="L23" s="10">
        <f>+'24-03-351 Ind. Proy'!W192</f>
        <v>0</v>
      </c>
      <c r="M23" s="10">
        <f>+'24-03-351 Ind. Proy'!X192</f>
        <v>0</v>
      </c>
      <c r="N23" s="10">
        <f>+'24-03-412 Ind. Proy '!Y72</f>
        <v>0</v>
      </c>
      <c r="O23" s="10">
        <f>+'24-03-351 Ind. Proy'!Z192</f>
        <v>0</v>
      </c>
      <c r="P23" s="10">
        <f>+'24-03-351 Ind. Proy'!AA192</f>
        <v>0</v>
      </c>
      <c r="Q23" s="10">
        <f>+'24-03-351 Ind. Proy'!AB192</f>
        <v>0</v>
      </c>
      <c r="R23" s="10">
        <f>+'24-03-412 Ind. Proy '!Z73</f>
        <v>0</v>
      </c>
      <c r="S23" s="10">
        <f>+'24-03-351 Ind. Proy'!AD192</f>
        <v>0</v>
      </c>
      <c r="T23" s="10">
        <f>+'24-03-351 Ind. Proy'!AE192</f>
        <v>0</v>
      </c>
      <c r="U23" s="10">
        <f>+'24-03-351 Ind. Proy'!AF192</f>
        <v>0</v>
      </c>
      <c r="V23" s="10">
        <v>0</v>
      </c>
      <c r="W23" s="10">
        <f>+'24-03-412 Ind. Proy '!AH72</f>
        <v>8320000</v>
      </c>
      <c r="X23" s="235">
        <f>+'24-03-412 Ind. Proy '!AI72</f>
        <v>9.4590600059119123E-2</v>
      </c>
      <c r="Y23" s="235">
        <f>+'24-03-412 Ind. Proy '!AJ72</f>
        <v>1</v>
      </c>
    </row>
    <row r="24" spans="1:25" ht="20.45" customHeight="1" x14ac:dyDescent="0.25">
      <c r="A24" s="465" t="str">
        <f>"TOTAL ASIG."&amp;" "&amp;$A$5</f>
        <v>TOTAL ASIG. 24-03-412 "Voluntariado País"</v>
      </c>
      <c r="B24" s="466">
        <f t="shared" ref="B24:W24" si="0">SUM(B8:B23)</f>
        <v>87958000</v>
      </c>
      <c r="C24" s="466">
        <f t="shared" si="0"/>
        <v>38400000</v>
      </c>
      <c r="D24" s="466">
        <f t="shared" si="0"/>
        <v>0</v>
      </c>
      <c r="E24" s="466" t="e">
        <f>SUM(E8:E23)</f>
        <v>#REF!</v>
      </c>
      <c r="F24" s="466" t="e">
        <f t="shared" si="0"/>
        <v>#REF!</v>
      </c>
      <c r="G24" s="466">
        <f t="shared" si="0"/>
        <v>0</v>
      </c>
      <c r="H24" s="466">
        <f t="shared" si="0"/>
        <v>5120000</v>
      </c>
      <c r="I24" s="466">
        <f t="shared" si="0"/>
        <v>3200000</v>
      </c>
      <c r="J24" s="466">
        <f t="shared" si="0"/>
        <v>8320000</v>
      </c>
      <c r="K24" s="466">
        <f t="shared" si="0"/>
        <v>0</v>
      </c>
      <c r="L24" s="466">
        <f t="shared" si="0"/>
        <v>0</v>
      </c>
      <c r="M24" s="466">
        <f t="shared" si="0"/>
        <v>0</v>
      </c>
      <c r="N24" s="466">
        <f t="shared" si="0"/>
        <v>0</v>
      </c>
      <c r="O24" s="466">
        <f t="shared" si="0"/>
        <v>0</v>
      </c>
      <c r="P24" s="466">
        <f t="shared" si="0"/>
        <v>0</v>
      </c>
      <c r="Q24" s="466">
        <f t="shared" si="0"/>
        <v>0</v>
      </c>
      <c r="R24" s="466">
        <f t="shared" si="0"/>
        <v>0</v>
      </c>
      <c r="S24" s="466">
        <f t="shared" si="0"/>
        <v>0</v>
      </c>
      <c r="T24" s="466">
        <f t="shared" si="0"/>
        <v>0</v>
      </c>
      <c r="U24" s="466">
        <f t="shared" si="0"/>
        <v>0</v>
      </c>
      <c r="V24" s="466">
        <f t="shared" si="0"/>
        <v>0</v>
      </c>
      <c r="W24" s="466">
        <f t="shared" si="0"/>
        <v>8320000</v>
      </c>
      <c r="X24" s="467">
        <f>+'24-03-412 Ind. Proy '!AI73</f>
        <v>9.4590600059119123E-2</v>
      </c>
      <c r="Y24" s="467">
        <f>+'24-03-412 Ind. Proy '!AJ73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10" customFormat="1" x14ac:dyDescent="0.25">
      <c r="B33" s="46"/>
      <c r="C33" s="111"/>
      <c r="D33" s="111"/>
      <c r="E33" s="111"/>
      <c r="F33" s="111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10" customFormat="1" x14ac:dyDescent="0.25">
      <c r="B34" s="46"/>
      <c r="C34" s="111"/>
      <c r="D34" s="111"/>
      <c r="E34" s="111"/>
      <c r="F34" s="111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10" customFormat="1" x14ac:dyDescent="0.25">
      <c r="B35" s="46"/>
      <c r="C35" s="111"/>
      <c r="D35" s="111"/>
      <c r="E35" s="111"/>
      <c r="F35" s="111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10" customFormat="1" x14ac:dyDescent="0.25">
      <c r="B36" s="46"/>
      <c r="C36" s="111"/>
      <c r="D36" s="111"/>
      <c r="E36" s="111"/>
      <c r="F36" s="111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10" customFormat="1" x14ac:dyDescent="0.25">
      <c r="B37" s="46"/>
      <c r="C37" s="111"/>
      <c r="D37" s="111"/>
      <c r="E37" s="111"/>
      <c r="F37" s="111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10" customFormat="1" x14ac:dyDescent="0.25">
      <c r="B38" s="46"/>
      <c r="C38" s="111"/>
      <c r="D38" s="111"/>
      <c r="E38" s="111"/>
      <c r="F38" s="111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10" customFormat="1" x14ac:dyDescent="0.25">
      <c r="B39" s="46"/>
      <c r="C39" s="111"/>
      <c r="D39" s="111"/>
      <c r="E39" s="111"/>
      <c r="F39" s="111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10" customFormat="1" x14ac:dyDescent="0.25">
      <c r="B40" s="46"/>
      <c r="C40" s="111"/>
      <c r="D40" s="111"/>
      <c r="E40" s="111"/>
      <c r="F40" s="111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10" customFormat="1" x14ac:dyDescent="0.25">
      <c r="B41" s="46"/>
      <c r="C41" s="111"/>
      <c r="D41" s="111"/>
      <c r="E41" s="111"/>
      <c r="F41" s="111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AG6:AG7"/>
    <mergeCell ref="AH6:AH7"/>
    <mergeCell ref="AI6:AJ6"/>
    <mergeCell ref="V6:V7"/>
    <mergeCell ref="W6:W7"/>
    <mergeCell ref="X6:Y6"/>
    <mergeCell ref="Z6:AB6"/>
    <mergeCell ref="AC6:AC7"/>
    <mergeCell ref="AD6:AF6"/>
    <mergeCell ref="S6:U6"/>
    <mergeCell ref="A1:Y1"/>
    <mergeCell ref="A2:Y2"/>
    <mergeCell ref="A3:Y3"/>
    <mergeCell ref="A4:Y4"/>
    <mergeCell ref="B5:Y5"/>
    <mergeCell ref="A6:A7"/>
    <mergeCell ref="B6:B7"/>
    <mergeCell ref="C6:C7"/>
    <mergeCell ref="D6:F6"/>
    <mergeCell ref="G6:I6"/>
    <mergeCell ref="J6:J7"/>
    <mergeCell ref="K6:M6"/>
    <mergeCell ref="N6:N7"/>
    <mergeCell ref="O6:Q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59999389629810485"/>
    <pageSetUpPr fitToPage="1"/>
  </sheetPr>
  <dimension ref="A1:XFD210"/>
  <sheetViews>
    <sheetView zoomScaleNormal="100" workbookViewId="0">
      <selection activeCell="A190" sqref="A190"/>
    </sheetView>
  </sheetViews>
  <sheetFormatPr baseColWidth="10" defaultColWidth="11.42578125" defaultRowHeight="12.75" outlineLevelRow="1" outlineLevelCol="1" x14ac:dyDescent="0.25"/>
  <cols>
    <col min="1" max="1" width="3.5703125" style="111" customWidth="1"/>
    <col min="2" max="2" width="13.28515625" style="111" customWidth="1"/>
    <col min="3" max="3" width="11.85546875" style="111" customWidth="1"/>
    <col min="4" max="4" width="10.42578125" style="111" bestFit="1" customWidth="1"/>
    <col min="5" max="5" width="29.140625" style="110" customWidth="1"/>
    <col min="6" max="6" width="26.42578125" style="110" customWidth="1"/>
    <col min="7" max="7" width="11.140625" style="111" customWidth="1"/>
    <col min="8" max="9" width="9.85546875" style="111" customWidth="1"/>
    <col min="10" max="10" width="12.85546875" style="13" customWidth="1"/>
    <col min="11" max="11" width="12.7109375" style="46" customWidth="1"/>
    <col min="12" max="12" width="14.85546875" style="110" customWidth="1"/>
    <col min="13" max="13" width="10.42578125" style="111" hidden="1" customWidth="1"/>
    <col min="14" max="14" width="9.140625" style="111" hidden="1" customWidth="1"/>
    <col min="15" max="15" width="13" style="111" hidden="1" customWidth="1"/>
    <col min="16" max="16" width="10.5703125" style="111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4" width="12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234" bestFit="1" customWidth="1"/>
    <col min="36" max="36" width="11.140625" style="234" customWidth="1"/>
    <col min="37" max="16384" width="11.42578125" style="110"/>
  </cols>
  <sheetData>
    <row r="1" spans="1:44" s="109" customFormat="1" ht="16.5" customHeight="1" x14ac:dyDescent="0.25">
      <c r="A1" s="552" t="s">
        <v>78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</row>
    <row r="2" spans="1:44" s="109" customFormat="1" ht="16.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  <c r="AB2" s="553"/>
      <c r="AC2" s="553"/>
      <c r="AD2" s="553"/>
      <c r="AE2" s="553"/>
      <c r="AF2" s="553"/>
      <c r="AG2" s="553"/>
      <c r="AH2" s="553"/>
      <c r="AI2" s="553"/>
      <c r="AJ2" s="553"/>
    </row>
    <row r="3" spans="1:44" s="109" customFormat="1" ht="16.5" customHeight="1" x14ac:dyDescent="0.25">
      <c r="A3" s="640" t="str">
        <f>+'24-03-341 Ind. Proy'!A3:AJ3</f>
        <v>EJECUCIÓN AL 31 DE MARZO DE 2021</v>
      </c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</row>
    <row r="4" spans="1:44" s="109" customFormat="1" ht="16.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</row>
    <row r="5" spans="1:44" ht="17.25" customHeight="1" x14ac:dyDescent="0.25">
      <c r="A5" s="665" t="s">
        <v>102</v>
      </c>
      <c r="B5" s="665"/>
      <c r="C5" s="665"/>
      <c r="D5" s="665"/>
      <c r="E5" s="665"/>
      <c r="F5" s="665"/>
      <c r="G5" s="665"/>
      <c r="H5" s="665"/>
      <c r="I5" s="665"/>
      <c r="J5" s="665"/>
      <c r="K5" s="665"/>
      <c r="L5" s="665"/>
      <c r="M5" s="665"/>
      <c r="N5" s="665"/>
      <c r="O5" s="665"/>
      <c r="P5" s="665"/>
      <c r="Q5" s="665"/>
      <c r="R5" s="665"/>
      <c r="S5" s="665"/>
      <c r="T5" s="665"/>
      <c r="U5" s="665"/>
      <c r="V5" s="665"/>
      <c r="W5" s="665"/>
      <c r="X5" s="665"/>
      <c r="Y5" s="665"/>
      <c r="Z5" s="665"/>
      <c r="AA5" s="665"/>
      <c r="AB5" s="665"/>
      <c r="AC5" s="665"/>
      <c r="AD5" s="665"/>
      <c r="AE5" s="665"/>
      <c r="AF5" s="665"/>
      <c r="AG5" s="665"/>
      <c r="AH5" s="665"/>
      <c r="AI5" s="665"/>
      <c r="AJ5" s="665"/>
    </row>
    <row r="6" spans="1:44" s="115" customFormat="1" ht="15" customHeight="1" x14ac:dyDescent="0.25">
      <c r="A6" s="562" t="s">
        <v>1</v>
      </c>
      <c r="B6" s="563" t="s">
        <v>76</v>
      </c>
      <c r="C6" s="563" t="s">
        <v>21</v>
      </c>
      <c r="D6" s="563" t="s">
        <v>3</v>
      </c>
      <c r="E6" s="562" t="s">
        <v>4</v>
      </c>
      <c r="F6" s="563" t="s">
        <v>5</v>
      </c>
      <c r="G6" s="562" t="s">
        <v>6</v>
      </c>
      <c r="H6" s="562" t="s">
        <v>7</v>
      </c>
      <c r="I6" s="562"/>
      <c r="J6" s="559" t="s">
        <v>8</v>
      </c>
      <c r="K6" s="559" t="s">
        <v>9</v>
      </c>
      <c r="L6" s="562" t="s">
        <v>10</v>
      </c>
      <c r="M6" s="570" t="s">
        <v>11</v>
      </c>
      <c r="N6" s="571"/>
      <c r="O6" s="572"/>
      <c r="P6" s="562" t="s">
        <v>12</v>
      </c>
      <c r="Q6" s="563" t="s">
        <v>13</v>
      </c>
      <c r="R6" s="565" t="s">
        <v>14</v>
      </c>
      <c r="S6" s="565"/>
      <c r="T6" s="565"/>
      <c r="U6" s="559" t="s">
        <v>15</v>
      </c>
      <c r="V6" s="565" t="s">
        <v>14</v>
      </c>
      <c r="W6" s="565"/>
      <c r="X6" s="565"/>
      <c r="Y6" s="559" t="s">
        <v>16</v>
      </c>
      <c r="Z6" s="565" t="s">
        <v>14</v>
      </c>
      <c r="AA6" s="565"/>
      <c r="AB6" s="565"/>
      <c r="AC6" s="559" t="s">
        <v>17</v>
      </c>
      <c r="AD6" s="565" t="s">
        <v>14</v>
      </c>
      <c r="AE6" s="565"/>
      <c r="AF6" s="565"/>
      <c r="AG6" s="559" t="s">
        <v>18</v>
      </c>
      <c r="AH6" s="559" t="s">
        <v>19</v>
      </c>
      <c r="AI6" s="561" t="s">
        <v>20</v>
      </c>
      <c r="AJ6" s="561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5.5" x14ac:dyDescent="0.25">
      <c r="A7" s="562"/>
      <c r="B7" s="564"/>
      <c r="C7" s="564"/>
      <c r="D7" s="564"/>
      <c r="E7" s="562"/>
      <c r="F7" s="564"/>
      <c r="G7" s="562"/>
      <c r="H7" s="525" t="s">
        <v>22</v>
      </c>
      <c r="I7" s="525" t="s">
        <v>23</v>
      </c>
      <c r="J7" s="560"/>
      <c r="K7" s="560"/>
      <c r="L7" s="562"/>
      <c r="M7" s="526" t="s">
        <v>24</v>
      </c>
      <c r="N7" s="526" t="s">
        <v>25</v>
      </c>
      <c r="O7" s="526" t="s">
        <v>26</v>
      </c>
      <c r="P7" s="562"/>
      <c r="Q7" s="564"/>
      <c r="R7" s="526" t="s">
        <v>27</v>
      </c>
      <c r="S7" s="526" t="s">
        <v>28</v>
      </c>
      <c r="T7" s="526" t="s">
        <v>29</v>
      </c>
      <c r="U7" s="560"/>
      <c r="V7" s="526" t="s">
        <v>30</v>
      </c>
      <c r="W7" s="526" t="s">
        <v>31</v>
      </c>
      <c r="X7" s="526" t="s">
        <v>93</v>
      </c>
      <c r="Y7" s="560"/>
      <c r="Z7" s="526" t="s">
        <v>32</v>
      </c>
      <c r="AA7" s="526" t="s">
        <v>33</v>
      </c>
      <c r="AB7" s="526" t="s">
        <v>34</v>
      </c>
      <c r="AC7" s="560"/>
      <c r="AD7" s="526" t="s">
        <v>35</v>
      </c>
      <c r="AE7" s="526" t="s">
        <v>36</v>
      </c>
      <c r="AF7" s="526" t="s">
        <v>37</v>
      </c>
      <c r="AG7" s="560"/>
      <c r="AH7" s="560"/>
      <c r="AI7" s="527" t="s">
        <v>38</v>
      </c>
      <c r="AJ7" s="527" t="s">
        <v>39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hidden="1" customHeight="1" x14ac:dyDescent="0.25">
      <c r="A8" s="656" t="s">
        <v>40</v>
      </c>
      <c r="B8" s="657"/>
      <c r="C8" s="657"/>
      <c r="D8" s="657"/>
      <c r="E8" s="658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32"/>
      <c r="AJ8" s="232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75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 t="shared" ref="AH9:AH18" si="0">SUM(U9,Y9,AC9,AG9)</f>
        <v>0</v>
      </c>
      <c r="AI9" s="233">
        <f>IF(ISERROR(AH9/J9),0,AH9/J9)</f>
        <v>0</v>
      </c>
      <c r="AJ9" s="233">
        <f t="shared" ref="AJ9:AJ18" si="1">IF(ISERROR(AH9/$AH$193),"-",AH9/$AH$193)</f>
        <v>0</v>
      </c>
      <c r="AK9" s="109"/>
      <c r="AL9" s="109"/>
      <c r="AM9" s="109"/>
      <c r="AN9" s="109"/>
      <c r="AO9" s="109"/>
      <c r="AP9" s="109"/>
      <c r="AQ9" s="109"/>
      <c r="AR9" s="109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75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 t="shared" ref="U10:U18" si="2">SUM(R10:T10)</f>
        <v>0</v>
      </c>
      <c r="V10" s="31"/>
      <c r="W10" s="31"/>
      <c r="X10" s="31"/>
      <c r="Y10" s="32">
        <f t="shared" ref="Y10:Y18" si="3">SUM(V10:X10)</f>
        <v>0</v>
      </c>
      <c r="Z10" s="31"/>
      <c r="AA10" s="31"/>
      <c r="AB10" s="31"/>
      <c r="AC10" s="32">
        <f t="shared" ref="AC10:AC18" si="4">SUM(Z10:AB10)</f>
        <v>0</v>
      </c>
      <c r="AD10" s="31"/>
      <c r="AE10" s="31"/>
      <c r="AF10" s="31"/>
      <c r="AG10" s="32">
        <f t="shared" ref="AG10:AG18" si="5">SUM(AD10:AF10)</f>
        <v>0</v>
      </c>
      <c r="AH10" s="32">
        <f t="shared" si="0"/>
        <v>0</v>
      </c>
      <c r="AI10" s="233">
        <f t="shared" ref="AI10:AI18" si="6">IF(ISERROR(AH10/J10),0,AH10/J10)</f>
        <v>0</v>
      </c>
      <c r="AJ10" s="233">
        <f t="shared" si="1"/>
        <v>0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ht="12.75" hidden="1" customHeight="1" outlineLevel="1" x14ac:dyDescent="0.25">
      <c r="A11" s="25">
        <v>3</v>
      </c>
      <c r="B11" s="26"/>
      <c r="C11" s="35"/>
      <c r="D11" s="36"/>
      <c r="E11" s="37"/>
      <c r="F11" s="37"/>
      <c r="G11" s="37"/>
      <c r="H11" s="36"/>
      <c r="I11" s="36"/>
      <c r="J11" s="75"/>
      <c r="K11" s="38"/>
      <c r="L11" s="37"/>
      <c r="M11" s="31"/>
      <c r="N11" s="31"/>
      <c r="O11" s="31"/>
      <c r="P11" s="37"/>
      <c r="Q11" s="37"/>
      <c r="R11" s="31"/>
      <c r="S11" s="31"/>
      <c r="T11" s="31"/>
      <c r="U11" s="32">
        <f t="shared" si="2"/>
        <v>0</v>
      </c>
      <c r="V11" s="31"/>
      <c r="W11" s="31"/>
      <c r="X11" s="31"/>
      <c r="Y11" s="32">
        <f t="shared" si="3"/>
        <v>0</v>
      </c>
      <c r="Z11" s="31"/>
      <c r="AA11" s="31"/>
      <c r="AB11" s="31"/>
      <c r="AC11" s="32">
        <f t="shared" si="4"/>
        <v>0</v>
      </c>
      <c r="AD11" s="31"/>
      <c r="AE11" s="31"/>
      <c r="AF11" s="31"/>
      <c r="AG11" s="32">
        <f t="shared" si="5"/>
        <v>0</v>
      </c>
      <c r="AH11" s="32">
        <f t="shared" si="0"/>
        <v>0</v>
      </c>
      <c r="AI11" s="233">
        <f t="shared" si="6"/>
        <v>0</v>
      </c>
      <c r="AJ11" s="233">
        <f t="shared" si="1"/>
        <v>0</v>
      </c>
    </row>
    <row r="12" spans="1:44" ht="12.75" hidden="1" customHeight="1" outlineLevel="1" x14ac:dyDescent="0.25">
      <c r="A12" s="25">
        <v>4</v>
      </c>
      <c r="B12" s="26"/>
      <c r="C12" s="35"/>
      <c r="D12" s="36"/>
      <c r="E12" s="37"/>
      <c r="F12" s="37"/>
      <c r="G12" s="37"/>
      <c r="H12" s="36"/>
      <c r="I12" s="36"/>
      <c r="J12" s="75"/>
      <c r="K12" s="38"/>
      <c r="L12" s="37"/>
      <c r="M12" s="31"/>
      <c r="N12" s="31"/>
      <c r="O12" s="31"/>
      <c r="P12" s="37"/>
      <c r="Q12" s="37"/>
      <c r="R12" s="31"/>
      <c r="S12" s="31"/>
      <c r="T12" s="31"/>
      <c r="U12" s="32">
        <f t="shared" si="2"/>
        <v>0</v>
      </c>
      <c r="V12" s="31"/>
      <c r="W12" s="31"/>
      <c r="X12" s="31"/>
      <c r="Y12" s="32">
        <f t="shared" si="3"/>
        <v>0</v>
      </c>
      <c r="Z12" s="31"/>
      <c r="AA12" s="31"/>
      <c r="AB12" s="31"/>
      <c r="AC12" s="32">
        <f t="shared" si="4"/>
        <v>0</v>
      </c>
      <c r="AD12" s="31"/>
      <c r="AE12" s="31"/>
      <c r="AF12" s="31"/>
      <c r="AG12" s="32">
        <f t="shared" si="5"/>
        <v>0</v>
      </c>
      <c r="AH12" s="32">
        <f t="shared" si="0"/>
        <v>0</v>
      </c>
      <c r="AI12" s="233">
        <f t="shared" si="6"/>
        <v>0</v>
      </c>
      <c r="AJ12" s="233">
        <f t="shared" si="1"/>
        <v>0</v>
      </c>
      <c r="AK12" s="109"/>
      <c r="AL12" s="109"/>
      <c r="AM12" s="109"/>
      <c r="AN12" s="109"/>
      <c r="AO12" s="109"/>
      <c r="AP12" s="109"/>
      <c r="AQ12" s="109"/>
      <c r="AR12" s="109"/>
    </row>
    <row r="13" spans="1:44" ht="12.75" hidden="1" customHeight="1" outlineLevel="1" x14ac:dyDescent="0.25">
      <c r="A13" s="25">
        <v>5</v>
      </c>
      <c r="B13" s="26"/>
      <c r="C13" s="35"/>
      <c r="D13" s="36"/>
      <c r="E13" s="37"/>
      <c r="F13" s="37"/>
      <c r="G13" s="37"/>
      <c r="H13" s="36"/>
      <c r="I13" s="36"/>
      <c r="J13" s="75"/>
      <c r="K13" s="38"/>
      <c r="L13" s="37"/>
      <c r="M13" s="31"/>
      <c r="N13" s="31"/>
      <c r="O13" s="31"/>
      <c r="P13" s="37"/>
      <c r="Q13" s="37"/>
      <c r="R13" s="31"/>
      <c r="S13" s="31"/>
      <c r="T13" s="31"/>
      <c r="U13" s="32">
        <f t="shared" si="2"/>
        <v>0</v>
      </c>
      <c r="V13" s="31"/>
      <c r="W13" s="31"/>
      <c r="X13" s="31"/>
      <c r="Y13" s="32">
        <f t="shared" si="3"/>
        <v>0</v>
      </c>
      <c r="Z13" s="31"/>
      <c r="AA13" s="31"/>
      <c r="AB13" s="31"/>
      <c r="AC13" s="32">
        <f t="shared" si="4"/>
        <v>0</v>
      </c>
      <c r="AD13" s="31"/>
      <c r="AE13" s="31"/>
      <c r="AF13" s="31"/>
      <c r="AG13" s="32">
        <f t="shared" si="5"/>
        <v>0</v>
      </c>
      <c r="AH13" s="32">
        <f t="shared" si="0"/>
        <v>0</v>
      </c>
      <c r="AI13" s="233">
        <f t="shared" si="6"/>
        <v>0</v>
      </c>
      <c r="AJ13" s="233">
        <f t="shared" si="1"/>
        <v>0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hidden="1" customHeight="1" outlineLevel="1" x14ac:dyDescent="0.25">
      <c r="A14" s="25">
        <v>6</v>
      </c>
      <c r="B14" s="26"/>
      <c r="C14" s="35"/>
      <c r="D14" s="36"/>
      <c r="E14" s="37"/>
      <c r="F14" s="37"/>
      <c r="G14" s="37"/>
      <c r="H14" s="36"/>
      <c r="I14" s="36"/>
      <c r="J14" s="75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 t="shared" si="2"/>
        <v>0</v>
      </c>
      <c r="V14" s="31"/>
      <c r="W14" s="31"/>
      <c r="X14" s="31"/>
      <c r="Y14" s="32">
        <f t="shared" si="3"/>
        <v>0</v>
      </c>
      <c r="Z14" s="31"/>
      <c r="AA14" s="31"/>
      <c r="AB14" s="31"/>
      <c r="AC14" s="32">
        <f t="shared" si="4"/>
        <v>0</v>
      </c>
      <c r="AD14" s="31"/>
      <c r="AE14" s="31"/>
      <c r="AF14" s="31"/>
      <c r="AG14" s="32">
        <f t="shared" si="5"/>
        <v>0</v>
      </c>
      <c r="AH14" s="32">
        <f t="shared" si="0"/>
        <v>0</v>
      </c>
      <c r="AI14" s="233">
        <f t="shared" si="6"/>
        <v>0</v>
      </c>
      <c r="AJ14" s="233">
        <f t="shared" si="1"/>
        <v>0</v>
      </c>
    </row>
    <row r="15" spans="1:44" ht="12.75" hidden="1" customHeight="1" outlineLevel="1" x14ac:dyDescent="0.25">
      <c r="A15" s="25">
        <v>7</v>
      </c>
      <c r="B15" s="26"/>
      <c r="C15" s="35"/>
      <c r="D15" s="36"/>
      <c r="E15" s="37"/>
      <c r="F15" s="37"/>
      <c r="G15" s="37"/>
      <c r="H15" s="36"/>
      <c r="I15" s="36"/>
      <c r="J15" s="75"/>
      <c r="K15" s="38"/>
      <c r="L15" s="37"/>
      <c r="M15" s="31"/>
      <c r="N15" s="31"/>
      <c r="O15" s="31"/>
      <c r="P15" s="37"/>
      <c r="Q15" s="37"/>
      <c r="R15" s="31"/>
      <c r="S15" s="31"/>
      <c r="T15" s="31"/>
      <c r="U15" s="32">
        <f t="shared" si="2"/>
        <v>0</v>
      </c>
      <c r="V15" s="31"/>
      <c r="W15" s="31"/>
      <c r="X15" s="31"/>
      <c r="Y15" s="32">
        <f t="shared" si="3"/>
        <v>0</v>
      </c>
      <c r="Z15" s="31"/>
      <c r="AA15" s="31"/>
      <c r="AB15" s="31"/>
      <c r="AC15" s="32">
        <f t="shared" si="4"/>
        <v>0</v>
      </c>
      <c r="AD15" s="31"/>
      <c r="AE15" s="31"/>
      <c r="AF15" s="31"/>
      <c r="AG15" s="32">
        <f t="shared" si="5"/>
        <v>0</v>
      </c>
      <c r="AH15" s="32">
        <f t="shared" si="0"/>
        <v>0</v>
      </c>
      <c r="AI15" s="233">
        <f t="shared" si="6"/>
        <v>0</v>
      </c>
      <c r="AJ15" s="233">
        <f t="shared" si="1"/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ht="12.75" hidden="1" customHeight="1" outlineLevel="1" x14ac:dyDescent="0.25">
      <c r="A16" s="25">
        <v>8</v>
      </c>
      <c r="B16" s="26"/>
      <c r="C16" s="35"/>
      <c r="D16" s="36"/>
      <c r="E16" s="37"/>
      <c r="F16" s="37"/>
      <c r="G16" s="37"/>
      <c r="H16" s="36"/>
      <c r="I16" s="36"/>
      <c r="J16" s="75"/>
      <c r="K16" s="38"/>
      <c r="L16" s="37"/>
      <c r="M16" s="31"/>
      <c r="N16" s="31"/>
      <c r="O16" s="31"/>
      <c r="P16" s="37"/>
      <c r="Q16" s="37"/>
      <c r="R16" s="31"/>
      <c r="S16" s="31"/>
      <c r="T16" s="31"/>
      <c r="U16" s="32">
        <f t="shared" si="2"/>
        <v>0</v>
      </c>
      <c r="V16" s="31"/>
      <c r="W16" s="31"/>
      <c r="X16" s="31"/>
      <c r="Y16" s="32">
        <f t="shared" si="3"/>
        <v>0</v>
      </c>
      <c r="Z16" s="31"/>
      <c r="AA16" s="31"/>
      <c r="AB16" s="31"/>
      <c r="AC16" s="32">
        <f t="shared" si="4"/>
        <v>0</v>
      </c>
      <c r="AD16" s="31"/>
      <c r="AE16" s="31"/>
      <c r="AF16" s="31"/>
      <c r="AG16" s="32">
        <f t="shared" si="5"/>
        <v>0</v>
      </c>
      <c r="AH16" s="32">
        <f t="shared" si="0"/>
        <v>0</v>
      </c>
      <c r="AI16" s="233">
        <f t="shared" si="6"/>
        <v>0</v>
      </c>
      <c r="AJ16" s="233">
        <f t="shared" si="1"/>
        <v>0</v>
      </c>
      <c r="AK16" s="109"/>
      <c r="AL16" s="109"/>
      <c r="AM16" s="109"/>
      <c r="AN16" s="109"/>
      <c r="AO16" s="109"/>
      <c r="AP16" s="109"/>
      <c r="AQ16" s="109"/>
      <c r="AR16" s="109"/>
    </row>
    <row r="17" spans="1:44" ht="12.75" hidden="1" customHeight="1" outlineLevel="1" x14ac:dyDescent="0.25">
      <c r="A17" s="25">
        <v>9</v>
      </c>
      <c r="B17" s="26"/>
      <c r="C17" s="35"/>
      <c r="D17" s="36"/>
      <c r="E17" s="37"/>
      <c r="F17" s="37"/>
      <c r="G17" s="37"/>
      <c r="H17" s="36"/>
      <c r="I17" s="36"/>
      <c r="J17" s="75"/>
      <c r="K17" s="38"/>
      <c r="L17" s="37"/>
      <c r="M17" s="31"/>
      <c r="N17" s="31"/>
      <c r="O17" s="31"/>
      <c r="P17" s="37"/>
      <c r="Q17" s="37"/>
      <c r="R17" s="31"/>
      <c r="S17" s="31"/>
      <c r="T17" s="31"/>
      <c r="U17" s="32">
        <f t="shared" si="2"/>
        <v>0</v>
      </c>
      <c r="V17" s="31"/>
      <c r="W17" s="31"/>
      <c r="X17" s="31"/>
      <c r="Y17" s="32">
        <f t="shared" si="3"/>
        <v>0</v>
      </c>
      <c r="Z17" s="31"/>
      <c r="AA17" s="31"/>
      <c r="AB17" s="31"/>
      <c r="AC17" s="32">
        <f t="shared" si="4"/>
        <v>0</v>
      </c>
      <c r="AD17" s="31"/>
      <c r="AE17" s="31"/>
      <c r="AF17" s="31"/>
      <c r="AG17" s="32">
        <f t="shared" si="5"/>
        <v>0</v>
      </c>
      <c r="AH17" s="32">
        <f t="shared" si="0"/>
        <v>0</v>
      </c>
      <c r="AI17" s="233">
        <f t="shared" si="6"/>
        <v>0</v>
      </c>
      <c r="AJ17" s="233">
        <f t="shared" si="1"/>
        <v>0</v>
      </c>
    </row>
    <row r="18" spans="1:44" ht="12.75" hidden="1" customHeight="1" outlineLevel="1" x14ac:dyDescent="0.25">
      <c r="A18" s="25">
        <v>10</v>
      </c>
      <c r="B18" s="26"/>
      <c r="C18" s="35"/>
      <c r="D18" s="36"/>
      <c r="E18" s="37"/>
      <c r="F18" s="37"/>
      <c r="G18" s="37"/>
      <c r="H18" s="36"/>
      <c r="I18" s="36"/>
      <c r="J18" s="75"/>
      <c r="K18" s="39"/>
      <c r="L18" s="37"/>
      <c r="M18" s="31"/>
      <c r="N18" s="31"/>
      <c r="O18" s="31"/>
      <c r="P18" s="37"/>
      <c r="Q18" s="37"/>
      <c r="R18" s="31"/>
      <c r="S18" s="31"/>
      <c r="T18" s="31"/>
      <c r="U18" s="32">
        <f t="shared" si="2"/>
        <v>0</v>
      </c>
      <c r="V18" s="31"/>
      <c r="W18" s="31"/>
      <c r="X18" s="31"/>
      <c r="Y18" s="32">
        <f t="shared" si="3"/>
        <v>0</v>
      </c>
      <c r="Z18" s="31"/>
      <c r="AA18" s="31"/>
      <c r="AB18" s="31"/>
      <c r="AC18" s="32">
        <f t="shared" si="4"/>
        <v>0</v>
      </c>
      <c r="AD18" s="31"/>
      <c r="AE18" s="31"/>
      <c r="AF18" s="31"/>
      <c r="AG18" s="32">
        <f t="shared" si="5"/>
        <v>0</v>
      </c>
      <c r="AH18" s="32">
        <f t="shared" si="0"/>
        <v>0</v>
      </c>
      <c r="AI18" s="233">
        <f t="shared" si="6"/>
        <v>0</v>
      </c>
      <c r="AJ18" s="233">
        <f t="shared" si="1"/>
        <v>0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s="74" customFormat="1" ht="12.75" hidden="1" customHeight="1" collapsed="1" x14ac:dyDescent="0.25">
      <c r="A19" s="652" t="s">
        <v>41</v>
      </c>
      <c r="B19" s="655"/>
      <c r="C19" s="653"/>
      <c r="D19" s="653"/>
      <c r="E19" s="653"/>
      <c r="F19" s="653"/>
      <c r="G19" s="653"/>
      <c r="H19" s="653"/>
      <c r="I19" s="654"/>
      <c r="J19" s="101">
        <f>SUM(J9:J18)</f>
        <v>0</v>
      </c>
      <c r="K19" s="101">
        <f>SUM(K9:K18)</f>
        <v>0</v>
      </c>
      <c r="L19" s="117"/>
      <c r="M19" s="101">
        <f>SUM(M9:M18)</f>
        <v>0</v>
      </c>
      <c r="N19" s="101">
        <f>SUM(N9:N18)</f>
        <v>0</v>
      </c>
      <c r="O19" s="101">
        <f>SUM(O9:O18)</f>
        <v>0</v>
      </c>
      <c r="P19" s="103"/>
      <c r="Q19" s="104"/>
      <c r="R19" s="101">
        <f t="shared" ref="R19:AH19" si="7">SUM(R9:R18)</f>
        <v>0</v>
      </c>
      <c r="S19" s="101">
        <f t="shared" si="7"/>
        <v>0</v>
      </c>
      <c r="T19" s="101">
        <f t="shared" si="7"/>
        <v>0</v>
      </c>
      <c r="U19" s="101">
        <f>SUM(U9:U18)</f>
        <v>0</v>
      </c>
      <c r="V19" s="101">
        <f t="shared" si="7"/>
        <v>0</v>
      </c>
      <c r="W19" s="101">
        <f t="shared" si="7"/>
        <v>0</v>
      </c>
      <c r="X19" s="101">
        <f t="shared" si="7"/>
        <v>0</v>
      </c>
      <c r="Y19" s="101">
        <f t="shared" si="7"/>
        <v>0</v>
      </c>
      <c r="Z19" s="101">
        <f t="shared" si="7"/>
        <v>0</v>
      </c>
      <c r="AA19" s="101">
        <f t="shared" si="7"/>
        <v>0</v>
      </c>
      <c r="AB19" s="101">
        <f t="shared" si="7"/>
        <v>0</v>
      </c>
      <c r="AC19" s="101">
        <f t="shared" si="7"/>
        <v>0</v>
      </c>
      <c r="AD19" s="101">
        <f t="shared" si="7"/>
        <v>0</v>
      </c>
      <c r="AE19" s="101">
        <f t="shared" si="7"/>
        <v>0</v>
      </c>
      <c r="AF19" s="101">
        <f t="shared" si="7"/>
        <v>0</v>
      </c>
      <c r="AG19" s="101">
        <f t="shared" si="7"/>
        <v>0</v>
      </c>
      <c r="AH19" s="101">
        <f t="shared" si="7"/>
        <v>0</v>
      </c>
      <c r="AI19" s="237">
        <f>IF(ISERROR(AH19/J19),0,AH19/J19)</f>
        <v>0</v>
      </c>
      <c r="AJ19" s="237">
        <f>IF(ISERROR(AH19/$AH$193),0,AH19/$AH$193)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hidden="1" customHeight="1" x14ac:dyDescent="0.25">
      <c r="A20" s="649" t="s">
        <v>42</v>
      </c>
      <c r="B20" s="650"/>
      <c r="C20" s="650"/>
      <c r="D20" s="650"/>
      <c r="E20" s="651"/>
      <c r="F20" s="17"/>
      <c r="G20" s="18"/>
      <c r="H20" s="19"/>
      <c r="I20" s="19"/>
      <c r="J20" s="7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32"/>
      <c r="AJ20" s="232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76"/>
      <c r="K21" s="30"/>
      <c r="L21" s="29"/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 t="shared" ref="AH21:AH30" si="8">SUM(U21,Y21,AC21,AG21)</f>
        <v>0</v>
      </c>
      <c r="AI21" s="233">
        <f>IF(ISERROR(AH21/J21),0,AH21/J21)</f>
        <v>0</v>
      </c>
      <c r="AJ21" s="233">
        <f t="shared" ref="AJ21:AJ30" si="9">IF(ISERROR(AH21/$AH$193),"-",AH21/$AH$193)</f>
        <v>0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76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 t="shared" ref="U22:U30" si="10">SUM(R22:T22)</f>
        <v>0</v>
      </c>
      <c r="V22" s="31"/>
      <c r="W22" s="31"/>
      <c r="X22" s="31"/>
      <c r="Y22" s="32">
        <f t="shared" ref="Y22:Y30" si="11">SUM(V22:X22)</f>
        <v>0</v>
      </c>
      <c r="Z22" s="31"/>
      <c r="AA22" s="31"/>
      <c r="AB22" s="31"/>
      <c r="AC22" s="32">
        <f t="shared" ref="AC22:AC30" si="12">SUM(Z22:AB22)</f>
        <v>0</v>
      </c>
      <c r="AD22" s="31"/>
      <c r="AE22" s="31"/>
      <c r="AF22" s="31"/>
      <c r="AG22" s="32">
        <f t="shared" ref="AG22:AG30" si="13">SUM(AD22:AF22)</f>
        <v>0</v>
      </c>
      <c r="AH22" s="32">
        <f t="shared" si="8"/>
        <v>0</v>
      </c>
      <c r="AI22" s="233">
        <f t="shared" ref="AI22:AI30" si="14">IF(ISERROR(AH22/J22),0,AH22/J22)</f>
        <v>0</v>
      </c>
      <c r="AJ22" s="233">
        <f t="shared" si="9"/>
        <v>0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ht="12.75" hidden="1" customHeight="1" outlineLevel="1" x14ac:dyDescent="0.25">
      <c r="A23" s="25">
        <v>3</v>
      </c>
      <c r="B23" s="26"/>
      <c r="C23" s="35"/>
      <c r="D23" s="36"/>
      <c r="E23" s="37"/>
      <c r="F23" s="37"/>
      <c r="G23" s="37"/>
      <c r="H23" s="36"/>
      <c r="I23" s="36"/>
      <c r="J23" s="76"/>
      <c r="K23" s="38"/>
      <c r="L23" s="37"/>
      <c r="M23" s="31"/>
      <c r="N23" s="31"/>
      <c r="O23" s="31"/>
      <c r="P23" s="37"/>
      <c r="Q23" s="37"/>
      <c r="R23" s="31"/>
      <c r="S23" s="31"/>
      <c r="T23" s="31"/>
      <c r="U23" s="32">
        <f t="shared" si="10"/>
        <v>0</v>
      </c>
      <c r="V23" s="31"/>
      <c r="W23" s="31"/>
      <c r="X23" s="31"/>
      <c r="Y23" s="32">
        <f t="shared" si="11"/>
        <v>0</v>
      </c>
      <c r="Z23" s="31"/>
      <c r="AA23" s="31"/>
      <c r="AB23" s="31"/>
      <c r="AC23" s="32">
        <f t="shared" si="12"/>
        <v>0</v>
      </c>
      <c r="AD23" s="31"/>
      <c r="AE23" s="31"/>
      <c r="AF23" s="31"/>
      <c r="AG23" s="32">
        <f t="shared" si="13"/>
        <v>0</v>
      </c>
      <c r="AH23" s="32">
        <f t="shared" si="8"/>
        <v>0</v>
      </c>
      <c r="AI23" s="233">
        <f t="shared" si="14"/>
        <v>0</v>
      </c>
      <c r="AJ23" s="233">
        <f t="shared" si="9"/>
        <v>0</v>
      </c>
    </row>
    <row r="24" spans="1:44" ht="12.75" hidden="1" customHeight="1" outlineLevel="1" x14ac:dyDescent="0.25">
      <c r="A24" s="25">
        <v>4</v>
      </c>
      <c r="B24" s="26"/>
      <c r="C24" s="35"/>
      <c r="D24" s="36"/>
      <c r="E24" s="37"/>
      <c r="F24" s="37"/>
      <c r="G24" s="37"/>
      <c r="H24" s="36"/>
      <c r="I24" s="36"/>
      <c r="J24" s="76"/>
      <c r="K24" s="38"/>
      <c r="L24" s="37"/>
      <c r="M24" s="31"/>
      <c r="N24" s="31"/>
      <c r="O24" s="31"/>
      <c r="P24" s="37"/>
      <c r="Q24" s="37"/>
      <c r="R24" s="31"/>
      <c r="S24" s="31"/>
      <c r="T24" s="31"/>
      <c r="U24" s="32">
        <f t="shared" si="10"/>
        <v>0</v>
      </c>
      <c r="V24" s="31"/>
      <c r="W24" s="31"/>
      <c r="X24" s="31"/>
      <c r="Y24" s="32">
        <f t="shared" si="11"/>
        <v>0</v>
      </c>
      <c r="Z24" s="31"/>
      <c r="AA24" s="31"/>
      <c r="AB24" s="31"/>
      <c r="AC24" s="32">
        <f t="shared" si="12"/>
        <v>0</v>
      </c>
      <c r="AD24" s="31"/>
      <c r="AE24" s="31"/>
      <c r="AF24" s="31"/>
      <c r="AG24" s="32">
        <f t="shared" si="13"/>
        <v>0</v>
      </c>
      <c r="AH24" s="32">
        <f t="shared" si="8"/>
        <v>0</v>
      </c>
      <c r="AI24" s="233">
        <f t="shared" si="14"/>
        <v>0</v>
      </c>
      <c r="AJ24" s="233">
        <f t="shared" si="9"/>
        <v>0</v>
      </c>
      <c r="AK24" s="109"/>
      <c r="AL24" s="109"/>
      <c r="AM24" s="109"/>
      <c r="AN24" s="109"/>
      <c r="AO24" s="109"/>
      <c r="AP24" s="109"/>
      <c r="AQ24" s="109"/>
      <c r="AR24" s="109"/>
    </row>
    <row r="25" spans="1:44" ht="12.75" hidden="1" customHeight="1" outlineLevel="1" x14ac:dyDescent="0.25">
      <c r="A25" s="25">
        <v>5</v>
      </c>
      <c r="B25" s="26"/>
      <c r="C25" s="35"/>
      <c r="D25" s="36"/>
      <c r="E25" s="37"/>
      <c r="F25" s="37"/>
      <c r="G25" s="37"/>
      <c r="H25" s="36"/>
      <c r="I25" s="36"/>
      <c r="J25" s="76"/>
      <c r="K25" s="38"/>
      <c r="L25" s="37"/>
      <c r="M25" s="31"/>
      <c r="N25" s="31"/>
      <c r="O25" s="31"/>
      <c r="P25" s="37"/>
      <c r="Q25" s="37"/>
      <c r="R25" s="31"/>
      <c r="S25" s="31"/>
      <c r="T25" s="31"/>
      <c r="U25" s="32">
        <f t="shared" si="10"/>
        <v>0</v>
      </c>
      <c r="V25" s="31"/>
      <c r="W25" s="31"/>
      <c r="X25" s="31"/>
      <c r="Y25" s="32">
        <f t="shared" si="11"/>
        <v>0</v>
      </c>
      <c r="Z25" s="31"/>
      <c r="AA25" s="31"/>
      <c r="AB25" s="31"/>
      <c r="AC25" s="32">
        <f t="shared" si="12"/>
        <v>0</v>
      </c>
      <c r="AD25" s="31"/>
      <c r="AE25" s="31"/>
      <c r="AF25" s="31"/>
      <c r="AG25" s="32">
        <f t="shared" si="13"/>
        <v>0</v>
      </c>
      <c r="AH25" s="32">
        <f t="shared" si="8"/>
        <v>0</v>
      </c>
      <c r="AI25" s="233">
        <f t="shared" si="14"/>
        <v>0</v>
      </c>
      <c r="AJ25" s="233">
        <f t="shared" si="9"/>
        <v>0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t="12.75" hidden="1" customHeight="1" outlineLevel="1" x14ac:dyDescent="0.25">
      <c r="A26" s="25">
        <v>6</v>
      </c>
      <c r="B26" s="26"/>
      <c r="C26" s="35"/>
      <c r="D26" s="36"/>
      <c r="E26" s="37"/>
      <c r="F26" s="37"/>
      <c r="G26" s="37"/>
      <c r="H26" s="36"/>
      <c r="I26" s="36"/>
      <c r="J26" s="76"/>
      <c r="K26" s="38"/>
      <c r="L26" s="37"/>
      <c r="M26" s="31"/>
      <c r="N26" s="31"/>
      <c r="O26" s="31"/>
      <c r="P26" s="37"/>
      <c r="Q26" s="37"/>
      <c r="R26" s="31"/>
      <c r="S26" s="31"/>
      <c r="T26" s="31"/>
      <c r="U26" s="32">
        <f t="shared" si="10"/>
        <v>0</v>
      </c>
      <c r="V26" s="31"/>
      <c r="W26" s="31"/>
      <c r="X26" s="31"/>
      <c r="Y26" s="32">
        <f t="shared" si="11"/>
        <v>0</v>
      </c>
      <c r="Z26" s="31"/>
      <c r="AA26" s="31"/>
      <c r="AB26" s="31"/>
      <c r="AC26" s="32">
        <f t="shared" si="12"/>
        <v>0</v>
      </c>
      <c r="AD26" s="31"/>
      <c r="AE26" s="31"/>
      <c r="AF26" s="31"/>
      <c r="AG26" s="32">
        <f t="shared" si="13"/>
        <v>0</v>
      </c>
      <c r="AH26" s="32">
        <f t="shared" si="8"/>
        <v>0</v>
      </c>
      <c r="AI26" s="233">
        <f t="shared" si="14"/>
        <v>0</v>
      </c>
      <c r="AJ26" s="233">
        <f t="shared" si="9"/>
        <v>0</v>
      </c>
    </row>
    <row r="27" spans="1:44" ht="12.75" hidden="1" customHeight="1" outlineLevel="1" x14ac:dyDescent="0.25">
      <c r="A27" s="25">
        <v>7</v>
      </c>
      <c r="B27" s="26"/>
      <c r="C27" s="35"/>
      <c r="D27" s="36"/>
      <c r="E27" s="37"/>
      <c r="F27" s="37"/>
      <c r="G27" s="37"/>
      <c r="H27" s="36"/>
      <c r="I27" s="36"/>
      <c r="J27" s="76"/>
      <c r="K27" s="38"/>
      <c r="L27" s="37"/>
      <c r="M27" s="31"/>
      <c r="N27" s="31"/>
      <c r="O27" s="31"/>
      <c r="P27" s="37"/>
      <c r="Q27" s="37"/>
      <c r="R27" s="31"/>
      <c r="S27" s="31"/>
      <c r="T27" s="31"/>
      <c r="U27" s="32">
        <f t="shared" si="10"/>
        <v>0</v>
      </c>
      <c r="V27" s="31"/>
      <c r="W27" s="31"/>
      <c r="X27" s="31"/>
      <c r="Y27" s="32">
        <f t="shared" si="11"/>
        <v>0</v>
      </c>
      <c r="Z27" s="31"/>
      <c r="AA27" s="31"/>
      <c r="AB27" s="31"/>
      <c r="AC27" s="32">
        <f t="shared" si="12"/>
        <v>0</v>
      </c>
      <c r="AD27" s="31"/>
      <c r="AE27" s="31"/>
      <c r="AF27" s="31"/>
      <c r="AG27" s="32">
        <f t="shared" si="13"/>
        <v>0</v>
      </c>
      <c r="AH27" s="32">
        <f t="shared" si="8"/>
        <v>0</v>
      </c>
      <c r="AI27" s="233">
        <f t="shared" si="14"/>
        <v>0</v>
      </c>
      <c r="AJ27" s="233">
        <f t="shared" si="9"/>
        <v>0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ht="12.75" hidden="1" customHeight="1" outlineLevel="1" x14ac:dyDescent="0.25">
      <c r="A28" s="25">
        <v>8</v>
      </c>
      <c r="B28" s="26"/>
      <c r="C28" s="35"/>
      <c r="D28" s="36"/>
      <c r="E28" s="37"/>
      <c r="F28" s="37"/>
      <c r="G28" s="37"/>
      <c r="H28" s="36"/>
      <c r="I28" s="36"/>
      <c r="J28" s="76"/>
      <c r="K28" s="38"/>
      <c r="L28" s="37"/>
      <c r="M28" s="31"/>
      <c r="N28" s="31"/>
      <c r="O28" s="31"/>
      <c r="P28" s="37"/>
      <c r="Q28" s="37"/>
      <c r="R28" s="31"/>
      <c r="S28" s="31"/>
      <c r="T28" s="31"/>
      <c r="U28" s="32">
        <f t="shared" si="10"/>
        <v>0</v>
      </c>
      <c r="V28" s="31"/>
      <c r="W28" s="31"/>
      <c r="X28" s="31"/>
      <c r="Y28" s="32">
        <f t="shared" si="11"/>
        <v>0</v>
      </c>
      <c r="Z28" s="31"/>
      <c r="AA28" s="31"/>
      <c r="AB28" s="31"/>
      <c r="AC28" s="32">
        <f t="shared" si="12"/>
        <v>0</v>
      </c>
      <c r="AD28" s="31"/>
      <c r="AE28" s="31"/>
      <c r="AF28" s="31"/>
      <c r="AG28" s="32">
        <f t="shared" si="13"/>
        <v>0</v>
      </c>
      <c r="AH28" s="32">
        <f t="shared" si="8"/>
        <v>0</v>
      </c>
      <c r="AI28" s="233">
        <f t="shared" si="14"/>
        <v>0</v>
      </c>
      <c r="AJ28" s="233">
        <f t="shared" si="9"/>
        <v>0</v>
      </c>
      <c r="AK28" s="109"/>
      <c r="AL28" s="109"/>
      <c r="AM28" s="109"/>
      <c r="AN28" s="109"/>
      <c r="AO28" s="109"/>
      <c r="AP28" s="109"/>
      <c r="AQ28" s="109"/>
      <c r="AR28" s="109"/>
    </row>
    <row r="29" spans="1:44" ht="12.75" hidden="1" customHeight="1" outlineLevel="1" x14ac:dyDescent="0.25">
      <c r="A29" s="25">
        <v>9</v>
      </c>
      <c r="B29" s="26"/>
      <c r="C29" s="35"/>
      <c r="D29" s="36"/>
      <c r="E29" s="37"/>
      <c r="F29" s="37"/>
      <c r="G29" s="37"/>
      <c r="H29" s="36"/>
      <c r="I29" s="36"/>
      <c r="J29" s="76"/>
      <c r="K29" s="38"/>
      <c r="L29" s="37"/>
      <c r="M29" s="31"/>
      <c r="N29" s="31"/>
      <c r="O29" s="31"/>
      <c r="P29" s="37"/>
      <c r="Q29" s="37"/>
      <c r="R29" s="31"/>
      <c r="S29" s="31"/>
      <c r="T29" s="31"/>
      <c r="U29" s="32">
        <f t="shared" si="10"/>
        <v>0</v>
      </c>
      <c r="V29" s="31"/>
      <c r="W29" s="31"/>
      <c r="X29" s="31"/>
      <c r="Y29" s="32">
        <f t="shared" si="11"/>
        <v>0</v>
      </c>
      <c r="Z29" s="31"/>
      <c r="AA29" s="31"/>
      <c r="AB29" s="31"/>
      <c r="AC29" s="32">
        <f t="shared" si="12"/>
        <v>0</v>
      </c>
      <c r="AD29" s="31"/>
      <c r="AE29" s="31"/>
      <c r="AF29" s="31"/>
      <c r="AG29" s="32">
        <f t="shared" si="13"/>
        <v>0</v>
      </c>
      <c r="AH29" s="32">
        <f t="shared" si="8"/>
        <v>0</v>
      </c>
      <c r="AI29" s="233">
        <f t="shared" si="14"/>
        <v>0</v>
      </c>
      <c r="AJ29" s="233">
        <f t="shared" si="9"/>
        <v>0</v>
      </c>
    </row>
    <row r="30" spans="1:44" ht="12.75" hidden="1" customHeight="1" outlineLevel="1" x14ac:dyDescent="0.25">
      <c r="A30" s="25">
        <v>10</v>
      </c>
      <c r="B30" s="26"/>
      <c r="C30" s="35"/>
      <c r="D30" s="36"/>
      <c r="E30" s="37"/>
      <c r="F30" s="37"/>
      <c r="G30" s="37"/>
      <c r="H30" s="36"/>
      <c r="I30" s="36"/>
      <c r="J30" s="76"/>
      <c r="K30" s="39"/>
      <c r="L30" s="37"/>
      <c r="M30" s="31"/>
      <c r="N30" s="31"/>
      <c r="O30" s="31"/>
      <c r="P30" s="37"/>
      <c r="Q30" s="37"/>
      <c r="R30" s="31"/>
      <c r="S30" s="31"/>
      <c r="T30" s="31"/>
      <c r="U30" s="32">
        <f t="shared" si="10"/>
        <v>0</v>
      </c>
      <c r="V30" s="31"/>
      <c r="W30" s="31"/>
      <c r="X30" s="31"/>
      <c r="Y30" s="32">
        <f t="shared" si="11"/>
        <v>0</v>
      </c>
      <c r="Z30" s="31"/>
      <c r="AA30" s="31"/>
      <c r="AB30" s="31"/>
      <c r="AC30" s="32">
        <f t="shared" si="12"/>
        <v>0</v>
      </c>
      <c r="AD30" s="31"/>
      <c r="AE30" s="31"/>
      <c r="AF30" s="31"/>
      <c r="AG30" s="32">
        <f t="shared" si="13"/>
        <v>0</v>
      </c>
      <c r="AH30" s="32">
        <f t="shared" si="8"/>
        <v>0</v>
      </c>
      <c r="AI30" s="233">
        <f t="shared" si="14"/>
        <v>0</v>
      </c>
      <c r="AJ30" s="233">
        <f t="shared" si="9"/>
        <v>0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s="74" customFormat="1" ht="12.75" hidden="1" customHeight="1" collapsed="1" x14ac:dyDescent="0.25">
      <c r="A31" s="652" t="s">
        <v>43</v>
      </c>
      <c r="B31" s="655"/>
      <c r="C31" s="653"/>
      <c r="D31" s="653"/>
      <c r="E31" s="653"/>
      <c r="F31" s="653"/>
      <c r="G31" s="653"/>
      <c r="H31" s="653"/>
      <c r="I31" s="654"/>
      <c r="J31" s="101">
        <f>SUM(J21:J30)</f>
        <v>0</v>
      </c>
      <c r="K31" s="101">
        <f>SUM(K21:K30)</f>
        <v>0</v>
      </c>
      <c r="L31" s="117"/>
      <c r="M31" s="101">
        <f>SUM(M21:M30)</f>
        <v>0</v>
      </c>
      <c r="N31" s="101">
        <f>SUM(N21:N30)</f>
        <v>0</v>
      </c>
      <c r="O31" s="101">
        <f>SUM(O21:O30)</f>
        <v>0</v>
      </c>
      <c r="P31" s="103"/>
      <c r="Q31" s="104"/>
      <c r="R31" s="101">
        <f t="shared" ref="R31:AH31" si="15">SUM(R21:R30)</f>
        <v>0</v>
      </c>
      <c r="S31" s="101">
        <f t="shared" si="15"/>
        <v>0</v>
      </c>
      <c r="T31" s="101">
        <f t="shared" si="15"/>
        <v>0</v>
      </c>
      <c r="U31" s="101">
        <f t="shared" si="15"/>
        <v>0</v>
      </c>
      <c r="V31" s="101">
        <f t="shared" si="15"/>
        <v>0</v>
      </c>
      <c r="W31" s="101">
        <f t="shared" si="15"/>
        <v>0</v>
      </c>
      <c r="X31" s="101">
        <f t="shared" si="15"/>
        <v>0</v>
      </c>
      <c r="Y31" s="101">
        <f t="shared" si="15"/>
        <v>0</v>
      </c>
      <c r="Z31" s="101">
        <f t="shared" si="15"/>
        <v>0</v>
      </c>
      <c r="AA31" s="101">
        <f t="shared" si="15"/>
        <v>0</v>
      </c>
      <c r="AB31" s="101">
        <f t="shared" si="15"/>
        <v>0</v>
      </c>
      <c r="AC31" s="101">
        <f t="shared" si="15"/>
        <v>0</v>
      </c>
      <c r="AD31" s="101">
        <f t="shared" si="15"/>
        <v>0</v>
      </c>
      <c r="AE31" s="101">
        <f t="shared" si="15"/>
        <v>0</v>
      </c>
      <c r="AF31" s="101">
        <f t="shared" si="15"/>
        <v>0</v>
      </c>
      <c r="AG31" s="101">
        <f t="shared" si="15"/>
        <v>0</v>
      </c>
      <c r="AH31" s="101">
        <f t="shared" si="15"/>
        <v>0</v>
      </c>
      <c r="AI31" s="237">
        <f>IF(ISERROR(AH31/J31),0,AH31/J31)</f>
        <v>0</v>
      </c>
      <c r="AJ31" s="237">
        <f>IF(ISERROR(AH31/$AH$193),0,AH31/$AH$193)</f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hidden="1" customHeight="1" x14ac:dyDescent="0.25">
      <c r="A32" s="649" t="s">
        <v>44</v>
      </c>
      <c r="B32" s="650"/>
      <c r="C32" s="650"/>
      <c r="D32" s="650"/>
      <c r="E32" s="651"/>
      <c r="F32" s="17"/>
      <c r="G32" s="18"/>
      <c r="H32" s="19"/>
      <c r="I32" s="19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32"/>
      <c r="AJ32" s="232"/>
    </row>
    <row r="33" spans="1:44" ht="12.75" hidden="1" customHeight="1" outlineLevel="1" x14ac:dyDescent="0.25">
      <c r="A33" s="25">
        <v>1</v>
      </c>
      <c r="B33" s="26"/>
      <c r="C33" s="27"/>
      <c r="D33" s="28"/>
      <c r="E33" s="29"/>
      <c r="F33" s="29"/>
      <c r="G33" s="29"/>
      <c r="H33" s="28"/>
      <c r="I33" s="28"/>
      <c r="J33" s="75"/>
      <c r="K33" s="30"/>
      <c r="L33" s="29"/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 t="shared" ref="AH33:AH42" si="16">SUM(U33,Y33,AC33,AG33)</f>
        <v>0</v>
      </c>
      <c r="AI33" s="233">
        <f>IF(ISERROR(AH33/J33),0,AH33/J33)</f>
        <v>0</v>
      </c>
      <c r="AJ33" s="233">
        <f t="shared" ref="AJ33:AJ42" si="17">IF(ISERROR(AH33/$AH$193),"-",AH33/$AH$193)</f>
        <v>0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ht="12.75" hidden="1" customHeight="1" outlineLevel="1" x14ac:dyDescent="0.25">
      <c r="A34" s="25">
        <v>2</v>
      </c>
      <c r="B34" s="26"/>
      <c r="C34" s="35"/>
      <c r="D34" s="36"/>
      <c r="E34" s="37"/>
      <c r="F34" s="37"/>
      <c r="G34" s="37"/>
      <c r="H34" s="36"/>
      <c r="I34" s="36"/>
      <c r="J34" s="75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 t="shared" ref="U34:U42" si="18">SUM(R34:T34)</f>
        <v>0</v>
      </c>
      <c r="V34" s="31"/>
      <c r="W34" s="31"/>
      <c r="X34" s="31"/>
      <c r="Y34" s="32">
        <f t="shared" ref="Y34:Y42" si="19">SUM(V34:X34)</f>
        <v>0</v>
      </c>
      <c r="Z34" s="31"/>
      <c r="AA34" s="31"/>
      <c r="AB34" s="31"/>
      <c r="AC34" s="32">
        <f t="shared" ref="AC34:AC42" si="20">SUM(Z34:AB34)</f>
        <v>0</v>
      </c>
      <c r="AD34" s="31"/>
      <c r="AE34" s="31"/>
      <c r="AF34" s="31"/>
      <c r="AG34" s="32">
        <f t="shared" ref="AG34:AG42" si="21">SUM(AD34:AF34)</f>
        <v>0</v>
      </c>
      <c r="AH34" s="32">
        <f t="shared" si="16"/>
        <v>0</v>
      </c>
      <c r="AI34" s="233">
        <f t="shared" ref="AI34:AI42" si="22">IF(ISERROR(AH34/J34),0,AH34/J34)</f>
        <v>0</v>
      </c>
      <c r="AJ34" s="233">
        <f t="shared" si="17"/>
        <v>0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ht="12.75" hidden="1" customHeight="1" outlineLevel="1" x14ac:dyDescent="0.25">
      <c r="A35" s="25">
        <v>3</v>
      </c>
      <c r="B35" s="26"/>
      <c r="C35" s="35"/>
      <c r="D35" s="36"/>
      <c r="E35" s="37"/>
      <c r="F35" s="37"/>
      <c r="G35" s="37"/>
      <c r="H35" s="36"/>
      <c r="I35" s="36"/>
      <c r="J35" s="75"/>
      <c r="K35" s="38"/>
      <c r="L35" s="37"/>
      <c r="M35" s="31"/>
      <c r="N35" s="31"/>
      <c r="O35" s="31"/>
      <c r="P35" s="37"/>
      <c r="Q35" s="37"/>
      <c r="R35" s="31"/>
      <c r="S35" s="31"/>
      <c r="T35" s="31"/>
      <c r="U35" s="32">
        <f t="shared" si="18"/>
        <v>0</v>
      </c>
      <c r="V35" s="31"/>
      <c r="W35" s="31"/>
      <c r="X35" s="31"/>
      <c r="Y35" s="32">
        <f t="shared" si="19"/>
        <v>0</v>
      </c>
      <c r="Z35" s="31"/>
      <c r="AA35" s="31"/>
      <c r="AB35" s="31"/>
      <c r="AC35" s="32">
        <f t="shared" si="20"/>
        <v>0</v>
      </c>
      <c r="AD35" s="31"/>
      <c r="AE35" s="31"/>
      <c r="AF35" s="31"/>
      <c r="AG35" s="32">
        <f t="shared" si="21"/>
        <v>0</v>
      </c>
      <c r="AH35" s="32">
        <f t="shared" si="16"/>
        <v>0</v>
      </c>
      <c r="AI35" s="233">
        <f t="shared" si="22"/>
        <v>0</v>
      </c>
      <c r="AJ35" s="233">
        <f t="shared" si="17"/>
        <v>0</v>
      </c>
    </row>
    <row r="36" spans="1:44" ht="12.75" hidden="1" customHeight="1" outlineLevel="1" x14ac:dyDescent="0.25">
      <c r="A36" s="25">
        <v>4</v>
      </c>
      <c r="B36" s="26"/>
      <c r="C36" s="35"/>
      <c r="D36" s="36"/>
      <c r="E36" s="37"/>
      <c r="F36" s="37"/>
      <c r="G36" s="37"/>
      <c r="H36" s="36"/>
      <c r="I36" s="36"/>
      <c r="J36" s="75"/>
      <c r="K36" s="38"/>
      <c r="L36" s="37"/>
      <c r="M36" s="31"/>
      <c r="N36" s="31"/>
      <c r="O36" s="31"/>
      <c r="P36" s="37"/>
      <c r="Q36" s="37"/>
      <c r="R36" s="31"/>
      <c r="S36" s="31"/>
      <c r="T36" s="31"/>
      <c r="U36" s="32">
        <f t="shared" si="18"/>
        <v>0</v>
      </c>
      <c r="V36" s="31"/>
      <c r="W36" s="31"/>
      <c r="X36" s="31"/>
      <c r="Y36" s="32">
        <f t="shared" si="19"/>
        <v>0</v>
      </c>
      <c r="Z36" s="31"/>
      <c r="AA36" s="31"/>
      <c r="AB36" s="31"/>
      <c r="AC36" s="32">
        <f t="shared" si="20"/>
        <v>0</v>
      </c>
      <c r="AD36" s="31"/>
      <c r="AE36" s="31"/>
      <c r="AF36" s="31"/>
      <c r="AG36" s="32">
        <f t="shared" si="21"/>
        <v>0</v>
      </c>
      <c r="AH36" s="32">
        <f t="shared" si="16"/>
        <v>0</v>
      </c>
      <c r="AI36" s="233">
        <f t="shared" si="22"/>
        <v>0</v>
      </c>
      <c r="AJ36" s="233">
        <f t="shared" si="17"/>
        <v>0</v>
      </c>
      <c r="AK36" s="109"/>
      <c r="AL36" s="109"/>
      <c r="AM36" s="109"/>
      <c r="AN36" s="109"/>
      <c r="AO36" s="109"/>
      <c r="AP36" s="109"/>
      <c r="AQ36" s="109"/>
      <c r="AR36" s="109"/>
    </row>
    <row r="37" spans="1:44" ht="12.75" hidden="1" customHeight="1" outlineLevel="1" x14ac:dyDescent="0.25">
      <c r="A37" s="25">
        <v>5</v>
      </c>
      <c r="B37" s="26"/>
      <c r="C37" s="35"/>
      <c r="D37" s="36"/>
      <c r="E37" s="37"/>
      <c r="F37" s="37"/>
      <c r="G37" s="37"/>
      <c r="H37" s="36"/>
      <c r="I37" s="36"/>
      <c r="J37" s="75"/>
      <c r="K37" s="38"/>
      <c r="L37" s="37"/>
      <c r="M37" s="31"/>
      <c r="N37" s="31"/>
      <c r="O37" s="31"/>
      <c r="P37" s="37"/>
      <c r="Q37" s="37"/>
      <c r="R37" s="31"/>
      <c r="S37" s="31"/>
      <c r="T37" s="31"/>
      <c r="U37" s="32">
        <f t="shared" si="18"/>
        <v>0</v>
      </c>
      <c r="V37" s="31"/>
      <c r="W37" s="31"/>
      <c r="X37" s="31"/>
      <c r="Y37" s="32">
        <f t="shared" si="19"/>
        <v>0</v>
      </c>
      <c r="Z37" s="31"/>
      <c r="AA37" s="31"/>
      <c r="AB37" s="31"/>
      <c r="AC37" s="32">
        <f t="shared" si="20"/>
        <v>0</v>
      </c>
      <c r="AD37" s="31"/>
      <c r="AE37" s="31"/>
      <c r="AF37" s="31"/>
      <c r="AG37" s="32">
        <f t="shared" si="21"/>
        <v>0</v>
      </c>
      <c r="AH37" s="32">
        <f t="shared" si="16"/>
        <v>0</v>
      </c>
      <c r="AI37" s="233">
        <f t="shared" si="22"/>
        <v>0</v>
      </c>
      <c r="AJ37" s="233">
        <f t="shared" si="17"/>
        <v>0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hidden="1" customHeight="1" outlineLevel="1" x14ac:dyDescent="0.25">
      <c r="A38" s="25">
        <v>6</v>
      </c>
      <c r="B38" s="26"/>
      <c r="C38" s="35"/>
      <c r="D38" s="36"/>
      <c r="E38" s="37"/>
      <c r="F38" s="37"/>
      <c r="G38" s="37"/>
      <c r="H38" s="36"/>
      <c r="I38" s="36"/>
      <c r="J38" s="75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 t="shared" si="18"/>
        <v>0</v>
      </c>
      <c r="V38" s="31"/>
      <c r="W38" s="31"/>
      <c r="X38" s="31"/>
      <c r="Y38" s="32">
        <f t="shared" si="19"/>
        <v>0</v>
      </c>
      <c r="Z38" s="31"/>
      <c r="AA38" s="31"/>
      <c r="AB38" s="31"/>
      <c r="AC38" s="32">
        <f t="shared" si="20"/>
        <v>0</v>
      </c>
      <c r="AD38" s="31"/>
      <c r="AE38" s="31"/>
      <c r="AF38" s="31"/>
      <c r="AG38" s="32">
        <f t="shared" si="21"/>
        <v>0</v>
      </c>
      <c r="AH38" s="32">
        <f t="shared" si="16"/>
        <v>0</v>
      </c>
      <c r="AI38" s="233">
        <f t="shared" si="22"/>
        <v>0</v>
      </c>
      <c r="AJ38" s="233">
        <f t="shared" si="17"/>
        <v>0</v>
      </c>
    </row>
    <row r="39" spans="1:44" ht="12.75" hidden="1" customHeight="1" outlineLevel="1" x14ac:dyDescent="0.25">
      <c r="A39" s="25">
        <v>7</v>
      </c>
      <c r="B39" s="26"/>
      <c r="C39" s="35"/>
      <c r="D39" s="36"/>
      <c r="E39" s="37"/>
      <c r="F39" s="37"/>
      <c r="G39" s="37"/>
      <c r="H39" s="36"/>
      <c r="I39" s="36"/>
      <c r="J39" s="75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 t="shared" si="18"/>
        <v>0</v>
      </c>
      <c r="V39" s="31"/>
      <c r="W39" s="31"/>
      <c r="X39" s="31"/>
      <c r="Y39" s="32">
        <f t="shared" si="19"/>
        <v>0</v>
      </c>
      <c r="Z39" s="31"/>
      <c r="AA39" s="31"/>
      <c r="AB39" s="31"/>
      <c r="AC39" s="32">
        <f t="shared" si="20"/>
        <v>0</v>
      </c>
      <c r="AD39" s="31"/>
      <c r="AE39" s="31"/>
      <c r="AF39" s="31"/>
      <c r="AG39" s="32">
        <f t="shared" si="21"/>
        <v>0</v>
      </c>
      <c r="AH39" s="32">
        <f t="shared" si="16"/>
        <v>0</v>
      </c>
      <c r="AI39" s="233">
        <f t="shared" si="22"/>
        <v>0</v>
      </c>
      <c r="AJ39" s="233">
        <f t="shared" si="17"/>
        <v>0</v>
      </c>
      <c r="AK39" s="109"/>
      <c r="AL39" s="109"/>
      <c r="AM39" s="109"/>
      <c r="AN39" s="109"/>
      <c r="AO39" s="109"/>
      <c r="AP39" s="109"/>
      <c r="AQ39" s="109"/>
      <c r="AR39" s="109"/>
    </row>
    <row r="40" spans="1:44" ht="12.75" hidden="1" customHeight="1" outlineLevel="1" x14ac:dyDescent="0.25">
      <c r="A40" s="25">
        <v>8</v>
      </c>
      <c r="B40" s="26"/>
      <c r="C40" s="35"/>
      <c r="D40" s="36"/>
      <c r="E40" s="37"/>
      <c r="F40" s="37"/>
      <c r="G40" s="37"/>
      <c r="H40" s="36"/>
      <c r="I40" s="36"/>
      <c r="J40" s="75"/>
      <c r="K40" s="38"/>
      <c r="L40" s="37"/>
      <c r="M40" s="31"/>
      <c r="N40" s="31"/>
      <c r="O40" s="31"/>
      <c r="P40" s="37"/>
      <c r="Q40" s="37"/>
      <c r="R40" s="31"/>
      <c r="S40" s="31"/>
      <c r="T40" s="31"/>
      <c r="U40" s="32">
        <f t="shared" si="18"/>
        <v>0</v>
      </c>
      <c r="V40" s="31"/>
      <c r="W40" s="31"/>
      <c r="X40" s="31"/>
      <c r="Y40" s="32">
        <f t="shared" si="19"/>
        <v>0</v>
      </c>
      <c r="Z40" s="31"/>
      <c r="AA40" s="31"/>
      <c r="AB40" s="31"/>
      <c r="AC40" s="32">
        <f t="shared" si="20"/>
        <v>0</v>
      </c>
      <c r="AD40" s="31"/>
      <c r="AE40" s="31"/>
      <c r="AF40" s="31"/>
      <c r="AG40" s="32">
        <f t="shared" si="21"/>
        <v>0</v>
      </c>
      <c r="AH40" s="32">
        <f t="shared" si="16"/>
        <v>0</v>
      </c>
      <c r="AI40" s="233">
        <f t="shared" si="22"/>
        <v>0</v>
      </c>
      <c r="AJ40" s="233">
        <f t="shared" si="17"/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hidden="1" customHeight="1" outlineLevel="1" x14ac:dyDescent="0.25">
      <c r="A41" s="25">
        <v>9</v>
      </c>
      <c r="B41" s="26"/>
      <c r="C41" s="35"/>
      <c r="D41" s="36"/>
      <c r="E41" s="37"/>
      <c r="F41" s="37"/>
      <c r="G41" s="37"/>
      <c r="H41" s="36"/>
      <c r="I41" s="36"/>
      <c r="J41" s="75"/>
      <c r="K41" s="38"/>
      <c r="L41" s="37"/>
      <c r="M41" s="31"/>
      <c r="N41" s="31"/>
      <c r="O41" s="31"/>
      <c r="P41" s="37"/>
      <c r="Q41" s="37"/>
      <c r="R41" s="31"/>
      <c r="S41" s="31"/>
      <c r="T41" s="31"/>
      <c r="U41" s="32">
        <f t="shared" si="18"/>
        <v>0</v>
      </c>
      <c r="V41" s="31"/>
      <c r="W41" s="31"/>
      <c r="X41" s="31"/>
      <c r="Y41" s="32">
        <f t="shared" si="19"/>
        <v>0</v>
      </c>
      <c r="Z41" s="31"/>
      <c r="AA41" s="31"/>
      <c r="AB41" s="31"/>
      <c r="AC41" s="32">
        <f t="shared" si="20"/>
        <v>0</v>
      </c>
      <c r="AD41" s="31"/>
      <c r="AE41" s="31"/>
      <c r="AF41" s="31"/>
      <c r="AG41" s="32">
        <f t="shared" si="21"/>
        <v>0</v>
      </c>
      <c r="AH41" s="32">
        <f t="shared" si="16"/>
        <v>0</v>
      </c>
      <c r="AI41" s="233">
        <f t="shared" si="22"/>
        <v>0</v>
      </c>
      <c r="AJ41" s="233">
        <f t="shared" si="17"/>
        <v>0</v>
      </c>
    </row>
    <row r="42" spans="1:44" ht="12.75" hidden="1" customHeight="1" outlineLevel="1" x14ac:dyDescent="0.25">
      <c r="A42" s="25">
        <v>10</v>
      </c>
      <c r="B42" s="26"/>
      <c r="C42" s="35"/>
      <c r="D42" s="36"/>
      <c r="E42" s="37"/>
      <c r="F42" s="37"/>
      <c r="G42" s="37"/>
      <c r="H42" s="36"/>
      <c r="I42" s="36"/>
      <c r="J42" s="75"/>
      <c r="K42" s="39"/>
      <c r="L42" s="37"/>
      <c r="M42" s="31"/>
      <c r="N42" s="31"/>
      <c r="O42" s="31"/>
      <c r="P42" s="37"/>
      <c r="Q42" s="37"/>
      <c r="R42" s="31"/>
      <c r="S42" s="31"/>
      <c r="T42" s="31"/>
      <c r="U42" s="32">
        <f t="shared" si="18"/>
        <v>0</v>
      </c>
      <c r="V42" s="31"/>
      <c r="W42" s="31"/>
      <c r="X42" s="31"/>
      <c r="Y42" s="32">
        <f t="shared" si="19"/>
        <v>0</v>
      </c>
      <c r="Z42" s="31"/>
      <c r="AA42" s="31"/>
      <c r="AB42" s="31"/>
      <c r="AC42" s="32">
        <f t="shared" si="20"/>
        <v>0</v>
      </c>
      <c r="AD42" s="31"/>
      <c r="AE42" s="31"/>
      <c r="AF42" s="31"/>
      <c r="AG42" s="32">
        <f t="shared" si="21"/>
        <v>0</v>
      </c>
      <c r="AH42" s="32">
        <f t="shared" si="16"/>
        <v>0</v>
      </c>
      <c r="AI42" s="233">
        <f t="shared" si="22"/>
        <v>0</v>
      </c>
      <c r="AJ42" s="233">
        <f t="shared" si="17"/>
        <v>0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s="74" customFormat="1" ht="12.75" hidden="1" customHeight="1" collapsed="1" x14ac:dyDescent="0.25">
      <c r="A43" s="652" t="s">
        <v>45</v>
      </c>
      <c r="B43" s="655"/>
      <c r="C43" s="653"/>
      <c r="D43" s="653"/>
      <c r="E43" s="653"/>
      <c r="F43" s="653"/>
      <c r="G43" s="653"/>
      <c r="H43" s="653"/>
      <c r="I43" s="654"/>
      <c r="J43" s="101">
        <f>SUM(J33:J42)</f>
        <v>0</v>
      </c>
      <c r="K43" s="101">
        <f>SUM(K33:K42)</f>
        <v>0</v>
      </c>
      <c r="L43" s="117"/>
      <c r="M43" s="101">
        <f>SUM(M33:M42)</f>
        <v>0</v>
      </c>
      <c r="N43" s="101">
        <f>SUM(N33:N42)</f>
        <v>0</v>
      </c>
      <c r="O43" s="101">
        <f>SUM(O33:O42)</f>
        <v>0</v>
      </c>
      <c r="P43" s="103"/>
      <c r="Q43" s="104"/>
      <c r="R43" s="101">
        <f t="shared" ref="R43:AH43" si="23">SUM(R33:R42)</f>
        <v>0</v>
      </c>
      <c r="S43" s="101">
        <f t="shared" si="23"/>
        <v>0</v>
      </c>
      <c r="T43" s="101">
        <f t="shared" si="23"/>
        <v>0</v>
      </c>
      <c r="U43" s="101">
        <f t="shared" si="23"/>
        <v>0</v>
      </c>
      <c r="V43" s="101">
        <f t="shared" si="23"/>
        <v>0</v>
      </c>
      <c r="W43" s="101">
        <f t="shared" si="23"/>
        <v>0</v>
      </c>
      <c r="X43" s="101">
        <f t="shared" si="23"/>
        <v>0</v>
      </c>
      <c r="Y43" s="101">
        <f t="shared" si="23"/>
        <v>0</v>
      </c>
      <c r="Z43" s="101">
        <f t="shared" si="23"/>
        <v>0</v>
      </c>
      <c r="AA43" s="101">
        <f t="shared" si="23"/>
        <v>0</v>
      </c>
      <c r="AB43" s="101">
        <f t="shared" si="23"/>
        <v>0</v>
      </c>
      <c r="AC43" s="101">
        <f t="shared" si="23"/>
        <v>0</v>
      </c>
      <c r="AD43" s="101">
        <f t="shared" si="23"/>
        <v>0</v>
      </c>
      <c r="AE43" s="101">
        <f t="shared" si="23"/>
        <v>0</v>
      </c>
      <c r="AF43" s="101">
        <f t="shared" si="23"/>
        <v>0</v>
      </c>
      <c r="AG43" s="101">
        <f t="shared" si="23"/>
        <v>0</v>
      </c>
      <c r="AH43" s="101">
        <f t="shared" si="23"/>
        <v>0</v>
      </c>
      <c r="AI43" s="237">
        <f>IF(ISERROR(AH43/J43),0,AH43/J43)</f>
        <v>0</v>
      </c>
      <c r="AJ43" s="237">
        <f>IF(ISERROR(AH43/$AH$193),0,AH43/$AH$193)</f>
        <v>0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ht="12.75" hidden="1" customHeight="1" x14ac:dyDescent="0.25">
      <c r="A44" s="649" t="s">
        <v>46</v>
      </c>
      <c r="B44" s="650"/>
      <c r="C44" s="650"/>
      <c r="D44" s="650"/>
      <c r="E44" s="651"/>
      <c r="F44" s="17"/>
      <c r="G44" s="18"/>
      <c r="H44" s="19"/>
      <c r="I44" s="19"/>
      <c r="J44" s="75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32"/>
      <c r="AJ44" s="232"/>
    </row>
    <row r="45" spans="1:44" ht="12.75" hidden="1" customHeight="1" outlineLevel="1" x14ac:dyDescent="0.25">
      <c r="A45" s="25">
        <v>1</v>
      </c>
      <c r="B45" s="26"/>
      <c r="C45" s="27"/>
      <c r="D45" s="28"/>
      <c r="E45" s="29"/>
      <c r="F45" s="29"/>
      <c r="G45" s="29"/>
      <c r="H45" s="28"/>
      <c r="I45" s="28"/>
      <c r="J45" s="75"/>
      <c r="K45" s="30"/>
      <c r="L45" s="29"/>
      <c r="M45" s="31"/>
      <c r="N45" s="31"/>
      <c r="O45" s="31"/>
      <c r="P45" s="29"/>
      <c r="Q45" s="29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 t="shared" ref="AH45:AH54" si="24">SUM(U45,Y45,AC45,AG45)</f>
        <v>0</v>
      </c>
      <c r="AI45" s="233">
        <f>IF(ISERROR(AH45/J45),0,AH45/J45)</f>
        <v>0</v>
      </c>
      <c r="AJ45" s="233">
        <f t="shared" ref="AJ45:AJ54" si="25">IF(ISERROR(AH45/$AH$193),"-",AH45/$AH$193)</f>
        <v>0</v>
      </c>
      <c r="AK45" s="109"/>
      <c r="AL45" s="109"/>
      <c r="AM45" s="109"/>
      <c r="AN45" s="109"/>
      <c r="AO45" s="109"/>
      <c r="AP45" s="109"/>
      <c r="AQ45" s="109"/>
      <c r="AR45" s="109"/>
    </row>
    <row r="46" spans="1:44" ht="12.75" hidden="1" customHeight="1" outlineLevel="1" x14ac:dyDescent="0.25">
      <c r="A46" s="25">
        <v>2</v>
      </c>
      <c r="B46" s="26"/>
      <c r="C46" s="35"/>
      <c r="D46" s="36"/>
      <c r="E46" s="37"/>
      <c r="F46" s="37"/>
      <c r="G46" s="37"/>
      <c r="H46" s="36"/>
      <c r="I46" s="36"/>
      <c r="J46" s="75"/>
      <c r="K46" s="38"/>
      <c r="L46" s="37"/>
      <c r="M46" s="31"/>
      <c r="N46" s="31"/>
      <c r="O46" s="31"/>
      <c r="P46" s="37"/>
      <c r="Q46" s="37"/>
      <c r="R46" s="31"/>
      <c r="S46" s="31"/>
      <c r="T46" s="31"/>
      <c r="U46" s="32">
        <f t="shared" ref="U46:U54" si="26">SUM(R46:T46)</f>
        <v>0</v>
      </c>
      <c r="V46" s="31"/>
      <c r="W46" s="31"/>
      <c r="X46" s="31"/>
      <c r="Y46" s="32">
        <f t="shared" ref="Y46:Y54" si="27">SUM(V46:X46)</f>
        <v>0</v>
      </c>
      <c r="Z46" s="31"/>
      <c r="AA46" s="31"/>
      <c r="AB46" s="31"/>
      <c r="AC46" s="32">
        <f t="shared" ref="AC46:AC54" si="28">SUM(Z46:AB46)</f>
        <v>0</v>
      </c>
      <c r="AD46" s="31"/>
      <c r="AE46" s="31"/>
      <c r="AF46" s="31"/>
      <c r="AG46" s="32">
        <f t="shared" ref="AG46:AG54" si="29">SUM(AD46:AF46)</f>
        <v>0</v>
      </c>
      <c r="AH46" s="32">
        <f t="shared" si="24"/>
        <v>0</v>
      </c>
      <c r="AI46" s="233">
        <f t="shared" ref="AI46:AI54" si="30">IF(ISERROR(AH46/J46),0,AH46/J46)</f>
        <v>0</v>
      </c>
      <c r="AJ46" s="233">
        <f t="shared" si="25"/>
        <v>0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hidden="1" customHeight="1" outlineLevel="1" x14ac:dyDescent="0.25">
      <c r="A47" s="25">
        <v>3</v>
      </c>
      <c r="B47" s="26"/>
      <c r="C47" s="35"/>
      <c r="D47" s="36"/>
      <c r="E47" s="37"/>
      <c r="F47" s="37"/>
      <c r="G47" s="37"/>
      <c r="H47" s="36"/>
      <c r="I47" s="36"/>
      <c r="J47" s="75"/>
      <c r="K47" s="38"/>
      <c r="L47" s="37"/>
      <c r="M47" s="31"/>
      <c r="N47" s="31"/>
      <c r="O47" s="31"/>
      <c r="P47" s="37"/>
      <c r="Q47" s="37"/>
      <c r="R47" s="31"/>
      <c r="S47" s="31"/>
      <c r="T47" s="31"/>
      <c r="U47" s="32">
        <f t="shared" si="26"/>
        <v>0</v>
      </c>
      <c r="V47" s="31"/>
      <c r="W47" s="31"/>
      <c r="X47" s="31"/>
      <c r="Y47" s="32">
        <f t="shared" si="27"/>
        <v>0</v>
      </c>
      <c r="Z47" s="31"/>
      <c r="AA47" s="31"/>
      <c r="AB47" s="31"/>
      <c r="AC47" s="32">
        <f t="shared" si="28"/>
        <v>0</v>
      </c>
      <c r="AD47" s="31"/>
      <c r="AE47" s="31"/>
      <c r="AF47" s="31"/>
      <c r="AG47" s="32">
        <f t="shared" si="29"/>
        <v>0</v>
      </c>
      <c r="AH47" s="32">
        <f t="shared" si="24"/>
        <v>0</v>
      </c>
      <c r="AI47" s="233">
        <f t="shared" si="30"/>
        <v>0</v>
      </c>
      <c r="AJ47" s="233">
        <f t="shared" si="25"/>
        <v>0</v>
      </c>
    </row>
    <row r="48" spans="1:44" ht="12.75" hidden="1" customHeight="1" outlineLevel="1" x14ac:dyDescent="0.25">
      <c r="A48" s="25">
        <v>4</v>
      </c>
      <c r="B48" s="26"/>
      <c r="C48" s="35"/>
      <c r="D48" s="36"/>
      <c r="E48" s="37"/>
      <c r="F48" s="37"/>
      <c r="G48" s="37"/>
      <c r="H48" s="36"/>
      <c r="I48" s="36"/>
      <c r="J48" s="75"/>
      <c r="K48" s="38"/>
      <c r="L48" s="37"/>
      <c r="M48" s="31"/>
      <c r="N48" s="31"/>
      <c r="O48" s="31"/>
      <c r="P48" s="37"/>
      <c r="Q48" s="37"/>
      <c r="R48" s="31"/>
      <c r="S48" s="31"/>
      <c r="T48" s="31"/>
      <c r="U48" s="32">
        <f t="shared" si="26"/>
        <v>0</v>
      </c>
      <c r="V48" s="31"/>
      <c r="W48" s="31"/>
      <c r="X48" s="31"/>
      <c r="Y48" s="32">
        <f t="shared" si="27"/>
        <v>0</v>
      </c>
      <c r="Z48" s="31"/>
      <c r="AA48" s="31"/>
      <c r="AB48" s="31"/>
      <c r="AC48" s="32">
        <f t="shared" si="28"/>
        <v>0</v>
      </c>
      <c r="AD48" s="31"/>
      <c r="AE48" s="31"/>
      <c r="AF48" s="31"/>
      <c r="AG48" s="32">
        <f t="shared" si="29"/>
        <v>0</v>
      </c>
      <c r="AH48" s="32">
        <f t="shared" si="24"/>
        <v>0</v>
      </c>
      <c r="AI48" s="233">
        <f t="shared" si="30"/>
        <v>0</v>
      </c>
      <c r="AJ48" s="233">
        <f t="shared" si="25"/>
        <v>0</v>
      </c>
      <c r="AK48" s="109"/>
      <c r="AL48" s="109"/>
      <c r="AM48" s="109"/>
      <c r="AN48" s="109"/>
      <c r="AO48" s="109"/>
      <c r="AP48" s="109"/>
      <c r="AQ48" s="109"/>
      <c r="AR48" s="109"/>
    </row>
    <row r="49" spans="1:44" ht="12.75" hidden="1" customHeight="1" outlineLevel="1" x14ac:dyDescent="0.25">
      <c r="A49" s="25">
        <v>5</v>
      </c>
      <c r="B49" s="26"/>
      <c r="C49" s="35"/>
      <c r="D49" s="36"/>
      <c r="E49" s="37"/>
      <c r="F49" s="37"/>
      <c r="G49" s="37"/>
      <c r="H49" s="36"/>
      <c r="I49" s="36"/>
      <c r="J49" s="75"/>
      <c r="K49" s="38"/>
      <c r="L49" s="37"/>
      <c r="M49" s="31"/>
      <c r="N49" s="31"/>
      <c r="O49" s="31"/>
      <c r="P49" s="37"/>
      <c r="Q49" s="37"/>
      <c r="R49" s="31"/>
      <c r="S49" s="31"/>
      <c r="T49" s="31"/>
      <c r="U49" s="32">
        <f t="shared" si="26"/>
        <v>0</v>
      </c>
      <c r="V49" s="31"/>
      <c r="W49" s="31"/>
      <c r="X49" s="31"/>
      <c r="Y49" s="32">
        <f t="shared" si="27"/>
        <v>0</v>
      </c>
      <c r="Z49" s="31"/>
      <c r="AA49" s="31"/>
      <c r="AB49" s="31"/>
      <c r="AC49" s="32">
        <f t="shared" si="28"/>
        <v>0</v>
      </c>
      <c r="AD49" s="31"/>
      <c r="AE49" s="31"/>
      <c r="AF49" s="31"/>
      <c r="AG49" s="32">
        <f t="shared" si="29"/>
        <v>0</v>
      </c>
      <c r="AH49" s="32">
        <f t="shared" si="24"/>
        <v>0</v>
      </c>
      <c r="AI49" s="233">
        <f t="shared" si="30"/>
        <v>0</v>
      </c>
      <c r="AJ49" s="233">
        <f t="shared" si="25"/>
        <v>0</v>
      </c>
      <c r="AK49" s="109"/>
      <c r="AL49" s="109"/>
      <c r="AM49" s="109"/>
      <c r="AN49" s="109"/>
      <c r="AO49" s="109"/>
      <c r="AP49" s="109"/>
      <c r="AQ49" s="109"/>
      <c r="AR49" s="109"/>
    </row>
    <row r="50" spans="1:44" ht="12.75" hidden="1" customHeight="1" outlineLevel="1" x14ac:dyDescent="0.25">
      <c r="A50" s="25">
        <v>6</v>
      </c>
      <c r="B50" s="26"/>
      <c r="C50" s="35"/>
      <c r="D50" s="36"/>
      <c r="E50" s="37"/>
      <c r="F50" s="37"/>
      <c r="G50" s="37"/>
      <c r="H50" s="36"/>
      <c r="I50" s="36"/>
      <c r="J50" s="75"/>
      <c r="K50" s="38"/>
      <c r="L50" s="37"/>
      <c r="M50" s="31"/>
      <c r="N50" s="31"/>
      <c r="O50" s="31"/>
      <c r="P50" s="37"/>
      <c r="Q50" s="37"/>
      <c r="R50" s="31"/>
      <c r="S50" s="31"/>
      <c r="T50" s="31"/>
      <c r="U50" s="32">
        <f t="shared" si="26"/>
        <v>0</v>
      </c>
      <c r="V50" s="31"/>
      <c r="W50" s="31"/>
      <c r="X50" s="31"/>
      <c r="Y50" s="32">
        <f t="shared" si="27"/>
        <v>0</v>
      </c>
      <c r="Z50" s="31"/>
      <c r="AA50" s="31"/>
      <c r="AB50" s="31"/>
      <c r="AC50" s="32">
        <f t="shared" si="28"/>
        <v>0</v>
      </c>
      <c r="AD50" s="31"/>
      <c r="AE50" s="31"/>
      <c r="AF50" s="31"/>
      <c r="AG50" s="32">
        <f t="shared" si="29"/>
        <v>0</v>
      </c>
      <c r="AH50" s="32">
        <f t="shared" si="24"/>
        <v>0</v>
      </c>
      <c r="AI50" s="233">
        <f t="shared" si="30"/>
        <v>0</v>
      </c>
      <c r="AJ50" s="233">
        <f t="shared" si="25"/>
        <v>0</v>
      </c>
    </row>
    <row r="51" spans="1:44" ht="12.75" hidden="1" customHeight="1" outlineLevel="1" x14ac:dyDescent="0.25">
      <c r="A51" s="25">
        <v>7</v>
      </c>
      <c r="B51" s="26"/>
      <c r="C51" s="35"/>
      <c r="D51" s="36"/>
      <c r="E51" s="37"/>
      <c r="F51" s="37"/>
      <c r="G51" s="37"/>
      <c r="H51" s="36"/>
      <c r="I51" s="36"/>
      <c r="J51" s="75"/>
      <c r="K51" s="38"/>
      <c r="L51" s="37"/>
      <c r="M51" s="31"/>
      <c r="N51" s="31"/>
      <c r="O51" s="31"/>
      <c r="P51" s="37"/>
      <c r="Q51" s="37"/>
      <c r="R51" s="31"/>
      <c r="S51" s="31"/>
      <c r="T51" s="31"/>
      <c r="U51" s="32">
        <f t="shared" si="26"/>
        <v>0</v>
      </c>
      <c r="V51" s="31"/>
      <c r="W51" s="31"/>
      <c r="X51" s="31"/>
      <c r="Y51" s="32">
        <f t="shared" si="27"/>
        <v>0</v>
      </c>
      <c r="Z51" s="31"/>
      <c r="AA51" s="31"/>
      <c r="AB51" s="31"/>
      <c r="AC51" s="32">
        <f t="shared" si="28"/>
        <v>0</v>
      </c>
      <c r="AD51" s="31"/>
      <c r="AE51" s="31"/>
      <c r="AF51" s="31"/>
      <c r="AG51" s="32">
        <f t="shared" si="29"/>
        <v>0</v>
      </c>
      <c r="AH51" s="32">
        <f t="shared" si="24"/>
        <v>0</v>
      </c>
      <c r="AI51" s="233">
        <f t="shared" si="30"/>
        <v>0</v>
      </c>
      <c r="AJ51" s="233">
        <f t="shared" si="25"/>
        <v>0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ht="12.75" hidden="1" customHeight="1" outlineLevel="1" x14ac:dyDescent="0.25">
      <c r="A52" s="25">
        <v>8</v>
      </c>
      <c r="B52" s="26"/>
      <c r="C52" s="35"/>
      <c r="D52" s="36"/>
      <c r="E52" s="37"/>
      <c r="F52" s="37"/>
      <c r="G52" s="37"/>
      <c r="H52" s="36"/>
      <c r="I52" s="36"/>
      <c r="J52" s="75"/>
      <c r="K52" s="38"/>
      <c r="L52" s="37"/>
      <c r="M52" s="31"/>
      <c r="N52" s="31"/>
      <c r="O52" s="31"/>
      <c r="P52" s="37"/>
      <c r="Q52" s="37"/>
      <c r="R52" s="31"/>
      <c r="S52" s="31"/>
      <c r="T52" s="31"/>
      <c r="U52" s="32">
        <f t="shared" si="26"/>
        <v>0</v>
      </c>
      <c r="V52" s="31"/>
      <c r="W52" s="31"/>
      <c r="X52" s="31"/>
      <c r="Y52" s="32">
        <f t="shared" si="27"/>
        <v>0</v>
      </c>
      <c r="Z52" s="31"/>
      <c r="AA52" s="31"/>
      <c r="AB52" s="31"/>
      <c r="AC52" s="32">
        <f t="shared" si="28"/>
        <v>0</v>
      </c>
      <c r="AD52" s="31"/>
      <c r="AE52" s="31"/>
      <c r="AF52" s="31"/>
      <c r="AG52" s="32">
        <f t="shared" si="29"/>
        <v>0</v>
      </c>
      <c r="AH52" s="32">
        <f t="shared" si="24"/>
        <v>0</v>
      </c>
      <c r="AI52" s="233">
        <f t="shared" si="30"/>
        <v>0</v>
      </c>
      <c r="AJ52" s="233">
        <f t="shared" si="25"/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hidden="1" customHeight="1" outlineLevel="1" x14ac:dyDescent="0.25">
      <c r="A53" s="25">
        <v>9</v>
      </c>
      <c r="B53" s="26"/>
      <c r="C53" s="35"/>
      <c r="D53" s="36"/>
      <c r="E53" s="37"/>
      <c r="F53" s="37"/>
      <c r="G53" s="37"/>
      <c r="H53" s="36"/>
      <c r="I53" s="36"/>
      <c r="J53" s="75"/>
      <c r="K53" s="38"/>
      <c r="L53" s="37"/>
      <c r="M53" s="31"/>
      <c r="N53" s="31"/>
      <c r="O53" s="31"/>
      <c r="P53" s="37"/>
      <c r="Q53" s="37"/>
      <c r="R53" s="31"/>
      <c r="S53" s="31"/>
      <c r="T53" s="31"/>
      <c r="U53" s="32">
        <f t="shared" si="26"/>
        <v>0</v>
      </c>
      <c r="V53" s="31"/>
      <c r="W53" s="31"/>
      <c r="X53" s="31"/>
      <c r="Y53" s="32">
        <f t="shared" si="27"/>
        <v>0</v>
      </c>
      <c r="Z53" s="31"/>
      <c r="AA53" s="31"/>
      <c r="AB53" s="31"/>
      <c r="AC53" s="32">
        <f t="shared" si="28"/>
        <v>0</v>
      </c>
      <c r="AD53" s="31"/>
      <c r="AE53" s="31"/>
      <c r="AF53" s="31"/>
      <c r="AG53" s="32">
        <f t="shared" si="29"/>
        <v>0</v>
      </c>
      <c r="AH53" s="32">
        <f t="shared" si="24"/>
        <v>0</v>
      </c>
      <c r="AI53" s="233">
        <f t="shared" si="30"/>
        <v>0</v>
      </c>
      <c r="AJ53" s="233">
        <f t="shared" si="25"/>
        <v>0</v>
      </c>
    </row>
    <row r="54" spans="1:44" ht="12.75" hidden="1" customHeight="1" outlineLevel="1" x14ac:dyDescent="0.25">
      <c r="A54" s="25">
        <v>10</v>
      </c>
      <c r="B54" s="26"/>
      <c r="C54" s="35"/>
      <c r="D54" s="36"/>
      <c r="E54" s="37"/>
      <c r="F54" s="37"/>
      <c r="G54" s="37"/>
      <c r="H54" s="36"/>
      <c r="I54" s="36"/>
      <c r="J54" s="75"/>
      <c r="K54" s="39"/>
      <c r="L54" s="37"/>
      <c r="M54" s="31"/>
      <c r="N54" s="31"/>
      <c r="O54" s="31"/>
      <c r="P54" s="37"/>
      <c r="Q54" s="37"/>
      <c r="R54" s="31"/>
      <c r="S54" s="31"/>
      <c r="T54" s="31"/>
      <c r="U54" s="32">
        <f t="shared" si="26"/>
        <v>0</v>
      </c>
      <c r="V54" s="31"/>
      <c r="W54" s="31"/>
      <c r="X54" s="31"/>
      <c r="Y54" s="32">
        <f t="shared" si="27"/>
        <v>0</v>
      </c>
      <c r="Z54" s="31"/>
      <c r="AA54" s="31"/>
      <c r="AB54" s="31"/>
      <c r="AC54" s="32">
        <f t="shared" si="28"/>
        <v>0</v>
      </c>
      <c r="AD54" s="31"/>
      <c r="AE54" s="31"/>
      <c r="AF54" s="31"/>
      <c r="AG54" s="32">
        <f t="shared" si="29"/>
        <v>0</v>
      </c>
      <c r="AH54" s="32">
        <f t="shared" si="24"/>
        <v>0</v>
      </c>
      <c r="AI54" s="233">
        <f t="shared" si="30"/>
        <v>0</v>
      </c>
      <c r="AJ54" s="233">
        <f t="shared" si="25"/>
        <v>0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s="74" customFormat="1" ht="12.75" hidden="1" customHeight="1" collapsed="1" x14ac:dyDescent="0.25">
      <c r="A55" s="652" t="s">
        <v>47</v>
      </c>
      <c r="B55" s="655"/>
      <c r="C55" s="653"/>
      <c r="D55" s="653"/>
      <c r="E55" s="653"/>
      <c r="F55" s="653"/>
      <c r="G55" s="653"/>
      <c r="H55" s="653"/>
      <c r="I55" s="654"/>
      <c r="J55" s="101">
        <f>SUM(J45:J54)</f>
        <v>0</v>
      </c>
      <c r="K55" s="101">
        <f>SUM(K45:K54)</f>
        <v>0</v>
      </c>
      <c r="L55" s="117"/>
      <c r="M55" s="101">
        <f>SUM(M45:M54)</f>
        <v>0</v>
      </c>
      <c r="N55" s="101">
        <f>SUM(N45:N54)</f>
        <v>0</v>
      </c>
      <c r="O55" s="101">
        <f>SUM(O45:O54)</f>
        <v>0</v>
      </c>
      <c r="P55" s="103"/>
      <c r="Q55" s="104"/>
      <c r="R55" s="101">
        <f t="shared" ref="R55:AH55" si="31">SUM(R45:R54)</f>
        <v>0</v>
      </c>
      <c r="S55" s="101">
        <f t="shared" si="31"/>
        <v>0</v>
      </c>
      <c r="T55" s="101">
        <f t="shared" si="31"/>
        <v>0</v>
      </c>
      <c r="U55" s="101">
        <f t="shared" si="31"/>
        <v>0</v>
      </c>
      <c r="V55" s="101">
        <f t="shared" si="31"/>
        <v>0</v>
      </c>
      <c r="W55" s="101">
        <f t="shared" si="31"/>
        <v>0</v>
      </c>
      <c r="X55" s="101">
        <f t="shared" si="31"/>
        <v>0</v>
      </c>
      <c r="Y55" s="101">
        <f t="shared" si="31"/>
        <v>0</v>
      </c>
      <c r="Z55" s="101">
        <f t="shared" si="31"/>
        <v>0</v>
      </c>
      <c r="AA55" s="101">
        <f t="shared" si="31"/>
        <v>0</v>
      </c>
      <c r="AB55" s="101">
        <f t="shared" si="31"/>
        <v>0</v>
      </c>
      <c r="AC55" s="101">
        <f t="shared" si="31"/>
        <v>0</v>
      </c>
      <c r="AD55" s="101">
        <f t="shared" si="31"/>
        <v>0</v>
      </c>
      <c r="AE55" s="101">
        <f t="shared" si="31"/>
        <v>0</v>
      </c>
      <c r="AF55" s="101">
        <f t="shared" si="31"/>
        <v>0</v>
      </c>
      <c r="AG55" s="101">
        <f t="shared" si="31"/>
        <v>0</v>
      </c>
      <c r="AH55" s="101">
        <f t="shared" si="31"/>
        <v>0</v>
      </c>
      <c r="AI55" s="237">
        <f>IF(ISERROR(AH55/J55),0,AH55/J55)</f>
        <v>0</v>
      </c>
      <c r="AJ55" s="237">
        <f>IF(ISERROR(AH55/$AH$193),0,AH55/$AH$193)</f>
        <v>0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ht="12.75" hidden="1" customHeight="1" x14ac:dyDescent="0.25">
      <c r="A56" s="649" t="s">
        <v>48</v>
      </c>
      <c r="B56" s="650"/>
      <c r="C56" s="650"/>
      <c r="D56" s="650"/>
      <c r="E56" s="651"/>
      <c r="F56" s="17"/>
      <c r="G56" s="18"/>
      <c r="H56" s="19"/>
      <c r="I56" s="19"/>
      <c r="J56" s="75"/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32"/>
      <c r="AJ56" s="232"/>
    </row>
    <row r="57" spans="1:44" hidden="1" outlineLevel="1" x14ac:dyDescent="0.25">
      <c r="A57" s="25">
        <v>1</v>
      </c>
      <c r="B57" s="26"/>
      <c r="C57" s="112"/>
      <c r="D57" s="113"/>
      <c r="E57" s="64"/>
      <c r="F57" s="114"/>
      <c r="G57" s="114"/>
      <c r="H57" s="2"/>
      <c r="I57" s="2"/>
      <c r="J57" s="75"/>
      <c r="K57" s="57"/>
      <c r="L57" s="1"/>
      <c r="M57" s="56"/>
      <c r="N57" s="63"/>
      <c r="O57" s="56"/>
      <c r="P57" s="52"/>
      <c r="Q57" s="52"/>
      <c r="R57" s="31"/>
      <c r="S57" s="31"/>
      <c r="T57" s="31"/>
      <c r="U57" s="32">
        <f>SUM(R57:T57)</f>
        <v>0</v>
      </c>
      <c r="V57" s="31"/>
      <c r="W57" s="31"/>
      <c r="X57" s="31"/>
      <c r="Y57" s="32">
        <f>SUM(V57:X57)</f>
        <v>0</v>
      </c>
      <c r="Z57" s="31"/>
      <c r="AA57" s="31"/>
      <c r="AB57" s="31"/>
      <c r="AC57" s="32">
        <f>SUM(Z57:AB57)</f>
        <v>0</v>
      </c>
      <c r="AD57" s="31"/>
      <c r="AE57" s="31">
        <v>0</v>
      </c>
      <c r="AF57" s="31">
        <v>0</v>
      </c>
      <c r="AG57" s="32">
        <f>SUM(AD57:AF57)</f>
        <v>0</v>
      </c>
      <c r="AH57" s="32">
        <f t="shared" ref="AH57:AH66" si="32">SUM(U57,Y57,AC57,AG57)</f>
        <v>0</v>
      </c>
      <c r="AI57" s="233">
        <f>IF(ISERROR(AH57/J57),0,AH57/J57)</f>
        <v>0</v>
      </c>
      <c r="AJ57" s="233">
        <f t="shared" ref="AJ57:AJ66" si="33">IF(ISERROR(AH57/$AH$193),"-",AH57/$AH$193)</f>
        <v>0</v>
      </c>
      <c r="AK57" s="109"/>
      <c r="AL57" s="109"/>
      <c r="AM57" s="109"/>
      <c r="AN57" s="109"/>
      <c r="AO57" s="109"/>
      <c r="AP57" s="109"/>
      <c r="AQ57" s="109"/>
      <c r="AR57" s="109"/>
    </row>
    <row r="58" spans="1:44" hidden="1" outlineLevel="1" x14ac:dyDescent="0.25">
      <c r="A58" s="25">
        <v>2</v>
      </c>
      <c r="B58" s="26"/>
      <c r="C58" s="107"/>
      <c r="D58" s="108"/>
      <c r="E58" s="59"/>
      <c r="F58" s="114"/>
      <c r="G58" s="114"/>
      <c r="H58" s="11"/>
      <c r="I58" s="2"/>
      <c r="J58" s="75"/>
      <c r="K58" s="58"/>
      <c r="L58" s="1"/>
      <c r="M58" s="56"/>
      <c r="N58" s="63"/>
      <c r="O58" s="56"/>
      <c r="P58" s="52"/>
      <c r="Q58" s="52"/>
      <c r="R58" s="31"/>
      <c r="S58" s="31"/>
      <c r="T58" s="31"/>
      <c r="U58" s="32">
        <f t="shared" ref="U58:U66" si="34">SUM(R58:T58)</f>
        <v>0</v>
      </c>
      <c r="V58" s="31"/>
      <c r="W58" s="31"/>
      <c r="X58" s="31"/>
      <c r="Y58" s="32">
        <f t="shared" ref="Y58:Y66" si="35">SUM(V58:X58)</f>
        <v>0</v>
      </c>
      <c r="Z58" s="31"/>
      <c r="AA58" s="31"/>
      <c r="AB58" s="31"/>
      <c r="AC58" s="32">
        <f t="shared" ref="AC58:AC66" si="36">SUM(Z58:AB58)</f>
        <v>0</v>
      </c>
      <c r="AD58" s="31"/>
      <c r="AE58" s="31">
        <v>0</v>
      </c>
      <c r="AF58" s="31">
        <v>0</v>
      </c>
      <c r="AG58" s="32">
        <f t="shared" ref="AG58:AG66" si="37">SUM(AD58:AF58)</f>
        <v>0</v>
      </c>
      <c r="AH58" s="32">
        <f t="shared" si="32"/>
        <v>0</v>
      </c>
      <c r="AI58" s="233">
        <f>IF(ISERROR(AH58/J58),0,AH58/J58)</f>
        <v>0</v>
      </c>
      <c r="AJ58" s="233">
        <f t="shared" si="33"/>
        <v>0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12.75" hidden="1" customHeight="1" outlineLevel="1" x14ac:dyDescent="0.25">
      <c r="A59" s="25">
        <v>3</v>
      </c>
      <c r="B59" s="26"/>
      <c r="C59" s="27"/>
      <c r="D59" s="28"/>
      <c r="E59" s="37"/>
      <c r="F59" s="37"/>
      <c r="G59" s="37"/>
      <c r="H59" s="36"/>
      <c r="I59" s="36"/>
      <c r="J59" s="75"/>
      <c r="K59" s="38"/>
      <c r="L59" s="29"/>
      <c r="M59" s="31"/>
      <c r="N59" s="31"/>
      <c r="O59" s="31"/>
      <c r="P59" s="37"/>
      <c r="Q59" s="37"/>
      <c r="R59" s="31"/>
      <c r="S59" s="31"/>
      <c r="T59" s="31"/>
      <c r="U59" s="32">
        <f t="shared" si="34"/>
        <v>0</v>
      </c>
      <c r="V59" s="31"/>
      <c r="W59" s="31"/>
      <c r="X59" s="31"/>
      <c r="Y59" s="32">
        <f t="shared" si="35"/>
        <v>0</v>
      </c>
      <c r="Z59" s="31"/>
      <c r="AA59" s="31"/>
      <c r="AB59" s="31"/>
      <c r="AC59" s="32">
        <f t="shared" si="36"/>
        <v>0</v>
      </c>
      <c r="AD59" s="31"/>
      <c r="AE59" s="31"/>
      <c r="AF59" s="31"/>
      <c r="AG59" s="32">
        <f t="shared" si="37"/>
        <v>0</v>
      </c>
      <c r="AH59" s="32">
        <f t="shared" si="32"/>
        <v>0</v>
      </c>
      <c r="AI59" s="233">
        <f>IF(ISERROR(AH59/J59),0,AH59/J59)</f>
        <v>0</v>
      </c>
      <c r="AJ59" s="233">
        <f t="shared" si="33"/>
        <v>0</v>
      </c>
    </row>
    <row r="60" spans="1:44" ht="12.75" hidden="1" customHeight="1" outlineLevel="1" x14ac:dyDescent="0.25">
      <c r="A60" s="25">
        <v>4</v>
      </c>
      <c r="B60" s="26"/>
      <c r="C60" s="35"/>
      <c r="D60" s="36"/>
      <c r="E60" s="37"/>
      <c r="F60" s="37"/>
      <c r="G60" s="37"/>
      <c r="H60" s="36"/>
      <c r="I60" s="36"/>
      <c r="J60" s="75"/>
      <c r="K60" s="38"/>
      <c r="L60" s="37"/>
      <c r="M60" s="31"/>
      <c r="N60" s="31"/>
      <c r="O60" s="31"/>
      <c r="P60" s="37"/>
      <c r="Q60" s="37"/>
      <c r="R60" s="31"/>
      <c r="S60" s="31"/>
      <c r="T60" s="31"/>
      <c r="U60" s="32">
        <f t="shared" si="34"/>
        <v>0</v>
      </c>
      <c r="V60" s="31"/>
      <c r="W60" s="31"/>
      <c r="X60" s="31"/>
      <c r="Y60" s="32">
        <f t="shared" si="35"/>
        <v>0</v>
      </c>
      <c r="Z60" s="31"/>
      <c r="AA60" s="31"/>
      <c r="AB60" s="31"/>
      <c r="AC60" s="32">
        <f t="shared" si="36"/>
        <v>0</v>
      </c>
      <c r="AD60" s="31"/>
      <c r="AE60" s="31"/>
      <c r="AF60" s="31"/>
      <c r="AG60" s="32">
        <f t="shared" si="37"/>
        <v>0</v>
      </c>
      <c r="AH60" s="32">
        <f t="shared" si="32"/>
        <v>0</v>
      </c>
      <c r="AI60" s="233">
        <f t="shared" ref="AI60:AI66" si="38">IF(ISERROR(AH60/J60),0,AH60/J60)</f>
        <v>0</v>
      </c>
      <c r="AJ60" s="233">
        <f t="shared" si="33"/>
        <v>0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12.75" hidden="1" customHeight="1" outlineLevel="1" x14ac:dyDescent="0.25">
      <c r="A61" s="25">
        <v>5</v>
      </c>
      <c r="B61" s="26"/>
      <c r="C61" s="35"/>
      <c r="D61" s="36"/>
      <c r="E61" s="37"/>
      <c r="F61" s="37"/>
      <c r="G61" s="37"/>
      <c r="H61" s="36"/>
      <c r="I61" s="36"/>
      <c r="J61" s="75"/>
      <c r="K61" s="38"/>
      <c r="L61" s="37"/>
      <c r="M61" s="31"/>
      <c r="N61" s="31"/>
      <c r="O61" s="31"/>
      <c r="P61" s="37"/>
      <c r="Q61" s="37"/>
      <c r="R61" s="31"/>
      <c r="S61" s="31"/>
      <c r="T61" s="31"/>
      <c r="U61" s="32">
        <f t="shared" si="34"/>
        <v>0</v>
      </c>
      <c r="V61" s="31"/>
      <c r="W61" s="31"/>
      <c r="X61" s="31"/>
      <c r="Y61" s="32">
        <f t="shared" si="35"/>
        <v>0</v>
      </c>
      <c r="Z61" s="31"/>
      <c r="AA61" s="31"/>
      <c r="AB61" s="31"/>
      <c r="AC61" s="32">
        <f t="shared" si="36"/>
        <v>0</v>
      </c>
      <c r="AD61" s="31"/>
      <c r="AE61" s="31"/>
      <c r="AF61" s="31"/>
      <c r="AG61" s="32">
        <f t="shared" si="37"/>
        <v>0</v>
      </c>
      <c r="AH61" s="32">
        <f t="shared" si="32"/>
        <v>0</v>
      </c>
      <c r="AI61" s="233">
        <f t="shared" si="38"/>
        <v>0</v>
      </c>
      <c r="AJ61" s="233">
        <f t="shared" si="33"/>
        <v>0</v>
      </c>
      <c r="AK61" s="109"/>
      <c r="AL61" s="109"/>
      <c r="AM61" s="109"/>
      <c r="AN61" s="109"/>
      <c r="AO61" s="109"/>
      <c r="AP61" s="109"/>
      <c r="AQ61" s="109"/>
      <c r="AR61" s="109"/>
    </row>
    <row r="62" spans="1:44" ht="12.75" hidden="1" customHeight="1" outlineLevel="1" x14ac:dyDescent="0.25">
      <c r="A62" s="25">
        <v>6</v>
      </c>
      <c r="B62" s="26"/>
      <c r="C62" s="35"/>
      <c r="D62" s="36"/>
      <c r="E62" s="37"/>
      <c r="F62" s="37"/>
      <c r="G62" s="37"/>
      <c r="H62" s="36"/>
      <c r="I62" s="36"/>
      <c r="J62" s="75"/>
      <c r="K62" s="38"/>
      <c r="L62" s="37"/>
      <c r="M62" s="31"/>
      <c r="N62" s="31"/>
      <c r="O62" s="31"/>
      <c r="P62" s="37"/>
      <c r="Q62" s="37"/>
      <c r="R62" s="31"/>
      <c r="S62" s="31"/>
      <c r="T62" s="31"/>
      <c r="U62" s="32">
        <f t="shared" si="34"/>
        <v>0</v>
      </c>
      <c r="V62" s="31"/>
      <c r="W62" s="31"/>
      <c r="X62" s="31"/>
      <c r="Y62" s="32">
        <f t="shared" si="35"/>
        <v>0</v>
      </c>
      <c r="Z62" s="31"/>
      <c r="AA62" s="31"/>
      <c r="AB62" s="31"/>
      <c r="AC62" s="32">
        <f t="shared" si="36"/>
        <v>0</v>
      </c>
      <c r="AD62" s="31"/>
      <c r="AE62" s="31"/>
      <c r="AF62" s="31"/>
      <c r="AG62" s="32">
        <f t="shared" si="37"/>
        <v>0</v>
      </c>
      <c r="AH62" s="32">
        <f t="shared" si="32"/>
        <v>0</v>
      </c>
      <c r="AI62" s="233">
        <f t="shared" si="38"/>
        <v>0</v>
      </c>
      <c r="AJ62" s="233">
        <f t="shared" si="33"/>
        <v>0</v>
      </c>
    </row>
    <row r="63" spans="1:44" ht="12.75" hidden="1" customHeight="1" outlineLevel="1" x14ac:dyDescent="0.25">
      <c r="A63" s="25">
        <v>7</v>
      </c>
      <c r="B63" s="26"/>
      <c r="C63" s="35"/>
      <c r="D63" s="36"/>
      <c r="E63" s="37"/>
      <c r="F63" s="37"/>
      <c r="G63" s="37"/>
      <c r="H63" s="36"/>
      <c r="I63" s="36"/>
      <c r="J63" s="75"/>
      <c r="K63" s="38"/>
      <c r="L63" s="37"/>
      <c r="M63" s="31"/>
      <c r="N63" s="31"/>
      <c r="O63" s="31"/>
      <c r="P63" s="37"/>
      <c r="Q63" s="37"/>
      <c r="R63" s="31"/>
      <c r="S63" s="31"/>
      <c r="T63" s="31"/>
      <c r="U63" s="32">
        <f t="shared" si="34"/>
        <v>0</v>
      </c>
      <c r="V63" s="31"/>
      <c r="W63" s="31"/>
      <c r="X63" s="31"/>
      <c r="Y63" s="32">
        <f t="shared" si="35"/>
        <v>0</v>
      </c>
      <c r="Z63" s="31"/>
      <c r="AA63" s="31"/>
      <c r="AB63" s="31"/>
      <c r="AC63" s="32">
        <f t="shared" si="36"/>
        <v>0</v>
      </c>
      <c r="AD63" s="31"/>
      <c r="AE63" s="31"/>
      <c r="AF63" s="31"/>
      <c r="AG63" s="32">
        <f t="shared" si="37"/>
        <v>0</v>
      </c>
      <c r="AH63" s="32">
        <f t="shared" si="32"/>
        <v>0</v>
      </c>
      <c r="AI63" s="233">
        <f t="shared" si="38"/>
        <v>0</v>
      </c>
      <c r="AJ63" s="233">
        <f t="shared" si="33"/>
        <v>0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ht="12.75" hidden="1" customHeight="1" outlineLevel="1" x14ac:dyDescent="0.25">
      <c r="A64" s="25">
        <v>8</v>
      </c>
      <c r="B64" s="26"/>
      <c r="C64" s="35"/>
      <c r="D64" s="36"/>
      <c r="E64" s="37"/>
      <c r="F64" s="37"/>
      <c r="G64" s="37"/>
      <c r="H64" s="36"/>
      <c r="I64" s="36"/>
      <c r="J64" s="75"/>
      <c r="K64" s="38"/>
      <c r="L64" s="37"/>
      <c r="M64" s="31"/>
      <c r="N64" s="31"/>
      <c r="O64" s="31"/>
      <c r="P64" s="37"/>
      <c r="Q64" s="37"/>
      <c r="R64" s="31"/>
      <c r="S64" s="31"/>
      <c r="T64" s="31"/>
      <c r="U64" s="32">
        <f t="shared" si="34"/>
        <v>0</v>
      </c>
      <c r="V64" s="31"/>
      <c r="W64" s="31"/>
      <c r="X64" s="31"/>
      <c r="Y64" s="32">
        <f t="shared" si="35"/>
        <v>0</v>
      </c>
      <c r="Z64" s="31"/>
      <c r="AA64" s="31"/>
      <c r="AB64" s="31"/>
      <c r="AC64" s="32">
        <f t="shared" si="36"/>
        <v>0</v>
      </c>
      <c r="AD64" s="31"/>
      <c r="AE64" s="31"/>
      <c r="AF64" s="31"/>
      <c r="AG64" s="32">
        <f t="shared" si="37"/>
        <v>0</v>
      </c>
      <c r="AH64" s="32">
        <f t="shared" si="32"/>
        <v>0</v>
      </c>
      <c r="AI64" s="233">
        <f t="shared" si="38"/>
        <v>0</v>
      </c>
      <c r="AJ64" s="233">
        <f t="shared" si="33"/>
        <v>0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ht="12.75" hidden="1" customHeight="1" outlineLevel="1" x14ac:dyDescent="0.25">
      <c r="A65" s="25">
        <v>9</v>
      </c>
      <c r="B65" s="26"/>
      <c r="C65" s="35"/>
      <c r="D65" s="36"/>
      <c r="E65" s="37"/>
      <c r="F65" s="37"/>
      <c r="G65" s="37"/>
      <c r="H65" s="36"/>
      <c r="I65" s="36"/>
      <c r="J65" s="75"/>
      <c r="K65" s="38"/>
      <c r="L65" s="37"/>
      <c r="M65" s="31"/>
      <c r="N65" s="31"/>
      <c r="O65" s="31"/>
      <c r="P65" s="37"/>
      <c r="Q65" s="37"/>
      <c r="R65" s="31"/>
      <c r="S65" s="31"/>
      <c r="T65" s="31"/>
      <c r="U65" s="32">
        <f t="shared" si="34"/>
        <v>0</v>
      </c>
      <c r="V65" s="31"/>
      <c r="W65" s="31"/>
      <c r="X65" s="31"/>
      <c r="Y65" s="32">
        <f t="shared" si="35"/>
        <v>0</v>
      </c>
      <c r="Z65" s="31"/>
      <c r="AA65" s="31"/>
      <c r="AB65" s="31"/>
      <c r="AC65" s="32">
        <f t="shared" si="36"/>
        <v>0</v>
      </c>
      <c r="AD65" s="31"/>
      <c r="AE65" s="31"/>
      <c r="AF65" s="31"/>
      <c r="AG65" s="32">
        <f t="shared" si="37"/>
        <v>0</v>
      </c>
      <c r="AH65" s="32">
        <f t="shared" si="32"/>
        <v>0</v>
      </c>
      <c r="AI65" s="233">
        <f t="shared" si="38"/>
        <v>0</v>
      </c>
      <c r="AJ65" s="233">
        <f t="shared" si="33"/>
        <v>0</v>
      </c>
    </row>
    <row r="66" spans="1:44" ht="12.75" hidden="1" customHeight="1" outlineLevel="1" x14ac:dyDescent="0.25">
      <c r="A66" s="25">
        <v>10</v>
      </c>
      <c r="B66" s="26"/>
      <c r="C66" s="35"/>
      <c r="D66" s="36"/>
      <c r="E66" s="37"/>
      <c r="F66" s="37"/>
      <c r="G66" s="37"/>
      <c r="H66" s="36"/>
      <c r="I66" s="36"/>
      <c r="J66" s="75"/>
      <c r="K66" s="39"/>
      <c r="L66" s="37"/>
      <c r="M66" s="31"/>
      <c r="N66" s="31"/>
      <c r="O66" s="31"/>
      <c r="P66" s="37"/>
      <c r="Q66" s="37"/>
      <c r="R66" s="31"/>
      <c r="S66" s="31"/>
      <c r="T66" s="31"/>
      <c r="U66" s="32">
        <f t="shared" si="34"/>
        <v>0</v>
      </c>
      <c r="V66" s="31"/>
      <c r="W66" s="31"/>
      <c r="X66" s="31"/>
      <c r="Y66" s="32">
        <f t="shared" si="35"/>
        <v>0</v>
      </c>
      <c r="Z66" s="31"/>
      <c r="AA66" s="31"/>
      <c r="AB66" s="31"/>
      <c r="AC66" s="32">
        <f t="shared" si="36"/>
        <v>0</v>
      </c>
      <c r="AD66" s="31"/>
      <c r="AE66" s="31"/>
      <c r="AF66" s="31"/>
      <c r="AG66" s="32">
        <f t="shared" si="37"/>
        <v>0</v>
      </c>
      <c r="AH66" s="32">
        <f t="shared" si="32"/>
        <v>0</v>
      </c>
      <c r="AI66" s="233">
        <f t="shared" si="38"/>
        <v>0</v>
      </c>
      <c r="AJ66" s="233">
        <f t="shared" si="33"/>
        <v>0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s="74" customFormat="1" ht="12.75" hidden="1" customHeight="1" collapsed="1" x14ac:dyDescent="0.25">
      <c r="A67" s="652" t="s">
        <v>49</v>
      </c>
      <c r="B67" s="655"/>
      <c r="C67" s="653"/>
      <c r="D67" s="653"/>
      <c r="E67" s="653"/>
      <c r="F67" s="653"/>
      <c r="G67" s="653"/>
      <c r="H67" s="653"/>
      <c r="I67" s="654"/>
      <c r="J67" s="101">
        <f>SUM(J57:J66)</f>
        <v>0</v>
      </c>
      <c r="K67" s="101">
        <f>SUM(K57:K66)</f>
        <v>0</v>
      </c>
      <c r="L67" s="117"/>
      <c r="M67" s="101">
        <f>SUM(M57:M66)</f>
        <v>0</v>
      </c>
      <c r="N67" s="101">
        <f>SUM(N57:N66)</f>
        <v>0</v>
      </c>
      <c r="O67" s="101">
        <f>SUM(O57:O66)</f>
        <v>0</v>
      </c>
      <c r="P67" s="103"/>
      <c r="Q67" s="104"/>
      <c r="R67" s="101">
        <f t="shared" ref="R67:AH67" si="39">SUM(R57:R66)</f>
        <v>0</v>
      </c>
      <c r="S67" s="101">
        <f t="shared" si="39"/>
        <v>0</v>
      </c>
      <c r="T67" s="101">
        <f t="shared" si="39"/>
        <v>0</v>
      </c>
      <c r="U67" s="101">
        <f t="shared" si="39"/>
        <v>0</v>
      </c>
      <c r="V67" s="101">
        <f t="shared" si="39"/>
        <v>0</v>
      </c>
      <c r="W67" s="101">
        <f t="shared" si="39"/>
        <v>0</v>
      </c>
      <c r="X67" s="101">
        <f t="shared" si="39"/>
        <v>0</v>
      </c>
      <c r="Y67" s="101">
        <f t="shared" si="39"/>
        <v>0</v>
      </c>
      <c r="Z67" s="101">
        <f t="shared" si="39"/>
        <v>0</v>
      </c>
      <c r="AA67" s="101">
        <f t="shared" si="39"/>
        <v>0</v>
      </c>
      <c r="AB67" s="101">
        <f t="shared" si="39"/>
        <v>0</v>
      </c>
      <c r="AC67" s="101">
        <f t="shared" si="39"/>
        <v>0</v>
      </c>
      <c r="AD67" s="101">
        <f t="shared" si="39"/>
        <v>0</v>
      </c>
      <c r="AE67" s="101">
        <f t="shared" si="39"/>
        <v>0</v>
      </c>
      <c r="AF67" s="101">
        <f t="shared" si="39"/>
        <v>0</v>
      </c>
      <c r="AG67" s="101">
        <f t="shared" si="39"/>
        <v>0</v>
      </c>
      <c r="AH67" s="101">
        <f t="shared" si="39"/>
        <v>0</v>
      </c>
      <c r="AI67" s="237">
        <f>IF(ISERROR(AH67/J67),0,AH67/J67)</f>
        <v>0</v>
      </c>
      <c r="AJ67" s="237">
        <f>IF(ISERROR(AH67/$AH$193),0,AH67/$AH$193)</f>
        <v>0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ht="12.75" hidden="1" customHeight="1" x14ac:dyDescent="0.25">
      <c r="A68" s="649" t="s">
        <v>50</v>
      </c>
      <c r="B68" s="650"/>
      <c r="C68" s="650"/>
      <c r="D68" s="650"/>
      <c r="E68" s="651"/>
      <c r="F68" s="17"/>
      <c r="G68" s="18"/>
      <c r="H68" s="19"/>
      <c r="I68" s="19"/>
      <c r="J68" s="75"/>
      <c r="K68" s="20"/>
      <c r="L68" s="21"/>
      <c r="M68" s="22"/>
      <c r="N68" s="22"/>
      <c r="O68" s="22"/>
      <c r="P68" s="18"/>
      <c r="Q68" s="23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32"/>
      <c r="AJ68" s="232"/>
    </row>
    <row r="69" spans="1:44" ht="12.75" hidden="1" customHeight="1" outlineLevel="1" x14ac:dyDescent="0.25">
      <c r="A69" s="25">
        <v>1</v>
      </c>
      <c r="B69" s="26"/>
      <c r="C69" s="27"/>
      <c r="D69" s="28"/>
      <c r="E69" s="29"/>
      <c r="F69" s="29"/>
      <c r="G69" s="29"/>
      <c r="H69" s="28"/>
      <c r="I69" s="28"/>
      <c r="J69" s="75"/>
      <c r="K69" s="30"/>
      <c r="L69" s="29"/>
      <c r="M69" s="31"/>
      <c r="N69" s="31"/>
      <c r="O69" s="31"/>
      <c r="P69" s="29"/>
      <c r="Q69" s="29"/>
      <c r="R69" s="31"/>
      <c r="S69" s="31"/>
      <c r="T69" s="31"/>
      <c r="U69" s="32">
        <f>SUM(R69:T69)</f>
        <v>0</v>
      </c>
      <c r="V69" s="31"/>
      <c r="W69" s="31"/>
      <c r="X69" s="31"/>
      <c r="Y69" s="32">
        <f>SUM(V69:X69)</f>
        <v>0</v>
      </c>
      <c r="Z69" s="31"/>
      <c r="AA69" s="31"/>
      <c r="AB69" s="31"/>
      <c r="AC69" s="32">
        <f>SUM(Z69:AB69)</f>
        <v>0</v>
      </c>
      <c r="AD69" s="31"/>
      <c r="AE69" s="31"/>
      <c r="AF69" s="31"/>
      <c r="AG69" s="32">
        <f>SUM(AD69:AF69)</f>
        <v>0</v>
      </c>
      <c r="AH69" s="32">
        <f t="shared" ref="AH69:AH78" si="40">SUM(U69,Y69,AC69,AG69)</f>
        <v>0</v>
      </c>
      <c r="AI69" s="233">
        <f>IF(ISERROR(AH69/J69),0,AH69/J69)</f>
        <v>0</v>
      </c>
      <c r="AJ69" s="233">
        <f t="shared" ref="AJ69:AJ78" si="41">IF(ISERROR(AH69/$AH$193),"-",AH69/$AH$193)</f>
        <v>0</v>
      </c>
      <c r="AK69" s="109"/>
      <c r="AL69" s="109"/>
      <c r="AM69" s="109"/>
      <c r="AN69" s="109"/>
      <c r="AO69" s="109"/>
      <c r="AP69" s="109"/>
      <c r="AQ69" s="109"/>
      <c r="AR69" s="109"/>
    </row>
    <row r="70" spans="1:44" ht="12.75" hidden="1" customHeight="1" outlineLevel="1" x14ac:dyDescent="0.25">
      <c r="A70" s="25">
        <v>2</v>
      </c>
      <c r="B70" s="26"/>
      <c r="C70" s="35"/>
      <c r="D70" s="36"/>
      <c r="E70" s="37"/>
      <c r="F70" s="37"/>
      <c r="G70" s="37"/>
      <c r="H70" s="36"/>
      <c r="I70" s="36"/>
      <c r="J70" s="75"/>
      <c r="K70" s="38"/>
      <c r="L70" s="37"/>
      <c r="M70" s="31"/>
      <c r="N70" s="31"/>
      <c r="O70" s="31"/>
      <c r="P70" s="37"/>
      <c r="Q70" s="37"/>
      <c r="R70" s="31"/>
      <c r="S70" s="31"/>
      <c r="T70" s="31"/>
      <c r="U70" s="32">
        <f t="shared" ref="U70:U78" si="42">SUM(R70:T70)</f>
        <v>0</v>
      </c>
      <c r="V70" s="31"/>
      <c r="W70" s="31"/>
      <c r="X70" s="31"/>
      <c r="Y70" s="32">
        <f t="shared" ref="Y70:Y78" si="43">SUM(V70:X70)</f>
        <v>0</v>
      </c>
      <c r="Z70" s="31"/>
      <c r="AA70" s="31"/>
      <c r="AB70" s="31"/>
      <c r="AC70" s="32">
        <f t="shared" ref="AC70:AC78" si="44">SUM(Z70:AB70)</f>
        <v>0</v>
      </c>
      <c r="AD70" s="31"/>
      <c r="AE70" s="31"/>
      <c r="AF70" s="31"/>
      <c r="AG70" s="32">
        <f t="shared" ref="AG70:AG78" si="45">SUM(AD70:AF70)</f>
        <v>0</v>
      </c>
      <c r="AH70" s="32">
        <f t="shared" si="40"/>
        <v>0</v>
      </c>
      <c r="AI70" s="233">
        <f t="shared" ref="AI70:AI78" si="46">IF(ISERROR(AH70/J70),0,AH70/J70)</f>
        <v>0</v>
      </c>
      <c r="AJ70" s="233">
        <f t="shared" si="41"/>
        <v>0</v>
      </c>
      <c r="AK70" s="109"/>
      <c r="AL70" s="109"/>
      <c r="AM70" s="109"/>
      <c r="AN70" s="109"/>
      <c r="AO70" s="109"/>
      <c r="AP70" s="109"/>
      <c r="AQ70" s="109"/>
      <c r="AR70" s="109"/>
    </row>
    <row r="71" spans="1:44" ht="12.75" hidden="1" customHeight="1" outlineLevel="1" x14ac:dyDescent="0.25">
      <c r="A71" s="25">
        <v>3</v>
      </c>
      <c r="B71" s="26"/>
      <c r="C71" s="35"/>
      <c r="D71" s="36"/>
      <c r="E71" s="37"/>
      <c r="F71" s="37"/>
      <c r="G71" s="37"/>
      <c r="H71" s="36"/>
      <c r="I71" s="36"/>
      <c r="J71" s="75"/>
      <c r="K71" s="38"/>
      <c r="L71" s="37"/>
      <c r="M71" s="31"/>
      <c r="N71" s="31"/>
      <c r="O71" s="31"/>
      <c r="P71" s="37"/>
      <c r="Q71" s="37"/>
      <c r="R71" s="31"/>
      <c r="S71" s="31"/>
      <c r="T71" s="31"/>
      <c r="U71" s="32">
        <f t="shared" si="42"/>
        <v>0</v>
      </c>
      <c r="V71" s="31"/>
      <c r="W71" s="31"/>
      <c r="X71" s="31"/>
      <c r="Y71" s="32">
        <f t="shared" si="43"/>
        <v>0</v>
      </c>
      <c r="Z71" s="31"/>
      <c r="AA71" s="31"/>
      <c r="AB71" s="31"/>
      <c r="AC71" s="32">
        <f t="shared" si="44"/>
        <v>0</v>
      </c>
      <c r="AD71" s="31"/>
      <c r="AE71" s="31"/>
      <c r="AF71" s="31"/>
      <c r="AG71" s="32">
        <f t="shared" si="45"/>
        <v>0</v>
      </c>
      <c r="AH71" s="32">
        <f t="shared" si="40"/>
        <v>0</v>
      </c>
      <c r="AI71" s="233">
        <f t="shared" si="46"/>
        <v>0</v>
      </c>
      <c r="AJ71" s="233">
        <f t="shared" si="41"/>
        <v>0</v>
      </c>
    </row>
    <row r="72" spans="1:44" ht="12.75" hidden="1" customHeight="1" outlineLevel="1" x14ac:dyDescent="0.25">
      <c r="A72" s="25">
        <v>4</v>
      </c>
      <c r="B72" s="26"/>
      <c r="C72" s="35"/>
      <c r="D72" s="36"/>
      <c r="E72" s="37"/>
      <c r="F72" s="37"/>
      <c r="G72" s="37"/>
      <c r="H72" s="36"/>
      <c r="I72" s="36"/>
      <c r="J72" s="75"/>
      <c r="K72" s="38"/>
      <c r="L72" s="37"/>
      <c r="M72" s="31"/>
      <c r="N72" s="31"/>
      <c r="O72" s="31"/>
      <c r="P72" s="37"/>
      <c r="Q72" s="37"/>
      <c r="R72" s="31"/>
      <c r="S72" s="31"/>
      <c r="T72" s="31"/>
      <c r="U72" s="32">
        <f t="shared" si="42"/>
        <v>0</v>
      </c>
      <c r="V72" s="31"/>
      <c r="W72" s="31"/>
      <c r="X72" s="31"/>
      <c r="Y72" s="32">
        <f t="shared" si="43"/>
        <v>0</v>
      </c>
      <c r="Z72" s="31"/>
      <c r="AA72" s="31"/>
      <c r="AB72" s="31"/>
      <c r="AC72" s="32">
        <f t="shared" si="44"/>
        <v>0</v>
      </c>
      <c r="AD72" s="31"/>
      <c r="AE72" s="31"/>
      <c r="AF72" s="31"/>
      <c r="AG72" s="32">
        <f t="shared" si="45"/>
        <v>0</v>
      </c>
      <c r="AH72" s="32">
        <f t="shared" si="40"/>
        <v>0</v>
      </c>
      <c r="AI72" s="233">
        <f t="shared" si="46"/>
        <v>0</v>
      </c>
      <c r="AJ72" s="233">
        <f t="shared" si="41"/>
        <v>0</v>
      </c>
      <c r="AK72" s="109"/>
      <c r="AL72" s="109"/>
      <c r="AM72" s="109"/>
      <c r="AN72" s="109"/>
      <c r="AO72" s="109"/>
      <c r="AP72" s="109"/>
      <c r="AQ72" s="109"/>
      <c r="AR72" s="109"/>
    </row>
    <row r="73" spans="1:44" ht="12.75" hidden="1" customHeight="1" outlineLevel="1" x14ac:dyDescent="0.25">
      <c r="A73" s="25">
        <v>5</v>
      </c>
      <c r="B73" s="26"/>
      <c r="C73" s="35"/>
      <c r="D73" s="36"/>
      <c r="E73" s="37"/>
      <c r="F73" s="37"/>
      <c r="G73" s="37"/>
      <c r="H73" s="36"/>
      <c r="I73" s="36"/>
      <c r="J73" s="75"/>
      <c r="K73" s="38"/>
      <c r="L73" s="37"/>
      <c r="M73" s="31"/>
      <c r="N73" s="31"/>
      <c r="O73" s="31"/>
      <c r="P73" s="37"/>
      <c r="Q73" s="37"/>
      <c r="R73" s="31"/>
      <c r="S73" s="31"/>
      <c r="T73" s="31"/>
      <c r="U73" s="32">
        <f t="shared" si="42"/>
        <v>0</v>
      </c>
      <c r="V73" s="31"/>
      <c r="W73" s="31"/>
      <c r="X73" s="31"/>
      <c r="Y73" s="32">
        <f t="shared" si="43"/>
        <v>0</v>
      </c>
      <c r="Z73" s="31"/>
      <c r="AA73" s="31"/>
      <c r="AB73" s="31"/>
      <c r="AC73" s="32">
        <f t="shared" si="44"/>
        <v>0</v>
      </c>
      <c r="AD73" s="31"/>
      <c r="AE73" s="31"/>
      <c r="AF73" s="31"/>
      <c r="AG73" s="32">
        <f t="shared" si="45"/>
        <v>0</v>
      </c>
      <c r="AH73" s="32">
        <f t="shared" si="40"/>
        <v>0</v>
      </c>
      <c r="AI73" s="233">
        <f t="shared" si="46"/>
        <v>0</v>
      </c>
      <c r="AJ73" s="233">
        <f t="shared" si="41"/>
        <v>0</v>
      </c>
      <c r="AK73" s="109"/>
      <c r="AL73" s="109"/>
      <c r="AM73" s="109"/>
      <c r="AN73" s="109"/>
      <c r="AO73" s="109"/>
      <c r="AP73" s="109"/>
      <c r="AQ73" s="109"/>
      <c r="AR73" s="109"/>
    </row>
    <row r="74" spans="1:44" ht="12.75" hidden="1" customHeight="1" outlineLevel="1" x14ac:dyDescent="0.25">
      <c r="A74" s="25">
        <v>6</v>
      </c>
      <c r="B74" s="26"/>
      <c r="C74" s="35"/>
      <c r="D74" s="36"/>
      <c r="E74" s="37"/>
      <c r="F74" s="37"/>
      <c r="G74" s="37"/>
      <c r="H74" s="36"/>
      <c r="I74" s="36"/>
      <c r="J74" s="75"/>
      <c r="K74" s="38"/>
      <c r="L74" s="37"/>
      <c r="M74" s="31"/>
      <c r="N74" s="31"/>
      <c r="O74" s="31"/>
      <c r="P74" s="37"/>
      <c r="Q74" s="37"/>
      <c r="R74" s="31"/>
      <c r="S74" s="31"/>
      <c r="T74" s="31"/>
      <c r="U74" s="32">
        <f t="shared" si="42"/>
        <v>0</v>
      </c>
      <c r="V74" s="31"/>
      <c r="W74" s="31"/>
      <c r="X74" s="31"/>
      <c r="Y74" s="32">
        <f t="shared" si="43"/>
        <v>0</v>
      </c>
      <c r="Z74" s="31"/>
      <c r="AA74" s="31"/>
      <c r="AB74" s="31"/>
      <c r="AC74" s="32">
        <f t="shared" si="44"/>
        <v>0</v>
      </c>
      <c r="AD74" s="31"/>
      <c r="AE74" s="31"/>
      <c r="AF74" s="31"/>
      <c r="AG74" s="32">
        <f t="shared" si="45"/>
        <v>0</v>
      </c>
      <c r="AH74" s="32">
        <f t="shared" si="40"/>
        <v>0</v>
      </c>
      <c r="AI74" s="233">
        <f t="shared" si="46"/>
        <v>0</v>
      </c>
      <c r="AJ74" s="233">
        <f t="shared" si="41"/>
        <v>0</v>
      </c>
    </row>
    <row r="75" spans="1:44" ht="12.75" hidden="1" customHeight="1" outlineLevel="1" x14ac:dyDescent="0.25">
      <c r="A75" s="25">
        <v>7</v>
      </c>
      <c r="B75" s="26"/>
      <c r="C75" s="35"/>
      <c r="D75" s="36"/>
      <c r="E75" s="37"/>
      <c r="F75" s="37"/>
      <c r="G75" s="37"/>
      <c r="H75" s="36"/>
      <c r="I75" s="36"/>
      <c r="J75" s="75"/>
      <c r="K75" s="38"/>
      <c r="L75" s="37"/>
      <c r="M75" s="31"/>
      <c r="N75" s="31"/>
      <c r="O75" s="31"/>
      <c r="P75" s="37"/>
      <c r="Q75" s="37"/>
      <c r="R75" s="31"/>
      <c r="S75" s="31"/>
      <c r="T75" s="31"/>
      <c r="U75" s="32">
        <f t="shared" si="42"/>
        <v>0</v>
      </c>
      <c r="V75" s="31"/>
      <c r="W75" s="31"/>
      <c r="X75" s="31"/>
      <c r="Y75" s="32">
        <f t="shared" si="43"/>
        <v>0</v>
      </c>
      <c r="Z75" s="31"/>
      <c r="AA75" s="31"/>
      <c r="AB75" s="31"/>
      <c r="AC75" s="32">
        <f t="shared" si="44"/>
        <v>0</v>
      </c>
      <c r="AD75" s="31"/>
      <c r="AE75" s="31"/>
      <c r="AF75" s="31"/>
      <c r="AG75" s="32">
        <f t="shared" si="45"/>
        <v>0</v>
      </c>
      <c r="AH75" s="32">
        <f t="shared" si="40"/>
        <v>0</v>
      </c>
      <c r="AI75" s="233">
        <f t="shared" si="46"/>
        <v>0</v>
      </c>
      <c r="AJ75" s="233">
        <f t="shared" si="41"/>
        <v>0</v>
      </c>
      <c r="AK75" s="109"/>
      <c r="AL75" s="109"/>
      <c r="AM75" s="109"/>
      <c r="AN75" s="109"/>
      <c r="AO75" s="109"/>
      <c r="AP75" s="109"/>
      <c r="AQ75" s="109"/>
      <c r="AR75" s="109"/>
    </row>
    <row r="76" spans="1:44" ht="12.75" hidden="1" customHeight="1" outlineLevel="1" x14ac:dyDescent="0.25">
      <c r="A76" s="25">
        <v>8</v>
      </c>
      <c r="B76" s="26"/>
      <c r="C76" s="35"/>
      <c r="D76" s="36"/>
      <c r="E76" s="37"/>
      <c r="F76" s="37"/>
      <c r="G76" s="37"/>
      <c r="H76" s="36"/>
      <c r="I76" s="36"/>
      <c r="J76" s="75"/>
      <c r="K76" s="38"/>
      <c r="L76" s="37"/>
      <c r="M76" s="31"/>
      <c r="N76" s="31"/>
      <c r="O76" s="31"/>
      <c r="P76" s="37"/>
      <c r="Q76" s="37"/>
      <c r="R76" s="31"/>
      <c r="S76" s="31"/>
      <c r="T76" s="31"/>
      <c r="U76" s="32">
        <f t="shared" si="42"/>
        <v>0</v>
      </c>
      <c r="V76" s="31"/>
      <c r="W76" s="31"/>
      <c r="X76" s="31"/>
      <c r="Y76" s="32">
        <f t="shared" si="43"/>
        <v>0</v>
      </c>
      <c r="Z76" s="31"/>
      <c r="AA76" s="31"/>
      <c r="AB76" s="31"/>
      <c r="AC76" s="32">
        <f t="shared" si="44"/>
        <v>0</v>
      </c>
      <c r="AD76" s="31"/>
      <c r="AE76" s="31"/>
      <c r="AF76" s="31"/>
      <c r="AG76" s="32">
        <f t="shared" si="45"/>
        <v>0</v>
      </c>
      <c r="AH76" s="32">
        <f t="shared" si="40"/>
        <v>0</v>
      </c>
      <c r="AI76" s="233">
        <f t="shared" si="46"/>
        <v>0</v>
      </c>
      <c r="AJ76" s="233">
        <f t="shared" si="41"/>
        <v>0</v>
      </c>
      <c r="AK76" s="109"/>
      <c r="AL76" s="109"/>
      <c r="AM76" s="109"/>
      <c r="AN76" s="109"/>
      <c r="AO76" s="109"/>
      <c r="AP76" s="109"/>
      <c r="AQ76" s="109"/>
      <c r="AR76" s="109"/>
    </row>
    <row r="77" spans="1:44" ht="12.75" hidden="1" customHeight="1" outlineLevel="1" x14ac:dyDescent="0.25">
      <c r="A77" s="25">
        <v>9</v>
      </c>
      <c r="B77" s="26"/>
      <c r="C77" s="35"/>
      <c r="D77" s="36"/>
      <c r="E77" s="37"/>
      <c r="F77" s="37"/>
      <c r="G77" s="37"/>
      <c r="H77" s="36"/>
      <c r="I77" s="36"/>
      <c r="J77" s="75"/>
      <c r="K77" s="38"/>
      <c r="L77" s="37"/>
      <c r="M77" s="31"/>
      <c r="N77" s="31"/>
      <c r="O77" s="31"/>
      <c r="P77" s="37"/>
      <c r="Q77" s="37"/>
      <c r="R77" s="31"/>
      <c r="S77" s="31"/>
      <c r="T77" s="31"/>
      <c r="U77" s="32">
        <f t="shared" si="42"/>
        <v>0</v>
      </c>
      <c r="V77" s="31"/>
      <c r="W77" s="31"/>
      <c r="X77" s="31"/>
      <c r="Y77" s="32">
        <f t="shared" si="43"/>
        <v>0</v>
      </c>
      <c r="Z77" s="31"/>
      <c r="AA77" s="31"/>
      <c r="AB77" s="31"/>
      <c r="AC77" s="32">
        <f t="shared" si="44"/>
        <v>0</v>
      </c>
      <c r="AD77" s="31"/>
      <c r="AE77" s="31"/>
      <c r="AF77" s="31"/>
      <c r="AG77" s="32">
        <f t="shared" si="45"/>
        <v>0</v>
      </c>
      <c r="AH77" s="32">
        <f t="shared" si="40"/>
        <v>0</v>
      </c>
      <c r="AI77" s="233">
        <f t="shared" si="46"/>
        <v>0</v>
      </c>
      <c r="AJ77" s="233">
        <f t="shared" si="41"/>
        <v>0</v>
      </c>
    </row>
    <row r="78" spans="1:44" ht="12.75" hidden="1" customHeight="1" outlineLevel="1" x14ac:dyDescent="0.25">
      <c r="A78" s="25">
        <v>10</v>
      </c>
      <c r="B78" s="26"/>
      <c r="C78" s="35"/>
      <c r="D78" s="36"/>
      <c r="E78" s="37"/>
      <c r="F78" s="37"/>
      <c r="G78" s="37"/>
      <c r="H78" s="36"/>
      <c r="I78" s="36"/>
      <c r="J78" s="75"/>
      <c r="K78" s="39"/>
      <c r="L78" s="37"/>
      <c r="M78" s="31"/>
      <c r="N78" s="31"/>
      <c r="O78" s="31"/>
      <c r="P78" s="37"/>
      <c r="Q78" s="37"/>
      <c r="R78" s="31"/>
      <c r="S78" s="31"/>
      <c r="T78" s="31"/>
      <c r="U78" s="32">
        <f t="shared" si="42"/>
        <v>0</v>
      </c>
      <c r="V78" s="31"/>
      <c r="W78" s="31"/>
      <c r="X78" s="31"/>
      <c r="Y78" s="32">
        <f t="shared" si="43"/>
        <v>0</v>
      </c>
      <c r="Z78" s="31"/>
      <c r="AA78" s="31"/>
      <c r="AB78" s="31"/>
      <c r="AC78" s="32">
        <f t="shared" si="44"/>
        <v>0</v>
      </c>
      <c r="AD78" s="31"/>
      <c r="AE78" s="31"/>
      <c r="AF78" s="31"/>
      <c r="AG78" s="32">
        <f t="shared" si="45"/>
        <v>0</v>
      </c>
      <c r="AH78" s="32">
        <f t="shared" si="40"/>
        <v>0</v>
      </c>
      <c r="AI78" s="233">
        <f t="shared" si="46"/>
        <v>0</v>
      </c>
      <c r="AJ78" s="233">
        <f t="shared" si="41"/>
        <v>0</v>
      </c>
      <c r="AK78" s="109"/>
      <c r="AL78" s="109"/>
      <c r="AM78" s="109"/>
      <c r="AN78" s="109"/>
      <c r="AO78" s="109"/>
      <c r="AP78" s="109"/>
      <c r="AQ78" s="109"/>
      <c r="AR78" s="109"/>
    </row>
    <row r="79" spans="1:44" s="74" customFormat="1" ht="12.75" hidden="1" customHeight="1" collapsed="1" x14ac:dyDescent="0.25">
      <c r="A79" s="652" t="s">
        <v>51</v>
      </c>
      <c r="B79" s="655"/>
      <c r="C79" s="653"/>
      <c r="D79" s="653"/>
      <c r="E79" s="653"/>
      <c r="F79" s="653"/>
      <c r="G79" s="653"/>
      <c r="H79" s="653"/>
      <c r="I79" s="654"/>
      <c r="J79" s="101">
        <f>SUM(J69:J78)</f>
        <v>0</v>
      </c>
      <c r="K79" s="101">
        <f>SUM(K69:K78)</f>
        <v>0</v>
      </c>
      <c r="L79" s="117"/>
      <c r="M79" s="101">
        <f>SUM(M69:M78)</f>
        <v>0</v>
      </c>
      <c r="N79" s="101">
        <f>SUM(N69:N78)</f>
        <v>0</v>
      </c>
      <c r="O79" s="101">
        <f>SUM(O69:O78)</f>
        <v>0</v>
      </c>
      <c r="P79" s="103"/>
      <c r="Q79" s="104"/>
      <c r="R79" s="101">
        <f t="shared" ref="R79:AH79" si="47">SUM(R69:R78)</f>
        <v>0</v>
      </c>
      <c r="S79" s="101">
        <f t="shared" si="47"/>
        <v>0</v>
      </c>
      <c r="T79" s="101">
        <f t="shared" si="47"/>
        <v>0</v>
      </c>
      <c r="U79" s="101">
        <f t="shared" si="47"/>
        <v>0</v>
      </c>
      <c r="V79" s="101">
        <f t="shared" si="47"/>
        <v>0</v>
      </c>
      <c r="W79" s="101">
        <f t="shared" si="47"/>
        <v>0</v>
      </c>
      <c r="X79" s="101">
        <f t="shared" si="47"/>
        <v>0</v>
      </c>
      <c r="Y79" s="101">
        <f t="shared" si="47"/>
        <v>0</v>
      </c>
      <c r="Z79" s="101">
        <f t="shared" si="47"/>
        <v>0</v>
      </c>
      <c r="AA79" s="101">
        <f t="shared" si="47"/>
        <v>0</v>
      </c>
      <c r="AB79" s="101">
        <f t="shared" si="47"/>
        <v>0</v>
      </c>
      <c r="AC79" s="101">
        <f t="shared" si="47"/>
        <v>0</v>
      </c>
      <c r="AD79" s="101">
        <f t="shared" si="47"/>
        <v>0</v>
      </c>
      <c r="AE79" s="101">
        <f t="shared" si="47"/>
        <v>0</v>
      </c>
      <c r="AF79" s="101">
        <f t="shared" si="47"/>
        <v>0</v>
      </c>
      <c r="AG79" s="101">
        <f t="shared" si="47"/>
        <v>0</v>
      </c>
      <c r="AH79" s="101">
        <f t="shared" si="47"/>
        <v>0</v>
      </c>
      <c r="AI79" s="237">
        <f>IF(ISERROR(AH79/J79),0,AH79/J79)</f>
        <v>0</v>
      </c>
      <c r="AJ79" s="237">
        <f>IF(ISERROR(AH79/$AH$193),0,AH79/$AH$193)</f>
        <v>0</v>
      </c>
      <c r="AK79" s="109"/>
      <c r="AL79" s="109"/>
      <c r="AM79" s="109"/>
      <c r="AN79" s="109"/>
      <c r="AO79" s="109"/>
      <c r="AP79" s="109"/>
      <c r="AQ79" s="109"/>
      <c r="AR79" s="109"/>
    </row>
    <row r="80" spans="1:44" ht="12.75" hidden="1" customHeight="1" x14ac:dyDescent="0.25">
      <c r="A80" s="649" t="s">
        <v>52</v>
      </c>
      <c r="B80" s="650"/>
      <c r="C80" s="650"/>
      <c r="D80" s="650"/>
      <c r="E80" s="651"/>
      <c r="F80" s="17"/>
      <c r="G80" s="18"/>
      <c r="H80" s="19"/>
      <c r="I80" s="19"/>
      <c r="J80" s="75"/>
      <c r="K80" s="20"/>
      <c r="L80" s="21"/>
      <c r="M80" s="22"/>
      <c r="N80" s="22"/>
      <c r="O80" s="22"/>
      <c r="P80" s="18"/>
      <c r="Q80" s="23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32"/>
      <c r="AJ80" s="232"/>
    </row>
    <row r="81" spans="1:44" ht="12.75" hidden="1" customHeight="1" outlineLevel="1" x14ac:dyDescent="0.25">
      <c r="A81" s="25">
        <v>1</v>
      </c>
      <c r="B81" s="26"/>
      <c r="C81" s="27"/>
      <c r="D81" s="28"/>
      <c r="E81" s="29"/>
      <c r="F81" s="29"/>
      <c r="G81" s="29"/>
      <c r="H81" s="28"/>
      <c r="I81" s="28"/>
      <c r="J81" s="75"/>
      <c r="K81" s="30"/>
      <c r="L81" s="29"/>
      <c r="M81" s="31"/>
      <c r="N81" s="31"/>
      <c r="O81" s="31"/>
      <c r="P81" s="29"/>
      <c r="Q81" s="29"/>
      <c r="R81" s="31"/>
      <c r="S81" s="31"/>
      <c r="T81" s="31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 t="shared" ref="AH81:AH90" si="48">SUM(U81,Y81,AC81,AG81)</f>
        <v>0</v>
      </c>
      <c r="AI81" s="233">
        <f>IF(ISERROR(AH81/J81),0,AH81/J81)</f>
        <v>0</v>
      </c>
      <c r="AJ81" s="233">
        <f t="shared" ref="AJ81:AJ90" si="49">IF(ISERROR(AH81/$AH$193),"-",AH81/$AH$193)</f>
        <v>0</v>
      </c>
      <c r="AK81" s="109"/>
      <c r="AL81" s="109"/>
      <c r="AM81" s="109"/>
      <c r="AN81" s="109"/>
      <c r="AO81" s="109"/>
      <c r="AP81" s="109"/>
      <c r="AQ81" s="109"/>
      <c r="AR81" s="109"/>
    </row>
    <row r="82" spans="1:44" ht="12.75" hidden="1" customHeight="1" outlineLevel="1" x14ac:dyDescent="0.25">
      <c r="A82" s="25">
        <v>2</v>
      </c>
      <c r="B82" s="26"/>
      <c r="C82" s="35"/>
      <c r="D82" s="36"/>
      <c r="E82" s="37"/>
      <c r="F82" s="37"/>
      <c r="G82" s="37"/>
      <c r="H82" s="36"/>
      <c r="I82" s="36"/>
      <c r="J82" s="75"/>
      <c r="K82" s="38"/>
      <c r="L82" s="37"/>
      <c r="M82" s="31"/>
      <c r="N82" s="31"/>
      <c r="O82" s="31"/>
      <c r="P82" s="37"/>
      <c r="Q82" s="37"/>
      <c r="R82" s="31"/>
      <c r="S82" s="31"/>
      <c r="T82" s="31"/>
      <c r="U82" s="32">
        <f t="shared" ref="U82:U90" si="50">SUM(R82:T82)</f>
        <v>0</v>
      </c>
      <c r="V82" s="31"/>
      <c r="W82" s="31"/>
      <c r="X82" s="31"/>
      <c r="Y82" s="32">
        <f t="shared" ref="Y82:Y90" si="51">SUM(V82:X82)</f>
        <v>0</v>
      </c>
      <c r="Z82" s="31"/>
      <c r="AA82" s="31"/>
      <c r="AB82" s="31"/>
      <c r="AC82" s="32">
        <f t="shared" ref="AC82:AC90" si="52">SUM(Z82:AB82)</f>
        <v>0</v>
      </c>
      <c r="AD82" s="31"/>
      <c r="AE82" s="31"/>
      <c r="AF82" s="31"/>
      <c r="AG82" s="32">
        <f t="shared" ref="AG82:AG90" si="53">SUM(AD82:AF82)</f>
        <v>0</v>
      </c>
      <c r="AH82" s="32">
        <f t="shared" si="48"/>
        <v>0</v>
      </c>
      <c r="AI82" s="233">
        <f t="shared" ref="AI82:AI90" si="54">IF(ISERROR(AH82/J82),0,AH82/J82)</f>
        <v>0</v>
      </c>
      <c r="AJ82" s="233">
        <f t="shared" si="49"/>
        <v>0</v>
      </c>
      <c r="AK82" s="109"/>
      <c r="AL82" s="109"/>
      <c r="AM82" s="109"/>
      <c r="AN82" s="109"/>
      <c r="AO82" s="109"/>
      <c r="AP82" s="109"/>
      <c r="AQ82" s="109"/>
      <c r="AR82" s="109"/>
    </row>
    <row r="83" spans="1:44" ht="12.75" hidden="1" customHeight="1" outlineLevel="1" x14ac:dyDescent="0.25">
      <c r="A83" s="25">
        <v>3</v>
      </c>
      <c r="B83" s="26"/>
      <c r="C83" s="35"/>
      <c r="D83" s="36"/>
      <c r="E83" s="37"/>
      <c r="F83" s="37"/>
      <c r="G83" s="37"/>
      <c r="H83" s="36"/>
      <c r="I83" s="36"/>
      <c r="J83" s="75"/>
      <c r="K83" s="38"/>
      <c r="L83" s="37"/>
      <c r="M83" s="31"/>
      <c r="N83" s="31"/>
      <c r="O83" s="31"/>
      <c r="P83" s="37"/>
      <c r="Q83" s="37"/>
      <c r="R83" s="31"/>
      <c r="S83" s="31"/>
      <c r="T83" s="31"/>
      <c r="U83" s="32">
        <f t="shared" si="50"/>
        <v>0</v>
      </c>
      <c r="V83" s="31"/>
      <c r="W83" s="31"/>
      <c r="X83" s="31"/>
      <c r="Y83" s="32">
        <f t="shared" si="51"/>
        <v>0</v>
      </c>
      <c r="Z83" s="31"/>
      <c r="AA83" s="31"/>
      <c r="AB83" s="31"/>
      <c r="AC83" s="32">
        <f t="shared" si="52"/>
        <v>0</v>
      </c>
      <c r="AD83" s="31"/>
      <c r="AE83" s="31"/>
      <c r="AF83" s="31"/>
      <c r="AG83" s="32">
        <f t="shared" si="53"/>
        <v>0</v>
      </c>
      <c r="AH83" s="32">
        <f t="shared" si="48"/>
        <v>0</v>
      </c>
      <c r="AI83" s="233">
        <f t="shared" si="54"/>
        <v>0</v>
      </c>
      <c r="AJ83" s="233">
        <f t="shared" si="49"/>
        <v>0</v>
      </c>
    </row>
    <row r="84" spans="1:44" ht="12.75" hidden="1" customHeight="1" outlineLevel="1" x14ac:dyDescent="0.25">
      <c r="A84" s="25">
        <v>4</v>
      </c>
      <c r="B84" s="26"/>
      <c r="C84" s="35"/>
      <c r="D84" s="36"/>
      <c r="E84" s="37"/>
      <c r="F84" s="37"/>
      <c r="G84" s="37"/>
      <c r="H84" s="36"/>
      <c r="I84" s="36"/>
      <c r="J84" s="75"/>
      <c r="K84" s="38"/>
      <c r="L84" s="37"/>
      <c r="M84" s="31"/>
      <c r="N84" s="31"/>
      <c r="O84" s="31"/>
      <c r="P84" s="37"/>
      <c r="Q84" s="37"/>
      <c r="R84" s="31"/>
      <c r="S84" s="31"/>
      <c r="T84" s="31"/>
      <c r="U84" s="32">
        <f t="shared" si="50"/>
        <v>0</v>
      </c>
      <c r="V84" s="31"/>
      <c r="W84" s="31"/>
      <c r="X84" s="31"/>
      <c r="Y84" s="32">
        <f t="shared" si="51"/>
        <v>0</v>
      </c>
      <c r="Z84" s="31"/>
      <c r="AA84" s="31"/>
      <c r="AB84" s="31"/>
      <c r="AC84" s="32">
        <f t="shared" si="52"/>
        <v>0</v>
      </c>
      <c r="AD84" s="31"/>
      <c r="AE84" s="31"/>
      <c r="AF84" s="31"/>
      <c r="AG84" s="32">
        <f t="shared" si="53"/>
        <v>0</v>
      </c>
      <c r="AH84" s="32">
        <f t="shared" si="48"/>
        <v>0</v>
      </c>
      <c r="AI84" s="233">
        <f t="shared" si="54"/>
        <v>0</v>
      </c>
      <c r="AJ84" s="233">
        <f t="shared" si="49"/>
        <v>0</v>
      </c>
      <c r="AK84" s="109"/>
      <c r="AL84" s="109"/>
      <c r="AM84" s="109"/>
      <c r="AN84" s="109"/>
      <c r="AO84" s="109"/>
      <c r="AP84" s="109"/>
      <c r="AQ84" s="109"/>
      <c r="AR84" s="109"/>
    </row>
    <row r="85" spans="1:44" ht="12.75" hidden="1" customHeight="1" outlineLevel="1" x14ac:dyDescent="0.25">
      <c r="A85" s="25">
        <v>5</v>
      </c>
      <c r="B85" s="26"/>
      <c r="C85" s="35"/>
      <c r="D85" s="36"/>
      <c r="E85" s="37"/>
      <c r="F85" s="37"/>
      <c r="G85" s="37"/>
      <c r="H85" s="36"/>
      <c r="I85" s="36"/>
      <c r="J85" s="75"/>
      <c r="K85" s="38"/>
      <c r="L85" s="37"/>
      <c r="M85" s="31"/>
      <c r="N85" s="31"/>
      <c r="O85" s="31"/>
      <c r="P85" s="37"/>
      <c r="Q85" s="37"/>
      <c r="R85" s="31"/>
      <c r="S85" s="31"/>
      <c r="T85" s="31"/>
      <c r="U85" s="32">
        <f t="shared" si="50"/>
        <v>0</v>
      </c>
      <c r="V85" s="31"/>
      <c r="W85" s="31"/>
      <c r="X85" s="31"/>
      <c r="Y85" s="32">
        <f t="shared" si="51"/>
        <v>0</v>
      </c>
      <c r="Z85" s="31"/>
      <c r="AA85" s="31"/>
      <c r="AB85" s="31"/>
      <c r="AC85" s="32">
        <f t="shared" si="52"/>
        <v>0</v>
      </c>
      <c r="AD85" s="31"/>
      <c r="AE85" s="31"/>
      <c r="AF85" s="31"/>
      <c r="AG85" s="32">
        <f t="shared" si="53"/>
        <v>0</v>
      </c>
      <c r="AH85" s="32">
        <f t="shared" si="48"/>
        <v>0</v>
      </c>
      <c r="AI85" s="233">
        <f t="shared" si="54"/>
        <v>0</v>
      </c>
      <c r="AJ85" s="233">
        <f t="shared" si="49"/>
        <v>0</v>
      </c>
      <c r="AK85" s="109"/>
      <c r="AL85" s="109"/>
      <c r="AM85" s="109"/>
      <c r="AN85" s="109"/>
      <c r="AO85" s="109"/>
      <c r="AP85" s="109"/>
      <c r="AQ85" s="109"/>
      <c r="AR85" s="109"/>
    </row>
    <row r="86" spans="1:44" ht="12.75" hidden="1" customHeight="1" outlineLevel="1" x14ac:dyDescent="0.25">
      <c r="A86" s="25">
        <v>6</v>
      </c>
      <c r="B86" s="26"/>
      <c r="C86" s="35"/>
      <c r="D86" s="36"/>
      <c r="E86" s="37"/>
      <c r="F86" s="37"/>
      <c r="G86" s="37"/>
      <c r="H86" s="36"/>
      <c r="I86" s="36"/>
      <c r="J86" s="75"/>
      <c r="K86" s="38"/>
      <c r="L86" s="37"/>
      <c r="M86" s="31"/>
      <c r="N86" s="31"/>
      <c r="O86" s="31"/>
      <c r="P86" s="37"/>
      <c r="Q86" s="37"/>
      <c r="R86" s="31"/>
      <c r="S86" s="31"/>
      <c r="T86" s="31"/>
      <c r="U86" s="32">
        <f t="shared" si="50"/>
        <v>0</v>
      </c>
      <c r="V86" s="31"/>
      <c r="W86" s="31"/>
      <c r="X86" s="31"/>
      <c r="Y86" s="32">
        <f t="shared" si="51"/>
        <v>0</v>
      </c>
      <c r="Z86" s="31"/>
      <c r="AA86" s="31"/>
      <c r="AB86" s="31"/>
      <c r="AC86" s="32">
        <f t="shared" si="52"/>
        <v>0</v>
      </c>
      <c r="AD86" s="31"/>
      <c r="AE86" s="31"/>
      <c r="AF86" s="31"/>
      <c r="AG86" s="32">
        <f t="shared" si="53"/>
        <v>0</v>
      </c>
      <c r="AH86" s="32">
        <f t="shared" si="48"/>
        <v>0</v>
      </c>
      <c r="AI86" s="233">
        <f t="shared" si="54"/>
        <v>0</v>
      </c>
      <c r="AJ86" s="233">
        <f t="shared" si="49"/>
        <v>0</v>
      </c>
    </row>
    <row r="87" spans="1:44" ht="12.75" hidden="1" customHeight="1" outlineLevel="1" x14ac:dyDescent="0.25">
      <c r="A87" s="25">
        <v>7</v>
      </c>
      <c r="B87" s="26"/>
      <c r="C87" s="35"/>
      <c r="D87" s="36"/>
      <c r="E87" s="37"/>
      <c r="F87" s="37"/>
      <c r="G87" s="37"/>
      <c r="H87" s="36"/>
      <c r="I87" s="36"/>
      <c r="J87" s="75"/>
      <c r="K87" s="38"/>
      <c r="L87" s="37"/>
      <c r="M87" s="31"/>
      <c r="N87" s="31"/>
      <c r="O87" s="31"/>
      <c r="P87" s="37"/>
      <c r="Q87" s="37"/>
      <c r="R87" s="31"/>
      <c r="S87" s="31"/>
      <c r="T87" s="31"/>
      <c r="U87" s="32">
        <f t="shared" si="50"/>
        <v>0</v>
      </c>
      <c r="V87" s="31"/>
      <c r="W87" s="31"/>
      <c r="X87" s="31"/>
      <c r="Y87" s="32">
        <f t="shared" si="51"/>
        <v>0</v>
      </c>
      <c r="Z87" s="31"/>
      <c r="AA87" s="31"/>
      <c r="AB87" s="31"/>
      <c r="AC87" s="32">
        <f t="shared" si="52"/>
        <v>0</v>
      </c>
      <c r="AD87" s="31"/>
      <c r="AE87" s="31"/>
      <c r="AF87" s="31"/>
      <c r="AG87" s="32">
        <f t="shared" si="53"/>
        <v>0</v>
      </c>
      <c r="AH87" s="32">
        <f t="shared" si="48"/>
        <v>0</v>
      </c>
      <c r="AI87" s="233">
        <f t="shared" si="54"/>
        <v>0</v>
      </c>
      <c r="AJ87" s="233">
        <f t="shared" si="49"/>
        <v>0</v>
      </c>
      <c r="AK87" s="109"/>
      <c r="AL87" s="109"/>
      <c r="AM87" s="109"/>
      <c r="AN87" s="109"/>
      <c r="AO87" s="109"/>
      <c r="AP87" s="109"/>
      <c r="AQ87" s="109"/>
      <c r="AR87" s="109"/>
    </row>
    <row r="88" spans="1:44" ht="12.75" hidden="1" customHeight="1" outlineLevel="1" x14ac:dyDescent="0.25">
      <c r="A88" s="25">
        <v>8</v>
      </c>
      <c r="B88" s="26"/>
      <c r="C88" s="35"/>
      <c r="D88" s="36"/>
      <c r="E88" s="37"/>
      <c r="F88" s="37"/>
      <c r="G88" s="37"/>
      <c r="H88" s="36"/>
      <c r="I88" s="36"/>
      <c r="J88" s="75"/>
      <c r="K88" s="38"/>
      <c r="L88" s="37"/>
      <c r="M88" s="31"/>
      <c r="N88" s="31"/>
      <c r="O88" s="31"/>
      <c r="P88" s="37"/>
      <c r="Q88" s="37"/>
      <c r="R88" s="31"/>
      <c r="S88" s="31"/>
      <c r="T88" s="31"/>
      <c r="U88" s="32">
        <f t="shared" si="50"/>
        <v>0</v>
      </c>
      <c r="V88" s="31"/>
      <c r="W88" s="31"/>
      <c r="X88" s="31"/>
      <c r="Y88" s="32">
        <f t="shared" si="51"/>
        <v>0</v>
      </c>
      <c r="Z88" s="31"/>
      <c r="AA88" s="31"/>
      <c r="AB88" s="31"/>
      <c r="AC88" s="32">
        <f t="shared" si="52"/>
        <v>0</v>
      </c>
      <c r="AD88" s="31"/>
      <c r="AE88" s="31"/>
      <c r="AF88" s="31"/>
      <c r="AG88" s="32">
        <f t="shared" si="53"/>
        <v>0</v>
      </c>
      <c r="AH88" s="32">
        <f t="shared" si="48"/>
        <v>0</v>
      </c>
      <c r="AI88" s="233">
        <f t="shared" si="54"/>
        <v>0</v>
      </c>
      <c r="AJ88" s="233">
        <f t="shared" si="49"/>
        <v>0</v>
      </c>
      <c r="AK88" s="109"/>
      <c r="AL88" s="109"/>
      <c r="AM88" s="109"/>
      <c r="AN88" s="109"/>
      <c r="AO88" s="109"/>
      <c r="AP88" s="109"/>
      <c r="AQ88" s="109"/>
      <c r="AR88" s="109"/>
    </row>
    <row r="89" spans="1:44" ht="12.75" hidden="1" customHeight="1" outlineLevel="1" x14ac:dyDescent="0.25">
      <c r="A89" s="25">
        <v>9</v>
      </c>
      <c r="B89" s="26"/>
      <c r="C89" s="35"/>
      <c r="D89" s="36"/>
      <c r="E89" s="37"/>
      <c r="F89" s="37"/>
      <c r="G89" s="37"/>
      <c r="H89" s="36"/>
      <c r="I89" s="36"/>
      <c r="J89" s="75"/>
      <c r="K89" s="38"/>
      <c r="L89" s="37"/>
      <c r="M89" s="31"/>
      <c r="N89" s="31"/>
      <c r="O89" s="31"/>
      <c r="P89" s="37"/>
      <c r="Q89" s="37"/>
      <c r="R89" s="31"/>
      <c r="S89" s="31"/>
      <c r="T89" s="31"/>
      <c r="U89" s="32">
        <f t="shared" si="50"/>
        <v>0</v>
      </c>
      <c r="V89" s="31"/>
      <c r="W89" s="31"/>
      <c r="X89" s="31"/>
      <c r="Y89" s="32">
        <f t="shared" si="51"/>
        <v>0</v>
      </c>
      <c r="Z89" s="31"/>
      <c r="AA89" s="31"/>
      <c r="AB89" s="31"/>
      <c r="AC89" s="32">
        <f t="shared" si="52"/>
        <v>0</v>
      </c>
      <c r="AD89" s="31"/>
      <c r="AE89" s="31"/>
      <c r="AF89" s="31"/>
      <c r="AG89" s="32">
        <f t="shared" si="53"/>
        <v>0</v>
      </c>
      <c r="AH89" s="32">
        <f t="shared" si="48"/>
        <v>0</v>
      </c>
      <c r="AI89" s="233">
        <f t="shared" si="54"/>
        <v>0</v>
      </c>
      <c r="AJ89" s="233">
        <f t="shared" si="49"/>
        <v>0</v>
      </c>
    </row>
    <row r="90" spans="1:44" ht="12.75" hidden="1" customHeight="1" outlineLevel="1" x14ac:dyDescent="0.25">
      <c r="A90" s="25">
        <v>10</v>
      </c>
      <c r="B90" s="26"/>
      <c r="C90" s="35"/>
      <c r="D90" s="36"/>
      <c r="E90" s="37"/>
      <c r="F90" s="37"/>
      <c r="G90" s="37"/>
      <c r="H90" s="36"/>
      <c r="I90" s="36"/>
      <c r="J90" s="75"/>
      <c r="K90" s="39"/>
      <c r="L90" s="37"/>
      <c r="M90" s="31"/>
      <c r="N90" s="31"/>
      <c r="O90" s="31"/>
      <c r="P90" s="37"/>
      <c r="Q90" s="37"/>
      <c r="R90" s="31"/>
      <c r="S90" s="31"/>
      <c r="T90" s="31"/>
      <c r="U90" s="32">
        <f t="shared" si="50"/>
        <v>0</v>
      </c>
      <c r="V90" s="31"/>
      <c r="W90" s="31"/>
      <c r="X90" s="31"/>
      <c r="Y90" s="32">
        <f t="shared" si="51"/>
        <v>0</v>
      </c>
      <c r="Z90" s="31"/>
      <c r="AA90" s="31"/>
      <c r="AB90" s="31"/>
      <c r="AC90" s="32">
        <f t="shared" si="52"/>
        <v>0</v>
      </c>
      <c r="AD90" s="31"/>
      <c r="AE90" s="31"/>
      <c r="AF90" s="31"/>
      <c r="AG90" s="32">
        <f t="shared" si="53"/>
        <v>0</v>
      </c>
      <c r="AH90" s="32">
        <f t="shared" si="48"/>
        <v>0</v>
      </c>
      <c r="AI90" s="233">
        <f t="shared" si="54"/>
        <v>0</v>
      </c>
      <c r="AJ90" s="233">
        <f t="shared" si="49"/>
        <v>0</v>
      </c>
      <c r="AK90" s="109"/>
      <c r="AL90" s="109"/>
      <c r="AM90" s="109"/>
      <c r="AN90" s="109"/>
      <c r="AO90" s="109"/>
      <c r="AP90" s="109"/>
      <c r="AQ90" s="109"/>
      <c r="AR90" s="109"/>
    </row>
    <row r="91" spans="1:44" s="74" customFormat="1" ht="12.75" hidden="1" customHeight="1" collapsed="1" x14ac:dyDescent="0.25">
      <c r="A91" s="652" t="s">
        <v>53</v>
      </c>
      <c r="B91" s="655"/>
      <c r="C91" s="653"/>
      <c r="D91" s="653"/>
      <c r="E91" s="653"/>
      <c r="F91" s="653"/>
      <c r="G91" s="653"/>
      <c r="H91" s="653"/>
      <c r="I91" s="654"/>
      <c r="J91" s="101">
        <f>SUM(J81:J90)</f>
        <v>0</v>
      </c>
      <c r="K91" s="101">
        <f>SUM(K81:K90)</f>
        <v>0</v>
      </c>
      <c r="L91" s="117"/>
      <c r="M91" s="101">
        <f>SUM(M81:M90)</f>
        <v>0</v>
      </c>
      <c r="N91" s="101">
        <f>SUM(N81:N90)</f>
        <v>0</v>
      </c>
      <c r="O91" s="101">
        <f>SUM(O81:O90)</f>
        <v>0</v>
      </c>
      <c r="P91" s="103"/>
      <c r="Q91" s="104"/>
      <c r="R91" s="101">
        <f t="shared" ref="R91:AH91" si="55">SUM(R81:R90)</f>
        <v>0</v>
      </c>
      <c r="S91" s="101">
        <f t="shared" si="55"/>
        <v>0</v>
      </c>
      <c r="T91" s="101">
        <f t="shared" si="55"/>
        <v>0</v>
      </c>
      <c r="U91" s="101">
        <f t="shared" si="55"/>
        <v>0</v>
      </c>
      <c r="V91" s="101">
        <f t="shared" si="55"/>
        <v>0</v>
      </c>
      <c r="W91" s="101">
        <f t="shared" si="55"/>
        <v>0</v>
      </c>
      <c r="X91" s="101">
        <f t="shared" si="55"/>
        <v>0</v>
      </c>
      <c r="Y91" s="101">
        <f t="shared" si="55"/>
        <v>0</v>
      </c>
      <c r="Z91" s="101">
        <f t="shared" si="55"/>
        <v>0</v>
      </c>
      <c r="AA91" s="101">
        <f t="shared" si="55"/>
        <v>0</v>
      </c>
      <c r="AB91" s="101">
        <f t="shared" si="55"/>
        <v>0</v>
      </c>
      <c r="AC91" s="101">
        <f t="shared" si="55"/>
        <v>0</v>
      </c>
      <c r="AD91" s="101">
        <f t="shared" si="55"/>
        <v>0</v>
      </c>
      <c r="AE91" s="101">
        <f t="shared" si="55"/>
        <v>0</v>
      </c>
      <c r="AF91" s="101">
        <f t="shared" si="55"/>
        <v>0</v>
      </c>
      <c r="AG91" s="101">
        <f t="shared" si="55"/>
        <v>0</v>
      </c>
      <c r="AH91" s="101">
        <f t="shared" si="55"/>
        <v>0</v>
      </c>
      <c r="AI91" s="237">
        <f>IF(ISERROR(AH91/J91),0,AH91/J91)</f>
        <v>0</v>
      </c>
      <c r="AJ91" s="237">
        <f>IF(ISERROR(AH91/$AH$193),0,AH91/$AH$193)</f>
        <v>0</v>
      </c>
      <c r="AK91" s="109"/>
      <c r="AL91" s="109"/>
      <c r="AM91" s="109"/>
      <c r="AN91" s="109"/>
      <c r="AO91" s="109"/>
      <c r="AP91" s="109"/>
      <c r="AQ91" s="109"/>
      <c r="AR91" s="109"/>
    </row>
    <row r="92" spans="1:44" ht="12.75" hidden="1" customHeight="1" x14ac:dyDescent="0.25">
      <c r="A92" s="649" t="s">
        <v>54</v>
      </c>
      <c r="B92" s="650"/>
      <c r="C92" s="650"/>
      <c r="D92" s="650"/>
      <c r="E92" s="651"/>
      <c r="F92" s="17"/>
      <c r="G92" s="18"/>
      <c r="H92" s="19"/>
      <c r="I92" s="19"/>
      <c r="J92" s="75"/>
      <c r="K92" s="20"/>
      <c r="L92" s="21"/>
      <c r="M92" s="22"/>
      <c r="N92" s="22"/>
      <c r="O92" s="22"/>
      <c r="P92" s="18"/>
      <c r="Q92" s="23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32"/>
      <c r="AJ92" s="232"/>
    </row>
    <row r="93" spans="1:44" ht="12.75" hidden="1" customHeight="1" outlineLevel="1" x14ac:dyDescent="0.25">
      <c r="A93" s="25">
        <v>1</v>
      </c>
      <c r="B93" s="26"/>
      <c r="C93" s="27"/>
      <c r="D93" s="28"/>
      <c r="E93" s="29"/>
      <c r="F93" s="29"/>
      <c r="G93" s="29"/>
      <c r="H93" s="28"/>
      <c r="I93" s="28"/>
      <c r="J93" s="75"/>
      <c r="K93" s="30"/>
      <c r="L93" s="29"/>
      <c r="M93" s="31"/>
      <c r="N93" s="31"/>
      <c r="O93" s="31"/>
      <c r="P93" s="29"/>
      <c r="Q93" s="29"/>
      <c r="R93" s="31"/>
      <c r="S93" s="31"/>
      <c r="T93" s="31"/>
      <c r="U93" s="32">
        <f>SUM(R93:T93)</f>
        <v>0</v>
      </c>
      <c r="V93" s="31"/>
      <c r="W93" s="31"/>
      <c r="X93" s="31"/>
      <c r="Y93" s="32">
        <f>SUM(V93:X93)</f>
        <v>0</v>
      </c>
      <c r="Z93" s="31"/>
      <c r="AA93" s="31"/>
      <c r="AB93" s="31"/>
      <c r="AC93" s="32">
        <f>SUM(Z93:AB93)</f>
        <v>0</v>
      </c>
      <c r="AD93" s="31"/>
      <c r="AE93" s="31"/>
      <c r="AF93" s="31"/>
      <c r="AG93" s="32">
        <f>SUM(AD93:AF93)</f>
        <v>0</v>
      </c>
      <c r="AH93" s="32">
        <f t="shared" ref="AH93:AH102" si="56">SUM(U93,Y93,AC93,AG93)</f>
        <v>0</v>
      </c>
      <c r="AI93" s="233">
        <f>IF(ISERROR(AH93/J93),0,AH93/J93)</f>
        <v>0</v>
      </c>
      <c r="AJ93" s="233">
        <f t="shared" ref="AJ93:AJ102" si="57">IF(ISERROR(AH93/$AH$193),"-",AH93/$AH$193)</f>
        <v>0</v>
      </c>
      <c r="AK93" s="109"/>
      <c r="AL93" s="109"/>
      <c r="AM93" s="109"/>
      <c r="AN93" s="109"/>
      <c r="AO93" s="109"/>
      <c r="AP93" s="109"/>
      <c r="AQ93" s="109"/>
      <c r="AR93" s="109"/>
    </row>
    <row r="94" spans="1:44" ht="12.75" hidden="1" customHeight="1" outlineLevel="1" x14ac:dyDescent="0.25">
      <c r="A94" s="25">
        <v>2</v>
      </c>
      <c r="B94" s="26"/>
      <c r="C94" s="35"/>
      <c r="D94" s="36"/>
      <c r="E94" s="37"/>
      <c r="F94" s="37"/>
      <c r="G94" s="37"/>
      <c r="H94" s="36"/>
      <c r="I94" s="36"/>
      <c r="J94" s="75"/>
      <c r="K94" s="38"/>
      <c r="L94" s="37"/>
      <c r="M94" s="31"/>
      <c r="N94" s="31"/>
      <c r="O94" s="31"/>
      <c r="P94" s="37"/>
      <c r="Q94" s="37"/>
      <c r="R94" s="31"/>
      <c r="S94" s="31"/>
      <c r="T94" s="31"/>
      <c r="U94" s="32">
        <f t="shared" ref="U94:U102" si="58">SUM(R94:T94)</f>
        <v>0</v>
      </c>
      <c r="V94" s="31"/>
      <c r="W94" s="31"/>
      <c r="X94" s="31"/>
      <c r="Y94" s="32">
        <f t="shared" ref="Y94:Y102" si="59">SUM(V94:X94)</f>
        <v>0</v>
      </c>
      <c r="Z94" s="31"/>
      <c r="AA94" s="31"/>
      <c r="AB94" s="31"/>
      <c r="AC94" s="32">
        <f t="shared" ref="AC94:AC102" si="60">SUM(Z94:AB94)</f>
        <v>0</v>
      </c>
      <c r="AD94" s="31"/>
      <c r="AE94" s="31"/>
      <c r="AF94" s="31"/>
      <c r="AG94" s="32">
        <f t="shared" ref="AG94:AG102" si="61">SUM(AD94:AF94)</f>
        <v>0</v>
      </c>
      <c r="AH94" s="32">
        <f t="shared" si="56"/>
        <v>0</v>
      </c>
      <c r="AI94" s="233">
        <f t="shared" ref="AI94:AI102" si="62">IF(ISERROR(AH94/J94),0,AH94/J94)</f>
        <v>0</v>
      </c>
      <c r="AJ94" s="233">
        <f t="shared" si="57"/>
        <v>0</v>
      </c>
      <c r="AK94" s="109"/>
      <c r="AL94" s="109"/>
      <c r="AM94" s="109"/>
      <c r="AN94" s="109"/>
      <c r="AO94" s="109"/>
      <c r="AP94" s="109"/>
      <c r="AQ94" s="109"/>
      <c r="AR94" s="109"/>
    </row>
    <row r="95" spans="1:44" ht="12.75" hidden="1" customHeight="1" outlineLevel="1" x14ac:dyDescent="0.25">
      <c r="A95" s="25">
        <v>3</v>
      </c>
      <c r="B95" s="26"/>
      <c r="C95" s="35"/>
      <c r="D95" s="36"/>
      <c r="E95" s="37"/>
      <c r="F95" s="37"/>
      <c r="G95" s="37"/>
      <c r="H95" s="36"/>
      <c r="I95" s="36"/>
      <c r="J95" s="75"/>
      <c r="K95" s="38"/>
      <c r="L95" s="37"/>
      <c r="M95" s="31"/>
      <c r="N95" s="31"/>
      <c r="O95" s="31"/>
      <c r="P95" s="37"/>
      <c r="Q95" s="37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56"/>
        <v>0</v>
      </c>
      <c r="AI95" s="233">
        <f t="shared" si="62"/>
        <v>0</v>
      </c>
      <c r="AJ95" s="233">
        <f t="shared" si="57"/>
        <v>0</v>
      </c>
    </row>
    <row r="96" spans="1:44" ht="12.75" hidden="1" customHeight="1" outlineLevel="1" x14ac:dyDescent="0.25">
      <c r="A96" s="25">
        <v>4</v>
      </c>
      <c r="B96" s="26"/>
      <c r="C96" s="35"/>
      <c r="D96" s="36"/>
      <c r="E96" s="37"/>
      <c r="F96" s="37"/>
      <c r="G96" s="37"/>
      <c r="H96" s="36"/>
      <c r="I96" s="36"/>
      <c r="J96" s="75"/>
      <c r="K96" s="38"/>
      <c r="L96" s="37"/>
      <c r="M96" s="31"/>
      <c r="N96" s="31"/>
      <c r="O96" s="31"/>
      <c r="P96" s="37"/>
      <c r="Q96" s="37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56"/>
        <v>0</v>
      </c>
      <c r="AI96" s="233">
        <f t="shared" si="62"/>
        <v>0</v>
      </c>
      <c r="AJ96" s="233">
        <f t="shared" si="57"/>
        <v>0</v>
      </c>
      <c r="AK96" s="109"/>
      <c r="AL96" s="109"/>
      <c r="AM96" s="109"/>
      <c r="AN96" s="109"/>
      <c r="AO96" s="109"/>
      <c r="AP96" s="109"/>
      <c r="AQ96" s="109"/>
      <c r="AR96" s="109"/>
    </row>
    <row r="97" spans="1:44" ht="12.75" hidden="1" customHeight="1" outlineLevel="1" x14ac:dyDescent="0.25">
      <c r="A97" s="25">
        <v>5</v>
      </c>
      <c r="B97" s="26"/>
      <c r="C97" s="35"/>
      <c r="D97" s="36"/>
      <c r="E97" s="37"/>
      <c r="F97" s="37"/>
      <c r="G97" s="37"/>
      <c r="H97" s="36"/>
      <c r="I97" s="36"/>
      <c r="J97" s="75"/>
      <c r="K97" s="38"/>
      <c r="L97" s="37"/>
      <c r="M97" s="31"/>
      <c r="N97" s="31"/>
      <c r="O97" s="31"/>
      <c r="P97" s="37"/>
      <c r="Q97" s="37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56"/>
        <v>0</v>
      </c>
      <c r="AI97" s="233">
        <f t="shared" si="62"/>
        <v>0</v>
      </c>
      <c r="AJ97" s="233">
        <f t="shared" si="57"/>
        <v>0</v>
      </c>
      <c r="AK97" s="109"/>
      <c r="AL97" s="109"/>
      <c r="AM97" s="109"/>
      <c r="AN97" s="109"/>
      <c r="AO97" s="109"/>
      <c r="AP97" s="109"/>
      <c r="AQ97" s="109"/>
      <c r="AR97" s="109"/>
    </row>
    <row r="98" spans="1:44" ht="12.75" hidden="1" customHeight="1" outlineLevel="1" x14ac:dyDescent="0.25">
      <c r="A98" s="25">
        <v>6</v>
      </c>
      <c r="B98" s="26"/>
      <c r="C98" s="35"/>
      <c r="D98" s="36"/>
      <c r="E98" s="37"/>
      <c r="F98" s="37"/>
      <c r="G98" s="37"/>
      <c r="H98" s="36"/>
      <c r="I98" s="36"/>
      <c r="J98" s="75"/>
      <c r="K98" s="38"/>
      <c r="L98" s="37"/>
      <c r="M98" s="31"/>
      <c r="N98" s="31"/>
      <c r="O98" s="31"/>
      <c r="P98" s="37"/>
      <c r="Q98" s="37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56"/>
        <v>0</v>
      </c>
      <c r="AI98" s="233">
        <f t="shared" si="62"/>
        <v>0</v>
      </c>
      <c r="AJ98" s="233">
        <f t="shared" si="57"/>
        <v>0</v>
      </c>
    </row>
    <row r="99" spans="1:44" ht="12.75" hidden="1" customHeight="1" outlineLevel="1" x14ac:dyDescent="0.25">
      <c r="A99" s="25">
        <v>7</v>
      </c>
      <c r="B99" s="26"/>
      <c r="C99" s="35"/>
      <c r="D99" s="36"/>
      <c r="E99" s="37"/>
      <c r="F99" s="37"/>
      <c r="G99" s="37"/>
      <c r="H99" s="36"/>
      <c r="I99" s="36"/>
      <c r="J99" s="75"/>
      <c r="K99" s="38"/>
      <c r="L99" s="37"/>
      <c r="M99" s="31"/>
      <c r="N99" s="31"/>
      <c r="O99" s="31"/>
      <c r="P99" s="37"/>
      <c r="Q99" s="37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56"/>
        <v>0</v>
      </c>
      <c r="AI99" s="233">
        <f t="shared" si="62"/>
        <v>0</v>
      </c>
      <c r="AJ99" s="233">
        <f t="shared" si="57"/>
        <v>0</v>
      </c>
      <c r="AK99" s="109"/>
      <c r="AL99" s="109"/>
      <c r="AM99" s="109"/>
      <c r="AN99" s="109"/>
      <c r="AO99" s="109"/>
      <c r="AP99" s="109"/>
      <c r="AQ99" s="109"/>
      <c r="AR99" s="109"/>
    </row>
    <row r="100" spans="1:44" ht="12.75" hidden="1" customHeight="1" outlineLevel="1" x14ac:dyDescent="0.25">
      <c r="A100" s="25">
        <v>8</v>
      </c>
      <c r="B100" s="26"/>
      <c r="C100" s="35"/>
      <c r="D100" s="36"/>
      <c r="E100" s="37"/>
      <c r="F100" s="37"/>
      <c r="G100" s="37"/>
      <c r="H100" s="36"/>
      <c r="I100" s="36"/>
      <c r="J100" s="75"/>
      <c r="K100" s="38"/>
      <c r="L100" s="37"/>
      <c r="M100" s="31"/>
      <c r="N100" s="31"/>
      <c r="O100" s="31"/>
      <c r="P100" s="37"/>
      <c r="Q100" s="37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56"/>
        <v>0</v>
      </c>
      <c r="AI100" s="233">
        <f t="shared" si="62"/>
        <v>0</v>
      </c>
      <c r="AJ100" s="233">
        <f t="shared" si="57"/>
        <v>0</v>
      </c>
      <c r="AK100" s="109"/>
      <c r="AL100" s="109"/>
      <c r="AM100" s="109"/>
      <c r="AN100" s="109"/>
      <c r="AO100" s="109"/>
      <c r="AP100" s="109"/>
      <c r="AQ100" s="109"/>
      <c r="AR100" s="109"/>
    </row>
    <row r="101" spans="1:44" ht="12.75" hidden="1" customHeight="1" outlineLevel="1" x14ac:dyDescent="0.25">
      <c r="A101" s="25">
        <v>9</v>
      </c>
      <c r="B101" s="26"/>
      <c r="C101" s="35"/>
      <c r="D101" s="36"/>
      <c r="E101" s="37"/>
      <c r="F101" s="37"/>
      <c r="G101" s="37"/>
      <c r="H101" s="36"/>
      <c r="I101" s="36"/>
      <c r="J101" s="75"/>
      <c r="K101" s="38"/>
      <c r="L101" s="37"/>
      <c r="M101" s="31"/>
      <c r="N101" s="31"/>
      <c r="O101" s="31"/>
      <c r="P101" s="37"/>
      <c r="Q101" s="37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56"/>
        <v>0</v>
      </c>
      <c r="AI101" s="233">
        <f t="shared" si="62"/>
        <v>0</v>
      </c>
      <c r="AJ101" s="233">
        <f t="shared" si="57"/>
        <v>0</v>
      </c>
    </row>
    <row r="102" spans="1:44" ht="12.75" hidden="1" customHeight="1" outlineLevel="1" x14ac:dyDescent="0.25">
      <c r="A102" s="25">
        <v>10</v>
      </c>
      <c r="B102" s="26"/>
      <c r="C102" s="35"/>
      <c r="D102" s="36"/>
      <c r="E102" s="37"/>
      <c r="F102" s="37"/>
      <c r="G102" s="37"/>
      <c r="H102" s="36"/>
      <c r="I102" s="36"/>
      <c r="J102" s="75"/>
      <c r="K102" s="39"/>
      <c r="L102" s="37"/>
      <c r="M102" s="31"/>
      <c r="N102" s="31"/>
      <c r="O102" s="31"/>
      <c r="P102" s="37"/>
      <c r="Q102" s="37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56"/>
        <v>0</v>
      </c>
      <c r="AI102" s="233">
        <f t="shared" si="62"/>
        <v>0</v>
      </c>
      <c r="AJ102" s="233">
        <f t="shared" si="57"/>
        <v>0</v>
      </c>
      <c r="AK102" s="109"/>
      <c r="AL102" s="109"/>
      <c r="AM102" s="109"/>
      <c r="AN102" s="109"/>
      <c r="AO102" s="109"/>
      <c r="AP102" s="109"/>
      <c r="AQ102" s="109"/>
      <c r="AR102" s="109"/>
    </row>
    <row r="103" spans="1:44" s="74" customFormat="1" ht="12.75" hidden="1" customHeight="1" collapsed="1" x14ac:dyDescent="0.25">
      <c r="A103" s="652" t="s">
        <v>55</v>
      </c>
      <c r="B103" s="655"/>
      <c r="C103" s="653"/>
      <c r="D103" s="653"/>
      <c r="E103" s="653"/>
      <c r="F103" s="653"/>
      <c r="G103" s="653"/>
      <c r="H103" s="653"/>
      <c r="I103" s="654"/>
      <c r="J103" s="101">
        <f>SUM(J93:J102)</f>
        <v>0</v>
      </c>
      <c r="K103" s="101">
        <f>SUM(K93:K102)</f>
        <v>0</v>
      </c>
      <c r="L103" s="117"/>
      <c r="M103" s="101">
        <f>SUM(M93:M102)</f>
        <v>0</v>
      </c>
      <c r="N103" s="101">
        <f>SUM(N93:N102)</f>
        <v>0</v>
      </c>
      <c r="O103" s="101">
        <f>SUM(O93:O102)</f>
        <v>0</v>
      </c>
      <c r="P103" s="103"/>
      <c r="Q103" s="104"/>
      <c r="R103" s="101">
        <f t="shared" ref="R103:AH103" si="63">SUM(R93:R102)</f>
        <v>0</v>
      </c>
      <c r="S103" s="101">
        <f t="shared" si="63"/>
        <v>0</v>
      </c>
      <c r="T103" s="101">
        <f t="shared" si="63"/>
        <v>0</v>
      </c>
      <c r="U103" s="101">
        <f t="shared" si="63"/>
        <v>0</v>
      </c>
      <c r="V103" s="101">
        <f t="shared" si="63"/>
        <v>0</v>
      </c>
      <c r="W103" s="101">
        <f t="shared" si="63"/>
        <v>0</v>
      </c>
      <c r="X103" s="101">
        <f t="shared" si="63"/>
        <v>0</v>
      </c>
      <c r="Y103" s="101">
        <f t="shared" si="63"/>
        <v>0</v>
      </c>
      <c r="Z103" s="101">
        <f t="shared" si="63"/>
        <v>0</v>
      </c>
      <c r="AA103" s="101">
        <f t="shared" si="63"/>
        <v>0</v>
      </c>
      <c r="AB103" s="101">
        <f t="shared" si="63"/>
        <v>0</v>
      </c>
      <c r="AC103" s="101">
        <f t="shared" si="63"/>
        <v>0</v>
      </c>
      <c r="AD103" s="101">
        <f t="shared" si="63"/>
        <v>0</v>
      </c>
      <c r="AE103" s="101">
        <f t="shared" si="63"/>
        <v>0</v>
      </c>
      <c r="AF103" s="101">
        <f t="shared" si="63"/>
        <v>0</v>
      </c>
      <c r="AG103" s="101">
        <f t="shared" si="63"/>
        <v>0</v>
      </c>
      <c r="AH103" s="101">
        <f t="shared" si="63"/>
        <v>0</v>
      </c>
      <c r="AI103" s="237">
        <f>IF(ISERROR(AH103/J103),0,AH103/J103)</f>
        <v>0</v>
      </c>
      <c r="AJ103" s="237">
        <f>IF(ISERROR(AH103/$AH$193),0,AH103/$AH$193)</f>
        <v>0</v>
      </c>
      <c r="AK103" s="109"/>
      <c r="AL103" s="109"/>
      <c r="AM103" s="109"/>
      <c r="AN103" s="109"/>
      <c r="AO103" s="109"/>
      <c r="AP103" s="109"/>
      <c r="AQ103" s="109"/>
      <c r="AR103" s="109"/>
    </row>
    <row r="104" spans="1:44" ht="12.75" hidden="1" customHeight="1" x14ac:dyDescent="0.25">
      <c r="A104" s="649" t="s">
        <v>56</v>
      </c>
      <c r="B104" s="650"/>
      <c r="C104" s="650"/>
      <c r="D104" s="650"/>
      <c r="E104" s="651"/>
      <c r="F104" s="17"/>
      <c r="G104" s="18"/>
      <c r="H104" s="19"/>
      <c r="I104" s="19"/>
      <c r="J104" s="75"/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32"/>
      <c r="AJ104" s="232"/>
    </row>
    <row r="105" spans="1:44" hidden="1" outlineLevel="1" x14ac:dyDescent="0.25">
      <c r="A105" s="25">
        <v>1</v>
      </c>
      <c r="B105" s="26"/>
      <c r="C105" s="112"/>
      <c r="D105" s="113"/>
      <c r="E105" s="64"/>
      <c r="F105" s="114"/>
      <c r="G105" s="114"/>
      <c r="H105" s="6"/>
      <c r="I105" s="6"/>
      <c r="J105" s="75"/>
      <c r="K105" s="57"/>
      <c r="L105" s="1"/>
      <c r="M105" s="56"/>
      <c r="N105" s="63"/>
      <c r="O105" s="56"/>
      <c r="P105" s="52"/>
      <c r="Q105" s="52"/>
      <c r="R105" s="31"/>
      <c r="S105" s="31"/>
      <c r="T105" s="31"/>
      <c r="U105" s="32">
        <f>SUM(R105:T105)</f>
        <v>0</v>
      </c>
      <c r="V105" s="31"/>
      <c r="W105" s="31"/>
      <c r="X105" s="31"/>
      <c r="Y105" s="32">
        <f>SUM(V105:X105)</f>
        <v>0</v>
      </c>
      <c r="Z105" s="31"/>
      <c r="AA105" s="31"/>
      <c r="AB105" s="31"/>
      <c r="AC105" s="32">
        <f>SUM(Z105:AB105)</f>
        <v>0</v>
      </c>
      <c r="AD105" s="31"/>
      <c r="AE105" s="31">
        <v>0</v>
      </c>
      <c r="AF105" s="31">
        <v>0</v>
      </c>
      <c r="AG105" s="32">
        <f>SUM(AD105:AF105)</f>
        <v>0</v>
      </c>
      <c r="AH105" s="32">
        <f t="shared" ref="AH105:AH114" si="64">SUM(U105,Y105,AC105,AG105)</f>
        <v>0</v>
      </c>
      <c r="AI105" s="233">
        <f t="shared" ref="AI105:AI114" si="65">IF(ISERROR(AH105/J105),0,AH105/J105)</f>
        <v>0</v>
      </c>
      <c r="AJ105" s="233">
        <f t="shared" ref="AJ105:AJ114" si="66">IF(ISERROR(AH105/$AH$193),"-",AH105/$AH$193)</f>
        <v>0</v>
      </c>
      <c r="AK105" s="109"/>
      <c r="AL105" s="109"/>
      <c r="AM105" s="109"/>
      <c r="AN105" s="109"/>
      <c r="AO105" s="109"/>
      <c r="AP105" s="109"/>
      <c r="AQ105" s="109"/>
      <c r="AR105" s="109"/>
    </row>
    <row r="106" spans="1:44" ht="12.75" hidden="1" customHeight="1" outlineLevel="1" x14ac:dyDescent="0.25">
      <c r="A106" s="25">
        <v>2</v>
      </c>
      <c r="B106" s="26"/>
      <c r="C106" s="27"/>
      <c r="D106" s="28"/>
      <c r="E106" s="37"/>
      <c r="F106" s="37"/>
      <c r="G106" s="37"/>
      <c r="H106" s="36"/>
      <c r="I106" s="36"/>
      <c r="J106" s="75"/>
      <c r="K106" s="38"/>
      <c r="L106" s="29"/>
      <c r="M106" s="31"/>
      <c r="N106" s="31"/>
      <c r="O106" s="31"/>
      <c r="P106" s="37"/>
      <c r="Q106" s="37"/>
      <c r="R106" s="31"/>
      <c r="S106" s="31"/>
      <c r="T106" s="31"/>
      <c r="U106" s="32">
        <f t="shared" ref="U106:U114" si="67">SUM(R106:T106)</f>
        <v>0</v>
      </c>
      <c r="V106" s="31"/>
      <c r="W106" s="31"/>
      <c r="X106" s="31"/>
      <c r="Y106" s="32">
        <f t="shared" ref="Y106:Y114" si="68">SUM(V106:X106)</f>
        <v>0</v>
      </c>
      <c r="Z106" s="31"/>
      <c r="AA106" s="31"/>
      <c r="AB106" s="31"/>
      <c r="AC106" s="32">
        <f t="shared" ref="AC106:AC114" si="69">SUM(Z106:AB106)</f>
        <v>0</v>
      </c>
      <c r="AD106" s="31"/>
      <c r="AE106" s="31"/>
      <c r="AF106" s="31"/>
      <c r="AG106" s="32">
        <f t="shared" ref="AG106:AG114" si="70">SUM(AD106:AF106)</f>
        <v>0</v>
      </c>
      <c r="AH106" s="32">
        <f t="shared" si="64"/>
        <v>0</v>
      </c>
      <c r="AI106" s="233">
        <f t="shared" si="65"/>
        <v>0</v>
      </c>
      <c r="AJ106" s="233">
        <f t="shared" si="66"/>
        <v>0</v>
      </c>
      <c r="AK106" s="109"/>
      <c r="AL106" s="109"/>
      <c r="AM106" s="109"/>
      <c r="AN106" s="109"/>
      <c r="AO106" s="109"/>
      <c r="AP106" s="109"/>
      <c r="AQ106" s="109"/>
      <c r="AR106" s="109"/>
    </row>
    <row r="107" spans="1:44" ht="12.75" hidden="1" customHeight="1" outlineLevel="1" x14ac:dyDescent="0.25">
      <c r="A107" s="25">
        <v>3</v>
      </c>
      <c r="B107" s="26"/>
      <c r="C107" s="35"/>
      <c r="D107" s="36"/>
      <c r="E107" s="37"/>
      <c r="F107" s="37"/>
      <c r="G107" s="37"/>
      <c r="H107" s="36"/>
      <c r="I107" s="36"/>
      <c r="J107" s="75"/>
      <c r="K107" s="38"/>
      <c r="L107" s="37"/>
      <c r="M107" s="31"/>
      <c r="N107" s="31"/>
      <c r="O107" s="31"/>
      <c r="P107" s="37"/>
      <c r="Q107" s="37"/>
      <c r="R107" s="31"/>
      <c r="S107" s="31"/>
      <c r="T107" s="31"/>
      <c r="U107" s="32">
        <f t="shared" si="67"/>
        <v>0</v>
      </c>
      <c r="V107" s="31"/>
      <c r="W107" s="31"/>
      <c r="X107" s="31"/>
      <c r="Y107" s="32">
        <f t="shared" si="68"/>
        <v>0</v>
      </c>
      <c r="Z107" s="31"/>
      <c r="AA107" s="31"/>
      <c r="AB107" s="31"/>
      <c r="AC107" s="32">
        <f t="shared" si="69"/>
        <v>0</v>
      </c>
      <c r="AD107" s="31"/>
      <c r="AE107" s="31"/>
      <c r="AF107" s="31"/>
      <c r="AG107" s="32">
        <f t="shared" si="70"/>
        <v>0</v>
      </c>
      <c r="AH107" s="32">
        <f t="shared" si="64"/>
        <v>0</v>
      </c>
      <c r="AI107" s="233">
        <f t="shared" si="65"/>
        <v>0</v>
      </c>
      <c r="AJ107" s="233">
        <f t="shared" si="66"/>
        <v>0</v>
      </c>
    </row>
    <row r="108" spans="1:44" ht="12.75" hidden="1" customHeight="1" outlineLevel="1" x14ac:dyDescent="0.25">
      <c r="A108" s="25">
        <v>4</v>
      </c>
      <c r="B108" s="26"/>
      <c r="C108" s="35"/>
      <c r="D108" s="36"/>
      <c r="E108" s="37"/>
      <c r="F108" s="37"/>
      <c r="G108" s="37"/>
      <c r="H108" s="36"/>
      <c r="I108" s="36"/>
      <c r="J108" s="75"/>
      <c r="K108" s="38"/>
      <c r="L108" s="37"/>
      <c r="M108" s="31"/>
      <c r="N108" s="31"/>
      <c r="O108" s="31"/>
      <c r="P108" s="37"/>
      <c r="Q108" s="37"/>
      <c r="R108" s="31"/>
      <c r="S108" s="31"/>
      <c r="T108" s="31"/>
      <c r="U108" s="32">
        <f t="shared" si="67"/>
        <v>0</v>
      </c>
      <c r="V108" s="31"/>
      <c r="W108" s="31"/>
      <c r="X108" s="31"/>
      <c r="Y108" s="32">
        <f t="shared" si="68"/>
        <v>0</v>
      </c>
      <c r="Z108" s="31"/>
      <c r="AA108" s="31"/>
      <c r="AB108" s="31"/>
      <c r="AC108" s="32">
        <f t="shared" si="69"/>
        <v>0</v>
      </c>
      <c r="AD108" s="31"/>
      <c r="AE108" s="31"/>
      <c r="AF108" s="31"/>
      <c r="AG108" s="32">
        <f t="shared" si="70"/>
        <v>0</v>
      </c>
      <c r="AH108" s="32">
        <f t="shared" si="64"/>
        <v>0</v>
      </c>
      <c r="AI108" s="233">
        <f t="shared" si="65"/>
        <v>0</v>
      </c>
      <c r="AJ108" s="233">
        <f t="shared" si="66"/>
        <v>0</v>
      </c>
      <c r="AK108" s="109"/>
      <c r="AL108" s="109"/>
      <c r="AM108" s="109"/>
      <c r="AN108" s="109"/>
      <c r="AO108" s="109"/>
      <c r="AP108" s="109"/>
      <c r="AQ108" s="109"/>
      <c r="AR108" s="109"/>
    </row>
    <row r="109" spans="1:44" ht="12.75" hidden="1" customHeight="1" outlineLevel="1" x14ac:dyDescent="0.25">
      <c r="A109" s="25">
        <v>5</v>
      </c>
      <c r="B109" s="26"/>
      <c r="C109" s="35"/>
      <c r="D109" s="36"/>
      <c r="E109" s="37"/>
      <c r="F109" s="37"/>
      <c r="G109" s="37"/>
      <c r="H109" s="36"/>
      <c r="I109" s="36"/>
      <c r="J109" s="75"/>
      <c r="K109" s="38"/>
      <c r="L109" s="37"/>
      <c r="M109" s="31"/>
      <c r="N109" s="31"/>
      <c r="O109" s="31"/>
      <c r="P109" s="37"/>
      <c r="Q109" s="37"/>
      <c r="R109" s="31"/>
      <c r="S109" s="31"/>
      <c r="T109" s="31"/>
      <c r="U109" s="32">
        <f t="shared" si="67"/>
        <v>0</v>
      </c>
      <c r="V109" s="31"/>
      <c r="W109" s="31"/>
      <c r="X109" s="31"/>
      <c r="Y109" s="32">
        <f t="shared" si="68"/>
        <v>0</v>
      </c>
      <c r="Z109" s="31"/>
      <c r="AA109" s="31"/>
      <c r="AB109" s="31"/>
      <c r="AC109" s="32">
        <f t="shared" si="69"/>
        <v>0</v>
      </c>
      <c r="AD109" s="31"/>
      <c r="AE109" s="31"/>
      <c r="AF109" s="31"/>
      <c r="AG109" s="32">
        <f t="shared" si="70"/>
        <v>0</v>
      </c>
      <c r="AH109" s="32">
        <f t="shared" si="64"/>
        <v>0</v>
      </c>
      <c r="AI109" s="233">
        <f t="shared" si="65"/>
        <v>0</v>
      </c>
      <c r="AJ109" s="233">
        <f t="shared" si="66"/>
        <v>0</v>
      </c>
      <c r="AK109" s="109"/>
      <c r="AL109" s="109"/>
      <c r="AM109" s="109"/>
      <c r="AN109" s="109"/>
      <c r="AO109" s="109"/>
      <c r="AP109" s="109"/>
      <c r="AQ109" s="109"/>
      <c r="AR109" s="109"/>
    </row>
    <row r="110" spans="1:44" ht="12.75" hidden="1" customHeight="1" outlineLevel="1" x14ac:dyDescent="0.25">
      <c r="A110" s="25">
        <v>6</v>
      </c>
      <c r="B110" s="26"/>
      <c r="C110" s="35"/>
      <c r="D110" s="36"/>
      <c r="E110" s="37"/>
      <c r="F110" s="37"/>
      <c r="G110" s="37"/>
      <c r="H110" s="36"/>
      <c r="I110" s="36"/>
      <c r="J110" s="75"/>
      <c r="K110" s="38"/>
      <c r="L110" s="37"/>
      <c r="M110" s="31"/>
      <c r="N110" s="31"/>
      <c r="O110" s="31"/>
      <c r="P110" s="37"/>
      <c r="Q110" s="37"/>
      <c r="R110" s="31"/>
      <c r="S110" s="31"/>
      <c r="T110" s="31"/>
      <c r="U110" s="32">
        <f t="shared" si="67"/>
        <v>0</v>
      </c>
      <c r="V110" s="31"/>
      <c r="W110" s="31"/>
      <c r="X110" s="31"/>
      <c r="Y110" s="32">
        <f t="shared" si="68"/>
        <v>0</v>
      </c>
      <c r="Z110" s="31"/>
      <c r="AA110" s="31"/>
      <c r="AB110" s="31"/>
      <c r="AC110" s="32">
        <f t="shared" si="69"/>
        <v>0</v>
      </c>
      <c r="AD110" s="31"/>
      <c r="AE110" s="31"/>
      <c r="AF110" s="31"/>
      <c r="AG110" s="32">
        <f t="shared" si="70"/>
        <v>0</v>
      </c>
      <c r="AH110" s="32">
        <f t="shared" si="64"/>
        <v>0</v>
      </c>
      <c r="AI110" s="233">
        <f t="shared" si="65"/>
        <v>0</v>
      </c>
      <c r="AJ110" s="233">
        <f t="shared" si="66"/>
        <v>0</v>
      </c>
    </row>
    <row r="111" spans="1:44" ht="12.75" hidden="1" customHeight="1" outlineLevel="1" x14ac:dyDescent="0.25">
      <c r="A111" s="25">
        <v>7</v>
      </c>
      <c r="B111" s="26"/>
      <c r="C111" s="35"/>
      <c r="D111" s="36"/>
      <c r="E111" s="37"/>
      <c r="F111" s="37"/>
      <c r="G111" s="37"/>
      <c r="H111" s="36"/>
      <c r="I111" s="36"/>
      <c r="J111" s="75"/>
      <c r="K111" s="38"/>
      <c r="L111" s="37"/>
      <c r="M111" s="31"/>
      <c r="N111" s="31"/>
      <c r="O111" s="31"/>
      <c r="P111" s="37"/>
      <c r="Q111" s="37"/>
      <c r="R111" s="31"/>
      <c r="S111" s="31"/>
      <c r="T111" s="31"/>
      <c r="U111" s="32">
        <f t="shared" si="67"/>
        <v>0</v>
      </c>
      <c r="V111" s="31"/>
      <c r="W111" s="31"/>
      <c r="X111" s="31"/>
      <c r="Y111" s="32">
        <f t="shared" si="68"/>
        <v>0</v>
      </c>
      <c r="Z111" s="31"/>
      <c r="AA111" s="31"/>
      <c r="AB111" s="31"/>
      <c r="AC111" s="32">
        <f t="shared" si="69"/>
        <v>0</v>
      </c>
      <c r="AD111" s="31"/>
      <c r="AE111" s="31"/>
      <c r="AF111" s="31"/>
      <c r="AG111" s="32">
        <f t="shared" si="70"/>
        <v>0</v>
      </c>
      <c r="AH111" s="32">
        <f t="shared" si="64"/>
        <v>0</v>
      </c>
      <c r="AI111" s="233">
        <f t="shared" si="65"/>
        <v>0</v>
      </c>
      <c r="AJ111" s="233">
        <f t="shared" si="66"/>
        <v>0</v>
      </c>
      <c r="AK111" s="109"/>
      <c r="AL111" s="109"/>
      <c r="AM111" s="109"/>
      <c r="AN111" s="109"/>
      <c r="AO111" s="109"/>
      <c r="AP111" s="109"/>
      <c r="AQ111" s="109"/>
      <c r="AR111" s="109"/>
    </row>
    <row r="112" spans="1:44" ht="12.75" hidden="1" customHeight="1" outlineLevel="1" x14ac:dyDescent="0.25">
      <c r="A112" s="25">
        <v>8</v>
      </c>
      <c r="B112" s="26"/>
      <c r="C112" s="35"/>
      <c r="D112" s="36"/>
      <c r="E112" s="37"/>
      <c r="F112" s="37"/>
      <c r="G112" s="37"/>
      <c r="H112" s="36"/>
      <c r="I112" s="36"/>
      <c r="J112" s="75"/>
      <c r="K112" s="38"/>
      <c r="L112" s="37"/>
      <c r="M112" s="31"/>
      <c r="N112" s="31"/>
      <c r="O112" s="31"/>
      <c r="P112" s="37"/>
      <c r="Q112" s="37"/>
      <c r="R112" s="31"/>
      <c r="S112" s="31"/>
      <c r="T112" s="31"/>
      <c r="U112" s="32">
        <f t="shared" si="67"/>
        <v>0</v>
      </c>
      <c r="V112" s="31"/>
      <c r="W112" s="31"/>
      <c r="X112" s="31"/>
      <c r="Y112" s="32">
        <f t="shared" si="68"/>
        <v>0</v>
      </c>
      <c r="Z112" s="31"/>
      <c r="AA112" s="31"/>
      <c r="AB112" s="31"/>
      <c r="AC112" s="32">
        <f t="shared" si="69"/>
        <v>0</v>
      </c>
      <c r="AD112" s="31"/>
      <c r="AE112" s="31"/>
      <c r="AF112" s="31"/>
      <c r="AG112" s="32">
        <f t="shared" si="70"/>
        <v>0</v>
      </c>
      <c r="AH112" s="32">
        <f t="shared" si="64"/>
        <v>0</v>
      </c>
      <c r="AI112" s="233">
        <f t="shared" si="65"/>
        <v>0</v>
      </c>
      <c r="AJ112" s="233">
        <f t="shared" si="66"/>
        <v>0</v>
      </c>
      <c r="AK112" s="109"/>
      <c r="AL112" s="109"/>
      <c r="AM112" s="109"/>
      <c r="AN112" s="109"/>
      <c r="AO112" s="109"/>
      <c r="AP112" s="109"/>
      <c r="AQ112" s="109"/>
      <c r="AR112" s="109"/>
    </row>
    <row r="113" spans="1:44" ht="12.75" hidden="1" customHeight="1" outlineLevel="1" x14ac:dyDescent="0.25">
      <c r="A113" s="25">
        <v>9</v>
      </c>
      <c r="B113" s="26"/>
      <c r="C113" s="35"/>
      <c r="D113" s="36"/>
      <c r="E113" s="37"/>
      <c r="F113" s="37"/>
      <c r="G113" s="37"/>
      <c r="H113" s="36"/>
      <c r="I113" s="36"/>
      <c r="J113" s="75"/>
      <c r="K113" s="38"/>
      <c r="L113" s="37"/>
      <c r="M113" s="31"/>
      <c r="N113" s="31"/>
      <c r="O113" s="31"/>
      <c r="P113" s="37"/>
      <c r="Q113" s="37"/>
      <c r="R113" s="31"/>
      <c r="S113" s="31"/>
      <c r="T113" s="31"/>
      <c r="U113" s="32">
        <f t="shared" si="67"/>
        <v>0</v>
      </c>
      <c r="V113" s="31"/>
      <c r="W113" s="31"/>
      <c r="X113" s="31"/>
      <c r="Y113" s="32">
        <f t="shared" si="68"/>
        <v>0</v>
      </c>
      <c r="Z113" s="31"/>
      <c r="AA113" s="31"/>
      <c r="AB113" s="31"/>
      <c r="AC113" s="32">
        <f t="shared" si="69"/>
        <v>0</v>
      </c>
      <c r="AD113" s="31"/>
      <c r="AE113" s="31"/>
      <c r="AF113" s="31"/>
      <c r="AG113" s="32">
        <f t="shared" si="70"/>
        <v>0</v>
      </c>
      <c r="AH113" s="32">
        <f t="shared" si="64"/>
        <v>0</v>
      </c>
      <c r="AI113" s="233">
        <f t="shared" si="65"/>
        <v>0</v>
      </c>
      <c r="AJ113" s="233">
        <f t="shared" si="66"/>
        <v>0</v>
      </c>
    </row>
    <row r="114" spans="1:44" ht="12.75" hidden="1" customHeight="1" outlineLevel="1" x14ac:dyDescent="0.25">
      <c r="A114" s="25">
        <v>10</v>
      </c>
      <c r="B114" s="26"/>
      <c r="C114" s="35"/>
      <c r="D114" s="36"/>
      <c r="E114" s="37"/>
      <c r="F114" s="37"/>
      <c r="G114" s="37"/>
      <c r="H114" s="36"/>
      <c r="I114" s="36"/>
      <c r="J114" s="75"/>
      <c r="K114" s="39"/>
      <c r="L114" s="37"/>
      <c r="M114" s="31"/>
      <c r="N114" s="31"/>
      <c r="O114" s="31"/>
      <c r="P114" s="37"/>
      <c r="Q114" s="37"/>
      <c r="R114" s="31"/>
      <c r="S114" s="31"/>
      <c r="T114" s="31"/>
      <c r="U114" s="32">
        <f t="shared" si="67"/>
        <v>0</v>
      </c>
      <c r="V114" s="31"/>
      <c r="W114" s="31"/>
      <c r="X114" s="31"/>
      <c r="Y114" s="32">
        <f t="shared" si="68"/>
        <v>0</v>
      </c>
      <c r="Z114" s="31"/>
      <c r="AA114" s="31"/>
      <c r="AB114" s="31"/>
      <c r="AC114" s="32">
        <f t="shared" si="69"/>
        <v>0</v>
      </c>
      <c r="AD114" s="31"/>
      <c r="AE114" s="31"/>
      <c r="AF114" s="31"/>
      <c r="AG114" s="32">
        <f t="shared" si="70"/>
        <v>0</v>
      </c>
      <c r="AH114" s="32">
        <f t="shared" si="64"/>
        <v>0</v>
      </c>
      <c r="AI114" s="233">
        <f t="shared" si="65"/>
        <v>0</v>
      </c>
      <c r="AJ114" s="233">
        <f t="shared" si="66"/>
        <v>0</v>
      </c>
      <c r="AK114" s="109"/>
      <c r="AL114" s="109"/>
      <c r="AM114" s="109"/>
      <c r="AN114" s="109"/>
      <c r="AO114" s="109"/>
      <c r="AP114" s="109"/>
      <c r="AQ114" s="109"/>
      <c r="AR114" s="109"/>
    </row>
    <row r="115" spans="1:44" s="74" customFormat="1" ht="12.75" hidden="1" customHeight="1" collapsed="1" x14ac:dyDescent="0.25">
      <c r="A115" s="652" t="s">
        <v>57</v>
      </c>
      <c r="B115" s="655"/>
      <c r="C115" s="653"/>
      <c r="D115" s="653"/>
      <c r="E115" s="653"/>
      <c r="F115" s="653"/>
      <c r="G115" s="653"/>
      <c r="H115" s="653"/>
      <c r="I115" s="654"/>
      <c r="J115" s="101">
        <f>SUM(J105:J114)</f>
        <v>0</v>
      </c>
      <c r="K115" s="101">
        <f>SUM(K105:K114)</f>
        <v>0</v>
      </c>
      <c r="L115" s="117"/>
      <c r="M115" s="101">
        <f>SUM(M105:M114)</f>
        <v>0</v>
      </c>
      <c r="N115" s="101">
        <f>SUM(N105:N114)</f>
        <v>0</v>
      </c>
      <c r="O115" s="101">
        <f>SUM(O105:O114)</f>
        <v>0</v>
      </c>
      <c r="P115" s="103"/>
      <c r="Q115" s="104"/>
      <c r="R115" s="101">
        <f t="shared" ref="R115:AH115" si="71">SUM(R105:R114)</f>
        <v>0</v>
      </c>
      <c r="S115" s="101">
        <f t="shared" si="71"/>
        <v>0</v>
      </c>
      <c r="T115" s="101">
        <f t="shared" si="71"/>
        <v>0</v>
      </c>
      <c r="U115" s="101">
        <f t="shared" si="71"/>
        <v>0</v>
      </c>
      <c r="V115" s="101">
        <f t="shared" si="71"/>
        <v>0</v>
      </c>
      <c r="W115" s="101">
        <f t="shared" si="71"/>
        <v>0</v>
      </c>
      <c r="X115" s="101">
        <f t="shared" si="71"/>
        <v>0</v>
      </c>
      <c r="Y115" s="101">
        <f t="shared" si="71"/>
        <v>0</v>
      </c>
      <c r="Z115" s="101">
        <f t="shared" si="71"/>
        <v>0</v>
      </c>
      <c r="AA115" s="101">
        <f t="shared" si="71"/>
        <v>0</v>
      </c>
      <c r="AB115" s="101">
        <f t="shared" si="71"/>
        <v>0</v>
      </c>
      <c r="AC115" s="101">
        <f t="shared" si="71"/>
        <v>0</v>
      </c>
      <c r="AD115" s="101">
        <f t="shared" si="71"/>
        <v>0</v>
      </c>
      <c r="AE115" s="101">
        <f t="shared" si="71"/>
        <v>0</v>
      </c>
      <c r="AF115" s="101">
        <f t="shared" si="71"/>
        <v>0</v>
      </c>
      <c r="AG115" s="101">
        <f t="shared" si="71"/>
        <v>0</v>
      </c>
      <c r="AH115" s="101">
        <f t="shared" si="71"/>
        <v>0</v>
      </c>
      <c r="AI115" s="237">
        <f>IF(ISERROR(AH115/J115),0,AH115/J115)</f>
        <v>0</v>
      </c>
      <c r="AJ115" s="237">
        <f>IF(ISERROR(AH115/$AH$193),0,AH115/$AH$193)</f>
        <v>0</v>
      </c>
      <c r="AK115" s="109"/>
      <c r="AL115" s="109"/>
      <c r="AM115" s="109"/>
      <c r="AN115" s="109"/>
      <c r="AO115" s="109"/>
      <c r="AP115" s="109"/>
      <c r="AQ115" s="109"/>
      <c r="AR115" s="109"/>
    </row>
    <row r="116" spans="1:44" ht="12.75" hidden="1" customHeight="1" x14ac:dyDescent="0.25">
      <c r="A116" s="649" t="s">
        <v>58</v>
      </c>
      <c r="B116" s="650"/>
      <c r="C116" s="650"/>
      <c r="D116" s="650"/>
      <c r="E116" s="651"/>
      <c r="F116" s="17"/>
      <c r="G116" s="18"/>
      <c r="H116" s="19"/>
      <c r="I116" s="19"/>
      <c r="J116" s="75"/>
      <c r="K116" s="20"/>
      <c r="L116" s="21"/>
      <c r="M116" s="22"/>
      <c r="N116" s="22"/>
      <c r="O116" s="22"/>
      <c r="P116" s="18"/>
      <c r="Q116" s="23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32"/>
      <c r="AJ116" s="232"/>
    </row>
    <row r="117" spans="1:44" hidden="1" outlineLevel="1" x14ac:dyDescent="0.25">
      <c r="A117" s="25">
        <v>1</v>
      </c>
      <c r="B117" s="26"/>
      <c r="C117" s="112"/>
      <c r="D117" s="113"/>
      <c r="E117" s="65"/>
      <c r="F117" s="114"/>
      <c r="G117" s="114"/>
      <c r="H117" s="6"/>
      <c r="I117" s="6"/>
      <c r="J117" s="75"/>
      <c r="K117" s="51"/>
      <c r="L117" s="55"/>
      <c r="M117" s="56"/>
      <c r="N117" s="63"/>
      <c r="O117" s="56"/>
      <c r="P117" s="52"/>
      <c r="Q117" s="52"/>
      <c r="R117" s="31">
        <v>0</v>
      </c>
      <c r="S117" s="31">
        <v>0</v>
      </c>
      <c r="T117" s="31">
        <v>0</v>
      </c>
      <c r="U117" s="32">
        <f>SUM(R117:T117)</f>
        <v>0</v>
      </c>
      <c r="V117" s="31">
        <v>0</v>
      </c>
      <c r="W117" s="31">
        <v>0</v>
      </c>
      <c r="X117" s="31">
        <v>0</v>
      </c>
      <c r="Y117" s="32">
        <f>SUM(V117:X117)</f>
        <v>0</v>
      </c>
      <c r="Z117" s="31">
        <v>0</v>
      </c>
      <c r="AA117" s="31">
        <v>0</v>
      </c>
      <c r="AB117" s="31">
        <v>0</v>
      </c>
      <c r="AC117" s="32">
        <f>SUM(Z117:AB117)</f>
        <v>0</v>
      </c>
      <c r="AD117" s="31">
        <v>0</v>
      </c>
      <c r="AE117" s="31">
        <v>0</v>
      </c>
      <c r="AF117" s="31">
        <v>0</v>
      </c>
      <c r="AG117" s="32">
        <f>SUM(AD117:AF117)</f>
        <v>0</v>
      </c>
      <c r="AH117" s="32">
        <f t="shared" ref="AH117:AH126" si="72">SUM(U117,Y117,AC117,AG117)</f>
        <v>0</v>
      </c>
      <c r="AI117" s="233">
        <f t="shared" ref="AI117:AI126" si="73">IF(ISERROR(AH117/J117),0,AH117/J117)</f>
        <v>0</v>
      </c>
      <c r="AJ117" s="233">
        <f t="shared" ref="AJ117:AJ126" si="74">IF(ISERROR(AH117/$AH$193),"-",AH117/$AH$193)</f>
        <v>0</v>
      </c>
      <c r="AK117" s="109"/>
      <c r="AL117" s="109"/>
      <c r="AM117" s="109"/>
      <c r="AN117" s="109"/>
      <c r="AO117" s="109"/>
      <c r="AP117" s="109"/>
      <c r="AQ117" s="109"/>
      <c r="AR117" s="109"/>
    </row>
    <row r="118" spans="1:44" ht="12.75" hidden="1" customHeight="1" outlineLevel="1" x14ac:dyDescent="0.25">
      <c r="A118" s="25">
        <v>2</v>
      </c>
      <c r="B118" s="26"/>
      <c r="C118" s="27"/>
      <c r="D118" s="28"/>
      <c r="E118" s="37"/>
      <c r="F118" s="29"/>
      <c r="G118" s="29"/>
      <c r="H118" s="28"/>
      <c r="I118" s="36"/>
      <c r="J118" s="75"/>
      <c r="K118" s="38"/>
      <c r="L118" s="37"/>
      <c r="M118" s="31"/>
      <c r="N118" s="31"/>
      <c r="O118" s="31"/>
      <c r="P118" s="37"/>
      <c r="Q118" s="37"/>
      <c r="R118" s="31"/>
      <c r="S118" s="31"/>
      <c r="T118" s="31"/>
      <c r="U118" s="32">
        <f t="shared" ref="U118:U126" si="75">SUM(R118:T118)</f>
        <v>0</v>
      </c>
      <c r="V118" s="31"/>
      <c r="W118" s="31"/>
      <c r="X118" s="31"/>
      <c r="Y118" s="32">
        <f t="shared" ref="Y118:Y126" si="76">SUM(V118:X118)</f>
        <v>0</v>
      </c>
      <c r="Z118" s="31"/>
      <c r="AA118" s="31"/>
      <c r="AB118" s="31"/>
      <c r="AC118" s="32">
        <f t="shared" ref="AC118:AC126" si="77">SUM(Z118:AB118)</f>
        <v>0</v>
      </c>
      <c r="AD118" s="31"/>
      <c r="AE118" s="31"/>
      <c r="AF118" s="31"/>
      <c r="AG118" s="32">
        <f t="shared" ref="AG118:AG126" si="78">SUM(AD118:AF118)</f>
        <v>0</v>
      </c>
      <c r="AH118" s="32">
        <f t="shared" si="72"/>
        <v>0</v>
      </c>
      <c r="AI118" s="233">
        <f t="shared" si="73"/>
        <v>0</v>
      </c>
      <c r="AJ118" s="233">
        <f t="shared" si="74"/>
        <v>0</v>
      </c>
      <c r="AK118" s="109"/>
      <c r="AL118" s="109"/>
      <c r="AM118" s="109"/>
      <c r="AN118" s="109"/>
      <c r="AO118" s="109"/>
      <c r="AP118" s="109"/>
      <c r="AQ118" s="109"/>
      <c r="AR118" s="109"/>
    </row>
    <row r="119" spans="1:44" ht="12.75" hidden="1" customHeight="1" outlineLevel="1" x14ac:dyDescent="0.25">
      <c r="A119" s="25">
        <v>3</v>
      </c>
      <c r="B119" s="26"/>
      <c r="C119" s="35"/>
      <c r="D119" s="36"/>
      <c r="E119" s="37"/>
      <c r="F119" s="37"/>
      <c r="G119" s="37"/>
      <c r="H119" s="36"/>
      <c r="I119" s="36"/>
      <c r="J119" s="75"/>
      <c r="K119" s="38"/>
      <c r="L119" s="37"/>
      <c r="M119" s="31"/>
      <c r="N119" s="31"/>
      <c r="O119" s="31"/>
      <c r="P119" s="37"/>
      <c r="Q119" s="37"/>
      <c r="R119" s="31"/>
      <c r="S119" s="31"/>
      <c r="T119" s="31"/>
      <c r="U119" s="32">
        <f t="shared" si="75"/>
        <v>0</v>
      </c>
      <c r="V119" s="31"/>
      <c r="W119" s="31"/>
      <c r="X119" s="31"/>
      <c r="Y119" s="32">
        <f t="shared" si="76"/>
        <v>0</v>
      </c>
      <c r="Z119" s="31"/>
      <c r="AA119" s="31"/>
      <c r="AB119" s="31"/>
      <c r="AC119" s="32">
        <f t="shared" si="77"/>
        <v>0</v>
      </c>
      <c r="AD119" s="31"/>
      <c r="AE119" s="31"/>
      <c r="AF119" s="31"/>
      <c r="AG119" s="32">
        <f t="shared" si="78"/>
        <v>0</v>
      </c>
      <c r="AH119" s="32">
        <f t="shared" si="72"/>
        <v>0</v>
      </c>
      <c r="AI119" s="233">
        <f t="shared" si="73"/>
        <v>0</v>
      </c>
      <c r="AJ119" s="233">
        <f t="shared" si="74"/>
        <v>0</v>
      </c>
    </row>
    <row r="120" spans="1:44" ht="12.75" hidden="1" customHeight="1" outlineLevel="1" x14ac:dyDescent="0.25">
      <c r="A120" s="25">
        <v>4</v>
      </c>
      <c r="B120" s="26"/>
      <c r="C120" s="35"/>
      <c r="D120" s="36"/>
      <c r="E120" s="37"/>
      <c r="F120" s="37"/>
      <c r="G120" s="37"/>
      <c r="H120" s="36"/>
      <c r="I120" s="36"/>
      <c r="J120" s="75"/>
      <c r="K120" s="38"/>
      <c r="L120" s="37"/>
      <c r="M120" s="31"/>
      <c r="N120" s="31"/>
      <c r="O120" s="31"/>
      <c r="P120" s="37"/>
      <c r="Q120" s="37"/>
      <c r="R120" s="31"/>
      <c r="S120" s="31"/>
      <c r="T120" s="31"/>
      <c r="U120" s="32">
        <f t="shared" si="75"/>
        <v>0</v>
      </c>
      <c r="V120" s="31"/>
      <c r="W120" s="31"/>
      <c r="X120" s="31"/>
      <c r="Y120" s="32">
        <f t="shared" si="76"/>
        <v>0</v>
      </c>
      <c r="Z120" s="31"/>
      <c r="AA120" s="31"/>
      <c r="AB120" s="31"/>
      <c r="AC120" s="32">
        <f t="shared" si="77"/>
        <v>0</v>
      </c>
      <c r="AD120" s="31"/>
      <c r="AE120" s="31"/>
      <c r="AF120" s="31"/>
      <c r="AG120" s="32">
        <f t="shared" si="78"/>
        <v>0</v>
      </c>
      <c r="AH120" s="32">
        <f t="shared" si="72"/>
        <v>0</v>
      </c>
      <c r="AI120" s="233">
        <f t="shared" si="73"/>
        <v>0</v>
      </c>
      <c r="AJ120" s="233">
        <f t="shared" si="74"/>
        <v>0</v>
      </c>
      <c r="AK120" s="109"/>
      <c r="AL120" s="109"/>
      <c r="AM120" s="109"/>
      <c r="AN120" s="109"/>
      <c r="AO120" s="109"/>
      <c r="AP120" s="109"/>
      <c r="AQ120" s="109"/>
      <c r="AR120" s="109"/>
    </row>
    <row r="121" spans="1:44" ht="12.75" hidden="1" customHeight="1" outlineLevel="1" x14ac:dyDescent="0.25">
      <c r="A121" s="25">
        <v>5</v>
      </c>
      <c r="B121" s="26"/>
      <c r="C121" s="35"/>
      <c r="D121" s="36"/>
      <c r="E121" s="37"/>
      <c r="F121" s="37"/>
      <c r="G121" s="37"/>
      <c r="H121" s="36"/>
      <c r="I121" s="36"/>
      <c r="J121" s="75"/>
      <c r="K121" s="38"/>
      <c r="L121" s="37"/>
      <c r="M121" s="31"/>
      <c r="N121" s="31"/>
      <c r="O121" s="31"/>
      <c r="P121" s="37"/>
      <c r="Q121" s="37"/>
      <c r="R121" s="31"/>
      <c r="S121" s="31"/>
      <c r="T121" s="31"/>
      <c r="U121" s="32">
        <f t="shared" si="75"/>
        <v>0</v>
      </c>
      <c r="V121" s="31"/>
      <c r="W121" s="31"/>
      <c r="X121" s="31"/>
      <c r="Y121" s="32">
        <f t="shared" si="76"/>
        <v>0</v>
      </c>
      <c r="Z121" s="31"/>
      <c r="AA121" s="31"/>
      <c r="AB121" s="31"/>
      <c r="AC121" s="32">
        <f t="shared" si="77"/>
        <v>0</v>
      </c>
      <c r="AD121" s="31"/>
      <c r="AE121" s="31"/>
      <c r="AF121" s="31"/>
      <c r="AG121" s="32">
        <f t="shared" si="78"/>
        <v>0</v>
      </c>
      <c r="AH121" s="32">
        <f t="shared" si="72"/>
        <v>0</v>
      </c>
      <c r="AI121" s="233">
        <f t="shared" si="73"/>
        <v>0</v>
      </c>
      <c r="AJ121" s="233">
        <f t="shared" si="74"/>
        <v>0</v>
      </c>
      <c r="AK121" s="109"/>
      <c r="AL121" s="109"/>
      <c r="AM121" s="109"/>
      <c r="AN121" s="109"/>
      <c r="AO121" s="109"/>
      <c r="AP121" s="109"/>
      <c r="AQ121" s="109"/>
      <c r="AR121" s="109"/>
    </row>
    <row r="122" spans="1:44" ht="12.75" hidden="1" customHeight="1" outlineLevel="1" x14ac:dyDescent="0.25">
      <c r="A122" s="25">
        <v>6</v>
      </c>
      <c r="B122" s="26"/>
      <c r="C122" s="35"/>
      <c r="D122" s="36"/>
      <c r="E122" s="37"/>
      <c r="F122" s="37"/>
      <c r="G122" s="37"/>
      <c r="H122" s="36"/>
      <c r="I122" s="36"/>
      <c r="J122" s="75"/>
      <c r="K122" s="38"/>
      <c r="L122" s="37"/>
      <c r="M122" s="31"/>
      <c r="N122" s="31"/>
      <c r="O122" s="31"/>
      <c r="P122" s="37"/>
      <c r="Q122" s="37"/>
      <c r="R122" s="31"/>
      <c r="S122" s="31"/>
      <c r="T122" s="31"/>
      <c r="U122" s="32">
        <f t="shared" si="75"/>
        <v>0</v>
      </c>
      <c r="V122" s="31"/>
      <c r="W122" s="31"/>
      <c r="X122" s="31"/>
      <c r="Y122" s="32">
        <f t="shared" si="76"/>
        <v>0</v>
      </c>
      <c r="Z122" s="31"/>
      <c r="AA122" s="31"/>
      <c r="AB122" s="31"/>
      <c r="AC122" s="32">
        <f t="shared" si="77"/>
        <v>0</v>
      </c>
      <c r="AD122" s="31"/>
      <c r="AE122" s="31"/>
      <c r="AF122" s="31"/>
      <c r="AG122" s="32">
        <f t="shared" si="78"/>
        <v>0</v>
      </c>
      <c r="AH122" s="32">
        <f t="shared" si="72"/>
        <v>0</v>
      </c>
      <c r="AI122" s="233">
        <f t="shared" si="73"/>
        <v>0</v>
      </c>
      <c r="AJ122" s="233">
        <f t="shared" si="74"/>
        <v>0</v>
      </c>
    </row>
    <row r="123" spans="1:44" ht="12.75" hidden="1" customHeight="1" outlineLevel="1" x14ac:dyDescent="0.25">
      <c r="A123" s="25">
        <v>7</v>
      </c>
      <c r="B123" s="26"/>
      <c r="C123" s="35"/>
      <c r="D123" s="36"/>
      <c r="E123" s="37"/>
      <c r="F123" s="37"/>
      <c r="G123" s="37"/>
      <c r="H123" s="36"/>
      <c r="I123" s="36"/>
      <c r="J123" s="75"/>
      <c r="K123" s="38"/>
      <c r="L123" s="37"/>
      <c r="M123" s="31"/>
      <c r="N123" s="31"/>
      <c r="O123" s="31"/>
      <c r="P123" s="37"/>
      <c r="Q123" s="37"/>
      <c r="R123" s="31"/>
      <c r="S123" s="31"/>
      <c r="T123" s="31"/>
      <c r="U123" s="32">
        <f t="shared" si="75"/>
        <v>0</v>
      </c>
      <c r="V123" s="31"/>
      <c r="W123" s="31"/>
      <c r="X123" s="31"/>
      <c r="Y123" s="32">
        <f t="shared" si="76"/>
        <v>0</v>
      </c>
      <c r="Z123" s="31"/>
      <c r="AA123" s="31"/>
      <c r="AB123" s="31"/>
      <c r="AC123" s="32">
        <f t="shared" si="77"/>
        <v>0</v>
      </c>
      <c r="AD123" s="31"/>
      <c r="AE123" s="31"/>
      <c r="AF123" s="31"/>
      <c r="AG123" s="32">
        <f t="shared" si="78"/>
        <v>0</v>
      </c>
      <c r="AH123" s="32">
        <f t="shared" si="72"/>
        <v>0</v>
      </c>
      <c r="AI123" s="233">
        <f t="shared" si="73"/>
        <v>0</v>
      </c>
      <c r="AJ123" s="233">
        <f t="shared" si="74"/>
        <v>0</v>
      </c>
      <c r="AK123" s="109"/>
      <c r="AL123" s="109"/>
      <c r="AM123" s="109"/>
      <c r="AN123" s="109"/>
      <c r="AO123" s="109"/>
      <c r="AP123" s="109"/>
      <c r="AQ123" s="109"/>
      <c r="AR123" s="109"/>
    </row>
    <row r="124" spans="1:44" ht="12.75" hidden="1" customHeight="1" outlineLevel="1" x14ac:dyDescent="0.25">
      <c r="A124" s="25">
        <v>8</v>
      </c>
      <c r="B124" s="26"/>
      <c r="C124" s="35"/>
      <c r="D124" s="36"/>
      <c r="E124" s="37"/>
      <c r="F124" s="37"/>
      <c r="G124" s="37"/>
      <c r="H124" s="36"/>
      <c r="I124" s="36"/>
      <c r="J124" s="75"/>
      <c r="K124" s="38"/>
      <c r="L124" s="37"/>
      <c r="M124" s="31"/>
      <c r="N124" s="31"/>
      <c r="O124" s="31"/>
      <c r="P124" s="37"/>
      <c r="Q124" s="37"/>
      <c r="R124" s="31"/>
      <c r="S124" s="31"/>
      <c r="T124" s="31"/>
      <c r="U124" s="32">
        <f t="shared" si="75"/>
        <v>0</v>
      </c>
      <c r="V124" s="31"/>
      <c r="W124" s="31"/>
      <c r="X124" s="31"/>
      <c r="Y124" s="32">
        <f t="shared" si="76"/>
        <v>0</v>
      </c>
      <c r="Z124" s="31"/>
      <c r="AA124" s="31"/>
      <c r="AB124" s="31"/>
      <c r="AC124" s="32">
        <f t="shared" si="77"/>
        <v>0</v>
      </c>
      <c r="AD124" s="31"/>
      <c r="AE124" s="31"/>
      <c r="AF124" s="31"/>
      <c r="AG124" s="32">
        <f t="shared" si="78"/>
        <v>0</v>
      </c>
      <c r="AH124" s="32">
        <f t="shared" si="72"/>
        <v>0</v>
      </c>
      <c r="AI124" s="233">
        <f t="shared" si="73"/>
        <v>0</v>
      </c>
      <c r="AJ124" s="233">
        <f t="shared" si="74"/>
        <v>0</v>
      </c>
      <c r="AK124" s="109"/>
      <c r="AL124" s="109"/>
      <c r="AM124" s="109"/>
      <c r="AN124" s="109"/>
      <c r="AO124" s="109"/>
      <c r="AP124" s="109"/>
      <c r="AQ124" s="109"/>
      <c r="AR124" s="109"/>
    </row>
    <row r="125" spans="1:44" ht="12.75" hidden="1" customHeight="1" outlineLevel="1" x14ac:dyDescent="0.25">
      <c r="A125" s="25">
        <v>9</v>
      </c>
      <c r="B125" s="26"/>
      <c r="C125" s="35"/>
      <c r="D125" s="36"/>
      <c r="E125" s="37"/>
      <c r="F125" s="37"/>
      <c r="G125" s="37"/>
      <c r="H125" s="36"/>
      <c r="I125" s="36"/>
      <c r="J125" s="75"/>
      <c r="K125" s="38"/>
      <c r="L125" s="37"/>
      <c r="M125" s="31"/>
      <c r="N125" s="31"/>
      <c r="O125" s="31"/>
      <c r="P125" s="37"/>
      <c r="Q125" s="37"/>
      <c r="R125" s="31"/>
      <c r="S125" s="31"/>
      <c r="T125" s="31"/>
      <c r="U125" s="32">
        <f t="shared" si="75"/>
        <v>0</v>
      </c>
      <c r="V125" s="31"/>
      <c r="W125" s="31"/>
      <c r="X125" s="31"/>
      <c r="Y125" s="32">
        <f t="shared" si="76"/>
        <v>0</v>
      </c>
      <c r="Z125" s="31"/>
      <c r="AA125" s="31"/>
      <c r="AB125" s="31"/>
      <c r="AC125" s="32">
        <f t="shared" si="77"/>
        <v>0</v>
      </c>
      <c r="AD125" s="31"/>
      <c r="AE125" s="31"/>
      <c r="AF125" s="31"/>
      <c r="AG125" s="32">
        <f t="shared" si="78"/>
        <v>0</v>
      </c>
      <c r="AH125" s="32">
        <f t="shared" si="72"/>
        <v>0</v>
      </c>
      <c r="AI125" s="233">
        <f t="shared" si="73"/>
        <v>0</v>
      </c>
      <c r="AJ125" s="233">
        <f t="shared" si="74"/>
        <v>0</v>
      </c>
    </row>
    <row r="126" spans="1:44" ht="12.75" hidden="1" customHeight="1" outlineLevel="1" x14ac:dyDescent="0.25">
      <c r="A126" s="25">
        <v>10</v>
      </c>
      <c r="B126" s="26"/>
      <c r="C126" s="35"/>
      <c r="D126" s="36"/>
      <c r="E126" s="37"/>
      <c r="F126" s="37"/>
      <c r="G126" s="37"/>
      <c r="H126" s="36"/>
      <c r="I126" s="36"/>
      <c r="J126" s="75"/>
      <c r="K126" s="39"/>
      <c r="L126" s="37"/>
      <c r="M126" s="31"/>
      <c r="N126" s="31"/>
      <c r="O126" s="31"/>
      <c r="P126" s="37"/>
      <c r="Q126" s="37"/>
      <c r="R126" s="31"/>
      <c r="S126" s="31"/>
      <c r="T126" s="31"/>
      <c r="U126" s="32">
        <f t="shared" si="75"/>
        <v>0</v>
      </c>
      <c r="V126" s="31"/>
      <c r="W126" s="31"/>
      <c r="X126" s="31"/>
      <c r="Y126" s="32">
        <f t="shared" si="76"/>
        <v>0</v>
      </c>
      <c r="Z126" s="31"/>
      <c r="AA126" s="31"/>
      <c r="AB126" s="31"/>
      <c r="AC126" s="32">
        <f t="shared" si="77"/>
        <v>0</v>
      </c>
      <c r="AD126" s="31"/>
      <c r="AE126" s="31"/>
      <c r="AF126" s="31"/>
      <c r="AG126" s="32">
        <f t="shared" si="78"/>
        <v>0</v>
      </c>
      <c r="AH126" s="32">
        <f t="shared" si="72"/>
        <v>0</v>
      </c>
      <c r="AI126" s="233">
        <f t="shared" si="73"/>
        <v>0</v>
      </c>
      <c r="AJ126" s="233">
        <f t="shared" si="74"/>
        <v>0</v>
      </c>
      <c r="AK126" s="109"/>
      <c r="AL126" s="109"/>
      <c r="AM126" s="109"/>
      <c r="AN126" s="109"/>
      <c r="AO126" s="109"/>
      <c r="AP126" s="109"/>
      <c r="AQ126" s="109"/>
      <c r="AR126" s="109"/>
    </row>
    <row r="127" spans="1:44" s="74" customFormat="1" ht="12.75" hidden="1" customHeight="1" collapsed="1" x14ac:dyDescent="0.25">
      <c r="A127" s="652" t="s">
        <v>59</v>
      </c>
      <c r="B127" s="655"/>
      <c r="C127" s="653"/>
      <c r="D127" s="653"/>
      <c r="E127" s="653"/>
      <c r="F127" s="653"/>
      <c r="G127" s="653"/>
      <c r="H127" s="653"/>
      <c r="I127" s="654"/>
      <c r="J127" s="101">
        <f>SUM(J117:J126)</f>
        <v>0</v>
      </c>
      <c r="K127" s="101">
        <f>SUM(K117:K126)</f>
        <v>0</v>
      </c>
      <c r="L127" s="117"/>
      <c r="M127" s="101">
        <f>SUM(M117:M126)</f>
        <v>0</v>
      </c>
      <c r="N127" s="101">
        <f>SUM(N117:N126)</f>
        <v>0</v>
      </c>
      <c r="O127" s="101">
        <f>SUM(O117:O126)</f>
        <v>0</v>
      </c>
      <c r="P127" s="103"/>
      <c r="Q127" s="104"/>
      <c r="R127" s="101">
        <f t="shared" ref="R127:AH127" si="79">SUM(R117:R126)</f>
        <v>0</v>
      </c>
      <c r="S127" s="101">
        <f t="shared" si="79"/>
        <v>0</v>
      </c>
      <c r="T127" s="101">
        <f t="shared" si="79"/>
        <v>0</v>
      </c>
      <c r="U127" s="101">
        <f t="shared" si="79"/>
        <v>0</v>
      </c>
      <c r="V127" s="101">
        <f t="shared" si="79"/>
        <v>0</v>
      </c>
      <c r="W127" s="101">
        <f t="shared" si="79"/>
        <v>0</v>
      </c>
      <c r="X127" s="101">
        <f t="shared" si="79"/>
        <v>0</v>
      </c>
      <c r="Y127" s="101">
        <f t="shared" si="79"/>
        <v>0</v>
      </c>
      <c r="Z127" s="101">
        <f t="shared" si="79"/>
        <v>0</v>
      </c>
      <c r="AA127" s="101">
        <f t="shared" si="79"/>
        <v>0</v>
      </c>
      <c r="AB127" s="101">
        <f t="shared" si="79"/>
        <v>0</v>
      </c>
      <c r="AC127" s="101">
        <f t="shared" si="79"/>
        <v>0</v>
      </c>
      <c r="AD127" s="101">
        <f t="shared" si="79"/>
        <v>0</v>
      </c>
      <c r="AE127" s="101">
        <f t="shared" si="79"/>
        <v>0</v>
      </c>
      <c r="AF127" s="101">
        <f t="shared" si="79"/>
        <v>0</v>
      </c>
      <c r="AG127" s="101">
        <f t="shared" si="79"/>
        <v>0</v>
      </c>
      <c r="AH127" s="101">
        <f t="shared" si="79"/>
        <v>0</v>
      </c>
      <c r="AI127" s="237">
        <f>IF(ISERROR(AH127/J127),0,AH127/J127)</f>
        <v>0</v>
      </c>
      <c r="AJ127" s="237">
        <f>IF(ISERROR(AH127/$AH$193),0,AH127/$AH$193)</f>
        <v>0</v>
      </c>
      <c r="AK127" s="109"/>
      <c r="AL127" s="109"/>
      <c r="AM127" s="109"/>
      <c r="AN127" s="109"/>
      <c r="AO127" s="109"/>
      <c r="AP127" s="109"/>
      <c r="AQ127" s="109"/>
      <c r="AR127" s="109"/>
    </row>
    <row r="128" spans="1:44" ht="12.75" hidden="1" customHeight="1" x14ac:dyDescent="0.25">
      <c r="A128" s="649" t="s">
        <v>60</v>
      </c>
      <c r="B128" s="650"/>
      <c r="C128" s="650"/>
      <c r="D128" s="650"/>
      <c r="E128" s="651"/>
      <c r="F128" s="17"/>
      <c r="G128" s="18"/>
      <c r="H128" s="19"/>
      <c r="I128" s="19"/>
      <c r="J128" s="75"/>
      <c r="K128" s="20"/>
      <c r="L128" s="21"/>
      <c r="M128" s="22"/>
      <c r="N128" s="22"/>
      <c r="O128" s="22"/>
      <c r="P128" s="18"/>
      <c r="Q128" s="23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32"/>
      <c r="AJ128" s="232"/>
    </row>
    <row r="129" spans="1:44" hidden="1" outlineLevel="1" x14ac:dyDescent="0.25">
      <c r="A129" s="26">
        <v>1</v>
      </c>
      <c r="B129" s="1"/>
      <c r="C129" s="1"/>
      <c r="D129" s="2"/>
      <c r="E129" s="3"/>
      <c r="F129" s="4"/>
      <c r="G129" s="5"/>
      <c r="H129" s="6"/>
      <c r="I129" s="6"/>
      <c r="J129" s="75"/>
      <c r="K129" s="7"/>
      <c r="L129" s="8"/>
      <c r="M129" s="9"/>
      <c r="N129" s="9"/>
      <c r="O129" s="5"/>
      <c r="P129" s="5"/>
      <c r="Q129" s="5"/>
      <c r="R129" s="10"/>
      <c r="S129" s="10"/>
      <c r="T129" s="10"/>
      <c r="U129" s="32">
        <f>SUM(R129:T129)</f>
        <v>0</v>
      </c>
      <c r="V129" s="31"/>
      <c r="W129" s="31"/>
      <c r="X129" s="31"/>
      <c r="Y129" s="32">
        <f>SUM(V129:X129)</f>
        <v>0</v>
      </c>
      <c r="Z129" s="31"/>
      <c r="AA129" s="31"/>
      <c r="AB129" s="31"/>
      <c r="AC129" s="32">
        <f>SUM(Z129:AB129)</f>
        <v>0</v>
      </c>
      <c r="AD129" s="31"/>
      <c r="AE129" s="31"/>
      <c r="AF129" s="31"/>
      <c r="AG129" s="32">
        <f>SUM(AD129:AF129)</f>
        <v>0</v>
      </c>
      <c r="AH129" s="32">
        <f t="shared" ref="AH129:AH138" si="80">SUM(U129,Y129,AC129,AG129)</f>
        <v>0</v>
      </c>
      <c r="AI129" s="233">
        <f>IF(ISERROR(AH129/J129),0,AH129/J129)</f>
        <v>0</v>
      </c>
      <c r="AJ129" s="233">
        <f t="shared" ref="AJ129:AJ138" si="81">IF(ISERROR(AH129/$AH$193),"-",AH129/$AH$193)</f>
        <v>0</v>
      </c>
      <c r="AK129" s="109"/>
      <c r="AL129" s="109"/>
      <c r="AM129" s="109"/>
      <c r="AN129" s="109"/>
      <c r="AO129" s="109"/>
      <c r="AP129" s="109"/>
      <c r="AQ129" s="109"/>
      <c r="AR129" s="109"/>
    </row>
    <row r="130" spans="1:44" ht="12.75" hidden="1" customHeight="1" outlineLevel="1" x14ac:dyDescent="0.25">
      <c r="A130" s="26">
        <v>2</v>
      </c>
      <c r="B130" s="26"/>
      <c r="C130" s="40"/>
      <c r="D130" s="36"/>
      <c r="E130" s="40"/>
      <c r="F130" s="40"/>
      <c r="G130" s="40"/>
      <c r="H130" s="36"/>
      <c r="I130" s="36"/>
      <c r="J130" s="75"/>
      <c r="K130" s="38"/>
      <c r="L130" s="37"/>
      <c r="M130" s="31"/>
      <c r="N130" s="31"/>
      <c r="O130" s="31"/>
      <c r="P130" s="37"/>
      <c r="Q130" s="37"/>
      <c r="R130" s="31"/>
      <c r="S130" s="31"/>
      <c r="T130" s="31"/>
      <c r="U130" s="32">
        <f t="shared" ref="U130:U138" si="82">SUM(R130:T130)</f>
        <v>0</v>
      </c>
      <c r="V130" s="31"/>
      <c r="W130" s="31"/>
      <c r="X130" s="31"/>
      <c r="Y130" s="32">
        <f t="shared" ref="Y130:Y138" si="83">SUM(V130:X130)</f>
        <v>0</v>
      </c>
      <c r="Z130" s="31"/>
      <c r="AA130" s="31"/>
      <c r="AB130" s="31"/>
      <c r="AC130" s="32">
        <f t="shared" ref="AC130:AC138" si="84">SUM(Z130:AB130)</f>
        <v>0</v>
      </c>
      <c r="AD130" s="31"/>
      <c r="AE130" s="31"/>
      <c r="AF130" s="31"/>
      <c r="AG130" s="32">
        <f t="shared" ref="AG130:AG138" si="85">SUM(AD130:AF130)</f>
        <v>0</v>
      </c>
      <c r="AH130" s="32">
        <f t="shared" si="80"/>
        <v>0</v>
      </c>
      <c r="AI130" s="233">
        <f t="shared" ref="AI130:AI138" si="86">IF(ISERROR(AH130/J130),0,AH130/J130)</f>
        <v>0</v>
      </c>
      <c r="AJ130" s="233">
        <f t="shared" si="81"/>
        <v>0</v>
      </c>
      <c r="AK130" s="109"/>
      <c r="AL130" s="109"/>
      <c r="AM130" s="109"/>
      <c r="AN130" s="109"/>
      <c r="AO130" s="109"/>
      <c r="AP130" s="109"/>
      <c r="AQ130" s="109"/>
      <c r="AR130" s="109"/>
    </row>
    <row r="131" spans="1:44" ht="12.75" hidden="1" customHeight="1" outlineLevel="1" x14ac:dyDescent="0.25">
      <c r="A131" s="26">
        <v>3</v>
      </c>
      <c r="B131" s="26"/>
      <c r="C131" s="40"/>
      <c r="D131" s="36"/>
      <c r="E131" s="40"/>
      <c r="F131" s="40"/>
      <c r="G131" s="40"/>
      <c r="H131" s="36"/>
      <c r="I131" s="36"/>
      <c r="J131" s="75"/>
      <c r="K131" s="38"/>
      <c r="L131" s="37"/>
      <c r="M131" s="31"/>
      <c r="N131" s="31"/>
      <c r="O131" s="31"/>
      <c r="P131" s="37"/>
      <c r="Q131" s="37"/>
      <c r="R131" s="31"/>
      <c r="S131" s="31"/>
      <c r="T131" s="31"/>
      <c r="U131" s="32">
        <f t="shared" si="82"/>
        <v>0</v>
      </c>
      <c r="V131" s="31"/>
      <c r="W131" s="31"/>
      <c r="X131" s="31"/>
      <c r="Y131" s="32">
        <f t="shared" si="83"/>
        <v>0</v>
      </c>
      <c r="Z131" s="31"/>
      <c r="AA131" s="31"/>
      <c r="AB131" s="31"/>
      <c r="AC131" s="32">
        <f t="shared" si="84"/>
        <v>0</v>
      </c>
      <c r="AD131" s="31"/>
      <c r="AE131" s="31"/>
      <c r="AF131" s="31"/>
      <c r="AG131" s="32">
        <f t="shared" si="85"/>
        <v>0</v>
      </c>
      <c r="AH131" s="32">
        <f t="shared" si="80"/>
        <v>0</v>
      </c>
      <c r="AI131" s="233">
        <f t="shared" si="86"/>
        <v>0</v>
      </c>
      <c r="AJ131" s="233">
        <f t="shared" si="81"/>
        <v>0</v>
      </c>
    </row>
    <row r="132" spans="1:44" ht="12.75" hidden="1" customHeight="1" outlineLevel="1" x14ac:dyDescent="0.25">
      <c r="A132" s="26">
        <v>4</v>
      </c>
      <c r="B132" s="25"/>
      <c r="C132" s="40"/>
      <c r="D132" s="41"/>
      <c r="E132" s="40"/>
      <c r="F132" s="40"/>
      <c r="G132" s="40"/>
      <c r="H132" s="36"/>
      <c r="I132" s="36"/>
      <c r="J132" s="75"/>
      <c r="K132" s="38"/>
      <c r="L132" s="37"/>
      <c r="M132" s="31"/>
      <c r="N132" s="31"/>
      <c r="O132" s="31"/>
      <c r="P132" s="37"/>
      <c r="Q132" s="37"/>
      <c r="R132" s="31"/>
      <c r="S132" s="31"/>
      <c r="T132" s="31"/>
      <c r="U132" s="32">
        <f t="shared" si="82"/>
        <v>0</v>
      </c>
      <c r="V132" s="31"/>
      <c r="W132" s="31"/>
      <c r="X132" s="31"/>
      <c r="Y132" s="32">
        <f t="shared" si="83"/>
        <v>0</v>
      </c>
      <c r="Z132" s="31"/>
      <c r="AA132" s="31"/>
      <c r="AB132" s="31"/>
      <c r="AC132" s="32">
        <f t="shared" si="84"/>
        <v>0</v>
      </c>
      <c r="AD132" s="31"/>
      <c r="AE132" s="31"/>
      <c r="AF132" s="31"/>
      <c r="AG132" s="32">
        <f t="shared" si="85"/>
        <v>0</v>
      </c>
      <c r="AH132" s="32">
        <f t="shared" si="80"/>
        <v>0</v>
      </c>
      <c r="AI132" s="233">
        <f t="shared" si="86"/>
        <v>0</v>
      </c>
      <c r="AJ132" s="233">
        <f t="shared" si="81"/>
        <v>0</v>
      </c>
      <c r="AK132" s="109"/>
      <c r="AL132" s="109"/>
      <c r="AM132" s="109"/>
      <c r="AN132" s="109"/>
      <c r="AO132" s="109"/>
      <c r="AP132" s="109"/>
      <c r="AQ132" s="109"/>
      <c r="AR132" s="109"/>
    </row>
    <row r="133" spans="1:44" ht="12.75" hidden="1" customHeight="1" outlineLevel="1" x14ac:dyDescent="0.25">
      <c r="A133" s="26">
        <v>5</v>
      </c>
      <c r="B133" s="25"/>
      <c r="C133" s="40"/>
      <c r="D133" s="41"/>
      <c r="E133" s="40"/>
      <c r="F133" s="40"/>
      <c r="G133" s="40"/>
      <c r="H133" s="36"/>
      <c r="I133" s="36"/>
      <c r="J133" s="75"/>
      <c r="K133" s="38"/>
      <c r="L133" s="37"/>
      <c r="M133" s="31"/>
      <c r="N133" s="31"/>
      <c r="O133" s="31"/>
      <c r="P133" s="37"/>
      <c r="Q133" s="37"/>
      <c r="R133" s="31"/>
      <c r="S133" s="31"/>
      <c r="T133" s="31"/>
      <c r="U133" s="32">
        <f t="shared" si="82"/>
        <v>0</v>
      </c>
      <c r="V133" s="31"/>
      <c r="W133" s="31"/>
      <c r="X133" s="31"/>
      <c r="Y133" s="32">
        <f t="shared" si="83"/>
        <v>0</v>
      </c>
      <c r="Z133" s="31"/>
      <c r="AA133" s="31"/>
      <c r="AB133" s="31"/>
      <c r="AC133" s="32">
        <f t="shared" si="84"/>
        <v>0</v>
      </c>
      <c r="AD133" s="31"/>
      <c r="AE133" s="31"/>
      <c r="AF133" s="31"/>
      <c r="AG133" s="32">
        <f t="shared" si="85"/>
        <v>0</v>
      </c>
      <c r="AH133" s="32">
        <f t="shared" si="80"/>
        <v>0</v>
      </c>
      <c r="AI133" s="233">
        <f t="shared" si="86"/>
        <v>0</v>
      </c>
      <c r="AJ133" s="233">
        <f t="shared" si="81"/>
        <v>0</v>
      </c>
      <c r="AK133" s="109"/>
      <c r="AL133" s="109"/>
      <c r="AM133" s="109"/>
      <c r="AN133" s="109"/>
      <c r="AO133" s="109"/>
      <c r="AP133" s="109"/>
      <c r="AQ133" s="109"/>
      <c r="AR133" s="109"/>
    </row>
    <row r="134" spans="1:44" ht="12.75" hidden="1" customHeight="1" outlineLevel="1" x14ac:dyDescent="0.25">
      <c r="A134" s="26">
        <v>6</v>
      </c>
      <c r="B134" s="26"/>
      <c r="C134" s="40"/>
      <c r="D134" s="36"/>
      <c r="E134" s="40"/>
      <c r="F134" s="40"/>
      <c r="G134" s="40"/>
      <c r="H134" s="36"/>
      <c r="I134" s="36"/>
      <c r="J134" s="75"/>
      <c r="K134" s="38"/>
      <c r="L134" s="37"/>
      <c r="M134" s="31"/>
      <c r="N134" s="31"/>
      <c r="O134" s="31"/>
      <c r="P134" s="37"/>
      <c r="Q134" s="37"/>
      <c r="R134" s="31"/>
      <c r="S134" s="31"/>
      <c r="T134" s="31"/>
      <c r="U134" s="32">
        <f t="shared" si="82"/>
        <v>0</v>
      </c>
      <c r="V134" s="31"/>
      <c r="W134" s="31"/>
      <c r="X134" s="31"/>
      <c r="Y134" s="32">
        <f t="shared" si="83"/>
        <v>0</v>
      </c>
      <c r="Z134" s="31"/>
      <c r="AA134" s="31"/>
      <c r="AB134" s="31"/>
      <c r="AC134" s="32">
        <f t="shared" si="84"/>
        <v>0</v>
      </c>
      <c r="AD134" s="31"/>
      <c r="AE134" s="31"/>
      <c r="AF134" s="31"/>
      <c r="AG134" s="32">
        <f t="shared" si="85"/>
        <v>0</v>
      </c>
      <c r="AH134" s="32">
        <f t="shared" si="80"/>
        <v>0</v>
      </c>
      <c r="AI134" s="233">
        <f t="shared" si="86"/>
        <v>0</v>
      </c>
      <c r="AJ134" s="233">
        <f t="shared" si="81"/>
        <v>0</v>
      </c>
    </row>
    <row r="135" spans="1:44" ht="12.75" hidden="1" customHeight="1" outlineLevel="1" x14ac:dyDescent="0.25">
      <c r="A135" s="26">
        <v>7</v>
      </c>
      <c r="B135" s="26"/>
      <c r="C135" s="40"/>
      <c r="D135" s="36"/>
      <c r="E135" s="40"/>
      <c r="F135" s="40"/>
      <c r="G135" s="40"/>
      <c r="H135" s="36"/>
      <c r="I135" s="36"/>
      <c r="J135" s="75"/>
      <c r="K135" s="38"/>
      <c r="L135" s="37"/>
      <c r="M135" s="31"/>
      <c r="N135" s="31"/>
      <c r="O135" s="31"/>
      <c r="P135" s="37"/>
      <c r="Q135" s="37"/>
      <c r="R135" s="31"/>
      <c r="S135" s="31"/>
      <c r="T135" s="31"/>
      <c r="U135" s="32">
        <f t="shared" si="82"/>
        <v>0</v>
      </c>
      <c r="V135" s="31"/>
      <c r="W135" s="31"/>
      <c r="X135" s="31"/>
      <c r="Y135" s="32">
        <f t="shared" si="83"/>
        <v>0</v>
      </c>
      <c r="Z135" s="31"/>
      <c r="AA135" s="31"/>
      <c r="AB135" s="31"/>
      <c r="AC135" s="32">
        <f t="shared" si="84"/>
        <v>0</v>
      </c>
      <c r="AD135" s="31"/>
      <c r="AE135" s="31"/>
      <c r="AF135" s="31"/>
      <c r="AG135" s="32">
        <f t="shared" si="85"/>
        <v>0</v>
      </c>
      <c r="AH135" s="32">
        <f t="shared" si="80"/>
        <v>0</v>
      </c>
      <c r="AI135" s="233">
        <f t="shared" si="86"/>
        <v>0</v>
      </c>
      <c r="AJ135" s="233">
        <f t="shared" si="81"/>
        <v>0</v>
      </c>
      <c r="AK135" s="109"/>
      <c r="AL135" s="109"/>
      <c r="AM135" s="109"/>
      <c r="AN135" s="109"/>
      <c r="AO135" s="109"/>
      <c r="AP135" s="109"/>
      <c r="AQ135" s="109"/>
      <c r="AR135" s="109"/>
    </row>
    <row r="136" spans="1:44" ht="12.75" hidden="1" customHeight="1" outlineLevel="1" x14ac:dyDescent="0.25">
      <c r="A136" s="26">
        <v>8</v>
      </c>
      <c r="B136" s="26"/>
      <c r="C136" s="40"/>
      <c r="D136" s="36"/>
      <c r="E136" s="40"/>
      <c r="F136" s="40"/>
      <c r="G136" s="40"/>
      <c r="H136" s="36"/>
      <c r="I136" s="36"/>
      <c r="J136" s="75"/>
      <c r="K136" s="38"/>
      <c r="L136" s="37"/>
      <c r="M136" s="31"/>
      <c r="N136" s="31"/>
      <c r="O136" s="31"/>
      <c r="P136" s="37"/>
      <c r="Q136" s="37"/>
      <c r="R136" s="31"/>
      <c r="S136" s="31"/>
      <c r="T136" s="31"/>
      <c r="U136" s="32">
        <f t="shared" si="82"/>
        <v>0</v>
      </c>
      <c r="V136" s="31"/>
      <c r="W136" s="31"/>
      <c r="X136" s="31"/>
      <c r="Y136" s="32">
        <f t="shared" si="83"/>
        <v>0</v>
      </c>
      <c r="Z136" s="31"/>
      <c r="AA136" s="31"/>
      <c r="AB136" s="31"/>
      <c r="AC136" s="32">
        <f t="shared" si="84"/>
        <v>0</v>
      </c>
      <c r="AD136" s="31"/>
      <c r="AE136" s="31"/>
      <c r="AF136" s="31"/>
      <c r="AG136" s="32">
        <f t="shared" si="85"/>
        <v>0</v>
      </c>
      <c r="AH136" s="32">
        <f t="shared" si="80"/>
        <v>0</v>
      </c>
      <c r="AI136" s="233">
        <f t="shared" si="86"/>
        <v>0</v>
      </c>
      <c r="AJ136" s="233">
        <f t="shared" si="81"/>
        <v>0</v>
      </c>
      <c r="AK136" s="109"/>
      <c r="AL136" s="109"/>
      <c r="AM136" s="109"/>
      <c r="AN136" s="109"/>
      <c r="AO136" s="109"/>
      <c r="AP136" s="109"/>
      <c r="AQ136" s="109"/>
      <c r="AR136" s="109"/>
    </row>
    <row r="137" spans="1:44" ht="12.75" hidden="1" customHeight="1" outlineLevel="1" x14ac:dyDescent="0.25">
      <c r="A137" s="26">
        <v>9</v>
      </c>
      <c r="B137" s="26"/>
      <c r="C137" s="40"/>
      <c r="D137" s="36"/>
      <c r="E137" s="40"/>
      <c r="F137" s="40"/>
      <c r="G137" s="40"/>
      <c r="H137" s="36"/>
      <c r="I137" s="36"/>
      <c r="J137" s="75"/>
      <c r="K137" s="38"/>
      <c r="L137" s="37"/>
      <c r="M137" s="31"/>
      <c r="N137" s="31"/>
      <c r="O137" s="31"/>
      <c r="P137" s="37"/>
      <c r="Q137" s="37"/>
      <c r="R137" s="31"/>
      <c r="S137" s="31"/>
      <c r="T137" s="31"/>
      <c r="U137" s="32">
        <f t="shared" si="82"/>
        <v>0</v>
      </c>
      <c r="V137" s="31"/>
      <c r="W137" s="31"/>
      <c r="X137" s="31"/>
      <c r="Y137" s="32">
        <f t="shared" si="83"/>
        <v>0</v>
      </c>
      <c r="Z137" s="31"/>
      <c r="AA137" s="31"/>
      <c r="AB137" s="31"/>
      <c r="AC137" s="32">
        <f t="shared" si="84"/>
        <v>0</v>
      </c>
      <c r="AD137" s="31"/>
      <c r="AE137" s="31"/>
      <c r="AF137" s="31"/>
      <c r="AG137" s="32">
        <f t="shared" si="85"/>
        <v>0</v>
      </c>
      <c r="AH137" s="32">
        <f t="shared" si="80"/>
        <v>0</v>
      </c>
      <c r="AI137" s="233">
        <f t="shared" si="86"/>
        <v>0</v>
      </c>
      <c r="AJ137" s="233">
        <f t="shared" si="81"/>
        <v>0</v>
      </c>
    </row>
    <row r="138" spans="1:44" ht="12.75" hidden="1" customHeight="1" outlineLevel="1" x14ac:dyDescent="0.25">
      <c r="A138" s="26">
        <v>10</v>
      </c>
      <c r="B138" s="26"/>
      <c r="C138" s="40"/>
      <c r="D138" s="36"/>
      <c r="E138" s="40"/>
      <c r="F138" s="40"/>
      <c r="G138" s="40"/>
      <c r="H138" s="36"/>
      <c r="I138" s="36"/>
      <c r="J138" s="75"/>
      <c r="K138" s="39"/>
      <c r="L138" s="37"/>
      <c r="M138" s="31"/>
      <c r="N138" s="31"/>
      <c r="O138" s="31"/>
      <c r="P138" s="37"/>
      <c r="Q138" s="37"/>
      <c r="R138" s="31"/>
      <c r="S138" s="31"/>
      <c r="T138" s="31"/>
      <c r="U138" s="32">
        <f t="shared" si="82"/>
        <v>0</v>
      </c>
      <c r="V138" s="31"/>
      <c r="W138" s="31"/>
      <c r="X138" s="31"/>
      <c r="Y138" s="32">
        <f t="shared" si="83"/>
        <v>0</v>
      </c>
      <c r="Z138" s="31"/>
      <c r="AA138" s="31"/>
      <c r="AB138" s="31"/>
      <c r="AC138" s="32">
        <f t="shared" si="84"/>
        <v>0</v>
      </c>
      <c r="AD138" s="31"/>
      <c r="AE138" s="31"/>
      <c r="AF138" s="31"/>
      <c r="AG138" s="32">
        <f t="shared" si="85"/>
        <v>0</v>
      </c>
      <c r="AH138" s="32">
        <f t="shared" si="80"/>
        <v>0</v>
      </c>
      <c r="AI138" s="233">
        <f t="shared" si="86"/>
        <v>0</v>
      </c>
      <c r="AJ138" s="233">
        <f t="shared" si="81"/>
        <v>0</v>
      </c>
      <c r="AK138" s="109"/>
      <c r="AL138" s="109"/>
      <c r="AM138" s="109"/>
      <c r="AN138" s="109"/>
      <c r="AO138" s="109"/>
      <c r="AP138" s="109"/>
      <c r="AQ138" s="109"/>
      <c r="AR138" s="109"/>
    </row>
    <row r="139" spans="1:44" s="74" customFormat="1" ht="12.75" hidden="1" customHeight="1" collapsed="1" x14ac:dyDescent="0.25">
      <c r="A139" s="659" t="s">
        <v>61</v>
      </c>
      <c r="B139" s="659"/>
      <c r="C139" s="659"/>
      <c r="D139" s="659"/>
      <c r="E139" s="659"/>
      <c r="F139" s="659"/>
      <c r="G139" s="659"/>
      <c r="H139" s="659"/>
      <c r="I139" s="659"/>
      <c r="J139" s="101">
        <v>0</v>
      </c>
      <c r="K139" s="101">
        <v>0</v>
      </c>
      <c r="L139" s="117"/>
      <c r="M139" s="101">
        <f>SUM(M129:M138)</f>
        <v>0</v>
      </c>
      <c r="N139" s="101">
        <f>SUM(N129:N138)</f>
        <v>0</v>
      </c>
      <c r="O139" s="101">
        <f>SUM(O129:O138)</f>
        <v>0</v>
      </c>
      <c r="P139" s="103"/>
      <c r="Q139" s="104"/>
      <c r="R139" s="101">
        <f t="shared" ref="R139:AH139" si="87">SUM(R129:R138)</f>
        <v>0</v>
      </c>
      <c r="S139" s="101">
        <f t="shared" si="87"/>
        <v>0</v>
      </c>
      <c r="T139" s="101">
        <f t="shared" si="87"/>
        <v>0</v>
      </c>
      <c r="U139" s="101">
        <f t="shared" si="87"/>
        <v>0</v>
      </c>
      <c r="V139" s="101">
        <f t="shared" si="87"/>
        <v>0</v>
      </c>
      <c r="W139" s="101">
        <f t="shared" si="87"/>
        <v>0</v>
      </c>
      <c r="X139" s="101">
        <f t="shared" si="87"/>
        <v>0</v>
      </c>
      <c r="Y139" s="101">
        <f t="shared" si="87"/>
        <v>0</v>
      </c>
      <c r="Z139" s="101">
        <f t="shared" si="87"/>
        <v>0</v>
      </c>
      <c r="AA139" s="101">
        <f t="shared" si="87"/>
        <v>0</v>
      </c>
      <c r="AB139" s="101">
        <f t="shared" si="87"/>
        <v>0</v>
      </c>
      <c r="AC139" s="101">
        <f t="shared" si="87"/>
        <v>0</v>
      </c>
      <c r="AD139" s="101">
        <f t="shared" si="87"/>
        <v>0</v>
      </c>
      <c r="AE139" s="101">
        <f t="shared" si="87"/>
        <v>0</v>
      </c>
      <c r="AF139" s="101">
        <f t="shared" si="87"/>
        <v>0</v>
      </c>
      <c r="AG139" s="101">
        <f t="shared" si="87"/>
        <v>0</v>
      </c>
      <c r="AH139" s="101">
        <f t="shared" si="87"/>
        <v>0</v>
      </c>
      <c r="AI139" s="237">
        <f>IF(ISERROR(AH139/J139),0,AH139/J139)</f>
        <v>0</v>
      </c>
      <c r="AJ139" s="237">
        <f>IF(ISERROR(AH139/$AH$193),0,AH139/$AH$193)</f>
        <v>0</v>
      </c>
      <c r="AK139" s="109"/>
      <c r="AL139" s="109"/>
      <c r="AM139" s="109"/>
      <c r="AN139" s="109"/>
      <c r="AO139" s="109"/>
      <c r="AP139" s="109"/>
      <c r="AQ139" s="109"/>
      <c r="AR139" s="109"/>
    </row>
    <row r="140" spans="1:44" ht="12.75" hidden="1" customHeight="1" x14ac:dyDescent="0.25">
      <c r="A140" s="660" t="s">
        <v>62</v>
      </c>
      <c r="B140" s="661"/>
      <c r="C140" s="661"/>
      <c r="D140" s="661"/>
      <c r="E140" s="662"/>
      <c r="F140" s="42"/>
      <c r="G140" s="43"/>
      <c r="H140" s="44"/>
      <c r="I140" s="44"/>
      <c r="J140" s="75"/>
      <c r="K140" s="20"/>
      <c r="L140" s="21"/>
      <c r="M140" s="22"/>
      <c r="N140" s="22"/>
      <c r="O140" s="22"/>
      <c r="P140" s="18"/>
      <c r="Q140" s="23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32"/>
      <c r="AJ140" s="232"/>
    </row>
    <row r="141" spans="1:44" ht="12.75" hidden="1" customHeight="1" outlineLevel="1" x14ac:dyDescent="0.25">
      <c r="A141" s="25">
        <v>1</v>
      </c>
      <c r="B141" s="26"/>
      <c r="C141" s="27"/>
      <c r="D141" s="28"/>
      <c r="E141" s="29"/>
      <c r="F141" s="29"/>
      <c r="G141" s="29"/>
      <c r="H141" s="28"/>
      <c r="I141" s="28"/>
      <c r="J141" s="75"/>
      <c r="K141" s="30"/>
      <c r="L141" s="29"/>
      <c r="M141" s="31"/>
      <c r="N141" s="31"/>
      <c r="O141" s="31"/>
      <c r="P141" s="29"/>
      <c r="Q141" s="29"/>
      <c r="R141" s="31"/>
      <c r="S141" s="31"/>
      <c r="T141" s="31"/>
      <c r="U141" s="32">
        <f>SUM(R141:T141)</f>
        <v>0</v>
      </c>
      <c r="V141" s="31"/>
      <c r="W141" s="31"/>
      <c r="X141" s="31"/>
      <c r="Y141" s="32">
        <f>SUM(V141:X141)</f>
        <v>0</v>
      </c>
      <c r="Z141" s="31"/>
      <c r="AA141" s="31"/>
      <c r="AB141" s="31"/>
      <c r="AC141" s="32">
        <f>SUM(Z141:AB141)</f>
        <v>0</v>
      </c>
      <c r="AD141" s="31"/>
      <c r="AE141" s="31"/>
      <c r="AF141" s="31"/>
      <c r="AG141" s="32">
        <f>SUM(AD141:AF141)</f>
        <v>0</v>
      </c>
      <c r="AH141" s="32">
        <f t="shared" ref="AH141:AH150" si="88">SUM(U141,Y141,AC141,AG141)</f>
        <v>0</v>
      </c>
      <c r="AI141" s="233">
        <f>IF(ISERROR(AH141/J141),0,AH141/J141)</f>
        <v>0</v>
      </c>
      <c r="AJ141" s="233">
        <f t="shared" ref="AJ141:AJ150" si="89">IF(ISERROR(AH141/$AH$193),"-",AH141/$AH$193)</f>
        <v>0</v>
      </c>
      <c r="AK141" s="109"/>
      <c r="AL141" s="109"/>
      <c r="AM141" s="109"/>
      <c r="AN141" s="109"/>
      <c r="AO141" s="109"/>
      <c r="AP141" s="109"/>
      <c r="AQ141" s="109"/>
      <c r="AR141" s="109"/>
    </row>
    <row r="142" spans="1:44" ht="12.75" hidden="1" customHeight="1" outlineLevel="1" x14ac:dyDescent="0.25">
      <c r="A142" s="25">
        <v>2</v>
      </c>
      <c r="B142" s="26"/>
      <c r="C142" s="35"/>
      <c r="D142" s="36"/>
      <c r="E142" s="37"/>
      <c r="F142" s="37"/>
      <c r="G142" s="37"/>
      <c r="H142" s="36"/>
      <c r="I142" s="36"/>
      <c r="J142" s="75"/>
      <c r="K142" s="38"/>
      <c r="L142" s="37"/>
      <c r="M142" s="31"/>
      <c r="N142" s="31"/>
      <c r="O142" s="31"/>
      <c r="P142" s="37"/>
      <c r="Q142" s="37"/>
      <c r="R142" s="31"/>
      <c r="S142" s="31"/>
      <c r="T142" s="31"/>
      <c r="U142" s="32">
        <f t="shared" ref="U142:U150" si="90">SUM(R142:T142)</f>
        <v>0</v>
      </c>
      <c r="V142" s="31"/>
      <c r="W142" s="31"/>
      <c r="X142" s="31"/>
      <c r="Y142" s="32">
        <f t="shared" ref="Y142:Y150" si="91">SUM(V142:X142)</f>
        <v>0</v>
      </c>
      <c r="Z142" s="31"/>
      <c r="AA142" s="31"/>
      <c r="AB142" s="31"/>
      <c r="AC142" s="32">
        <f t="shared" ref="AC142:AC150" si="92">SUM(Z142:AB142)</f>
        <v>0</v>
      </c>
      <c r="AD142" s="31"/>
      <c r="AE142" s="31"/>
      <c r="AF142" s="31"/>
      <c r="AG142" s="32">
        <f t="shared" ref="AG142:AG150" si="93">SUM(AD142:AF142)</f>
        <v>0</v>
      </c>
      <c r="AH142" s="32">
        <f t="shared" si="88"/>
        <v>0</v>
      </c>
      <c r="AI142" s="233">
        <f t="shared" ref="AI142:AI150" si="94">IF(ISERROR(AH142/J142),0,AH142/J142)</f>
        <v>0</v>
      </c>
      <c r="AJ142" s="233">
        <f t="shared" si="89"/>
        <v>0</v>
      </c>
      <c r="AK142" s="109"/>
      <c r="AL142" s="109"/>
      <c r="AM142" s="109"/>
      <c r="AN142" s="109"/>
      <c r="AO142" s="109"/>
      <c r="AP142" s="109"/>
      <c r="AQ142" s="109"/>
      <c r="AR142" s="109"/>
    </row>
    <row r="143" spans="1:44" ht="12.75" hidden="1" customHeight="1" outlineLevel="1" x14ac:dyDescent="0.25">
      <c r="A143" s="25">
        <v>3</v>
      </c>
      <c r="B143" s="26"/>
      <c r="C143" s="35"/>
      <c r="D143" s="36"/>
      <c r="E143" s="37"/>
      <c r="F143" s="37"/>
      <c r="G143" s="37"/>
      <c r="H143" s="36"/>
      <c r="I143" s="36"/>
      <c r="J143" s="75"/>
      <c r="K143" s="38"/>
      <c r="L143" s="37"/>
      <c r="M143" s="31"/>
      <c r="N143" s="31"/>
      <c r="O143" s="31"/>
      <c r="P143" s="37"/>
      <c r="Q143" s="37"/>
      <c r="R143" s="31"/>
      <c r="S143" s="31"/>
      <c r="T143" s="31"/>
      <c r="U143" s="32">
        <f t="shared" si="90"/>
        <v>0</v>
      </c>
      <c r="V143" s="31"/>
      <c r="W143" s="31"/>
      <c r="X143" s="31"/>
      <c r="Y143" s="32">
        <f t="shared" si="91"/>
        <v>0</v>
      </c>
      <c r="Z143" s="31"/>
      <c r="AA143" s="31"/>
      <c r="AB143" s="31"/>
      <c r="AC143" s="32">
        <f t="shared" si="92"/>
        <v>0</v>
      </c>
      <c r="AD143" s="31"/>
      <c r="AE143" s="31"/>
      <c r="AF143" s="31"/>
      <c r="AG143" s="32">
        <f t="shared" si="93"/>
        <v>0</v>
      </c>
      <c r="AH143" s="32">
        <f t="shared" si="88"/>
        <v>0</v>
      </c>
      <c r="AI143" s="233">
        <f t="shared" si="94"/>
        <v>0</v>
      </c>
      <c r="AJ143" s="233">
        <f t="shared" si="89"/>
        <v>0</v>
      </c>
    </row>
    <row r="144" spans="1:44" ht="12.75" hidden="1" customHeight="1" outlineLevel="1" x14ac:dyDescent="0.25">
      <c r="A144" s="25">
        <v>4</v>
      </c>
      <c r="B144" s="26"/>
      <c r="C144" s="35"/>
      <c r="D144" s="36"/>
      <c r="E144" s="37"/>
      <c r="F144" s="37"/>
      <c r="G144" s="37"/>
      <c r="H144" s="36"/>
      <c r="I144" s="36"/>
      <c r="J144" s="75"/>
      <c r="K144" s="38"/>
      <c r="L144" s="37"/>
      <c r="M144" s="31"/>
      <c r="N144" s="31"/>
      <c r="O144" s="31"/>
      <c r="P144" s="37"/>
      <c r="Q144" s="37"/>
      <c r="R144" s="31"/>
      <c r="S144" s="31"/>
      <c r="T144" s="31"/>
      <c r="U144" s="32">
        <f t="shared" si="90"/>
        <v>0</v>
      </c>
      <c r="V144" s="31"/>
      <c r="W144" s="31"/>
      <c r="X144" s="31"/>
      <c r="Y144" s="32">
        <f t="shared" si="91"/>
        <v>0</v>
      </c>
      <c r="Z144" s="31"/>
      <c r="AA144" s="31"/>
      <c r="AB144" s="31"/>
      <c r="AC144" s="32">
        <f t="shared" si="92"/>
        <v>0</v>
      </c>
      <c r="AD144" s="31"/>
      <c r="AE144" s="31"/>
      <c r="AF144" s="31"/>
      <c r="AG144" s="32">
        <f t="shared" si="93"/>
        <v>0</v>
      </c>
      <c r="AH144" s="32">
        <f t="shared" si="88"/>
        <v>0</v>
      </c>
      <c r="AI144" s="233">
        <f t="shared" si="94"/>
        <v>0</v>
      </c>
      <c r="AJ144" s="233">
        <f t="shared" si="89"/>
        <v>0</v>
      </c>
      <c r="AK144" s="109"/>
      <c r="AL144" s="109"/>
      <c r="AM144" s="109"/>
      <c r="AN144" s="109"/>
      <c r="AO144" s="109"/>
      <c r="AP144" s="109"/>
      <c r="AQ144" s="109"/>
      <c r="AR144" s="109"/>
    </row>
    <row r="145" spans="1:44" ht="12.75" hidden="1" customHeight="1" outlineLevel="1" x14ac:dyDescent="0.25">
      <c r="A145" s="25">
        <v>5</v>
      </c>
      <c r="B145" s="26"/>
      <c r="C145" s="35"/>
      <c r="D145" s="36"/>
      <c r="E145" s="37"/>
      <c r="F145" s="37"/>
      <c r="G145" s="37"/>
      <c r="H145" s="36"/>
      <c r="I145" s="36"/>
      <c r="J145" s="75"/>
      <c r="K145" s="38"/>
      <c r="L145" s="37"/>
      <c r="M145" s="31"/>
      <c r="N145" s="31"/>
      <c r="O145" s="31"/>
      <c r="P145" s="37"/>
      <c r="Q145" s="37"/>
      <c r="R145" s="31"/>
      <c r="S145" s="31"/>
      <c r="T145" s="31"/>
      <c r="U145" s="32">
        <f t="shared" si="90"/>
        <v>0</v>
      </c>
      <c r="V145" s="31"/>
      <c r="W145" s="31"/>
      <c r="X145" s="31"/>
      <c r="Y145" s="32">
        <f t="shared" si="91"/>
        <v>0</v>
      </c>
      <c r="Z145" s="31"/>
      <c r="AA145" s="31"/>
      <c r="AB145" s="31"/>
      <c r="AC145" s="32">
        <f t="shared" si="92"/>
        <v>0</v>
      </c>
      <c r="AD145" s="31"/>
      <c r="AE145" s="31"/>
      <c r="AF145" s="31"/>
      <c r="AG145" s="32">
        <f t="shared" si="93"/>
        <v>0</v>
      </c>
      <c r="AH145" s="32">
        <f t="shared" si="88"/>
        <v>0</v>
      </c>
      <c r="AI145" s="233">
        <f t="shared" si="94"/>
        <v>0</v>
      </c>
      <c r="AJ145" s="233">
        <f t="shared" si="89"/>
        <v>0</v>
      </c>
      <c r="AK145" s="109"/>
      <c r="AL145" s="109"/>
      <c r="AM145" s="109"/>
      <c r="AN145" s="109"/>
      <c r="AO145" s="109"/>
      <c r="AP145" s="109"/>
      <c r="AQ145" s="109"/>
      <c r="AR145" s="109"/>
    </row>
    <row r="146" spans="1:44" ht="12.75" hidden="1" customHeight="1" outlineLevel="1" x14ac:dyDescent="0.25">
      <c r="A146" s="25">
        <v>6</v>
      </c>
      <c r="B146" s="26"/>
      <c r="C146" s="35"/>
      <c r="D146" s="36"/>
      <c r="E146" s="37"/>
      <c r="F146" s="37"/>
      <c r="G146" s="37"/>
      <c r="H146" s="36"/>
      <c r="I146" s="36"/>
      <c r="J146" s="75"/>
      <c r="K146" s="38"/>
      <c r="L146" s="37"/>
      <c r="M146" s="31"/>
      <c r="N146" s="31"/>
      <c r="O146" s="31"/>
      <c r="P146" s="37"/>
      <c r="Q146" s="37"/>
      <c r="R146" s="31"/>
      <c r="S146" s="31"/>
      <c r="T146" s="31"/>
      <c r="U146" s="32">
        <f t="shared" si="90"/>
        <v>0</v>
      </c>
      <c r="V146" s="31"/>
      <c r="W146" s="31"/>
      <c r="X146" s="31"/>
      <c r="Y146" s="32">
        <f t="shared" si="91"/>
        <v>0</v>
      </c>
      <c r="Z146" s="31"/>
      <c r="AA146" s="31"/>
      <c r="AB146" s="31"/>
      <c r="AC146" s="32">
        <f t="shared" si="92"/>
        <v>0</v>
      </c>
      <c r="AD146" s="31"/>
      <c r="AE146" s="31"/>
      <c r="AF146" s="31"/>
      <c r="AG146" s="32">
        <f t="shared" si="93"/>
        <v>0</v>
      </c>
      <c r="AH146" s="32">
        <f t="shared" si="88"/>
        <v>0</v>
      </c>
      <c r="AI146" s="233">
        <f t="shared" si="94"/>
        <v>0</v>
      </c>
      <c r="AJ146" s="233">
        <f t="shared" si="89"/>
        <v>0</v>
      </c>
    </row>
    <row r="147" spans="1:44" ht="12.75" hidden="1" customHeight="1" outlineLevel="1" x14ac:dyDescent="0.25">
      <c r="A147" s="25">
        <v>7</v>
      </c>
      <c r="B147" s="26"/>
      <c r="C147" s="35"/>
      <c r="D147" s="36"/>
      <c r="E147" s="37"/>
      <c r="F147" s="37"/>
      <c r="G147" s="37"/>
      <c r="H147" s="36"/>
      <c r="I147" s="36"/>
      <c r="J147" s="75"/>
      <c r="K147" s="38"/>
      <c r="L147" s="37"/>
      <c r="M147" s="31"/>
      <c r="N147" s="31"/>
      <c r="O147" s="31"/>
      <c r="P147" s="37"/>
      <c r="Q147" s="37"/>
      <c r="R147" s="31"/>
      <c r="S147" s="31"/>
      <c r="T147" s="31"/>
      <c r="U147" s="32">
        <f t="shared" si="90"/>
        <v>0</v>
      </c>
      <c r="V147" s="31"/>
      <c r="W147" s="31"/>
      <c r="X147" s="31"/>
      <c r="Y147" s="32">
        <f t="shared" si="91"/>
        <v>0</v>
      </c>
      <c r="Z147" s="31"/>
      <c r="AA147" s="31"/>
      <c r="AB147" s="31"/>
      <c r="AC147" s="32">
        <f t="shared" si="92"/>
        <v>0</v>
      </c>
      <c r="AD147" s="31"/>
      <c r="AE147" s="31"/>
      <c r="AF147" s="31"/>
      <c r="AG147" s="32">
        <f t="shared" si="93"/>
        <v>0</v>
      </c>
      <c r="AH147" s="32">
        <f t="shared" si="88"/>
        <v>0</v>
      </c>
      <c r="AI147" s="233">
        <f t="shared" si="94"/>
        <v>0</v>
      </c>
      <c r="AJ147" s="233">
        <f t="shared" si="89"/>
        <v>0</v>
      </c>
      <c r="AK147" s="109"/>
      <c r="AL147" s="109"/>
      <c r="AM147" s="109"/>
      <c r="AN147" s="109"/>
      <c r="AO147" s="109"/>
      <c r="AP147" s="109"/>
      <c r="AQ147" s="109"/>
      <c r="AR147" s="109"/>
    </row>
    <row r="148" spans="1:44" ht="12.75" hidden="1" customHeight="1" outlineLevel="1" x14ac:dyDescent="0.25">
      <c r="A148" s="25">
        <v>8</v>
      </c>
      <c r="B148" s="26"/>
      <c r="C148" s="35"/>
      <c r="D148" s="36"/>
      <c r="E148" s="37"/>
      <c r="F148" s="37"/>
      <c r="G148" s="37"/>
      <c r="H148" s="36"/>
      <c r="I148" s="36"/>
      <c r="J148" s="75"/>
      <c r="K148" s="38"/>
      <c r="L148" s="37"/>
      <c r="M148" s="31"/>
      <c r="N148" s="31"/>
      <c r="O148" s="31"/>
      <c r="P148" s="37"/>
      <c r="Q148" s="37"/>
      <c r="R148" s="31"/>
      <c r="S148" s="31"/>
      <c r="T148" s="31"/>
      <c r="U148" s="32">
        <f t="shared" si="90"/>
        <v>0</v>
      </c>
      <c r="V148" s="31"/>
      <c r="W148" s="31"/>
      <c r="X148" s="31"/>
      <c r="Y148" s="32">
        <f t="shared" si="91"/>
        <v>0</v>
      </c>
      <c r="Z148" s="31"/>
      <c r="AA148" s="31"/>
      <c r="AB148" s="31"/>
      <c r="AC148" s="32">
        <f t="shared" si="92"/>
        <v>0</v>
      </c>
      <c r="AD148" s="31"/>
      <c r="AE148" s="31"/>
      <c r="AF148" s="31"/>
      <c r="AG148" s="32">
        <f t="shared" si="93"/>
        <v>0</v>
      </c>
      <c r="AH148" s="32">
        <f t="shared" si="88"/>
        <v>0</v>
      </c>
      <c r="AI148" s="233">
        <f t="shared" si="94"/>
        <v>0</v>
      </c>
      <c r="AJ148" s="233">
        <f t="shared" si="89"/>
        <v>0</v>
      </c>
      <c r="AK148" s="109"/>
      <c r="AL148" s="109"/>
      <c r="AM148" s="109"/>
      <c r="AN148" s="109"/>
      <c r="AO148" s="109"/>
      <c r="AP148" s="109"/>
      <c r="AQ148" s="109"/>
      <c r="AR148" s="109"/>
    </row>
    <row r="149" spans="1:44" ht="12.75" hidden="1" customHeight="1" outlineLevel="1" x14ac:dyDescent="0.25">
      <c r="A149" s="25">
        <v>9</v>
      </c>
      <c r="B149" s="26"/>
      <c r="C149" s="35"/>
      <c r="D149" s="36"/>
      <c r="E149" s="37"/>
      <c r="F149" s="37"/>
      <c r="G149" s="37"/>
      <c r="H149" s="36"/>
      <c r="I149" s="36"/>
      <c r="J149" s="75"/>
      <c r="K149" s="38"/>
      <c r="L149" s="37"/>
      <c r="M149" s="31"/>
      <c r="N149" s="31"/>
      <c r="O149" s="31"/>
      <c r="P149" s="37"/>
      <c r="Q149" s="37"/>
      <c r="R149" s="31"/>
      <c r="S149" s="31"/>
      <c r="T149" s="31"/>
      <c r="U149" s="32">
        <f t="shared" si="90"/>
        <v>0</v>
      </c>
      <c r="V149" s="31"/>
      <c r="W149" s="31"/>
      <c r="X149" s="31"/>
      <c r="Y149" s="32">
        <f t="shared" si="91"/>
        <v>0</v>
      </c>
      <c r="Z149" s="31"/>
      <c r="AA149" s="31"/>
      <c r="AB149" s="31"/>
      <c r="AC149" s="32">
        <f t="shared" si="92"/>
        <v>0</v>
      </c>
      <c r="AD149" s="31"/>
      <c r="AE149" s="31"/>
      <c r="AF149" s="31"/>
      <c r="AG149" s="32">
        <f t="shared" si="93"/>
        <v>0</v>
      </c>
      <c r="AH149" s="32">
        <f t="shared" si="88"/>
        <v>0</v>
      </c>
      <c r="AI149" s="233">
        <f t="shared" si="94"/>
        <v>0</v>
      </c>
      <c r="AJ149" s="233">
        <f t="shared" si="89"/>
        <v>0</v>
      </c>
    </row>
    <row r="150" spans="1:44" ht="12.75" hidden="1" customHeight="1" outlineLevel="1" x14ac:dyDescent="0.25">
      <c r="A150" s="25">
        <v>10</v>
      </c>
      <c r="B150" s="26"/>
      <c r="C150" s="35"/>
      <c r="D150" s="36"/>
      <c r="E150" s="37"/>
      <c r="F150" s="37"/>
      <c r="G150" s="37"/>
      <c r="H150" s="36"/>
      <c r="I150" s="36"/>
      <c r="J150" s="75"/>
      <c r="K150" s="39"/>
      <c r="L150" s="37"/>
      <c r="M150" s="31"/>
      <c r="N150" s="31"/>
      <c r="O150" s="31"/>
      <c r="P150" s="37"/>
      <c r="Q150" s="37"/>
      <c r="R150" s="31"/>
      <c r="S150" s="31"/>
      <c r="T150" s="31"/>
      <c r="U150" s="32">
        <f t="shared" si="90"/>
        <v>0</v>
      </c>
      <c r="V150" s="31"/>
      <c r="W150" s="31"/>
      <c r="X150" s="31"/>
      <c r="Y150" s="32">
        <f t="shared" si="91"/>
        <v>0</v>
      </c>
      <c r="Z150" s="31"/>
      <c r="AA150" s="31"/>
      <c r="AB150" s="31"/>
      <c r="AC150" s="32">
        <f t="shared" si="92"/>
        <v>0</v>
      </c>
      <c r="AD150" s="31"/>
      <c r="AE150" s="31"/>
      <c r="AF150" s="31"/>
      <c r="AG150" s="32">
        <f t="shared" si="93"/>
        <v>0</v>
      </c>
      <c r="AH150" s="32">
        <f t="shared" si="88"/>
        <v>0</v>
      </c>
      <c r="AI150" s="233">
        <f t="shared" si="94"/>
        <v>0</v>
      </c>
      <c r="AJ150" s="233">
        <f t="shared" si="89"/>
        <v>0</v>
      </c>
      <c r="AK150" s="109"/>
      <c r="AL150" s="109"/>
      <c r="AM150" s="109"/>
      <c r="AN150" s="109"/>
      <c r="AO150" s="109"/>
      <c r="AP150" s="109"/>
      <c r="AQ150" s="109"/>
      <c r="AR150" s="109"/>
    </row>
    <row r="151" spans="1:44" s="74" customFormat="1" ht="12.75" hidden="1" customHeight="1" collapsed="1" x14ac:dyDescent="0.25">
      <c r="A151" s="652" t="s">
        <v>63</v>
      </c>
      <c r="B151" s="653"/>
      <c r="C151" s="653"/>
      <c r="D151" s="653"/>
      <c r="E151" s="653"/>
      <c r="F151" s="653"/>
      <c r="G151" s="653"/>
      <c r="H151" s="653"/>
      <c r="I151" s="654"/>
      <c r="J151" s="101">
        <f>SUM(J141:J150)</f>
        <v>0</v>
      </c>
      <c r="K151" s="101">
        <f>SUM(K141:K150)</f>
        <v>0</v>
      </c>
      <c r="L151" s="117"/>
      <c r="M151" s="101">
        <f>SUM(M141:M150)</f>
        <v>0</v>
      </c>
      <c r="N151" s="101">
        <f>SUM(N141:N150)</f>
        <v>0</v>
      </c>
      <c r="O151" s="101">
        <f>SUM(O141:O150)</f>
        <v>0</v>
      </c>
      <c r="P151" s="103"/>
      <c r="Q151" s="104"/>
      <c r="R151" s="101">
        <f t="shared" ref="R151:AH151" si="95">SUM(R141:R150)</f>
        <v>0</v>
      </c>
      <c r="S151" s="101">
        <f t="shared" si="95"/>
        <v>0</v>
      </c>
      <c r="T151" s="101">
        <f t="shared" si="95"/>
        <v>0</v>
      </c>
      <c r="U151" s="101">
        <f t="shared" si="95"/>
        <v>0</v>
      </c>
      <c r="V151" s="101">
        <f t="shared" si="95"/>
        <v>0</v>
      </c>
      <c r="W151" s="101">
        <f t="shared" si="95"/>
        <v>0</v>
      </c>
      <c r="X151" s="101">
        <f t="shared" si="95"/>
        <v>0</v>
      </c>
      <c r="Y151" s="101">
        <f t="shared" si="95"/>
        <v>0</v>
      </c>
      <c r="Z151" s="101">
        <f t="shared" si="95"/>
        <v>0</v>
      </c>
      <c r="AA151" s="101">
        <f t="shared" si="95"/>
        <v>0</v>
      </c>
      <c r="AB151" s="101">
        <f t="shared" si="95"/>
        <v>0</v>
      </c>
      <c r="AC151" s="101">
        <f t="shared" si="95"/>
        <v>0</v>
      </c>
      <c r="AD151" s="101">
        <f t="shared" si="95"/>
        <v>0</v>
      </c>
      <c r="AE151" s="101">
        <f t="shared" si="95"/>
        <v>0</v>
      </c>
      <c r="AF151" s="101">
        <f t="shared" si="95"/>
        <v>0</v>
      </c>
      <c r="AG151" s="101">
        <f t="shared" si="95"/>
        <v>0</v>
      </c>
      <c r="AH151" s="101">
        <f t="shared" si="95"/>
        <v>0</v>
      </c>
      <c r="AI151" s="237">
        <f>IF(ISERROR(AH151/J151),0,AH151/J151)</f>
        <v>0</v>
      </c>
      <c r="AJ151" s="237">
        <f>IF(ISERROR(AH151/$AH$193),0,AH151/$AH$193)</f>
        <v>0</v>
      </c>
      <c r="AK151" s="109"/>
      <c r="AL151" s="109"/>
      <c r="AM151" s="109"/>
      <c r="AN151" s="109"/>
      <c r="AO151" s="109"/>
      <c r="AP151" s="109"/>
      <c r="AQ151" s="109"/>
      <c r="AR151" s="109"/>
    </row>
    <row r="152" spans="1:44" ht="12.75" hidden="1" customHeight="1" x14ac:dyDescent="0.25">
      <c r="A152" s="649" t="s">
        <v>64</v>
      </c>
      <c r="B152" s="650"/>
      <c r="C152" s="650"/>
      <c r="D152" s="650"/>
      <c r="E152" s="651"/>
      <c r="F152" s="17"/>
      <c r="G152" s="18"/>
      <c r="H152" s="19"/>
      <c r="I152" s="19"/>
      <c r="J152" s="75"/>
      <c r="K152" s="20"/>
      <c r="L152" s="21"/>
      <c r="M152" s="22"/>
      <c r="N152" s="22"/>
      <c r="O152" s="22"/>
      <c r="P152" s="18"/>
      <c r="Q152" s="23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32"/>
      <c r="AJ152" s="232"/>
    </row>
    <row r="153" spans="1:44" ht="12.75" hidden="1" customHeight="1" outlineLevel="1" x14ac:dyDescent="0.25">
      <c r="A153" s="25">
        <v>1</v>
      </c>
      <c r="B153" s="26"/>
      <c r="C153" s="27"/>
      <c r="D153" s="28"/>
      <c r="E153" s="29"/>
      <c r="F153" s="29"/>
      <c r="G153" s="29"/>
      <c r="H153" s="28"/>
      <c r="I153" s="28"/>
      <c r="J153" s="75"/>
      <c r="K153" s="30"/>
      <c r="L153" s="29"/>
      <c r="M153" s="31"/>
      <c r="N153" s="31"/>
      <c r="O153" s="31"/>
      <c r="P153" s="29"/>
      <c r="Q153" s="29"/>
      <c r="R153" s="31"/>
      <c r="S153" s="31"/>
      <c r="T153" s="31"/>
      <c r="U153" s="32">
        <f>SUM(R153:T153)</f>
        <v>0</v>
      </c>
      <c r="V153" s="31"/>
      <c r="W153" s="31"/>
      <c r="X153" s="31"/>
      <c r="Y153" s="32">
        <f>SUM(V153:X153)</f>
        <v>0</v>
      </c>
      <c r="Z153" s="31"/>
      <c r="AA153" s="31"/>
      <c r="AB153" s="31"/>
      <c r="AC153" s="32">
        <f>SUM(Z153:AB153)</f>
        <v>0</v>
      </c>
      <c r="AD153" s="31"/>
      <c r="AE153" s="31"/>
      <c r="AF153" s="31"/>
      <c r="AG153" s="32">
        <f>SUM(AD153:AF153)</f>
        <v>0</v>
      </c>
      <c r="AH153" s="32">
        <f t="shared" ref="AH153:AH162" si="96">SUM(U153,Y153,AC153,AG153)</f>
        <v>0</v>
      </c>
      <c r="AI153" s="233">
        <f>IF(ISERROR(AH153/J153),0,AH153/J153)</f>
        <v>0</v>
      </c>
      <c r="AJ153" s="233">
        <f t="shared" ref="AJ153:AJ162" si="97">IF(ISERROR(AH153/$AH$193),"-",AH153/$AH$193)</f>
        <v>0</v>
      </c>
      <c r="AK153" s="109"/>
      <c r="AL153" s="109"/>
      <c r="AM153" s="109"/>
      <c r="AN153" s="109"/>
      <c r="AO153" s="109"/>
      <c r="AP153" s="109"/>
      <c r="AQ153" s="109"/>
      <c r="AR153" s="109"/>
    </row>
    <row r="154" spans="1:44" ht="12.75" hidden="1" customHeight="1" outlineLevel="1" x14ac:dyDescent="0.25">
      <c r="A154" s="25">
        <v>2</v>
      </c>
      <c r="B154" s="26"/>
      <c r="C154" s="35"/>
      <c r="D154" s="36"/>
      <c r="E154" s="37"/>
      <c r="F154" s="37"/>
      <c r="G154" s="37"/>
      <c r="H154" s="36"/>
      <c r="I154" s="36"/>
      <c r="J154" s="75"/>
      <c r="K154" s="38"/>
      <c r="L154" s="37"/>
      <c r="M154" s="31"/>
      <c r="N154" s="31"/>
      <c r="O154" s="31"/>
      <c r="P154" s="37"/>
      <c r="Q154" s="37"/>
      <c r="R154" s="31"/>
      <c r="S154" s="31"/>
      <c r="T154" s="31"/>
      <c r="U154" s="32">
        <f t="shared" ref="U154:U162" si="98">SUM(R154:T154)</f>
        <v>0</v>
      </c>
      <c r="V154" s="31"/>
      <c r="W154" s="31"/>
      <c r="X154" s="31"/>
      <c r="Y154" s="32">
        <f t="shared" ref="Y154:Y162" si="99">SUM(V154:X154)</f>
        <v>0</v>
      </c>
      <c r="Z154" s="31"/>
      <c r="AA154" s="31"/>
      <c r="AB154" s="31"/>
      <c r="AC154" s="32">
        <f t="shared" ref="AC154:AC162" si="100">SUM(Z154:AB154)</f>
        <v>0</v>
      </c>
      <c r="AD154" s="31"/>
      <c r="AE154" s="31"/>
      <c r="AF154" s="31"/>
      <c r="AG154" s="32">
        <f t="shared" ref="AG154:AG162" si="101">SUM(AD154:AF154)</f>
        <v>0</v>
      </c>
      <c r="AH154" s="32">
        <f t="shared" si="96"/>
        <v>0</v>
      </c>
      <c r="AI154" s="233">
        <f t="shared" ref="AI154:AI162" si="102">IF(ISERROR(AH154/J154),0,AH154/J154)</f>
        <v>0</v>
      </c>
      <c r="AJ154" s="233">
        <f t="shared" si="97"/>
        <v>0</v>
      </c>
      <c r="AK154" s="109"/>
      <c r="AL154" s="109"/>
      <c r="AM154" s="109"/>
      <c r="AN154" s="109"/>
      <c r="AO154" s="109"/>
      <c r="AP154" s="109"/>
      <c r="AQ154" s="109"/>
      <c r="AR154" s="109"/>
    </row>
    <row r="155" spans="1:44" ht="12.75" hidden="1" customHeight="1" outlineLevel="1" x14ac:dyDescent="0.25">
      <c r="A155" s="25">
        <v>3</v>
      </c>
      <c r="B155" s="26"/>
      <c r="C155" s="35"/>
      <c r="D155" s="36"/>
      <c r="E155" s="37"/>
      <c r="F155" s="37"/>
      <c r="G155" s="37"/>
      <c r="H155" s="36"/>
      <c r="I155" s="36"/>
      <c r="J155" s="75"/>
      <c r="K155" s="38"/>
      <c r="L155" s="37"/>
      <c r="M155" s="31"/>
      <c r="N155" s="31"/>
      <c r="O155" s="31"/>
      <c r="P155" s="37"/>
      <c r="Q155" s="37"/>
      <c r="R155" s="31"/>
      <c r="S155" s="31"/>
      <c r="T155" s="31"/>
      <c r="U155" s="32">
        <f t="shared" si="98"/>
        <v>0</v>
      </c>
      <c r="V155" s="31"/>
      <c r="W155" s="31"/>
      <c r="X155" s="31"/>
      <c r="Y155" s="32">
        <f t="shared" si="99"/>
        <v>0</v>
      </c>
      <c r="Z155" s="31"/>
      <c r="AA155" s="31"/>
      <c r="AB155" s="31"/>
      <c r="AC155" s="32">
        <f t="shared" si="100"/>
        <v>0</v>
      </c>
      <c r="AD155" s="31"/>
      <c r="AE155" s="31"/>
      <c r="AF155" s="31"/>
      <c r="AG155" s="32">
        <f t="shared" si="101"/>
        <v>0</v>
      </c>
      <c r="AH155" s="32">
        <f t="shared" si="96"/>
        <v>0</v>
      </c>
      <c r="AI155" s="233">
        <f t="shared" si="102"/>
        <v>0</v>
      </c>
      <c r="AJ155" s="233">
        <f t="shared" si="97"/>
        <v>0</v>
      </c>
    </row>
    <row r="156" spans="1:44" ht="12.75" hidden="1" customHeight="1" outlineLevel="1" x14ac:dyDescent="0.25">
      <c r="A156" s="25">
        <v>4</v>
      </c>
      <c r="B156" s="26"/>
      <c r="C156" s="35"/>
      <c r="D156" s="36"/>
      <c r="E156" s="37"/>
      <c r="F156" s="37"/>
      <c r="G156" s="37"/>
      <c r="H156" s="36"/>
      <c r="I156" s="36"/>
      <c r="J156" s="75"/>
      <c r="K156" s="38"/>
      <c r="L156" s="37"/>
      <c r="M156" s="31"/>
      <c r="N156" s="31"/>
      <c r="O156" s="31"/>
      <c r="P156" s="37"/>
      <c r="Q156" s="37"/>
      <c r="R156" s="31"/>
      <c r="S156" s="31"/>
      <c r="T156" s="31"/>
      <c r="U156" s="32">
        <f t="shared" si="98"/>
        <v>0</v>
      </c>
      <c r="V156" s="31"/>
      <c r="W156" s="31"/>
      <c r="X156" s="31"/>
      <c r="Y156" s="32">
        <f t="shared" si="99"/>
        <v>0</v>
      </c>
      <c r="Z156" s="31"/>
      <c r="AA156" s="31"/>
      <c r="AB156" s="31"/>
      <c r="AC156" s="32">
        <f t="shared" si="100"/>
        <v>0</v>
      </c>
      <c r="AD156" s="31"/>
      <c r="AE156" s="31"/>
      <c r="AF156" s="31"/>
      <c r="AG156" s="32">
        <f t="shared" si="101"/>
        <v>0</v>
      </c>
      <c r="AH156" s="32">
        <f t="shared" si="96"/>
        <v>0</v>
      </c>
      <c r="AI156" s="233">
        <f t="shared" si="102"/>
        <v>0</v>
      </c>
      <c r="AJ156" s="233">
        <f t="shared" si="97"/>
        <v>0</v>
      </c>
      <c r="AK156" s="109"/>
      <c r="AL156" s="109"/>
      <c r="AM156" s="109"/>
      <c r="AN156" s="109"/>
      <c r="AO156" s="109"/>
      <c r="AP156" s="109"/>
      <c r="AQ156" s="109"/>
      <c r="AR156" s="109"/>
    </row>
    <row r="157" spans="1:44" ht="12.75" hidden="1" customHeight="1" outlineLevel="1" x14ac:dyDescent="0.25">
      <c r="A157" s="25">
        <v>5</v>
      </c>
      <c r="B157" s="26"/>
      <c r="C157" s="35"/>
      <c r="D157" s="36"/>
      <c r="E157" s="37"/>
      <c r="F157" s="37"/>
      <c r="G157" s="37"/>
      <c r="H157" s="36"/>
      <c r="I157" s="36"/>
      <c r="J157" s="75"/>
      <c r="K157" s="38"/>
      <c r="L157" s="37"/>
      <c r="M157" s="31"/>
      <c r="N157" s="31"/>
      <c r="O157" s="31"/>
      <c r="P157" s="37"/>
      <c r="Q157" s="37"/>
      <c r="R157" s="31"/>
      <c r="S157" s="31"/>
      <c r="T157" s="31"/>
      <c r="U157" s="32">
        <f t="shared" si="98"/>
        <v>0</v>
      </c>
      <c r="V157" s="31"/>
      <c r="W157" s="31"/>
      <c r="X157" s="31"/>
      <c r="Y157" s="32">
        <f t="shared" si="99"/>
        <v>0</v>
      </c>
      <c r="Z157" s="31"/>
      <c r="AA157" s="31"/>
      <c r="AB157" s="31"/>
      <c r="AC157" s="32">
        <f t="shared" si="100"/>
        <v>0</v>
      </c>
      <c r="AD157" s="31"/>
      <c r="AE157" s="31"/>
      <c r="AF157" s="31"/>
      <c r="AG157" s="32">
        <f t="shared" si="101"/>
        <v>0</v>
      </c>
      <c r="AH157" s="32">
        <f t="shared" si="96"/>
        <v>0</v>
      </c>
      <c r="AI157" s="233">
        <f t="shared" si="102"/>
        <v>0</v>
      </c>
      <c r="AJ157" s="233">
        <f t="shared" si="97"/>
        <v>0</v>
      </c>
      <c r="AK157" s="109"/>
      <c r="AL157" s="109"/>
      <c r="AM157" s="109"/>
      <c r="AN157" s="109"/>
      <c r="AO157" s="109"/>
      <c r="AP157" s="109"/>
      <c r="AQ157" s="109"/>
      <c r="AR157" s="109"/>
    </row>
    <row r="158" spans="1:44" ht="12.75" hidden="1" customHeight="1" outlineLevel="1" x14ac:dyDescent="0.25">
      <c r="A158" s="25">
        <v>6</v>
      </c>
      <c r="B158" s="26"/>
      <c r="C158" s="35"/>
      <c r="D158" s="36"/>
      <c r="E158" s="37"/>
      <c r="F158" s="37"/>
      <c r="G158" s="37"/>
      <c r="H158" s="36"/>
      <c r="I158" s="36"/>
      <c r="J158" s="75"/>
      <c r="K158" s="38"/>
      <c r="L158" s="37"/>
      <c r="M158" s="31"/>
      <c r="N158" s="31"/>
      <c r="O158" s="31"/>
      <c r="P158" s="37"/>
      <c r="Q158" s="37"/>
      <c r="R158" s="31"/>
      <c r="S158" s="31"/>
      <c r="T158" s="31"/>
      <c r="U158" s="32">
        <f t="shared" si="98"/>
        <v>0</v>
      </c>
      <c r="V158" s="31"/>
      <c r="W158" s="31"/>
      <c r="X158" s="31"/>
      <c r="Y158" s="32">
        <f t="shared" si="99"/>
        <v>0</v>
      </c>
      <c r="Z158" s="31"/>
      <c r="AA158" s="31"/>
      <c r="AB158" s="31"/>
      <c r="AC158" s="32">
        <f t="shared" si="100"/>
        <v>0</v>
      </c>
      <c r="AD158" s="31"/>
      <c r="AE158" s="31"/>
      <c r="AF158" s="31"/>
      <c r="AG158" s="32">
        <f t="shared" si="101"/>
        <v>0</v>
      </c>
      <c r="AH158" s="32">
        <f t="shared" si="96"/>
        <v>0</v>
      </c>
      <c r="AI158" s="233">
        <f t="shared" si="102"/>
        <v>0</v>
      </c>
      <c r="AJ158" s="233">
        <f t="shared" si="97"/>
        <v>0</v>
      </c>
    </row>
    <row r="159" spans="1:44" ht="12.75" hidden="1" customHeight="1" outlineLevel="1" x14ac:dyDescent="0.25">
      <c r="A159" s="25">
        <v>7</v>
      </c>
      <c r="B159" s="26"/>
      <c r="C159" s="35"/>
      <c r="D159" s="36"/>
      <c r="E159" s="37"/>
      <c r="F159" s="37"/>
      <c r="G159" s="37"/>
      <c r="H159" s="36"/>
      <c r="I159" s="36"/>
      <c r="J159" s="75"/>
      <c r="K159" s="38"/>
      <c r="L159" s="37"/>
      <c r="M159" s="31"/>
      <c r="N159" s="31"/>
      <c r="O159" s="31"/>
      <c r="P159" s="37"/>
      <c r="Q159" s="37"/>
      <c r="R159" s="31"/>
      <c r="S159" s="31"/>
      <c r="T159" s="31"/>
      <c r="U159" s="32">
        <f t="shared" si="98"/>
        <v>0</v>
      </c>
      <c r="V159" s="31"/>
      <c r="W159" s="31"/>
      <c r="X159" s="31"/>
      <c r="Y159" s="32">
        <f t="shared" si="99"/>
        <v>0</v>
      </c>
      <c r="Z159" s="31"/>
      <c r="AA159" s="31"/>
      <c r="AB159" s="31"/>
      <c r="AC159" s="32">
        <f t="shared" si="100"/>
        <v>0</v>
      </c>
      <c r="AD159" s="31"/>
      <c r="AE159" s="31"/>
      <c r="AF159" s="31"/>
      <c r="AG159" s="32">
        <f t="shared" si="101"/>
        <v>0</v>
      </c>
      <c r="AH159" s="32">
        <f t="shared" si="96"/>
        <v>0</v>
      </c>
      <c r="AI159" s="233">
        <f t="shared" si="102"/>
        <v>0</v>
      </c>
      <c r="AJ159" s="233">
        <f t="shared" si="97"/>
        <v>0</v>
      </c>
      <c r="AK159" s="109"/>
      <c r="AL159" s="109"/>
      <c r="AM159" s="109"/>
      <c r="AN159" s="109"/>
      <c r="AO159" s="109"/>
      <c r="AP159" s="109"/>
      <c r="AQ159" s="109"/>
      <c r="AR159" s="109"/>
    </row>
    <row r="160" spans="1:44" ht="12.75" hidden="1" customHeight="1" outlineLevel="1" x14ac:dyDescent="0.25">
      <c r="A160" s="25">
        <v>8</v>
      </c>
      <c r="B160" s="26"/>
      <c r="C160" s="35"/>
      <c r="D160" s="36"/>
      <c r="E160" s="37"/>
      <c r="F160" s="37"/>
      <c r="G160" s="37"/>
      <c r="H160" s="36"/>
      <c r="I160" s="36"/>
      <c r="J160" s="75"/>
      <c r="K160" s="38"/>
      <c r="L160" s="37"/>
      <c r="M160" s="31"/>
      <c r="N160" s="31"/>
      <c r="O160" s="31"/>
      <c r="P160" s="37"/>
      <c r="Q160" s="37"/>
      <c r="R160" s="31"/>
      <c r="S160" s="31"/>
      <c r="T160" s="31"/>
      <c r="U160" s="32">
        <f t="shared" si="98"/>
        <v>0</v>
      </c>
      <c r="V160" s="31"/>
      <c r="W160" s="31"/>
      <c r="X160" s="31"/>
      <c r="Y160" s="32">
        <f t="shared" si="99"/>
        <v>0</v>
      </c>
      <c r="Z160" s="31"/>
      <c r="AA160" s="31"/>
      <c r="AB160" s="31"/>
      <c r="AC160" s="32">
        <f t="shared" si="100"/>
        <v>0</v>
      </c>
      <c r="AD160" s="31"/>
      <c r="AE160" s="31"/>
      <c r="AF160" s="31"/>
      <c r="AG160" s="32">
        <f t="shared" si="101"/>
        <v>0</v>
      </c>
      <c r="AH160" s="32">
        <f t="shared" si="96"/>
        <v>0</v>
      </c>
      <c r="AI160" s="233">
        <f t="shared" si="102"/>
        <v>0</v>
      </c>
      <c r="AJ160" s="233">
        <f t="shared" si="97"/>
        <v>0</v>
      </c>
      <c r="AK160" s="109"/>
      <c r="AL160" s="109"/>
      <c r="AM160" s="109"/>
      <c r="AN160" s="109"/>
      <c r="AO160" s="109"/>
      <c r="AP160" s="109"/>
      <c r="AQ160" s="109"/>
      <c r="AR160" s="109"/>
    </row>
    <row r="161" spans="1:44" ht="12.75" hidden="1" customHeight="1" outlineLevel="1" x14ac:dyDescent="0.25">
      <c r="A161" s="25">
        <v>9</v>
      </c>
      <c r="B161" s="26"/>
      <c r="C161" s="35"/>
      <c r="D161" s="36"/>
      <c r="E161" s="37"/>
      <c r="F161" s="37"/>
      <c r="G161" s="37"/>
      <c r="H161" s="36"/>
      <c r="I161" s="36"/>
      <c r="J161" s="75"/>
      <c r="K161" s="38"/>
      <c r="L161" s="37"/>
      <c r="M161" s="31"/>
      <c r="N161" s="31"/>
      <c r="O161" s="31"/>
      <c r="P161" s="37"/>
      <c r="Q161" s="37"/>
      <c r="R161" s="31"/>
      <c r="S161" s="31"/>
      <c r="T161" s="31"/>
      <c r="U161" s="32">
        <f t="shared" si="98"/>
        <v>0</v>
      </c>
      <c r="V161" s="31"/>
      <c r="W161" s="31"/>
      <c r="X161" s="31"/>
      <c r="Y161" s="32">
        <f t="shared" si="99"/>
        <v>0</v>
      </c>
      <c r="Z161" s="31"/>
      <c r="AA161" s="31"/>
      <c r="AB161" s="31"/>
      <c r="AC161" s="32">
        <f t="shared" si="100"/>
        <v>0</v>
      </c>
      <c r="AD161" s="31"/>
      <c r="AE161" s="31"/>
      <c r="AF161" s="31"/>
      <c r="AG161" s="32">
        <f t="shared" si="101"/>
        <v>0</v>
      </c>
      <c r="AH161" s="32">
        <f t="shared" si="96"/>
        <v>0</v>
      </c>
      <c r="AI161" s="233">
        <f t="shared" si="102"/>
        <v>0</v>
      </c>
      <c r="AJ161" s="233">
        <f t="shared" si="97"/>
        <v>0</v>
      </c>
    </row>
    <row r="162" spans="1:44" ht="12.75" hidden="1" customHeight="1" outlineLevel="1" x14ac:dyDescent="0.25">
      <c r="A162" s="25">
        <v>10</v>
      </c>
      <c r="B162" s="26"/>
      <c r="C162" s="35"/>
      <c r="D162" s="36"/>
      <c r="E162" s="37"/>
      <c r="F162" s="37"/>
      <c r="G162" s="37"/>
      <c r="H162" s="36"/>
      <c r="I162" s="36"/>
      <c r="J162" s="75"/>
      <c r="K162" s="39"/>
      <c r="L162" s="37"/>
      <c r="M162" s="31"/>
      <c r="N162" s="31"/>
      <c r="O162" s="31"/>
      <c r="P162" s="37"/>
      <c r="Q162" s="37"/>
      <c r="R162" s="31"/>
      <c r="S162" s="31"/>
      <c r="T162" s="31"/>
      <c r="U162" s="32">
        <f t="shared" si="98"/>
        <v>0</v>
      </c>
      <c r="V162" s="31"/>
      <c r="W162" s="31"/>
      <c r="X162" s="31"/>
      <c r="Y162" s="32">
        <f t="shared" si="99"/>
        <v>0</v>
      </c>
      <c r="Z162" s="31"/>
      <c r="AA162" s="31"/>
      <c r="AB162" s="31"/>
      <c r="AC162" s="32">
        <f t="shared" si="100"/>
        <v>0</v>
      </c>
      <c r="AD162" s="31"/>
      <c r="AE162" s="31"/>
      <c r="AF162" s="31"/>
      <c r="AG162" s="32">
        <f t="shared" si="101"/>
        <v>0</v>
      </c>
      <c r="AH162" s="32">
        <f t="shared" si="96"/>
        <v>0</v>
      </c>
      <c r="AI162" s="233">
        <f t="shared" si="102"/>
        <v>0</v>
      </c>
      <c r="AJ162" s="233">
        <f t="shared" si="97"/>
        <v>0</v>
      </c>
      <c r="AK162" s="109"/>
      <c r="AL162" s="109"/>
      <c r="AM162" s="109"/>
      <c r="AN162" s="109"/>
      <c r="AO162" s="109"/>
      <c r="AP162" s="109"/>
      <c r="AQ162" s="109"/>
      <c r="AR162" s="109"/>
    </row>
    <row r="163" spans="1:44" s="74" customFormat="1" ht="12.75" hidden="1" customHeight="1" collapsed="1" x14ac:dyDescent="0.25">
      <c r="A163" s="652" t="s">
        <v>65</v>
      </c>
      <c r="B163" s="653"/>
      <c r="C163" s="653"/>
      <c r="D163" s="653"/>
      <c r="E163" s="653"/>
      <c r="F163" s="653"/>
      <c r="G163" s="653"/>
      <c r="H163" s="653"/>
      <c r="I163" s="654"/>
      <c r="J163" s="101">
        <f>SUM(J153:J162)</f>
        <v>0</v>
      </c>
      <c r="K163" s="101">
        <f>SUM(K153:K162)</f>
        <v>0</v>
      </c>
      <c r="L163" s="117"/>
      <c r="M163" s="101">
        <f>SUM(M153:M162)</f>
        <v>0</v>
      </c>
      <c r="N163" s="101">
        <f>SUM(N153:N162)</f>
        <v>0</v>
      </c>
      <c r="O163" s="101">
        <f>SUM(O153:O162)</f>
        <v>0</v>
      </c>
      <c r="P163" s="103"/>
      <c r="Q163" s="104"/>
      <c r="R163" s="101">
        <f t="shared" ref="R163:AH163" si="103">SUM(R153:R162)</f>
        <v>0</v>
      </c>
      <c r="S163" s="101">
        <f t="shared" si="103"/>
        <v>0</v>
      </c>
      <c r="T163" s="101">
        <f t="shared" si="103"/>
        <v>0</v>
      </c>
      <c r="U163" s="101">
        <f t="shared" si="103"/>
        <v>0</v>
      </c>
      <c r="V163" s="101">
        <f t="shared" si="103"/>
        <v>0</v>
      </c>
      <c r="W163" s="101">
        <f t="shared" si="103"/>
        <v>0</v>
      </c>
      <c r="X163" s="101">
        <f t="shared" si="103"/>
        <v>0</v>
      </c>
      <c r="Y163" s="101">
        <f t="shared" si="103"/>
        <v>0</v>
      </c>
      <c r="Z163" s="101">
        <f t="shared" si="103"/>
        <v>0</v>
      </c>
      <c r="AA163" s="101">
        <f t="shared" si="103"/>
        <v>0</v>
      </c>
      <c r="AB163" s="101">
        <f t="shared" si="103"/>
        <v>0</v>
      </c>
      <c r="AC163" s="101">
        <f t="shared" si="103"/>
        <v>0</v>
      </c>
      <c r="AD163" s="101">
        <f t="shared" si="103"/>
        <v>0</v>
      </c>
      <c r="AE163" s="101">
        <f t="shared" si="103"/>
        <v>0</v>
      </c>
      <c r="AF163" s="101">
        <f t="shared" si="103"/>
        <v>0</v>
      </c>
      <c r="AG163" s="101">
        <f t="shared" si="103"/>
        <v>0</v>
      </c>
      <c r="AH163" s="101">
        <f t="shared" si="103"/>
        <v>0</v>
      </c>
      <c r="AI163" s="237">
        <f>IF(ISERROR(AH163/J163),0,AH163/J163)</f>
        <v>0</v>
      </c>
      <c r="AJ163" s="237">
        <f>IF(ISERROR(AH163/$AH$193),0,AH163/$AH$193)</f>
        <v>0</v>
      </c>
      <c r="AK163" s="109"/>
      <c r="AL163" s="109"/>
      <c r="AM163" s="109"/>
      <c r="AN163" s="109"/>
      <c r="AO163" s="109"/>
      <c r="AP163" s="109"/>
      <c r="AQ163" s="109"/>
      <c r="AR163" s="109"/>
    </row>
    <row r="164" spans="1:44" ht="12.75" hidden="1" customHeight="1" x14ac:dyDescent="0.25">
      <c r="A164" s="649" t="s">
        <v>66</v>
      </c>
      <c r="B164" s="650"/>
      <c r="C164" s="650"/>
      <c r="D164" s="650"/>
      <c r="E164" s="651"/>
      <c r="F164" s="17"/>
      <c r="G164" s="18"/>
      <c r="H164" s="19"/>
      <c r="I164" s="19"/>
      <c r="J164" s="75"/>
      <c r="K164" s="20"/>
      <c r="L164" s="21"/>
      <c r="M164" s="22"/>
      <c r="N164" s="22"/>
      <c r="O164" s="22"/>
      <c r="P164" s="18"/>
      <c r="Q164" s="23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32"/>
      <c r="AJ164" s="232"/>
    </row>
    <row r="165" spans="1:44" ht="12.75" hidden="1" customHeight="1" outlineLevel="1" x14ac:dyDescent="0.25">
      <c r="A165" s="25">
        <v>1</v>
      </c>
      <c r="B165" s="26"/>
      <c r="C165" s="27"/>
      <c r="D165" s="28"/>
      <c r="E165" s="29"/>
      <c r="F165" s="29"/>
      <c r="G165" s="29"/>
      <c r="H165" s="28"/>
      <c r="I165" s="28"/>
      <c r="J165" s="75"/>
      <c r="K165" s="30"/>
      <c r="L165" s="29"/>
      <c r="M165" s="31"/>
      <c r="N165" s="31"/>
      <c r="O165" s="31"/>
      <c r="P165" s="29"/>
      <c r="Q165" s="29"/>
      <c r="R165" s="31"/>
      <c r="S165" s="31"/>
      <c r="T165" s="31"/>
      <c r="U165" s="32">
        <f>SUM(R165:T165)</f>
        <v>0</v>
      </c>
      <c r="V165" s="31"/>
      <c r="W165" s="31"/>
      <c r="X165" s="31"/>
      <c r="Y165" s="32">
        <f>SUM(V165:X165)</f>
        <v>0</v>
      </c>
      <c r="Z165" s="31"/>
      <c r="AA165" s="31"/>
      <c r="AB165" s="31"/>
      <c r="AC165" s="32">
        <f>SUM(Z165:AB165)</f>
        <v>0</v>
      </c>
      <c r="AD165" s="31"/>
      <c r="AE165" s="31"/>
      <c r="AF165" s="31"/>
      <c r="AG165" s="32">
        <f>SUM(AD165:AF165)</f>
        <v>0</v>
      </c>
      <c r="AH165" s="32">
        <f t="shared" ref="AH165:AH174" si="104">SUM(U165,Y165,AC165,AG165)</f>
        <v>0</v>
      </c>
      <c r="AI165" s="233">
        <f>IF(ISERROR(AH165/J165),0,AH165/J165)</f>
        <v>0</v>
      </c>
      <c r="AJ165" s="233">
        <f t="shared" ref="AJ165:AJ174" si="105">IF(ISERROR(AH165/$AH$193),"-",AH165/$AH$193)</f>
        <v>0</v>
      </c>
      <c r="AK165" s="109"/>
      <c r="AL165" s="109"/>
      <c r="AM165" s="109"/>
      <c r="AN165" s="109"/>
      <c r="AO165" s="109"/>
      <c r="AP165" s="109"/>
      <c r="AQ165" s="109"/>
      <c r="AR165" s="109"/>
    </row>
    <row r="166" spans="1:44" ht="12.75" hidden="1" customHeight="1" outlineLevel="1" x14ac:dyDescent="0.25">
      <c r="A166" s="25">
        <v>2</v>
      </c>
      <c r="B166" s="26"/>
      <c r="C166" s="35"/>
      <c r="D166" s="36"/>
      <c r="E166" s="37"/>
      <c r="F166" s="37"/>
      <c r="G166" s="37"/>
      <c r="H166" s="36"/>
      <c r="I166" s="36"/>
      <c r="J166" s="75"/>
      <c r="K166" s="38"/>
      <c r="L166" s="37"/>
      <c r="M166" s="31"/>
      <c r="N166" s="31"/>
      <c r="O166" s="31"/>
      <c r="P166" s="37"/>
      <c r="Q166" s="37"/>
      <c r="R166" s="31"/>
      <c r="S166" s="31"/>
      <c r="T166" s="31"/>
      <c r="U166" s="32">
        <f t="shared" ref="U166:U174" si="106">SUM(R166:T166)</f>
        <v>0</v>
      </c>
      <c r="V166" s="31"/>
      <c r="W166" s="31"/>
      <c r="X166" s="31"/>
      <c r="Y166" s="32">
        <f t="shared" ref="Y166:Y174" si="107">SUM(V166:X166)</f>
        <v>0</v>
      </c>
      <c r="Z166" s="31"/>
      <c r="AA166" s="31"/>
      <c r="AB166" s="31"/>
      <c r="AC166" s="32">
        <f t="shared" ref="AC166:AC174" si="108">SUM(Z166:AB166)</f>
        <v>0</v>
      </c>
      <c r="AD166" s="31"/>
      <c r="AE166" s="31"/>
      <c r="AF166" s="31"/>
      <c r="AG166" s="32">
        <f t="shared" ref="AG166:AG174" si="109">SUM(AD166:AF166)</f>
        <v>0</v>
      </c>
      <c r="AH166" s="32">
        <f t="shared" si="104"/>
        <v>0</v>
      </c>
      <c r="AI166" s="233">
        <f t="shared" ref="AI166:AI174" si="110">IF(ISERROR(AH166/J166),0,AH166/J166)</f>
        <v>0</v>
      </c>
      <c r="AJ166" s="233">
        <f t="shared" si="105"/>
        <v>0</v>
      </c>
      <c r="AK166" s="109"/>
      <c r="AL166" s="109"/>
      <c r="AM166" s="109"/>
      <c r="AN166" s="109"/>
      <c r="AO166" s="109"/>
      <c r="AP166" s="109"/>
      <c r="AQ166" s="109"/>
      <c r="AR166" s="109"/>
    </row>
    <row r="167" spans="1:44" ht="12.75" hidden="1" customHeight="1" outlineLevel="1" x14ac:dyDescent="0.25">
      <c r="A167" s="25">
        <v>3</v>
      </c>
      <c r="B167" s="26"/>
      <c r="C167" s="35"/>
      <c r="D167" s="36"/>
      <c r="E167" s="37"/>
      <c r="F167" s="37"/>
      <c r="G167" s="37"/>
      <c r="H167" s="36"/>
      <c r="I167" s="36"/>
      <c r="J167" s="75"/>
      <c r="K167" s="38"/>
      <c r="L167" s="37"/>
      <c r="M167" s="31"/>
      <c r="N167" s="31"/>
      <c r="O167" s="31"/>
      <c r="P167" s="37"/>
      <c r="Q167" s="37"/>
      <c r="R167" s="31"/>
      <c r="S167" s="31"/>
      <c r="T167" s="31"/>
      <c r="U167" s="32">
        <f t="shared" si="106"/>
        <v>0</v>
      </c>
      <c r="V167" s="31"/>
      <c r="W167" s="31"/>
      <c r="X167" s="31"/>
      <c r="Y167" s="32">
        <f t="shared" si="107"/>
        <v>0</v>
      </c>
      <c r="Z167" s="31"/>
      <c r="AA167" s="31"/>
      <c r="AB167" s="31"/>
      <c r="AC167" s="32">
        <f t="shared" si="108"/>
        <v>0</v>
      </c>
      <c r="AD167" s="31"/>
      <c r="AE167" s="31"/>
      <c r="AF167" s="31"/>
      <c r="AG167" s="32">
        <f t="shared" si="109"/>
        <v>0</v>
      </c>
      <c r="AH167" s="32">
        <f t="shared" si="104"/>
        <v>0</v>
      </c>
      <c r="AI167" s="233">
        <f t="shared" si="110"/>
        <v>0</v>
      </c>
      <c r="AJ167" s="233">
        <f t="shared" si="105"/>
        <v>0</v>
      </c>
    </row>
    <row r="168" spans="1:44" ht="12.75" hidden="1" customHeight="1" outlineLevel="1" x14ac:dyDescent="0.25">
      <c r="A168" s="25">
        <v>4</v>
      </c>
      <c r="B168" s="26"/>
      <c r="C168" s="35"/>
      <c r="D168" s="36"/>
      <c r="E168" s="37"/>
      <c r="F168" s="37"/>
      <c r="G168" s="37"/>
      <c r="H168" s="36"/>
      <c r="I168" s="36"/>
      <c r="J168" s="75"/>
      <c r="K168" s="38"/>
      <c r="L168" s="37"/>
      <c r="M168" s="31"/>
      <c r="N168" s="31"/>
      <c r="O168" s="31"/>
      <c r="P168" s="37"/>
      <c r="Q168" s="37"/>
      <c r="R168" s="31"/>
      <c r="S168" s="31"/>
      <c r="T168" s="31"/>
      <c r="U168" s="32">
        <f t="shared" si="106"/>
        <v>0</v>
      </c>
      <c r="V168" s="31"/>
      <c r="W168" s="31"/>
      <c r="X168" s="31"/>
      <c r="Y168" s="32">
        <f t="shared" si="107"/>
        <v>0</v>
      </c>
      <c r="Z168" s="31"/>
      <c r="AA168" s="31"/>
      <c r="AB168" s="31"/>
      <c r="AC168" s="32">
        <f t="shared" si="108"/>
        <v>0</v>
      </c>
      <c r="AD168" s="31"/>
      <c r="AE168" s="31"/>
      <c r="AF168" s="31"/>
      <c r="AG168" s="32">
        <f t="shared" si="109"/>
        <v>0</v>
      </c>
      <c r="AH168" s="32">
        <f t="shared" si="104"/>
        <v>0</v>
      </c>
      <c r="AI168" s="233">
        <f t="shared" si="110"/>
        <v>0</v>
      </c>
      <c r="AJ168" s="233">
        <f t="shared" si="105"/>
        <v>0</v>
      </c>
      <c r="AK168" s="109"/>
      <c r="AL168" s="109"/>
      <c r="AM168" s="109"/>
      <c r="AN168" s="109"/>
      <c r="AO168" s="109"/>
      <c r="AP168" s="109"/>
      <c r="AQ168" s="109"/>
      <c r="AR168" s="109"/>
    </row>
    <row r="169" spans="1:44" ht="12.75" hidden="1" customHeight="1" outlineLevel="1" x14ac:dyDescent="0.25">
      <c r="A169" s="25">
        <v>5</v>
      </c>
      <c r="B169" s="26"/>
      <c r="C169" s="35"/>
      <c r="D169" s="36"/>
      <c r="E169" s="37"/>
      <c r="F169" s="37"/>
      <c r="G169" s="37"/>
      <c r="H169" s="36"/>
      <c r="I169" s="36"/>
      <c r="J169" s="75"/>
      <c r="K169" s="38"/>
      <c r="L169" s="37"/>
      <c r="M169" s="31"/>
      <c r="N169" s="31"/>
      <c r="O169" s="31"/>
      <c r="P169" s="37"/>
      <c r="Q169" s="37"/>
      <c r="R169" s="31"/>
      <c r="S169" s="31"/>
      <c r="T169" s="31"/>
      <c r="U169" s="32">
        <f t="shared" si="106"/>
        <v>0</v>
      </c>
      <c r="V169" s="31"/>
      <c r="W169" s="31"/>
      <c r="X169" s="31"/>
      <c r="Y169" s="32">
        <f t="shared" si="107"/>
        <v>0</v>
      </c>
      <c r="Z169" s="31"/>
      <c r="AA169" s="31"/>
      <c r="AB169" s="31"/>
      <c r="AC169" s="32">
        <f t="shared" si="108"/>
        <v>0</v>
      </c>
      <c r="AD169" s="31"/>
      <c r="AE169" s="31"/>
      <c r="AF169" s="31"/>
      <c r="AG169" s="32">
        <f t="shared" si="109"/>
        <v>0</v>
      </c>
      <c r="AH169" s="32">
        <f t="shared" si="104"/>
        <v>0</v>
      </c>
      <c r="AI169" s="233">
        <f t="shared" si="110"/>
        <v>0</v>
      </c>
      <c r="AJ169" s="233">
        <f t="shared" si="105"/>
        <v>0</v>
      </c>
      <c r="AK169" s="109"/>
      <c r="AL169" s="109"/>
      <c r="AM169" s="109"/>
      <c r="AN169" s="109"/>
      <c r="AO169" s="109"/>
      <c r="AP169" s="109"/>
      <c r="AQ169" s="109"/>
      <c r="AR169" s="109"/>
    </row>
    <row r="170" spans="1:44" ht="12.75" hidden="1" customHeight="1" outlineLevel="1" x14ac:dyDescent="0.25">
      <c r="A170" s="25">
        <v>6</v>
      </c>
      <c r="B170" s="26"/>
      <c r="C170" s="35"/>
      <c r="D170" s="36"/>
      <c r="E170" s="37"/>
      <c r="F170" s="37"/>
      <c r="G170" s="37"/>
      <c r="H170" s="36"/>
      <c r="I170" s="36"/>
      <c r="J170" s="75"/>
      <c r="K170" s="38"/>
      <c r="L170" s="37"/>
      <c r="M170" s="31"/>
      <c r="N170" s="31"/>
      <c r="O170" s="31"/>
      <c r="P170" s="37"/>
      <c r="Q170" s="37"/>
      <c r="R170" s="31"/>
      <c r="S170" s="31"/>
      <c r="T170" s="31"/>
      <c r="U170" s="32">
        <f t="shared" si="106"/>
        <v>0</v>
      </c>
      <c r="V170" s="31"/>
      <c r="W170" s="31"/>
      <c r="X170" s="31"/>
      <c r="Y170" s="32">
        <f t="shared" si="107"/>
        <v>0</v>
      </c>
      <c r="Z170" s="31"/>
      <c r="AA170" s="31"/>
      <c r="AB170" s="31"/>
      <c r="AC170" s="32">
        <f t="shared" si="108"/>
        <v>0</v>
      </c>
      <c r="AD170" s="31"/>
      <c r="AE170" s="31"/>
      <c r="AF170" s="31"/>
      <c r="AG170" s="32">
        <f t="shared" si="109"/>
        <v>0</v>
      </c>
      <c r="AH170" s="32">
        <f t="shared" si="104"/>
        <v>0</v>
      </c>
      <c r="AI170" s="233">
        <f t="shared" si="110"/>
        <v>0</v>
      </c>
      <c r="AJ170" s="233">
        <f t="shared" si="105"/>
        <v>0</v>
      </c>
    </row>
    <row r="171" spans="1:44" ht="12.75" hidden="1" customHeight="1" outlineLevel="1" x14ac:dyDescent="0.25">
      <c r="A171" s="25">
        <v>7</v>
      </c>
      <c r="B171" s="26"/>
      <c r="C171" s="35"/>
      <c r="D171" s="36"/>
      <c r="E171" s="37"/>
      <c r="F171" s="37"/>
      <c r="G171" s="37"/>
      <c r="H171" s="36"/>
      <c r="I171" s="36"/>
      <c r="J171" s="75"/>
      <c r="K171" s="38"/>
      <c r="L171" s="37"/>
      <c r="M171" s="31"/>
      <c r="N171" s="31"/>
      <c r="O171" s="31"/>
      <c r="P171" s="37"/>
      <c r="Q171" s="37"/>
      <c r="R171" s="31"/>
      <c r="S171" s="31"/>
      <c r="T171" s="31"/>
      <c r="U171" s="32">
        <f t="shared" si="106"/>
        <v>0</v>
      </c>
      <c r="V171" s="31"/>
      <c r="W171" s="31"/>
      <c r="X171" s="31"/>
      <c r="Y171" s="32">
        <f t="shared" si="107"/>
        <v>0</v>
      </c>
      <c r="Z171" s="31"/>
      <c r="AA171" s="31"/>
      <c r="AB171" s="31"/>
      <c r="AC171" s="32">
        <f t="shared" si="108"/>
        <v>0</v>
      </c>
      <c r="AD171" s="31"/>
      <c r="AE171" s="31"/>
      <c r="AF171" s="31"/>
      <c r="AG171" s="32">
        <f t="shared" si="109"/>
        <v>0</v>
      </c>
      <c r="AH171" s="32">
        <f t="shared" si="104"/>
        <v>0</v>
      </c>
      <c r="AI171" s="233">
        <f t="shared" si="110"/>
        <v>0</v>
      </c>
      <c r="AJ171" s="233">
        <f t="shared" si="105"/>
        <v>0</v>
      </c>
      <c r="AK171" s="109"/>
      <c r="AL171" s="109"/>
      <c r="AM171" s="109"/>
      <c r="AN171" s="109"/>
      <c r="AO171" s="109"/>
      <c r="AP171" s="109"/>
      <c r="AQ171" s="109"/>
      <c r="AR171" s="109"/>
    </row>
    <row r="172" spans="1:44" ht="12.75" hidden="1" customHeight="1" outlineLevel="1" x14ac:dyDescent="0.25">
      <c r="A172" s="25">
        <v>8</v>
      </c>
      <c r="B172" s="26"/>
      <c r="C172" s="35"/>
      <c r="D172" s="36"/>
      <c r="E172" s="37"/>
      <c r="F172" s="37"/>
      <c r="G172" s="37"/>
      <c r="H172" s="36"/>
      <c r="I172" s="36"/>
      <c r="J172" s="75"/>
      <c r="K172" s="38"/>
      <c r="L172" s="37"/>
      <c r="M172" s="31"/>
      <c r="N172" s="31"/>
      <c r="O172" s="31"/>
      <c r="P172" s="37"/>
      <c r="Q172" s="37"/>
      <c r="R172" s="31"/>
      <c r="S172" s="31"/>
      <c r="T172" s="31"/>
      <c r="U172" s="32">
        <f t="shared" si="106"/>
        <v>0</v>
      </c>
      <c r="V172" s="31"/>
      <c r="W172" s="31"/>
      <c r="X172" s="31"/>
      <c r="Y172" s="32">
        <f t="shared" si="107"/>
        <v>0</v>
      </c>
      <c r="Z172" s="31"/>
      <c r="AA172" s="31"/>
      <c r="AB172" s="31"/>
      <c r="AC172" s="32">
        <f t="shared" si="108"/>
        <v>0</v>
      </c>
      <c r="AD172" s="31"/>
      <c r="AE172" s="31"/>
      <c r="AF172" s="31"/>
      <c r="AG172" s="32">
        <f t="shared" si="109"/>
        <v>0</v>
      </c>
      <c r="AH172" s="32">
        <f t="shared" si="104"/>
        <v>0</v>
      </c>
      <c r="AI172" s="233">
        <f t="shared" si="110"/>
        <v>0</v>
      </c>
      <c r="AJ172" s="233">
        <f t="shared" si="105"/>
        <v>0</v>
      </c>
      <c r="AK172" s="109"/>
      <c r="AL172" s="109"/>
      <c r="AM172" s="109"/>
      <c r="AN172" s="109"/>
      <c r="AO172" s="109"/>
      <c r="AP172" s="109"/>
      <c r="AQ172" s="109"/>
      <c r="AR172" s="109"/>
    </row>
    <row r="173" spans="1:44" ht="12.75" hidden="1" customHeight="1" outlineLevel="1" x14ac:dyDescent="0.25">
      <c r="A173" s="25">
        <v>9</v>
      </c>
      <c r="B173" s="26"/>
      <c r="C173" s="35"/>
      <c r="D173" s="36"/>
      <c r="E173" s="37"/>
      <c r="F173" s="37"/>
      <c r="G173" s="37"/>
      <c r="H173" s="36"/>
      <c r="I173" s="36"/>
      <c r="J173" s="75"/>
      <c r="K173" s="38"/>
      <c r="L173" s="37"/>
      <c r="M173" s="31"/>
      <c r="N173" s="31"/>
      <c r="O173" s="31"/>
      <c r="P173" s="37"/>
      <c r="Q173" s="37"/>
      <c r="R173" s="31"/>
      <c r="S173" s="31"/>
      <c r="T173" s="31"/>
      <c r="U173" s="32">
        <f t="shared" si="106"/>
        <v>0</v>
      </c>
      <c r="V173" s="31"/>
      <c r="W173" s="31"/>
      <c r="X173" s="31"/>
      <c r="Y173" s="32">
        <f t="shared" si="107"/>
        <v>0</v>
      </c>
      <c r="Z173" s="31"/>
      <c r="AA173" s="31"/>
      <c r="AB173" s="31"/>
      <c r="AC173" s="32">
        <f t="shared" si="108"/>
        <v>0</v>
      </c>
      <c r="AD173" s="31"/>
      <c r="AE173" s="31"/>
      <c r="AF173" s="31"/>
      <c r="AG173" s="32">
        <f t="shared" si="109"/>
        <v>0</v>
      </c>
      <c r="AH173" s="32">
        <f t="shared" si="104"/>
        <v>0</v>
      </c>
      <c r="AI173" s="233">
        <f t="shared" si="110"/>
        <v>0</v>
      </c>
      <c r="AJ173" s="233">
        <f t="shared" si="105"/>
        <v>0</v>
      </c>
    </row>
    <row r="174" spans="1:44" ht="12.75" hidden="1" customHeight="1" outlineLevel="1" x14ac:dyDescent="0.25">
      <c r="A174" s="25">
        <v>10</v>
      </c>
      <c r="B174" s="26"/>
      <c r="C174" s="35"/>
      <c r="D174" s="36"/>
      <c r="E174" s="37"/>
      <c r="F174" s="37"/>
      <c r="G174" s="37"/>
      <c r="H174" s="36"/>
      <c r="I174" s="36"/>
      <c r="J174" s="75"/>
      <c r="K174" s="39"/>
      <c r="L174" s="37"/>
      <c r="M174" s="31"/>
      <c r="N174" s="31"/>
      <c r="O174" s="31"/>
      <c r="P174" s="37"/>
      <c r="Q174" s="37"/>
      <c r="R174" s="31"/>
      <c r="S174" s="31"/>
      <c r="T174" s="31"/>
      <c r="U174" s="32">
        <f t="shared" si="106"/>
        <v>0</v>
      </c>
      <c r="V174" s="31"/>
      <c r="W174" s="31"/>
      <c r="X174" s="31"/>
      <c r="Y174" s="32">
        <f t="shared" si="107"/>
        <v>0</v>
      </c>
      <c r="Z174" s="31"/>
      <c r="AA174" s="31"/>
      <c r="AB174" s="31"/>
      <c r="AC174" s="32">
        <f t="shared" si="108"/>
        <v>0</v>
      </c>
      <c r="AD174" s="31"/>
      <c r="AE174" s="31"/>
      <c r="AF174" s="31"/>
      <c r="AG174" s="32">
        <f t="shared" si="109"/>
        <v>0</v>
      </c>
      <c r="AH174" s="32">
        <f t="shared" si="104"/>
        <v>0</v>
      </c>
      <c r="AI174" s="233">
        <f t="shared" si="110"/>
        <v>0</v>
      </c>
      <c r="AJ174" s="233">
        <f t="shared" si="105"/>
        <v>0</v>
      </c>
      <c r="AK174" s="109"/>
      <c r="AL174" s="109"/>
      <c r="AM174" s="109"/>
      <c r="AN174" s="109"/>
      <c r="AO174" s="109"/>
      <c r="AP174" s="109"/>
      <c r="AQ174" s="109"/>
      <c r="AR174" s="109"/>
    </row>
    <row r="175" spans="1:44" s="74" customFormat="1" ht="12.75" hidden="1" customHeight="1" collapsed="1" x14ac:dyDescent="0.25">
      <c r="A175" s="652" t="s">
        <v>67</v>
      </c>
      <c r="B175" s="653"/>
      <c r="C175" s="653"/>
      <c r="D175" s="653"/>
      <c r="E175" s="653"/>
      <c r="F175" s="653"/>
      <c r="G175" s="653"/>
      <c r="H175" s="653"/>
      <c r="I175" s="654"/>
      <c r="J175" s="101">
        <f>SUM(J165:J174)</f>
        <v>0</v>
      </c>
      <c r="K175" s="101">
        <f>SUM(K165:K174)</f>
        <v>0</v>
      </c>
      <c r="L175" s="117"/>
      <c r="M175" s="101">
        <f>SUM(M165:M174)</f>
        <v>0</v>
      </c>
      <c r="N175" s="101">
        <f>SUM(N165:N174)</f>
        <v>0</v>
      </c>
      <c r="O175" s="101">
        <f>SUM(O165:O174)</f>
        <v>0</v>
      </c>
      <c r="P175" s="103"/>
      <c r="Q175" s="104"/>
      <c r="R175" s="101">
        <f t="shared" ref="R175:AH175" si="111">SUM(R165:R174)</f>
        <v>0</v>
      </c>
      <c r="S175" s="101">
        <f t="shared" si="111"/>
        <v>0</v>
      </c>
      <c r="T175" s="101">
        <f t="shared" si="111"/>
        <v>0</v>
      </c>
      <c r="U175" s="101">
        <f t="shared" si="111"/>
        <v>0</v>
      </c>
      <c r="V175" s="101">
        <f t="shared" si="111"/>
        <v>0</v>
      </c>
      <c r="W175" s="101">
        <f t="shared" si="111"/>
        <v>0</v>
      </c>
      <c r="X175" s="101">
        <f t="shared" si="111"/>
        <v>0</v>
      </c>
      <c r="Y175" s="101">
        <f t="shared" si="111"/>
        <v>0</v>
      </c>
      <c r="Z175" s="101">
        <f t="shared" si="111"/>
        <v>0</v>
      </c>
      <c r="AA175" s="101">
        <f t="shared" si="111"/>
        <v>0</v>
      </c>
      <c r="AB175" s="101">
        <f t="shared" si="111"/>
        <v>0</v>
      </c>
      <c r="AC175" s="101">
        <f t="shared" si="111"/>
        <v>0</v>
      </c>
      <c r="AD175" s="101">
        <f t="shared" si="111"/>
        <v>0</v>
      </c>
      <c r="AE175" s="101">
        <f t="shared" si="111"/>
        <v>0</v>
      </c>
      <c r="AF175" s="101">
        <f t="shared" si="111"/>
        <v>0</v>
      </c>
      <c r="AG175" s="101">
        <f t="shared" si="111"/>
        <v>0</v>
      </c>
      <c r="AH175" s="101">
        <f t="shared" si="111"/>
        <v>0</v>
      </c>
      <c r="AI175" s="237">
        <f>IF(ISERROR(AH175/J175),0,AH175/J175)</f>
        <v>0</v>
      </c>
      <c r="AJ175" s="237">
        <f>IF(ISERROR(AH175/$AH$193),0,AH175/$AH$193)</f>
        <v>0</v>
      </c>
      <c r="AK175" s="109"/>
      <c r="AL175" s="109"/>
      <c r="AM175" s="109"/>
      <c r="AN175" s="109"/>
      <c r="AO175" s="109"/>
      <c r="AP175" s="109"/>
      <c r="AQ175" s="109"/>
      <c r="AR175" s="109"/>
    </row>
    <row r="176" spans="1:44" ht="12.75" hidden="1" customHeight="1" x14ac:dyDescent="0.25">
      <c r="A176" s="649" t="s">
        <v>68</v>
      </c>
      <c r="B176" s="650"/>
      <c r="C176" s="650"/>
      <c r="D176" s="650"/>
      <c r="E176" s="651"/>
      <c r="F176" s="17"/>
      <c r="G176" s="18"/>
      <c r="H176" s="19"/>
      <c r="I176" s="19"/>
      <c r="J176" s="75"/>
      <c r="K176" s="20"/>
      <c r="L176" s="21"/>
      <c r="M176" s="22"/>
      <c r="N176" s="22"/>
      <c r="O176" s="22"/>
      <c r="P176" s="18"/>
      <c r="Q176" s="23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32"/>
      <c r="AJ176" s="232"/>
    </row>
    <row r="177" spans="1:44" ht="12.75" hidden="1" customHeight="1" outlineLevel="1" x14ac:dyDescent="0.25">
      <c r="A177" s="25">
        <v>1</v>
      </c>
      <c r="B177" s="26"/>
      <c r="C177" s="27"/>
      <c r="D177" s="28"/>
      <c r="E177" s="29"/>
      <c r="F177" s="29"/>
      <c r="G177" s="29"/>
      <c r="H177" s="28"/>
      <c r="I177" s="28"/>
      <c r="J177" s="75"/>
      <c r="K177" s="30"/>
      <c r="L177" s="29"/>
      <c r="M177" s="31"/>
      <c r="N177" s="31"/>
      <c r="O177" s="31"/>
      <c r="P177" s="29"/>
      <c r="Q177" s="29"/>
      <c r="R177" s="31"/>
      <c r="S177" s="31"/>
      <c r="T177" s="31"/>
      <c r="U177" s="32">
        <f>SUM(R177:T177)</f>
        <v>0</v>
      </c>
      <c r="V177" s="31"/>
      <c r="W177" s="31"/>
      <c r="X177" s="31"/>
      <c r="Y177" s="32">
        <f>SUM(V177:X177)</f>
        <v>0</v>
      </c>
      <c r="Z177" s="31"/>
      <c r="AA177" s="31"/>
      <c r="AB177" s="31"/>
      <c r="AC177" s="32">
        <f>SUM(Z177:AB177)</f>
        <v>0</v>
      </c>
      <c r="AD177" s="31"/>
      <c r="AE177" s="31"/>
      <c r="AF177" s="31"/>
      <c r="AG177" s="32">
        <f>SUM(AD177:AF177)</f>
        <v>0</v>
      </c>
      <c r="AH177" s="32">
        <f t="shared" ref="AH177:AH186" si="112">SUM(U177,Y177,AC177,AG177)</f>
        <v>0</v>
      </c>
      <c r="AI177" s="233">
        <f>IF(ISERROR(AH177/J177),0,AH177/J177)</f>
        <v>0</v>
      </c>
      <c r="AJ177" s="233">
        <f t="shared" ref="AJ177:AJ186" si="113">IF(ISERROR(AH177/$AH$193),"-",AH177/$AH$193)</f>
        <v>0</v>
      </c>
      <c r="AK177" s="109"/>
      <c r="AL177" s="109"/>
      <c r="AM177" s="109"/>
      <c r="AN177" s="109"/>
      <c r="AO177" s="109"/>
      <c r="AP177" s="109"/>
      <c r="AQ177" s="109"/>
      <c r="AR177" s="109"/>
    </row>
    <row r="178" spans="1:44" ht="12.75" hidden="1" customHeight="1" outlineLevel="1" x14ac:dyDescent="0.25">
      <c r="A178" s="25">
        <v>2</v>
      </c>
      <c r="B178" s="26"/>
      <c r="C178" s="35"/>
      <c r="D178" s="36"/>
      <c r="E178" s="37"/>
      <c r="F178" s="37"/>
      <c r="G178" s="37"/>
      <c r="H178" s="36"/>
      <c r="I178" s="36"/>
      <c r="J178" s="75"/>
      <c r="K178" s="38"/>
      <c r="L178" s="37"/>
      <c r="M178" s="31"/>
      <c r="N178" s="31"/>
      <c r="O178" s="31"/>
      <c r="P178" s="37"/>
      <c r="Q178" s="37"/>
      <c r="R178" s="31"/>
      <c r="S178" s="31"/>
      <c r="T178" s="31"/>
      <c r="U178" s="32">
        <f t="shared" ref="U178:U186" si="114">SUM(R178:T178)</f>
        <v>0</v>
      </c>
      <c r="V178" s="31"/>
      <c r="W178" s="31"/>
      <c r="X178" s="31"/>
      <c r="Y178" s="32">
        <f t="shared" ref="Y178:Y186" si="115">SUM(V178:X178)</f>
        <v>0</v>
      </c>
      <c r="Z178" s="31"/>
      <c r="AA178" s="31"/>
      <c r="AB178" s="31"/>
      <c r="AC178" s="32">
        <f t="shared" ref="AC178:AC186" si="116">SUM(Z178:AB178)</f>
        <v>0</v>
      </c>
      <c r="AD178" s="31"/>
      <c r="AE178" s="31"/>
      <c r="AF178" s="31"/>
      <c r="AG178" s="32">
        <f t="shared" ref="AG178:AG186" si="117">SUM(AD178:AF178)</f>
        <v>0</v>
      </c>
      <c r="AH178" s="32">
        <f t="shared" si="112"/>
        <v>0</v>
      </c>
      <c r="AI178" s="233">
        <f t="shared" ref="AI178:AI186" si="118">IF(ISERROR(AH178/J178),0,AH178/J178)</f>
        <v>0</v>
      </c>
      <c r="AJ178" s="233">
        <f t="shared" si="113"/>
        <v>0</v>
      </c>
      <c r="AK178" s="109"/>
      <c r="AL178" s="109"/>
      <c r="AM178" s="109"/>
      <c r="AN178" s="109"/>
      <c r="AO178" s="109"/>
      <c r="AP178" s="109"/>
      <c r="AQ178" s="109"/>
      <c r="AR178" s="109"/>
    </row>
    <row r="179" spans="1:44" ht="12.75" hidden="1" customHeight="1" outlineLevel="1" x14ac:dyDescent="0.25">
      <c r="A179" s="25">
        <v>3</v>
      </c>
      <c r="B179" s="26"/>
      <c r="C179" s="35"/>
      <c r="D179" s="36"/>
      <c r="E179" s="37"/>
      <c r="F179" s="37"/>
      <c r="G179" s="37"/>
      <c r="H179" s="36"/>
      <c r="I179" s="36"/>
      <c r="J179" s="75"/>
      <c r="K179" s="38"/>
      <c r="L179" s="37"/>
      <c r="M179" s="31"/>
      <c r="N179" s="31"/>
      <c r="O179" s="31"/>
      <c r="P179" s="37"/>
      <c r="Q179" s="37"/>
      <c r="R179" s="31"/>
      <c r="S179" s="31"/>
      <c r="T179" s="31"/>
      <c r="U179" s="32">
        <f t="shared" si="114"/>
        <v>0</v>
      </c>
      <c r="V179" s="31"/>
      <c r="W179" s="31"/>
      <c r="X179" s="31"/>
      <c r="Y179" s="32">
        <f t="shared" si="115"/>
        <v>0</v>
      </c>
      <c r="Z179" s="31"/>
      <c r="AA179" s="31"/>
      <c r="AB179" s="31"/>
      <c r="AC179" s="32">
        <f t="shared" si="116"/>
        <v>0</v>
      </c>
      <c r="AD179" s="31"/>
      <c r="AE179" s="31"/>
      <c r="AF179" s="31"/>
      <c r="AG179" s="32">
        <f t="shared" si="117"/>
        <v>0</v>
      </c>
      <c r="AH179" s="32">
        <f t="shared" si="112"/>
        <v>0</v>
      </c>
      <c r="AI179" s="233">
        <f t="shared" si="118"/>
        <v>0</v>
      </c>
      <c r="AJ179" s="233">
        <f t="shared" si="113"/>
        <v>0</v>
      </c>
    </row>
    <row r="180" spans="1:44" ht="12.75" hidden="1" customHeight="1" outlineLevel="1" x14ac:dyDescent="0.25">
      <c r="A180" s="25">
        <v>4</v>
      </c>
      <c r="B180" s="26"/>
      <c r="C180" s="35"/>
      <c r="D180" s="36"/>
      <c r="E180" s="37"/>
      <c r="F180" s="37"/>
      <c r="G180" s="37"/>
      <c r="H180" s="36"/>
      <c r="I180" s="36"/>
      <c r="J180" s="75"/>
      <c r="K180" s="38"/>
      <c r="L180" s="37"/>
      <c r="M180" s="31"/>
      <c r="N180" s="31"/>
      <c r="O180" s="31"/>
      <c r="P180" s="37"/>
      <c r="Q180" s="37"/>
      <c r="R180" s="31"/>
      <c r="S180" s="31"/>
      <c r="T180" s="31"/>
      <c r="U180" s="32">
        <f t="shared" si="114"/>
        <v>0</v>
      </c>
      <c r="V180" s="31"/>
      <c r="W180" s="31"/>
      <c r="X180" s="31"/>
      <c r="Y180" s="32">
        <f t="shared" si="115"/>
        <v>0</v>
      </c>
      <c r="Z180" s="31"/>
      <c r="AA180" s="31"/>
      <c r="AB180" s="31"/>
      <c r="AC180" s="32">
        <f t="shared" si="116"/>
        <v>0</v>
      </c>
      <c r="AD180" s="31"/>
      <c r="AE180" s="31"/>
      <c r="AF180" s="31"/>
      <c r="AG180" s="32">
        <f t="shared" si="117"/>
        <v>0</v>
      </c>
      <c r="AH180" s="32">
        <f t="shared" si="112"/>
        <v>0</v>
      </c>
      <c r="AI180" s="233">
        <f t="shared" si="118"/>
        <v>0</v>
      </c>
      <c r="AJ180" s="233">
        <f t="shared" si="113"/>
        <v>0</v>
      </c>
      <c r="AK180" s="109"/>
      <c r="AL180" s="109"/>
      <c r="AM180" s="109"/>
      <c r="AN180" s="109"/>
      <c r="AO180" s="109"/>
      <c r="AP180" s="109"/>
      <c r="AQ180" s="109"/>
      <c r="AR180" s="109"/>
    </row>
    <row r="181" spans="1:44" ht="12.75" hidden="1" customHeight="1" outlineLevel="1" x14ac:dyDescent="0.25">
      <c r="A181" s="25">
        <v>5</v>
      </c>
      <c r="B181" s="26"/>
      <c r="C181" s="35"/>
      <c r="D181" s="36"/>
      <c r="E181" s="37"/>
      <c r="F181" s="37"/>
      <c r="G181" s="37"/>
      <c r="H181" s="36"/>
      <c r="I181" s="36"/>
      <c r="J181" s="75"/>
      <c r="K181" s="38"/>
      <c r="L181" s="37"/>
      <c r="M181" s="31"/>
      <c r="N181" s="31"/>
      <c r="O181" s="31"/>
      <c r="P181" s="37"/>
      <c r="Q181" s="37"/>
      <c r="R181" s="31"/>
      <c r="S181" s="31"/>
      <c r="T181" s="31"/>
      <c r="U181" s="32">
        <f t="shared" si="114"/>
        <v>0</v>
      </c>
      <c r="V181" s="31"/>
      <c r="W181" s="31"/>
      <c r="X181" s="31"/>
      <c r="Y181" s="32">
        <f t="shared" si="115"/>
        <v>0</v>
      </c>
      <c r="Z181" s="31"/>
      <c r="AA181" s="31"/>
      <c r="AB181" s="31"/>
      <c r="AC181" s="32">
        <f t="shared" si="116"/>
        <v>0</v>
      </c>
      <c r="AD181" s="31"/>
      <c r="AE181" s="31"/>
      <c r="AF181" s="31"/>
      <c r="AG181" s="32">
        <f t="shared" si="117"/>
        <v>0</v>
      </c>
      <c r="AH181" s="32">
        <f t="shared" si="112"/>
        <v>0</v>
      </c>
      <c r="AI181" s="233">
        <f t="shared" si="118"/>
        <v>0</v>
      </c>
      <c r="AJ181" s="233">
        <f t="shared" si="113"/>
        <v>0</v>
      </c>
      <c r="AK181" s="109"/>
      <c r="AL181" s="109"/>
      <c r="AM181" s="109"/>
      <c r="AN181" s="109"/>
      <c r="AO181" s="109"/>
      <c r="AP181" s="109"/>
      <c r="AQ181" s="109"/>
      <c r="AR181" s="109"/>
    </row>
    <row r="182" spans="1:44" ht="12.75" hidden="1" customHeight="1" outlineLevel="1" x14ac:dyDescent="0.25">
      <c r="A182" s="25">
        <v>6</v>
      </c>
      <c r="B182" s="26"/>
      <c r="C182" s="35"/>
      <c r="D182" s="36"/>
      <c r="E182" s="37"/>
      <c r="F182" s="37"/>
      <c r="G182" s="37"/>
      <c r="H182" s="36"/>
      <c r="I182" s="36"/>
      <c r="J182" s="75"/>
      <c r="K182" s="38"/>
      <c r="L182" s="37"/>
      <c r="M182" s="31"/>
      <c r="N182" s="31"/>
      <c r="O182" s="31"/>
      <c r="P182" s="37"/>
      <c r="Q182" s="37"/>
      <c r="R182" s="31"/>
      <c r="S182" s="31"/>
      <c r="T182" s="31"/>
      <c r="U182" s="32">
        <f t="shared" si="114"/>
        <v>0</v>
      </c>
      <c r="V182" s="31"/>
      <c r="W182" s="31"/>
      <c r="X182" s="31"/>
      <c r="Y182" s="32">
        <f t="shared" si="115"/>
        <v>0</v>
      </c>
      <c r="Z182" s="31"/>
      <c r="AA182" s="31"/>
      <c r="AB182" s="31"/>
      <c r="AC182" s="32">
        <f t="shared" si="116"/>
        <v>0</v>
      </c>
      <c r="AD182" s="31"/>
      <c r="AE182" s="31"/>
      <c r="AF182" s="31"/>
      <c r="AG182" s="32">
        <f t="shared" si="117"/>
        <v>0</v>
      </c>
      <c r="AH182" s="32">
        <f t="shared" si="112"/>
        <v>0</v>
      </c>
      <c r="AI182" s="233">
        <f t="shared" si="118"/>
        <v>0</v>
      </c>
      <c r="AJ182" s="233">
        <f t="shared" si="113"/>
        <v>0</v>
      </c>
    </row>
    <row r="183" spans="1:44" ht="12.75" hidden="1" customHeight="1" outlineLevel="1" x14ac:dyDescent="0.25">
      <c r="A183" s="25">
        <v>7</v>
      </c>
      <c r="B183" s="26"/>
      <c r="C183" s="35"/>
      <c r="D183" s="36"/>
      <c r="E183" s="37"/>
      <c r="F183" s="37"/>
      <c r="G183" s="37"/>
      <c r="H183" s="36"/>
      <c r="I183" s="36"/>
      <c r="J183" s="75"/>
      <c r="K183" s="38"/>
      <c r="L183" s="37"/>
      <c r="M183" s="31"/>
      <c r="N183" s="31"/>
      <c r="O183" s="31"/>
      <c r="P183" s="37"/>
      <c r="Q183" s="37"/>
      <c r="R183" s="31"/>
      <c r="S183" s="31"/>
      <c r="T183" s="31"/>
      <c r="U183" s="32">
        <f t="shared" si="114"/>
        <v>0</v>
      </c>
      <c r="V183" s="31"/>
      <c r="W183" s="31"/>
      <c r="X183" s="31"/>
      <c r="Y183" s="32">
        <f t="shared" si="115"/>
        <v>0</v>
      </c>
      <c r="Z183" s="31"/>
      <c r="AA183" s="31"/>
      <c r="AB183" s="31"/>
      <c r="AC183" s="32">
        <f t="shared" si="116"/>
        <v>0</v>
      </c>
      <c r="AD183" s="31"/>
      <c r="AE183" s="31"/>
      <c r="AF183" s="31"/>
      <c r="AG183" s="32">
        <f t="shared" si="117"/>
        <v>0</v>
      </c>
      <c r="AH183" s="32">
        <f t="shared" si="112"/>
        <v>0</v>
      </c>
      <c r="AI183" s="233">
        <f t="shared" si="118"/>
        <v>0</v>
      </c>
      <c r="AJ183" s="233">
        <f t="shared" si="113"/>
        <v>0</v>
      </c>
      <c r="AK183" s="109"/>
      <c r="AL183" s="109"/>
      <c r="AM183" s="109"/>
      <c r="AN183" s="109"/>
      <c r="AO183" s="109"/>
      <c r="AP183" s="109"/>
      <c r="AQ183" s="109"/>
      <c r="AR183" s="109"/>
    </row>
    <row r="184" spans="1:44" ht="12.75" hidden="1" customHeight="1" outlineLevel="1" x14ac:dyDescent="0.25">
      <c r="A184" s="25">
        <v>8</v>
      </c>
      <c r="B184" s="26"/>
      <c r="C184" s="35"/>
      <c r="D184" s="36"/>
      <c r="E184" s="37"/>
      <c r="F184" s="37"/>
      <c r="G184" s="37"/>
      <c r="H184" s="36"/>
      <c r="I184" s="36"/>
      <c r="J184" s="75"/>
      <c r="K184" s="38"/>
      <c r="L184" s="37"/>
      <c r="M184" s="31"/>
      <c r="N184" s="31"/>
      <c r="O184" s="31"/>
      <c r="P184" s="37"/>
      <c r="Q184" s="37"/>
      <c r="R184" s="31"/>
      <c r="S184" s="31"/>
      <c r="T184" s="31"/>
      <c r="U184" s="32">
        <f t="shared" si="114"/>
        <v>0</v>
      </c>
      <c r="V184" s="31"/>
      <c r="W184" s="31"/>
      <c r="X184" s="31"/>
      <c r="Y184" s="32">
        <f t="shared" si="115"/>
        <v>0</v>
      </c>
      <c r="Z184" s="31"/>
      <c r="AA184" s="31"/>
      <c r="AB184" s="31"/>
      <c r="AC184" s="32">
        <f t="shared" si="116"/>
        <v>0</v>
      </c>
      <c r="AD184" s="31"/>
      <c r="AE184" s="31"/>
      <c r="AF184" s="31"/>
      <c r="AG184" s="32">
        <f t="shared" si="117"/>
        <v>0</v>
      </c>
      <c r="AH184" s="32">
        <f t="shared" si="112"/>
        <v>0</v>
      </c>
      <c r="AI184" s="233">
        <f t="shared" si="118"/>
        <v>0</v>
      </c>
      <c r="AJ184" s="233">
        <f t="shared" si="113"/>
        <v>0</v>
      </c>
      <c r="AK184" s="109"/>
      <c r="AL184" s="109"/>
      <c r="AM184" s="109"/>
      <c r="AN184" s="109"/>
      <c r="AO184" s="109"/>
      <c r="AP184" s="109"/>
      <c r="AQ184" s="109"/>
      <c r="AR184" s="109"/>
    </row>
    <row r="185" spans="1:44" ht="12.75" hidden="1" customHeight="1" outlineLevel="1" x14ac:dyDescent="0.25">
      <c r="A185" s="25">
        <v>9</v>
      </c>
      <c r="B185" s="26"/>
      <c r="C185" s="35"/>
      <c r="D185" s="36"/>
      <c r="E185" s="37"/>
      <c r="F185" s="37"/>
      <c r="G185" s="37"/>
      <c r="H185" s="36"/>
      <c r="I185" s="36"/>
      <c r="J185" s="75"/>
      <c r="K185" s="38"/>
      <c r="L185" s="37"/>
      <c r="M185" s="31"/>
      <c r="N185" s="31"/>
      <c r="O185" s="31"/>
      <c r="P185" s="37"/>
      <c r="Q185" s="37"/>
      <c r="R185" s="31"/>
      <c r="S185" s="31"/>
      <c r="T185" s="31"/>
      <c r="U185" s="32">
        <f t="shared" si="114"/>
        <v>0</v>
      </c>
      <c r="V185" s="31"/>
      <c r="W185" s="31"/>
      <c r="X185" s="31"/>
      <c r="Y185" s="32">
        <f t="shared" si="115"/>
        <v>0</v>
      </c>
      <c r="Z185" s="31"/>
      <c r="AA185" s="31"/>
      <c r="AB185" s="31"/>
      <c r="AC185" s="32">
        <f t="shared" si="116"/>
        <v>0</v>
      </c>
      <c r="AD185" s="31"/>
      <c r="AE185" s="31"/>
      <c r="AF185" s="31"/>
      <c r="AG185" s="32">
        <f t="shared" si="117"/>
        <v>0</v>
      </c>
      <c r="AH185" s="32">
        <f t="shared" si="112"/>
        <v>0</v>
      </c>
      <c r="AI185" s="233">
        <f t="shared" si="118"/>
        <v>0</v>
      </c>
      <c r="AJ185" s="233">
        <f t="shared" si="113"/>
        <v>0</v>
      </c>
    </row>
    <row r="186" spans="1:44" ht="12.75" hidden="1" customHeight="1" outlineLevel="1" x14ac:dyDescent="0.25">
      <c r="A186" s="25">
        <v>10</v>
      </c>
      <c r="B186" s="26"/>
      <c r="C186" s="35"/>
      <c r="D186" s="36"/>
      <c r="E186" s="37"/>
      <c r="F186" s="37"/>
      <c r="G186" s="37"/>
      <c r="H186" s="36"/>
      <c r="I186" s="36"/>
      <c r="J186" s="75"/>
      <c r="K186" s="39"/>
      <c r="L186" s="37"/>
      <c r="M186" s="31"/>
      <c r="N186" s="31"/>
      <c r="O186" s="31"/>
      <c r="P186" s="37"/>
      <c r="Q186" s="37"/>
      <c r="R186" s="31"/>
      <c r="S186" s="31"/>
      <c r="T186" s="31"/>
      <c r="U186" s="32">
        <f t="shared" si="114"/>
        <v>0</v>
      </c>
      <c r="V186" s="31"/>
      <c r="W186" s="31"/>
      <c r="X186" s="31"/>
      <c r="Y186" s="32">
        <f t="shared" si="115"/>
        <v>0</v>
      </c>
      <c r="Z186" s="31"/>
      <c r="AA186" s="31"/>
      <c r="AB186" s="31"/>
      <c r="AC186" s="32">
        <f t="shared" si="116"/>
        <v>0</v>
      </c>
      <c r="AD186" s="31"/>
      <c r="AE186" s="31"/>
      <c r="AF186" s="31"/>
      <c r="AG186" s="32">
        <f t="shared" si="117"/>
        <v>0</v>
      </c>
      <c r="AH186" s="32">
        <f t="shared" si="112"/>
        <v>0</v>
      </c>
      <c r="AI186" s="233">
        <f t="shared" si="118"/>
        <v>0</v>
      </c>
      <c r="AJ186" s="233">
        <f t="shared" si="113"/>
        <v>0</v>
      </c>
      <c r="AK186" s="109"/>
      <c r="AL186" s="109"/>
      <c r="AM186" s="109"/>
      <c r="AN186" s="109"/>
      <c r="AO186" s="109"/>
      <c r="AP186" s="109"/>
      <c r="AQ186" s="109"/>
      <c r="AR186" s="109"/>
    </row>
    <row r="187" spans="1:44" s="74" customFormat="1" ht="12.75" hidden="1" customHeight="1" collapsed="1" x14ac:dyDescent="0.25">
      <c r="A187" s="652" t="s">
        <v>69</v>
      </c>
      <c r="B187" s="653"/>
      <c r="C187" s="653"/>
      <c r="D187" s="653"/>
      <c r="E187" s="653"/>
      <c r="F187" s="653"/>
      <c r="G187" s="653"/>
      <c r="H187" s="653"/>
      <c r="I187" s="654"/>
      <c r="J187" s="101">
        <f>SUM(J177:J186)</f>
        <v>0</v>
      </c>
      <c r="K187" s="101">
        <f>SUM(K177:K186)</f>
        <v>0</v>
      </c>
      <c r="L187" s="117"/>
      <c r="M187" s="101">
        <f>SUM(M177:M186)</f>
        <v>0</v>
      </c>
      <c r="N187" s="101">
        <f>SUM(N177:N186)</f>
        <v>0</v>
      </c>
      <c r="O187" s="101">
        <f>SUM(O177:O186)</f>
        <v>0</v>
      </c>
      <c r="P187" s="103"/>
      <c r="Q187" s="104"/>
      <c r="R187" s="101">
        <f t="shared" ref="R187:AH187" si="119">SUM(R177:R186)</f>
        <v>0</v>
      </c>
      <c r="S187" s="101">
        <f t="shared" si="119"/>
        <v>0</v>
      </c>
      <c r="T187" s="101">
        <f t="shared" si="119"/>
        <v>0</v>
      </c>
      <c r="U187" s="101">
        <f t="shared" si="119"/>
        <v>0</v>
      </c>
      <c r="V187" s="101">
        <f t="shared" si="119"/>
        <v>0</v>
      </c>
      <c r="W187" s="101">
        <f t="shared" si="119"/>
        <v>0</v>
      </c>
      <c r="X187" s="101">
        <f t="shared" si="119"/>
        <v>0</v>
      </c>
      <c r="Y187" s="101">
        <f t="shared" si="119"/>
        <v>0</v>
      </c>
      <c r="Z187" s="101">
        <f t="shared" si="119"/>
        <v>0</v>
      </c>
      <c r="AA187" s="101">
        <f t="shared" si="119"/>
        <v>0</v>
      </c>
      <c r="AB187" s="101">
        <f t="shared" si="119"/>
        <v>0</v>
      </c>
      <c r="AC187" s="101">
        <f t="shared" si="119"/>
        <v>0</v>
      </c>
      <c r="AD187" s="101">
        <f t="shared" si="119"/>
        <v>0</v>
      </c>
      <c r="AE187" s="101">
        <f t="shared" si="119"/>
        <v>0</v>
      </c>
      <c r="AF187" s="101">
        <f t="shared" si="119"/>
        <v>0</v>
      </c>
      <c r="AG187" s="101">
        <f t="shared" si="119"/>
        <v>0</v>
      </c>
      <c r="AH187" s="101">
        <f t="shared" si="119"/>
        <v>0</v>
      </c>
      <c r="AI187" s="237">
        <f>IF(ISERROR(AH187/J187),0,AH187/J187)</f>
        <v>0</v>
      </c>
      <c r="AJ187" s="237">
        <f>IF(ISERROR(AH187/$AH$193),0,AH187/$AH$193)</f>
        <v>0</v>
      </c>
      <c r="AK187" s="109"/>
      <c r="AL187" s="109"/>
      <c r="AM187" s="109"/>
      <c r="AN187" s="109"/>
      <c r="AO187" s="109"/>
      <c r="AP187" s="109"/>
      <c r="AQ187" s="109"/>
      <c r="AR187" s="109"/>
    </row>
    <row r="188" spans="1:44" ht="12.75" customHeight="1" x14ac:dyDescent="0.25">
      <c r="A188" s="590" t="s">
        <v>70</v>
      </c>
      <c r="B188" s="591"/>
      <c r="C188" s="591"/>
      <c r="D188" s="591"/>
      <c r="E188" s="592"/>
      <c r="F188" s="17"/>
      <c r="G188" s="18"/>
      <c r="H188" s="19"/>
      <c r="I188" s="19"/>
      <c r="J188" s="593">
        <v>493598000</v>
      </c>
      <c r="K188" s="20"/>
      <c r="L188" s="21"/>
      <c r="M188" s="22"/>
      <c r="N188" s="22"/>
      <c r="O188" s="22"/>
      <c r="P188" s="18"/>
      <c r="Q188" s="23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538"/>
      <c r="AJ188" s="538"/>
    </row>
    <row r="189" spans="1:44" ht="34.5" customHeight="1" outlineLevel="1" x14ac:dyDescent="0.25">
      <c r="A189" s="26"/>
      <c r="B189" s="26"/>
      <c r="C189" s="112"/>
      <c r="D189" s="113"/>
      <c r="E189" s="66"/>
      <c r="F189" s="188"/>
      <c r="G189" s="188"/>
      <c r="H189" s="377"/>
      <c r="I189" s="189"/>
      <c r="J189" s="594"/>
      <c r="K189" s="287">
        <v>110236800</v>
      </c>
      <c r="L189" s="190"/>
      <c r="M189" s="56"/>
      <c r="N189" s="191"/>
      <c r="O189" s="56"/>
      <c r="P189" s="192"/>
      <c r="Q189" s="192"/>
      <c r="R189" s="31">
        <v>9186400</v>
      </c>
      <c r="S189" s="31">
        <v>9186400</v>
      </c>
      <c r="T189" s="31">
        <v>9186400</v>
      </c>
      <c r="U189" s="32">
        <f>SUM(R189:T189)</f>
        <v>27559200</v>
      </c>
      <c r="V189" s="31"/>
      <c r="W189" s="31"/>
      <c r="X189" s="31"/>
      <c r="Y189" s="32">
        <f>SUM(V189:X189)</f>
        <v>0</v>
      </c>
      <c r="Z189" s="31"/>
      <c r="AA189" s="31"/>
      <c r="AB189" s="31"/>
      <c r="AC189" s="32">
        <f>SUM(Z189:AB189)</f>
        <v>0</v>
      </c>
      <c r="AD189" s="31"/>
      <c r="AE189" s="31"/>
      <c r="AF189" s="31"/>
      <c r="AG189" s="32">
        <f>SUM(AD189:AF189)</f>
        <v>0</v>
      </c>
      <c r="AH189" s="32">
        <f>SUM(U189,Y189,AC189,AG189)</f>
        <v>27559200</v>
      </c>
      <c r="AI189" s="33">
        <f>IF(ISERROR(AH189/J188),0,AH189/J188)</f>
        <v>5.5833289437963687E-2</v>
      </c>
      <c r="AJ189" s="33">
        <f>IF(ISERROR(AH189/$AH$193),"-",AH189/$AH$193)</f>
        <v>0.40449625016981705</v>
      </c>
      <c r="AK189" s="109"/>
      <c r="AL189" s="109"/>
      <c r="AM189" s="109"/>
      <c r="AN189" s="109"/>
      <c r="AO189" s="109"/>
      <c r="AP189" s="109"/>
      <c r="AQ189" s="109"/>
      <c r="AR189" s="109"/>
    </row>
    <row r="190" spans="1:44" ht="34.5" customHeight="1" outlineLevel="1" x14ac:dyDescent="0.25">
      <c r="A190" s="26"/>
      <c r="B190" s="26"/>
      <c r="C190" s="112"/>
      <c r="D190" s="113"/>
      <c r="E190" s="66"/>
      <c r="F190" s="188"/>
      <c r="G190" s="188"/>
      <c r="H190" s="377"/>
      <c r="I190" s="189"/>
      <c r="J190" s="594"/>
      <c r="K190" s="287">
        <v>278937796</v>
      </c>
      <c r="L190" s="190"/>
      <c r="M190" s="56"/>
      <c r="N190" s="191"/>
      <c r="O190" s="56"/>
      <c r="P190" s="192"/>
      <c r="Q190" s="192"/>
      <c r="R190" s="31"/>
      <c r="S190" s="31">
        <v>20913607</v>
      </c>
      <c r="T190" s="31">
        <v>19659345</v>
      </c>
      <c r="U190" s="32">
        <f t="shared" ref="U190:U191" si="120">SUM(R190:T190)</f>
        <v>40572952</v>
      </c>
      <c r="V190" s="31"/>
      <c r="W190" s="31"/>
      <c r="X190" s="31"/>
      <c r="Y190" s="32">
        <f t="shared" ref="Y190:Y191" si="121">SUM(V190:X190)</f>
        <v>0</v>
      </c>
      <c r="Z190" s="31"/>
      <c r="AA190" s="31"/>
      <c r="AB190" s="31"/>
      <c r="AC190" s="32">
        <f t="shared" ref="AC190:AC191" si="122">SUM(Z190:AB190)</f>
        <v>0</v>
      </c>
      <c r="AD190" s="31"/>
      <c r="AE190" s="31"/>
      <c r="AF190" s="31"/>
      <c r="AG190" s="32">
        <f t="shared" ref="AG190:AG191" si="123">SUM(AD190:AF190)</f>
        <v>0</v>
      </c>
      <c r="AH190" s="32">
        <f t="shared" ref="AH190:AH191" si="124">SUM(U190,Y190,AC190,AG190)</f>
        <v>40572952</v>
      </c>
      <c r="AI190" s="33">
        <f>IF(ISERROR(AH190/J188),0,AH190/J188)</f>
        <v>8.2198371954505495E-2</v>
      </c>
      <c r="AJ190" s="33">
        <f>IF(ISERROR(AH190/$AH$193),"-",AH190/$AH$193)</f>
        <v>0.59550374983018295</v>
      </c>
      <c r="AK190" s="109"/>
      <c r="AL190" s="109"/>
      <c r="AM190" s="109"/>
      <c r="AN190" s="109"/>
      <c r="AO190" s="109"/>
      <c r="AP190" s="109"/>
      <c r="AQ190" s="109"/>
      <c r="AR190" s="109"/>
    </row>
    <row r="191" spans="1:44" ht="34.5" customHeight="1" outlineLevel="1" x14ac:dyDescent="0.25">
      <c r="A191" s="26"/>
      <c r="B191" s="26"/>
      <c r="C191" s="112"/>
      <c r="D191" s="113"/>
      <c r="E191" s="66"/>
      <c r="F191" s="188"/>
      <c r="G191" s="188"/>
      <c r="H191" s="377"/>
      <c r="I191" s="189"/>
      <c r="J191" s="594"/>
      <c r="K191" s="287"/>
      <c r="L191" s="190"/>
      <c r="M191" s="56"/>
      <c r="N191" s="191"/>
      <c r="O191" s="56"/>
      <c r="P191" s="192"/>
      <c r="Q191" s="192"/>
      <c r="R191" s="31"/>
      <c r="S191" s="31"/>
      <c r="T191" s="31"/>
      <c r="U191" s="32">
        <f t="shared" si="120"/>
        <v>0</v>
      </c>
      <c r="V191" s="31"/>
      <c r="W191" s="31"/>
      <c r="X191" s="31"/>
      <c r="Y191" s="32">
        <f t="shared" si="121"/>
        <v>0</v>
      </c>
      <c r="Z191" s="31"/>
      <c r="AA191" s="31"/>
      <c r="AB191" s="31"/>
      <c r="AC191" s="32">
        <f t="shared" si="122"/>
        <v>0</v>
      </c>
      <c r="AD191" s="31"/>
      <c r="AE191" s="31"/>
      <c r="AF191" s="31"/>
      <c r="AG191" s="32">
        <f t="shared" si="123"/>
        <v>0</v>
      </c>
      <c r="AH191" s="32">
        <f t="shared" si="124"/>
        <v>0</v>
      </c>
      <c r="AI191" s="33">
        <f>IF(ISERROR(AH191/J188),0,AH191/J188)</f>
        <v>0</v>
      </c>
      <c r="AJ191" s="33">
        <f>IF(ISERROR(AH191/$AH$193),"-",AH191/$AH$193)</f>
        <v>0</v>
      </c>
      <c r="AK191" s="109"/>
      <c r="AL191" s="109"/>
      <c r="AM191" s="109"/>
      <c r="AN191" s="109"/>
      <c r="AO191" s="109"/>
      <c r="AP191" s="109"/>
      <c r="AQ191" s="109"/>
      <c r="AR191" s="109"/>
    </row>
    <row r="192" spans="1:44" s="74" customFormat="1" x14ac:dyDescent="0.25">
      <c r="A192" s="599" t="s">
        <v>71</v>
      </c>
      <c r="B192" s="601"/>
      <c r="C192" s="601"/>
      <c r="D192" s="601"/>
      <c r="E192" s="601"/>
      <c r="F192" s="601"/>
      <c r="G192" s="601"/>
      <c r="H192" s="601"/>
      <c r="I192" s="602"/>
      <c r="J192" s="455">
        <f>J188</f>
        <v>493598000</v>
      </c>
      <c r="K192" s="455">
        <f>SUM(K189:K191)</f>
        <v>389174596</v>
      </c>
      <c r="L192" s="456"/>
      <c r="M192" s="455"/>
      <c r="N192" s="455"/>
      <c r="O192" s="455"/>
      <c r="P192" s="457"/>
      <c r="Q192" s="458"/>
      <c r="R192" s="455">
        <f t="shared" ref="R192:AH192" si="125">SUM(R189:R191)</f>
        <v>9186400</v>
      </c>
      <c r="S192" s="455">
        <f t="shared" si="125"/>
        <v>30100007</v>
      </c>
      <c r="T192" s="455">
        <f t="shared" si="125"/>
        <v>28845745</v>
      </c>
      <c r="U192" s="455">
        <f t="shared" si="125"/>
        <v>68132152</v>
      </c>
      <c r="V192" s="455">
        <f t="shared" si="125"/>
        <v>0</v>
      </c>
      <c r="W192" s="455">
        <f t="shared" si="125"/>
        <v>0</v>
      </c>
      <c r="X192" s="455">
        <f t="shared" si="125"/>
        <v>0</v>
      </c>
      <c r="Y192" s="455">
        <f t="shared" si="125"/>
        <v>0</v>
      </c>
      <c r="Z192" s="455">
        <f t="shared" si="125"/>
        <v>0</v>
      </c>
      <c r="AA192" s="455">
        <f t="shared" si="125"/>
        <v>0</v>
      </c>
      <c r="AB192" s="455">
        <f t="shared" si="125"/>
        <v>0</v>
      </c>
      <c r="AC192" s="455">
        <f t="shared" si="125"/>
        <v>0</v>
      </c>
      <c r="AD192" s="455">
        <f t="shared" si="125"/>
        <v>0</v>
      </c>
      <c r="AE192" s="455">
        <f t="shared" si="125"/>
        <v>0</v>
      </c>
      <c r="AF192" s="455">
        <f t="shared" si="125"/>
        <v>0</v>
      </c>
      <c r="AG192" s="455">
        <f t="shared" si="125"/>
        <v>0</v>
      </c>
      <c r="AH192" s="455">
        <f t="shared" si="125"/>
        <v>68132152</v>
      </c>
      <c r="AI192" s="459">
        <f>IF(ISERROR(AH192/J192),0,AH192/J192)</f>
        <v>0.13803166139246917</v>
      </c>
      <c r="AJ192" s="459">
        <f>IF(ISERROR(AH192/$AH$193),0,AH192/$AH$193)</f>
        <v>1</v>
      </c>
      <c r="AK192" s="109"/>
      <c r="AL192" s="109"/>
      <c r="AM192" s="109"/>
      <c r="AN192" s="109"/>
      <c r="AO192" s="109"/>
      <c r="AP192" s="109"/>
      <c r="AQ192" s="109"/>
      <c r="AR192" s="109"/>
    </row>
    <row r="193" spans="1:16384" s="70" customFormat="1" ht="15" customHeight="1" x14ac:dyDescent="0.25">
      <c r="A193" s="587" t="str">
        <f>"TOTAL ASIG."&amp;" "&amp;$A$5</f>
        <v>TOTAL ASIG. 24-03-996 "Programa Red Clase Media Protegida"</v>
      </c>
      <c r="B193" s="588"/>
      <c r="C193" s="588"/>
      <c r="D193" s="588"/>
      <c r="E193" s="588"/>
      <c r="F193" s="588"/>
      <c r="G193" s="588"/>
      <c r="H193" s="588"/>
      <c r="I193" s="589"/>
      <c r="J193" s="528">
        <f>SUM(J19,J31,J43,J55,J67,J79,J91,J103,J115,J127,J139,J151,J163,J175,J187,J192)</f>
        <v>493598000</v>
      </c>
      <c r="K193" s="528">
        <f>+K19+K31+K43+K55+K67+K79+K91+K103+K115+K127+K139+K151+K187+K163+K175+K192</f>
        <v>389174596</v>
      </c>
      <c r="L193" s="529"/>
      <c r="M193" s="528">
        <f>+M19+M31+M43+M55+M67+M79+M91+M103+M115+M127+M139+M151+M187+M163+M175+M192</f>
        <v>0</v>
      </c>
      <c r="N193" s="528">
        <f>+N19+N31+N43+N55+N67+N79+N91+N103+N115+N127+N139+N151+N187+N163+N175+N192</f>
        <v>0</v>
      </c>
      <c r="O193" s="528">
        <f>+O19+O31+O43+O55+O67+O79+O91+O103+O115+O127+O139+O151+O187+O163+O175+O192</f>
        <v>0</v>
      </c>
      <c r="P193" s="530"/>
      <c r="Q193" s="531"/>
      <c r="R193" s="528">
        <f t="shared" ref="R193:AH193" si="126">+R19+R31+R43+R55+R67+R79+R91+R103+R115+R127+R139+R151+R187+R163+R175+R192</f>
        <v>9186400</v>
      </c>
      <c r="S193" s="528">
        <f t="shared" si="126"/>
        <v>30100007</v>
      </c>
      <c r="T193" s="528">
        <f t="shared" si="126"/>
        <v>28845745</v>
      </c>
      <c r="U193" s="528">
        <f t="shared" si="126"/>
        <v>68132152</v>
      </c>
      <c r="V193" s="528">
        <f t="shared" si="126"/>
        <v>0</v>
      </c>
      <c r="W193" s="528">
        <f t="shared" si="126"/>
        <v>0</v>
      </c>
      <c r="X193" s="528">
        <f t="shared" si="126"/>
        <v>0</v>
      </c>
      <c r="Y193" s="528">
        <f t="shared" si="126"/>
        <v>0</v>
      </c>
      <c r="Z193" s="528">
        <f t="shared" si="126"/>
        <v>0</v>
      </c>
      <c r="AA193" s="528">
        <f t="shared" si="126"/>
        <v>0</v>
      </c>
      <c r="AB193" s="528">
        <f t="shared" si="126"/>
        <v>0</v>
      </c>
      <c r="AC193" s="528">
        <f t="shared" si="126"/>
        <v>0</v>
      </c>
      <c r="AD193" s="528">
        <f t="shared" si="126"/>
        <v>0</v>
      </c>
      <c r="AE193" s="528">
        <f t="shared" si="126"/>
        <v>0</v>
      </c>
      <c r="AF193" s="528">
        <f t="shared" si="126"/>
        <v>0</v>
      </c>
      <c r="AG193" s="528">
        <f t="shared" si="126"/>
        <v>0</v>
      </c>
      <c r="AH193" s="528">
        <f t="shared" si="126"/>
        <v>68132152</v>
      </c>
      <c r="AI193" s="532">
        <f>IF(ISERROR(AH193/J193),0,AH193/J193)</f>
        <v>0.13803166139246917</v>
      </c>
      <c r="AJ193" s="532">
        <f>IF(ISERROR(AH193/$AH$193),0,AH193/$AH$193)</f>
        <v>1</v>
      </c>
      <c r="AK193" s="110"/>
      <c r="AL193" s="110"/>
      <c r="AM193" s="110"/>
      <c r="AN193" s="110"/>
      <c r="AO193" s="110"/>
      <c r="AP193" s="110"/>
      <c r="AQ193" s="110"/>
      <c r="AR193" s="110"/>
    </row>
    <row r="194" spans="1:16384" x14ac:dyDescent="0.25">
      <c r="J194" s="46"/>
      <c r="R194" s="46"/>
      <c r="S194" s="46"/>
      <c r="T194" s="46"/>
      <c r="V194" s="46"/>
      <c r="W194" s="46"/>
      <c r="X194" s="46"/>
      <c r="Z194" s="46"/>
      <c r="AA194" s="46"/>
      <c r="AB194" s="46"/>
      <c r="AD194" s="46"/>
      <c r="AE194" s="46"/>
      <c r="AF194" s="46"/>
      <c r="AK194" s="109"/>
      <c r="AL194" s="109"/>
      <c r="AM194" s="109"/>
      <c r="AN194" s="109"/>
      <c r="AO194" s="109"/>
      <c r="AP194" s="109"/>
      <c r="AQ194" s="109"/>
      <c r="AR194" s="109"/>
    </row>
    <row r="195" spans="1:16384" x14ac:dyDescent="0.25">
      <c r="J195" s="46"/>
      <c r="R195" s="46"/>
      <c r="S195" s="46"/>
      <c r="T195" s="46"/>
      <c r="V195" s="46"/>
      <c r="W195" s="46"/>
      <c r="X195" s="46"/>
      <c r="Z195" s="46"/>
      <c r="AA195" s="46"/>
      <c r="AB195" s="46"/>
      <c r="AD195" s="46"/>
      <c r="AE195" s="46"/>
      <c r="AF195" s="46"/>
      <c r="AK195" s="109"/>
      <c r="AL195" s="109"/>
      <c r="AM195" s="109"/>
      <c r="AN195" s="109"/>
      <c r="AO195" s="109"/>
      <c r="AP195" s="109"/>
      <c r="AQ195" s="109"/>
      <c r="AR195" s="109"/>
    </row>
    <row r="196" spans="1:16384" x14ac:dyDescent="0.25">
      <c r="J196" s="46"/>
      <c r="R196" s="46"/>
      <c r="S196" s="46"/>
      <c r="T196" s="46"/>
      <c r="V196" s="46"/>
      <c r="W196" s="46"/>
      <c r="X196" s="46"/>
      <c r="Z196" s="46"/>
      <c r="AA196" s="46"/>
      <c r="AB196" s="46"/>
      <c r="AD196" s="46"/>
      <c r="AE196" s="46"/>
      <c r="AF196" s="46"/>
    </row>
    <row r="197" spans="1:16384" x14ac:dyDescent="0.25">
      <c r="J197" s="46"/>
      <c r="R197" s="46"/>
      <c r="S197" s="46"/>
      <c r="T197" s="46"/>
      <c r="V197" s="46"/>
      <c r="W197" s="46"/>
      <c r="X197" s="46"/>
      <c r="Z197" s="46"/>
      <c r="AA197" s="46"/>
      <c r="AB197" s="46"/>
      <c r="AD197" s="46"/>
      <c r="AE197" s="46"/>
      <c r="AF197" s="46"/>
      <c r="AK197" s="109"/>
      <c r="AL197" s="109"/>
      <c r="AM197" s="109"/>
      <c r="AN197" s="109"/>
      <c r="AO197" s="109"/>
      <c r="AP197" s="109"/>
      <c r="AQ197" s="109"/>
      <c r="AR197" s="109"/>
    </row>
    <row r="198" spans="1:16384" x14ac:dyDescent="0.25">
      <c r="J198" s="46"/>
      <c r="R198" s="46"/>
      <c r="S198" s="46"/>
      <c r="T198" s="46"/>
      <c r="V198" s="46"/>
      <c r="W198" s="46"/>
      <c r="X198" s="46"/>
      <c r="Z198" s="46"/>
      <c r="AA198" s="46"/>
      <c r="AB198" s="46"/>
      <c r="AD198" s="46"/>
      <c r="AE198" s="46"/>
      <c r="AF198" s="46"/>
    </row>
    <row r="199" spans="1:16384" x14ac:dyDescent="0.25">
      <c r="J199" s="46"/>
      <c r="R199" s="46"/>
      <c r="S199" s="46"/>
      <c r="T199" s="46"/>
      <c r="V199" s="46"/>
      <c r="W199" s="46"/>
      <c r="X199" s="46"/>
      <c r="Z199" s="46"/>
      <c r="AA199" s="46"/>
      <c r="AB199" s="46"/>
      <c r="AD199" s="46"/>
      <c r="AE199" s="46"/>
      <c r="AF199" s="46"/>
    </row>
    <row r="200" spans="1:16384" x14ac:dyDescent="0.25">
      <c r="J200" s="46"/>
      <c r="R200" s="46"/>
      <c r="S200" s="46"/>
      <c r="T200" s="46"/>
      <c r="V200" s="46"/>
      <c r="W200" s="46"/>
      <c r="X200" s="46"/>
      <c r="Z200" s="46"/>
      <c r="AA200" s="46"/>
      <c r="AB200" s="46"/>
      <c r="AD200" s="46"/>
      <c r="AE200" s="46"/>
      <c r="AF200" s="46"/>
    </row>
    <row r="201" spans="1:16384" x14ac:dyDescent="0.25">
      <c r="J201" s="46"/>
      <c r="R201" s="46"/>
      <c r="S201" s="46"/>
      <c r="T201" s="46"/>
      <c r="V201" s="46"/>
      <c r="W201" s="46"/>
      <c r="X201" s="46"/>
      <c r="Z201" s="46"/>
      <c r="AA201" s="46"/>
      <c r="AB201" s="46"/>
      <c r="AD201" s="46"/>
      <c r="AE201" s="46"/>
      <c r="AF201" s="46"/>
    </row>
    <row r="202" spans="1:16384" x14ac:dyDescent="0.25">
      <c r="A202" s="110"/>
      <c r="J202" s="46"/>
      <c r="R202" s="46"/>
      <c r="S202" s="46"/>
      <c r="T202" s="46"/>
      <c r="V202" s="46"/>
      <c r="W202" s="46"/>
      <c r="X202" s="46"/>
      <c r="Z202" s="46"/>
      <c r="AA202" s="46"/>
      <c r="AB202" s="46"/>
      <c r="AD202" s="46"/>
      <c r="AE202" s="46"/>
      <c r="AF202" s="46"/>
    </row>
    <row r="203" spans="1:16384" s="13" customFormat="1" x14ac:dyDescent="0.25">
      <c r="A203" s="110"/>
      <c r="B203" s="111"/>
      <c r="C203" s="111"/>
      <c r="D203" s="111"/>
      <c r="E203" s="110"/>
      <c r="F203" s="110"/>
      <c r="G203" s="111"/>
      <c r="H203" s="111"/>
      <c r="I203" s="111"/>
      <c r="J203" s="46"/>
      <c r="K203" s="46"/>
      <c r="L203" s="110"/>
      <c r="M203" s="111"/>
      <c r="N203" s="111"/>
      <c r="O203" s="111"/>
      <c r="P203" s="111"/>
      <c r="Q203" s="47"/>
      <c r="R203" s="46"/>
      <c r="S203" s="46"/>
      <c r="T203" s="46"/>
      <c r="V203" s="46"/>
      <c r="W203" s="46"/>
      <c r="X203" s="46"/>
      <c r="Z203" s="46"/>
      <c r="AA203" s="46"/>
      <c r="AB203" s="46"/>
      <c r="AD203" s="46"/>
      <c r="AE203" s="46"/>
      <c r="AF203" s="46"/>
      <c r="AI203" s="234"/>
      <c r="AJ203" s="234"/>
      <c r="AK203" s="110"/>
      <c r="AL203" s="110"/>
      <c r="AM203" s="110"/>
      <c r="AN203" s="110"/>
      <c r="AO203" s="110"/>
      <c r="AP203" s="110"/>
      <c r="AQ203" s="110"/>
      <c r="AR203" s="110"/>
      <c r="AS203" s="110"/>
      <c r="AT203" s="110"/>
      <c r="AU203" s="110"/>
      <c r="AV203" s="110"/>
      <c r="AW203" s="110"/>
      <c r="AX203" s="110"/>
      <c r="AY203" s="110"/>
      <c r="AZ203" s="110"/>
      <c r="BA203" s="110"/>
      <c r="BB203" s="110"/>
      <c r="BC203" s="110"/>
      <c r="BD203" s="110"/>
      <c r="BE203" s="110"/>
      <c r="BF203" s="110"/>
      <c r="BG203" s="110"/>
      <c r="BH203" s="110"/>
      <c r="BI203" s="110"/>
      <c r="BJ203" s="110"/>
      <c r="BK203" s="110"/>
      <c r="BL203" s="110"/>
      <c r="BM203" s="110"/>
      <c r="BN203" s="110"/>
      <c r="BO203" s="110"/>
      <c r="BP203" s="110"/>
      <c r="BQ203" s="110"/>
      <c r="BR203" s="110"/>
      <c r="BS203" s="110"/>
      <c r="BT203" s="110"/>
      <c r="BU203" s="110"/>
      <c r="BV203" s="110"/>
      <c r="BW203" s="110"/>
      <c r="BX203" s="110"/>
      <c r="BY203" s="110"/>
      <c r="BZ203" s="110"/>
      <c r="CA203" s="110"/>
      <c r="CB203" s="110"/>
      <c r="CC203" s="110"/>
      <c r="CD203" s="110"/>
      <c r="CE203" s="110"/>
      <c r="CF203" s="110"/>
      <c r="CG203" s="110"/>
      <c r="CH203" s="110"/>
      <c r="CI203" s="110"/>
      <c r="CJ203" s="110"/>
      <c r="CK203" s="110"/>
      <c r="CL203" s="110"/>
      <c r="CM203" s="110"/>
      <c r="CN203" s="110"/>
      <c r="CO203" s="110"/>
      <c r="CP203" s="110"/>
      <c r="CQ203" s="110"/>
      <c r="CR203" s="110"/>
      <c r="CS203" s="110"/>
      <c r="CT203" s="110"/>
      <c r="CU203" s="110"/>
      <c r="CV203" s="110"/>
      <c r="CW203" s="110"/>
      <c r="CX203" s="110"/>
      <c r="CY203" s="110"/>
      <c r="CZ203" s="110"/>
      <c r="DA203" s="110"/>
      <c r="DB203" s="110"/>
      <c r="DC203" s="110"/>
      <c r="DD203" s="110"/>
      <c r="DE203" s="110"/>
      <c r="DF203" s="110"/>
      <c r="DG203" s="110"/>
      <c r="DH203" s="110"/>
      <c r="DI203" s="110"/>
      <c r="DJ203" s="110"/>
      <c r="DK203" s="110"/>
      <c r="DL203" s="110"/>
      <c r="DM203" s="110"/>
      <c r="DN203" s="110"/>
      <c r="DO203" s="110"/>
      <c r="DP203" s="110"/>
      <c r="DQ203" s="110"/>
      <c r="DR203" s="110"/>
      <c r="DS203" s="110"/>
      <c r="DT203" s="110"/>
      <c r="DU203" s="110"/>
      <c r="DV203" s="110"/>
      <c r="DW203" s="110"/>
      <c r="DX203" s="110"/>
      <c r="DY203" s="110"/>
      <c r="DZ203" s="110"/>
      <c r="EA203" s="110"/>
      <c r="EB203" s="110"/>
      <c r="EC203" s="110"/>
      <c r="ED203" s="110"/>
      <c r="EE203" s="110"/>
      <c r="EF203" s="110"/>
      <c r="EG203" s="110"/>
      <c r="EH203" s="110"/>
      <c r="EI203" s="110"/>
      <c r="EJ203" s="110"/>
      <c r="EK203" s="110"/>
      <c r="EL203" s="110"/>
      <c r="EM203" s="110"/>
      <c r="EN203" s="110"/>
      <c r="EO203" s="110"/>
      <c r="EP203" s="110"/>
      <c r="EQ203" s="110"/>
      <c r="ER203" s="110"/>
      <c r="ES203" s="110"/>
      <c r="ET203" s="110"/>
      <c r="EU203" s="110"/>
      <c r="EV203" s="110"/>
      <c r="EW203" s="110"/>
      <c r="EX203" s="110"/>
      <c r="EY203" s="110"/>
      <c r="EZ203" s="110"/>
      <c r="FA203" s="110"/>
      <c r="FB203" s="110"/>
      <c r="FC203" s="110"/>
      <c r="FD203" s="110"/>
      <c r="FE203" s="110"/>
      <c r="FF203" s="110"/>
      <c r="FG203" s="110"/>
      <c r="FH203" s="110"/>
      <c r="FI203" s="110"/>
      <c r="FJ203" s="110"/>
      <c r="FK203" s="110"/>
      <c r="FL203" s="110"/>
      <c r="FM203" s="110"/>
      <c r="FN203" s="110"/>
      <c r="FO203" s="110"/>
      <c r="FP203" s="110"/>
      <c r="FQ203" s="110"/>
      <c r="FR203" s="110"/>
      <c r="FS203" s="110"/>
      <c r="FT203" s="110"/>
      <c r="FU203" s="110"/>
      <c r="FV203" s="110"/>
      <c r="FW203" s="110"/>
      <c r="FX203" s="110"/>
      <c r="FY203" s="110"/>
      <c r="FZ203" s="110"/>
      <c r="GA203" s="110"/>
      <c r="GB203" s="110"/>
      <c r="GC203" s="110"/>
      <c r="GD203" s="110"/>
      <c r="GE203" s="110"/>
      <c r="GF203" s="110"/>
      <c r="GG203" s="110"/>
      <c r="GH203" s="110"/>
      <c r="GI203" s="110"/>
      <c r="GJ203" s="110"/>
      <c r="GK203" s="110"/>
      <c r="GL203" s="110"/>
      <c r="GM203" s="110"/>
      <c r="GN203" s="110"/>
      <c r="GO203" s="110"/>
      <c r="GP203" s="110"/>
      <c r="GQ203" s="110"/>
      <c r="GR203" s="110"/>
      <c r="GS203" s="110"/>
      <c r="GT203" s="110"/>
      <c r="GU203" s="110"/>
      <c r="GV203" s="110"/>
      <c r="GW203" s="110"/>
      <c r="GX203" s="110"/>
      <c r="GY203" s="110"/>
      <c r="GZ203" s="110"/>
      <c r="HA203" s="110"/>
      <c r="HB203" s="110"/>
      <c r="HC203" s="110"/>
      <c r="HD203" s="110"/>
      <c r="HE203" s="110"/>
      <c r="HF203" s="110"/>
      <c r="HG203" s="110"/>
      <c r="HH203" s="110"/>
      <c r="HI203" s="110"/>
      <c r="HJ203" s="110"/>
      <c r="HK203" s="110"/>
      <c r="HL203" s="110"/>
      <c r="HM203" s="110"/>
      <c r="HN203" s="110"/>
      <c r="HO203" s="110"/>
      <c r="HP203" s="110"/>
      <c r="HQ203" s="110"/>
      <c r="HR203" s="110"/>
      <c r="HS203" s="110"/>
      <c r="HT203" s="110"/>
      <c r="HU203" s="110"/>
      <c r="HV203" s="110"/>
      <c r="HW203" s="110"/>
      <c r="HX203" s="110"/>
      <c r="HY203" s="110"/>
      <c r="HZ203" s="110"/>
      <c r="IA203" s="110"/>
      <c r="IB203" s="110"/>
      <c r="IC203" s="110"/>
      <c r="ID203" s="110"/>
      <c r="IE203" s="110"/>
      <c r="IF203" s="110"/>
      <c r="IG203" s="110"/>
      <c r="IH203" s="110"/>
      <c r="II203" s="110"/>
      <c r="IJ203" s="110"/>
      <c r="IK203" s="110"/>
      <c r="IL203" s="110"/>
      <c r="IM203" s="110"/>
      <c r="IN203" s="110"/>
      <c r="IO203" s="110"/>
      <c r="IP203" s="110"/>
      <c r="IQ203" s="110"/>
      <c r="IR203" s="110"/>
      <c r="IS203" s="110"/>
      <c r="IT203" s="110"/>
      <c r="IU203" s="110"/>
      <c r="IV203" s="110"/>
      <c r="IW203" s="110"/>
      <c r="IX203" s="110"/>
      <c r="IY203" s="110"/>
      <c r="IZ203" s="110"/>
      <c r="JA203" s="110"/>
      <c r="JB203" s="110"/>
      <c r="JC203" s="110"/>
      <c r="JD203" s="110"/>
      <c r="JE203" s="110"/>
      <c r="JF203" s="110"/>
      <c r="JG203" s="110"/>
      <c r="JH203" s="110"/>
      <c r="JI203" s="110"/>
      <c r="JJ203" s="110"/>
      <c r="JK203" s="110"/>
      <c r="JL203" s="110"/>
      <c r="JM203" s="110"/>
      <c r="JN203" s="110"/>
      <c r="JO203" s="110"/>
      <c r="JP203" s="110"/>
      <c r="JQ203" s="110"/>
      <c r="JR203" s="110"/>
      <c r="JS203" s="110"/>
      <c r="JT203" s="110"/>
      <c r="JU203" s="110"/>
      <c r="JV203" s="110"/>
      <c r="JW203" s="110"/>
      <c r="JX203" s="110"/>
      <c r="JY203" s="110"/>
      <c r="JZ203" s="110"/>
      <c r="KA203" s="110"/>
      <c r="KB203" s="110"/>
      <c r="KC203" s="110"/>
      <c r="KD203" s="110"/>
      <c r="KE203" s="110"/>
      <c r="KF203" s="110"/>
      <c r="KG203" s="110"/>
      <c r="KH203" s="110"/>
      <c r="KI203" s="110"/>
      <c r="KJ203" s="110"/>
      <c r="KK203" s="110"/>
      <c r="KL203" s="110"/>
      <c r="KM203" s="110"/>
      <c r="KN203" s="110"/>
      <c r="KO203" s="110"/>
      <c r="KP203" s="110"/>
      <c r="KQ203" s="110"/>
      <c r="KR203" s="110"/>
      <c r="KS203" s="110"/>
      <c r="KT203" s="110"/>
      <c r="KU203" s="110"/>
      <c r="KV203" s="110"/>
      <c r="KW203" s="110"/>
      <c r="KX203" s="110"/>
      <c r="KY203" s="110"/>
      <c r="KZ203" s="110"/>
      <c r="LA203" s="110"/>
      <c r="LB203" s="110"/>
      <c r="LC203" s="110"/>
      <c r="LD203" s="110"/>
      <c r="LE203" s="110"/>
      <c r="LF203" s="110"/>
      <c r="LG203" s="110"/>
      <c r="LH203" s="110"/>
      <c r="LI203" s="110"/>
      <c r="LJ203" s="110"/>
      <c r="LK203" s="110"/>
      <c r="LL203" s="110"/>
      <c r="LM203" s="110"/>
      <c r="LN203" s="110"/>
      <c r="LO203" s="110"/>
      <c r="LP203" s="110"/>
      <c r="LQ203" s="110"/>
      <c r="LR203" s="110"/>
      <c r="LS203" s="110"/>
      <c r="LT203" s="110"/>
      <c r="LU203" s="110"/>
      <c r="LV203" s="110"/>
      <c r="LW203" s="110"/>
      <c r="LX203" s="110"/>
      <c r="LY203" s="110"/>
      <c r="LZ203" s="110"/>
      <c r="MA203" s="110"/>
      <c r="MB203" s="110"/>
      <c r="MC203" s="110"/>
      <c r="MD203" s="110"/>
      <c r="ME203" s="110"/>
      <c r="MF203" s="110"/>
      <c r="MG203" s="110"/>
      <c r="MH203" s="110"/>
      <c r="MI203" s="110"/>
      <c r="MJ203" s="110"/>
      <c r="MK203" s="110"/>
      <c r="ML203" s="110"/>
      <c r="MM203" s="110"/>
      <c r="MN203" s="110"/>
      <c r="MO203" s="110"/>
      <c r="MP203" s="110"/>
      <c r="MQ203" s="110"/>
      <c r="MR203" s="110"/>
      <c r="MS203" s="110"/>
      <c r="MT203" s="110"/>
      <c r="MU203" s="110"/>
      <c r="MV203" s="110"/>
      <c r="MW203" s="110"/>
      <c r="MX203" s="110"/>
      <c r="MY203" s="110"/>
      <c r="MZ203" s="110"/>
      <c r="NA203" s="110"/>
      <c r="NB203" s="110"/>
      <c r="NC203" s="110"/>
      <c r="ND203" s="110"/>
      <c r="NE203" s="110"/>
      <c r="NF203" s="110"/>
      <c r="NG203" s="110"/>
      <c r="NH203" s="110"/>
      <c r="NI203" s="110"/>
      <c r="NJ203" s="110"/>
      <c r="NK203" s="110"/>
      <c r="NL203" s="110"/>
      <c r="NM203" s="110"/>
      <c r="NN203" s="110"/>
      <c r="NO203" s="110"/>
      <c r="NP203" s="110"/>
      <c r="NQ203" s="110"/>
      <c r="NR203" s="110"/>
      <c r="NS203" s="110"/>
      <c r="NT203" s="110"/>
      <c r="NU203" s="110"/>
      <c r="NV203" s="110"/>
      <c r="NW203" s="110"/>
      <c r="NX203" s="110"/>
      <c r="NY203" s="110"/>
      <c r="NZ203" s="110"/>
      <c r="OA203" s="110"/>
      <c r="OB203" s="110"/>
      <c r="OC203" s="110"/>
      <c r="OD203" s="110"/>
      <c r="OE203" s="110"/>
      <c r="OF203" s="110"/>
      <c r="OG203" s="110"/>
      <c r="OH203" s="110"/>
      <c r="OI203" s="110"/>
      <c r="OJ203" s="110"/>
      <c r="OK203" s="110"/>
      <c r="OL203" s="110"/>
      <c r="OM203" s="110"/>
      <c r="ON203" s="110"/>
      <c r="OO203" s="110"/>
      <c r="OP203" s="110"/>
      <c r="OQ203" s="110"/>
      <c r="OR203" s="110"/>
      <c r="OS203" s="110"/>
      <c r="OT203" s="110"/>
      <c r="OU203" s="110"/>
      <c r="OV203" s="110"/>
      <c r="OW203" s="110"/>
      <c r="OX203" s="110"/>
      <c r="OY203" s="110"/>
      <c r="OZ203" s="110"/>
      <c r="PA203" s="110"/>
      <c r="PB203" s="110"/>
      <c r="PC203" s="110"/>
      <c r="PD203" s="110"/>
      <c r="PE203" s="110"/>
      <c r="PF203" s="110"/>
      <c r="PG203" s="110"/>
      <c r="PH203" s="110"/>
      <c r="PI203" s="110"/>
      <c r="PJ203" s="110"/>
      <c r="PK203" s="110"/>
      <c r="PL203" s="110"/>
      <c r="PM203" s="110"/>
      <c r="PN203" s="110"/>
      <c r="PO203" s="110"/>
      <c r="PP203" s="110"/>
      <c r="PQ203" s="110"/>
      <c r="PR203" s="110"/>
      <c r="PS203" s="110"/>
      <c r="PT203" s="110"/>
      <c r="PU203" s="110"/>
      <c r="PV203" s="110"/>
      <c r="PW203" s="110"/>
      <c r="PX203" s="110"/>
      <c r="PY203" s="110"/>
      <c r="PZ203" s="110"/>
      <c r="QA203" s="110"/>
      <c r="QB203" s="110"/>
      <c r="QC203" s="110"/>
      <c r="QD203" s="110"/>
      <c r="QE203" s="110"/>
      <c r="QF203" s="110"/>
      <c r="QG203" s="110"/>
      <c r="QH203" s="110"/>
      <c r="QI203" s="110"/>
      <c r="QJ203" s="110"/>
      <c r="QK203" s="110"/>
      <c r="QL203" s="110"/>
      <c r="QM203" s="110"/>
      <c r="QN203" s="110"/>
      <c r="QO203" s="110"/>
      <c r="QP203" s="110"/>
      <c r="QQ203" s="110"/>
      <c r="QR203" s="110"/>
      <c r="QS203" s="110"/>
      <c r="QT203" s="110"/>
      <c r="QU203" s="110"/>
      <c r="QV203" s="110"/>
      <c r="QW203" s="110"/>
      <c r="QX203" s="110"/>
      <c r="QY203" s="110"/>
      <c r="QZ203" s="110"/>
      <c r="RA203" s="110"/>
      <c r="RB203" s="110"/>
      <c r="RC203" s="110"/>
      <c r="RD203" s="110"/>
      <c r="RE203" s="110"/>
      <c r="RF203" s="110"/>
      <c r="RG203" s="110"/>
      <c r="RH203" s="110"/>
      <c r="RI203" s="110"/>
      <c r="RJ203" s="110"/>
      <c r="RK203" s="110"/>
      <c r="RL203" s="110"/>
      <c r="RM203" s="110"/>
      <c r="RN203" s="110"/>
      <c r="RO203" s="110"/>
      <c r="RP203" s="110"/>
      <c r="RQ203" s="110"/>
      <c r="RR203" s="110"/>
      <c r="RS203" s="110"/>
      <c r="RT203" s="110"/>
      <c r="RU203" s="110"/>
      <c r="RV203" s="110"/>
      <c r="RW203" s="110"/>
      <c r="RX203" s="110"/>
      <c r="RY203" s="110"/>
      <c r="RZ203" s="110"/>
      <c r="SA203" s="110"/>
      <c r="SB203" s="110"/>
      <c r="SC203" s="110"/>
      <c r="SD203" s="110"/>
      <c r="SE203" s="110"/>
      <c r="SF203" s="110"/>
      <c r="SG203" s="110"/>
      <c r="SH203" s="110"/>
      <c r="SI203" s="110"/>
      <c r="SJ203" s="110"/>
      <c r="SK203" s="110"/>
      <c r="SL203" s="110"/>
      <c r="SM203" s="110"/>
      <c r="SN203" s="110"/>
      <c r="SO203" s="110"/>
      <c r="SP203" s="110"/>
      <c r="SQ203" s="110"/>
      <c r="SR203" s="110"/>
      <c r="SS203" s="110"/>
      <c r="ST203" s="110"/>
      <c r="SU203" s="110"/>
      <c r="SV203" s="110"/>
      <c r="SW203" s="110"/>
      <c r="SX203" s="110"/>
      <c r="SY203" s="110"/>
      <c r="SZ203" s="110"/>
      <c r="TA203" s="110"/>
      <c r="TB203" s="110"/>
      <c r="TC203" s="110"/>
      <c r="TD203" s="110"/>
      <c r="TE203" s="110"/>
      <c r="TF203" s="110"/>
      <c r="TG203" s="110"/>
      <c r="TH203" s="110"/>
      <c r="TI203" s="110"/>
      <c r="TJ203" s="110"/>
      <c r="TK203" s="110"/>
      <c r="TL203" s="110"/>
      <c r="TM203" s="110"/>
      <c r="TN203" s="110"/>
      <c r="TO203" s="110"/>
      <c r="TP203" s="110"/>
      <c r="TQ203" s="110"/>
      <c r="TR203" s="110"/>
      <c r="TS203" s="110"/>
      <c r="TT203" s="110"/>
      <c r="TU203" s="110"/>
      <c r="TV203" s="110"/>
      <c r="TW203" s="110"/>
      <c r="TX203" s="110"/>
      <c r="TY203" s="110"/>
      <c r="TZ203" s="110"/>
      <c r="UA203" s="110"/>
      <c r="UB203" s="110"/>
      <c r="UC203" s="110"/>
      <c r="UD203" s="110"/>
      <c r="UE203" s="110"/>
      <c r="UF203" s="110"/>
      <c r="UG203" s="110"/>
      <c r="UH203" s="110"/>
      <c r="UI203" s="110"/>
      <c r="UJ203" s="110"/>
      <c r="UK203" s="110"/>
      <c r="UL203" s="110"/>
      <c r="UM203" s="110"/>
      <c r="UN203" s="110"/>
      <c r="UO203" s="110"/>
      <c r="UP203" s="110"/>
      <c r="UQ203" s="110"/>
      <c r="UR203" s="110"/>
      <c r="US203" s="110"/>
      <c r="UT203" s="110"/>
      <c r="UU203" s="110"/>
      <c r="UV203" s="110"/>
      <c r="UW203" s="110"/>
      <c r="UX203" s="110"/>
      <c r="UY203" s="110"/>
      <c r="UZ203" s="110"/>
      <c r="VA203" s="110"/>
      <c r="VB203" s="110"/>
      <c r="VC203" s="110"/>
      <c r="VD203" s="110"/>
      <c r="VE203" s="110"/>
      <c r="VF203" s="110"/>
      <c r="VG203" s="110"/>
      <c r="VH203" s="110"/>
      <c r="VI203" s="110"/>
      <c r="VJ203" s="110"/>
      <c r="VK203" s="110"/>
      <c r="VL203" s="110"/>
      <c r="VM203" s="110"/>
      <c r="VN203" s="110"/>
      <c r="VO203" s="110"/>
      <c r="VP203" s="110"/>
      <c r="VQ203" s="110"/>
      <c r="VR203" s="110"/>
      <c r="VS203" s="110"/>
      <c r="VT203" s="110"/>
      <c r="VU203" s="110"/>
      <c r="VV203" s="110"/>
      <c r="VW203" s="110"/>
      <c r="VX203" s="110"/>
      <c r="VY203" s="110"/>
      <c r="VZ203" s="110"/>
      <c r="WA203" s="110"/>
      <c r="WB203" s="110"/>
      <c r="WC203" s="110"/>
      <c r="WD203" s="110"/>
      <c r="WE203" s="110"/>
      <c r="WF203" s="110"/>
      <c r="WG203" s="110"/>
      <c r="WH203" s="110"/>
      <c r="WI203" s="110"/>
      <c r="WJ203" s="110"/>
      <c r="WK203" s="110"/>
      <c r="WL203" s="110"/>
      <c r="WM203" s="110"/>
      <c r="WN203" s="110"/>
      <c r="WO203" s="110"/>
      <c r="WP203" s="110"/>
      <c r="WQ203" s="110"/>
      <c r="WR203" s="110"/>
      <c r="WS203" s="110"/>
      <c r="WT203" s="110"/>
      <c r="WU203" s="110"/>
      <c r="WV203" s="110"/>
      <c r="WW203" s="110"/>
      <c r="WX203" s="110"/>
      <c r="WY203" s="110"/>
      <c r="WZ203" s="110"/>
      <c r="XA203" s="110"/>
      <c r="XB203" s="110"/>
      <c r="XC203" s="110"/>
      <c r="XD203" s="110"/>
      <c r="XE203" s="110"/>
      <c r="XF203" s="110"/>
      <c r="XG203" s="110"/>
      <c r="XH203" s="110"/>
      <c r="XI203" s="110"/>
      <c r="XJ203" s="110"/>
      <c r="XK203" s="110"/>
      <c r="XL203" s="110"/>
      <c r="XM203" s="110"/>
      <c r="XN203" s="110"/>
      <c r="XO203" s="110"/>
      <c r="XP203" s="110"/>
      <c r="XQ203" s="110"/>
      <c r="XR203" s="110"/>
      <c r="XS203" s="110"/>
      <c r="XT203" s="110"/>
      <c r="XU203" s="110"/>
      <c r="XV203" s="110"/>
      <c r="XW203" s="110"/>
      <c r="XX203" s="110"/>
      <c r="XY203" s="110"/>
      <c r="XZ203" s="110"/>
      <c r="YA203" s="110"/>
      <c r="YB203" s="110"/>
      <c r="YC203" s="110"/>
      <c r="YD203" s="110"/>
      <c r="YE203" s="110"/>
      <c r="YF203" s="110"/>
      <c r="YG203" s="110"/>
      <c r="YH203" s="110"/>
      <c r="YI203" s="110"/>
      <c r="YJ203" s="110"/>
      <c r="YK203" s="110"/>
      <c r="YL203" s="110"/>
      <c r="YM203" s="110"/>
      <c r="YN203" s="110"/>
      <c r="YO203" s="110"/>
      <c r="YP203" s="110"/>
      <c r="YQ203" s="110"/>
      <c r="YR203" s="110"/>
      <c r="YS203" s="110"/>
      <c r="YT203" s="110"/>
      <c r="YU203" s="110"/>
      <c r="YV203" s="110"/>
      <c r="YW203" s="110"/>
      <c r="YX203" s="110"/>
      <c r="YY203" s="110"/>
      <c r="YZ203" s="110"/>
      <c r="ZA203" s="110"/>
      <c r="ZB203" s="110"/>
      <c r="ZC203" s="110"/>
      <c r="ZD203" s="110"/>
      <c r="ZE203" s="110"/>
      <c r="ZF203" s="110"/>
      <c r="ZG203" s="110"/>
      <c r="ZH203" s="110"/>
      <c r="ZI203" s="110"/>
      <c r="ZJ203" s="110"/>
      <c r="ZK203" s="110"/>
      <c r="ZL203" s="110"/>
      <c r="ZM203" s="110"/>
      <c r="ZN203" s="110"/>
      <c r="ZO203" s="110"/>
      <c r="ZP203" s="110"/>
      <c r="ZQ203" s="110"/>
      <c r="ZR203" s="110"/>
      <c r="ZS203" s="110"/>
      <c r="ZT203" s="110"/>
      <c r="ZU203" s="110"/>
      <c r="ZV203" s="110"/>
      <c r="ZW203" s="110"/>
      <c r="ZX203" s="110"/>
      <c r="ZY203" s="110"/>
      <c r="ZZ203" s="110"/>
      <c r="AAA203" s="110"/>
      <c r="AAB203" s="110"/>
      <c r="AAC203" s="110"/>
      <c r="AAD203" s="110"/>
      <c r="AAE203" s="110"/>
      <c r="AAF203" s="110"/>
      <c r="AAG203" s="110"/>
      <c r="AAH203" s="110"/>
      <c r="AAI203" s="110"/>
      <c r="AAJ203" s="110"/>
      <c r="AAK203" s="110"/>
      <c r="AAL203" s="110"/>
      <c r="AAM203" s="110"/>
      <c r="AAN203" s="110"/>
      <c r="AAO203" s="110"/>
      <c r="AAP203" s="110"/>
      <c r="AAQ203" s="110"/>
      <c r="AAR203" s="110"/>
      <c r="AAS203" s="110"/>
      <c r="AAT203" s="110"/>
      <c r="AAU203" s="110"/>
      <c r="AAV203" s="110"/>
      <c r="AAW203" s="110"/>
      <c r="AAX203" s="110"/>
      <c r="AAY203" s="110"/>
      <c r="AAZ203" s="110"/>
      <c r="ABA203" s="110"/>
      <c r="ABB203" s="110"/>
      <c r="ABC203" s="110"/>
      <c r="ABD203" s="110"/>
      <c r="ABE203" s="110"/>
      <c r="ABF203" s="110"/>
      <c r="ABG203" s="110"/>
      <c r="ABH203" s="110"/>
      <c r="ABI203" s="110"/>
      <c r="ABJ203" s="110"/>
      <c r="ABK203" s="110"/>
      <c r="ABL203" s="110"/>
      <c r="ABM203" s="110"/>
      <c r="ABN203" s="110"/>
      <c r="ABO203" s="110"/>
      <c r="ABP203" s="110"/>
      <c r="ABQ203" s="110"/>
      <c r="ABR203" s="110"/>
      <c r="ABS203" s="110"/>
      <c r="ABT203" s="110"/>
      <c r="ABU203" s="110"/>
      <c r="ABV203" s="110"/>
      <c r="ABW203" s="110"/>
      <c r="ABX203" s="110"/>
      <c r="ABY203" s="110"/>
      <c r="ABZ203" s="110"/>
      <c r="ACA203" s="110"/>
      <c r="ACB203" s="110"/>
      <c r="ACC203" s="110"/>
      <c r="ACD203" s="110"/>
      <c r="ACE203" s="110"/>
      <c r="ACF203" s="110"/>
      <c r="ACG203" s="110"/>
      <c r="ACH203" s="110"/>
      <c r="ACI203" s="110"/>
      <c r="ACJ203" s="110"/>
      <c r="ACK203" s="110"/>
      <c r="ACL203" s="110"/>
      <c r="ACM203" s="110"/>
      <c r="ACN203" s="110"/>
      <c r="ACO203" s="110"/>
      <c r="ACP203" s="110"/>
      <c r="ACQ203" s="110"/>
      <c r="ACR203" s="110"/>
      <c r="ACS203" s="110"/>
      <c r="ACT203" s="110"/>
      <c r="ACU203" s="110"/>
      <c r="ACV203" s="110"/>
      <c r="ACW203" s="110"/>
      <c r="ACX203" s="110"/>
      <c r="ACY203" s="110"/>
      <c r="ACZ203" s="110"/>
      <c r="ADA203" s="110"/>
      <c r="ADB203" s="110"/>
      <c r="ADC203" s="110"/>
      <c r="ADD203" s="110"/>
      <c r="ADE203" s="110"/>
      <c r="ADF203" s="110"/>
      <c r="ADG203" s="110"/>
      <c r="ADH203" s="110"/>
      <c r="ADI203" s="110"/>
      <c r="ADJ203" s="110"/>
      <c r="ADK203" s="110"/>
      <c r="ADL203" s="110"/>
      <c r="ADM203" s="110"/>
      <c r="ADN203" s="110"/>
      <c r="ADO203" s="110"/>
      <c r="ADP203" s="110"/>
      <c r="ADQ203" s="110"/>
      <c r="ADR203" s="110"/>
      <c r="ADS203" s="110"/>
      <c r="ADT203" s="110"/>
      <c r="ADU203" s="110"/>
      <c r="ADV203" s="110"/>
      <c r="ADW203" s="110"/>
      <c r="ADX203" s="110"/>
      <c r="ADY203" s="110"/>
      <c r="ADZ203" s="110"/>
      <c r="AEA203" s="110"/>
      <c r="AEB203" s="110"/>
      <c r="AEC203" s="110"/>
      <c r="AED203" s="110"/>
      <c r="AEE203" s="110"/>
      <c r="AEF203" s="110"/>
      <c r="AEG203" s="110"/>
      <c r="AEH203" s="110"/>
      <c r="AEI203" s="110"/>
      <c r="AEJ203" s="110"/>
      <c r="AEK203" s="110"/>
      <c r="AEL203" s="110"/>
      <c r="AEM203" s="110"/>
      <c r="AEN203" s="110"/>
      <c r="AEO203" s="110"/>
      <c r="AEP203" s="110"/>
      <c r="AEQ203" s="110"/>
      <c r="AER203" s="110"/>
      <c r="AES203" s="110"/>
      <c r="AET203" s="110"/>
      <c r="AEU203" s="110"/>
      <c r="AEV203" s="110"/>
      <c r="AEW203" s="110"/>
      <c r="AEX203" s="110"/>
      <c r="AEY203" s="110"/>
      <c r="AEZ203" s="110"/>
      <c r="AFA203" s="110"/>
      <c r="AFB203" s="110"/>
      <c r="AFC203" s="110"/>
      <c r="AFD203" s="110"/>
      <c r="AFE203" s="110"/>
      <c r="AFF203" s="110"/>
      <c r="AFG203" s="110"/>
      <c r="AFH203" s="110"/>
      <c r="AFI203" s="110"/>
      <c r="AFJ203" s="110"/>
      <c r="AFK203" s="110"/>
      <c r="AFL203" s="110"/>
      <c r="AFM203" s="110"/>
      <c r="AFN203" s="110"/>
      <c r="AFO203" s="110"/>
      <c r="AFP203" s="110"/>
      <c r="AFQ203" s="110"/>
      <c r="AFR203" s="110"/>
      <c r="AFS203" s="110"/>
      <c r="AFT203" s="110"/>
      <c r="AFU203" s="110"/>
      <c r="AFV203" s="110"/>
      <c r="AFW203" s="110"/>
      <c r="AFX203" s="110"/>
      <c r="AFY203" s="110"/>
      <c r="AFZ203" s="110"/>
      <c r="AGA203" s="110"/>
      <c r="AGB203" s="110"/>
      <c r="AGC203" s="110"/>
      <c r="AGD203" s="110"/>
      <c r="AGE203" s="110"/>
      <c r="AGF203" s="110"/>
      <c r="AGG203" s="110"/>
      <c r="AGH203" s="110"/>
      <c r="AGI203" s="110"/>
      <c r="AGJ203" s="110"/>
      <c r="AGK203" s="110"/>
      <c r="AGL203" s="110"/>
      <c r="AGM203" s="110"/>
      <c r="AGN203" s="110"/>
      <c r="AGO203" s="110"/>
      <c r="AGP203" s="110"/>
      <c r="AGQ203" s="110"/>
      <c r="AGR203" s="110"/>
      <c r="AGS203" s="110"/>
      <c r="AGT203" s="110"/>
      <c r="AGU203" s="110"/>
      <c r="AGV203" s="110"/>
      <c r="AGW203" s="110"/>
      <c r="AGX203" s="110"/>
      <c r="AGY203" s="110"/>
      <c r="AGZ203" s="110"/>
      <c r="AHA203" s="110"/>
      <c r="AHB203" s="110"/>
      <c r="AHC203" s="110"/>
      <c r="AHD203" s="110"/>
      <c r="AHE203" s="110"/>
      <c r="AHF203" s="110"/>
      <c r="AHG203" s="110"/>
      <c r="AHH203" s="110"/>
      <c r="AHI203" s="110"/>
      <c r="AHJ203" s="110"/>
      <c r="AHK203" s="110"/>
      <c r="AHL203" s="110"/>
      <c r="AHM203" s="110"/>
      <c r="AHN203" s="110"/>
      <c r="AHO203" s="110"/>
      <c r="AHP203" s="110"/>
      <c r="AHQ203" s="110"/>
      <c r="AHR203" s="110"/>
      <c r="AHS203" s="110"/>
      <c r="AHT203" s="110"/>
      <c r="AHU203" s="110"/>
      <c r="AHV203" s="110"/>
      <c r="AHW203" s="110"/>
      <c r="AHX203" s="110"/>
      <c r="AHY203" s="110"/>
      <c r="AHZ203" s="110"/>
      <c r="AIA203" s="110"/>
      <c r="AIB203" s="110"/>
      <c r="AIC203" s="110"/>
      <c r="AID203" s="110"/>
      <c r="AIE203" s="110"/>
      <c r="AIF203" s="110"/>
      <c r="AIG203" s="110"/>
      <c r="AIH203" s="110"/>
      <c r="AII203" s="110"/>
      <c r="AIJ203" s="110"/>
      <c r="AIK203" s="110"/>
      <c r="AIL203" s="110"/>
      <c r="AIM203" s="110"/>
      <c r="AIN203" s="110"/>
      <c r="AIO203" s="110"/>
      <c r="AIP203" s="110"/>
      <c r="AIQ203" s="110"/>
      <c r="AIR203" s="110"/>
      <c r="AIS203" s="110"/>
      <c r="AIT203" s="110"/>
      <c r="AIU203" s="110"/>
      <c r="AIV203" s="110"/>
      <c r="AIW203" s="110"/>
      <c r="AIX203" s="110"/>
      <c r="AIY203" s="110"/>
      <c r="AIZ203" s="110"/>
      <c r="AJA203" s="110"/>
      <c r="AJB203" s="110"/>
      <c r="AJC203" s="110"/>
      <c r="AJD203" s="110"/>
      <c r="AJE203" s="110"/>
      <c r="AJF203" s="110"/>
      <c r="AJG203" s="110"/>
      <c r="AJH203" s="110"/>
      <c r="AJI203" s="110"/>
      <c r="AJJ203" s="110"/>
      <c r="AJK203" s="110"/>
      <c r="AJL203" s="110"/>
      <c r="AJM203" s="110"/>
      <c r="AJN203" s="110"/>
      <c r="AJO203" s="110"/>
      <c r="AJP203" s="110"/>
      <c r="AJQ203" s="110"/>
      <c r="AJR203" s="110"/>
      <c r="AJS203" s="110"/>
      <c r="AJT203" s="110"/>
      <c r="AJU203" s="110"/>
      <c r="AJV203" s="110"/>
      <c r="AJW203" s="110"/>
      <c r="AJX203" s="110"/>
      <c r="AJY203" s="110"/>
      <c r="AJZ203" s="110"/>
      <c r="AKA203" s="110"/>
      <c r="AKB203" s="110"/>
      <c r="AKC203" s="110"/>
      <c r="AKD203" s="110"/>
      <c r="AKE203" s="110"/>
      <c r="AKF203" s="110"/>
      <c r="AKG203" s="110"/>
      <c r="AKH203" s="110"/>
      <c r="AKI203" s="110"/>
      <c r="AKJ203" s="110"/>
      <c r="AKK203" s="110"/>
      <c r="AKL203" s="110"/>
      <c r="AKM203" s="110"/>
      <c r="AKN203" s="110"/>
      <c r="AKO203" s="110"/>
      <c r="AKP203" s="110"/>
      <c r="AKQ203" s="110"/>
      <c r="AKR203" s="110"/>
      <c r="AKS203" s="110"/>
      <c r="AKT203" s="110"/>
      <c r="AKU203" s="110"/>
      <c r="AKV203" s="110"/>
      <c r="AKW203" s="110"/>
      <c r="AKX203" s="110"/>
      <c r="AKY203" s="110"/>
      <c r="AKZ203" s="110"/>
      <c r="ALA203" s="110"/>
      <c r="ALB203" s="110"/>
      <c r="ALC203" s="110"/>
      <c r="ALD203" s="110"/>
      <c r="ALE203" s="110"/>
      <c r="ALF203" s="110"/>
      <c r="ALG203" s="110"/>
      <c r="ALH203" s="110"/>
      <c r="ALI203" s="110"/>
      <c r="ALJ203" s="110"/>
      <c r="ALK203" s="110"/>
      <c r="ALL203" s="110"/>
      <c r="ALM203" s="110"/>
      <c r="ALN203" s="110"/>
      <c r="ALO203" s="110"/>
      <c r="ALP203" s="110"/>
      <c r="ALQ203" s="110"/>
      <c r="ALR203" s="110"/>
      <c r="ALS203" s="110"/>
      <c r="ALT203" s="110"/>
      <c r="ALU203" s="110"/>
      <c r="ALV203" s="110"/>
      <c r="ALW203" s="110"/>
      <c r="ALX203" s="110"/>
      <c r="ALY203" s="110"/>
      <c r="ALZ203" s="110"/>
      <c r="AMA203" s="110"/>
      <c r="AMB203" s="110"/>
      <c r="AMC203" s="110"/>
      <c r="AMD203" s="110"/>
      <c r="AME203" s="110"/>
      <c r="AMF203" s="110"/>
      <c r="AMG203" s="110"/>
      <c r="AMH203" s="110"/>
      <c r="AMI203" s="110"/>
      <c r="AMJ203" s="110"/>
      <c r="AMK203" s="110"/>
      <c r="AML203" s="110"/>
      <c r="AMM203" s="110"/>
      <c r="AMN203" s="110"/>
      <c r="AMO203" s="110"/>
      <c r="AMP203" s="110"/>
      <c r="AMQ203" s="110"/>
      <c r="AMR203" s="110"/>
      <c r="AMS203" s="110"/>
      <c r="AMT203" s="110"/>
      <c r="AMU203" s="110"/>
      <c r="AMV203" s="110"/>
      <c r="AMW203" s="110"/>
      <c r="AMX203" s="110"/>
      <c r="AMY203" s="110"/>
      <c r="AMZ203" s="110"/>
      <c r="ANA203" s="110"/>
      <c r="ANB203" s="110"/>
      <c r="ANC203" s="110"/>
      <c r="AND203" s="110"/>
      <c r="ANE203" s="110"/>
      <c r="ANF203" s="110"/>
      <c r="ANG203" s="110"/>
      <c r="ANH203" s="110"/>
      <c r="ANI203" s="110"/>
      <c r="ANJ203" s="110"/>
      <c r="ANK203" s="110"/>
      <c r="ANL203" s="110"/>
      <c r="ANM203" s="110"/>
      <c r="ANN203" s="110"/>
      <c r="ANO203" s="110"/>
      <c r="ANP203" s="110"/>
      <c r="ANQ203" s="110"/>
      <c r="ANR203" s="110"/>
      <c r="ANS203" s="110"/>
      <c r="ANT203" s="110"/>
      <c r="ANU203" s="110"/>
      <c r="ANV203" s="110"/>
      <c r="ANW203" s="110"/>
      <c r="ANX203" s="110"/>
      <c r="ANY203" s="110"/>
      <c r="ANZ203" s="110"/>
      <c r="AOA203" s="110"/>
      <c r="AOB203" s="110"/>
      <c r="AOC203" s="110"/>
      <c r="AOD203" s="110"/>
      <c r="AOE203" s="110"/>
      <c r="AOF203" s="110"/>
      <c r="AOG203" s="110"/>
      <c r="AOH203" s="110"/>
      <c r="AOI203" s="110"/>
      <c r="AOJ203" s="110"/>
      <c r="AOK203" s="110"/>
      <c r="AOL203" s="110"/>
      <c r="AOM203" s="110"/>
      <c r="AON203" s="110"/>
      <c r="AOO203" s="110"/>
      <c r="AOP203" s="110"/>
      <c r="AOQ203" s="110"/>
      <c r="AOR203" s="110"/>
      <c r="AOS203" s="110"/>
      <c r="AOT203" s="110"/>
      <c r="AOU203" s="110"/>
      <c r="AOV203" s="110"/>
      <c r="AOW203" s="110"/>
      <c r="AOX203" s="110"/>
      <c r="AOY203" s="110"/>
      <c r="AOZ203" s="110"/>
      <c r="APA203" s="110"/>
      <c r="APB203" s="110"/>
      <c r="APC203" s="110"/>
      <c r="APD203" s="110"/>
      <c r="APE203" s="110"/>
      <c r="APF203" s="110"/>
      <c r="APG203" s="110"/>
      <c r="APH203" s="110"/>
      <c r="API203" s="110"/>
      <c r="APJ203" s="110"/>
      <c r="APK203" s="110"/>
      <c r="APL203" s="110"/>
      <c r="APM203" s="110"/>
      <c r="APN203" s="110"/>
      <c r="APO203" s="110"/>
      <c r="APP203" s="110"/>
      <c r="APQ203" s="110"/>
      <c r="APR203" s="110"/>
      <c r="APS203" s="110"/>
      <c r="APT203" s="110"/>
      <c r="APU203" s="110"/>
      <c r="APV203" s="110"/>
      <c r="APW203" s="110"/>
      <c r="APX203" s="110"/>
      <c r="APY203" s="110"/>
      <c r="APZ203" s="110"/>
      <c r="AQA203" s="110"/>
      <c r="AQB203" s="110"/>
      <c r="AQC203" s="110"/>
      <c r="AQD203" s="110"/>
      <c r="AQE203" s="110"/>
      <c r="AQF203" s="110"/>
      <c r="AQG203" s="110"/>
      <c r="AQH203" s="110"/>
      <c r="AQI203" s="110"/>
      <c r="AQJ203" s="110"/>
      <c r="AQK203" s="110"/>
      <c r="AQL203" s="110"/>
      <c r="AQM203" s="110"/>
      <c r="AQN203" s="110"/>
      <c r="AQO203" s="110"/>
      <c r="AQP203" s="110"/>
      <c r="AQQ203" s="110"/>
      <c r="AQR203" s="110"/>
      <c r="AQS203" s="110"/>
      <c r="AQT203" s="110"/>
      <c r="AQU203" s="110"/>
      <c r="AQV203" s="110"/>
      <c r="AQW203" s="110"/>
      <c r="AQX203" s="110"/>
      <c r="AQY203" s="110"/>
      <c r="AQZ203" s="110"/>
      <c r="ARA203" s="110"/>
      <c r="ARB203" s="110"/>
      <c r="ARC203" s="110"/>
      <c r="ARD203" s="110"/>
      <c r="ARE203" s="110"/>
      <c r="ARF203" s="110"/>
      <c r="ARG203" s="110"/>
      <c r="ARH203" s="110"/>
      <c r="ARI203" s="110"/>
      <c r="ARJ203" s="110"/>
      <c r="ARK203" s="110"/>
      <c r="ARL203" s="110"/>
      <c r="ARM203" s="110"/>
      <c r="ARN203" s="110"/>
      <c r="ARO203" s="110"/>
      <c r="ARP203" s="110"/>
      <c r="ARQ203" s="110"/>
      <c r="ARR203" s="110"/>
      <c r="ARS203" s="110"/>
      <c r="ART203" s="110"/>
      <c r="ARU203" s="110"/>
      <c r="ARV203" s="110"/>
      <c r="ARW203" s="110"/>
      <c r="ARX203" s="110"/>
      <c r="ARY203" s="110"/>
      <c r="ARZ203" s="110"/>
      <c r="ASA203" s="110"/>
      <c r="ASB203" s="110"/>
      <c r="ASC203" s="110"/>
      <c r="ASD203" s="110"/>
      <c r="ASE203" s="110"/>
      <c r="ASF203" s="110"/>
      <c r="ASG203" s="110"/>
      <c r="ASH203" s="110"/>
      <c r="ASI203" s="110"/>
      <c r="ASJ203" s="110"/>
      <c r="ASK203" s="110"/>
      <c r="ASL203" s="110"/>
      <c r="ASM203" s="110"/>
      <c r="ASN203" s="110"/>
      <c r="ASO203" s="110"/>
      <c r="ASP203" s="110"/>
      <c r="ASQ203" s="110"/>
      <c r="ASR203" s="110"/>
      <c r="ASS203" s="110"/>
      <c r="AST203" s="110"/>
      <c r="ASU203" s="110"/>
      <c r="ASV203" s="110"/>
      <c r="ASW203" s="110"/>
      <c r="ASX203" s="110"/>
      <c r="ASY203" s="110"/>
      <c r="ASZ203" s="110"/>
      <c r="ATA203" s="110"/>
      <c r="ATB203" s="110"/>
      <c r="ATC203" s="110"/>
      <c r="ATD203" s="110"/>
      <c r="ATE203" s="110"/>
      <c r="ATF203" s="110"/>
      <c r="ATG203" s="110"/>
      <c r="ATH203" s="110"/>
      <c r="ATI203" s="110"/>
      <c r="ATJ203" s="110"/>
      <c r="ATK203" s="110"/>
      <c r="ATL203" s="110"/>
      <c r="ATM203" s="110"/>
      <c r="ATN203" s="110"/>
      <c r="ATO203" s="110"/>
      <c r="ATP203" s="110"/>
      <c r="ATQ203" s="110"/>
      <c r="ATR203" s="110"/>
      <c r="ATS203" s="110"/>
      <c r="ATT203" s="110"/>
      <c r="ATU203" s="110"/>
      <c r="ATV203" s="110"/>
      <c r="ATW203" s="110"/>
      <c r="ATX203" s="110"/>
      <c r="ATY203" s="110"/>
      <c r="ATZ203" s="110"/>
      <c r="AUA203" s="110"/>
      <c r="AUB203" s="110"/>
      <c r="AUC203" s="110"/>
      <c r="AUD203" s="110"/>
      <c r="AUE203" s="110"/>
      <c r="AUF203" s="110"/>
      <c r="AUG203" s="110"/>
      <c r="AUH203" s="110"/>
      <c r="AUI203" s="110"/>
      <c r="AUJ203" s="110"/>
      <c r="AUK203" s="110"/>
      <c r="AUL203" s="110"/>
      <c r="AUM203" s="110"/>
      <c r="AUN203" s="110"/>
      <c r="AUO203" s="110"/>
      <c r="AUP203" s="110"/>
      <c r="AUQ203" s="110"/>
      <c r="AUR203" s="110"/>
      <c r="AUS203" s="110"/>
      <c r="AUT203" s="110"/>
      <c r="AUU203" s="110"/>
      <c r="AUV203" s="110"/>
      <c r="AUW203" s="110"/>
      <c r="AUX203" s="110"/>
      <c r="AUY203" s="110"/>
      <c r="AUZ203" s="110"/>
      <c r="AVA203" s="110"/>
      <c r="AVB203" s="110"/>
      <c r="AVC203" s="110"/>
      <c r="AVD203" s="110"/>
      <c r="AVE203" s="110"/>
      <c r="AVF203" s="110"/>
      <c r="AVG203" s="110"/>
      <c r="AVH203" s="110"/>
      <c r="AVI203" s="110"/>
      <c r="AVJ203" s="110"/>
      <c r="AVK203" s="110"/>
      <c r="AVL203" s="110"/>
      <c r="AVM203" s="110"/>
      <c r="AVN203" s="110"/>
      <c r="AVO203" s="110"/>
      <c r="AVP203" s="110"/>
      <c r="AVQ203" s="110"/>
      <c r="AVR203" s="110"/>
      <c r="AVS203" s="110"/>
      <c r="AVT203" s="110"/>
      <c r="AVU203" s="110"/>
      <c r="AVV203" s="110"/>
      <c r="AVW203" s="110"/>
      <c r="AVX203" s="110"/>
      <c r="AVY203" s="110"/>
      <c r="AVZ203" s="110"/>
      <c r="AWA203" s="110"/>
      <c r="AWB203" s="110"/>
      <c r="AWC203" s="110"/>
      <c r="AWD203" s="110"/>
      <c r="AWE203" s="110"/>
      <c r="AWF203" s="110"/>
      <c r="AWG203" s="110"/>
      <c r="AWH203" s="110"/>
      <c r="AWI203" s="110"/>
      <c r="AWJ203" s="110"/>
      <c r="AWK203" s="110"/>
      <c r="AWL203" s="110"/>
      <c r="AWM203" s="110"/>
      <c r="AWN203" s="110"/>
      <c r="AWO203" s="110"/>
      <c r="AWP203" s="110"/>
      <c r="AWQ203" s="110"/>
      <c r="AWR203" s="110"/>
      <c r="AWS203" s="110"/>
      <c r="AWT203" s="110"/>
      <c r="AWU203" s="110"/>
      <c r="AWV203" s="110"/>
      <c r="AWW203" s="110"/>
      <c r="AWX203" s="110"/>
      <c r="AWY203" s="110"/>
      <c r="AWZ203" s="110"/>
      <c r="AXA203" s="110"/>
      <c r="AXB203" s="110"/>
      <c r="AXC203" s="110"/>
      <c r="AXD203" s="110"/>
      <c r="AXE203" s="110"/>
      <c r="AXF203" s="110"/>
      <c r="AXG203" s="110"/>
      <c r="AXH203" s="110"/>
      <c r="AXI203" s="110"/>
      <c r="AXJ203" s="110"/>
      <c r="AXK203" s="110"/>
      <c r="AXL203" s="110"/>
      <c r="AXM203" s="110"/>
      <c r="AXN203" s="110"/>
      <c r="AXO203" s="110"/>
      <c r="AXP203" s="110"/>
      <c r="AXQ203" s="110"/>
      <c r="AXR203" s="110"/>
      <c r="AXS203" s="110"/>
      <c r="AXT203" s="110"/>
      <c r="AXU203" s="110"/>
      <c r="AXV203" s="110"/>
      <c r="AXW203" s="110"/>
      <c r="AXX203" s="110"/>
      <c r="AXY203" s="110"/>
      <c r="AXZ203" s="110"/>
      <c r="AYA203" s="110"/>
      <c r="AYB203" s="110"/>
      <c r="AYC203" s="110"/>
      <c r="AYD203" s="110"/>
      <c r="AYE203" s="110"/>
      <c r="AYF203" s="110"/>
      <c r="AYG203" s="110"/>
      <c r="AYH203" s="110"/>
      <c r="AYI203" s="110"/>
      <c r="AYJ203" s="110"/>
      <c r="AYK203" s="110"/>
      <c r="AYL203" s="110"/>
      <c r="AYM203" s="110"/>
      <c r="AYN203" s="110"/>
      <c r="AYO203" s="110"/>
      <c r="AYP203" s="110"/>
      <c r="AYQ203" s="110"/>
      <c r="AYR203" s="110"/>
      <c r="AYS203" s="110"/>
      <c r="AYT203" s="110"/>
      <c r="AYU203" s="110"/>
      <c r="AYV203" s="110"/>
      <c r="AYW203" s="110"/>
      <c r="AYX203" s="110"/>
      <c r="AYY203" s="110"/>
      <c r="AYZ203" s="110"/>
      <c r="AZA203" s="110"/>
      <c r="AZB203" s="110"/>
      <c r="AZC203" s="110"/>
      <c r="AZD203" s="110"/>
      <c r="AZE203" s="110"/>
      <c r="AZF203" s="110"/>
      <c r="AZG203" s="110"/>
      <c r="AZH203" s="110"/>
      <c r="AZI203" s="110"/>
      <c r="AZJ203" s="110"/>
      <c r="AZK203" s="110"/>
      <c r="AZL203" s="110"/>
      <c r="AZM203" s="110"/>
      <c r="AZN203" s="110"/>
      <c r="AZO203" s="110"/>
      <c r="AZP203" s="110"/>
      <c r="AZQ203" s="110"/>
      <c r="AZR203" s="110"/>
      <c r="AZS203" s="110"/>
      <c r="AZT203" s="110"/>
      <c r="AZU203" s="110"/>
      <c r="AZV203" s="110"/>
      <c r="AZW203" s="110"/>
      <c r="AZX203" s="110"/>
      <c r="AZY203" s="110"/>
      <c r="AZZ203" s="110"/>
      <c r="BAA203" s="110"/>
      <c r="BAB203" s="110"/>
      <c r="BAC203" s="110"/>
      <c r="BAD203" s="110"/>
      <c r="BAE203" s="110"/>
      <c r="BAF203" s="110"/>
      <c r="BAG203" s="110"/>
      <c r="BAH203" s="110"/>
      <c r="BAI203" s="110"/>
      <c r="BAJ203" s="110"/>
      <c r="BAK203" s="110"/>
      <c r="BAL203" s="110"/>
      <c r="BAM203" s="110"/>
      <c r="BAN203" s="110"/>
      <c r="BAO203" s="110"/>
      <c r="BAP203" s="110"/>
      <c r="BAQ203" s="110"/>
      <c r="BAR203" s="110"/>
      <c r="BAS203" s="110"/>
      <c r="BAT203" s="110"/>
      <c r="BAU203" s="110"/>
      <c r="BAV203" s="110"/>
      <c r="BAW203" s="110"/>
      <c r="BAX203" s="110"/>
      <c r="BAY203" s="110"/>
      <c r="BAZ203" s="110"/>
      <c r="BBA203" s="110"/>
      <c r="BBB203" s="110"/>
      <c r="BBC203" s="110"/>
      <c r="BBD203" s="110"/>
      <c r="BBE203" s="110"/>
      <c r="BBF203" s="110"/>
      <c r="BBG203" s="110"/>
      <c r="BBH203" s="110"/>
      <c r="BBI203" s="110"/>
      <c r="BBJ203" s="110"/>
      <c r="BBK203" s="110"/>
      <c r="BBL203" s="110"/>
      <c r="BBM203" s="110"/>
      <c r="BBN203" s="110"/>
      <c r="BBO203" s="110"/>
      <c r="BBP203" s="110"/>
      <c r="BBQ203" s="110"/>
      <c r="BBR203" s="110"/>
      <c r="BBS203" s="110"/>
      <c r="BBT203" s="110"/>
      <c r="BBU203" s="110"/>
      <c r="BBV203" s="110"/>
      <c r="BBW203" s="110"/>
      <c r="BBX203" s="110"/>
      <c r="BBY203" s="110"/>
      <c r="BBZ203" s="110"/>
      <c r="BCA203" s="110"/>
      <c r="BCB203" s="110"/>
      <c r="BCC203" s="110"/>
      <c r="BCD203" s="110"/>
      <c r="BCE203" s="110"/>
      <c r="BCF203" s="110"/>
      <c r="BCG203" s="110"/>
      <c r="BCH203" s="110"/>
      <c r="BCI203" s="110"/>
      <c r="BCJ203" s="110"/>
      <c r="BCK203" s="110"/>
      <c r="BCL203" s="110"/>
      <c r="BCM203" s="110"/>
      <c r="BCN203" s="110"/>
      <c r="BCO203" s="110"/>
      <c r="BCP203" s="110"/>
      <c r="BCQ203" s="110"/>
      <c r="BCR203" s="110"/>
      <c r="BCS203" s="110"/>
      <c r="BCT203" s="110"/>
      <c r="BCU203" s="110"/>
      <c r="BCV203" s="110"/>
      <c r="BCW203" s="110"/>
      <c r="BCX203" s="110"/>
      <c r="BCY203" s="110"/>
      <c r="BCZ203" s="110"/>
      <c r="BDA203" s="110"/>
      <c r="BDB203" s="110"/>
      <c r="BDC203" s="110"/>
      <c r="BDD203" s="110"/>
      <c r="BDE203" s="110"/>
      <c r="BDF203" s="110"/>
      <c r="BDG203" s="110"/>
      <c r="BDH203" s="110"/>
      <c r="BDI203" s="110"/>
      <c r="BDJ203" s="110"/>
      <c r="BDK203" s="110"/>
      <c r="BDL203" s="110"/>
      <c r="BDM203" s="110"/>
      <c r="BDN203" s="110"/>
      <c r="BDO203" s="110"/>
      <c r="BDP203" s="110"/>
      <c r="BDQ203" s="110"/>
      <c r="BDR203" s="110"/>
      <c r="BDS203" s="110"/>
      <c r="BDT203" s="110"/>
      <c r="BDU203" s="110"/>
      <c r="BDV203" s="110"/>
      <c r="BDW203" s="110"/>
      <c r="BDX203" s="110"/>
      <c r="BDY203" s="110"/>
      <c r="BDZ203" s="110"/>
      <c r="BEA203" s="110"/>
      <c r="BEB203" s="110"/>
      <c r="BEC203" s="110"/>
      <c r="BED203" s="110"/>
      <c r="BEE203" s="110"/>
      <c r="BEF203" s="110"/>
      <c r="BEG203" s="110"/>
      <c r="BEH203" s="110"/>
      <c r="BEI203" s="110"/>
      <c r="BEJ203" s="110"/>
      <c r="BEK203" s="110"/>
      <c r="BEL203" s="110"/>
      <c r="BEM203" s="110"/>
      <c r="BEN203" s="110"/>
      <c r="BEO203" s="110"/>
      <c r="BEP203" s="110"/>
      <c r="BEQ203" s="110"/>
      <c r="BER203" s="110"/>
      <c r="BES203" s="110"/>
      <c r="BET203" s="110"/>
      <c r="BEU203" s="110"/>
      <c r="BEV203" s="110"/>
      <c r="BEW203" s="110"/>
      <c r="BEX203" s="110"/>
      <c r="BEY203" s="110"/>
      <c r="BEZ203" s="110"/>
      <c r="BFA203" s="110"/>
      <c r="BFB203" s="110"/>
      <c r="BFC203" s="110"/>
      <c r="BFD203" s="110"/>
      <c r="BFE203" s="110"/>
      <c r="BFF203" s="110"/>
      <c r="BFG203" s="110"/>
      <c r="BFH203" s="110"/>
      <c r="BFI203" s="110"/>
      <c r="BFJ203" s="110"/>
      <c r="BFK203" s="110"/>
      <c r="BFL203" s="110"/>
      <c r="BFM203" s="110"/>
      <c r="BFN203" s="110"/>
      <c r="BFO203" s="110"/>
      <c r="BFP203" s="110"/>
      <c r="BFQ203" s="110"/>
      <c r="BFR203" s="110"/>
      <c r="BFS203" s="110"/>
      <c r="BFT203" s="110"/>
      <c r="BFU203" s="110"/>
      <c r="BFV203" s="110"/>
      <c r="BFW203" s="110"/>
      <c r="BFX203" s="110"/>
      <c r="BFY203" s="110"/>
      <c r="BFZ203" s="110"/>
      <c r="BGA203" s="110"/>
      <c r="BGB203" s="110"/>
      <c r="BGC203" s="110"/>
      <c r="BGD203" s="110"/>
      <c r="BGE203" s="110"/>
      <c r="BGF203" s="110"/>
      <c r="BGG203" s="110"/>
      <c r="BGH203" s="110"/>
      <c r="BGI203" s="110"/>
      <c r="BGJ203" s="110"/>
      <c r="BGK203" s="110"/>
      <c r="BGL203" s="110"/>
      <c r="BGM203" s="110"/>
      <c r="BGN203" s="110"/>
      <c r="BGO203" s="110"/>
      <c r="BGP203" s="110"/>
      <c r="BGQ203" s="110"/>
      <c r="BGR203" s="110"/>
      <c r="BGS203" s="110"/>
      <c r="BGT203" s="110"/>
      <c r="BGU203" s="110"/>
      <c r="BGV203" s="110"/>
      <c r="BGW203" s="110"/>
      <c r="BGX203" s="110"/>
      <c r="BGY203" s="110"/>
      <c r="BGZ203" s="110"/>
      <c r="BHA203" s="110"/>
      <c r="BHB203" s="110"/>
      <c r="BHC203" s="110"/>
      <c r="BHD203" s="110"/>
      <c r="BHE203" s="110"/>
      <c r="BHF203" s="110"/>
      <c r="BHG203" s="110"/>
      <c r="BHH203" s="110"/>
      <c r="BHI203" s="110"/>
      <c r="BHJ203" s="110"/>
      <c r="BHK203" s="110"/>
      <c r="BHL203" s="110"/>
      <c r="BHM203" s="110"/>
      <c r="BHN203" s="110"/>
      <c r="BHO203" s="110"/>
      <c r="BHP203" s="110"/>
      <c r="BHQ203" s="110"/>
      <c r="BHR203" s="110"/>
      <c r="BHS203" s="110"/>
      <c r="BHT203" s="110"/>
      <c r="BHU203" s="110"/>
      <c r="BHV203" s="110"/>
      <c r="BHW203" s="110"/>
      <c r="BHX203" s="110"/>
      <c r="BHY203" s="110"/>
      <c r="BHZ203" s="110"/>
      <c r="BIA203" s="110"/>
      <c r="BIB203" s="110"/>
      <c r="BIC203" s="110"/>
      <c r="BID203" s="110"/>
      <c r="BIE203" s="110"/>
      <c r="BIF203" s="110"/>
      <c r="BIG203" s="110"/>
      <c r="BIH203" s="110"/>
      <c r="BII203" s="110"/>
      <c r="BIJ203" s="110"/>
      <c r="BIK203" s="110"/>
      <c r="BIL203" s="110"/>
      <c r="BIM203" s="110"/>
      <c r="BIN203" s="110"/>
      <c r="BIO203" s="110"/>
      <c r="BIP203" s="110"/>
      <c r="BIQ203" s="110"/>
      <c r="BIR203" s="110"/>
      <c r="BIS203" s="110"/>
      <c r="BIT203" s="110"/>
      <c r="BIU203" s="110"/>
      <c r="BIV203" s="110"/>
      <c r="BIW203" s="110"/>
      <c r="BIX203" s="110"/>
      <c r="BIY203" s="110"/>
      <c r="BIZ203" s="110"/>
      <c r="BJA203" s="110"/>
      <c r="BJB203" s="110"/>
      <c r="BJC203" s="110"/>
      <c r="BJD203" s="110"/>
      <c r="BJE203" s="110"/>
      <c r="BJF203" s="110"/>
      <c r="BJG203" s="110"/>
      <c r="BJH203" s="110"/>
      <c r="BJI203" s="110"/>
      <c r="BJJ203" s="110"/>
      <c r="BJK203" s="110"/>
      <c r="BJL203" s="110"/>
      <c r="BJM203" s="110"/>
      <c r="BJN203" s="110"/>
      <c r="BJO203" s="110"/>
      <c r="BJP203" s="110"/>
      <c r="BJQ203" s="110"/>
      <c r="BJR203" s="110"/>
      <c r="BJS203" s="110"/>
      <c r="BJT203" s="110"/>
      <c r="BJU203" s="110"/>
      <c r="BJV203" s="110"/>
      <c r="BJW203" s="110"/>
      <c r="BJX203" s="110"/>
      <c r="BJY203" s="110"/>
      <c r="BJZ203" s="110"/>
      <c r="BKA203" s="110"/>
      <c r="BKB203" s="110"/>
      <c r="BKC203" s="110"/>
      <c r="BKD203" s="110"/>
      <c r="BKE203" s="110"/>
      <c r="BKF203" s="110"/>
      <c r="BKG203" s="110"/>
      <c r="BKH203" s="110"/>
      <c r="BKI203" s="110"/>
      <c r="BKJ203" s="110"/>
      <c r="BKK203" s="110"/>
      <c r="BKL203" s="110"/>
      <c r="BKM203" s="110"/>
      <c r="BKN203" s="110"/>
      <c r="BKO203" s="110"/>
      <c r="BKP203" s="110"/>
      <c r="BKQ203" s="110"/>
      <c r="BKR203" s="110"/>
      <c r="BKS203" s="110"/>
      <c r="BKT203" s="110"/>
      <c r="BKU203" s="110"/>
      <c r="BKV203" s="110"/>
      <c r="BKW203" s="110"/>
      <c r="BKX203" s="110"/>
      <c r="BKY203" s="110"/>
      <c r="BKZ203" s="110"/>
      <c r="BLA203" s="110"/>
      <c r="BLB203" s="110"/>
      <c r="BLC203" s="110"/>
      <c r="BLD203" s="110"/>
      <c r="BLE203" s="110"/>
      <c r="BLF203" s="110"/>
      <c r="BLG203" s="110"/>
      <c r="BLH203" s="110"/>
      <c r="BLI203" s="110"/>
      <c r="BLJ203" s="110"/>
      <c r="BLK203" s="110"/>
      <c r="BLL203" s="110"/>
      <c r="BLM203" s="110"/>
      <c r="BLN203" s="110"/>
      <c r="BLO203" s="110"/>
      <c r="BLP203" s="110"/>
      <c r="BLQ203" s="110"/>
      <c r="BLR203" s="110"/>
      <c r="BLS203" s="110"/>
      <c r="BLT203" s="110"/>
      <c r="BLU203" s="110"/>
      <c r="BLV203" s="110"/>
      <c r="BLW203" s="110"/>
      <c r="BLX203" s="110"/>
      <c r="BLY203" s="110"/>
      <c r="BLZ203" s="110"/>
      <c r="BMA203" s="110"/>
      <c r="BMB203" s="110"/>
      <c r="BMC203" s="110"/>
      <c r="BMD203" s="110"/>
      <c r="BME203" s="110"/>
      <c r="BMF203" s="110"/>
      <c r="BMG203" s="110"/>
      <c r="BMH203" s="110"/>
      <c r="BMI203" s="110"/>
      <c r="BMJ203" s="110"/>
      <c r="BMK203" s="110"/>
      <c r="BML203" s="110"/>
      <c r="BMM203" s="110"/>
      <c r="BMN203" s="110"/>
      <c r="BMO203" s="110"/>
      <c r="BMP203" s="110"/>
      <c r="BMQ203" s="110"/>
      <c r="BMR203" s="110"/>
      <c r="BMS203" s="110"/>
      <c r="BMT203" s="110"/>
      <c r="BMU203" s="110"/>
      <c r="BMV203" s="110"/>
      <c r="BMW203" s="110"/>
      <c r="BMX203" s="110"/>
      <c r="BMY203" s="110"/>
      <c r="BMZ203" s="110"/>
      <c r="BNA203" s="110"/>
      <c r="BNB203" s="110"/>
      <c r="BNC203" s="110"/>
      <c r="BND203" s="110"/>
      <c r="BNE203" s="110"/>
      <c r="BNF203" s="110"/>
      <c r="BNG203" s="110"/>
      <c r="BNH203" s="110"/>
      <c r="BNI203" s="110"/>
      <c r="BNJ203" s="110"/>
      <c r="BNK203" s="110"/>
      <c r="BNL203" s="110"/>
      <c r="BNM203" s="110"/>
      <c r="BNN203" s="110"/>
      <c r="BNO203" s="110"/>
      <c r="BNP203" s="110"/>
      <c r="BNQ203" s="110"/>
      <c r="BNR203" s="110"/>
      <c r="BNS203" s="110"/>
      <c r="BNT203" s="110"/>
      <c r="BNU203" s="110"/>
      <c r="BNV203" s="110"/>
      <c r="BNW203" s="110"/>
      <c r="BNX203" s="110"/>
      <c r="BNY203" s="110"/>
      <c r="BNZ203" s="110"/>
      <c r="BOA203" s="110"/>
      <c r="BOB203" s="110"/>
      <c r="BOC203" s="110"/>
      <c r="BOD203" s="110"/>
      <c r="BOE203" s="110"/>
      <c r="BOF203" s="110"/>
      <c r="BOG203" s="110"/>
      <c r="BOH203" s="110"/>
      <c r="BOI203" s="110"/>
      <c r="BOJ203" s="110"/>
      <c r="BOK203" s="110"/>
      <c r="BOL203" s="110"/>
      <c r="BOM203" s="110"/>
      <c r="BON203" s="110"/>
      <c r="BOO203" s="110"/>
      <c r="BOP203" s="110"/>
      <c r="BOQ203" s="110"/>
      <c r="BOR203" s="110"/>
      <c r="BOS203" s="110"/>
      <c r="BOT203" s="110"/>
      <c r="BOU203" s="110"/>
      <c r="BOV203" s="110"/>
      <c r="BOW203" s="110"/>
      <c r="BOX203" s="110"/>
      <c r="BOY203" s="110"/>
      <c r="BOZ203" s="110"/>
      <c r="BPA203" s="110"/>
      <c r="BPB203" s="110"/>
      <c r="BPC203" s="110"/>
      <c r="BPD203" s="110"/>
      <c r="BPE203" s="110"/>
      <c r="BPF203" s="110"/>
      <c r="BPG203" s="110"/>
      <c r="BPH203" s="110"/>
      <c r="BPI203" s="110"/>
      <c r="BPJ203" s="110"/>
      <c r="BPK203" s="110"/>
      <c r="BPL203" s="110"/>
      <c r="BPM203" s="110"/>
      <c r="BPN203" s="110"/>
      <c r="BPO203" s="110"/>
      <c r="BPP203" s="110"/>
      <c r="BPQ203" s="110"/>
      <c r="BPR203" s="110"/>
      <c r="BPS203" s="110"/>
      <c r="BPT203" s="110"/>
      <c r="BPU203" s="110"/>
      <c r="BPV203" s="110"/>
      <c r="BPW203" s="110"/>
      <c r="BPX203" s="110"/>
      <c r="BPY203" s="110"/>
      <c r="BPZ203" s="110"/>
      <c r="BQA203" s="110"/>
      <c r="BQB203" s="110"/>
      <c r="BQC203" s="110"/>
      <c r="BQD203" s="110"/>
      <c r="BQE203" s="110"/>
      <c r="BQF203" s="110"/>
      <c r="BQG203" s="110"/>
      <c r="BQH203" s="110"/>
      <c r="BQI203" s="110"/>
      <c r="BQJ203" s="110"/>
      <c r="BQK203" s="110"/>
      <c r="BQL203" s="110"/>
      <c r="BQM203" s="110"/>
      <c r="BQN203" s="110"/>
      <c r="BQO203" s="110"/>
      <c r="BQP203" s="110"/>
      <c r="BQQ203" s="110"/>
      <c r="BQR203" s="110"/>
      <c r="BQS203" s="110"/>
      <c r="BQT203" s="110"/>
      <c r="BQU203" s="110"/>
      <c r="BQV203" s="110"/>
      <c r="BQW203" s="110"/>
      <c r="BQX203" s="110"/>
      <c r="BQY203" s="110"/>
      <c r="BQZ203" s="110"/>
      <c r="BRA203" s="110"/>
      <c r="BRB203" s="110"/>
      <c r="BRC203" s="110"/>
      <c r="BRD203" s="110"/>
      <c r="BRE203" s="110"/>
      <c r="BRF203" s="110"/>
      <c r="BRG203" s="110"/>
      <c r="BRH203" s="110"/>
      <c r="BRI203" s="110"/>
      <c r="BRJ203" s="110"/>
      <c r="BRK203" s="110"/>
      <c r="BRL203" s="110"/>
      <c r="BRM203" s="110"/>
      <c r="BRN203" s="110"/>
      <c r="BRO203" s="110"/>
      <c r="BRP203" s="110"/>
      <c r="BRQ203" s="110"/>
      <c r="BRR203" s="110"/>
      <c r="BRS203" s="110"/>
      <c r="BRT203" s="110"/>
      <c r="BRU203" s="110"/>
      <c r="BRV203" s="110"/>
      <c r="BRW203" s="110"/>
      <c r="BRX203" s="110"/>
      <c r="BRY203" s="110"/>
      <c r="BRZ203" s="110"/>
      <c r="BSA203" s="110"/>
      <c r="BSB203" s="110"/>
      <c r="BSC203" s="110"/>
      <c r="BSD203" s="110"/>
      <c r="BSE203" s="110"/>
      <c r="BSF203" s="110"/>
      <c r="BSG203" s="110"/>
      <c r="BSH203" s="110"/>
      <c r="BSI203" s="110"/>
      <c r="BSJ203" s="110"/>
      <c r="BSK203" s="110"/>
      <c r="BSL203" s="110"/>
      <c r="BSM203" s="110"/>
      <c r="BSN203" s="110"/>
      <c r="BSO203" s="110"/>
      <c r="BSP203" s="110"/>
      <c r="BSQ203" s="110"/>
      <c r="BSR203" s="110"/>
      <c r="BSS203" s="110"/>
      <c r="BST203" s="110"/>
      <c r="BSU203" s="110"/>
      <c r="BSV203" s="110"/>
      <c r="BSW203" s="110"/>
      <c r="BSX203" s="110"/>
      <c r="BSY203" s="110"/>
      <c r="BSZ203" s="110"/>
      <c r="BTA203" s="110"/>
      <c r="BTB203" s="110"/>
      <c r="BTC203" s="110"/>
      <c r="BTD203" s="110"/>
      <c r="BTE203" s="110"/>
      <c r="BTF203" s="110"/>
      <c r="BTG203" s="110"/>
      <c r="BTH203" s="110"/>
      <c r="BTI203" s="110"/>
      <c r="BTJ203" s="110"/>
      <c r="BTK203" s="110"/>
      <c r="BTL203" s="110"/>
      <c r="BTM203" s="110"/>
      <c r="BTN203" s="110"/>
      <c r="BTO203" s="110"/>
      <c r="BTP203" s="110"/>
      <c r="BTQ203" s="110"/>
      <c r="BTR203" s="110"/>
      <c r="BTS203" s="110"/>
      <c r="BTT203" s="110"/>
      <c r="BTU203" s="110"/>
      <c r="BTV203" s="110"/>
      <c r="BTW203" s="110"/>
      <c r="BTX203" s="110"/>
      <c r="BTY203" s="110"/>
      <c r="BTZ203" s="110"/>
      <c r="BUA203" s="110"/>
      <c r="BUB203" s="110"/>
      <c r="BUC203" s="110"/>
      <c r="BUD203" s="110"/>
      <c r="BUE203" s="110"/>
      <c r="BUF203" s="110"/>
      <c r="BUG203" s="110"/>
      <c r="BUH203" s="110"/>
      <c r="BUI203" s="110"/>
      <c r="BUJ203" s="110"/>
      <c r="BUK203" s="110"/>
      <c r="BUL203" s="110"/>
      <c r="BUM203" s="110"/>
      <c r="BUN203" s="110"/>
      <c r="BUO203" s="110"/>
      <c r="BUP203" s="110"/>
      <c r="BUQ203" s="110"/>
      <c r="BUR203" s="110"/>
      <c r="BUS203" s="110"/>
      <c r="BUT203" s="110"/>
      <c r="BUU203" s="110"/>
      <c r="BUV203" s="110"/>
      <c r="BUW203" s="110"/>
      <c r="BUX203" s="110"/>
      <c r="BUY203" s="110"/>
      <c r="BUZ203" s="110"/>
      <c r="BVA203" s="110"/>
      <c r="BVB203" s="110"/>
      <c r="BVC203" s="110"/>
      <c r="BVD203" s="110"/>
      <c r="BVE203" s="110"/>
      <c r="BVF203" s="110"/>
      <c r="BVG203" s="110"/>
      <c r="BVH203" s="110"/>
      <c r="BVI203" s="110"/>
      <c r="BVJ203" s="110"/>
      <c r="BVK203" s="110"/>
      <c r="BVL203" s="110"/>
      <c r="BVM203" s="110"/>
      <c r="BVN203" s="110"/>
      <c r="BVO203" s="110"/>
      <c r="BVP203" s="110"/>
      <c r="BVQ203" s="110"/>
      <c r="BVR203" s="110"/>
      <c r="BVS203" s="110"/>
      <c r="BVT203" s="110"/>
      <c r="BVU203" s="110"/>
      <c r="BVV203" s="110"/>
      <c r="BVW203" s="110"/>
      <c r="BVX203" s="110"/>
      <c r="BVY203" s="110"/>
      <c r="BVZ203" s="110"/>
      <c r="BWA203" s="110"/>
      <c r="BWB203" s="110"/>
      <c r="BWC203" s="110"/>
      <c r="BWD203" s="110"/>
      <c r="BWE203" s="110"/>
      <c r="BWF203" s="110"/>
      <c r="BWG203" s="110"/>
      <c r="BWH203" s="110"/>
      <c r="BWI203" s="110"/>
      <c r="BWJ203" s="110"/>
      <c r="BWK203" s="110"/>
      <c r="BWL203" s="110"/>
      <c r="BWM203" s="110"/>
      <c r="BWN203" s="110"/>
      <c r="BWO203" s="110"/>
      <c r="BWP203" s="110"/>
      <c r="BWQ203" s="110"/>
      <c r="BWR203" s="110"/>
      <c r="BWS203" s="110"/>
      <c r="BWT203" s="110"/>
      <c r="BWU203" s="110"/>
      <c r="BWV203" s="110"/>
      <c r="BWW203" s="110"/>
      <c r="BWX203" s="110"/>
      <c r="BWY203" s="110"/>
      <c r="BWZ203" s="110"/>
      <c r="BXA203" s="110"/>
      <c r="BXB203" s="110"/>
      <c r="BXC203" s="110"/>
      <c r="BXD203" s="110"/>
      <c r="BXE203" s="110"/>
      <c r="BXF203" s="110"/>
      <c r="BXG203" s="110"/>
      <c r="BXH203" s="110"/>
      <c r="BXI203" s="110"/>
      <c r="BXJ203" s="110"/>
      <c r="BXK203" s="110"/>
      <c r="BXL203" s="110"/>
      <c r="BXM203" s="110"/>
      <c r="BXN203" s="110"/>
      <c r="BXO203" s="110"/>
      <c r="BXP203" s="110"/>
      <c r="BXQ203" s="110"/>
      <c r="BXR203" s="110"/>
      <c r="BXS203" s="110"/>
      <c r="BXT203" s="110"/>
      <c r="BXU203" s="110"/>
      <c r="BXV203" s="110"/>
      <c r="BXW203" s="110"/>
      <c r="BXX203" s="110"/>
      <c r="BXY203" s="110"/>
      <c r="BXZ203" s="110"/>
      <c r="BYA203" s="110"/>
      <c r="BYB203" s="110"/>
      <c r="BYC203" s="110"/>
      <c r="BYD203" s="110"/>
      <c r="BYE203" s="110"/>
      <c r="BYF203" s="110"/>
      <c r="BYG203" s="110"/>
      <c r="BYH203" s="110"/>
      <c r="BYI203" s="110"/>
      <c r="BYJ203" s="110"/>
      <c r="BYK203" s="110"/>
      <c r="BYL203" s="110"/>
      <c r="BYM203" s="110"/>
      <c r="BYN203" s="110"/>
      <c r="BYO203" s="110"/>
      <c r="BYP203" s="110"/>
      <c r="BYQ203" s="110"/>
      <c r="BYR203" s="110"/>
      <c r="BYS203" s="110"/>
      <c r="BYT203" s="110"/>
      <c r="BYU203" s="110"/>
      <c r="BYV203" s="110"/>
      <c r="BYW203" s="110"/>
      <c r="BYX203" s="110"/>
      <c r="BYY203" s="110"/>
      <c r="BYZ203" s="110"/>
      <c r="BZA203" s="110"/>
      <c r="BZB203" s="110"/>
      <c r="BZC203" s="110"/>
      <c r="BZD203" s="110"/>
      <c r="BZE203" s="110"/>
      <c r="BZF203" s="110"/>
      <c r="BZG203" s="110"/>
      <c r="BZH203" s="110"/>
      <c r="BZI203" s="110"/>
      <c r="BZJ203" s="110"/>
      <c r="BZK203" s="110"/>
      <c r="BZL203" s="110"/>
      <c r="BZM203" s="110"/>
      <c r="BZN203" s="110"/>
      <c r="BZO203" s="110"/>
      <c r="BZP203" s="110"/>
      <c r="BZQ203" s="110"/>
      <c r="BZR203" s="110"/>
      <c r="BZS203" s="110"/>
      <c r="BZT203" s="110"/>
      <c r="BZU203" s="110"/>
      <c r="BZV203" s="110"/>
      <c r="BZW203" s="110"/>
      <c r="BZX203" s="110"/>
      <c r="BZY203" s="110"/>
      <c r="BZZ203" s="110"/>
      <c r="CAA203" s="110"/>
      <c r="CAB203" s="110"/>
      <c r="CAC203" s="110"/>
      <c r="CAD203" s="110"/>
      <c r="CAE203" s="110"/>
      <c r="CAF203" s="110"/>
      <c r="CAG203" s="110"/>
      <c r="CAH203" s="110"/>
      <c r="CAI203" s="110"/>
      <c r="CAJ203" s="110"/>
      <c r="CAK203" s="110"/>
      <c r="CAL203" s="110"/>
      <c r="CAM203" s="110"/>
      <c r="CAN203" s="110"/>
      <c r="CAO203" s="110"/>
      <c r="CAP203" s="110"/>
      <c r="CAQ203" s="110"/>
      <c r="CAR203" s="110"/>
      <c r="CAS203" s="110"/>
      <c r="CAT203" s="110"/>
      <c r="CAU203" s="110"/>
      <c r="CAV203" s="110"/>
      <c r="CAW203" s="110"/>
      <c r="CAX203" s="110"/>
      <c r="CAY203" s="110"/>
      <c r="CAZ203" s="110"/>
      <c r="CBA203" s="110"/>
      <c r="CBB203" s="110"/>
      <c r="CBC203" s="110"/>
      <c r="CBD203" s="110"/>
      <c r="CBE203" s="110"/>
      <c r="CBF203" s="110"/>
      <c r="CBG203" s="110"/>
      <c r="CBH203" s="110"/>
      <c r="CBI203" s="110"/>
      <c r="CBJ203" s="110"/>
      <c r="CBK203" s="110"/>
      <c r="CBL203" s="110"/>
      <c r="CBM203" s="110"/>
      <c r="CBN203" s="110"/>
      <c r="CBO203" s="110"/>
      <c r="CBP203" s="110"/>
      <c r="CBQ203" s="110"/>
      <c r="CBR203" s="110"/>
      <c r="CBS203" s="110"/>
      <c r="CBT203" s="110"/>
      <c r="CBU203" s="110"/>
      <c r="CBV203" s="110"/>
      <c r="CBW203" s="110"/>
      <c r="CBX203" s="110"/>
      <c r="CBY203" s="110"/>
      <c r="CBZ203" s="110"/>
      <c r="CCA203" s="110"/>
      <c r="CCB203" s="110"/>
      <c r="CCC203" s="110"/>
      <c r="CCD203" s="110"/>
      <c r="CCE203" s="110"/>
      <c r="CCF203" s="110"/>
      <c r="CCG203" s="110"/>
      <c r="CCH203" s="110"/>
      <c r="CCI203" s="110"/>
      <c r="CCJ203" s="110"/>
      <c r="CCK203" s="110"/>
      <c r="CCL203" s="110"/>
      <c r="CCM203" s="110"/>
      <c r="CCN203" s="110"/>
      <c r="CCO203" s="110"/>
      <c r="CCP203" s="110"/>
      <c r="CCQ203" s="110"/>
      <c r="CCR203" s="110"/>
      <c r="CCS203" s="110"/>
      <c r="CCT203" s="110"/>
      <c r="CCU203" s="110"/>
      <c r="CCV203" s="110"/>
      <c r="CCW203" s="110"/>
      <c r="CCX203" s="110"/>
      <c r="CCY203" s="110"/>
      <c r="CCZ203" s="110"/>
      <c r="CDA203" s="110"/>
      <c r="CDB203" s="110"/>
      <c r="CDC203" s="110"/>
      <c r="CDD203" s="110"/>
      <c r="CDE203" s="110"/>
      <c r="CDF203" s="110"/>
      <c r="CDG203" s="110"/>
      <c r="CDH203" s="110"/>
      <c r="CDI203" s="110"/>
      <c r="CDJ203" s="110"/>
      <c r="CDK203" s="110"/>
      <c r="CDL203" s="110"/>
      <c r="CDM203" s="110"/>
      <c r="CDN203" s="110"/>
      <c r="CDO203" s="110"/>
      <c r="CDP203" s="110"/>
      <c r="CDQ203" s="110"/>
      <c r="CDR203" s="110"/>
      <c r="CDS203" s="110"/>
      <c r="CDT203" s="110"/>
      <c r="CDU203" s="110"/>
      <c r="CDV203" s="110"/>
      <c r="CDW203" s="110"/>
      <c r="CDX203" s="110"/>
      <c r="CDY203" s="110"/>
      <c r="CDZ203" s="110"/>
      <c r="CEA203" s="110"/>
      <c r="CEB203" s="110"/>
      <c r="CEC203" s="110"/>
      <c r="CED203" s="110"/>
      <c r="CEE203" s="110"/>
      <c r="CEF203" s="110"/>
      <c r="CEG203" s="110"/>
      <c r="CEH203" s="110"/>
      <c r="CEI203" s="110"/>
      <c r="CEJ203" s="110"/>
      <c r="CEK203" s="110"/>
      <c r="CEL203" s="110"/>
      <c r="CEM203" s="110"/>
      <c r="CEN203" s="110"/>
      <c r="CEO203" s="110"/>
      <c r="CEP203" s="110"/>
      <c r="CEQ203" s="110"/>
      <c r="CER203" s="110"/>
      <c r="CES203" s="110"/>
      <c r="CET203" s="110"/>
      <c r="CEU203" s="110"/>
      <c r="CEV203" s="110"/>
      <c r="CEW203" s="110"/>
      <c r="CEX203" s="110"/>
      <c r="CEY203" s="110"/>
      <c r="CEZ203" s="110"/>
      <c r="CFA203" s="110"/>
      <c r="CFB203" s="110"/>
      <c r="CFC203" s="110"/>
      <c r="CFD203" s="110"/>
      <c r="CFE203" s="110"/>
      <c r="CFF203" s="110"/>
      <c r="CFG203" s="110"/>
      <c r="CFH203" s="110"/>
      <c r="CFI203" s="110"/>
      <c r="CFJ203" s="110"/>
      <c r="CFK203" s="110"/>
      <c r="CFL203" s="110"/>
      <c r="CFM203" s="110"/>
      <c r="CFN203" s="110"/>
      <c r="CFO203" s="110"/>
      <c r="CFP203" s="110"/>
      <c r="CFQ203" s="110"/>
      <c r="CFR203" s="110"/>
      <c r="CFS203" s="110"/>
      <c r="CFT203" s="110"/>
      <c r="CFU203" s="110"/>
      <c r="CFV203" s="110"/>
      <c r="CFW203" s="110"/>
      <c r="CFX203" s="110"/>
      <c r="CFY203" s="110"/>
      <c r="CFZ203" s="110"/>
      <c r="CGA203" s="110"/>
      <c r="CGB203" s="110"/>
      <c r="CGC203" s="110"/>
      <c r="CGD203" s="110"/>
      <c r="CGE203" s="110"/>
      <c r="CGF203" s="110"/>
      <c r="CGG203" s="110"/>
      <c r="CGH203" s="110"/>
      <c r="CGI203" s="110"/>
      <c r="CGJ203" s="110"/>
      <c r="CGK203" s="110"/>
      <c r="CGL203" s="110"/>
      <c r="CGM203" s="110"/>
      <c r="CGN203" s="110"/>
      <c r="CGO203" s="110"/>
      <c r="CGP203" s="110"/>
      <c r="CGQ203" s="110"/>
      <c r="CGR203" s="110"/>
      <c r="CGS203" s="110"/>
      <c r="CGT203" s="110"/>
      <c r="CGU203" s="110"/>
      <c r="CGV203" s="110"/>
      <c r="CGW203" s="110"/>
      <c r="CGX203" s="110"/>
      <c r="CGY203" s="110"/>
      <c r="CGZ203" s="110"/>
      <c r="CHA203" s="110"/>
      <c r="CHB203" s="110"/>
      <c r="CHC203" s="110"/>
      <c r="CHD203" s="110"/>
      <c r="CHE203" s="110"/>
      <c r="CHF203" s="110"/>
      <c r="CHG203" s="110"/>
      <c r="CHH203" s="110"/>
      <c r="CHI203" s="110"/>
      <c r="CHJ203" s="110"/>
      <c r="CHK203" s="110"/>
      <c r="CHL203" s="110"/>
      <c r="CHM203" s="110"/>
      <c r="CHN203" s="110"/>
      <c r="CHO203" s="110"/>
      <c r="CHP203" s="110"/>
      <c r="CHQ203" s="110"/>
      <c r="CHR203" s="110"/>
      <c r="CHS203" s="110"/>
      <c r="CHT203" s="110"/>
      <c r="CHU203" s="110"/>
      <c r="CHV203" s="110"/>
      <c r="CHW203" s="110"/>
      <c r="CHX203" s="110"/>
      <c r="CHY203" s="110"/>
      <c r="CHZ203" s="110"/>
      <c r="CIA203" s="110"/>
      <c r="CIB203" s="110"/>
      <c r="CIC203" s="110"/>
      <c r="CID203" s="110"/>
      <c r="CIE203" s="110"/>
      <c r="CIF203" s="110"/>
      <c r="CIG203" s="110"/>
      <c r="CIH203" s="110"/>
      <c r="CII203" s="110"/>
      <c r="CIJ203" s="110"/>
      <c r="CIK203" s="110"/>
      <c r="CIL203" s="110"/>
      <c r="CIM203" s="110"/>
      <c r="CIN203" s="110"/>
      <c r="CIO203" s="110"/>
      <c r="CIP203" s="110"/>
      <c r="CIQ203" s="110"/>
      <c r="CIR203" s="110"/>
      <c r="CIS203" s="110"/>
      <c r="CIT203" s="110"/>
      <c r="CIU203" s="110"/>
      <c r="CIV203" s="110"/>
      <c r="CIW203" s="110"/>
      <c r="CIX203" s="110"/>
      <c r="CIY203" s="110"/>
      <c r="CIZ203" s="110"/>
      <c r="CJA203" s="110"/>
      <c r="CJB203" s="110"/>
      <c r="CJC203" s="110"/>
      <c r="CJD203" s="110"/>
      <c r="CJE203" s="110"/>
      <c r="CJF203" s="110"/>
      <c r="CJG203" s="110"/>
      <c r="CJH203" s="110"/>
      <c r="CJI203" s="110"/>
      <c r="CJJ203" s="110"/>
      <c r="CJK203" s="110"/>
      <c r="CJL203" s="110"/>
      <c r="CJM203" s="110"/>
      <c r="CJN203" s="110"/>
      <c r="CJO203" s="110"/>
      <c r="CJP203" s="110"/>
      <c r="CJQ203" s="110"/>
      <c r="CJR203" s="110"/>
      <c r="CJS203" s="110"/>
      <c r="CJT203" s="110"/>
      <c r="CJU203" s="110"/>
      <c r="CJV203" s="110"/>
      <c r="CJW203" s="110"/>
      <c r="CJX203" s="110"/>
      <c r="CJY203" s="110"/>
      <c r="CJZ203" s="110"/>
      <c r="CKA203" s="110"/>
      <c r="CKB203" s="110"/>
      <c r="CKC203" s="110"/>
      <c r="CKD203" s="110"/>
      <c r="CKE203" s="110"/>
      <c r="CKF203" s="110"/>
      <c r="CKG203" s="110"/>
      <c r="CKH203" s="110"/>
      <c r="CKI203" s="110"/>
      <c r="CKJ203" s="110"/>
      <c r="CKK203" s="110"/>
      <c r="CKL203" s="110"/>
      <c r="CKM203" s="110"/>
      <c r="CKN203" s="110"/>
      <c r="CKO203" s="110"/>
      <c r="CKP203" s="110"/>
      <c r="CKQ203" s="110"/>
      <c r="CKR203" s="110"/>
      <c r="CKS203" s="110"/>
      <c r="CKT203" s="110"/>
      <c r="CKU203" s="110"/>
      <c r="CKV203" s="110"/>
      <c r="CKW203" s="110"/>
      <c r="CKX203" s="110"/>
      <c r="CKY203" s="110"/>
      <c r="CKZ203" s="110"/>
      <c r="CLA203" s="110"/>
      <c r="CLB203" s="110"/>
      <c r="CLC203" s="110"/>
      <c r="CLD203" s="110"/>
      <c r="CLE203" s="110"/>
      <c r="CLF203" s="110"/>
      <c r="CLG203" s="110"/>
      <c r="CLH203" s="110"/>
      <c r="CLI203" s="110"/>
      <c r="CLJ203" s="110"/>
      <c r="CLK203" s="110"/>
      <c r="CLL203" s="110"/>
      <c r="CLM203" s="110"/>
      <c r="CLN203" s="110"/>
      <c r="CLO203" s="110"/>
      <c r="CLP203" s="110"/>
      <c r="CLQ203" s="110"/>
      <c r="CLR203" s="110"/>
      <c r="CLS203" s="110"/>
      <c r="CLT203" s="110"/>
      <c r="CLU203" s="110"/>
      <c r="CLV203" s="110"/>
      <c r="CLW203" s="110"/>
      <c r="CLX203" s="110"/>
      <c r="CLY203" s="110"/>
      <c r="CLZ203" s="110"/>
      <c r="CMA203" s="110"/>
      <c r="CMB203" s="110"/>
      <c r="CMC203" s="110"/>
      <c r="CMD203" s="110"/>
      <c r="CME203" s="110"/>
      <c r="CMF203" s="110"/>
      <c r="CMG203" s="110"/>
      <c r="CMH203" s="110"/>
      <c r="CMI203" s="110"/>
      <c r="CMJ203" s="110"/>
      <c r="CMK203" s="110"/>
      <c r="CML203" s="110"/>
      <c r="CMM203" s="110"/>
      <c r="CMN203" s="110"/>
      <c r="CMO203" s="110"/>
      <c r="CMP203" s="110"/>
      <c r="CMQ203" s="110"/>
      <c r="CMR203" s="110"/>
      <c r="CMS203" s="110"/>
      <c r="CMT203" s="110"/>
      <c r="CMU203" s="110"/>
      <c r="CMV203" s="110"/>
      <c r="CMW203" s="110"/>
      <c r="CMX203" s="110"/>
      <c r="CMY203" s="110"/>
      <c r="CMZ203" s="110"/>
      <c r="CNA203" s="110"/>
      <c r="CNB203" s="110"/>
      <c r="CNC203" s="110"/>
      <c r="CND203" s="110"/>
      <c r="CNE203" s="110"/>
      <c r="CNF203" s="110"/>
      <c r="CNG203" s="110"/>
      <c r="CNH203" s="110"/>
      <c r="CNI203" s="110"/>
      <c r="CNJ203" s="110"/>
      <c r="CNK203" s="110"/>
      <c r="CNL203" s="110"/>
      <c r="CNM203" s="110"/>
      <c r="CNN203" s="110"/>
      <c r="CNO203" s="110"/>
      <c r="CNP203" s="110"/>
      <c r="CNQ203" s="110"/>
      <c r="CNR203" s="110"/>
      <c r="CNS203" s="110"/>
      <c r="CNT203" s="110"/>
      <c r="CNU203" s="110"/>
      <c r="CNV203" s="110"/>
      <c r="CNW203" s="110"/>
      <c r="CNX203" s="110"/>
      <c r="CNY203" s="110"/>
      <c r="CNZ203" s="110"/>
      <c r="COA203" s="110"/>
      <c r="COB203" s="110"/>
      <c r="COC203" s="110"/>
      <c r="COD203" s="110"/>
      <c r="COE203" s="110"/>
      <c r="COF203" s="110"/>
      <c r="COG203" s="110"/>
      <c r="COH203" s="110"/>
      <c r="COI203" s="110"/>
      <c r="COJ203" s="110"/>
      <c r="COK203" s="110"/>
      <c r="COL203" s="110"/>
      <c r="COM203" s="110"/>
      <c r="CON203" s="110"/>
      <c r="COO203" s="110"/>
      <c r="COP203" s="110"/>
      <c r="COQ203" s="110"/>
      <c r="COR203" s="110"/>
      <c r="COS203" s="110"/>
      <c r="COT203" s="110"/>
      <c r="COU203" s="110"/>
      <c r="COV203" s="110"/>
      <c r="COW203" s="110"/>
      <c r="COX203" s="110"/>
      <c r="COY203" s="110"/>
      <c r="COZ203" s="110"/>
      <c r="CPA203" s="110"/>
      <c r="CPB203" s="110"/>
      <c r="CPC203" s="110"/>
      <c r="CPD203" s="110"/>
      <c r="CPE203" s="110"/>
      <c r="CPF203" s="110"/>
      <c r="CPG203" s="110"/>
      <c r="CPH203" s="110"/>
      <c r="CPI203" s="110"/>
      <c r="CPJ203" s="110"/>
      <c r="CPK203" s="110"/>
      <c r="CPL203" s="110"/>
      <c r="CPM203" s="110"/>
      <c r="CPN203" s="110"/>
      <c r="CPO203" s="110"/>
      <c r="CPP203" s="110"/>
      <c r="CPQ203" s="110"/>
      <c r="CPR203" s="110"/>
      <c r="CPS203" s="110"/>
      <c r="CPT203" s="110"/>
      <c r="CPU203" s="110"/>
      <c r="CPV203" s="110"/>
      <c r="CPW203" s="110"/>
      <c r="CPX203" s="110"/>
      <c r="CPY203" s="110"/>
      <c r="CPZ203" s="110"/>
      <c r="CQA203" s="110"/>
      <c r="CQB203" s="110"/>
      <c r="CQC203" s="110"/>
      <c r="CQD203" s="110"/>
      <c r="CQE203" s="110"/>
      <c r="CQF203" s="110"/>
      <c r="CQG203" s="110"/>
      <c r="CQH203" s="110"/>
      <c r="CQI203" s="110"/>
      <c r="CQJ203" s="110"/>
      <c r="CQK203" s="110"/>
      <c r="CQL203" s="110"/>
      <c r="CQM203" s="110"/>
      <c r="CQN203" s="110"/>
      <c r="CQO203" s="110"/>
      <c r="CQP203" s="110"/>
      <c r="CQQ203" s="110"/>
      <c r="CQR203" s="110"/>
      <c r="CQS203" s="110"/>
      <c r="CQT203" s="110"/>
      <c r="CQU203" s="110"/>
      <c r="CQV203" s="110"/>
      <c r="CQW203" s="110"/>
      <c r="CQX203" s="110"/>
      <c r="CQY203" s="110"/>
      <c r="CQZ203" s="110"/>
      <c r="CRA203" s="110"/>
      <c r="CRB203" s="110"/>
      <c r="CRC203" s="110"/>
      <c r="CRD203" s="110"/>
      <c r="CRE203" s="110"/>
      <c r="CRF203" s="110"/>
      <c r="CRG203" s="110"/>
      <c r="CRH203" s="110"/>
      <c r="CRI203" s="110"/>
      <c r="CRJ203" s="110"/>
      <c r="CRK203" s="110"/>
      <c r="CRL203" s="110"/>
      <c r="CRM203" s="110"/>
      <c r="CRN203" s="110"/>
      <c r="CRO203" s="110"/>
      <c r="CRP203" s="110"/>
      <c r="CRQ203" s="110"/>
      <c r="CRR203" s="110"/>
      <c r="CRS203" s="110"/>
      <c r="CRT203" s="110"/>
      <c r="CRU203" s="110"/>
      <c r="CRV203" s="110"/>
      <c r="CRW203" s="110"/>
      <c r="CRX203" s="110"/>
      <c r="CRY203" s="110"/>
      <c r="CRZ203" s="110"/>
      <c r="CSA203" s="110"/>
      <c r="CSB203" s="110"/>
      <c r="CSC203" s="110"/>
      <c r="CSD203" s="110"/>
      <c r="CSE203" s="110"/>
      <c r="CSF203" s="110"/>
      <c r="CSG203" s="110"/>
      <c r="CSH203" s="110"/>
      <c r="CSI203" s="110"/>
      <c r="CSJ203" s="110"/>
      <c r="CSK203" s="110"/>
      <c r="CSL203" s="110"/>
      <c r="CSM203" s="110"/>
      <c r="CSN203" s="110"/>
      <c r="CSO203" s="110"/>
      <c r="CSP203" s="110"/>
      <c r="CSQ203" s="110"/>
      <c r="CSR203" s="110"/>
      <c r="CSS203" s="110"/>
      <c r="CST203" s="110"/>
      <c r="CSU203" s="110"/>
      <c r="CSV203" s="110"/>
      <c r="CSW203" s="110"/>
      <c r="CSX203" s="110"/>
      <c r="CSY203" s="110"/>
      <c r="CSZ203" s="110"/>
      <c r="CTA203" s="110"/>
      <c r="CTB203" s="110"/>
      <c r="CTC203" s="110"/>
      <c r="CTD203" s="110"/>
      <c r="CTE203" s="110"/>
      <c r="CTF203" s="110"/>
      <c r="CTG203" s="110"/>
      <c r="CTH203" s="110"/>
      <c r="CTI203" s="110"/>
      <c r="CTJ203" s="110"/>
      <c r="CTK203" s="110"/>
      <c r="CTL203" s="110"/>
      <c r="CTM203" s="110"/>
      <c r="CTN203" s="110"/>
      <c r="CTO203" s="110"/>
      <c r="CTP203" s="110"/>
      <c r="CTQ203" s="110"/>
      <c r="CTR203" s="110"/>
      <c r="CTS203" s="110"/>
      <c r="CTT203" s="110"/>
      <c r="CTU203" s="110"/>
      <c r="CTV203" s="110"/>
      <c r="CTW203" s="110"/>
      <c r="CTX203" s="110"/>
      <c r="CTY203" s="110"/>
      <c r="CTZ203" s="110"/>
      <c r="CUA203" s="110"/>
      <c r="CUB203" s="110"/>
      <c r="CUC203" s="110"/>
      <c r="CUD203" s="110"/>
      <c r="CUE203" s="110"/>
      <c r="CUF203" s="110"/>
      <c r="CUG203" s="110"/>
      <c r="CUH203" s="110"/>
      <c r="CUI203" s="110"/>
      <c r="CUJ203" s="110"/>
      <c r="CUK203" s="110"/>
      <c r="CUL203" s="110"/>
      <c r="CUM203" s="110"/>
      <c r="CUN203" s="110"/>
      <c r="CUO203" s="110"/>
      <c r="CUP203" s="110"/>
      <c r="CUQ203" s="110"/>
      <c r="CUR203" s="110"/>
      <c r="CUS203" s="110"/>
      <c r="CUT203" s="110"/>
      <c r="CUU203" s="110"/>
      <c r="CUV203" s="110"/>
      <c r="CUW203" s="110"/>
      <c r="CUX203" s="110"/>
      <c r="CUY203" s="110"/>
      <c r="CUZ203" s="110"/>
      <c r="CVA203" s="110"/>
      <c r="CVB203" s="110"/>
      <c r="CVC203" s="110"/>
      <c r="CVD203" s="110"/>
      <c r="CVE203" s="110"/>
      <c r="CVF203" s="110"/>
      <c r="CVG203" s="110"/>
      <c r="CVH203" s="110"/>
      <c r="CVI203" s="110"/>
      <c r="CVJ203" s="110"/>
      <c r="CVK203" s="110"/>
      <c r="CVL203" s="110"/>
      <c r="CVM203" s="110"/>
      <c r="CVN203" s="110"/>
      <c r="CVO203" s="110"/>
      <c r="CVP203" s="110"/>
      <c r="CVQ203" s="110"/>
      <c r="CVR203" s="110"/>
      <c r="CVS203" s="110"/>
      <c r="CVT203" s="110"/>
      <c r="CVU203" s="110"/>
      <c r="CVV203" s="110"/>
      <c r="CVW203" s="110"/>
      <c r="CVX203" s="110"/>
      <c r="CVY203" s="110"/>
      <c r="CVZ203" s="110"/>
      <c r="CWA203" s="110"/>
      <c r="CWB203" s="110"/>
      <c r="CWC203" s="110"/>
      <c r="CWD203" s="110"/>
      <c r="CWE203" s="110"/>
      <c r="CWF203" s="110"/>
      <c r="CWG203" s="110"/>
      <c r="CWH203" s="110"/>
      <c r="CWI203" s="110"/>
      <c r="CWJ203" s="110"/>
      <c r="CWK203" s="110"/>
      <c r="CWL203" s="110"/>
      <c r="CWM203" s="110"/>
      <c r="CWN203" s="110"/>
      <c r="CWO203" s="110"/>
      <c r="CWP203" s="110"/>
      <c r="CWQ203" s="110"/>
      <c r="CWR203" s="110"/>
      <c r="CWS203" s="110"/>
      <c r="CWT203" s="110"/>
      <c r="CWU203" s="110"/>
      <c r="CWV203" s="110"/>
      <c r="CWW203" s="110"/>
      <c r="CWX203" s="110"/>
      <c r="CWY203" s="110"/>
      <c r="CWZ203" s="110"/>
      <c r="CXA203" s="110"/>
      <c r="CXB203" s="110"/>
      <c r="CXC203" s="110"/>
      <c r="CXD203" s="110"/>
      <c r="CXE203" s="110"/>
      <c r="CXF203" s="110"/>
      <c r="CXG203" s="110"/>
      <c r="CXH203" s="110"/>
      <c r="CXI203" s="110"/>
      <c r="CXJ203" s="110"/>
      <c r="CXK203" s="110"/>
      <c r="CXL203" s="110"/>
      <c r="CXM203" s="110"/>
      <c r="CXN203" s="110"/>
      <c r="CXO203" s="110"/>
      <c r="CXP203" s="110"/>
      <c r="CXQ203" s="110"/>
      <c r="CXR203" s="110"/>
      <c r="CXS203" s="110"/>
      <c r="CXT203" s="110"/>
      <c r="CXU203" s="110"/>
      <c r="CXV203" s="110"/>
      <c r="CXW203" s="110"/>
      <c r="CXX203" s="110"/>
      <c r="CXY203" s="110"/>
      <c r="CXZ203" s="110"/>
      <c r="CYA203" s="110"/>
      <c r="CYB203" s="110"/>
      <c r="CYC203" s="110"/>
      <c r="CYD203" s="110"/>
      <c r="CYE203" s="110"/>
      <c r="CYF203" s="110"/>
      <c r="CYG203" s="110"/>
      <c r="CYH203" s="110"/>
      <c r="CYI203" s="110"/>
      <c r="CYJ203" s="110"/>
      <c r="CYK203" s="110"/>
      <c r="CYL203" s="110"/>
      <c r="CYM203" s="110"/>
      <c r="CYN203" s="110"/>
      <c r="CYO203" s="110"/>
      <c r="CYP203" s="110"/>
      <c r="CYQ203" s="110"/>
      <c r="CYR203" s="110"/>
      <c r="CYS203" s="110"/>
      <c r="CYT203" s="110"/>
      <c r="CYU203" s="110"/>
      <c r="CYV203" s="110"/>
      <c r="CYW203" s="110"/>
      <c r="CYX203" s="110"/>
      <c r="CYY203" s="110"/>
      <c r="CYZ203" s="110"/>
      <c r="CZA203" s="110"/>
      <c r="CZB203" s="110"/>
      <c r="CZC203" s="110"/>
      <c r="CZD203" s="110"/>
      <c r="CZE203" s="110"/>
      <c r="CZF203" s="110"/>
      <c r="CZG203" s="110"/>
      <c r="CZH203" s="110"/>
      <c r="CZI203" s="110"/>
      <c r="CZJ203" s="110"/>
      <c r="CZK203" s="110"/>
      <c r="CZL203" s="110"/>
      <c r="CZM203" s="110"/>
      <c r="CZN203" s="110"/>
      <c r="CZO203" s="110"/>
      <c r="CZP203" s="110"/>
      <c r="CZQ203" s="110"/>
      <c r="CZR203" s="110"/>
      <c r="CZS203" s="110"/>
      <c r="CZT203" s="110"/>
      <c r="CZU203" s="110"/>
      <c r="CZV203" s="110"/>
      <c r="CZW203" s="110"/>
      <c r="CZX203" s="110"/>
      <c r="CZY203" s="110"/>
      <c r="CZZ203" s="110"/>
      <c r="DAA203" s="110"/>
      <c r="DAB203" s="110"/>
      <c r="DAC203" s="110"/>
      <c r="DAD203" s="110"/>
      <c r="DAE203" s="110"/>
      <c r="DAF203" s="110"/>
      <c r="DAG203" s="110"/>
      <c r="DAH203" s="110"/>
      <c r="DAI203" s="110"/>
      <c r="DAJ203" s="110"/>
      <c r="DAK203" s="110"/>
      <c r="DAL203" s="110"/>
      <c r="DAM203" s="110"/>
      <c r="DAN203" s="110"/>
      <c r="DAO203" s="110"/>
      <c r="DAP203" s="110"/>
      <c r="DAQ203" s="110"/>
      <c r="DAR203" s="110"/>
      <c r="DAS203" s="110"/>
      <c r="DAT203" s="110"/>
      <c r="DAU203" s="110"/>
      <c r="DAV203" s="110"/>
      <c r="DAW203" s="110"/>
      <c r="DAX203" s="110"/>
      <c r="DAY203" s="110"/>
      <c r="DAZ203" s="110"/>
      <c r="DBA203" s="110"/>
      <c r="DBB203" s="110"/>
      <c r="DBC203" s="110"/>
      <c r="DBD203" s="110"/>
      <c r="DBE203" s="110"/>
      <c r="DBF203" s="110"/>
      <c r="DBG203" s="110"/>
      <c r="DBH203" s="110"/>
      <c r="DBI203" s="110"/>
      <c r="DBJ203" s="110"/>
      <c r="DBK203" s="110"/>
      <c r="DBL203" s="110"/>
      <c r="DBM203" s="110"/>
      <c r="DBN203" s="110"/>
      <c r="DBO203" s="110"/>
      <c r="DBP203" s="110"/>
      <c r="DBQ203" s="110"/>
      <c r="DBR203" s="110"/>
      <c r="DBS203" s="110"/>
      <c r="DBT203" s="110"/>
      <c r="DBU203" s="110"/>
      <c r="DBV203" s="110"/>
      <c r="DBW203" s="110"/>
      <c r="DBX203" s="110"/>
      <c r="DBY203" s="110"/>
      <c r="DBZ203" s="110"/>
      <c r="DCA203" s="110"/>
      <c r="DCB203" s="110"/>
      <c r="DCC203" s="110"/>
      <c r="DCD203" s="110"/>
      <c r="DCE203" s="110"/>
      <c r="DCF203" s="110"/>
      <c r="DCG203" s="110"/>
      <c r="DCH203" s="110"/>
      <c r="DCI203" s="110"/>
      <c r="DCJ203" s="110"/>
      <c r="DCK203" s="110"/>
      <c r="DCL203" s="110"/>
      <c r="DCM203" s="110"/>
      <c r="DCN203" s="110"/>
      <c r="DCO203" s="110"/>
      <c r="DCP203" s="110"/>
      <c r="DCQ203" s="110"/>
      <c r="DCR203" s="110"/>
      <c r="DCS203" s="110"/>
      <c r="DCT203" s="110"/>
      <c r="DCU203" s="110"/>
      <c r="DCV203" s="110"/>
      <c r="DCW203" s="110"/>
      <c r="DCX203" s="110"/>
      <c r="DCY203" s="110"/>
      <c r="DCZ203" s="110"/>
      <c r="DDA203" s="110"/>
      <c r="DDB203" s="110"/>
      <c r="DDC203" s="110"/>
      <c r="DDD203" s="110"/>
      <c r="DDE203" s="110"/>
      <c r="DDF203" s="110"/>
      <c r="DDG203" s="110"/>
      <c r="DDH203" s="110"/>
      <c r="DDI203" s="110"/>
      <c r="DDJ203" s="110"/>
      <c r="DDK203" s="110"/>
      <c r="DDL203" s="110"/>
      <c r="DDM203" s="110"/>
      <c r="DDN203" s="110"/>
      <c r="DDO203" s="110"/>
      <c r="DDP203" s="110"/>
      <c r="DDQ203" s="110"/>
      <c r="DDR203" s="110"/>
      <c r="DDS203" s="110"/>
      <c r="DDT203" s="110"/>
      <c r="DDU203" s="110"/>
      <c r="DDV203" s="110"/>
      <c r="DDW203" s="110"/>
      <c r="DDX203" s="110"/>
      <c r="DDY203" s="110"/>
      <c r="DDZ203" s="110"/>
      <c r="DEA203" s="110"/>
      <c r="DEB203" s="110"/>
      <c r="DEC203" s="110"/>
      <c r="DED203" s="110"/>
      <c r="DEE203" s="110"/>
      <c r="DEF203" s="110"/>
      <c r="DEG203" s="110"/>
      <c r="DEH203" s="110"/>
      <c r="DEI203" s="110"/>
      <c r="DEJ203" s="110"/>
      <c r="DEK203" s="110"/>
      <c r="DEL203" s="110"/>
      <c r="DEM203" s="110"/>
      <c r="DEN203" s="110"/>
      <c r="DEO203" s="110"/>
      <c r="DEP203" s="110"/>
      <c r="DEQ203" s="110"/>
      <c r="DER203" s="110"/>
      <c r="DES203" s="110"/>
      <c r="DET203" s="110"/>
      <c r="DEU203" s="110"/>
      <c r="DEV203" s="110"/>
      <c r="DEW203" s="110"/>
      <c r="DEX203" s="110"/>
      <c r="DEY203" s="110"/>
      <c r="DEZ203" s="110"/>
      <c r="DFA203" s="110"/>
      <c r="DFB203" s="110"/>
      <c r="DFC203" s="110"/>
      <c r="DFD203" s="110"/>
      <c r="DFE203" s="110"/>
      <c r="DFF203" s="110"/>
      <c r="DFG203" s="110"/>
      <c r="DFH203" s="110"/>
      <c r="DFI203" s="110"/>
      <c r="DFJ203" s="110"/>
      <c r="DFK203" s="110"/>
      <c r="DFL203" s="110"/>
      <c r="DFM203" s="110"/>
      <c r="DFN203" s="110"/>
      <c r="DFO203" s="110"/>
      <c r="DFP203" s="110"/>
      <c r="DFQ203" s="110"/>
      <c r="DFR203" s="110"/>
      <c r="DFS203" s="110"/>
      <c r="DFT203" s="110"/>
      <c r="DFU203" s="110"/>
      <c r="DFV203" s="110"/>
      <c r="DFW203" s="110"/>
      <c r="DFX203" s="110"/>
      <c r="DFY203" s="110"/>
      <c r="DFZ203" s="110"/>
      <c r="DGA203" s="110"/>
      <c r="DGB203" s="110"/>
      <c r="DGC203" s="110"/>
      <c r="DGD203" s="110"/>
      <c r="DGE203" s="110"/>
      <c r="DGF203" s="110"/>
      <c r="DGG203" s="110"/>
      <c r="DGH203" s="110"/>
      <c r="DGI203" s="110"/>
      <c r="DGJ203" s="110"/>
      <c r="DGK203" s="110"/>
      <c r="DGL203" s="110"/>
      <c r="DGM203" s="110"/>
      <c r="DGN203" s="110"/>
      <c r="DGO203" s="110"/>
      <c r="DGP203" s="110"/>
      <c r="DGQ203" s="110"/>
      <c r="DGR203" s="110"/>
      <c r="DGS203" s="110"/>
      <c r="DGT203" s="110"/>
      <c r="DGU203" s="110"/>
      <c r="DGV203" s="110"/>
      <c r="DGW203" s="110"/>
      <c r="DGX203" s="110"/>
      <c r="DGY203" s="110"/>
      <c r="DGZ203" s="110"/>
      <c r="DHA203" s="110"/>
      <c r="DHB203" s="110"/>
      <c r="DHC203" s="110"/>
      <c r="DHD203" s="110"/>
      <c r="DHE203" s="110"/>
      <c r="DHF203" s="110"/>
      <c r="DHG203" s="110"/>
      <c r="DHH203" s="110"/>
      <c r="DHI203" s="110"/>
      <c r="DHJ203" s="110"/>
      <c r="DHK203" s="110"/>
      <c r="DHL203" s="110"/>
      <c r="DHM203" s="110"/>
      <c r="DHN203" s="110"/>
      <c r="DHO203" s="110"/>
      <c r="DHP203" s="110"/>
      <c r="DHQ203" s="110"/>
      <c r="DHR203" s="110"/>
      <c r="DHS203" s="110"/>
      <c r="DHT203" s="110"/>
      <c r="DHU203" s="110"/>
      <c r="DHV203" s="110"/>
      <c r="DHW203" s="110"/>
      <c r="DHX203" s="110"/>
      <c r="DHY203" s="110"/>
      <c r="DHZ203" s="110"/>
      <c r="DIA203" s="110"/>
      <c r="DIB203" s="110"/>
      <c r="DIC203" s="110"/>
      <c r="DID203" s="110"/>
      <c r="DIE203" s="110"/>
      <c r="DIF203" s="110"/>
      <c r="DIG203" s="110"/>
      <c r="DIH203" s="110"/>
      <c r="DII203" s="110"/>
      <c r="DIJ203" s="110"/>
      <c r="DIK203" s="110"/>
      <c r="DIL203" s="110"/>
      <c r="DIM203" s="110"/>
      <c r="DIN203" s="110"/>
      <c r="DIO203" s="110"/>
      <c r="DIP203" s="110"/>
      <c r="DIQ203" s="110"/>
      <c r="DIR203" s="110"/>
      <c r="DIS203" s="110"/>
      <c r="DIT203" s="110"/>
      <c r="DIU203" s="110"/>
      <c r="DIV203" s="110"/>
      <c r="DIW203" s="110"/>
      <c r="DIX203" s="110"/>
      <c r="DIY203" s="110"/>
      <c r="DIZ203" s="110"/>
      <c r="DJA203" s="110"/>
      <c r="DJB203" s="110"/>
      <c r="DJC203" s="110"/>
      <c r="DJD203" s="110"/>
      <c r="DJE203" s="110"/>
      <c r="DJF203" s="110"/>
      <c r="DJG203" s="110"/>
      <c r="DJH203" s="110"/>
      <c r="DJI203" s="110"/>
      <c r="DJJ203" s="110"/>
      <c r="DJK203" s="110"/>
      <c r="DJL203" s="110"/>
      <c r="DJM203" s="110"/>
      <c r="DJN203" s="110"/>
      <c r="DJO203" s="110"/>
      <c r="DJP203" s="110"/>
      <c r="DJQ203" s="110"/>
      <c r="DJR203" s="110"/>
      <c r="DJS203" s="110"/>
      <c r="DJT203" s="110"/>
      <c r="DJU203" s="110"/>
      <c r="DJV203" s="110"/>
      <c r="DJW203" s="110"/>
      <c r="DJX203" s="110"/>
      <c r="DJY203" s="110"/>
      <c r="DJZ203" s="110"/>
      <c r="DKA203" s="110"/>
      <c r="DKB203" s="110"/>
      <c r="DKC203" s="110"/>
      <c r="DKD203" s="110"/>
      <c r="DKE203" s="110"/>
      <c r="DKF203" s="110"/>
      <c r="DKG203" s="110"/>
      <c r="DKH203" s="110"/>
      <c r="DKI203" s="110"/>
      <c r="DKJ203" s="110"/>
      <c r="DKK203" s="110"/>
      <c r="DKL203" s="110"/>
      <c r="DKM203" s="110"/>
      <c r="DKN203" s="110"/>
      <c r="DKO203" s="110"/>
      <c r="DKP203" s="110"/>
      <c r="DKQ203" s="110"/>
      <c r="DKR203" s="110"/>
      <c r="DKS203" s="110"/>
      <c r="DKT203" s="110"/>
      <c r="DKU203" s="110"/>
      <c r="DKV203" s="110"/>
      <c r="DKW203" s="110"/>
      <c r="DKX203" s="110"/>
      <c r="DKY203" s="110"/>
      <c r="DKZ203" s="110"/>
      <c r="DLA203" s="110"/>
      <c r="DLB203" s="110"/>
      <c r="DLC203" s="110"/>
      <c r="DLD203" s="110"/>
      <c r="DLE203" s="110"/>
      <c r="DLF203" s="110"/>
      <c r="DLG203" s="110"/>
      <c r="DLH203" s="110"/>
      <c r="DLI203" s="110"/>
      <c r="DLJ203" s="110"/>
      <c r="DLK203" s="110"/>
      <c r="DLL203" s="110"/>
      <c r="DLM203" s="110"/>
      <c r="DLN203" s="110"/>
      <c r="DLO203" s="110"/>
      <c r="DLP203" s="110"/>
      <c r="DLQ203" s="110"/>
      <c r="DLR203" s="110"/>
      <c r="DLS203" s="110"/>
      <c r="DLT203" s="110"/>
      <c r="DLU203" s="110"/>
      <c r="DLV203" s="110"/>
      <c r="DLW203" s="110"/>
      <c r="DLX203" s="110"/>
      <c r="DLY203" s="110"/>
      <c r="DLZ203" s="110"/>
      <c r="DMA203" s="110"/>
      <c r="DMB203" s="110"/>
      <c r="DMC203" s="110"/>
      <c r="DMD203" s="110"/>
      <c r="DME203" s="110"/>
      <c r="DMF203" s="110"/>
      <c r="DMG203" s="110"/>
      <c r="DMH203" s="110"/>
      <c r="DMI203" s="110"/>
      <c r="DMJ203" s="110"/>
      <c r="DMK203" s="110"/>
      <c r="DML203" s="110"/>
      <c r="DMM203" s="110"/>
      <c r="DMN203" s="110"/>
      <c r="DMO203" s="110"/>
      <c r="DMP203" s="110"/>
      <c r="DMQ203" s="110"/>
      <c r="DMR203" s="110"/>
      <c r="DMS203" s="110"/>
      <c r="DMT203" s="110"/>
      <c r="DMU203" s="110"/>
      <c r="DMV203" s="110"/>
      <c r="DMW203" s="110"/>
      <c r="DMX203" s="110"/>
      <c r="DMY203" s="110"/>
      <c r="DMZ203" s="110"/>
      <c r="DNA203" s="110"/>
      <c r="DNB203" s="110"/>
      <c r="DNC203" s="110"/>
      <c r="DND203" s="110"/>
      <c r="DNE203" s="110"/>
      <c r="DNF203" s="110"/>
      <c r="DNG203" s="110"/>
      <c r="DNH203" s="110"/>
      <c r="DNI203" s="110"/>
      <c r="DNJ203" s="110"/>
      <c r="DNK203" s="110"/>
      <c r="DNL203" s="110"/>
      <c r="DNM203" s="110"/>
      <c r="DNN203" s="110"/>
      <c r="DNO203" s="110"/>
      <c r="DNP203" s="110"/>
      <c r="DNQ203" s="110"/>
      <c r="DNR203" s="110"/>
      <c r="DNS203" s="110"/>
      <c r="DNT203" s="110"/>
      <c r="DNU203" s="110"/>
      <c r="DNV203" s="110"/>
      <c r="DNW203" s="110"/>
      <c r="DNX203" s="110"/>
      <c r="DNY203" s="110"/>
      <c r="DNZ203" s="110"/>
      <c r="DOA203" s="110"/>
      <c r="DOB203" s="110"/>
      <c r="DOC203" s="110"/>
      <c r="DOD203" s="110"/>
      <c r="DOE203" s="110"/>
      <c r="DOF203" s="110"/>
      <c r="DOG203" s="110"/>
      <c r="DOH203" s="110"/>
      <c r="DOI203" s="110"/>
      <c r="DOJ203" s="110"/>
      <c r="DOK203" s="110"/>
      <c r="DOL203" s="110"/>
      <c r="DOM203" s="110"/>
      <c r="DON203" s="110"/>
      <c r="DOO203" s="110"/>
      <c r="DOP203" s="110"/>
      <c r="DOQ203" s="110"/>
      <c r="DOR203" s="110"/>
      <c r="DOS203" s="110"/>
      <c r="DOT203" s="110"/>
      <c r="DOU203" s="110"/>
      <c r="DOV203" s="110"/>
      <c r="DOW203" s="110"/>
      <c r="DOX203" s="110"/>
      <c r="DOY203" s="110"/>
      <c r="DOZ203" s="110"/>
      <c r="DPA203" s="110"/>
      <c r="DPB203" s="110"/>
      <c r="DPC203" s="110"/>
      <c r="DPD203" s="110"/>
      <c r="DPE203" s="110"/>
      <c r="DPF203" s="110"/>
      <c r="DPG203" s="110"/>
      <c r="DPH203" s="110"/>
      <c r="DPI203" s="110"/>
      <c r="DPJ203" s="110"/>
      <c r="DPK203" s="110"/>
      <c r="DPL203" s="110"/>
      <c r="DPM203" s="110"/>
      <c r="DPN203" s="110"/>
      <c r="DPO203" s="110"/>
      <c r="DPP203" s="110"/>
      <c r="DPQ203" s="110"/>
      <c r="DPR203" s="110"/>
      <c r="DPS203" s="110"/>
      <c r="DPT203" s="110"/>
      <c r="DPU203" s="110"/>
      <c r="DPV203" s="110"/>
      <c r="DPW203" s="110"/>
      <c r="DPX203" s="110"/>
      <c r="DPY203" s="110"/>
      <c r="DPZ203" s="110"/>
      <c r="DQA203" s="110"/>
      <c r="DQB203" s="110"/>
      <c r="DQC203" s="110"/>
      <c r="DQD203" s="110"/>
      <c r="DQE203" s="110"/>
      <c r="DQF203" s="110"/>
      <c r="DQG203" s="110"/>
      <c r="DQH203" s="110"/>
      <c r="DQI203" s="110"/>
      <c r="DQJ203" s="110"/>
      <c r="DQK203" s="110"/>
      <c r="DQL203" s="110"/>
      <c r="DQM203" s="110"/>
      <c r="DQN203" s="110"/>
      <c r="DQO203" s="110"/>
      <c r="DQP203" s="110"/>
      <c r="DQQ203" s="110"/>
      <c r="DQR203" s="110"/>
      <c r="DQS203" s="110"/>
      <c r="DQT203" s="110"/>
      <c r="DQU203" s="110"/>
      <c r="DQV203" s="110"/>
      <c r="DQW203" s="110"/>
      <c r="DQX203" s="110"/>
      <c r="DQY203" s="110"/>
      <c r="DQZ203" s="110"/>
      <c r="DRA203" s="110"/>
      <c r="DRB203" s="110"/>
      <c r="DRC203" s="110"/>
      <c r="DRD203" s="110"/>
      <c r="DRE203" s="110"/>
      <c r="DRF203" s="110"/>
      <c r="DRG203" s="110"/>
      <c r="DRH203" s="110"/>
      <c r="DRI203" s="110"/>
      <c r="DRJ203" s="110"/>
      <c r="DRK203" s="110"/>
      <c r="DRL203" s="110"/>
      <c r="DRM203" s="110"/>
      <c r="DRN203" s="110"/>
      <c r="DRO203" s="110"/>
      <c r="DRP203" s="110"/>
      <c r="DRQ203" s="110"/>
      <c r="DRR203" s="110"/>
      <c r="DRS203" s="110"/>
      <c r="DRT203" s="110"/>
      <c r="DRU203" s="110"/>
      <c r="DRV203" s="110"/>
      <c r="DRW203" s="110"/>
      <c r="DRX203" s="110"/>
      <c r="DRY203" s="110"/>
      <c r="DRZ203" s="110"/>
      <c r="DSA203" s="110"/>
      <c r="DSB203" s="110"/>
      <c r="DSC203" s="110"/>
      <c r="DSD203" s="110"/>
      <c r="DSE203" s="110"/>
      <c r="DSF203" s="110"/>
      <c r="DSG203" s="110"/>
      <c r="DSH203" s="110"/>
      <c r="DSI203" s="110"/>
      <c r="DSJ203" s="110"/>
      <c r="DSK203" s="110"/>
      <c r="DSL203" s="110"/>
      <c r="DSM203" s="110"/>
      <c r="DSN203" s="110"/>
      <c r="DSO203" s="110"/>
      <c r="DSP203" s="110"/>
      <c r="DSQ203" s="110"/>
      <c r="DSR203" s="110"/>
      <c r="DSS203" s="110"/>
      <c r="DST203" s="110"/>
      <c r="DSU203" s="110"/>
      <c r="DSV203" s="110"/>
      <c r="DSW203" s="110"/>
      <c r="DSX203" s="110"/>
      <c r="DSY203" s="110"/>
      <c r="DSZ203" s="110"/>
      <c r="DTA203" s="110"/>
      <c r="DTB203" s="110"/>
      <c r="DTC203" s="110"/>
      <c r="DTD203" s="110"/>
      <c r="DTE203" s="110"/>
      <c r="DTF203" s="110"/>
      <c r="DTG203" s="110"/>
      <c r="DTH203" s="110"/>
      <c r="DTI203" s="110"/>
      <c r="DTJ203" s="110"/>
      <c r="DTK203" s="110"/>
      <c r="DTL203" s="110"/>
      <c r="DTM203" s="110"/>
      <c r="DTN203" s="110"/>
      <c r="DTO203" s="110"/>
      <c r="DTP203" s="110"/>
      <c r="DTQ203" s="110"/>
      <c r="DTR203" s="110"/>
      <c r="DTS203" s="110"/>
      <c r="DTT203" s="110"/>
      <c r="DTU203" s="110"/>
      <c r="DTV203" s="110"/>
      <c r="DTW203" s="110"/>
      <c r="DTX203" s="110"/>
      <c r="DTY203" s="110"/>
      <c r="DTZ203" s="110"/>
      <c r="DUA203" s="110"/>
      <c r="DUB203" s="110"/>
      <c r="DUC203" s="110"/>
      <c r="DUD203" s="110"/>
      <c r="DUE203" s="110"/>
      <c r="DUF203" s="110"/>
      <c r="DUG203" s="110"/>
      <c r="DUH203" s="110"/>
      <c r="DUI203" s="110"/>
      <c r="DUJ203" s="110"/>
      <c r="DUK203" s="110"/>
      <c r="DUL203" s="110"/>
      <c r="DUM203" s="110"/>
      <c r="DUN203" s="110"/>
      <c r="DUO203" s="110"/>
      <c r="DUP203" s="110"/>
      <c r="DUQ203" s="110"/>
      <c r="DUR203" s="110"/>
      <c r="DUS203" s="110"/>
      <c r="DUT203" s="110"/>
      <c r="DUU203" s="110"/>
      <c r="DUV203" s="110"/>
      <c r="DUW203" s="110"/>
      <c r="DUX203" s="110"/>
      <c r="DUY203" s="110"/>
      <c r="DUZ203" s="110"/>
      <c r="DVA203" s="110"/>
      <c r="DVB203" s="110"/>
      <c r="DVC203" s="110"/>
      <c r="DVD203" s="110"/>
      <c r="DVE203" s="110"/>
      <c r="DVF203" s="110"/>
      <c r="DVG203" s="110"/>
      <c r="DVH203" s="110"/>
      <c r="DVI203" s="110"/>
      <c r="DVJ203" s="110"/>
      <c r="DVK203" s="110"/>
      <c r="DVL203" s="110"/>
      <c r="DVM203" s="110"/>
      <c r="DVN203" s="110"/>
      <c r="DVO203" s="110"/>
      <c r="DVP203" s="110"/>
      <c r="DVQ203" s="110"/>
      <c r="DVR203" s="110"/>
      <c r="DVS203" s="110"/>
      <c r="DVT203" s="110"/>
      <c r="DVU203" s="110"/>
      <c r="DVV203" s="110"/>
      <c r="DVW203" s="110"/>
      <c r="DVX203" s="110"/>
      <c r="DVY203" s="110"/>
      <c r="DVZ203" s="110"/>
      <c r="DWA203" s="110"/>
      <c r="DWB203" s="110"/>
      <c r="DWC203" s="110"/>
      <c r="DWD203" s="110"/>
      <c r="DWE203" s="110"/>
      <c r="DWF203" s="110"/>
      <c r="DWG203" s="110"/>
      <c r="DWH203" s="110"/>
      <c r="DWI203" s="110"/>
      <c r="DWJ203" s="110"/>
      <c r="DWK203" s="110"/>
      <c r="DWL203" s="110"/>
      <c r="DWM203" s="110"/>
      <c r="DWN203" s="110"/>
      <c r="DWO203" s="110"/>
      <c r="DWP203" s="110"/>
      <c r="DWQ203" s="110"/>
      <c r="DWR203" s="110"/>
      <c r="DWS203" s="110"/>
      <c r="DWT203" s="110"/>
      <c r="DWU203" s="110"/>
      <c r="DWV203" s="110"/>
      <c r="DWW203" s="110"/>
      <c r="DWX203" s="110"/>
      <c r="DWY203" s="110"/>
      <c r="DWZ203" s="110"/>
      <c r="DXA203" s="110"/>
      <c r="DXB203" s="110"/>
      <c r="DXC203" s="110"/>
      <c r="DXD203" s="110"/>
      <c r="DXE203" s="110"/>
      <c r="DXF203" s="110"/>
      <c r="DXG203" s="110"/>
      <c r="DXH203" s="110"/>
      <c r="DXI203" s="110"/>
      <c r="DXJ203" s="110"/>
      <c r="DXK203" s="110"/>
      <c r="DXL203" s="110"/>
      <c r="DXM203" s="110"/>
      <c r="DXN203" s="110"/>
      <c r="DXO203" s="110"/>
      <c r="DXP203" s="110"/>
      <c r="DXQ203" s="110"/>
      <c r="DXR203" s="110"/>
      <c r="DXS203" s="110"/>
      <c r="DXT203" s="110"/>
      <c r="DXU203" s="110"/>
      <c r="DXV203" s="110"/>
      <c r="DXW203" s="110"/>
      <c r="DXX203" s="110"/>
      <c r="DXY203" s="110"/>
      <c r="DXZ203" s="110"/>
      <c r="DYA203" s="110"/>
      <c r="DYB203" s="110"/>
      <c r="DYC203" s="110"/>
      <c r="DYD203" s="110"/>
      <c r="DYE203" s="110"/>
      <c r="DYF203" s="110"/>
      <c r="DYG203" s="110"/>
      <c r="DYH203" s="110"/>
      <c r="DYI203" s="110"/>
      <c r="DYJ203" s="110"/>
      <c r="DYK203" s="110"/>
      <c r="DYL203" s="110"/>
      <c r="DYM203" s="110"/>
      <c r="DYN203" s="110"/>
      <c r="DYO203" s="110"/>
      <c r="DYP203" s="110"/>
      <c r="DYQ203" s="110"/>
      <c r="DYR203" s="110"/>
      <c r="DYS203" s="110"/>
      <c r="DYT203" s="110"/>
      <c r="DYU203" s="110"/>
      <c r="DYV203" s="110"/>
      <c r="DYW203" s="110"/>
      <c r="DYX203" s="110"/>
      <c r="DYY203" s="110"/>
      <c r="DYZ203" s="110"/>
      <c r="DZA203" s="110"/>
      <c r="DZB203" s="110"/>
      <c r="DZC203" s="110"/>
      <c r="DZD203" s="110"/>
      <c r="DZE203" s="110"/>
      <c r="DZF203" s="110"/>
      <c r="DZG203" s="110"/>
      <c r="DZH203" s="110"/>
      <c r="DZI203" s="110"/>
      <c r="DZJ203" s="110"/>
      <c r="DZK203" s="110"/>
      <c r="DZL203" s="110"/>
      <c r="DZM203" s="110"/>
      <c r="DZN203" s="110"/>
      <c r="DZO203" s="110"/>
      <c r="DZP203" s="110"/>
      <c r="DZQ203" s="110"/>
      <c r="DZR203" s="110"/>
      <c r="DZS203" s="110"/>
      <c r="DZT203" s="110"/>
      <c r="DZU203" s="110"/>
      <c r="DZV203" s="110"/>
      <c r="DZW203" s="110"/>
      <c r="DZX203" s="110"/>
      <c r="DZY203" s="110"/>
      <c r="DZZ203" s="110"/>
      <c r="EAA203" s="110"/>
      <c r="EAB203" s="110"/>
      <c r="EAC203" s="110"/>
      <c r="EAD203" s="110"/>
      <c r="EAE203" s="110"/>
      <c r="EAF203" s="110"/>
      <c r="EAG203" s="110"/>
      <c r="EAH203" s="110"/>
      <c r="EAI203" s="110"/>
      <c r="EAJ203" s="110"/>
      <c r="EAK203" s="110"/>
      <c r="EAL203" s="110"/>
      <c r="EAM203" s="110"/>
      <c r="EAN203" s="110"/>
      <c r="EAO203" s="110"/>
      <c r="EAP203" s="110"/>
      <c r="EAQ203" s="110"/>
      <c r="EAR203" s="110"/>
      <c r="EAS203" s="110"/>
      <c r="EAT203" s="110"/>
      <c r="EAU203" s="110"/>
      <c r="EAV203" s="110"/>
      <c r="EAW203" s="110"/>
      <c r="EAX203" s="110"/>
      <c r="EAY203" s="110"/>
      <c r="EAZ203" s="110"/>
      <c r="EBA203" s="110"/>
      <c r="EBB203" s="110"/>
      <c r="EBC203" s="110"/>
      <c r="EBD203" s="110"/>
      <c r="EBE203" s="110"/>
      <c r="EBF203" s="110"/>
      <c r="EBG203" s="110"/>
      <c r="EBH203" s="110"/>
      <c r="EBI203" s="110"/>
      <c r="EBJ203" s="110"/>
      <c r="EBK203" s="110"/>
      <c r="EBL203" s="110"/>
      <c r="EBM203" s="110"/>
      <c r="EBN203" s="110"/>
      <c r="EBO203" s="110"/>
      <c r="EBP203" s="110"/>
      <c r="EBQ203" s="110"/>
      <c r="EBR203" s="110"/>
      <c r="EBS203" s="110"/>
      <c r="EBT203" s="110"/>
      <c r="EBU203" s="110"/>
      <c r="EBV203" s="110"/>
      <c r="EBW203" s="110"/>
      <c r="EBX203" s="110"/>
      <c r="EBY203" s="110"/>
      <c r="EBZ203" s="110"/>
      <c r="ECA203" s="110"/>
      <c r="ECB203" s="110"/>
      <c r="ECC203" s="110"/>
      <c r="ECD203" s="110"/>
      <c r="ECE203" s="110"/>
      <c r="ECF203" s="110"/>
      <c r="ECG203" s="110"/>
      <c r="ECH203" s="110"/>
      <c r="ECI203" s="110"/>
      <c r="ECJ203" s="110"/>
      <c r="ECK203" s="110"/>
      <c r="ECL203" s="110"/>
      <c r="ECM203" s="110"/>
      <c r="ECN203" s="110"/>
      <c r="ECO203" s="110"/>
      <c r="ECP203" s="110"/>
      <c r="ECQ203" s="110"/>
      <c r="ECR203" s="110"/>
      <c r="ECS203" s="110"/>
      <c r="ECT203" s="110"/>
      <c r="ECU203" s="110"/>
      <c r="ECV203" s="110"/>
      <c r="ECW203" s="110"/>
      <c r="ECX203" s="110"/>
      <c r="ECY203" s="110"/>
      <c r="ECZ203" s="110"/>
      <c r="EDA203" s="110"/>
      <c r="EDB203" s="110"/>
      <c r="EDC203" s="110"/>
      <c r="EDD203" s="110"/>
      <c r="EDE203" s="110"/>
      <c r="EDF203" s="110"/>
      <c r="EDG203" s="110"/>
      <c r="EDH203" s="110"/>
      <c r="EDI203" s="110"/>
      <c r="EDJ203" s="110"/>
      <c r="EDK203" s="110"/>
      <c r="EDL203" s="110"/>
      <c r="EDM203" s="110"/>
      <c r="EDN203" s="110"/>
      <c r="EDO203" s="110"/>
      <c r="EDP203" s="110"/>
      <c r="EDQ203" s="110"/>
      <c r="EDR203" s="110"/>
      <c r="EDS203" s="110"/>
      <c r="EDT203" s="110"/>
      <c r="EDU203" s="110"/>
      <c r="EDV203" s="110"/>
      <c r="EDW203" s="110"/>
      <c r="EDX203" s="110"/>
      <c r="EDY203" s="110"/>
      <c r="EDZ203" s="110"/>
      <c r="EEA203" s="110"/>
      <c r="EEB203" s="110"/>
      <c r="EEC203" s="110"/>
      <c r="EED203" s="110"/>
      <c r="EEE203" s="110"/>
      <c r="EEF203" s="110"/>
      <c r="EEG203" s="110"/>
      <c r="EEH203" s="110"/>
      <c r="EEI203" s="110"/>
      <c r="EEJ203" s="110"/>
      <c r="EEK203" s="110"/>
      <c r="EEL203" s="110"/>
      <c r="EEM203" s="110"/>
      <c r="EEN203" s="110"/>
      <c r="EEO203" s="110"/>
      <c r="EEP203" s="110"/>
      <c r="EEQ203" s="110"/>
      <c r="EER203" s="110"/>
      <c r="EES203" s="110"/>
      <c r="EET203" s="110"/>
      <c r="EEU203" s="110"/>
      <c r="EEV203" s="110"/>
      <c r="EEW203" s="110"/>
      <c r="EEX203" s="110"/>
      <c r="EEY203" s="110"/>
      <c r="EEZ203" s="110"/>
      <c r="EFA203" s="110"/>
      <c r="EFB203" s="110"/>
      <c r="EFC203" s="110"/>
      <c r="EFD203" s="110"/>
      <c r="EFE203" s="110"/>
      <c r="EFF203" s="110"/>
      <c r="EFG203" s="110"/>
      <c r="EFH203" s="110"/>
      <c r="EFI203" s="110"/>
      <c r="EFJ203" s="110"/>
      <c r="EFK203" s="110"/>
      <c r="EFL203" s="110"/>
      <c r="EFM203" s="110"/>
      <c r="EFN203" s="110"/>
      <c r="EFO203" s="110"/>
      <c r="EFP203" s="110"/>
      <c r="EFQ203" s="110"/>
      <c r="EFR203" s="110"/>
      <c r="EFS203" s="110"/>
      <c r="EFT203" s="110"/>
      <c r="EFU203" s="110"/>
      <c r="EFV203" s="110"/>
      <c r="EFW203" s="110"/>
      <c r="EFX203" s="110"/>
      <c r="EFY203" s="110"/>
      <c r="EFZ203" s="110"/>
      <c r="EGA203" s="110"/>
      <c r="EGB203" s="110"/>
      <c r="EGC203" s="110"/>
      <c r="EGD203" s="110"/>
      <c r="EGE203" s="110"/>
      <c r="EGF203" s="110"/>
      <c r="EGG203" s="110"/>
      <c r="EGH203" s="110"/>
      <c r="EGI203" s="110"/>
      <c r="EGJ203" s="110"/>
      <c r="EGK203" s="110"/>
      <c r="EGL203" s="110"/>
      <c r="EGM203" s="110"/>
      <c r="EGN203" s="110"/>
      <c r="EGO203" s="110"/>
      <c r="EGP203" s="110"/>
      <c r="EGQ203" s="110"/>
      <c r="EGR203" s="110"/>
      <c r="EGS203" s="110"/>
      <c r="EGT203" s="110"/>
      <c r="EGU203" s="110"/>
      <c r="EGV203" s="110"/>
      <c r="EGW203" s="110"/>
      <c r="EGX203" s="110"/>
      <c r="EGY203" s="110"/>
      <c r="EGZ203" s="110"/>
      <c r="EHA203" s="110"/>
      <c r="EHB203" s="110"/>
      <c r="EHC203" s="110"/>
      <c r="EHD203" s="110"/>
      <c r="EHE203" s="110"/>
      <c r="EHF203" s="110"/>
      <c r="EHG203" s="110"/>
      <c r="EHH203" s="110"/>
      <c r="EHI203" s="110"/>
      <c r="EHJ203" s="110"/>
      <c r="EHK203" s="110"/>
      <c r="EHL203" s="110"/>
      <c r="EHM203" s="110"/>
      <c r="EHN203" s="110"/>
      <c r="EHO203" s="110"/>
      <c r="EHP203" s="110"/>
      <c r="EHQ203" s="110"/>
      <c r="EHR203" s="110"/>
      <c r="EHS203" s="110"/>
      <c r="EHT203" s="110"/>
      <c r="EHU203" s="110"/>
      <c r="EHV203" s="110"/>
      <c r="EHW203" s="110"/>
      <c r="EHX203" s="110"/>
      <c r="EHY203" s="110"/>
      <c r="EHZ203" s="110"/>
      <c r="EIA203" s="110"/>
      <c r="EIB203" s="110"/>
      <c r="EIC203" s="110"/>
      <c r="EID203" s="110"/>
      <c r="EIE203" s="110"/>
      <c r="EIF203" s="110"/>
      <c r="EIG203" s="110"/>
      <c r="EIH203" s="110"/>
      <c r="EII203" s="110"/>
      <c r="EIJ203" s="110"/>
      <c r="EIK203" s="110"/>
      <c r="EIL203" s="110"/>
      <c r="EIM203" s="110"/>
      <c r="EIN203" s="110"/>
      <c r="EIO203" s="110"/>
      <c r="EIP203" s="110"/>
      <c r="EIQ203" s="110"/>
      <c r="EIR203" s="110"/>
      <c r="EIS203" s="110"/>
      <c r="EIT203" s="110"/>
      <c r="EIU203" s="110"/>
      <c r="EIV203" s="110"/>
      <c r="EIW203" s="110"/>
      <c r="EIX203" s="110"/>
      <c r="EIY203" s="110"/>
      <c r="EIZ203" s="110"/>
      <c r="EJA203" s="110"/>
      <c r="EJB203" s="110"/>
      <c r="EJC203" s="110"/>
      <c r="EJD203" s="110"/>
      <c r="EJE203" s="110"/>
      <c r="EJF203" s="110"/>
      <c r="EJG203" s="110"/>
      <c r="EJH203" s="110"/>
      <c r="EJI203" s="110"/>
      <c r="EJJ203" s="110"/>
      <c r="EJK203" s="110"/>
      <c r="EJL203" s="110"/>
      <c r="EJM203" s="110"/>
      <c r="EJN203" s="110"/>
      <c r="EJO203" s="110"/>
      <c r="EJP203" s="110"/>
      <c r="EJQ203" s="110"/>
      <c r="EJR203" s="110"/>
      <c r="EJS203" s="110"/>
      <c r="EJT203" s="110"/>
      <c r="EJU203" s="110"/>
      <c r="EJV203" s="110"/>
      <c r="EJW203" s="110"/>
      <c r="EJX203" s="110"/>
      <c r="EJY203" s="110"/>
      <c r="EJZ203" s="110"/>
      <c r="EKA203" s="110"/>
      <c r="EKB203" s="110"/>
      <c r="EKC203" s="110"/>
      <c r="EKD203" s="110"/>
      <c r="EKE203" s="110"/>
      <c r="EKF203" s="110"/>
      <c r="EKG203" s="110"/>
      <c r="EKH203" s="110"/>
      <c r="EKI203" s="110"/>
      <c r="EKJ203" s="110"/>
      <c r="EKK203" s="110"/>
      <c r="EKL203" s="110"/>
      <c r="EKM203" s="110"/>
      <c r="EKN203" s="110"/>
      <c r="EKO203" s="110"/>
      <c r="EKP203" s="110"/>
      <c r="EKQ203" s="110"/>
      <c r="EKR203" s="110"/>
      <c r="EKS203" s="110"/>
      <c r="EKT203" s="110"/>
      <c r="EKU203" s="110"/>
      <c r="EKV203" s="110"/>
      <c r="EKW203" s="110"/>
      <c r="EKX203" s="110"/>
      <c r="EKY203" s="110"/>
      <c r="EKZ203" s="110"/>
      <c r="ELA203" s="110"/>
      <c r="ELB203" s="110"/>
      <c r="ELC203" s="110"/>
      <c r="ELD203" s="110"/>
      <c r="ELE203" s="110"/>
      <c r="ELF203" s="110"/>
      <c r="ELG203" s="110"/>
      <c r="ELH203" s="110"/>
      <c r="ELI203" s="110"/>
      <c r="ELJ203" s="110"/>
      <c r="ELK203" s="110"/>
      <c r="ELL203" s="110"/>
      <c r="ELM203" s="110"/>
      <c r="ELN203" s="110"/>
      <c r="ELO203" s="110"/>
      <c r="ELP203" s="110"/>
      <c r="ELQ203" s="110"/>
      <c r="ELR203" s="110"/>
      <c r="ELS203" s="110"/>
      <c r="ELT203" s="110"/>
      <c r="ELU203" s="110"/>
      <c r="ELV203" s="110"/>
      <c r="ELW203" s="110"/>
      <c r="ELX203" s="110"/>
      <c r="ELY203" s="110"/>
      <c r="ELZ203" s="110"/>
      <c r="EMA203" s="110"/>
      <c r="EMB203" s="110"/>
      <c r="EMC203" s="110"/>
      <c r="EMD203" s="110"/>
      <c r="EME203" s="110"/>
      <c r="EMF203" s="110"/>
      <c r="EMG203" s="110"/>
      <c r="EMH203" s="110"/>
      <c r="EMI203" s="110"/>
      <c r="EMJ203" s="110"/>
      <c r="EMK203" s="110"/>
      <c r="EML203" s="110"/>
      <c r="EMM203" s="110"/>
      <c r="EMN203" s="110"/>
      <c r="EMO203" s="110"/>
      <c r="EMP203" s="110"/>
      <c r="EMQ203" s="110"/>
      <c r="EMR203" s="110"/>
      <c r="EMS203" s="110"/>
      <c r="EMT203" s="110"/>
      <c r="EMU203" s="110"/>
      <c r="EMV203" s="110"/>
      <c r="EMW203" s="110"/>
      <c r="EMX203" s="110"/>
      <c r="EMY203" s="110"/>
      <c r="EMZ203" s="110"/>
      <c r="ENA203" s="110"/>
      <c r="ENB203" s="110"/>
      <c r="ENC203" s="110"/>
      <c r="END203" s="110"/>
      <c r="ENE203" s="110"/>
      <c r="ENF203" s="110"/>
      <c r="ENG203" s="110"/>
      <c r="ENH203" s="110"/>
      <c r="ENI203" s="110"/>
      <c r="ENJ203" s="110"/>
      <c r="ENK203" s="110"/>
      <c r="ENL203" s="110"/>
      <c r="ENM203" s="110"/>
      <c r="ENN203" s="110"/>
      <c r="ENO203" s="110"/>
      <c r="ENP203" s="110"/>
      <c r="ENQ203" s="110"/>
      <c r="ENR203" s="110"/>
      <c r="ENS203" s="110"/>
      <c r="ENT203" s="110"/>
      <c r="ENU203" s="110"/>
      <c r="ENV203" s="110"/>
      <c r="ENW203" s="110"/>
      <c r="ENX203" s="110"/>
      <c r="ENY203" s="110"/>
      <c r="ENZ203" s="110"/>
      <c r="EOA203" s="110"/>
      <c r="EOB203" s="110"/>
      <c r="EOC203" s="110"/>
      <c r="EOD203" s="110"/>
      <c r="EOE203" s="110"/>
      <c r="EOF203" s="110"/>
      <c r="EOG203" s="110"/>
      <c r="EOH203" s="110"/>
      <c r="EOI203" s="110"/>
      <c r="EOJ203" s="110"/>
      <c r="EOK203" s="110"/>
      <c r="EOL203" s="110"/>
      <c r="EOM203" s="110"/>
      <c r="EON203" s="110"/>
      <c r="EOO203" s="110"/>
      <c r="EOP203" s="110"/>
      <c r="EOQ203" s="110"/>
      <c r="EOR203" s="110"/>
      <c r="EOS203" s="110"/>
      <c r="EOT203" s="110"/>
      <c r="EOU203" s="110"/>
      <c r="EOV203" s="110"/>
      <c r="EOW203" s="110"/>
      <c r="EOX203" s="110"/>
      <c r="EOY203" s="110"/>
      <c r="EOZ203" s="110"/>
      <c r="EPA203" s="110"/>
      <c r="EPB203" s="110"/>
      <c r="EPC203" s="110"/>
      <c r="EPD203" s="110"/>
      <c r="EPE203" s="110"/>
      <c r="EPF203" s="110"/>
      <c r="EPG203" s="110"/>
      <c r="EPH203" s="110"/>
      <c r="EPI203" s="110"/>
      <c r="EPJ203" s="110"/>
      <c r="EPK203" s="110"/>
      <c r="EPL203" s="110"/>
      <c r="EPM203" s="110"/>
      <c r="EPN203" s="110"/>
      <c r="EPO203" s="110"/>
      <c r="EPP203" s="110"/>
      <c r="EPQ203" s="110"/>
      <c r="EPR203" s="110"/>
      <c r="EPS203" s="110"/>
      <c r="EPT203" s="110"/>
      <c r="EPU203" s="110"/>
      <c r="EPV203" s="110"/>
      <c r="EPW203" s="110"/>
      <c r="EPX203" s="110"/>
      <c r="EPY203" s="110"/>
      <c r="EPZ203" s="110"/>
      <c r="EQA203" s="110"/>
      <c r="EQB203" s="110"/>
      <c r="EQC203" s="110"/>
      <c r="EQD203" s="110"/>
      <c r="EQE203" s="110"/>
      <c r="EQF203" s="110"/>
      <c r="EQG203" s="110"/>
      <c r="EQH203" s="110"/>
      <c r="EQI203" s="110"/>
      <c r="EQJ203" s="110"/>
      <c r="EQK203" s="110"/>
      <c r="EQL203" s="110"/>
      <c r="EQM203" s="110"/>
      <c r="EQN203" s="110"/>
      <c r="EQO203" s="110"/>
      <c r="EQP203" s="110"/>
      <c r="EQQ203" s="110"/>
      <c r="EQR203" s="110"/>
      <c r="EQS203" s="110"/>
      <c r="EQT203" s="110"/>
      <c r="EQU203" s="110"/>
      <c r="EQV203" s="110"/>
      <c r="EQW203" s="110"/>
      <c r="EQX203" s="110"/>
      <c r="EQY203" s="110"/>
      <c r="EQZ203" s="110"/>
      <c r="ERA203" s="110"/>
      <c r="ERB203" s="110"/>
      <c r="ERC203" s="110"/>
      <c r="ERD203" s="110"/>
      <c r="ERE203" s="110"/>
      <c r="ERF203" s="110"/>
      <c r="ERG203" s="110"/>
      <c r="ERH203" s="110"/>
      <c r="ERI203" s="110"/>
      <c r="ERJ203" s="110"/>
      <c r="ERK203" s="110"/>
      <c r="ERL203" s="110"/>
      <c r="ERM203" s="110"/>
      <c r="ERN203" s="110"/>
      <c r="ERO203" s="110"/>
      <c r="ERP203" s="110"/>
      <c r="ERQ203" s="110"/>
      <c r="ERR203" s="110"/>
      <c r="ERS203" s="110"/>
      <c r="ERT203" s="110"/>
      <c r="ERU203" s="110"/>
      <c r="ERV203" s="110"/>
      <c r="ERW203" s="110"/>
      <c r="ERX203" s="110"/>
      <c r="ERY203" s="110"/>
      <c r="ERZ203" s="110"/>
      <c r="ESA203" s="110"/>
      <c r="ESB203" s="110"/>
      <c r="ESC203" s="110"/>
      <c r="ESD203" s="110"/>
      <c r="ESE203" s="110"/>
      <c r="ESF203" s="110"/>
      <c r="ESG203" s="110"/>
      <c r="ESH203" s="110"/>
      <c r="ESI203" s="110"/>
      <c r="ESJ203" s="110"/>
      <c r="ESK203" s="110"/>
      <c r="ESL203" s="110"/>
      <c r="ESM203" s="110"/>
      <c r="ESN203" s="110"/>
      <c r="ESO203" s="110"/>
      <c r="ESP203" s="110"/>
      <c r="ESQ203" s="110"/>
      <c r="ESR203" s="110"/>
      <c r="ESS203" s="110"/>
      <c r="EST203" s="110"/>
      <c r="ESU203" s="110"/>
      <c r="ESV203" s="110"/>
      <c r="ESW203" s="110"/>
      <c r="ESX203" s="110"/>
      <c r="ESY203" s="110"/>
      <c r="ESZ203" s="110"/>
      <c r="ETA203" s="110"/>
      <c r="ETB203" s="110"/>
      <c r="ETC203" s="110"/>
      <c r="ETD203" s="110"/>
      <c r="ETE203" s="110"/>
      <c r="ETF203" s="110"/>
      <c r="ETG203" s="110"/>
      <c r="ETH203" s="110"/>
      <c r="ETI203" s="110"/>
      <c r="ETJ203" s="110"/>
      <c r="ETK203" s="110"/>
      <c r="ETL203" s="110"/>
      <c r="ETM203" s="110"/>
      <c r="ETN203" s="110"/>
      <c r="ETO203" s="110"/>
      <c r="ETP203" s="110"/>
      <c r="ETQ203" s="110"/>
      <c r="ETR203" s="110"/>
      <c r="ETS203" s="110"/>
      <c r="ETT203" s="110"/>
      <c r="ETU203" s="110"/>
      <c r="ETV203" s="110"/>
      <c r="ETW203" s="110"/>
      <c r="ETX203" s="110"/>
      <c r="ETY203" s="110"/>
      <c r="ETZ203" s="110"/>
      <c r="EUA203" s="110"/>
      <c r="EUB203" s="110"/>
      <c r="EUC203" s="110"/>
      <c r="EUD203" s="110"/>
      <c r="EUE203" s="110"/>
      <c r="EUF203" s="110"/>
      <c r="EUG203" s="110"/>
      <c r="EUH203" s="110"/>
      <c r="EUI203" s="110"/>
      <c r="EUJ203" s="110"/>
      <c r="EUK203" s="110"/>
      <c r="EUL203" s="110"/>
      <c r="EUM203" s="110"/>
      <c r="EUN203" s="110"/>
      <c r="EUO203" s="110"/>
      <c r="EUP203" s="110"/>
      <c r="EUQ203" s="110"/>
      <c r="EUR203" s="110"/>
      <c r="EUS203" s="110"/>
      <c r="EUT203" s="110"/>
      <c r="EUU203" s="110"/>
      <c r="EUV203" s="110"/>
      <c r="EUW203" s="110"/>
      <c r="EUX203" s="110"/>
      <c r="EUY203" s="110"/>
      <c r="EUZ203" s="110"/>
      <c r="EVA203" s="110"/>
      <c r="EVB203" s="110"/>
      <c r="EVC203" s="110"/>
      <c r="EVD203" s="110"/>
      <c r="EVE203" s="110"/>
      <c r="EVF203" s="110"/>
      <c r="EVG203" s="110"/>
      <c r="EVH203" s="110"/>
      <c r="EVI203" s="110"/>
      <c r="EVJ203" s="110"/>
      <c r="EVK203" s="110"/>
      <c r="EVL203" s="110"/>
      <c r="EVM203" s="110"/>
      <c r="EVN203" s="110"/>
      <c r="EVO203" s="110"/>
      <c r="EVP203" s="110"/>
      <c r="EVQ203" s="110"/>
      <c r="EVR203" s="110"/>
      <c r="EVS203" s="110"/>
      <c r="EVT203" s="110"/>
      <c r="EVU203" s="110"/>
      <c r="EVV203" s="110"/>
      <c r="EVW203" s="110"/>
      <c r="EVX203" s="110"/>
      <c r="EVY203" s="110"/>
      <c r="EVZ203" s="110"/>
      <c r="EWA203" s="110"/>
      <c r="EWB203" s="110"/>
      <c r="EWC203" s="110"/>
      <c r="EWD203" s="110"/>
      <c r="EWE203" s="110"/>
      <c r="EWF203" s="110"/>
      <c r="EWG203" s="110"/>
      <c r="EWH203" s="110"/>
      <c r="EWI203" s="110"/>
      <c r="EWJ203" s="110"/>
      <c r="EWK203" s="110"/>
      <c r="EWL203" s="110"/>
      <c r="EWM203" s="110"/>
      <c r="EWN203" s="110"/>
      <c r="EWO203" s="110"/>
      <c r="EWP203" s="110"/>
      <c r="EWQ203" s="110"/>
      <c r="EWR203" s="110"/>
      <c r="EWS203" s="110"/>
      <c r="EWT203" s="110"/>
      <c r="EWU203" s="110"/>
      <c r="EWV203" s="110"/>
      <c r="EWW203" s="110"/>
      <c r="EWX203" s="110"/>
      <c r="EWY203" s="110"/>
      <c r="EWZ203" s="110"/>
      <c r="EXA203" s="110"/>
      <c r="EXB203" s="110"/>
      <c r="EXC203" s="110"/>
      <c r="EXD203" s="110"/>
      <c r="EXE203" s="110"/>
      <c r="EXF203" s="110"/>
      <c r="EXG203" s="110"/>
      <c r="EXH203" s="110"/>
      <c r="EXI203" s="110"/>
      <c r="EXJ203" s="110"/>
      <c r="EXK203" s="110"/>
      <c r="EXL203" s="110"/>
      <c r="EXM203" s="110"/>
      <c r="EXN203" s="110"/>
      <c r="EXO203" s="110"/>
      <c r="EXP203" s="110"/>
      <c r="EXQ203" s="110"/>
      <c r="EXR203" s="110"/>
      <c r="EXS203" s="110"/>
      <c r="EXT203" s="110"/>
      <c r="EXU203" s="110"/>
      <c r="EXV203" s="110"/>
      <c r="EXW203" s="110"/>
      <c r="EXX203" s="110"/>
      <c r="EXY203" s="110"/>
      <c r="EXZ203" s="110"/>
      <c r="EYA203" s="110"/>
      <c r="EYB203" s="110"/>
      <c r="EYC203" s="110"/>
      <c r="EYD203" s="110"/>
      <c r="EYE203" s="110"/>
      <c r="EYF203" s="110"/>
      <c r="EYG203" s="110"/>
      <c r="EYH203" s="110"/>
      <c r="EYI203" s="110"/>
      <c r="EYJ203" s="110"/>
      <c r="EYK203" s="110"/>
      <c r="EYL203" s="110"/>
      <c r="EYM203" s="110"/>
      <c r="EYN203" s="110"/>
      <c r="EYO203" s="110"/>
      <c r="EYP203" s="110"/>
      <c r="EYQ203" s="110"/>
      <c r="EYR203" s="110"/>
      <c r="EYS203" s="110"/>
      <c r="EYT203" s="110"/>
      <c r="EYU203" s="110"/>
      <c r="EYV203" s="110"/>
      <c r="EYW203" s="110"/>
      <c r="EYX203" s="110"/>
      <c r="EYY203" s="110"/>
      <c r="EYZ203" s="110"/>
      <c r="EZA203" s="110"/>
      <c r="EZB203" s="110"/>
      <c r="EZC203" s="110"/>
      <c r="EZD203" s="110"/>
      <c r="EZE203" s="110"/>
      <c r="EZF203" s="110"/>
      <c r="EZG203" s="110"/>
      <c r="EZH203" s="110"/>
      <c r="EZI203" s="110"/>
      <c r="EZJ203" s="110"/>
      <c r="EZK203" s="110"/>
      <c r="EZL203" s="110"/>
      <c r="EZM203" s="110"/>
      <c r="EZN203" s="110"/>
      <c r="EZO203" s="110"/>
      <c r="EZP203" s="110"/>
      <c r="EZQ203" s="110"/>
      <c r="EZR203" s="110"/>
      <c r="EZS203" s="110"/>
      <c r="EZT203" s="110"/>
      <c r="EZU203" s="110"/>
      <c r="EZV203" s="110"/>
      <c r="EZW203" s="110"/>
      <c r="EZX203" s="110"/>
      <c r="EZY203" s="110"/>
      <c r="EZZ203" s="110"/>
      <c r="FAA203" s="110"/>
      <c r="FAB203" s="110"/>
      <c r="FAC203" s="110"/>
      <c r="FAD203" s="110"/>
      <c r="FAE203" s="110"/>
      <c r="FAF203" s="110"/>
      <c r="FAG203" s="110"/>
      <c r="FAH203" s="110"/>
      <c r="FAI203" s="110"/>
      <c r="FAJ203" s="110"/>
      <c r="FAK203" s="110"/>
      <c r="FAL203" s="110"/>
      <c r="FAM203" s="110"/>
      <c r="FAN203" s="110"/>
      <c r="FAO203" s="110"/>
      <c r="FAP203" s="110"/>
      <c r="FAQ203" s="110"/>
      <c r="FAR203" s="110"/>
      <c r="FAS203" s="110"/>
      <c r="FAT203" s="110"/>
      <c r="FAU203" s="110"/>
      <c r="FAV203" s="110"/>
      <c r="FAW203" s="110"/>
      <c r="FAX203" s="110"/>
      <c r="FAY203" s="110"/>
      <c r="FAZ203" s="110"/>
      <c r="FBA203" s="110"/>
      <c r="FBB203" s="110"/>
      <c r="FBC203" s="110"/>
      <c r="FBD203" s="110"/>
      <c r="FBE203" s="110"/>
      <c r="FBF203" s="110"/>
      <c r="FBG203" s="110"/>
      <c r="FBH203" s="110"/>
      <c r="FBI203" s="110"/>
      <c r="FBJ203" s="110"/>
      <c r="FBK203" s="110"/>
      <c r="FBL203" s="110"/>
      <c r="FBM203" s="110"/>
      <c r="FBN203" s="110"/>
      <c r="FBO203" s="110"/>
      <c r="FBP203" s="110"/>
      <c r="FBQ203" s="110"/>
      <c r="FBR203" s="110"/>
      <c r="FBS203" s="110"/>
      <c r="FBT203" s="110"/>
      <c r="FBU203" s="110"/>
      <c r="FBV203" s="110"/>
      <c r="FBW203" s="110"/>
      <c r="FBX203" s="110"/>
      <c r="FBY203" s="110"/>
      <c r="FBZ203" s="110"/>
      <c r="FCA203" s="110"/>
      <c r="FCB203" s="110"/>
      <c r="FCC203" s="110"/>
      <c r="FCD203" s="110"/>
      <c r="FCE203" s="110"/>
      <c r="FCF203" s="110"/>
      <c r="FCG203" s="110"/>
      <c r="FCH203" s="110"/>
      <c r="FCI203" s="110"/>
      <c r="FCJ203" s="110"/>
      <c r="FCK203" s="110"/>
      <c r="FCL203" s="110"/>
      <c r="FCM203" s="110"/>
      <c r="FCN203" s="110"/>
      <c r="FCO203" s="110"/>
      <c r="FCP203" s="110"/>
      <c r="FCQ203" s="110"/>
      <c r="FCR203" s="110"/>
      <c r="FCS203" s="110"/>
      <c r="FCT203" s="110"/>
      <c r="FCU203" s="110"/>
      <c r="FCV203" s="110"/>
      <c r="FCW203" s="110"/>
      <c r="FCX203" s="110"/>
      <c r="FCY203" s="110"/>
      <c r="FCZ203" s="110"/>
      <c r="FDA203" s="110"/>
      <c r="FDB203" s="110"/>
      <c r="FDC203" s="110"/>
      <c r="FDD203" s="110"/>
      <c r="FDE203" s="110"/>
      <c r="FDF203" s="110"/>
      <c r="FDG203" s="110"/>
      <c r="FDH203" s="110"/>
      <c r="FDI203" s="110"/>
      <c r="FDJ203" s="110"/>
      <c r="FDK203" s="110"/>
      <c r="FDL203" s="110"/>
      <c r="FDM203" s="110"/>
      <c r="FDN203" s="110"/>
      <c r="FDO203" s="110"/>
      <c r="FDP203" s="110"/>
      <c r="FDQ203" s="110"/>
      <c r="FDR203" s="110"/>
      <c r="FDS203" s="110"/>
      <c r="FDT203" s="110"/>
      <c r="FDU203" s="110"/>
      <c r="FDV203" s="110"/>
      <c r="FDW203" s="110"/>
      <c r="FDX203" s="110"/>
      <c r="FDY203" s="110"/>
      <c r="FDZ203" s="110"/>
      <c r="FEA203" s="110"/>
      <c r="FEB203" s="110"/>
      <c r="FEC203" s="110"/>
      <c r="FED203" s="110"/>
      <c r="FEE203" s="110"/>
      <c r="FEF203" s="110"/>
      <c r="FEG203" s="110"/>
      <c r="FEH203" s="110"/>
      <c r="FEI203" s="110"/>
      <c r="FEJ203" s="110"/>
      <c r="FEK203" s="110"/>
      <c r="FEL203" s="110"/>
      <c r="FEM203" s="110"/>
      <c r="FEN203" s="110"/>
      <c r="FEO203" s="110"/>
      <c r="FEP203" s="110"/>
      <c r="FEQ203" s="110"/>
      <c r="FER203" s="110"/>
      <c r="FES203" s="110"/>
      <c r="FET203" s="110"/>
      <c r="FEU203" s="110"/>
      <c r="FEV203" s="110"/>
      <c r="FEW203" s="110"/>
      <c r="FEX203" s="110"/>
      <c r="FEY203" s="110"/>
      <c r="FEZ203" s="110"/>
      <c r="FFA203" s="110"/>
      <c r="FFB203" s="110"/>
      <c r="FFC203" s="110"/>
      <c r="FFD203" s="110"/>
      <c r="FFE203" s="110"/>
      <c r="FFF203" s="110"/>
      <c r="FFG203" s="110"/>
      <c r="FFH203" s="110"/>
      <c r="FFI203" s="110"/>
      <c r="FFJ203" s="110"/>
      <c r="FFK203" s="110"/>
      <c r="FFL203" s="110"/>
      <c r="FFM203" s="110"/>
      <c r="FFN203" s="110"/>
      <c r="FFO203" s="110"/>
      <c r="FFP203" s="110"/>
      <c r="FFQ203" s="110"/>
      <c r="FFR203" s="110"/>
      <c r="FFS203" s="110"/>
      <c r="FFT203" s="110"/>
      <c r="FFU203" s="110"/>
      <c r="FFV203" s="110"/>
      <c r="FFW203" s="110"/>
      <c r="FFX203" s="110"/>
      <c r="FFY203" s="110"/>
      <c r="FFZ203" s="110"/>
      <c r="FGA203" s="110"/>
      <c r="FGB203" s="110"/>
      <c r="FGC203" s="110"/>
      <c r="FGD203" s="110"/>
      <c r="FGE203" s="110"/>
      <c r="FGF203" s="110"/>
      <c r="FGG203" s="110"/>
      <c r="FGH203" s="110"/>
      <c r="FGI203" s="110"/>
      <c r="FGJ203" s="110"/>
      <c r="FGK203" s="110"/>
      <c r="FGL203" s="110"/>
      <c r="FGM203" s="110"/>
      <c r="FGN203" s="110"/>
      <c r="FGO203" s="110"/>
      <c r="FGP203" s="110"/>
      <c r="FGQ203" s="110"/>
      <c r="FGR203" s="110"/>
      <c r="FGS203" s="110"/>
      <c r="FGT203" s="110"/>
      <c r="FGU203" s="110"/>
      <c r="FGV203" s="110"/>
      <c r="FGW203" s="110"/>
      <c r="FGX203" s="110"/>
      <c r="FGY203" s="110"/>
      <c r="FGZ203" s="110"/>
      <c r="FHA203" s="110"/>
      <c r="FHB203" s="110"/>
      <c r="FHC203" s="110"/>
      <c r="FHD203" s="110"/>
      <c r="FHE203" s="110"/>
      <c r="FHF203" s="110"/>
      <c r="FHG203" s="110"/>
      <c r="FHH203" s="110"/>
      <c r="FHI203" s="110"/>
      <c r="FHJ203" s="110"/>
      <c r="FHK203" s="110"/>
      <c r="FHL203" s="110"/>
      <c r="FHM203" s="110"/>
      <c r="FHN203" s="110"/>
      <c r="FHO203" s="110"/>
      <c r="FHP203" s="110"/>
      <c r="FHQ203" s="110"/>
      <c r="FHR203" s="110"/>
      <c r="FHS203" s="110"/>
      <c r="FHT203" s="110"/>
      <c r="FHU203" s="110"/>
      <c r="FHV203" s="110"/>
      <c r="FHW203" s="110"/>
      <c r="FHX203" s="110"/>
      <c r="FHY203" s="110"/>
      <c r="FHZ203" s="110"/>
      <c r="FIA203" s="110"/>
      <c r="FIB203" s="110"/>
      <c r="FIC203" s="110"/>
      <c r="FID203" s="110"/>
      <c r="FIE203" s="110"/>
      <c r="FIF203" s="110"/>
      <c r="FIG203" s="110"/>
      <c r="FIH203" s="110"/>
      <c r="FII203" s="110"/>
      <c r="FIJ203" s="110"/>
      <c r="FIK203" s="110"/>
      <c r="FIL203" s="110"/>
      <c r="FIM203" s="110"/>
      <c r="FIN203" s="110"/>
      <c r="FIO203" s="110"/>
      <c r="FIP203" s="110"/>
      <c r="FIQ203" s="110"/>
      <c r="FIR203" s="110"/>
      <c r="FIS203" s="110"/>
      <c r="FIT203" s="110"/>
      <c r="FIU203" s="110"/>
      <c r="FIV203" s="110"/>
      <c r="FIW203" s="110"/>
      <c r="FIX203" s="110"/>
      <c r="FIY203" s="110"/>
      <c r="FIZ203" s="110"/>
      <c r="FJA203" s="110"/>
      <c r="FJB203" s="110"/>
      <c r="FJC203" s="110"/>
      <c r="FJD203" s="110"/>
      <c r="FJE203" s="110"/>
      <c r="FJF203" s="110"/>
      <c r="FJG203" s="110"/>
      <c r="FJH203" s="110"/>
      <c r="FJI203" s="110"/>
      <c r="FJJ203" s="110"/>
      <c r="FJK203" s="110"/>
      <c r="FJL203" s="110"/>
      <c r="FJM203" s="110"/>
      <c r="FJN203" s="110"/>
      <c r="FJO203" s="110"/>
      <c r="FJP203" s="110"/>
      <c r="FJQ203" s="110"/>
      <c r="FJR203" s="110"/>
      <c r="FJS203" s="110"/>
      <c r="FJT203" s="110"/>
      <c r="FJU203" s="110"/>
      <c r="FJV203" s="110"/>
      <c r="FJW203" s="110"/>
      <c r="FJX203" s="110"/>
      <c r="FJY203" s="110"/>
      <c r="FJZ203" s="110"/>
      <c r="FKA203" s="110"/>
      <c r="FKB203" s="110"/>
      <c r="FKC203" s="110"/>
      <c r="FKD203" s="110"/>
      <c r="FKE203" s="110"/>
      <c r="FKF203" s="110"/>
      <c r="FKG203" s="110"/>
      <c r="FKH203" s="110"/>
      <c r="FKI203" s="110"/>
      <c r="FKJ203" s="110"/>
      <c r="FKK203" s="110"/>
      <c r="FKL203" s="110"/>
      <c r="FKM203" s="110"/>
      <c r="FKN203" s="110"/>
      <c r="FKO203" s="110"/>
      <c r="FKP203" s="110"/>
      <c r="FKQ203" s="110"/>
      <c r="FKR203" s="110"/>
      <c r="FKS203" s="110"/>
      <c r="FKT203" s="110"/>
      <c r="FKU203" s="110"/>
      <c r="FKV203" s="110"/>
      <c r="FKW203" s="110"/>
      <c r="FKX203" s="110"/>
      <c r="FKY203" s="110"/>
      <c r="FKZ203" s="110"/>
      <c r="FLA203" s="110"/>
      <c r="FLB203" s="110"/>
      <c r="FLC203" s="110"/>
      <c r="FLD203" s="110"/>
      <c r="FLE203" s="110"/>
      <c r="FLF203" s="110"/>
      <c r="FLG203" s="110"/>
      <c r="FLH203" s="110"/>
      <c r="FLI203" s="110"/>
      <c r="FLJ203" s="110"/>
      <c r="FLK203" s="110"/>
      <c r="FLL203" s="110"/>
      <c r="FLM203" s="110"/>
      <c r="FLN203" s="110"/>
      <c r="FLO203" s="110"/>
      <c r="FLP203" s="110"/>
      <c r="FLQ203" s="110"/>
      <c r="FLR203" s="110"/>
      <c r="FLS203" s="110"/>
      <c r="FLT203" s="110"/>
      <c r="FLU203" s="110"/>
      <c r="FLV203" s="110"/>
      <c r="FLW203" s="110"/>
      <c r="FLX203" s="110"/>
      <c r="FLY203" s="110"/>
      <c r="FLZ203" s="110"/>
      <c r="FMA203" s="110"/>
      <c r="FMB203" s="110"/>
      <c r="FMC203" s="110"/>
      <c r="FMD203" s="110"/>
      <c r="FME203" s="110"/>
      <c r="FMF203" s="110"/>
      <c r="FMG203" s="110"/>
      <c r="FMH203" s="110"/>
      <c r="FMI203" s="110"/>
      <c r="FMJ203" s="110"/>
      <c r="FMK203" s="110"/>
      <c r="FML203" s="110"/>
      <c r="FMM203" s="110"/>
      <c r="FMN203" s="110"/>
      <c r="FMO203" s="110"/>
      <c r="FMP203" s="110"/>
      <c r="FMQ203" s="110"/>
      <c r="FMR203" s="110"/>
      <c r="FMS203" s="110"/>
      <c r="FMT203" s="110"/>
      <c r="FMU203" s="110"/>
      <c r="FMV203" s="110"/>
      <c r="FMW203" s="110"/>
      <c r="FMX203" s="110"/>
      <c r="FMY203" s="110"/>
      <c r="FMZ203" s="110"/>
      <c r="FNA203" s="110"/>
      <c r="FNB203" s="110"/>
      <c r="FNC203" s="110"/>
      <c r="FND203" s="110"/>
      <c r="FNE203" s="110"/>
      <c r="FNF203" s="110"/>
      <c r="FNG203" s="110"/>
      <c r="FNH203" s="110"/>
      <c r="FNI203" s="110"/>
      <c r="FNJ203" s="110"/>
      <c r="FNK203" s="110"/>
      <c r="FNL203" s="110"/>
      <c r="FNM203" s="110"/>
      <c r="FNN203" s="110"/>
      <c r="FNO203" s="110"/>
      <c r="FNP203" s="110"/>
      <c r="FNQ203" s="110"/>
      <c r="FNR203" s="110"/>
      <c r="FNS203" s="110"/>
      <c r="FNT203" s="110"/>
      <c r="FNU203" s="110"/>
      <c r="FNV203" s="110"/>
      <c r="FNW203" s="110"/>
      <c r="FNX203" s="110"/>
      <c r="FNY203" s="110"/>
      <c r="FNZ203" s="110"/>
      <c r="FOA203" s="110"/>
      <c r="FOB203" s="110"/>
      <c r="FOC203" s="110"/>
      <c r="FOD203" s="110"/>
      <c r="FOE203" s="110"/>
      <c r="FOF203" s="110"/>
      <c r="FOG203" s="110"/>
      <c r="FOH203" s="110"/>
      <c r="FOI203" s="110"/>
      <c r="FOJ203" s="110"/>
      <c r="FOK203" s="110"/>
      <c r="FOL203" s="110"/>
      <c r="FOM203" s="110"/>
      <c r="FON203" s="110"/>
      <c r="FOO203" s="110"/>
      <c r="FOP203" s="110"/>
      <c r="FOQ203" s="110"/>
      <c r="FOR203" s="110"/>
      <c r="FOS203" s="110"/>
      <c r="FOT203" s="110"/>
      <c r="FOU203" s="110"/>
      <c r="FOV203" s="110"/>
      <c r="FOW203" s="110"/>
      <c r="FOX203" s="110"/>
      <c r="FOY203" s="110"/>
      <c r="FOZ203" s="110"/>
      <c r="FPA203" s="110"/>
      <c r="FPB203" s="110"/>
      <c r="FPC203" s="110"/>
      <c r="FPD203" s="110"/>
      <c r="FPE203" s="110"/>
      <c r="FPF203" s="110"/>
      <c r="FPG203" s="110"/>
      <c r="FPH203" s="110"/>
      <c r="FPI203" s="110"/>
      <c r="FPJ203" s="110"/>
      <c r="FPK203" s="110"/>
      <c r="FPL203" s="110"/>
      <c r="FPM203" s="110"/>
      <c r="FPN203" s="110"/>
      <c r="FPO203" s="110"/>
      <c r="FPP203" s="110"/>
      <c r="FPQ203" s="110"/>
      <c r="FPR203" s="110"/>
      <c r="FPS203" s="110"/>
      <c r="FPT203" s="110"/>
      <c r="FPU203" s="110"/>
      <c r="FPV203" s="110"/>
      <c r="FPW203" s="110"/>
      <c r="FPX203" s="110"/>
      <c r="FPY203" s="110"/>
      <c r="FPZ203" s="110"/>
      <c r="FQA203" s="110"/>
      <c r="FQB203" s="110"/>
      <c r="FQC203" s="110"/>
      <c r="FQD203" s="110"/>
      <c r="FQE203" s="110"/>
      <c r="FQF203" s="110"/>
      <c r="FQG203" s="110"/>
      <c r="FQH203" s="110"/>
      <c r="FQI203" s="110"/>
      <c r="FQJ203" s="110"/>
      <c r="FQK203" s="110"/>
      <c r="FQL203" s="110"/>
      <c r="FQM203" s="110"/>
      <c r="FQN203" s="110"/>
      <c r="FQO203" s="110"/>
      <c r="FQP203" s="110"/>
      <c r="FQQ203" s="110"/>
      <c r="FQR203" s="110"/>
      <c r="FQS203" s="110"/>
      <c r="FQT203" s="110"/>
      <c r="FQU203" s="110"/>
      <c r="FQV203" s="110"/>
      <c r="FQW203" s="110"/>
      <c r="FQX203" s="110"/>
      <c r="FQY203" s="110"/>
      <c r="FQZ203" s="110"/>
      <c r="FRA203" s="110"/>
      <c r="FRB203" s="110"/>
      <c r="FRC203" s="110"/>
      <c r="FRD203" s="110"/>
      <c r="FRE203" s="110"/>
      <c r="FRF203" s="110"/>
      <c r="FRG203" s="110"/>
      <c r="FRH203" s="110"/>
      <c r="FRI203" s="110"/>
      <c r="FRJ203" s="110"/>
      <c r="FRK203" s="110"/>
      <c r="FRL203" s="110"/>
      <c r="FRM203" s="110"/>
      <c r="FRN203" s="110"/>
      <c r="FRO203" s="110"/>
      <c r="FRP203" s="110"/>
      <c r="FRQ203" s="110"/>
      <c r="FRR203" s="110"/>
      <c r="FRS203" s="110"/>
      <c r="FRT203" s="110"/>
      <c r="FRU203" s="110"/>
      <c r="FRV203" s="110"/>
      <c r="FRW203" s="110"/>
      <c r="FRX203" s="110"/>
      <c r="FRY203" s="110"/>
      <c r="FRZ203" s="110"/>
      <c r="FSA203" s="110"/>
      <c r="FSB203" s="110"/>
      <c r="FSC203" s="110"/>
      <c r="FSD203" s="110"/>
      <c r="FSE203" s="110"/>
      <c r="FSF203" s="110"/>
      <c r="FSG203" s="110"/>
      <c r="FSH203" s="110"/>
      <c r="FSI203" s="110"/>
      <c r="FSJ203" s="110"/>
      <c r="FSK203" s="110"/>
      <c r="FSL203" s="110"/>
      <c r="FSM203" s="110"/>
      <c r="FSN203" s="110"/>
      <c r="FSO203" s="110"/>
      <c r="FSP203" s="110"/>
      <c r="FSQ203" s="110"/>
      <c r="FSR203" s="110"/>
      <c r="FSS203" s="110"/>
      <c r="FST203" s="110"/>
      <c r="FSU203" s="110"/>
      <c r="FSV203" s="110"/>
      <c r="FSW203" s="110"/>
      <c r="FSX203" s="110"/>
      <c r="FSY203" s="110"/>
      <c r="FSZ203" s="110"/>
      <c r="FTA203" s="110"/>
      <c r="FTB203" s="110"/>
      <c r="FTC203" s="110"/>
      <c r="FTD203" s="110"/>
      <c r="FTE203" s="110"/>
      <c r="FTF203" s="110"/>
      <c r="FTG203" s="110"/>
      <c r="FTH203" s="110"/>
      <c r="FTI203" s="110"/>
      <c r="FTJ203" s="110"/>
      <c r="FTK203" s="110"/>
      <c r="FTL203" s="110"/>
      <c r="FTM203" s="110"/>
      <c r="FTN203" s="110"/>
      <c r="FTO203" s="110"/>
      <c r="FTP203" s="110"/>
      <c r="FTQ203" s="110"/>
      <c r="FTR203" s="110"/>
      <c r="FTS203" s="110"/>
      <c r="FTT203" s="110"/>
      <c r="FTU203" s="110"/>
      <c r="FTV203" s="110"/>
      <c r="FTW203" s="110"/>
      <c r="FTX203" s="110"/>
      <c r="FTY203" s="110"/>
      <c r="FTZ203" s="110"/>
      <c r="FUA203" s="110"/>
      <c r="FUB203" s="110"/>
      <c r="FUC203" s="110"/>
      <c r="FUD203" s="110"/>
      <c r="FUE203" s="110"/>
      <c r="FUF203" s="110"/>
      <c r="FUG203" s="110"/>
      <c r="FUH203" s="110"/>
      <c r="FUI203" s="110"/>
      <c r="FUJ203" s="110"/>
      <c r="FUK203" s="110"/>
      <c r="FUL203" s="110"/>
      <c r="FUM203" s="110"/>
      <c r="FUN203" s="110"/>
      <c r="FUO203" s="110"/>
      <c r="FUP203" s="110"/>
      <c r="FUQ203" s="110"/>
      <c r="FUR203" s="110"/>
      <c r="FUS203" s="110"/>
      <c r="FUT203" s="110"/>
      <c r="FUU203" s="110"/>
      <c r="FUV203" s="110"/>
      <c r="FUW203" s="110"/>
      <c r="FUX203" s="110"/>
      <c r="FUY203" s="110"/>
      <c r="FUZ203" s="110"/>
      <c r="FVA203" s="110"/>
      <c r="FVB203" s="110"/>
      <c r="FVC203" s="110"/>
      <c r="FVD203" s="110"/>
      <c r="FVE203" s="110"/>
      <c r="FVF203" s="110"/>
      <c r="FVG203" s="110"/>
      <c r="FVH203" s="110"/>
      <c r="FVI203" s="110"/>
      <c r="FVJ203" s="110"/>
      <c r="FVK203" s="110"/>
      <c r="FVL203" s="110"/>
      <c r="FVM203" s="110"/>
      <c r="FVN203" s="110"/>
      <c r="FVO203" s="110"/>
      <c r="FVP203" s="110"/>
      <c r="FVQ203" s="110"/>
      <c r="FVR203" s="110"/>
      <c r="FVS203" s="110"/>
      <c r="FVT203" s="110"/>
      <c r="FVU203" s="110"/>
      <c r="FVV203" s="110"/>
      <c r="FVW203" s="110"/>
      <c r="FVX203" s="110"/>
      <c r="FVY203" s="110"/>
      <c r="FVZ203" s="110"/>
      <c r="FWA203" s="110"/>
      <c r="FWB203" s="110"/>
      <c r="FWC203" s="110"/>
      <c r="FWD203" s="110"/>
      <c r="FWE203" s="110"/>
      <c r="FWF203" s="110"/>
      <c r="FWG203" s="110"/>
      <c r="FWH203" s="110"/>
      <c r="FWI203" s="110"/>
      <c r="FWJ203" s="110"/>
      <c r="FWK203" s="110"/>
      <c r="FWL203" s="110"/>
      <c r="FWM203" s="110"/>
      <c r="FWN203" s="110"/>
      <c r="FWO203" s="110"/>
      <c r="FWP203" s="110"/>
      <c r="FWQ203" s="110"/>
      <c r="FWR203" s="110"/>
      <c r="FWS203" s="110"/>
      <c r="FWT203" s="110"/>
      <c r="FWU203" s="110"/>
      <c r="FWV203" s="110"/>
      <c r="FWW203" s="110"/>
      <c r="FWX203" s="110"/>
      <c r="FWY203" s="110"/>
      <c r="FWZ203" s="110"/>
      <c r="FXA203" s="110"/>
      <c r="FXB203" s="110"/>
      <c r="FXC203" s="110"/>
      <c r="FXD203" s="110"/>
      <c r="FXE203" s="110"/>
      <c r="FXF203" s="110"/>
      <c r="FXG203" s="110"/>
      <c r="FXH203" s="110"/>
      <c r="FXI203" s="110"/>
      <c r="FXJ203" s="110"/>
      <c r="FXK203" s="110"/>
      <c r="FXL203" s="110"/>
      <c r="FXM203" s="110"/>
      <c r="FXN203" s="110"/>
      <c r="FXO203" s="110"/>
      <c r="FXP203" s="110"/>
      <c r="FXQ203" s="110"/>
      <c r="FXR203" s="110"/>
      <c r="FXS203" s="110"/>
      <c r="FXT203" s="110"/>
      <c r="FXU203" s="110"/>
      <c r="FXV203" s="110"/>
      <c r="FXW203" s="110"/>
      <c r="FXX203" s="110"/>
      <c r="FXY203" s="110"/>
      <c r="FXZ203" s="110"/>
      <c r="FYA203" s="110"/>
      <c r="FYB203" s="110"/>
      <c r="FYC203" s="110"/>
      <c r="FYD203" s="110"/>
      <c r="FYE203" s="110"/>
      <c r="FYF203" s="110"/>
      <c r="FYG203" s="110"/>
      <c r="FYH203" s="110"/>
      <c r="FYI203" s="110"/>
      <c r="FYJ203" s="110"/>
      <c r="FYK203" s="110"/>
      <c r="FYL203" s="110"/>
      <c r="FYM203" s="110"/>
      <c r="FYN203" s="110"/>
      <c r="FYO203" s="110"/>
      <c r="FYP203" s="110"/>
      <c r="FYQ203" s="110"/>
      <c r="FYR203" s="110"/>
      <c r="FYS203" s="110"/>
      <c r="FYT203" s="110"/>
      <c r="FYU203" s="110"/>
      <c r="FYV203" s="110"/>
      <c r="FYW203" s="110"/>
      <c r="FYX203" s="110"/>
      <c r="FYY203" s="110"/>
      <c r="FYZ203" s="110"/>
      <c r="FZA203" s="110"/>
      <c r="FZB203" s="110"/>
      <c r="FZC203" s="110"/>
      <c r="FZD203" s="110"/>
      <c r="FZE203" s="110"/>
      <c r="FZF203" s="110"/>
      <c r="FZG203" s="110"/>
      <c r="FZH203" s="110"/>
      <c r="FZI203" s="110"/>
      <c r="FZJ203" s="110"/>
      <c r="FZK203" s="110"/>
      <c r="FZL203" s="110"/>
      <c r="FZM203" s="110"/>
      <c r="FZN203" s="110"/>
      <c r="FZO203" s="110"/>
      <c r="FZP203" s="110"/>
      <c r="FZQ203" s="110"/>
      <c r="FZR203" s="110"/>
      <c r="FZS203" s="110"/>
      <c r="FZT203" s="110"/>
      <c r="FZU203" s="110"/>
      <c r="FZV203" s="110"/>
      <c r="FZW203" s="110"/>
      <c r="FZX203" s="110"/>
      <c r="FZY203" s="110"/>
      <c r="FZZ203" s="110"/>
      <c r="GAA203" s="110"/>
      <c r="GAB203" s="110"/>
      <c r="GAC203" s="110"/>
      <c r="GAD203" s="110"/>
      <c r="GAE203" s="110"/>
      <c r="GAF203" s="110"/>
      <c r="GAG203" s="110"/>
      <c r="GAH203" s="110"/>
      <c r="GAI203" s="110"/>
      <c r="GAJ203" s="110"/>
      <c r="GAK203" s="110"/>
      <c r="GAL203" s="110"/>
      <c r="GAM203" s="110"/>
      <c r="GAN203" s="110"/>
      <c r="GAO203" s="110"/>
      <c r="GAP203" s="110"/>
      <c r="GAQ203" s="110"/>
      <c r="GAR203" s="110"/>
      <c r="GAS203" s="110"/>
      <c r="GAT203" s="110"/>
      <c r="GAU203" s="110"/>
      <c r="GAV203" s="110"/>
      <c r="GAW203" s="110"/>
      <c r="GAX203" s="110"/>
      <c r="GAY203" s="110"/>
      <c r="GAZ203" s="110"/>
      <c r="GBA203" s="110"/>
      <c r="GBB203" s="110"/>
      <c r="GBC203" s="110"/>
      <c r="GBD203" s="110"/>
      <c r="GBE203" s="110"/>
      <c r="GBF203" s="110"/>
      <c r="GBG203" s="110"/>
      <c r="GBH203" s="110"/>
      <c r="GBI203" s="110"/>
      <c r="GBJ203" s="110"/>
      <c r="GBK203" s="110"/>
      <c r="GBL203" s="110"/>
      <c r="GBM203" s="110"/>
      <c r="GBN203" s="110"/>
      <c r="GBO203" s="110"/>
      <c r="GBP203" s="110"/>
      <c r="GBQ203" s="110"/>
      <c r="GBR203" s="110"/>
      <c r="GBS203" s="110"/>
      <c r="GBT203" s="110"/>
      <c r="GBU203" s="110"/>
      <c r="GBV203" s="110"/>
      <c r="GBW203" s="110"/>
      <c r="GBX203" s="110"/>
      <c r="GBY203" s="110"/>
      <c r="GBZ203" s="110"/>
      <c r="GCA203" s="110"/>
      <c r="GCB203" s="110"/>
      <c r="GCC203" s="110"/>
      <c r="GCD203" s="110"/>
      <c r="GCE203" s="110"/>
      <c r="GCF203" s="110"/>
      <c r="GCG203" s="110"/>
      <c r="GCH203" s="110"/>
      <c r="GCI203" s="110"/>
      <c r="GCJ203" s="110"/>
      <c r="GCK203" s="110"/>
      <c r="GCL203" s="110"/>
      <c r="GCM203" s="110"/>
      <c r="GCN203" s="110"/>
      <c r="GCO203" s="110"/>
      <c r="GCP203" s="110"/>
      <c r="GCQ203" s="110"/>
      <c r="GCR203" s="110"/>
      <c r="GCS203" s="110"/>
      <c r="GCT203" s="110"/>
      <c r="GCU203" s="110"/>
      <c r="GCV203" s="110"/>
      <c r="GCW203" s="110"/>
      <c r="GCX203" s="110"/>
      <c r="GCY203" s="110"/>
      <c r="GCZ203" s="110"/>
      <c r="GDA203" s="110"/>
      <c r="GDB203" s="110"/>
      <c r="GDC203" s="110"/>
      <c r="GDD203" s="110"/>
      <c r="GDE203" s="110"/>
      <c r="GDF203" s="110"/>
      <c r="GDG203" s="110"/>
      <c r="GDH203" s="110"/>
      <c r="GDI203" s="110"/>
      <c r="GDJ203" s="110"/>
      <c r="GDK203" s="110"/>
      <c r="GDL203" s="110"/>
      <c r="GDM203" s="110"/>
      <c r="GDN203" s="110"/>
      <c r="GDO203" s="110"/>
      <c r="GDP203" s="110"/>
      <c r="GDQ203" s="110"/>
      <c r="GDR203" s="110"/>
      <c r="GDS203" s="110"/>
      <c r="GDT203" s="110"/>
      <c r="GDU203" s="110"/>
      <c r="GDV203" s="110"/>
      <c r="GDW203" s="110"/>
      <c r="GDX203" s="110"/>
      <c r="GDY203" s="110"/>
      <c r="GDZ203" s="110"/>
      <c r="GEA203" s="110"/>
      <c r="GEB203" s="110"/>
      <c r="GEC203" s="110"/>
      <c r="GED203" s="110"/>
      <c r="GEE203" s="110"/>
      <c r="GEF203" s="110"/>
      <c r="GEG203" s="110"/>
      <c r="GEH203" s="110"/>
      <c r="GEI203" s="110"/>
      <c r="GEJ203" s="110"/>
      <c r="GEK203" s="110"/>
      <c r="GEL203" s="110"/>
      <c r="GEM203" s="110"/>
      <c r="GEN203" s="110"/>
      <c r="GEO203" s="110"/>
      <c r="GEP203" s="110"/>
      <c r="GEQ203" s="110"/>
      <c r="GER203" s="110"/>
      <c r="GES203" s="110"/>
      <c r="GET203" s="110"/>
      <c r="GEU203" s="110"/>
      <c r="GEV203" s="110"/>
      <c r="GEW203" s="110"/>
      <c r="GEX203" s="110"/>
      <c r="GEY203" s="110"/>
      <c r="GEZ203" s="110"/>
      <c r="GFA203" s="110"/>
      <c r="GFB203" s="110"/>
      <c r="GFC203" s="110"/>
      <c r="GFD203" s="110"/>
      <c r="GFE203" s="110"/>
      <c r="GFF203" s="110"/>
      <c r="GFG203" s="110"/>
      <c r="GFH203" s="110"/>
      <c r="GFI203" s="110"/>
      <c r="GFJ203" s="110"/>
      <c r="GFK203" s="110"/>
      <c r="GFL203" s="110"/>
      <c r="GFM203" s="110"/>
      <c r="GFN203" s="110"/>
      <c r="GFO203" s="110"/>
      <c r="GFP203" s="110"/>
      <c r="GFQ203" s="110"/>
      <c r="GFR203" s="110"/>
      <c r="GFS203" s="110"/>
      <c r="GFT203" s="110"/>
      <c r="GFU203" s="110"/>
      <c r="GFV203" s="110"/>
      <c r="GFW203" s="110"/>
      <c r="GFX203" s="110"/>
      <c r="GFY203" s="110"/>
      <c r="GFZ203" s="110"/>
      <c r="GGA203" s="110"/>
      <c r="GGB203" s="110"/>
      <c r="GGC203" s="110"/>
      <c r="GGD203" s="110"/>
      <c r="GGE203" s="110"/>
      <c r="GGF203" s="110"/>
      <c r="GGG203" s="110"/>
      <c r="GGH203" s="110"/>
      <c r="GGI203" s="110"/>
      <c r="GGJ203" s="110"/>
      <c r="GGK203" s="110"/>
      <c r="GGL203" s="110"/>
      <c r="GGM203" s="110"/>
      <c r="GGN203" s="110"/>
      <c r="GGO203" s="110"/>
      <c r="GGP203" s="110"/>
      <c r="GGQ203" s="110"/>
      <c r="GGR203" s="110"/>
      <c r="GGS203" s="110"/>
      <c r="GGT203" s="110"/>
      <c r="GGU203" s="110"/>
      <c r="GGV203" s="110"/>
      <c r="GGW203" s="110"/>
      <c r="GGX203" s="110"/>
      <c r="GGY203" s="110"/>
      <c r="GGZ203" s="110"/>
      <c r="GHA203" s="110"/>
      <c r="GHB203" s="110"/>
      <c r="GHC203" s="110"/>
      <c r="GHD203" s="110"/>
      <c r="GHE203" s="110"/>
      <c r="GHF203" s="110"/>
      <c r="GHG203" s="110"/>
      <c r="GHH203" s="110"/>
      <c r="GHI203" s="110"/>
      <c r="GHJ203" s="110"/>
      <c r="GHK203" s="110"/>
      <c r="GHL203" s="110"/>
      <c r="GHM203" s="110"/>
      <c r="GHN203" s="110"/>
      <c r="GHO203" s="110"/>
      <c r="GHP203" s="110"/>
      <c r="GHQ203" s="110"/>
      <c r="GHR203" s="110"/>
      <c r="GHS203" s="110"/>
      <c r="GHT203" s="110"/>
      <c r="GHU203" s="110"/>
      <c r="GHV203" s="110"/>
      <c r="GHW203" s="110"/>
      <c r="GHX203" s="110"/>
      <c r="GHY203" s="110"/>
      <c r="GHZ203" s="110"/>
      <c r="GIA203" s="110"/>
      <c r="GIB203" s="110"/>
      <c r="GIC203" s="110"/>
      <c r="GID203" s="110"/>
      <c r="GIE203" s="110"/>
      <c r="GIF203" s="110"/>
      <c r="GIG203" s="110"/>
      <c r="GIH203" s="110"/>
      <c r="GII203" s="110"/>
      <c r="GIJ203" s="110"/>
      <c r="GIK203" s="110"/>
      <c r="GIL203" s="110"/>
      <c r="GIM203" s="110"/>
      <c r="GIN203" s="110"/>
      <c r="GIO203" s="110"/>
      <c r="GIP203" s="110"/>
      <c r="GIQ203" s="110"/>
      <c r="GIR203" s="110"/>
      <c r="GIS203" s="110"/>
      <c r="GIT203" s="110"/>
      <c r="GIU203" s="110"/>
      <c r="GIV203" s="110"/>
      <c r="GIW203" s="110"/>
      <c r="GIX203" s="110"/>
      <c r="GIY203" s="110"/>
      <c r="GIZ203" s="110"/>
      <c r="GJA203" s="110"/>
      <c r="GJB203" s="110"/>
      <c r="GJC203" s="110"/>
      <c r="GJD203" s="110"/>
      <c r="GJE203" s="110"/>
      <c r="GJF203" s="110"/>
      <c r="GJG203" s="110"/>
      <c r="GJH203" s="110"/>
      <c r="GJI203" s="110"/>
      <c r="GJJ203" s="110"/>
      <c r="GJK203" s="110"/>
      <c r="GJL203" s="110"/>
      <c r="GJM203" s="110"/>
      <c r="GJN203" s="110"/>
      <c r="GJO203" s="110"/>
      <c r="GJP203" s="110"/>
      <c r="GJQ203" s="110"/>
      <c r="GJR203" s="110"/>
      <c r="GJS203" s="110"/>
      <c r="GJT203" s="110"/>
      <c r="GJU203" s="110"/>
      <c r="GJV203" s="110"/>
      <c r="GJW203" s="110"/>
      <c r="GJX203" s="110"/>
      <c r="GJY203" s="110"/>
      <c r="GJZ203" s="110"/>
      <c r="GKA203" s="110"/>
      <c r="GKB203" s="110"/>
      <c r="GKC203" s="110"/>
      <c r="GKD203" s="110"/>
      <c r="GKE203" s="110"/>
      <c r="GKF203" s="110"/>
      <c r="GKG203" s="110"/>
      <c r="GKH203" s="110"/>
      <c r="GKI203" s="110"/>
      <c r="GKJ203" s="110"/>
      <c r="GKK203" s="110"/>
      <c r="GKL203" s="110"/>
      <c r="GKM203" s="110"/>
      <c r="GKN203" s="110"/>
      <c r="GKO203" s="110"/>
      <c r="GKP203" s="110"/>
      <c r="GKQ203" s="110"/>
      <c r="GKR203" s="110"/>
      <c r="GKS203" s="110"/>
      <c r="GKT203" s="110"/>
      <c r="GKU203" s="110"/>
      <c r="GKV203" s="110"/>
      <c r="GKW203" s="110"/>
      <c r="GKX203" s="110"/>
      <c r="GKY203" s="110"/>
      <c r="GKZ203" s="110"/>
      <c r="GLA203" s="110"/>
      <c r="GLB203" s="110"/>
      <c r="GLC203" s="110"/>
      <c r="GLD203" s="110"/>
      <c r="GLE203" s="110"/>
      <c r="GLF203" s="110"/>
      <c r="GLG203" s="110"/>
      <c r="GLH203" s="110"/>
      <c r="GLI203" s="110"/>
      <c r="GLJ203" s="110"/>
      <c r="GLK203" s="110"/>
      <c r="GLL203" s="110"/>
      <c r="GLM203" s="110"/>
      <c r="GLN203" s="110"/>
      <c r="GLO203" s="110"/>
      <c r="GLP203" s="110"/>
      <c r="GLQ203" s="110"/>
      <c r="GLR203" s="110"/>
      <c r="GLS203" s="110"/>
      <c r="GLT203" s="110"/>
      <c r="GLU203" s="110"/>
      <c r="GLV203" s="110"/>
      <c r="GLW203" s="110"/>
      <c r="GLX203" s="110"/>
      <c r="GLY203" s="110"/>
      <c r="GLZ203" s="110"/>
      <c r="GMA203" s="110"/>
      <c r="GMB203" s="110"/>
      <c r="GMC203" s="110"/>
      <c r="GMD203" s="110"/>
      <c r="GME203" s="110"/>
      <c r="GMF203" s="110"/>
      <c r="GMG203" s="110"/>
      <c r="GMH203" s="110"/>
      <c r="GMI203" s="110"/>
      <c r="GMJ203" s="110"/>
      <c r="GMK203" s="110"/>
      <c r="GML203" s="110"/>
      <c r="GMM203" s="110"/>
      <c r="GMN203" s="110"/>
      <c r="GMO203" s="110"/>
      <c r="GMP203" s="110"/>
      <c r="GMQ203" s="110"/>
      <c r="GMR203" s="110"/>
      <c r="GMS203" s="110"/>
      <c r="GMT203" s="110"/>
      <c r="GMU203" s="110"/>
      <c r="GMV203" s="110"/>
      <c r="GMW203" s="110"/>
      <c r="GMX203" s="110"/>
      <c r="GMY203" s="110"/>
      <c r="GMZ203" s="110"/>
      <c r="GNA203" s="110"/>
      <c r="GNB203" s="110"/>
      <c r="GNC203" s="110"/>
      <c r="GND203" s="110"/>
      <c r="GNE203" s="110"/>
      <c r="GNF203" s="110"/>
      <c r="GNG203" s="110"/>
      <c r="GNH203" s="110"/>
      <c r="GNI203" s="110"/>
      <c r="GNJ203" s="110"/>
      <c r="GNK203" s="110"/>
      <c r="GNL203" s="110"/>
      <c r="GNM203" s="110"/>
      <c r="GNN203" s="110"/>
      <c r="GNO203" s="110"/>
      <c r="GNP203" s="110"/>
      <c r="GNQ203" s="110"/>
      <c r="GNR203" s="110"/>
      <c r="GNS203" s="110"/>
      <c r="GNT203" s="110"/>
      <c r="GNU203" s="110"/>
      <c r="GNV203" s="110"/>
      <c r="GNW203" s="110"/>
      <c r="GNX203" s="110"/>
      <c r="GNY203" s="110"/>
      <c r="GNZ203" s="110"/>
      <c r="GOA203" s="110"/>
      <c r="GOB203" s="110"/>
      <c r="GOC203" s="110"/>
      <c r="GOD203" s="110"/>
      <c r="GOE203" s="110"/>
      <c r="GOF203" s="110"/>
      <c r="GOG203" s="110"/>
      <c r="GOH203" s="110"/>
      <c r="GOI203" s="110"/>
      <c r="GOJ203" s="110"/>
      <c r="GOK203" s="110"/>
      <c r="GOL203" s="110"/>
      <c r="GOM203" s="110"/>
      <c r="GON203" s="110"/>
      <c r="GOO203" s="110"/>
      <c r="GOP203" s="110"/>
      <c r="GOQ203" s="110"/>
      <c r="GOR203" s="110"/>
      <c r="GOS203" s="110"/>
      <c r="GOT203" s="110"/>
      <c r="GOU203" s="110"/>
      <c r="GOV203" s="110"/>
      <c r="GOW203" s="110"/>
      <c r="GOX203" s="110"/>
      <c r="GOY203" s="110"/>
      <c r="GOZ203" s="110"/>
      <c r="GPA203" s="110"/>
      <c r="GPB203" s="110"/>
      <c r="GPC203" s="110"/>
      <c r="GPD203" s="110"/>
      <c r="GPE203" s="110"/>
      <c r="GPF203" s="110"/>
      <c r="GPG203" s="110"/>
      <c r="GPH203" s="110"/>
      <c r="GPI203" s="110"/>
      <c r="GPJ203" s="110"/>
      <c r="GPK203" s="110"/>
      <c r="GPL203" s="110"/>
      <c r="GPM203" s="110"/>
      <c r="GPN203" s="110"/>
      <c r="GPO203" s="110"/>
      <c r="GPP203" s="110"/>
      <c r="GPQ203" s="110"/>
      <c r="GPR203" s="110"/>
      <c r="GPS203" s="110"/>
      <c r="GPT203" s="110"/>
      <c r="GPU203" s="110"/>
      <c r="GPV203" s="110"/>
      <c r="GPW203" s="110"/>
      <c r="GPX203" s="110"/>
      <c r="GPY203" s="110"/>
      <c r="GPZ203" s="110"/>
      <c r="GQA203" s="110"/>
      <c r="GQB203" s="110"/>
      <c r="GQC203" s="110"/>
      <c r="GQD203" s="110"/>
      <c r="GQE203" s="110"/>
      <c r="GQF203" s="110"/>
      <c r="GQG203" s="110"/>
      <c r="GQH203" s="110"/>
      <c r="GQI203" s="110"/>
      <c r="GQJ203" s="110"/>
      <c r="GQK203" s="110"/>
      <c r="GQL203" s="110"/>
      <c r="GQM203" s="110"/>
      <c r="GQN203" s="110"/>
      <c r="GQO203" s="110"/>
      <c r="GQP203" s="110"/>
      <c r="GQQ203" s="110"/>
      <c r="GQR203" s="110"/>
      <c r="GQS203" s="110"/>
      <c r="GQT203" s="110"/>
      <c r="GQU203" s="110"/>
      <c r="GQV203" s="110"/>
      <c r="GQW203" s="110"/>
      <c r="GQX203" s="110"/>
      <c r="GQY203" s="110"/>
      <c r="GQZ203" s="110"/>
      <c r="GRA203" s="110"/>
      <c r="GRB203" s="110"/>
      <c r="GRC203" s="110"/>
      <c r="GRD203" s="110"/>
      <c r="GRE203" s="110"/>
      <c r="GRF203" s="110"/>
      <c r="GRG203" s="110"/>
      <c r="GRH203" s="110"/>
      <c r="GRI203" s="110"/>
      <c r="GRJ203" s="110"/>
      <c r="GRK203" s="110"/>
      <c r="GRL203" s="110"/>
      <c r="GRM203" s="110"/>
      <c r="GRN203" s="110"/>
      <c r="GRO203" s="110"/>
      <c r="GRP203" s="110"/>
      <c r="GRQ203" s="110"/>
      <c r="GRR203" s="110"/>
      <c r="GRS203" s="110"/>
      <c r="GRT203" s="110"/>
      <c r="GRU203" s="110"/>
      <c r="GRV203" s="110"/>
      <c r="GRW203" s="110"/>
      <c r="GRX203" s="110"/>
      <c r="GRY203" s="110"/>
      <c r="GRZ203" s="110"/>
      <c r="GSA203" s="110"/>
      <c r="GSB203" s="110"/>
      <c r="GSC203" s="110"/>
      <c r="GSD203" s="110"/>
      <c r="GSE203" s="110"/>
      <c r="GSF203" s="110"/>
      <c r="GSG203" s="110"/>
      <c r="GSH203" s="110"/>
      <c r="GSI203" s="110"/>
      <c r="GSJ203" s="110"/>
      <c r="GSK203" s="110"/>
      <c r="GSL203" s="110"/>
      <c r="GSM203" s="110"/>
      <c r="GSN203" s="110"/>
      <c r="GSO203" s="110"/>
      <c r="GSP203" s="110"/>
      <c r="GSQ203" s="110"/>
      <c r="GSR203" s="110"/>
      <c r="GSS203" s="110"/>
      <c r="GST203" s="110"/>
      <c r="GSU203" s="110"/>
      <c r="GSV203" s="110"/>
      <c r="GSW203" s="110"/>
      <c r="GSX203" s="110"/>
      <c r="GSY203" s="110"/>
      <c r="GSZ203" s="110"/>
      <c r="GTA203" s="110"/>
      <c r="GTB203" s="110"/>
      <c r="GTC203" s="110"/>
      <c r="GTD203" s="110"/>
      <c r="GTE203" s="110"/>
      <c r="GTF203" s="110"/>
      <c r="GTG203" s="110"/>
      <c r="GTH203" s="110"/>
      <c r="GTI203" s="110"/>
      <c r="GTJ203" s="110"/>
      <c r="GTK203" s="110"/>
      <c r="GTL203" s="110"/>
      <c r="GTM203" s="110"/>
      <c r="GTN203" s="110"/>
      <c r="GTO203" s="110"/>
      <c r="GTP203" s="110"/>
      <c r="GTQ203" s="110"/>
      <c r="GTR203" s="110"/>
      <c r="GTS203" s="110"/>
      <c r="GTT203" s="110"/>
      <c r="GTU203" s="110"/>
      <c r="GTV203" s="110"/>
      <c r="GTW203" s="110"/>
      <c r="GTX203" s="110"/>
      <c r="GTY203" s="110"/>
      <c r="GTZ203" s="110"/>
      <c r="GUA203" s="110"/>
      <c r="GUB203" s="110"/>
      <c r="GUC203" s="110"/>
      <c r="GUD203" s="110"/>
      <c r="GUE203" s="110"/>
      <c r="GUF203" s="110"/>
      <c r="GUG203" s="110"/>
      <c r="GUH203" s="110"/>
      <c r="GUI203" s="110"/>
      <c r="GUJ203" s="110"/>
      <c r="GUK203" s="110"/>
      <c r="GUL203" s="110"/>
      <c r="GUM203" s="110"/>
      <c r="GUN203" s="110"/>
      <c r="GUO203" s="110"/>
      <c r="GUP203" s="110"/>
      <c r="GUQ203" s="110"/>
      <c r="GUR203" s="110"/>
      <c r="GUS203" s="110"/>
      <c r="GUT203" s="110"/>
      <c r="GUU203" s="110"/>
      <c r="GUV203" s="110"/>
      <c r="GUW203" s="110"/>
      <c r="GUX203" s="110"/>
      <c r="GUY203" s="110"/>
      <c r="GUZ203" s="110"/>
      <c r="GVA203" s="110"/>
      <c r="GVB203" s="110"/>
      <c r="GVC203" s="110"/>
      <c r="GVD203" s="110"/>
      <c r="GVE203" s="110"/>
      <c r="GVF203" s="110"/>
      <c r="GVG203" s="110"/>
      <c r="GVH203" s="110"/>
      <c r="GVI203" s="110"/>
      <c r="GVJ203" s="110"/>
      <c r="GVK203" s="110"/>
      <c r="GVL203" s="110"/>
      <c r="GVM203" s="110"/>
      <c r="GVN203" s="110"/>
      <c r="GVO203" s="110"/>
      <c r="GVP203" s="110"/>
      <c r="GVQ203" s="110"/>
      <c r="GVR203" s="110"/>
      <c r="GVS203" s="110"/>
      <c r="GVT203" s="110"/>
      <c r="GVU203" s="110"/>
      <c r="GVV203" s="110"/>
      <c r="GVW203" s="110"/>
      <c r="GVX203" s="110"/>
      <c r="GVY203" s="110"/>
      <c r="GVZ203" s="110"/>
      <c r="GWA203" s="110"/>
      <c r="GWB203" s="110"/>
      <c r="GWC203" s="110"/>
      <c r="GWD203" s="110"/>
      <c r="GWE203" s="110"/>
      <c r="GWF203" s="110"/>
      <c r="GWG203" s="110"/>
      <c r="GWH203" s="110"/>
      <c r="GWI203" s="110"/>
      <c r="GWJ203" s="110"/>
      <c r="GWK203" s="110"/>
      <c r="GWL203" s="110"/>
      <c r="GWM203" s="110"/>
      <c r="GWN203" s="110"/>
      <c r="GWO203" s="110"/>
      <c r="GWP203" s="110"/>
      <c r="GWQ203" s="110"/>
      <c r="GWR203" s="110"/>
      <c r="GWS203" s="110"/>
      <c r="GWT203" s="110"/>
      <c r="GWU203" s="110"/>
      <c r="GWV203" s="110"/>
      <c r="GWW203" s="110"/>
      <c r="GWX203" s="110"/>
      <c r="GWY203" s="110"/>
      <c r="GWZ203" s="110"/>
      <c r="GXA203" s="110"/>
      <c r="GXB203" s="110"/>
      <c r="GXC203" s="110"/>
      <c r="GXD203" s="110"/>
      <c r="GXE203" s="110"/>
      <c r="GXF203" s="110"/>
      <c r="GXG203" s="110"/>
      <c r="GXH203" s="110"/>
      <c r="GXI203" s="110"/>
      <c r="GXJ203" s="110"/>
      <c r="GXK203" s="110"/>
      <c r="GXL203" s="110"/>
      <c r="GXM203" s="110"/>
      <c r="GXN203" s="110"/>
      <c r="GXO203" s="110"/>
      <c r="GXP203" s="110"/>
      <c r="GXQ203" s="110"/>
      <c r="GXR203" s="110"/>
      <c r="GXS203" s="110"/>
      <c r="GXT203" s="110"/>
      <c r="GXU203" s="110"/>
      <c r="GXV203" s="110"/>
      <c r="GXW203" s="110"/>
      <c r="GXX203" s="110"/>
      <c r="GXY203" s="110"/>
      <c r="GXZ203" s="110"/>
      <c r="GYA203" s="110"/>
      <c r="GYB203" s="110"/>
      <c r="GYC203" s="110"/>
      <c r="GYD203" s="110"/>
      <c r="GYE203" s="110"/>
      <c r="GYF203" s="110"/>
      <c r="GYG203" s="110"/>
      <c r="GYH203" s="110"/>
      <c r="GYI203" s="110"/>
      <c r="GYJ203" s="110"/>
      <c r="GYK203" s="110"/>
      <c r="GYL203" s="110"/>
      <c r="GYM203" s="110"/>
      <c r="GYN203" s="110"/>
      <c r="GYO203" s="110"/>
      <c r="GYP203" s="110"/>
      <c r="GYQ203" s="110"/>
      <c r="GYR203" s="110"/>
      <c r="GYS203" s="110"/>
      <c r="GYT203" s="110"/>
      <c r="GYU203" s="110"/>
      <c r="GYV203" s="110"/>
      <c r="GYW203" s="110"/>
      <c r="GYX203" s="110"/>
      <c r="GYY203" s="110"/>
      <c r="GYZ203" s="110"/>
      <c r="GZA203" s="110"/>
      <c r="GZB203" s="110"/>
      <c r="GZC203" s="110"/>
      <c r="GZD203" s="110"/>
      <c r="GZE203" s="110"/>
      <c r="GZF203" s="110"/>
      <c r="GZG203" s="110"/>
      <c r="GZH203" s="110"/>
      <c r="GZI203" s="110"/>
      <c r="GZJ203" s="110"/>
      <c r="GZK203" s="110"/>
      <c r="GZL203" s="110"/>
      <c r="GZM203" s="110"/>
      <c r="GZN203" s="110"/>
      <c r="GZO203" s="110"/>
      <c r="GZP203" s="110"/>
      <c r="GZQ203" s="110"/>
      <c r="GZR203" s="110"/>
      <c r="GZS203" s="110"/>
      <c r="GZT203" s="110"/>
      <c r="GZU203" s="110"/>
      <c r="GZV203" s="110"/>
      <c r="GZW203" s="110"/>
      <c r="GZX203" s="110"/>
      <c r="GZY203" s="110"/>
      <c r="GZZ203" s="110"/>
      <c r="HAA203" s="110"/>
      <c r="HAB203" s="110"/>
      <c r="HAC203" s="110"/>
      <c r="HAD203" s="110"/>
      <c r="HAE203" s="110"/>
      <c r="HAF203" s="110"/>
      <c r="HAG203" s="110"/>
      <c r="HAH203" s="110"/>
      <c r="HAI203" s="110"/>
      <c r="HAJ203" s="110"/>
      <c r="HAK203" s="110"/>
      <c r="HAL203" s="110"/>
      <c r="HAM203" s="110"/>
      <c r="HAN203" s="110"/>
      <c r="HAO203" s="110"/>
      <c r="HAP203" s="110"/>
      <c r="HAQ203" s="110"/>
      <c r="HAR203" s="110"/>
      <c r="HAS203" s="110"/>
      <c r="HAT203" s="110"/>
      <c r="HAU203" s="110"/>
      <c r="HAV203" s="110"/>
      <c r="HAW203" s="110"/>
      <c r="HAX203" s="110"/>
      <c r="HAY203" s="110"/>
      <c r="HAZ203" s="110"/>
      <c r="HBA203" s="110"/>
      <c r="HBB203" s="110"/>
      <c r="HBC203" s="110"/>
      <c r="HBD203" s="110"/>
      <c r="HBE203" s="110"/>
      <c r="HBF203" s="110"/>
      <c r="HBG203" s="110"/>
      <c r="HBH203" s="110"/>
      <c r="HBI203" s="110"/>
      <c r="HBJ203" s="110"/>
      <c r="HBK203" s="110"/>
      <c r="HBL203" s="110"/>
      <c r="HBM203" s="110"/>
      <c r="HBN203" s="110"/>
      <c r="HBO203" s="110"/>
      <c r="HBP203" s="110"/>
      <c r="HBQ203" s="110"/>
      <c r="HBR203" s="110"/>
      <c r="HBS203" s="110"/>
      <c r="HBT203" s="110"/>
      <c r="HBU203" s="110"/>
      <c r="HBV203" s="110"/>
      <c r="HBW203" s="110"/>
      <c r="HBX203" s="110"/>
      <c r="HBY203" s="110"/>
      <c r="HBZ203" s="110"/>
      <c r="HCA203" s="110"/>
      <c r="HCB203" s="110"/>
      <c r="HCC203" s="110"/>
      <c r="HCD203" s="110"/>
      <c r="HCE203" s="110"/>
      <c r="HCF203" s="110"/>
      <c r="HCG203" s="110"/>
      <c r="HCH203" s="110"/>
      <c r="HCI203" s="110"/>
      <c r="HCJ203" s="110"/>
      <c r="HCK203" s="110"/>
      <c r="HCL203" s="110"/>
      <c r="HCM203" s="110"/>
      <c r="HCN203" s="110"/>
      <c r="HCO203" s="110"/>
      <c r="HCP203" s="110"/>
      <c r="HCQ203" s="110"/>
      <c r="HCR203" s="110"/>
      <c r="HCS203" s="110"/>
      <c r="HCT203" s="110"/>
      <c r="HCU203" s="110"/>
      <c r="HCV203" s="110"/>
      <c r="HCW203" s="110"/>
      <c r="HCX203" s="110"/>
      <c r="HCY203" s="110"/>
      <c r="HCZ203" s="110"/>
      <c r="HDA203" s="110"/>
      <c r="HDB203" s="110"/>
      <c r="HDC203" s="110"/>
      <c r="HDD203" s="110"/>
      <c r="HDE203" s="110"/>
      <c r="HDF203" s="110"/>
      <c r="HDG203" s="110"/>
      <c r="HDH203" s="110"/>
      <c r="HDI203" s="110"/>
      <c r="HDJ203" s="110"/>
      <c r="HDK203" s="110"/>
      <c r="HDL203" s="110"/>
      <c r="HDM203" s="110"/>
      <c r="HDN203" s="110"/>
      <c r="HDO203" s="110"/>
      <c r="HDP203" s="110"/>
      <c r="HDQ203" s="110"/>
      <c r="HDR203" s="110"/>
      <c r="HDS203" s="110"/>
      <c r="HDT203" s="110"/>
      <c r="HDU203" s="110"/>
      <c r="HDV203" s="110"/>
      <c r="HDW203" s="110"/>
      <c r="HDX203" s="110"/>
      <c r="HDY203" s="110"/>
      <c r="HDZ203" s="110"/>
      <c r="HEA203" s="110"/>
      <c r="HEB203" s="110"/>
      <c r="HEC203" s="110"/>
      <c r="HED203" s="110"/>
      <c r="HEE203" s="110"/>
      <c r="HEF203" s="110"/>
      <c r="HEG203" s="110"/>
      <c r="HEH203" s="110"/>
      <c r="HEI203" s="110"/>
      <c r="HEJ203" s="110"/>
      <c r="HEK203" s="110"/>
      <c r="HEL203" s="110"/>
      <c r="HEM203" s="110"/>
      <c r="HEN203" s="110"/>
      <c r="HEO203" s="110"/>
      <c r="HEP203" s="110"/>
      <c r="HEQ203" s="110"/>
      <c r="HER203" s="110"/>
      <c r="HES203" s="110"/>
      <c r="HET203" s="110"/>
      <c r="HEU203" s="110"/>
      <c r="HEV203" s="110"/>
      <c r="HEW203" s="110"/>
      <c r="HEX203" s="110"/>
      <c r="HEY203" s="110"/>
      <c r="HEZ203" s="110"/>
      <c r="HFA203" s="110"/>
      <c r="HFB203" s="110"/>
      <c r="HFC203" s="110"/>
      <c r="HFD203" s="110"/>
      <c r="HFE203" s="110"/>
      <c r="HFF203" s="110"/>
      <c r="HFG203" s="110"/>
      <c r="HFH203" s="110"/>
      <c r="HFI203" s="110"/>
      <c r="HFJ203" s="110"/>
      <c r="HFK203" s="110"/>
      <c r="HFL203" s="110"/>
      <c r="HFM203" s="110"/>
      <c r="HFN203" s="110"/>
      <c r="HFO203" s="110"/>
      <c r="HFP203" s="110"/>
      <c r="HFQ203" s="110"/>
      <c r="HFR203" s="110"/>
      <c r="HFS203" s="110"/>
      <c r="HFT203" s="110"/>
      <c r="HFU203" s="110"/>
      <c r="HFV203" s="110"/>
      <c r="HFW203" s="110"/>
      <c r="HFX203" s="110"/>
      <c r="HFY203" s="110"/>
      <c r="HFZ203" s="110"/>
      <c r="HGA203" s="110"/>
      <c r="HGB203" s="110"/>
      <c r="HGC203" s="110"/>
      <c r="HGD203" s="110"/>
      <c r="HGE203" s="110"/>
      <c r="HGF203" s="110"/>
      <c r="HGG203" s="110"/>
      <c r="HGH203" s="110"/>
      <c r="HGI203" s="110"/>
      <c r="HGJ203" s="110"/>
      <c r="HGK203" s="110"/>
      <c r="HGL203" s="110"/>
      <c r="HGM203" s="110"/>
      <c r="HGN203" s="110"/>
      <c r="HGO203" s="110"/>
      <c r="HGP203" s="110"/>
      <c r="HGQ203" s="110"/>
      <c r="HGR203" s="110"/>
      <c r="HGS203" s="110"/>
      <c r="HGT203" s="110"/>
      <c r="HGU203" s="110"/>
      <c r="HGV203" s="110"/>
      <c r="HGW203" s="110"/>
      <c r="HGX203" s="110"/>
      <c r="HGY203" s="110"/>
      <c r="HGZ203" s="110"/>
      <c r="HHA203" s="110"/>
      <c r="HHB203" s="110"/>
      <c r="HHC203" s="110"/>
      <c r="HHD203" s="110"/>
      <c r="HHE203" s="110"/>
      <c r="HHF203" s="110"/>
      <c r="HHG203" s="110"/>
      <c r="HHH203" s="110"/>
      <c r="HHI203" s="110"/>
      <c r="HHJ203" s="110"/>
      <c r="HHK203" s="110"/>
      <c r="HHL203" s="110"/>
      <c r="HHM203" s="110"/>
      <c r="HHN203" s="110"/>
      <c r="HHO203" s="110"/>
      <c r="HHP203" s="110"/>
      <c r="HHQ203" s="110"/>
      <c r="HHR203" s="110"/>
      <c r="HHS203" s="110"/>
      <c r="HHT203" s="110"/>
      <c r="HHU203" s="110"/>
      <c r="HHV203" s="110"/>
      <c r="HHW203" s="110"/>
      <c r="HHX203" s="110"/>
      <c r="HHY203" s="110"/>
      <c r="HHZ203" s="110"/>
      <c r="HIA203" s="110"/>
      <c r="HIB203" s="110"/>
      <c r="HIC203" s="110"/>
      <c r="HID203" s="110"/>
      <c r="HIE203" s="110"/>
      <c r="HIF203" s="110"/>
      <c r="HIG203" s="110"/>
      <c r="HIH203" s="110"/>
      <c r="HII203" s="110"/>
      <c r="HIJ203" s="110"/>
      <c r="HIK203" s="110"/>
      <c r="HIL203" s="110"/>
      <c r="HIM203" s="110"/>
      <c r="HIN203" s="110"/>
      <c r="HIO203" s="110"/>
      <c r="HIP203" s="110"/>
      <c r="HIQ203" s="110"/>
      <c r="HIR203" s="110"/>
      <c r="HIS203" s="110"/>
      <c r="HIT203" s="110"/>
      <c r="HIU203" s="110"/>
      <c r="HIV203" s="110"/>
      <c r="HIW203" s="110"/>
      <c r="HIX203" s="110"/>
      <c r="HIY203" s="110"/>
      <c r="HIZ203" s="110"/>
      <c r="HJA203" s="110"/>
      <c r="HJB203" s="110"/>
      <c r="HJC203" s="110"/>
      <c r="HJD203" s="110"/>
      <c r="HJE203" s="110"/>
      <c r="HJF203" s="110"/>
      <c r="HJG203" s="110"/>
      <c r="HJH203" s="110"/>
      <c r="HJI203" s="110"/>
      <c r="HJJ203" s="110"/>
      <c r="HJK203" s="110"/>
      <c r="HJL203" s="110"/>
      <c r="HJM203" s="110"/>
      <c r="HJN203" s="110"/>
      <c r="HJO203" s="110"/>
      <c r="HJP203" s="110"/>
      <c r="HJQ203" s="110"/>
      <c r="HJR203" s="110"/>
      <c r="HJS203" s="110"/>
      <c r="HJT203" s="110"/>
      <c r="HJU203" s="110"/>
      <c r="HJV203" s="110"/>
      <c r="HJW203" s="110"/>
      <c r="HJX203" s="110"/>
      <c r="HJY203" s="110"/>
      <c r="HJZ203" s="110"/>
      <c r="HKA203" s="110"/>
      <c r="HKB203" s="110"/>
      <c r="HKC203" s="110"/>
      <c r="HKD203" s="110"/>
      <c r="HKE203" s="110"/>
      <c r="HKF203" s="110"/>
      <c r="HKG203" s="110"/>
      <c r="HKH203" s="110"/>
      <c r="HKI203" s="110"/>
      <c r="HKJ203" s="110"/>
      <c r="HKK203" s="110"/>
      <c r="HKL203" s="110"/>
      <c r="HKM203" s="110"/>
      <c r="HKN203" s="110"/>
      <c r="HKO203" s="110"/>
      <c r="HKP203" s="110"/>
      <c r="HKQ203" s="110"/>
      <c r="HKR203" s="110"/>
      <c r="HKS203" s="110"/>
      <c r="HKT203" s="110"/>
      <c r="HKU203" s="110"/>
      <c r="HKV203" s="110"/>
      <c r="HKW203" s="110"/>
      <c r="HKX203" s="110"/>
      <c r="HKY203" s="110"/>
      <c r="HKZ203" s="110"/>
      <c r="HLA203" s="110"/>
      <c r="HLB203" s="110"/>
      <c r="HLC203" s="110"/>
      <c r="HLD203" s="110"/>
      <c r="HLE203" s="110"/>
      <c r="HLF203" s="110"/>
      <c r="HLG203" s="110"/>
      <c r="HLH203" s="110"/>
      <c r="HLI203" s="110"/>
      <c r="HLJ203" s="110"/>
      <c r="HLK203" s="110"/>
      <c r="HLL203" s="110"/>
      <c r="HLM203" s="110"/>
      <c r="HLN203" s="110"/>
      <c r="HLO203" s="110"/>
      <c r="HLP203" s="110"/>
      <c r="HLQ203" s="110"/>
      <c r="HLR203" s="110"/>
      <c r="HLS203" s="110"/>
      <c r="HLT203" s="110"/>
      <c r="HLU203" s="110"/>
      <c r="HLV203" s="110"/>
      <c r="HLW203" s="110"/>
      <c r="HLX203" s="110"/>
      <c r="HLY203" s="110"/>
      <c r="HLZ203" s="110"/>
      <c r="HMA203" s="110"/>
      <c r="HMB203" s="110"/>
      <c r="HMC203" s="110"/>
      <c r="HMD203" s="110"/>
      <c r="HME203" s="110"/>
      <c r="HMF203" s="110"/>
      <c r="HMG203" s="110"/>
      <c r="HMH203" s="110"/>
      <c r="HMI203" s="110"/>
      <c r="HMJ203" s="110"/>
      <c r="HMK203" s="110"/>
      <c r="HML203" s="110"/>
      <c r="HMM203" s="110"/>
      <c r="HMN203" s="110"/>
      <c r="HMO203" s="110"/>
      <c r="HMP203" s="110"/>
      <c r="HMQ203" s="110"/>
      <c r="HMR203" s="110"/>
      <c r="HMS203" s="110"/>
      <c r="HMT203" s="110"/>
      <c r="HMU203" s="110"/>
      <c r="HMV203" s="110"/>
      <c r="HMW203" s="110"/>
      <c r="HMX203" s="110"/>
      <c r="HMY203" s="110"/>
      <c r="HMZ203" s="110"/>
      <c r="HNA203" s="110"/>
      <c r="HNB203" s="110"/>
      <c r="HNC203" s="110"/>
      <c r="HND203" s="110"/>
      <c r="HNE203" s="110"/>
      <c r="HNF203" s="110"/>
      <c r="HNG203" s="110"/>
      <c r="HNH203" s="110"/>
      <c r="HNI203" s="110"/>
      <c r="HNJ203" s="110"/>
      <c r="HNK203" s="110"/>
      <c r="HNL203" s="110"/>
      <c r="HNM203" s="110"/>
      <c r="HNN203" s="110"/>
      <c r="HNO203" s="110"/>
      <c r="HNP203" s="110"/>
      <c r="HNQ203" s="110"/>
      <c r="HNR203" s="110"/>
      <c r="HNS203" s="110"/>
      <c r="HNT203" s="110"/>
      <c r="HNU203" s="110"/>
      <c r="HNV203" s="110"/>
      <c r="HNW203" s="110"/>
      <c r="HNX203" s="110"/>
      <c r="HNY203" s="110"/>
      <c r="HNZ203" s="110"/>
      <c r="HOA203" s="110"/>
      <c r="HOB203" s="110"/>
      <c r="HOC203" s="110"/>
      <c r="HOD203" s="110"/>
      <c r="HOE203" s="110"/>
      <c r="HOF203" s="110"/>
      <c r="HOG203" s="110"/>
      <c r="HOH203" s="110"/>
      <c r="HOI203" s="110"/>
      <c r="HOJ203" s="110"/>
      <c r="HOK203" s="110"/>
      <c r="HOL203" s="110"/>
      <c r="HOM203" s="110"/>
      <c r="HON203" s="110"/>
      <c r="HOO203" s="110"/>
      <c r="HOP203" s="110"/>
      <c r="HOQ203" s="110"/>
      <c r="HOR203" s="110"/>
      <c r="HOS203" s="110"/>
      <c r="HOT203" s="110"/>
      <c r="HOU203" s="110"/>
      <c r="HOV203" s="110"/>
      <c r="HOW203" s="110"/>
      <c r="HOX203" s="110"/>
      <c r="HOY203" s="110"/>
      <c r="HOZ203" s="110"/>
      <c r="HPA203" s="110"/>
      <c r="HPB203" s="110"/>
      <c r="HPC203" s="110"/>
      <c r="HPD203" s="110"/>
      <c r="HPE203" s="110"/>
      <c r="HPF203" s="110"/>
      <c r="HPG203" s="110"/>
      <c r="HPH203" s="110"/>
      <c r="HPI203" s="110"/>
      <c r="HPJ203" s="110"/>
      <c r="HPK203" s="110"/>
      <c r="HPL203" s="110"/>
      <c r="HPM203" s="110"/>
      <c r="HPN203" s="110"/>
      <c r="HPO203" s="110"/>
      <c r="HPP203" s="110"/>
      <c r="HPQ203" s="110"/>
      <c r="HPR203" s="110"/>
      <c r="HPS203" s="110"/>
      <c r="HPT203" s="110"/>
      <c r="HPU203" s="110"/>
      <c r="HPV203" s="110"/>
      <c r="HPW203" s="110"/>
      <c r="HPX203" s="110"/>
      <c r="HPY203" s="110"/>
      <c r="HPZ203" s="110"/>
      <c r="HQA203" s="110"/>
      <c r="HQB203" s="110"/>
      <c r="HQC203" s="110"/>
      <c r="HQD203" s="110"/>
      <c r="HQE203" s="110"/>
      <c r="HQF203" s="110"/>
      <c r="HQG203" s="110"/>
      <c r="HQH203" s="110"/>
      <c r="HQI203" s="110"/>
      <c r="HQJ203" s="110"/>
      <c r="HQK203" s="110"/>
      <c r="HQL203" s="110"/>
      <c r="HQM203" s="110"/>
      <c r="HQN203" s="110"/>
      <c r="HQO203" s="110"/>
      <c r="HQP203" s="110"/>
      <c r="HQQ203" s="110"/>
      <c r="HQR203" s="110"/>
      <c r="HQS203" s="110"/>
      <c r="HQT203" s="110"/>
      <c r="HQU203" s="110"/>
      <c r="HQV203" s="110"/>
      <c r="HQW203" s="110"/>
      <c r="HQX203" s="110"/>
      <c r="HQY203" s="110"/>
      <c r="HQZ203" s="110"/>
      <c r="HRA203" s="110"/>
      <c r="HRB203" s="110"/>
      <c r="HRC203" s="110"/>
      <c r="HRD203" s="110"/>
      <c r="HRE203" s="110"/>
      <c r="HRF203" s="110"/>
      <c r="HRG203" s="110"/>
      <c r="HRH203" s="110"/>
      <c r="HRI203" s="110"/>
      <c r="HRJ203" s="110"/>
      <c r="HRK203" s="110"/>
      <c r="HRL203" s="110"/>
      <c r="HRM203" s="110"/>
      <c r="HRN203" s="110"/>
      <c r="HRO203" s="110"/>
      <c r="HRP203" s="110"/>
      <c r="HRQ203" s="110"/>
      <c r="HRR203" s="110"/>
      <c r="HRS203" s="110"/>
      <c r="HRT203" s="110"/>
      <c r="HRU203" s="110"/>
      <c r="HRV203" s="110"/>
      <c r="HRW203" s="110"/>
      <c r="HRX203" s="110"/>
      <c r="HRY203" s="110"/>
      <c r="HRZ203" s="110"/>
      <c r="HSA203" s="110"/>
      <c r="HSB203" s="110"/>
      <c r="HSC203" s="110"/>
      <c r="HSD203" s="110"/>
      <c r="HSE203" s="110"/>
      <c r="HSF203" s="110"/>
      <c r="HSG203" s="110"/>
      <c r="HSH203" s="110"/>
      <c r="HSI203" s="110"/>
      <c r="HSJ203" s="110"/>
      <c r="HSK203" s="110"/>
      <c r="HSL203" s="110"/>
      <c r="HSM203" s="110"/>
      <c r="HSN203" s="110"/>
      <c r="HSO203" s="110"/>
      <c r="HSP203" s="110"/>
      <c r="HSQ203" s="110"/>
      <c r="HSR203" s="110"/>
      <c r="HSS203" s="110"/>
      <c r="HST203" s="110"/>
      <c r="HSU203" s="110"/>
      <c r="HSV203" s="110"/>
      <c r="HSW203" s="110"/>
      <c r="HSX203" s="110"/>
      <c r="HSY203" s="110"/>
      <c r="HSZ203" s="110"/>
      <c r="HTA203" s="110"/>
      <c r="HTB203" s="110"/>
      <c r="HTC203" s="110"/>
      <c r="HTD203" s="110"/>
      <c r="HTE203" s="110"/>
      <c r="HTF203" s="110"/>
      <c r="HTG203" s="110"/>
      <c r="HTH203" s="110"/>
      <c r="HTI203" s="110"/>
      <c r="HTJ203" s="110"/>
      <c r="HTK203" s="110"/>
      <c r="HTL203" s="110"/>
      <c r="HTM203" s="110"/>
      <c r="HTN203" s="110"/>
      <c r="HTO203" s="110"/>
      <c r="HTP203" s="110"/>
      <c r="HTQ203" s="110"/>
      <c r="HTR203" s="110"/>
      <c r="HTS203" s="110"/>
      <c r="HTT203" s="110"/>
      <c r="HTU203" s="110"/>
      <c r="HTV203" s="110"/>
      <c r="HTW203" s="110"/>
      <c r="HTX203" s="110"/>
      <c r="HTY203" s="110"/>
      <c r="HTZ203" s="110"/>
      <c r="HUA203" s="110"/>
      <c r="HUB203" s="110"/>
      <c r="HUC203" s="110"/>
      <c r="HUD203" s="110"/>
      <c r="HUE203" s="110"/>
      <c r="HUF203" s="110"/>
      <c r="HUG203" s="110"/>
      <c r="HUH203" s="110"/>
      <c r="HUI203" s="110"/>
      <c r="HUJ203" s="110"/>
      <c r="HUK203" s="110"/>
      <c r="HUL203" s="110"/>
      <c r="HUM203" s="110"/>
      <c r="HUN203" s="110"/>
      <c r="HUO203" s="110"/>
      <c r="HUP203" s="110"/>
      <c r="HUQ203" s="110"/>
      <c r="HUR203" s="110"/>
      <c r="HUS203" s="110"/>
      <c r="HUT203" s="110"/>
      <c r="HUU203" s="110"/>
      <c r="HUV203" s="110"/>
      <c r="HUW203" s="110"/>
      <c r="HUX203" s="110"/>
      <c r="HUY203" s="110"/>
      <c r="HUZ203" s="110"/>
      <c r="HVA203" s="110"/>
      <c r="HVB203" s="110"/>
      <c r="HVC203" s="110"/>
      <c r="HVD203" s="110"/>
      <c r="HVE203" s="110"/>
      <c r="HVF203" s="110"/>
      <c r="HVG203" s="110"/>
      <c r="HVH203" s="110"/>
      <c r="HVI203" s="110"/>
      <c r="HVJ203" s="110"/>
      <c r="HVK203" s="110"/>
      <c r="HVL203" s="110"/>
      <c r="HVM203" s="110"/>
      <c r="HVN203" s="110"/>
      <c r="HVO203" s="110"/>
      <c r="HVP203" s="110"/>
      <c r="HVQ203" s="110"/>
      <c r="HVR203" s="110"/>
      <c r="HVS203" s="110"/>
      <c r="HVT203" s="110"/>
      <c r="HVU203" s="110"/>
      <c r="HVV203" s="110"/>
      <c r="HVW203" s="110"/>
      <c r="HVX203" s="110"/>
      <c r="HVY203" s="110"/>
      <c r="HVZ203" s="110"/>
      <c r="HWA203" s="110"/>
      <c r="HWB203" s="110"/>
      <c r="HWC203" s="110"/>
      <c r="HWD203" s="110"/>
      <c r="HWE203" s="110"/>
      <c r="HWF203" s="110"/>
      <c r="HWG203" s="110"/>
      <c r="HWH203" s="110"/>
      <c r="HWI203" s="110"/>
      <c r="HWJ203" s="110"/>
      <c r="HWK203" s="110"/>
      <c r="HWL203" s="110"/>
      <c r="HWM203" s="110"/>
      <c r="HWN203" s="110"/>
      <c r="HWO203" s="110"/>
      <c r="HWP203" s="110"/>
      <c r="HWQ203" s="110"/>
      <c r="HWR203" s="110"/>
      <c r="HWS203" s="110"/>
      <c r="HWT203" s="110"/>
      <c r="HWU203" s="110"/>
      <c r="HWV203" s="110"/>
      <c r="HWW203" s="110"/>
      <c r="HWX203" s="110"/>
      <c r="HWY203" s="110"/>
      <c r="HWZ203" s="110"/>
      <c r="HXA203" s="110"/>
      <c r="HXB203" s="110"/>
      <c r="HXC203" s="110"/>
      <c r="HXD203" s="110"/>
      <c r="HXE203" s="110"/>
      <c r="HXF203" s="110"/>
      <c r="HXG203" s="110"/>
      <c r="HXH203" s="110"/>
      <c r="HXI203" s="110"/>
      <c r="HXJ203" s="110"/>
      <c r="HXK203" s="110"/>
      <c r="HXL203" s="110"/>
      <c r="HXM203" s="110"/>
      <c r="HXN203" s="110"/>
      <c r="HXO203" s="110"/>
      <c r="HXP203" s="110"/>
      <c r="HXQ203" s="110"/>
      <c r="HXR203" s="110"/>
      <c r="HXS203" s="110"/>
      <c r="HXT203" s="110"/>
      <c r="HXU203" s="110"/>
      <c r="HXV203" s="110"/>
      <c r="HXW203" s="110"/>
      <c r="HXX203" s="110"/>
      <c r="HXY203" s="110"/>
      <c r="HXZ203" s="110"/>
      <c r="HYA203" s="110"/>
      <c r="HYB203" s="110"/>
      <c r="HYC203" s="110"/>
      <c r="HYD203" s="110"/>
      <c r="HYE203" s="110"/>
      <c r="HYF203" s="110"/>
      <c r="HYG203" s="110"/>
      <c r="HYH203" s="110"/>
      <c r="HYI203" s="110"/>
      <c r="HYJ203" s="110"/>
      <c r="HYK203" s="110"/>
      <c r="HYL203" s="110"/>
      <c r="HYM203" s="110"/>
      <c r="HYN203" s="110"/>
      <c r="HYO203" s="110"/>
      <c r="HYP203" s="110"/>
      <c r="HYQ203" s="110"/>
      <c r="HYR203" s="110"/>
      <c r="HYS203" s="110"/>
      <c r="HYT203" s="110"/>
      <c r="HYU203" s="110"/>
      <c r="HYV203" s="110"/>
      <c r="HYW203" s="110"/>
      <c r="HYX203" s="110"/>
      <c r="HYY203" s="110"/>
      <c r="HYZ203" s="110"/>
      <c r="HZA203" s="110"/>
      <c r="HZB203" s="110"/>
      <c r="HZC203" s="110"/>
      <c r="HZD203" s="110"/>
      <c r="HZE203" s="110"/>
      <c r="HZF203" s="110"/>
      <c r="HZG203" s="110"/>
      <c r="HZH203" s="110"/>
      <c r="HZI203" s="110"/>
      <c r="HZJ203" s="110"/>
      <c r="HZK203" s="110"/>
      <c r="HZL203" s="110"/>
      <c r="HZM203" s="110"/>
      <c r="HZN203" s="110"/>
      <c r="HZO203" s="110"/>
      <c r="HZP203" s="110"/>
      <c r="HZQ203" s="110"/>
      <c r="HZR203" s="110"/>
      <c r="HZS203" s="110"/>
      <c r="HZT203" s="110"/>
      <c r="HZU203" s="110"/>
      <c r="HZV203" s="110"/>
      <c r="HZW203" s="110"/>
      <c r="HZX203" s="110"/>
      <c r="HZY203" s="110"/>
      <c r="HZZ203" s="110"/>
      <c r="IAA203" s="110"/>
      <c r="IAB203" s="110"/>
      <c r="IAC203" s="110"/>
      <c r="IAD203" s="110"/>
      <c r="IAE203" s="110"/>
      <c r="IAF203" s="110"/>
      <c r="IAG203" s="110"/>
      <c r="IAH203" s="110"/>
      <c r="IAI203" s="110"/>
      <c r="IAJ203" s="110"/>
      <c r="IAK203" s="110"/>
      <c r="IAL203" s="110"/>
      <c r="IAM203" s="110"/>
      <c r="IAN203" s="110"/>
      <c r="IAO203" s="110"/>
      <c r="IAP203" s="110"/>
      <c r="IAQ203" s="110"/>
      <c r="IAR203" s="110"/>
      <c r="IAS203" s="110"/>
      <c r="IAT203" s="110"/>
      <c r="IAU203" s="110"/>
      <c r="IAV203" s="110"/>
      <c r="IAW203" s="110"/>
      <c r="IAX203" s="110"/>
      <c r="IAY203" s="110"/>
      <c r="IAZ203" s="110"/>
      <c r="IBA203" s="110"/>
      <c r="IBB203" s="110"/>
      <c r="IBC203" s="110"/>
      <c r="IBD203" s="110"/>
      <c r="IBE203" s="110"/>
      <c r="IBF203" s="110"/>
      <c r="IBG203" s="110"/>
      <c r="IBH203" s="110"/>
      <c r="IBI203" s="110"/>
      <c r="IBJ203" s="110"/>
      <c r="IBK203" s="110"/>
      <c r="IBL203" s="110"/>
      <c r="IBM203" s="110"/>
      <c r="IBN203" s="110"/>
      <c r="IBO203" s="110"/>
      <c r="IBP203" s="110"/>
      <c r="IBQ203" s="110"/>
      <c r="IBR203" s="110"/>
      <c r="IBS203" s="110"/>
      <c r="IBT203" s="110"/>
      <c r="IBU203" s="110"/>
      <c r="IBV203" s="110"/>
      <c r="IBW203" s="110"/>
      <c r="IBX203" s="110"/>
      <c r="IBY203" s="110"/>
      <c r="IBZ203" s="110"/>
      <c r="ICA203" s="110"/>
      <c r="ICB203" s="110"/>
      <c r="ICC203" s="110"/>
      <c r="ICD203" s="110"/>
      <c r="ICE203" s="110"/>
      <c r="ICF203" s="110"/>
      <c r="ICG203" s="110"/>
      <c r="ICH203" s="110"/>
      <c r="ICI203" s="110"/>
      <c r="ICJ203" s="110"/>
      <c r="ICK203" s="110"/>
      <c r="ICL203" s="110"/>
      <c r="ICM203" s="110"/>
      <c r="ICN203" s="110"/>
      <c r="ICO203" s="110"/>
      <c r="ICP203" s="110"/>
      <c r="ICQ203" s="110"/>
      <c r="ICR203" s="110"/>
      <c r="ICS203" s="110"/>
      <c r="ICT203" s="110"/>
      <c r="ICU203" s="110"/>
      <c r="ICV203" s="110"/>
      <c r="ICW203" s="110"/>
      <c r="ICX203" s="110"/>
      <c r="ICY203" s="110"/>
      <c r="ICZ203" s="110"/>
      <c r="IDA203" s="110"/>
      <c r="IDB203" s="110"/>
      <c r="IDC203" s="110"/>
      <c r="IDD203" s="110"/>
      <c r="IDE203" s="110"/>
      <c r="IDF203" s="110"/>
      <c r="IDG203" s="110"/>
      <c r="IDH203" s="110"/>
      <c r="IDI203" s="110"/>
      <c r="IDJ203" s="110"/>
      <c r="IDK203" s="110"/>
      <c r="IDL203" s="110"/>
      <c r="IDM203" s="110"/>
      <c r="IDN203" s="110"/>
      <c r="IDO203" s="110"/>
      <c r="IDP203" s="110"/>
      <c r="IDQ203" s="110"/>
      <c r="IDR203" s="110"/>
      <c r="IDS203" s="110"/>
      <c r="IDT203" s="110"/>
      <c r="IDU203" s="110"/>
      <c r="IDV203" s="110"/>
      <c r="IDW203" s="110"/>
      <c r="IDX203" s="110"/>
      <c r="IDY203" s="110"/>
      <c r="IDZ203" s="110"/>
      <c r="IEA203" s="110"/>
      <c r="IEB203" s="110"/>
      <c r="IEC203" s="110"/>
      <c r="IED203" s="110"/>
      <c r="IEE203" s="110"/>
      <c r="IEF203" s="110"/>
      <c r="IEG203" s="110"/>
      <c r="IEH203" s="110"/>
      <c r="IEI203" s="110"/>
      <c r="IEJ203" s="110"/>
      <c r="IEK203" s="110"/>
      <c r="IEL203" s="110"/>
      <c r="IEM203" s="110"/>
      <c r="IEN203" s="110"/>
      <c r="IEO203" s="110"/>
      <c r="IEP203" s="110"/>
      <c r="IEQ203" s="110"/>
      <c r="IER203" s="110"/>
      <c r="IES203" s="110"/>
      <c r="IET203" s="110"/>
      <c r="IEU203" s="110"/>
      <c r="IEV203" s="110"/>
      <c r="IEW203" s="110"/>
      <c r="IEX203" s="110"/>
      <c r="IEY203" s="110"/>
      <c r="IEZ203" s="110"/>
      <c r="IFA203" s="110"/>
      <c r="IFB203" s="110"/>
      <c r="IFC203" s="110"/>
      <c r="IFD203" s="110"/>
      <c r="IFE203" s="110"/>
      <c r="IFF203" s="110"/>
      <c r="IFG203" s="110"/>
      <c r="IFH203" s="110"/>
      <c r="IFI203" s="110"/>
      <c r="IFJ203" s="110"/>
      <c r="IFK203" s="110"/>
      <c r="IFL203" s="110"/>
      <c r="IFM203" s="110"/>
      <c r="IFN203" s="110"/>
      <c r="IFO203" s="110"/>
      <c r="IFP203" s="110"/>
      <c r="IFQ203" s="110"/>
      <c r="IFR203" s="110"/>
      <c r="IFS203" s="110"/>
      <c r="IFT203" s="110"/>
      <c r="IFU203" s="110"/>
      <c r="IFV203" s="110"/>
      <c r="IFW203" s="110"/>
      <c r="IFX203" s="110"/>
      <c r="IFY203" s="110"/>
      <c r="IFZ203" s="110"/>
      <c r="IGA203" s="110"/>
      <c r="IGB203" s="110"/>
      <c r="IGC203" s="110"/>
      <c r="IGD203" s="110"/>
      <c r="IGE203" s="110"/>
      <c r="IGF203" s="110"/>
      <c r="IGG203" s="110"/>
      <c r="IGH203" s="110"/>
      <c r="IGI203" s="110"/>
      <c r="IGJ203" s="110"/>
      <c r="IGK203" s="110"/>
      <c r="IGL203" s="110"/>
      <c r="IGM203" s="110"/>
      <c r="IGN203" s="110"/>
      <c r="IGO203" s="110"/>
      <c r="IGP203" s="110"/>
      <c r="IGQ203" s="110"/>
      <c r="IGR203" s="110"/>
      <c r="IGS203" s="110"/>
      <c r="IGT203" s="110"/>
      <c r="IGU203" s="110"/>
      <c r="IGV203" s="110"/>
      <c r="IGW203" s="110"/>
      <c r="IGX203" s="110"/>
      <c r="IGY203" s="110"/>
      <c r="IGZ203" s="110"/>
      <c r="IHA203" s="110"/>
      <c r="IHB203" s="110"/>
      <c r="IHC203" s="110"/>
      <c r="IHD203" s="110"/>
      <c r="IHE203" s="110"/>
      <c r="IHF203" s="110"/>
      <c r="IHG203" s="110"/>
      <c r="IHH203" s="110"/>
      <c r="IHI203" s="110"/>
      <c r="IHJ203" s="110"/>
      <c r="IHK203" s="110"/>
      <c r="IHL203" s="110"/>
      <c r="IHM203" s="110"/>
      <c r="IHN203" s="110"/>
      <c r="IHO203" s="110"/>
      <c r="IHP203" s="110"/>
      <c r="IHQ203" s="110"/>
      <c r="IHR203" s="110"/>
      <c r="IHS203" s="110"/>
      <c r="IHT203" s="110"/>
      <c r="IHU203" s="110"/>
      <c r="IHV203" s="110"/>
      <c r="IHW203" s="110"/>
      <c r="IHX203" s="110"/>
      <c r="IHY203" s="110"/>
      <c r="IHZ203" s="110"/>
      <c r="IIA203" s="110"/>
      <c r="IIB203" s="110"/>
      <c r="IIC203" s="110"/>
      <c r="IID203" s="110"/>
      <c r="IIE203" s="110"/>
      <c r="IIF203" s="110"/>
      <c r="IIG203" s="110"/>
      <c r="IIH203" s="110"/>
      <c r="III203" s="110"/>
      <c r="IIJ203" s="110"/>
      <c r="IIK203" s="110"/>
      <c r="IIL203" s="110"/>
      <c r="IIM203" s="110"/>
      <c r="IIN203" s="110"/>
      <c r="IIO203" s="110"/>
      <c r="IIP203" s="110"/>
      <c r="IIQ203" s="110"/>
      <c r="IIR203" s="110"/>
      <c r="IIS203" s="110"/>
      <c r="IIT203" s="110"/>
      <c r="IIU203" s="110"/>
      <c r="IIV203" s="110"/>
      <c r="IIW203" s="110"/>
      <c r="IIX203" s="110"/>
      <c r="IIY203" s="110"/>
      <c r="IIZ203" s="110"/>
      <c r="IJA203" s="110"/>
      <c r="IJB203" s="110"/>
      <c r="IJC203" s="110"/>
      <c r="IJD203" s="110"/>
      <c r="IJE203" s="110"/>
      <c r="IJF203" s="110"/>
      <c r="IJG203" s="110"/>
      <c r="IJH203" s="110"/>
      <c r="IJI203" s="110"/>
      <c r="IJJ203" s="110"/>
      <c r="IJK203" s="110"/>
      <c r="IJL203" s="110"/>
      <c r="IJM203" s="110"/>
      <c r="IJN203" s="110"/>
      <c r="IJO203" s="110"/>
      <c r="IJP203" s="110"/>
      <c r="IJQ203" s="110"/>
      <c r="IJR203" s="110"/>
      <c r="IJS203" s="110"/>
      <c r="IJT203" s="110"/>
      <c r="IJU203" s="110"/>
      <c r="IJV203" s="110"/>
      <c r="IJW203" s="110"/>
      <c r="IJX203" s="110"/>
      <c r="IJY203" s="110"/>
      <c r="IJZ203" s="110"/>
      <c r="IKA203" s="110"/>
      <c r="IKB203" s="110"/>
      <c r="IKC203" s="110"/>
      <c r="IKD203" s="110"/>
      <c r="IKE203" s="110"/>
      <c r="IKF203" s="110"/>
      <c r="IKG203" s="110"/>
      <c r="IKH203" s="110"/>
      <c r="IKI203" s="110"/>
      <c r="IKJ203" s="110"/>
      <c r="IKK203" s="110"/>
      <c r="IKL203" s="110"/>
      <c r="IKM203" s="110"/>
      <c r="IKN203" s="110"/>
      <c r="IKO203" s="110"/>
      <c r="IKP203" s="110"/>
      <c r="IKQ203" s="110"/>
      <c r="IKR203" s="110"/>
      <c r="IKS203" s="110"/>
      <c r="IKT203" s="110"/>
      <c r="IKU203" s="110"/>
      <c r="IKV203" s="110"/>
      <c r="IKW203" s="110"/>
      <c r="IKX203" s="110"/>
      <c r="IKY203" s="110"/>
      <c r="IKZ203" s="110"/>
      <c r="ILA203" s="110"/>
      <c r="ILB203" s="110"/>
      <c r="ILC203" s="110"/>
      <c r="ILD203" s="110"/>
      <c r="ILE203" s="110"/>
      <c r="ILF203" s="110"/>
      <c r="ILG203" s="110"/>
      <c r="ILH203" s="110"/>
      <c r="ILI203" s="110"/>
      <c r="ILJ203" s="110"/>
      <c r="ILK203" s="110"/>
      <c r="ILL203" s="110"/>
      <c r="ILM203" s="110"/>
      <c r="ILN203" s="110"/>
      <c r="ILO203" s="110"/>
      <c r="ILP203" s="110"/>
      <c r="ILQ203" s="110"/>
      <c r="ILR203" s="110"/>
      <c r="ILS203" s="110"/>
      <c r="ILT203" s="110"/>
      <c r="ILU203" s="110"/>
      <c r="ILV203" s="110"/>
      <c r="ILW203" s="110"/>
      <c r="ILX203" s="110"/>
      <c r="ILY203" s="110"/>
      <c r="ILZ203" s="110"/>
      <c r="IMA203" s="110"/>
      <c r="IMB203" s="110"/>
      <c r="IMC203" s="110"/>
      <c r="IMD203" s="110"/>
      <c r="IME203" s="110"/>
      <c r="IMF203" s="110"/>
      <c r="IMG203" s="110"/>
      <c r="IMH203" s="110"/>
      <c r="IMI203" s="110"/>
      <c r="IMJ203" s="110"/>
      <c r="IMK203" s="110"/>
      <c r="IML203" s="110"/>
      <c r="IMM203" s="110"/>
      <c r="IMN203" s="110"/>
      <c r="IMO203" s="110"/>
      <c r="IMP203" s="110"/>
      <c r="IMQ203" s="110"/>
      <c r="IMR203" s="110"/>
      <c r="IMS203" s="110"/>
      <c r="IMT203" s="110"/>
      <c r="IMU203" s="110"/>
      <c r="IMV203" s="110"/>
      <c r="IMW203" s="110"/>
      <c r="IMX203" s="110"/>
      <c r="IMY203" s="110"/>
      <c r="IMZ203" s="110"/>
      <c r="INA203" s="110"/>
      <c r="INB203" s="110"/>
      <c r="INC203" s="110"/>
      <c r="IND203" s="110"/>
      <c r="INE203" s="110"/>
      <c r="INF203" s="110"/>
      <c r="ING203" s="110"/>
      <c r="INH203" s="110"/>
      <c r="INI203" s="110"/>
      <c r="INJ203" s="110"/>
      <c r="INK203" s="110"/>
      <c r="INL203" s="110"/>
      <c r="INM203" s="110"/>
      <c r="INN203" s="110"/>
      <c r="INO203" s="110"/>
      <c r="INP203" s="110"/>
      <c r="INQ203" s="110"/>
      <c r="INR203" s="110"/>
      <c r="INS203" s="110"/>
      <c r="INT203" s="110"/>
      <c r="INU203" s="110"/>
      <c r="INV203" s="110"/>
      <c r="INW203" s="110"/>
      <c r="INX203" s="110"/>
      <c r="INY203" s="110"/>
      <c r="INZ203" s="110"/>
      <c r="IOA203" s="110"/>
      <c r="IOB203" s="110"/>
      <c r="IOC203" s="110"/>
      <c r="IOD203" s="110"/>
      <c r="IOE203" s="110"/>
      <c r="IOF203" s="110"/>
      <c r="IOG203" s="110"/>
      <c r="IOH203" s="110"/>
      <c r="IOI203" s="110"/>
      <c r="IOJ203" s="110"/>
      <c r="IOK203" s="110"/>
      <c r="IOL203" s="110"/>
      <c r="IOM203" s="110"/>
      <c r="ION203" s="110"/>
      <c r="IOO203" s="110"/>
      <c r="IOP203" s="110"/>
      <c r="IOQ203" s="110"/>
      <c r="IOR203" s="110"/>
      <c r="IOS203" s="110"/>
      <c r="IOT203" s="110"/>
      <c r="IOU203" s="110"/>
      <c r="IOV203" s="110"/>
      <c r="IOW203" s="110"/>
      <c r="IOX203" s="110"/>
      <c r="IOY203" s="110"/>
      <c r="IOZ203" s="110"/>
      <c r="IPA203" s="110"/>
      <c r="IPB203" s="110"/>
      <c r="IPC203" s="110"/>
      <c r="IPD203" s="110"/>
      <c r="IPE203" s="110"/>
      <c r="IPF203" s="110"/>
      <c r="IPG203" s="110"/>
      <c r="IPH203" s="110"/>
      <c r="IPI203" s="110"/>
      <c r="IPJ203" s="110"/>
      <c r="IPK203" s="110"/>
      <c r="IPL203" s="110"/>
      <c r="IPM203" s="110"/>
      <c r="IPN203" s="110"/>
      <c r="IPO203" s="110"/>
      <c r="IPP203" s="110"/>
      <c r="IPQ203" s="110"/>
      <c r="IPR203" s="110"/>
      <c r="IPS203" s="110"/>
      <c r="IPT203" s="110"/>
      <c r="IPU203" s="110"/>
      <c r="IPV203" s="110"/>
      <c r="IPW203" s="110"/>
      <c r="IPX203" s="110"/>
      <c r="IPY203" s="110"/>
      <c r="IPZ203" s="110"/>
      <c r="IQA203" s="110"/>
      <c r="IQB203" s="110"/>
      <c r="IQC203" s="110"/>
      <c r="IQD203" s="110"/>
      <c r="IQE203" s="110"/>
      <c r="IQF203" s="110"/>
      <c r="IQG203" s="110"/>
      <c r="IQH203" s="110"/>
      <c r="IQI203" s="110"/>
      <c r="IQJ203" s="110"/>
      <c r="IQK203" s="110"/>
      <c r="IQL203" s="110"/>
      <c r="IQM203" s="110"/>
      <c r="IQN203" s="110"/>
      <c r="IQO203" s="110"/>
      <c r="IQP203" s="110"/>
      <c r="IQQ203" s="110"/>
      <c r="IQR203" s="110"/>
      <c r="IQS203" s="110"/>
      <c r="IQT203" s="110"/>
      <c r="IQU203" s="110"/>
      <c r="IQV203" s="110"/>
      <c r="IQW203" s="110"/>
      <c r="IQX203" s="110"/>
      <c r="IQY203" s="110"/>
      <c r="IQZ203" s="110"/>
      <c r="IRA203" s="110"/>
      <c r="IRB203" s="110"/>
      <c r="IRC203" s="110"/>
      <c r="IRD203" s="110"/>
      <c r="IRE203" s="110"/>
      <c r="IRF203" s="110"/>
      <c r="IRG203" s="110"/>
      <c r="IRH203" s="110"/>
      <c r="IRI203" s="110"/>
      <c r="IRJ203" s="110"/>
      <c r="IRK203" s="110"/>
      <c r="IRL203" s="110"/>
      <c r="IRM203" s="110"/>
      <c r="IRN203" s="110"/>
      <c r="IRO203" s="110"/>
      <c r="IRP203" s="110"/>
      <c r="IRQ203" s="110"/>
      <c r="IRR203" s="110"/>
      <c r="IRS203" s="110"/>
      <c r="IRT203" s="110"/>
      <c r="IRU203" s="110"/>
      <c r="IRV203" s="110"/>
      <c r="IRW203" s="110"/>
      <c r="IRX203" s="110"/>
      <c r="IRY203" s="110"/>
      <c r="IRZ203" s="110"/>
      <c r="ISA203" s="110"/>
      <c r="ISB203" s="110"/>
      <c r="ISC203" s="110"/>
      <c r="ISD203" s="110"/>
      <c r="ISE203" s="110"/>
      <c r="ISF203" s="110"/>
      <c r="ISG203" s="110"/>
      <c r="ISH203" s="110"/>
      <c r="ISI203" s="110"/>
      <c r="ISJ203" s="110"/>
      <c r="ISK203" s="110"/>
      <c r="ISL203" s="110"/>
      <c r="ISM203" s="110"/>
      <c r="ISN203" s="110"/>
      <c r="ISO203" s="110"/>
      <c r="ISP203" s="110"/>
      <c r="ISQ203" s="110"/>
      <c r="ISR203" s="110"/>
      <c r="ISS203" s="110"/>
      <c r="IST203" s="110"/>
      <c r="ISU203" s="110"/>
      <c r="ISV203" s="110"/>
      <c r="ISW203" s="110"/>
      <c r="ISX203" s="110"/>
      <c r="ISY203" s="110"/>
      <c r="ISZ203" s="110"/>
      <c r="ITA203" s="110"/>
      <c r="ITB203" s="110"/>
      <c r="ITC203" s="110"/>
      <c r="ITD203" s="110"/>
      <c r="ITE203" s="110"/>
      <c r="ITF203" s="110"/>
      <c r="ITG203" s="110"/>
      <c r="ITH203" s="110"/>
      <c r="ITI203" s="110"/>
      <c r="ITJ203" s="110"/>
      <c r="ITK203" s="110"/>
      <c r="ITL203" s="110"/>
      <c r="ITM203" s="110"/>
      <c r="ITN203" s="110"/>
      <c r="ITO203" s="110"/>
      <c r="ITP203" s="110"/>
      <c r="ITQ203" s="110"/>
      <c r="ITR203" s="110"/>
      <c r="ITS203" s="110"/>
      <c r="ITT203" s="110"/>
      <c r="ITU203" s="110"/>
      <c r="ITV203" s="110"/>
      <c r="ITW203" s="110"/>
      <c r="ITX203" s="110"/>
      <c r="ITY203" s="110"/>
      <c r="ITZ203" s="110"/>
      <c r="IUA203" s="110"/>
      <c r="IUB203" s="110"/>
      <c r="IUC203" s="110"/>
      <c r="IUD203" s="110"/>
      <c r="IUE203" s="110"/>
      <c r="IUF203" s="110"/>
      <c r="IUG203" s="110"/>
      <c r="IUH203" s="110"/>
      <c r="IUI203" s="110"/>
      <c r="IUJ203" s="110"/>
      <c r="IUK203" s="110"/>
      <c r="IUL203" s="110"/>
      <c r="IUM203" s="110"/>
      <c r="IUN203" s="110"/>
      <c r="IUO203" s="110"/>
      <c r="IUP203" s="110"/>
      <c r="IUQ203" s="110"/>
      <c r="IUR203" s="110"/>
      <c r="IUS203" s="110"/>
      <c r="IUT203" s="110"/>
      <c r="IUU203" s="110"/>
      <c r="IUV203" s="110"/>
      <c r="IUW203" s="110"/>
      <c r="IUX203" s="110"/>
      <c r="IUY203" s="110"/>
      <c r="IUZ203" s="110"/>
      <c r="IVA203" s="110"/>
      <c r="IVB203" s="110"/>
      <c r="IVC203" s="110"/>
      <c r="IVD203" s="110"/>
      <c r="IVE203" s="110"/>
      <c r="IVF203" s="110"/>
      <c r="IVG203" s="110"/>
      <c r="IVH203" s="110"/>
      <c r="IVI203" s="110"/>
      <c r="IVJ203" s="110"/>
      <c r="IVK203" s="110"/>
      <c r="IVL203" s="110"/>
      <c r="IVM203" s="110"/>
      <c r="IVN203" s="110"/>
      <c r="IVO203" s="110"/>
      <c r="IVP203" s="110"/>
      <c r="IVQ203" s="110"/>
      <c r="IVR203" s="110"/>
      <c r="IVS203" s="110"/>
      <c r="IVT203" s="110"/>
      <c r="IVU203" s="110"/>
      <c r="IVV203" s="110"/>
      <c r="IVW203" s="110"/>
      <c r="IVX203" s="110"/>
      <c r="IVY203" s="110"/>
      <c r="IVZ203" s="110"/>
      <c r="IWA203" s="110"/>
      <c r="IWB203" s="110"/>
      <c r="IWC203" s="110"/>
      <c r="IWD203" s="110"/>
      <c r="IWE203" s="110"/>
      <c r="IWF203" s="110"/>
      <c r="IWG203" s="110"/>
      <c r="IWH203" s="110"/>
      <c r="IWI203" s="110"/>
      <c r="IWJ203" s="110"/>
      <c r="IWK203" s="110"/>
      <c r="IWL203" s="110"/>
      <c r="IWM203" s="110"/>
      <c r="IWN203" s="110"/>
      <c r="IWO203" s="110"/>
      <c r="IWP203" s="110"/>
      <c r="IWQ203" s="110"/>
      <c r="IWR203" s="110"/>
      <c r="IWS203" s="110"/>
      <c r="IWT203" s="110"/>
      <c r="IWU203" s="110"/>
      <c r="IWV203" s="110"/>
      <c r="IWW203" s="110"/>
      <c r="IWX203" s="110"/>
      <c r="IWY203" s="110"/>
      <c r="IWZ203" s="110"/>
      <c r="IXA203" s="110"/>
      <c r="IXB203" s="110"/>
      <c r="IXC203" s="110"/>
      <c r="IXD203" s="110"/>
      <c r="IXE203" s="110"/>
      <c r="IXF203" s="110"/>
      <c r="IXG203" s="110"/>
      <c r="IXH203" s="110"/>
      <c r="IXI203" s="110"/>
      <c r="IXJ203" s="110"/>
      <c r="IXK203" s="110"/>
      <c r="IXL203" s="110"/>
      <c r="IXM203" s="110"/>
      <c r="IXN203" s="110"/>
      <c r="IXO203" s="110"/>
      <c r="IXP203" s="110"/>
      <c r="IXQ203" s="110"/>
      <c r="IXR203" s="110"/>
      <c r="IXS203" s="110"/>
      <c r="IXT203" s="110"/>
      <c r="IXU203" s="110"/>
      <c r="IXV203" s="110"/>
      <c r="IXW203" s="110"/>
      <c r="IXX203" s="110"/>
      <c r="IXY203" s="110"/>
      <c r="IXZ203" s="110"/>
      <c r="IYA203" s="110"/>
      <c r="IYB203" s="110"/>
      <c r="IYC203" s="110"/>
      <c r="IYD203" s="110"/>
      <c r="IYE203" s="110"/>
      <c r="IYF203" s="110"/>
      <c r="IYG203" s="110"/>
      <c r="IYH203" s="110"/>
      <c r="IYI203" s="110"/>
      <c r="IYJ203" s="110"/>
      <c r="IYK203" s="110"/>
      <c r="IYL203" s="110"/>
      <c r="IYM203" s="110"/>
      <c r="IYN203" s="110"/>
      <c r="IYO203" s="110"/>
      <c r="IYP203" s="110"/>
      <c r="IYQ203" s="110"/>
      <c r="IYR203" s="110"/>
      <c r="IYS203" s="110"/>
      <c r="IYT203" s="110"/>
      <c r="IYU203" s="110"/>
      <c r="IYV203" s="110"/>
      <c r="IYW203" s="110"/>
      <c r="IYX203" s="110"/>
      <c r="IYY203" s="110"/>
      <c r="IYZ203" s="110"/>
      <c r="IZA203" s="110"/>
      <c r="IZB203" s="110"/>
      <c r="IZC203" s="110"/>
      <c r="IZD203" s="110"/>
      <c r="IZE203" s="110"/>
      <c r="IZF203" s="110"/>
      <c r="IZG203" s="110"/>
      <c r="IZH203" s="110"/>
      <c r="IZI203" s="110"/>
      <c r="IZJ203" s="110"/>
      <c r="IZK203" s="110"/>
      <c r="IZL203" s="110"/>
      <c r="IZM203" s="110"/>
      <c r="IZN203" s="110"/>
      <c r="IZO203" s="110"/>
      <c r="IZP203" s="110"/>
      <c r="IZQ203" s="110"/>
      <c r="IZR203" s="110"/>
      <c r="IZS203" s="110"/>
      <c r="IZT203" s="110"/>
      <c r="IZU203" s="110"/>
      <c r="IZV203" s="110"/>
      <c r="IZW203" s="110"/>
      <c r="IZX203" s="110"/>
      <c r="IZY203" s="110"/>
      <c r="IZZ203" s="110"/>
      <c r="JAA203" s="110"/>
      <c r="JAB203" s="110"/>
      <c r="JAC203" s="110"/>
      <c r="JAD203" s="110"/>
      <c r="JAE203" s="110"/>
      <c r="JAF203" s="110"/>
      <c r="JAG203" s="110"/>
      <c r="JAH203" s="110"/>
      <c r="JAI203" s="110"/>
      <c r="JAJ203" s="110"/>
      <c r="JAK203" s="110"/>
      <c r="JAL203" s="110"/>
      <c r="JAM203" s="110"/>
      <c r="JAN203" s="110"/>
      <c r="JAO203" s="110"/>
      <c r="JAP203" s="110"/>
      <c r="JAQ203" s="110"/>
      <c r="JAR203" s="110"/>
      <c r="JAS203" s="110"/>
      <c r="JAT203" s="110"/>
      <c r="JAU203" s="110"/>
      <c r="JAV203" s="110"/>
      <c r="JAW203" s="110"/>
      <c r="JAX203" s="110"/>
      <c r="JAY203" s="110"/>
      <c r="JAZ203" s="110"/>
      <c r="JBA203" s="110"/>
      <c r="JBB203" s="110"/>
      <c r="JBC203" s="110"/>
      <c r="JBD203" s="110"/>
      <c r="JBE203" s="110"/>
      <c r="JBF203" s="110"/>
      <c r="JBG203" s="110"/>
      <c r="JBH203" s="110"/>
      <c r="JBI203" s="110"/>
      <c r="JBJ203" s="110"/>
      <c r="JBK203" s="110"/>
      <c r="JBL203" s="110"/>
      <c r="JBM203" s="110"/>
      <c r="JBN203" s="110"/>
      <c r="JBO203" s="110"/>
      <c r="JBP203" s="110"/>
      <c r="JBQ203" s="110"/>
      <c r="JBR203" s="110"/>
      <c r="JBS203" s="110"/>
      <c r="JBT203" s="110"/>
      <c r="JBU203" s="110"/>
      <c r="JBV203" s="110"/>
      <c r="JBW203" s="110"/>
      <c r="JBX203" s="110"/>
      <c r="JBY203" s="110"/>
      <c r="JBZ203" s="110"/>
      <c r="JCA203" s="110"/>
      <c r="JCB203" s="110"/>
      <c r="JCC203" s="110"/>
      <c r="JCD203" s="110"/>
      <c r="JCE203" s="110"/>
      <c r="JCF203" s="110"/>
      <c r="JCG203" s="110"/>
      <c r="JCH203" s="110"/>
      <c r="JCI203" s="110"/>
      <c r="JCJ203" s="110"/>
      <c r="JCK203" s="110"/>
      <c r="JCL203" s="110"/>
      <c r="JCM203" s="110"/>
      <c r="JCN203" s="110"/>
      <c r="JCO203" s="110"/>
      <c r="JCP203" s="110"/>
      <c r="JCQ203" s="110"/>
      <c r="JCR203" s="110"/>
      <c r="JCS203" s="110"/>
      <c r="JCT203" s="110"/>
      <c r="JCU203" s="110"/>
      <c r="JCV203" s="110"/>
      <c r="JCW203" s="110"/>
      <c r="JCX203" s="110"/>
      <c r="JCY203" s="110"/>
      <c r="JCZ203" s="110"/>
      <c r="JDA203" s="110"/>
      <c r="JDB203" s="110"/>
      <c r="JDC203" s="110"/>
      <c r="JDD203" s="110"/>
      <c r="JDE203" s="110"/>
      <c r="JDF203" s="110"/>
      <c r="JDG203" s="110"/>
      <c r="JDH203" s="110"/>
      <c r="JDI203" s="110"/>
      <c r="JDJ203" s="110"/>
      <c r="JDK203" s="110"/>
      <c r="JDL203" s="110"/>
      <c r="JDM203" s="110"/>
      <c r="JDN203" s="110"/>
      <c r="JDO203" s="110"/>
      <c r="JDP203" s="110"/>
      <c r="JDQ203" s="110"/>
      <c r="JDR203" s="110"/>
      <c r="JDS203" s="110"/>
      <c r="JDT203" s="110"/>
      <c r="JDU203" s="110"/>
      <c r="JDV203" s="110"/>
      <c r="JDW203" s="110"/>
      <c r="JDX203" s="110"/>
      <c r="JDY203" s="110"/>
      <c r="JDZ203" s="110"/>
      <c r="JEA203" s="110"/>
      <c r="JEB203" s="110"/>
      <c r="JEC203" s="110"/>
      <c r="JED203" s="110"/>
      <c r="JEE203" s="110"/>
      <c r="JEF203" s="110"/>
      <c r="JEG203" s="110"/>
      <c r="JEH203" s="110"/>
      <c r="JEI203" s="110"/>
      <c r="JEJ203" s="110"/>
      <c r="JEK203" s="110"/>
      <c r="JEL203" s="110"/>
      <c r="JEM203" s="110"/>
      <c r="JEN203" s="110"/>
      <c r="JEO203" s="110"/>
      <c r="JEP203" s="110"/>
      <c r="JEQ203" s="110"/>
      <c r="JER203" s="110"/>
      <c r="JES203" s="110"/>
      <c r="JET203" s="110"/>
      <c r="JEU203" s="110"/>
      <c r="JEV203" s="110"/>
      <c r="JEW203" s="110"/>
      <c r="JEX203" s="110"/>
      <c r="JEY203" s="110"/>
      <c r="JEZ203" s="110"/>
      <c r="JFA203" s="110"/>
      <c r="JFB203" s="110"/>
      <c r="JFC203" s="110"/>
      <c r="JFD203" s="110"/>
      <c r="JFE203" s="110"/>
      <c r="JFF203" s="110"/>
      <c r="JFG203" s="110"/>
      <c r="JFH203" s="110"/>
      <c r="JFI203" s="110"/>
      <c r="JFJ203" s="110"/>
      <c r="JFK203" s="110"/>
      <c r="JFL203" s="110"/>
      <c r="JFM203" s="110"/>
      <c r="JFN203" s="110"/>
      <c r="JFO203" s="110"/>
      <c r="JFP203" s="110"/>
      <c r="JFQ203" s="110"/>
      <c r="JFR203" s="110"/>
      <c r="JFS203" s="110"/>
      <c r="JFT203" s="110"/>
      <c r="JFU203" s="110"/>
      <c r="JFV203" s="110"/>
      <c r="JFW203" s="110"/>
      <c r="JFX203" s="110"/>
      <c r="JFY203" s="110"/>
      <c r="JFZ203" s="110"/>
      <c r="JGA203" s="110"/>
      <c r="JGB203" s="110"/>
      <c r="JGC203" s="110"/>
      <c r="JGD203" s="110"/>
      <c r="JGE203" s="110"/>
      <c r="JGF203" s="110"/>
      <c r="JGG203" s="110"/>
      <c r="JGH203" s="110"/>
      <c r="JGI203" s="110"/>
      <c r="JGJ203" s="110"/>
      <c r="JGK203" s="110"/>
      <c r="JGL203" s="110"/>
      <c r="JGM203" s="110"/>
      <c r="JGN203" s="110"/>
      <c r="JGO203" s="110"/>
      <c r="JGP203" s="110"/>
      <c r="JGQ203" s="110"/>
      <c r="JGR203" s="110"/>
      <c r="JGS203" s="110"/>
      <c r="JGT203" s="110"/>
      <c r="JGU203" s="110"/>
      <c r="JGV203" s="110"/>
      <c r="JGW203" s="110"/>
      <c r="JGX203" s="110"/>
      <c r="JGY203" s="110"/>
      <c r="JGZ203" s="110"/>
      <c r="JHA203" s="110"/>
      <c r="JHB203" s="110"/>
      <c r="JHC203" s="110"/>
      <c r="JHD203" s="110"/>
      <c r="JHE203" s="110"/>
      <c r="JHF203" s="110"/>
      <c r="JHG203" s="110"/>
      <c r="JHH203" s="110"/>
      <c r="JHI203" s="110"/>
      <c r="JHJ203" s="110"/>
      <c r="JHK203" s="110"/>
      <c r="JHL203" s="110"/>
      <c r="JHM203" s="110"/>
      <c r="JHN203" s="110"/>
      <c r="JHO203" s="110"/>
      <c r="JHP203" s="110"/>
      <c r="JHQ203" s="110"/>
      <c r="JHR203" s="110"/>
      <c r="JHS203" s="110"/>
      <c r="JHT203" s="110"/>
      <c r="JHU203" s="110"/>
      <c r="JHV203" s="110"/>
      <c r="JHW203" s="110"/>
      <c r="JHX203" s="110"/>
      <c r="JHY203" s="110"/>
      <c r="JHZ203" s="110"/>
      <c r="JIA203" s="110"/>
      <c r="JIB203" s="110"/>
      <c r="JIC203" s="110"/>
      <c r="JID203" s="110"/>
      <c r="JIE203" s="110"/>
      <c r="JIF203" s="110"/>
      <c r="JIG203" s="110"/>
      <c r="JIH203" s="110"/>
      <c r="JII203" s="110"/>
      <c r="JIJ203" s="110"/>
      <c r="JIK203" s="110"/>
      <c r="JIL203" s="110"/>
      <c r="JIM203" s="110"/>
      <c r="JIN203" s="110"/>
      <c r="JIO203" s="110"/>
      <c r="JIP203" s="110"/>
      <c r="JIQ203" s="110"/>
      <c r="JIR203" s="110"/>
      <c r="JIS203" s="110"/>
      <c r="JIT203" s="110"/>
      <c r="JIU203" s="110"/>
      <c r="JIV203" s="110"/>
      <c r="JIW203" s="110"/>
      <c r="JIX203" s="110"/>
      <c r="JIY203" s="110"/>
      <c r="JIZ203" s="110"/>
      <c r="JJA203" s="110"/>
      <c r="JJB203" s="110"/>
      <c r="JJC203" s="110"/>
      <c r="JJD203" s="110"/>
      <c r="JJE203" s="110"/>
      <c r="JJF203" s="110"/>
      <c r="JJG203" s="110"/>
      <c r="JJH203" s="110"/>
      <c r="JJI203" s="110"/>
      <c r="JJJ203" s="110"/>
      <c r="JJK203" s="110"/>
      <c r="JJL203" s="110"/>
      <c r="JJM203" s="110"/>
      <c r="JJN203" s="110"/>
      <c r="JJO203" s="110"/>
      <c r="JJP203" s="110"/>
      <c r="JJQ203" s="110"/>
      <c r="JJR203" s="110"/>
      <c r="JJS203" s="110"/>
      <c r="JJT203" s="110"/>
      <c r="JJU203" s="110"/>
      <c r="JJV203" s="110"/>
      <c r="JJW203" s="110"/>
      <c r="JJX203" s="110"/>
      <c r="JJY203" s="110"/>
      <c r="JJZ203" s="110"/>
      <c r="JKA203" s="110"/>
      <c r="JKB203" s="110"/>
      <c r="JKC203" s="110"/>
      <c r="JKD203" s="110"/>
      <c r="JKE203" s="110"/>
      <c r="JKF203" s="110"/>
      <c r="JKG203" s="110"/>
      <c r="JKH203" s="110"/>
      <c r="JKI203" s="110"/>
      <c r="JKJ203" s="110"/>
      <c r="JKK203" s="110"/>
      <c r="JKL203" s="110"/>
      <c r="JKM203" s="110"/>
      <c r="JKN203" s="110"/>
      <c r="JKO203" s="110"/>
      <c r="JKP203" s="110"/>
      <c r="JKQ203" s="110"/>
      <c r="JKR203" s="110"/>
      <c r="JKS203" s="110"/>
      <c r="JKT203" s="110"/>
      <c r="JKU203" s="110"/>
      <c r="JKV203" s="110"/>
      <c r="JKW203" s="110"/>
      <c r="JKX203" s="110"/>
      <c r="JKY203" s="110"/>
      <c r="JKZ203" s="110"/>
      <c r="JLA203" s="110"/>
      <c r="JLB203" s="110"/>
      <c r="JLC203" s="110"/>
      <c r="JLD203" s="110"/>
      <c r="JLE203" s="110"/>
      <c r="JLF203" s="110"/>
      <c r="JLG203" s="110"/>
      <c r="JLH203" s="110"/>
      <c r="JLI203" s="110"/>
      <c r="JLJ203" s="110"/>
      <c r="JLK203" s="110"/>
      <c r="JLL203" s="110"/>
      <c r="JLM203" s="110"/>
      <c r="JLN203" s="110"/>
      <c r="JLO203" s="110"/>
      <c r="JLP203" s="110"/>
      <c r="JLQ203" s="110"/>
      <c r="JLR203" s="110"/>
      <c r="JLS203" s="110"/>
      <c r="JLT203" s="110"/>
      <c r="JLU203" s="110"/>
      <c r="JLV203" s="110"/>
      <c r="JLW203" s="110"/>
      <c r="JLX203" s="110"/>
      <c r="JLY203" s="110"/>
      <c r="JLZ203" s="110"/>
      <c r="JMA203" s="110"/>
      <c r="JMB203" s="110"/>
      <c r="JMC203" s="110"/>
      <c r="JMD203" s="110"/>
      <c r="JME203" s="110"/>
      <c r="JMF203" s="110"/>
      <c r="JMG203" s="110"/>
      <c r="JMH203" s="110"/>
      <c r="JMI203" s="110"/>
      <c r="JMJ203" s="110"/>
      <c r="JMK203" s="110"/>
      <c r="JML203" s="110"/>
      <c r="JMM203" s="110"/>
      <c r="JMN203" s="110"/>
      <c r="JMO203" s="110"/>
      <c r="JMP203" s="110"/>
      <c r="JMQ203" s="110"/>
      <c r="JMR203" s="110"/>
      <c r="JMS203" s="110"/>
      <c r="JMT203" s="110"/>
      <c r="JMU203" s="110"/>
      <c r="JMV203" s="110"/>
      <c r="JMW203" s="110"/>
      <c r="JMX203" s="110"/>
      <c r="JMY203" s="110"/>
      <c r="JMZ203" s="110"/>
      <c r="JNA203" s="110"/>
      <c r="JNB203" s="110"/>
      <c r="JNC203" s="110"/>
      <c r="JND203" s="110"/>
      <c r="JNE203" s="110"/>
      <c r="JNF203" s="110"/>
      <c r="JNG203" s="110"/>
      <c r="JNH203" s="110"/>
      <c r="JNI203" s="110"/>
      <c r="JNJ203" s="110"/>
      <c r="JNK203" s="110"/>
      <c r="JNL203" s="110"/>
      <c r="JNM203" s="110"/>
      <c r="JNN203" s="110"/>
      <c r="JNO203" s="110"/>
      <c r="JNP203" s="110"/>
      <c r="JNQ203" s="110"/>
      <c r="JNR203" s="110"/>
      <c r="JNS203" s="110"/>
      <c r="JNT203" s="110"/>
      <c r="JNU203" s="110"/>
      <c r="JNV203" s="110"/>
      <c r="JNW203" s="110"/>
      <c r="JNX203" s="110"/>
      <c r="JNY203" s="110"/>
      <c r="JNZ203" s="110"/>
      <c r="JOA203" s="110"/>
      <c r="JOB203" s="110"/>
      <c r="JOC203" s="110"/>
      <c r="JOD203" s="110"/>
      <c r="JOE203" s="110"/>
      <c r="JOF203" s="110"/>
      <c r="JOG203" s="110"/>
      <c r="JOH203" s="110"/>
      <c r="JOI203" s="110"/>
      <c r="JOJ203" s="110"/>
      <c r="JOK203" s="110"/>
      <c r="JOL203" s="110"/>
      <c r="JOM203" s="110"/>
      <c r="JON203" s="110"/>
      <c r="JOO203" s="110"/>
      <c r="JOP203" s="110"/>
      <c r="JOQ203" s="110"/>
      <c r="JOR203" s="110"/>
      <c r="JOS203" s="110"/>
      <c r="JOT203" s="110"/>
      <c r="JOU203" s="110"/>
      <c r="JOV203" s="110"/>
      <c r="JOW203" s="110"/>
      <c r="JOX203" s="110"/>
      <c r="JOY203" s="110"/>
      <c r="JOZ203" s="110"/>
      <c r="JPA203" s="110"/>
      <c r="JPB203" s="110"/>
      <c r="JPC203" s="110"/>
      <c r="JPD203" s="110"/>
      <c r="JPE203" s="110"/>
      <c r="JPF203" s="110"/>
      <c r="JPG203" s="110"/>
      <c r="JPH203" s="110"/>
      <c r="JPI203" s="110"/>
      <c r="JPJ203" s="110"/>
      <c r="JPK203" s="110"/>
      <c r="JPL203" s="110"/>
      <c r="JPM203" s="110"/>
      <c r="JPN203" s="110"/>
      <c r="JPO203" s="110"/>
      <c r="JPP203" s="110"/>
      <c r="JPQ203" s="110"/>
      <c r="JPR203" s="110"/>
      <c r="JPS203" s="110"/>
      <c r="JPT203" s="110"/>
      <c r="JPU203" s="110"/>
      <c r="JPV203" s="110"/>
      <c r="JPW203" s="110"/>
      <c r="JPX203" s="110"/>
      <c r="JPY203" s="110"/>
      <c r="JPZ203" s="110"/>
      <c r="JQA203" s="110"/>
      <c r="JQB203" s="110"/>
      <c r="JQC203" s="110"/>
      <c r="JQD203" s="110"/>
      <c r="JQE203" s="110"/>
      <c r="JQF203" s="110"/>
      <c r="JQG203" s="110"/>
      <c r="JQH203" s="110"/>
      <c r="JQI203" s="110"/>
      <c r="JQJ203" s="110"/>
      <c r="JQK203" s="110"/>
      <c r="JQL203" s="110"/>
      <c r="JQM203" s="110"/>
      <c r="JQN203" s="110"/>
      <c r="JQO203" s="110"/>
      <c r="JQP203" s="110"/>
      <c r="JQQ203" s="110"/>
      <c r="JQR203" s="110"/>
      <c r="JQS203" s="110"/>
      <c r="JQT203" s="110"/>
      <c r="JQU203" s="110"/>
      <c r="JQV203" s="110"/>
      <c r="JQW203" s="110"/>
      <c r="JQX203" s="110"/>
      <c r="JQY203" s="110"/>
      <c r="JQZ203" s="110"/>
      <c r="JRA203" s="110"/>
      <c r="JRB203" s="110"/>
      <c r="JRC203" s="110"/>
      <c r="JRD203" s="110"/>
      <c r="JRE203" s="110"/>
      <c r="JRF203" s="110"/>
      <c r="JRG203" s="110"/>
      <c r="JRH203" s="110"/>
      <c r="JRI203" s="110"/>
      <c r="JRJ203" s="110"/>
      <c r="JRK203" s="110"/>
      <c r="JRL203" s="110"/>
      <c r="JRM203" s="110"/>
      <c r="JRN203" s="110"/>
      <c r="JRO203" s="110"/>
      <c r="JRP203" s="110"/>
      <c r="JRQ203" s="110"/>
      <c r="JRR203" s="110"/>
      <c r="JRS203" s="110"/>
      <c r="JRT203" s="110"/>
      <c r="JRU203" s="110"/>
      <c r="JRV203" s="110"/>
      <c r="JRW203" s="110"/>
      <c r="JRX203" s="110"/>
      <c r="JRY203" s="110"/>
      <c r="JRZ203" s="110"/>
      <c r="JSA203" s="110"/>
      <c r="JSB203" s="110"/>
      <c r="JSC203" s="110"/>
      <c r="JSD203" s="110"/>
      <c r="JSE203" s="110"/>
      <c r="JSF203" s="110"/>
      <c r="JSG203" s="110"/>
      <c r="JSH203" s="110"/>
      <c r="JSI203" s="110"/>
      <c r="JSJ203" s="110"/>
      <c r="JSK203" s="110"/>
      <c r="JSL203" s="110"/>
      <c r="JSM203" s="110"/>
      <c r="JSN203" s="110"/>
      <c r="JSO203" s="110"/>
      <c r="JSP203" s="110"/>
      <c r="JSQ203" s="110"/>
      <c r="JSR203" s="110"/>
      <c r="JSS203" s="110"/>
      <c r="JST203" s="110"/>
      <c r="JSU203" s="110"/>
      <c r="JSV203" s="110"/>
      <c r="JSW203" s="110"/>
      <c r="JSX203" s="110"/>
      <c r="JSY203" s="110"/>
      <c r="JSZ203" s="110"/>
      <c r="JTA203" s="110"/>
      <c r="JTB203" s="110"/>
      <c r="JTC203" s="110"/>
      <c r="JTD203" s="110"/>
      <c r="JTE203" s="110"/>
      <c r="JTF203" s="110"/>
      <c r="JTG203" s="110"/>
      <c r="JTH203" s="110"/>
      <c r="JTI203" s="110"/>
      <c r="JTJ203" s="110"/>
      <c r="JTK203" s="110"/>
      <c r="JTL203" s="110"/>
      <c r="JTM203" s="110"/>
      <c r="JTN203" s="110"/>
      <c r="JTO203" s="110"/>
      <c r="JTP203" s="110"/>
      <c r="JTQ203" s="110"/>
      <c r="JTR203" s="110"/>
      <c r="JTS203" s="110"/>
      <c r="JTT203" s="110"/>
      <c r="JTU203" s="110"/>
      <c r="JTV203" s="110"/>
      <c r="JTW203" s="110"/>
      <c r="JTX203" s="110"/>
      <c r="JTY203" s="110"/>
      <c r="JTZ203" s="110"/>
      <c r="JUA203" s="110"/>
      <c r="JUB203" s="110"/>
      <c r="JUC203" s="110"/>
      <c r="JUD203" s="110"/>
      <c r="JUE203" s="110"/>
      <c r="JUF203" s="110"/>
      <c r="JUG203" s="110"/>
      <c r="JUH203" s="110"/>
      <c r="JUI203" s="110"/>
      <c r="JUJ203" s="110"/>
      <c r="JUK203" s="110"/>
      <c r="JUL203" s="110"/>
      <c r="JUM203" s="110"/>
      <c r="JUN203" s="110"/>
      <c r="JUO203" s="110"/>
      <c r="JUP203" s="110"/>
      <c r="JUQ203" s="110"/>
      <c r="JUR203" s="110"/>
      <c r="JUS203" s="110"/>
      <c r="JUT203" s="110"/>
      <c r="JUU203" s="110"/>
      <c r="JUV203" s="110"/>
      <c r="JUW203" s="110"/>
      <c r="JUX203" s="110"/>
      <c r="JUY203" s="110"/>
      <c r="JUZ203" s="110"/>
      <c r="JVA203" s="110"/>
      <c r="JVB203" s="110"/>
      <c r="JVC203" s="110"/>
      <c r="JVD203" s="110"/>
      <c r="JVE203" s="110"/>
      <c r="JVF203" s="110"/>
      <c r="JVG203" s="110"/>
      <c r="JVH203" s="110"/>
      <c r="JVI203" s="110"/>
      <c r="JVJ203" s="110"/>
      <c r="JVK203" s="110"/>
      <c r="JVL203" s="110"/>
      <c r="JVM203" s="110"/>
      <c r="JVN203" s="110"/>
      <c r="JVO203" s="110"/>
      <c r="JVP203" s="110"/>
      <c r="JVQ203" s="110"/>
      <c r="JVR203" s="110"/>
      <c r="JVS203" s="110"/>
      <c r="JVT203" s="110"/>
      <c r="JVU203" s="110"/>
      <c r="JVV203" s="110"/>
      <c r="JVW203" s="110"/>
      <c r="JVX203" s="110"/>
      <c r="JVY203" s="110"/>
      <c r="JVZ203" s="110"/>
      <c r="JWA203" s="110"/>
      <c r="JWB203" s="110"/>
      <c r="JWC203" s="110"/>
      <c r="JWD203" s="110"/>
      <c r="JWE203" s="110"/>
      <c r="JWF203" s="110"/>
      <c r="JWG203" s="110"/>
      <c r="JWH203" s="110"/>
      <c r="JWI203" s="110"/>
      <c r="JWJ203" s="110"/>
      <c r="JWK203" s="110"/>
      <c r="JWL203" s="110"/>
      <c r="JWM203" s="110"/>
      <c r="JWN203" s="110"/>
      <c r="JWO203" s="110"/>
      <c r="JWP203" s="110"/>
      <c r="JWQ203" s="110"/>
      <c r="JWR203" s="110"/>
      <c r="JWS203" s="110"/>
      <c r="JWT203" s="110"/>
      <c r="JWU203" s="110"/>
      <c r="JWV203" s="110"/>
      <c r="JWW203" s="110"/>
      <c r="JWX203" s="110"/>
      <c r="JWY203" s="110"/>
      <c r="JWZ203" s="110"/>
      <c r="JXA203" s="110"/>
      <c r="JXB203" s="110"/>
      <c r="JXC203" s="110"/>
      <c r="JXD203" s="110"/>
      <c r="JXE203" s="110"/>
      <c r="JXF203" s="110"/>
      <c r="JXG203" s="110"/>
      <c r="JXH203" s="110"/>
      <c r="JXI203" s="110"/>
      <c r="JXJ203" s="110"/>
      <c r="JXK203" s="110"/>
      <c r="JXL203" s="110"/>
      <c r="JXM203" s="110"/>
      <c r="JXN203" s="110"/>
      <c r="JXO203" s="110"/>
      <c r="JXP203" s="110"/>
      <c r="JXQ203" s="110"/>
      <c r="JXR203" s="110"/>
      <c r="JXS203" s="110"/>
      <c r="JXT203" s="110"/>
      <c r="JXU203" s="110"/>
      <c r="JXV203" s="110"/>
      <c r="JXW203" s="110"/>
      <c r="JXX203" s="110"/>
      <c r="JXY203" s="110"/>
      <c r="JXZ203" s="110"/>
      <c r="JYA203" s="110"/>
      <c r="JYB203" s="110"/>
      <c r="JYC203" s="110"/>
      <c r="JYD203" s="110"/>
      <c r="JYE203" s="110"/>
      <c r="JYF203" s="110"/>
      <c r="JYG203" s="110"/>
      <c r="JYH203" s="110"/>
      <c r="JYI203" s="110"/>
      <c r="JYJ203" s="110"/>
      <c r="JYK203" s="110"/>
      <c r="JYL203" s="110"/>
      <c r="JYM203" s="110"/>
      <c r="JYN203" s="110"/>
      <c r="JYO203" s="110"/>
      <c r="JYP203" s="110"/>
      <c r="JYQ203" s="110"/>
      <c r="JYR203" s="110"/>
      <c r="JYS203" s="110"/>
      <c r="JYT203" s="110"/>
      <c r="JYU203" s="110"/>
      <c r="JYV203" s="110"/>
      <c r="JYW203" s="110"/>
      <c r="JYX203" s="110"/>
      <c r="JYY203" s="110"/>
      <c r="JYZ203" s="110"/>
      <c r="JZA203" s="110"/>
      <c r="JZB203" s="110"/>
      <c r="JZC203" s="110"/>
      <c r="JZD203" s="110"/>
      <c r="JZE203" s="110"/>
      <c r="JZF203" s="110"/>
      <c r="JZG203" s="110"/>
      <c r="JZH203" s="110"/>
      <c r="JZI203" s="110"/>
      <c r="JZJ203" s="110"/>
      <c r="JZK203" s="110"/>
      <c r="JZL203" s="110"/>
      <c r="JZM203" s="110"/>
      <c r="JZN203" s="110"/>
      <c r="JZO203" s="110"/>
      <c r="JZP203" s="110"/>
      <c r="JZQ203" s="110"/>
      <c r="JZR203" s="110"/>
      <c r="JZS203" s="110"/>
      <c r="JZT203" s="110"/>
      <c r="JZU203" s="110"/>
      <c r="JZV203" s="110"/>
      <c r="JZW203" s="110"/>
      <c r="JZX203" s="110"/>
      <c r="JZY203" s="110"/>
      <c r="JZZ203" s="110"/>
      <c r="KAA203" s="110"/>
      <c r="KAB203" s="110"/>
      <c r="KAC203" s="110"/>
      <c r="KAD203" s="110"/>
      <c r="KAE203" s="110"/>
      <c r="KAF203" s="110"/>
      <c r="KAG203" s="110"/>
      <c r="KAH203" s="110"/>
      <c r="KAI203" s="110"/>
      <c r="KAJ203" s="110"/>
      <c r="KAK203" s="110"/>
      <c r="KAL203" s="110"/>
      <c r="KAM203" s="110"/>
      <c r="KAN203" s="110"/>
      <c r="KAO203" s="110"/>
      <c r="KAP203" s="110"/>
      <c r="KAQ203" s="110"/>
      <c r="KAR203" s="110"/>
      <c r="KAS203" s="110"/>
      <c r="KAT203" s="110"/>
      <c r="KAU203" s="110"/>
      <c r="KAV203" s="110"/>
      <c r="KAW203" s="110"/>
      <c r="KAX203" s="110"/>
      <c r="KAY203" s="110"/>
      <c r="KAZ203" s="110"/>
      <c r="KBA203" s="110"/>
      <c r="KBB203" s="110"/>
      <c r="KBC203" s="110"/>
      <c r="KBD203" s="110"/>
      <c r="KBE203" s="110"/>
      <c r="KBF203" s="110"/>
      <c r="KBG203" s="110"/>
      <c r="KBH203" s="110"/>
      <c r="KBI203" s="110"/>
      <c r="KBJ203" s="110"/>
      <c r="KBK203" s="110"/>
      <c r="KBL203" s="110"/>
      <c r="KBM203" s="110"/>
      <c r="KBN203" s="110"/>
      <c r="KBO203" s="110"/>
      <c r="KBP203" s="110"/>
      <c r="KBQ203" s="110"/>
      <c r="KBR203" s="110"/>
      <c r="KBS203" s="110"/>
      <c r="KBT203" s="110"/>
      <c r="KBU203" s="110"/>
      <c r="KBV203" s="110"/>
      <c r="KBW203" s="110"/>
      <c r="KBX203" s="110"/>
      <c r="KBY203" s="110"/>
      <c r="KBZ203" s="110"/>
      <c r="KCA203" s="110"/>
      <c r="KCB203" s="110"/>
      <c r="KCC203" s="110"/>
      <c r="KCD203" s="110"/>
      <c r="KCE203" s="110"/>
      <c r="KCF203" s="110"/>
      <c r="KCG203" s="110"/>
      <c r="KCH203" s="110"/>
      <c r="KCI203" s="110"/>
      <c r="KCJ203" s="110"/>
      <c r="KCK203" s="110"/>
      <c r="KCL203" s="110"/>
      <c r="KCM203" s="110"/>
      <c r="KCN203" s="110"/>
      <c r="KCO203" s="110"/>
      <c r="KCP203" s="110"/>
      <c r="KCQ203" s="110"/>
      <c r="KCR203" s="110"/>
      <c r="KCS203" s="110"/>
      <c r="KCT203" s="110"/>
      <c r="KCU203" s="110"/>
      <c r="KCV203" s="110"/>
      <c r="KCW203" s="110"/>
      <c r="KCX203" s="110"/>
      <c r="KCY203" s="110"/>
      <c r="KCZ203" s="110"/>
      <c r="KDA203" s="110"/>
      <c r="KDB203" s="110"/>
      <c r="KDC203" s="110"/>
      <c r="KDD203" s="110"/>
      <c r="KDE203" s="110"/>
      <c r="KDF203" s="110"/>
      <c r="KDG203" s="110"/>
      <c r="KDH203" s="110"/>
      <c r="KDI203" s="110"/>
      <c r="KDJ203" s="110"/>
      <c r="KDK203" s="110"/>
      <c r="KDL203" s="110"/>
      <c r="KDM203" s="110"/>
      <c r="KDN203" s="110"/>
      <c r="KDO203" s="110"/>
      <c r="KDP203" s="110"/>
      <c r="KDQ203" s="110"/>
      <c r="KDR203" s="110"/>
      <c r="KDS203" s="110"/>
      <c r="KDT203" s="110"/>
      <c r="KDU203" s="110"/>
      <c r="KDV203" s="110"/>
      <c r="KDW203" s="110"/>
      <c r="KDX203" s="110"/>
      <c r="KDY203" s="110"/>
      <c r="KDZ203" s="110"/>
      <c r="KEA203" s="110"/>
      <c r="KEB203" s="110"/>
      <c r="KEC203" s="110"/>
      <c r="KED203" s="110"/>
      <c r="KEE203" s="110"/>
      <c r="KEF203" s="110"/>
      <c r="KEG203" s="110"/>
      <c r="KEH203" s="110"/>
      <c r="KEI203" s="110"/>
      <c r="KEJ203" s="110"/>
      <c r="KEK203" s="110"/>
      <c r="KEL203" s="110"/>
      <c r="KEM203" s="110"/>
      <c r="KEN203" s="110"/>
      <c r="KEO203" s="110"/>
      <c r="KEP203" s="110"/>
      <c r="KEQ203" s="110"/>
      <c r="KER203" s="110"/>
      <c r="KES203" s="110"/>
      <c r="KET203" s="110"/>
      <c r="KEU203" s="110"/>
      <c r="KEV203" s="110"/>
      <c r="KEW203" s="110"/>
      <c r="KEX203" s="110"/>
      <c r="KEY203" s="110"/>
      <c r="KEZ203" s="110"/>
      <c r="KFA203" s="110"/>
      <c r="KFB203" s="110"/>
      <c r="KFC203" s="110"/>
      <c r="KFD203" s="110"/>
      <c r="KFE203" s="110"/>
      <c r="KFF203" s="110"/>
      <c r="KFG203" s="110"/>
      <c r="KFH203" s="110"/>
      <c r="KFI203" s="110"/>
      <c r="KFJ203" s="110"/>
      <c r="KFK203" s="110"/>
      <c r="KFL203" s="110"/>
      <c r="KFM203" s="110"/>
      <c r="KFN203" s="110"/>
      <c r="KFO203" s="110"/>
      <c r="KFP203" s="110"/>
      <c r="KFQ203" s="110"/>
      <c r="KFR203" s="110"/>
      <c r="KFS203" s="110"/>
      <c r="KFT203" s="110"/>
      <c r="KFU203" s="110"/>
      <c r="KFV203" s="110"/>
      <c r="KFW203" s="110"/>
      <c r="KFX203" s="110"/>
      <c r="KFY203" s="110"/>
      <c r="KFZ203" s="110"/>
      <c r="KGA203" s="110"/>
      <c r="KGB203" s="110"/>
      <c r="KGC203" s="110"/>
      <c r="KGD203" s="110"/>
      <c r="KGE203" s="110"/>
      <c r="KGF203" s="110"/>
      <c r="KGG203" s="110"/>
      <c r="KGH203" s="110"/>
      <c r="KGI203" s="110"/>
      <c r="KGJ203" s="110"/>
      <c r="KGK203" s="110"/>
      <c r="KGL203" s="110"/>
      <c r="KGM203" s="110"/>
      <c r="KGN203" s="110"/>
      <c r="KGO203" s="110"/>
      <c r="KGP203" s="110"/>
      <c r="KGQ203" s="110"/>
      <c r="KGR203" s="110"/>
      <c r="KGS203" s="110"/>
      <c r="KGT203" s="110"/>
      <c r="KGU203" s="110"/>
      <c r="KGV203" s="110"/>
      <c r="KGW203" s="110"/>
      <c r="KGX203" s="110"/>
      <c r="KGY203" s="110"/>
      <c r="KGZ203" s="110"/>
      <c r="KHA203" s="110"/>
      <c r="KHB203" s="110"/>
      <c r="KHC203" s="110"/>
      <c r="KHD203" s="110"/>
      <c r="KHE203" s="110"/>
      <c r="KHF203" s="110"/>
      <c r="KHG203" s="110"/>
      <c r="KHH203" s="110"/>
      <c r="KHI203" s="110"/>
      <c r="KHJ203" s="110"/>
      <c r="KHK203" s="110"/>
      <c r="KHL203" s="110"/>
      <c r="KHM203" s="110"/>
      <c r="KHN203" s="110"/>
      <c r="KHO203" s="110"/>
      <c r="KHP203" s="110"/>
      <c r="KHQ203" s="110"/>
      <c r="KHR203" s="110"/>
      <c r="KHS203" s="110"/>
      <c r="KHT203" s="110"/>
      <c r="KHU203" s="110"/>
      <c r="KHV203" s="110"/>
      <c r="KHW203" s="110"/>
      <c r="KHX203" s="110"/>
      <c r="KHY203" s="110"/>
      <c r="KHZ203" s="110"/>
      <c r="KIA203" s="110"/>
      <c r="KIB203" s="110"/>
      <c r="KIC203" s="110"/>
      <c r="KID203" s="110"/>
      <c r="KIE203" s="110"/>
      <c r="KIF203" s="110"/>
      <c r="KIG203" s="110"/>
      <c r="KIH203" s="110"/>
      <c r="KII203" s="110"/>
      <c r="KIJ203" s="110"/>
      <c r="KIK203" s="110"/>
      <c r="KIL203" s="110"/>
      <c r="KIM203" s="110"/>
      <c r="KIN203" s="110"/>
      <c r="KIO203" s="110"/>
      <c r="KIP203" s="110"/>
      <c r="KIQ203" s="110"/>
      <c r="KIR203" s="110"/>
      <c r="KIS203" s="110"/>
      <c r="KIT203" s="110"/>
      <c r="KIU203" s="110"/>
      <c r="KIV203" s="110"/>
      <c r="KIW203" s="110"/>
      <c r="KIX203" s="110"/>
      <c r="KIY203" s="110"/>
      <c r="KIZ203" s="110"/>
      <c r="KJA203" s="110"/>
      <c r="KJB203" s="110"/>
      <c r="KJC203" s="110"/>
      <c r="KJD203" s="110"/>
      <c r="KJE203" s="110"/>
      <c r="KJF203" s="110"/>
      <c r="KJG203" s="110"/>
      <c r="KJH203" s="110"/>
      <c r="KJI203" s="110"/>
      <c r="KJJ203" s="110"/>
      <c r="KJK203" s="110"/>
      <c r="KJL203" s="110"/>
      <c r="KJM203" s="110"/>
      <c r="KJN203" s="110"/>
      <c r="KJO203" s="110"/>
      <c r="KJP203" s="110"/>
      <c r="KJQ203" s="110"/>
      <c r="KJR203" s="110"/>
      <c r="KJS203" s="110"/>
      <c r="KJT203" s="110"/>
      <c r="KJU203" s="110"/>
      <c r="KJV203" s="110"/>
      <c r="KJW203" s="110"/>
      <c r="KJX203" s="110"/>
      <c r="KJY203" s="110"/>
      <c r="KJZ203" s="110"/>
      <c r="KKA203" s="110"/>
      <c r="KKB203" s="110"/>
      <c r="KKC203" s="110"/>
      <c r="KKD203" s="110"/>
      <c r="KKE203" s="110"/>
      <c r="KKF203" s="110"/>
      <c r="KKG203" s="110"/>
      <c r="KKH203" s="110"/>
      <c r="KKI203" s="110"/>
      <c r="KKJ203" s="110"/>
      <c r="KKK203" s="110"/>
      <c r="KKL203" s="110"/>
      <c r="KKM203" s="110"/>
      <c r="KKN203" s="110"/>
      <c r="KKO203" s="110"/>
      <c r="KKP203" s="110"/>
      <c r="KKQ203" s="110"/>
      <c r="KKR203" s="110"/>
      <c r="KKS203" s="110"/>
      <c r="KKT203" s="110"/>
      <c r="KKU203" s="110"/>
      <c r="KKV203" s="110"/>
      <c r="KKW203" s="110"/>
      <c r="KKX203" s="110"/>
      <c r="KKY203" s="110"/>
      <c r="KKZ203" s="110"/>
      <c r="KLA203" s="110"/>
      <c r="KLB203" s="110"/>
      <c r="KLC203" s="110"/>
      <c r="KLD203" s="110"/>
      <c r="KLE203" s="110"/>
      <c r="KLF203" s="110"/>
      <c r="KLG203" s="110"/>
      <c r="KLH203" s="110"/>
      <c r="KLI203" s="110"/>
      <c r="KLJ203" s="110"/>
      <c r="KLK203" s="110"/>
      <c r="KLL203" s="110"/>
      <c r="KLM203" s="110"/>
      <c r="KLN203" s="110"/>
      <c r="KLO203" s="110"/>
      <c r="KLP203" s="110"/>
      <c r="KLQ203" s="110"/>
      <c r="KLR203" s="110"/>
      <c r="KLS203" s="110"/>
      <c r="KLT203" s="110"/>
      <c r="KLU203" s="110"/>
      <c r="KLV203" s="110"/>
      <c r="KLW203" s="110"/>
      <c r="KLX203" s="110"/>
      <c r="KLY203" s="110"/>
      <c r="KLZ203" s="110"/>
      <c r="KMA203" s="110"/>
      <c r="KMB203" s="110"/>
      <c r="KMC203" s="110"/>
      <c r="KMD203" s="110"/>
      <c r="KME203" s="110"/>
      <c r="KMF203" s="110"/>
      <c r="KMG203" s="110"/>
      <c r="KMH203" s="110"/>
      <c r="KMI203" s="110"/>
      <c r="KMJ203" s="110"/>
      <c r="KMK203" s="110"/>
      <c r="KML203" s="110"/>
      <c r="KMM203" s="110"/>
      <c r="KMN203" s="110"/>
      <c r="KMO203" s="110"/>
      <c r="KMP203" s="110"/>
      <c r="KMQ203" s="110"/>
      <c r="KMR203" s="110"/>
      <c r="KMS203" s="110"/>
      <c r="KMT203" s="110"/>
      <c r="KMU203" s="110"/>
      <c r="KMV203" s="110"/>
      <c r="KMW203" s="110"/>
      <c r="KMX203" s="110"/>
      <c r="KMY203" s="110"/>
      <c r="KMZ203" s="110"/>
      <c r="KNA203" s="110"/>
      <c r="KNB203" s="110"/>
      <c r="KNC203" s="110"/>
      <c r="KND203" s="110"/>
      <c r="KNE203" s="110"/>
      <c r="KNF203" s="110"/>
      <c r="KNG203" s="110"/>
      <c r="KNH203" s="110"/>
      <c r="KNI203" s="110"/>
      <c r="KNJ203" s="110"/>
      <c r="KNK203" s="110"/>
      <c r="KNL203" s="110"/>
      <c r="KNM203" s="110"/>
      <c r="KNN203" s="110"/>
      <c r="KNO203" s="110"/>
      <c r="KNP203" s="110"/>
      <c r="KNQ203" s="110"/>
      <c r="KNR203" s="110"/>
      <c r="KNS203" s="110"/>
      <c r="KNT203" s="110"/>
      <c r="KNU203" s="110"/>
      <c r="KNV203" s="110"/>
      <c r="KNW203" s="110"/>
      <c r="KNX203" s="110"/>
      <c r="KNY203" s="110"/>
      <c r="KNZ203" s="110"/>
      <c r="KOA203" s="110"/>
      <c r="KOB203" s="110"/>
      <c r="KOC203" s="110"/>
      <c r="KOD203" s="110"/>
      <c r="KOE203" s="110"/>
      <c r="KOF203" s="110"/>
      <c r="KOG203" s="110"/>
      <c r="KOH203" s="110"/>
      <c r="KOI203" s="110"/>
      <c r="KOJ203" s="110"/>
      <c r="KOK203" s="110"/>
      <c r="KOL203" s="110"/>
      <c r="KOM203" s="110"/>
      <c r="KON203" s="110"/>
      <c r="KOO203" s="110"/>
      <c r="KOP203" s="110"/>
      <c r="KOQ203" s="110"/>
      <c r="KOR203" s="110"/>
      <c r="KOS203" s="110"/>
      <c r="KOT203" s="110"/>
      <c r="KOU203" s="110"/>
      <c r="KOV203" s="110"/>
      <c r="KOW203" s="110"/>
      <c r="KOX203" s="110"/>
      <c r="KOY203" s="110"/>
      <c r="KOZ203" s="110"/>
      <c r="KPA203" s="110"/>
      <c r="KPB203" s="110"/>
      <c r="KPC203" s="110"/>
      <c r="KPD203" s="110"/>
      <c r="KPE203" s="110"/>
      <c r="KPF203" s="110"/>
      <c r="KPG203" s="110"/>
      <c r="KPH203" s="110"/>
      <c r="KPI203" s="110"/>
      <c r="KPJ203" s="110"/>
      <c r="KPK203" s="110"/>
      <c r="KPL203" s="110"/>
      <c r="KPM203" s="110"/>
      <c r="KPN203" s="110"/>
      <c r="KPO203" s="110"/>
      <c r="KPP203" s="110"/>
      <c r="KPQ203" s="110"/>
      <c r="KPR203" s="110"/>
      <c r="KPS203" s="110"/>
      <c r="KPT203" s="110"/>
      <c r="KPU203" s="110"/>
      <c r="KPV203" s="110"/>
      <c r="KPW203" s="110"/>
      <c r="KPX203" s="110"/>
      <c r="KPY203" s="110"/>
      <c r="KPZ203" s="110"/>
      <c r="KQA203" s="110"/>
      <c r="KQB203" s="110"/>
      <c r="KQC203" s="110"/>
      <c r="KQD203" s="110"/>
      <c r="KQE203" s="110"/>
      <c r="KQF203" s="110"/>
      <c r="KQG203" s="110"/>
      <c r="KQH203" s="110"/>
      <c r="KQI203" s="110"/>
      <c r="KQJ203" s="110"/>
      <c r="KQK203" s="110"/>
      <c r="KQL203" s="110"/>
      <c r="KQM203" s="110"/>
      <c r="KQN203" s="110"/>
      <c r="KQO203" s="110"/>
      <c r="KQP203" s="110"/>
      <c r="KQQ203" s="110"/>
      <c r="KQR203" s="110"/>
      <c r="KQS203" s="110"/>
      <c r="KQT203" s="110"/>
      <c r="KQU203" s="110"/>
      <c r="KQV203" s="110"/>
      <c r="KQW203" s="110"/>
      <c r="KQX203" s="110"/>
      <c r="KQY203" s="110"/>
      <c r="KQZ203" s="110"/>
      <c r="KRA203" s="110"/>
      <c r="KRB203" s="110"/>
      <c r="KRC203" s="110"/>
      <c r="KRD203" s="110"/>
      <c r="KRE203" s="110"/>
      <c r="KRF203" s="110"/>
      <c r="KRG203" s="110"/>
      <c r="KRH203" s="110"/>
      <c r="KRI203" s="110"/>
      <c r="KRJ203" s="110"/>
      <c r="KRK203" s="110"/>
      <c r="KRL203" s="110"/>
      <c r="KRM203" s="110"/>
      <c r="KRN203" s="110"/>
      <c r="KRO203" s="110"/>
      <c r="KRP203" s="110"/>
      <c r="KRQ203" s="110"/>
      <c r="KRR203" s="110"/>
      <c r="KRS203" s="110"/>
      <c r="KRT203" s="110"/>
      <c r="KRU203" s="110"/>
      <c r="KRV203" s="110"/>
      <c r="KRW203" s="110"/>
      <c r="KRX203" s="110"/>
      <c r="KRY203" s="110"/>
      <c r="KRZ203" s="110"/>
      <c r="KSA203" s="110"/>
      <c r="KSB203" s="110"/>
      <c r="KSC203" s="110"/>
      <c r="KSD203" s="110"/>
      <c r="KSE203" s="110"/>
      <c r="KSF203" s="110"/>
      <c r="KSG203" s="110"/>
      <c r="KSH203" s="110"/>
      <c r="KSI203" s="110"/>
      <c r="KSJ203" s="110"/>
      <c r="KSK203" s="110"/>
      <c r="KSL203" s="110"/>
      <c r="KSM203" s="110"/>
      <c r="KSN203" s="110"/>
      <c r="KSO203" s="110"/>
      <c r="KSP203" s="110"/>
      <c r="KSQ203" s="110"/>
      <c r="KSR203" s="110"/>
      <c r="KSS203" s="110"/>
      <c r="KST203" s="110"/>
      <c r="KSU203" s="110"/>
      <c r="KSV203" s="110"/>
      <c r="KSW203" s="110"/>
      <c r="KSX203" s="110"/>
      <c r="KSY203" s="110"/>
      <c r="KSZ203" s="110"/>
      <c r="KTA203" s="110"/>
      <c r="KTB203" s="110"/>
      <c r="KTC203" s="110"/>
      <c r="KTD203" s="110"/>
      <c r="KTE203" s="110"/>
      <c r="KTF203" s="110"/>
      <c r="KTG203" s="110"/>
      <c r="KTH203" s="110"/>
      <c r="KTI203" s="110"/>
      <c r="KTJ203" s="110"/>
      <c r="KTK203" s="110"/>
      <c r="KTL203" s="110"/>
      <c r="KTM203" s="110"/>
      <c r="KTN203" s="110"/>
      <c r="KTO203" s="110"/>
      <c r="KTP203" s="110"/>
      <c r="KTQ203" s="110"/>
      <c r="KTR203" s="110"/>
      <c r="KTS203" s="110"/>
      <c r="KTT203" s="110"/>
      <c r="KTU203" s="110"/>
      <c r="KTV203" s="110"/>
      <c r="KTW203" s="110"/>
      <c r="KTX203" s="110"/>
      <c r="KTY203" s="110"/>
      <c r="KTZ203" s="110"/>
      <c r="KUA203" s="110"/>
      <c r="KUB203" s="110"/>
      <c r="KUC203" s="110"/>
      <c r="KUD203" s="110"/>
      <c r="KUE203" s="110"/>
      <c r="KUF203" s="110"/>
      <c r="KUG203" s="110"/>
      <c r="KUH203" s="110"/>
      <c r="KUI203" s="110"/>
      <c r="KUJ203" s="110"/>
      <c r="KUK203" s="110"/>
      <c r="KUL203" s="110"/>
      <c r="KUM203" s="110"/>
      <c r="KUN203" s="110"/>
      <c r="KUO203" s="110"/>
      <c r="KUP203" s="110"/>
      <c r="KUQ203" s="110"/>
      <c r="KUR203" s="110"/>
      <c r="KUS203" s="110"/>
      <c r="KUT203" s="110"/>
      <c r="KUU203" s="110"/>
      <c r="KUV203" s="110"/>
      <c r="KUW203" s="110"/>
      <c r="KUX203" s="110"/>
      <c r="KUY203" s="110"/>
      <c r="KUZ203" s="110"/>
      <c r="KVA203" s="110"/>
      <c r="KVB203" s="110"/>
      <c r="KVC203" s="110"/>
      <c r="KVD203" s="110"/>
      <c r="KVE203" s="110"/>
      <c r="KVF203" s="110"/>
      <c r="KVG203" s="110"/>
      <c r="KVH203" s="110"/>
      <c r="KVI203" s="110"/>
      <c r="KVJ203" s="110"/>
      <c r="KVK203" s="110"/>
      <c r="KVL203" s="110"/>
      <c r="KVM203" s="110"/>
      <c r="KVN203" s="110"/>
      <c r="KVO203" s="110"/>
      <c r="KVP203" s="110"/>
      <c r="KVQ203" s="110"/>
      <c r="KVR203" s="110"/>
      <c r="KVS203" s="110"/>
      <c r="KVT203" s="110"/>
      <c r="KVU203" s="110"/>
      <c r="KVV203" s="110"/>
      <c r="KVW203" s="110"/>
      <c r="KVX203" s="110"/>
      <c r="KVY203" s="110"/>
      <c r="KVZ203" s="110"/>
      <c r="KWA203" s="110"/>
      <c r="KWB203" s="110"/>
      <c r="KWC203" s="110"/>
      <c r="KWD203" s="110"/>
      <c r="KWE203" s="110"/>
      <c r="KWF203" s="110"/>
      <c r="KWG203" s="110"/>
      <c r="KWH203" s="110"/>
      <c r="KWI203" s="110"/>
      <c r="KWJ203" s="110"/>
      <c r="KWK203" s="110"/>
      <c r="KWL203" s="110"/>
      <c r="KWM203" s="110"/>
      <c r="KWN203" s="110"/>
      <c r="KWO203" s="110"/>
      <c r="KWP203" s="110"/>
      <c r="KWQ203" s="110"/>
      <c r="KWR203" s="110"/>
      <c r="KWS203" s="110"/>
      <c r="KWT203" s="110"/>
      <c r="KWU203" s="110"/>
      <c r="KWV203" s="110"/>
      <c r="KWW203" s="110"/>
      <c r="KWX203" s="110"/>
      <c r="KWY203" s="110"/>
      <c r="KWZ203" s="110"/>
      <c r="KXA203" s="110"/>
      <c r="KXB203" s="110"/>
      <c r="KXC203" s="110"/>
      <c r="KXD203" s="110"/>
      <c r="KXE203" s="110"/>
      <c r="KXF203" s="110"/>
      <c r="KXG203" s="110"/>
      <c r="KXH203" s="110"/>
      <c r="KXI203" s="110"/>
      <c r="KXJ203" s="110"/>
      <c r="KXK203" s="110"/>
      <c r="KXL203" s="110"/>
      <c r="KXM203" s="110"/>
      <c r="KXN203" s="110"/>
      <c r="KXO203" s="110"/>
      <c r="KXP203" s="110"/>
      <c r="KXQ203" s="110"/>
      <c r="KXR203" s="110"/>
      <c r="KXS203" s="110"/>
      <c r="KXT203" s="110"/>
      <c r="KXU203" s="110"/>
      <c r="KXV203" s="110"/>
      <c r="KXW203" s="110"/>
      <c r="KXX203" s="110"/>
      <c r="KXY203" s="110"/>
      <c r="KXZ203" s="110"/>
      <c r="KYA203" s="110"/>
      <c r="KYB203" s="110"/>
      <c r="KYC203" s="110"/>
      <c r="KYD203" s="110"/>
      <c r="KYE203" s="110"/>
      <c r="KYF203" s="110"/>
      <c r="KYG203" s="110"/>
      <c r="KYH203" s="110"/>
      <c r="KYI203" s="110"/>
      <c r="KYJ203" s="110"/>
      <c r="KYK203" s="110"/>
      <c r="KYL203" s="110"/>
      <c r="KYM203" s="110"/>
      <c r="KYN203" s="110"/>
      <c r="KYO203" s="110"/>
      <c r="KYP203" s="110"/>
      <c r="KYQ203" s="110"/>
      <c r="KYR203" s="110"/>
      <c r="KYS203" s="110"/>
      <c r="KYT203" s="110"/>
      <c r="KYU203" s="110"/>
      <c r="KYV203" s="110"/>
      <c r="KYW203" s="110"/>
      <c r="KYX203" s="110"/>
      <c r="KYY203" s="110"/>
      <c r="KYZ203" s="110"/>
      <c r="KZA203" s="110"/>
      <c r="KZB203" s="110"/>
      <c r="KZC203" s="110"/>
      <c r="KZD203" s="110"/>
      <c r="KZE203" s="110"/>
      <c r="KZF203" s="110"/>
      <c r="KZG203" s="110"/>
      <c r="KZH203" s="110"/>
      <c r="KZI203" s="110"/>
      <c r="KZJ203" s="110"/>
      <c r="KZK203" s="110"/>
      <c r="KZL203" s="110"/>
      <c r="KZM203" s="110"/>
      <c r="KZN203" s="110"/>
      <c r="KZO203" s="110"/>
      <c r="KZP203" s="110"/>
      <c r="KZQ203" s="110"/>
      <c r="KZR203" s="110"/>
      <c r="KZS203" s="110"/>
      <c r="KZT203" s="110"/>
      <c r="KZU203" s="110"/>
      <c r="KZV203" s="110"/>
      <c r="KZW203" s="110"/>
      <c r="KZX203" s="110"/>
      <c r="KZY203" s="110"/>
      <c r="KZZ203" s="110"/>
      <c r="LAA203" s="110"/>
      <c r="LAB203" s="110"/>
      <c r="LAC203" s="110"/>
      <c r="LAD203" s="110"/>
      <c r="LAE203" s="110"/>
      <c r="LAF203" s="110"/>
      <c r="LAG203" s="110"/>
      <c r="LAH203" s="110"/>
      <c r="LAI203" s="110"/>
      <c r="LAJ203" s="110"/>
      <c r="LAK203" s="110"/>
      <c r="LAL203" s="110"/>
      <c r="LAM203" s="110"/>
      <c r="LAN203" s="110"/>
      <c r="LAO203" s="110"/>
      <c r="LAP203" s="110"/>
      <c r="LAQ203" s="110"/>
      <c r="LAR203" s="110"/>
      <c r="LAS203" s="110"/>
      <c r="LAT203" s="110"/>
      <c r="LAU203" s="110"/>
      <c r="LAV203" s="110"/>
      <c r="LAW203" s="110"/>
      <c r="LAX203" s="110"/>
      <c r="LAY203" s="110"/>
      <c r="LAZ203" s="110"/>
      <c r="LBA203" s="110"/>
      <c r="LBB203" s="110"/>
      <c r="LBC203" s="110"/>
      <c r="LBD203" s="110"/>
      <c r="LBE203" s="110"/>
      <c r="LBF203" s="110"/>
      <c r="LBG203" s="110"/>
      <c r="LBH203" s="110"/>
      <c r="LBI203" s="110"/>
      <c r="LBJ203" s="110"/>
      <c r="LBK203" s="110"/>
      <c r="LBL203" s="110"/>
      <c r="LBM203" s="110"/>
      <c r="LBN203" s="110"/>
      <c r="LBO203" s="110"/>
      <c r="LBP203" s="110"/>
      <c r="LBQ203" s="110"/>
      <c r="LBR203" s="110"/>
      <c r="LBS203" s="110"/>
      <c r="LBT203" s="110"/>
      <c r="LBU203" s="110"/>
      <c r="LBV203" s="110"/>
      <c r="LBW203" s="110"/>
      <c r="LBX203" s="110"/>
      <c r="LBY203" s="110"/>
      <c r="LBZ203" s="110"/>
      <c r="LCA203" s="110"/>
      <c r="LCB203" s="110"/>
      <c r="LCC203" s="110"/>
      <c r="LCD203" s="110"/>
      <c r="LCE203" s="110"/>
      <c r="LCF203" s="110"/>
      <c r="LCG203" s="110"/>
      <c r="LCH203" s="110"/>
      <c r="LCI203" s="110"/>
      <c r="LCJ203" s="110"/>
      <c r="LCK203" s="110"/>
      <c r="LCL203" s="110"/>
      <c r="LCM203" s="110"/>
      <c r="LCN203" s="110"/>
      <c r="LCO203" s="110"/>
      <c r="LCP203" s="110"/>
      <c r="LCQ203" s="110"/>
      <c r="LCR203" s="110"/>
      <c r="LCS203" s="110"/>
      <c r="LCT203" s="110"/>
      <c r="LCU203" s="110"/>
      <c r="LCV203" s="110"/>
      <c r="LCW203" s="110"/>
      <c r="LCX203" s="110"/>
      <c r="LCY203" s="110"/>
      <c r="LCZ203" s="110"/>
      <c r="LDA203" s="110"/>
      <c r="LDB203" s="110"/>
      <c r="LDC203" s="110"/>
      <c r="LDD203" s="110"/>
      <c r="LDE203" s="110"/>
      <c r="LDF203" s="110"/>
      <c r="LDG203" s="110"/>
      <c r="LDH203" s="110"/>
      <c r="LDI203" s="110"/>
      <c r="LDJ203" s="110"/>
      <c r="LDK203" s="110"/>
      <c r="LDL203" s="110"/>
      <c r="LDM203" s="110"/>
      <c r="LDN203" s="110"/>
      <c r="LDO203" s="110"/>
      <c r="LDP203" s="110"/>
      <c r="LDQ203" s="110"/>
      <c r="LDR203" s="110"/>
      <c r="LDS203" s="110"/>
      <c r="LDT203" s="110"/>
      <c r="LDU203" s="110"/>
      <c r="LDV203" s="110"/>
      <c r="LDW203" s="110"/>
      <c r="LDX203" s="110"/>
      <c r="LDY203" s="110"/>
      <c r="LDZ203" s="110"/>
      <c r="LEA203" s="110"/>
      <c r="LEB203" s="110"/>
      <c r="LEC203" s="110"/>
      <c r="LED203" s="110"/>
      <c r="LEE203" s="110"/>
      <c r="LEF203" s="110"/>
      <c r="LEG203" s="110"/>
      <c r="LEH203" s="110"/>
      <c r="LEI203" s="110"/>
      <c r="LEJ203" s="110"/>
      <c r="LEK203" s="110"/>
      <c r="LEL203" s="110"/>
      <c r="LEM203" s="110"/>
      <c r="LEN203" s="110"/>
      <c r="LEO203" s="110"/>
      <c r="LEP203" s="110"/>
      <c r="LEQ203" s="110"/>
      <c r="LER203" s="110"/>
      <c r="LES203" s="110"/>
      <c r="LET203" s="110"/>
      <c r="LEU203" s="110"/>
      <c r="LEV203" s="110"/>
      <c r="LEW203" s="110"/>
      <c r="LEX203" s="110"/>
      <c r="LEY203" s="110"/>
      <c r="LEZ203" s="110"/>
      <c r="LFA203" s="110"/>
      <c r="LFB203" s="110"/>
      <c r="LFC203" s="110"/>
      <c r="LFD203" s="110"/>
      <c r="LFE203" s="110"/>
      <c r="LFF203" s="110"/>
      <c r="LFG203" s="110"/>
      <c r="LFH203" s="110"/>
      <c r="LFI203" s="110"/>
      <c r="LFJ203" s="110"/>
      <c r="LFK203" s="110"/>
      <c r="LFL203" s="110"/>
      <c r="LFM203" s="110"/>
      <c r="LFN203" s="110"/>
      <c r="LFO203" s="110"/>
      <c r="LFP203" s="110"/>
      <c r="LFQ203" s="110"/>
      <c r="LFR203" s="110"/>
      <c r="LFS203" s="110"/>
      <c r="LFT203" s="110"/>
      <c r="LFU203" s="110"/>
      <c r="LFV203" s="110"/>
      <c r="LFW203" s="110"/>
      <c r="LFX203" s="110"/>
      <c r="LFY203" s="110"/>
      <c r="LFZ203" s="110"/>
      <c r="LGA203" s="110"/>
      <c r="LGB203" s="110"/>
      <c r="LGC203" s="110"/>
      <c r="LGD203" s="110"/>
      <c r="LGE203" s="110"/>
      <c r="LGF203" s="110"/>
      <c r="LGG203" s="110"/>
      <c r="LGH203" s="110"/>
      <c r="LGI203" s="110"/>
      <c r="LGJ203" s="110"/>
      <c r="LGK203" s="110"/>
      <c r="LGL203" s="110"/>
      <c r="LGM203" s="110"/>
      <c r="LGN203" s="110"/>
      <c r="LGO203" s="110"/>
      <c r="LGP203" s="110"/>
      <c r="LGQ203" s="110"/>
      <c r="LGR203" s="110"/>
      <c r="LGS203" s="110"/>
      <c r="LGT203" s="110"/>
      <c r="LGU203" s="110"/>
      <c r="LGV203" s="110"/>
      <c r="LGW203" s="110"/>
      <c r="LGX203" s="110"/>
      <c r="LGY203" s="110"/>
      <c r="LGZ203" s="110"/>
      <c r="LHA203" s="110"/>
      <c r="LHB203" s="110"/>
      <c r="LHC203" s="110"/>
      <c r="LHD203" s="110"/>
      <c r="LHE203" s="110"/>
      <c r="LHF203" s="110"/>
      <c r="LHG203" s="110"/>
      <c r="LHH203" s="110"/>
      <c r="LHI203" s="110"/>
      <c r="LHJ203" s="110"/>
      <c r="LHK203" s="110"/>
      <c r="LHL203" s="110"/>
      <c r="LHM203" s="110"/>
      <c r="LHN203" s="110"/>
      <c r="LHO203" s="110"/>
      <c r="LHP203" s="110"/>
      <c r="LHQ203" s="110"/>
      <c r="LHR203" s="110"/>
      <c r="LHS203" s="110"/>
      <c r="LHT203" s="110"/>
      <c r="LHU203" s="110"/>
      <c r="LHV203" s="110"/>
      <c r="LHW203" s="110"/>
      <c r="LHX203" s="110"/>
      <c r="LHY203" s="110"/>
      <c r="LHZ203" s="110"/>
      <c r="LIA203" s="110"/>
      <c r="LIB203" s="110"/>
      <c r="LIC203" s="110"/>
      <c r="LID203" s="110"/>
      <c r="LIE203" s="110"/>
      <c r="LIF203" s="110"/>
      <c r="LIG203" s="110"/>
      <c r="LIH203" s="110"/>
      <c r="LII203" s="110"/>
      <c r="LIJ203" s="110"/>
      <c r="LIK203" s="110"/>
      <c r="LIL203" s="110"/>
      <c r="LIM203" s="110"/>
      <c r="LIN203" s="110"/>
      <c r="LIO203" s="110"/>
      <c r="LIP203" s="110"/>
      <c r="LIQ203" s="110"/>
      <c r="LIR203" s="110"/>
      <c r="LIS203" s="110"/>
      <c r="LIT203" s="110"/>
      <c r="LIU203" s="110"/>
      <c r="LIV203" s="110"/>
      <c r="LIW203" s="110"/>
      <c r="LIX203" s="110"/>
      <c r="LIY203" s="110"/>
      <c r="LIZ203" s="110"/>
      <c r="LJA203" s="110"/>
      <c r="LJB203" s="110"/>
      <c r="LJC203" s="110"/>
      <c r="LJD203" s="110"/>
      <c r="LJE203" s="110"/>
      <c r="LJF203" s="110"/>
      <c r="LJG203" s="110"/>
      <c r="LJH203" s="110"/>
      <c r="LJI203" s="110"/>
      <c r="LJJ203" s="110"/>
      <c r="LJK203" s="110"/>
      <c r="LJL203" s="110"/>
      <c r="LJM203" s="110"/>
      <c r="LJN203" s="110"/>
      <c r="LJO203" s="110"/>
      <c r="LJP203" s="110"/>
      <c r="LJQ203" s="110"/>
      <c r="LJR203" s="110"/>
      <c r="LJS203" s="110"/>
      <c r="LJT203" s="110"/>
      <c r="LJU203" s="110"/>
      <c r="LJV203" s="110"/>
      <c r="LJW203" s="110"/>
      <c r="LJX203" s="110"/>
      <c r="LJY203" s="110"/>
      <c r="LJZ203" s="110"/>
      <c r="LKA203" s="110"/>
      <c r="LKB203" s="110"/>
      <c r="LKC203" s="110"/>
      <c r="LKD203" s="110"/>
      <c r="LKE203" s="110"/>
      <c r="LKF203" s="110"/>
      <c r="LKG203" s="110"/>
      <c r="LKH203" s="110"/>
      <c r="LKI203" s="110"/>
      <c r="LKJ203" s="110"/>
      <c r="LKK203" s="110"/>
      <c r="LKL203" s="110"/>
      <c r="LKM203" s="110"/>
      <c r="LKN203" s="110"/>
      <c r="LKO203" s="110"/>
      <c r="LKP203" s="110"/>
      <c r="LKQ203" s="110"/>
      <c r="LKR203" s="110"/>
      <c r="LKS203" s="110"/>
      <c r="LKT203" s="110"/>
      <c r="LKU203" s="110"/>
      <c r="LKV203" s="110"/>
      <c r="LKW203" s="110"/>
      <c r="LKX203" s="110"/>
      <c r="LKY203" s="110"/>
      <c r="LKZ203" s="110"/>
      <c r="LLA203" s="110"/>
      <c r="LLB203" s="110"/>
      <c r="LLC203" s="110"/>
      <c r="LLD203" s="110"/>
      <c r="LLE203" s="110"/>
      <c r="LLF203" s="110"/>
      <c r="LLG203" s="110"/>
      <c r="LLH203" s="110"/>
      <c r="LLI203" s="110"/>
      <c r="LLJ203" s="110"/>
      <c r="LLK203" s="110"/>
      <c r="LLL203" s="110"/>
      <c r="LLM203" s="110"/>
      <c r="LLN203" s="110"/>
      <c r="LLO203" s="110"/>
      <c r="LLP203" s="110"/>
      <c r="LLQ203" s="110"/>
      <c r="LLR203" s="110"/>
      <c r="LLS203" s="110"/>
      <c r="LLT203" s="110"/>
      <c r="LLU203" s="110"/>
      <c r="LLV203" s="110"/>
      <c r="LLW203" s="110"/>
      <c r="LLX203" s="110"/>
      <c r="LLY203" s="110"/>
      <c r="LLZ203" s="110"/>
      <c r="LMA203" s="110"/>
      <c r="LMB203" s="110"/>
      <c r="LMC203" s="110"/>
      <c r="LMD203" s="110"/>
      <c r="LME203" s="110"/>
      <c r="LMF203" s="110"/>
      <c r="LMG203" s="110"/>
      <c r="LMH203" s="110"/>
      <c r="LMI203" s="110"/>
      <c r="LMJ203" s="110"/>
      <c r="LMK203" s="110"/>
      <c r="LML203" s="110"/>
      <c r="LMM203" s="110"/>
      <c r="LMN203" s="110"/>
      <c r="LMO203" s="110"/>
      <c r="LMP203" s="110"/>
      <c r="LMQ203" s="110"/>
      <c r="LMR203" s="110"/>
      <c r="LMS203" s="110"/>
      <c r="LMT203" s="110"/>
      <c r="LMU203" s="110"/>
      <c r="LMV203" s="110"/>
      <c r="LMW203" s="110"/>
      <c r="LMX203" s="110"/>
      <c r="LMY203" s="110"/>
      <c r="LMZ203" s="110"/>
      <c r="LNA203" s="110"/>
      <c r="LNB203" s="110"/>
      <c r="LNC203" s="110"/>
      <c r="LND203" s="110"/>
      <c r="LNE203" s="110"/>
      <c r="LNF203" s="110"/>
      <c r="LNG203" s="110"/>
      <c r="LNH203" s="110"/>
      <c r="LNI203" s="110"/>
      <c r="LNJ203" s="110"/>
      <c r="LNK203" s="110"/>
      <c r="LNL203" s="110"/>
      <c r="LNM203" s="110"/>
      <c r="LNN203" s="110"/>
      <c r="LNO203" s="110"/>
      <c r="LNP203" s="110"/>
      <c r="LNQ203" s="110"/>
      <c r="LNR203" s="110"/>
      <c r="LNS203" s="110"/>
      <c r="LNT203" s="110"/>
      <c r="LNU203" s="110"/>
      <c r="LNV203" s="110"/>
      <c r="LNW203" s="110"/>
      <c r="LNX203" s="110"/>
      <c r="LNY203" s="110"/>
      <c r="LNZ203" s="110"/>
      <c r="LOA203" s="110"/>
      <c r="LOB203" s="110"/>
      <c r="LOC203" s="110"/>
      <c r="LOD203" s="110"/>
      <c r="LOE203" s="110"/>
      <c r="LOF203" s="110"/>
      <c r="LOG203" s="110"/>
      <c r="LOH203" s="110"/>
      <c r="LOI203" s="110"/>
      <c r="LOJ203" s="110"/>
      <c r="LOK203" s="110"/>
      <c r="LOL203" s="110"/>
      <c r="LOM203" s="110"/>
      <c r="LON203" s="110"/>
      <c r="LOO203" s="110"/>
      <c r="LOP203" s="110"/>
      <c r="LOQ203" s="110"/>
      <c r="LOR203" s="110"/>
      <c r="LOS203" s="110"/>
      <c r="LOT203" s="110"/>
      <c r="LOU203" s="110"/>
      <c r="LOV203" s="110"/>
      <c r="LOW203" s="110"/>
      <c r="LOX203" s="110"/>
      <c r="LOY203" s="110"/>
      <c r="LOZ203" s="110"/>
      <c r="LPA203" s="110"/>
      <c r="LPB203" s="110"/>
      <c r="LPC203" s="110"/>
      <c r="LPD203" s="110"/>
      <c r="LPE203" s="110"/>
      <c r="LPF203" s="110"/>
      <c r="LPG203" s="110"/>
      <c r="LPH203" s="110"/>
      <c r="LPI203" s="110"/>
      <c r="LPJ203" s="110"/>
      <c r="LPK203" s="110"/>
      <c r="LPL203" s="110"/>
      <c r="LPM203" s="110"/>
      <c r="LPN203" s="110"/>
      <c r="LPO203" s="110"/>
      <c r="LPP203" s="110"/>
      <c r="LPQ203" s="110"/>
      <c r="LPR203" s="110"/>
      <c r="LPS203" s="110"/>
      <c r="LPT203" s="110"/>
      <c r="LPU203" s="110"/>
      <c r="LPV203" s="110"/>
      <c r="LPW203" s="110"/>
      <c r="LPX203" s="110"/>
      <c r="LPY203" s="110"/>
      <c r="LPZ203" s="110"/>
      <c r="LQA203" s="110"/>
      <c r="LQB203" s="110"/>
      <c r="LQC203" s="110"/>
      <c r="LQD203" s="110"/>
      <c r="LQE203" s="110"/>
      <c r="LQF203" s="110"/>
      <c r="LQG203" s="110"/>
      <c r="LQH203" s="110"/>
      <c r="LQI203" s="110"/>
      <c r="LQJ203" s="110"/>
      <c r="LQK203" s="110"/>
      <c r="LQL203" s="110"/>
      <c r="LQM203" s="110"/>
      <c r="LQN203" s="110"/>
      <c r="LQO203" s="110"/>
      <c r="LQP203" s="110"/>
      <c r="LQQ203" s="110"/>
      <c r="LQR203" s="110"/>
      <c r="LQS203" s="110"/>
      <c r="LQT203" s="110"/>
      <c r="LQU203" s="110"/>
      <c r="LQV203" s="110"/>
      <c r="LQW203" s="110"/>
      <c r="LQX203" s="110"/>
      <c r="LQY203" s="110"/>
      <c r="LQZ203" s="110"/>
      <c r="LRA203" s="110"/>
      <c r="LRB203" s="110"/>
      <c r="LRC203" s="110"/>
      <c r="LRD203" s="110"/>
      <c r="LRE203" s="110"/>
      <c r="LRF203" s="110"/>
      <c r="LRG203" s="110"/>
      <c r="LRH203" s="110"/>
      <c r="LRI203" s="110"/>
      <c r="LRJ203" s="110"/>
      <c r="LRK203" s="110"/>
      <c r="LRL203" s="110"/>
      <c r="LRM203" s="110"/>
      <c r="LRN203" s="110"/>
      <c r="LRO203" s="110"/>
      <c r="LRP203" s="110"/>
      <c r="LRQ203" s="110"/>
      <c r="LRR203" s="110"/>
      <c r="LRS203" s="110"/>
      <c r="LRT203" s="110"/>
      <c r="LRU203" s="110"/>
      <c r="LRV203" s="110"/>
      <c r="LRW203" s="110"/>
      <c r="LRX203" s="110"/>
      <c r="LRY203" s="110"/>
      <c r="LRZ203" s="110"/>
      <c r="LSA203" s="110"/>
      <c r="LSB203" s="110"/>
      <c r="LSC203" s="110"/>
      <c r="LSD203" s="110"/>
      <c r="LSE203" s="110"/>
      <c r="LSF203" s="110"/>
      <c r="LSG203" s="110"/>
      <c r="LSH203" s="110"/>
      <c r="LSI203" s="110"/>
      <c r="LSJ203" s="110"/>
      <c r="LSK203" s="110"/>
      <c r="LSL203" s="110"/>
      <c r="LSM203" s="110"/>
      <c r="LSN203" s="110"/>
      <c r="LSO203" s="110"/>
      <c r="LSP203" s="110"/>
      <c r="LSQ203" s="110"/>
      <c r="LSR203" s="110"/>
      <c r="LSS203" s="110"/>
      <c r="LST203" s="110"/>
      <c r="LSU203" s="110"/>
      <c r="LSV203" s="110"/>
      <c r="LSW203" s="110"/>
      <c r="LSX203" s="110"/>
      <c r="LSY203" s="110"/>
      <c r="LSZ203" s="110"/>
      <c r="LTA203" s="110"/>
      <c r="LTB203" s="110"/>
      <c r="LTC203" s="110"/>
      <c r="LTD203" s="110"/>
      <c r="LTE203" s="110"/>
      <c r="LTF203" s="110"/>
      <c r="LTG203" s="110"/>
      <c r="LTH203" s="110"/>
      <c r="LTI203" s="110"/>
      <c r="LTJ203" s="110"/>
      <c r="LTK203" s="110"/>
      <c r="LTL203" s="110"/>
      <c r="LTM203" s="110"/>
      <c r="LTN203" s="110"/>
      <c r="LTO203" s="110"/>
      <c r="LTP203" s="110"/>
      <c r="LTQ203" s="110"/>
      <c r="LTR203" s="110"/>
      <c r="LTS203" s="110"/>
      <c r="LTT203" s="110"/>
      <c r="LTU203" s="110"/>
      <c r="LTV203" s="110"/>
      <c r="LTW203" s="110"/>
      <c r="LTX203" s="110"/>
      <c r="LTY203" s="110"/>
      <c r="LTZ203" s="110"/>
      <c r="LUA203" s="110"/>
      <c r="LUB203" s="110"/>
      <c r="LUC203" s="110"/>
      <c r="LUD203" s="110"/>
      <c r="LUE203" s="110"/>
      <c r="LUF203" s="110"/>
      <c r="LUG203" s="110"/>
      <c r="LUH203" s="110"/>
      <c r="LUI203" s="110"/>
      <c r="LUJ203" s="110"/>
      <c r="LUK203" s="110"/>
      <c r="LUL203" s="110"/>
      <c r="LUM203" s="110"/>
      <c r="LUN203" s="110"/>
      <c r="LUO203" s="110"/>
      <c r="LUP203" s="110"/>
      <c r="LUQ203" s="110"/>
      <c r="LUR203" s="110"/>
      <c r="LUS203" s="110"/>
      <c r="LUT203" s="110"/>
      <c r="LUU203" s="110"/>
      <c r="LUV203" s="110"/>
      <c r="LUW203" s="110"/>
      <c r="LUX203" s="110"/>
      <c r="LUY203" s="110"/>
      <c r="LUZ203" s="110"/>
      <c r="LVA203" s="110"/>
      <c r="LVB203" s="110"/>
      <c r="LVC203" s="110"/>
      <c r="LVD203" s="110"/>
      <c r="LVE203" s="110"/>
      <c r="LVF203" s="110"/>
      <c r="LVG203" s="110"/>
      <c r="LVH203" s="110"/>
      <c r="LVI203" s="110"/>
      <c r="LVJ203" s="110"/>
      <c r="LVK203" s="110"/>
      <c r="LVL203" s="110"/>
      <c r="LVM203" s="110"/>
      <c r="LVN203" s="110"/>
      <c r="LVO203" s="110"/>
      <c r="LVP203" s="110"/>
      <c r="LVQ203" s="110"/>
      <c r="LVR203" s="110"/>
      <c r="LVS203" s="110"/>
      <c r="LVT203" s="110"/>
      <c r="LVU203" s="110"/>
      <c r="LVV203" s="110"/>
      <c r="LVW203" s="110"/>
      <c r="LVX203" s="110"/>
      <c r="LVY203" s="110"/>
      <c r="LVZ203" s="110"/>
      <c r="LWA203" s="110"/>
      <c r="LWB203" s="110"/>
      <c r="LWC203" s="110"/>
      <c r="LWD203" s="110"/>
      <c r="LWE203" s="110"/>
      <c r="LWF203" s="110"/>
      <c r="LWG203" s="110"/>
      <c r="LWH203" s="110"/>
      <c r="LWI203" s="110"/>
      <c r="LWJ203" s="110"/>
      <c r="LWK203" s="110"/>
      <c r="LWL203" s="110"/>
      <c r="LWM203" s="110"/>
      <c r="LWN203" s="110"/>
      <c r="LWO203" s="110"/>
      <c r="LWP203" s="110"/>
      <c r="LWQ203" s="110"/>
      <c r="LWR203" s="110"/>
      <c r="LWS203" s="110"/>
      <c r="LWT203" s="110"/>
      <c r="LWU203" s="110"/>
      <c r="LWV203" s="110"/>
      <c r="LWW203" s="110"/>
      <c r="LWX203" s="110"/>
      <c r="LWY203" s="110"/>
      <c r="LWZ203" s="110"/>
      <c r="LXA203" s="110"/>
      <c r="LXB203" s="110"/>
      <c r="LXC203" s="110"/>
      <c r="LXD203" s="110"/>
      <c r="LXE203" s="110"/>
      <c r="LXF203" s="110"/>
      <c r="LXG203" s="110"/>
      <c r="LXH203" s="110"/>
      <c r="LXI203" s="110"/>
      <c r="LXJ203" s="110"/>
      <c r="LXK203" s="110"/>
      <c r="LXL203" s="110"/>
      <c r="LXM203" s="110"/>
      <c r="LXN203" s="110"/>
      <c r="LXO203" s="110"/>
      <c r="LXP203" s="110"/>
      <c r="LXQ203" s="110"/>
      <c r="LXR203" s="110"/>
      <c r="LXS203" s="110"/>
      <c r="LXT203" s="110"/>
      <c r="LXU203" s="110"/>
      <c r="LXV203" s="110"/>
      <c r="LXW203" s="110"/>
      <c r="LXX203" s="110"/>
      <c r="LXY203" s="110"/>
      <c r="LXZ203" s="110"/>
      <c r="LYA203" s="110"/>
      <c r="LYB203" s="110"/>
      <c r="LYC203" s="110"/>
      <c r="LYD203" s="110"/>
      <c r="LYE203" s="110"/>
      <c r="LYF203" s="110"/>
      <c r="LYG203" s="110"/>
      <c r="LYH203" s="110"/>
      <c r="LYI203" s="110"/>
      <c r="LYJ203" s="110"/>
      <c r="LYK203" s="110"/>
      <c r="LYL203" s="110"/>
      <c r="LYM203" s="110"/>
      <c r="LYN203" s="110"/>
      <c r="LYO203" s="110"/>
      <c r="LYP203" s="110"/>
      <c r="LYQ203" s="110"/>
      <c r="LYR203" s="110"/>
      <c r="LYS203" s="110"/>
      <c r="LYT203" s="110"/>
      <c r="LYU203" s="110"/>
      <c r="LYV203" s="110"/>
      <c r="LYW203" s="110"/>
      <c r="LYX203" s="110"/>
      <c r="LYY203" s="110"/>
      <c r="LYZ203" s="110"/>
      <c r="LZA203" s="110"/>
      <c r="LZB203" s="110"/>
      <c r="LZC203" s="110"/>
      <c r="LZD203" s="110"/>
      <c r="LZE203" s="110"/>
      <c r="LZF203" s="110"/>
      <c r="LZG203" s="110"/>
      <c r="LZH203" s="110"/>
      <c r="LZI203" s="110"/>
      <c r="LZJ203" s="110"/>
      <c r="LZK203" s="110"/>
      <c r="LZL203" s="110"/>
      <c r="LZM203" s="110"/>
      <c r="LZN203" s="110"/>
      <c r="LZO203" s="110"/>
      <c r="LZP203" s="110"/>
      <c r="LZQ203" s="110"/>
      <c r="LZR203" s="110"/>
      <c r="LZS203" s="110"/>
      <c r="LZT203" s="110"/>
      <c r="LZU203" s="110"/>
      <c r="LZV203" s="110"/>
      <c r="LZW203" s="110"/>
      <c r="LZX203" s="110"/>
      <c r="LZY203" s="110"/>
      <c r="LZZ203" s="110"/>
      <c r="MAA203" s="110"/>
      <c r="MAB203" s="110"/>
      <c r="MAC203" s="110"/>
      <c r="MAD203" s="110"/>
      <c r="MAE203" s="110"/>
      <c r="MAF203" s="110"/>
      <c r="MAG203" s="110"/>
      <c r="MAH203" s="110"/>
      <c r="MAI203" s="110"/>
      <c r="MAJ203" s="110"/>
      <c r="MAK203" s="110"/>
      <c r="MAL203" s="110"/>
      <c r="MAM203" s="110"/>
      <c r="MAN203" s="110"/>
      <c r="MAO203" s="110"/>
      <c r="MAP203" s="110"/>
      <c r="MAQ203" s="110"/>
      <c r="MAR203" s="110"/>
      <c r="MAS203" s="110"/>
      <c r="MAT203" s="110"/>
      <c r="MAU203" s="110"/>
      <c r="MAV203" s="110"/>
      <c r="MAW203" s="110"/>
      <c r="MAX203" s="110"/>
      <c r="MAY203" s="110"/>
      <c r="MAZ203" s="110"/>
      <c r="MBA203" s="110"/>
      <c r="MBB203" s="110"/>
      <c r="MBC203" s="110"/>
      <c r="MBD203" s="110"/>
      <c r="MBE203" s="110"/>
      <c r="MBF203" s="110"/>
      <c r="MBG203" s="110"/>
      <c r="MBH203" s="110"/>
      <c r="MBI203" s="110"/>
      <c r="MBJ203" s="110"/>
      <c r="MBK203" s="110"/>
      <c r="MBL203" s="110"/>
      <c r="MBM203" s="110"/>
      <c r="MBN203" s="110"/>
      <c r="MBO203" s="110"/>
      <c r="MBP203" s="110"/>
      <c r="MBQ203" s="110"/>
      <c r="MBR203" s="110"/>
      <c r="MBS203" s="110"/>
      <c r="MBT203" s="110"/>
      <c r="MBU203" s="110"/>
      <c r="MBV203" s="110"/>
      <c r="MBW203" s="110"/>
      <c r="MBX203" s="110"/>
      <c r="MBY203" s="110"/>
      <c r="MBZ203" s="110"/>
      <c r="MCA203" s="110"/>
      <c r="MCB203" s="110"/>
      <c r="MCC203" s="110"/>
      <c r="MCD203" s="110"/>
      <c r="MCE203" s="110"/>
      <c r="MCF203" s="110"/>
      <c r="MCG203" s="110"/>
      <c r="MCH203" s="110"/>
      <c r="MCI203" s="110"/>
      <c r="MCJ203" s="110"/>
      <c r="MCK203" s="110"/>
      <c r="MCL203" s="110"/>
      <c r="MCM203" s="110"/>
      <c r="MCN203" s="110"/>
      <c r="MCO203" s="110"/>
      <c r="MCP203" s="110"/>
      <c r="MCQ203" s="110"/>
      <c r="MCR203" s="110"/>
      <c r="MCS203" s="110"/>
      <c r="MCT203" s="110"/>
      <c r="MCU203" s="110"/>
      <c r="MCV203" s="110"/>
      <c r="MCW203" s="110"/>
      <c r="MCX203" s="110"/>
      <c r="MCY203" s="110"/>
      <c r="MCZ203" s="110"/>
      <c r="MDA203" s="110"/>
      <c r="MDB203" s="110"/>
      <c r="MDC203" s="110"/>
      <c r="MDD203" s="110"/>
      <c r="MDE203" s="110"/>
      <c r="MDF203" s="110"/>
      <c r="MDG203" s="110"/>
      <c r="MDH203" s="110"/>
      <c r="MDI203" s="110"/>
      <c r="MDJ203" s="110"/>
      <c r="MDK203" s="110"/>
      <c r="MDL203" s="110"/>
      <c r="MDM203" s="110"/>
      <c r="MDN203" s="110"/>
      <c r="MDO203" s="110"/>
      <c r="MDP203" s="110"/>
      <c r="MDQ203" s="110"/>
      <c r="MDR203" s="110"/>
      <c r="MDS203" s="110"/>
      <c r="MDT203" s="110"/>
      <c r="MDU203" s="110"/>
      <c r="MDV203" s="110"/>
      <c r="MDW203" s="110"/>
      <c r="MDX203" s="110"/>
      <c r="MDY203" s="110"/>
      <c r="MDZ203" s="110"/>
      <c r="MEA203" s="110"/>
      <c r="MEB203" s="110"/>
      <c r="MEC203" s="110"/>
      <c r="MED203" s="110"/>
      <c r="MEE203" s="110"/>
      <c r="MEF203" s="110"/>
      <c r="MEG203" s="110"/>
      <c r="MEH203" s="110"/>
      <c r="MEI203" s="110"/>
      <c r="MEJ203" s="110"/>
      <c r="MEK203" s="110"/>
      <c r="MEL203" s="110"/>
      <c r="MEM203" s="110"/>
      <c r="MEN203" s="110"/>
      <c r="MEO203" s="110"/>
      <c r="MEP203" s="110"/>
      <c r="MEQ203" s="110"/>
      <c r="MER203" s="110"/>
      <c r="MES203" s="110"/>
      <c r="MET203" s="110"/>
      <c r="MEU203" s="110"/>
      <c r="MEV203" s="110"/>
      <c r="MEW203" s="110"/>
      <c r="MEX203" s="110"/>
      <c r="MEY203" s="110"/>
      <c r="MEZ203" s="110"/>
      <c r="MFA203" s="110"/>
      <c r="MFB203" s="110"/>
      <c r="MFC203" s="110"/>
      <c r="MFD203" s="110"/>
      <c r="MFE203" s="110"/>
      <c r="MFF203" s="110"/>
      <c r="MFG203" s="110"/>
      <c r="MFH203" s="110"/>
      <c r="MFI203" s="110"/>
      <c r="MFJ203" s="110"/>
      <c r="MFK203" s="110"/>
      <c r="MFL203" s="110"/>
      <c r="MFM203" s="110"/>
      <c r="MFN203" s="110"/>
      <c r="MFO203" s="110"/>
      <c r="MFP203" s="110"/>
      <c r="MFQ203" s="110"/>
      <c r="MFR203" s="110"/>
      <c r="MFS203" s="110"/>
      <c r="MFT203" s="110"/>
      <c r="MFU203" s="110"/>
      <c r="MFV203" s="110"/>
      <c r="MFW203" s="110"/>
      <c r="MFX203" s="110"/>
      <c r="MFY203" s="110"/>
      <c r="MFZ203" s="110"/>
      <c r="MGA203" s="110"/>
      <c r="MGB203" s="110"/>
      <c r="MGC203" s="110"/>
      <c r="MGD203" s="110"/>
      <c r="MGE203" s="110"/>
      <c r="MGF203" s="110"/>
      <c r="MGG203" s="110"/>
      <c r="MGH203" s="110"/>
      <c r="MGI203" s="110"/>
      <c r="MGJ203" s="110"/>
      <c r="MGK203" s="110"/>
      <c r="MGL203" s="110"/>
      <c r="MGM203" s="110"/>
      <c r="MGN203" s="110"/>
      <c r="MGO203" s="110"/>
      <c r="MGP203" s="110"/>
      <c r="MGQ203" s="110"/>
      <c r="MGR203" s="110"/>
      <c r="MGS203" s="110"/>
      <c r="MGT203" s="110"/>
      <c r="MGU203" s="110"/>
      <c r="MGV203" s="110"/>
      <c r="MGW203" s="110"/>
      <c r="MGX203" s="110"/>
      <c r="MGY203" s="110"/>
      <c r="MGZ203" s="110"/>
      <c r="MHA203" s="110"/>
      <c r="MHB203" s="110"/>
      <c r="MHC203" s="110"/>
      <c r="MHD203" s="110"/>
      <c r="MHE203" s="110"/>
      <c r="MHF203" s="110"/>
      <c r="MHG203" s="110"/>
      <c r="MHH203" s="110"/>
      <c r="MHI203" s="110"/>
      <c r="MHJ203" s="110"/>
      <c r="MHK203" s="110"/>
      <c r="MHL203" s="110"/>
      <c r="MHM203" s="110"/>
      <c r="MHN203" s="110"/>
      <c r="MHO203" s="110"/>
      <c r="MHP203" s="110"/>
      <c r="MHQ203" s="110"/>
      <c r="MHR203" s="110"/>
      <c r="MHS203" s="110"/>
      <c r="MHT203" s="110"/>
      <c r="MHU203" s="110"/>
      <c r="MHV203" s="110"/>
      <c r="MHW203" s="110"/>
      <c r="MHX203" s="110"/>
      <c r="MHY203" s="110"/>
      <c r="MHZ203" s="110"/>
      <c r="MIA203" s="110"/>
      <c r="MIB203" s="110"/>
      <c r="MIC203" s="110"/>
      <c r="MID203" s="110"/>
      <c r="MIE203" s="110"/>
      <c r="MIF203" s="110"/>
      <c r="MIG203" s="110"/>
      <c r="MIH203" s="110"/>
      <c r="MII203" s="110"/>
      <c r="MIJ203" s="110"/>
      <c r="MIK203" s="110"/>
      <c r="MIL203" s="110"/>
      <c r="MIM203" s="110"/>
      <c r="MIN203" s="110"/>
      <c r="MIO203" s="110"/>
      <c r="MIP203" s="110"/>
      <c r="MIQ203" s="110"/>
      <c r="MIR203" s="110"/>
      <c r="MIS203" s="110"/>
      <c r="MIT203" s="110"/>
      <c r="MIU203" s="110"/>
      <c r="MIV203" s="110"/>
      <c r="MIW203" s="110"/>
      <c r="MIX203" s="110"/>
      <c r="MIY203" s="110"/>
      <c r="MIZ203" s="110"/>
      <c r="MJA203" s="110"/>
      <c r="MJB203" s="110"/>
      <c r="MJC203" s="110"/>
      <c r="MJD203" s="110"/>
      <c r="MJE203" s="110"/>
      <c r="MJF203" s="110"/>
      <c r="MJG203" s="110"/>
      <c r="MJH203" s="110"/>
      <c r="MJI203" s="110"/>
      <c r="MJJ203" s="110"/>
      <c r="MJK203" s="110"/>
      <c r="MJL203" s="110"/>
      <c r="MJM203" s="110"/>
      <c r="MJN203" s="110"/>
      <c r="MJO203" s="110"/>
      <c r="MJP203" s="110"/>
      <c r="MJQ203" s="110"/>
      <c r="MJR203" s="110"/>
      <c r="MJS203" s="110"/>
      <c r="MJT203" s="110"/>
      <c r="MJU203" s="110"/>
      <c r="MJV203" s="110"/>
      <c r="MJW203" s="110"/>
      <c r="MJX203" s="110"/>
      <c r="MJY203" s="110"/>
      <c r="MJZ203" s="110"/>
      <c r="MKA203" s="110"/>
      <c r="MKB203" s="110"/>
      <c r="MKC203" s="110"/>
      <c r="MKD203" s="110"/>
      <c r="MKE203" s="110"/>
      <c r="MKF203" s="110"/>
      <c r="MKG203" s="110"/>
      <c r="MKH203" s="110"/>
      <c r="MKI203" s="110"/>
      <c r="MKJ203" s="110"/>
      <c r="MKK203" s="110"/>
      <c r="MKL203" s="110"/>
      <c r="MKM203" s="110"/>
      <c r="MKN203" s="110"/>
      <c r="MKO203" s="110"/>
      <c r="MKP203" s="110"/>
      <c r="MKQ203" s="110"/>
      <c r="MKR203" s="110"/>
      <c r="MKS203" s="110"/>
      <c r="MKT203" s="110"/>
      <c r="MKU203" s="110"/>
      <c r="MKV203" s="110"/>
      <c r="MKW203" s="110"/>
      <c r="MKX203" s="110"/>
      <c r="MKY203" s="110"/>
      <c r="MKZ203" s="110"/>
      <c r="MLA203" s="110"/>
      <c r="MLB203" s="110"/>
      <c r="MLC203" s="110"/>
      <c r="MLD203" s="110"/>
      <c r="MLE203" s="110"/>
      <c r="MLF203" s="110"/>
      <c r="MLG203" s="110"/>
      <c r="MLH203" s="110"/>
      <c r="MLI203" s="110"/>
      <c r="MLJ203" s="110"/>
      <c r="MLK203" s="110"/>
      <c r="MLL203" s="110"/>
      <c r="MLM203" s="110"/>
      <c r="MLN203" s="110"/>
      <c r="MLO203" s="110"/>
      <c r="MLP203" s="110"/>
      <c r="MLQ203" s="110"/>
      <c r="MLR203" s="110"/>
      <c r="MLS203" s="110"/>
      <c r="MLT203" s="110"/>
      <c r="MLU203" s="110"/>
      <c r="MLV203" s="110"/>
      <c r="MLW203" s="110"/>
      <c r="MLX203" s="110"/>
      <c r="MLY203" s="110"/>
      <c r="MLZ203" s="110"/>
      <c r="MMA203" s="110"/>
      <c r="MMB203" s="110"/>
      <c r="MMC203" s="110"/>
      <c r="MMD203" s="110"/>
      <c r="MME203" s="110"/>
      <c r="MMF203" s="110"/>
      <c r="MMG203" s="110"/>
      <c r="MMH203" s="110"/>
      <c r="MMI203" s="110"/>
      <c r="MMJ203" s="110"/>
      <c r="MMK203" s="110"/>
      <c r="MML203" s="110"/>
      <c r="MMM203" s="110"/>
      <c r="MMN203" s="110"/>
      <c r="MMO203" s="110"/>
      <c r="MMP203" s="110"/>
      <c r="MMQ203" s="110"/>
      <c r="MMR203" s="110"/>
      <c r="MMS203" s="110"/>
      <c r="MMT203" s="110"/>
      <c r="MMU203" s="110"/>
      <c r="MMV203" s="110"/>
      <c r="MMW203" s="110"/>
      <c r="MMX203" s="110"/>
      <c r="MMY203" s="110"/>
      <c r="MMZ203" s="110"/>
      <c r="MNA203" s="110"/>
      <c r="MNB203" s="110"/>
      <c r="MNC203" s="110"/>
      <c r="MND203" s="110"/>
      <c r="MNE203" s="110"/>
      <c r="MNF203" s="110"/>
      <c r="MNG203" s="110"/>
      <c r="MNH203" s="110"/>
      <c r="MNI203" s="110"/>
      <c r="MNJ203" s="110"/>
      <c r="MNK203" s="110"/>
      <c r="MNL203" s="110"/>
      <c r="MNM203" s="110"/>
      <c r="MNN203" s="110"/>
      <c r="MNO203" s="110"/>
      <c r="MNP203" s="110"/>
      <c r="MNQ203" s="110"/>
      <c r="MNR203" s="110"/>
      <c r="MNS203" s="110"/>
      <c r="MNT203" s="110"/>
      <c r="MNU203" s="110"/>
      <c r="MNV203" s="110"/>
      <c r="MNW203" s="110"/>
      <c r="MNX203" s="110"/>
      <c r="MNY203" s="110"/>
      <c r="MNZ203" s="110"/>
      <c r="MOA203" s="110"/>
      <c r="MOB203" s="110"/>
      <c r="MOC203" s="110"/>
      <c r="MOD203" s="110"/>
      <c r="MOE203" s="110"/>
      <c r="MOF203" s="110"/>
      <c r="MOG203" s="110"/>
      <c r="MOH203" s="110"/>
      <c r="MOI203" s="110"/>
      <c r="MOJ203" s="110"/>
      <c r="MOK203" s="110"/>
      <c r="MOL203" s="110"/>
      <c r="MOM203" s="110"/>
      <c r="MON203" s="110"/>
      <c r="MOO203" s="110"/>
      <c r="MOP203" s="110"/>
      <c r="MOQ203" s="110"/>
      <c r="MOR203" s="110"/>
      <c r="MOS203" s="110"/>
      <c r="MOT203" s="110"/>
      <c r="MOU203" s="110"/>
      <c r="MOV203" s="110"/>
      <c r="MOW203" s="110"/>
      <c r="MOX203" s="110"/>
      <c r="MOY203" s="110"/>
      <c r="MOZ203" s="110"/>
      <c r="MPA203" s="110"/>
      <c r="MPB203" s="110"/>
      <c r="MPC203" s="110"/>
      <c r="MPD203" s="110"/>
      <c r="MPE203" s="110"/>
      <c r="MPF203" s="110"/>
      <c r="MPG203" s="110"/>
      <c r="MPH203" s="110"/>
      <c r="MPI203" s="110"/>
      <c r="MPJ203" s="110"/>
      <c r="MPK203" s="110"/>
      <c r="MPL203" s="110"/>
      <c r="MPM203" s="110"/>
      <c r="MPN203" s="110"/>
      <c r="MPO203" s="110"/>
      <c r="MPP203" s="110"/>
      <c r="MPQ203" s="110"/>
      <c r="MPR203" s="110"/>
      <c r="MPS203" s="110"/>
      <c r="MPT203" s="110"/>
      <c r="MPU203" s="110"/>
      <c r="MPV203" s="110"/>
      <c r="MPW203" s="110"/>
      <c r="MPX203" s="110"/>
      <c r="MPY203" s="110"/>
      <c r="MPZ203" s="110"/>
      <c r="MQA203" s="110"/>
      <c r="MQB203" s="110"/>
      <c r="MQC203" s="110"/>
      <c r="MQD203" s="110"/>
      <c r="MQE203" s="110"/>
      <c r="MQF203" s="110"/>
      <c r="MQG203" s="110"/>
      <c r="MQH203" s="110"/>
      <c r="MQI203" s="110"/>
      <c r="MQJ203" s="110"/>
      <c r="MQK203" s="110"/>
      <c r="MQL203" s="110"/>
      <c r="MQM203" s="110"/>
      <c r="MQN203" s="110"/>
      <c r="MQO203" s="110"/>
      <c r="MQP203" s="110"/>
      <c r="MQQ203" s="110"/>
      <c r="MQR203" s="110"/>
      <c r="MQS203" s="110"/>
      <c r="MQT203" s="110"/>
      <c r="MQU203" s="110"/>
      <c r="MQV203" s="110"/>
      <c r="MQW203" s="110"/>
      <c r="MQX203" s="110"/>
      <c r="MQY203" s="110"/>
      <c r="MQZ203" s="110"/>
      <c r="MRA203" s="110"/>
      <c r="MRB203" s="110"/>
      <c r="MRC203" s="110"/>
      <c r="MRD203" s="110"/>
      <c r="MRE203" s="110"/>
      <c r="MRF203" s="110"/>
      <c r="MRG203" s="110"/>
      <c r="MRH203" s="110"/>
      <c r="MRI203" s="110"/>
      <c r="MRJ203" s="110"/>
      <c r="MRK203" s="110"/>
      <c r="MRL203" s="110"/>
      <c r="MRM203" s="110"/>
      <c r="MRN203" s="110"/>
      <c r="MRO203" s="110"/>
      <c r="MRP203" s="110"/>
      <c r="MRQ203" s="110"/>
      <c r="MRR203" s="110"/>
      <c r="MRS203" s="110"/>
      <c r="MRT203" s="110"/>
      <c r="MRU203" s="110"/>
      <c r="MRV203" s="110"/>
      <c r="MRW203" s="110"/>
      <c r="MRX203" s="110"/>
      <c r="MRY203" s="110"/>
      <c r="MRZ203" s="110"/>
      <c r="MSA203" s="110"/>
      <c r="MSB203" s="110"/>
      <c r="MSC203" s="110"/>
      <c r="MSD203" s="110"/>
      <c r="MSE203" s="110"/>
      <c r="MSF203" s="110"/>
      <c r="MSG203" s="110"/>
      <c r="MSH203" s="110"/>
      <c r="MSI203" s="110"/>
      <c r="MSJ203" s="110"/>
      <c r="MSK203" s="110"/>
      <c r="MSL203" s="110"/>
      <c r="MSM203" s="110"/>
      <c r="MSN203" s="110"/>
      <c r="MSO203" s="110"/>
      <c r="MSP203" s="110"/>
      <c r="MSQ203" s="110"/>
      <c r="MSR203" s="110"/>
      <c r="MSS203" s="110"/>
      <c r="MST203" s="110"/>
      <c r="MSU203" s="110"/>
      <c r="MSV203" s="110"/>
      <c r="MSW203" s="110"/>
      <c r="MSX203" s="110"/>
      <c r="MSY203" s="110"/>
      <c r="MSZ203" s="110"/>
      <c r="MTA203" s="110"/>
      <c r="MTB203" s="110"/>
      <c r="MTC203" s="110"/>
      <c r="MTD203" s="110"/>
      <c r="MTE203" s="110"/>
      <c r="MTF203" s="110"/>
      <c r="MTG203" s="110"/>
      <c r="MTH203" s="110"/>
      <c r="MTI203" s="110"/>
      <c r="MTJ203" s="110"/>
      <c r="MTK203" s="110"/>
      <c r="MTL203" s="110"/>
      <c r="MTM203" s="110"/>
      <c r="MTN203" s="110"/>
      <c r="MTO203" s="110"/>
      <c r="MTP203" s="110"/>
      <c r="MTQ203" s="110"/>
      <c r="MTR203" s="110"/>
      <c r="MTS203" s="110"/>
      <c r="MTT203" s="110"/>
      <c r="MTU203" s="110"/>
      <c r="MTV203" s="110"/>
      <c r="MTW203" s="110"/>
      <c r="MTX203" s="110"/>
      <c r="MTY203" s="110"/>
      <c r="MTZ203" s="110"/>
      <c r="MUA203" s="110"/>
      <c r="MUB203" s="110"/>
      <c r="MUC203" s="110"/>
      <c r="MUD203" s="110"/>
      <c r="MUE203" s="110"/>
      <c r="MUF203" s="110"/>
      <c r="MUG203" s="110"/>
      <c r="MUH203" s="110"/>
      <c r="MUI203" s="110"/>
      <c r="MUJ203" s="110"/>
      <c r="MUK203" s="110"/>
      <c r="MUL203" s="110"/>
      <c r="MUM203" s="110"/>
      <c r="MUN203" s="110"/>
      <c r="MUO203" s="110"/>
      <c r="MUP203" s="110"/>
      <c r="MUQ203" s="110"/>
      <c r="MUR203" s="110"/>
      <c r="MUS203" s="110"/>
      <c r="MUT203" s="110"/>
      <c r="MUU203" s="110"/>
      <c r="MUV203" s="110"/>
      <c r="MUW203" s="110"/>
      <c r="MUX203" s="110"/>
      <c r="MUY203" s="110"/>
      <c r="MUZ203" s="110"/>
      <c r="MVA203" s="110"/>
      <c r="MVB203" s="110"/>
      <c r="MVC203" s="110"/>
      <c r="MVD203" s="110"/>
      <c r="MVE203" s="110"/>
      <c r="MVF203" s="110"/>
      <c r="MVG203" s="110"/>
      <c r="MVH203" s="110"/>
      <c r="MVI203" s="110"/>
      <c r="MVJ203" s="110"/>
      <c r="MVK203" s="110"/>
      <c r="MVL203" s="110"/>
      <c r="MVM203" s="110"/>
      <c r="MVN203" s="110"/>
      <c r="MVO203" s="110"/>
      <c r="MVP203" s="110"/>
      <c r="MVQ203" s="110"/>
      <c r="MVR203" s="110"/>
      <c r="MVS203" s="110"/>
      <c r="MVT203" s="110"/>
      <c r="MVU203" s="110"/>
      <c r="MVV203" s="110"/>
      <c r="MVW203" s="110"/>
      <c r="MVX203" s="110"/>
      <c r="MVY203" s="110"/>
      <c r="MVZ203" s="110"/>
      <c r="MWA203" s="110"/>
      <c r="MWB203" s="110"/>
      <c r="MWC203" s="110"/>
      <c r="MWD203" s="110"/>
      <c r="MWE203" s="110"/>
      <c r="MWF203" s="110"/>
      <c r="MWG203" s="110"/>
      <c r="MWH203" s="110"/>
      <c r="MWI203" s="110"/>
      <c r="MWJ203" s="110"/>
      <c r="MWK203" s="110"/>
      <c r="MWL203" s="110"/>
      <c r="MWM203" s="110"/>
      <c r="MWN203" s="110"/>
      <c r="MWO203" s="110"/>
      <c r="MWP203" s="110"/>
      <c r="MWQ203" s="110"/>
      <c r="MWR203" s="110"/>
      <c r="MWS203" s="110"/>
      <c r="MWT203" s="110"/>
      <c r="MWU203" s="110"/>
      <c r="MWV203" s="110"/>
      <c r="MWW203" s="110"/>
      <c r="MWX203" s="110"/>
      <c r="MWY203" s="110"/>
      <c r="MWZ203" s="110"/>
      <c r="MXA203" s="110"/>
      <c r="MXB203" s="110"/>
      <c r="MXC203" s="110"/>
      <c r="MXD203" s="110"/>
      <c r="MXE203" s="110"/>
      <c r="MXF203" s="110"/>
      <c r="MXG203" s="110"/>
      <c r="MXH203" s="110"/>
      <c r="MXI203" s="110"/>
      <c r="MXJ203" s="110"/>
      <c r="MXK203" s="110"/>
      <c r="MXL203" s="110"/>
      <c r="MXM203" s="110"/>
      <c r="MXN203" s="110"/>
      <c r="MXO203" s="110"/>
      <c r="MXP203" s="110"/>
      <c r="MXQ203" s="110"/>
      <c r="MXR203" s="110"/>
      <c r="MXS203" s="110"/>
      <c r="MXT203" s="110"/>
      <c r="MXU203" s="110"/>
      <c r="MXV203" s="110"/>
      <c r="MXW203" s="110"/>
      <c r="MXX203" s="110"/>
      <c r="MXY203" s="110"/>
      <c r="MXZ203" s="110"/>
      <c r="MYA203" s="110"/>
      <c r="MYB203" s="110"/>
      <c r="MYC203" s="110"/>
      <c r="MYD203" s="110"/>
      <c r="MYE203" s="110"/>
      <c r="MYF203" s="110"/>
      <c r="MYG203" s="110"/>
      <c r="MYH203" s="110"/>
      <c r="MYI203" s="110"/>
      <c r="MYJ203" s="110"/>
      <c r="MYK203" s="110"/>
      <c r="MYL203" s="110"/>
      <c r="MYM203" s="110"/>
      <c r="MYN203" s="110"/>
      <c r="MYO203" s="110"/>
      <c r="MYP203" s="110"/>
      <c r="MYQ203" s="110"/>
      <c r="MYR203" s="110"/>
      <c r="MYS203" s="110"/>
      <c r="MYT203" s="110"/>
      <c r="MYU203" s="110"/>
      <c r="MYV203" s="110"/>
      <c r="MYW203" s="110"/>
      <c r="MYX203" s="110"/>
      <c r="MYY203" s="110"/>
      <c r="MYZ203" s="110"/>
      <c r="MZA203" s="110"/>
      <c r="MZB203" s="110"/>
      <c r="MZC203" s="110"/>
      <c r="MZD203" s="110"/>
      <c r="MZE203" s="110"/>
      <c r="MZF203" s="110"/>
      <c r="MZG203" s="110"/>
      <c r="MZH203" s="110"/>
      <c r="MZI203" s="110"/>
      <c r="MZJ203" s="110"/>
      <c r="MZK203" s="110"/>
      <c r="MZL203" s="110"/>
      <c r="MZM203" s="110"/>
      <c r="MZN203" s="110"/>
      <c r="MZO203" s="110"/>
      <c r="MZP203" s="110"/>
      <c r="MZQ203" s="110"/>
      <c r="MZR203" s="110"/>
      <c r="MZS203" s="110"/>
      <c r="MZT203" s="110"/>
      <c r="MZU203" s="110"/>
      <c r="MZV203" s="110"/>
      <c r="MZW203" s="110"/>
      <c r="MZX203" s="110"/>
      <c r="MZY203" s="110"/>
      <c r="MZZ203" s="110"/>
      <c r="NAA203" s="110"/>
      <c r="NAB203" s="110"/>
      <c r="NAC203" s="110"/>
      <c r="NAD203" s="110"/>
      <c r="NAE203" s="110"/>
      <c r="NAF203" s="110"/>
      <c r="NAG203" s="110"/>
      <c r="NAH203" s="110"/>
      <c r="NAI203" s="110"/>
      <c r="NAJ203" s="110"/>
      <c r="NAK203" s="110"/>
      <c r="NAL203" s="110"/>
      <c r="NAM203" s="110"/>
      <c r="NAN203" s="110"/>
      <c r="NAO203" s="110"/>
      <c r="NAP203" s="110"/>
      <c r="NAQ203" s="110"/>
      <c r="NAR203" s="110"/>
      <c r="NAS203" s="110"/>
      <c r="NAT203" s="110"/>
      <c r="NAU203" s="110"/>
      <c r="NAV203" s="110"/>
      <c r="NAW203" s="110"/>
      <c r="NAX203" s="110"/>
      <c r="NAY203" s="110"/>
      <c r="NAZ203" s="110"/>
      <c r="NBA203" s="110"/>
      <c r="NBB203" s="110"/>
      <c r="NBC203" s="110"/>
      <c r="NBD203" s="110"/>
      <c r="NBE203" s="110"/>
      <c r="NBF203" s="110"/>
      <c r="NBG203" s="110"/>
      <c r="NBH203" s="110"/>
      <c r="NBI203" s="110"/>
      <c r="NBJ203" s="110"/>
      <c r="NBK203" s="110"/>
      <c r="NBL203" s="110"/>
      <c r="NBM203" s="110"/>
      <c r="NBN203" s="110"/>
      <c r="NBO203" s="110"/>
      <c r="NBP203" s="110"/>
      <c r="NBQ203" s="110"/>
      <c r="NBR203" s="110"/>
      <c r="NBS203" s="110"/>
      <c r="NBT203" s="110"/>
      <c r="NBU203" s="110"/>
      <c r="NBV203" s="110"/>
      <c r="NBW203" s="110"/>
      <c r="NBX203" s="110"/>
      <c r="NBY203" s="110"/>
      <c r="NBZ203" s="110"/>
      <c r="NCA203" s="110"/>
      <c r="NCB203" s="110"/>
      <c r="NCC203" s="110"/>
      <c r="NCD203" s="110"/>
      <c r="NCE203" s="110"/>
      <c r="NCF203" s="110"/>
      <c r="NCG203" s="110"/>
      <c r="NCH203" s="110"/>
      <c r="NCI203" s="110"/>
      <c r="NCJ203" s="110"/>
      <c r="NCK203" s="110"/>
      <c r="NCL203" s="110"/>
      <c r="NCM203" s="110"/>
      <c r="NCN203" s="110"/>
      <c r="NCO203" s="110"/>
      <c r="NCP203" s="110"/>
      <c r="NCQ203" s="110"/>
      <c r="NCR203" s="110"/>
      <c r="NCS203" s="110"/>
      <c r="NCT203" s="110"/>
      <c r="NCU203" s="110"/>
      <c r="NCV203" s="110"/>
      <c r="NCW203" s="110"/>
      <c r="NCX203" s="110"/>
      <c r="NCY203" s="110"/>
      <c r="NCZ203" s="110"/>
      <c r="NDA203" s="110"/>
      <c r="NDB203" s="110"/>
      <c r="NDC203" s="110"/>
      <c r="NDD203" s="110"/>
      <c r="NDE203" s="110"/>
      <c r="NDF203" s="110"/>
      <c r="NDG203" s="110"/>
      <c r="NDH203" s="110"/>
      <c r="NDI203" s="110"/>
      <c r="NDJ203" s="110"/>
      <c r="NDK203" s="110"/>
      <c r="NDL203" s="110"/>
      <c r="NDM203" s="110"/>
      <c r="NDN203" s="110"/>
      <c r="NDO203" s="110"/>
      <c r="NDP203" s="110"/>
      <c r="NDQ203" s="110"/>
      <c r="NDR203" s="110"/>
      <c r="NDS203" s="110"/>
      <c r="NDT203" s="110"/>
      <c r="NDU203" s="110"/>
      <c r="NDV203" s="110"/>
      <c r="NDW203" s="110"/>
      <c r="NDX203" s="110"/>
      <c r="NDY203" s="110"/>
      <c r="NDZ203" s="110"/>
      <c r="NEA203" s="110"/>
      <c r="NEB203" s="110"/>
      <c r="NEC203" s="110"/>
      <c r="NED203" s="110"/>
      <c r="NEE203" s="110"/>
      <c r="NEF203" s="110"/>
      <c r="NEG203" s="110"/>
      <c r="NEH203" s="110"/>
      <c r="NEI203" s="110"/>
      <c r="NEJ203" s="110"/>
      <c r="NEK203" s="110"/>
      <c r="NEL203" s="110"/>
      <c r="NEM203" s="110"/>
      <c r="NEN203" s="110"/>
      <c r="NEO203" s="110"/>
      <c r="NEP203" s="110"/>
      <c r="NEQ203" s="110"/>
      <c r="NER203" s="110"/>
      <c r="NES203" s="110"/>
      <c r="NET203" s="110"/>
      <c r="NEU203" s="110"/>
      <c r="NEV203" s="110"/>
      <c r="NEW203" s="110"/>
      <c r="NEX203" s="110"/>
      <c r="NEY203" s="110"/>
      <c r="NEZ203" s="110"/>
      <c r="NFA203" s="110"/>
      <c r="NFB203" s="110"/>
      <c r="NFC203" s="110"/>
      <c r="NFD203" s="110"/>
      <c r="NFE203" s="110"/>
      <c r="NFF203" s="110"/>
      <c r="NFG203" s="110"/>
      <c r="NFH203" s="110"/>
      <c r="NFI203" s="110"/>
      <c r="NFJ203" s="110"/>
      <c r="NFK203" s="110"/>
      <c r="NFL203" s="110"/>
      <c r="NFM203" s="110"/>
      <c r="NFN203" s="110"/>
      <c r="NFO203" s="110"/>
      <c r="NFP203" s="110"/>
      <c r="NFQ203" s="110"/>
      <c r="NFR203" s="110"/>
      <c r="NFS203" s="110"/>
      <c r="NFT203" s="110"/>
      <c r="NFU203" s="110"/>
      <c r="NFV203" s="110"/>
      <c r="NFW203" s="110"/>
      <c r="NFX203" s="110"/>
      <c r="NFY203" s="110"/>
      <c r="NFZ203" s="110"/>
      <c r="NGA203" s="110"/>
      <c r="NGB203" s="110"/>
      <c r="NGC203" s="110"/>
      <c r="NGD203" s="110"/>
      <c r="NGE203" s="110"/>
      <c r="NGF203" s="110"/>
      <c r="NGG203" s="110"/>
      <c r="NGH203" s="110"/>
      <c r="NGI203" s="110"/>
      <c r="NGJ203" s="110"/>
      <c r="NGK203" s="110"/>
      <c r="NGL203" s="110"/>
      <c r="NGM203" s="110"/>
      <c r="NGN203" s="110"/>
      <c r="NGO203" s="110"/>
      <c r="NGP203" s="110"/>
      <c r="NGQ203" s="110"/>
      <c r="NGR203" s="110"/>
      <c r="NGS203" s="110"/>
      <c r="NGT203" s="110"/>
      <c r="NGU203" s="110"/>
      <c r="NGV203" s="110"/>
      <c r="NGW203" s="110"/>
      <c r="NGX203" s="110"/>
      <c r="NGY203" s="110"/>
      <c r="NGZ203" s="110"/>
      <c r="NHA203" s="110"/>
      <c r="NHB203" s="110"/>
      <c r="NHC203" s="110"/>
      <c r="NHD203" s="110"/>
      <c r="NHE203" s="110"/>
      <c r="NHF203" s="110"/>
      <c r="NHG203" s="110"/>
      <c r="NHH203" s="110"/>
      <c r="NHI203" s="110"/>
      <c r="NHJ203" s="110"/>
      <c r="NHK203" s="110"/>
      <c r="NHL203" s="110"/>
      <c r="NHM203" s="110"/>
      <c r="NHN203" s="110"/>
      <c r="NHO203" s="110"/>
      <c r="NHP203" s="110"/>
      <c r="NHQ203" s="110"/>
      <c r="NHR203" s="110"/>
      <c r="NHS203" s="110"/>
      <c r="NHT203" s="110"/>
      <c r="NHU203" s="110"/>
      <c r="NHV203" s="110"/>
      <c r="NHW203" s="110"/>
      <c r="NHX203" s="110"/>
      <c r="NHY203" s="110"/>
      <c r="NHZ203" s="110"/>
      <c r="NIA203" s="110"/>
      <c r="NIB203" s="110"/>
      <c r="NIC203" s="110"/>
      <c r="NID203" s="110"/>
      <c r="NIE203" s="110"/>
      <c r="NIF203" s="110"/>
      <c r="NIG203" s="110"/>
      <c r="NIH203" s="110"/>
      <c r="NII203" s="110"/>
      <c r="NIJ203" s="110"/>
      <c r="NIK203" s="110"/>
      <c r="NIL203" s="110"/>
      <c r="NIM203" s="110"/>
      <c r="NIN203" s="110"/>
      <c r="NIO203" s="110"/>
      <c r="NIP203" s="110"/>
      <c r="NIQ203" s="110"/>
      <c r="NIR203" s="110"/>
      <c r="NIS203" s="110"/>
      <c r="NIT203" s="110"/>
      <c r="NIU203" s="110"/>
      <c r="NIV203" s="110"/>
      <c r="NIW203" s="110"/>
      <c r="NIX203" s="110"/>
      <c r="NIY203" s="110"/>
      <c r="NIZ203" s="110"/>
      <c r="NJA203" s="110"/>
      <c r="NJB203" s="110"/>
      <c r="NJC203" s="110"/>
      <c r="NJD203" s="110"/>
      <c r="NJE203" s="110"/>
      <c r="NJF203" s="110"/>
      <c r="NJG203" s="110"/>
      <c r="NJH203" s="110"/>
      <c r="NJI203" s="110"/>
      <c r="NJJ203" s="110"/>
      <c r="NJK203" s="110"/>
      <c r="NJL203" s="110"/>
      <c r="NJM203" s="110"/>
      <c r="NJN203" s="110"/>
      <c r="NJO203" s="110"/>
      <c r="NJP203" s="110"/>
      <c r="NJQ203" s="110"/>
      <c r="NJR203" s="110"/>
      <c r="NJS203" s="110"/>
      <c r="NJT203" s="110"/>
      <c r="NJU203" s="110"/>
      <c r="NJV203" s="110"/>
      <c r="NJW203" s="110"/>
      <c r="NJX203" s="110"/>
      <c r="NJY203" s="110"/>
      <c r="NJZ203" s="110"/>
      <c r="NKA203" s="110"/>
      <c r="NKB203" s="110"/>
      <c r="NKC203" s="110"/>
      <c r="NKD203" s="110"/>
      <c r="NKE203" s="110"/>
      <c r="NKF203" s="110"/>
      <c r="NKG203" s="110"/>
      <c r="NKH203" s="110"/>
      <c r="NKI203" s="110"/>
      <c r="NKJ203" s="110"/>
      <c r="NKK203" s="110"/>
      <c r="NKL203" s="110"/>
      <c r="NKM203" s="110"/>
      <c r="NKN203" s="110"/>
      <c r="NKO203" s="110"/>
      <c r="NKP203" s="110"/>
      <c r="NKQ203" s="110"/>
      <c r="NKR203" s="110"/>
      <c r="NKS203" s="110"/>
      <c r="NKT203" s="110"/>
      <c r="NKU203" s="110"/>
      <c r="NKV203" s="110"/>
      <c r="NKW203" s="110"/>
      <c r="NKX203" s="110"/>
      <c r="NKY203" s="110"/>
      <c r="NKZ203" s="110"/>
      <c r="NLA203" s="110"/>
      <c r="NLB203" s="110"/>
      <c r="NLC203" s="110"/>
      <c r="NLD203" s="110"/>
      <c r="NLE203" s="110"/>
      <c r="NLF203" s="110"/>
      <c r="NLG203" s="110"/>
      <c r="NLH203" s="110"/>
      <c r="NLI203" s="110"/>
      <c r="NLJ203" s="110"/>
      <c r="NLK203" s="110"/>
      <c r="NLL203" s="110"/>
      <c r="NLM203" s="110"/>
      <c r="NLN203" s="110"/>
      <c r="NLO203" s="110"/>
      <c r="NLP203" s="110"/>
      <c r="NLQ203" s="110"/>
      <c r="NLR203" s="110"/>
      <c r="NLS203" s="110"/>
      <c r="NLT203" s="110"/>
      <c r="NLU203" s="110"/>
      <c r="NLV203" s="110"/>
      <c r="NLW203" s="110"/>
      <c r="NLX203" s="110"/>
      <c r="NLY203" s="110"/>
      <c r="NLZ203" s="110"/>
      <c r="NMA203" s="110"/>
      <c r="NMB203" s="110"/>
      <c r="NMC203" s="110"/>
      <c r="NMD203" s="110"/>
      <c r="NME203" s="110"/>
      <c r="NMF203" s="110"/>
      <c r="NMG203" s="110"/>
      <c r="NMH203" s="110"/>
      <c r="NMI203" s="110"/>
      <c r="NMJ203" s="110"/>
      <c r="NMK203" s="110"/>
      <c r="NML203" s="110"/>
      <c r="NMM203" s="110"/>
      <c r="NMN203" s="110"/>
      <c r="NMO203" s="110"/>
      <c r="NMP203" s="110"/>
      <c r="NMQ203" s="110"/>
      <c r="NMR203" s="110"/>
      <c r="NMS203" s="110"/>
      <c r="NMT203" s="110"/>
      <c r="NMU203" s="110"/>
      <c r="NMV203" s="110"/>
      <c r="NMW203" s="110"/>
      <c r="NMX203" s="110"/>
      <c r="NMY203" s="110"/>
      <c r="NMZ203" s="110"/>
      <c r="NNA203" s="110"/>
      <c r="NNB203" s="110"/>
      <c r="NNC203" s="110"/>
      <c r="NND203" s="110"/>
      <c r="NNE203" s="110"/>
      <c r="NNF203" s="110"/>
      <c r="NNG203" s="110"/>
      <c r="NNH203" s="110"/>
      <c r="NNI203" s="110"/>
      <c r="NNJ203" s="110"/>
      <c r="NNK203" s="110"/>
      <c r="NNL203" s="110"/>
      <c r="NNM203" s="110"/>
      <c r="NNN203" s="110"/>
      <c r="NNO203" s="110"/>
      <c r="NNP203" s="110"/>
      <c r="NNQ203" s="110"/>
      <c r="NNR203" s="110"/>
      <c r="NNS203" s="110"/>
      <c r="NNT203" s="110"/>
      <c r="NNU203" s="110"/>
      <c r="NNV203" s="110"/>
      <c r="NNW203" s="110"/>
      <c r="NNX203" s="110"/>
      <c r="NNY203" s="110"/>
      <c r="NNZ203" s="110"/>
      <c r="NOA203" s="110"/>
      <c r="NOB203" s="110"/>
      <c r="NOC203" s="110"/>
      <c r="NOD203" s="110"/>
      <c r="NOE203" s="110"/>
      <c r="NOF203" s="110"/>
      <c r="NOG203" s="110"/>
      <c r="NOH203" s="110"/>
      <c r="NOI203" s="110"/>
      <c r="NOJ203" s="110"/>
      <c r="NOK203" s="110"/>
      <c r="NOL203" s="110"/>
      <c r="NOM203" s="110"/>
      <c r="NON203" s="110"/>
      <c r="NOO203" s="110"/>
      <c r="NOP203" s="110"/>
      <c r="NOQ203" s="110"/>
      <c r="NOR203" s="110"/>
      <c r="NOS203" s="110"/>
      <c r="NOT203" s="110"/>
      <c r="NOU203" s="110"/>
      <c r="NOV203" s="110"/>
      <c r="NOW203" s="110"/>
      <c r="NOX203" s="110"/>
      <c r="NOY203" s="110"/>
      <c r="NOZ203" s="110"/>
      <c r="NPA203" s="110"/>
      <c r="NPB203" s="110"/>
      <c r="NPC203" s="110"/>
      <c r="NPD203" s="110"/>
      <c r="NPE203" s="110"/>
      <c r="NPF203" s="110"/>
      <c r="NPG203" s="110"/>
      <c r="NPH203" s="110"/>
      <c r="NPI203" s="110"/>
      <c r="NPJ203" s="110"/>
      <c r="NPK203" s="110"/>
      <c r="NPL203" s="110"/>
      <c r="NPM203" s="110"/>
      <c r="NPN203" s="110"/>
      <c r="NPO203" s="110"/>
      <c r="NPP203" s="110"/>
      <c r="NPQ203" s="110"/>
      <c r="NPR203" s="110"/>
      <c r="NPS203" s="110"/>
      <c r="NPT203" s="110"/>
      <c r="NPU203" s="110"/>
      <c r="NPV203" s="110"/>
      <c r="NPW203" s="110"/>
      <c r="NPX203" s="110"/>
      <c r="NPY203" s="110"/>
      <c r="NPZ203" s="110"/>
      <c r="NQA203" s="110"/>
      <c r="NQB203" s="110"/>
      <c r="NQC203" s="110"/>
      <c r="NQD203" s="110"/>
      <c r="NQE203" s="110"/>
      <c r="NQF203" s="110"/>
      <c r="NQG203" s="110"/>
      <c r="NQH203" s="110"/>
      <c r="NQI203" s="110"/>
      <c r="NQJ203" s="110"/>
      <c r="NQK203" s="110"/>
      <c r="NQL203" s="110"/>
      <c r="NQM203" s="110"/>
      <c r="NQN203" s="110"/>
      <c r="NQO203" s="110"/>
      <c r="NQP203" s="110"/>
      <c r="NQQ203" s="110"/>
      <c r="NQR203" s="110"/>
      <c r="NQS203" s="110"/>
      <c r="NQT203" s="110"/>
      <c r="NQU203" s="110"/>
      <c r="NQV203" s="110"/>
      <c r="NQW203" s="110"/>
      <c r="NQX203" s="110"/>
      <c r="NQY203" s="110"/>
      <c r="NQZ203" s="110"/>
      <c r="NRA203" s="110"/>
      <c r="NRB203" s="110"/>
      <c r="NRC203" s="110"/>
      <c r="NRD203" s="110"/>
      <c r="NRE203" s="110"/>
      <c r="NRF203" s="110"/>
      <c r="NRG203" s="110"/>
      <c r="NRH203" s="110"/>
      <c r="NRI203" s="110"/>
      <c r="NRJ203" s="110"/>
      <c r="NRK203" s="110"/>
      <c r="NRL203" s="110"/>
      <c r="NRM203" s="110"/>
      <c r="NRN203" s="110"/>
      <c r="NRO203" s="110"/>
      <c r="NRP203" s="110"/>
      <c r="NRQ203" s="110"/>
      <c r="NRR203" s="110"/>
      <c r="NRS203" s="110"/>
      <c r="NRT203" s="110"/>
      <c r="NRU203" s="110"/>
      <c r="NRV203" s="110"/>
      <c r="NRW203" s="110"/>
      <c r="NRX203" s="110"/>
      <c r="NRY203" s="110"/>
      <c r="NRZ203" s="110"/>
      <c r="NSA203" s="110"/>
      <c r="NSB203" s="110"/>
      <c r="NSC203" s="110"/>
      <c r="NSD203" s="110"/>
      <c r="NSE203" s="110"/>
      <c r="NSF203" s="110"/>
      <c r="NSG203" s="110"/>
      <c r="NSH203" s="110"/>
      <c r="NSI203" s="110"/>
      <c r="NSJ203" s="110"/>
      <c r="NSK203" s="110"/>
      <c r="NSL203" s="110"/>
      <c r="NSM203" s="110"/>
      <c r="NSN203" s="110"/>
      <c r="NSO203" s="110"/>
      <c r="NSP203" s="110"/>
      <c r="NSQ203" s="110"/>
      <c r="NSR203" s="110"/>
      <c r="NSS203" s="110"/>
      <c r="NST203" s="110"/>
      <c r="NSU203" s="110"/>
      <c r="NSV203" s="110"/>
      <c r="NSW203" s="110"/>
      <c r="NSX203" s="110"/>
      <c r="NSY203" s="110"/>
      <c r="NSZ203" s="110"/>
      <c r="NTA203" s="110"/>
      <c r="NTB203" s="110"/>
      <c r="NTC203" s="110"/>
      <c r="NTD203" s="110"/>
      <c r="NTE203" s="110"/>
      <c r="NTF203" s="110"/>
      <c r="NTG203" s="110"/>
      <c r="NTH203" s="110"/>
      <c r="NTI203" s="110"/>
      <c r="NTJ203" s="110"/>
      <c r="NTK203" s="110"/>
      <c r="NTL203" s="110"/>
      <c r="NTM203" s="110"/>
      <c r="NTN203" s="110"/>
      <c r="NTO203" s="110"/>
      <c r="NTP203" s="110"/>
      <c r="NTQ203" s="110"/>
      <c r="NTR203" s="110"/>
      <c r="NTS203" s="110"/>
      <c r="NTT203" s="110"/>
      <c r="NTU203" s="110"/>
      <c r="NTV203" s="110"/>
      <c r="NTW203" s="110"/>
      <c r="NTX203" s="110"/>
      <c r="NTY203" s="110"/>
      <c r="NTZ203" s="110"/>
      <c r="NUA203" s="110"/>
      <c r="NUB203" s="110"/>
      <c r="NUC203" s="110"/>
      <c r="NUD203" s="110"/>
      <c r="NUE203" s="110"/>
      <c r="NUF203" s="110"/>
      <c r="NUG203" s="110"/>
      <c r="NUH203" s="110"/>
      <c r="NUI203" s="110"/>
      <c r="NUJ203" s="110"/>
      <c r="NUK203" s="110"/>
      <c r="NUL203" s="110"/>
      <c r="NUM203" s="110"/>
      <c r="NUN203" s="110"/>
      <c r="NUO203" s="110"/>
      <c r="NUP203" s="110"/>
      <c r="NUQ203" s="110"/>
      <c r="NUR203" s="110"/>
      <c r="NUS203" s="110"/>
      <c r="NUT203" s="110"/>
      <c r="NUU203" s="110"/>
      <c r="NUV203" s="110"/>
      <c r="NUW203" s="110"/>
      <c r="NUX203" s="110"/>
      <c r="NUY203" s="110"/>
      <c r="NUZ203" s="110"/>
      <c r="NVA203" s="110"/>
      <c r="NVB203" s="110"/>
      <c r="NVC203" s="110"/>
      <c r="NVD203" s="110"/>
      <c r="NVE203" s="110"/>
      <c r="NVF203" s="110"/>
      <c r="NVG203" s="110"/>
      <c r="NVH203" s="110"/>
      <c r="NVI203" s="110"/>
      <c r="NVJ203" s="110"/>
      <c r="NVK203" s="110"/>
      <c r="NVL203" s="110"/>
      <c r="NVM203" s="110"/>
      <c r="NVN203" s="110"/>
      <c r="NVO203" s="110"/>
      <c r="NVP203" s="110"/>
      <c r="NVQ203" s="110"/>
      <c r="NVR203" s="110"/>
      <c r="NVS203" s="110"/>
      <c r="NVT203" s="110"/>
      <c r="NVU203" s="110"/>
      <c r="NVV203" s="110"/>
      <c r="NVW203" s="110"/>
      <c r="NVX203" s="110"/>
      <c r="NVY203" s="110"/>
      <c r="NVZ203" s="110"/>
      <c r="NWA203" s="110"/>
      <c r="NWB203" s="110"/>
      <c r="NWC203" s="110"/>
      <c r="NWD203" s="110"/>
      <c r="NWE203" s="110"/>
      <c r="NWF203" s="110"/>
      <c r="NWG203" s="110"/>
      <c r="NWH203" s="110"/>
      <c r="NWI203" s="110"/>
      <c r="NWJ203" s="110"/>
      <c r="NWK203" s="110"/>
      <c r="NWL203" s="110"/>
      <c r="NWM203" s="110"/>
      <c r="NWN203" s="110"/>
      <c r="NWO203" s="110"/>
      <c r="NWP203" s="110"/>
      <c r="NWQ203" s="110"/>
      <c r="NWR203" s="110"/>
      <c r="NWS203" s="110"/>
      <c r="NWT203" s="110"/>
      <c r="NWU203" s="110"/>
      <c r="NWV203" s="110"/>
      <c r="NWW203" s="110"/>
      <c r="NWX203" s="110"/>
      <c r="NWY203" s="110"/>
      <c r="NWZ203" s="110"/>
      <c r="NXA203" s="110"/>
      <c r="NXB203" s="110"/>
      <c r="NXC203" s="110"/>
      <c r="NXD203" s="110"/>
      <c r="NXE203" s="110"/>
      <c r="NXF203" s="110"/>
      <c r="NXG203" s="110"/>
      <c r="NXH203" s="110"/>
      <c r="NXI203" s="110"/>
      <c r="NXJ203" s="110"/>
      <c r="NXK203" s="110"/>
      <c r="NXL203" s="110"/>
      <c r="NXM203" s="110"/>
      <c r="NXN203" s="110"/>
      <c r="NXO203" s="110"/>
      <c r="NXP203" s="110"/>
      <c r="NXQ203" s="110"/>
      <c r="NXR203" s="110"/>
      <c r="NXS203" s="110"/>
      <c r="NXT203" s="110"/>
      <c r="NXU203" s="110"/>
      <c r="NXV203" s="110"/>
      <c r="NXW203" s="110"/>
      <c r="NXX203" s="110"/>
      <c r="NXY203" s="110"/>
      <c r="NXZ203" s="110"/>
      <c r="NYA203" s="110"/>
      <c r="NYB203" s="110"/>
      <c r="NYC203" s="110"/>
      <c r="NYD203" s="110"/>
      <c r="NYE203" s="110"/>
      <c r="NYF203" s="110"/>
      <c r="NYG203" s="110"/>
      <c r="NYH203" s="110"/>
      <c r="NYI203" s="110"/>
      <c r="NYJ203" s="110"/>
      <c r="NYK203" s="110"/>
      <c r="NYL203" s="110"/>
      <c r="NYM203" s="110"/>
      <c r="NYN203" s="110"/>
      <c r="NYO203" s="110"/>
      <c r="NYP203" s="110"/>
      <c r="NYQ203" s="110"/>
      <c r="NYR203" s="110"/>
      <c r="NYS203" s="110"/>
      <c r="NYT203" s="110"/>
      <c r="NYU203" s="110"/>
      <c r="NYV203" s="110"/>
      <c r="NYW203" s="110"/>
      <c r="NYX203" s="110"/>
      <c r="NYY203" s="110"/>
      <c r="NYZ203" s="110"/>
      <c r="NZA203" s="110"/>
      <c r="NZB203" s="110"/>
      <c r="NZC203" s="110"/>
      <c r="NZD203" s="110"/>
      <c r="NZE203" s="110"/>
      <c r="NZF203" s="110"/>
      <c r="NZG203" s="110"/>
      <c r="NZH203" s="110"/>
      <c r="NZI203" s="110"/>
      <c r="NZJ203" s="110"/>
      <c r="NZK203" s="110"/>
      <c r="NZL203" s="110"/>
      <c r="NZM203" s="110"/>
      <c r="NZN203" s="110"/>
      <c r="NZO203" s="110"/>
      <c r="NZP203" s="110"/>
      <c r="NZQ203" s="110"/>
      <c r="NZR203" s="110"/>
      <c r="NZS203" s="110"/>
      <c r="NZT203" s="110"/>
      <c r="NZU203" s="110"/>
      <c r="NZV203" s="110"/>
      <c r="NZW203" s="110"/>
      <c r="NZX203" s="110"/>
      <c r="NZY203" s="110"/>
      <c r="NZZ203" s="110"/>
      <c r="OAA203" s="110"/>
      <c r="OAB203" s="110"/>
      <c r="OAC203" s="110"/>
      <c r="OAD203" s="110"/>
      <c r="OAE203" s="110"/>
      <c r="OAF203" s="110"/>
      <c r="OAG203" s="110"/>
      <c r="OAH203" s="110"/>
      <c r="OAI203" s="110"/>
      <c r="OAJ203" s="110"/>
      <c r="OAK203" s="110"/>
      <c r="OAL203" s="110"/>
      <c r="OAM203" s="110"/>
      <c r="OAN203" s="110"/>
      <c r="OAO203" s="110"/>
      <c r="OAP203" s="110"/>
      <c r="OAQ203" s="110"/>
      <c r="OAR203" s="110"/>
      <c r="OAS203" s="110"/>
      <c r="OAT203" s="110"/>
      <c r="OAU203" s="110"/>
      <c r="OAV203" s="110"/>
      <c r="OAW203" s="110"/>
      <c r="OAX203" s="110"/>
      <c r="OAY203" s="110"/>
      <c r="OAZ203" s="110"/>
      <c r="OBA203" s="110"/>
      <c r="OBB203" s="110"/>
      <c r="OBC203" s="110"/>
      <c r="OBD203" s="110"/>
      <c r="OBE203" s="110"/>
      <c r="OBF203" s="110"/>
      <c r="OBG203" s="110"/>
      <c r="OBH203" s="110"/>
      <c r="OBI203" s="110"/>
      <c r="OBJ203" s="110"/>
      <c r="OBK203" s="110"/>
      <c r="OBL203" s="110"/>
      <c r="OBM203" s="110"/>
      <c r="OBN203" s="110"/>
      <c r="OBO203" s="110"/>
      <c r="OBP203" s="110"/>
      <c r="OBQ203" s="110"/>
      <c r="OBR203" s="110"/>
      <c r="OBS203" s="110"/>
      <c r="OBT203" s="110"/>
      <c r="OBU203" s="110"/>
      <c r="OBV203" s="110"/>
      <c r="OBW203" s="110"/>
      <c r="OBX203" s="110"/>
      <c r="OBY203" s="110"/>
      <c r="OBZ203" s="110"/>
      <c r="OCA203" s="110"/>
      <c r="OCB203" s="110"/>
      <c r="OCC203" s="110"/>
      <c r="OCD203" s="110"/>
      <c r="OCE203" s="110"/>
      <c r="OCF203" s="110"/>
      <c r="OCG203" s="110"/>
      <c r="OCH203" s="110"/>
      <c r="OCI203" s="110"/>
      <c r="OCJ203" s="110"/>
      <c r="OCK203" s="110"/>
      <c r="OCL203" s="110"/>
      <c r="OCM203" s="110"/>
      <c r="OCN203" s="110"/>
      <c r="OCO203" s="110"/>
      <c r="OCP203" s="110"/>
      <c r="OCQ203" s="110"/>
      <c r="OCR203" s="110"/>
      <c r="OCS203" s="110"/>
      <c r="OCT203" s="110"/>
      <c r="OCU203" s="110"/>
      <c r="OCV203" s="110"/>
      <c r="OCW203" s="110"/>
      <c r="OCX203" s="110"/>
      <c r="OCY203" s="110"/>
      <c r="OCZ203" s="110"/>
      <c r="ODA203" s="110"/>
      <c r="ODB203" s="110"/>
      <c r="ODC203" s="110"/>
      <c r="ODD203" s="110"/>
      <c r="ODE203" s="110"/>
      <c r="ODF203" s="110"/>
      <c r="ODG203" s="110"/>
      <c r="ODH203" s="110"/>
      <c r="ODI203" s="110"/>
      <c r="ODJ203" s="110"/>
      <c r="ODK203" s="110"/>
      <c r="ODL203" s="110"/>
      <c r="ODM203" s="110"/>
      <c r="ODN203" s="110"/>
      <c r="ODO203" s="110"/>
      <c r="ODP203" s="110"/>
      <c r="ODQ203" s="110"/>
      <c r="ODR203" s="110"/>
      <c r="ODS203" s="110"/>
      <c r="ODT203" s="110"/>
      <c r="ODU203" s="110"/>
      <c r="ODV203" s="110"/>
      <c r="ODW203" s="110"/>
      <c r="ODX203" s="110"/>
      <c r="ODY203" s="110"/>
      <c r="ODZ203" s="110"/>
      <c r="OEA203" s="110"/>
      <c r="OEB203" s="110"/>
      <c r="OEC203" s="110"/>
      <c r="OED203" s="110"/>
      <c r="OEE203" s="110"/>
      <c r="OEF203" s="110"/>
      <c r="OEG203" s="110"/>
      <c r="OEH203" s="110"/>
      <c r="OEI203" s="110"/>
      <c r="OEJ203" s="110"/>
      <c r="OEK203" s="110"/>
      <c r="OEL203" s="110"/>
      <c r="OEM203" s="110"/>
      <c r="OEN203" s="110"/>
      <c r="OEO203" s="110"/>
      <c r="OEP203" s="110"/>
      <c r="OEQ203" s="110"/>
      <c r="OER203" s="110"/>
      <c r="OES203" s="110"/>
      <c r="OET203" s="110"/>
      <c r="OEU203" s="110"/>
      <c r="OEV203" s="110"/>
      <c r="OEW203" s="110"/>
      <c r="OEX203" s="110"/>
      <c r="OEY203" s="110"/>
      <c r="OEZ203" s="110"/>
      <c r="OFA203" s="110"/>
      <c r="OFB203" s="110"/>
      <c r="OFC203" s="110"/>
      <c r="OFD203" s="110"/>
      <c r="OFE203" s="110"/>
      <c r="OFF203" s="110"/>
      <c r="OFG203" s="110"/>
      <c r="OFH203" s="110"/>
      <c r="OFI203" s="110"/>
      <c r="OFJ203" s="110"/>
      <c r="OFK203" s="110"/>
      <c r="OFL203" s="110"/>
      <c r="OFM203" s="110"/>
      <c r="OFN203" s="110"/>
      <c r="OFO203" s="110"/>
      <c r="OFP203" s="110"/>
      <c r="OFQ203" s="110"/>
      <c r="OFR203" s="110"/>
      <c r="OFS203" s="110"/>
      <c r="OFT203" s="110"/>
      <c r="OFU203" s="110"/>
      <c r="OFV203" s="110"/>
      <c r="OFW203" s="110"/>
      <c r="OFX203" s="110"/>
      <c r="OFY203" s="110"/>
      <c r="OFZ203" s="110"/>
      <c r="OGA203" s="110"/>
      <c r="OGB203" s="110"/>
      <c r="OGC203" s="110"/>
      <c r="OGD203" s="110"/>
      <c r="OGE203" s="110"/>
      <c r="OGF203" s="110"/>
      <c r="OGG203" s="110"/>
      <c r="OGH203" s="110"/>
      <c r="OGI203" s="110"/>
      <c r="OGJ203" s="110"/>
      <c r="OGK203" s="110"/>
      <c r="OGL203" s="110"/>
      <c r="OGM203" s="110"/>
      <c r="OGN203" s="110"/>
      <c r="OGO203" s="110"/>
      <c r="OGP203" s="110"/>
      <c r="OGQ203" s="110"/>
      <c r="OGR203" s="110"/>
      <c r="OGS203" s="110"/>
      <c r="OGT203" s="110"/>
      <c r="OGU203" s="110"/>
      <c r="OGV203" s="110"/>
      <c r="OGW203" s="110"/>
      <c r="OGX203" s="110"/>
      <c r="OGY203" s="110"/>
      <c r="OGZ203" s="110"/>
      <c r="OHA203" s="110"/>
      <c r="OHB203" s="110"/>
      <c r="OHC203" s="110"/>
      <c r="OHD203" s="110"/>
      <c r="OHE203" s="110"/>
      <c r="OHF203" s="110"/>
      <c r="OHG203" s="110"/>
      <c r="OHH203" s="110"/>
      <c r="OHI203" s="110"/>
      <c r="OHJ203" s="110"/>
      <c r="OHK203" s="110"/>
      <c r="OHL203" s="110"/>
      <c r="OHM203" s="110"/>
      <c r="OHN203" s="110"/>
      <c r="OHO203" s="110"/>
      <c r="OHP203" s="110"/>
      <c r="OHQ203" s="110"/>
      <c r="OHR203" s="110"/>
      <c r="OHS203" s="110"/>
      <c r="OHT203" s="110"/>
      <c r="OHU203" s="110"/>
      <c r="OHV203" s="110"/>
      <c r="OHW203" s="110"/>
      <c r="OHX203" s="110"/>
      <c r="OHY203" s="110"/>
      <c r="OHZ203" s="110"/>
      <c r="OIA203" s="110"/>
      <c r="OIB203" s="110"/>
      <c r="OIC203" s="110"/>
      <c r="OID203" s="110"/>
      <c r="OIE203" s="110"/>
      <c r="OIF203" s="110"/>
      <c r="OIG203" s="110"/>
      <c r="OIH203" s="110"/>
      <c r="OII203" s="110"/>
      <c r="OIJ203" s="110"/>
      <c r="OIK203" s="110"/>
      <c r="OIL203" s="110"/>
      <c r="OIM203" s="110"/>
      <c r="OIN203" s="110"/>
      <c r="OIO203" s="110"/>
      <c r="OIP203" s="110"/>
      <c r="OIQ203" s="110"/>
      <c r="OIR203" s="110"/>
      <c r="OIS203" s="110"/>
      <c r="OIT203" s="110"/>
      <c r="OIU203" s="110"/>
      <c r="OIV203" s="110"/>
      <c r="OIW203" s="110"/>
      <c r="OIX203" s="110"/>
      <c r="OIY203" s="110"/>
      <c r="OIZ203" s="110"/>
      <c r="OJA203" s="110"/>
      <c r="OJB203" s="110"/>
      <c r="OJC203" s="110"/>
      <c r="OJD203" s="110"/>
      <c r="OJE203" s="110"/>
      <c r="OJF203" s="110"/>
      <c r="OJG203" s="110"/>
      <c r="OJH203" s="110"/>
      <c r="OJI203" s="110"/>
      <c r="OJJ203" s="110"/>
      <c r="OJK203" s="110"/>
      <c r="OJL203" s="110"/>
      <c r="OJM203" s="110"/>
      <c r="OJN203" s="110"/>
      <c r="OJO203" s="110"/>
      <c r="OJP203" s="110"/>
      <c r="OJQ203" s="110"/>
      <c r="OJR203" s="110"/>
      <c r="OJS203" s="110"/>
      <c r="OJT203" s="110"/>
      <c r="OJU203" s="110"/>
      <c r="OJV203" s="110"/>
      <c r="OJW203" s="110"/>
      <c r="OJX203" s="110"/>
      <c r="OJY203" s="110"/>
      <c r="OJZ203" s="110"/>
      <c r="OKA203" s="110"/>
      <c r="OKB203" s="110"/>
      <c r="OKC203" s="110"/>
      <c r="OKD203" s="110"/>
      <c r="OKE203" s="110"/>
      <c r="OKF203" s="110"/>
      <c r="OKG203" s="110"/>
      <c r="OKH203" s="110"/>
      <c r="OKI203" s="110"/>
      <c r="OKJ203" s="110"/>
      <c r="OKK203" s="110"/>
      <c r="OKL203" s="110"/>
      <c r="OKM203" s="110"/>
      <c r="OKN203" s="110"/>
      <c r="OKO203" s="110"/>
      <c r="OKP203" s="110"/>
      <c r="OKQ203" s="110"/>
      <c r="OKR203" s="110"/>
      <c r="OKS203" s="110"/>
      <c r="OKT203" s="110"/>
      <c r="OKU203" s="110"/>
      <c r="OKV203" s="110"/>
      <c r="OKW203" s="110"/>
      <c r="OKX203" s="110"/>
      <c r="OKY203" s="110"/>
      <c r="OKZ203" s="110"/>
      <c r="OLA203" s="110"/>
      <c r="OLB203" s="110"/>
      <c r="OLC203" s="110"/>
      <c r="OLD203" s="110"/>
      <c r="OLE203" s="110"/>
      <c r="OLF203" s="110"/>
      <c r="OLG203" s="110"/>
      <c r="OLH203" s="110"/>
      <c r="OLI203" s="110"/>
      <c r="OLJ203" s="110"/>
      <c r="OLK203" s="110"/>
      <c r="OLL203" s="110"/>
      <c r="OLM203" s="110"/>
      <c r="OLN203" s="110"/>
      <c r="OLO203" s="110"/>
      <c r="OLP203" s="110"/>
      <c r="OLQ203" s="110"/>
      <c r="OLR203" s="110"/>
      <c r="OLS203" s="110"/>
      <c r="OLT203" s="110"/>
      <c r="OLU203" s="110"/>
      <c r="OLV203" s="110"/>
      <c r="OLW203" s="110"/>
      <c r="OLX203" s="110"/>
      <c r="OLY203" s="110"/>
      <c r="OLZ203" s="110"/>
      <c r="OMA203" s="110"/>
      <c r="OMB203" s="110"/>
      <c r="OMC203" s="110"/>
      <c r="OMD203" s="110"/>
      <c r="OME203" s="110"/>
      <c r="OMF203" s="110"/>
      <c r="OMG203" s="110"/>
      <c r="OMH203" s="110"/>
      <c r="OMI203" s="110"/>
      <c r="OMJ203" s="110"/>
      <c r="OMK203" s="110"/>
      <c r="OML203" s="110"/>
      <c r="OMM203" s="110"/>
      <c r="OMN203" s="110"/>
      <c r="OMO203" s="110"/>
      <c r="OMP203" s="110"/>
      <c r="OMQ203" s="110"/>
      <c r="OMR203" s="110"/>
      <c r="OMS203" s="110"/>
      <c r="OMT203" s="110"/>
      <c r="OMU203" s="110"/>
      <c r="OMV203" s="110"/>
      <c r="OMW203" s="110"/>
      <c r="OMX203" s="110"/>
      <c r="OMY203" s="110"/>
      <c r="OMZ203" s="110"/>
      <c r="ONA203" s="110"/>
      <c r="ONB203" s="110"/>
      <c r="ONC203" s="110"/>
      <c r="OND203" s="110"/>
      <c r="ONE203" s="110"/>
      <c r="ONF203" s="110"/>
      <c r="ONG203" s="110"/>
      <c r="ONH203" s="110"/>
      <c r="ONI203" s="110"/>
      <c r="ONJ203" s="110"/>
      <c r="ONK203" s="110"/>
      <c r="ONL203" s="110"/>
      <c r="ONM203" s="110"/>
      <c r="ONN203" s="110"/>
      <c r="ONO203" s="110"/>
      <c r="ONP203" s="110"/>
      <c r="ONQ203" s="110"/>
      <c r="ONR203" s="110"/>
      <c r="ONS203" s="110"/>
      <c r="ONT203" s="110"/>
      <c r="ONU203" s="110"/>
      <c r="ONV203" s="110"/>
      <c r="ONW203" s="110"/>
      <c r="ONX203" s="110"/>
      <c r="ONY203" s="110"/>
      <c r="ONZ203" s="110"/>
      <c r="OOA203" s="110"/>
      <c r="OOB203" s="110"/>
      <c r="OOC203" s="110"/>
      <c r="OOD203" s="110"/>
      <c r="OOE203" s="110"/>
      <c r="OOF203" s="110"/>
      <c r="OOG203" s="110"/>
      <c r="OOH203" s="110"/>
      <c r="OOI203" s="110"/>
      <c r="OOJ203" s="110"/>
      <c r="OOK203" s="110"/>
      <c r="OOL203" s="110"/>
      <c r="OOM203" s="110"/>
      <c r="OON203" s="110"/>
      <c r="OOO203" s="110"/>
      <c r="OOP203" s="110"/>
      <c r="OOQ203" s="110"/>
      <c r="OOR203" s="110"/>
      <c r="OOS203" s="110"/>
      <c r="OOT203" s="110"/>
      <c r="OOU203" s="110"/>
      <c r="OOV203" s="110"/>
      <c r="OOW203" s="110"/>
      <c r="OOX203" s="110"/>
      <c r="OOY203" s="110"/>
      <c r="OOZ203" s="110"/>
      <c r="OPA203" s="110"/>
      <c r="OPB203" s="110"/>
      <c r="OPC203" s="110"/>
      <c r="OPD203" s="110"/>
      <c r="OPE203" s="110"/>
      <c r="OPF203" s="110"/>
      <c r="OPG203" s="110"/>
      <c r="OPH203" s="110"/>
      <c r="OPI203" s="110"/>
      <c r="OPJ203" s="110"/>
      <c r="OPK203" s="110"/>
      <c r="OPL203" s="110"/>
      <c r="OPM203" s="110"/>
      <c r="OPN203" s="110"/>
      <c r="OPO203" s="110"/>
      <c r="OPP203" s="110"/>
      <c r="OPQ203" s="110"/>
      <c r="OPR203" s="110"/>
      <c r="OPS203" s="110"/>
      <c r="OPT203" s="110"/>
      <c r="OPU203" s="110"/>
      <c r="OPV203" s="110"/>
      <c r="OPW203" s="110"/>
      <c r="OPX203" s="110"/>
      <c r="OPY203" s="110"/>
      <c r="OPZ203" s="110"/>
      <c r="OQA203" s="110"/>
      <c r="OQB203" s="110"/>
      <c r="OQC203" s="110"/>
      <c r="OQD203" s="110"/>
      <c r="OQE203" s="110"/>
      <c r="OQF203" s="110"/>
      <c r="OQG203" s="110"/>
      <c r="OQH203" s="110"/>
      <c r="OQI203" s="110"/>
      <c r="OQJ203" s="110"/>
      <c r="OQK203" s="110"/>
      <c r="OQL203" s="110"/>
      <c r="OQM203" s="110"/>
      <c r="OQN203" s="110"/>
      <c r="OQO203" s="110"/>
      <c r="OQP203" s="110"/>
      <c r="OQQ203" s="110"/>
      <c r="OQR203" s="110"/>
      <c r="OQS203" s="110"/>
      <c r="OQT203" s="110"/>
      <c r="OQU203" s="110"/>
      <c r="OQV203" s="110"/>
      <c r="OQW203" s="110"/>
      <c r="OQX203" s="110"/>
      <c r="OQY203" s="110"/>
      <c r="OQZ203" s="110"/>
      <c r="ORA203" s="110"/>
      <c r="ORB203" s="110"/>
      <c r="ORC203" s="110"/>
      <c r="ORD203" s="110"/>
      <c r="ORE203" s="110"/>
      <c r="ORF203" s="110"/>
      <c r="ORG203" s="110"/>
      <c r="ORH203" s="110"/>
      <c r="ORI203" s="110"/>
      <c r="ORJ203" s="110"/>
      <c r="ORK203" s="110"/>
      <c r="ORL203" s="110"/>
      <c r="ORM203" s="110"/>
      <c r="ORN203" s="110"/>
      <c r="ORO203" s="110"/>
      <c r="ORP203" s="110"/>
      <c r="ORQ203" s="110"/>
      <c r="ORR203" s="110"/>
      <c r="ORS203" s="110"/>
      <c r="ORT203" s="110"/>
      <c r="ORU203" s="110"/>
      <c r="ORV203" s="110"/>
      <c r="ORW203" s="110"/>
      <c r="ORX203" s="110"/>
      <c r="ORY203" s="110"/>
      <c r="ORZ203" s="110"/>
      <c r="OSA203" s="110"/>
      <c r="OSB203" s="110"/>
      <c r="OSC203" s="110"/>
      <c r="OSD203" s="110"/>
      <c r="OSE203" s="110"/>
      <c r="OSF203" s="110"/>
      <c r="OSG203" s="110"/>
      <c r="OSH203" s="110"/>
      <c r="OSI203" s="110"/>
      <c r="OSJ203" s="110"/>
      <c r="OSK203" s="110"/>
      <c r="OSL203" s="110"/>
      <c r="OSM203" s="110"/>
      <c r="OSN203" s="110"/>
      <c r="OSO203" s="110"/>
      <c r="OSP203" s="110"/>
      <c r="OSQ203" s="110"/>
      <c r="OSR203" s="110"/>
      <c r="OSS203" s="110"/>
      <c r="OST203" s="110"/>
      <c r="OSU203" s="110"/>
      <c r="OSV203" s="110"/>
      <c r="OSW203" s="110"/>
      <c r="OSX203" s="110"/>
      <c r="OSY203" s="110"/>
      <c r="OSZ203" s="110"/>
      <c r="OTA203" s="110"/>
      <c r="OTB203" s="110"/>
      <c r="OTC203" s="110"/>
      <c r="OTD203" s="110"/>
      <c r="OTE203" s="110"/>
      <c r="OTF203" s="110"/>
      <c r="OTG203" s="110"/>
      <c r="OTH203" s="110"/>
      <c r="OTI203" s="110"/>
      <c r="OTJ203" s="110"/>
      <c r="OTK203" s="110"/>
      <c r="OTL203" s="110"/>
      <c r="OTM203" s="110"/>
      <c r="OTN203" s="110"/>
      <c r="OTO203" s="110"/>
      <c r="OTP203" s="110"/>
      <c r="OTQ203" s="110"/>
      <c r="OTR203" s="110"/>
      <c r="OTS203" s="110"/>
      <c r="OTT203" s="110"/>
      <c r="OTU203" s="110"/>
      <c r="OTV203" s="110"/>
      <c r="OTW203" s="110"/>
      <c r="OTX203" s="110"/>
      <c r="OTY203" s="110"/>
      <c r="OTZ203" s="110"/>
      <c r="OUA203" s="110"/>
      <c r="OUB203" s="110"/>
      <c r="OUC203" s="110"/>
      <c r="OUD203" s="110"/>
      <c r="OUE203" s="110"/>
      <c r="OUF203" s="110"/>
      <c r="OUG203" s="110"/>
      <c r="OUH203" s="110"/>
      <c r="OUI203" s="110"/>
      <c r="OUJ203" s="110"/>
      <c r="OUK203" s="110"/>
      <c r="OUL203" s="110"/>
      <c r="OUM203" s="110"/>
      <c r="OUN203" s="110"/>
      <c r="OUO203" s="110"/>
      <c r="OUP203" s="110"/>
      <c r="OUQ203" s="110"/>
      <c r="OUR203" s="110"/>
      <c r="OUS203" s="110"/>
      <c r="OUT203" s="110"/>
      <c r="OUU203" s="110"/>
      <c r="OUV203" s="110"/>
      <c r="OUW203" s="110"/>
      <c r="OUX203" s="110"/>
      <c r="OUY203" s="110"/>
      <c r="OUZ203" s="110"/>
      <c r="OVA203" s="110"/>
      <c r="OVB203" s="110"/>
      <c r="OVC203" s="110"/>
      <c r="OVD203" s="110"/>
      <c r="OVE203" s="110"/>
      <c r="OVF203" s="110"/>
      <c r="OVG203" s="110"/>
      <c r="OVH203" s="110"/>
      <c r="OVI203" s="110"/>
      <c r="OVJ203" s="110"/>
      <c r="OVK203" s="110"/>
      <c r="OVL203" s="110"/>
      <c r="OVM203" s="110"/>
      <c r="OVN203" s="110"/>
      <c r="OVO203" s="110"/>
      <c r="OVP203" s="110"/>
      <c r="OVQ203" s="110"/>
      <c r="OVR203" s="110"/>
      <c r="OVS203" s="110"/>
      <c r="OVT203" s="110"/>
      <c r="OVU203" s="110"/>
      <c r="OVV203" s="110"/>
      <c r="OVW203" s="110"/>
      <c r="OVX203" s="110"/>
      <c r="OVY203" s="110"/>
      <c r="OVZ203" s="110"/>
      <c r="OWA203" s="110"/>
      <c r="OWB203" s="110"/>
      <c r="OWC203" s="110"/>
      <c r="OWD203" s="110"/>
      <c r="OWE203" s="110"/>
      <c r="OWF203" s="110"/>
      <c r="OWG203" s="110"/>
      <c r="OWH203" s="110"/>
      <c r="OWI203" s="110"/>
      <c r="OWJ203" s="110"/>
      <c r="OWK203" s="110"/>
      <c r="OWL203" s="110"/>
      <c r="OWM203" s="110"/>
      <c r="OWN203" s="110"/>
      <c r="OWO203" s="110"/>
      <c r="OWP203" s="110"/>
      <c r="OWQ203" s="110"/>
      <c r="OWR203" s="110"/>
      <c r="OWS203" s="110"/>
      <c r="OWT203" s="110"/>
      <c r="OWU203" s="110"/>
      <c r="OWV203" s="110"/>
      <c r="OWW203" s="110"/>
      <c r="OWX203" s="110"/>
      <c r="OWY203" s="110"/>
      <c r="OWZ203" s="110"/>
      <c r="OXA203" s="110"/>
      <c r="OXB203" s="110"/>
      <c r="OXC203" s="110"/>
      <c r="OXD203" s="110"/>
      <c r="OXE203" s="110"/>
      <c r="OXF203" s="110"/>
      <c r="OXG203" s="110"/>
      <c r="OXH203" s="110"/>
      <c r="OXI203" s="110"/>
      <c r="OXJ203" s="110"/>
      <c r="OXK203" s="110"/>
      <c r="OXL203" s="110"/>
      <c r="OXM203" s="110"/>
      <c r="OXN203" s="110"/>
      <c r="OXO203" s="110"/>
      <c r="OXP203" s="110"/>
      <c r="OXQ203" s="110"/>
      <c r="OXR203" s="110"/>
      <c r="OXS203" s="110"/>
      <c r="OXT203" s="110"/>
      <c r="OXU203" s="110"/>
      <c r="OXV203" s="110"/>
      <c r="OXW203" s="110"/>
      <c r="OXX203" s="110"/>
      <c r="OXY203" s="110"/>
      <c r="OXZ203" s="110"/>
      <c r="OYA203" s="110"/>
      <c r="OYB203" s="110"/>
      <c r="OYC203" s="110"/>
      <c r="OYD203" s="110"/>
      <c r="OYE203" s="110"/>
      <c r="OYF203" s="110"/>
      <c r="OYG203" s="110"/>
      <c r="OYH203" s="110"/>
      <c r="OYI203" s="110"/>
      <c r="OYJ203" s="110"/>
      <c r="OYK203" s="110"/>
      <c r="OYL203" s="110"/>
      <c r="OYM203" s="110"/>
      <c r="OYN203" s="110"/>
      <c r="OYO203" s="110"/>
      <c r="OYP203" s="110"/>
      <c r="OYQ203" s="110"/>
      <c r="OYR203" s="110"/>
      <c r="OYS203" s="110"/>
      <c r="OYT203" s="110"/>
      <c r="OYU203" s="110"/>
      <c r="OYV203" s="110"/>
      <c r="OYW203" s="110"/>
      <c r="OYX203" s="110"/>
      <c r="OYY203" s="110"/>
      <c r="OYZ203" s="110"/>
      <c r="OZA203" s="110"/>
      <c r="OZB203" s="110"/>
      <c r="OZC203" s="110"/>
      <c r="OZD203" s="110"/>
      <c r="OZE203" s="110"/>
      <c r="OZF203" s="110"/>
      <c r="OZG203" s="110"/>
      <c r="OZH203" s="110"/>
      <c r="OZI203" s="110"/>
      <c r="OZJ203" s="110"/>
      <c r="OZK203" s="110"/>
      <c r="OZL203" s="110"/>
      <c r="OZM203" s="110"/>
      <c r="OZN203" s="110"/>
      <c r="OZO203" s="110"/>
      <c r="OZP203" s="110"/>
      <c r="OZQ203" s="110"/>
      <c r="OZR203" s="110"/>
      <c r="OZS203" s="110"/>
      <c r="OZT203" s="110"/>
      <c r="OZU203" s="110"/>
      <c r="OZV203" s="110"/>
      <c r="OZW203" s="110"/>
      <c r="OZX203" s="110"/>
      <c r="OZY203" s="110"/>
      <c r="OZZ203" s="110"/>
      <c r="PAA203" s="110"/>
      <c r="PAB203" s="110"/>
      <c r="PAC203" s="110"/>
      <c r="PAD203" s="110"/>
      <c r="PAE203" s="110"/>
      <c r="PAF203" s="110"/>
      <c r="PAG203" s="110"/>
      <c r="PAH203" s="110"/>
      <c r="PAI203" s="110"/>
      <c r="PAJ203" s="110"/>
      <c r="PAK203" s="110"/>
      <c r="PAL203" s="110"/>
      <c r="PAM203" s="110"/>
      <c r="PAN203" s="110"/>
      <c r="PAO203" s="110"/>
      <c r="PAP203" s="110"/>
      <c r="PAQ203" s="110"/>
      <c r="PAR203" s="110"/>
      <c r="PAS203" s="110"/>
      <c r="PAT203" s="110"/>
      <c r="PAU203" s="110"/>
      <c r="PAV203" s="110"/>
      <c r="PAW203" s="110"/>
      <c r="PAX203" s="110"/>
      <c r="PAY203" s="110"/>
      <c r="PAZ203" s="110"/>
      <c r="PBA203" s="110"/>
      <c r="PBB203" s="110"/>
      <c r="PBC203" s="110"/>
      <c r="PBD203" s="110"/>
      <c r="PBE203" s="110"/>
      <c r="PBF203" s="110"/>
      <c r="PBG203" s="110"/>
      <c r="PBH203" s="110"/>
      <c r="PBI203" s="110"/>
      <c r="PBJ203" s="110"/>
      <c r="PBK203" s="110"/>
      <c r="PBL203" s="110"/>
      <c r="PBM203" s="110"/>
      <c r="PBN203" s="110"/>
      <c r="PBO203" s="110"/>
      <c r="PBP203" s="110"/>
      <c r="PBQ203" s="110"/>
      <c r="PBR203" s="110"/>
      <c r="PBS203" s="110"/>
      <c r="PBT203" s="110"/>
      <c r="PBU203" s="110"/>
      <c r="PBV203" s="110"/>
      <c r="PBW203" s="110"/>
      <c r="PBX203" s="110"/>
      <c r="PBY203" s="110"/>
      <c r="PBZ203" s="110"/>
      <c r="PCA203" s="110"/>
      <c r="PCB203" s="110"/>
      <c r="PCC203" s="110"/>
      <c r="PCD203" s="110"/>
      <c r="PCE203" s="110"/>
      <c r="PCF203" s="110"/>
      <c r="PCG203" s="110"/>
      <c r="PCH203" s="110"/>
      <c r="PCI203" s="110"/>
      <c r="PCJ203" s="110"/>
      <c r="PCK203" s="110"/>
      <c r="PCL203" s="110"/>
      <c r="PCM203" s="110"/>
      <c r="PCN203" s="110"/>
      <c r="PCO203" s="110"/>
      <c r="PCP203" s="110"/>
      <c r="PCQ203" s="110"/>
      <c r="PCR203" s="110"/>
      <c r="PCS203" s="110"/>
      <c r="PCT203" s="110"/>
      <c r="PCU203" s="110"/>
      <c r="PCV203" s="110"/>
      <c r="PCW203" s="110"/>
      <c r="PCX203" s="110"/>
      <c r="PCY203" s="110"/>
      <c r="PCZ203" s="110"/>
      <c r="PDA203" s="110"/>
      <c r="PDB203" s="110"/>
      <c r="PDC203" s="110"/>
      <c r="PDD203" s="110"/>
      <c r="PDE203" s="110"/>
      <c r="PDF203" s="110"/>
      <c r="PDG203" s="110"/>
      <c r="PDH203" s="110"/>
      <c r="PDI203" s="110"/>
      <c r="PDJ203" s="110"/>
      <c r="PDK203" s="110"/>
      <c r="PDL203" s="110"/>
      <c r="PDM203" s="110"/>
      <c r="PDN203" s="110"/>
      <c r="PDO203" s="110"/>
      <c r="PDP203" s="110"/>
      <c r="PDQ203" s="110"/>
      <c r="PDR203" s="110"/>
      <c r="PDS203" s="110"/>
      <c r="PDT203" s="110"/>
      <c r="PDU203" s="110"/>
      <c r="PDV203" s="110"/>
      <c r="PDW203" s="110"/>
      <c r="PDX203" s="110"/>
      <c r="PDY203" s="110"/>
      <c r="PDZ203" s="110"/>
      <c r="PEA203" s="110"/>
      <c r="PEB203" s="110"/>
      <c r="PEC203" s="110"/>
      <c r="PED203" s="110"/>
      <c r="PEE203" s="110"/>
      <c r="PEF203" s="110"/>
      <c r="PEG203" s="110"/>
      <c r="PEH203" s="110"/>
      <c r="PEI203" s="110"/>
      <c r="PEJ203" s="110"/>
      <c r="PEK203" s="110"/>
      <c r="PEL203" s="110"/>
      <c r="PEM203" s="110"/>
      <c r="PEN203" s="110"/>
      <c r="PEO203" s="110"/>
      <c r="PEP203" s="110"/>
      <c r="PEQ203" s="110"/>
      <c r="PER203" s="110"/>
      <c r="PES203" s="110"/>
      <c r="PET203" s="110"/>
      <c r="PEU203" s="110"/>
      <c r="PEV203" s="110"/>
      <c r="PEW203" s="110"/>
      <c r="PEX203" s="110"/>
      <c r="PEY203" s="110"/>
      <c r="PEZ203" s="110"/>
      <c r="PFA203" s="110"/>
      <c r="PFB203" s="110"/>
      <c r="PFC203" s="110"/>
      <c r="PFD203" s="110"/>
      <c r="PFE203" s="110"/>
      <c r="PFF203" s="110"/>
      <c r="PFG203" s="110"/>
      <c r="PFH203" s="110"/>
      <c r="PFI203" s="110"/>
      <c r="PFJ203" s="110"/>
      <c r="PFK203" s="110"/>
      <c r="PFL203" s="110"/>
      <c r="PFM203" s="110"/>
      <c r="PFN203" s="110"/>
      <c r="PFO203" s="110"/>
      <c r="PFP203" s="110"/>
      <c r="PFQ203" s="110"/>
      <c r="PFR203" s="110"/>
      <c r="PFS203" s="110"/>
      <c r="PFT203" s="110"/>
      <c r="PFU203" s="110"/>
      <c r="PFV203" s="110"/>
      <c r="PFW203" s="110"/>
      <c r="PFX203" s="110"/>
      <c r="PFY203" s="110"/>
      <c r="PFZ203" s="110"/>
      <c r="PGA203" s="110"/>
      <c r="PGB203" s="110"/>
      <c r="PGC203" s="110"/>
      <c r="PGD203" s="110"/>
      <c r="PGE203" s="110"/>
      <c r="PGF203" s="110"/>
      <c r="PGG203" s="110"/>
      <c r="PGH203" s="110"/>
      <c r="PGI203" s="110"/>
      <c r="PGJ203" s="110"/>
      <c r="PGK203" s="110"/>
      <c r="PGL203" s="110"/>
      <c r="PGM203" s="110"/>
      <c r="PGN203" s="110"/>
      <c r="PGO203" s="110"/>
      <c r="PGP203" s="110"/>
      <c r="PGQ203" s="110"/>
      <c r="PGR203" s="110"/>
      <c r="PGS203" s="110"/>
      <c r="PGT203" s="110"/>
      <c r="PGU203" s="110"/>
      <c r="PGV203" s="110"/>
      <c r="PGW203" s="110"/>
      <c r="PGX203" s="110"/>
      <c r="PGY203" s="110"/>
      <c r="PGZ203" s="110"/>
      <c r="PHA203" s="110"/>
      <c r="PHB203" s="110"/>
      <c r="PHC203" s="110"/>
      <c r="PHD203" s="110"/>
      <c r="PHE203" s="110"/>
      <c r="PHF203" s="110"/>
      <c r="PHG203" s="110"/>
      <c r="PHH203" s="110"/>
      <c r="PHI203" s="110"/>
      <c r="PHJ203" s="110"/>
      <c r="PHK203" s="110"/>
      <c r="PHL203" s="110"/>
      <c r="PHM203" s="110"/>
      <c r="PHN203" s="110"/>
      <c r="PHO203" s="110"/>
      <c r="PHP203" s="110"/>
      <c r="PHQ203" s="110"/>
      <c r="PHR203" s="110"/>
      <c r="PHS203" s="110"/>
      <c r="PHT203" s="110"/>
      <c r="PHU203" s="110"/>
      <c r="PHV203" s="110"/>
      <c r="PHW203" s="110"/>
      <c r="PHX203" s="110"/>
      <c r="PHY203" s="110"/>
      <c r="PHZ203" s="110"/>
      <c r="PIA203" s="110"/>
      <c r="PIB203" s="110"/>
      <c r="PIC203" s="110"/>
      <c r="PID203" s="110"/>
      <c r="PIE203" s="110"/>
      <c r="PIF203" s="110"/>
      <c r="PIG203" s="110"/>
      <c r="PIH203" s="110"/>
      <c r="PII203" s="110"/>
      <c r="PIJ203" s="110"/>
      <c r="PIK203" s="110"/>
      <c r="PIL203" s="110"/>
      <c r="PIM203" s="110"/>
      <c r="PIN203" s="110"/>
      <c r="PIO203" s="110"/>
      <c r="PIP203" s="110"/>
      <c r="PIQ203" s="110"/>
      <c r="PIR203" s="110"/>
      <c r="PIS203" s="110"/>
      <c r="PIT203" s="110"/>
      <c r="PIU203" s="110"/>
      <c r="PIV203" s="110"/>
      <c r="PIW203" s="110"/>
      <c r="PIX203" s="110"/>
      <c r="PIY203" s="110"/>
      <c r="PIZ203" s="110"/>
      <c r="PJA203" s="110"/>
      <c r="PJB203" s="110"/>
      <c r="PJC203" s="110"/>
      <c r="PJD203" s="110"/>
      <c r="PJE203" s="110"/>
      <c r="PJF203" s="110"/>
      <c r="PJG203" s="110"/>
      <c r="PJH203" s="110"/>
      <c r="PJI203" s="110"/>
      <c r="PJJ203" s="110"/>
      <c r="PJK203" s="110"/>
      <c r="PJL203" s="110"/>
      <c r="PJM203" s="110"/>
      <c r="PJN203" s="110"/>
      <c r="PJO203" s="110"/>
      <c r="PJP203" s="110"/>
      <c r="PJQ203" s="110"/>
      <c r="PJR203" s="110"/>
      <c r="PJS203" s="110"/>
      <c r="PJT203" s="110"/>
      <c r="PJU203" s="110"/>
      <c r="PJV203" s="110"/>
      <c r="PJW203" s="110"/>
      <c r="PJX203" s="110"/>
      <c r="PJY203" s="110"/>
      <c r="PJZ203" s="110"/>
      <c r="PKA203" s="110"/>
      <c r="PKB203" s="110"/>
      <c r="PKC203" s="110"/>
      <c r="PKD203" s="110"/>
      <c r="PKE203" s="110"/>
      <c r="PKF203" s="110"/>
      <c r="PKG203" s="110"/>
      <c r="PKH203" s="110"/>
      <c r="PKI203" s="110"/>
      <c r="PKJ203" s="110"/>
      <c r="PKK203" s="110"/>
      <c r="PKL203" s="110"/>
      <c r="PKM203" s="110"/>
      <c r="PKN203" s="110"/>
      <c r="PKO203" s="110"/>
      <c r="PKP203" s="110"/>
      <c r="PKQ203" s="110"/>
      <c r="PKR203" s="110"/>
      <c r="PKS203" s="110"/>
      <c r="PKT203" s="110"/>
      <c r="PKU203" s="110"/>
      <c r="PKV203" s="110"/>
      <c r="PKW203" s="110"/>
      <c r="PKX203" s="110"/>
      <c r="PKY203" s="110"/>
      <c r="PKZ203" s="110"/>
      <c r="PLA203" s="110"/>
      <c r="PLB203" s="110"/>
      <c r="PLC203" s="110"/>
      <c r="PLD203" s="110"/>
      <c r="PLE203" s="110"/>
      <c r="PLF203" s="110"/>
      <c r="PLG203" s="110"/>
      <c r="PLH203" s="110"/>
      <c r="PLI203" s="110"/>
      <c r="PLJ203" s="110"/>
      <c r="PLK203" s="110"/>
      <c r="PLL203" s="110"/>
      <c r="PLM203" s="110"/>
      <c r="PLN203" s="110"/>
      <c r="PLO203" s="110"/>
      <c r="PLP203" s="110"/>
      <c r="PLQ203" s="110"/>
      <c r="PLR203" s="110"/>
      <c r="PLS203" s="110"/>
      <c r="PLT203" s="110"/>
      <c r="PLU203" s="110"/>
      <c r="PLV203" s="110"/>
      <c r="PLW203" s="110"/>
      <c r="PLX203" s="110"/>
      <c r="PLY203" s="110"/>
      <c r="PLZ203" s="110"/>
      <c r="PMA203" s="110"/>
      <c r="PMB203" s="110"/>
      <c r="PMC203" s="110"/>
      <c r="PMD203" s="110"/>
      <c r="PME203" s="110"/>
      <c r="PMF203" s="110"/>
      <c r="PMG203" s="110"/>
      <c r="PMH203" s="110"/>
      <c r="PMI203" s="110"/>
      <c r="PMJ203" s="110"/>
      <c r="PMK203" s="110"/>
      <c r="PML203" s="110"/>
      <c r="PMM203" s="110"/>
      <c r="PMN203" s="110"/>
      <c r="PMO203" s="110"/>
      <c r="PMP203" s="110"/>
      <c r="PMQ203" s="110"/>
      <c r="PMR203" s="110"/>
      <c r="PMS203" s="110"/>
      <c r="PMT203" s="110"/>
      <c r="PMU203" s="110"/>
      <c r="PMV203" s="110"/>
      <c r="PMW203" s="110"/>
      <c r="PMX203" s="110"/>
      <c r="PMY203" s="110"/>
      <c r="PMZ203" s="110"/>
      <c r="PNA203" s="110"/>
      <c r="PNB203" s="110"/>
      <c r="PNC203" s="110"/>
      <c r="PND203" s="110"/>
      <c r="PNE203" s="110"/>
      <c r="PNF203" s="110"/>
      <c r="PNG203" s="110"/>
      <c r="PNH203" s="110"/>
      <c r="PNI203" s="110"/>
      <c r="PNJ203" s="110"/>
      <c r="PNK203" s="110"/>
      <c r="PNL203" s="110"/>
      <c r="PNM203" s="110"/>
      <c r="PNN203" s="110"/>
      <c r="PNO203" s="110"/>
      <c r="PNP203" s="110"/>
      <c r="PNQ203" s="110"/>
      <c r="PNR203" s="110"/>
      <c r="PNS203" s="110"/>
      <c r="PNT203" s="110"/>
      <c r="PNU203" s="110"/>
      <c r="PNV203" s="110"/>
      <c r="PNW203" s="110"/>
      <c r="PNX203" s="110"/>
      <c r="PNY203" s="110"/>
      <c r="PNZ203" s="110"/>
      <c r="POA203" s="110"/>
      <c r="POB203" s="110"/>
      <c r="POC203" s="110"/>
      <c r="POD203" s="110"/>
      <c r="POE203" s="110"/>
      <c r="POF203" s="110"/>
      <c r="POG203" s="110"/>
      <c r="POH203" s="110"/>
      <c r="POI203" s="110"/>
      <c r="POJ203" s="110"/>
      <c r="POK203" s="110"/>
      <c r="POL203" s="110"/>
      <c r="POM203" s="110"/>
      <c r="PON203" s="110"/>
      <c r="POO203" s="110"/>
      <c r="POP203" s="110"/>
      <c r="POQ203" s="110"/>
      <c r="POR203" s="110"/>
      <c r="POS203" s="110"/>
      <c r="POT203" s="110"/>
      <c r="POU203" s="110"/>
      <c r="POV203" s="110"/>
      <c r="POW203" s="110"/>
      <c r="POX203" s="110"/>
      <c r="POY203" s="110"/>
      <c r="POZ203" s="110"/>
      <c r="PPA203" s="110"/>
      <c r="PPB203" s="110"/>
      <c r="PPC203" s="110"/>
      <c r="PPD203" s="110"/>
      <c r="PPE203" s="110"/>
      <c r="PPF203" s="110"/>
      <c r="PPG203" s="110"/>
      <c r="PPH203" s="110"/>
      <c r="PPI203" s="110"/>
      <c r="PPJ203" s="110"/>
      <c r="PPK203" s="110"/>
      <c r="PPL203" s="110"/>
      <c r="PPM203" s="110"/>
      <c r="PPN203" s="110"/>
      <c r="PPO203" s="110"/>
      <c r="PPP203" s="110"/>
      <c r="PPQ203" s="110"/>
      <c r="PPR203" s="110"/>
      <c r="PPS203" s="110"/>
      <c r="PPT203" s="110"/>
      <c r="PPU203" s="110"/>
      <c r="PPV203" s="110"/>
      <c r="PPW203" s="110"/>
      <c r="PPX203" s="110"/>
      <c r="PPY203" s="110"/>
      <c r="PPZ203" s="110"/>
      <c r="PQA203" s="110"/>
      <c r="PQB203" s="110"/>
      <c r="PQC203" s="110"/>
      <c r="PQD203" s="110"/>
      <c r="PQE203" s="110"/>
      <c r="PQF203" s="110"/>
      <c r="PQG203" s="110"/>
      <c r="PQH203" s="110"/>
      <c r="PQI203" s="110"/>
      <c r="PQJ203" s="110"/>
      <c r="PQK203" s="110"/>
      <c r="PQL203" s="110"/>
      <c r="PQM203" s="110"/>
      <c r="PQN203" s="110"/>
      <c r="PQO203" s="110"/>
      <c r="PQP203" s="110"/>
      <c r="PQQ203" s="110"/>
      <c r="PQR203" s="110"/>
      <c r="PQS203" s="110"/>
      <c r="PQT203" s="110"/>
      <c r="PQU203" s="110"/>
      <c r="PQV203" s="110"/>
      <c r="PQW203" s="110"/>
      <c r="PQX203" s="110"/>
      <c r="PQY203" s="110"/>
      <c r="PQZ203" s="110"/>
      <c r="PRA203" s="110"/>
      <c r="PRB203" s="110"/>
      <c r="PRC203" s="110"/>
      <c r="PRD203" s="110"/>
      <c r="PRE203" s="110"/>
      <c r="PRF203" s="110"/>
      <c r="PRG203" s="110"/>
      <c r="PRH203" s="110"/>
      <c r="PRI203" s="110"/>
      <c r="PRJ203" s="110"/>
      <c r="PRK203" s="110"/>
      <c r="PRL203" s="110"/>
      <c r="PRM203" s="110"/>
      <c r="PRN203" s="110"/>
      <c r="PRO203" s="110"/>
      <c r="PRP203" s="110"/>
      <c r="PRQ203" s="110"/>
      <c r="PRR203" s="110"/>
      <c r="PRS203" s="110"/>
      <c r="PRT203" s="110"/>
      <c r="PRU203" s="110"/>
      <c r="PRV203" s="110"/>
      <c r="PRW203" s="110"/>
      <c r="PRX203" s="110"/>
      <c r="PRY203" s="110"/>
      <c r="PRZ203" s="110"/>
      <c r="PSA203" s="110"/>
      <c r="PSB203" s="110"/>
      <c r="PSC203" s="110"/>
      <c r="PSD203" s="110"/>
      <c r="PSE203" s="110"/>
      <c r="PSF203" s="110"/>
      <c r="PSG203" s="110"/>
      <c r="PSH203" s="110"/>
      <c r="PSI203" s="110"/>
      <c r="PSJ203" s="110"/>
      <c r="PSK203" s="110"/>
      <c r="PSL203" s="110"/>
      <c r="PSM203" s="110"/>
      <c r="PSN203" s="110"/>
      <c r="PSO203" s="110"/>
      <c r="PSP203" s="110"/>
      <c r="PSQ203" s="110"/>
      <c r="PSR203" s="110"/>
      <c r="PSS203" s="110"/>
      <c r="PST203" s="110"/>
      <c r="PSU203" s="110"/>
      <c r="PSV203" s="110"/>
      <c r="PSW203" s="110"/>
      <c r="PSX203" s="110"/>
      <c r="PSY203" s="110"/>
      <c r="PSZ203" s="110"/>
      <c r="PTA203" s="110"/>
      <c r="PTB203" s="110"/>
      <c r="PTC203" s="110"/>
      <c r="PTD203" s="110"/>
      <c r="PTE203" s="110"/>
      <c r="PTF203" s="110"/>
      <c r="PTG203" s="110"/>
      <c r="PTH203" s="110"/>
      <c r="PTI203" s="110"/>
      <c r="PTJ203" s="110"/>
      <c r="PTK203" s="110"/>
      <c r="PTL203" s="110"/>
      <c r="PTM203" s="110"/>
      <c r="PTN203" s="110"/>
      <c r="PTO203" s="110"/>
      <c r="PTP203" s="110"/>
      <c r="PTQ203" s="110"/>
      <c r="PTR203" s="110"/>
      <c r="PTS203" s="110"/>
      <c r="PTT203" s="110"/>
      <c r="PTU203" s="110"/>
      <c r="PTV203" s="110"/>
      <c r="PTW203" s="110"/>
      <c r="PTX203" s="110"/>
      <c r="PTY203" s="110"/>
      <c r="PTZ203" s="110"/>
      <c r="PUA203" s="110"/>
      <c r="PUB203" s="110"/>
      <c r="PUC203" s="110"/>
      <c r="PUD203" s="110"/>
      <c r="PUE203" s="110"/>
      <c r="PUF203" s="110"/>
      <c r="PUG203" s="110"/>
      <c r="PUH203" s="110"/>
      <c r="PUI203" s="110"/>
      <c r="PUJ203" s="110"/>
      <c r="PUK203" s="110"/>
      <c r="PUL203" s="110"/>
      <c r="PUM203" s="110"/>
      <c r="PUN203" s="110"/>
      <c r="PUO203" s="110"/>
      <c r="PUP203" s="110"/>
      <c r="PUQ203" s="110"/>
      <c r="PUR203" s="110"/>
      <c r="PUS203" s="110"/>
      <c r="PUT203" s="110"/>
      <c r="PUU203" s="110"/>
      <c r="PUV203" s="110"/>
      <c r="PUW203" s="110"/>
      <c r="PUX203" s="110"/>
      <c r="PUY203" s="110"/>
      <c r="PUZ203" s="110"/>
      <c r="PVA203" s="110"/>
      <c r="PVB203" s="110"/>
      <c r="PVC203" s="110"/>
      <c r="PVD203" s="110"/>
      <c r="PVE203" s="110"/>
      <c r="PVF203" s="110"/>
      <c r="PVG203" s="110"/>
      <c r="PVH203" s="110"/>
      <c r="PVI203" s="110"/>
      <c r="PVJ203" s="110"/>
      <c r="PVK203" s="110"/>
      <c r="PVL203" s="110"/>
      <c r="PVM203" s="110"/>
      <c r="PVN203" s="110"/>
      <c r="PVO203" s="110"/>
      <c r="PVP203" s="110"/>
      <c r="PVQ203" s="110"/>
      <c r="PVR203" s="110"/>
      <c r="PVS203" s="110"/>
      <c r="PVT203" s="110"/>
      <c r="PVU203" s="110"/>
      <c r="PVV203" s="110"/>
      <c r="PVW203" s="110"/>
      <c r="PVX203" s="110"/>
      <c r="PVY203" s="110"/>
      <c r="PVZ203" s="110"/>
      <c r="PWA203" s="110"/>
      <c r="PWB203" s="110"/>
      <c r="PWC203" s="110"/>
      <c r="PWD203" s="110"/>
      <c r="PWE203" s="110"/>
      <c r="PWF203" s="110"/>
      <c r="PWG203" s="110"/>
      <c r="PWH203" s="110"/>
      <c r="PWI203" s="110"/>
      <c r="PWJ203" s="110"/>
      <c r="PWK203" s="110"/>
      <c r="PWL203" s="110"/>
      <c r="PWM203" s="110"/>
      <c r="PWN203" s="110"/>
      <c r="PWO203" s="110"/>
      <c r="PWP203" s="110"/>
      <c r="PWQ203" s="110"/>
      <c r="PWR203" s="110"/>
      <c r="PWS203" s="110"/>
      <c r="PWT203" s="110"/>
      <c r="PWU203" s="110"/>
      <c r="PWV203" s="110"/>
      <c r="PWW203" s="110"/>
      <c r="PWX203" s="110"/>
      <c r="PWY203" s="110"/>
      <c r="PWZ203" s="110"/>
      <c r="PXA203" s="110"/>
      <c r="PXB203" s="110"/>
      <c r="PXC203" s="110"/>
      <c r="PXD203" s="110"/>
      <c r="PXE203" s="110"/>
      <c r="PXF203" s="110"/>
      <c r="PXG203" s="110"/>
      <c r="PXH203" s="110"/>
      <c r="PXI203" s="110"/>
      <c r="PXJ203" s="110"/>
      <c r="PXK203" s="110"/>
      <c r="PXL203" s="110"/>
      <c r="PXM203" s="110"/>
      <c r="PXN203" s="110"/>
      <c r="PXO203" s="110"/>
      <c r="PXP203" s="110"/>
      <c r="PXQ203" s="110"/>
      <c r="PXR203" s="110"/>
      <c r="PXS203" s="110"/>
      <c r="PXT203" s="110"/>
      <c r="PXU203" s="110"/>
      <c r="PXV203" s="110"/>
      <c r="PXW203" s="110"/>
      <c r="PXX203" s="110"/>
      <c r="PXY203" s="110"/>
      <c r="PXZ203" s="110"/>
      <c r="PYA203" s="110"/>
      <c r="PYB203" s="110"/>
      <c r="PYC203" s="110"/>
      <c r="PYD203" s="110"/>
      <c r="PYE203" s="110"/>
      <c r="PYF203" s="110"/>
      <c r="PYG203" s="110"/>
      <c r="PYH203" s="110"/>
      <c r="PYI203" s="110"/>
      <c r="PYJ203" s="110"/>
      <c r="PYK203" s="110"/>
      <c r="PYL203" s="110"/>
      <c r="PYM203" s="110"/>
      <c r="PYN203" s="110"/>
      <c r="PYO203" s="110"/>
      <c r="PYP203" s="110"/>
      <c r="PYQ203" s="110"/>
      <c r="PYR203" s="110"/>
      <c r="PYS203" s="110"/>
      <c r="PYT203" s="110"/>
      <c r="PYU203" s="110"/>
      <c r="PYV203" s="110"/>
      <c r="PYW203" s="110"/>
      <c r="PYX203" s="110"/>
      <c r="PYY203" s="110"/>
      <c r="PYZ203" s="110"/>
      <c r="PZA203" s="110"/>
      <c r="PZB203" s="110"/>
      <c r="PZC203" s="110"/>
      <c r="PZD203" s="110"/>
      <c r="PZE203" s="110"/>
      <c r="PZF203" s="110"/>
      <c r="PZG203" s="110"/>
      <c r="PZH203" s="110"/>
      <c r="PZI203" s="110"/>
      <c r="PZJ203" s="110"/>
      <c r="PZK203" s="110"/>
      <c r="PZL203" s="110"/>
      <c r="PZM203" s="110"/>
      <c r="PZN203" s="110"/>
      <c r="PZO203" s="110"/>
      <c r="PZP203" s="110"/>
      <c r="PZQ203" s="110"/>
      <c r="PZR203" s="110"/>
      <c r="PZS203" s="110"/>
      <c r="PZT203" s="110"/>
      <c r="PZU203" s="110"/>
      <c r="PZV203" s="110"/>
      <c r="PZW203" s="110"/>
      <c r="PZX203" s="110"/>
      <c r="PZY203" s="110"/>
      <c r="PZZ203" s="110"/>
      <c r="QAA203" s="110"/>
      <c r="QAB203" s="110"/>
      <c r="QAC203" s="110"/>
      <c r="QAD203" s="110"/>
      <c r="QAE203" s="110"/>
      <c r="QAF203" s="110"/>
      <c r="QAG203" s="110"/>
      <c r="QAH203" s="110"/>
      <c r="QAI203" s="110"/>
      <c r="QAJ203" s="110"/>
      <c r="QAK203" s="110"/>
      <c r="QAL203" s="110"/>
      <c r="QAM203" s="110"/>
      <c r="QAN203" s="110"/>
      <c r="QAO203" s="110"/>
      <c r="QAP203" s="110"/>
      <c r="QAQ203" s="110"/>
      <c r="QAR203" s="110"/>
      <c r="QAS203" s="110"/>
      <c r="QAT203" s="110"/>
      <c r="QAU203" s="110"/>
      <c r="QAV203" s="110"/>
      <c r="QAW203" s="110"/>
      <c r="QAX203" s="110"/>
      <c r="QAY203" s="110"/>
      <c r="QAZ203" s="110"/>
      <c r="QBA203" s="110"/>
      <c r="QBB203" s="110"/>
      <c r="QBC203" s="110"/>
      <c r="QBD203" s="110"/>
      <c r="QBE203" s="110"/>
      <c r="QBF203" s="110"/>
      <c r="QBG203" s="110"/>
      <c r="QBH203" s="110"/>
      <c r="QBI203" s="110"/>
      <c r="QBJ203" s="110"/>
      <c r="QBK203" s="110"/>
      <c r="QBL203" s="110"/>
      <c r="QBM203" s="110"/>
      <c r="QBN203" s="110"/>
      <c r="QBO203" s="110"/>
      <c r="QBP203" s="110"/>
      <c r="QBQ203" s="110"/>
      <c r="QBR203" s="110"/>
      <c r="QBS203" s="110"/>
      <c r="QBT203" s="110"/>
      <c r="QBU203" s="110"/>
      <c r="QBV203" s="110"/>
      <c r="QBW203" s="110"/>
      <c r="QBX203" s="110"/>
      <c r="QBY203" s="110"/>
      <c r="QBZ203" s="110"/>
      <c r="QCA203" s="110"/>
      <c r="QCB203" s="110"/>
      <c r="QCC203" s="110"/>
      <c r="QCD203" s="110"/>
      <c r="QCE203" s="110"/>
      <c r="QCF203" s="110"/>
      <c r="QCG203" s="110"/>
      <c r="QCH203" s="110"/>
      <c r="QCI203" s="110"/>
      <c r="QCJ203" s="110"/>
      <c r="QCK203" s="110"/>
      <c r="QCL203" s="110"/>
      <c r="QCM203" s="110"/>
      <c r="QCN203" s="110"/>
      <c r="QCO203" s="110"/>
      <c r="QCP203" s="110"/>
      <c r="QCQ203" s="110"/>
      <c r="QCR203" s="110"/>
      <c r="QCS203" s="110"/>
      <c r="QCT203" s="110"/>
      <c r="QCU203" s="110"/>
      <c r="QCV203" s="110"/>
      <c r="QCW203" s="110"/>
      <c r="QCX203" s="110"/>
      <c r="QCY203" s="110"/>
      <c r="QCZ203" s="110"/>
      <c r="QDA203" s="110"/>
      <c r="QDB203" s="110"/>
      <c r="QDC203" s="110"/>
      <c r="QDD203" s="110"/>
      <c r="QDE203" s="110"/>
      <c r="QDF203" s="110"/>
      <c r="QDG203" s="110"/>
      <c r="QDH203" s="110"/>
      <c r="QDI203" s="110"/>
      <c r="QDJ203" s="110"/>
      <c r="QDK203" s="110"/>
      <c r="QDL203" s="110"/>
      <c r="QDM203" s="110"/>
      <c r="QDN203" s="110"/>
      <c r="QDO203" s="110"/>
      <c r="QDP203" s="110"/>
      <c r="QDQ203" s="110"/>
      <c r="QDR203" s="110"/>
      <c r="QDS203" s="110"/>
      <c r="QDT203" s="110"/>
      <c r="QDU203" s="110"/>
      <c r="QDV203" s="110"/>
      <c r="QDW203" s="110"/>
      <c r="QDX203" s="110"/>
      <c r="QDY203" s="110"/>
      <c r="QDZ203" s="110"/>
      <c r="QEA203" s="110"/>
      <c r="QEB203" s="110"/>
      <c r="QEC203" s="110"/>
      <c r="QED203" s="110"/>
      <c r="QEE203" s="110"/>
      <c r="QEF203" s="110"/>
      <c r="QEG203" s="110"/>
      <c r="QEH203" s="110"/>
      <c r="QEI203" s="110"/>
      <c r="QEJ203" s="110"/>
      <c r="QEK203" s="110"/>
      <c r="QEL203" s="110"/>
      <c r="QEM203" s="110"/>
      <c r="QEN203" s="110"/>
      <c r="QEO203" s="110"/>
      <c r="QEP203" s="110"/>
      <c r="QEQ203" s="110"/>
      <c r="QER203" s="110"/>
      <c r="QES203" s="110"/>
      <c r="QET203" s="110"/>
      <c r="QEU203" s="110"/>
      <c r="QEV203" s="110"/>
      <c r="QEW203" s="110"/>
      <c r="QEX203" s="110"/>
      <c r="QEY203" s="110"/>
      <c r="QEZ203" s="110"/>
      <c r="QFA203" s="110"/>
      <c r="QFB203" s="110"/>
      <c r="QFC203" s="110"/>
      <c r="QFD203" s="110"/>
      <c r="QFE203" s="110"/>
      <c r="QFF203" s="110"/>
      <c r="QFG203" s="110"/>
      <c r="QFH203" s="110"/>
      <c r="QFI203" s="110"/>
      <c r="QFJ203" s="110"/>
      <c r="QFK203" s="110"/>
      <c r="QFL203" s="110"/>
      <c r="QFM203" s="110"/>
      <c r="QFN203" s="110"/>
      <c r="QFO203" s="110"/>
      <c r="QFP203" s="110"/>
      <c r="QFQ203" s="110"/>
      <c r="QFR203" s="110"/>
      <c r="QFS203" s="110"/>
      <c r="QFT203" s="110"/>
      <c r="QFU203" s="110"/>
      <c r="QFV203" s="110"/>
      <c r="QFW203" s="110"/>
      <c r="QFX203" s="110"/>
      <c r="QFY203" s="110"/>
      <c r="QFZ203" s="110"/>
      <c r="QGA203" s="110"/>
      <c r="QGB203" s="110"/>
      <c r="QGC203" s="110"/>
      <c r="QGD203" s="110"/>
      <c r="QGE203" s="110"/>
      <c r="QGF203" s="110"/>
      <c r="QGG203" s="110"/>
      <c r="QGH203" s="110"/>
      <c r="QGI203" s="110"/>
      <c r="QGJ203" s="110"/>
      <c r="QGK203" s="110"/>
      <c r="QGL203" s="110"/>
      <c r="QGM203" s="110"/>
      <c r="QGN203" s="110"/>
      <c r="QGO203" s="110"/>
      <c r="QGP203" s="110"/>
      <c r="QGQ203" s="110"/>
      <c r="QGR203" s="110"/>
      <c r="QGS203" s="110"/>
      <c r="QGT203" s="110"/>
      <c r="QGU203" s="110"/>
      <c r="QGV203" s="110"/>
      <c r="QGW203" s="110"/>
      <c r="QGX203" s="110"/>
      <c r="QGY203" s="110"/>
      <c r="QGZ203" s="110"/>
      <c r="QHA203" s="110"/>
      <c r="QHB203" s="110"/>
      <c r="QHC203" s="110"/>
      <c r="QHD203" s="110"/>
      <c r="QHE203" s="110"/>
      <c r="QHF203" s="110"/>
      <c r="QHG203" s="110"/>
      <c r="QHH203" s="110"/>
      <c r="QHI203" s="110"/>
      <c r="QHJ203" s="110"/>
      <c r="QHK203" s="110"/>
      <c r="QHL203" s="110"/>
      <c r="QHM203" s="110"/>
      <c r="QHN203" s="110"/>
      <c r="QHO203" s="110"/>
      <c r="QHP203" s="110"/>
      <c r="QHQ203" s="110"/>
      <c r="QHR203" s="110"/>
      <c r="QHS203" s="110"/>
      <c r="QHT203" s="110"/>
      <c r="QHU203" s="110"/>
      <c r="QHV203" s="110"/>
      <c r="QHW203" s="110"/>
      <c r="QHX203" s="110"/>
      <c r="QHY203" s="110"/>
      <c r="QHZ203" s="110"/>
      <c r="QIA203" s="110"/>
      <c r="QIB203" s="110"/>
      <c r="QIC203" s="110"/>
      <c r="QID203" s="110"/>
      <c r="QIE203" s="110"/>
      <c r="QIF203" s="110"/>
      <c r="QIG203" s="110"/>
      <c r="QIH203" s="110"/>
      <c r="QII203" s="110"/>
      <c r="QIJ203" s="110"/>
      <c r="QIK203" s="110"/>
      <c r="QIL203" s="110"/>
      <c r="QIM203" s="110"/>
      <c r="QIN203" s="110"/>
      <c r="QIO203" s="110"/>
      <c r="QIP203" s="110"/>
      <c r="QIQ203" s="110"/>
      <c r="QIR203" s="110"/>
      <c r="QIS203" s="110"/>
      <c r="QIT203" s="110"/>
      <c r="QIU203" s="110"/>
      <c r="QIV203" s="110"/>
      <c r="QIW203" s="110"/>
      <c r="QIX203" s="110"/>
      <c r="QIY203" s="110"/>
      <c r="QIZ203" s="110"/>
      <c r="QJA203" s="110"/>
      <c r="QJB203" s="110"/>
      <c r="QJC203" s="110"/>
      <c r="QJD203" s="110"/>
      <c r="QJE203" s="110"/>
      <c r="QJF203" s="110"/>
      <c r="QJG203" s="110"/>
      <c r="QJH203" s="110"/>
      <c r="QJI203" s="110"/>
      <c r="QJJ203" s="110"/>
      <c r="QJK203" s="110"/>
      <c r="QJL203" s="110"/>
      <c r="QJM203" s="110"/>
      <c r="QJN203" s="110"/>
      <c r="QJO203" s="110"/>
      <c r="QJP203" s="110"/>
      <c r="QJQ203" s="110"/>
      <c r="QJR203" s="110"/>
      <c r="QJS203" s="110"/>
      <c r="QJT203" s="110"/>
      <c r="QJU203" s="110"/>
      <c r="QJV203" s="110"/>
      <c r="QJW203" s="110"/>
      <c r="QJX203" s="110"/>
      <c r="QJY203" s="110"/>
      <c r="QJZ203" s="110"/>
      <c r="QKA203" s="110"/>
      <c r="QKB203" s="110"/>
      <c r="QKC203" s="110"/>
      <c r="QKD203" s="110"/>
      <c r="QKE203" s="110"/>
      <c r="QKF203" s="110"/>
      <c r="QKG203" s="110"/>
      <c r="QKH203" s="110"/>
      <c r="QKI203" s="110"/>
      <c r="QKJ203" s="110"/>
      <c r="QKK203" s="110"/>
      <c r="QKL203" s="110"/>
      <c r="QKM203" s="110"/>
      <c r="QKN203" s="110"/>
      <c r="QKO203" s="110"/>
      <c r="QKP203" s="110"/>
      <c r="QKQ203" s="110"/>
      <c r="QKR203" s="110"/>
      <c r="QKS203" s="110"/>
      <c r="QKT203" s="110"/>
      <c r="QKU203" s="110"/>
      <c r="QKV203" s="110"/>
      <c r="QKW203" s="110"/>
      <c r="QKX203" s="110"/>
      <c r="QKY203" s="110"/>
      <c r="QKZ203" s="110"/>
      <c r="QLA203" s="110"/>
      <c r="QLB203" s="110"/>
      <c r="QLC203" s="110"/>
      <c r="QLD203" s="110"/>
      <c r="QLE203" s="110"/>
      <c r="QLF203" s="110"/>
      <c r="QLG203" s="110"/>
      <c r="QLH203" s="110"/>
      <c r="QLI203" s="110"/>
      <c r="QLJ203" s="110"/>
      <c r="QLK203" s="110"/>
      <c r="QLL203" s="110"/>
      <c r="QLM203" s="110"/>
      <c r="QLN203" s="110"/>
      <c r="QLO203" s="110"/>
      <c r="QLP203" s="110"/>
      <c r="QLQ203" s="110"/>
      <c r="QLR203" s="110"/>
      <c r="QLS203" s="110"/>
      <c r="QLT203" s="110"/>
      <c r="QLU203" s="110"/>
      <c r="QLV203" s="110"/>
      <c r="QLW203" s="110"/>
      <c r="QLX203" s="110"/>
      <c r="QLY203" s="110"/>
      <c r="QLZ203" s="110"/>
      <c r="QMA203" s="110"/>
      <c r="QMB203" s="110"/>
      <c r="QMC203" s="110"/>
      <c r="QMD203" s="110"/>
      <c r="QME203" s="110"/>
      <c r="QMF203" s="110"/>
      <c r="QMG203" s="110"/>
      <c r="QMH203" s="110"/>
      <c r="QMI203" s="110"/>
      <c r="QMJ203" s="110"/>
      <c r="QMK203" s="110"/>
      <c r="QML203" s="110"/>
      <c r="QMM203" s="110"/>
      <c r="QMN203" s="110"/>
      <c r="QMO203" s="110"/>
      <c r="QMP203" s="110"/>
      <c r="QMQ203" s="110"/>
      <c r="QMR203" s="110"/>
      <c r="QMS203" s="110"/>
      <c r="QMT203" s="110"/>
      <c r="QMU203" s="110"/>
      <c r="QMV203" s="110"/>
      <c r="QMW203" s="110"/>
      <c r="QMX203" s="110"/>
      <c r="QMY203" s="110"/>
      <c r="QMZ203" s="110"/>
      <c r="QNA203" s="110"/>
      <c r="QNB203" s="110"/>
      <c r="QNC203" s="110"/>
      <c r="QND203" s="110"/>
      <c r="QNE203" s="110"/>
      <c r="QNF203" s="110"/>
      <c r="QNG203" s="110"/>
      <c r="QNH203" s="110"/>
      <c r="QNI203" s="110"/>
      <c r="QNJ203" s="110"/>
      <c r="QNK203" s="110"/>
      <c r="QNL203" s="110"/>
      <c r="QNM203" s="110"/>
      <c r="QNN203" s="110"/>
      <c r="QNO203" s="110"/>
      <c r="QNP203" s="110"/>
      <c r="QNQ203" s="110"/>
      <c r="QNR203" s="110"/>
      <c r="QNS203" s="110"/>
      <c r="QNT203" s="110"/>
      <c r="QNU203" s="110"/>
      <c r="QNV203" s="110"/>
      <c r="QNW203" s="110"/>
      <c r="QNX203" s="110"/>
      <c r="QNY203" s="110"/>
      <c r="QNZ203" s="110"/>
      <c r="QOA203" s="110"/>
      <c r="QOB203" s="110"/>
      <c r="QOC203" s="110"/>
      <c r="QOD203" s="110"/>
      <c r="QOE203" s="110"/>
      <c r="QOF203" s="110"/>
      <c r="QOG203" s="110"/>
      <c r="QOH203" s="110"/>
      <c r="QOI203" s="110"/>
      <c r="QOJ203" s="110"/>
      <c r="QOK203" s="110"/>
      <c r="QOL203" s="110"/>
      <c r="QOM203" s="110"/>
      <c r="QON203" s="110"/>
      <c r="QOO203" s="110"/>
      <c r="QOP203" s="110"/>
      <c r="QOQ203" s="110"/>
      <c r="QOR203" s="110"/>
      <c r="QOS203" s="110"/>
      <c r="QOT203" s="110"/>
      <c r="QOU203" s="110"/>
      <c r="QOV203" s="110"/>
      <c r="QOW203" s="110"/>
      <c r="QOX203" s="110"/>
      <c r="QOY203" s="110"/>
      <c r="QOZ203" s="110"/>
      <c r="QPA203" s="110"/>
      <c r="QPB203" s="110"/>
      <c r="QPC203" s="110"/>
      <c r="QPD203" s="110"/>
      <c r="QPE203" s="110"/>
      <c r="QPF203" s="110"/>
      <c r="QPG203" s="110"/>
      <c r="QPH203" s="110"/>
      <c r="QPI203" s="110"/>
      <c r="QPJ203" s="110"/>
      <c r="QPK203" s="110"/>
      <c r="QPL203" s="110"/>
      <c r="QPM203" s="110"/>
      <c r="QPN203" s="110"/>
      <c r="QPO203" s="110"/>
      <c r="QPP203" s="110"/>
      <c r="QPQ203" s="110"/>
      <c r="QPR203" s="110"/>
      <c r="QPS203" s="110"/>
      <c r="QPT203" s="110"/>
      <c r="QPU203" s="110"/>
      <c r="QPV203" s="110"/>
      <c r="QPW203" s="110"/>
      <c r="QPX203" s="110"/>
      <c r="QPY203" s="110"/>
      <c r="QPZ203" s="110"/>
      <c r="QQA203" s="110"/>
      <c r="QQB203" s="110"/>
      <c r="QQC203" s="110"/>
      <c r="QQD203" s="110"/>
      <c r="QQE203" s="110"/>
      <c r="QQF203" s="110"/>
      <c r="QQG203" s="110"/>
      <c r="QQH203" s="110"/>
      <c r="QQI203" s="110"/>
      <c r="QQJ203" s="110"/>
      <c r="QQK203" s="110"/>
      <c r="QQL203" s="110"/>
      <c r="QQM203" s="110"/>
      <c r="QQN203" s="110"/>
      <c r="QQO203" s="110"/>
      <c r="QQP203" s="110"/>
      <c r="QQQ203" s="110"/>
      <c r="QQR203" s="110"/>
      <c r="QQS203" s="110"/>
      <c r="QQT203" s="110"/>
      <c r="QQU203" s="110"/>
      <c r="QQV203" s="110"/>
      <c r="QQW203" s="110"/>
      <c r="QQX203" s="110"/>
      <c r="QQY203" s="110"/>
      <c r="QQZ203" s="110"/>
      <c r="QRA203" s="110"/>
      <c r="QRB203" s="110"/>
      <c r="QRC203" s="110"/>
      <c r="QRD203" s="110"/>
      <c r="QRE203" s="110"/>
      <c r="QRF203" s="110"/>
      <c r="QRG203" s="110"/>
      <c r="QRH203" s="110"/>
      <c r="QRI203" s="110"/>
      <c r="QRJ203" s="110"/>
      <c r="QRK203" s="110"/>
      <c r="QRL203" s="110"/>
      <c r="QRM203" s="110"/>
      <c r="QRN203" s="110"/>
      <c r="QRO203" s="110"/>
      <c r="QRP203" s="110"/>
      <c r="QRQ203" s="110"/>
      <c r="QRR203" s="110"/>
      <c r="QRS203" s="110"/>
      <c r="QRT203" s="110"/>
      <c r="QRU203" s="110"/>
      <c r="QRV203" s="110"/>
      <c r="QRW203" s="110"/>
      <c r="QRX203" s="110"/>
      <c r="QRY203" s="110"/>
      <c r="QRZ203" s="110"/>
      <c r="QSA203" s="110"/>
      <c r="QSB203" s="110"/>
      <c r="QSC203" s="110"/>
      <c r="QSD203" s="110"/>
      <c r="QSE203" s="110"/>
      <c r="QSF203" s="110"/>
      <c r="QSG203" s="110"/>
      <c r="QSH203" s="110"/>
      <c r="QSI203" s="110"/>
      <c r="QSJ203" s="110"/>
      <c r="QSK203" s="110"/>
      <c r="QSL203" s="110"/>
      <c r="QSM203" s="110"/>
      <c r="QSN203" s="110"/>
      <c r="QSO203" s="110"/>
      <c r="QSP203" s="110"/>
      <c r="QSQ203" s="110"/>
      <c r="QSR203" s="110"/>
      <c r="QSS203" s="110"/>
      <c r="QST203" s="110"/>
      <c r="QSU203" s="110"/>
      <c r="QSV203" s="110"/>
      <c r="QSW203" s="110"/>
      <c r="QSX203" s="110"/>
      <c r="QSY203" s="110"/>
      <c r="QSZ203" s="110"/>
      <c r="QTA203" s="110"/>
      <c r="QTB203" s="110"/>
      <c r="QTC203" s="110"/>
      <c r="QTD203" s="110"/>
      <c r="QTE203" s="110"/>
      <c r="QTF203" s="110"/>
      <c r="QTG203" s="110"/>
      <c r="QTH203" s="110"/>
      <c r="QTI203" s="110"/>
      <c r="QTJ203" s="110"/>
      <c r="QTK203" s="110"/>
      <c r="QTL203" s="110"/>
      <c r="QTM203" s="110"/>
      <c r="QTN203" s="110"/>
      <c r="QTO203" s="110"/>
      <c r="QTP203" s="110"/>
      <c r="QTQ203" s="110"/>
      <c r="QTR203" s="110"/>
      <c r="QTS203" s="110"/>
      <c r="QTT203" s="110"/>
      <c r="QTU203" s="110"/>
      <c r="QTV203" s="110"/>
      <c r="QTW203" s="110"/>
      <c r="QTX203" s="110"/>
      <c r="QTY203" s="110"/>
      <c r="QTZ203" s="110"/>
      <c r="QUA203" s="110"/>
      <c r="QUB203" s="110"/>
      <c r="QUC203" s="110"/>
      <c r="QUD203" s="110"/>
      <c r="QUE203" s="110"/>
      <c r="QUF203" s="110"/>
      <c r="QUG203" s="110"/>
      <c r="QUH203" s="110"/>
      <c r="QUI203" s="110"/>
      <c r="QUJ203" s="110"/>
      <c r="QUK203" s="110"/>
      <c r="QUL203" s="110"/>
      <c r="QUM203" s="110"/>
      <c r="QUN203" s="110"/>
      <c r="QUO203" s="110"/>
      <c r="QUP203" s="110"/>
      <c r="QUQ203" s="110"/>
      <c r="QUR203" s="110"/>
      <c r="QUS203" s="110"/>
      <c r="QUT203" s="110"/>
      <c r="QUU203" s="110"/>
      <c r="QUV203" s="110"/>
      <c r="QUW203" s="110"/>
      <c r="QUX203" s="110"/>
      <c r="QUY203" s="110"/>
      <c r="QUZ203" s="110"/>
      <c r="QVA203" s="110"/>
      <c r="QVB203" s="110"/>
      <c r="QVC203" s="110"/>
      <c r="QVD203" s="110"/>
      <c r="QVE203" s="110"/>
      <c r="QVF203" s="110"/>
      <c r="QVG203" s="110"/>
      <c r="QVH203" s="110"/>
      <c r="QVI203" s="110"/>
      <c r="QVJ203" s="110"/>
      <c r="QVK203" s="110"/>
      <c r="QVL203" s="110"/>
      <c r="QVM203" s="110"/>
      <c r="QVN203" s="110"/>
      <c r="QVO203" s="110"/>
      <c r="QVP203" s="110"/>
      <c r="QVQ203" s="110"/>
      <c r="QVR203" s="110"/>
      <c r="QVS203" s="110"/>
      <c r="QVT203" s="110"/>
      <c r="QVU203" s="110"/>
      <c r="QVV203" s="110"/>
      <c r="QVW203" s="110"/>
      <c r="QVX203" s="110"/>
      <c r="QVY203" s="110"/>
      <c r="QVZ203" s="110"/>
      <c r="QWA203" s="110"/>
      <c r="QWB203" s="110"/>
      <c r="QWC203" s="110"/>
      <c r="QWD203" s="110"/>
      <c r="QWE203" s="110"/>
      <c r="QWF203" s="110"/>
      <c r="QWG203" s="110"/>
      <c r="QWH203" s="110"/>
      <c r="QWI203" s="110"/>
      <c r="QWJ203" s="110"/>
      <c r="QWK203" s="110"/>
      <c r="QWL203" s="110"/>
      <c r="QWM203" s="110"/>
      <c r="QWN203" s="110"/>
      <c r="QWO203" s="110"/>
      <c r="QWP203" s="110"/>
      <c r="QWQ203" s="110"/>
      <c r="QWR203" s="110"/>
      <c r="QWS203" s="110"/>
      <c r="QWT203" s="110"/>
      <c r="QWU203" s="110"/>
      <c r="QWV203" s="110"/>
      <c r="QWW203" s="110"/>
      <c r="QWX203" s="110"/>
      <c r="QWY203" s="110"/>
      <c r="QWZ203" s="110"/>
      <c r="QXA203" s="110"/>
      <c r="QXB203" s="110"/>
      <c r="QXC203" s="110"/>
      <c r="QXD203" s="110"/>
      <c r="QXE203" s="110"/>
      <c r="QXF203" s="110"/>
      <c r="QXG203" s="110"/>
      <c r="QXH203" s="110"/>
      <c r="QXI203" s="110"/>
      <c r="QXJ203" s="110"/>
      <c r="QXK203" s="110"/>
      <c r="QXL203" s="110"/>
      <c r="QXM203" s="110"/>
      <c r="QXN203" s="110"/>
      <c r="QXO203" s="110"/>
      <c r="QXP203" s="110"/>
      <c r="QXQ203" s="110"/>
      <c r="QXR203" s="110"/>
      <c r="QXS203" s="110"/>
      <c r="QXT203" s="110"/>
      <c r="QXU203" s="110"/>
      <c r="QXV203" s="110"/>
      <c r="QXW203" s="110"/>
      <c r="QXX203" s="110"/>
      <c r="QXY203" s="110"/>
      <c r="QXZ203" s="110"/>
      <c r="QYA203" s="110"/>
      <c r="QYB203" s="110"/>
      <c r="QYC203" s="110"/>
      <c r="QYD203" s="110"/>
      <c r="QYE203" s="110"/>
      <c r="QYF203" s="110"/>
      <c r="QYG203" s="110"/>
      <c r="QYH203" s="110"/>
      <c r="QYI203" s="110"/>
      <c r="QYJ203" s="110"/>
      <c r="QYK203" s="110"/>
      <c r="QYL203" s="110"/>
      <c r="QYM203" s="110"/>
      <c r="QYN203" s="110"/>
      <c r="QYO203" s="110"/>
      <c r="QYP203" s="110"/>
      <c r="QYQ203" s="110"/>
      <c r="QYR203" s="110"/>
      <c r="QYS203" s="110"/>
      <c r="QYT203" s="110"/>
      <c r="QYU203" s="110"/>
      <c r="QYV203" s="110"/>
      <c r="QYW203" s="110"/>
      <c r="QYX203" s="110"/>
      <c r="QYY203" s="110"/>
      <c r="QYZ203" s="110"/>
      <c r="QZA203" s="110"/>
      <c r="QZB203" s="110"/>
      <c r="QZC203" s="110"/>
      <c r="QZD203" s="110"/>
      <c r="QZE203" s="110"/>
      <c r="QZF203" s="110"/>
      <c r="QZG203" s="110"/>
      <c r="QZH203" s="110"/>
      <c r="QZI203" s="110"/>
      <c r="QZJ203" s="110"/>
      <c r="QZK203" s="110"/>
      <c r="QZL203" s="110"/>
      <c r="QZM203" s="110"/>
      <c r="QZN203" s="110"/>
      <c r="QZO203" s="110"/>
      <c r="QZP203" s="110"/>
      <c r="QZQ203" s="110"/>
      <c r="QZR203" s="110"/>
      <c r="QZS203" s="110"/>
      <c r="QZT203" s="110"/>
      <c r="QZU203" s="110"/>
      <c r="QZV203" s="110"/>
      <c r="QZW203" s="110"/>
      <c r="QZX203" s="110"/>
      <c r="QZY203" s="110"/>
      <c r="QZZ203" s="110"/>
      <c r="RAA203" s="110"/>
      <c r="RAB203" s="110"/>
      <c r="RAC203" s="110"/>
      <c r="RAD203" s="110"/>
      <c r="RAE203" s="110"/>
      <c r="RAF203" s="110"/>
      <c r="RAG203" s="110"/>
      <c r="RAH203" s="110"/>
      <c r="RAI203" s="110"/>
      <c r="RAJ203" s="110"/>
      <c r="RAK203" s="110"/>
      <c r="RAL203" s="110"/>
      <c r="RAM203" s="110"/>
      <c r="RAN203" s="110"/>
      <c r="RAO203" s="110"/>
      <c r="RAP203" s="110"/>
      <c r="RAQ203" s="110"/>
      <c r="RAR203" s="110"/>
      <c r="RAS203" s="110"/>
      <c r="RAT203" s="110"/>
      <c r="RAU203" s="110"/>
      <c r="RAV203" s="110"/>
      <c r="RAW203" s="110"/>
      <c r="RAX203" s="110"/>
      <c r="RAY203" s="110"/>
      <c r="RAZ203" s="110"/>
      <c r="RBA203" s="110"/>
      <c r="RBB203" s="110"/>
      <c r="RBC203" s="110"/>
      <c r="RBD203" s="110"/>
      <c r="RBE203" s="110"/>
      <c r="RBF203" s="110"/>
      <c r="RBG203" s="110"/>
      <c r="RBH203" s="110"/>
      <c r="RBI203" s="110"/>
      <c r="RBJ203" s="110"/>
      <c r="RBK203" s="110"/>
      <c r="RBL203" s="110"/>
      <c r="RBM203" s="110"/>
      <c r="RBN203" s="110"/>
      <c r="RBO203" s="110"/>
      <c r="RBP203" s="110"/>
      <c r="RBQ203" s="110"/>
      <c r="RBR203" s="110"/>
      <c r="RBS203" s="110"/>
      <c r="RBT203" s="110"/>
      <c r="RBU203" s="110"/>
      <c r="RBV203" s="110"/>
      <c r="RBW203" s="110"/>
      <c r="RBX203" s="110"/>
      <c r="RBY203" s="110"/>
      <c r="RBZ203" s="110"/>
      <c r="RCA203" s="110"/>
      <c r="RCB203" s="110"/>
      <c r="RCC203" s="110"/>
      <c r="RCD203" s="110"/>
      <c r="RCE203" s="110"/>
      <c r="RCF203" s="110"/>
      <c r="RCG203" s="110"/>
      <c r="RCH203" s="110"/>
      <c r="RCI203" s="110"/>
      <c r="RCJ203" s="110"/>
      <c r="RCK203" s="110"/>
      <c r="RCL203" s="110"/>
      <c r="RCM203" s="110"/>
      <c r="RCN203" s="110"/>
      <c r="RCO203" s="110"/>
      <c r="RCP203" s="110"/>
      <c r="RCQ203" s="110"/>
      <c r="RCR203" s="110"/>
      <c r="RCS203" s="110"/>
      <c r="RCT203" s="110"/>
      <c r="RCU203" s="110"/>
      <c r="RCV203" s="110"/>
      <c r="RCW203" s="110"/>
      <c r="RCX203" s="110"/>
      <c r="RCY203" s="110"/>
      <c r="RCZ203" s="110"/>
      <c r="RDA203" s="110"/>
      <c r="RDB203" s="110"/>
      <c r="RDC203" s="110"/>
      <c r="RDD203" s="110"/>
      <c r="RDE203" s="110"/>
      <c r="RDF203" s="110"/>
      <c r="RDG203" s="110"/>
      <c r="RDH203" s="110"/>
      <c r="RDI203" s="110"/>
      <c r="RDJ203" s="110"/>
      <c r="RDK203" s="110"/>
      <c r="RDL203" s="110"/>
      <c r="RDM203" s="110"/>
      <c r="RDN203" s="110"/>
      <c r="RDO203" s="110"/>
      <c r="RDP203" s="110"/>
      <c r="RDQ203" s="110"/>
      <c r="RDR203" s="110"/>
      <c r="RDS203" s="110"/>
      <c r="RDT203" s="110"/>
      <c r="RDU203" s="110"/>
      <c r="RDV203" s="110"/>
      <c r="RDW203" s="110"/>
      <c r="RDX203" s="110"/>
      <c r="RDY203" s="110"/>
      <c r="RDZ203" s="110"/>
      <c r="REA203" s="110"/>
      <c r="REB203" s="110"/>
      <c r="REC203" s="110"/>
      <c r="RED203" s="110"/>
      <c r="REE203" s="110"/>
      <c r="REF203" s="110"/>
      <c r="REG203" s="110"/>
      <c r="REH203" s="110"/>
      <c r="REI203" s="110"/>
      <c r="REJ203" s="110"/>
      <c r="REK203" s="110"/>
      <c r="REL203" s="110"/>
      <c r="REM203" s="110"/>
      <c r="REN203" s="110"/>
      <c r="REO203" s="110"/>
      <c r="REP203" s="110"/>
      <c r="REQ203" s="110"/>
      <c r="RER203" s="110"/>
      <c r="RES203" s="110"/>
      <c r="RET203" s="110"/>
      <c r="REU203" s="110"/>
      <c r="REV203" s="110"/>
      <c r="REW203" s="110"/>
      <c r="REX203" s="110"/>
      <c r="REY203" s="110"/>
      <c r="REZ203" s="110"/>
      <c r="RFA203" s="110"/>
      <c r="RFB203" s="110"/>
      <c r="RFC203" s="110"/>
      <c r="RFD203" s="110"/>
      <c r="RFE203" s="110"/>
      <c r="RFF203" s="110"/>
      <c r="RFG203" s="110"/>
      <c r="RFH203" s="110"/>
      <c r="RFI203" s="110"/>
      <c r="RFJ203" s="110"/>
      <c r="RFK203" s="110"/>
      <c r="RFL203" s="110"/>
      <c r="RFM203" s="110"/>
      <c r="RFN203" s="110"/>
      <c r="RFO203" s="110"/>
      <c r="RFP203" s="110"/>
      <c r="RFQ203" s="110"/>
      <c r="RFR203" s="110"/>
      <c r="RFS203" s="110"/>
      <c r="RFT203" s="110"/>
      <c r="RFU203" s="110"/>
      <c r="RFV203" s="110"/>
      <c r="RFW203" s="110"/>
      <c r="RFX203" s="110"/>
      <c r="RFY203" s="110"/>
      <c r="RFZ203" s="110"/>
      <c r="RGA203" s="110"/>
      <c r="RGB203" s="110"/>
      <c r="RGC203" s="110"/>
      <c r="RGD203" s="110"/>
      <c r="RGE203" s="110"/>
      <c r="RGF203" s="110"/>
      <c r="RGG203" s="110"/>
      <c r="RGH203" s="110"/>
      <c r="RGI203" s="110"/>
      <c r="RGJ203" s="110"/>
      <c r="RGK203" s="110"/>
      <c r="RGL203" s="110"/>
      <c r="RGM203" s="110"/>
      <c r="RGN203" s="110"/>
      <c r="RGO203" s="110"/>
      <c r="RGP203" s="110"/>
      <c r="RGQ203" s="110"/>
      <c r="RGR203" s="110"/>
      <c r="RGS203" s="110"/>
      <c r="RGT203" s="110"/>
      <c r="RGU203" s="110"/>
      <c r="RGV203" s="110"/>
      <c r="RGW203" s="110"/>
      <c r="RGX203" s="110"/>
      <c r="RGY203" s="110"/>
      <c r="RGZ203" s="110"/>
      <c r="RHA203" s="110"/>
      <c r="RHB203" s="110"/>
      <c r="RHC203" s="110"/>
      <c r="RHD203" s="110"/>
      <c r="RHE203" s="110"/>
      <c r="RHF203" s="110"/>
      <c r="RHG203" s="110"/>
      <c r="RHH203" s="110"/>
      <c r="RHI203" s="110"/>
      <c r="RHJ203" s="110"/>
      <c r="RHK203" s="110"/>
      <c r="RHL203" s="110"/>
      <c r="RHM203" s="110"/>
      <c r="RHN203" s="110"/>
      <c r="RHO203" s="110"/>
      <c r="RHP203" s="110"/>
      <c r="RHQ203" s="110"/>
      <c r="RHR203" s="110"/>
      <c r="RHS203" s="110"/>
      <c r="RHT203" s="110"/>
      <c r="RHU203" s="110"/>
      <c r="RHV203" s="110"/>
      <c r="RHW203" s="110"/>
      <c r="RHX203" s="110"/>
      <c r="RHY203" s="110"/>
      <c r="RHZ203" s="110"/>
      <c r="RIA203" s="110"/>
      <c r="RIB203" s="110"/>
      <c r="RIC203" s="110"/>
      <c r="RID203" s="110"/>
      <c r="RIE203" s="110"/>
      <c r="RIF203" s="110"/>
      <c r="RIG203" s="110"/>
      <c r="RIH203" s="110"/>
      <c r="RII203" s="110"/>
      <c r="RIJ203" s="110"/>
      <c r="RIK203" s="110"/>
      <c r="RIL203" s="110"/>
      <c r="RIM203" s="110"/>
      <c r="RIN203" s="110"/>
      <c r="RIO203" s="110"/>
      <c r="RIP203" s="110"/>
      <c r="RIQ203" s="110"/>
      <c r="RIR203" s="110"/>
      <c r="RIS203" s="110"/>
      <c r="RIT203" s="110"/>
      <c r="RIU203" s="110"/>
      <c r="RIV203" s="110"/>
      <c r="RIW203" s="110"/>
      <c r="RIX203" s="110"/>
      <c r="RIY203" s="110"/>
      <c r="RIZ203" s="110"/>
      <c r="RJA203" s="110"/>
      <c r="RJB203" s="110"/>
      <c r="RJC203" s="110"/>
      <c r="RJD203" s="110"/>
      <c r="RJE203" s="110"/>
      <c r="RJF203" s="110"/>
      <c r="RJG203" s="110"/>
      <c r="RJH203" s="110"/>
      <c r="RJI203" s="110"/>
      <c r="RJJ203" s="110"/>
      <c r="RJK203" s="110"/>
      <c r="RJL203" s="110"/>
      <c r="RJM203" s="110"/>
      <c r="RJN203" s="110"/>
      <c r="RJO203" s="110"/>
      <c r="RJP203" s="110"/>
      <c r="RJQ203" s="110"/>
      <c r="RJR203" s="110"/>
      <c r="RJS203" s="110"/>
      <c r="RJT203" s="110"/>
      <c r="RJU203" s="110"/>
      <c r="RJV203" s="110"/>
      <c r="RJW203" s="110"/>
      <c r="RJX203" s="110"/>
      <c r="RJY203" s="110"/>
      <c r="RJZ203" s="110"/>
      <c r="RKA203" s="110"/>
      <c r="RKB203" s="110"/>
      <c r="RKC203" s="110"/>
      <c r="RKD203" s="110"/>
      <c r="RKE203" s="110"/>
      <c r="RKF203" s="110"/>
      <c r="RKG203" s="110"/>
      <c r="RKH203" s="110"/>
      <c r="RKI203" s="110"/>
      <c r="RKJ203" s="110"/>
      <c r="RKK203" s="110"/>
      <c r="RKL203" s="110"/>
      <c r="RKM203" s="110"/>
      <c r="RKN203" s="110"/>
      <c r="RKO203" s="110"/>
      <c r="RKP203" s="110"/>
      <c r="RKQ203" s="110"/>
      <c r="RKR203" s="110"/>
      <c r="RKS203" s="110"/>
      <c r="RKT203" s="110"/>
      <c r="RKU203" s="110"/>
      <c r="RKV203" s="110"/>
      <c r="RKW203" s="110"/>
      <c r="RKX203" s="110"/>
      <c r="RKY203" s="110"/>
      <c r="RKZ203" s="110"/>
      <c r="RLA203" s="110"/>
      <c r="RLB203" s="110"/>
      <c r="RLC203" s="110"/>
      <c r="RLD203" s="110"/>
      <c r="RLE203" s="110"/>
      <c r="RLF203" s="110"/>
      <c r="RLG203" s="110"/>
      <c r="RLH203" s="110"/>
      <c r="RLI203" s="110"/>
      <c r="RLJ203" s="110"/>
      <c r="RLK203" s="110"/>
      <c r="RLL203" s="110"/>
      <c r="RLM203" s="110"/>
      <c r="RLN203" s="110"/>
      <c r="RLO203" s="110"/>
      <c r="RLP203" s="110"/>
      <c r="RLQ203" s="110"/>
      <c r="RLR203" s="110"/>
      <c r="RLS203" s="110"/>
      <c r="RLT203" s="110"/>
      <c r="RLU203" s="110"/>
      <c r="RLV203" s="110"/>
      <c r="RLW203" s="110"/>
      <c r="RLX203" s="110"/>
      <c r="RLY203" s="110"/>
      <c r="RLZ203" s="110"/>
      <c r="RMA203" s="110"/>
      <c r="RMB203" s="110"/>
      <c r="RMC203" s="110"/>
      <c r="RMD203" s="110"/>
      <c r="RME203" s="110"/>
      <c r="RMF203" s="110"/>
      <c r="RMG203" s="110"/>
      <c r="RMH203" s="110"/>
      <c r="RMI203" s="110"/>
      <c r="RMJ203" s="110"/>
      <c r="RMK203" s="110"/>
      <c r="RML203" s="110"/>
      <c r="RMM203" s="110"/>
      <c r="RMN203" s="110"/>
      <c r="RMO203" s="110"/>
      <c r="RMP203" s="110"/>
      <c r="RMQ203" s="110"/>
      <c r="RMR203" s="110"/>
      <c r="RMS203" s="110"/>
      <c r="RMT203" s="110"/>
      <c r="RMU203" s="110"/>
      <c r="RMV203" s="110"/>
      <c r="RMW203" s="110"/>
      <c r="RMX203" s="110"/>
      <c r="RMY203" s="110"/>
      <c r="RMZ203" s="110"/>
      <c r="RNA203" s="110"/>
      <c r="RNB203" s="110"/>
      <c r="RNC203" s="110"/>
      <c r="RND203" s="110"/>
      <c r="RNE203" s="110"/>
      <c r="RNF203" s="110"/>
      <c r="RNG203" s="110"/>
      <c r="RNH203" s="110"/>
      <c r="RNI203" s="110"/>
      <c r="RNJ203" s="110"/>
      <c r="RNK203" s="110"/>
      <c r="RNL203" s="110"/>
      <c r="RNM203" s="110"/>
      <c r="RNN203" s="110"/>
      <c r="RNO203" s="110"/>
      <c r="RNP203" s="110"/>
      <c r="RNQ203" s="110"/>
      <c r="RNR203" s="110"/>
      <c r="RNS203" s="110"/>
      <c r="RNT203" s="110"/>
      <c r="RNU203" s="110"/>
      <c r="RNV203" s="110"/>
      <c r="RNW203" s="110"/>
      <c r="RNX203" s="110"/>
      <c r="RNY203" s="110"/>
      <c r="RNZ203" s="110"/>
      <c r="ROA203" s="110"/>
      <c r="ROB203" s="110"/>
      <c r="ROC203" s="110"/>
      <c r="ROD203" s="110"/>
      <c r="ROE203" s="110"/>
      <c r="ROF203" s="110"/>
      <c r="ROG203" s="110"/>
      <c r="ROH203" s="110"/>
      <c r="ROI203" s="110"/>
      <c r="ROJ203" s="110"/>
      <c r="ROK203" s="110"/>
      <c r="ROL203" s="110"/>
      <c r="ROM203" s="110"/>
      <c r="RON203" s="110"/>
      <c r="ROO203" s="110"/>
      <c r="ROP203" s="110"/>
      <c r="ROQ203" s="110"/>
      <c r="ROR203" s="110"/>
      <c r="ROS203" s="110"/>
      <c r="ROT203" s="110"/>
      <c r="ROU203" s="110"/>
      <c r="ROV203" s="110"/>
      <c r="ROW203" s="110"/>
      <c r="ROX203" s="110"/>
      <c r="ROY203" s="110"/>
      <c r="ROZ203" s="110"/>
      <c r="RPA203" s="110"/>
      <c r="RPB203" s="110"/>
      <c r="RPC203" s="110"/>
      <c r="RPD203" s="110"/>
      <c r="RPE203" s="110"/>
      <c r="RPF203" s="110"/>
      <c r="RPG203" s="110"/>
      <c r="RPH203" s="110"/>
      <c r="RPI203" s="110"/>
      <c r="RPJ203" s="110"/>
      <c r="RPK203" s="110"/>
      <c r="RPL203" s="110"/>
      <c r="RPM203" s="110"/>
      <c r="RPN203" s="110"/>
      <c r="RPO203" s="110"/>
      <c r="RPP203" s="110"/>
      <c r="RPQ203" s="110"/>
      <c r="RPR203" s="110"/>
      <c r="RPS203" s="110"/>
      <c r="RPT203" s="110"/>
      <c r="RPU203" s="110"/>
      <c r="RPV203" s="110"/>
      <c r="RPW203" s="110"/>
      <c r="RPX203" s="110"/>
      <c r="RPY203" s="110"/>
      <c r="RPZ203" s="110"/>
      <c r="RQA203" s="110"/>
      <c r="RQB203" s="110"/>
      <c r="RQC203" s="110"/>
      <c r="RQD203" s="110"/>
      <c r="RQE203" s="110"/>
      <c r="RQF203" s="110"/>
      <c r="RQG203" s="110"/>
      <c r="RQH203" s="110"/>
      <c r="RQI203" s="110"/>
      <c r="RQJ203" s="110"/>
      <c r="RQK203" s="110"/>
      <c r="RQL203" s="110"/>
      <c r="RQM203" s="110"/>
      <c r="RQN203" s="110"/>
      <c r="RQO203" s="110"/>
      <c r="RQP203" s="110"/>
      <c r="RQQ203" s="110"/>
      <c r="RQR203" s="110"/>
      <c r="RQS203" s="110"/>
      <c r="RQT203" s="110"/>
      <c r="RQU203" s="110"/>
      <c r="RQV203" s="110"/>
      <c r="RQW203" s="110"/>
      <c r="RQX203" s="110"/>
      <c r="RQY203" s="110"/>
      <c r="RQZ203" s="110"/>
      <c r="RRA203" s="110"/>
      <c r="RRB203" s="110"/>
      <c r="RRC203" s="110"/>
      <c r="RRD203" s="110"/>
      <c r="RRE203" s="110"/>
      <c r="RRF203" s="110"/>
      <c r="RRG203" s="110"/>
      <c r="RRH203" s="110"/>
      <c r="RRI203" s="110"/>
      <c r="RRJ203" s="110"/>
      <c r="RRK203" s="110"/>
      <c r="RRL203" s="110"/>
      <c r="RRM203" s="110"/>
      <c r="RRN203" s="110"/>
      <c r="RRO203" s="110"/>
      <c r="RRP203" s="110"/>
      <c r="RRQ203" s="110"/>
      <c r="RRR203" s="110"/>
      <c r="RRS203" s="110"/>
      <c r="RRT203" s="110"/>
      <c r="RRU203" s="110"/>
      <c r="RRV203" s="110"/>
      <c r="RRW203" s="110"/>
      <c r="RRX203" s="110"/>
      <c r="RRY203" s="110"/>
      <c r="RRZ203" s="110"/>
      <c r="RSA203" s="110"/>
      <c r="RSB203" s="110"/>
      <c r="RSC203" s="110"/>
      <c r="RSD203" s="110"/>
      <c r="RSE203" s="110"/>
      <c r="RSF203" s="110"/>
      <c r="RSG203" s="110"/>
      <c r="RSH203" s="110"/>
      <c r="RSI203" s="110"/>
      <c r="RSJ203" s="110"/>
      <c r="RSK203" s="110"/>
      <c r="RSL203" s="110"/>
      <c r="RSM203" s="110"/>
      <c r="RSN203" s="110"/>
      <c r="RSO203" s="110"/>
      <c r="RSP203" s="110"/>
      <c r="RSQ203" s="110"/>
      <c r="RSR203" s="110"/>
      <c r="RSS203" s="110"/>
      <c r="RST203" s="110"/>
      <c r="RSU203" s="110"/>
      <c r="RSV203" s="110"/>
      <c r="RSW203" s="110"/>
      <c r="RSX203" s="110"/>
      <c r="RSY203" s="110"/>
      <c r="RSZ203" s="110"/>
      <c r="RTA203" s="110"/>
      <c r="RTB203" s="110"/>
      <c r="RTC203" s="110"/>
      <c r="RTD203" s="110"/>
      <c r="RTE203" s="110"/>
      <c r="RTF203" s="110"/>
      <c r="RTG203" s="110"/>
      <c r="RTH203" s="110"/>
      <c r="RTI203" s="110"/>
      <c r="RTJ203" s="110"/>
      <c r="RTK203" s="110"/>
      <c r="RTL203" s="110"/>
      <c r="RTM203" s="110"/>
      <c r="RTN203" s="110"/>
      <c r="RTO203" s="110"/>
      <c r="RTP203" s="110"/>
      <c r="RTQ203" s="110"/>
      <c r="RTR203" s="110"/>
      <c r="RTS203" s="110"/>
      <c r="RTT203" s="110"/>
      <c r="RTU203" s="110"/>
      <c r="RTV203" s="110"/>
      <c r="RTW203" s="110"/>
      <c r="RTX203" s="110"/>
      <c r="RTY203" s="110"/>
      <c r="RTZ203" s="110"/>
      <c r="RUA203" s="110"/>
      <c r="RUB203" s="110"/>
      <c r="RUC203" s="110"/>
      <c r="RUD203" s="110"/>
      <c r="RUE203" s="110"/>
      <c r="RUF203" s="110"/>
      <c r="RUG203" s="110"/>
      <c r="RUH203" s="110"/>
      <c r="RUI203" s="110"/>
      <c r="RUJ203" s="110"/>
      <c r="RUK203" s="110"/>
      <c r="RUL203" s="110"/>
      <c r="RUM203" s="110"/>
      <c r="RUN203" s="110"/>
      <c r="RUO203" s="110"/>
      <c r="RUP203" s="110"/>
      <c r="RUQ203" s="110"/>
      <c r="RUR203" s="110"/>
      <c r="RUS203" s="110"/>
      <c r="RUT203" s="110"/>
      <c r="RUU203" s="110"/>
      <c r="RUV203" s="110"/>
      <c r="RUW203" s="110"/>
      <c r="RUX203" s="110"/>
      <c r="RUY203" s="110"/>
      <c r="RUZ203" s="110"/>
      <c r="RVA203" s="110"/>
      <c r="RVB203" s="110"/>
      <c r="RVC203" s="110"/>
      <c r="RVD203" s="110"/>
      <c r="RVE203" s="110"/>
      <c r="RVF203" s="110"/>
      <c r="RVG203" s="110"/>
      <c r="RVH203" s="110"/>
      <c r="RVI203" s="110"/>
      <c r="RVJ203" s="110"/>
      <c r="RVK203" s="110"/>
      <c r="RVL203" s="110"/>
      <c r="RVM203" s="110"/>
      <c r="RVN203" s="110"/>
      <c r="RVO203" s="110"/>
      <c r="RVP203" s="110"/>
      <c r="RVQ203" s="110"/>
      <c r="RVR203" s="110"/>
      <c r="RVS203" s="110"/>
      <c r="RVT203" s="110"/>
      <c r="RVU203" s="110"/>
      <c r="RVV203" s="110"/>
      <c r="RVW203" s="110"/>
      <c r="RVX203" s="110"/>
      <c r="RVY203" s="110"/>
      <c r="RVZ203" s="110"/>
      <c r="RWA203" s="110"/>
      <c r="RWB203" s="110"/>
      <c r="RWC203" s="110"/>
      <c r="RWD203" s="110"/>
      <c r="RWE203" s="110"/>
      <c r="RWF203" s="110"/>
      <c r="RWG203" s="110"/>
      <c r="RWH203" s="110"/>
      <c r="RWI203" s="110"/>
      <c r="RWJ203" s="110"/>
      <c r="RWK203" s="110"/>
      <c r="RWL203" s="110"/>
      <c r="RWM203" s="110"/>
      <c r="RWN203" s="110"/>
      <c r="RWO203" s="110"/>
      <c r="RWP203" s="110"/>
      <c r="RWQ203" s="110"/>
      <c r="RWR203" s="110"/>
      <c r="RWS203" s="110"/>
      <c r="RWT203" s="110"/>
      <c r="RWU203" s="110"/>
      <c r="RWV203" s="110"/>
      <c r="RWW203" s="110"/>
      <c r="RWX203" s="110"/>
      <c r="RWY203" s="110"/>
      <c r="RWZ203" s="110"/>
      <c r="RXA203" s="110"/>
      <c r="RXB203" s="110"/>
      <c r="RXC203" s="110"/>
      <c r="RXD203" s="110"/>
      <c r="RXE203" s="110"/>
      <c r="RXF203" s="110"/>
      <c r="RXG203" s="110"/>
      <c r="RXH203" s="110"/>
      <c r="RXI203" s="110"/>
      <c r="RXJ203" s="110"/>
      <c r="RXK203" s="110"/>
      <c r="RXL203" s="110"/>
      <c r="RXM203" s="110"/>
      <c r="RXN203" s="110"/>
      <c r="RXO203" s="110"/>
      <c r="RXP203" s="110"/>
      <c r="RXQ203" s="110"/>
      <c r="RXR203" s="110"/>
      <c r="RXS203" s="110"/>
      <c r="RXT203" s="110"/>
      <c r="RXU203" s="110"/>
      <c r="RXV203" s="110"/>
      <c r="RXW203" s="110"/>
      <c r="RXX203" s="110"/>
      <c r="RXY203" s="110"/>
      <c r="RXZ203" s="110"/>
      <c r="RYA203" s="110"/>
      <c r="RYB203" s="110"/>
      <c r="RYC203" s="110"/>
      <c r="RYD203" s="110"/>
      <c r="RYE203" s="110"/>
      <c r="RYF203" s="110"/>
      <c r="RYG203" s="110"/>
      <c r="RYH203" s="110"/>
      <c r="RYI203" s="110"/>
      <c r="RYJ203" s="110"/>
      <c r="RYK203" s="110"/>
      <c r="RYL203" s="110"/>
      <c r="RYM203" s="110"/>
      <c r="RYN203" s="110"/>
      <c r="RYO203" s="110"/>
      <c r="RYP203" s="110"/>
      <c r="RYQ203" s="110"/>
      <c r="RYR203" s="110"/>
      <c r="RYS203" s="110"/>
      <c r="RYT203" s="110"/>
      <c r="RYU203" s="110"/>
      <c r="RYV203" s="110"/>
      <c r="RYW203" s="110"/>
      <c r="RYX203" s="110"/>
      <c r="RYY203" s="110"/>
      <c r="RYZ203" s="110"/>
      <c r="RZA203" s="110"/>
      <c r="RZB203" s="110"/>
      <c r="RZC203" s="110"/>
      <c r="RZD203" s="110"/>
      <c r="RZE203" s="110"/>
      <c r="RZF203" s="110"/>
      <c r="RZG203" s="110"/>
      <c r="RZH203" s="110"/>
      <c r="RZI203" s="110"/>
      <c r="RZJ203" s="110"/>
      <c r="RZK203" s="110"/>
      <c r="RZL203" s="110"/>
      <c r="RZM203" s="110"/>
      <c r="RZN203" s="110"/>
      <c r="RZO203" s="110"/>
      <c r="RZP203" s="110"/>
      <c r="RZQ203" s="110"/>
      <c r="RZR203" s="110"/>
      <c r="RZS203" s="110"/>
      <c r="RZT203" s="110"/>
      <c r="RZU203" s="110"/>
      <c r="RZV203" s="110"/>
      <c r="RZW203" s="110"/>
      <c r="RZX203" s="110"/>
      <c r="RZY203" s="110"/>
      <c r="RZZ203" s="110"/>
      <c r="SAA203" s="110"/>
      <c r="SAB203" s="110"/>
      <c r="SAC203" s="110"/>
      <c r="SAD203" s="110"/>
      <c r="SAE203" s="110"/>
      <c r="SAF203" s="110"/>
      <c r="SAG203" s="110"/>
      <c r="SAH203" s="110"/>
      <c r="SAI203" s="110"/>
      <c r="SAJ203" s="110"/>
      <c r="SAK203" s="110"/>
      <c r="SAL203" s="110"/>
      <c r="SAM203" s="110"/>
      <c r="SAN203" s="110"/>
      <c r="SAO203" s="110"/>
      <c r="SAP203" s="110"/>
      <c r="SAQ203" s="110"/>
      <c r="SAR203" s="110"/>
      <c r="SAS203" s="110"/>
      <c r="SAT203" s="110"/>
      <c r="SAU203" s="110"/>
      <c r="SAV203" s="110"/>
      <c r="SAW203" s="110"/>
      <c r="SAX203" s="110"/>
      <c r="SAY203" s="110"/>
      <c r="SAZ203" s="110"/>
      <c r="SBA203" s="110"/>
      <c r="SBB203" s="110"/>
      <c r="SBC203" s="110"/>
      <c r="SBD203" s="110"/>
      <c r="SBE203" s="110"/>
      <c r="SBF203" s="110"/>
      <c r="SBG203" s="110"/>
      <c r="SBH203" s="110"/>
      <c r="SBI203" s="110"/>
      <c r="SBJ203" s="110"/>
      <c r="SBK203" s="110"/>
      <c r="SBL203" s="110"/>
      <c r="SBM203" s="110"/>
      <c r="SBN203" s="110"/>
      <c r="SBO203" s="110"/>
      <c r="SBP203" s="110"/>
      <c r="SBQ203" s="110"/>
      <c r="SBR203" s="110"/>
      <c r="SBS203" s="110"/>
      <c r="SBT203" s="110"/>
      <c r="SBU203" s="110"/>
      <c r="SBV203" s="110"/>
      <c r="SBW203" s="110"/>
      <c r="SBX203" s="110"/>
      <c r="SBY203" s="110"/>
      <c r="SBZ203" s="110"/>
      <c r="SCA203" s="110"/>
      <c r="SCB203" s="110"/>
      <c r="SCC203" s="110"/>
      <c r="SCD203" s="110"/>
      <c r="SCE203" s="110"/>
      <c r="SCF203" s="110"/>
      <c r="SCG203" s="110"/>
      <c r="SCH203" s="110"/>
      <c r="SCI203" s="110"/>
      <c r="SCJ203" s="110"/>
      <c r="SCK203" s="110"/>
      <c r="SCL203" s="110"/>
      <c r="SCM203" s="110"/>
      <c r="SCN203" s="110"/>
      <c r="SCO203" s="110"/>
      <c r="SCP203" s="110"/>
      <c r="SCQ203" s="110"/>
      <c r="SCR203" s="110"/>
      <c r="SCS203" s="110"/>
      <c r="SCT203" s="110"/>
      <c r="SCU203" s="110"/>
      <c r="SCV203" s="110"/>
      <c r="SCW203" s="110"/>
      <c r="SCX203" s="110"/>
      <c r="SCY203" s="110"/>
      <c r="SCZ203" s="110"/>
      <c r="SDA203" s="110"/>
      <c r="SDB203" s="110"/>
      <c r="SDC203" s="110"/>
      <c r="SDD203" s="110"/>
      <c r="SDE203" s="110"/>
      <c r="SDF203" s="110"/>
      <c r="SDG203" s="110"/>
      <c r="SDH203" s="110"/>
      <c r="SDI203" s="110"/>
      <c r="SDJ203" s="110"/>
      <c r="SDK203" s="110"/>
      <c r="SDL203" s="110"/>
      <c r="SDM203" s="110"/>
      <c r="SDN203" s="110"/>
      <c r="SDO203" s="110"/>
      <c r="SDP203" s="110"/>
      <c r="SDQ203" s="110"/>
      <c r="SDR203" s="110"/>
      <c r="SDS203" s="110"/>
      <c r="SDT203" s="110"/>
      <c r="SDU203" s="110"/>
      <c r="SDV203" s="110"/>
      <c r="SDW203" s="110"/>
      <c r="SDX203" s="110"/>
      <c r="SDY203" s="110"/>
      <c r="SDZ203" s="110"/>
      <c r="SEA203" s="110"/>
      <c r="SEB203" s="110"/>
      <c r="SEC203" s="110"/>
      <c r="SED203" s="110"/>
      <c r="SEE203" s="110"/>
      <c r="SEF203" s="110"/>
      <c r="SEG203" s="110"/>
      <c r="SEH203" s="110"/>
      <c r="SEI203" s="110"/>
      <c r="SEJ203" s="110"/>
      <c r="SEK203" s="110"/>
      <c r="SEL203" s="110"/>
      <c r="SEM203" s="110"/>
      <c r="SEN203" s="110"/>
      <c r="SEO203" s="110"/>
      <c r="SEP203" s="110"/>
      <c r="SEQ203" s="110"/>
      <c r="SER203" s="110"/>
      <c r="SES203" s="110"/>
      <c r="SET203" s="110"/>
      <c r="SEU203" s="110"/>
      <c r="SEV203" s="110"/>
      <c r="SEW203" s="110"/>
      <c r="SEX203" s="110"/>
      <c r="SEY203" s="110"/>
      <c r="SEZ203" s="110"/>
      <c r="SFA203" s="110"/>
      <c r="SFB203" s="110"/>
      <c r="SFC203" s="110"/>
      <c r="SFD203" s="110"/>
      <c r="SFE203" s="110"/>
      <c r="SFF203" s="110"/>
      <c r="SFG203" s="110"/>
      <c r="SFH203" s="110"/>
      <c r="SFI203" s="110"/>
      <c r="SFJ203" s="110"/>
      <c r="SFK203" s="110"/>
      <c r="SFL203" s="110"/>
      <c r="SFM203" s="110"/>
      <c r="SFN203" s="110"/>
      <c r="SFO203" s="110"/>
      <c r="SFP203" s="110"/>
      <c r="SFQ203" s="110"/>
      <c r="SFR203" s="110"/>
      <c r="SFS203" s="110"/>
      <c r="SFT203" s="110"/>
      <c r="SFU203" s="110"/>
      <c r="SFV203" s="110"/>
      <c r="SFW203" s="110"/>
      <c r="SFX203" s="110"/>
      <c r="SFY203" s="110"/>
      <c r="SFZ203" s="110"/>
      <c r="SGA203" s="110"/>
      <c r="SGB203" s="110"/>
      <c r="SGC203" s="110"/>
      <c r="SGD203" s="110"/>
      <c r="SGE203" s="110"/>
      <c r="SGF203" s="110"/>
      <c r="SGG203" s="110"/>
      <c r="SGH203" s="110"/>
      <c r="SGI203" s="110"/>
      <c r="SGJ203" s="110"/>
      <c r="SGK203" s="110"/>
      <c r="SGL203" s="110"/>
      <c r="SGM203" s="110"/>
      <c r="SGN203" s="110"/>
      <c r="SGO203" s="110"/>
      <c r="SGP203" s="110"/>
      <c r="SGQ203" s="110"/>
      <c r="SGR203" s="110"/>
      <c r="SGS203" s="110"/>
      <c r="SGT203" s="110"/>
      <c r="SGU203" s="110"/>
      <c r="SGV203" s="110"/>
      <c r="SGW203" s="110"/>
      <c r="SGX203" s="110"/>
      <c r="SGY203" s="110"/>
      <c r="SGZ203" s="110"/>
      <c r="SHA203" s="110"/>
      <c r="SHB203" s="110"/>
      <c r="SHC203" s="110"/>
      <c r="SHD203" s="110"/>
      <c r="SHE203" s="110"/>
      <c r="SHF203" s="110"/>
      <c r="SHG203" s="110"/>
      <c r="SHH203" s="110"/>
      <c r="SHI203" s="110"/>
      <c r="SHJ203" s="110"/>
      <c r="SHK203" s="110"/>
      <c r="SHL203" s="110"/>
      <c r="SHM203" s="110"/>
      <c r="SHN203" s="110"/>
      <c r="SHO203" s="110"/>
      <c r="SHP203" s="110"/>
      <c r="SHQ203" s="110"/>
      <c r="SHR203" s="110"/>
      <c r="SHS203" s="110"/>
      <c r="SHT203" s="110"/>
      <c r="SHU203" s="110"/>
      <c r="SHV203" s="110"/>
      <c r="SHW203" s="110"/>
      <c r="SHX203" s="110"/>
      <c r="SHY203" s="110"/>
      <c r="SHZ203" s="110"/>
      <c r="SIA203" s="110"/>
      <c r="SIB203" s="110"/>
      <c r="SIC203" s="110"/>
      <c r="SID203" s="110"/>
      <c r="SIE203" s="110"/>
      <c r="SIF203" s="110"/>
      <c r="SIG203" s="110"/>
      <c r="SIH203" s="110"/>
      <c r="SII203" s="110"/>
      <c r="SIJ203" s="110"/>
      <c r="SIK203" s="110"/>
      <c r="SIL203" s="110"/>
      <c r="SIM203" s="110"/>
      <c r="SIN203" s="110"/>
      <c r="SIO203" s="110"/>
      <c r="SIP203" s="110"/>
      <c r="SIQ203" s="110"/>
      <c r="SIR203" s="110"/>
      <c r="SIS203" s="110"/>
      <c r="SIT203" s="110"/>
      <c r="SIU203" s="110"/>
      <c r="SIV203" s="110"/>
      <c r="SIW203" s="110"/>
      <c r="SIX203" s="110"/>
      <c r="SIY203" s="110"/>
      <c r="SIZ203" s="110"/>
      <c r="SJA203" s="110"/>
      <c r="SJB203" s="110"/>
      <c r="SJC203" s="110"/>
      <c r="SJD203" s="110"/>
      <c r="SJE203" s="110"/>
      <c r="SJF203" s="110"/>
      <c r="SJG203" s="110"/>
      <c r="SJH203" s="110"/>
      <c r="SJI203" s="110"/>
      <c r="SJJ203" s="110"/>
      <c r="SJK203" s="110"/>
      <c r="SJL203" s="110"/>
      <c r="SJM203" s="110"/>
      <c r="SJN203" s="110"/>
      <c r="SJO203" s="110"/>
      <c r="SJP203" s="110"/>
      <c r="SJQ203" s="110"/>
      <c r="SJR203" s="110"/>
      <c r="SJS203" s="110"/>
      <c r="SJT203" s="110"/>
      <c r="SJU203" s="110"/>
      <c r="SJV203" s="110"/>
      <c r="SJW203" s="110"/>
      <c r="SJX203" s="110"/>
      <c r="SJY203" s="110"/>
      <c r="SJZ203" s="110"/>
      <c r="SKA203" s="110"/>
      <c r="SKB203" s="110"/>
      <c r="SKC203" s="110"/>
      <c r="SKD203" s="110"/>
      <c r="SKE203" s="110"/>
      <c r="SKF203" s="110"/>
      <c r="SKG203" s="110"/>
      <c r="SKH203" s="110"/>
      <c r="SKI203" s="110"/>
      <c r="SKJ203" s="110"/>
      <c r="SKK203" s="110"/>
      <c r="SKL203" s="110"/>
      <c r="SKM203" s="110"/>
      <c r="SKN203" s="110"/>
      <c r="SKO203" s="110"/>
      <c r="SKP203" s="110"/>
      <c r="SKQ203" s="110"/>
      <c r="SKR203" s="110"/>
      <c r="SKS203" s="110"/>
      <c r="SKT203" s="110"/>
      <c r="SKU203" s="110"/>
      <c r="SKV203" s="110"/>
      <c r="SKW203" s="110"/>
      <c r="SKX203" s="110"/>
      <c r="SKY203" s="110"/>
      <c r="SKZ203" s="110"/>
      <c r="SLA203" s="110"/>
      <c r="SLB203" s="110"/>
      <c r="SLC203" s="110"/>
      <c r="SLD203" s="110"/>
      <c r="SLE203" s="110"/>
      <c r="SLF203" s="110"/>
      <c r="SLG203" s="110"/>
      <c r="SLH203" s="110"/>
      <c r="SLI203" s="110"/>
      <c r="SLJ203" s="110"/>
      <c r="SLK203" s="110"/>
      <c r="SLL203" s="110"/>
      <c r="SLM203" s="110"/>
      <c r="SLN203" s="110"/>
      <c r="SLO203" s="110"/>
      <c r="SLP203" s="110"/>
      <c r="SLQ203" s="110"/>
      <c r="SLR203" s="110"/>
      <c r="SLS203" s="110"/>
      <c r="SLT203" s="110"/>
      <c r="SLU203" s="110"/>
      <c r="SLV203" s="110"/>
      <c r="SLW203" s="110"/>
      <c r="SLX203" s="110"/>
      <c r="SLY203" s="110"/>
      <c r="SLZ203" s="110"/>
      <c r="SMA203" s="110"/>
      <c r="SMB203" s="110"/>
      <c r="SMC203" s="110"/>
      <c r="SMD203" s="110"/>
      <c r="SME203" s="110"/>
      <c r="SMF203" s="110"/>
      <c r="SMG203" s="110"/>
      <c r="SMH203" s="110"/>
      <c r="SMI203" s="110"/>
      <c r="SMJ203" s="110"/>
      <c r="SMK203" s="110"/>
      <c r="SML203" s="110"/>
      <c r="SMM203" s="110"/>
      <c r="SMN203" s="110"/>
      <c r="SMO203" s="110"/>
      <c r="SMP203" s="110"/>
      <c r="SMQ203" s="110"/>
      <c r="SMR203" s="110"/>
      <c r="SMS203" s="110"/>
      <c r="SMT203" s="110"/>
      <c r="SMU203" s="110"/>
      <c r="SMV203" s="110"/>
      <c r="SMW203" s="110"/>
      <c r="SMX203" s="110"/>
      <c r="SMY203" s="110"/>
      <c r="SMZ203" s="110"/>
      <c r="SNA203" s="110"/>
      <c r="SNB203" s="110"/>
      <c r="SNC203" s="110"/>
      <c r="SND203" s="110"/>
      <c r="SNE203" s="110"/>
      <c r="SNF203" s="110"/>
      <c r="SNG203" s="110"/>
      <c r="SNH203" s="110"/>
      <c r="SNI203" s="110"/>
      <c r="SNJ203" s="110"/>
      <c r="SNK203" s="110"/>
      <c r="SNL203" s="110"/>
      <c r="SNM203" s="110"/>
      <c r="SNN203" s="110"/>
      <c r="SNO203" s="110"/>
      <c r="SNP203" s="110"/>
      <c r="SNQ203" s="110"/>
      <c r="SNR203" s="110"/>
      <c r="SNS203" s="110"/>
      <c r="SNT203" s="110"/>
      <c r="SNU203" s="110"/>
      <c r="SNV203" s="110"/>
      <c r="SNW203" s="110"/>
      <c r="SNX203" s="110"/>
      <c r="SNY203" s="110"/>
      <c r="SNZ203" s="110"/>
      <c r="SOA203" s="110"/>
      <c r="SOB203" s="110"/>
      <c r="SOC203" s="110"/>
      <c r="SOD203" s="110"/>
      <c r="SOE203" s="110"/>
      <c r="SOF203" s="110"/>
      <c r="SOG203" s="110"/>
      <c r="SOH203" s="110"/>
      <c r="SOI203" s="110"/>
      <c r="SOJ203" s="110"/>
      <c r="SOK203" s="110"/>
      <c r="SOL203" s="110"/>
      <c r="SOM203" s="110"/>
      <c r="SON203" s="110"/>
      <c r="SOO203" s="110"/>
      <c r="SOP203" s="110"/>
      <c r="SOQ203" s="110"/>
      <c r="SOR203" s="110"/>
      <c r="SOS203" s="110"/>
      <c r="SOT203" s="110"/>
      <c r="SOU203" s="110"/>
      <c r="SOV203" s="110"/>
      <c r="SOW203" s="110"/>
      <c r="SOX203" s="110"/>
      <c r="SOY203" s="110"/>
      <c r="SOZ203" s="110"/>
      <c r="SPA203" s="110"/>
      <c r="SPB203" s="110"/>
      <c r="SPC203" s="110"/>
      <c r="SPD203" s="110"/>
      <c r="SPE203" s="110"/>
      <c r="SPF203" s="110"/>
      <c r="SPG203" s="110"/>
      <c r="SPH203" s="110"/>
      <c r="SPI203" s="110"/>
      <c r="SPJ203" s="110"/>
      <c r="SPK203" s="110"/>
      <c r="SPL203" s="110"/>
      <c r="SPM203" s="110"/>
      <c r="SPN203" s="110"/>
      <c r="SPO203" s="110"/>
      <c r="SPP203" s="110"/>
      <c r="SPQ203" s="110"/>
      <c r="SPR203" s="110"/>
      <c r="SPS203" s="110"/>
      <c r="SPT203" s="110"/>
      <c r="SPU203" s="110"/>
      <c r="SPV203" s="110"/>
      <c r="SPW203" s="110"/>
      <c r="SPX203" s="110"/>
      <c r="SPY203" s="110"/>
      <c r="SPZ203" s="110"/>
      <c r="SQA203" s="110"/>
      <c r="SQB203" s="110"/>
      <c r="SQC203" s="110"/>
      <c r="SQD203" s="110"/>
      <c r="SQE203" s="110"/>
      <c r="SQF203" s="110"/>
      <c r="SQG203" s="110"/>
      <c r="SQH203" s="110"/>
      <c r="SQI203" s="110"/>
      <c r="SQJ203" s="110"/>
      <c r="SQK203" s="110"/>
      <c r="SQL203" s="110"/>
      <c r="SQM203" s="110"/>
      <c r="SQN203" s="110"/>
      <c r="SQO203" s="110"/>
      <c r="SQP203" s="110"/>
      <c r="SQQ203" s="110"/>
      <c r="SQR203" s="110"/>
      <c r="SQS203" s="110"/>
      <c r="SQT203" s="110"/>
      <c r="SQU203" s="110"/>
      <c r="SQV203" s="110"/>
      <c r="SQW203" s="110"/>
      <c r="SQX203" s="110"/>
      <c r="SQY203" s="110"/>
      <c r="SQZ203" s="110"/>
      <c r="SRA203" s="110"/>
      <c r="SRB203" s="110"/>
      <c r="SRC203" s="110"/>
      <c r="SRD203" s="110"/>
      <c r="SRE203" s="110"/>
      <c r="SRF203" s="110"/>
      <c r="SRG203" s="110"/>
      <c r="SRH203" s="110"/>
      <c r="SRI203" s="110"/>
      <c r="SRJ203" s="110"/>
      <c r="SRK203" s="110"/>
      <c r="SRL203" s="110"/>
      <c r="SRM203" s="110"/>
      <c r="SRN203" s="110"/>
      <c r="SRO203" s="110"/>
      <c r="SRP203" s="110"/>
      <c r="SRQ203" s="110"/>
      <c r="SRR203" s="110"/>
      <c r="SRS203" s="110"/>
      <c r="SRT203" s="110"/>
      <c r="SRU203" s="110"/>
      <c r="SRV203" s="110"/>
      <c r="SRW203" s="110"/>
      <c r="SRX203" s="110"/>
      <c r="SRY203" s="110"/>
      <c r="SRZ203" s="110"/>
      <c r="SSA203" s="110"/>
      <c r="SSB203" s="110"/>
      <c r="SSC203" s="110"/>
      <c r="SSD203" s="110"/>
      <c r="SSE203" s="110"/>
      <c r="SSF203" s="110"/>
      <c r="SSG203" s="110"/>
      <c r="SSH203" s="110"/>
      <c r="SSI203" s="110"/>
      <c r="SSJ203" s="110"/>
      <c r="SSK203" s="110"/>
      <c r="SSL203" s="110"/>
      <c r="SSM203" s="110"/>
      <c r="SSN203" s="110"/>
      <c r="SSO203" s="110"/>
      <c r="SSP203" s="110"/>
      <c r="SSQ203" s="110"/>
      <c r="SSR203" s="110"/>
      <c r="SSS203" s="110"/>
      <c r="SST203" s="110"/>
      <c r="SSU203" s="110"/>
      <c r="SSV203" s="110"/>
      <c r="SSW203" s="110"/>
      <c r="SSX203" s="110"/>
      <c r="SSY203" s="110"/>
      <c r="SSZ203" s="110"/>
      <c r="STA203" s="110"/>
      <c r="STB203" s="110"/>
      <c r="STC203" s="110"/>
      <c r="STD203" s="110"/>
      <c r="STE203" s="110"/>
      <c r="STF203" s="110"/>
      <c r="STG203" s="110"/>
      <c r="STH203" s="110"/>
      <c r="STI203" s="110"/>
      <c r="STJ203" s="110"/>
      <c r="STK203" s="110"/>
      <c r="STL203" s="110"/>
      <c r="STM203" s="110"/>
      <c r="STN203" s="110"/>
      <c r="STO203" s="110"/>
      <c r="STP203" s="110"/>
      <c r="STQ203" s="110"/>
      <c r="STR203" s="110"/>
      <c r="STS203" s="110"/>
      <c r="STT203" s="110"/>
      <c r="STU203" s="110"/>
      <c r="STV203" s="110"/>
      <c r="STW203" s="110"/>
      <c r="STX203" s="110"/>
      <c r="STY203" s="110"/>
      <c r="STZ203" s="110"/>
      <c r="SUA203" s="110"/>
      <c r="SUB203" s="110"/>
      <c r="SUC203" s="110"/>
      <c r="SUD203" s="110"/>
      <c r="SUE203" s="110"/>
      <c r="SUF203" s="110"/>
      <c r="SUG203" s="110"/>
      <c r="SUH203" s="110"/>
      <c r="SUI203" s="110"/>
      <c r="SUJ203" s="110"/>
      <c r="SUK203" s="110"/>
      <c r="SUL203" s="110"/>
      <c r="SUM203" s="110"/>
      <c r="SUN203" s="110"/>
      <c r="SUO203" s="110"/>
      <c r="SUP203" s="110"/>
      <c r="SUQ203" s="110"/>
      <c r="SUR203" s="110"/>
      <c r="SUS203" s="110"/>
      <c r="SUT203" s="110"/>
      <c r="SUU203" s="110"/>
      <c r="SUV203" s="110"/>
      <c r="SUW203" s="110"/>
      <c r="SUX203" s="110"/>
      <c r="SUY203" s="110"/>
      <c r="SUZ203" s="110"/>
      <c r="SVA203" s="110"/>
      <c r="SVB203" s="110"/>
      <c r="SVC203" s="110"/>
      <c r="SVD203" s="110"/>
      <c r="SVE203" s="110"/>
      <c r="SVF203" s="110"/>
      <c r="SVG203" s="110"/>
      <c r="SVH203" s="110"/>
      <c r="SVI203" s="110"/>
      <c r="SVJ203" s="110"/>
      <c r="SVK203" s="110"/>
      <c r="SVL203" s="110"/>
      <c r="SVM203" s="110"/>
      <c r="SVN203" s="110"/>
      <c r="SVO203" s="110"/>
      <c r="SVP203" s="110"/>
      <c r="SVQ203" s="110"/>
      <c r="SVR203" s="110"/>
      <c r="SVS203" s="110"/>
      <c r="SVT203" s="110"/>
      <c r="SVU203" s="110"/>
      <c r="SVV203" s="110"/>
      <c r="SVW203" s="110"/>
      <c r="SVX203" s="110"/>
      <c r="SVY203" s="110"/>
      <c r="SVZ203" s="110"/>
      <c r="SWA203" s="110"/>
      <c r="SWB203" s="110"/>
      <c r="SWC203" s="110"/>
      <c r="SWD203" s="110"/>
      <c r="SWE203" s="110"/>
      <c r="SWF203" s="110"/>
      <c r="SWG203" s="110"/>
      <c r="SWH203" s="110"/>
      <c r="SWI203" s="110"/>
      <c r="SWJ203" s="110"/>
      <c r="SWK203" s="110"/>
      <c r="SWL203" s="110"/>
      <c r="SWM203" s="110"/>
      <c r="SWN203" s="110"/>
      <c r="SWO203" s="110"/>
      <c r="SWP203" s="110"/>
      <c r="SWQ203" s="110"/>
      <c r="SWR203" s="110"/>
      <c r="SWS203" s="110"/>
      <c r="SWT203" s="110"/>
      <c r="SWU203" s="110"/>
      <c r="SWV203" s="110"/>
      <c r="SWW203" s="110"/>
      <c r="SWX203" s="110"/>
      <c r="SWY203" s="110"/>
      <c r="SWZ203" s="110"/>
      <c r="SXA203" s="110"/>
      <c r="SXB203" s="110"/>
      <c r="SXC203" s="110"/>
      <c r="SXD203" s="110"/>
      <c r="SXE203" s="110"/>
      <c r="SXF203" s="110"/>
      <c r="SXG203" s="110"/>
      <c r="SXH203" s="110"/>
      <c r="SXI203" s="110"/>
      <c r="SXJ203" s="110"/>
      <c r="SXK203" s="110"/>
      <c r="SXL203" s="110"/>
      <c r="SXM203" s="110"/>
      <c r="SXN203" s="110"/>
      <c r="SXO203" s="110"/>
      <c r="SXP203" s="110"/>
      <c r="SXQ203" s="110"/>
      <c r="SXR203" s="110"/>
      <c r="SXS203" s="110"/>
      <c r="SXT203" s="110"/>
      <c r="SXU203" s="110"/>
      <c r="SXV203" s="110"/>
      <c r="SXW203" s="110"/>
      <c r="SXX203" s="110"/>
      <c r="SXY203" s="110"/>
      <c r="SXZ203" s="110"/>
      <c r="SYA203" s="110"/>
      <c r="SYB203" s="110"/>
      <c r="SYC203" s="110"/>
      <c r="SYD203" s="110"/>
      <c r="SYE203" s="110"/>
      <c r="SYF203" s="110"/>
      <c r="SYG203" s="110"/>
      <c r="SYH203" s="110"/>
      <c r="SYI203" s="110"/>
      <c r="SYJ203" s="110"/>
      <c r="SYK203" s="110"/>
      <c r="SYL203" s="110"/>
      <c r="SYM203" s="110"/>
      <c r="SYN203" s="110"/>
      <c r="SYO203" s="110"/>
      <c r="SYP203" s="110"/>
      <c r="SYQ203" s="110"/>
      <c r="SYR203" s="110"/>
      <c r="SYS203" s="110"/>
      <c r="SYT203" s="110"/>
      <c r="SYU203" s="110"/>
      <c r="SYV203" s="110"/>
      <c r="SYW203" s="110"/>
      <c r="SYX203" s="110"/>
      <c r="SYY203" s="110"/>
      <c r="SYZ203" s="110"/>
      <c r="SZA203" s="110"/>
      <c r="SZB203" s="110"/>
      <c r="SZC203" s="110"/>
      <c r="SZD203" s="110"/>
      <c r="SZE203" s="110"/>
      <c r="SZF203" s="110"/>
      <c r="SZG203" s="110"/>
      <c r="SZH203" s="110"/>
      <c r="SZI203" s="110"/>
      <c r="SZJ203" s="110"/>
      <c r="SZK203" s="110"/>
      <c r="SZL203" s="110"/>
      <c r="SZM203" s="110"/>
      <c r="SZN203" s="110"/>
      <c r="SZO203" s="110"/>
      <c r="SZP203" s="110"/>
      <c r="SZQ203" s="110"/>
      <c r="SZR203" s="110"/>
      <c r="SZS203" s="110"/>
      <c r="SZT203" s="110"/>
      <c r="SZU203" s="110"/>
      <c r="SZV203" s="110"/>
      <c r="SZW203" s="110"/>
      <c r="SZX203" s="110"/>
      <c r="SZY203" s="110"/>
      <c r="SZZ203" s="110"/>
      <c r="TAA203" s="110"/>
      <c r="TAB203" s="110"/>
      <c r="TAC203" s="110"/>
      <c r="TAD203" s="110"/>
      <c r="TAE203" s="110"/>
      <c r="TAF203" s="110"/>
      <c r="TAG203" s="110"/>
      <c r="TAH203" s="110"/>
      <c r="TAI203" s="110"/>
      <c r="TAJ203" s="110"/>
      <c r="TAK203" s="110"/>
      <c r="TAL203" s="110"/>
      <c r="TAM203" s="110"/>
      <c r="TAN203" s="110"/>
      <c r="TAO203" s="110"/>
      <c r="TAP203" s="110"/>
      <c r="TAQ203" s="110"/>
      <c r="TAR203" s="110"/>
      <c r="TAS203" s="110"/>
      <c r="TAT203" s="110"/>
      <c r="TAU203" s="110"/>
      <c r="TAV203" s="110"/>
      <c r="TAW203" s="110"/>
      <c r="TAX203" s="110"/>
      <c r="TAY203" s="110"/>
      <c r="TAZ203" s="110"/>
      <c r="TBA203" s="110"/>
      <c r="TBB203" s="110"/>
      <c r="TBC203" s="110"/>
      <c r="TBD203" s="110"/>
      <c r="TBE203" s="110"/>
      <c r="TBF203" s="110"/>
      <c r="TBG203" s="110"/>
      <c r="TBH203" s="110"/>
      <c r="TBI203" s="110"/>
      <c r="TBJ203" s="110"/>
      <c r="TBK203" s="110"/>
      <c r="TBL203" s="110"/>
      <c r="TBM203" s="110"/>
      <c r="TBN203" s="110"/>
      <c r="TBO203" s="110"/>
      <c r="TBP203" s="110"/>
      <c r="TBQ203" s="110"/>
      <c r="TBR203" s="110"/>
      <c r="TBS203" s="110"/>
      <c r="TBT203" s="110"/>
      <c r="TBU203" s="110"/>
      <c r="TBV203" s="110"/>
      <c r="TBW203" s="110"/>
      <c r="TBX203" s="110"/>
      <c r="TBY203" s="110"/>
      <c r="TBZ203" s="110"/>
      <c r="TCA203" s="110"/>
      <c r="TCB203" s="110"/>
      <c r="TCC203" s="110"/>
      <c r="TCD203" s="110"/>
      <c r="TCE203" s="110"/>
      <c r="TCF203" s="110"/>
      <c r="TCG203" s="110"/>
      <c r="TCH203" s="110"/>
      <c r="TCI203" s="110"/>
      <c r="TCJ203" s="110"/>
      <c r="TCK203" s="110"/>
      <c r="TCL203" s="110"/>
      <c r="TCM203" s="110"/>
      <c r="TCN203" s="110"/>
      <c r="TCO203" s="110"/>
      <c r="TCP203" s="110"/>
      <c r="TCQ203" s="110"/>
      <c r="TCR203" s="110"/>
      <c r="TCS203" s="110"/>
      <c r="TCT203" s="110"/>
      <c r="TCU203" s="110"/>
      <c r="TCV203" s="110"/>
      <c r="TCW203" s="110"/>
      <c r="TCX203" s="110"/>
      <c r="TCY203" s="110"/>
      <c r="TCZ203" s="110"/>
      <c r="TDA203" s="110"/>
      <c r="TDB203" s="110"/>
      <c r="TDC203" s="110"/>
      <c r="TDD203" s="110"/>
      <c r="TDE203" s="110"/>
      <c r="TDF203" s="110"/>
      <c r="TDG203" s="110"/>
      <c r="TDH203" s="110"/>
      <c r="TDI203" s="110"/>
      <c r="TDJ203" s="110"/>
      <c r="TDK203" s="110"/>
      <c r="TDL203" s="110"/>
      <c r="TDM203" s="110"/>
      <c r="TDN203" s="110"/>
      <c r="TDO203" s="110"/>
      <c r="TDP203" s="110"/>
      <c r="TDQ203" s="110"/>
      <c r="TDR203" s="110"/>
      <c r="TDS203" s="110"/>
      <c r="TDT203" s="110"/>
      <c r="TDU203" s="110"/>
      <c r="TDV203" s="110"/>
      <c r="TDW203" s="110"/>
      <c r="TDX203" s="110"/>
      <c r="TDY203" s="110"/>
      <c r="TDZ203" s="110"/>
      <c r="TEA203" s="110"/>
      <c r="TEB203" s="110"/>
      <c r="TEC203" s="110"/>
      <c r="TED203" s="110"/>
      <c r="TEE203" s="110"/>
      <c r="TEF203" s="110"/>
      <c r="TEG203" s="110"/>
      <c r="TEH203" s="110"/>
      <c r="TEI203" s="110"/>
      <c r="TEJ203" s="110"/>
      <c r="TEK203" s="110"/>
      <c r="TEL203" s="110"/>
      <c r="TEM203" s="110"/>
      <c r="TEN203" s="110"/>
      <c r="TEO203" s="110"/>
      <c r="TEP203" s="110"/>
      <c r="TEQ203" s="110"/>
      <c r="TER203" s="110"/>
      <c r="TES203" s="110"/>
      <c r="TET203" s="110"/>
      <c r="TEU203" s="110"/>
      <c r="TEV203" s="110"/>
      <c r="TEW203" s="110"/>
      <c r="TEX203" s="110"/>
      <c r="TEY203" s="110"/>
      <c r="TEZ203" s="110"/>
      <c r="TFA203" s="110"/>
      <c r="TFB203" s="110"/>
      <c r="TFC203" s="110"/>
      <c r="TFD203" s="110"/>
      <c r="TFE203" s="110"/>
      <c r="TFF203" s="110"/>
      <c r="TFG203" s="110"/>
      <c r="TFH203" s="110"/>
      <c r="TFI203" s="110"/>
      <c r="TFJ203" s="110"/>
      <c r="TFK203" s="110"/>
      <c r="TFL203" s="110"/>
      <c r="TFM203" s="110"/>
      <c r="TFN203" s="110"/>
      <c r="TFO203" s="110"/>
      <c r="TFP203" s="110"/>
      <c r="TFQ203" s="110"/>
      <c r="TFR203" s="110"/>
      <c r="TFS203" s="110"/>
      <c r="TFT203" s="110"/>
      <c r="TFU203" s="110"/>
      <c r="TFV203" s="110"/>
      <c r="TFW203" s="110"/>
      <c r="TFX203" s="110"/>
      <c r="TFY203" s="110"/>
      <c r="TFZ203" s="110"/>
      <c r="TGA203" s="110"/>
      <c r="TGB203" s="110"/>
      <c r="TGC203" s="110"/>
      <c r="TGD203" s="110"/>
      <c r="TGE203" s="110"/>
      <c r="TGF203" s="110"/>
      <c r="TGG203" s="110"/>
      <c r="TGH203" s="110"/>
      <c r="TGI203" s="110"/>
      <c r="TGJ203" s="110"/>
      <c r="TGK203" s="110"/>
      <c r="TGL203" s="110"/>
      <c r="TGM203" s="110"/>
      <c r="TGN203" s="110"/>
      <c r="TGO203" s="110"/>
      <c r="TGP203" s="110"/>
      <c r="TGQ203" s="110"/>
      <c r="TGR203" s="110"/>
      <c r="TGS203" s="110"/>
      <c r="TGT203" s="110"/>
      <c r="TGU203" s="110"/>
      <c r="TGV203" s="110"/>
      <c r="TGW203" s="110"/>
      <c r="TGX203" s="110"/>
      <c r="TGY203" s="110"/>
      <c r="TGZ203" s="110"/>
      <c r="THA203" s="110"/>
      <c r="THB203" s="110"/>
      <c r="THC203" s="110"/>
      <c r="THD203" s="110"/>
      <c r="THE203" s="110"/>
      <c r="THF203" s="110"/>
      <c r="THG203" s="110"/>
      <c r="THH203" s="110"/>
      <c r="THI203" s="110"/>
      <c r="THJ203" s="110"/>
      <c r="THK203" s="110"/>
      <c r="THL203" s="110"/>
      <c r="THM203" s="110"/>
      <c r="THN203" s="110"/>
      <c r="THO203" s="110"/>
      <c r="THP203" s="110"/>
      <c r="THQ203" s="110"/>
      <c r="THR203" s="110"/>
      <c r="THS203" s="110"/>
      <c r="THT203" s="110"/>
      <c r="THU203" s="110"/>
      <c r="THV203" s="110"/>
      <c r="THW203" s="110"/>
      <c r="THX203" s="110"/>
      <c r="THY203" s="110"/>
      <c r="THZ203" s="110"/>
      <c r="TIA203" s="110"/>
      <c r="TIB203" s="110"/>
      <c r="TIC203" s="110"/>
      <c r="TID203" s="110"/>
      <c r="TIE203" s="110"/>
      <c r="TIF203" s="110"/>
      <c r="TIG203" s="110"/>
      <c r="TIH203" s="110"/>
      <c r="TII203" s="110"/>
      <c r="TIJ203" s="110"/>
      <c r="TIK203" s="110"/>
      <c r="TIL203" s="110"/>
      <c r="TIM203" s="110"/>
      <c r="TIN203" s="110"/>
      <c r="TIO203" s="110"/>
      <c r="TIP203" s="110"/>
      <c r="TIQ203" s="110"/>
      <c r="TIR203" s="110"/>
      <c r="TIS203" s="110"/>
      <c r="TIT203" s="110"/>
      <c r="TIU203" s="110"/>
      <c r="TIV203" s="110"/>
      <c r="TIW203" s="110"/>
      <c r="TIX203" s="110"/>
      <c r="TIY203" s="110"/>
      <c r="TIZ203" s="110"/>
      <c r="TJA203" s="110"/>
      <c r="TJB203" s="110"/>
      <c r="TJC203" s="110"/>
      <c r="TJD203" s="110"/>
      <c r="TJE203" s="110"/>
      <c r="TJF203" s="110"/>
      <c r="TJG203" s="110"/>
      <c r="TJH203" s="110"/>
      <c r="TJI203" s="110"/>
      <c r="TJJ203" s="110"/>
      <c r="TJK203" s="110"/>
      <c r="TJL203" s="110"/>
      <c r="TJM203" s="110"/>
      <c r="TJN203" s="110"/>
      <c r="TJO203" s="110"/>
      <c r="TJP203" s="110"/>
      <c r="TJQ203" s="110"/>
      <c r="TJR203" s="110"/>
      <c r="TJS203" s="110"/>
      <c r="TJT203" s="110"/>
      <c r="TJU203" s="110"/>
      <c r="TJV203" s="110"/>
      <c r="TJW203" s="110"/>
      <c r="TJX203" s="110"/>
      <c r="TJY203" s="110"/>
      <c r="TJZ203" s="110"/>
      <c r="TKA203" s="110"/>
      <c r="TKB203" s="110"/>
      <c r="TKC203" s="110"/>
      <c r="TKD203" s="110"/>
      <c r="TKE203" s="110"/>
      <c r="TKF203" s="110"/>
      <c r="TKG203" s="110"/>
      <c r="TKH203" s="110"/>
      <c r="TKI203" s="110"/>
      <c r="TKJ203" s="110"/>
      <c r="TKK203" s="110"/>
      <c r="TKL203" s="110"/>
      <c r="TKM203" s="110"/>
      <c r="TKN203" s="110"/>
      <c r="TKO203" s="110"/>
      <c r="TKP203" s="110"/>
      <c r="TKQ203" s="110"/>
      <c r="TKR203" s="110"/>
      <c r="TKS203" s="110"/>
      <c r="TKT203" s="110"/>
      <c r="TKU203" s="110"/>
      <c r="TKV203" s="110"/>
      <c r="TKW203" s="110"/>
      <c r="TKX203" s="110"/>
      <c r="TKY203" s="110"/>
      <c r="TKZ203" s="110"/>
      <c r="TLA203" s="110"/>
      <c r="TLB203" s="110"/>
      <c r="TLC203" s="110"/>
      <c r="TLD203" s="110"/>
      <c r="TLE203" s="110"/>
      <c r="TLF203" s="110"/>
      <c r="TLG203" s="110"/>
      <c r="TLH203" s="110"/>
      <c r="TLI203" s="110"/>
      <c r="TLJ203" s="110"/>
      <c r="TLK203" s="110"/>
      <c r="TLL203" s="110"/>
      <c r="TLM203" s="110"/>
      <c r="TLN203" s="110"/>
      <c r="TLO203" s="110"/>
      <c r="TLP203" s="110"/>
      <c r="TLQ203" s="110"/>
      <c r="TLR203" s="110"/>
      <c r="TLS203" s="110"/>
      <c r="TLT203" s="110"/>
      <c r="TLU203" s="110"/>
      <c r="TLV203" s="110"/>
      <c r="TLW203" s="110"/>
      <c r="TLX203" s="110"/>
      <c r="TLY203" s="110"/>
      <c r="TLZ203" s="110"/>
      <c r="TMA203" s="110"/>
      <c r="TMB203" s="110"/>
      <c r="TMC203" s="110"/>
      <c r="TMD203" s="110"/>
      <c r="TME203" s="110"/>
      <c r="TMF203" s="110"/>
      <c r="TMG203" s="110"/>
      <c r="TMH203" s="110"/>
      <c r="TMI203" s="110"/>
      <c r="TMJ203" s="110"/>
      <c r="TMK203" s="110"/>
      <c r="TML203" s="110"/>
      <c r="TMM203" s="110"/>
      <c r="TMN203" s="110"/>
      <c r="TMO203" s="110"/>
      <c r="TMP203" s="110"/>
      <c r="TMQ203" s="110"/>
      <c r="TMR203" s="110"/>
      <c r="TMS203" s="110"/>
      <c r="TMT203" s="110"/>
      <c r="TMU203" s="110"/>
      <c r="TMV203" s="110"/>
      <c r="TMW203" s="110"/>
      <c r="TMX203" s="110"/>
      <c r="TMY203" s="110"/>
      <c r="TMZ203" s="110"/>
      <c r="TNA203" s="110"/>
      <c r="TNB203" s="110"/>
      <c r="TNC203" s="110"/>
      <c r="TND203" s="110"/>
      <c r="TNE203" s="110"/>
      <c r="TNF203" s="110"/>
      <c r="TNG203" s="110"/>
      <c r="TNH203" s="110"/>
      <c r="TNI203" s="110"/>
      <c r="TNJ203" s="110"/>
      <c r="TNK203" s="110"/>
      <c r="TNL203" s="110"/>
      <c r="TNM203" s="110"/>
      <c r="TNN203" s="110"/>
      <c r="TNO203" s="110"/>
      <c r="TNP203" s="110"/>
      <c r="TNQ203" s="110"/>
      <c r="TNR203" s="110"/>
      <c r="TNS203" s="110"/>
      <c r="TNT203" s="110"/>
      <c r="TNU203" s="110"/>
      <c r="TNV203" s="110"/>
      <c r="TNW203" s="110"/>
      <c r="TNX203" s="110"/>
      <c r="TNY203" s="110"/>
      <c r="TNZ203" s="110"/>
      <c r="TOA203" s="110"/>
      <c r="TOB203" s="110"/>
      <c r="TOC203" s="110"/>
      <c r="TOD203" s="110"/>
      <c r="TOE203" s="110"/>
      <c r="TOF203" s="110"/>
      <c r="TOG203" s="110"/>
      <c r="TOH203" s="110"/>
      <c r="TOI203" s="110"/>
      <c r="TOJ203" s="110"/>
      <c r="TOK203" s="110"/>
      <c r="TOL203" s="110"/>
      <c r="TOM203" s="110"/>
      <c r="TON203" s="110"/>
      <c r="TOO203" s="110"/>
      <c r="TOP203" s="110"/>
      <c r="TOQ203" s="110"/>
      <c r="TOR203" s="110"/>
      <c r="TOS203" s="110"/>
      <c r="TOT203" s="110"/>
      <c r="TOU203" s="110"/>
      <c r="TOV203" s="110"/>
      <c r="TOW203" s="110"/>
      <c r="TOX203" s="110"/>
      <c r="TOY203" s="110"/>
      <c r="TOZ203" s="110"/>
      <c r="TPA203" s="110"/>
      <c r="TPB203" s="110"/>
      <c r="TPC203" s="110"/>
      <c r="TPD203" s="110"/>
      <c r="TPE203" s="110"/>
      <c r="TPF203" s="110"/>
      <c r="TPG203" s="110"/>
      <c r="TPH203" s="110"/>
      <c r="TPI203" s="110"/>
      <c r="TPJ203" s="110"/>
      <c r="TPK203" s="110"/>
      <c r="TPL203" s="110"/>
      <c r="TPM203" s="110"/>
      <c r="TPN203" s="110"/>
      <c r="TPO203" s="110"/>
      <c r="TPP203" s="110"/>
      <c r="TPQ203" s="110"/>
      <c r="TPR203" s="110"/>
      <c r="TPS203" s="110"/>
      <c r="TPT203" s="110"/>
      <c r="TPU203" s="110"/>
      <c r="TPV203" s="110"/>
      <c r="TPW203" s="110"/>
      <c r="TPX203" s="110"/>
      <c r="TPY203" s="110"/>
      <c r="TPZ203" s="110"/>
      <c r="TQA203" s="110"/>
      <c r="TQB203" s="110"/>
      <c r="TQC203" s="110"/>
      <c r="TQD203" s="110"/>
      <c r="TQE203" s="110"/>
      <c r="TQF203" s="110"/>
      <c r="TQG203" s="110"/>
      <c r="TQH203" s="110"/>
      <c r="TQI203" s="110"/>
      <c r="TQJ203" s="110"/>
      <c r="TQK203" s="110"/>
      <c r="TQL203" s="110"/>
      <c r="TQM203" s="110"/>
      <c r="TQN203" s="110"/>
      <c r="TQO203" s="110"/>
      <c r="TQP203" s="110"/>
      <c r="TQQ203" s="110"/>
      <c r="TQR203" s="110"/>
      <c r="TQS203" s="110"/>
      <c r="TQT203" s="110"/>
      <c r="TQU203" s="110"/>
      <c r="TQV203" s="110"/>
      <c r="TQW203" s="110"/>
      <c r="TQX203" s="110"/>
      <c r="TQY203" s="110"/>
      <c r="TQZ203" s="110"/>
      <c r="TRA203" s="110"/>
      <c r="TRB203" s="110"/>
      <c r="TRC203" s="110"/>
      <c r="TRD203" s="110"/>
      <c r="TRE203" s="110"/>
      <c r="TRF203" s="110"/>
      <c r="TRG203" s="110"/>
      <c r="TRH203" s="110"/>
      <c r="TRI203" s="110"/>
      <c r="TRJ203" s="110"/>
      <c r="TRK203" s="110"/>
      <c r="TRL203" s="110"/>
      <c r="TRM203" s="110"/>
      <c r="TRN203" s="110"/>
      <c r="TRO203" s="110"/>
      <c r="TRP203" s="110"/>
      <c r="TRQ203" s="110"/>
      <c r="TRR203" s="110"/>
      <c r="TRS203" s="110"/>
      <c r="TRT203" s="110"/>
      <c r="TRU203" s="110"/>
      <c r="TRV203" s="110"/>
      <c r="TRW203" s="110"/>
      <c r="TRX203" s="110"/>
      <c r="TRY203" s="110"/>
      <c r="TRZ203" s="110"/>
      <c r="TSA203" s="110"/>
      <c r="TSB203" s="110"/>
      <c r="TSC203" s="110"/>
      <c r="TSD203" s="110"/>
      <c r="TSE203" s="110"/>
      <c r="TSF203" s="110"/>
      <c r="TSG203" s="110"/>
      <c r="TSH203" s="110"/>
      <c r="TSI203" s="110"/>
      <c r="TSJ203" s="110"/>
      <c r="TSK203" s="110"/>
      <c r="TSL203" s="110"/>
      <c r="TSM203" s="110"/>
      <c r="TSN203" s="110"/>
      <c r="TSO203" s="110"/>
      <c r="TSP203" s="110"/>
      <c r="TSQ203" s="110"/>
      <c r="TSR203" s="110"/>
      <c r="TSS203" s="110"/>
      <c r="TST203" s="110"/>
      <c r="TSU203" s="110"/>
      <c r="TSV203" s="110"/>
      <c r="TSW203" s="110"/>
      <c r="TSX203" s="110"/>
      <c r="TSY203" s="110"/>
      <c r="TSZ203" s="110"/>
      <c r="TTA203" s="110"/>
      <c r="TTB203" s="110"/>
      <c r="TTC203" s="110"/>
      <c r="TTD203" s="110"/>
      <c r="TTE203" s="110"/>
      <c r="TTF203" s="110"/>
      <c r="TTG203" s="110"/>
      <c r="TTH203" s="110"/>
      <c r="TTI203" s="110"/>
      <c r="TTJ203" s="110"/>
      <c r="TTK203" s="110"/>
      <c r="TTL203" s="110"/>
      <c r="TTM203" s="110"/>
      <c r="TTN203" s="110"/>
      <c r="TTO203" s="110"/>
      <c r="TTP203" s="110"/>
      <c r="TTQ203" s="110"/>
      <c r="TTR203" s="110"/>
      <c r="TTS203" s="110"/>
      <c r="TTT203" s="110"/>
      <c r="TTU203" s="110"/>
      <c r="TTV203" s="110"/>
      <c r="TTW203" s="110"/>
      <c r="TTX203" s="110"/>
      <c r="TTY203" s="110"/>
      <c r="TTZ203" s="110"/>
      <c r="TUA203" s="110"/>
      <c r="TUB203" s="110"/>
      <c r="TUC203" s="110"/>
      <c r="TUD203" s="110"/>
      <c r="TUE203" s="110"/>
      <c r="TUF203" s="110"/>
      <c r="TUG203" s="110"/>
      <c r="TUH203" s="110"/>
      <c r="TUI203" s="110"/>
      <c r="TUJ203" s="110"/>
      <c r="TUK203" s="110"/>
      <c r="TUL203" s="110"/>
      <c r="TUM203" s="110"/>
      <c r="TUN203" s="110"/>
      <c r="TUO203" s="110"/>
      <c r="TUP203" s="110"/>
      <c r="TUQ203" s="110"/>
      <c r="TUR203" s="110"/>
      <c r="TUS203" s="110"/>
      <c r="TUT203" s="110"/>
      <c r="TUU203" s="110"/>
      <c r="TUV203" s="110"/>
      <c r="TUW203" s="110"/>
      <c r="TUX203" s="110"/>
      <c r="TUY203" s="110"/>
      <c r="TUZ203" s="110"/>
      <c r="TVA203" s="110"/>
      <c r="TVB203" s="110"/>
      <c r="TVC203" s="110"/>
      <c r="TVD203" s="110"/>
      <c r="TVE203" s="110"/>
      <c r="TVF203" s="110"/>
      <c r="TVG203" s="110"/>
      <c r="TVH203" s="110"/>
      <c r="TVI203" s="110"/>
      <c r="TVJ203" s="110"/>
      <c r="TVK203" s="110"/>
      <c r="TVL203" s="110"/>
      <c r="TVM203" s="110"/>
      <c r="TVN203" s="110"/>
      <c r="TVO203" s="110"/>
      <c r="TVP203" s="110"/>
      <c r="TVQ203" s="110"/>
      <c r="TVR203" s="110"/>
      <c r="TVS203" s="110"/>
      <c r="TVT203" s="110"/>
      <c r="TVU203" s="110"/>
      <c r="TVV203" s="110"/>
      <c r="TVW203" s="110"/>
      <c r="TVX203" s="110"/>
      <c r="TVY203" s="110"/>
      <c r="TVZ203" s="110"/>
      <c r="TWA203" s="110"/>
      <c r="TWB203" s="110"/>
      <c r="TWC203" s="110"/>
      <c r="TWD203" s="110"/>
      <c r="TWE203" s="110"/>
      <c r="TWF203" s="110"/>
      <c r="TWG203" s="110"/>
      <c r="TWH203" s="110"/>
      <c r="TWI203" s="110"/>
      <c r="TWJ203" s="110"/>
      <c r="TWK203" s="110"/>
      <c r="TWL203" s="110"/>
      <c r="TWM203" s="110"/>
      <c r="TWN203" s="110"/>
      <c r="TWO203" s="110"/>
      <c r="TWP203" s="110"/>
      <c r="TWQ203" s="110"/>
      <c r="TWR203" s="110"/>
      <c r="TWS203" s="110"/>
      <c r="TWT203" s="110"/>
      <c r="TWU203" s="110"/>
      <c r="TWV203" s="110"/>
      <c r="TWW203" s="110"/>
      <c r="TWX203" s="110"/>
      <c r="TWY203" s="110"/>
      <c r="TWZ203" s="110"/>
      <c r="TXA203" s="110"/>
      <c r="TXB203" s="110"/>
      <c r="TXC203" s="110"/>
      <c r="TXD203" s="110"/>
      <c r="TXE203" s="110"/>
      <c r="TXF203" s="110"/>
      <c r="TXG203" s="110"/>
      <c r="TXH203" s="110"/>
      <c r="TXI203" s="110"/>
      <c r="TXJ203" s="110"/>
      <c r="TXK203" s="110"/>
      <c r="TXL203" s="110"/>
      <c r="TXM203" s="110"/>
      <c r="TXN203" s="110"/>
      <c r="TXO203" s="110"/>
      <c r="TXP203" s="110"/>
      <c r="TXQ203" s="110"/>
      <c r="TXR203" s="110"/>
      <c r="TXS203" s="110"/>
      <c r="TXT203" s="110"/>
      <c r="TXU203" s="110"/>
      <c r="TXV203" s="110"/>
      <c r="TXW203" s="110"/>
      <c r="TXX203" s="110"/>
      <c r="TXY203" s="110"/>
      <c r="TXZ203" s="110"/>
      <c r="TYA203" s="110"/>
      <c r="TYB203" s="110"/>
      <c r="TYC203" s="110"/>
      <c r="TYD203" s="110"/>
      <c r="TYE203" s="110"/>
      <c r="TYF203" s="110"/>
      <c r="TYG203" s="110"/>
      <c r="TYH203" s="110"/>
      <c r="TYI203" s="110"/>
      <c r="TYJ203" s="110"/>
      <c r="TYK203" s="110"/>
      <c r="TYL203" s="110"/>
      <c r="TYM203" s="110"/>
      <c r="TYN203" s="110"/>
      <c r="TYO203" s="110"/>
      <c r="TYP203" s="110"/>
      <c r="TYQ203" s="110"/>
      <c r="TYR203" s="110"/>
      <c r="TYS203" s="110"/>
      <c r="TYT203" s="110"/>
      <c r="TYU203" s="110"/>
      <c r="TYV203" s="110"/>
      <c r="TYW203" s="110"/>
      <c r="TYX203" s="110"/>
      <c r="TYY203" s="110"/>
      <c r="TYZ203" s="110"/>
      <c r="TZA203" s="110"/>
      <c r="TZB203" s="110"/>
      <c r="TZC203" s="110"/>
      <c r="TZD203" s="110"/>
      <c r="TZE203" s="110"/>
      <c r="TZF203" s="110"/>
      <c r="TZG203" s="110"/>
      <c r="TZH203" s="110"/>
      <c r="TZI203" s="110"/>
      <c r="TZJ203" s="110"/>
      <c r="TZK203" s="110"/>
      <c r="TZL203" s="110"/>
      <c r="TZM203" s="110"/>
      <c r="TZN203" s="110"/>
      <c r="TZO203" s="110"/>
      <c r="TZP203" s="110"/>
      <c r="TZQ203" s="110"/>
      <c r="TZR203" s="110"/>
      <c r="TZS203" s="110"/>
      <c r="TZT203" s="110"/>
      <c r="TZU203" s="110"/>
      <c r="TZV203" s="110"/>
      <c r="TZW203" s="110"/>
      <c r="TZX203" s="110"/>
      <c r="TZY203" s="110"/>
      <c r="TZZ203" s="110"/>
      <c r="UAA203" s="110"/>
      <c r="UAB203" s="110"/>
      <c r="UAC203" s="110"/>
      <c r="UAD203" s="110"/>
      <c r="UAE203" s="110"/>
      <c r="UAF203" s="110"/>
      <c r="UAG203" s="110"/>
      <c r="UAH203" s="110"/>
      <c r="UAI203" s="110"/>
      <c r="UAJ203" s="110"/>
      <c r="UAK203" s="110"/>
      <c r="UAL203" s="110"/>
      <c r="UAM203" s="110"/>
      <c r="UAN203" s="110"/>
      <c r="UAO203" s="110"/>
      <c r="UAP203" s="110"/>
      <c r="UAQ203" s="110"/>
      <c r="UAR203" s="110"/>
      <c r="UAS203" s="110"/>
      <c r="UAT203" s="110"/>
      <c r="UAU203" s="110"/>
      <c r="UAV203" s="110"/>
      <c r="UAW203" s="110"/>
      <c r="UAX203" s="110"/>
      <c r="UAY203" s="110"/>
      <c r="UAZ203" s="110"/>
      <c r="UBA203" s="110"/>
      <c r="UBB203" s="110"/>
      <c r="UBC203" s="110"/>
      <c r="UBD203" s="110"/>
      <c r="UBE203" s="110"/>
      <c r="UBF203" s="110"/>
      <c r="UBG203" s="110"/>
      <c r="UBH203" s="110"/>
      <c r="UBI203" s="110"/>
      <c r="UBJ203" s="110"/>
      <c r="UBK203" s="110"/>
      <c r="UBL203" s="110"/>
      <c r="UBM203" s="110"/>
      <c r="UBN203" s="110"/>
      <c r="UBO203" s="110"/>
      <c r="UBP203" s="110"/>
      <c r="UBQ203" s="110"/>
      <c r="UBR203" s="110"/>
      <c r="UBS203" s="110"/>
      <c r="UBT203" s="110"/>
      <c r="UBU203" s="110"/>
      <c r="UBV203" s="110"/>
      <c r="UBW203" s="110"/>
      <c r="UBX203" s="110"/>
      <c r="UBY203" s="110"/>
      <c r="UBZ203" s="110"/>
      <c r="UCA203" s="110"/>
      <c r="UCB203" s="110"/>
      <c r="UCC203" s="110"/>
      <c r="UCD203" s="110"/>
      <c r="UCE203" s="110"/>
      <c r="UCF203" s="110"/>
      <c r="UCG203" s="110"/>
      <c r="UCH203" s="110"/>
      <c r="UCI203" s="110"/>
      <c r="UCJ203" s="110"/>
      <c r="UCK203" s="110"/>
      <c r="UCL203" s="110"/>
      <c r="UCM203" s="110"/>
      <c r="UCN203" s="110"/>
      <c r="UCO203" s="110"/>
      <c r="UCP203" s="110"/>
      <c r="UCQ203" s="110"/>
      <c r="UCR203" s="110"/>
      <c r="UCS203" s="110"/>
      <c r="UCT203" s="110"/>
      <c r="UCU203" s="110"/>
      <c r="UCV203" s="110"/>
      <c r="UCW203" s="110"/>
      <c r="UCX203" s="110"/>
      <c r="UCY203" s="110"/>
      <c r="UCZ203" s="110"/>
      <c r="UDA203" s="110"/>
      <c r="UDB203" s="110"/>
      <c r="UDC203" s="110"/>
      <c r="UDD203" s="110"/>
      <c r="UDE203" s="110"/>
      <c r="UDF203" s="110"/>
      <c r="UDG203" s="110"/>
      <c r="UDH203" s="110"/>
      <c r="UDI203" s="110"/>
      <c r="UDJ203" s="110"/>
      <c r="UDK203" s="110"/>
      <c r="UDL203" s="110"/>
      <c r="UDM203" s="110"/>
      <c r="UDN203" s="110"/>
      <c r="UDO203" s="110"/>
      <c r="UDP203" s="110"/>
      <c r="UDQ203" s="110"/>
      <c r="UDR203" s="110"/>
      <c r="UDS203" s="110"/>
      <c r="UDT203" s="110"/>
      <c r="UDU203" s="110"/>
      <c r="UDV203" s="110"/>
      <c r="UDW203" s="110"/>
      <c r="UDX203" s="110"/>
      <c r="UDY203" s="110"/>
      <c r="UDZ203" s="110"/>
      <c r="UEA203" s="110"/>
      <c r="UEB203" s="110"/>
      <c r="UEC203" s="110"/>
      <c r="UED203" s="110"/>
      <c r="UEE203" s="110"/>
      <c r="UEF203" s="110"/>
      <c r="UEG203" s="110"/>
      <c r="UEH203" s="110"/>
      <c r="UEI203" s="110"/>
      <c r="UEJ203" s="110"/>
      <c r="UEK203" s="110"/>
      <c r="UEL203" s="110"/>
      <c r="UEM203" s="110"/>
      <c r="UEN203" s="110"/>
      <c r="UEO203" s="110"/>
      <c r="UEP203" s="110"/>
      <c r="UEQ203" s="110"/>
      <c r="UER203" s="110"/>
      <c r="UES203" s="110"/>
      <c r="UET203" s="110"/>
      <c r="UEU203" s="110"/>
      <c r="UEV203" s="110"/>
      <c r="UEW203" s="110"/>
      <c r="UEX203" s="110"/>
      <c r="UEY203" s="110"/>
      <c r="UEZ203" s="110"/>
      <c r="UFA203" s="110"/>
      <c r="UFB203" s="110"/>
      <c r="UFC203" s="110"/>
      <c r="UFD203" s="110"/>
      <c r="UFE203" s="110"/>
      <c r="UFF203" s="110"/>
      <c r="UFG203" s="110"/>
      <c r="UFH203" s="110"/>
      <c r="UFI203" s="110"/>
      <c r="UFJ203" s="110"/>
      <c r="UFK203" s="110"/>
      <c r="UFL203" s="110"/>
      <c r="UFM203" s="110"/>
      <c r="UFN203" s="110"/>
      <c r="UFO203" s="110"/>
      <c r="UFP203" s="110"/>
      <c r="UFQ203" s="110"/>
      <c r="UFR203" s="110"/>
      <c r="UFS203" s="110"/>
      <c r="UFT203" s="110"/>
      <c r="UFU203" s="110"/>
      <c r="UFV203" s="110"/>
      <c r="UFW203" s="110"/>
      <c r="UFX203" s="110"/>
      <c r="UFY203" s="110"/>
      <c r="UFZ203" s="110"/>
      <c r="UGA203" s="110"/>
      <c r="UGB203" s="110"/>
      <c r="UGC203" s="110"/>
      <c r="UGD203" s="110"/>
      <c r="UGE203" s="110"/>
      <c r="UGF203" s="110"/>
      <c r="UGG203" s="110"/>
      <c r="UGH203" s="110"/>
      <c r="UGI203" s="110"/>
      <c r="UGJ203" s="110"/>
      <c r="UGK203" s="110"/>
      <c r="UGL203" s="110"/>
      <c r="UGM203" s="110"/>
      <c r="UGN203" s="110"/>
      <c r="UGO203" s="110"/>
      <c r="UGP203" s="110"/>
      <c r="UGQ203" s="110"/>
      <c r="UGR203" s="110"/>
      <c r="UGS203" s="110"/>
      <c r="UGT203" s="110"/>
      <c r="UGU203" s="110"/>
      <c r="UGV203" s="110"/>
      <c r="UGW203" s="110"/>
      <c r="UGX203" s="110"/>
      <c r="UGY203" s="110"/>
      <c r="UGZ203" s="110"/>
      <c r="UHA203" s="110"/>
      <c r="UHB203" s="110"/>
      <c r="UHC203" s="110"/>
      <c r="UHD203" s="110"/>
      <c r="UHE203" s="110"/>
      <c r="UHF203" s="110"/>
      <c r="UHG203" s="110"/>
      <c r="UHH203" s="110"/>
      <c r="UHI203" s="110"/>
      <c r="UHJ203" s="110"/>
      <c r="UHK203" s="110"/>
      <c r="UHL203" s="110"/>
      <c r="UHM203" s="110"/>
      <c r="UHN203" s="110"/>
      <c r="UHO203" s="110"/>
      <c r="UHP203" s="110"/>
      <c r="UHQ203" s="110"/>
      <c r="UHR203" s="110"/>
      <c r="UHS203" s="110"/>
      <c r="UHT203" s="110"/>
      <c r="UHU203" s="110"/>
      <c r="UHV203" s="110"/>
      <c r="UHW203" s="110"/>
      <c r="UHX203" s="110"/>
      <c r="UHY203" s="110"/>
      <c r="UHZ203" s="110"/>
      <c r="UIA203" s="110"/>
      <c r="UIB203" s="110"/>
      <c r="UIC203" s="110"/>
      <c r="UID203" s="110"/>
      <c r="UIE203" s="110"/>
      <c r="UIF203" s="110"/>
      <c r="UIG203" s="110"/>
      <c r="UIH203" s="110"/>
      <c r="UII203" s="110"/>
      <c r="UIJ203" s="110"/>
      <c r="UIK203" s="110"/>
      <c r="UIL203" s="110"/>
      <c r="UIM203" s="110"/>
      <c r="UIN203" s="110"/>
      <c r="UIO203" s="110"/>
      <c r="UIP203" s="110"/>
      <c r="UIQ203" s="110"/>
      <c r="UIR203" s="110"/>
      <c r="UIS203" s="110"/>
      <c r="UIT203" s="110"/>
      <c r="UIU203" s="110"/>
      <c r="UIV203" s="110"/>
      <c r="UIW203" s="110"/>
      <c r="UIX203" s="110"/>
      <c r="UIY203" s="110"/>
      <c r="UIZ203" s="110"/>
      <c r="UJA203" s="110"/>
      <c r="UJB203" s="110"/>
      <c r="UJC203" s="110"/>
      <c r="UJD203" s="110"/>
      <c r="UJE203" s="110"/>
      <c r="UJF203" s="110"/>
      <c r="UJG203" s="110"/>
      <c r="UJH203" s="110"/>
      <c r="UJI203" s="110"/>
      <c r="UJJ203" s="110"/>
      <c r="UJK203" s="110"/>
      <c r="UJL203" s="110"/>
      <c r="UJM203" s="110"/>
      <c r="UJN203" s="110"/>
      <c r="UJO203" s="110"/>
      <c r="UJP203" s="110"/>
      <c r="UJQ203" s="110"/>
      <c r="UJR203" s="110"/>
      <c r="UJS203" s="110"/>
      <c r="UJT203" s="110"/>
      <c r="UJU203" s="110"/>
      <c r="UJV203" s="110"/>
      <c r="UJW203" s="110"/>
      <c r="UJX203" s="110"/>
      <c r="UJY203" s="110"/>
      <c r="UJZ203" s="110"/>
      <c r="UKA203" s="110"/>
      <c r="UKB203" s="110"/>
      <c r="UKC203" s="110"/>
      <c r="UKD203" s="110"/>
      <c r="UKE203" s="110"/>
      <c r="UKF203" s="110"/>
      <c r="UKG203" s="110"/>
      <c r="UKH203" s="110"/>
      <c r="UKI203" s="110"/>
      <c r="UKJ203" s="110"/>
      <c r="UKK203" s="110"/>
      <c r="UKL203" s="110"/>
      <c r="UKM203" s="110"/>
      <c r="UKN203" s="110"/>
      <c r="UKO203" s="110"/>
      <c r="UKP203" s="110"/>
      <c r="UKQ203" s="110"/>
      <c r="UKR203" s="110"/>
      <c r="UKS203" s="110"/>
      <c r="UKT203" s="110"/>
      <c r="UKU203" s="110"/>
      <c r="UKV203" s="110"/>
      <c r="UKW203" s="110"/>
      <c r="UKX203" s="110"/>
      <c r="UKY203" s="110"/>
      <c r="UKZ203" s="110"/>
      <c r="ULA203" s="110"/>
      <c r="ULB203" s="110"/>
      <c r="ULC203" s="110"/>
      <c r="ULD203" s="110"/>
      <c r="ULE203" s="110"/>
      <c r="ULF203" s="110"/>
      <c r="ULG203" s="110"/>
      <c r="ULH203" s="110"/>
      <c r="ULI203" s="110"/>
      <c r="ULJ203" s="110"/>
      <c r="ULK203" s="110"/>
      <c r="ULL203" s="110"/>
      <c r="ULM203" s="110"/>
      <c r="ULN203" s="110"/>
      <c r="ULO203" s="110"/>
      <c r="ULP203" s="110"/>
      <c r="ULQ203" s="110"/>
      <c r="ULR203" s="110"/>
      <c r="ULS203" s="110"/>
      <c r="ULT203" s="110"/>
      <c r="ULU203" s="110"/>
      <c r="ULV203" s="110"/>
      <c r="ULW203" s="110"/>
      <c r="ULX203" s="110"/>
      <c r="ULY203" s="110"/>
      <c r="ULZ203" s="110"/>
      <c r="UMA203" s="110"/>
      <c r="UMB203" s="110"/>
      <c r="UMC203" s="110"/>
      <c r="UMD203" s="110"/>
      <c r="UME203" s="110"/>
      <c r="UMF203" s="110"/>
      <c r="UMG203" s="110"/>
      <c r="UMH203" s="110"/>
      <c r="UMI203" s="110"/>
      <c r="UMJ203" s="110"/>
      <c r="UMK203" s="110"/>
      <c r="UML203" s="110"/>
      <c r="UMM203" s="110"/>
      <c r="UMN203" s="110"/>
      <c r="UMO203" s="110"/>
      <c r="UMP203" s="110"/>
      <c r="UMQ203" s="110"/>
      <c r="UMR203" s="110"/>
      <c r="UMS203" s="110"/>
      <c r="UMT203" s="110"/>
      <c r="UMU203" s="110"/>
      <c r="UMV203" s="110"/>
      <c r="UMW203" s="110"/>
      <c r="UMX203" s="110"/>
      <c r="UMY203" s="110"/>
      <c r="UMZ203" s="110"/>
      <c r="UNA203" s="110"/>
      <c r="UNB203" s="110"/>
      <c r="UNC203" s="110"/>
      <c r="UND203" s="110"/>
      <c r="UNE203" s="110"/>
      <c r="UNF203" s="110"/>
      <c r="UNG203" s="110"/>
      <c r="UNH203" s="110"/>
      <c r="UNI203" s="110"/>
      <c r="UNJ203" s="110"/>
      <c r="UNK203" s="110"/>
      <c r="UNL203" s="110"/>
      <c r="UNM203" s="110"/>
      <c r="UNN203" s="110"/>
      <c r="UNO203" s="110"/>
      <c r="UNP203" s="110"/>
      <c r="UNQ203" s="110"/>
      <c r="UNR203" s="110"/>
      <c r="UNS203" s="110"/>
      <c r="UNT203" s="110"/>
      <c r="UNU203" s="110"/>
      <c r="UNV203" s="110"/>
      <c r="UNW203" s="110"/>
      <c r="UNX203" s="110"/>
      <c r="UNY203" s="110"/>
      <c r="UNZ203" s="110"/>
      <c r="UOA203" s="110"/>
      <c r="UOB203" s="110"/>
      <c r="UOC203" s="110"/>
      <c r="UOD203" s="110"/>
      <c r="UOE203" s="110"/>
      <c r="UOF203" s="110"/>
      <c r="UOG203" s="110"/>
      <c r="UOH203" s="110"/>
      <c r="UOI203" s="110"/>
      <c r="UOJ203" s="110"/>
      <c r="UOK203" s="110"/>
      <c r="UOL203" s="110"/>
      <c r="UOM203" s="110"/>
      <c r="UON203" s="110"/>
      <c r="UOO203" s="110"/>
      <c r="UOP203" s="110"/>
      <c r="UOQ203" s="110"/>
      <c r="UOR203" s="110"/>
      <c r="UOS203" s="110"/>
      <c r="UOT203" s="110"/>
      <c r="UOU203" s="110"/>
      <c r="UOV203" s="110"/>
      <c r="UOW203" s="110"/>
      <c r="UOX203" s="110"/>
      <c r="UOY203" s="110"/>
      <c r="UOZ203" s="110"/>
      <c r="UPA203" s="110"/>
      <c r="UPB203" s="110"/>
      <c r="UPC203" s="110"/>
      <c r="UPD203" s="110"/>
      <c r="UPE203" s="110"/>
      <c r="UPF203" s="110"/>
      <c r="UPG203" s="110"/>
      <c r="UPH203" s="110"/>
      <c r="UPI203" s="110"/>
      <c r="UPJ203" s="110"/>
      <c r="UPK203" s="110"/>
      <c r="UPL203" s="110"/>
      <c r="UPM203" s="110"/>
      <c r="UPN203" s="110"/>
      <c r="UPO203" s="110"/>
      <c r="UPP203" s="110"/>
      <c r="UPQ203" s="110"/>
      <c r="UPR203" s="110"/>
      <c r="UPS203" s="110"/>
      <c r="UPT203" s="110"/>
      <c r="UPU203" s="110"/>
      <c r="UPV203" s="110"/>
      <c r="UPW203" s="110"/>
      <c r="UPX203" s="110"/>
      <c r="UPY203" s="110"/>
      <c r="UPZ203" s="110"/>
      <c r="UQA203" s="110"/>
      <c r="UQB203" s="110"/>
      <c r="UQC203" s="110"/>
      <c r="UQD203" s="110"/>
      <c r="UQE203" s="110"/>
      <c r="UQF203" s="110"/>
      <c r="UQG203" s="110"/>
      <c r="UQH203" s="110"/>
      <c r="UQI203" s="110"/>
      <c r="UQJ203" s="110"/>
      <c r="UQK203" s="110"/>
      <c r="UQL203" s="110"/>
      <c r="UQM203" s="110"/>
      <c r="UQN203" s="110"/>
      <c r="UQO203" s="110"/>
      <c r="UQP203" s="110"/>
      <c r="UQQ203" s="110"/>
      <c r="UQR203" s="110"/>
      <c r="UQS203" s="110"/>
      <c r="UQT203" s="110"/>
      <c r="UQU203" s="110"/>
      <c r="UQV203" s="110"/>
      <c r="UQW203" s="110"/>
      <c r="UQX203" s="110"/>
      <c r="UQY203" s="110"/>
      <c r="UQZ203" s="110"/>
      <c r="URA203" s="110"/>
      <c r="URB203" s="110"/>
      <c r="URC203" s="110"/>
      <c r="URD203" s="110"/>
      <c r="URE203" s="110"/>
      <c r="URF203" s="110"/>
      <c r="URG203" s="110"/>
      <c r="URH203" s="110"/>
      <c r="URI203" s="110"/>
      <c r="URJ203" s="110"/>
      <c r="URK203" s="110"/>
      <c r="URL203" s="110"/>
      <c r="URM203" s="110"/>
      <c r="URN203" s="110"/>
      <c r="URO203" s="110"/>
      <c r="URP203" s="110"/>
      <c r="URQ203" s="110"/>
      <c r="URR203" s="110"/>
      <c r="URS203" s="110"/>
      <c r="URT203" s="110"/>
      <c r="URU203" s="110"/>
      <c r="URV203" s="110"/>
      <c r="URW203" s="110"/>
      <c r="URX203" s="110"/>
      <c r="URY203" s="110"/>
      <c r="URZ203" s="110"/>
      <c r="USA203" s="110"/>
      <c r="USB203" s="110"/>
      <c r="USC203" s="110"/>
      <c r="USD203" s="110"/>
      <c r="USE203" s="110"/>
      <c r="USF203" s="110"/>
      <c r="USG203" s="110"/>
      <c r="USH203" s="110"/>
      <c r="USI203" s="110"/>
      <c r="USJ203" s="110"/>
      <c r="USK203" s="110"/>
      <c r="USL203" s="110"/>
      <c r="USM203" s="110"/>
      <c r="USN203" s="110"/>
      <c r="USO203" s="110"/>
      <c r="USP203" s="110"/>
      <c r="USQ203" s="110"/>
      <c r="USR203" s="110"/>
      <c r="USS203" s="110"/>
      <c r="UST203" s="110"/>
      <c r="USU203" s="110"/>
      <c r="USV203" s="110"/>
      <c r="USW203" s="110"/>
      <c r="USX203" s="110"/>
      <c r="USY203" s="110"/>
      <c r="USZ203" s="110"/>
      <c r="UTA203" s="110"/>
      <c r="UTB203" s="110"/>
      <c r="UTC203" s="110"/>
      <c r="UTD203" s="110"/>
      <c r="UTE203" s="110"/>
      <c r="UTF203" s="110"/>
      <c r="UTG203" s="110"/>
      <c r="UTH203" s="110"/>
      <c r="UTI203" s="110"/>
      <c r="UTJ203" s="110"/>
      <c r="UTK203" s="110"/>
      <c r="UTL203" s="110"/>
      <c r="UTM203" s="110"/>
      <c r="UTN203" s="110"/>
      <c r="UTO203" s="110"/>
      <c r="UTP203" s="110"/>
      <c r="UTQ203" s="110"/>
      <c r="UTR203" s="110"/>
      <c r="UTS203" s="110"/>
      <c r="UTT203" s="110"/>
      <c r="UTU203" s="110"/>
      <c r="UTV203" s="110"/>
      <c r="UTW203" s="110"/>
      <c r="UTX203" s="110"/>
      <c r="UTY203" s="110"/>
      <c r="UTZ203" s="110"/>
      <c r="UUA203" s="110"/>
      <c r="UUB203" s="110"/>
      <c r="UUC203" s="110"/>
      <c r="UUD203" s="110"/>
      <c r="UUE203" s="110"/>
      <c r="UUF203" s="110"/>
      <c r="UUG203" s="110"/>
      <c r="UUH203" s="110"/>
      <c r="UUI203" s="110"/>
      <c r="UUJ203" s="110"/>
      <c r="UUK203" s="110"/>
      <c r="UUL203" s="110"/>
      <c r="UUM203" s="110"/>
      <c r="UUN203" s="110"/>
      <c r="UUO203" s="110"/>
      <c r="UUP203" s="110"/>
      <c r="UUQ203" s="110"/>
      <c r="UUR203" s="110"/>
      <c r="UUS203" s="110"/>
      <c r="UUT203" s="110"/>
      <c r="UUU203" s="110"/>
      <c r="UUV203" s="110"/>
      <c r="UUW203" s="110"/>
      <c r="UUX203" s="110"/>
      <c r="UUY203" s="110"/>
      <c r="UUZ203" s="110"/>
      <c r="UVA203" s="110"/>
      <c r="UVB203" s="110"/>
      <c r="UVC203" s="110"/>
      <c r="UVD203" s="110"/>
      <c r="UVE203" s="110"/>
      <c r="UVF203" s="110"/>
      <c r="UVG203" s="110"/>
      <c r="UVH203" s="110"/>
      <c r="UVI203" s="110"/>
      <c r="UVJ203" s="110"/>
      <c r="UVK203" s="110"/>
      <c r="UVL203" s="110"/>
      <c r="UVM203" s="110"/>
      <c r="UVN203" s="110"/>
      <c r="UVO203" s="110"/>
      <c r="UVP203" s="110"/>
      <c r="UVQ203" s="110"/>
      <c r="UVR203" s="110"/>
      <c r="UVS203" s="110"/>
      <c r="UVT203" s="110"/>
      <c r="UVU203" s="110"/>
      <c r="UVV203" s="110"/>
      <c r="UVW203" s="110"/>
      <c r="UVX203" s="110"/>
      <c r="UVY203" s="110"/>
      <c r="UVZ203" s="110"/>
      <c r="UWA203" s="110"/>
      <c r="UWB203" s="110"/>
      <c r="UWC203" s="110"/>
      <c r="UWD203" s="110"/>
      <c r="UWE203" s="110"/>
      <c r="UWF203" s="110"/>
      <c r="UWG203" s="110"/>
      <c r="UWH203" s="110"/>
      <c r="UWI203" s="110"/>
      <c r="UWJ203" s="110"/>
      <c r="UWK203" s="110"/>
      <c r="UWL203" s="110"/>
      <c r="UWM203" s="110"/>
      <c r="UWN203" s="110"/>
      <c r="UWO203" s="110"/>
      <c r="UWP203" s="110"/>
      <c r="UWQ203" s="110"/>
      <c r="UWR203" s="110"/>
      <c r="UWS203" s="110"/>
      <c r="UWT203" s="110"/>
      <c r="UWU203" s="110"/>
      <c r="UWV203" s="110"/>
      <c r="UWW203" s="110"/>
      <c r="UWX203" s="110"/>
      <c r="UWY203" s="110"/>
      <c r="UWZ203" s="110"/>
      <c r="UXA203" s="110"/>
      <c r="UXB203" s="110"/>
      <c r="UXC203" s="110"/>
      <c r="UXD203" s="110"/>
      <c r="UXE203" s="110"/>
      <c r="UXF203" s="110"/>
      <c r="UXG203" s="110"/>
      <c r="UXH203" s="110"/>
      <c r="UXI203" s="110"/>
      <c r="UXJ203" s="110"/>
      <c r="UXK203" s="110"/>
      <c r="UXL203" s="110"/>
      <c r="UXM203" s="110"/>
      <c r="UXN203" s="110"/>
      <c r="UXO203" s="110"/>
      <c r="UXP203" s="110"/>
      <c r="UXQ203" s="110"/>
      <c r="UXR203" s="110"/>
      <c r="UXS203" s="110"/>
      <c r="UXT203" s="110"/>
      <c r="UXU203" s="110"/>
      <c r="UXV203" s="110"/>
      <c r="UXW203" s="110"/>
      <c r="UXX203" s="110"/>
      <c r="UXY203" s="110"/>
      <c r="UXZ203" s="110"/>
      <c r="UYA203" s="110"/>
      <c r="UYB203" s="110"/>
      <c r="UYC203" s="110"/>
      <c r="UYD203" s="110"/>
      <c r="UYE203" s="110"/>
      <c r="UYF203" s="110"/>
      <c r="UYG203" s="110"/>
      <c r="UYH203" s="110"/>
      <c r="UYI203" s="110"/>
      <c r="UYJ203" s="110"/>
      <c r="UYK203" s="110"/>
      <c r="UYL203" s="110"/>
      <c r="UYM203" s="110"/>
      <c r="UYN203" s="110"/>
      <c r="UYO203" s="110"/>
      <c r="UYP203" s="110"/>
      <c r="UYQ203" s="110"/>
      <c r="UYR203" s="110"/>
      <c r="UYS203" s="110"/>
      <c r="UYT203" s="110"/>
      <c r="UYU203" s="110"/>
      <c r="UYV203" s="110"/>
      <c r="UYW203" s="110"/>
      <c r="UYX203" s="110"/>
      <c r="UYY203" s="110"/>
      <c r="UYZ203" s="110"/>
      <c r="UZA203" s="110"/>
      <c r="UZB203" s="110"/>
      <c r="UZC203" s="110"/>
      <c r="UZD203" s="110"/>
      <c r="UZE203" s="110"/>
      <c r="UZF203" s="110"/>
      <c r="UZG203" s="110"/>
      <c r="UZH203" s="110"/>
      <c r="UZI203" s="110"/>
      <c r="UZJ203" s="110"/>
      <c r="UZK203" s="110"/>
      <c r="UZL203" s="110"/>
      <c r="UZM203" s="110"/>
      <c r="UZN203" s="110"/>
      <c r="UZO203" s="110"/>
      <c r="UZP203" s="110"/>
      <c r="UZQ203" s="110"/>
      <c r="UZR203" s="110"/>
      <c r="UZS203" s="110"/>
      <c r="UZT203" s="110"/>
      <c r="UZU203" s="110"/>
      <c r="UZV203" s="110"/>
      <c r="UZW203" s="110"/>
      <c r="UZX203" s="110"/>
      <c r="UZY203" s="110"/>
      <c r="UZZ203" s="110"/>
      <c r="VAA203" s="110"/>
      <c r="VAB203" s="110"/>
      <c r="VAC203" s="110"/>
      <c r="VAD203" s="110"/>
      <c r="VAE203" s="110"/>
      <c r="VAF203" s="110"/>
      <c r="VAG203" s="110"/>
      <c r="VAH203" s="110"/>
      <c r="VAI203" s="110"/>
      <c r="VAJ203" s="110"/>
      <c r="VAK203" s="110"/>
      <c r="VAL203" s="110"/>
      <c r="VAM203" s="110"/>
      <c r="VAN203" s="110"/>
      <c r="VAO203" s="110"/>
      <c r="VAP203" s="110"/>
      <c r="VAQ203" s="110"/>
      <c r="VAR203" s="110"/>
      <c r="VAS203" s="110"/>
      <c r="VAT203" s="110"/>
      <c r="VAU203" s="110"/>
      <c r="VAV203" s="110"/>
      <c r="VAW203" s="110"/>
      <c r="VAX203" s="110"/>
      <c r="VAY203" s="110"/>
      <c r="VAZ203" s="110"/>
      <c r="VBA203" s="110"/>
      <c r="VBB203" s="110"/>
      <c r="VBC203" s="110"/>
      <c r="VBD203" s="110"/>
      <c r="VBE203" s="110"/>
      <c r="VBF203" s="110"/>
      <c r="VBG203" s="110"/>
      <c r="VBH203" s="110"/>
      <c r="VBI203" s="110"/>
      <c r="VBJ203" s="110"/>
      <c r="VBK203" s="110"/>
      <c r="VBL203" s="110"/>
      <c r="VBM203" s="110"/>
      <c r="VBN203" s="110"/>
      <c r="VBO203" s="110"/>
      <c r="VBP203" s="110"/>
      <c r="VBQ203" s="110"/>
      <c r="VBR203" s="110"/>
      <c r="VBS203" s="110"/>
      <c r="VBT203" s="110"/>
      <c r="VBU203" s="110"/>
      <c r="VBV203" s="110"/>
      <c r="VBW203" s="110"/>
      <c r="VBX203" s="110"/>
      <c r="VBY203" s="110"/>
      <c r="VBZ203" s="110"/>
      <c r="VCA203" s="110"/>
      <c r="VCB203" s="110"/>
      <c r="VCC203" s="110"/>
      <c r="VCD203" s="110"/>
      <c r="VCE203" s="110"/>
      <c r="VCF203" s="110"/>
      <c r="VCG203" s="110"/>
      <c r="VCH203" s="110"/>
      <c r="VCI203" s="110"/>
      <c r="VCJ203" s="110"/>
      <c r="VCK203" s="110"/>
      <c r="VCL203" s="110"/>
      <c r="VCM203" s="110"/>
      <c r="VCN203" s="110"/>
      <c r="VCO203" s="110"/>
      <c r="VCP203" s="110"/>
      <c r="VCQ203" s="110"/>
      <c r="VCR203" s="110"/>
      <c r="VCS203" s="110"/>
      <c r="VCT203" s="110"/>
      <c r="VCU203" s="110"/>
      <c r="VCV203" s="110"/>
      <c r="VCW203" s="110"/>
      <c r="VCX203" s="110"/>
      <c r="VCY203" s="110"/>
      <c r="VCZ203" s="110"/>
      <c r="VDA203" s="110"/>
      <c r="VDB203" s="110"/>
      <c r="VDC203" s="110"/>
      <c r="VDD203" s="110"/>
      <c r="VDE203" s="110"/>
      <c r="VDF203" s="110"/>
      <c r="VDG203" s="110"/>
      <c r="VDH203" s="110"/>
      <c r="VDI203" s="110"/>
      <c r="VDJ203" s="110"/>
      <c r="VDK203" s="110"/>
      <c r="VDL203" s="110"/>
      <c r="VDM203" s="110"/>
      <c r="VDN203" s="110"/>
      <c r="VDO203" s="110"/>
      <c r="VDP203" s="110"/>
      <c r="VDQ203" s="110"/>
      <c r="VDR203" s="110"/>
      <c r="VDS203" s="110"/>
      <c r="VDT203" s="110"/>
      <c r="VDU203" s="110"/>
      <c r="VDV203" s="110"/>
      <c r="VDW203" s="110"/>
      <c r="VDX203" s="110"/>
      <c r="VDY203" s="110"/>
      <c r="VDZ203" s="110"/>
      <c r="VEA203" s="110"/>
      <c r="VEB203" s="110"/>
      <c r="VEC203" s="110"/>
      <c r="VED203" s="110"/>
      <c r="VEE203" s="110"/>
      <c r="VEF203" s="110"/>
      <c r="VEG203" s="110"/>
      <c r="VEH203" s="110"/>
      <c r="VEI203" s="110"/>
      <c r="VEJ203" s="110"/>
      <c r="VEK203" s="110"/>
      <c r="VEL203" s="110"/>
      <c r="VEM203" s="110"/>
      <c r="VEN203" s="110"/>
      <c r="VEO203" s="110"/>
      <c r="VEP203" s="110"/>
      <c r="VEQ203" s="110"/>
      <c r="VER203" s="110"/>
      <c r="VES203" s="110"/>
      <c r="VET203" s="110"/>
      <c r="VEU203" s="110"/>
      <c r="VEV203" s="110"/>
      <c r="VEW203" s="110"/>
      <c r="VEX203" s="110"/>
      <c r="VEY203" s="110"/>
      <c r="VEZ203" s="110"/>
      <c r="VFA203" s="110"/>
      <c r="VFB203" s="110"/>
      <c r="VFC203" s="110"/>
      <c r="VFD203" s="110"/>
      <c r="VFE203" s="110"/>
      <c r="VFF203" s="110"/>
      <c r="VFG203" s="110"/>
      <c r="VFH203" s="110"/>
      <c r="VFI203" s="110"/>
      <c r="VFJ203" s="110"/>
      <c r="VFK203" s="110"/>
      <c r="VFL203" s="110"/>
      <c r="VFM203" s="110"/>
      <c r="VFN203" s="110"/>
      <c r="VFO203" s="110"/>
      <c r="VFP203" s="110"/>
      <c r="VFQ203" s="110"/>
      <c r="VFR203" s="110"/>
      <c r="VFS203" s="110"/>
      <c r="VFT203" s="110"/>
      <c r="VFU203" s="110"/>
      <c r="VFV203" s="110"/>
      <c r="VFW203" s="110"/>
      <c r="VFX203" s="110"/>
      <c r="VFY203" s="110"/>
      <c r="VFZ203" s="110"/>
      <c r="VGA203" s="110"/>
      <c r="VGB203" s="110"/>
      <c r="VGC203" s="110"/>
      <c r="VGD203" s="110"/>
      <c r="VGE203" s="110"/>
      <c r="VGF203" s="110"/>
      <c r="VGG203" s="110"/>
      <c r="VGH203" s="110"/>
      <c r="VGI203" s="110"/>
      <c r="VGJ203" s="110"/>
      <c r="VGK203" s="110"/>
      <c r="VGL203" s="110"/>
      <c r="VGM203" s="110"/>
      <c r="VGN203" s="110"/>
      <c r="VGO203" s="110"/>
      <c r="VGP203" s="110"/>
      <c r="VGQ203" s="110"/>
      <c r="VGR203" s="110"/>
      <c r="VGS203" s="110"/>
      <c r="VGT203" s="110"/>
      <c r="VGU203" s="110"/>
      <c r="VGV203" s="110"/>
      <c r="VGW203" s="110"/>
      <c r="VGX203" s="110"/>
      <c r="VGY203" s="110"/>
      <c r="VGZ203" s="110"/>
      <c r="VHA203" s="110"/>
      <c r="VHB203" s="110"/>
      <c r="VHC203" s="110"/>
      <c r="VHD203" s="110"/>
      <c r="VHE203" s="110"/>
      <c r="VHF203" s="110"/>
      <c r="VHG203" s="110"/>
      <c r="VHH203" s="110"/>
      <c r="VHI203" s="110"/>
      <c r="VHJ203" s="110"/>
      <c r="VHK203" s="110"/>
      <c r="VHL203" s="110"/>
      <c r="VHM203" s="110"/>
      <c r="VHN203" s="110"/>
      <c r="VHO203" s="110"/>
      <c r="VHP203" s="110"/>
      <c r="VHQ203" s="110"/>
      <c r="VHR203" s="110"/>
      <c r="VHS203" s="110"/>
      <c r="VHT203" s="110"/>
      <c r="VHU203" s="110"/>
      <c r="VHV203" s="110"/>
      <c r="VHW203" s="110"/>
      <c r="VHX203" s="110"/>
      <c r="VHY203" s="110"/>
      <c r="VHZ203" s="110"/>
      <c r="VIA203" s="110"/>
      <c r="VIB203" s="110"/>
      <c r="VIC203" s="110"/>
      <c r="VID203" s="110"/>
      <c r="VIE203" s="110"/>
      <c r="VIF203" s="110"/>
      <c r="VIG203" s="110"/>
      <c r="VIH203" s="110"/>
      <c r="VII203" s="110"/>
      <c r="VIJ203" s="110"/>
      <c r="VIK203" s="110"/>
      <c r="VIL203" s="110"/>
      <c r="VIM203" s="110"/>
      <c r="VIN203" s="110"/>
      <c r="VIO203" s="110"/>
      <c r="VIP203" s="110"/>
      <c r="VIQ203" s="110"/>
      <c r="VIR203" s="110"/>
      <c r="VIS203" s="110"/>
      <c r="VIT203" s="110"/>
      <c r="VIU203" s="110"/>
      <c r="VIV203" s="110"/>
      <c r="VIW203" s="110"/>
      <c r="VIX203" s="110"/>
      <c r="VIY203" s="110"/>
      <c r="VIZ203" s="110"/>
      <c r="VJA203" s="110"/>
      <c r="VJB203" s="110"/>
      <c r="VJC203" s="110"/>
      <c r="VJD203" s="110"/>
      <c r="VJE203" s="110"/>
      <c r="VJF203" s="110"/>
      <c r="VJG203" s="110"/>
      <c r="VJH203" s="110"/>
      <c r="VJI203" s="110"/>
      <c r="VJJ203" s="110"/>
      <c r="VJK203" s="110"/>
      <c r="VJL203" s="110"/>
      <c r="VJM203" s="110"/>
      <c r="VJN203" s="110"/>
      <c r="VJO203" s="110"/>
      <c r="VJP203" s="110"/>
      <c r="VJQ203" s="110"/>
      <c r="VJR203" s="110"/>
      <c r="VJS203" s="110"/>
      <c r="VJT203" s="110"/>
      <c r="VJU203" s="110"/>
      <c r="VJV203" s="110"/>
      <c r="VJW203" s="110"/>
      <c r="VJX203" s="110"/>
      <c r="VJY203" s="110"/>
      <c r="VJZ203" s="110"/>
      <c r="VKA203" s="110"/>
      <c r="VKB203" s="110"/>
      <c r="VKC203" s="110"/>
      <c r="VKD203" s="110"/>
      <c r="VKE203" s="110"/>
      <c r="VKF203" s="110"/>
      <c r="VKG203" s="110"/>
      <c r="VKH203" s="110"/>
      <c r="VKI203" s="110"/>
      <c r="VKJ203" s="110"/>
      <c r="VKK203" s="110"/>
      <c r="VKL203" s="110"/>
      <c r="VKM203" s="110"/>
      <c r="VKN203" s="110"/>
      <c r="VKO203" s="110"/>
      <c r="VKP203" s="110"/>
      <c r="VKQ203" s="110"/>
      <c r="VKR203" s="110"/>
      <c r="VKS203" s="110"/>
      <c r="VKT203" s="110"/>
      <c r="VKU203" s="110"/>
      <c r="VKV203" s="110"/>
      <c r="VKW203" s="110"/>
      <c r="VKX203" s="110"/>
      <c r="VKY203" s="110"/>
      <c r="VKZ203" s="110"/>
      <c r="VLA203" s="110"/>
      <c r="VLB203" s="110"/>
      <c r="VLC203" s="110"/>
      <c r="VLD203" s="110"/>
      <c r="VLE203" s="110"/>
      <c r="VLF203" s="110"/>
      <c r="VLG203" s="110"/>
      <c r="VLH203" s="110"/>
      <c r="VLI203" s="110"/>
      <c r="VLJ203" s="110"/>
      <c r="VLK203" s="110"/>
      <c r="VLL203" s="110"/>
      <c r="VLM203" s="110"/>
      <c r="VLN203" s="110"/>
      <c r="VLO203" s="110"/>
      <c r="VLP203" s="110"/>
      <c r="VLQ203" s="110"/>
      <c r="VLR203" s="110"/>
      <c r="VLS203" s="110"/>
      <c r="VLT203" s="110"/>
      <c r="VLU203" s="110"/>
      <c r="VLV203" s="110"/>
      <c r="VLW203" s="110"/>
      <c r="VLX203" s="110"/>
      <c r="VLY203" s="110"/>
      <c r="VLZ203" s="110"/>
      <c r="VMA203" s="110"/>
      <c r="VMB203" s="110"/>
      <c r="VMC203" s="110"/>
      <c r="VMD203" s="110"/>
      <c r="VME203" s="110"/>
      <c r="VMF203" s="110"/>
      <c r="VMG203" s="110"/>
      <c r="VMH203" s="110"/>
      <c r="VMI203" s="110"/>
      <c r="VMJ203" s="110"/>
      <c r="VMK203" s="110"/>
      <c r="VML203" s="110"/>
      <c r="VMM203" s="110"/>
      <c r="VMN203" s="110"/>
      <c r="VMO203" s="110"/>
      <c r="VMP203" s="110"/>
      <c r="VMQ203" s="110"/>
      <c r="VMR203" s="110"/>
      <c r="VMS203" s="110"/>
      <c r="VMT203" s="110"/>
      <c r="VMU203" s="110"/>
      <c r="VMV203" s="110"/>
      <c r="VMW203" s="110"/>
      <c r="VMX203" s="110"/>
      <c r="VMY203" s="110"/>
      <c r="VMZ203" s="110"/>
      <c r="VNA203" s="110"/>
      <c r="VNB203" s="110"/>
      <c r="VNC203" s="110"/>
      <c r="VND203" s="110"/>
      <c r="VNE203" s="110"/>
      <c r="VNF203" s="110"/>
      <c r="VNG203" s="110"/>
      <c r="VNH203" s="110"/>
      <c r="VNI203" s="110"/>
      <c r="VNJ203" s="110"/>
      <c r="VNK203" s="110"/>
      <c r="VNL203" s="110"/>
      <c r="VNM203" s="110"/>
      <c r="VNN203" s="110"/>
      <c r="VNO203" s="110"/>
      <c r="VNP203" s="110"/>
      <c r="VNQ203" s="110"/>
      <c r="VNR203" s="110"/>
      <c r="VNS203" s="110"/>
      <c r="VNT203" s="110"/>
      <c r="VNU203" s="110"/>
      <c r="VNV203" s="110"/>
      <c r="VNW203" s="110"/>
      <c r="VNX203" s="110"/>
      <c r="VNY203" s="110"/>
      <c r="VNZ203" s="110"/>
      <c r="VOA203" s="110"/>
      <c r="VOB203" s="110"/>
      <c r="VOC203" s="110"/>
      <c r="VOD203" s="110"/>
      <c r="VOE203" s="110"/>
      <c r="VOF203" s="110"/>
      <c r="VOG203" s="110"/>
      <c r="VOH203" s="110"/>
      <c r="VOI203" s="110"/>
      <c r="VOJ203" s="110"/>
      <c r="VOK203" s="110"/>
      <c r="VOL203" s="110"/>
      <c r="VOM203" s="110"/>
      <c r="VON203" s="110"/>
      <c r="VOO203" s="110"/>
      <c r="VOP203" s="110"/>
      <c r="VOQ203" s="110"/>
      <c r="VOR203" s="110"/>
      <c r="VOS203" s="110"/>
      <c r="VOT203" s="110"/>
      <c r="VOU203" s="110"/>
      <c r="VOV203" s="110"/>
      <c r="VOW203" s="110"/>
      <c r="VOX203" s="110"/>
      <c r="VOY203" s="110"/>
      <c r="VOZ203" s="110"/>
      <c r="VPA203" s="110"/>
      <c r="VPB203" s="110"/>
      <c r="VPC203" s="110"/>
      <c r="VPD203" s="110"/>
      <c r="VPE203" s="110"/>
      <c r="VPF203" s="110"/>
      <c r="VPG203" s="110"/>
      <c r="VPH203" s="110"/>
      <c r="VPI203" s="110"/>
      <c r="VPJ203" s="110"/>
      <c r="VPK203" s="110"/>
      <c r="VPL203" s="110"/>
      <c r="VPM203" s="110"/>
      <c r="VPN203" s="110"/>
      <c r="VPO203" s="110"/>
      <c r="VPP203" s="110"/>
      <c r="VPQ203" s="110"/>
      <c r="VPR203" s="110"/>
      <c r="VPS203" s="110"/>
      <c r="VPT203" s="110"/>
      <c r="VPU203" s="110"/>
      <c r="VPV203" s="110"/>
      <c r="VPW203" s="110"/>
      <c r="VPX203" s="110"/>
      <c r="VPY203" s="110"/>
      <c r="VPZ203" s="110"/>
      <c r="VQA203" s="110"/>
      <c r="VQB203" s="110"/>
      <c r="VQC203" s="110"/>
      <c r="VQD203" s="110"/>
      <c r="VQE203" s="110"/>
      <c r="VQF203" s="110"/>
      <c r="VQG203" s="110"/>
      <c r="VQH203" s="110"/>
      <c r="VQI203" s="110"/>
      <c r="VQJ203" s="110"/>
      <c r="VQK203" s="110"/>
      <c r="VQL203" s="110"/>
      <c r="VQM203" s="110"/>
      <c r="VQN203" s="110"/>
      <c r="VQO203" s="110"/>
      <c r="VQP203" s="110"/>
      <c r="VQQ203" s="110"/>
      <c r="VQR203" s="110"/>
      <c r="VQS203" s="110"/>
      <c r="VQT203" s="110"/>
      <c r="VQU203" s="110"/>
      <c r="VQV203" s="110"/>
      <c r="VQW203" s="110"/>
      <c r="VQX203" s="110"/>
      <c r="VQY203" s="110"/>
      <c r="VQZ203" s="110"/>
      <c r="VRA203" s="110"/>
      <c r="VRB203" s="110"/>
      <c r="VRC203" s="110"/>
      <c r="VRD203" s="110"/>
      <c r="VRE203" s="110"/>
      <c r="VRF203" s="110"/>
      <c r="VRG203" s="110"/>
      <c r="VRH203" s="110"/>
      <c r="VRI203" s="110"/>
      <c r="VRJ203" s="110"/>
      <c r="VRK203" s="110"/>
      <c r="VRL203" s="110"/>
      <c r="VRM203" s="110"/>
      <c r="VRN203" s="110"/>
      <c r="VRO203" s="110"/>
      <c r="VRP203" s="110"/>
      <c r="VRQ203" s="110"/>
      <c r="VRR203" s="110"/>
      <c r="VRS203" s="110"/>
      <c r="VRT203" s="110"/>
      <c r="VRU203" s="110"/>
      <c r="VRV203" s="110"/>
      <c r="VRW203" s="110"/>
      <c r="VRX203" s="110"/>
      <c r="VRY203" s="110"/>
      <c r="VRZ203" s="110"/>
      <c r="VSA203" s="110"/>
      <c r="VSB203" s="110"/>
      <c r="VSC203" s="110"/>
      <c r="VSD203" s="110"/>
      <c r="VSE203" s="110"/>
      <c r="VSF203" s="110"/>
      <c r="VSG203" s="110"/>
      <c r="VSH203" s="110"/>
      <c r="VSI203" s="110"/>
      <c r="VSJ203" s="110"/>
      <c r="VSK203" s="110"/>
      <c r="VSL203" s="110"/>
      <c r="VSM203" s="110"/>
      <c r="VSN203" s="110"/>
      <c r="VSO203" s="110"/>
      <c r="VSP203" s="110"/>
      <c r="VSQ203" s="110"/>
      <c r="VSR203" s="110"/>
      <c r="VSS203" s="110"/>
      <c r="VST203" s="110"/>
      <c r="VSU203" s="110"/>
      <c r="VSV203" s="110"/>
      <c r="VSW203" s="110"/>
      <c r="VSX203" s="110"/>
      <c r="VSY203" s="110"/>
      <c r="VSZ203" s="110"/>
      <c r="VTA203" s="110"/>
      <c r="VTB203" s="110"/>
      <c r="VTC203" s="110"/>
      <c r="VTD203" s="110"/>
      <c r="VTE203" s="110"/>
      <c r="VTF203" s="110"/>
      <c r="VTG203" s="110"/>
      <c r="VTH203" s="110"/>
      <c r="VTI203" s="110"/>
      <c r="VTJ203" s="110"/>
      <c r="VTK203" s="110"/>
      <c r="VTL203" s="110"/>
      <c r="VTM203" s="110"/>
      <c r="VTN203" s="110"/>
      <c r="VTO203" s="110"/>
      <c r="VTP203" s="110"/>
      <c r="VTQ203" s="110"/>
      <c r="VTR203" s="110"/>
      <c r="VTS203" s="110"/>
      <c r="VTT203" s="110"/>
      <c r="VTU203" s="110"/>
      <c r="VTV203" s="110"/>
      <c r="VTW203" s="110"/>
      <c r="VTX203" s="110"/>
      <c r="VTY203" s="110"/>
      <c r="VTZ203" s="110"/>
      <c r="VUA203" s="110"/>
      <c r="VUB203" s="110"/>
      <c r="VUC203" s="110"/>
      <c r="VUD203" s="110"/>
      <c r="VUE203" s="110"/>
      <c r="VUF203" s="110"/>
      <c r="VUG203" s="110"/>
      <c r="VUH203" s="110"/>
      <c r="VUI203" s="110"/>
      <c r="VUJ203" s="110"/>
      <c r="VUK203" s="110"/>
      <c r="VUL203" s="110"/>
      <c r="VUM203" s="110"/>
      <c r="VUN203" s="110"/>
      <c r="VUO203" s="110"/>
      <c r="VUP203" s="110"/>
      <c r="VUQ203" s="110"/>
      <c r="VUR203" s="110"/>
      <c r="VUS203" s="110"/>
      <c r="VUT203" s="110"/>
      <c r="VUU203" s="110"/>
      <c r="VUV203" s="110"/>
      <c r="VUW203" s="110"/>
      <c r="VUX203" s="110"/>
      <c r="VUY203" s="110"/>
      <c r="VUZ203" s="110"/>
      <c r="VVA203" s="110"/>
      <c r="VVB203" s="110"/>
      <c r="VVC203" s="110"/>
      <c r="VVD203" s="110"/>
      <c r="VVE203" s="110"/>
      <c r="VVF203" s="110"/>
      <c r="VVG203" s="110"/>
      <c r="VVH203" s="110"/>
      <c r="VVI203" s="110"/>
      <c r="VVJ203" s="110"/>
      <c r="VVK203" s="110"/>
      <c r="VVL203" s="110"/>
      <c r="VVM203" s="110"/>
      <c r="VVN203" s="110"/>
      <c r="VVO203" s="110"/>
      <c r="VVP203" s="110"/>
      <c r="VVQ203" s="110"/>
      <c r="VVR203" s="110"/>
      <c r="VVS203" s="110"/>
      <c r="VVT203" s="110"/>
      <c r="VVU203" s="110"/>
      <c r="VVV203" s="110"/>
      <c r="VVW203" s="110"/>
      <c r="VVX203" s="110"/>
      <c r="VVY203" s="110"/>
      <c r="VVZ203" s="110"/>
      <c r="VWA203" s="110"/>
      <c r="VWB203" s="110"/>
      <c r="VWC203" s="110"/>
      <c r="VWD203" s="110"/>
      <c r="VWE203" s="110"/>
      <c r="VWF203" s="110"/>
      <c r="VWG203" s="110"/>
      <c r="VWH203" s="110"/>
      <c r="VWI203" s="110"/>
      <c r="VWJ203" s="110"/>
      <c r="VWK203" s="110"/>
      <c r="VWL203" s="110"/>
      <c r="VWM203" s="110"/>
      <c r="VWN203" s="110"/>
      <c r="VWO203" s="110"/>
      <c r="VWP203" s="110"/>
      <c r="VWQ203" s="110"/>
      <c r="VWR203" s="110"/>
      <c r="VWS203" s="110"/>
      <c r="VWT203" s="110"/>
      <c r="VWU203" s="110"/>
      <c r="VWV203" s="110"/>
      <c r="VWW203" s="110"/>
      <c r="VWX203" s="110"/>
      <c r="VWY203" s="110"/>
      <c r="VWZ203" s="110"/>
      <c r="VXA203" s="110"/>
      <c r="VXB203" s="110"/>
      <c r="VXC203" s="110"/>
      <c r="VXD203" s="110"/>
      <c r="VXE203" s="110"/>
      <c r="VXF203" s="110"/>
      <c r="VXG203" s="110"/>
      <c r="VXH203" s="110"/>
      <c r="VXI203" s="110"/>
      <c r="VXJ203" s="110"/>
      <c r="VXK203" s="110"/>
      <c r="VXL203" s="110"/>
      <c r="VXM203" s="110"/>
      <c r="VXN203" s="110"/>
      <c r="VXO203" s="110"/>
      <c r="VXP203" s="110"/>
      <c r="VXQ203" s="110"/>
      <c r="VXR203" s="110"/>
      <c r="VXS203" s="110"/>
      <c r="VXT203" s="110"/>
      <c r="VXU203" s="110"/>
      <c r="VXV203" s="110"/>
      <c r="VXW203" s="110"/>
      <c r="VXX203" s="110"/>
      <c r="VXY203" s="110"/>
      <c r="VXZ203" s="110"/>
      <c r="VYA203" s="110"/>
      <c r="VYB203" s="110"/>
      <c r="VYC203" s="110"/>
      <c r="VYD203" s="110"/>
      <c r="VYE203" s="110"/>
      <c r="VYF203" s="110"/>
      <c r="VYG203" s="110"/>
      <c r="VYH203" s="110"/>
      <c r="VYI203" s="110"/>
      <c r="VYJ203" s="110"/>
      <c r="VYK203" s="110"/>
      <c r="VYL203" s="110"/>
      <c r="VYM203" s="110"/>
      <c r="VYN203" s="110"/>
      <c r="VYO203" s="110"/>
      <c r="VYP203" s="110"/>
      <c r="VYQ203" s="110"/>
      <c r="VYR203" s="110"/>
      <c r="VYS203" s="110"/>
      <c r="VYT203" s="110"/>
      <c r="VYU203" s="110"/>
      <c r="VYV203" s="110"/>
      <c r="VYW203" s="110"/>
      <c r="VYX203" s="110"/>
      <c r="VYY203" s="110"/>
      <c r="VYZ203" s="110"/>
      <c r="VZA203" s="110"/>
      <c r="VZB203" s="110"/>
      <c r="VZC203" s="110"/>
      <c r="VZD203" s="110"/>
      <c r="VZE203" s="110"/>
      <c r="VZF203" s="110"/>
      <c r="VZG203" s="110"/>
      <c r="VZH203" s="110"/>
      <c r="VZI203" s="110"/>
      <c r="VZJ203" s="110"/>
      <c r="VZK203" s="110"/>
      <c r="VZL203" s="110"/>
      <c r="VZM203" s="110"/>
      <c r="VZN203" s="110"/>
      <c r="VZO203" s="110"/>
      <c r="VZP203" s="110"/>
      <c r="VZQ203" s="110"/>
      <c r="VZR203" s="110"/>
      <c r="VZS203" s="110"/>
      <c r="VZT203" s="110"/>
      <c r="VZU203" s="110"/>
      <c r="VZV203" s="110"/>
      <c r="VZW203" s="110"/>
      <c r="VZX203" s="110"/>
      <c r="VZY203" s="110"/>
      <c r="VZZ203" s="110"/>
      <c r="WAA203" s="110"/>
      <c r="WAB203" s="110"/>
      <c r="WAC203" s="110"/>
      <c r="WAD203" s="110"/>
      <c r="WAE203" s="110"/>
      <c r="WAF203" s="110"/>
      <c r="WAG203" s="110"/>
      <c r="WAH203" s="110"/>
      <c r="WAI203" s="110"/>
      <c r="WAJ203" s="110"/>
      <c r="WAK203" s="110"/>
      <c r="WAL203" s="110"/>
      <c r="WAM203" s="110"/>
      <c r="WAN203" s="110"/>
      <c r="WAO203" s="110"/>
      <c r="WAP203" s="110"/>
      <c r="WAQ203" s="110"/>
      <c r="WAR203" s="110"/>
      <c r="WAS203" s="110"/>
      <c r="WAT203" s="110"/>
      <c r="WAU203" s="110"/>
      <c r="WAV203" s="110"/>
      <c r="WAW203" s="110"/>
      <c r="WAX203" s="110"/>
      <c r="WAY203" s="110"/>
      <c r="WAZ203" s="110"/>
      <c r="WBA203" s="110"/>
      <c r="WBB203" s="110"/>
      <c r="WBC203" s="110"/>
      <c r="WBD203" s="110"/>
      <c r="WBE203" s="110"/>
      <c r="WBF203" s="110"/>
      <c r="WBG203" s="110"/>
      <c r="WBH203" s="110"/>
      <c r="WBI203" s="110"/>
      <c r="WBJ203" s="110"/>
      <c r="WBK203" s="110"/>
      <c r="WBL203" s="110"/>
      <c r="WBM203" s="110"/>
      <c r="WBN203" s="110"/>
      <c r="WBO203" s="110"/>
      <c r="WBP203" s="110"/>
      <c r="WBQ203" s="110"/>
      <c r="WBR203" s="110"/>
      <c r="WBS203" s="110"/>
      <c r="WBT203" s="110"/>
      <c r="WBU203" s="110"/>
      <c r="WBV203" s="110"/>
      <c r="WBW203" s="110"/>
      <c r="WBX203" s="110"/>
      <c r="WBY203" s="110"/>
      <c r="WBZ203" s="110"/>
      <c r="WCA203" s="110"/>
      <c r="WCB203" s="110"/>
      <c r="WCC203" s="110"/>
      <c r="WCD203" s="110"/>
      <c r="WCE203" s="110"/>
      <c r="WCF203" s="110"/>
      <c r="WCG203" s="110"/>
      <c r="WCH203" s="110"/>
      <c r="WCI203" s="110"/>
      <c r="WCJ203" s="110"/>
      <c r="WCK203" s="110"/>
      <c r="WCL203" s="110"/>
      <c r="WCM203" s="110"/>
      <c r="WCN203" s="110"/>
      <c r="WCO203" s="110"/>
      <c r="WCP203" s="110"/>
      <c r="WCQ203" s="110"/>
      <c r="WCR203" s="110"/>
      <c r="WCS203" s="110"/>
      <c r="WCT203" s="110"/>
      <c r="WCU203" s="110"/>
      <c r="WCV203" s="110"/>
      <c r="WCW203" s="110"/>
      <c r="WCX203" s="110"/>
      <c r="WCY203" s="110"/>
      <c r="WCZ203" s="110"/>
      <c r="WDA203" s="110"/>
      <c r="WDB203" s="110"/>
      <c r="WDC203" s="110"/>
      <c r="WDD203" s="110"/>
      <c r="WDE203" s="110"/>
      <c r="WDF203" s="110"/>
      <c r="WDG203" s="110"/>
      <c r="WDH203" s="110"/>
      <c r="WDI203" s="110"/>
      <c r="WDJ203" s="110"/>
      <c r="WDK203" s="110"/>
      <c r="WDL203" s="110"/>
      <c r="WDM203" s="110"/>
      <c r="WDN203" s="110"/>
      <c r="WDO203" s="110"/>
      <c r="WDP203" s="110"/>
      <c r="WDQ203" s="110"/>
      <c r="WDR203" s="110"/>
      <c r="WDS203" s="110"/>
      <c r="WDT203" s="110"/>
      <c r="WDU203" s="110"/>
      <c r="WDV203" s="110"/>
      <c r="WDW203" s="110"/>
      <c r="WDX203" s="110"/>
      <c r="WDY203" s="110"/>
      <c r="WDZ203" s="110"/>
      <c r="WEA203" s="110"/>
      <c r="WEB203" s="110"/>
      <c r="WEC203" s="110"/>
      <c r="WED203" s="110"/>
      <c r="WEE203" s="110"/>
      <c r="WEF203" s="110"/>
      <c r="WEG203" s="110"/>
      <c r="WEH203" s="110"/>
      <c r="WEI203" s="110"/>
      <c r="WEJ203" s="110"/>
      <c r="WEK203" s="110"/>
      <c r="WEL203" s="110"/>
      <c r="WEM203" s="110"/>
      <c r="WEN203" s="110"/>
      <c r="WEO203" s="110"/>
      <c r="WEP203" s="110"/>
      <c r="WEQ203" s="110"/>
      <c r="WER203" s="110"/>
      <c r="WES203" s="110"/>
      <c r="WET203" s="110"/>
      <c r="WEU203" s="110"/>
      <c r="WEV203" s="110"/>
      <c r="WEW203" s="110"/>
      <c r="WEX203" s="110"/>
      <c r="WEY203" s="110"/>
      <c r="WEZ203" s="110"/>
      <c r="WFA203" s="110"/>
      <c r="WFB203" s="110"/>
      <c r="WFC203" s="110"/>
      <c r="WFD203" s="110"/>
      <c r="WFE203" s="110"/>
      <c r="WFF203" s="110"/>
      <c r="WFG203" s="110"/>
      <c r="WFH203" s="110"/>
      <c r="WFI203" s="110"/>
      <c r="WFJ203" s="110"/>
      <c r="WFK203" s="110"/>
      <c r="WFL203" s="110"/>
      <c r="WFM203" s="110"/>
      <c r="WFN203" s="110"/>
      <c r="WFO203" s="110"/>
      <c r="WFP203" s="110"/>
      <c r="WFQ203" s="110"/>
      <c r="WFR203" s="110"/>
      <c r="WFS203" s="110"/>
      <c r="WFT203" s="110"/>
      <c r="WFU203" s="110"/>
      <c r="WFV203" s="110"/>
      <c r="WFW203" s="110"/>
      <c r="WFX203" s="110"/>
      <c r="WFY203" s="110"/>
      <c r="WFZ203" s="110"/>
      <c r="WGA203" s="110"/>
      <c r="WGB203" s="110"/>
      <c r="WGC203" s="110"/>
      <c r="WGD203" s="110"/>
      <c r="WGE203" s="110"/>
      <c r="WGF203" s="110"/>
      <c r="WGG203" s="110"/>
      <c r="WGH203" s="110"/>
      <c r="WGI203" s="110"/>
      <c r="WGJ203" s="110"/>
      <c r="WGK203" s="110"/>
      <c r="WGL203" s="110"/>
      <c r="WGM203" s="110"/>
      <c r="WGN203" s="110"/>
      <c r="WGO203" s="110"/>
      <c r="WGP203" s="110"/>
      <c r="WGQ203" s="110"/>
      <c r="WGR203" s="110"/>
      <c r="WGS203" s="110"/>
      <c r="WGT203" s="110"/>
      <c r="WGU203" s="110"/>
      <c r="WGV203" s="110"/>
      <c r="WGW203" s="110"/>
      <c r="WGX203" s="110"/>
      <c r="WGY203" s="110"/>
      <c r="WGZ203" s="110"/>
      <c r="WHA203" s="110"/>
      <c r="WHB203" s="110"/>
      <c r="WHC203" s="110"/>
      <c r="WHD203" s="110"/>
      <c r="WHE203" s="110"/>
      <c r="WHF203" s="110"/>
      <c r="WHG203" s="110"/>
      <c r="WHH203" s="110"/>
      <c r="WHI203" s="110"/>
      <c r="WHJ203" s="110"/>
      <c r="WHK203" s="110"/>
      <c r="WHL203" s="110"/>
      <c r="WHM203" s="110"/>
      <c r="WHN203" s="110"/>
      <c r="WHO203" s="110"/>
      <c r="WHP203" s="110"/>
      <c r="WHQ203" s="110"/>
      <c r="WHR203" s="110"/>
      <c r="WHS203" s="110"/>
      <c r="WHT203" s="110"/>
      <c r="WHU203" s="110"/>
      <c r="WHV203" s="110"/>
      <c r="WHW203" s="110"/>
      <c r="WHX203" s="110"/>
      <c r="WHY203" s="110"/>
      <c r="WHZ203" s="110"/>
      <c r="WIA203" s="110"/>
      <c r="WIB203" s="110"/>
      <c r="WIC203" s="110"/>
      <c r="WID203" s="110"/>
      <c r="WIE203" s="110"/>
      <c r="WIF203" s="110"/>
      <c r="WIG203" s="110"/>
      <c r="WIH203" s="110"/>
      <c r="WII203" s="110"/>
      <c r="WIJ203" s="110"/>
      <c r="WIK203" s="110"/>
      <c r="WIL203" s="110"/>
      <c r="WIM203" s="110"/>
      <c r="WIN203" s="110"/>
      <c r="WIO203" s="110"/>
      <c r="WIP203" s="110"/>
      <c r="WIQ203" s="110"/>
      <c r="WIR203" s="110"/>
      <c r="WIS203" s="110"/>
      <c r="WIT203" s="110"/>
      <c r="WIU203" s="110"/>
      <c r="WIV203" s="110"/>
      <c r="WIW203" s="110"/>
      <c r="WIX203" s="110"/>
      <c r="WIY203" s="110"/>
      <c r="WIZ203" s="110"/>
      <c r="WJA203" s="110"/>
      <c r="WJB203" s="110"/>
      <c r="WJC203" s="110"/>
      <c r="WJD203" s="110"/>
      <c r="WJE203" s="110"/>
      <c r="WJF203" s="110"/>
      <c r="WJG203" s="110"/>
      <c r="WJH203" s="110"/>
      <c r="WJI203" s="110"/>
      <c r="WJJ203" s="110"/>
      <c r="WJK203" s="110"/>
      <c r="WJL203" s="110"/>
      <c r="WJM203" s="110"/>
      <c r="WJN203" s="110"/>
      <c r="WJO203" s="110"/>
      <c r="WJP203" s="110"/>
      <c r="WJQ203" s="110"/>
      <c r="WJR203" s="110"/>
      <c r="WJS203" s="110"/>
      <c r="WJT203" s="110"/>
      <c r="WJU203" s="110"/>
      <c r="WJV203" s="110"/>
      <c r="WJW203" s="110"/>
      <c r="WJX203" s="110"/>
      <c r="WJY203" s="110"/>
      <c r="WJZ203" s="110"/>
      <c r="WKA203" s="110"/>
      <c r="WKB203" s="110"/>
      <c r="WKC203" s="110"/>
      <c r="WKD203" s="110"/>
      <c r="WKE203" s="110"/>
      <c r="WKF203" s="110"/>
      <c r="WKG203" s="110"/>
      <c r="WKH203" s="110"/>
      <c r="WKI203" s="110"/>
      <c r="WKJ203" s="110"/>
      <c r="WKK203" s="110"/>
      <c r="WKL203" s="110"/>
      <c r="WKM203" s="110"/>
      <c r="WKN203" s="110"/>
      <c r="WKO203" s="110"/>
      <c r="WKP203" s="110"/>
      <c r="WKQ203" s="110"/>
      <c r="WKR203" s="110"/>
      <c r="WKS203" s="110"/>
      <c r="WKT203" s="110"/>
      <c r="WKU203" s="110"/>
      <c r="WKV203" s="110"/>
      <c r="WKW203" s="110"/>
      <c r="WKX203" s="110"/>
      <c r="WKY203" s="110"/>
      <c r="WKZ203" s="110"/>
      <c r="WLA203" s="110"/>
      <c r="WLB203" s="110"/>
      <c r="WLC203" s="110"/>
      <c r="WLD203" s="110"/>
      <c r="WLE203" s="110"/>
      <c r="WLF203" s="110"/>
      <c r="WLG203" s="110"/>
      <c r="WLH203" s="110"/>
      <c r="WLI203" s="110"/>
      <c r="WLJ203" s="110"/>
      <c r="WLK203" s="110"/>
      <c r="WLL203" s="110"/>
      <c r="WLM203" s="110"/>
      <c r="WLN203" s="110"/>
      <c r="WLO203" s="110"/>
      <c r="WLP203" s="110"/>
      <c r="WLQ203" s="110"/>
      <c r="WLR203" s="110"/>
      <c r="WLS203" s="110"/>
      <c r="WLT203" s="110"/>
      <c r="WLU203" s="110"/>
      <c r="WLV203" s="110"/>
      <c r="WLW203" s="110"/>
      <c r="WLX203" s="110"/>
      <c r="WLY203" s="110"/>
      <c r="WLZ203" s="110"/>
      <c r="WMA203" s="110"/>
      <c r="WMB203" s="110"/>
      <c r="WMC203" s="110"/>
      <c r="WMD203" s="110"/>
      <c r="WME203" s="110"/>
      <c r="WMF203" s="110"/>
      <c r="WMG203" s="110"/>
      <c r="WMH203" s="110"/>
      <c r="WMI203" s="110"/>
      <c r="WMJ203" s="110"/>
      <c r="WMK203" s="110"/>
      <c r="WML203" s="110"/>
      <c r="WMM203" s="110"/>
      <c r="WMN203" s="110"/>
      <c r="WMO203" s="110"/>
      <c r="WMP203" s="110"/>
      <c r="WMQ203" s="110"/>
      <c r="WMR203" s="110"/>
      <c r="WMS203" s="110"/>
      <c r="WMT203" s="110"/>
      <c r="WMU203" s="110"/>
      <c r="WMV203" s="110"/>
      <c r="WMW203" s="110"/>
      <c r="WMX203" s="110"/>
      <c r="WMY203" s="110"/>
      <c r="WMZ203" s="110"/>
      <c r="WNA203" s="110"/>
      <c r="WNB203" s="110"/>
      <c r="WNC203" s="110"/>
      <c r="WND203" s="110"/>
      <c r="WNE203" s="110"/>
      <c r="WNF203" s="110"/>
      <c r="WNG203" s="110"/>
      <c r="WNH203" s="110"/>
      <c r="WNI203" s="110"/>
      <c r="WNJ203" s="110"/>
      <c r="WNK203" s="110"/>
      <c r="WNL203" s="110"/>
      <c r="WNM203" s="110"/>
      <c r="WNN203" s="110"/>
      <c r="WNO203" s="110"/>
      <c r="WNP203" s="110"/>
      <c r="WNQ203" s="110"/>
      <c r="WNR203" s="110"/>
      <c r="WNS203" s="110"/>
      <c r="WNT203" s="110"/>
      <c r="WNU203" s="110"/>
      <c r="WNV203" s="110"/>
      <c r="WNW203" s="110"/>
      <c r="WNX203" s="110"/>
      <c r="WNY203" s="110"/>
      <c r="WNZ203" s="110"/>
      <c r="WOA203" s="110"/>
      <c r="WOB203" s="110"/>
      <c r="WOC203" s="110"/>
      <c r="WOD203" s="110"/>
      <c r="WOE203" s="110"/>
      <c r="WOF203" s="110"/>
      <c r="WOG203" s="110"/>
      <c r="WOH203" s="110"/>
      <c r="WOI203" s="110"/>
      <c r="WOJ203" s="110"/>
      <c r="WOK203" s="110"/>
      <c r="WOL203" s="110"/>
      <c r="WOM203" s="110"/>
      <c r="WON203" s="110"/>
      <c r="WOO203" s="110"/>
      <c r="WOP203" s="110"/>
      <c r="WOQ203" s="110"/>
      <c r="WOR203" s="110"/>
      <c r="WOS203" s="110"/>
      <c r="WOT203" s="110"/>
      <c r="WOU203" s="110"/>
      <c r="WOV203" s="110"/>
      <c r="WOW203" s="110"/>
      <c r="WOX203" s="110"/>
      <c r="WOY203" s="110"/>
      <c r="WOZ203" s="110"/>
      <c r="WPA203" s="110"/>
      <c r="WPB203" s="110"/>
      <c r="WPC203" s="110"/>
      <c r="WPD203" s="110"/>
      <c r="WPE203" s="110"/>
      <c r="WPF203" s="110"/>
      <c r="WPG203" s="110"/>
      <c r="WPH203" s="110"/>
      <c r="WPI203" s="110"/>
      <c r="WPJ203" s="110"/>
      <c r="WPK203" s="110"/>
      <c r="WPL203" s="110"/>
      <c r="WPM203" s="110"/>
      <c r="WPN203" s="110"/>
      <c r="WPO203" s="110"/>
      <c r="WPP203" s="110"/>
      <c r="WPQ203" s="110"/>
      <c r="WPR203" s="110"/>
      <c r="WPS203" s="110"/>
      <c r="WPT203" s="110"/>
      <c r="WPU203" s="110"/>
      <c r="WPV203" s="110"/>
      <c r="WPW203" s="110"/>
      <c r="WPX203" s="110"/>
      <c r="WPY203" s="110"/>
      <c r="WPZ203" s="110"/>
      <c r="WQA203" s="110"/>
      <c r="WQB203" s="110"/>
      <c r="WQC203" s="110"/>
      <c r="WQD203" s="110"/>
      <c r="WQE203" s="110"/>
      <c r="WQF203" s="110"/>
      <c r="WQG203" s="110"/>
      <c r="WQH203" s="110"/>
      <c r="WQI203" s="110"/>
      <c r="WQJ203" s="110"/>
      <c r="WQK203" s="110"/>
      <c r="WQL203" s="110"/>
      <c r="WQM203" s="110"/>
      <c r="WQN203" s="110"/>
      <c r="WQO203" s="110"/>
      <c r="WQP203" s="110"/>
      <c r="WQQ203" s="110"/>
      <c r="WQR203" s="110"/>
      <c r="WQS203" s="110"/>
      <c r="WQT203" s="110"/>
      <c r="WQU203" s="110"/>
      <c r="WQV203" s="110"/>
      <c r="WQW203" s="110"/>
      <c r="WQX203" s="110"/>
      <c r="WQY203" s="110"/>
      <c r="WQZ203" s="110"/>
      <c r="WRA203" s="110"/>
      <c r="WRB203" s="110"/>
      <c r="WRC203" s="110"/>
      <c r="WRD203" s="110"/>
      <c r="WRE203" s="110"/>
      <c r="WRF203" s="110"/>
      <c r="WRG203" s="110"/>
      <c r="WRH203" s="110"/>
      <c r="WRI203" s="110"/>
      <c r="WRJ203" s="110"/>
      <c r="WRK203" s="110"/>
      <c r="WRL203" s="110"/>
      <c r="WRM203" s="110"/>
      <c r="WRN203" s="110"/>
      <c r="WRO203" s="110"/>
      <c r="WRP203" s="110"/>
      <c r="WRQ203" s="110"/>
      <c r="WRR203" s="110"/>
      <c r="WRS203" s="110"/>
      <c r="WRT203" s="110"/>
      <c r="WRU203" s="110"/>
      <c r="WRV203" s="110"/>
      <c r="WRW203" s="110"/>
      <c r="WRX203" s="110"/>
      <c r="WRY203" s="110"/>
      <c r="WRZ203" s="110"/>
      <c r="WSA203" s="110"/>
      <c r="WSB203" s="110"/>
      <c r="WSC203" s="110"/>
      <c r="WSD203" s="110"/>
      <c r="WSE203" s="110"/>
      <c r="WSF203" s="110"/>
      <c r="WSG203" s="110"/>
      <c r="WSH203" s="110"/>
      <c r="WSI203" s="110"/>
      <c r="WSJ203" s="110"/>
      <c r="WSK203" s="110"/>
      <c r="WSL203" s="110"/>
      <c r="WSM203" s="110"/>
      <c r="WSN203" s="110"/>
      <c r="WSO203" s="110"/>
      <c r="WSP203" s="110"/>
      <c r="WSQ203" s="110"/>
      <c r="WSR203" s="110"/>
      <c r="WSS203" s="110"/>
      <c r="WST203" s="110"/>
      <c r="WSU203" s="110"/>
      <c r="WSV203" s="110"/>
      <c r="WSW203" s="110"/>
      <c r="WSX203" s="110"/>
      <c r="WSY203" s="110"/>
      <c r="WSZ203" s="110"/>
      <c r="WTA203" s="110"/>
      <c r="WTB203" s="110"/>
      <c r="WTC203" s="110"/>
      <c r="WTD203" s="110"/>
      <c r="WTE203" s="110"/>
      <c r="WTF203" s="110"/>
      <c r="WTG203" s="110"/>
      <c r="WTH203" s="110"/>
      <c r="WTI203" s="110"/>
      <c r="WTJ203" s="110"/>
      <c r="WTK203" s="110"/>
      <c r="WTL203" s="110"/>
      <c r="WTM203" s="110"/>
      <c r="WTN203" s="110"/>
      <c r="WTO203" s="110"/>
      <c r="WTP203" s="110"/>
      <c r="WTQ203" s="110"/>
      <c r="WTR203" s="110"/>
      <c r="WTS203" s="110"/>
      <c r="WTT203" s="110"/>
      <c r="WTU203" s="110"/>
      <c r="WTV203" s="110"/>
      <c r="WTW203" s="110"/>
      <c r="WTX203" s="110"/>
      <c r="WTY203" s="110"/>
      <c r="WTZ203" s="110"/>
      <c r="WUA203" s="110"/>
      <c r="WUB203" s="110"/>
      <c r="WUC203" s="110"/>
      <c r="WUD203" s="110"/>
      <c r="WUE203" s="110"/>
      <c r="WUF203" s="110"/>
      <c r="WUG203" s="110"/>
      <c r="WUH203" s="110"/>
      <c r="WUI203" s="110"/>
      <c r="WUJ203" s="110"/>
      <c r="WUK203" s="110"/>
      <c r="WUL203" s="110"/>
      <c r="WUM203" s="110"/>
      <c r="WUN203" s="110"/>
      <c r="WUO203" s="110"/>
      <c r="WUP203" s="110"/>
      <c r="WUQ203" s="110"/>
      <c r="WUR203" s="110"/>
      <c r="WUS203" s="110"/>
      <c r="WUT203" s="110"/>
      <c r="WUU203" s="110"/>
      <c r="WUV203" s="110"/>
      <c r="WUW203" s="110"/>
      <c r="WUX203" s="110"/>
      <c r="WUY203" s="110"/>
      <c r="WUZ203" s="110"/>
      <c r="WVA203" s="110"/>
      <c r="WVB203" s="110"/>
      <c r="WVC203" s="110"/>
      <c r="WVD203" s="110"/>
      <c r="WVE203" s="110"/>
      <c r="WVF203" s="110"/>
      <c r="WVG203" s="110"/>
      <c r="WVH203" s="110"/>
      <c r="WVI203" s="110"/>
      <c r="WVJ203" s="110"/>
      <c r="WVK203" s="110"/>
      <c r="WVL203" s="110"/>
      <c r="WVM203" s="110"/>
      <c r="WVN203" s="110"/>
      <c r="WVO203" s="110"/>
      <c r="WVP203" s="110"/>
      <c r="WVQ203" s="110"/>
      <c r="WVR203" s="110"/>
      <c r="WVS203" s="110"/>
      <c r="WVT203" s="110"/>
      <c r="WVU203" s="110"/>
      <c r="WVV203" s="110"/>
      <c r="WVW203" s="110"/>
      <c r="WVX203" s="110"/>
      <c r="WVY203" s="110"/>
      <c r="WVZ203" s="110"/>
      <c r="WWA203" s="110"/>
      <c r="WWB203" s="110"/>
      <c r="WWC203" s="110"/>
      <c r="WWD203" s="110"/>
      <c r="WWE203" s="110"/>
      <c r="WWF203" s="110"/>
      <c r="WWG203" s="110"/>
      <c r="WWH203" s="110"/>
      <c r="WWI203" s="110"/>
      <c r="WWJ203" s="110"/>
      <c r="WWK203" s="110"/>
      <c r="WWL203" s="110"/>
      <c r="WWM203" s="110"/>
      <c r="WWN203" s="110"/>
      <c r="WWO203" s="110"/>
      <c r="WWP203" s="110"/>
      <c r="WWQ203" s="110"/>
      <c r="WWR203" s="110"/>
      <c r="WWS203" s="110"/>
      <c r="WWT203" s="110"/>
      <c r="WWU203" s="110"/>
      <c r="WWV203" s="110"/>
      <c r="WWW203" s="110"/>
      <c r="WWX203" s="110"/>
      <c r="WWY203" s="110"/>
      <c r="WWZ203" s="110"/>
      <c r="WXA203" s="110"/>
      <c r="WXB203" s="110"/>
      <c r="WXC203" s="110"/>
      <c r="WXD203" s="110"/>
      <c r="WXE203" s="110"/>
      <c r="WXF203" s="110"/>
      <c r="WXG203" s="110"/>
      <c r="WXH203" s="110"/>
      <c r="WXI203" s="110"/>
      <c r="WXJ203" s="110"/>
      <c r="WXK203" s="110"/>
      <c r="WXL203" s="110"/>
      <c r="WXM203" s="110"/>
      <c r="WXN203" s="110"/>
      <c r="WXO203" s="110"/>
      <c r="WXP203" s="110"/>
      <c r="WXQ203" s="110"/>
      <c r="WXR203" s="110"/>
      <c r="WXS203" s="110"/>
      <c r="WXT203" s="110"/>
      <c r="WXU203" s="110"/>
      <c r="WXV203" s="110"/>
      <c r="WXW203" s="110"/>
      <c r="WXX203" s="110"/>
      <c r="WXY203" s="110"/>
      <c r="WXZ203" s="110"/>
      <c r="WYA203" s="110"/>
      <c r="WYB203" s="110"/>
      <c r="WYC203" s="110"/>
      <c r="WYD203" s="110"/>
      <c r="WYE203" s="110"/>
      <c r="WYF203" s="110"/>
      <c r="WYG203" s="110"/>
      <c r="WYH203" s="110"/>
      <c r="WYI203" s="110"/>
      <c r="WYJ203" s="110"/>
      <c r="WYK203" s="110"/>
      <c r="WYL203" s="110"/>
      <c r="WYM203" s="110"/>
      <c r="WYN203" s="110"/>
      <c r="WYO203" s="110"/>
      <c r="WYP203" s="110"/>
      <c r="WYQ203" s="110"/>
      <c r="WYR203" s="110"/>
      <c r="WYS203" s="110"/>
      <c r="WYT203" s="110"/>
      <c r="WYU203" s="110"/>
      <c r="WYV203" s="110"/>
      <c r="WYW203" s="110"/>
      <c r="WYX203" s="110"/>
      <c r="WYY203" s="110"/>
      <c r="WYZ203" s="110"/>
      <c r="WZA203" s="110"/>
      <c r="WZB203" s="110"/>
      <c r="WZC203" s="110"/>
      <c r="WZD203" s="110"/>
      <c r="WZE203" s="110"/>
      <c r="WZF203" s="110"/>
      <c r="WZG203" s="110"/>
      <c r="WZH203" s="110"/>
      <c r="WZI203" s="110"/>
      <c r="WZJ203" s="110"/>
      <c r="WZK203" s="110"/>
      <c r="WZL203" s="110"/>
      <c r="WZM203" s="110"/>
      <c r="WZN203" s="110"/>
      <c r="WZO203" s="110"/>
      <c r="WZP203" s="110"/>
      <c r="WZQ203" s="110"/>
      <c r="WZR203" s="110"/>
      <c r="WZS203" s="110"/>
      <c r="WZT203" s="110"/>
      <c r="WZU203" s="110"/>
      <c r="WZV203" s="110"/>
      <c r="WZW203" s="110"/>
      <c r="WZX203" s="110"/>
      <c r="WZY203" s="110"/>
      <c r="WZZ203" s="110"/>
      <c r="XAA203" s="110"/>
      <c r="XAB203" s="110"/>
      <c r="XAC203" s="110"/>
      <c r="XAD203" s="110"/>
      <c r="XAE203" s="110"/>
      <c r="XAF203" s="110"/>
      <c r="XAG203" s="110"/>
      <c r="XAH203" s="110"/>
      <c r="XAI203" s="110"/>
      <c r="XAJ203" s="110"/>
      <c r="XAK203" s="110"/>
      <c r="XAL203" s="110"/>
      <c r="XAM203" s="110"/>
      <c r="XAN203" s="110"/>
      <c r="XAO203" s="110"/>
      <c r="XAP203" s="110"/>
      <c r="XAQ203" s="110"/>
      <c r="XAR203" s="110"/>
      <c r="XAS203" s="110"/>
      <c r="XAT203" s="110"/>
      <c r="XAU203" s="110"/>
      <c r="XAV203" s="110"/>
      <c r="XAW203" s="110"/>
      <c r="XAX203" s="110"/>
      <c r="XAY203" s="110"/>
      <c r="XAZ203" s="110"/>
      <c r="XBA203" s="110"/>
      <c r="XBB203" s="110"/>
      <c r="XBC203" s="110"/>
      <c r="XBD203" s="110"/>
      <c r="XBE203" s="110"/>
      <c r="XBF203" s="110"/>
      <c r="XBG203" s="110"/>
      <c r="XBH203" s="110"/>
      <c r="XBI203" s="110"/>
      <c r="XBJ203" s="110"/>
      <c r="XBK203" s="110"/>
      <c r="XBL203" s="110"/>
      <c r="XBM203" s="110"/>
      <c r="XBN203" s="110"/>
      <c r="XBO203" s="110"/>
      <c r="XBP203" s="110"/>
      <c r="XBQ203" s="110"/>
      <c r="XBR203" s="110"/>
      <c r="XBS203" s="110"/>
      <c r="XBT203" s="110"/>
      <c r="XBU203" s="110"/>
      <c r="XBV203" s="110"/>
      <c r="XBW203" s="110"/>
      <c r="XBX203" s="110"/>
      <c r="XBY203" s="110"/>
      <c r="XBZ203" s="110"/>
      <c r="XCA203" s="110"/>
      <c r="XCB203" s="110"/>
      <c r="XCC203" s="110"/>
      <c r="XCD203" s="110"/>
      <c r="XCE203" s="110"/>
      <c r="XCF203" s="110"/>
      <c r="XCG203" s="110"/>
      <c r="XCH203" s="110"/>
      <c r="XCI203" s="110"/>
      <c r="XCJ203" s="110"/>
      <c r="XCK203" s="110"/>
      <c r="XCL203" s="110"/>
      <c r="XCM203" s="110"/>
      <c r="XCN203" s="110"/>
      <c r="XCO203" s="110"/>
      <c r="XCP203" s="110"/>
      <c r="XCQ203" s="110"/>
      <c r="XCR203" s="110"/>
      <c r="XCS203" s="110"/>
      <c r="XCT203" s="110"/>
      <c r="XCU203" s="110"/>
      <c r="XCV203" s="110"/>
      <c r="XCW203" s="110"/>
      <c r="XCX203" s="110"/>
      <c r="XCY203" s="110"/>
      <c r="XCZ203" s="110"/>
      <c r="XDA203" s="110"/>
      <c r="XDB203" s="110"/>
      <c r="XDC203" s="110"/>
      <c r="XDD203" s="110"/>
      <c r="XDE203" s="110"/>
      <c r="XDF203" s="110"/>
      <c r="XDG203" s="110"/>
      <c r="XDH203" s="110"/>
      <c r="XDI203" s="110"/>
      <c r="XDJ203" s="110"/>
      <c r="XDK203" s="110"/>
      <c r="XDL203" s="110"/>
      <c r="XDM203" s="110"/>
      <c r="XDN203" s="110"/>
      <c r="XDO203" s="110"/>
      <c r="XDP203" s="110"/>
      <c r="XDQ203" s="110"/>
      <c r="XDR203" s="110"/>
      <c r="XDS203" s="110"/>
      <c r="XDT203" s="110"/>
      <c r="XDU203" s="110"/>
      <c r="XDV203" s="110"/>
      <c r="XDW203" s="110"/>
      <c r="XDX203" s="110"/>
      <c r="XDY203" s="110"/>
      <c r="XDZ203" s="110"/>
      <c r="XEA203" s="110"/>
      <c r="XEB203" s="110"/>
      <c r="XEC203" s="110"/>
      <c r="XED203" s="110"/>
      <c r="XEE203" s="110"/>
      <c r="XEF203" s="110"/>
      <c r="XEG203" s="110"/>
      <c r="XEH203" s="110"/>
      <c r="XEI203" s="110"/>
      <c r="XEJ203" s="110"/>
      <c r="XEK203" s="110"/>
      <c r="XEL203" s="110"/>
      <c r="XEM203" s="110"/>
      <c r="XEN203" s="110"/>
      <c r="XEO203" s="110"/>
      <c r="XEP203" s="110"/>
      <c r="XEQ203" s="110"/>
      <c r="XER203" s="110"/>
      <c r="XES203" s="110"/>
      <c r="XET203" s="110"/>
      <c r="XEU203" s="110"/>
      <c r="XEV203" s="110"/>
      <c r="XEW203" s="110"/>
      <c r="XEX203" s="110"/>
      <c r="XEY203" s="110"/>
      <c r="XEZ203" s="110"/>
      <c r="XFA203" s="110"/>
      <c r="XFB203" s="110"/>
      <c r="XFC203" s="110"/>
      <c r="XFD203" s="110"/>
    </row>
    <row r="204" spans="1:16384" s="13" customFormat="1" x14ac:dyDescent="0.25">
      <c r="A204" s="110"/>
      <c r="B204" s="111"/>
      <c r="C204" s="111"/>
      <c r="D204" s="111"/>
      <c r="E204" s="110"/>
      <c r="F204" s="110"/>
      <c r="G204" s="111"/>
      <c r="H204" s="111"/>
      <c r="I204" s="111"/>
      <c r="J204" s="46"/>
      <c r="K204" s="46"/>
      <c r="L204" s="110"/>
      <c r="M204" s="111"/>
      <c r="N204" s="111"/>
      <c r="O204" s="111"/>
      <c r="P204" s="111"/>
      <c r="Q204" s="47"/>
      <c r="R204" s="46"/>
      <c r="S204" s="46"/>
      <c r="T204" s="46"/>
      <c r="V204" s="46"/>
      <c r="W204" s="46"/>
      <c r="X204" s="46"/>
      <c r="Z204" s="46"/>
      <c r="AA204" s="46"/>
      <c r="AB204" s="46"/>
      <c r="AD204" s="46"/>
      <c r="AE204" s="46"/>
      <c r="AF204" s="46"/>
      <c r="AI204" s="234"/>
      <c r="AJ204" s="234"/>
      <c r="AK204" s="110"/>
      <c r="AL204" s="110"/>
      <c r="AM204" s="110"/>
      <c r="AN204" s="110"/>
      <c r="AO204" s="110"/>
      <c r="AP204" s="110"/>
      <c r="AQ204" s="110"/>
      <c r="AR204" s="110"/>
      <c r="AS204" s="110"/>
      <c r="AT204" s="110"/>
      <c r="AU204" s="110"/>
      <c r="AV204" s="110"/>
      <c r="AW204" s="110"/>
      <c r="AX204" s="110"/>
      <c r="AY204" s="110"/>
      <c r="AZ204" s="110"/>
      <c r="BA204" s="110"/>
      <c r="BB204" s="110"/>
      <c r="BC204" s="110"/>
      <c r="BD204" s="110"/>
      <c r="BE204" s="110"/>
      <c r="BF204" s="110"/>
      <c r="BG204" s="110"/>
      <c r="BH204" s="110"/>
      <c r="BI204" s="110"/>
      <c r="BJ204" s="110"/>
      <c r="BK204" s="110"/>
      <c r="BL204" s="110"/>
      <c r="BM204" s="110"/>
      <c r="BN204" s="110"/>
      <c r="BO204" s="110"/>
      <c r="BP204" s="110"/>
      <c r="BQ204" s="110"/>
      <c r="BR204" s="110"/>
      <c r="BS204" s="110"/>
      <c r="BT204" s="110"/>
      <c r="BU204" s="110"/>
      <c r="BV204" s="110"/>
      <c r="BW204" s="110"/>
      <c r="BX204" s="110"/>
      <c r="BY204" s="110"/>
      <c r="BZ204" s="110"/>
      <c r="CA204" s="110"/>
      <c r="CB204" s="110"/>
      <c r="CC204" s="110"/>
      <c r="CD204" s="110"/>
      <c r="CE204" s="110"/>
      <c r="CF204" s="110"/>
      <c r="CG204" s="110"/>
      <c r="CH204" s="110"/>
      <c r="CI204" s="110"/>
      <c r="CJ204" s="110"/>
      <c r="CK204" s="110"/>
      <c r="CL204" s="110"/>
      <c r="CM204" s="110"/>
      <c r="CN204" s="110"/>
      <c r="CO204" s="110"/>
      <c r="CP204" s="110"/>
      <c r="CQ204" s="110"/>
      <c r="CR204" s="110"/>
      <c r="CS204" s="110"/>
      <c r="CT204" s="110"/>
      <c r="CU204" s="110"/>
      <c r="CV204" s="110"/>
      <c r="CW204" s="110"/>
      <c r="CX204" s="110"/>
      <c r="CY204" s="110"/>
      <c r="CZ204" s="110"/>
      <c r="DA204" s="110"/>
      <c r="DB204" s="110"/>
      <c r="DC204" s="110"/>
      <c r="DD204" s="110"/>
      <c r="DE204" s="110"/>
      <c r="DF204" s="110"/>
      <c r="DG204" s="110"/>
      <c r="DH204" s="110"/>
      <c r="DI204" s="110"/>
      <c r="DJ204" s="110"/>
      <c r="DK204" s="110"/>
      <c r="DL204" s="110"/>
      <c r="DM204" s="110"/>
      <c r="DN204" s="110"/>
      <c r="DO204" s="110"/>
      <c r="DP204" s="110"/>
      <c r="DQ204" s="110"/>
      <c r="DR204" s="110"/>
      <c r="DS204" s="110"/>
      <c r="DT204" s="110"/>
      <c r="DU204" s="110"/>
      <c r="DV204" s="110"/>
      <c r="DW204" s="110"/>
      <c r="DX204" s="110"/>
      <c r="DY204" s="110"/>
      <c r="DZ204" s="110"/>
      <c r="EA204" s="110"/>
      <c r="EB204" s="110"/>
      <c r="EC204" s="110"/>
      <c r="ED204" s="110"/>
      <c r="EE204" s="110"/>
      <c r="EF204" s="110"/>
      <c r="EG204" s="110"/>
      <c r="EH204" s="110"/>
      <c r="EI204" s="110"/>
      <c r="EJ204" s="110"/>
      <c r="EK204" s="110"/>
      <c r="EL204" s="110"/>
      <c r="EM204" s="110"/>
      <c r="EN204" s="110"/>
      <c r="EO204" s="110"/>
      <c r="EP204" s="110"/>
      <c r="EQ204" s="110"/>
      <c r="ER204" s="110"/>
      <c r="ES204" s="110"/>
      <c r="ET204" s="110"/>
      <c r="EU204" s="110"/>
      <c r="EV204" s="110"/>
      <c r="EW204" s="110"/>
      <c r="EX204" s="110"/>
      <c r="EY204" s="110"/>
      <c r="EZ204" s="110"/>
      <c r="FA204" s="110"/>
      <c r="FB204" s="110"/>
      <c r="FC204" s="110"/>
      <c r="FD204" s="110"/>
      <c r="FE204" s="110"/>
      <c r="FF204" s="110"/>
      <c r="FG204" s="110"/>
      <c r="FH204" s="110"/>
      <c r="FI204" s="110"/>
      <c r="FJ204" s="110"/>
      <c r="FK204" s="110"/>
      <c r="FL204" s="110"/>
      <c r="FM204" s="110"/>
      <c r="FN204" s="110"/>
      <c r="FO204" s="110"/>
      <c r="FP204" s="110"/>
      <c r="FQ204" s="110"/>
      <c r="FR204" s="110"/>
      <c r="FS204" s="110"/>
      <c r="FT204" s="110"/>
      <c r="FU204" s="110"/>
      <c r="FV204" s="110"/>
      <c r="FW204" s="110"/>
      <c r="FX204" s="110"/>
      <c r="FY204" s="110"/>
      <c r="FZ204" s="110"/>
      <c r="GA204" s="110"/>
      <c r="GB204" s="110"/>
      <c r="GC204" s="110"/>
      <c r="GD204" s="110"/>
      <c r="GE204" s="110"/>
      <c r="GF204" s="110"/>
      <c r="GG204" s="110"/>
      <c r="GH204" s="110"/>
      <c r="GI204" s="110"/>
      <c r="GJ204" s="110"/>
      <c r="GK204" s="110"/>
      <c r="GL204" s="110"/>
      <c r="GM204" s="110"/>
      <c r="GN204" s="110"/>
      <c r="GO204" s="110"/>
      <c r="GP204" s="110"/>
      <c r="GQ204" s="110"/>
      <c r="GR204" s="110"/>
      <c r="GS204" s="110"/>
      <c r="GT204" s="110"/>
      <c r="GU204" s="110"/>
      <c r="GV204" s="110"/>
      <c r="GW204" s="110"/>
      <c r="GX204" s="110"/>
      <c r="GY204" s="110"/>
      <c r="GZ204" s="110"/>
      <c r="HA204" s="110"/>
      <c r="HB204" s="110"/>
      <c r="HC204" s="110"/>
      <c r="HD204" s="110"/>
      <c r="HE204" s="110"/>
      <c r="HF204" s="110"/>
      <c r="HG204" s="110"/>
      <c r="HH204" s="110"/>
      <c r="HI204" s="110"/>
      <c r="HJ204" s="110"/>
      <c r="HK204" s="110"/>
      <c r="HL204" s="110"/>
      <c r="HM204" s="110"/>
      <c r="HN204" s="110"/>
      <c r="HO204" s="110"/>
      <c r="HP204" s="110"/>
      <c r="HQ204" s="110"/>
      <c r="HR204" s="110"/>
      <c r="HS204" s="110"/>
      <c r="HT204" s="110"/>
      <c r="HU204" s="110"/>
      <c r="HV204" s="110"/>
      <c r="HW204" s="110"/>
      <c r="HX204" s="110"/>
      <c r="HY204" s="110"/>
      <c r="HZ204" s="110"/>
      <c r="IA204" s="110"/>
      <c r="IB204" s="110"/>
      <c r="IC204" s="110"/>
      <c r="ID204" s="110"/>
      <c r="IE204" s="110"/>
      <c r="IF204" s="110"/>
      <c r="IG204" s="110"/>
      <c r="IH204" s="110"/>
      <c r="II204" s="110"/>
      <c r="IJ204" s="110"/>
      <c r="IK204" s="110"/>
      <c r="IL204" s="110"/>
      <c r="IM204" s="110"/>
      <c r="IN204" s="110"/>
      <c r="IO204" s="110"/>
      <c r="IP204" s="110"/>
      <c r="IQ204" s="110"/>
      <c r="IR204" s="110"/>
      <c r="IS204" s="110"/>
      <c r="IT204" s="110"/>
      <c r="IU204" s="110"/>
      <c r="IV204" s="110"/>
      <c r="IW204" s="110"/>
      <c r="IX204" s="110"/>
      <c r="IY204" s="110"/>
      <c r="IZ204" s="110"/>
      <c r="JA204" s="110"/>
      <c r="JB204" s="110"/>
      <c r="JC204" s="110"/>
      <c r="JD204" s="110"/>
      <c r="JE204" s="110"/>
      <c r="JF204" s="110"/>
      <c r="JG204" s="110"/>
      <c r="JH204" s="110"/>
      <c r="JI204" s="110"/>
      <c r="JJ204" s="110"/>
      <c r="JK204" s="110"/>
      <c r="JL204" s="110"/>
      <c r="JM204" s="110"/>
      <c r="JN204" s="110"/>
      <c r="JO204" s="110"/>
      <c r="JP204" s="110"/>
      <c r="JQ204" s="110"/>
      <c r="JR204" s="110"/>
      <c r="JS204" s="110"/>
      <c r="JT204" s="110"/>
      <c r="JU204" s="110"/>
      <c r="JV204" s="110"/>
      <c r="JW204" s="110"/>
      <c r="JX204" s="110"/>
      <c r="JY204" s="110"/>
      <c r="JZ204" s="110"/>
      <c r="KA204" s="110"/>
      <c r="KB204" s="110"/>
      <c r="KC204" s="110"/>
      <c r="KD204" s="110"/>
      <c r="KE204" s="110"/>
      <c r="KF204" s="110"/>
      <c r="KG204" s="110"/>
      <c r="KH204" s="110"/>
      <c r="KI204" s="110"/>
      <c r="KJ204" s="110"/>
      <c r="KK204" s="110"/>
      <c r="KL204" s="110"/>
      <c r="KM204" s="110"/>
      <c r="KN204" s="110"/>
      <c r="KO204" s="110"/>
      <c r="KP204" s="110"/>
      <c r="KQ204" s="110"/>
      <c r="KR204" s="110"/>
      <c r="KS204" s="110"/>
      <c r="KT204" s="110"/>
      <c r="KU204" s="110"/>
      <c r="KV204" s="110"/>
      <c r="KW204" s="110"/>
      <c r="KX204" s="110"/>
      <c r="KY204" s="110"/>
      <c r="KZ204" s="110"/>
      <c r="LA204" s="110"/>
      <c r="LB204" s="110"/>
      <c r="LC204" s="110"/>
      <c r="LD204" s="110"/>
      <c r="LE204" s="110"/>
      <c r="LF204" s="110"/>
      <c r="LG204" s="110"/>
      <c r="LH204" s="110"/>
      <c r="LI204" s="110"/>
      <c r="LJ204" s="110"/>
      <c r="LK204" s="110"/>
      <c r="LL204" s="110"/>
      <c r="LM204" s="110"/>
      <c r="LN204" s="110"/>
      <c r="LO204" s="110"/>
      <c r="LP204" s="110"/>
      <c r="LQ204" s="110"/>
      <c r="LR204" s="110"/>
      <c r="LS204" s="110"/>
      <c r="LT204" s="110"/>
      <c r="LU204" s="110"/>
      <c r="LV204" s="110"/>
      <c r="LW204" s="110"/>
      <c r="LX204" s="110"/>
      <c r="LY204" s="110"/>
      <c r="LZ204" s="110"/>
      <c r="MA204" s="110"/>
      <c r="MB204" s="110"/>
      <c r="MC204" s="110"/>
      <c r="MD204" s="110"/>
      <c r="ME204" s="110"/>
      <c r="MF204" s="110"/>
      <c r="MG204" s="110"/>
      <c r="MH204" s="110"/>
      <c r="MI204" s="110"/>
      <c r="MJ204" s="110"/>
      <c r="MK204" s="110"/>
      <c r="ML204" s="110"/>
      <c r="MM204" s="110"/>
      <c r="MN204" s="110"/>
      <c r="MO204" s="110"/>
      <c r="MP204" s="110"/>
      <c r="MQ204" s="110"/>
      <c r="MR204" s="110"/>
      <c r="MS204" s="110"/>
      <c r="MT204" s="110"/>
      <c r="MU204" s="110"/>
      <c r="MV204" s="110"/>
      <c r="MW204" s="110"/>
      <c r="MX204" s="110"/>
      <c r="MY204" s="110"/>
      <c r="MZ204" s="110"/>
      <c r="NA204" s="110"/>
      <c r="NB204" s="110"/>
      <c r="NC204" s="110"/>
      <c r="ND204" s="110"/>
      <c r="NE204" s="110"/>
      <c r="NF204" s="110"/>
      <c r="NG204" s="110"/>
      <c r="NH204" s="110"/>
      <c r="NI204" s="110"/>
      <c r="NJ204" s="110"/>
      <c r="NK204" s="110"/>
      <c r="NL204" s="110"/>
      <c r="NM204" s="110"/>
      <c r="NN204" s="110"/>
      <c r="NO204" s="110"/>
      <c r="NP204" s="110"/>
      <c r="NQ204" s="110"/>
      <c r="NR204" s="110"/>
      <c r="NS204" s="110"/>
      <c r="NT204" s="110"/>
      <c r="NU204" s="110"/>
      <c r="NV204" s="110"/>
      <c r="NW204" s="110"/>
      <c r="NX204" s="110"/>
      <c r="NY204" s="110"/>
      <c r="NZ204" s="110"/>
      <c r="OA204" s="110"/>
      <c r="OB204" s="110"/>
      <c r="OC204" s="110"/>
      <c r="OD204" s="110"/>
      <c r="OE204" s="110"/>
      <c r="OF204" s="110"/>
      <c r="OG204" s="110"/>
      <c r="OH204" s="110"/>
      <c r="OI204" s="110"/>
      <c r="OJ204" s="110"/>
      <c r="OK204" s="110"/>
      <c r="OL204" s="110"/>
      <c r="OM204" s="110"/>
      <c r="ON204" s="110"/>
      <c r="OO204" s="110"/>
      <c r="OP204" s="110"/>
      <c r="OQ204" s="110"/>
      <c r="OR204" s="110"/>
      <c r="OS204" s="110"/>
      <c r="OT204" s="110"/>
      <c r="OU204" s="110"/>
      <c r="OV204" s="110"/>
      <c r="OW204" s="110"/>
      <c r="OX204" s="110"/>
      <c r="OY204" s="110"/>
      <c r="OZ204" s="110"/>
      <c r="PA204" s="110"/>
      <c r="PB204" s="110"/>
      <c r="PC204" s="110"/>
      <c r="PD204" s="110"/>
      <c r="PE204" s="110"/>
      <c r="PF204" s="110"/>
      <c r="PG204" s="110"/>
      <c r="PH204" s="110"/>
      <c r="PI204" s="110"/>
      <c r="PJ204" s="110"/>
      <c r="PK204" s="110"/>
      <c r="PL204" s="110"/>
      <c r="PM204" s="110"/>
      <c r="PN204" s="110"/>
      <c r="PO204" s="110"/>
      <c r="PP204" s="110"/>
      <c r="PQ204" s="110"/>
      <c r="PR204" s="110"/>
      <c r="PS204" s="110"/>
      <c r="PT204" s="110"/>
      <c r="PU204" s="110"/>
      <c r="PV204" s="110"/>
      <c r="PW204" s="110"/>
      <c r="PX204" s="110"/>
      <c r="PY204" s="110"/>
      <c r="PZ204" s="110"/>
      <c r="QA204" s="110"/>
      <c r="QB204" s="110"/>
      <c r="QC204" s="110"/>
      <c r="QD204" s="110"/>
      <c r="QE204" s="110"/>
      <c r="QF204" s="110"/>
      <c r="QG204" s="110"/>
      <c r="QH204" s="110"/>
      <c r="QI204" s="110"/>
      <c r="QJ204" s="110"/>
      <c r="QK204" s="110"/>
      <c r="QL204" s="110"/>
      <c r="QM204" s="110"/>
      <c r="QN204" s="110"/>
      <c r="QO204" s="110"/>
      <c r="QP204" s="110"/>
      <c r="QQ204" s="110"/>
      <c r="QR204" s="110"/>
      <c r="QS204" s="110"/>
      <c r="QT204" s="110"/>
      <c r="QU204" s="110"/>
      <c r="QV204" s="110"/>
      <c r="QW204" s="110"/>
      <c r="QX204" s="110"/>
      <c r="QY204" s="110"/>
      <c r="QZ204" s="110"/>
      <c r="RA204" s="110"/>
      <c r="RB204" s="110"/>
      <c r="RC204" s="110"/>
      <c r="RD204" s="110"/>
      <c r="RE204" s="110"/>
      <c r="RF204" s="110"/>
      <c r="RG204" s="110"/>
      <c r="RH204" s="110"/>
      <c r="RI204" s="110"/>
      <c r="RJ204" s="110"/>
      <c r="RK204" s="110"/>
      <c r="RL204" s="110"/>
      <c r="RM204" s="110"/>
      <c r="RN204" s="110"/>
      <c r="RO204" s="110"/>
      <c r="RP204" s="110"/>
      <c r="RQ204" s="110"/>
      <c r="RR204" s="110"/>
      <c r="RS204" s="110"/>
      <c r="RT204" s="110"/>
      <c r="RU204" s="110"/>
      <c r="RV204" s="110"/>
      <c r="RW204" s="110"/>
      <c r="RX204" s="110"/>
      <c r="RY204" s="110"/>
      <c r="RZ204" s="110"/>
      <c r="SA204" s="110"/>
      <c r="SB204" s="110"/>
      <c r="SC204" s="110"/>
      <c r="SD204" s="110"/>
      <c r="SE204" s="110"/>
      <c r="SF204" s="110"/>
      <c r="SG204" s="110"/>
      <c r="SH204" s="110"/>
      <c r="SI204" s="110"/>
      <c r="SJ204" s="110"/>
      <c r="SK204" s="110"/>
      <c r="SL204" s="110"/>
      <c r="SM204" s="110"/>
      <c r="SN204" s="110"/>
      <c r="SO204" s="110"/>
      <c r="SP204" s="110"/>
      <c r="SQ204" s="110"/>
      <c r="SR204" s="110"/>
      <c r="SS204" s="110"/>
      <c r="ST204" s="110"/>
      <c r="SU204" s="110"/>
      <c r="SV204" s="110"/>
      <c r="SW204" s="110"/>
      <c r="SX204" s="110"/>
      <c r="SY204" s="110"/>
      <c r="SZ204" s="110"/>
      <c r="TA204" s="110"/>
      <c r="TB204" s="110"/>
      <c r="TC204" s="110"/>
      <c r="TD204" s="110"/>
      <c r="TE204" s="110"/>
      <c r="TF204" s="110"/>
      <c r="TG204" s="110"/>
      <c r="TH204" s="110"/>
      <c r="TI204" s="110"/>
      <c r="TJ204" s="110"/>
      <c r="TK204" s="110"/>
      <c r="TL204" s="110"/>
      <c r="TM204" s="110"/>
      <c r="TN204" s="110"/>
      <c r="TO204" s="110"/>
      <c r="TP204" s="110"/>
      <c r="TQ204" s="110"/>
      <c r="TR204" s="110"/>
      <c r="TS204" s="110"/>
      <c r="TT204" s="110"/>
      <c r="TU204" s="110"/>
      <c r="TV204" s="110"/>
      <c r="TW204" s="110"/>
      <c r="TX204" s="110"/>
      <c r="TY204" s="110"/>
      <c r="TZ204" s="110"/>
      <c r="UA204" s="110"/>
      <c r="UB204" s="110"/>
      <c r="UC204" s="110"/>
      <c r="UD204" s="110"/>
      <c r="UE204" s="110"/>
      <c r="UF204" s="110"/>
      <c r="UG204" s="110"/>
      <c r="UH204" s="110"/>
      <c r="UI204" s="110"/>
      <c r="UJ204" s="110"/>
      <c r="UK204" s="110"/>
      <c r="UL204" s="110"/>
      <c r="UM204" s="110"/>
      <c r="UN204" s="110"/>
      <c r="UO204" s="110"/>
      <c r="UP204" s="110"/>
      <c r="UQ204" s="110"/>
      <c r="UR204" s="110"/>
      <c r="US204" s="110"/>
      <c r="UT204" s="110"/>
      <c r="UU204" s="110"/>
      <c r="UV204" s="110"/>
      <c r="UW204" s="110"/>
      <c r="UX204" s="110"/>
      <c r="UY204" s="110"/>
      <c r="UZ204" s="110"/>
      <c r="VA204" s="110"/>
      <c r="VB204" s="110"/>
      <c r="VC204" s="110"/>
      <c r="VD204" s="110"/>
      <c r="VE204" s="110"/>
      <c r="VF204" s="110"/>
      <c r="VG204" s="110"/>
      <c r="VH204" s="110"/>
      <c r="VI204" s="110"/>
      <c r="VJ204" s="110"/>
      <c r="VK204" s="110"/>
      <c r="VL204" s="110"/>
      <c r="VM204" s="110"/>
      <c r="VN204" s="110"/>
      <c r="VO204" s="110"/>
      <c r="VP204" s="110"/>
      <c r="VQ204" s="110"/>
      <c r="VR204" s="110"/>
      <c r="VS204" s="110"/>
      <c r="VT204" s="110"/>
      <c r="VU204" s="110"/>
      <c r="VV204" s="110"/>
      <c r="VW204" s="110"/>
      <c r="VX204" s="110"/>
      <c r="VY204" s="110"/>
      <c r="VZ204" s="110"/>
      <c r="WA204" s="110"/>
      <c r="WB204" s="110"/>
      <c r="WC204" s="110"/>
      <c r="WD204" s="110"/>
      <c r="WE204" s="110"/>
      <c r="WF204" s="110"/>
      <c r="WG204" s="110"/>
      <c r="WH204" s="110"/>
      <c r="WI204" s="110"/>
      <c r="WJ204" s="110"/>
      <c r="WK204" s="110"/>
      <c r="WL204" s="110"/>
      <c r="WM204" s="110"/>
      <c r="WN204" s="110"/>
      <c r="WO204" s="110"/>
      <c r="WP204" s="110"/>
      <c r="WQ204" s="110"/>
      <c r="WR204" s="110"/>
      <c r="WS204" s="110"/>
      <c r="WT204" s="110"/>
      <c r="WU204" s="110"/>
      <c r="WV204" s="110"/>
      <c r="WW204" s="110"/>
      <c r="WX204" s="110"/>
      <c r="WY204" s="110"/>
      <c r="WZ204" s="110"/>
      <c r="XA204" s="110"/>
      <c r="XB204" s="110"/>
      <c r="XC204" s="110"/>
      <c r="XD204" s="110"/>
      <c r="XE204" s="110"/>
      <c r="XF204" s="110"/>
      <c r="XG204" s="110"/>
      <c r="XH204" s="110"/>
      <c r="XI204" s="110"/>
      <c r="XJ204" s="110"/>
      <c r="XK204" s="110"/>
      <c r="XL204" s="110"/>
      <c r="XM204" s="110"/>
      <c r="XN204" s="110"/>
      <c r="XO204" s="110"/>
      <c r="XP204" s="110"/>
      <c r="XQ204" s="110"/>
      <c r="XR204" s="110"/>
      <c r="XS204" s="110"/>
      <c r="XT204" s="110"/>
      <c r="XU204" s="110"/>
      <c r="XV204" s="110"/>
      <c r="XW204" s="110"/>
      <c r="XX204" s="110"/>
      <c r="XY204" s="110"/>
      <c r="XZ204" s="110"/>
      <c r="YA204" s="110"/>
      <c r="YB204" s="110"/>
      <c r="YC204" s="110"/>
      <c r="YD204" s="110"/>
      <c r="YE204" s="110"/>
      <c r="YF204" s="110"/>
      <c r="YG204" s="110"/>
      <c r="YH204" s="110"/>
      <c r="YI204" s="110"/>
      <c r="YJ204" s="110"/>
      <c r="YK204" s="110"/>
      <c r="YL204" s="110"/>
      <c r="YM204" s="110"/>
      <c r="YN204" s="110"/>
      <c r="YO204" s="110"/>
      <c r="YP204" s="110"/>
      <c r="YQ204" s="110"/>
      <c r="YR204" s="110"/>
      <c r="YS204" s="110"/>
      <c r="YT204" s="110"/>
      <c r="YU204" s="110"/>
      <c r="YV204" s="110"/>
      <c r="YW204" s="110"/>
      <c r="YX204" s="110"/>
      <c r="YY204" s="110"/>
      <c r="YZ204" s="110"/>
      <c r="ZA204" s="110"/>
      <c r="ZB204" s="110"/>
      <c r="ZC204" s="110"/>
      <c r="ZD204" s="110"/>
      <c r="ZE204" s="110"/>
      <c r="ZF204" s="110"/>
      <c r="ZG204" s="110"/>
      <c r="ZH204" s="110"/>
      <c r="ZI204" s="110"/>
      <c r="ZJ204" s="110"/>
      <c r="ZK204" s="110"/>
      <c r="ZL204" s="110"/>
      <c r="ZM204" s="110"/>
      <c r="ZN204" s="110"/>
      <c r="ZO204" s="110"/>
      <c r="ZP204" s="110"/>
      <c r="ZQ204" s="110"/>
      <c r="ZR204" s="110"/>
      <c r="ZS204" s="110"/>
      <c r="ZT204" s="110"/>
      <c r="ZU204" s="110"/>
      <c r="ZV204" s="110"/>
      <c r="ZW204" s="110"/>
      <c r="ZX204" s="110"/>
      <c r="ZY204" s="110"/>
      <c r="ZZ204" s="110"/>
      <c r="AAA204" s="110"/>
      <c r="AAB204" s="110"/>
      <c r="AAC204" s="110"/>
      <c r="AAD204" s="110"/>
      <c r="AAE204" s="110"/>
      <c r="AAF204" s="110"/>
      <c r="AAG204" s="110"/>
      <c r="AAH204" s="110"/>
      <c r="AAI204" s="110"/>
      <c r="AAJ204" s="110"/>
      <c r="AAK204" s="110"/>
      <c r="AAL204" s="110"/>
      <c r="AAM204" s="110"/>
      <c r="AAN204" s="110"/>
      <c r="AAO204" s="110"/>
      <c r="AAP204" s="110"/>
      <c r="AAQ204" s="110"/>
      <c r="AAR204" s="110"/>
      <c r="AAS204" s="110"/>
      <c r="AAT204" s="110"/>
      <c r="AAU204" s="110"/>
      <c r="AAV204" s="110"/>
      <c r="AAW204" s="110"/>
      <c r="AAX204" s="110"/>
      <c r="AAY204" s="110"/>
      <c r="AAZ204" s="110"/>
      <c r="ABA204" s="110"/>
      <c r="ABB204" s="110"/>
      <c r="ABC204" s="110"/>
      <c r="ABD204" s="110"/>
      <c r="ABE204" s="110"/>
      <c r="ABF204" s="110"/>
      <c r="ABG204" s="110"/>
      <c r="ABH204" s="110"/>
      <c r="ABI204" s="110"/>
      <c r="ABJ204" s="110"/>
      <c r="ABK204" s="110"/>
      <c r="ABL204" s="110"/>
      <c r="ABM204" s="110"/>
      <c r="ABN204" s="110"/>
      <c r="ABO204" s="110"/>
      <c r="ABP204" s="110"/>
      <c r="ABQ204" s="110"/>
      <c r="ABR204" s="110"/>
      <c r="ABS204" s="110"/>
      <c r="ABT204" s="110"/>
      <c r="ABU204" s="110"/>
      <c r="ABV204" s="110"/>
      <c r="ABW204" s="110"/>
      <c r="ABX204" s="110"/>
      <c r="ABY204" s="110"/>
      <c r="ABZ204" s="110"/>
      <c r="ACA204" s="110"/>
      <c r="ACB204" s="110"/>
      <c r="ACC204" s="110"/>
      <c r="ACD204" s="110"/>
      <c r="ACE204" s="110"/>
      <c r="ACF204" s="110"/>
      <c r="ACG204" s="110"/>
      <c r="ACH204" s="110"/>
      <c r="ACI204" s="110"/>
      <c r="ACJ204" s="110"/>
      <c r="ACK204" s="110"/>
      <c r="ACL204" s="110"/>
      <c r="ACM204" s="110"/>
      <c r="ACN204" s="110"/>
      <c r="ACO204" s="110"/>
      <c r="ACP204" s="110"/>
      <c r="ACQ204" s="110"/>
      <c r="ACR204" s="110"/>
      <c r="ACS204" s="110"/>
      <c r="ACT204" s="110"/>
      <c r="ACU204" s="110"/>
      <c r="ACV204" s="110"/>
      <c r="ACW204" s="110"/>
      <c r="ACX204" s="110"/>
      <c r="ACY204" s="110"/>
      <c r="ACZ204" s="110"/>
      <c r="ADA204" s="110"/>
      <c r="ADB204" s="110"/>
      <c r="ADC204" s="110"/>
      <c r="ADD204" s="110"/>
      <c r="ADE204" s="110"/>
      <c r="ADF204" s="110"/>
      <c r="ADG204" s="110"/>
      <c r="ADH204" s="110"/>
      <c r="ADI204" s="110"/>
      <c r="ADJ204" s="110"/>
      <c r="ADK204" s="110"/>
      <c r="ADL204" s="110"/>
      <c r="ADM204" s="110"/>
      <c r="ADN204" s="110"/>
      <c r="ADO204" s="110"/>
      <c r="ADP204" s="110"/>
      <c r="ADQ204" s="110"/>
      <c r="ADR204" s="110"/>
      <c r="ADS204" s="110"/>
      <c r="ADT204" s="110"/>
      <c r="ADU204" s="110"/>
      <c r="ADV204" s="110"/>
      <c r="ADW204" s="110"/>
      <c r="ADX204" s="110"/>
      <c r="ADY204" s="110"/>
      <c r="ADZ204" s="110"/>
      <c r="AEA204" s="110"/>
      <c r="AEB204" s="110"/>
      <c r="AEC204" s="110"/>
      <c r="AED204" s="110"/>
      <c r="AEE204" s="110"/>
      <c r="AEF204" s="110"/>
      <c r="AEG204" s="110"/>
      <c r="AEH204" s="110"/>
      <c r="AEI204" s="110"/>
      <c r="AEJ204" s="110"/>
      <c r="AEK204" s="110"/>
      <c r="AEL204" s="110"/>
      <c r="AEM204" s="110"/>
      <c r="AEN204" s="110"/>
      <c r="AEO204" s="110"/>
      <c r="AEP204" s="110"/>
      <c r="AEQ204" s="110"/>
      <c r="AER204" s="110"/>
      <c r="AES204" s="110"/>
      <c r="AET204" s="110"/>
      <c r="AEU204" s="110"/>
      <c r="AEV204" s="110"/>
      <c r="AEW204" s="110"/>
      <c r="AEX204" s="110"/>
      <c r="AEY204" s="110"/>
      <c r="AEZ204" s="110"/>
      <c r="AFA204" s="110"/>
      <c r="AFB204" s="110"/>
      <c r="AFC204" s="110"/>
      <c r="AFD204" s="110"/>
      <c r="AFE204" s="110"/>
      <c r="AFF204" s="110"/>
      <c r="AFG204" s="110"/>
      <c r="AFH204" s="110"/>
      <c r="AFI204" s="110"/>
      <c r="AFJ204" s="110"/>
      <c r="AFK204" s="110"/>
      <c r="AFL204" s="110"/>
      <c r="AFM204" s="110"/>
      <c r="AFN204" s="110"/>
      <c r="AFO204" s="110"/>
      <c r="AFP204" s="110"/>
      <c r="AFQ204" s="110"/>
      <c r="AFR204" s="110"/>
      <c r="AFS204" s="110"/>
      <c r="AFT204" s="110"/>
      <c r="AFU204" s="110"/>
      <c r="AFV204" s="110"/>
      <c r="AFW204" s="110"/>
      <c r="AFX204" s="110"/>
      <c r="AFY204" s="110"/>
      <c r="AFZ204" s="110"/>
      <c r="AGA204" s="110"/>
      <c r="AGB204" s="110"/>
      <c r="AGC204" s="110"/>
      <c r="AGD204" s="110"/>
      <c r="AGE204" s="110"/>
      <c r="AGF204" s="110"/>
      <c r="AGG204" s="110"/>
      <c r="AGH204" s="110"/>
      <c r="AGI204" s="110"/>
      <c r="AGJ204" s="110"/>
      <c r="AGK204" s="110"/>
      <c r="AGL204" s="110"/>
      <c r="AGM204" s="110"/>
      <c r="AGN204" s="110"/>
      <c r="AGO204" s="110"/>
      <c r="AGP204" s="110"/>
      <c r="AGQ204" s="110"/>
      <c r="AGR204" s="110"/>
      <c r="AGS204" s="110"/>
      <c r="AGT204" s="110"/>
      <c r="AGU204" s="110"/>
      <c r="AGV204" s="110"/>
      <c r="AGW204" s="110"/>
      <c r="AGX204" s="110"/>
      <c r="AGY204" s="110"/>
      <c r="AGZ204" s="110"/>
      <c r="AHA204" s="110"/>
      <c r="AHB204" s="110"/>
      <c r="AHC204" s="110"/>
      <c r="AHD204" s="110"/>
      <c r="AHE204" s="110"/>
      <c r="AHF204" s="110"/>
      <c r="AHG204" s="110"/>
      <c r="AHH204" s="110"/>
      <c r="AHI204" s="110"/>
      <c r="AHJ204" s="110"/>
      <c r="AHK204" s="110"/>
      <c r="AHL204" s="110"/>
      <c r="AHM204" s="110"/>
      <c r="AHN204" s="110"/>
      <c r="AHO204" s="110"/>
      <c r="AHP204" s="110"/>
      <c r="AHQ204" s="110"/>
      <c r="AHR204" s="110"/>
      <c r="AHS204" s="110"/>
      <c r="AHT204" s="110"/>
      <c r="AHU204" s="110"/>
      <c r="AHV204" s="110"/>
      <c r="AHW204" s="110"/>
      <c r="AHX204" s="110"/>
      <c r="AHY204" s="110"/>
      <c r="AHZ204" s="110"/>
      <c r="AIA204" s="110"/>
      <c r="AIB204" s="110"/>
      <c r="AIC204" s="110"/>
      <c r="AID204" s="110"/>
      <c r="AIE204" s="110"/>
      <c r="AIF204" s="110"/>
      <c r="AIG204" s="110"/>
      <c r="AIH204" s="110"/>
      <c r="AII204" s="110"/>
      <c r="AIJ204" s="110"/>
      <c r="AIK204" s="110"/>
      <c r="AIL204" s="110"/>
      <c r="AIM204" s="110"/>
      <c r="AIN204" s="110"/>
      <c r="AIO204" s="110"/>
      <c r="AIP204" s="110"/>
      <c r="AIQ204" s="110"/>
      <c r="AIR204" s="110"/>
      <c r="AIS204" s="110"/>
      <c r="AIT204" s="110"/>
      <c r="AIU204" s="110"/>
      <c r="AIV204" s="110"/>
      <c r="AIW204" s="110"/>
      <c r="AIX204" s="110"/>
      <c r="AIY204" s="110"/>
      <c r="AIZ204" s="110"/>
      <c r="AJA204" s="110"/>
      <c r="AJB204" s="110"/>
      <c r="AJC204" s="110"/>
      <c r="AJD204" s="110"/>
      <c r="AJE204" s="110"/>
      <c r="AJF204" s="110"/>
      <c r="AJG204" s="110"/>
      <c r="AJH204" s="110"/>
      <c r="AJI204" s="110"/>
      <c r="AJJ204" s="110"/>
      <c r="AJK204" s="110"/>
      <c r="AJL204" s="110"/>
      <c r="AJM204" s="110"/>
      <c r="AJN204" s="110"/>
      <c r="AJO204" s="110"/>
      <c r="AJP204" s="110"/>
      <c r="AJQ204" s="110"/>
      <c r="AJR204" s="110"/>
      <c r="AJS204" s="110"/>
      <c r="AJT204" s="110"/>
      <c r="AJU204" s="110"/>
      <c r="AJV204" s="110"/>
      <c r="AJW204" s="110"/>
      <c r="AJX204" s="110"/>
      <c r="AJY204" s="110"/>
      <c r="AJZ204" s="110"/>
      <c r="AKA204" s="110"/>
      <c r="AKB204" s="110"/>
      <c r="AKC204" s="110"/>
      <c r="AKD204" s="110"/>
      <c r="AKE204" s="110"/>
      <c r="AKF204" s="110"/>
      <c r="AKG204" s="110"/>
      <c r="AKH204" s="110"/>
      <c r="AKI204" s="110"/>
      <c r="AKJ204" s="110"/>
      <c r="AKK204" s="110"/>
      <c r="AKL204" s="110"/>
      <c r="AKM204" s="110"/>
      <c r="AKN204" s="110"/>
      <c r="AKO204" s="110"/>
      <c r="AKP204" s="110"/>
      <c r="AKQ204" s="110"/>
      <c r="AKR204" s="110"/>
      <c r="AKS204" s="110"/>
      <c r="AKT204" s="110"/>
      <c r="AKU204" s="110"/>
      <c r="AKV204" s="110"/>
      <c r="AKW204" s="110"/>
      <c r="AKX204" s="110"/>
      <c r="AKY204" s="110"/>
      <c r="AKZ204" s="110"/>
      <c r="ALA204" s="110"/>
      <c r="ALB204" s="110"/>
      <c r="ALC204" s="110"/>
      <c r="ALD204" s="110"/>
      <c r="ALE204" s="110"/>
      <c r="ALF204" s="110"/>
      <c r="ALG204" s="110"/>
      <c r="ALH204" s="110"/>
      <c r="ALI204" s="110"/>
      <c r="ALJ204" s="110"/>
      <c r="ALK204" s="110"/>
      <c r="ALL204" s="110"/>
      <c r="ALM204" s="110"/>
      <c r="ALN204" s="110"/>
      <c r="ALO204" s="110"/>
      <c r="ALP204" s="110"/>
      <c r="ALQ204" s="110"/>
      <c r="ALR204" s="110"/>
      <c r="ALS204" s="110"/>
      <c r="ALT204" s="110"/>
      <c r="ALU204" s="110"/>
      <c r="ALV204" s="110"/>
      <c r="ALW204" s="110"/>
      <c r="ALX204" s="110"/>
      <c r="ALY204" s="110"/>
      <c r="ALZ204" s="110"/>
      <c r="AMA204" s="110"/>
      <c r="AMB204" s="110"/>
      <c r="AMC204" s="110"/>
      <c r="AMD204" s="110"/>
      <c r="AME204" s="110"/>
      <c r="AMF204" s="110"/>
      <c r="AMG204" s="110"/>
      <c r="AMH204" s="110"/>
      <c r="AMI204" s="110"/>
      <c r="AMJ204" s="110"/>
      <c r="AMK204" s="110"/>
      <c r="AML204" s="110"/>
      <c r="AMM204" s="110"/>
      <c r="AMN204" s="110"/>
      <c r="AMO204" s="110"/>
      <c r="AMP204" s="110"/>
      <c r="AMQ204" s="110"/>
      <c r="AMR204" s="110"/>
      <c r="AMS204" s="110"/>
      <c r="AMT204" s="110"/>
      <c r="AMU204" s="110"/>
      <c r="AMV204" s="110"/>
      <c r="AMW204" s="110"/>
      <c r="AMX204" s="110"/>
      <c r="AMY204" s="110"/>
      <c r="AMZ204" s="110"/>
      <c r="ANA204" s="110"/>
      <c r="ANB204" s="110"/>
      <c r="ANC204" s="110"/>
      <c r="AND204" s="110"/>
      <c r="ANE204" s="110"/>
      <c r="ANF204" s="110"/>
      <c r="ANG204" s="110"/>
      <c r="ANH204" s="110"/>
      <c r="ANI204" s="110"/>
      <c r="ANJ204" s="110"/>
      <c r="ANK204" s="110"/>
      <c r="ANL204" s="110"/>
      <c r="ANM204" s="110"/>
      <c r="ANN204" s="110"/>
      <c r="ANO204" s="110"/>
      <c r="ANP204" s="110"/>
      <c r="ANQ204" s="110"/>
      <c r="ANR204" s="110"/>
      <c r="ANS204" s="110"/>
      <c r="ANT204" s="110"/>
      <c r="ANU204" s="110"/>
      <c r="ANV204" s="110"/>
      <c r="ANW204" s="110"/>
      <c r="ANX204" s="110"/>
      <c r="ANY204" s="110"/>
      <c r="ANZ204" s="110"/>
      <c r="AOA204" s="110"/>
      <c r="AOB204" s="110"/>
      <c r="AOC204" s="110"/>
      <c r="AOD204" s="110"/>
      <c r="AOE204" s="110"/>
      <c r="AOF204" s="110"/>
      <c r="AOG204" s="110"/>
      <c r="AOH204" s="110"/>
      <c r="AOI204" s="110"/>
      <c r="AOJ204" s="110"/>
      <c r="AOK204" s="110"/>
      <c r="AOL204" s="110"/>
      <c r="AOM204" s="110"/>
      <c r="AON204" s="110"/>
      <c r="AOO204" s="110"/>
      <c r="AOP204" s="110"/>
      <c r="AOQ204" s="110"/>
      <c r="AOR204" s="110"/>
      <c r="AOS204" s="110"/>
      <c r="AOT204" s="110"/>
      <c r="AOU204" s="110"/>
      <c r="AOV204" s="110"/>
      <c r="AOW204" s="110"/>
      <c r="AOX204" s="110"/>
      <c r="AOY204" s="110"/>
      <c r="AOZ204" s="110"/>
      <c r="APA204" s="110"/>
      <c r="APB204" s="110"/>
      <c r="APC204" s="110"/>
      <c r="APD204" s="110"/>
      <c r="APE204" s="110"/>
      <c r="APF204" s="110"/>
      <c r="APG204" s="110"/>
      <c r="APH204" s="110"/>
      <c r="API204" s="110"/>
      <c r="APJ204" s="110"/>
      <c r="APK204" s="110"/>
      <c r="APL204" s="110"/>
      <c r="APM204" s="110"/>
      <c r="APN204" s="110"/>
      <c r="APO204" s="110"/>
      <c r="APP204" s="110"/>
      <c r="APQ204" s="110"/>
      <c r="APR204" s="110"/>
      <c r="APS204" s="110"/>
      <c r="APT204" s="110"/>
      <c r="APU204" s="110"/>
      <c r="APV204" s="110"/>
      <c r="APW204" s="110"/>
      <c r="APX204" s="110"/>
      <c r="APY204" s="110"/>
      <c r="APZ204" s="110"/>
      <c r="AQA204" s="110"/>
      <c r="AQB204" s="110"/>
      <c r="AQC204" s="110"/>
      <c r="AQD204" s="110"/>
      <c r="AQE204" s="110"/>
      <c r="AQF204" s="110"/>
      <c r="AQG204" s="110"/>
      <c r="AQH204" s="110"/>
      <c r="AQI204" s="110"/>
      <c r="AQJ204" s="110"/>
      <c r="AQK204" s="110"/>
      <c r="AQL204" s="110"/>
      <c r="AQM204" s="110"/>
      <c r="AQN204" s="110"/>
      <c r="AQO204" s="110"/>
      <c r="AQP204" s="110"/>
      <c r="AQQ204" s="110"/>
      <c r="AQR204" s="110"/>
      <c r="AQS204" s="110"/>
      <c r="AQT204" s="110"/>
      <c r="AQU204" s="110"/>
      <c r="AQV204" s="110"/>
      <c r="AQW204" s="110"/>
      <c r="AQX204" s="110"/>
      <c r="AQY204" s="110"/>
      <c r="AQZ204" s="110"/>
      <c r="ARA204" s="110"/>
      <c r="ARB204" s="110"/>
      <c r="ARC204" s="110"/>
      <c r="ARD204" s="110"/>
      <c r="ARE204" s="110"/>
      <c r="ARF204" s="110"/>
      <c r="ARG204" s="110"/>
      <c r="ARH204" s="110"/>
      <c r="ARI204" s="110"/>
      <c r="ARJ204" s="110"/>
      <c r="ARK204" s="110"/>
      <c r="ARL204" s="110"/>
      <c r="ARM204" s="110"/>
      <c r="ARN204" s="110"/>
      <c r="ARO204" s="110"/>
      <c r="ARP204" s="110"/>
      <c r="ARQ204" s="110"/>
      <c r="ARR204" s="110"/>
      <c r="ARS204" s="110"/>
      <c r="ART204" s="110"/>
      <c r="ARU204" s="110"/>
      <c r="ARV204" s="110"/>
      <c r="ARW204" s="110"/>
      <c r="ARX204" s="110"/>
      <c r="ARY204" s="110"/>
      <c r="ARZ204" s="110"/>
      <c r="ASA204" s="110"/>
      <c r="ASB204" s="110"/>
      <c r="ASC204" s="110"/>
      <c r="ASD204" s="110"/>
      <c r="ASE204" s="110"/>
      <c r="ASF204" s="110"/>
      <c r="ASG204" s="110"/>
      <c r="ASH204" s="110"/>
      <c r="ASI204" s="110"/>
      <c r="ASJ204" s="110"/>
      <c r="ASK204" s="110"/>
      <c r="ASL204" s="110"/>
      <c r="ASM204" s="110"/>
      <c r="ASN204" s="110"/>
      <c r="ASO204" s="110"/>
      <c r="ASP204" s="110"/>
      <c r="ASQ204" s="110"/>
      <c r="ASR204" s="110"/>
      <c r="ASS204" s="110"/>
      <c r="AST204" s="110"/>
      <c r="ASU204" s="110"/>
      <c r="ASV204" s="110"/>
      <c r="ASW204" s="110"/>
      <c r="ASX204" s="110"/>
      <c r="ASY204" s="110"/>
      <c r="ASZ204" s="110"/>
      <c r="ATA204" s="110"/>
      <c r="ATB204" s="110"/>
      <c r="ATC204" s="110"/>
      <c r="ATD204" s="110"/>
      <c r="ATE204" s="110"/>
      <c r="ATF204" s="110"/>
      <c r="ATG204" s="110"/>
      <c r="ATH204" s="110"/>
      <c r="ATI204" s="110"/>
      <c r="ATJ204" s="110"/>
      <c r="ATK204" s="110"/>
      <c r="ATL204" s="110"/>
      <c r="ATM204" s="110"/>
      <c r="ATN204" s="110"/>
      <c r="ATO204" s="110"/>
      <c r="ATP204" s="110"/>
      <c r="ATQ204" s="110"/>
      <c r="ATR204" s="110"/>
      <c r="ATS204" s="110"/>
      <c r="ATT204" s="110"/>
      <c r="ATU204" s="110"/>
      <c r="ATV204" s="110"/>
      <c r="ATW204" s="110"/>
      <c r="ATX204" s="110"/>
      <c r="ATY204" s="110"/>
      <c r="ATZ204" s="110"/>
      <c r="AUA204" s="110"/>
      <c r="AUB204" s="110"/>
      <c r="AUC204" s="110"/>
      <c r="AUD204" s="110"/>
      <c r="AUE204" s="110"/>
      <c r="AUF204" s="110"/>
      <c r="AUG204" s="110"/>
      <c r="AUH204" s="110"/>
      <c r="AUI204" s="110"/>
      <c r="AUJ204" s="110"/>
      <c r="AUK204" s="110"/>
      <c r="AUL204" s="110"/>
      <c r="AUM204" s="110"/>
      <c r="AUN204" s="110"/>
      <c r="AUO204" s="110"/>
      <c r="AUP204" s="110"/>
      <c r="AUQ204" s="110"/>
      <c r="AUR204" s="110"/>
      <c r="AUS204" s="110"/>
      <c r="AUT204" s="110"/>
      <c r="AUU204" s="110"/>
      <c r="AUV204" s="110"/>
      <c r="AUW204" s="110"/>
      <c r="AUX204" s="110"/>
      <c r="AUY204" s="110"/>
      <c r="AUZ204" s="110"/>
      <c r="AVA204" s="110"/>
      <c r="AVB204" s="110"/>
      <c r="AVC204" s="110"/>
      <c r="AVD204" s="110"/>
      <c r="AVE204" s="110"/>
      <c r="AVF204" s="110"/>
      <c r="AVG204" s="110"/>
      <c r="AVH204" s="110"/>
      <c r="AVI204" s="110"/>
      <c r="AVJ204" s="110"/>
      <c r="AVK204" s="110"/>
      <c r="AVL204" s="110"/>
      <c r="AVM204" s="110"/>
      <c r="AVN204" s="110"/>
      <c r="AVO204" s="110"/>
      <c r="AVP204" s="110"/>
      <c r="AVQ204" s="110"/>
      <c r="AVR204" s="110"/>
      <c r="AVS204" s="110"/>
      <c r="AVT204" s="110"/>
      <c r="AVU204" s="110"/>
      <c r="AVV204" s="110"/>
      <c r="AVW204" s="110"/>
      <c r="AVX204" s="110"/>
      <c r="AVY204" s="110"/>
      <c r="AVZ204" s="110"/>
      <c r="AWA204" s="110"/>
      <c r="AWB204" s="110"/>
      <c r="AWC204" s="110"/>
      <c r="AWD204" s="110"/>
      <c r="AWE204" s="110"/>
      <c r="AWF204" s="110"/>
      <c r="AWG204" s="110"/>
      <c r="AWH204" s="110"/>
      <c r="AWI204" s="110"/>
      <c r="AWJ204" s="110"/>
      <c r="AWK204" s="110"/>
      <c r="AWL204" s="110"/>
      <c r="AWM204" s="110"/>
      <c r="AWN204" s="110"/>
      <c r="AWO204" s="110"/>
      <c r="AWP204" s="110"/>
      <c r="AWQ204" s="110"/>
      <c r="AWR204" s="110"/>
      <c r="AWS204" s="110"/>
      <c r="AWT204" s="110"/>
      <c r="AWU204" s="110"/>
      <c r="AWV204" s="110"/>
      <c r="AWW204" s="110"/>
      <c r="AWX204" s="110"/>
      <c r="AWY204" s="110"/>
      <c r="AWZ204" s="110"/>
      <c r="AXA204" s="110"/>
      <c r="AXB204" s="110"/>
      <c r="AXC204" s="110"/>
      <c r="AXD204" s="110"/>
      <c r="AXE204" s="110"/>
      <c r="AXF204" s="110"/>
      <c r="AXG204" s="110"/>
      <c r="AXH204" s="110"/>
      <c r="AXI204" s="110"/>
      <c r="AXJ204" s="110"/>
      <c r="AXK204" s="110"/>
      <c r="AXL204" s="110"/>
      <c r="AXM204" s="110"/>
      <c r="AXN204" s="110"/>
      <c r="AXO204" s="110"/>
      <c r="AXP204" s="110"/>
      <c r="AXQ204" s="110"/>
      <c r="AXR204" s="110"/>
      <c r="AXS204" s="110"/>
      <c r="AXT204" s="110"/>
      <c r="AXU204" s="110"/>
      <c r="AXV204" s="110"/>
      <c r="AXW204" s="110"/>
      <c r="AXX204" s="110"/>
      <c r="AXY204" s="110"/>
      <c r="AXZ204" s="110"/>
      <c r="AYA204" s="110"/>
      <c r="AYB204" s="110"/>
      <c r="AYC204" s="110"/>
      <c r="AYD204" s="110"/>
      <c r="AYE204" s="110"/>
      <c r="AYF204" s="110"/>
      <c r="AYG204" s="110"/>
      <c r="AYH204" s="110"/>
      <c r="AYI204" s="110"/>
      <c r="AYJ204" s="110"/>
      <c r="AYK204" s="110"/>
      <c r="AYL204" s="110"/>
      <c r="AYM204" s="110"/>
      <c r="AYN204" s="110"/>
      <c r="AYO204" s="110"/>
      <c r="AYP204" s="110"/>
      <c r="AYQ204" s="110"/>
      <c r="AYR204" s="110"/>
      <c r="AYS204" s="110"/>
      <c r="AYT204" s="110"/>
      <c r="AYU204" s="110"/>
      <c r="AYV204" s="110"/>
      <c r="AYW204" s="110"/>
      <c r="AYX204" s="110"/>
      <c r="AYY204" s="110"/>
      <c r="AYZ204" s="110"/>
      <c r="AZA204" s="110"/>
      <c r="AZB204" s="110"/>
      <c r="AZC204" s="110"/>
      <c r="AZD204" s="110"/>
      <c r="AZE204" s="110"/>
      <c r="AZF204" s="110"/>
      <c r="AZG204" s="110"/>
      <c r="AZH204" s="110"/>
      <c r="AZI204" s="110"/>
      <c r="AZJ204" s="110"/>
      <c r="AZK204" s="110"/>
      <c r="AZL204" s="110"/>
      <c r="AZM204" s="110"/>
      <c r="AZN204" s="110"/>
      <c r="AZO204" s="110"/>
      <c r="AZP204" s="110"/>
      <c r="AZQ204" s="110"/>
      <c r="AZR204" s="110"/>
      <c r="AZS204" s="110"/>
      <c r="AZT204" s="110"/>
      <c r="AZU204" s="110"/>
      <c r="AZV204" s="110"/>
      <c r="AZW204" s="110"/>
      <c r="AZX204" s="110"/>
      <c r="AZY204" s="110"/>
      <c r="AZZ204" s="110"/>
      <c r="BAA204" s="110"/>
      <c r="BAB204" s="110"/>
      <c r="BAC204" s="110"/>
      <c r="BAD204" s="110"/>
      <c r="BAE204" s="110"/>
      <c r="BAF204" s="110"/>
      <c r="BAG204" s="110"/>
      <c r="BAH204" s="110"/>
      <c r="BAI204" s="110"/>
      <c r="BAJ204" s="110"/>
      <c r="BAK204" s="110"/>
      <c r="BAL204" s="110"/>
      <c r="BAM204" s="110"/>
      <c r="BAN204" s="110"/>
      <c r="BAO204" s="110"/>
      <c r="BAP204" s="110"/>
      <c r="BAQ204" s="110"/>
      <c r="BAR204" s="110"/>
      <c r="BAS204" s="110"/>
      <c r="BAT204" s="110"/>
      <c r="BAU204" s="110"/>
      <c r="BAV204" s="110"/>
      <c r="BAW204" s="110"/>
      <c r="BAX204" s="110"/>
      <c r="BAY204" s="110"/>
      <c r="BAZ204" s="110"/>
      <c r="BBA204" s="110"/>
      <c r="BBB204" s="110"/>
      <c r="BBC204" s="110"/>
      <c r="BBD204" s="110"/>
      <c r="BBE204" s="110"/>
      <c r="BBF204" s="110"/>
      <c r="BBG204" s="110"/>
      <c r="BBH204" s="110"/>
      <c r="BBI204" s="110"/>
      <c r="BBJ204" s="110"/>
      <c r="BBK204" s="110"/>
      <c r="BBL204" s="110"/>
      <c r="BBM204" s="110"/>
      <c r="BBN204" s="110"/>
      <c r="BBO204" s="110"/>
      <c r="BBP204" s="110"/>
      <c r="BBQ204" s="110"/>
      <c r="BBR204" s="110"/>
      <c r="BBS204" s="110"/>
      <c r="BBT204" s="110"/>
      <c r="BBU204" s="110"/>
      <c r="BBV204" s="110"/>
      <c r="BBW204" s="110"/>
      <c r="BBX204" s="110"/>
      <c r="BBY204" s="110"/>
      <c r="BBZ204" s="110"/>
      <c r="BCA204" s="110"/>
      <c r="BCB204" s="110"/>
      <c r="BCC204" s="110"/>
      <c r="BCD204" s="110"/>
      <c r="BCE204" s="110"/>
      <c r="BCF204" s="110"/>
      <c r="BCG204" s="110"/>
      <c r="BCH204" s="110"/>
      <c r="BCI204" s="110"/>
      <c r="BCJ204" s="110"/>
      <c r="BCK204" s="110"/>
      <c r="BCL204" s="110"/>
      <c r="BCM204" s="110"/>
      <c r="BCN204" s="110"/>
      <c r="BCO204" s="110"/>
      <c r="BCP204" s="110"/>
      <c r="BCQ204" s="110"/>
      <c r="BCR204" s="110"/>
      <c r="BCS204" s="110"/>
      <c r="BCT204" s="110"/>
      <c r="BCU204" s="110"/>
      <c r="BCV204" s="110"/>
      <c r="BCW204" s="110"/>
      <c r="BCX204" s="110"/>
      <c r="BCY204" s="110"/>
      <c r="BCZ204" s="110"/>
      <c r="BDA204" s="110"/>
      <c r="BDB204" s="110"/>
      <c r="BDC204" s="110"/>
      <c r="BDD204" s="110"/>
      <c r="BDE204" s="110"/>
      <c r="BDF204" s="110"/>
      <c r="BDG204" s="110"/>
      <c r="BDH204" s="110"/>
      <c r="BDI204" s="110"/>
      <c r="BDJ204" s="110"/>
      <c r="BDK204" s="110"/>
      <c r="BDL204" s="110"/>
      <c r="BDM204" s="110"/>
      <c r="BDN204" s="110"/>
      <c r="BDO204" s="110"/>
      <c r="BDP204" s="110"/>
      <c r="BDQ204" s="110"/>
      <c r="BDR204" s="110"/>
      <c r="BDS204" s="110"/>
      <c r="BDT204" s="110"/>
      <c r="BDU204" s="110"/>
      <c r="BDV204" s="110"/>
      <c r="BDW204" s="110"/>
      <c r="BDX204" s="110"/>
      <c r="BDY204" s="110"/>
      <c r="BDZ204" s="110"/>
      <c r="BEA204" s="110"/>
      <c r="BEB204" s="110"/>
      <c r="BEC204" s="110"/>
      <c r="BED204" s="110"/>
      <c r="BEE204" s="110"/>
      <c r="BEF204" s="110"/>
      <c r="BEG204" s="110"/>
      <c r="BEH204" s="110"/>
      <c r="BEI204" s="110"/>
      <c r="BEJ204" s="110"/>
      <c r="BEK204" s="110"/>
      <c r="BEL204" s="110"/>
      <c r="BEM204" s="110"/>
      <c r="BEN204" s="110"/>
      <c r="BEO204" s="110"/>
      <c r="BEP204" s="110"/>
      <c r="BEQ204" s="110"/>
      <c r="BER204" s="110"/>
      <c r="BES204" s="110"/>
      <c r="BET204" s="110"/>
      <c r="BEU204" s="110"/>
      <c r="BEV204" s="110"/>
      <c r="BEW204" s="110"/>
      <c r="BEX204" s="110"/>
      <c r="BEY204" s="110"/>
      <c r="BEZ204" s="110"/>
      <c r="BFA204" s="110"/>
      <c r="BFB204" s="110"/>
      <c r="BFC204" s="110"/>
      <c r="BFD204" s="110"/>
      <c r="BFE204" s="110"/>
      <c r="BFF204" s="110"/>
      <c r="BFG204" s="110"/>
      <c r="BFH204" s="110"/>
      <c r="BFI204" s="110"/>
      <c r="BFJ204" s="110"/>
      <c r="BFK204" s="110"/>
      <c r="BFL204" s="110"/>
      <c r="BFM204" s="110"/>
      <c r="BFN204" s="110"/>
      <c r="BFO204" s="110"/>
      <c r="BFP204" s="110"/>
      <c r="BFQ204" s="110"/>
      <c r="BFR204" s="110"/>
      <c r="BFS204" s="110"/>
      <c r="BFT204" s="110"/>
      <c r="BFU204" s="110"/>
      <c r="BFV204" s="110"/>
      <c r="BFW204" s="110"/>
      <c r="BFX204" s="110"/>
      <c r="BFY204" s="110"/>
      <c r="BFZ204" s="110"/>
      <c r="BGA204" s="110"/>
      <c r="BGB204" s="110"/>
      <c r="BGC204" s="110"/>
      <c r="BGD204" s="110"/>
      <c r="BGE204" s="110"/>
      <c r="BGF204" s="110"/>
      <c r="BGG204" s="110"/>
      <c r="BGH204" s="110"/>
      <c r="BGI204" s="110"/>
      <c r="BGJ204" s="110"/>
      <c r="BGK204" s="110"/>
      <c r="BGL204" s="110"/>
      <c r="BGM204" s="110"/>
      <c r="BGN204" s="110"/>
      <c r="BGO204" s="110"/>
      <c r="BGP204" s="110"/>
      <c r="BGQ204" s="110"/>
      <c r="BGR204" s="110"/>
      <c r="BGS204" s="110"/>
      <c r="BGT204" s="110"/>
      <c r="BGU204" s="110"/>
      <c r="BGV204" s="110"/>
      <c r="BGW204" s="110"/>
      <c r="BGX204" s="110"/>
      <c r="BGY204" s="110"/>
      <c r="BGZ204" s="110"/>
      <c r="BHA204" s="110"/>
      <c r="BHB204" s="110"/>
      <c r="BHC204" s="110"/>
      <c r="BHD204" s="110"/>
      <c r="BHE204" s="110"/>
      <c r="BHF204" s="110"/>
      <c r="BHG204" s="110"/>
      <c r="BHH204" s="110"/>
      <c r="BHI204" s="110"/>
      <c r="BHJ204" s="110"/>
      <c r="BHK204" s="110"/>
      <c r="BHL204" s="110"/>
      <c r="BHM204" s="110"/>
      <c r="BHN204" s="110"/>
      <c r="BHO204" s="110"/>
      <c r="BHP204" s="110"/>
      <c r="BHQ204" s="110"/>
      <c r="BHR204" s="110"/>
      <c r="BHS204" s="110"/>
      <c r="BHT204" s="110"/>
      <c r="BHU204" s="110"/>
      <c r="BHV204" s="110"/>
      <c r="BHW204" s="110"/>
      <c r="BHX204" s="110"/>
      <c r="BHY204" s="110"/>
      <c r="BHZ204" s="110"/>
      <c r="BIA204" s="110"/>
      <c r="BIB204" s="110"/>
      <c r="BIC204" s="110"/>
      <c r="BID204" s="110"/>
      <c r="BIE204" s="110"/>
      <c r="BIF204" s="110"/>
      <c r="BIG204" s="110"/>
      <c r="BIH204" s="110"/>
      <c r="BII204" s="110"/>
      <c r="BIJ204" s="110"/>
      <c r="BIK204" s="110"/>
      <c r="BIL204" s="110"/>
      <c r="BIM204" s="110"/>
      <c r="BIN204" s="110"/>
      <c r="BIO204" s="110"/>
      <c r="BIP204" s="110"/>
      <c r="BIQ204" s="110"/>
      <c r="BIR204" s="110"/>
      <c r="BIS204" s="110"/>
      <c r="BIT204" s="110"/>
      <c r="BIU204" s="110"/>
      <c r="BIV204" s="110"/>
      <c r="BIW204" s="110"/>
      <c r="BIX204" s="110"/>
      <c r="BIY204" s="110"/>
      <c r="BIZ204" s="110"/>
      <c r="BJA204" s="110"/>
      <c r="BJB204" s="110"/>
      <c r="BJC204" s="110"/>
      <c r="BJD204" s="110"/>
      <c r="BJE204" s="110"/>
      <c r="BJF204" s="110"/>
      <c r="BJG204" s="110"/>
      <c r="BJH204" s="110"/>
      <c r="BJI204" s="110"/>
      <c r="BJJ204" s="110"/>
      <c r="BJK204" s="110"/>
      <c r="BJL204" s="110"/>
      <c r="BJM204" s="110"/>
      <c r="BJN204" s="110"/>
      <c r="BJO204" s="110"/>
      <c r="BJP204" s="110"/>
      <c r="BJQ204" s="110"/>
      <c r="BJR204" s="110"/>
      <c r="BJS204" s="110"/>
      <c r="BJT204" s="110"/>
      <c r="BJU204" s="110"/>
      <c r="BJV204" s="110"/>
      <c r="BJW204" s="110"/>
      <c r="BJX204" s="110"/>
      <c r="BJY204" s="110"/>
      <c r="BJZ204" s="110"/>
      <c r="BKA204" s="110"/>
      <c r="BKB204" s="110"/>
      <c r="BKC204" s="110"/>
      <c r="BKD204" s="110"/>
      <c r="BKE204" s="110"/>
      <c r="BKF204" s="110"/>
      <c r="BKG204" s="110"/>
      <c r="BKH204" s="110"/>
      <c r="BKI204" s="110"/>
      <c r="BKJ204" s="110"/>
      <c r="BKK204" s="110"/>
      <c r="BKL204" s="110"/>
      <c r="BKM204" s="110"/>
      <c r="BKN204" s="110"/>
      <c r="BKO204" s="110"/>
      <c r="BKP204" s="110"/>
      <c r="BKQ204" s="110"/>
      <c r="BKR204" s="110"/>
      <c r="BKS204" s="110"/>
      <c r="BKT204" s="110"/>
      <c r="BKU204" s="110"/>
      <c r="BKV204" s="110"/>
      <c r="BKW204" s="110"/>
      <c r="BKX204" s="110"/>
      <c r="BKY204" s="110"/>
      <c r="BKZ204" s="110"/>
      <c r="BLA204" s="110"/>
      <c r="BLB204" s="110"/>
      <c r="BLC204" s="110"/>
      <c r="BLD204" s="110"/>
      <c r="BLE204" s="110"/>
      <c r="BLF204" s="110"/>
      <c r="BLG204" s="110"/>
      <c r="BLH204" s="110"/>
      <c r="BLI204" s="110"/>
      <c r="BLJ204" s="110"/>
      <c r="BLK204" s="110"/>
      <c r="BLL204" s="110"/>
      <c r="BLM204" s="110"/>
      <c r="BLN204" s="110"/>
      <c r="BLO204" s="110"/>
      <c r="BLP204" s="110"/>
      <c r="BLQ204" s="110"/>
      <c r="BLR204" s="110"/>
      <c r="BLS204" s="110"/>
      <c r="BLT204" s="110"/>
      <c r="BLU204" s="110"/>
      <c r="BLV204" s="110"/>
      <c r="BLW204" s="110"/>
      <c r="BLX204" s="110"/>
      <c r="BLY204" s="110"/>
      <c r="BLZ204" s="110"/>
      <c r="BMA204" s="110"/>
      <c r="BMB204" s="110"/>
      <c r="BMC204" s="110"/>
      <c r="BMD204" s="110"/>
      <c r="BME204" s="110"/>
      <c r="BMF204" s="110"/>
      <c r="BMG204" s="110"/>
      <c r="BMH204" s="110"/>
      <c r="BMI204" s="110"/>
      <c r="BMJ204" s="110"/>
      <c r="BMK204" s="110"/>
      <c r="BML204" s="110"/>
      <c r="BMM204" s="110"/>
      <c r="BMN204" s="110"/>
      <c r="BMO204" s="110"/>
      <c r="BMP204" s="110"/>
      <c r="BMQ204" s="110"/>
      <c r="BMR204" s="110"/>
      <c r="BMS204" s="110"/>
      <c r="BMT204" s="110"/>
      <c r="BMU204" s="110"/>
      <c r="BMV204" s="110"/>
      <c r="BMW204" s="110"/>
      <c r="BMX204" s="110"/>
      <c r="BMY204" s="110"/>
      <c r="BMZ204" s="110"/>
      <c r="BNA204" s="110"/>
      <c r="BNB204" s="110"/>
      <c r="BNC204" s="110"/>
      <c r="BND204" s="110"/>
      <c r="BNE204" s="110"/>
      <c r="BNF204" s="110"/>
      <c r="BNG204" s="110"/>
      <c r="BNH204" s="110"/>
      <c r="BNI204" s="110"/>
      <c r="BNJ204" s="110"/>
      <c r="BNK204" s="110"/>
      <c r="BNL204" s="110"/>
      <c r="BNM204" s="110"/>
      <c r="BNN204" s="110"/>
      <c r="BNO204" s="110"/>
      <c r="BNP204" s="110"/>
      <c r="BNQ204" s="110"/>
      <c r="BNR204" s="110"/>
      <c r="BNS204" s="110"/>
      <c r="BNT204" s="110"/>
      <c r="BNU204" s="110"/>
      <c r="BNV204" s="110"/>
      <c r="BNW204" s="110"/>
      <c r="BNX204" s="110"/>
      <c r="BNY204" s="110"/>
      <c r="BNZ204" s="110"/>
      <c r="BOA204" s="110"/>
      <c r="BOB204" s="110"/>
      <c r="BOC204" s="110"/>
      <c r="BOD204" s="110"/>
      <c r="BOE204" s="110"/>
      <c r="BOF204" s="110"/>
      <c r="BOG204" s="110"/>
      <c r="BOH204" s="110"/>
      <c r="BOI204" s="110"/>
      <c r="BOJ204" s="110"/>
      <c r="BOK204" s="110"/>
      <c r="BOL204" s="110"/>
      <c r="BOM204" s="110"/>
      <c r="BON204" s="110"/>
      <c r="BOO204" s="110"/>
      <c r="BOP204" s="110"/>
      <c r="BOQ204" s="110"/>
      <c r="BOR204" s="110"/>
      <c r="BOS204" s="110"/>
      <c r="BOT204" s="110"/>
      <c r="BOU204" s="110"/>
      <c r="BOV204" s="110"/>
      <c r="BOW204" s="110"/>
      <c r="BOX204" s="110"/>
      <c r="BOY204" s="110"/>
      <c r="BOZ204" s="110"/>
      <c r="BPA204" s="110"/>
      <c r="BPB204" s="110"/>
      <c r="BPC204" s="110"/>
      <c r="BPD204" s="110"/>
      <c r="BPE204" s="110"/>
      <c r="BPF204" s="110"/>
      <c r="BPG204" s="110"/>
      <c r="BPH204" s="110"/>
      <c r="BPI204" s="110"/>
      <c r="BPJ204" s="110"/>
      <c r="BPK204" s="110"/>
      <c r="BPL204" s="110"/>
      <c r="BPM204" s="110"/>
      <c r="BPN204" s="110"/>
      <c r="BPO204" s="110"/>
      <c r="BPP204" s="110"/>
      <c r="BPQ204" s="110"/>
      <c r="BPR204" s="110"/>
      <c r="BPS204" s="110"/>
      <c r="BPT204" s="110"/>
      <c r="BPU204" s="110"/>
      <c r="BPV204" s="110"/>
      <c r="BPW204" s="110"/>
      <c r="BPX204" s="110"/>
      <c r="BPY204" s="110"/>
      <c r="BPZ204" s="110"/>
      <c r="BQA204" s="110"/>
      <c r="BQB204" s="110"/>
      <c r="BQC204" s="110"/>
      <c r="BQD204" s="110"/>
      <c r="BQE204" s="110"/>
      <c r="BQF204" s="110"/>
      <c r="BQG204" s="110"/>
      <c r="BQH204" s="110"/>
      <c r="BQI204" s="110"/>
      <c r="BQJ204" s="110"/>
      <c r="BQK204" s="110"/>
      <c r="BQL204" s="110"/>
      <c r="BQM204" s="110"/>
      <c r="BQN204" s="110"/>
      <c r="BQO204" s="110"/>
      <c r="BQP204" s="110"/>
      <c r="BQQ204" s="110"/>
      <c r="BQR204" s="110"/>
      <c r="BQS204" s="110"/>
      <c r="BQT204" s="110"/>
      <c r="BQU204" s="110"/>
      <c r="BQV204" s="110"/>
      <c r="BQW204" s="110"/>
      <c r="BQX204" s="110"/>
      <c r="BQY204" s="110"/>
      <c r="BQZ204" s="110"/>
      <c r="BRA204" s="110"/>
      <c r="BRB204" s="110"/>
      <c r="BRC204" s="110"/>
      <c r="BRD204" s="110"/>
      <c r="BRE204" s="110"/>
      <c r="BRF204" s="110"/>
      <c r="BRG204" s="110"/>
      <c r="BRH204" s="110"/>
      <c r="BRI204" s="110"/>
      <c r="BRJ204" s="110"/>
      <c r="BRK204" s="110"/>
      <c r="BRL204" s="110"/>
      <c r="BRM204" s="110"/>
      <c r="BRN204" s="110"/>
      <c r="BRO204" s="110"/>
      <c r="BRP204" s="110"/>
      <c r="BRQ204" s="110"/>
      <c r="BRR204" s="110"/>
      <c r="BRS204" s="110"/>
      <c r="BRT204" s="110"/>
      <c r="BRU204" s="110"/>
      <c r="BRV204" s="110"/>
      <c r="BRW204" s="110"/>
      <c r="BRX204" s="110"/>
      <c r="BRY204" s="110"/>
      <c r="BRZ204" s="110"/>
      <c r="BSA204" s="110"/>
      <c r="BSB204" s="110"/>
      <c r="BSC204" s="110"/>
      <c r="BSD204" s="110"/>
      <c r="BSE204" s="110"/>
      <c r="BSF204" s="110"/>
      <c r="BSG204" s="110"/>
      <c r="BSH204" s="110"/>
      <c r="BSI204" s="110"/>
      <c r="BSJ204" s="110"/>
      <c r="BSK204" s="110"/>
      <c r="BSL204" s="110"/>
      <c r="BSM204" s="110"/>
      <c r="BSN204" s="110"/>
      <c r="BSO204" s="110"/>
      <c r="BSP204" s="110"/>
      <c r="BSQ204" s="110"/>
      <c r="BSR204" s="110"/>
      <c r="BSS204" s="110"/>
      <c r="BST204" s="110"/>
      <c r="BSU204" s="110"/>
      <c r="BSV204" s="110"/>
      <c r="BSW204" s="110"/>
      <c r="BSX204" s="110"/>
      <c r="BSY204" s="110"/>
      <c r="BSZ204" s="110"/>
      <c r="BTA204" s="110"/>
      <c r="BTB204" s="110"/>
      <c r="BTC204" s="110"/>
      <c r="BTD204" s="110"/>
      <c r="BTE204" s="110"/>
      <c r="BTF204" s="110"/>
      <c r="BTG204" s="110"/>
      <c r="BTH204" s="110"/>
      <c r="BTI204" s="110"/>
      <c r="BTJ204" s="110"/>
      <c r="BTK204" s="110"/>
      <c r="BTL204" s="110"/>
      <c r="BTM204" s="110"/>
      <c r="BTN204" s="110"/>
      <c r="BTO204" s="110"/>
      <c r="BTP204" s="110"/>
      <c r="BTQ204" s="110"/>
      <c r="BTR204" s="110"/>
      <c r="BTS204" s="110"/>
      <c r="BTT204" s="110"/>
      <c r="BTU204" s="110"/>
      <c r="BTV204" s="110"/>
      <c r="BTW204" s="110"/>
      <c r="BTX204" s="110"/>
      <c r="BTY204" s="110"/>
      <c r="BTZ204" s="110"/>
      <c r="BUA204" s="110"/>
      <c r="BUB204" s="110"/>
      <c r="BUC204" s="110"/>
      <c r="BUD204" s="110"/>
      <c r="BUE204" s="110"/>
      <c r="BUF204" s="110"/>
      <c r="BUG204" s="110"/>
      <c r="BUH204" s="110"/>
      <c r="BUI204" s="110"/>
      <c r="BUJ204" s="110"/>
      <c r="BUK204" s="110"/>
      <c r="BUL204" s="110"/>
      <c r="BUM204" s="110"/>
      <c r="BUN204" s="110"/>
      <c r="BUO204" s="110"/>
      <c r="BUP204" s="110"/>
      <c r="BUQ204" s="110"/>
      <c r="BUR204" s="110"/>
      <c r="BUS204" s="110"/>
      <c r="BUT204" s="110"/>
      <c r="BUU204" s="110"/>
      <c r="BUV204" s="110"/>
      <c r="BUW204" s="110"/>
      <c r="BUX204" s="110"/>
      <c r="BUY204" s="110"/>
      <c r="BUZ204" s="110"/>
      <c r="BVA204" s="110"/>
      <c r="BVB204" s="110"/>
      <c r="BVC204" s="110"/>
      <c r="BVD204" s="110"/>
      <c r="BVE204" s="110"/>
      <c r="BVF204" s="110"/>
      <c r="BVG204" s="110"/>
      <c r="BVH204" s="110"/>
      <c r="BVI204" s="110"/>
      <c r="BVJ204" s="110"/>
      <c r="BVK204" s="110"/>
      <c r="BVL204" s="110"/>
      <c r="BVM204" s="110"/>
      <c r="BVN204" s="110"/>
      <c r="BVO204" s="110"/>
      <c r="BVP204" s="110"/>
      <c r="BVQ204" s="110"/>
      <c r="BVR204" s="110"/>
      <c r="BVS204" s="110"/>
      <c r="BVT204" s="110"/>
      <c r="BVU204" s="110"/>
      <c r="BVV204" s="110"/>
      <c r="BVW204" s="110"/>
      <c r="BVX204" s="110"/>
      <c r="BVY204" s="110"/>
      <c r="BVZ204" s="110"/>
      <c r="BWA204" s="110"/>
      <c r="BWB204" s="110"/>
      <c r="BWC204" s="110"/>
      <c r="BWD204" s="110"/>
      <c r="BWE204" s="110"/>
      <c r="BWF204" s="110"/>
      <c r="BWG204" s="110"/>
      <c r="BWH204" s="110"/>
      <c r="BWI204" s="110"/>
      <c r="BWJ204" s="110"/>
      <c r="BWK204" s="110"/>
      <c r="BWL204" s="110"/>
      <c r="BWM204" s="110"/>
      <c r="BWN204" s="110"/>
      <c r="BWO204" s="110"/>
      <c r="BWP204" s="110"/>
      <c r="BWQ204" s="110"/>
      <c r="BWR204" s="110"/>
      <c r="BWS204" s="110"/>
      <c r="BWT204" s="110"/>
      <c r="BWU204" s="110"/>
      <c r="BWV204" s="110"/>
      <c r="BWW204" s="110"/>
      <c r="BWX204" s="110"/>
      <c r="BWY204" s="110"/>
      <c r="BWZ204" s="110"/>
      <c r="BXA204" s="110"/>
      <c r="BXB204" s="110"/>
      <c r="BXC204" s="110"/>
      <c r="BXD204" s="110"/>
      <c r="BXE204" s="110"/>
      <c r="BXF204" s="110"/>
      <c r="BXG204" s="110"/>
      <c r="BXH204" s="110"/>
      <c r="BXI204" s="110"/>
      <c r="BXJ204" s="110"/>
      <c r="BXK204" s="110"/>
      <c r="BXL204" s="110"/>
      <c r="BXM204" s="110"/>
      <c r="BXN204" s="110"/>
      <c r="BXO204" s="110"/>
      <c r="BXP204" s="110"/>
      <c r="BXQ204" s="110"/>
      <c r="BXR204" s="110"/>
      <c r="BXS204" s="110"/>
      <c r="BXT204" s="110"/>
      <c r="BXU204" s="110"/>
      <c r="BXV204" s="110"/>
      <c r="BXW204" s="110"/>
      <c r="BXX204" s="110"/>
      <c r="BXY204" s="110"/>
      <c r="BXZ204" s="110"/>
      <c r="BYA204" s="110"/>
      <c r="BYB204" s="110"/>
      <c r="BYC204" s="110"/>
      <c r="BYD204" s="110"/>
      <c r="BYE204" s="110"/>
      <c r="BYF204" s="110"/>
      <c r="BYG204" s="110"/>
      <c r="BYH204" s="110"/>
      <c r="BYI204" s="110"/>
      <c r="BYJ204" s="110"/>
      <c r="BYK204" s="110"/>
      <c r="BYL204" s="110"/>
      <c r="BYM204" s="110"/>
      <c r="BYN204" s="110"/>
      <c r="BYO204" s="110"/>
      <c r="BYP204" s="110"/>
      <c r="BYQ204" s="110"/>
      <c r="BYR204" s="110"/>
      <c r="BYS204" s="110"/>
      <c r="BYT204" s="110"/>
      <c r="BYU204" s="110"/>
      <c r="BYV204" s="110"/>
      <c r="BYW204" s="110"/>
      <c r="BYX204" s="110"/>
      <c r="BYY204" s="110"/>
      <c r="BYZ204" s="110"/>
      <c r="BZA204" s="110"/>
      <c r="BZB204" s="110"/>
      <c r="BZC204" s="110"/>
      <c r="BZD204" s="110"/>
      <c r="BZE204" s="110"/>
      <c r="BZF204" s="110"/>
      <c r="BZG204" s="110"/>
      <c r="BZH204" s="110"/>
      <c r="BZI204" s="110"/>
      <c r="BZJ204" s="110"/>
      <c r="BZK204" s="110"/>
      <c r="BZL204" s="110"/>
      <c r="BZM204" s="110"/>
      <c r="BZN204" s="110"/>
      <c r="BZO204" s="110"/>
      <c r="BZP204" s="110"/>
      <c r="BZQ204" s="110"/>
      <c r="BZR204" s="110"/>
      <c r="BZS204" s="110"/>
      <c r="BZT204" s="110"/>
      <c r="BZU204" s="110"/>
      <c r="BZV204" s="110"/>
      <c r="BZW204" s="110"/>
      <c r="BZX204" s="110"/>
      <c r="BZY204" s="110"/>
      <c r="BZZ204" s="110"/>
      <c r="CAA204" s="110"/>
      <c r="CAB204" s="110"/>
      <c r="CAC204" s="110"/>
      <c r="CAD204" s="110"/>
      <c r="CAE204" s="110"/>
      <c r="CAF204" s="110"/>
      <c r="CAG204" s="110"/>
      <c r="CAH204" s="110"/>
      <c r="CAI204" s="110"/>
      <c r="CAJ204" s="110"/>
      <c r="CAK204" s="110"/>
      <c r="CAL204" s="110"/>
      <c r="CAM204" s="110"/>
      <c r="CAN204" s="110"/>
      <c r="CAO204" s="110"/>
      <c r="CAP204" s="110"/>
      <c r="CAQ204" s="110"/>
      <c r="CAR204" s="110"/>
      <c r="CAS204" s="110"/>
      <c r="CAT204" s="110"/>
      <c r="CAU204" s="110"/>
      <c r="CAV204" s="110"/>
      <c r="CAW204" s="110"/>
      <c r="CAX204" s="110"/>
      <c r="CAY204" s="110"/>
      <c r="CAZ204" s="110"/>
      <c r="CBA204" s="110"/>
      <c r="CBB204" s="110"/>
      <c r="CBC204" s="110"/>
      <c r="CBD204" s="110"/>
      <c r="CBE204" s="110"/>
      <c r="CBF204" s="110"/>
      <c r="CBG204" s="110"/>
      <c r="CBH204" s="110"/>
      <c r="CBI204" s="110"/>
      <c r="CBJ204" s="110"/>
      <c r="CBK204" s="110"/>
      <c r="CBL204" s="110"/>
      <c r="CBM204" s="110"/>
      <c r="CBN204" s="110"/>
      <c r="CBO204" s="110"/>
      <c r="CBP204" s="110"/>
      <c r="CBQ204" s="110"/>
      <c r="CBR204" s="110"/>
      <c r="CBS204" s="110"/>
      <c r="CBT204" s="110"/>
      <c r="CBU204" s="110"/>
      <c r="CBV204" s="110"/>
      <c r="CBW204" s="110"/>
      <c r="CBX204" s="110"/>
      <c r="CBY204" s="110"/>
      <c r="CBZ204" s="110"/>
      <c r="CCA204" s="110"/>
      <c r="CCB204" s="110"/>
      <c r="CCC204" s="110"/>
      <c r="CCD204" s="110"/>
      <c r="CCE204" s="110"/>
      <c r="CCF204" s="110"/>
      <c r="CCG204" s="110"/>
      <c r="CCH204" s="110"/>
      <c r="CCI204" s="110"/>
      <c r="CCJ204" s="110"/>
      <c r="CCK204" s="110"/>
      <c r="CCL204" s="110"/>
      <c r="CCM204" s="110"/>
      <c r="CCN204" s="110"/>
      <c r="CCO204" s="110"/>
      <c r="CCP204" s="110"/>
      <c r="CCQ204" s="110"/>
      <c r="CCR204" s="110"/>
      <c r="CCS204" s="110"/>
      <c r="CCT204" s="110"/>
      <c r="CCU204" s="110"/>
      <c r="CCV204" s="110"/>
      <c r="CCW204" s="110"/>
      <c r="CCX204" s="110"/>
      <c r="CCY204" s="110"/>
      <c r="CCZ204" s="110"/>
      <c r="CDA204" s="110"/>
      <c r="CDB204" s="110"/>
      <c r="CDC204" s="110"/>
      <c r="CDD204" s="110"/>
      <c r="CDE204" s="110"/>
      <c r="CDF204" s="110"/>
      <c r="CDG204" s="110"/>
      <c r="CDH204" s="110"/>
      <c r="CDI204" s="110"/>
      <c r="CDJ204" s="110"/>
      <c r="CDK204" s="110"/>
      <c r="CDL204" s="110"/>
      <c r="CDM204" s="110"/>
      <c r="CDN204" s="110"/>
      <c r="CDO204" s="110"/>
      <c r="CDP204" s="110"/>
      <c r="CDQ204" s="110"/>
      <c r="CDR204" s="110"/>
      <c r="CDS204" s="110"/>
      <c r="CDT204" s="110"/>
      <c r="CDU204" s="110"/>
      <c r="CDV204" s="110"/>
      <c r="CDW204" s="110"/>
      <c r="CDX204" s="110"/>
      <c r="CDY204" s="110"/>
      <c r="CDZ204" s="110"/>
      <c r="CEA204" s="110"/>
      <c r="CEB204" s="110"/>
      <c r="CEC204" s="110"/>
      <c r="CED204" s="110"/>
      <c r="CEE204" s="110"/>
      <c r="CEF204" s="110"/>
      <c r="CEG204" s="110"/>
      <c r="CEH204" s="110"/>
      <c r="CEI204" s="110"/>
      <c r="CEJ204" s="110"/>
      <c r="CEK204" s="110"/>
      <c r="CEL204" s="110"/>
      <c r="CEM204" s="110"/>
      <c r="CEN204" s="110"/>
      <c r="CEO204" s="110"/>
      <c r="CEP204" s="110"/>
      <c r="CEQ204" s="110"/>
      <c r="CER204" s="110"/>
      <c r="CES204" s="110"/>
      <c r="CET204" s="110"/>
      <c r="CEU204" s="110"/>
      <c r="CEV204" s="110"/>
      <c r="CEW204" s="110"/>
      <c r="CEX204" s="110"/>
      <c r="CEY204" s="110"/>
      <c r="CEZ204" s="110"/>
      <c r="CFA204" s="110"/>
      <c r="CFB204" s="110"/>
      <c r="CFC204" s="110"/>
      <c r="CFD204" s="110"/>
      <c r="CFE204" s="110"/>
      <c r="CFF204" s="110"/>
      <c r="CFG204" s="110"/>
      <c r="CFH204" s="110"/>
      <c r="CFI204" s="110"/>
      <c r="CFJ204" s="110"/>
      <c r="CFK204" s="110"/>
      <c r="CFL204" s="110"/>
      <c r="CFM204" s="110"/>
      <c r="CFN204" s="110"/>
      <c r="CFO204" s="110"/>
      <c r="CFP204" s="110"/>
      <c r="CFQ204" s="110"/>
      <c r="CFR204" s="110"/>
      <c r="CFS204" s="110"/>
      <c r="CFT204" s="110"/>
      <c r="CFU204" s="110"/>
      <c r="CFV204" s="110"/>
      <c r="CFW204" s="110"/>
      <c r="CFX204" s="110"/>
      <c r="CFY204" s="110"/>
      <c r="CFZ204" s="110"/>
      <c r="CGA204" s="110"/>
      <c r="CGB204" s="110"/>
      <c r="CGC204" s="110"/>
      <c r="CGD204" s="110"/>
      <c r="CGE204" s="110"/>
      <c r="CGF204" s="110"/>
      <c r="CGG204" s="110"/>
      <c r="CGH204" s="110"/>
      <c r="CGI204" s="110"/>
      <c r="CGJ204" s="110"/>
      <c r="CGK204" s="110"/>
      <c r="CGL204" s="110"/>
      <c r="CGM204" s="110"/>
      <c r="CGN204" s="110"/>
      <c r="CGO204" s="110"/>
      <c r="CGP204" s="110"/>
      <c r="CGQ204" s="110"/>
      <c r="CGR204" s="110"/>
      <c r="CGS204" s="110"/>
      <c r="CGT204" s="110"/>
      <c r="CGU204" s="110"/>
      <c r="CGV204" s="110"/>
      <c r="CGW204" s="110"/>
      <c r="CGX204" s="110"/>
      <c r="CGY204" s="110"/>
      <c r="CGZ204" s="110"/>
      <c r="CHA204" s="110"/>
      <c r="CHB204" s="110"/>
      <c r="CHC204" s="110"/>
      <c r="CHD204" s="110"/>
      <c r="CHE204" s="110"/>
      <c r="CHF204" s="110"/>
      <c r="CHG204" s="110"/>
      <c r="CHH204" s="110"/>
      <c r="CHI204" s="110"/>
      <c r="CHJ204" s="110"/>
      <c r="CHK204" s="110"/>
      <c r="CHL204" s="110"/>
      <c r="CHM204" s="110"/>
      <c r="CHN204" s="110"/>
      <c r="CHO204" s="110"/>
      <c r="CHP204" s="110"/>
      <c r="CHQ204" s="110"/>
      <c r="CHR204" s="110"/>
      <c r="CHS204" s="110"/>
      <c r="CHT204" s="110"/>
      <c r="CHU204" s="110"/>
      <c r="CHV204" s="110"/>
      <c r="CHW204" s="110"/>
      <c r="CHX204" s="110"/>
      <c r="CHY204" s="110"/>
      <c r="CHZ204" s="110"/>
      <c r="CIA204" s="110"/>
      <c r="CIB204" s="110"/>
      <c r="CIC204" s="110"/>
      <c r="CID204" s="110"/>
      <c r="CIE204" s="110"/>
      <c r="CIF204" s="110"/>
      <c r="CIG204" s="110"/>
      <c r="CIH204" s="110"/>
      <c r="CII204" s="110"/>
      <c r="CIJ204" s="110"/>
      <c r="CIK204" s="110"/>
      <c r="CIL204" s="110"/>
      <c r="CIM204" s="110"/>
      <c r="CIN204" s="110"/>
      <c r="CIO204" s="110"/>
      <c r="CIP204" s="110"/>
      <c r="CIQ204" s="110"/>
      <c r="CIR204" s="110"/>
      <c r="CIS204" s="110"/>
      <c r="CIT204" s="110"/>
      <c r="CIU204" s="110"/>
      <c r="CIV204" s="110"/>
      <c r="CIW204" s="110"/>
      <c r="CIX204" s="110"/>
      <c r="CIY204" s="110"/>
      <c r="CIZ204" s="110"/>
      <c r="CJA204" s="110"/>
      <c r="CJB204" s="110"/>
      <c r="CJC204" s="110"/>
      <c r="CJD204" s="110"/>
      <c r="CJE204" s="110"/>
      <c r="CJF204" s="110"/>
      <c r="CJG204" s="110"/>
      <c r="CJH204" s="110"/>
      <c r="CJI204" s="110"/>
      <c r="CJJ204" s="110"/>
      <c r="CJK204" s="110"/>
      <c r="CJL204" s="110"/>
      <c r="CJM204" s="110"/>
      <c r="CJN204" s="110"/>
      <c r="CJO204" s="110"/>
      <c r="CJP204" s="110"/>
      <c r="CJQ204" s="110"/>
      <c r="CJR204" s="110"/>
      <c r="CJS204" s="110"/>
      <c r="CJT204" s="110"/>
      <c r="CJU204" s="110"/>
      <c r="CJV204" s="110"/>
      <c r="CJW204" s="110"/>
      <c r="CJX204" s="110"/>
      <c r="CJY204" s="110"/>
      <c r="CJZ204" s="110"/>
      <c r="CKA204" s="110"/>
      <c r="CKB204" s="110"/>
      <c r="CKC204" s="110"/>
      <c r="CKD204" s="110"/>
      <c r="CKE204" s="110"/>
      <c r="CKF204" s="110"/>
      <c r="CKG204" s="110"/>
      <c r="CKH204" s="110"/>
      <c r="CKI204" s="110"/>
      <c r="CKJ204" s="110"/>
      <c r="CKK204" s="110"/>
      <c r="CKL204" s="110"/>
      <c r="CKM204" s="110"/>
      <c r="CKN204" s="110"/>
      <c r="CKO204" s="110"/>
      <c r="CKP204" s="110"/>
      <c r="CKQ204" s="110"/>
      <c r="CKR204" s="110"/>
      <c r="CKS204" s="110"/>
      <c r="CKT204" s="110"/>
      <c r="CKU204" s="110"/>
      <c r="CKV204" s="110"/>
      <c r="CKW204" s="110"/>
      <c r="CKX204" s="110"/>
      <c r="CKY204" s="110"/>
      <c r="CKZ204" s="110"/>
      <c r="CLA204" s="110"/>
      <c r="CLB204" s="110"/>
      <c r="CLC204" s="110"/>
      <c r="CLD204" s="110"/>
      <c r="CLE204" s="110"/>
      <c r="CLF204" s="110"/>
      <c r="CLG204" s="110"/>
      <c r="CLH204" s="110"/>
      <c r="CLI204" s="110"/>
      <c r="CLJ204" s="110"/>
      <c r="CLK204" s="110"/>
      <c r="CLL204" s="110"/>
      <c r="CLM204" s="110"/>
      <c r="CLN204" s="110"/>
      <c r="CLO204" s="110"/>
      <c r="CLP204" s="110"/>
      <c r="CLQ204" s="110"/>
      <c r="CLR204" s="110"/>
      <c r="CLS204" s="110"/>
      <c r="CLT204" s="110"/>
      <c r="CLU204" s="110"/>
      <c r="CLV204" s="110"/>
      <c r="CLW204" s="110"/>
      <c r="CLX204" s="110"/>
      <c r="CLY204" s="110"/>
      <c r="CLZ204" s="110"/>
      <c r="CMA204" s="110"/>
      <c r="CMB204" s="110"/>
      <c r="CMC204" s="110"/>
      <c r="CMD204" s="110"/>
      <c r="CME204" s="110"/>
      <c r="CMF204" s="110"/>
      <c r="CMG204" s="110"/>
      <c r="CMH204" s="110"/>
      <c r="CMI204" s="110"/>
      <c r="CMJ204" s="110"/>
      <c r="CMK204" s="110"/>
      <c r="CML204" s="110"/>
      <c r="CMM204" s="110"/>
      <c r="CMN204" s="110"/>
      <c r="CMO204" s="110"/>
      <c r="CMP204" s="110"/>
      <c r="CMQ204" s="110"/>
      <c r="CMR204" s="110"/>
      <c r="CMS204" s="110"/>
      <c r="CMT204" s="110"/>
      <c r="CMU204" s="110"/>
      <c r="CMV204" s="110"/>
      <c r="CMW204" s="110"/>
      <c r="CMX204" s="110"/>
      <c r="CMY204" s="110"/>
      <c r="CMZ204" s="110"/>
      <c r="CNA204" s="110"/>
      <c r="CNB204" s="110"/>
      <c r="CNC204" s="110"/>
      <c r="CND204" s="110"/>
      <c r="CNE204" s="110"/>
      <c r="CNF204" s="110"/>
      <c r="CNG204" s="110"/>
      <c r="CNH204" s="110"/>
      <c r="CNI204" s="110"/>
      <c r="CNJ204" s="110"/>
      <c r="CNK204" s="110"/>
      <c r="CNL204" s="110"/>
      <c r="CNM204" s="110"/>
      <c r="CNN204" s="110"/>
      <c r="CNO204" s="110"/>
      <c r="CNP204" s="110"/>
      <c r="CNQ204" s="110"/>
      <c r="CNR204" s="110"/>
      <c r="CNS204" s="110"/>
      <c r="CNT204" s="110"/>
      <c r="CNU204" s="110"/>
      <c r="CNV204" s="110"/>
      <c r="CNW204" s="110"/>
      <c r="CNX204" s="110"/>
      <c r="CNY204" s="110"/>
      <c r="CNZ204" s="110"/>
      <c r="COA204" s="110"/>
      <c r="COB204" s="110"/>
      <c r="COC204" s="110"/>
      <c r="COD204" s="110"/>
      <c r="COE204" s="110"/>
      <c r="COF204" s="110"/>
      <c r="COG204" s="110"/>
      <c r="COH204" s="110"/>
      <c r="COI204" s="110"/>
      <c r="COJ204" s="110"/>
      <c r="COK204" s="110"/>
      <c r="COL204" s="110"/>
      <c r="COM204" s="110"/>
      <c r="CON204" s="110"/>
      <c r="COO204" s="110"/>
      <c r="COP204" s="110"/>
      <c r="COQ204" s="110"/>
      <c r="COR204" s="110"/>
      <c r="COS204" s="110"/>
      <c r="COT204" s="110"/>
      <c r="COU204" s="110"/>
      <c r="COV204" s="110"/>
      <c r="COW204" s="110"/>
      <c r="COX204" s="110"/>
      <c r="COY204" s="110"/>
      <c r="COZ204" s="110"/>
      <c r="CPA204" s="110"/>
      <c r="CPB204" s="110"/>
      <c r="CPC204" s="110"/>
      <c r="CPD204" s="110"/>
      <c r="CPE204" s="110"/>
      <c r="CPF204" s="110"/>
      <c r="CPG204" s="110"/>
      <c r="CPH204" s="110"/>
      <c r="CPI204" s="110"/>
      <c r="CPJ204" s="110"/>
      <c r="CPK204" s="110"/>
      <c r="CPL204" s="110"/>
      <c r="CPM204" s="110"/>
      <c r="CPN204" s="110"/>
      <c r="CPO204" s="110"/>
      <c r="CPP204" s="110"/>
      <c r="CPQ204" s="110"/>
      <c r="CPR204" s="110"/>
      <c r="CPS204" s="110"/>
      <c r="CPT204" s="110"/>
      <c r="CPU204" s="110"/>
      <c r="CPV204" s="110"/>
      <c r="CPW204" s="110"/>
      <c r="CPX204" s="110"/>
      <c r="CPY204" s="110"/>
      <c r="CPZ204" s="110"/>
      <c r="CQA204" s="110"/>
      <c r="CQB204" s="110"/>
      <c r="CQC204" s="110"/>
      <c r="CQD204" s="110"/>
      <c r="CQE204" s="110"/>
      <c r="CQF204" s="110"/>
      <c r="CQG204" s="110"/>
      <c r="CQH204" s="110"/>
      <c r="CQI204" s="110"/>
      <c r="CQJ204" s="110"/>
      <c r="CQK204" s="110"/>
      <c r="CQL204" s="110"/>
      <c r="CQM204" s="110"/>
      <c r="CQN204" s="110"/>
      <c r="CQO204" s="110"/>
      <c r="CQP204" s="110"/>
      <c r="CQQ204" s="110"/>
      <c r="CQR204" s="110"/>
      <c r="CQS204" s="110"/>
      <c r="CQT204" s="110"/>
      <c r="CQU204" s="110"/>
      <c r="CQV204" s="110"/>
      <c r="CQW204" s="110"/>
      <c r="CQX204" s="110"/>
      <c r="CQY204" s="110"/>
      <c r="CQZ204" s="110"/>
      <c r="CRA204" s="110"/>
      <c r="CRB204" s="110"/>
      <c r="CRC204" s="110"/>
      <c r="CRD204" s="110"/>
      <c r="CRE204" s="110"/>
      <c r="CRF204" s="110"/>
      <c r="CRG204" s="110"/>
      <c r="CRH204" s="110"/>
      <c r="CRI204" s="110"/>
      <c r="CRJ204" s="110"/>
      <c r="CRK204" s="110"/>
      <c r="CRL204" s="110"/>
      <c r="CRM204" s="110"/>
      <c r="CRN204" s="110"/>
      <c r="CRO204" s="110"/>
      <c r="CRP204" s="110"/>
      <c r="CRQ204" s="110"/>
      <c r="CRR204" s="110"/>
      <c r="CRS204" s="110"/>
      <c r="CRT204" s="110"/>
      <c r="CRU204" s="110"/>
      <c r="CRV204" s="110"/>
      <c r="CRW204" s="110"/>
      <c r="CRX204" s="110"/>
      <c r="CRY204" s="110"/>
      <c r="CRZ204" s="110"/>
      <c r="CSA204" s="110"/>
      <c r="CSB204" s="110"/>
      <c r="CSC204" s="110"/>
      <c r="CSD204" s="110"/>
      <c r="CSE204" s="110"/>
      <c r="CSF204" s="110"/>
      <c r="CSG204" s="110"/>
      <c r="CSH204" s="110"/>
      <c r="CSI204" s="110"/>
      <c r="CSJ204" s="110"/>
      <c r="CSK204" s="110"/>
      <c r="CSL204" s="110"/>
      <c r="CSM204" s="110"/>
      <c r="CSN204" s="110"/>
      <c r="CSO204" s="110"/>
      <c r="CSP204" s="110"/>
      <c r="CSQ204" s="110"/>
      <c r="CSR204" s="110"/>
      <c r="CSS204" s="110"/>
      <c r="CST204" s="110"/>
      <c r="CSU204" s="110"/>
      <c r="CSV204" s="110"/>
      <c r="CSW204" s="110"/>
      <c r="CSX204" s="110"/>
      <c r="CSY204" s="110"/>
      <c r="CSZ204" s="110"/>
      <c r="CTA204" s="110"/>
      <c r="CTB204" s="110"/>
      <c r="CTC204" s="110"/>
      <c r="CTD204" s="110"/>
      <c r="CTE204" s="110"/>
      <c r="CTF204" s="110"/>
      <c r="CTG204" s="110"/>
      <c r="CTH204" s="110"/>
      <c r="CTI204" s="110"/>
      <c r="CTJ204" s="110"/>
      <c r="CTK204" s="110"/>
      <c r="CTL204" s="110"/>
      <c r="CTM204" s="110"/>
      <c r="CTN204" s="110"/>
      <c r="CTO204" s="110"/>
      <c r="CTP204" s="110"/>
      <c r="CTQ204" s="110"/>
      <c r="CTR204" s="110"/>
      <c r="CTS204" s="110"/>
      <c r="CTT204" s="110"/>
      <c r="CTU204" s="110"/>
      <c r="CTV204" s="110"/>
      <c r="CTW204" s="110"/>
      <c r="CTX204" s="110"/>
      <c r="CTY204" s="110"/>
      <c r="CTZ204" s="110"/>
      <c r="CUA204" s="110"/>
      <c r="CUB204" s="110"/>
      <c r="CUC204" s="110"/>
      <c r="CUD204" s="110"/>
      <c r="CUE204" s="110"/>
      <c r="CUF204" s="110"/>
      <c r="CUG204" s="110"/>
      <c r="CUH204" s="110"/>
      <c r="CUI204" s="110"/>
      <c r="CUJ204" s="110"/>
      <c r="CUK204" s="110"/>
      <c r="CUL204" s="110"/>
      <c r="CUM204" s="110"/>
      <c r="CUN204" s="110"/>
      <c r="CUO204" s="110"/>
      <c r="CUP204" s="110"/>
      <c r="CUQ204" s="110"/>
      <c r="CUR204" s="110"/>
      <c r="CUS204" s="110"/>
      <c r="CUT204" s="110"/>
      <c r="CUU204" s="110"/>
      <c r="CUV204" s="110"/>
      <c r="CUW204" s="110"/>
      <c r="CUX204" s="110"/>
      <c r="CUY204" s="110"/>
      <c r="CUZ204" s="110"/>
      <c r="CVA204" s="110"/>
      <c r="CVB204" s="110"/>
      <c r="CVC204" s="110"/>
      <c r="CVD204" s="110"/>
      <c r="CVE204" s="110"/>
      <c r="CVF204" s="110"/>
      <c r="CVG204" s="110"/>
      <c r="CVH204" s="110"/>
      <c r="CVI204" s="110"/>
      <c r="CVJ204" s="110"/>
      <c r="CVK204" s="110"/>
      <c r="CVL204" s="110"/>
      <c r="CVM204" s="110"/>
      <c r="CVN204" s="110"/>
      <c r="CVO204" s="110"/>
      <c r="CVP204" s="110"/>
      <c r="CVQ204" s="110"/>
      <c r="CVR204" s="110"/>
      <c r="CVS204" s="110"/>
      <c r="CVT204" s="110"/>
      <c r="CVU204" s="110"/>
      <c r="CVV204" s="110"/>
      <c r="CVW204" s="110"/>
      <c r="CVX204" s="110"/>
      <c r="CVY204" s="110"/>
      <c r="CVZ204" s="110"/>
      <c r="CWA204" s="110"/>
      <c r="CWB204" s="110"/>
      <c r="CWC204" s="110"/>
      <c r="CWD204" s="110"/>
      <c r="CWE204" s="110"/>
      <c r="CWF204" s="110"/>
      <c r="CWG204" s="110"/>
      <c r="CWH204" s="110"/>
      <c r="CWI204" s="110"/>
      <c r="CWJ204" s="110"/>
      <c r="CWK204" s="110"/>
      <c r="CWL204" s="110"/>
      <c r="CWM204" s="110"/>
      <c r="CWN204" s="110"/>
      <c r="CWO204" s="110"/>
      <c r="CWP204" s="110"/>
      <c r="CWQ204" s="110"/>
      <c r="CWR204" s="110"/>
      <c r="CWS204" s="110"/>
      <c r="CWT204" s="110"/>
      <c r="CWU204" s="110"/>
      <c r="CWV204" s="110"/>
      <c r="CWW204" s="110"/>
      <c r="CWX204" s="110"/>
      <c r="CWY204" s="110"/>
      <c r="CWZ204" s="110"/>
      <c r="CXA204" s="110"/>
      <c r="CXB204" s="110"/>
      <c r="CXC204" s="110"/>
      <c r="CXD204" s="110"/>
      <c r="CXE204" s="110"/>
      <c r="CXF204" s="110"/>
      <c r="CXG204" s="110"/>
      <c r="CXH204" s="110"/>
      <c r="CXI204" s="110"/>
      <c r="CXJ204" s="110"/>
      <c r="CXK204" s="110"/>
      <c r="CXL204" s="110"/>
      <c r="CXM204" s="110"/>
      <c r="CXN204" s="110"/>
      <c r="CXO204" s="110"/>
      <c r="CXP204" s="110"/>
      <c r="CXQ204" s="110"/>
      <c r="CXR204" s="110"/>
      <c r="CXS204" s="110"/>
      <c r="CXT204" s="110"/>
      <c r="CXU204" s="110"/>
      <c r="CXV204" s="110"/>
      <c r="CXW204" s="110"/>
      <c r="CXX204" s="110"/>
      <c r="CXY204" s="110"/>
      <c r="CXZ204" s="110"/>
      <c r="CYA204" s="110"/>
      <c r="CYB204" s="110"/>
      <c r="CYC204" s="110"/>
      <c r="CYD204" s="110"/>
      <c r="CYE204" s="110"/>
      <c r="CYF204" s="110"/>
      <c r="CYG204" s="110"/>
      <c r="CYH204" s="110"/>
      <c r="CYI204" s="110"/>
      <c r="CYJ204" s="110"/>
      <c r="CYK204" s="110"/>
      <c r="CYL204" s="110"/>
      <c r="CYM204" s="110"/>
      <c r="CYN204" s="110"/>
      <c r="CYO204" s="110"/>
      <c r="CYP204" s="110"/>
      <c r="CYQ204" s="110"/>
      <c r="CYR204" s="110"/>
      <c r="CYS204" s="110"/>
      <c r="CYT204" s="110"/>
      <c r="CYU204" s="110"/>
      <c r="CYV204" s="110"/>
      <c r="CYW204" s="110"/>
      <c r="CYX204" s="110"/>
      <c r="CYY204" s="110"/>
      <c r="CYZ204" s="110"/>
      <c r="CZA204" s="110"/>
      <c r="CZB204" s="110"/>
      <c r="CZC204" s="110"/>
      <c r="CZD204" s="110"/>
      <c r="CZE204" s="110"/>
      <c r="CZF204" s="110"/>
      <c r="CZG204" s="110"/>
      <c r="CZH204" s="110"/>
      <c r="CZI204" s="110"/>
      <c r="CZJ204" s="110"/>
      <c r="CZK204" s="110"/>
      <c r="CZL204" s="110"/>
      <c r="CZM204" s="110"/>
      <c r="CZN204" s="110"/>
      <c r="CZO204" s="110"/>
      <c r="CZP204" s="110"/>
      <c r="CZQ204" s="110"/>
      <c r="CZR204" s="110"/>
      <c r="CZS204" s="110"/>
      <c r="CZT204" s="110"/>
      <c r="CZU204" s="110"/>
      <c r="CZV204" s="110"/>
      <c r="CZW204" s="110"/>
      <c r="CZX204" s="110"/>
      <c r="CZY204" s="110"/>
      <c r="CZZ204" s="110"/>
      <c r="DAA204" s="110"/>
      <c r="DAB204" s="110"/>
      <c r="DAC204" s="110"/>
      <c r="DAD204" s="110"/>
      <c r="DAE204" s="110"/>
      <c r="DAF204" s="110"/>
      <c r="DAG204" s="110"/>
      <c r="DAH204" s="110"/>
      <c r="DAI204" s="110"/>
      <c r="DAJ204" s="110"/>
      <c r="DAK204" s="110"/>
      <c r="DAL204" s="110"/>
      <c r="DAM204" s="110"/>
      <c r="DAN204" s="110"/>
      <c r="DAO204" s="110"/>
      <c r="DAP204" s="110"/>
      <c r="DAQ204" s="110"/>
      <c r="DAR204" s="110"/>
      <c r="DAS204" s="110"/>
      <c r="DAT204" s="110"/>
      <c r="DAU204" s="110"/>
      <c r="DAV204" s="110"/>
      <c r="DAW204" s="110"/>
      <c r="DAX204" s="110"/>
      <c r="DAY204" s="110"/>
      <c r="DAZ204" s="110"/>
      <c r="DBA204" s="110"/>
      <c r="DBB204" s="110"/>
      <c r="DBC204" s="110"/>
      <c r="DBD204" s="110"/>
      <c r="DBE204" s="110"/>
      <c r="DBF204" s="110"/>
      <c r="DBG204" s="110"/>
      <c r="DBH204" s="110"/>
      <c r="DBI204" s="110"/>
      <c r="DBJ204" s="110"/>
      <c r="DBK204" s="110"/>
      <c r="DBL204" s="110"/>
      <c r="DBM204" s="110"/>
      <c r="DBN204" s="110"/>
      <c r="DBO204" s="110"/>
      <c r="DBP204" s="110"/>
      <c r="DBQ204" s="110"/>
      <c r="DBR204" s="110"/>
      <c r="DBS204" s="110"/>
      <c r="DBT204" s="110"/>
      <c r="DBU204" s="110"/>
      <c r="DBV204" s="110"/>
      <c r="DBW204" s="110"/>
      <c r="DBX204" s="110"/>
      <c r="DBY204" s="110"/>
      <c r="DBZ204" s="110"/>
      <c r="DCA204" s="110"/>
      <c r="DCB204" s="110"/>
      <c r="DCC204" s="110"/>
      <c r="DCD204" s="110"/>
      <c r="DCE204" s="110"/>
      <c r="DCF204" s="110"/>
      <c r="DCG204" s="110"/>
      <c r="DCH204" s="110"/>
      <c r="DCI204" s="110"/>
      <c r="DCJ204" s="110"/>
      <c r="DCK204" s="110"/>
      <c r="DCL204" s="110"/>
      <c r="DCM204" s="110"/>
      <c r="DCN204" s="110"/>
      <c r="DCO204" s="110"/>
      <c r="DCP204" s="110"/>
      <c r="DCQ204" s="110"/>
      <c r="DCR204" s="110"/>
      <c r="DCS204" s="110"/>
      <c r="DCT204" s="110"/>
      <c r="DCU204" s="110"/>
      <c r="DCV204" s="110"/>
      <c r="DCW204" s="110"/>
      <c r="DCX204" s="110"/>
      <c r="DCY204" s="110"/>
      <c r="DCZ204" s="110"/>
      <c r="DDA204" s="110"/>
      <c r="DDB204" s="110"/>
      <c r="DDC204" s="110"/>
      <c r="DDD204" s="110"/>
      <c r="DDE204" s="110"/>
      <c r="DDF204" s="110"/>
      <c r="DDG204" s="110"/>
      <c r="DDH204" s="110"/>
      <c r="DDI204" s="110"/>
      <c r="DDJ204" s="110"/>
      <c r="DDK204" s="110"/>
      <c r="DDL204" s="110"/>
      <c r="DDM204" s="110"/>
      <c r="DDN204" s="110"/>
      <c r="DDO204" s="110"/>
      <c r="DDP204" s="110"/>
      <c r="DDQ204" s="110"/>
      <c r="DDR204" s="110"/>
      <c r="DDS204" s="110"/>
      <c r="DDT204" s="110"/>
      <c r="DDU204" s="110"/>
      <c r="DDV204" s="110"/>
      <c r="DDW204" s="110"/>
      <c r="DDX204" s="110"/>
      <c r="DDY204" s="110"/>
      <c r="DDZ204" s="110"/>
      <c r="DEA204" s="110"/>
      <c r="DEB204" s="110"/>
      <c r="DEC204" s="110"/>
      <c r="DED204" s="110"/>
      <c r="DEE204" s="110"/>
      <c r="DEF204" s="110"/>
      <c r="DEG204" s="110"/>
      <c r="DEH204" s="110"/>
      <c r="DEI204" s="110"/>
      <c r="DEJ204" s="110"/>
      <c r="DEK204" s="110"/>
      <c r="DEL204" s="110"/>
      <c r="DEM204" s="110"/>
      <c r="DEN204" s="110"/>
      <c r="DEO204" s="110"/>
      <c r="DEP204" s="110"/>
      <c r="DEQ204" s="110"/>
      <c r="DER204" s="110"/>
      <c r="DES204" s="110"/>
      <c r="DET204" s="110"/>
      <c r="DEU204" s="110"/>
      <c r="DEV204" s="110"/>
      <c r="DEW204" s="110"/>
      <c r="DEX204" s="110"/>
      <c r="DEY204" s="110"/>
      <c r="DEZ204" s="110"/>
      <c r="DFA204" s="110"/>
      <c r="DFB204" s="110"/>
      <c r="DFC204" s="110"/>
      <c r="DFD204" s="110"/>
      <c r="DFE204" s="110"/>
      <c r="DFF204" s="110"/>
      <c r="DFG204" s="110"/>
      <c r="DFH204" s="110"/>
      <c r="DFI204" s="110"/>
      <c r="DFJ204" s="110"/>
      <c r="DFK204" s="110"/>
      <c r="DFL204" s="110"/>
      <c r="DFM204" s="110"/>
      <c r="DFN204" s="110"/>
      <c r="DFO204" s="110"/>
      <c r="DFP204" s="110"/>
      <c r="DFQ204" s="110"/>
      <c r="DFR204" s="110"/>
      <c r="DFS204" s="110"/>
      <c r="DFT204" s="110"/>
      <c r="DFU204" s="110"/>
      <c r="DFV204" s="110"/>
      <c r="DFW204" s="110"/>
      <c r="DFX204" s="110"/>
      <c r="DFY204" s="110"/>
      <c r="DFZ204" s="110"/>
      <c r="DGA204" s="110"/>
      <c r="DGB204" s="110"/>
      <c r="DGC204" s="110"/>
      <c r="DGD204" s="110"/>
      <c r="DGE204" s="110"/>
      <c r="DGF204" s="110"/>
      <c r="DGG204" s="110"/>
      <c r="DGH204" s="110"/>
      <c r="DGI204" s="110"/>
      <c r="DGJ204" s="110"/>
      <c r="DGK204" s="110"/>
      <c r="DGL204" s="110"/>
      <c r="DGM204" s="110"/>
      <c r="DGN204" s="110"/>
      <c r="DGO204" s="110"/>
      <c r="DGP204" s="110"/>
      <c r="DGQ204" s="110"/>
      <c r="DGR204" s="110"/>
      <c r="DGS204" s="110"/>
      <c r="DGT204" s="110"/>
      <c r="DGU204" s="110"/>
      <c r="DGV204" s="110"/>
      <c r="DGW204" s="110"/>
      <c r="DGX204" s="110"/>
      <c r="DGY204" s="110"/>
      <c r="DGZ204" s="110"/>
      <c r="DHA204" s="110"/>
      <c r="DHB204" s="110"/>
      <c r="DHC204" s="110"/>
      <c r="DHD204" s="110"/>
      <c r="DHE204" s="110"/>
      <c r="DHF204" s="110"/>
      <c r="DHG204" s="110"/>
      <c r="DHH204" s="110"/>
      <c r="DHI204" s="110"/>
      <c r="DHJ204" s="110"/>
      <c r="DHK204" s="110"/>
      <c r="DHL204" s="110"/>
      <c r="DHM204" s="110"/>
      <c r="DHN204" s="110"/>
      <c r="DHO204" s="110"/>
      <c r="DHP204" s="110"/>
      <c r="DHQ204" s="110"/>
      <c r="DHR204" s="110"/>
      <c r="DHS204" s="110"/>
      <c r="DHT204" s="110"/>
      <c r="DHU204" s="110"/>
      <c r="DHV204" s="110"/>
      <c r="DHW204" s="110"/>
      <c r="DHX204" s="110"/>
      <c r="DHY204" s="110"/>
      <c r="DHZ204" s="110"/>
      <c r="DIA204" s="110"/>
      <c r="DIB204" s="110"/>
      <c r="DIC204" s="110"/>
      <c r="DID204" s="110"/>
      <c r="DIE204" s="110"/>
      <c r="DIF204" s="110"/>
      <c r="DIG204" s="110"/>
      <c r="DIH204" s="110"/>
      <c r="DII204" s="110"/>
      <c r="DIJ204" s="110"/>
      <c r="DIK204" s="110"/>
      <c r="DIL204" s="110"/>
      <c r="DIM204" s="110"/>
      <c r="DIN204" s="110"/>
      <c r="DIO204" s="110"/>
      <c r="DIP204" s="110"/>
      <c r="DIQ204" s="110"/>
      <c r="DIR204" s="110"/>
      <c r="DIS204" s="110"/>
      <c r="DIT204" s="110"/>
      <c r="DIU204" s="110"/>
      <c r="DIV204" s="110"/>
      <c r="DIW204" s="110"/>
      <c r="DIX204" s="110"/>
      <c r="DIY204" s="110"/>
      <c r="DIZ204" s="110"/>
      <c r="DJA204" s="110"/>
      <c r="DJB204" s="110"/>
      <c r="DJC204" s="110"/>
      <c r="DJD204" s="110"/>
      <c r="DJE204" s="110"/>
      <c r="DJF204" s="110"/>
      <c r="DJG204" s="110"/>
      <c r="DJH204" s="110"/>
      <c r="DJI204" s="110"/>
      <c r="DJJ204" s="110"/>
      <c r="DJK204" s="110"/>
      <c r="DJL204" s="110"/>
      <c r="DJM204" s="110"/>
      <c r="DJN204" s="110"/>
      <c r="DJO204" s="110"/>
      <c r="DJP204" s="110"/>
      <c r="DJQ204" s="110"/>
      <c r="DJR204" s="110"/>
      <c r="DJS204" s="110"/>
      <c r="DJT204" s="110"/>
      <c r="DJU204" s="110"/>
      <c r="DJV204" s="110"/>
      <c r="DJW204" s="110"/>
      <c r="DJX204" s="110"/>
      <c r="DJY204" s="110"/>
      <c r="DJZ204" s="110"/>
      <c r="DKA204" s="110"/>
      <c r="DKB204" s="110"/>
      <c r="DKC204" s="110"/>
      <c r="DKD204" s="110"/>
      <c r="DKE204" s="110"/>
      <c r="DKF204" s="110"/>
      <c r="DKG204" s="110"/>
      <c r="DKH204" s="110"/>
      <c r="DKI204" s="110"/>
      <c r="DKJ204" s="110"/>
      <c r="DKK204" s="110"/>
      <c r="DKL204" s="110"/>
      <c r="DKM204" s="110"/>
      <c r="DKN204" s="110"/>
      <c r="DKO204" s="110"/>
      <c r="DKP204" s="110"/>
      <c r="DKQ204" s="110"/>
      <c r="DKR204" s="110"/>
      <c r="DKS204" s="110"/>
      <c r="DKT204" s="110"/>
      <c r="DKU204" s="110"/>
      <c r="DKV204" s="110"/>
      <c r="DKW204" s="110"/>
      <c r="DKX204" s="110"/>
      <c r="DKY204" s="110"/>
      <c r="DKZ204" s="110"/>
      <c r="DLA204" s="110"/>
      <c r="DLB204" s="110"/>
      <c r="DLC204" s="110"/>
      <c r="DLD204" s="110"/>
      <c r="DLE204" s="110"/>
      <c r="DLF204" s="110"/>
      <c r="DLG204" s="110"/>
      <c r="DLH204" s="110"/>
      <c r="DLI204" s="110"/>
      <c r="DLJ204" s="110"/>
      <c r="DLK204" s="110"/>
      <c r="DLL204" s="110"/>
      <c r="DLM204" s="110"/>
      <c r="DLN204" s="110"/>
      <c r="DLO204" s="110"/>
      <c r="DLP204" s="110"/>
      <c r="DLQ204" s="110"/>
      <c r="DLR204" s="110"/>
      <c r="DLS204" s="110"/>
      <c r="DLT204" s="110"/>
      <c r="DLU204" s="110"/>
      <c r="DLV204" s="110"/>
      <c r="DLW204" s="110"/>
      <c r="DLX204" s="110"/>
      <c r="DLY204" s="110"/>
      <c r="DLZ204" s="110"/>
      <c r="DMA204" s="110"/>
      <c r="DMB204" s="110"/>
      <c r="DMC204" s="110"/>
      <c r="DMD204" s="110"/>
      <c r="DME204" s="110"/>
      <c r="DMF204" s="110"/>
      <c r="DMG204" s="110"/>
      <c r="DMH204" s="110"/>
      <c r="DMI204" s="110"/>
      <c r="DMJ204" s="110"/>
      <c r="DMK204" s="110"/>
      <c r="DML204" s="110"/>
      <c r="DMM204" s="110"/>
      <c r="DMN204" s="110"/>
      <c r="DMO204" s="110"/>
      <c r="DMP204" s="110"/>
      <c r="DMQ204" s="110"/>
      <c r="DMR204" s="110"/>
      <c r="DMS204" s="110"/>
      <c r="DMT204" s="110"/>
      <c r="DMU204" s="110"/>
      <c r="DMV204" s="110"/>
      <c r="DMW204" s="110"/>
      <c r="DMX204" s="110"/>
      <c r="DMY204" s="110"/>
      <c r="DMZ204" s="110"/>
      <c r="DNA204" s="110"/>
      <c r="DNB204" s="110"/>
      <c r="DNC204" s="110"/>
      <c r="DND204" s="110"/>
      <c r="DNE204" s="110"/>
      <c r="DNF204" s="110"/>
      <c r="DNG204" s="110"/>
      <c r="DNH204" s="110"/>
      <c r="DNI204" s="110"/>
      <c r="DNJ204" s="110"/>
      <c r="DNK204" s="110"/>
      <c r="DNL204" s="110"/>
      <c r="DNM204" s="110"/>
      <c r="DNN204" s="110"/>
      <c r="DNO204" s="110"/>
      <c r="DNP204" s="110"/>
      <c r="DNQ204" s="110"/>
      <c r="DNR204" s="110"/>
      <c r="DNS204" s="110"/>
      <c r="DNT204" s="110"/>
      <c r="DNU204" s="110"/>
      <c r="DNV204" s="110"/>
      <c r="DNW204" s="110"/>
      <c r="DNX204" s="110"/>
      <c r="DNY204" s="110"/>
      <c r="DNZ204" s="110"/>
      <c r="DOA204" s="110"/>
      <c r="DOB204" s="110"/>
      <c r="DOC204" s="110"/>
      <c r="DOD204" s="110"/>
      <c r="DOE204" s="110"/>
      <c r="DOF204" s="110"/>
      <c r="DOG204" s="110"/>
      <c r="DOH204" s="110"/>
      <c r="DOI204" s="110"/>
      <c r="DOJ204" s="110"/>
      <c r="DOK204" s="110"/>
      <c r="DOL204" s="110"/>
      <c r="DOM204" s="110"/>
      <c r="DON204" s="110"/>
      <c r="DOO204" s="110"/>
      <c r="DOP204" s="110"/>
      <c r="DOQ204" s="110"/>
      <c r="DOR204" s="110"/>
      <c r="DOS204" s="110"/>
      <c r="DOT204" s="110"/>
      <c r="DOU204" s="110"/>
      <c r="DOV204" s="110"/>
      <c r="DOW204" s="110"/>
      <c r="DOX204" s="110"/>
      <c r="DOY204" s="110"/>
      <c r="DOZ204" s="110"/>
      <c r="DPA204" s="110"/>
      <c r="DPB204" s="110"/>
      <c r="DPC204" s="110"/>
      <c r="DPD204" s="110"/>
      <c r="DPE204" s="110"/>
      <c r="DPF204" s="110"/>
      <c r="DPG204" s="110"/>
      <c r="DPH204" s="110"/>
      <c r="DPI204" s="110"/>
      <c r="DPJ204" s="110"/>
      <c r="DPK204" s="110"/>
      <c r="DPL204" s="110"/>
      <c r="DPM204" s="110"/>
      <c r="DPN204" s="110"/>
      <c r="DPO204" s="110"/>
      <c r="DPP204" s="110"/>
      <c r="DPQ204" s="110"/>
      <c r="DPR204" s="110"/>
      <c r="DPS204" s="110"/>
      <c r="DPT204" s="110"/>
      <c r="DPU204" s="110"/>
      <c r="DPV204" s="110"/>
      <c r="DPW204" s="110"/>
      <c r="DPX204" s="110"/>
      <c r="DPY204" s="110"/>
      <c r="DPZ204" s="110"/>
      <c r="DQA204" s="110"/>
      <c r="DQB204" s="110"/>
      <c r="DQC204" s="110"/>
      <c r="DQD204" s="110"/>
      <c r="DQE204" s="110"/>
      <c r="DQF204" s="110"/>
      <c r="DQG204" s="110"/>
      <c r="DQH204" s="110"/>
      <c r="DQI204" s="110"/>
      <c r="DQJ204" s="110"/>
      <c r="DQK204" s="110"/>
      <c r="DQL204" s="110"/>
      <c r="DQM204" s="110"/>
      <c r="DQN204" s="110"/>
      <c r="DQO204" s="110"/>
      <c r="DQP204" s="110"/>
      <c r="DQQ204" s="110"/>
      <c r="DQR204" s="110"/>
      <c r="DQS204" s="110"/>
      <c r="DQT204" s="110"/>
      <c r="DQU204" s="110"/>
      <c r="DQV204" s="110"/>
      <c r="DQW204" s="110"/>
      <c r="DQX204" s="110"/>
      <c r="DQY204" s="110"/>
      <c r="DQZ204" s="110"/>
      <c r="DRA204" s="110"/>
      <c r="DRB204" s="110"/>
      <c r="DRC204" s="110"/>
      <c r="DRD204" s="110"/>
      <c r="DRE204" s="110"/>
      <c r="DRF204" s="110"/>
      <c r="DRG204" s="110"/>
      <c r="DRH204" s="110"/>
      <c r="DRI204" s="110"/>
      <c r="DRJ204" s="110"/>
      <c r="DRK204" s="110"/>
      <c r="DRL204" s="110"/>
      <c r="DRM204" s="110"/>
      <c r="DRN204" s="110"/>
      <c r="DRO204" s="110"/>
      <c r="DRP204" s="110"/>
      <c r="DRQ204" s="110"/>
      <c r="DRR204" s="110"/>
      <c r="DRS204" s="110"/>
      <c r="DRT204" s="110"/>
      <c r="DRU204" s="110"/>
      <c r="DRV204" s="110"/>
      <c r="DRW204" s="110"/>
      <c r="DRX204" s="110"/>
      <c r="DRY204" s="110"/>
      <c r="DRZ204" s="110"/>
      <c r="DSA204" s="110"/>
      <c r="DSB204" s="110"/>
      <c r="DSC204" s="110"/>
      <c r="DSD204" s="110"/>
      <c r="DSE204" s="110"/>
      <c r="DSF204" s="110"/>
      <c r="DSG204" s="110"/>
      <c r="DSH204" s="110"/>
      <c r="DSI204" s="110"/>
      <c r="DSJ204" s="110"/>
      <c r="DSK204" s="110"/>
      <c r="DSL204" s="110"/>
      <c r="DSM204" s="110"/>
      <c r="DSN204" s="110"/>
      <c r="DSO204" s="110"/>
      <c r="DSP204" s="110"/>
      <c r="DSQ204" s="110"/>
      <c r="DSR204" s="110"/>
      <c r="DSS204" s="110"/>
      <c r="DST204" s="110"/>
      <c r="DSU204" s="110"/>
      <c r="DSV204" s="110"/>
      <c r="DSW204" s="110"/>
      <c r="DSX204" s="110"/>
      <c r="DSY204" s="110"/>
      <c r="DSZ204" s="110"/>
      <c r="DTA204" s="110"/>
      <c r="DTB204" s="110"/>
      <c r="DTC204" s="110"/>
      <c r="DTD204" s="110"/>
      <c r="DTE204" s="110"/>
      <c r="DTF204" s="110"/>
      <c r="DTG204" s="110"/>
      <c r="DTH204" s="110"/>
      <c r="DTI204" s="110"/>
      <c r="DTJ204" s="110"/>
      <c r="DTK204" s="110"/>
      <c r="DTL204" s="110"/>
      <c r="DTM204" s="110"/>
      <c r="DTN204" s="110"/>
      <c r="DTO204" s="110"/>
      <c r="DTP204" s="110"/>
      <c r="DTQ204" s="110"/>
      <c r="DTR204" s="110"/>
      <c r="DTS204" s="110"/>
      <c r="DTT204" s="110"/>
      <c r="DTU204" s="110"/>
      <c r="DTV204" s="110"/>
      <c r="DTW204" s="110"/>
      <c r="DTX204" s="110"/>
      <c r="DTY204" s="110"/>
      <c r="DTZ204" s="110"/>
      <c r="DUA204" s="110"/>
      <c r="DUB204" s="110"/>
      <c r="DUC204" s="110"/>
      <c r="DUD204" s="110"/>
      <c r="DUE204" s="110"/>
      <c r="DUF204" s="110"/>
      <c r="DUG204" s="110"/>
      <c r="DUH204" s="110"/>
      <c r="DUI204" s="110"/>
      <c r="DUJ204" s="110"/>
      <c r="DUK204" s="110"/>
      <c r="DUL204" s="110"/>
      <c r="DUM204" s="110"/>
      <c r="DUN204" s="110"/>
      <c r="DUO204" s="110"/>
      <c r="DUP204" s="110"/>
      <c r="DUQ204" s="110"/>
      <c r="DUR204" s="110"/>
      <c r="DUS204" s="110"/>
      <c r="DUT204" s="110"/>
      <c r="DUU204" s="110"/>
      <c r="DUV204" s="110"/>
      <c r="DUW204" s="110"/>
      <c r="DUX204" s="110"/>
      <c r="DUY204" s="110"/>
      <c r="DUZ204" s="110"/>
      <c r="DVA204" s="110"/>
      <c r="DVB204" s="110"/>
      <c r="DVC204" s="110"/>
      <c r="DVD204" s="110"/>
      <c r="DVE204" s="110"/>
      <c r="DVF204" s="110"/>
      <c r="DVG204" s="110"/>
      <c r="DVH204" s="110"/>
      <c r="DVI204" s="110"/>
      <c r="DVJ204" s="110"/>
      <c r="DVK204" s="110"/>
      <c r="DVL204" s="110"/>
      <c r="DVM204" s="110"/>
      <c r="DVN204" s="110"/>
      <c r="DVO204" s="110"/>
      <c r="DVP204" s="110"/>
      <c r="DVQ204" s="110"/>
      <c r="DVR204" s="110"/>
      <c r="DVS204" s="110"/>
      <c r="DVT204" s="110"/>
      <c r="DVU204" s="110"/>
      <c r="DVV204" s="110"/>
      <c r="DVW204" s="110"/>
      <c r="DVX204" s="110"/>
      <c r="DVY204" s="110"/>
      <c r="DVZ204" s="110"/>
      <c r="DWA204" s="110"/>
      <c r="DWB204" s="110"/>
      <c r="DWC204" s="110"/>
      <c r="DWD204" s="110"/>
      <c r="DWE204" s="110"/>
      <c r="DWF204" s="110"/>
      <c r="DWG204" s="110"/>
      <c r="DWH204" s="110"/>
      <c r="DWI204" s="110"/>
      <c r="DWJ204" s="110"/>
      <c r="DWK204" s="110"/>
      <c r="DWL204" s="110"/>
      <c r="DWM204" s="110"/>
      <c r="DWN204" s="110"/>
      <c r="DWO204" s="110"/>
      <c r="DWP204" s="110"/>
      <c r="DWQ204" s="110"/>
      <c r="DWR204" s="110"/>
      <c r="DWS204" s="110"/>
      <c r="DWT204" s="110"/>
      <c r="DWU204" s="110"/>
      <c r="DWV204" s="110"/>
      <c r="DWW204" s="110"/>
      <c r="DWX204" s="110"/>
      <c r="DWY204" s="110"/>
      <c r="DWZ204" s="110"/>
      <c r="DXA204" s="110"/>
      <c r="DXB204" s="110"/>
      <c r="DXC204" s="110"/>
      <c r="DXD204" s="110"/>
      <c r="DXE204" s="110"/>
      <c r="DXF204" s="110"/>
      <c r="DXG204" s="110"/>
      <c r="DXH204" s="110"/>
      <c r="DXI204" s="110"/>
      <c r="DXJ204" s="110"/>
      <c r="DXK204" s="110"/>
      <c r="DXL204" s="110"/>
      <c r="DXM204" s="110"/>
      <c r="DXN204" s="110"/>
      <c r="DXO204" s="110"/>
      <c r="DXP204" s="110"/>
      <c r="DXQ204" s="110"/>
      <c r="DXR204" s="110"/>
      <c r="DXS204" s="110"/>
      <c r="DXT204" s="110"/>
      <c r="DXU204" s="110"/>
      <c r="DXV204" s="110"/>
      <c r="DXW204" s="110"/>
      <c r="DXX204" s="110"/>
      <c r="DXY204" s="110"/>
      <c r="DXZ204" s="110"/>
      <c r="DYA204" s="110"/>
      <c r="DYB204" s="110"/>
      <c r="DYC204" s="110"/>
      <c r="DYD204" s="110"/>
      <c r="DYE204" s="110"/>
      <c r="DYF204" s="110"/>
      <c r="DYG204" s="110"/>
      <c r="DYH204" s="110"/>
      <c r="DYI204" s="110"/>
      <c r="DYJ204" s="110"/>
      <c r="DYK204" s="110"/>
      <c r="DYL204" s="110"/>
      <c r="DYM204" s="110"/>
      <c r="DYN204" s="110"/>
      <c r="DYO204" s="110"/>
      <c r="DYP204" s="110"/>
      <c r="DYQ204" s="110"/>
      <c r="DYR204" s="110"/>
      <c r="DYS204" s="110"/>
      <c r="DYT204" s="110"/>
      <c r="DYU204" s="110"/>
      <c r="DYV204" s="110"/>
      <c r="DYW204" s="110"/>
      <c r="DYX204" s="110"/>
      <c r="DYY204" s="110"/>
      <c r="DYZ204" s="110"/>
      <c r="DZA204" s="110"/>
      <c r="DZB204" s="110"/>
      <c r="DZC204" s="110"/>
      <c r="DZD204" s="110"/>
      <c r="DZE204" s="110"/>
      <c r="DZF204" s="110"/>
      <c r="DZG204" s="110"/>
      <c r="DZH204" s="110"/>
      <c r="DZI204" s="110"/>
      <c r="DZJ204" s="110"/>
      <c r="DZK204" s="110"/>
      <c r="DZL204" s="110"/>
      <c r="DZM204" s="110"/>
      <c r="DZN204" s="110"/>
      <c r="DZO204" s="110"/>
      <c r="DZP204" s="110"/>
      <c r="DZQ204" s="110"/>
      <c r="DZR204" s="110"/>
      <c r="DZS204" s="110"/>
      <c r="DZT204" s="110"/>
      <c r="DZU204" s="110"/>
      <c r="DZV204" s="110"/>
      <c r="DZW204" s="110"/>
      <c r="DZX204" s="110"/>
      <c r="DZY204" s="110"/>
      <c r="DZZ204" s="110"/>
      <c r="EAA204" s="110"/>
      <c r="EAB204" s="110"/>
      <c r="EAC204" s="110"/>
      <c r="EAD204" s="110"/>
      <c r="EAE204" s="110"/>
      <c r="EAF204" s="110"/>
      <c r="EAG204" s="110"/>
      <c r="EAH204" s="110"/>
      <c r="EAI204" s="110"/>
      <c r="EAJ204" s="110"/>
      <c r="EAK204" s="110"/>
      <c r="EAL204" s="110"/>
      <c r="EAM204" s="110"/>
      <c r="EAN204" s="110"/>
      <c r="EAO204" s="110"/>
      <c r="EAP204" s="110"/>
      <c r="EAQ204" s="110"/>
      <c r="EAR204" s="110"/>
      <c r="EAS204" s="110"/>
      <c r="EAT204" s="110"/>
      <c r="EAU204" s="110"/>
      <c r="EAV204" s="110"/>
      <c r="EAW204" s="110"/>
      <c r="EAX204" s="110"/>
      <c r="EAY204" s="110"/>
      <c r="EAZ204" s="110"/>
      <c r="EBA204" s="110"/>
      <c r="EBB204" s="110"/>
      <c r="EBC204" s="110"/>
      <c r="EBD204" s="110"/>
      <c r="EBE204" s="110"/>
      <c r="EBF204" s="110"/>
      <c r="EBG204" s="110"/>
      <c r="EBH204" s="110"/>
      <c r="EBI204" s="110"/>
      <c r="EBJ204" s="110"/>
      <c r="EBK204" s="110"/>
      <c r="EBL204" s="110"/>
      <c r="EBM204" s="110"/>
      <c r="EBN204" s="110"/>
      <c r="EBO204" s="110"/>
      <c r="EBP204" s="110"/>
      <c r="EBQ204" s="110"/>
      <c r="EBR204" s="110"/>
      <c r="EBS204" s="110"/>
      <c r="EBT204" s="110"/>
      <c r="EBU204" s="110"/>
      <c r="EBV204" s="110"/>
      <c r="EBW204" s="110"/>
      <c r="EBX204" s="110"/>
      <c r="EBY204" s="110"/>
      <c r="EBZ204" s="110"/>
      <c r="ECA204" s="110"/>
      <c r="ECB204" s="110"/>
      <c r="ECC204" s="110"/>
      <c r="ECD204" s="110"/>
      <c r="ECE204" s="110"/>
      <c r="ECF204" s="110"/>
      <c r="ECG204" s="110"/>
      <c r="ECH204" s="110"/>
      <c r="ECI204" s="110"/>
      <c r="ECJ204" s="110"/>
      <c r="ECK204" s="110"/>
      <c r="ECL204" s="110"/>
      <c r="ECM204" s="110"/>
      <c r="ECN204" s="110"/>
      <c r="ECO204" s="110"/>
      <c r="ECP204" s="110"/>
      <c r="ECQ204" s="110"/>
      <c r="ECR204" s="110"/>
      <c r="ECS204" s="110"/>
      <c r="ECT204" s="110"/>
      <c r="ECU204" s="110"/>
      <c r="ECV204" s="110"/>
      <c r="ECW204" s="110"/>
      <c r="ECX204" s="110"/>
      <c r="ECY204" s="110"/>
      <c r="ECZ204" s="110"/>
      <c r="EDA204" s="110"/>
      <c r="EDB204" s="110"/>
      <c r="EDC204" s="110"/>
      <c r="EDD204" s="110"/>
      <c r="EDE204" s="110"/>
      <c r="EDF204" s="110"/>
      <c r="EDG204" s="110"/>
      <c r="EDH204" s="110"/>
      <c r="EDI204" s="110"/>
      <c r="EDJ204" s="110"/>
      <c r="EDK204" s="110"/>
      <c r="EDL204" s="110"/>
      <c r="EDM204" s="110"/>
      <c r="EDN204" s="110"/>
      <c r="EDO204" s="110"/>
      <c r="EDP204" s="110"/>
      <c r="EDQ204" s="110"/>
      <c r="EDR204" s="110"/>
      <c r="EDS204" s="110"/>
      <c r="EDT204" s="110"/>
      <c r="EDU204" s="110"/>
      <c r="EDV204" s="110"/>
      <c r="EDW204" s="110"/>
      <c r="EDX204" s="110"/>
      <c r="EDY204" s="110"/>
      <c r="EDZ204" s="110"/>
      <c r="EEA204" s="110"/>
      <c r="EEB204" s="110"/>
      <c r="EEC204" s="110"/>
      <c r="EED204" s="110"/>
      <c r="EEE204" s="110"/>
      <c r="EEF204" s="110"/>
      <c r="EEG204" s="110"/>
      <c r="EEH204" s="110"/>
      <c r="EEI204" s="110"/>
      <c r="EEJ204" s="110"/>
      <c r="EEK204" s="110"/>
      <c r="EEL204" s="110"/>
      <c r="EEM204" s="110"/>
      <c r="EEN204" s="110"/>
      <c r="EEO204" s="110"/>
      <c r="EEP204" s="110"/>
      <c r="EEQ204" s="110"/>
      <c r="EER204" s="110"/>
      <c r="EES204" s="110"/>
      <c r="EET204" s="110"/>
      <c r="EEU204" s="110"/>
      <c r="EEV204" s="110"/>
      <c r="EEW204" s="110"/>
      <c r="EEX204" s="110"/>
      <c r="EEY204" s="110"/>
      <c r="EEZ204" s="110"/>
      <c r="EFA204" s="110"/>
      <c r="EFB204" s="110"/>
      <c r="EFC204" s="110"/>
      <c r="EFD204" s="110"/>
      <c r="EFE204" s="110"/>
      <c r="EFF204" s="110"/>
      <c r="EFG204" s="110"/>
      <c r="EFH204" s="110"/>
      <c r="EFI204" s="110"/>
      <c r="EFJ204" s="110"/>
      <c r="EFK204" s="110"/>
      <c r="EFL204" s="110"/>
      <c r="EFM204" s="110"/>
      <c r="EFN204" s="110"/>
      <c r="EFO204" s="110"/>
      <c r="EFP204" s="110"/>
      <c r="EFQ204" s="110"/>
      <c r="EFR204" s="110"/>
      <c r="EFS204" s="110"/>
      <c r="EFT204" s="110"/>
      <c r="EFU204" s="110"/>
      <c r="EFV204" s="110"/>
      <c r="EFW204" s="110"/>
      <c r="EFX204" s="110"/>
      <c r="EFY204" s="110"/>
      <c r="EFZ204" s="110"/>
      <c r="EGA204" s="110"/>
      <c r="EGB204" s="110"/>
      <c r="EGC204" s="110"/>
      <c r="EGD204" s="110"/>
      <c r="EGE204" s="110"/>
      <c r="EGF204" s="110"/>
      <c r="EGG204" s="110"/>
      <c r="EGH204" s="110"/>
      <c r="EGI204" s="110"/>
      <c r="EGJ204" s="110"/>
      <c r="EGK204" s="110"/>
      <c r="EGL204" s="110"/>
      <c r="EGM204" s="110"/>
      <c r="EGN204" s="110"/>
      <c r="EGO204" s="110"/>
      <c r="EGP204" s="110"/>
      <c r="EGQ204" s="110"/>
      <c r="EGR204" s="110"/>
      <c r="EGS204" s="110"/>
      <c r="EGT204" s="110"/>
      <c r="EGU204" s="110"/>
      <c r="EGV204" s="110"/>
      <c r="EGW204" s="110"/>
      <c r="EGX204" s="110"/>
      <c r="EGY204" s="110"/>
      <c r="EGZ204" s="110"/>
      <c r="EHA204" s="110"/>
      <c r="EHB204" s="110"/>
      <c r="EHC204" s="110"/>
      <c r="EHD204" s="110"/>
      <c r="EHE204" s="110"/>
      <c r="EHF204" s="110"/>
      <c r="EHG204" s="110"/>
      <c r="EHH204" s="110"/>
      <c r="EHI204" s="110"/>
      <c r="EHJ204" s="110"/>
      <c r="EHK204" s="110"/>
      <c r="EHL204" s="110"/>
      <c r="EHM204" s="110"/>
      <c r="EHN204" s="110"/>
      <c r="EHO204" s="110"/>
      <c r="EHP204" s="110"/>
      <c r="EHQ204" s="110"/>
      <c r="EHR204" s="110"/>
      <c r="EHS204" s="110"/>
      <c r="EHT204" s="110"/>
      <c r="EHU204" s="110"/>
      <c r="EHV204" s="110"/>
      <c r="EHW204" s="110"/>
      <c r="EHX204" s="110"/>
      <c r="EHY204" s="110"/>
      <c r="EHZ204" s="110"/>
      <c r="EIA204" s="110"/>
      <c r="EIB204" s="110"/>
      <c r="EIC204" s="110"/>
      <c r="EID204" s="110"/>
      <c r="EIE204" s="110"/>
      <c r="EIF204" s="110"/>
      <c r="EIG204" s="110"/>
      <c r="EIH204" s="110"/>
      <c r="EII204" s="110"/>
      <c r="EIJ204" s="110"/>
      <c r="EIK204" s="110"/>
      <c r="EIL204" s="110"/>
      <c r="EIM204" s="110"/>
      <c r="EIN204" s="110"/>
      <c r="EIO204" s="110"/>
      <c r="EIP204" s="110"/>
      <c r="EIQ204" s="110"/>
      <c r="EIR204" s="110"/>
      <c r="EIS204" s="110"/>
      <c r="EIT204" s="110"/>
      <c r="EIU204" s="110"/>
      <c r="EIV204" s="110"/>
      <c r="EIW204" s="110"/>
      <c r="EIX204" s="110"/>
      <c r="EIY204" s="110"/>
      <c r="EIZ204" s="110"/>
      <c r="EJA204" s="110"/>
      <c r="EJB204" s="110"/>
      <c r="EJC204" s="110"/>
      <c r="EJD204" s="110"/>
      <c r="EJE204" s="110"/>
      <c r="EJF204" s="110"/>
      <c r="EJG204" s="110"/>
      <c r="EJH204" s="110"/>
      <c r="EJI204" s="110"/>
      <c r="EJJ204" s="110"/>
      <c r="EJK204" s="110"/>
      <c r="EJL204" s="110"/>
      <c r="EJM204" s="110"/>
      <c r="EJN204" s="110"/>
      <c r="EJO204" s="110"/>
      <c r="EJP204" s="110"/>
      <c r="EJQ204" s="110"/>
      <c r="EJR204" s="110"/>
      <c r="EJS204" s="110"/>
      <c r="EJT204" s="110"/>
      <c r="EJU204" s="110"/>
      <c r="EJV204" s="110"/>
      <c r="EJW204" s="110"/>
      <c r="EJX204" s="110"/>
      <c r="EJY204" s="110"/>
      <c r="EJZ204" s="110"/>
      <c r="EKA204" s="110"/>
      <c r="EKB204" s="110"/>
      <c r="EKC204" s="110"/>
      <c r="EKD204" s="110"/>
      <c r="EKE204" s="110"/>
      <c r="EKF204" s="110"/>
      <c r="EKG204" s="110"/>
      <c r="EKH204" s="110"/>
      <c r="EKI204" s="110"/>
      <c r="EKJ204" s="110"/>
      <c r="EKK204" s="110"/>
      <c r="EKL204" s="110"/>
      <c r="EKM204" s="110"/>
      <c r="EKN204" s="110"/>
      <c r="EKO204" s="110"/>
      <c r="EKP204" s="110"/>
      <c r="EKQ204" s="110"/>
      <c r="EKR204" s="110"/>
      <c r="EKS204" s="110"/>
      <c r="EKT204" s="110"/>
      <c r="EKU204" s="110"/>
      <c r="EKV204" s="110"/>
      <c r="EKW204" s="110"/>
      <c r="EKX204" s="110"/>
      <c r="EKY204" s="110"/>
      <c r="EKZ204" s="110"/>
      <c r="ELA204" s="110"/>
      <c r="ELB204" s="110"/>
      <c r="ELC204" s="110"/>
      <c r="ELD204" s="110"/>
      <c r="ELE204" s="110"/>
      <c r="ELF204" s="110"/>
      <c r="ELG204" s="110"/>
      <c r="ELH204" s="110"/>
      <c r="ELI204" s="110"/>
      <c r="ELJ204" s="110"/>
      <c r="ELK204" s="110"/>
      <c r="ELL204" s="110"/>
      <c r="ELM204" s="110"/>
      <c r="ELN204" s="110"/>
      <c r="ELO204" s="110"/>
      <c r="ELP204" s="110"/>
      <c r="ELQ204" s="110"/>
      <c r="ELR204" s="110"/>
      <c r="ELS204" s="110"/>
      <c r="ELT204" s="110"/>
      <c r="ELU204" s="110"/>
      <c r="ELV204" s="110"/>
      <c r="ELW204" s="110"/>
      <c r="ELX204" s="110"/>
      <c r="ELY204" s="110"/>
      <c r="ELZ204" s="110"/>
      <c r="EMA204" s="110"/>
      <c r="EMB204" s="110"/>
      <c r="EMC204" s="110"/>
      <c r="EMD204" s="110"/>
      <c r="EME204" s="110"/>
      <c r="EMF204" s="110"/>
      <c r="EMG204" s="110"/>
      <c r="EMH204" s="110"/>
      <c r="EMI204" s="110"/>
      <c r="EMJ204" s="110"/>
      <c r="EMK204" s="110"/>
      <c r="EML204" s="110"/>
      <c r="EMM204" s="110"/>
      <c r="EMN204" s="110"/>
      <c r="EMO204" s="110"/>
      <c r="EMP204" s="110"/>
      <c r="EMQ204" s="110"/>
      <c r="EMR204" s="110"/>
      <c r="EMS204" s="110"/>
      <c r="EMT204" s="110"/>
      <c r="EMU204" s="110"/>
      <c r="EMV204" s="110"/>
      <c r="EMW204" s="110"/>
      <c r="EMX204" s="110"/>
      <c r="EMY204" s="110"/>
      <c r="EMZ204" s="110"/>
      <c r="ENA204" s="110"/>
      <c r="ENB204" s="110"/>
      <c r="ENC204" s="110"/>
      <c r="END204" s="110"/>
      <c r="ENE204" s="110"/>
      <c r="ENF204" s="110"/>
      <c r="ENG204" s="110"/>
      <c r="ENH204" s="110"/>
      <c r="ENI204" s="110"/>
      <c r="ENJ204" s="110"/>
      <c r="ENK204" s="110"/>
      <c r="ENL204" s="110"/>
      <c r="ENM204" s="110"/>
      <c r="ENN204" s="110"/>
      <c r="ENO204" s="110"/>
      <c r="ENP204" s="110"/>
      <c r="ENQ204" s="110"/>
      <c r="ENR204" s="110"/>
      <c r="ENS204" s="110"/>
      <c r="ENT204" s="110"/>
      <c r="ENU204" s="110"/>
      <c r="ENV204" s="110"/>
      <c r="ENW204" s="110"/>
      <c r="ENX204" s="110"/>
      <c r="ENY204" s="110"/>
      <c r="ENZ204" s="110"/>
      <c r="EOA204" s="110"/>
      <c r="EOB204" s="110"/>
      <c r="EOC204" s="110"/>
      <c r="EOD204" s="110"/>
      <c r="EOE204" s="110"/>
      <c r="EOF204" s="110"/>
      <c r="EOG204" s="110"/>
      <c r="EOH204" s="110"/>
      <c r="EOI204" s="110"/>
      <c r="EOJ204" s="110"/>
      <c r="EOK204" s="110"/>
      <c r="EOL204" s="110"/>
      <c r="EOM204" s="110"/>
      <c r="EON204" s="110"/>
      <c r="EOO204" s="110"/>
      <c r="EOP204" s="110"/>
      <c r="EOQ204" s="110"/>
      <c r="EOR204" s="110"/>
      <c r="EOS204" s="110"/>
      <c r="EOT204" s="110"/>
      <c r="EOU204" s="110"/>
      <c r="EOV204" s="110"/>
      <c r="EOW204" s="110"/>
      <c r="EOX204" s="110"/>
      <c r="EOY204" s="110"/>
      <c r="EOZ204" s="110"/>
      <c r="EPA204" s="110"/>
      <c r="EPB204" s="110"/>
      <c r="EPC204" s="110"/>
      <c r="EPD204" s="110"/>
      <c r="EPE204" s="110"/>
      <c r="EPF204" s="110"/>
      <c r="EPG204" s="110"/>
      <c r="EPH204" s="110"/>
      <c r="EPI204" s="110"/>
      <c r="EPJ204" s="110"/>
      <c r="EPK204" s="110"/>
      <c r="EPL204" s="110"/>
      <c r="EPM204" s="110"/>
      <c r="EPN204" s="110"/>
      <c r="EPO204" s="110"/>
      <c r="EPP204" s="110"/>
      <c r="EPQ204" s="110"/>
      <c r="EPR204" s="110"/>
      <c r="EPS204" s="110"/>
      <c r="EPT204" s="110"/>
      <c r="EPU204" s="110"/>
      <c r="EPV204" s="110"/>
      <c r="EPW204" s="110"/>
      <c r="EPX204" s="110"/>
      <c r="EPY204" s="110"/>
      <c r="EPZ204" s="110"/>
      <c r="EQA204" s="110"/>
      <c r="EQB204" s="110"/>
      <c r="EQC204" s="110"/>
      <c r="EQD204" s="110"/>
      <c r="EQE204" s="110"/>
      <c r="EQF204" s="110"/>
      <c r="EQG204" s="110"/>
      <c r="EQH204" s="110"/>
      <c r="EQI204" s="110"/>
      <c r="EQJ204" s="110"/>
      <c r="EQK204" s="110"/>
      <c r="EQL204" s="110"/>
      <c r="EQM204" s="110"/>
      <c r="EQN204" s="110"/>
      <c r="EQO204" s="110"/>
      <c r="EQP204" s="110"/>
      <c r="EQQ204" s="110"/>
      <c r="EQR204" s="110"/>
      <c r="EQS204" s="110"/>
      <c r="EQT204" s="110"/>
      <c r="EQU204" s="110"/>
      <c r="EQV204" s="110"/>
      <c r="EQW204" s="110"/>
      <c r="EQX204" s="110"/>
      <c r="EQY204" s="110"/>
      <c r="EQZ204" s="110"/>
      <c r="ERA204" s="110"/>
      <c r="ERB204" s="110"/>
      <c r="ERC204" s="110"/>
      <c r="ERD204" s="110"/>
      <c r="ERE204" s="110"/>
      <c r="ERF204" s="110"/>
      <c r="ERG204" s="110"/>
      <c r="ERH204" s="110"/>
      <c r="ERI204" s="110"/>
      <c r="ERJ204" s="110"/>
      <c r="ERK204" s="110"/>
      <c r="ERL204" s="110"/>
      <c r="ERM204" s="110"/>
      <c r="ERN204" s="110"/>
      <c r="ERO204" s="110"/>
      <c r="ERP204" s="110"/>
      <c r="ERQ204" s="110"/>
      <c r="ERR204" s="110"/>
      <c r="ERS204" s="110"/>
      <c r="ERT204" s="110"/>
      <c r="ERU204" s="110"/>
      <c r="ERV204" s="110"/>
      <c r="ERW204" s="110"/>
      <c r="ERX204" s="110"/>
      <c r="ERY204" s="110"/>
      <c r="ERZ204" s="110"/>
      <c r="ESA204" s="110"/>
      <c r="ESB204" s="110"/>
      <c r="ESC204" s="110"/>
      <c r="ESD204" s="110"/>
      <c r="ESE204" s="110"/>
      <c r="ESF204" s="110"/>
      <c r="ESG204" s="110"/>
      <c r="ESH204" s="110"/>
      <c r="ESI204" s="110"/>
      <c r="ESJ204" s="110"/>
      <c r="ESK204" s="110"/>
      <c r="ESL204" s="110"/>
      <c r="ESM204" s="110"/>
      <c r="ESN204" s="110"/>
      <c r="ESO204" s="110"/>
      <c r="ESP204" s="110"/>
      <c r="ESQ204" s="110"/>
      <c r="ESR204" s="110"/>
      <c r="ESS204" s="110"/>
      <c r="EST204" s="110"/>
      <c r="ESU204" s="110"/>
      <c r="ESV204" s="110"/>
      <c r="ESW204" s="110"/>
      <c r="ESX204" s="110"/>
      <c r="ESY204" s="110"/>
      <c r="ESZ204" s="110"/>
      <c r="ETA204" s="110"/>
      <c r="ETB204" s="110"/>
      <c r="ETC204" s="110"/>
      <c r="ETD204" s="110"/>
      <c r="ETE204" s="110"/>
      <c r="ETF204" s="110"/>
      <c r="ETG204" s="110"/>
      <c r="ETH204" s="110"/>
      <c r="ETI204" s="110"/>
      <c r="ETJ204" s="110"/>
      <c r="ETK204" s="110"/>
      <c r="ETL204" s="110"/>
      <c r="ETM204" s="110"/>
      <c r="ETN204" s="110"/>
      <c r="ETO204" s="110"/>
      <c r="ETP204" s="110"/>
      <c r="ETQ204" s="110"/>
      <c r="ETR204" s="110"/>
      <c r="ETS204" s="110"/>
      <c r="ETT204" s="110"/>
      <c r="ETU204" s="110"/>
      <c r="ETV204" s="110"/>
      <c r="ETW204" s="110"/>
      <c r="ETX204" s="110"/>
      <c r="ETY204" s="110"/>
      <c r="ETZ204" s="110"/>
      <c r="EUA204" s="110"/>
      <c r="EUB204" s="110"/>
      <c r="EUC204" s="110"/>
      <c r="EUD204" s="110"/>
      <c r="EUE204" s="110"/>
      <c r="EUF204" s="110"/>
      <c r="EUG204" s="110"/>
      <c r="EUH204" s="110"/>
      <c r="EUI204" s="110"/>
      <c r="EUJ204" s="110"/>
      <c r="EUK204" s="110"/>
      <c r="EUL204" s="110"/>
      <c r="EUM204" s="110"/>
      <c r="EUN204" s="110"/>
      <c r="EUO204" s="110"/>
      <c r="EUP204" s="110"/>
      <c r="EUQ204" s="110"/>
      <c r="EUR204" s="110"/>
      <c r="EUS204" s="110"/>
      <c r="EUT204" s="110"/>
      <c r="EUU204" s="110"/>
      <c r="EUV204" s="110"/>
      <c r="EUW204" s="110"/>
      <c r="EUX204" s="110"/>
      <c r="EUY204" s="110"/>
      <c r="EUZ204" s="110"/>
      <c r="EVA204" s="110"/>
      <c r="EVB204" s="110"/>
      <c r="EVC204" s="110"/>
      <c r="EVD204" s="110"/>
      <c r="EVE204" s="110"/>
      <c r="EVF204" s="110"/>
      <c r="EVG204" s="110"/>
      <c r="EVH204" s="110"/>
      <c r="EVI204" s="110"/>
      <c r="EVJ204" s="110"/>
      <c r="EVK204" s="110"/>
      <c r="EVL204" s="110"/>
      <c r="EVM204" s="110"/>
      <c r="EVN204" s="110"/>
      <c r="EVO204" s="110"/>
      <c r="EVP204" s="110"/>
      <c r="EVQ204" s="110"/>
      <c r="EVR204" s="110"/>
      <c r="EVS204" s="110"/>
      <c r="EVT204" s="110"/>
      <c r="EVU204" s="110"/>
      <c r="EVV204" s="110"/>
      <c r="EVW204" s="110"/>
      <c r="EVX204" s="110"/>
      <c r="EVY204" s="110"/>
      <c r="EVZ204" s="110"/>
      <c r="EWA204" s="110"/>
      <c r="EWB204" s="110"/>
      <c r="EWC204" s="110"/>
      <c r="EWD204" s="110"/>
      <c r="EWE204" s="110"/>
      <c r="EWF204" s="110"/>
      <c r="EWG204" s="110"/>
      <c r="EWH204" s="110"/>
      <c r="EWI204" s="110"/>
      <c r="EWJ204" s="110"/>
      <c r="EWK204" s="110"/>
      <c r="EWL204" s="110"/>
      <c r="EWM204" s="110"/>
      <c r="EWN204" s="110"/>
      <c r="EWO204" s="110"/>
      <c r="EWP204" s="110"/>
      <c r="EWQ204" s="110"/>
      <c r="EWR204" s="110"/>
      <c r="EWS204" s="110"/>
      <c r="EWT204" s="110"/>
      <c r="EWU204" s="110"/>
      <c r="EWV204" s="110"/>
      <c r="EWW204" s="110"/>
      <c r="EWX204" s="110"/>
      <c r="EWY204" s="110"/>
      <c r="EWZ204" s="110"/>
      <c r="EXA204" s="110"/>
      <c r="EXB204" s="110"/>
      <c r="EXC204" s="110"/>
      <c r="EXD204" s="110"/>
      <c r="EXE204" s="110"/>
      <c r="EXF204" s="110"/>
      <c r="EXG204" s="110"/>
      <c r="EXH204" s="110"/>
      <c r="EXI204" s="110"/>
      <c r="EXJ204" s="110"/>
      <c r="EXK204" s="110"/>
      <c r="EXL204" s="110"/>
      <c r="EXM204" s="110"/>
      <c r="EXN204" s="110"/>
      <c r="EXO204" s="110"/>
      <c r="EXP204" s="110"/>
      <c r="EXQ204" s="110"/>
      <c r="EXR204" s="110"/>
      <c r="EXS204" s="110"/>
      <c r="EXT204" s="110"/>
      <c r="EXU204" s="110"/>
      <c r="EXV204" s="110"/>
      <c r="EXW204" s="110"/>
      <c r="EXX204" s="110"/>
      <c r="EXY204" s="110"/>
      <c r="EXZ204" s="110"/>
      <c r="EYA204" s="110"/>
      <c r="EYB204" s="110"/>
      <c r="EYC204" s="110"/>
      <c r="EYD204" s="110"/>
      <c r="EYE204" s="110"/>
      <c r="EYF204" s="110"/>
      <c r="EYG204" s="110"/>
      <c r="EYH204" s="110"/>
      <c r="EYI204" s="110"/>
      <c r="EYJ204" s="110"/>
      <c r="EYK204" s="110"/>
      <c r="EYL204" s="110"/>
      <c r="EYM204" s="110"/>
      <c r="EYN204" s="110"/>
      <c r="EYO204" s="110"/>
      <c r="EYP204" s="110"/>
      <c r="EYQ204" s="110"/>
      <c r="EYR204" s="110"/>
      <c r="EYS204" s="110"/>
      <c r="EYT204" s="110"/>
      <c r="EYU204" s="110"/>
      <c r="EYV204" s="110"/>
      <c r="EYW204" s="110"/>
      <c r="EYX204" s="110"/>
      <c r="EYY204" s="110"/>
      <c r="EYZ204" s="110"/>
      <c r="EZA204" s="110"/>
      <c r="EZB204" s="110"/>
      <c r="EZC204" s="110"/>
      <c r="EZD204" s="110"/>
      <c r="EZE204" s="110"/>
      <c r="EZF204" s="110"/>
      <c r="EZG204" s="110"/>
      <c r="EZH204" s="110"/>
      <c r="EZI204" s="110"/>
      <c r="EZJ204" s="110"/>
      <c r="EZK204" s="110"/>
      <c r="EZL204" s="110"/>
      <c r="EZM204" s="110"/>
      <c r="EZN204" s="110"/>
      <c r="EZO204" s="110"/>
      <c r="EZP204" s="110"/>
      <c r="EZQ204" s="110"/>
      <c r="EZR204" s="110"/>
      <c r="EZS204" s="110"/>
      <c r="EZT204" s="110"/>
      <c r="EZU204" s="110"/>
      <c r="EZV204" s="110"/>
      <c r="EZW204" s="110"/>
      <c r="EZX204" s="110"/>
      <c r="EZY204" s="110"/>
      <c r="EZZ204" s="110"/>
      <c r="FAA204" s="110"/>
      <c r="FAB204" s="110"/>
      <c r="FAC204" s="110"/>
      <c r="FAD204" s="110"/>
      <c r="FAE204" s="110"/>
      <c r="FAF204" s="110"/>
      <c r="FAG204" s="110"/>
      <c r="FAH204" s="110"/>
      <c r="FAI204" s="110"/>
      <c r="FAJ204" s="110"/>
      <c r="FAK204" s="110"/>
      <c r="FAL204" s="110"/>
      <c r="FAM204" s="110"/>
      <c r="FAN204" s="110"/>
      <c r="FAO204" s="110"/>
      <c r="FAP204" s="110"/>
      <c r="FAQ204" s="110"/>
      <c r="FAR204" s="110"/>
      <c r="FAS204" s="110"/>
      <c r="FAT204" s="110"/>
      <c r="FAU204" s="110"/>
      <c r="FAV204" s="110"/>
      <c r="FAW204" s="110"/>
      <c r="FAX204" s="110"/>
      <c r="FAY204" s="110"/>
      <c r="FAZ204" s="110"/>
      <c r="FBA204" s="110"/>
      <c r="FBB204" s="110"/>
      <c r="FBC204" s="110"/>
      <c r="FBD204" s="110"/>
      <c r="FBE204" s="110"/>
      <c r="FBF204" s="110"/>
      <c r="FBG204" s="110"/>
      <c r="FBH204" s="110"/>
      <c r="FBI204" s="110"/>
      <c r="FBJ204" s="110"/>
      <c r="FBK204" s="110"/>
      <c r="FBL204" s="110"/>
      <c r="FBM204" s="110"/>
      <c r="FBN204" s="110"/>
      <c r="FBO204" s="110"/>
      <c r="FBP204" s="110"/>
      <c r="FBQ204" s="110"/>
      <c r="FBR204" s="110"/>
      <c r="FBS204" s="110"/>
      <c r="FBT204" s="110"/>
      <c r="FBU204" s="110"/>
      <c r="FBV204" s="110"/>
      <c r="FBW204" s="110"/>
      <c r="FBX204" s="110"/>
      <c r="FBY204" s="110"/>
      <c r="FBZ204" s="110"/>
      <c r="FCA204" s="110"/>
      <c r="FCB204" s="110"/>
      <c r="FCC204" s="110"/>
      <c r="FCD204" s="110"/>
      <c r="FCE204" s="110"/>
      <c r="FCF204" s="110"/>
      <c r="FCG204" s="110"/>
      <c r="FCH204" s="110"/>
      <c r="FCI204" s="110"/>
      <c r="FCJ204" s="110"/>
      <c r="FCK204" s="110"/>
      <c r="FCL204" s="110"/>
      <c r="FCM204" s="110"/>
      <c r="FCN204" s="110"/>
      <c r="FCO204" s="110"/>
      <c r="FCP204" s="110"/>
      <c r="FCQ204" s="110"/>
      <c r="FCR204" s="110"/>
      <c r="FCS204" s="110"/>
      <c r="FCT204" s="110"/>
      <c r="FCU204" s="110"/>
      <c r="FCV204" s="110"/>
      <c r="FCW204" s="110"/>
      <c r="FCX204" s="110"/>
      <c r="FCY204" s="110"/>
      <c r="FCZ204" s="110"/>
      <c r="FDA204" s="110"/>
      <c r="FDB204" s="110"/>
      <c r="FDC204" s="110"/>
      <c r="FDD204" s="110"/>
      <c r="FDE204" s="110"/>
      <c r="FDF204" s="110"/>
      <c r="FDG204" s="110"/>
      <c r="FDH204" s="110"/>
      <c r="FDI204" s="110"/>
      <c r="FDJ204" s="110"/>
      <c r="FDK204" s="110"/>
      <c r="FDL204" s="110"/>
      <c r="FDM204" s="110"/>
      <c r="FDN204" s="110"/>
      <c r="FDO204" s="110"/>
      <c r="FDP204" s="110"/>
      <c r="FDQ204" s="110"/>
      <c r="FDR204" s="110"/>
      <c r="FDS204" s="110"/>
      <c r="FDT204" s="110"/>
      <c r="FDU204" s="110"/>
      <c r="FDV204" s="110"/>
      <c r="FDW204" s="110"/>
      <c r="FDX204" s="110"/>
      <c r="FDY204" s="110"/>
      <c r="FDZ204" s="110"/>
      <c r="FEA204" s="110"/>
      <c r="FEB204" s="110"/>
      <c r="FEC204" s="110"/>
      <c r="FED204" s="110"/>
      <c r="FEE204" s="110"/>
      <c r="FEF204" s="110"/>
      <c r="FEG204" s="110"/>
      <c r="FEH204" s="110"/>
      <c r="FEI204" s="110"/>
      <c r="FEJ204" s="110"/>
      <c r="FEK204" s="110"/>
      <c r="FEL204" s="110"/>
      <c r="FEM204" s="110"/>
      <c r="FEN204" s="110"/>
      <c r="FEO204" s="110"/>
      <c r="FEP204" s="110"/>
      <c r="FEQ204" s="110"/>
      <c r="FER204" s="110"/>
      <c r="FES204" s="110"/>
      <c r="FET204" s="110"/>
      <c r="FEU204" s="110"/>
      <c r="FEV204" s="110"/>
      <c r="FEW204" s="110"/>
      <c r="FEX204" s="110"/>
      <c r="FEY204" s="110"/>
      <c r="FEZ204" s="110"/>
      <c r="FFA204" s="110"/>
      <c r="FFB204" s="110"/>
      <c r="FFC204" s="110"/>
      <c r="FFD204" s="110"/>
      <c r="FFE204" s="110"/>
      <c r="FFF204" s="110"/>
      <c r="FFG204" s="110"/>
      <c r="FFH204" s="110"/>
      <c r="FFI204" s="110"/>
      <c r="FFJ204" s="110"/>
      <c r="FFK204" s="110"/>
      <c r="FFL204" s="110"/>
      <c r="FFM204" s="110"/>
      <c r="FFN204" s="110"/>
      <c r="FFO204" s="110"/>
      <c r="FFP204" s="110"/>
      <c r="FFQ204" s="110"/>
      <c r="FFR204" s="110"/>
      <c r="FFS204" s="110"/>
      <c r="FFT204" s="110"/>
      <c r="FFU204" s="110"/>
      <c r="FFV204" s="110"/>
      <c r="FFW204" s="110"/>
      <c r="FFX204" s="110"/>
      <c r="FFY204" s="110"/>
      <c r="FFZ204" s="110"/>
      <c r="FGA204" s="110"/>
      <c r="FGB204" s="110"/>
      <c r="FGC204" s="110"/>
      <c r="FGD204" s="110"/>
      <c r="FGE204" s="110"/>
      <c r="FGF204" s="110"/>
      <c r="FGG204" s="110"/>
      <c r="FGH204" s="110"/>
      <c r="FGI204" s="110"/>
      <c r="FGJ204" s="110"/>
      <c r="FGK204" s="110"/>
      <c r="FGL204" s="110"/>
      <c r="FGM204" s="110"/>
      <c r="FGN204" s="110"/>
      <c r="FGO204" s="110"/>
      <c r="FGP204" s="110"/>
      <c r="FGQ204" s="110"/>
      <c r="FGR204" s="110"/>
      <c r="FGS204" s="110"/>
      <c r="FGT204" s="110"/>
      <c r="FGU204" s="110"/>
      <c r="FGV204" s="110"/>
      <c r="FGW204" s="110"/>
      <c r="FGX204" s="110"/>
      <c r="FGY204" s="110"/>
      <c r="FGZ204" s="110"/>
      <c r="FHA204" s="110"/>
      <c r="FHB204" s="110"/>
      <c r="FHC204" s="110"/>
      <c r="FHD204" s="110"/>
      <c r="FHE204" s="110"/>
      <c r="FHF204" s="110"/>
      <c r="FHG204" s="110"/>
      <c r="FHH204" s="110"/>
      <c r="FHI204" s="110"/>
      <c r="FHJ204" s="110"/>
      <c r="FHK204" s="110"/>
      <c r="FHL204" s="110"/>
      <c r="FHM204" s="110"/>
      <c r="FHN204" s="110"/>
      <c r="FHO204" s="110"/>
      <c r="FHP204" s="110"/>
      <c r="FHQ204" s="110"/>
      <c r="FHR204" s="110"/>
      <c r="FHS204" s="110"/>
      <c r="FHT204" s="110"/>
      <c r="FHU204" s="110"/>
      <c r="FHV204" s="110"/>
      <c r="FHW204" s="110"/>
      <c r="FHX204" s="110"/>
      <c r="FHY204" s="110"/>
      <c r="FHZ204" s="110"/>
      <c r="FIA204" s="110"/>
      <c r="FIB204" s="110"/>
      <c r="FIC204" s="110"/>
      <c r="FID204" s="110"/>
      <c r="FIE204" s="110"/>
      <c r="FIF204" s="110"/>
      <c r="FIG204" s="110"/>
      <c r="FIH204" s="110"/>
      <c r="FII204" s="110"/>
      <c r="FIJ204" s="110"/>
      <c r="FIK204" s="110"/>
      <c r="FIL204" s="110"/>
      <c r="FIM204" s="110"/>
      <c r="FIN204" s="110"/>
      <c r="FIO204" s="110"/>
      <c r="FIP204" s="110"/>
      <c r="FIQ204" s="110"/>
      <c r="FIR204" s="110"/>
      <c r="FIS204" s="110"/>
      <c r="FIT204" s="110"/>
      <c r="FIU204" s="110"/>
      <c r="FIV204" s="110"/>
      <c r="FIW204" s="110"/>
      <c r="FIX204" s="110"/>
      <c r="FIY204" s="110"/>
      <c r="FIZ204" s="110"/>
      <c r="FJA204" s="110"/>
      <c r="FJB204" s="110"/>
      <c r="FJC204" s="110"/>
      <c r="FJD204" s="110"/>
      <c r="FJE204" s="110"/>
      <c r="FJF204" s="110"/>
      <c r="FJG204" s="110"/>
      <c r="FJH204" s="110"/>
      <c r="FJI204" s="110"/>
      <c r="FJJ204" s="110"/>
      <c r="FJK204" s="110"/>
      <c r="FJL204" s="110"/>
      <c r="FJM204" s="110"/>
      <c r="FJN204" s="110"/>
      <c r="FJO204" s="110"/>
      <c r="FJP204" s="110"/>
      <c r="FJQ204" s="110"/>
      <c r="FJR204" s="110"/>
      <c r="FJS204" s="110"/>
      <c r="FJT204" s="110"/>
      <c r="FJU204" s="110"/>
      <c r="FJV204" s="110"/>
      <c r="FJW204" s="110"/>
      <c r="FJX204" s="110"/>
      <c r="FJY204" s="110"/>
      <c r="FJZ204" s="110"/>
      <c r="FKA204" s="110"/>
      <c r="FKB204" s="110"/>
      <c r="FKC204" s="110"/>
      <c r="FKD204" s="110"/>
      <c r="FKE204" s="110"/>
      <c r="FKF204" s="110"/>
      <c r="FKG204" s="110"/>
      <c r="FKH204" s="110"/>
      <c r="FKI204" s="110"/>
      <c r="FKJ204" s="110"/>
      <c r="FKK204" s="110"/>
      <c r="FKL204" s="110"/>
      <c r="FKM204" s="110"/>
      <c r="FKN204" s="110"/>
      <c r="FKO204" s="110"/>
      <c r="FKP204" s="110"/>
      <c r="FKQ204" s="110"/>
      <c r="FKR204" s="110"/>
      <c r="FKS204" s="110"/>
      <c r="FKT204" s="110"/>
      <c r="FKU204" s="110"/>
      <c r="FKV204" s="110"/>
      <c r="FKW204" s="110"/>
      <c r="FKX204" s="110"/>
      <c r="FKY204" s="110"/>
      <c r="FKZ204" s="110"/>
      <c r="FLA204" s="110"/>
      <c r="FLB204" s="110"/>
      <c r="FLC204" s="110"/>
      <c r="FLD204" s="110"/>
      <c r="FLE204" s="110"/>
      <c r="FLF204" s="110"/>
      <c r="FLG204" s="110"/>
      <c r="FLH204" s="110"/>
      <c r="FLI204" s="110"/>
      <c r="FLJ204" s="110"/>
      <c r="FLK204" s="110"/>
      <c r="FLL204" s="110"/>
      <c r="FLM204" s="110"/>
      <c r="FLN204" s="110"/>
      <c r="FLO204" s="110"/>
      <c r="FLP204" s="110"/>
      <c r="FLQ204" s="110"/>
      <c r="FLR204" s="110"/>
      <c r="FLS204" s="110"/>
      <c r="FLT204" s="110"/>
      <c r="FLU204" s="110"/>
      <c r="FLV204" s="110"/>
      <c r="FLW204" s="110"/>
      <c r="FLX204" s="110"/>
      <c r="FLY204" s="110"/>
      <c r="FLZ204" s="110"/>
      <c r="FMA204" s="110"/>
      <c r="FMB204" s="110"/>
      <c r="FMC204" s="110"/>
      <c r="FMD204" s="110"/>
      <c r="FME204" s="110"/>
      <c r="FMF204" s="110"/>
      <c r="FMG204" s="110"/>
      <c r="FMH204" s="110"/>
      <c r="FMI204" s="110"/>
      <c r="FMJ204" s="110"/>
      <c r="FMK204" s="110"/>
      <c r="FML204" s="110"/>
      <c r="FMM204" s="110"/>
      <c r="FMN204" s="110"/>
      <c r="FMO204" s="110"/>
      <c r="FMP204" s="110"/>
      <c r="FMQ204" s="110"/>
      <c r="FMR204" s="110"/>
      <c r="FMS204" s="110"/>
      <c r="FMT204" s="110"/>
      <c r="FMU204" s="110"/>
      <c r="FMV204" s="110"/>
      <c r="FMW204" s="110"/>
      <c r="FMX204" s="110"/>
      <c r="FMY204" s="110"/>
      <c r="FMZ204" s="110"/>
      <c r="FNA204" s="110"/>
      <c r="FNB204" s="110"/>
      <c r="FNC204" s="110"/>
      <c r="FND204" s="110"/>
      <c r="FNE204" s="110"/>
      <c r="FNF204" s="110"/>
      <c r="FNG204" s="110"/>
      <c r="FNH204" s="110"/>
      <c r="FNI204" s="110"/>
      <c r="FNJ204" s="110"/>
      <c r="FNK204" s="110"/>
      <c r="FNL204" s="110"/>
      <c r="FNM204" s="110"/>
      <c r="FNN204" s="110"/>
      <c r="FNO204" s="110"/>
      <c r="FNP204" s="110"/>
      <c r="FNQ204" s="110"/>
      <c r="FNR204" s="110"/>
      <c r="FNS204" s="110"/>
      <c r="FNT204" s="110"/>
      <c r="FNU204" s="110"/>
      <c r="FNV204" s="110"/>
      <c r="FNW204" s="110"/>
      <c r="FNX204" s="110"/>
      <c r="FNY204" s="110"/>
      <c r="FNZ204" s="110"/>
      <c r="FOA204" s="110"/>
      <c r="FOB204" s="110"/>
      <c r="FOC204" s="110"/>
      <c r="FOD204" s="110"/>
      <c r="FOE204" s="110"/>
      <c r="FOF204" s="110"/>
      <c r="FOG204" s="110"/>
      <c r="FOH204" s="110"/>
      <c r="FOI204" s="110"/>
      <c r="FOJ204" s="110"/>
      <c r="FOK204" s="110"/>
      <c r="FOL204" s="110"/>
      <c r="FOM204" s="110"/>
      <c r="FON204" s="110"/>
      <c r="FOO204" s="110"/>
      <c r="FOP204" s="110"/>
      <c r="FOQ204" s="110"/>
      <c r="FOR204" s="110"/>
      <c r="FOS204" s="110"/>
      <c r="FOT204" s="110"/>
      <c r="FOU204" s="110"/>
      <c r="FOV204" s="110"/>
      <c r="FOW204" s="110"/>
      <c r="FOX204" s="110"/>
      <c r="FOY204" s="110"/>
      <c r="FOZ204" s="110"/>
      <c r="FPA204" s="110"/>
      <c r="FPB204" s="110"/>
      <c r="FPC204" s="110"/>
      <c r="FPD204" s="110"/>
      <c r="FPE204" s="110"/>
      <c r="FPF204" s="110"/>
      <c r="FPG204" s="110"/>
      <c r="FPH204" s="110"/>
      <c r="FPI204" s="110"/>
      <c r="FPJ204" s="110"/>
      <c r="FPK204" s="110"/>
      <c r="FPL204" s="110"/>
      <c r="FPM204" s="110"/>
      <c r="FPN204" s="110"/>
      <c r="FPO204" s="110"/>
      <c r="FPP204" s="110"/>
      <c r="FPQ204" s="110"/>
      <c r="FPR204" s="110"/>
      <c r="FPS204" s="110"/>
      <c r="FPT204" s="110"/>
      <c r="FPU204" s="110"/>
      <c r="FPV204" s="110"/>
      <c r="FPW204" s="110"/>
      <c r="FPX204" s="110"/>
      <c r="FPY204" s="110"/>
      <c r="FPZ204" s="110"/>
      <c r="FQA204" s="110"/>
      <c r="FQB204" s="110"/>
      <c r="FQC204" s="110"/>
      <c r="FQD204" s="110"/>
      <c r="FQE204" s="110"/>
      <c r="FQF204" s="110"/>
      <c r="FQG204" s="110"/>
      <c r="FQH204" s="110"/>
      <c r="FQI204" s="110"/>
      <c r="FQJ204" s="110"/>
      <c r="FQK204" s="110"/>
      <c r="FQL204" s="110"/>
      <c r="FQM204" s="110"/>
      <c r="FQN204" s="110"/>
      <c r="FQO204" s="110"/>
      <c r="FQP204" s="110"/>
      <c r="FQQ204" s="110"/>
      <c r="FQR204" s="110"/>
      <c r="FQS204" s="110"/>
      <c r="FQT204" s="110"/>
      <c r="FQU204" s="110"/>
      <c r="FQV204" s="110"/>
      <c r="FQW204" s="110"/>
      <c r="FQX204" s="110"/>
      <c r="FQY204" s="110"/>
      <c r="FQZ204" s="110"/>
      <c r="FRA204" s="110"/>
      <c r="FRB204" s="110"/>
      <c r="FRC204" s="110"/>
      <c r="FRD204" s="110"/>
      <c r="FRE204" s="110"/>
      <c r="FRF204" s="110"/>
      <c r="FRG204" s="110"/>
      <c r="FRH204" s="110"/>
      <c r="FRI204" s="110"/>
      <c r="FRJ204" s="110"/>
      <c r="FRK204" s="110"/>
      <c r="FRL204" s="110"/>
      <c r="FRM204" s="110"/>
      <c r="FRN204" s="110"/>
      <c r="FRO204" s="110"/>
      <c r="FRP204" s="110"/>
      <c r="FRQ204" s="110"/>
      <c r="FRR204" s="110"/>
      <c r="FRS204" s="110"/>
      <c r="FRT204" s="110"/>
      <c r="FRU204" s="110"/>
      <c r="FRV204" s="110"/>
      <c r="FRW204" s="110"/>
      <c r="FRX204" s="110"/>
      <c r="FRY204" s="110"/>
      <c r="FRZ204" s="110"/>
      <c r="FSA204" s="110"/>
      <c r="FSB204" s="110"/>
      <c r="FSC204" s="110"/>
      <c r="FSD204" s="110"/>
      <c r="FSE204" s="110"/>
      <c r="FSF204" s="110"/>
      <c r="FSG204" s="110"/>
      <c r="FSH204" s="110"/>
      <c r="FSI204" s="110"/>
      <c r="FSJ204" s="110"/>
      <c r="FSK204" s="110"/>
      <c r="FSL204" s="110"/>
      <c r="FSM204" s="110"/>
      <c r="FSN204" s="110"/>
      <c r="FSO204" s="110"/>
      <c r="FSP204" s="110"/>
      <c r="FSQ204" s="110"/>
      <c r="FSR204" s="110"/>
      <c r="FSS204" s="110"/>
      <c r="FST204" s="110"/>
      <c r="FSU204" s="110"/>
      <c r="FSV204" s="110"/>
      <c r="FSW204" s="110"/>
      <c r="FSX204" s="110"/>
      <c r="FSY204" s="110"/>
      <c r="FSZ204" s="110"/>
      <c r="FTA204" s="110"/>
      <c r="FTB204" s="110"/>
      <c r="FTC204" s="110"/>
      <c r="FTD204" s="110"/>
      <c r="FTE204" s="110"/>
      <c r="FTF204" s="110"/>
      <c r="FTG204" s="110"/>
      <c r="FTH204" s="110"/>
      <c r="FTI204" s="110"/>
      <c r="FTJ204" s="110"/>
      <c r="FTK204" s="110"/>
      <c r="FTL204" s="110"/>
      <c r="FTM204" s="110"/>
      <c r="FTN204" s="110"/>
      <c r="FTO204" s="110"/>
      <c r="FTP204" s="110"/>
      <c r="FTQ204" s="110"/>
      <c r="FTR204" s="110"/>
      <c r="FTS204" s="110"/>
      <c r="FTT204" s="110"/>
      <c r="FTU204" s="110"/>
      <c r="FTV204" s="110"/>
      <c r="FTW204" s="110"/>
      <c r="FTX204" s="110"/>
      <c r="FTY204" s="110"/>
      <c r="FTZ204" s="110"/>
      <c r="FUA204" s="110"/>
      <c r="FUB204" s="110"/>
      <c r="FUC204" s="110"/>
      <c r="FUD204" s="110"/>
      <c r="FUE204" s="110"/>
      <c r="FUF204" s="110"/>
      <c r="FUG204" s="110"/>
      <c r="FUH204" s="110"/>
      <c r="FUI204" s="110"/>
      <c r="FUJ204" s="110"/>
      <c r="FUK204" s="110"/>
      <c r="FUL204" s="110"/>
      <c r="FUM204" s="110"/>
      <c r="FUN204" s="110"/>
      <c r="FUO204" s="110"/>
      <c r="FUP204" s="110"/>
      <c r="FUQ204" s="110"/>
      <c r="FUR204" s="110"/>
      <c r="FUS204" s="110"/>
      <c r="FUT204" s="110"/>
      <c r="FUU204" s="110"/>
      <c r="FUV204" s="110"/>
      <c r="FUW204" s="110"/>
      <c r="FUX204" s="110"/>
      <c r="FUY204" s="110"/>
      <c r="FUZ204" s="110"/>
      <c r="FVA204" s="110"/>
      <c r="FVB204" s="110"/>
      <c r="FVC204" s="110"/>
      <c r="FVD204" s="110"/>
      <c r="FVE204" s="110"/>
      <c r="FVF204" s="110"/>
      <c r="FVG204" s="110"/>
      <c r="FVH204" s="110"/>
      <c r="FVI204" s="110"/>
      <c r="FVJ204" s="110"/>
      <c r="FVK204" s="110"/>
      <c r="FVL204" s="110"/>
      <c r="FVM204" s="110"/>
      <c r="FVN204" s="110"/>
      <c r="FVO204" s="110"/>
      <c r="FVP204" s="110"/>
      <c r="FVQ204" s="110"/>
      <c r="FVR204" s="110"/>
      <c r="FVS204" s="110"/>
      <c r="FVT204" s="110"/>
      <c r="FVU204" s="110"/>
      <c r="FVV204" s="110"/>
      <c r="FVW204" s="110"/>
      <c r="FVX204" s="110"/>
      <c r="FVY204" s="110"/>
      <c r="FVZ204" s="110"/>
      <c r="FWA204" s="110"/>
      <c r="FWB204" s="110"/>
      <c r="FWC204" s="110"/>
      <c r="FWD204" s="110"/>
      <c r="FWE204" s="110"/>
      <c r="FWF204" s="110"/>
      <c r="FWG204" s="110"/>
      <c r="FWH204" s="110"/>
      <c r="FWI204" s="110"/>
      <c r="FWJ204" s="110"/>
      <c r="FWK204" s="110"/>
      <c r="FWL204" s="110"/>
      <c r="FWM204" s="110"/>
      <c r="FWN204" s="110"/>
      <c r="FWO204" s="110"/>
      <c r="FWP204" s="110"/>
      <c r="FWQ204" s="110"/>
      <c r="FWR204" s="110"/>
      <c r="FWS204" s="110"/>
      <c r="FWT204" s="110"/>
      <c r="FWU204" s="110"/>
      <c r="FWV204" s="110"/>
      <c r="FWW204" s="110"/>
      <c r="FWX204" s="110"/>
      <c r="FWY204" s="110"/>
      <c r="FWZ204" s="110"/>
      <c r="FXA204" s="110"/>
      <c r="FXB204" s="110"/>
      <c r="FXC204" s="110"/>
      <c r="FXD204" s="110"/>
      <c r="FXE204" s="110"/>
      <c r="FXF204" s="110"/>
      <c r="FXG204" s="110"/>
      <c r="FXH204" s="110"/>
      <c r="FXI204" s="110"/>
      <c r="FXJ204" s="110"/>
      <c r="FXK204" s="110"/>
      <c r="FXL204" s="110"/>
      <c r="FXM204" s="110"/>
      <c r="FXN204" s="110"/>
      <c r="FXO204" s="110"/>
      <c r="FXP204" s="110"/>
      <c r="FXQ204" s="110"/>
      <c r="FXR204" s="110"/>
      <c r="FXS204" s="110"/>
      <c r="FXT204" s="110"/>
      <c r="FXU204" s="110"/>
      <c r="FXV204" s="110"/>
      <c r="FXW204" s="110"/>
      <c r="FXX204" s="110"/>
      <c r="FXY204" s="110"/>
      <c r="FXZ204" s="110"/>
      <c r="FYA204" s="110"/>
      <c r="FYB204" s="110"/>
      <c r="FYC204" s="110"/>
      <c r="FYD204" s="110"/>
      <c r="FYE204" s="110"/>
      <c r="FYF204" s="110"/>
      <c r="FYG204" s="110"/>
      <c r="FYH204" s="110"/>
      <c r="FYI204" s="110"/>
      <c r="FYJ204" s="110"/>
      <c r="FYK204" s="110"/>
      <c r="FYL204" s="110"/>
      <c r="FYM204" s="110"/>
      <c r="FYN204" s="110"/>
      <c r="FYO204" s="110"/>
      <c r="FYP204" s="110"/>
      <c r="FYQ204" s="110"/>
      <c r="FYR204" s="110"/>
      <c r="FYS204" s="110"/>
      <c r="FYT204" s="110"/>
      <c r="FYU204" s="110"/>
      <c r="FYV204" s="110"/>
      <c r="FYW204" s="110"/>
      <c r="FYX204" s="110"/>
      <c r="FYY204" s="110"/>
      <c r="FYZ204" s="110"/>
      <c r="FZA204" s="110"/>
      <c r="FZB204" s="110"/>
      <c r="FZC204" s="110"/>
      <c r="FZD204" s="110"/>
      <c r="FZE204" s="110"/>
      <c r="FZF204" s="110"/>
      <c r="FZG204" s="110"/>
      <c r="FZH204" s="110"/>
      <c r="FZI204" s="110"/>
      <c r="FZJ204" s="110"/>
      <c r="FZK204" s="110"/>
      <c r="FZL204" s="110"/>
      <c r="FZM204" s="110"/>
      <c r="FZN204" s="110"/>
      <c r="FZO204" s="110"/>
      <c r="FZP204" s="110"/>
      <c r="FZQ204" s="110"/>
      <c r="FZR204" s="110"/>
      <c r="FZS204" s="110"/>
      <c r="FZT204" s="110"/>
      <c r="FZU204" s="110"/>
      <c r="FZV204" s="110"/>
      <c r="FZW204" s="110"/>
      <c r="FZX204" s="110"/>
      <c r="FZY204" s="110"/>
      <c r="FZZ204" s="110"/>
      <c r="GAA204" s="110"/>
      <c r="GAB204" s="110"/>
      <c r="GAC204" s="110"/>
      <c r="GAD204" s="110"/>
      <c r="GAE204" s="110"/>
      <c r="GAF204" s="110"/>
      <c r="GAG204" s="110"/>
      <c r="GAH204" s="110"/>
      <c r="GAI204" s="110"/>
      <c r="GAJ204" s="110"/>
      <c r="GAK204" s="110"/>
      <c r="GAL204" s="110"/>
      <c r="GAM204" s="110"/>
      <c r="GAN204" s="110"/>
      <c r="GAO204" s="110"/>
      <c r="GAP204" s="110"/>
      <c r="GAQ204" s="110"/>
      <c r="GAR204" s="110"/>
      <c r="GAS204" s="110"/>
      <c r="GAT204" s="110"/>
      <c r="GAU204" s="110"/>
      <c r="GAV204" s="110"/>
      <c r="GAW204" s="110"/>
      <c r="GAX204" s="110"/>
      <c r="GAY204" s="110"/>
      <c r="GAZ204" s="110"/>
      <c r="GBA204" s="110"/>
      <c r="GBB204" s="110"/>
      <c r="GBC204" s="110"/>
      <c r="GBD204" s="110"/>
      <c r="GBE204" s="110"/>
      <c r="GBF204" s="110"/>
      <c r="GBG204" s="110"/>
      <c r="GBH204" s="110"/>
      <c r="GBI204" s="110"/>
      <c r="GBJ204" s="110"/>
      <c r="GBK204" s="110"/>
      <c r="GBL204" s="110"/>
      <c r="GBM204" s="110"/>
      <c r="GBN204" s="110"/>
      <c r="GBO204" s="110"/>
      <c r="GBP204" s="110"/>
      <c r="GBQ204" s="110"/>
      <c r="GBR204" s="110"/>
      <c r="GBS204" s="110"/>
      <c r="GBT204" s="110"/>
      <c r="GBU204" s="110"/>
      <c r="GBV204" s="110"/>
      <c r="GBW204" s="110"/>
      <c r="GBX204" s="110"/>
      <c r="GBY204" s="110"/>
      <c r="GBZ204" s="110"/>
      <c r="GCA204" s="110"/>
      <c r="GCB204" s="110"/>
      <c r="GCC204" s="110"/>
      <c r="GCD204" s="110"/>
      <c r="GCE204" s="110"/>
      <c r="GCF204" s="110"/>
      <c r="GCG204" s="110"/>
      <c r="GCH204" s="110"/>
      <c r="GCI204" s="110"/>
      <c r="GCJ204" s="110"/>
      <c r="GCK204" s="110"/>
      <c r="GCL204" s="110"/>
      <c r="GCM204" s="110"/>
      <c r="GCN204" s="110"/>
      <c r="GCO204" s="110"/>
      <c r="GCP204" s="110"/>
      <c r="GCQ204" s="110"/>
      <c r="GCR204" s="110"/>
      <c r="GCS204" s="110"/>
      <c r="GCT204" s="110"/>
      <c r="GCU204" s="110"/>
      <c r="GCV204" s="110"/>
      <c r="GCW204" s="110"/>
      <c r="GCX204" s="110"/>
      <c r="GCY204" s="110"/>
      <c r="GCZ204" s="110"/>
      <c r="GDA204" s="110"/>
      <c r="GDB204" s="110"/>
      <c r="GDC204" s="110"/>
      <c r="GDD204" s="110"/>
      <c r="GDE204" s="110"/>
      <c r="GDF204" s="110"/>
      <c r="GDG204" s="110"/>
      <c r="GDH204" s="110"/>
      <c r="GDI204" s="110"/>
      <c r="GDJ204" s="110"/>
      <c r="GDK204" s="110"/>
      <c r="GDL204" s="110"/>
      <c r="GDM204" s="110"/>
      <c r="GDN204" s="110"/>
      <c r="GDO204" s="110"/>
      <c r="GDP204" s="110"/>
      <c r="GDQ204" s="110"/>
      <c r="GDR204" s="110"/>
      <c r="GDS204" s="110"/>
      <c r="GDT204" s="110"/>
      <c r="GDU204" s="110"/>
      <c r="GDV204" s="110"/>
      <c r="GDW204" s="110"/>
      <c r="GDX204" s="110"/>
      <c r="GDY204" s="110"/>
      <c r="GDZ204" s="110"/>
      <c r="GEA204" s="110"/>
      <c r="GEB204" s="110"/>
      <c r="GEC204" s="110"/>
      <c r="GED204" s="110"/>
      <c r="GEE204" s="110"/>
      <c r="GEF204" s="110"/>
      <c r="GEG204" s="110"/>
      <c r="GEH204" s="110"/>
      <c r="GEI204" s="110"/>
      <c r="GEJ204" s="110"/>
      <c r="GEK204" s="110"/>
      <c r="GEL204" s="110"/>
      <c r="GEM204" s="110"/>
      <c r="GEN204" s="110"/>
      <c r="GEO204" s="110"/>
      <c r="GEP204" s="110"/>
      <c r="GEQ204" s="110"/>
      <c r="GER204" s="110"/>
      <c r="GES204" s="110"/>
      <c r="GET204" s="110"/>
      <c r="GEU204" s="110"/>
      <c r="GEV204" s="110"/>
      <c r="GEW204" s="110"/>
      <c r="GEX204" s="110"/>
      <c r="GEY204" s="110"/>
      <c r="GEZ204" s="110"/>
      <c r="GFA204" s="110"/>
      <c r="GFB204" s="110"/>
      <c r="GFC204" s="110"/>
      <c r="GFD204" s="110"/>
      <c r="GFE204" s="110"/>
      <c r="GFF204" s="110"/>
      <c r="GFG204" s="110"/>
      <c r="GFH204" s="110"/>
      <c r="GFI204" s="110"/>
      <c r="GFJ204" s="110"/>
      <c r="GFK204" s="110"/>
      <c r="GFL204" s="110"/>
      <c r="GFM204" s="110"/>
      <c r="GFN204" s="110"/>
      <c r="GFO204" s="110"/>
      <c r="GFP204" s="110"/>
      <c r="GFQ204" s="110"/>
      <c r="GFR204" s="110"/>
      <c r="GFS204" s="110"/>
      <c r="GFT204" s="110"/>
      <c r="GFU204" s="110"/>
      <c r="GFV204" s="110"/>
      <c r="GFW204" s="110"/>
      <c r="GFX204" s="110"/>
      <c r="GFY204" s="110"/>
      <c r="GFZ204" s="110"/>
      <c r="GGA204" s="110"/>
      <c r="GGB204" s="110"/>
      <c r="GGC204" s="110"/>
      <c r="GGD204" s="110"/>
      <c r="GGE204" s="110"/>
      <c r="GGF204" s="110"/>
      <c r="GGG204" s="110"/>
      <c r="GGH204" s="110"/>
      <c r="GGI204" s="110"/>
      <c r="GGJ204" s="110"/>
      <c r="GGK204" s="110"/>
      <c r="GGL204" s="110"/>
      <c r="GGM204" s="110"/>
      <c r="GGN204" s="110"/>
      <c r="GGO204" s="110"/>
      <c r="GGP204" s="110"/>
      <c r="GGQ204" s="110"/>
      <c r="GGR204" s="110"/>
      <c r="GGS204" s="110"/>
      <c r="GGT204" s="110"/>
      <c r="GGU204" s="110"/>
      <c r="GGV204" s="110"/>
      <c r="GGW204" s="110"/>
      <c r="GGX204" s="110"/>
      <c r="GGY204" s="110"/>
      <c r="GGZ204" s="110"/>
      <c r="GHA204" s="110"/>
      <c r="GHB204" s="110"/>
      <c r="GHC204" s="110"/>
      <c r="GHD204" s="110"/>
      <c r="GHE204" s="110"/>
      <c r="GHF204" s="110"/>
      <c r="GHG204" s="110"/>
      <c r="GHH204" s="110"/>
      <c r="GHI204" s="110"/>
      <c r="GHJ204" s="110"/>
      <c r="GHK204" s="110"/>
      <c r="GHL204" s="110"/>
      <c r="GHM204" s="110"/>
      <c r="GHN204" s="110"/>
      <c r="GHO204" s="110"/>
      <c r="GHP204" s="110"/>
      <c r="GHQ204" s="110"/>
      <c r="GHR204" s="110"/>
      <c r="GHS204" s="110"/>
      <c r="GHT204" s="110"/>
      <c r="GHU204" s="110"/>
      <c r="GHV204" s="110"/>
      <c r="GHW204" s="110"/>
      <c r="GHX204" s="110"/>
      <c r="GHY204" s="110"/>
      <c r="GHZ204" s="110"/>
      <c r="GIA204" s="110"/>
      <c r="GIB204" s="110"/>
      <c r="GIC204" s="110"/>
      <c r="GID204" s="110"/>
      <c r="GIE204" s="110"/>
      <c r="GIF204" s="110"/>
      <c r="GIG204" s="110"/>
      <c r="GIH204" s="110"/>
      <c r="GII204" s="110"/>
      <c r="GIJ204" s="110"/>
      <c r="GIK204" s="110"/>
      <c r="GIL204" s="110"/>
      <c r="GIM204" s="110"/>
      <c r="GIN204" s="110"/>
      <c r="GIO204" s="110"/>
      <c r="GIP204" s="110"/>
      <c r="GIQ204" s="110"/>
      <c r="GIR204" s="110"/>
      <c r="GIS204" s="110"/>
      <c r="GIT204" s="110"/>
      <c r="GIU204" s="110"/>
      <c r="GIV204" s="110"/>
      <c r="GIW204" s="110"/>
      <c r="GIX204" s="110"/>
      <c r="GIY204" s="110"/>
      <c r="GIZ204" s="110"/>
      <c r="GJA204" s="110"/>
      <c r="GJB204" s="110"/>
      <c r="GJC204" s="110"/>
      <c r="GJD204" s="110"/>
      <c r="GJE204" s="110"/>
      <c r="GJF204" s="110"/>
      <c r="GJG204" s="110"/>
      <c r="GJH204" s="110"/>
      <c r="GJI204" s="110"/>
      <c r="GJJ204" s="110"/>
      <c r="GJK204" s="110"/>
      <c r="GJL204" s="110"/>
      <c r="GJM204" s="110"/>
      <c r="GJN204" s="110"/>
      <c r="GJO204" s="110"/>
      <c r="GJP204" s="110"/>
      <c r="GJQ204" s="110"/>
      <c r="GJR204" s="110"/>
      <c r="GJS204" s="110"/>
      <c r="GJT204" s="110"/>
      <c r="GJU204" s="110"/>
      <c r="GJV204" s="110"/>
      <c r="GJW204" s="110"/>
      <c r="GJX204" s="110"/>
      <c r="GJY204" s="110"/>
      <c r="GJZ204" s="110"/>
      <c r="GKA204" s="110"/>
      <c r="GKB204" s="110"/>
      <c r="GKC204" s="110"/>
      <c r="GKD204" s="110"/>
      <c r="GKE204" s="110"/>
      <c r="GKF204" s="110"/>
      <c r="GKG204" s="110"/>
      <c r="GKH204" s="110"/>
      <c r="GKI204" s="110"/>
      <c r="GKJ204" s="110"/>
      <c r="GKK204" s="110"/>
      <c r="GKL204" s="110"/>
      <c r="GKM204" s="110"/>
      <c r="GKN204" s="110"/>
      <c r="GKO204" s="110"/>
      <c r="GKP204" s="110"/>
      <c r="GKQ204" s="110"/>
      <c r="GKR204" s="110"/>
      <c r="GKS204" s="110"/>
      <c r="GKT204" s="110"/>
      <c r="GKU204" s="110"/>
      <c r="GKV204" s="110"/>
      <c r="GKW204" s="110"/>
      <c r="GKX204" s="110"/>
      <c r="GKY204" s="110"/>
      <c r="GKZ204" s="110"/>
      <c r="GLA204" s="110"/>
      <c r="GLB204" s="110"/>
      <c r="GLC204" s="110"/>
      <c r="GLD204" s="110"/>
      <c r="GLE204" s="110"/>
      <c r="GLF204" s="110"/>
      <c r="GLG204" s="110"/>
      <c r="GLH204" s="110"/>
      <c r="GLI204" s="110"/>
      <c r="GLJ204" s="110"/>
      <c r="GLK204" s="110"/>
      <c r="GLL204" s="110"/>
      <c r="GLM204" s="110"/>
      <c r="GLN204" s="110"/>
      <c r="GLO204" s="110"/>
      <c r="GLP204" s="110"/>
      <c r="GLQ204" s="110"/>
      <c r="GLR204" s="110"/>
      <c r="GLS204" s="110"/>
      <c r="GLT204" s="110"/>
      <c r="GLU204" s="110"/>
      <c r="GLV204" s="110"/>
      <c r="GLW204" s="110"/>
      <c r="GLX204" s="110"/>
      <c r="GLY204" s="110"/>
      <c r="GLZ204" s="110"/>
      <c r="GMA204" s="110"/>
      <c r="GMB204" s="110"/>
      <c r="GMC204" s="110"/>
      <c r="GMD204" s="110"/>
      <c r="GME204" s="110"/>
      <c r="GMF204" s="110"/>
      <c r="GMG204" s="110"/>
      <c r="GMH204" s="110"/>
      <c r="GMI204" s="110"/>
      <c r="GMJ204" s="110"/>
      <c r="GMK204" s="110"/>
      <c r="GML204" s="110"/>
      <c r="GMM204" s="110"/>
      <c r="GMN204" s="110"/>
      <c r="GMO204" s="110"/>
      <c r="GMP204" s="110"/>
      <c r="GMQ204" s="110"/>
      <c r="GMR204" s="110"/>
      <c r="GMS204" s="110"/>
      <c r="GMT204" s="110"/>
      <c r="GMU204" s="110"/>
      <c r="GMV204" s="110"/>
      <c r="GMW204" s="110"/>
      <c r="GMX204" s="110"/>
      <c r="GMY204" s="110"/>
      <c r="GMZ204" s="110"/>
      <c r="GNA204" s="110"/>
      <c r="GNB204" s="110"/>
      <c r="GNC204" s="110"/>
      <c r="GND204" s="110"/>
      <c r="GNE204" s="110"/>
      <c r="GNF204" s="110"/>
      <c r="GNG204" s="110"/>
      <c r="GNH204" s="110"/>
      <c r="GNI204" s="110"/>
      <c r="GNJ204" s="110"/>
      <c r="GNK204" s="110"/>
      <c r="GNL204" s="110"/>
      <c r="GNM204" s="110"/>
      <c r="GNN204" s="110"/>
      <c r="GNO204" s="110"/>
      <c r="GNP204" s="110"/>
      <c r="GNQ204" s="110"/>
      <c r="GNR204" s="110"/>
      <c r="GNS204" s="110"/>
      <c r="GNT204" s="110"/>
      <c r="GNU204" s="110"/>
      <c r="GNV204" s="110"/>
      <c r="GNW204" s="110"/>
      <c r="GNX204" s="110"/>
      <c r="GNY204" s="110"/>
      <c r="GNZ204" s="110"/>
      <c r="GOA204" s="110"/>
      <c r="GOB204" s="110"/>
      <c r="GOC204" s="110"/>
      <c r="GOD204" s="110"/>
      <c r="GOE204" s="110"/>
      <c r="GOF204" s="110"/>
      <c r="GOG204" s="110"/>
      <c r="GOH204" s="110"/>
      <c r="GOI204" s="110"/>
      <c r="GOJ204" s="110"/>
      <c r="GOK204" s="110"/>
      <c r="GOL204" s="110"/>
      <c r="GOM204" s="110"/>
      <c r="GON204" s="110"/>
      <c r="GOO204" s="110"/>
      <c r="GOP204" s="110"/>
      <c r="GOQ204" s="110"/>
      <c r="GOR204" s="110"/>
      <c r="GOS204" s="110"/>
      <c r="GOT204" s="110"/>
      <c r="GOU204" s="110"/>
      <c r="GOV204" s="110"/>
      <c r="GOW204" s="110"/>
      <c r="GOX204" s="110"/>
      <c r="GOY204" s="110"/>
      <c r="GOZ204" s="110"/>
      <c r="GPA204" s="110"/>
      <c r="GPB204" s="110"/>
      <c r="GPC204" s="110"/>
      <c r="GPD204" s="110"/>
      <c r="GPE204" s="110"/>
      <c r="GPF204" s="110"/>
      <c r="GPG204" s="110"/>
      <c r="GPH204" s="110"/>
      <c r="GPI204" s="110"/>
      <c r="GPJ204" s="110"/>
      <c r="GPK204" s="110"/>
      <c r="GPL204" s="110"/>
      <c r="GPM204" s="110"/>
      <c r="GPN204" s="110"/>
      <c r="GPO204" s="110"/>
      <c r="GPP204" s="110"/>
      <c r="GPQ204" s="110"/>
      <c r="GPR204" s="110"/>
      <c r="GPS204" s="110"/>
      <c r="GPT204" s="110"/>
      <c r="GPU204" s="110"/>
      <c r="GPV204" s="110"/>
      <c r="GPW204" s="110"/>
      <c r="GPX204" s="110"/>
      <c r="GPY204" s="110"/>
      <c r="GPZ204" s="110"/>
      <c r="GQA204" s="110"/>
      <c r="GQB204" s="110"/>
      <c r="GQC204" s="110"/>
      <c r="GQD204" s="110"/>
      <c r="GQE204" s="110"/>
      <c r="GQF204" s="110"/>
      <c r="GQG204" s="110"/>
      <c r="GQH204" s="110"/>
      <c r="GQI204" s="110"/>
      <c r="GQJ204" s="110"/>
      <c r="GQK204" s="110"/>
      <c r="GQL204" s="110"/>
      <c r="GQM204" s="110"/>
      <c r="GQN204" s="110"/>
      <c r="GQO204" s="110"/>
      <c r="GQP204" s="110"/>
      <c r="GQQ204" s="110"/>
      <c r="GQR204" s="110"/>
      <c r="GQS204" s="110"/>
      <c r="GQT204" s="110"/>
      <c r="GQU204" s="110"/>
      <c r="GQV204" s="110"/>
      <c r="GQW204" s="110"/>
      <c r="GQX204" s="110"/>
      <c r="GQY204" s="110"/>
      <c r="GQZ204" s="110"/>
      <c r="GRA204" s="110"/>
      <c r="GRB204" s="110"/>
      <c r="GRC204" s="110"/>
      <c r="GRD204" s="110"/>
      <c r="GRE204" s="110"/>
      <c r="GRF204" s="110"/>
      <c r="GRG204" s="110"/>
      <c r="GRH204" s="110"/>
      <c r="GRI204" s="110"/>
      <c r="GRJ204" s="110"/>
      <c r="GRK204" s="110"/>
      <c r="GRL204" s="110"/>
      <c r="GRM204" s="110"/>
      <c r="GRN204" s="110"/>
      <c r="GRO204" s="110"/>
      <c r="GRP204" s="110"/>
      <c r="GRQ204" s="110"/>
      <c r="GRR204" s="110"/>
      <c r="GRS204" s="110"/>
      <c r="GRT204" s="110"/>
      <c r="GRU204" s="110"/>
      <c r="GRV204" s="110"/>
      <c r="GRW204" s="110"/>
      <c r="GRX204" s="110"/>
      <c r="GRY204" s="110"/>
      <c r="GRZ204" s="110"/>
      <c r="GSA204" s="110"/>
      <c r="GSB204" s="110"/>
      <c r="GSC204" s="110"/>
      <c r="GSD204" s="110"/>
      <c r="GSE204" s="110"/>
      <c r="GSF204" s="110"/>
      <c r="GSG204" s="110"/>
      <c r="GSH204" s="110"/>
      <c r="GSI204" s="110"/>
      <c r="GSJ204" s="110"/>
      <c r="GSK204" s="110"/>
      <c r="GSL204" s="110"/>
      <c r="GSM204" s="110"/>
      <c r="GSN204" s="110"/>
      <c r="GSO204" s="110"/>
      <c r="GSP204" s="110"/>
      <c r="GSQ204" s="110"/>
      <c r="GSR204" s="110"/>
      <c r="GSS204" s="110"/>
      <c r="GST204" s="110"/>
      <c r="GSU204" s="110"/>
      <c r="GSV204" s="110"/>
      <c r="GSW204" s="110"/>
      <c r="GSX204" s="110"/>
      <c r="GSY204" s="110"/>
      <c r="GSZ204" s="110"/>
      <c r="GTA204" s="110"/>
      <c r="GTB204" s="110"/>
      <c r="GTC204" s="110"/>
      <c r="GTD204" s="110"/>
      <c r="GTE204" s="110"/>
      <c r="GTF204" s="110"/>
      <c r="GTG204" s="110"/>
      <c r="GTH204" s="110"/>
      <c r="GTI204" s="110"/>
      <c r="GTJ204" s="110"/>
      <c r="GTK204" s="110"/>
      <c r="GTL204" s="110"/>
      <c r="GTM204" s="110"/>
      <c r="GTN204" s="110"/>
      <c r="GTO204" s="110"/>
      <c r="GTP204" s="110"/>
      <c r="GTQ204" s="110"/>
      <c r="GTR204" s="110"/>
      <c r="GTS204" s="110"/>
      <c r="GTT204" s="110"/>
      <c r="GTU204" s="110"/>
      <c r="GTV204" s="110"/>
      <c r="GTW204" s="110"/>
      <c r="GTX204" s="110"/>
      <c r="GTY204" s="110"/>
      <c r="GTZ204" s="110"/>
      <c r="GUA204" s="110"/>
      <c r="GUB204" s="110"/>
      <c r="GUC204" s="110"/>
      <c r="GUD204" s="110"/>
      <c r="GUE204" s="110"/>
      <c r="GUF204" s="110"/>
      <c r="GUG204" s="110"/>
      <c r="GUH204" s="110"/>
      <c r="GUI204" s="110"/>
      <c r="GUJ204" s="110"/>
      <c r="GUK204" s="110"/>
      <c r="GUL204" s="110"/>
      <c r="GUM204" s="110"/>
      <c r="GUN204" s="110"/>
      <c r="GUO204" s="110"/>
      <c r="GUP204" s="110"/>
      <c r="GUQ204" s="110"/>
      <c r="GUR204" s="110"/>
      <c r="GUS204" s="110"/>
      <c r="GUT204" s="110"/>
      <c r="GUU204" s="110"/>
      <c r="GUV204" s="110"/>
      <c r="GUW204" s="110"/>
      <c r="GUX204" s="110"/>
      <c r="GUY204" s="110"/>
      <c r="GUZ204" s="110"/>
      <c r="GVA204" s="110"/>
      <c r="GVB204" s="110"/>
      <c r="GVC204" s="110"/>
      <c r="GVD204" s="110"/>
      <c r="GVE204" s="110"/>
      <c r="GVF204" s="110"/>
      <c r="GVG204" s="110"/>
      <c r="GVH204" s="110"/>
      <c r="GVI204" s="110"/>
      <c r="GVJ204" s="110"/>
      <c r="GVK204" s="110"/>
      <c r="GVL204" s="110"/>
      <c r="GVM204" s="110"/>
      <c r="GVN204" s="110"/>
      <c r="GVO204" s="110"/>
      <c r="GVP204" s="110"/>
      <c r="GVQ204" s="110"/>
      <c r="GVR204" s="110"/>
      <c r="GVS204" s="110"/>
      <c r="GVT204" s="110"/>
      <c r="GVU204" s="110"/>
      <c r="GVV204" s="110"/>
      <c r="GVW204" s="110"/>
      <c r="GVX204" s="110"/>
      <c r="GVY204" s="110"/>
      <c r="GVZ204" s="110"/>
      <c r="GWA204" s="110"/>
      <c r="GWB204" s="110"/>
      <c r="GWC204" s="110"/>
      <c r="GWD204" s="110"/>
      <c r="GWE204" s="110"/>
      <c r="GWF204" s="110"/>
      <c r="GWG204" s="110"/>
      <c r="GWH204" s="110"/>
      <c r="GWI204" s="110"/>
      <c r="GWJ204" s="110"/>
      <c r="GWK204" s="110"/>
      <c r="GWL204" s="110"/>
      <c r="GWM204" s="110"/>
      <c r="GWN204" s="110"/>
      <c r="GWO204" s="110"/>
      <c r="GWP204" s="110"/>
      <c r="GWQ204" s="110"/>
      <c r="GWR204" s="110"/>
      <c r="GWS204" s="110"/>
      <c r="GWT204" s="110"/>
      <c r="GWU204" s="110"/>
      <c r="GWV204" s="110"/>
      <c r="GWW204" s="110"/>
      <c r="GWX204" s="110"/>
      <c r="GWY204" s="110"/>
      <c r="GWZ204" s="110"/>
      <c r="GXA204" s="110"/>
      <c r="GXB204" s="110"/>
      <c r="GXC204" s="110"/>
      <c r="GXD204" s="110"/>
      <c r="GXE204" s="110"/>
      <c r="GXF204" s="110"/>
      <c r="GXG204" s="110"/>
      <c r="GXH204" s="110"/>
      <c r="GXI204" s="110"/>
      <c r="GXJ204" s="110"/>
      <c r="GXK204" s="110"/>
      <c r="GXL204" s="110"/>
      <c r="GXM204" s="110"/>
      <c r="GXN204" s="110"/>
      <c r="GXO204" s="110"/>
      <c r="GXP204" s="110"/>
      <c r="GXQ204" s="110"/>
      <c r="GXR204" s="110"/>
      <c r="GXS204" s="110"/>
      <c r="GXT204" s="110"/>
      <c r="GXU204" s="110"/>
      <c r="GXV204" s="110"/>
      <c r="GXW204" s="110"/>
      <c r="GXX204" s="110"/>
      <c r="GXY204" s="110"/>
      <c r="GXZ204" s="110"/>
      <c r="GYA204" s="110"/>
      <c r="GYB204" s="110"/>
      <c r="GYC204" s="110"/>
      <c r="GYD204" s="110"/>
      <c r="GYE204" s="110"/>
      <c r="GYF204" s="110"/>
      <c r="GYG204" s="110"/>
      <c r="GYH204" s="110"/>
      <c r="GYI204" s="110"/>
      <c r="GYJ204" s="110"/>
      <c r="GYK204" s="110"/>
      <c r="GYL204" s="110"/>
      <c r="GYM204" s="110"/>
      <c r="GYN204" s="110"/>
      <c r="GYO204" s="110"/>
      <c r="GYP204" s="110"/>
      <c r="GYQ204" s="110"/>
      <c r="GYR204" s="110"/>
      <c r="GYS204" s="110"/>
      <c r="GYT204" s="110"/>
      <c r="GYU204" s="110"/>
      <c r="GYV204" s="110"/>
      <c r="GYW204" s="110"/>
      <c r="GYX204" s="110"/>
      <c r="GYY204" s="110"/>
      <c r="GYZ204" s="110"/>
      <c r="GZA204" s="110"/>
      <c r="GZB204" s="110"/>
      <c r="GZC204" s="110"/>
      <c r="GZD204" s="110"/>
      <c r="GZE204" s="110"/>
      <c r="GZF204" s="110"/>
      <c r="GZG204" s="110"/>
      <c r="GZH204" s="110"/>
      <c r="GZI204" s="110"/>
      <c r="GZJ204" s="110"/>
      <c r="GZK204" s="110"/>
      <c r="GZL204" s="110"/>
      <c r="GZM204" s="110"/>
      <c r="GZN204" s="110"/>
      <c r="GZO204" s="110"/>
      <c r="GZP204" s="110"/>
      <c r="GZQ204" s="110"/>
      <c r="GZR204" s="110"/>
      <c r="GZS204" s="110"/>
      <c r="GZT204" s="110"/>
      <c r="GZU204" s="110"/>
      <c r="GZV204" s="110"/>
      <c r="GZW204" s="110"/>
      <c r="GZX204" s="110"/>
      <c r="GZY204" s="110"/>
      <c r="GZZ204" s="110"/>
      <c r="HAA204" s="110"/>
      <c r="HAB204" s="110"/>
      <c r="HAC204" s="110"/>
      <c r="HAD204" s="110"/>
      <c r="HAE204" s="110"/>
      <c r="HAF204" s="110"/>
      <c r="HAG204" s="110"/>
      <c r="HAH204" s="110"/>
      <c r="HAI204" s="110"/>
      <c r="HAJ204" s="110"/>
      <c r="HAK204" s="110"/>
      <c r="HAL204" s="110"/>
      <c r="HAM204" s="110"/>
      <c r="HAN204" s="110"/>
      <c r="HAO204" s="110"/>
      <c r="HAP204" s="110"/>
      <c r="HAQ204" s="110"/>
      <c r="HAR204" s="110"/>
      <c r="HAS204" s="110"/>
      <c r="HAT204" s="110"/>
      <c r="HAU204" s="110"/>
      <c r="HAV204" s="110"/>
      <c r="HAW204" s="110"/>
      <c r="HAX204" s="110"/>
      <c r="HAY204" s="110"/>
      <c r="HAZ204" s="110"/>
      <c r="HBA204" s="110"/>
      <c r="HBB204" s="110"/>
      <c r="HBC204" s="110"/>
      <c r="HBD204" s="110"/>
      <c r="HBE204" s="110"/>
      <c r="HBF204" s="110"/>
      <c r="HBG204" s="110"/>
      <c r="HBH204" s="110"/>
      <c r="HBI204" s="110"/>
      <c r="HBJ204" s="110"/>
      <c r="HBK204" s="110"/>
      <c r="HBL204" s="110"/>
      <c r="HBM204" s="110"/>
      <c r="HBN204" s="110"/>
      <c r="HBO204" s="110"/>
      <c r="HBP204" s="110"/>
      <c r="HBQ204" s="110"/>
      <c r="HBR204" s="110"/>
      <c r="HBS204" s="110"/>
      <c r="HBT204" s="110"/>
      <c r="HBU204" s="110"/>
      <c r="HBV204" s="110"/>
      <c r="HBW204" s="110"/>
      <c r="HBX204" s="110"/>
      <c r="HBY204" s="110"/>
      <c r="HBZ204" s="110"/>
      <c r="HCA204" s="110"/>
      <c r="HCB204" s="110"/>
      <c r="HCC204" s="110"/>
      <c r="HCD204" s="110"/>
      <c r="HCE204" s="110"/>
      <c r="HCF204" s="110"/>
      <c r="HCG204" s="110"/>
      <c r="HCH204" s="110"/>
      <c r="HCI204" s="110"/>
      <c r="HCJ204" s="110"/>
      <c r="HCK204" s="110"/>
      <c r="HCL204" s="110"/>
      <c r="HCM204" s="110"/>
      <c r="HCN204" s="110"/>
      <c r="HCO204" s="110"/>
      <c r="HCP204" s="110"/>
      <c r="HCQ204" s="110"/>
      <c r="HCR204" s="110"/>
      <c r="HCS204" s="110"/>
      <c r="HCT204" s="110"/>
      <c r="HCU204" s="110"/>
      <c r="HCV204" s="110"/>
      <c r="HCW204" s="110"/>
      <c r="HCX204" s="110"/>
      <c r="HCY204" s="110"/>
      <c r="HCZ204" s="110"/>
      <c r="HDA204" s="110"/>
      <c r="HDB204" s="110"/>
      <c r="HDC204" s="110"/>
      <c r="HDD204" s="110"/>
      <c r="HDE204" s="110"/>
      <c r="HDF204" s="110"/>
      <c r="HDG204" s="110"/>
      <c r="HDH204" s="110"/>
      <c r="HDI204" s="110"/>
      <c r="HDJ204" s="110"/>
      <c r="HDK204" s="110"/>
      <c r="HDL204" s="110"/>
      <c r="HDM204" s="110"/>
      <c r="HDN204" s="110"/>
      <c r="HDO204" s="110"/>
      <c r="HDP204" s="110"/>
      <c r="HDQ204" s="110"/>
      <c r="HDR204" s="110"/>
      <c r="HDS204" s="110"/>
      <c r="HDT204" s="110"/>
      <c r="HDU204" s="110"/>
      <c r="HDV204" s="110"/>
      <c r="HDW204" s="110"/>
      <c r="HDX204" s="110"/>
      <c r="HDY204" s="110"/>
      <c r="HDZ204" s="110"/>
      <c r="HEA204" s="110"/>
      <c r="HEB204" s="110"/>
      <c r="HEC204" s="110"/>
      <c r="HED204" s="110"/>
      <c r="HEE204" s="110"/>
      <c r="HEF204" s="110"/>
      <c r="HEG204" s="110"/>
      <c r="HEH204" s="110"/>
      <c r="HEI204" s="110"/>
      <c r="HEJ204" s="110"/>
      <c r="HEK204" s="110"/>
      <c r="HEL204" s="110"/>
      <c r="HEM204" s="110"/>
      <c r="HEN204" s="110"/>
      <c r="HEO204" s="110"/>
      <c r="HEP204" s="110"/>
      <c r="HEQ204" s="110"/>
      <c r="HER204" s="110"/>
      <c r="HES204" s="110"/>
      <c r="HET204" s="110"/>
      <c r="HEU204" s="110"/>
      <c r="HEV204" s="110"/>
      <c r="HEW204" s="110"/>
      <c r="HEX204" s="110"/>
      <c r="HEY204" s="110"/>
      <c r="HEZ204" s="110"/>
      <c r="HFA204" s="110"/>
      <c r="HFB204" s="110"/>
      <c r="HFC204" s="110"/>
      <c r="HFD204" s="110"/>
      <c r="HFE204" s="110"/>
      <c r="HFF204" s="110"/>
      <c r="HFG204" s="110"/>
      <c r="HFH204" s="110"/>
      <c r="HFI204" s="110"/>
      <c r="HFJ204" s="110"/>
      <c r="HFK204" s="110"/>
      <c r="HFL204" s="110"/>
      <c r="HFM204" s="110"/>
      <c r="HFN204" s="110"/>
      <c r="HFO204" s="110"/>
      <c r="HFP204" s="110"/>
      <c r="HFQ204" s="110"/>
      <c r="HFR204" s="110"/>
      <c r="HFS204" s="110"/>
      <c r="HFT204" s="110"/>
      <c r="HFU204" s="110"/>
      <c r="HFV204" s="110"/>
      <c r="HFW204" s="110"/>
      <c r="HFX204" s="110"/>
      <c r="HFY204" s="110"/>
      <c r="HFZ204" s="110"/>
      <c r="HGA204" s="110"/>
      <c r="HGB204" s="110"/>
      <c r="HGC204" s="110"/>
      <c r="HGD204" s="110"/>
      <c r="HGE204" s="110"/>
      <c r="HGF204" s="110"/>
      <c r="HGG204" s="110"/>
      <c r="HGH204" s="110"/>
      <c r="HGI204" s="110"/>
      <c r="HGJ204" s="110"/>
      <c r="HGK204" s="110"/>
      <c r="HGL204" s="110"/>
      <c r="HGM204" s="110"/>
      <c r="HGN204" s="110"/>
      <c r="HGO204" s="110"/>
      <c r="HGP204" s="110"/>
      <c r="HGQ204" s="110"/>
      <c r="HGR204" s="110"/>
      <c r="HGS204" s="110"/>
      <c r="HGT204" s="110"/>
      <c r="HGU204" s="110"/>
      <c r="HGV204" s="110"/>
      <c r="HGW204" s="110"/>
      <c r="HGX204" s="110"/>
      <c r="HGY204" s="110"/>
      <c r="HGZ204" s="110"/>
      <c r="HHA204" s="110"/>
      <c r="HHB204" s="110"/>
      <c r="HHC204" s="110"/>
      <c r="HHD204" s="110"/>
      <c r="HHE204" s="110"/>
      <c r="HHF204" s="110"/>
      <c r="HHG204" s="110"/>
      <c r="HHH204" s="110"/>
      <c r="HHI204" s="110"/>
      <c r="HHJ204" s="110"/>
      <c r="HHK204" s="110"/>
      <c r="HHL204" s="110"/>
      <c r="HHM204" s="110"/>
      <c r="HHN204" s="110"/>
      <c r="HHO204" s="110"/>
      <c r="HHP204" s="110"/>
      <c r="HHQ204" s="110"/>
      <c r="HHR204" s="110"/>
      <c r="HHS204" s="110"/>
      <c r="HHT204" s="110"/>
      <c r="HHU204" s="110"/>
      <c r="HHV204" s="110"/>
      <c r="HHW204" s="110"/>
      <c r="HHX204" s="110"/>
      <c r="HHY204" s="110"/>
      <c r="HHZ204" s="110"/>
      <c r="HIA204" s="110"/>
      <c r="HIB204" s="110"/>
      <c r="HIC204" s="110"/>
      <c r="HID204" s="110"/>
      <c r="HIE204" s="110"/>
      <c r="HIF204" s="110"/>
      <c r="HIG204" s="110"/>
      <c r="HIH204" s="110"/>
      <c r="HII204" s="110"/>
      <c r="HIJ204" s="110"/>
      <c r="HIK204" s="110"/>
      <c r="HIL204" s="110"/>
      <c r="HIM204" s="110"/>
      <c r="HIN204" s="110"/>
      <c r="HIO204" s="110"/>
      <c r="HIP204" s="110"/>
      <c r="HIQ204" s="110"/>
      <c r="HIR204" s="110"/>
      <c r="HIS204" s="110"/>
      <c r="HIT204" s="110"/>
      <c r="HIU204" s="110"/>
      <c r="HIV204" s="110"/>
      <c r="HIW204" s="110"/>
      <c r="HIX204" s="110"/>
      <c r="HIY204" s="110"/>
      <c r="HIZ204" s="110"/>
      <c r="HJA204" s="110"/>
      <c r="HJB204" s="110"/>
      <c r="HJC204" s="110"/>
      <c r="HJD204" s="110"/>
      <c r="HJE204" s="110"/>
      <c r="HJF204" s="110"/>
      <c r="HJG204" s="110"/>
      <c r="HJH204" s="110"/>
      <c r="HJI204" s="110"/>
      <c r="HJJ204" s="110"/>
      <c r="HJK204" s="110"/>
      <c r="HJL204" s="110"/>
      <c r="HJM204" s="110"/>
      <c r="HJN204" s="110"/>
      <c r="HJO204" s="110"/>
      <c r="HJP204" s="110"/>
      <c r="HJQ204" s="110"/>
      <c r="HJR204" s="110"/>
      <c r="HJS204" s="110"/>
      <c r="HJT204" s="110"/>
      <c r="HJU204" s="110"/>
      <c r="HJV204" s="110"/>
      <c r="HJW204" s="110"/>
      <c r="HJX204" s="110"/>
      <c r="HJY204" s="110"/>
      <c r="HJZ204" s="110"/>
      <c r="HKA204" s="110"/>
      <c r="HKB204" s="110"/>
      <c r="HKC204" s="110"/>
      <c r="HKD204" s="110"/>
      <c r="HKE204" s="110"/>
      <c r="HKF204" s="110"/>
      <c r="HKG204" s="110"/>
      <c r="HKH204" s="110"/>
      <c r="HKI204" s="110"/>
      <c r="HKJ204" s="110"/>
      <c r="HKK204" s="110"/>
      <c r="HKL204" s="110"/>
      <c r="HKM204" s="110"/>
      <c r="HKN204" s="110"/>
      <c r="HKO204" s="110"/>
      <c r="HKP204" s="110"/>
      <c r="HKQ204" s="110"/>
      <c r="HKR204" s="110"/>
      <c r="HKS204" s="110"/>
      <c r="HKT204" s="110"/>
      <c r="HKU204" s="110"/>
      <c r="HKV204" s="110"/>
      <c r="HKW204" s="110"/>
      <c r="HKX204" s="110"/>
      <c r="HKY204" s="110"/>
      <c r="HKZ204" s="110"/>
      <c r="HLA204" s="110"/>
      <c r="HLB204" s="110"/>
      <c r="HLC204" s="110"/>
      <c r="HLD204" s="110"/>
      <c r="HLE204" s="110"/>
      <c r="HLF204" s="110"/>
      <c r="HLG204" s="110"/>
      <c r="HLH204" s="110"/>
      <c r="HLI204" s="110"/>
      <c r="HLJ204" s="110"/>
      <c r="HLK204" s="110"/>
      <c r="HLL204" s="110"/>
      <c r="HLM204" s="110"/>
      <c r="HLN204" s="110"/>
      <c r="HLO204" s="110"/>
      <c r="HLP204" s="110"/>
      <c r="HLQ204" s="110"/>
      <c r="HLR204" s="110"/>
      <c r="HLS204" s="110"/>
      <c r="HLT204" s="110"/>
      <c r="HLU204" s="110"/>
      <c r="HLV204" s="110"/>
      <c r="HLW204" s="110"/>
      <c r="HLX204" s="110"/>
      <c r="HLY204" s="110"/>
      <c r="HLZ204" s="110"/>
      <c r="HMA204" s="110"/>
      <c r="HMB204" s="110"/>
      <c r="HMC204" s="110"/>
      <c r="HMD204" s="110"/>
      <c r="HME204" s="110"/>
      <c r="HMF204" s="110"/>
      <c r="HMG204" s="110"/>
      <c r="HMH204" s="110"/>
      <c r="HMI204" s="110"/>
      <c r="HMJ204" s="110"/>
      <c r="HMK204" s="110"/>
      <c r="HML204" s="110"/>
      <c r="HMM204" s="110"/>
      <c r="HMN204" s="110"/>
      <c r="HMO204" s="110"/>
      <c r="HMP204" s="110"/>
      <c r="HMQ204" s="110"/>
      <c r="HMR204" s="110"/>
      <c r="HMS204" s="110"/>
      <c r="HMT204" s="110"/>
      <c r="HMU204" s="110"/>
      <c r="HMV204" s="110"/>
      <c r="HMW204" s="110"/>
      <c r="HMX204" s="110"/>
      <c r="HMY204" s="110"/>
      <c r="HMZ204" s="110"/>
      <c r="HNA204" s="110"/>
      <c r="HNB204" s="110"/>
      <c r="HNC204" s="110"/>
      <c r="HND204" s="110"/>
      <c r="HNE204" s="110"/>
      <c r="HNF204" s="110"/>
      <c r="HNG204" s="110"/>
      <c r="HNH204" s="110"/>
      <c r="HNI204" s="110"/>
      <c r="HNJ204" s="110"/>
      <c r="HNK204" s="110"/>
      <c r="HNL204" s="110"/>
      <c r="HNM204" s="110"/>
      <c r="HNN204" s="110"/>
      <c r="HNO204" s="110"/>
      <c r="HNP204" s="110"/>
      <c r="HNQ204" s="110"/>
      <c r="HNR204" s="110"/>
      <c r="HNS204" s="110"/>
      <c r="HNT204" s="110"/>
      <c r="HNU204" s="110"/>
      <c r="HNV204" s="110"/>
      <c r="HNW204" s="110"/>
      <c r="HNX204" s="110"/>
      <c r="HNY204" s="110"/>
      <c r="HNZ204" s="110"/>
      <c r="HOA204" s="110"/>
      <c r="HOB204" s="110"/>
      <c r="HOC204" s="110"/>
      <c r="HOD204" s="110"/>
      <c r="HOE204" s="110"/>
      <c r="HOF204" s="110"/>
      <c r="HOG204" s="110"/>
      <c r="HOH204" s="110"/>
      <c r="HOI204" s="110"/>
      <c r="HOJ204" s="110"/>
      <c r="HOK204" s="110"/>
      <c r="HOL204" s="110"/>
      <c r="HOM204" s="110"/>
      <c r="HON204" s="110"/>
      <c r="HOO204" s="110"/>
      <c r="HOP204" s="110"/>
      <c r="HOQ204" s="110"/>
      <c r="HOR204" s="110"/>
      <c r="HOS204" s="110"/>
      <c r="HOT204" s="110"/>
      <c r="HOU204" s="110"/>
      <c r="HOV204" s="110"/>
      <c r="HOW204" s="110"/>
      <c r="HOX204" s="110"/>
      <c r="HOY204" s="110"/>
      <c r="HOZ204" s="110"/>
      <c r="HPA204" s="110"/>
      <c r="HPB204" s="110"/>
      <c r="HPC204" s="110"/>
      <c r="HPD204" s="110"/>
      <c r="HPE204" s="110"/>
      <c r="HPF204" s="110"/>
      <c r="HPG204" s="110"/>
      <c r="HPH204" s="110"/>
      <c r="HPI204" s="110"/>
      <c r="HPJ204" s="110"/>
      <c r="HPK204" s="110"/>
      <c r="HPL204" s="110"/>
      <c r="HPM204" s="110"/>
      <c r="HPN204" s="110"/>
      <c r="HPO204" s="110"/>
      <c r="HPP204" s="110"/>
      <c r="HPQ204" s="110"/>
      <c r="HPR204" s="110"/>
      <c r="HPS204" s="110"/>
      <c r="HPT204" s="110"/>
      <c r="HPU204" s="110"/>
      <c r="HPV204" s="110"/>
      <c r="HPW204" s="110"/>
      <c r="HPX204" s="110"/>
      <c r="HPY204" s="110"/>
      <c r="HPZ204" s="110"/>
      <c r="HQA204" s="110"/>
      <c r="HQB204" s="110"/>
      <c r="HQC204" s="110"/>
      <c r="HQD204" s="110"/>
      <c r="HQE204" s="110"/>
      <c r="HQF204" s="110"/>
      <c r="HQG204" s="110"/>
      <c r="HQH204" s="110"/>
      <c r="HQI204" s="110"/>
      <c r="HQJ204" s="110"/>
      <c r="HQK204" s="110"/>
      <c r="HQL204" s="110"/>
      <c r="HQM204" s="110"/>
      <c r="HQN204" s="110"/>
      <c r="HQO204" s="110"/>
      <c r="HQP204" s="110"/>
      <c r="HQQ204" s="110"/>
      <c r="HQR204" s="110"/>
      <c r="HQS204" s="110"/>
      <c r="HQT204" s="110"/>
      <c r="HQU204" s="110"/>
      <c r="HQV204" s="110"/>
      <c r="HQW204" s="110"/>
      <c r="HQX204" s="110"/>
      <c r="HQY204" s="110"/>
      <c r="HQZ204" s="110"/>
      <c r="HRA204" s="110"/>
      <c r="HRB204" s="110"/>
      <c r="HRC204" s="110"/>
      <c r="HRD204" s="110"/>
      <c r="HRE204" s="110"/>
      <c r="HRF204" s="110"/>
      <c r="HRG204" s="110"/>
      <c r="HRH204" s="110"/>
      <c r="HRI204" s="110"/>
      <c r="HRJ204" s="110"/>
      <c r="HRK204" s="110"/>
      <c r="HRL204" s="110"/>
      <c r="HRM204" s="110"/>
      <c r="HRN204" s="110"/>
      <c r="HRO204" s="110"/>
      <c r="HRP204" s="110"/>
      <c r="HRQ204" s="110"/>
      <c r="HRR204" s="110"/>
      <c r="HRS204" s="110"/>
      <c r="HRT204" s="110"/>
      <c r="HRU204" s="110"/>
      <c r="HRV204" s="110"/>
      <c r="HRW204" s="110"/>
      <c r="HRX204" s="110"/>
      <c r="HRY204" s="110"/>
      <c r="HRZ204" s="110"/>
      <c r="HSA204" s="110"/>
      <c r="HSB204" s="110"/>
      <c r="HSC204" s="110"/>
      <c r="HSD204" s="110"/>
      <c r="HSE204" s="110"/>
      <c r="HSF204" s="110"/>
      <c r="HSG204" s="110"/>
      <c r="HSH204" s="110"/>
      <c r="HSI204" s="110"/>
      <c r="HSJ204" s="110"/>
      <c r="HSK204" s="110"/>
      <c r="HSL204" s="110"/>
      <c r="HSM204" s="110"/>
      <c r="HSN204" s="110"/>
      <c r="HSO204" s="110"/>
      <c r="HSP204" s="110"/>
      <c r="HSQ204" s="110"/>
      <c r="HSR204" s="110"/>
      <c r="HSS204" s="110"/>
      <c r="HST204" s="110"/>
      <c r="HSU204" s="110"/>
      <c r="HSV204" s="110"/>
      <c r="HSW204" s="110"/>
      <c r="HSX204" s="110"/>
      <c r="HSY204" s="110"/>
      <c r="HSZ204" s="110"/>
      <c r="HTA204" s="110"/>
      <c r="HTB204" s="110"/>
      <c r="HTC204" s="110"/>
      <c r="HTD204" s="110"/>
      <c r="HTE204" s="110"/>
      <c r="HTF204" s="110"/>
      <c r="HTG204" s="110"/>
      <c r="HTH204" s="110"/>
      <c r="HTI204" s="110"/>
      <c r="HTJ204" s="110"/>
      <c r="HTK204" s="110"/>
      <c r="HTL204" s="110"/>
      <c r="HTM204" s="110"/>
      <c r="HTN204" s="110"/>
      <c r="HTO204" s="110"/>
      <c r="HTP204" s="110"/>
      <c r="HTQ204" s="110"/>
      <c r="HTR204" s="110"/>
      <c r="HTS204" s="110"/>
      <c r="HTT204" s="110"/>
      <c r="HTU204" s="110"/>
      <c r="HTV204" s="110"/>
      <c r="HTW204" s="110"/>
      <c r="HTX204" s="110"/>
      <c r="HTY204" s="110"/>
      <c r="HTZ204" s="110"/>
      <c r="HUA204" s="110"/>
      <c r="HUB204" s="110"/>
      <c r="HUC204" s="110"/>
      <c r="HUD204" s="110"/>
      <c r="HUE204" s="110"/>
      <c r="HUF204" s="110"/>
      <c r="HUG204" s="110"/>
      <c r="HUH204" s="110"/>
      <c r="HUI204" s="110"/>
      <c r="HUJ204" s="110"/>
      <c r="HUK204" s="110"/>
      <c r="HUL204" s="110"/>
      <c r="HUM204" s="110"/>
      <c r="HUN204" s="110"/>
      <c r="HUO204" s="110"/>
      <c r="HUP204" s="110"/>
      <c r="HUQ204" s="110"/>
      <c r="HUR204" s="110"/>
      <c r="HUS204" s="110"/>
      <c r="HUT204" s="110"/>
      <c r="HUU204" s="110"/>
      <c r="HUV204" s="110"/>
      <c r="HUW204" s="110"/>
      <c r="HUX204" s="110"/>
      <c r="HUY204" s="110"/>
      <c r="HUZ204" s="110"/>
      <c r="HVA204" s="110"/>
      <c r="HVB204" s="110"/>
      <c r="HVC204" s="110"/>
      <c r="HVD204" s="110"/>
      <c r="HVE204" s="110"/>
      <c r="HVF204" s="110"/>
      <c r="HVG204" s="110"/>
      <c r="HVH204" s="110"/>
      <c r="HVI204" s="110"/>
      <c r="HVJ204" s="110"/>
      <c r="HVK204" s="110"/>
      <c r="HVL204" s="110"/>
      <c r="HVM204" s="110"/>
      <c r="HVN204" s="110"/>
      <c r="HVO204" s="110"/>
      <c r="HVP204" s="110"/>
      <c r="HVQ204" s="110"/>
      <c r="HVR204" s="110"/>
      <c r="HVS204" s="110"/>
      <c r="HVT204" s="110"/>
      <c r="HVU204" s="110"/>
      <c r="HVV204" s="110"/>
      <c r="HVW204" s="110"/>
      <c r="HVX204" s="110"/>
      <c r="HVY204" s="110"/>
      <c r="HVZ204" s="110"/>
      <c r="HWA204" s="110"/>
      <c r="HWB204" s="110"/>
      <c r="HWC204" s="110"/>
      <c r="HWD204" s="110"/>
      <c r="HWE204" s="110"/>
      <c r="HWF204" s="110"/>
      <c r="HWG204" s="110"/>
      <c r="HWH204" s="110"/>
      <c r="HWI204" s="110"/>
      <c r="HWJ204" s="110"/>
      <c r="HWK204" s="110"/>
      <c r="HWL204" s="110"/>
      <c r="HWM204" s="110"/>
      <c r="HWN204" s="110"/>
      <c r="HWO204" s="110"/>
      <c r="HWP204" s="110"/>
      <c r="HWQ204" s="110"/>
      <c r="HWR204" s="110"/>
      <c r="HWS204" s="110"/>
      <c r="HWT204" s="110"/>
      <c r="HWU204" s="110"/>
      <c r="HWV204" s="110"/>
      <c r="HWW204" s="110"/>
      <c r="HWX204" s="110"/>
      <c r="HWY204" s="110"/>
      <c r="HWZ204" s="110"/>
      <c r="HXA204" s="110"/>
      <c r="HXB204" s="110"/>
      <c r="HXC204" s="110"/>
      <c r="HXD204" s="110"/>
      <c r="HXE204" s="110"/>
      <c r="HXF204" s="110"/>
      <c r="HXG204" s="110"/>
      <c r="HXH204" s="110"/>
      <c r="HXI204" s="110"/>
      <c r="HXJ204" s="110"/>
      <c r="HXK204" s="110"/>
      <c r="HXL204" s="110"/>
      <c r="HXM204" s="110"/>
      <c r="HXN204" s="110"/>
      <c r="HXO204" s="110"/>
      <c r="HXP204" s="110"/>
      <c r="HXQ204" s="110"/>
      <c r="HXR204" s="110"/>
      <c r="HXS204" s="110"/>
      <c r="HXT204" s="110"/>
      <c r="HXU204" s="110"/>
      <c r="HXV204" s="110"/>
      <c r="HXW204" s="110"/>
      <c r="HXX204" s="110"/>
      <c r="HXY204" s="110"/>
      <c r="HXZ204" s="110"/>
      <c r="HYA204" s="110"/>
      <c r="HYB204" s="110"/>
      <c r="HYC204" s="110"/>
      <c r="HYD204" s="110"/>
      <c r="HYE204" s="110"/>
      <c r="HYF204" s="110"/>
      <c r="HYG204" s="110"/>
      <c r="HYH204" s="110"/>
      <c r="HYI204" s="110"/>
      <c r="HYJ204" s="110"/>
      <c r="HYK204" s="110"/>
      <c r="HYL204" s="110"/>
      <c r="HYM204" s="110"/>
      <c r="HYN204" s="110"/>
      <c r="HYO204" s="110"/>
      <c r="HYP204" s="110"/>
      <c r="HYQ204" s="110"/>
      <c r="HYR204" s="110"/>
      <c r="HYS204" s="110"/>
      <c r="HYT204" s="110"/>
      <c r="HYU204" s="110"/>
      <c r="HYV204" s="110"/>
      <c r="HYW204" s="110"/>
      <c r="HYX204" s="110"/>
      <c r="HYY204" s="110"/>
      <c r="HYZ204" s="110"/>
      <c r="HZA204" s="110"/>
      <c r="HZB204" s="110"/>
      <c r="HZC204" s="110"/>
      <c r="HZD204" s="110"/>
      <c r="HZE204" s="110"/>
      <c r="HZF204" s="110"/>
      <c r="HZG204" s="110"/>
      <c r="HZH204" s="110"/>
      <c r="HZI204" s="110"/>
      <c r="HZJ204" s="110"/>
      <c r="HZK204" s="110"/>
      <c r="HZL204" s="110"/>
      <c r="HZM204" s="110"/>
      <c r="HZN204" s="110"/>
      <c r="HZO204" s="110"/>
      <c r="HZP204" s="110"/>
      <c r="HZQ204" s="110"/>
      <c r="HZR204" s="110"/>
      <c r="HZS204" s="110"/>
      <c r="HZT204" s="110"/>
      <c r="HZU204" s="110"/>
      <c r="HZV204" s="110"/>
      <c r="HZW204" s="110"/>
      <c r="HZX204" s="110"/>
      <c r="HZY204" s="110"/>
      <c r="HZZ204" s="110"/>
      <c r="IAA204" s="110"/>
      <c r="IAB204" s="110"/>
      <c r="IAC204" s="110"/>
      <c r="IAD204" s="110"/>
      <c r="IAE204" s="110"/>
      <c r="IAF204" s="110"/>
      <c r="IAG204" s="110"/>
      <c r="IAH204" s="110"/>
      <c r="IAI204" s="110"/>
      <c r="IAJ204" s="110"/>
      <c r="IAK204" s="110"/>
      <c r="IAL204" s="110"/>
      <c r="IAM204" s="110"/>
      <c r="IAN204" s="110"/>
      <c r="IAO204" s="110"/>
      <c r="IAP204" s="110"/>
      <c r="IAQ204" s="110"/>
      <c r="IAR204" s="110"/>
      <c r="IAS204" s="110"/>
      <c r="IAT204" s="110"/>
      <c r="IAU204" s="110"/>
      <c r="IAV204" s="110"/>
      <c r="IAW204" s="110"/>
      <c r="IAX204" s="110"/>
      <c r="IAY204" s="110"/>
      <c r="IAZ204" s="110"/>
      <c r="IBA204" s="110"/>
      <c r="IBB204" s="110"/>
      <c r="IBC204" s="110"/>
      <c r="IBD204" s="110"/>
      <c r="IBE204" s="110"/>
      <c r="IBF204" s="110"/>
      <c r="IBG204" s="110"/>
      <c r="IBH204" s="110"/>
      <c r="IBI204" s="110"/>
      <c r="IBJ204" s="110"/>
      <c r="IBK204" s="110"/>
      <c r="IBL204" s="110"/>
      <c r="IBM204" s="110"/>
      <c r="IBN204" s="110"/>
      <c r="IBO204" s="110"/>
      <c r="IBP204" s="110"/>
      <c r="IBQ204" s="110"/>
      <c r="IBR204" s="110"/>
      <c r="IBS204" s="110"/>
      <c r="IBT204" s="110"/>
      <c r="IBU204" s="110"/>
      <c r="IBV204" s="110"/>
      <c r="IBW204" s="110"/>
      <c r="IBX204" s="110"/>
      <c r="IBY204" s="110"/>
      <c r="IBZ204" s="110"/>
      <c r="ICA204" s="110"/>
      <c r="ICB204" s="110"/>
      <c r="ICC204" s="110"/>
      <c r="ICD204" s="110"/>
      <c r="ICE204" s="110"/>
      <c r="ICF204" s="110"/>
      <c r="ICG204" s="110"/>
      <c r="ICH204" s="110"/>
      <c r="ICI204" s="110"/>
      <c r="ICJ204" s="110"/>
      <c r="ICK204" s="110"/>
      <c r="ICL204" s="110"/>
      <c r="ICM204" s="110"/>
      <c r="ICN204" s="110"/>
      <c r="ICO204" s="110"/>
      <c r="ICP204" s="110"/>
      <c r="ICQ204" s="110"/>
      <c r="ICR204" s="110"/>
      <c r="ICS204" s="110"/>
      <c r="ICT204" s="110"/>
      <c r="ICU204" s="110"/>
      <c r="ICV204" s="110"/>
      <c r="ICW204" s="110"/>
      <c r="ICX204" s="110"/>
      <c r="ICY204" s="110"/>
      <c r="ICZ204" s="110"/>
      <c r="IDA204" s="110"/>
      <c r="IDB204" s="110"/>
      <c r="IDC204" s="110"/>
      <c r="IDD204" s="110"/>
      <c r="IDE204" s="110"/>
      <c r="IDF204" s="110"/>
      <c r="IDG204" s="110"/>
      <c r="IDH204" s="110"/>
      <c r="IDI204" s="110"/>
      <c r="IDJ204" s="110"/>
      <c r="IDK204" s="110"/>
      <c r="IDL204" s="110"/>
      <c r="IDM204" s="110"/>
      <c r="IDN204" s="110"/>
      <c r="IDO204" s="110"/>
      <c r="IDP204" s="110"/>
      <c r="IDQ204" s="110"/>
      <c r="IDR204" s="110"/>
      <c r="IDS204" s="110"/>
      <c r="IDT204" s="110"/>
      <c r="IDU204" s="110"/>
      <c r="IDV204" s="110"/>
      <c r="IDW204" s="110"/>
      <c r="IDX204" s="110"/>
      <c r="IDY204" s="110"/>
      <c r="IDZ204" s="110"/>
      <c r="IEA204" s="110"/>
      <c r="IEB204" s="110"/>
      <c r="IEC204" s="110"/>
      <c r="IED204" s="110"/>
      <c r="IEE204" s="110"/>
      <c r="IEF204" s="110"/>
      <c r="IEG204" s="110"/>
      <c r="IEH204" s="110"/>
      <c r="IEI204" s="110"/>
      <c r="IEJ204" s="110"/>
      <c r="IEK204" s="110"/>
      <c r="IEL204" s="110"/>
      <c r="IEM204" s="110"/>
      <c r="IEN204" s="110"/>
      <c r="IEO204" s="110"/>
      <c r="IEP204" s="110"/>
      <c r="IEQ204" s="110"/>
      <c r="IER204" s="110"/>
      <c r="IES204" s="110"/>
      <c r="IET204" s="110"/>
      <c r="IEU204" s="110"/>
      <c r="IEV204" s="110"/>
      <c r="IEW204" s="110"/>
      <c r="IEX204" s="110"/>
      <c r="IEY204" s="110"/>
      <c r="IEZ204" s="110"/>
      <c r="IFA204" s="110"/>
      <c r="IFB204" s="110"/>
      <c r="IFC204" s="110"/>
      <c r="IFD204" s="110"/>
      <c r="IFE204" s="110"/>
      <c r="IFF204" s="110"/>
      <c r="IFG204" s="110"/>
      <c r="IFH204" s="110"/>
      <c r="IFI204" s="110"/>
      <c r="IFJ204" s="110"/>
      <c r="IFK204" s="110"/>
      <c r="IFL204" s="110"/>
      <c r="IFM204" s="110"/>
      <c r="IFN204" s="110"/>
      <c r="IFO204" s="110"/>
      <c r="IFP204" s="110"/>
      <c r="IFQ204" s="110"/>
      <c r="IFR204" s="110"/>
      <c r="IFS204" s="110"/>
      <c r="IFT204" s="110"/>
      <c r="IFU204" s="110"/>
      <c r="IFV204" s="110"/>
      <c r="IFW204" s="110"/>
      <c r="IFX204" s="110"/>
      <c r="IFY204" s="110"/>
      <c r="IFZ204" s="110"/>
      <c r="IGA204" s="110"/>
      <c r="IGB204" s="110"/>
      <c r="IGC204" s="110"/>
      <c r="IGD204" s="110"/>
      <c r="IGE204" s="110"/>
      <c r="IGF204" s="110"/>
      <c r="IGG204" s="110"/>
      <c r="IGH204" s="110"/>
      <c r="IGI204" s="110"/>
      <c r="IGJ204" s="110"/>
      <c r="IGK204" s="110"/>
      <c r="IGL204" s="110"/>
      <c r="IGM204" s="110"/>
      <c r="IGN204" s="110"/>
      <c r="IGO204" s="110"/>
      <c r="IGP204" s="110"/>
      <c r="IGQ204" s="110"/>
      <c r="IGR204" s="110"/>
      <c r="IGS204" s="110"/>
      <c r="IGT204" s="110"/>
      <c r="IGU204" s="110"/>
      <c r="IGV204" s="110"/>
      <c r="IGW204" s="110"/>
      <c r="IGX204" s="110"/>
      <c r="IGY204" s="110"/>
      <c r="IGZ204" s="110"/>
      <c r="IHA204" s="110"/>
      <c r="IHB204" s="110"/>
      <c r="IHC204" s="110"/>
      <c r="IHD204" s="110"/>
      <c r="IHE204" s="110"/>
      <c r="IHF204" s="110"/>
      <c r="IHG204" s="110"/>
      <c r="IHH204" s="110"/>
      <c r="IHI204" s="110"/>
      <c r="IHJ204" s="110"/>
      <c r="IHK204" s="110"/>
      <c r="IHL204" s="110"/>
      <c r="IHM204" s="110"/>
      <c r="IHN204" s="110"/>
      <c r="IHO204" s="110"/>
      <c r="IHP204" s="110"/>
      <c r="IHQ204" s="110"/>
      <c r="IHR204" s="110"/>
      <c r="IHS204" s="110"/>
      <c r="IHT204" s="110"/>
      <c r="IHU204" s="110"/>
      <c r="IHV204" s="110"/>
      <c r="IHW204" s="110"/>
      <c r="IHX204" s="110"/>
      <c r="IHY204" s="110"/>
      <c r="IHZ204" s="110"/>
      <c r="IIA204" s="110"/>
      <c r="IIB204" s="110"/>
      <c r="IIC204" s="110"/>
      <c r="IID204" s="110"/>
      <c r="IIE204" s="110"/>
      <c r="IIF204" s="110"/>
      <c r="IIG204" s="110"/>
      <c r="IIH204" s="110"/>
      <c r="III204" s="110"/>
      <c r="IIJ204" s="110"/>
      <c r="IIK204" s="110"/>
      <c r="IIL204" s="110"/>
      <c r="IIM204" s="110"/>
      <c r="IIN204" s="110"/>
      <c r="IIO204" s="110"/>
      <c r="IIP204" s="110"/>
      <c r="IIQ204" s="110"/>
      <c r="IIR204" s="110"/>
      <c r="IIS204" s="110"/>
      <c r="IIT204" s="110"/>
      <c r="IIU204" s="110"/>
      <c r="IIV204" s="110"/>
      <c r="IIW204" s="110"/>
      <c r="IIX204" s="110"/>
      <c r="IIY204" s="110"/>
      <c r="IIZ204" s="110"/>
      <c r="IJA204" s="110"/>
      <c r="IJB204" s="110"/>
      <c r="IJC204" s="110"/>
      <c r="IJD204" s="110"/>
      <c r="IJE204" s="110"/>
      <c r="IJF204" s="110"/>
      <c r="IJG204" s="110"/>
      <c r="IJH204" s="110"/>
      <c r="IJI204" s="110"/>
      <c r="IJJ204" s="110"/>
      <c r="IJK204" s="110"/>
      <c r="IJL204" s="110"/>
      <c r="IJM204" s="110"/>
      <c r="IJN204" s="110"/>
      <c r="IJO204" s="110"/>
      <c r="IJP204" s="110"/>
      <c r="IJQ204" s="110"/>
      <c r="IJR204" s="110"/>
      <c r="IJS204" s="110"/>
      <c r="IJT204" s="110"/>
      <c r="IJU204" s="110"/>
      <c r="IJV204" s="110"/>
      <c r="IJW204" s="110"/>
      <c r="IJX204" s="110"/>
      <c r="IJY204" s="110"/>
      <c r="IJZ204" s="110"/>
      <c r="IKA204" s="110"/>
      <c r="IKB204" s="110"/>
      <c r="IKC204" s="110"/>
      <c r="IKD204" s="110"/>
      <c r="IKE204" s="110"/>
      <c r="IKF204" s="110"/>
      <c r="IKG204" s="110"/>
      <c r="IKH204" s="110"/>
      <c r="IKI204" s="110"/>
      <c r="IKJ204" s="110"/>
      <c r="IKK204" s="110"/>
      <c r="IKL204" s="110"/>
      <c r="IKM204" s="110"/>
      <c r="IKN204" s="110"/>
      <c r="IKO204" s="110"/>
      <c r="IKP204" s="110"/>
      <c r="IKQ204" s="110"/>
      <c r="IKR204" s="110"/>
      <c r="IKS204" s="110"/>
      <c r="IKT204" s="110"/>
      <c r="IKU204" s="110"/>
      <c r="IKV204" s="110"/>
      <c r="IKW204" s="110"/>
      <c r="IKX204" s="110"/>
      <c r="IKY204" s="110"/>
      <c r="IKZ204" s="110"/>
      <c r="ILA204" s="110"/>
      <c r="ILB204" s="110"/>
      <c r="ILC204" s="110"/>
      <c r="ILD204" s="110"/>
      <c r="ILE204" s="110"/>
      <c r="ILF204" s="110"/>
      <c r="ILG204" s="110"/>
      <c r="ILH204" s="110"/>
      <c r="ILI204" s="110"/>
      <c r="ILJ204" s="110"/>
      <c r="ILK204" s="110"/>
      <c r="ILL204" s="110"/>
      <c r="ILM204" s="110"/>
      <c r="ILN204" s="110"/>
      <c r="ILO204" s="110"/>
      <c r="ILP204" s="110"/>
      <c r="ILQ204" s="110"/>
      <c r="ILR204" s="110"/>
      <c r="ILS204" s="110"/>
      <c r="ILT204" s="110"/>
      <c r="ILU204" s="110"/>
      <c r="ILV204" s="110"/>
      <c r="ILW204" s="110"/>
      <c r="ILX204" s="110"/>
      <c r="ILY204" s="110"/>
      <c r="ILZ204" s="110"/>
      <c r="IMA204" s="110"/>
      <c r="IMB204" s="110"/>
      <c r="IMC204" s="110"/>
      <c r="IMD204" s="110"/>
      <c r="IME204" s="110"/>
      <c r="IMF204" s="110"/>
      <c r="IMG204" s="110"/>
      <c r="IMH204" s="110"/>
      <c r="IMI204" s="110"/>
      <c r="IMJ204" s="110"/>
      <c r="IMK204" s="110"/>
      <c r="IML204" s="110"/>
      <c r="IMM204" s="110"/>
      <c r="IMN204" s="110"/>
      <c r="IMO204" s="110"/>
      <c r="IMP204" s="110"/>
      <c r="IMQ204" s="110"/>
      <c r="IMR204" s="110"/>
      <c r="IMS204" s="110"/>
      <c r="IMT204" s="110"/>
      <c r="IMU204" s="110"/>
      <c r="IMV204" s="110"/>
      <c r="IMW204" s="110"/>
      <c r="IMX204" s="110"/>
      <c r="IMY204" s="110"/>
      <c r="IMZ204" s="110"/>
      <c r="INA204" s="110"/>
      <c r="INB204" s="110"/>
      <c r="INC204" s="110"/>
      <c r="IND204" s="110"/>
      <c r="INE204" s="110"/>
      <c r="INF204" s="110"/>
      <c r="ING204" s="110"/>
      <c r="INH204" s="110"/>
      <c r="INI204" s="110"/>
      <c r="INJ204" s="110"/>
      <c r="INK204" s="110"/>
      <c r="INL204" s="110"/>
      <c r="INM204" s="110"/>
      <c r="INN204" s="110"/>
      <c r="INO204" s="110"/>
      <c r="INP204" s="110"/>
      <c r="INQ204" s="110"/>
      <c r="INR204" s="110"/>
      <c r="INS204" s="110"/>
      <c r="INT204" s="110"/>
      <c r="INU204" s="110"/>
      <c r="INV204" s="110"/>
      <c r="INW204" s="110"/>
      <c r="INX204" s="110"/>
      <c r="INY204" s="110"/>
      <c r="INZ204" s="110"/>
      <c r="IOA204" s="110"/>
      <c r="IOB204" s="110"/>
      <c r="IOC204" s="110"/>
      <c r="IOD204" s="110"/>
      <c r="IOE204" s="110"/>
      <c r="IOF204" s="110"/>
      <c r="IOG204" s="110"/>
      <c r="IOH204" s="110"/>
      <c r="IOI204" s="110"/>
      <c r="IOJ204" s="110"/>
      <c r="IOK204" s="110"/>
      <c r="IOL204" s="110"/>
      <c r="IOM204" s="110"/>
      <c r="ION204" s="110"/>
      <c r="IOO204" s="110"/>
      <c r="IOP204" s="110"/>
      <c r="IOQ204" s="110"/>
      <c r="IOR204" s="110"/>
      <c r="IOS204" s="110"/>
      <c r="IOT204" s="110"/>
      <c r="IOU204" s="110"/>
      <c r="IOV204" s="110"/>
      <c r="IOW204" s="110"/>
      <c r="IOX204" s="110"/>
      <c r="IOY204" s="110"/>
      <c r="IOZ204" s="110"/>
      <c r="IPA204" s="110"/>
      <c r="IPB204" s="110"/>
      <c r="IPC204" s="110"/>
      <c r="IPD204" s="110"/>
      <c r="IPE204" s="110"/>
      <c r="IPF204" s="110"/>
      <c r="IPG204" s="110"/>
      <c r="IPH204" s="110"/>
      <c r="IPI204" s="110"/>
      <c r="IPJ204" s="110"/>
      <c r="IPK204" s="110"/>
      <c r="IPL204" s="110"/>
      <c r="IPM204" s="110"/>
      <c r="IPN204" s="110"/>
      <c r="IPO204" s="110"/>
      <c r="IPP204" s="110"/>
      <c r="IPQ204" s="110"/>
      <c r="IPR204" s="110"/>
      <c r="IPS204" s="110"/>
      <c r="IPT204" s="110"/>
      <c r="IPU204" s="110"/>
      <c r="IPV204" s="110"/>
      <c r="IPW204" s="110"/>
      <c r="IPX204" s="110"/>
      <c r="IPY204" s="110"/>
      <c r="IPZ204" s="110"/>
      <c r="IQA204" s="110"/>
      <c r="IQB204" s="110"/>
      <c r="IQC204" s="110"/>
      <c r="IQD204" s="110"/>
      <c r="IQE204" s="110"/>
      <c r="IQF204" s="110"/>
      <c r="IQG204" s="110"/>
      <c r="IQH204" s="110"/>
      <c r="IQI204" s="110"/>
      <c r="IQJ204" s="110"/>
      <c r="IQK204" s="110"/>
      <c r="IQL204" s="110"/>
      <c r="IQM204" s="110"/>
      <c r="IQN204" s="110"/>
      <c r="IQO204" s="110"/>
      <c r="IQP204" s="110"/>
      <c r="IQQ204" s="110"/>
      <c r="IQR204" s="110"/>
      <c r="IQS204" s="110"/>
      <c r="IQT204" s="110"/>
      <c r="IQU204" s="110"/>
      <c r="IQV204" s="110"/>
      <c r="IQW204" s="110"/>
      <c r="IQX204" s="110"/>
      <c r="IQY204" s="110"/>
      <c r="IQZ204" s="110"/>
      <c r="IRA204" s="110"/>
      <c r="IRB204" s="110"/>
      <c r="IRC204" s="110"/>
      <c r="IRD204" s="110"/>
      <c r="IRE204" s="110"/>
      <c r="IRF204" s="110"/>
      <c r="IRG204" s="110"/>
      <c r="IRH204" s="110"/>
      <c r="IRI204" s="110"/>
      <c r="IRJ204" s="110"/>
      <c r="IRK204" s="110"/>
      <c r="IRL204" s="110"/>
      <c r="IRM204" s="110"/>
      <c r="IRN204" s="110"/>
      <c r="IRO204" s="110"/>
      <c r="IRP204" s="110"/>
      <c r="IRQ204" s="110"/>
      <c r="IRR204" s="110"/>
      <c r="IRS204" s="110"/>
      <c r="IRT204" s="110"/>
      <c r="IRU204" s="110"/>
      <c r="IRV204" s="110"/>
      <c r="IRW204" s="110"/>
      <c r="IRX204" s="110"/>
      <c r="IRY204" s="110"/>
      <c r="IRZ204" s="110"/>
      <c r="ISA204" s="110"/>
      <c r="ISB204" s="110"/>
      <c r="ISC204" s="110"/>
      <c r="ISD204" s="110"/>
      <c r="ISE204" s="110"/>
      <c r="ISF204" s="110"/>
      <c r="ISG204" s="110"/>
      <c r="ISH204" s="110"/>
      <c r="ISI204" s="110"/>
      <c r="ISJ204" s="110"/>
      <c r="ISK204" s="110"/>
      <c r="ISL204" s="110"/>
      <c r="ISM204" s="110"/>
      <c r="ISN204" s="110"/>
      <c r="ISO204" s="110"/>
      <c r="ISP204" s="110"/>
      <c r="ISQ204" s="110"/>
      <c r="ISR204" s="110"/>
      <c r="ISS204" s="110"/>
      <c r="IST204" s="110"/>
      <c r="ISU204" s="110"/>
      <c r="ISV204" s="110"/>
      <c r="ISW204" s="110"/>
      <c r="ISX204" s="110"/>
      <c r="ISY204" s="110"/>
      <c r="ISZ204" s="110"/>
      <c r="ITA204" s="110"/>
      <c r="ITB204" s="110"/>
      <c r="ITC204" s="110"/>
      <c r="ITD204" s="110"/>
      <c r="ITE204" s="110"/>
      <c r="ITF204" s="110"/>
      <c r="ITG204" s="110"/>
      <c r="ITH204" s="110"/>
      <c r="ITI204" s="110"/>
      <c r="ITJ204" s="110"/>
      <c r="ITK204" s="110"/>
      <c r="ITL204" s="110"/>
      <c r="ITM204" s="110"/>
      <c r="ITN204" s="110"/>
      <c r="ITO204" s="110"/>
      <c r="ITP204" s="110"/>
      <c r="ITQ204" s="110"/>
      <c r="ITR204" s="110"/>
      <c r="ITS204" s="110"/>
      <c r="ITT204" s="110"/>
      <c r="ITU204" s="110"/>
      <c r="ITV204" s="110"/>
      <c r="ITW204" s="110"/>
      <c r="ITX204" s="110"/>
      <c r="ITY204" s="110"/>
      <c r="ITZ204" s="110"/>
      <c r="IUA204" s="110"/>
      <c r="IUB204" s="110"/>
      <c r="IUC204" s="110"/>
      <c r="IUD204" s="110"/>
      <c r="IUE204" s="110"/>
      <c r="IUF204" s="110"/>
      <c r="IUG204" s="110"/>
      <c r="IUH204" s="110"/>
      <c r="IUI204" s="110"/>
      <c r="IUJ204" s="110"/>
      <c r="IUK204" s="110"/>
      <c r="IUL204" s="110"/>
      <c r="IUM204" s="110"/>
      <c r="IUN204" s="110"/>
      <c r="IUO204" s="110"/>
      <c r="IUP204" s="110"/>
      <c r="IUQ204" s="110"/>
      <c r="IUR204" s="110"/>
      <c r="IUS204" s="110"/>
      <c r="IUT204" s="110"/>
      <c r="IUU204" s="110"/>
      <c r="IUV204" s="110"/>
      <c r="IUW204" s="110"/>
      <c r="IUX204" s="110"/>
      <c r="IUY204" s="110"/>
      <c r="IUZ204" s="110"/>
      <c r="IVA204" s="110"/>
      <c r="IVB204" s="110"/>
      <c r="IVC204" s="110"/>
      <c r="IVD204" s="110"/>
      <c r="IVE204" s="110"/>
      <c r="IVF204" s="110"/>
      <c r="IVG204" s="110"/>
      <c r="IVH204" s="110"/>
      <c r="IVI204" s="110"/>
      <c r="IVJ204" s="110"/>
      <c r="IVK204" s="110"/>
      <c r="IVL204" s="110"/>
      <c r="IVM204" s="110"/>
      <c r="IVN204" s="110"/>
      <c r="IVO204" s="110"/>
      <c r="IVP204" s="110"/>
      <c r="IVQ204" s="110"/>
      <c r="IVR204" s="110"/>
      <c r="IVS204" s="110"/>
      <c r="IVT204" s="110"/>
      <c r="IVU204" s="110"/>
      <c r="IVV204" s="110"/>
      <c r="IVW204" s="110"/>
      <c r="IVX204" s="110"/>
      <c r="IVY204" s="110"/>
      <c r="IVZ204" s="110"/>
      <c r="IWA204" s="110"/>
      <c r="IWB204" s="110"/>
      <c r="IWC204" s="110"/>
      <c r="IWD204" s="110"/>
      <c r="IWE204" s="110"/>
      <c r="IWF204" s="110"/>
      <c r="IWG204" s="110"/>
      <c r="IWH204" s="110"/>
      <c r="IWI204" s="110"/>
      <c r="IWJ204" s="110"/>
      <c r="IWK204" s="110"/>
      <c r="IWL204" s="110"/>
      <c r="IWM204" s="110"/>
      <c r="IWN204" s="110"/>
      <c r="IWO204" s="110"/>
      <c r="IWP204" s="110"/>
      <c r="IWQ204" s="110"/>
      <c r="IWR204" s="110"/>
      <c r="IWS204" s="110"/>
      <c r="IWT204" s="110"/>
      <c r="IWU204" s="110"/>
      <c r="IWV204" s="110"/>
      <c r="IWW204" s="110"/>
      <c r="IWX204" s="110"/>
      <c r="IWY204" s="110"/>
      <c r="IWZ204" s="110"/>
      <c r="IXA204" s="110"/>
      <c r="IXB204" s="110"/>
      <c r="IXC204" s="110"/>
      <c r="IXD204" s="110"/>
      <c r="IXE204" s="110"/>
      <c r="IXF204" s="110"/>
      <c r="IXG204" s="110"/>
      <c r="IXH204" s="110"/>
      <c r="IXI204" s="110"/>
      <c r="IXJ204" s="110"/>
      <c r="IXK204" s="110"/>
      <c r="IXL204" s="110"/>
      <c r="IXM204" s="110"/>
      <c r="IXN204" s="110"/>
      <c r="IXO204" s="110"/>
      <c r="IXP204" s="110"/>
      <c r="IXQ204" s="110"/>
      <c r="IXR204" s="110"/>
      <c r="IXS204" s="110"/>
      <c r="IXT204" s="110"/>
      <c r="IXU204" s="110"/>
      <c r="IXV204" s="110"/>
      <c r="IXW204" s="110"/>
      <c r="IXX204" s="110"/>
      <c r="IXY204" s="110"/>
      <c r="IXZ204" s="110"/>
      <c r="IYA204" s="110"/>
      <c r="IYB204" s="110"/>
      <c r="IYC204" s="110"/>
      <c r="IYD204" s="110"/>
      <c r="IYE204" s="110"/>
      <c r="IYF204" s="110"/>
      <c r="IYG204" s="110"/>
      <c r="IYH204" s="110"/>
      <c r="IYI204" s="110"/>
      <c r="IYJ204" s="110"/>
      <c r="IYK204" s="110"/>
      <c r="IYL204" s="110"/>
      <c r="IYM204" s="110"/>
      <c r="IYN204" s="110"/>
      <c r="IYO204" s="110"/>
      <c r="IYP204" s="110"/>
      <c r="IYQ204" s="110"/>
      <c r="IYR204" s="110"/>
      <c r="IYS204" s="110"/>
      <c r="IYT204" s="110"/>
      <c r="IYU204" s="110"/>
      <c r="IYV204" s="110"/>
      <c r="IYW204" s="110"/>
      <c r="IYX204" s="110"/>
      <c r="IYY204" s="110"/>
      <c r="IYZ204" s="110"/>
      <c r="IZA204" s="110"/>
      <c r="IZB204" s="110"/>
      <c r="IZC204" s="110"/>
      <c r="IZD204" s="110"/>
      <c r="IZE204" s="110"/>
      <c r="IZF204" s="110"/>
      <c r="IZG204" s="110"/>
      <c r="IZH204" s="110"/>
      <c r="IZI204" s="110"/>
      <c r="IZJ204" s="110"/>
      <c r="IZK204" s="110"/>
      <c r="IZL204" s="110"/>
      <c r="IZM204" s="110"/>
      <c r="IZN204" s="110"/>
      <c r="IZO204" s="110"/>
      <c r="IZP204" s="110"/>
      <c r="IZQ204" s="110"/>
      <c r="IZR204" s="110"/>
      <c r="IZS204" s="110"/>
      <c r="IZT204" s="110"/>
      <c r="IZU204" s="110"/>
      <c r="IZV204" s="110"/>
      <c r="IZW204" s="110"/>
      <c r="IZX204" s="110"/>
      <c r="IZY204" s="110"/>
      <c r="IZZ204" s="110"/>
      <c r="JAA204" s="110"/>
      <c r="JAB204" s="110"/>
      <c r="JAC204" s="110"/>
      <c r="JAD204" s="110"/>
      <c r="JAE204" s="110"/>
      <c r="JAF204" s="110"/>
      <c r="JAG204" s="110"/>
      <c r="JAH204" s="110"/>
      <c r="JAI204" s="110"/>
      <c r="JAJ204" s="110"/>
      <c r="JAK204" s="110"/>
      <c r="JAL204" s="110"/>
      <c r="JAM204" s="110"/>
      <c r="JAN204" s="110"/>
      <c r="JAO204" s="110"/>
      <c r="JAP204" s="110"/>
      <c r="JAQ204" s="110"/>
      <c r="JAR204" s="110"/>
      <c r="JAS204" s="110"/>
      <c r="JAT204" s="110"/>
      <c r="JAU204" s="110"/>
      <c r="JAV204" s="110"/>
      <c r="JAW204" s="110"/>
      <c r="JAX204" s="110"/>
      <c r="JAY204" s="110"/>
      <c r="JAZ204" s="110"/>
      <c r="JBA204" s="110"/>
      <c r="JBB204" s="110"/>
      <c r="JBC204" s="110"/>
      <c r="JBD204" s="110"/>
      <c r="JBE204" s="110"/>
      <c r="JBF204" s="110"/>
      <c r="JBG204" s="110"/>
      <c r="JBH204" s="110"/>
      <c r="JBI204" s="110"/>
      <c r="JBJ204" s="110"/>
      <c r="JBK204" s="110"/>
      <c r="JBL204" s="110"/>
      <c r="JBM204" s="110"/>
      <c r="JBN204" s="110"/>
      <c r="JBO204" s="110"/>
      <c r="JBP204" s="110"/>
      <c r="JBQ204" s="110"/>
      <c r="JBR204" s="110"/>
      <c r="JBS204" s="110"/>
      <c r="JBT204" s="110"/>
      <c r="JBU204" s="110"/>
      <c r="JBV204" s="110"/>
      <c r="JBW204" s="110"/>
      <c r="JBX204" s="110"/>
      <c r="JBY204" s="110"/>
      <c r="JBZ204" s="110"/>
      <c r="JCA204" s="110"/>
      <c r="JCB204" s="110"/>
      <c r="JCC204" s="110"/>
      <c r="JCD204" s="110"/>
      <c r="JCE204" s="110"/>
      <c r="JCF204" s="110"/>
      <c r="JCG204" s="110"/>
      <c r="JCH204" s="110"/>
      <c r="JCI204" s="110"/>
      <c r="JCJ204" s="110"/>
      <c r="JCK204" s="110"/>
      <c r="JCL204" s="110"/>
      <c r="JCM204" s="110"/>
      <c r="JCN204" s="110"/>
      <c r="JCO204" s="110"/>
      <c r="JCP204" s="110"/>
      <c r="JCQ204" s="110"/>
      <c r="JCR204" s="110"/>
      <c r="JCS204" s="110"/>
      <c r="JCT204" s="110"/>
      <c r="JCU204" s="110"/>
      <c r="JCV204" s="110"/>
      <c r="JCW204" s="110"/>
      <c r="JCX204" s="110"/>
      <c r="JCY204" s="110"/>
      <c r="JCZ204" s="110"/>
      <c r="JDA204" s="110"/>
      <c r="JDB204" s="110"/>
      <c r="JDC204" s="110"/>
      <c r="JDD204" s="110"/>
      <c r="JDE204" s="110"/>
      <c r="JDF204" s="110"/>
      <c r="JDG204" s="110"/>
      <c r="JDH204" s="110"/>
      <c r="JDI204" s="110"/>
      <c r="JDJ204" s="110"/>
      <c r="JDK204" s="110"/>
      <c r="JDL204" s="110"/>
      <c r="JDM204" s="110"/>
      <c r="JDN204" s="110"/>
      <c r="JDO204" s="110"/>
      <c r="JDP204" s="110"/>
      <c r="JDQ204" s="110"/>
      <c r="JDR204" s="110"/>
      <c r="JDS204" s="110"/>
      <c r="JDT204" s="110"/>
      <c r="JDU204" s="110"/>
      <c r="JDV204" s="110"/>
      <c r="JDW204" s="110"/>
      <c r="JDX204" s="110"/>
      <c r="JDY204" s="110"/>
      <c r="JDZ204" s="110"/>
      <c r="JEA204" s="110"/>
      <c r="JEB204" s="110"/>
      <c r="JEC204" s="110"/>
      <c r="JED204" s="110"/>
      <c r="JEE204" s="110"/>
      <c r="JEF204" s="110"/>
      <c r="JEG204" s="110"/>
      <c r="JEH204" s="110"/>
      <c r="JEI204" s="110"/>
      <c r="JEJ204" s="110"/>
      <c r="JEK204" s="110"/>
      <c r="JEL204" s="110"/>
      <c r="JEM204" s="110"/>
      <c r="JEN204" s="110"/>
      <c r="JEO204" s="110"/>
      <c r="JEP204" s="110"/>
      <c r="JEQ204" s="110"/>
      <c r="JER204" s="110"/>
      <c r="JES204" s="110"/>
      <c r="JET204" s="110"/>
      <c r="JEU204" s="110"/>
      <c r="JEV204" s="110"/>
      <c r="JEW204" s="110"/>
      <c r="JEX204" s="110"/>
      <c r="JEY204" s="110"/>
      <c r="JEZ204" s="110"/>
      <c r="JFA204" s="110"/>
      <c r="JFB204" s="110"/>
      <c r="JFC204" s="110"/>
      <c r="JFD204" s="110"/>
      <c r="JFE204" s="110"/>
      <c r="JFF204" s="110"/>
      <c r="JFG204" s="110"/>
      <c r="JFH204" s="110"/>
      <c r="JFI204" s="110"/>
      <c r="JFJ204" s="110"/>
      <c r="JFK204" s="110"/>
      <c r="JFL204" s="110"/>
      <c r="JFM204" s="110"/>
      <c r="JFN204" s="110"/>
      <c r="JFO204" s="110"/>
      <c r="JFP204" s="110"/>
      <c r="JFQ204" s="110"/>
      <c r="JFR204" s="110"/>
      <c r="JFS204" s="110"/>
      <c r="JFT204" s="110"/>
      <c r="JFU204" s="110"/>
      <c r="JFV204" s="110"/>
      <c r="JFW204" s="110"/>
      <c r="JFX204" s="110"/>
      <c r="JFY204" s="110"/>
      <c r="JFZ204" s="110"/>
      <c r="JGA204" s="110"/>
      <c r="JGB204" s="110"/>
      <c r="JGC204" s="110"/>
      <c r="JGD204" s="110"/>
      <c r="JGE204" s="110"/>
      <c r="JGF204" s="110"/>
      <c r="JGG204" s="110"/>
      <c r="JGH204" s="110"/>
      <c r="JGI204" s="110"/>
      <c r="JGJ204" s="110"/>
      <c r="JGK204" s="110"/>
      <c r="JGL204" s="110"/>
      <c r="JGM204" s="110"/>
      <c r="JGN204" s="110"/>
      <c r="JGO204" s="110"/>
      <c r="JGP204" s="110"/>
      <c r="JGQ204" s="110"/>
      <c r="JGR204" s="110"/>
      <c r="JGS204" s="110"/>
      <c r="JGT204" s="110"/>
      <c r="JGU204" s="110"/>
      <c r="JGV204" s="110"/>
      <c r="JGW204" s="110"/>
      <c r="JGX204" s="110"/>
      <c r="JGY204" s="110"/>
      <c r="JGZ204" s="110"/>
      <c r="JHA204" s="110"/>
      <c r="JHB204" s="110"/>
      <c r="JHC204" s="110"/>
      <c r="JHD204" s="110"/>
      <c r="JHE204" s="110"/>
      <c r="JHF204" s="110"/>
      <c r="JHG204" s="110"/>
      <c r="JHH204" s="110"/>
      <c r="JHI204" s="110"/>
      <c r="JHJ204" s="110"/>
      <c r="JHK204" s="110"/>
      <c r="JHL204" s="110"/>
      <c r="JHM204" s="110"/>
      <c r="JHN204" s="110"/>
      <c r="JHO204" s="110"/>
      <c r="JHP204" s="110"/>
      <c r="JHQ204" s="110"/>
      <c r="JHR204" s="110"/>
      <c r="JHS204" s="110"/>
      <c r="JHT204" s="110"/>
      <c r="JHU204" s="110"/>
      <c r="JHV204" s="110"/>
      <c r="JHW204" s="110"/>
      <c r="JHX204" s="110"/>
      <c r="JHY204" s="110"/>
      <c r="JHZ204" s="110"/>
      <c r="JIA204" s="110"/>
      <c r="JIB204" s="110"/>
      <c r="JIC204" s="110"/>
      <c r="JID204" s="110"/>
      <c r="JIE204" s="110"/>
      <c r="JIF204" s="110"/>
      <c r="JIG204" s="110"/>
      <c r="JIH204" s="110"/>
      <c r="JII204" s="110"/>
      <c r="JIJ204" s="110"/>
      <c r="JIK204" s="110"/>
      <c r="JIL204" s="110"/>
      <c r="JIM204" s="110"/>
      <c r="JIN204" s="110"/>
      <c r="JIO204" s="110"/>
      <c r="JIP204" s="110"/>
      <c r="JIQ204" s="110"/>
      <c r="JIR204" s="110"/>
      <c r="JIS204" s="110"/>
      <c r="JIT204" s="110"/>
      <c r="JIU204" s="110"/>
      <c r="JIV204" s="110"/>
      <c r="JIW204" s="110"/>
      <c r="JIX204" s="110"/>
      <c r="JIY204" s="110"/>
      <c r="JIZ204" s="110"/>
      <c r="JJA204" s="110"/>
      <c r="JJB204" s="110"/>
      <c r="JJC204" s="110"/>
      <c r="JJD204" s="110"/>
      <c r="JJE204" s="110"/>
      <c r="JJF204" s="110"/>
      <c r="JJG204" s="110"/>
      <c r="JJH204" s="110"/>
      <c r="JJI204" s="110"/>
      <c r="JJJ204" s="110"/>
      <c r="JJK204" s="110"/>
      <c r="JJL204" s="110"/>
      <c r="JJM204" s="110"/>
      <c r="JJN204" s="110"/>
      <c r="JJO204" s="110"/>
      <c r="JJP204" s="110"/>
      <c r="JJQ204" s="110"/>
      <c r="JJR204" s="110"/>
      <c r="JJS204" s="110"/>
      <c r="JJT204" s="110"/>
      <c r="JJU204" s="110"/>
      <c r="JJV204" s="110"/>
      <c r="JJW204" s="110"/>
      <c r="JJX204" s="110"/>
      <c r="JJY204" s="110"/>
      <c r="JJZ204" s="110"/>
      <c r="JKA204" s="110"/>
      <c r="JKB204" s="110"/>
      <c r="JKC204" s="110"/>
      <c r="JKD204" s="110"/>
      <c r="JKE204" s="110"/>
      <c r="JKF204" s="110"/>
      <c r="JKG204" s="110"/>
      <c r="JKH204" s="110"/>
      <c r="JKI204" s="110"/>
      <c r="JKJ204" s="110"/>
      <c r="JKK204" s="110"/>
      <c r="JKL204" s="110"/>
      <c r="JKM204" s="110"/>
      <c r="JKN204" s="110"/>
      <c r="JKO204" s="110"/>
      <c r="JKP204" s="110"/>
      <c r="JKQ204" s="110"/>
      <c r="JKR204" s="110"/>
      <c r="JKS204" s="110"/>
      <c r="JKT204" s="110"/>
      <c r="JKU204" s="110"/>
      <c r="JKV204" s="110"/>
      <c r="JKW204" s="110"/>
      <c r="JKX204" s="110"/>
      <c r="JKY204" s="110"/>
      <c r="JKZ204" s="110"/>
      <c r="JLA204" s="110"/>
      <c r="JLB204" s="110"/>
      <c r="JLC204" s="110"/>
      <c r="JLD204" s="110"/>
      <c r="JLE204" s="110"/>
      <c r="JLF204" s="110"/>
      <c r="JLG204" s="110"/>
      <c r="JLH204" s="110"/>
      <c r="JLI204" s="110"/>
      <c r="JLJ204" s="110"/>
      <c r="JLK204" s="110"/>
      <c r="JLL204" s="110"/>
      <c r="JLM204" s="110"/>
      <c r="JLN204" s="110"/>
      <c r="JLO204" s="110"/>
      <c r="JLP204" s="110"/>
      <c r="JLQ204" s="110"/>
      <c r="JLR204" s="110"/>
      <c r="JLS204" s="110"/>
      <c r="JLT204" s="110"/>
      <c r="JLU204" s="110"/>
      <c r="JLV204" s="110"/>
      <c r="JLW204" s="110"/>
      <c r="JLX204" s="110"/>
      <c r="JLY204" s="110"/>
      <c r="JLZ204" s="110"/>
      <c r="JMA204" s="110"/>
      <c r="JMB204" s="110"/>
      <c r="JMC204" s="110"/>
      <c r="JMD204" s="110"/>
      <c r="JME204" s="110"/>
      <c r="JMF204" s="110"/>
      <c r="JMG204" s="110"/>
      <c r="JMH204" s="110"/>
      <c r="JMI204" s="110"/>
      <c r="JMJ204" s="110"/>
      <c r="JMK204" s="110"/>
      <c r="JML204" s="110"/>
      <c r="JMM204" s="110"/>
      <c r="JMN204" s="110"/>
      <c r="JMO204" s="110"/>
      <c r="JMP204" s="110"/>
      <c r="JMQ204" s="110"/>
      <c r="JMR204" s="110"/>
      <c r="JMS204" s="110"/>
      <c r="JMT204" s="110"/>
      <c r="JMU204" s="110"/>
      <c r="JMV204" s="110"/>
      <c r="JMW204" s="110"/>
      <c r="JMX204" s="110"/>
      <c r="JMY204" s="110"/>
      <c r="JMZ204" s="110"/>
      <c r="JNA204" s="110"/>
      <c r="JNB204" s="110"/>
      <c r="JNC204" s="110"/>
      <c r="JND204" s="110"/>
      <c r="JNE204" s="110"/>
      <c r="JNF204" s="110"/>
      <c r="JNG204" s="110"/>
      <c r="JNH204" s="110"/>
      <c r="JNI204" s="110"/>
      <c r="JNJ204" s="110"/>
      <c r="JNK204" s="110"/>
      <c r="JNL204" s="110"/>
      <c r="JNM204" s="110"/>
      <c r="JNN204" s="110"/>
      <c r="JNO204" s="110"/>
      <c r="JNP204" s="110"/>
      <c r="JNQ204" s="110"/>
      <c r="JNR204" s="110"/>
      <c r="JNS204" s="110"/>
      <c r="JNT204" s="110"/>
      <c r="JNU204" s="110"/>
      <c r="JNV204" s="110"/>
      <c r="JNW204" s="110"/>
      <c r="JNX204" s="110"/>
      <c r="JNY204" s="110"/>
      <c r="JNZ204" s="110"/>
      <c r="JOA204" s="110"/>
      <c r="JOB204" s="110"/>
      <c r="JOC204" s="110"/>
      <c r="JOD204" s="110"/>
      <c r="JOE204" s="110"/>
      <c r="JOF204" s="110"/>
      <c r="JOG204" s="110"/>
      <c r="JOH204" s="110"/>
      <c r="JOI204" s="110"/>
      <c r="JOJ204" s="110"/>
      <c r="JOK204" s="110"/>
      <c r="JOL204" s="110"/>
      <c r="JOM204" s="110"/>
      <c r="JON204" s="110"/>
      <c r="JOO204" s="110"/>
      <c r="JOP204" s="110"/>
      <c r="JOQ204" s="110"/>
      <c r="JOR204" s="110"/>
      <c r="JOS204" s="110"/>
      <c r="JOT204" s="110"/>
      <c r="JOU204" s="110"/>
      <c r="JOV204" s="110"/>
      <c r="JOW204" s="110"/>
      <c r="JOX204" s="110"/>
      <c r="JOY204" s="110"/>
      <c r="JOZ204" s="110"/>
      <c r="JPA204" s="110"/>
      <c r="JPB204" s="110"/>
      <c r="JPC204" s="110"/>
      <c r="JPD204" s="110"/>
      <c r="JPE204" s="110"/>
      <c r="JPF204" s="110"/>
      <c r="JPG204" s="110"/>
      <c r="JPH204" s="110"/>
      <c r="JPI204" s="110"/>
      <c r="JPJ204" s="110"/>
      <c r="JPK204" s="110"/>
      <c r="JPL204" s="110"/>
      <c r="JPM204" s="110"/>
      <c r="JPN204" s="110"/>
      <c r="JPO204" s="110"/>
      <c r="JPP204" s="110"/>
      <c r="JPQ204" s="110"/>
      <c r="JPR204" s="110"/>
      <c r="JPS204" s="110"/>
      <c r="JPT204" s="110"/>
      <c r="JPU204" s="110"/>
      <c r="JPV204" s="110"/>
      <c r="JPW204" s="110"/>
      <c r="JPX204" s="110"/>
      <c r="JPY204" s="110"/>
      <c r="JPZ204" s="110"/>
      <c r="JQA204" s="110"/>
      <c r="JQB204" s="110"/>
      <c r="JQC204" s="110"/>
      <c r="JQD204" s="110"/>
      <c r="JQE204" s="110"/>
      <c r="JQF204" s="110"/>
      <c r="JQG204" s="110"/>
      <c r="JQH204" s="110"/>
      <c r="JQI204" s="110"/>
      <c r="JQJ204" s="110"/>
      <c r="JQK204" s="110"/>
      <c r="JQL204" s="110"/>
      <c r="JQM204" s="110"/>
      <c r="JQN204" s="110"/>
      <c r="JQO204" s="110"/>
      <c r="JQP204" s="110"/>
      <c r="JQQ204" s="110"/>
      <c r="JQR204" s="110"/>
      <c r="JQS204" s="110"/>
      <c r="JQT204" s="110"/>
      <c r="JQU204" s="110"/>
      <c r="JQV204" s="110"/>
      <c r="JQW204" s="110"/>
      <c r="JQX204" s="110"/>
      <c r="JQY204" s="110"/>
      <c r="JQZ204" s="110"/>
      <c r="JRA204" s="110"/>
      <c r="JRB204" s="110"/>
      <c r="JRC204" s="110"/>
      <c r="JRD204" s="110"/>
      <c r="JRE204" s="110"/>
      <c r="JRF204" s="110"/>
      <c r="JRG204" s="110"/>
      <c r="JRH204" s="110"/>
      <c r="JRI204" s="110"/>
      <c r="JRJ204" s="110"/>
      <c r="JRK204" s="110"/>
      <c r="JRL204" s="110"/>
      <c r="JRM204" s="110"/>
      <c r="JRN204" s="110"/>
      <c r="JRO204" s="110"/>
      <c r="JRP204" s="110"/>
      <c r="JRQ204" s="110"/>
      <c r="JRR204" s="110"/>
      <c r="JRS204" s="110"/>
      <c r="JRT204" s="110"/>
      <c r="JRU204" s="110"/>
      <c r="JRV204" s="110"/>
      <c r="JRW204" s="110"/>
      <c r="JRX204" s="110"/>
      <c r="JRY204" s="110"/>
      <c r="JRZ204" s="110"/>
      <c r="JSA204" s="110"/>
      <c r="JSB204" s="110"/>
      <c r="JSC204" s="110"/>
      <c r="JSD204" s="110"/>
      <c r="JSE204" s="110"/>
      <c r="JSF204" s="110"/>
      <c r="JSG204" s="110"/>
      <c r="JSH204" s="110"/>
      <c r="JSI204" s="110"/>
      <c r="JSJ204" s="110"/>
      <c r="JSK204" s="110"/>
      <c r="JSL204" s="110"/>
      <c r="JSM204" s="110"/>
      <c r="JSN204" s="110"/>
      <c r="JSO204" s="110"/>
      <c r="JSP204" s="110"/>
      <c r="JSQ204" s="110"/>
      <c r="JSR204" s="110"/>
      <c r="JSS204" s="110"/>
      <c r="JST204" s="110"/>
      <c r="JSU204" s="110"/>
      <c r="JSV204" s="110"/>
      <c r="JSW204" s="110"/>
      <c r="JSX204" s="110"/>
      <c r="JSY204" s="110"/>
      <c r="JSZ204" s="110"/>
      <c r="JTA204" s="110"/>
      <c r="JTB204" s="110"/>
      <c r="JTC204" s="110"/>
      <c r="JTD204" s="110"/>
      <c r="JTE204" s="110"/>
      <c r="JTF204" s="110"/>
      <c r="JTG204" s="110"/>
      <c r="JTH204" s="110"/>
      <c r="JTI204" s="110"/>
      <c r="JTJ204" s="110"/>
      <c r="JTK204" s="110"/>
      <c r="JTL204" s="110"/>
      <c r="JTM204" s="110"/>
      <c r="JTN204" s="110"/>
      <c r="JTO204" s="110"/>
      <c r="JTP204" s="110"/>
      <c r="JTQ204" s="110"/>
      <c r="JTR204" s="110"/>
      <c r="JTS204" s="110"/>
      <c r="JTT204" s="110"/>
      <c r="JTU204" s="110"/>
      <c r="JTV204" s="110"/>
      <c r="JTW204" s="110"/>
      <c r="JTX204" s="110"/>
      <c r="JTY204" s="110"/>
      <c r="JTZ204" s="110"/>
      <c r="JUA204" s="110"/>
      <c r="JUB204" s="110"/>
      <c r="JUC204" s="110"/>
      <c r="JUD204" s="110"/>
      <c r="JUE204" s="110"/>
      <c r="JUF204" s="110"/>
      <c r="JUG204" s="110"/>
      <c r="JUH204" s="110"/>
      <c r="JUI204" s="110"/>
      <c r="JUJ204" s="110"/>
      <c r="JUK204" s="110"/>
      <c r="JUL204" s="110"/>
      <c r="JUM204" s="110"/>
      <c r="JUN204" s="110"/>
      <c r="JUO204" s="110"/>
      <c r="JUP204" s="110"/>
      <c r="JUQ204" s="110"/>
      <c r="JUR204" s="110"/>
      <c r="JUS204" s="110"/>
      <c r="JUT204" s="110"/>
      <c r="JUU204" s="110"/>
      <c r="JUV204" s="110"/>
      <c r="JUW204" s="110"/>
      <c r="JUX204" s="110"/>
      <c r="JUY204" s="110"/>
      <c r="JUZ204" s="110"/>
      <c r="JVA204" s="110"/>
      <c r="JVB204" s="110"/>
      <c r="JVC204" s="110"/>
      <c r="JVD204" s="110"/>
      <c r="JVE204" s="110"/>
      <c r="JVF204" s="110"/>
      <c r="JVG204" s="110"/>
      <c r="JVH204" s="110"/>
      <c r="JVI204" s="110"/>
      <c r="JVJ204" s="110"/>
      <c r="JVK204" s="110"/>
      <c r="JVL204" s="110"/>
      <c r="JVM204" s="110"/>
      <c r="JVN204" s="110"/>
      <c r="JVO204" s="110"/>
      <c r="JVP204" s="110"/>
      <c r="JVQ204" s="110"/>
      <c r="JVR204" s="110"/>
      <c r="JVS204" s="110"/>
      <c r="JVT204" s="110"/>
      <c r="JVU204" s="110"/>
      <c r="JVV204" s="110"/>
      <c r="JVW204" s="110"/>
      <c r="JVX204" s="110"/>
      <c r="JVY204" s="110"/>
      <c r="JVZ204" s="110"/>
      <c r="JWA204" s="110"/>
      <c r="JWB204" s="110"/>
      <c r="JWC204" s="110"/>
      <c r="JWD204" s="110"/>
      <c r="JWE204" s="110"/>
      <c r="JWF204" s="110"/>
      <c r="JWG204" s="110"/>
      <c r="JWH204" s="110"/>
      <c r="JWI204" s="110"/>
      <c r="JWJ204" s="110"/>
      <c r="JWK204" s="110"/>
      <c r="JWL204" s="110"/>
      <c r="JWM204" s="110"/>
      <c r="JWN204" s="110"/>
      <c r="JWO204" s="110"/>
      <c r="JWP204" s="110"/>
      <c r="JWQ204" s="110"/>
      <c r="JWR204" s="110"/>
      <c r="JWS204" s="110"/>
      <c r="JWT204" s="110"/>
      <c r="JWU204" s="110"/>
      <c r="JWV204" s="110"/>
      <c r="JWW204" s="110"/>
      <c r="JWX204" s="110"/>
      <c r="JWY204" s="110"/>
      <c r="JWZ204" s="110"/>
      <c r="JXA204" s="110"/>
      <c r="JXB204" s="110"/>
      <c r="JXC204" s="110"/>
      <c r="JXD204" s="110"/>
      <c r="JXE204" s="110"/>
      <c r="JXF204" s="110"/>
      <c r="JXG204" s="110"/>
      <c r="JXH204" s="110"/>
      <c r="JXI204" s="110"/>
      <c r="JXJ204" s="110"/>
      <c r="JXK204" s="110"/>
      <c r="JXL204" s="110"/>
      <c r="JXM204" s="110"/>
      <c r="JXN204" s="110"/>
      <c r="JXO204" s="110"/>
      <c r="JXP204" s="110"/>
      <c r="JXQ204" s="110"/>
      <c r="JXR204" s="110"/>
      <c r="JXS204" s="110"/>
      <c r="JXT204" s="110"/>
      <c r="JXU204" s="110"/>
      <c r="JXV204" s="110"/>
      <c r="JXW204" s="110"/>
      <c r="JXX204" s="110"/>
      <c r="JXY204" s="110"/>
      <c r="JXZ204" s="110"/>
      <c r="JYA204" s="110"/>
      <c r="JYB204" s="110"/>
      <c r="JYC204" s="110"/>
      <c r="JYD204" s="110"/>
      <c r="JYE204" s="110"/>
      <c r="JYF204" s="110"/>
      <c r="JYG204" s="110"/>
      <c r="JYH204" s="110"/>
      <c r="JYI204" s="110"/>
      <c r="JYJ204" s="110"/>
      <c r="JYK204" s="110"/>
      <c r="JYL204" s="110"/>
      <c r="JYM204" s="110"/>
      <c r="JYN204" s="110"/>
      <c r="JYO204" s="110"/>
      <c r="JYP204" s="110"/>
      <c r="JYQ204" s="110"/>
      <c r="JYR204" s="110"/>
      <c r="JYS204" s="110"/>
      <c r="JYT204" s="110"/>
      <c r="JYU204" s="110"/>
      <c r="JYV204" s="110"/>
      <c r="JYW204" s="110"/>
      <c r="JYX204" s="110"/>
      <c r="JYY204" s="110"/>
      <c r="JYZ204" s="110"/>
      <c r="JZA204" s="110"/>
      <c r="JZB204" s="110"/>
      <c r="JZC204" s="110"/>
      <c r="JZD204" s="110"/>
      <c r="JZE204" s="110"/>
      <c r="JZF204" s="110"/>
      <c r="JZG204" s="110"/>
      <c r="JZH204" s="110"/>
      <c r="JZI204" s="110"/>
      <c r="JZJ204" s="110"/>
      <c r="JZK204" s="110"/>
      <c r="JZL204" s="110"/>
      <c r="JZM204" s="110"/>
      <c r="JZN204" s="110"/>
      <c r="JZO204" s="110"/>
      <c r="JZP204" s="110"/>
      <c r="JZQ204" s="110"/>
      <c r="JZR204" s="110"/>
      <c r="JZS204" s="110"/>
      <c r="JZT204" s="110"/>
      <c r="JZU204" s="110"/>
      <c r="JZV204" s="110"/>
      <c r="JZW204" s="110"/>
      <c r="JZX204" s="110"/>
      <c r="JZY204" s="110"/>
      <c r="JZZ204" s="110"/>
      <c r="KAA204" s="110"/>
      <c r="KAB204" s="110"/>
      <c r="KAC204" s="110"/>
      <c r="KAD204" s="110"/>
      <c r="KAE204" s="110"/>
      <c r="KAF204" s="110"/>
      <c r="KAG204" s="110"/>
      <c r="KAH204" s="110"/>
      <c r="KAI204" s="110"/>
      <c r="KAJ204" s="110"/>
      <c r="KAK204" s="110"/>
      <c r="KAL204" s="110"/>
      <c r="KAM204" s="110"/>
      <c r="KAN204" s="110"/>
      <c r="KAO204" s="110"/>
      <c r="KAP204" s="110"/>
      <c r="KAQ204" s="110"/>
      <c r="KAR204" s="110"/>
      <c r="KAS204" s="110"/>
      <c r="KAT204" s="110"/>
      <c r="KAU204" s="110"/>
      <c r="KAV204" s="110"/>
      <c r="KAW204" s="110"/>
      <c r="KAX204" s="110"/>
      <c r="KAY204" s="110"/>
      <c r="KAZ204" s="110"/>
      <c r="KBA204" s="110"/>
      <c r="KBB204" s="110"/>
      <c r="KBC204" s="110"/>
      <c r="KBD204" s="110"/>
      <c r="KBE204" s="110"/>
      <c r="KBF204" s="110"/>
      <c r="KBG204" s="110"/>
      <c r="KBH204" s="110"/>
      <c r="KBI204" s="110"/>
      <c r="KBJ204" s="110"/>
      <c r="KBK204" s="110"/>
      <c r="KBL204" s="110"/>
      <c r="KBM204" s="110"/>
      <c r="KBN204" s="110"/>
      <c r="KBO204" s="110"/>
      <c r="KBP204" s="110"/>
      <c r="KBQ204" s="110"/>
      <c r="KBR204" s="110"/>
      <c r="KBS204" s="110"/>
      <c r="KBT204" s="110"/>
      <c r="KBU204" s="110"/>
      <c r="KBV204" s="110"/>
      <c r="KBW204" s="110"/>
      <c r="KBX204" s="110"/>
      <c r="KBY204" s="110"/>
      <c r="KBZ204" s="110"/>
      <c r="KCA204" s="110"/>
      <c r="KCB204" s="110"/>
      <c r="KCC204" s="110"/>
      <c r="KCD204" s="110"/>
      <c r="KCE204" s="110"/>
      <c r="KCF204" s="110"/>
      <c r="KCG204" s="110"/>
      <c r="KCH204" s="110"/>
      <c r="KCI204" s="110"/>
      <c r="KCJ204" s="110"/>
      <c r="KCK204" s="110"/>
      <c r="KCL204" s="110"/>
      <c r="KCM204" s="110"/>
      <c r="KCN204" s="110"/>
      <c r="KCO204" s="110"/>
      <c r="KCP204" s="110"/>
      <c r="KCQ204" s="110"/>
      <c r="KCR204" s="110"/>
      <c r="KCS204" s="110"/>
      <c r="KCT204" s="110"/>
      <c r="KCU204" s="110"/>
      <c r="KCV204" s="110"/>
      <c r="KCW204" s="110"/>
      <c r="KCX204" s="110"/>
      <c r="KCY204" s="110"/>
      <c r="KCZ204" s="110"/>
      <c r="KDA204" s="110"/>
      <c r="KDB204" s="110"/>
      <c r="KDC204" s="110"/>
      <c r="KDD204" s="110"/>
      <c r="KDE204" s="110"/>
      <c r="KDF204" s="110"/>
      <c r="KDG204" s="110"/>
      <c r="KDH204" s="110"/>
      <c r="KDI204" s="110"/>
      <c r="KDJ204" s="110"/>
      <c r="KDK204" s="110"/>
      <c r="KDL204" s="110"/>
      <c r="KDM204" s="110"/>
      <c r="KDN204" s="110"/>
      <c r="KDO204" s="110"/>
      <c r="KDP204" s="110"/>
      <c r="KDQ204" s="110"/>
      <c r="KDR204" s="110"/>
      <c r="KDS204" s="110"/>
      <c r="KDT204" s="110"/>
      <c r="KDU204" s="110"/>
      <c r="KDV204" s="110"/>
      <c r="KDW204" s="110"/>
      <c r="KDX204" s="110"/>
      <c r="KDY204" s="110"/>
      <c r="KDZ204" s="110"/>
      <c r="KEA204" s="110"/>
      <c r="KEB204" s="110"/>
      <c r="KEC204" s="110"/>
      <c r="KED204" s="110"/>
      <c r="KEE204" s="110"/>
      <c r="KEF204" s="110"/>
      <c r="KEG204" s="110"/>
      <c r="KEH204" s="110"/>
      <c r="KEI204" s="110"/>
      <c r="KEJ204" s="110"/>
      <c r="KEK204" s="110"/>
      <c r="KEL204" s="110"/>
      <c r="KEM204" s="110"/>
      <c r="KEN204" s="110"/>
      <c r="KEO204" s="110"/>
      <c r="KEP204" s="110"/>
      <c r="KEQ204" s="110"/>
      <c r="KER204" s="110"/>
      <c r="KES204" s="110"/>
      <c r="KET204" s="110"/>
      <c r="KEU204" s="110"/>
      <c r="KEV204" s="110"/>
      <c r="KEW204" s="110"/>
      <c r="KEX204" s="110"/>
      <c r="KEY204" s="110"/>
      <c r="KEZ204" s="110"/>
      <c r="KFA204" s="110"/>
      <c r="KFB204" s="110"/>
      <c r="KFC204" s="110"/>
      <c r="KFD204" s="110"/>
      <c r="KFE204" s="110"/>
      <c r="KFF204" s="110"/>
      <c r="KFG204" s="110"/>
      <c r="KFH204" s="110"/>
      <c r="KFI204" s="110"/>
      <c r="KFJ204" s="110"/>
      <c r="KFK204" s="110"/>
      <c r="KFL204" s="110"/>
      <c r="KFM204" s="110"/>
      <c r="KFN204" s="110"/>
      <c r="KFO204" s="110"/>
      <c r="KFP204" s="110"/>
      <c r="KFQ204" s="110"/>
      <c r="KFR204" s="110"/>
      <c r="KFS204" s="110"/>
      <c r="KFT204" s="110"/>
      <c r="KFU204" s="110"/>
      <c r="KFV204" s="110"/>
      <c r="KFW204" s="110"/>
      <c r="KFX204" s="110"/>
      <c r="KFY204" s="110"/>
      <c r="KFZ204" s="110"/>
      <c r="KGA204" s="110"/>
      <c r="KGB204" s="110"/>
      <c r="KGC204" s="110"/>
      <c r="KGD204" s="110"/>
      <c r="KGE204" s="110"/>
      <c r="KGF204" s="110"/>
      <c r="KGG204" s="110"/>
      <c r="KGH204" s="110"/>
      <c r="KGI204" s="110"/>
      <c r="KGJ204" s="110"/>
      <c r="KGK204" s="110"/>
      <c r="KGL204" s="110"/>
      <c r="KGM204" s="110"/>
      <c r="KGN204" s="110"/>
      <c r="KGO204" s="110"/>
      <c r="KGP204" s="110"/>
      <c r="KGQ204" s="110"/>
      <c r="KGR204" s="110"/>
      <c r="KGS204" s="110"/>
      <c r="KGT204" s="110"/>
      <c r="KGU204" s="110"/>
      <c r="KGV204" s="110"/>
      <c r="KGW204" s="110"/>
      <c r="KGX204" s="110"/>
      <c r="KGY204" s="110"/>
      <c r="KGZ204" s="110"/>
      <c r="KHA204" s="110"/>
      <c r="KHB204" s="110"/>
      <c r="KHC204" s="110"/>
      <c r="KHD204" s="110"/>
      <c r="KHE204" s="110"/>
      <c r="KHF204" s="110"/>
      <c r="KHG204" s="110"/>
      <c r="KHH204" s="110"/>
      <c r="KHI204" s="110"/>
      <c r="KHJ204" s="110"/>
      <c r="KHK204" s="110"/>
      <c r="KHL204" s="110"/>
      <c r="KHM204" s="110"/>
      <c r="KHN204" s="110"/>
      <c r="KHO204" s="110"/>
      <c r="KHP204" s="110"/>
      <c r="KHQ204" s="110"/>
      <c r="KHR204" s="110"/>
      <c r="KHS204" s="110"/>
      <c r="KHT204" s="110"/>
      <c r="KHU204" s="110"/>
      <c r="KHV204" s="110"/>
      <c r="KHW204" s="110"/>
      <c r="KHX204" s="110"/>
      <c r="KHY204" s="110"/>
      <c r="KHZ204" s="110"/>
      <c r="KIA204" s="110"/>
      <c r="KIB204" s="110"/>
      <c r="KIC204" s="110"/>
      <c r="KID204" s="110"/>
      <c r="KIE204" s="110"/>
      <c r="KIF204" s="110"/>
      <c r="KIG204" s="110"/>
      <c r="KIH204" s="110"/>
      <c r="KII204" s="110"/>
      <c r="KIJ204" s="110"/>
      <c r="KIK204" s="110"/>
      <c r="KIL204" s="110"/>
      <c r="KIM204" s="110"/>
      <c r="KIN204" s="110"/>
      <c r="KIO204" s="110"/>
      <c r="KIP204" s="110"/>
      <c r="KIQ204" s="110"/>
      <c r="KIR204" s="110"/>
      <c r="KIS204" s="110"/>
      <c r="KIT204" s="110"/>
      <c r="KIU204" s="110"/>
      <c r="KIV204" s="110"/>
      <c r="KIW204" s="110"/>
      <c r="KIX204" s="110"/>
      <c r="KIY204" s="110"/>
      <c r="KIZ204" s="110"/>
      <c r="KJA204" s="110"/>
      <c r="KJB204" s="110"/>
      <c r="KJC204" s="110"/>
      <c r="KJD204" s="110"/>
      <c r="KJE204" s="110"/>
      <c r="KJF204" s="110"/>
      <c r="KJG204" s="110"/>
      <c r="KJH204" s="110"/>
      <c r="KJI204" s="110"/>
      <c r="KJJ204" s="110"/>
      <c r="KJK204" s="110"/>
      <c r="KJL204" s="110"/>
      <c r="KJM204" s="110"/>
      <c r="KJN204" s="110"/>
      <c r="KJO204" s="110"/>
      <c r="KJP204" s="110"/>
      <c r="KJQ204" s="110"/>
      <c r="KJR204" s="110"/>
      <c r="KJS204" s="110"/>
      <c r="KJT204" s="110"/>
      <c r="KJU204" s="110"/>
      <c r="KJV204" s="110"/>
      <c r="KJW204" s="110"/>
      <c r="KJX204" s="110"/>
      <c r="KJY204" s="110"/>
      <c r="KJZ204" s="110"/>
      <c r="KKA204" s="110"/>
      <c r="KKB204" s="110"/>
      <c r="KKC204" s="110"/>
      <c r="KKD204" s="110"/>
      <c r="KKE204" s="110"/>
      <c r="KKF204" s="110"/>
      <c r="KKG204" s="110"/>
      <c r="KKH204" s="110"/>
      <c r="KKI204" s="110"/>
      <c r="KKJ204" s="110"/>
      <c r="KKK204" s="110"/>
      <c r="KKL204" s="110"/>
      <c r="KKM204" s="110"/>
      <c r="KKN204" s="110"/>
      <c r="KKO204" s="110"/>
      <c r="KKP204" s="110"/>
      <c r="KKQ204" s="110"/>
      <c r="KKR204" s="110"/>
      <c r="KKS204" s="110"/>
      <c r="KKT204" s="110"/>
      <c r="KKU204" s="110"/>
      <c r="KKV204" s="110"/>
      <c r="KKW204" s="110"/>
      <c r="KKX204" s="110"/>
      <c r="KKY204" s="110"/>
      <c r="KKZ204" s="110"/>
      <c r="KLA204" s="110"/>
      <c r="KLB204" s="110"/>
      <c r="KLC204" s="110"/>
      <c r="KLD204" s="110"/>
      <c r="KLE204" s="110"/>
      <c r="KLF204" s="110"/>
      <c r="KLG204" s="110"/>
      <c r="KLH204" s="110"/>
      <c r="KLI204" s="110"/>
      <c r="KLJ204" s="110"/>
      <c r="KLK204" s="110"/>
      <c r="KLL204" s="110"/>
      <c r="KLM204" s="110"/>
      <c r="KLN204" s="110"/>
      <c r="KLO204" s="110"/>
      <c r="KLP204" s="110"/>
      <c r="KLQ204" s="110"/>
      <c r="KLR204" s="110"/>
      <c r="KLS204" s="110"/>
      <c r="KLT204" s="110"/>
      <c r="KLU204" s="110"/>
      <c r="KLV204" s="110"/>
      <c r="KLW204" s="110"/>
      <c r="KLX204" s="110"/>
      <c r="KLY204" s="110"/>
      <c r="KLZ204" s="110"/>
      <c r="KMA204" s="110"/>
      <c r="KMB204" s="110"/>
      <c r="KMC204" s="110"/>
      <c r="KMD204" s="110"/>
      <c r="KME204" s="110"/>
      <c r="KMF204" s="110"/>
      <c r="KMG204" s="110"/>
      <c r="KMH204" s="110"/>
      <c r="KMI204" s="110"/>
      <c r="KMJ204" s="110"/>
      <c r="KMK204" s="110"/>
      <c r="KML204" s="110"/>
      <c r="KMM204" s="110"/>
      <c r="KMN204" s="110"/>
      <c r="KMO204" s="110"/>
      <c r="KMP204" s="110"/>
      <c r="KMQ204" s="110"/>
      <c r="KMR204" s="110"/>
      <c r="KMS204" s="110"/>
      <c r="KMT204" s="110"/>
      <c r="KMU204" s="110"/>
      <c r="KMV204" s="110"/>
      <c r="KMW204" s="110"/>
      <c r="KMX204" s="110"/>
      <c r="KMY204" s="110"/>
      <c r="KMZ204" s="110"/>
      <c r="KNA204" s="110"/>
      <c r="KNB204" s="110"/>
      <c r="KNC204" s="110"/>
      <c r="KND204" s="110"/>
      <c r="KNE204" s="110"/>
      <c r="KNF204" s="110"/>
      <c r="KNG204" s="110"/>
      <c r="KNH204" s="110"/>
      <c r="KNI204" s="110"/>
      <c r="KNJ204" s="110"/>
      <c r="KNK204" s="110"/>
      <c r="KNL204" s="110"/>
      <c r="KNM204" s="110"/>
      <c r="KNN204" s="110"/>
      <c r="KNO204" s="110"/>
      <c r="KNP204" s="110"/>
      <c r="KNQ204" s="110"/>
      <c r="KNR204" s="110"/>
      <c r="KNS204" s="110"/>
      <c r="KNT204" s="110"/>
      <c r="KNU204" s="110"/>
      <c r="KNV204" s="110"/>
      <c r="KNW204" s="110"/>
      <c r="KNX204" s="110"/>
      <c r="KNY204" s="110"/>
      <c r="KNZ204" s="110"/>
      <c r="KOA204" s="110"/>
      <c r="KOB204" s="110"/>
      <c r="KOC204" s="110"/>
      <c r="KOD204" s="110"/>
      <c r="KOE204" s="110"/>
      <c r="KOF204" s="110"/>
      <c r="KOG204" s="110"/>
      <c r="KOH204" s="110"/>
      <c r="KOI204" s="110"/>
      <c r="KOJ204" s="110"/>
      <c r="KOK204" s="110"/>
      <c r="KOL204" s="110"/>
      <c r="KOM204" s="110"/>
      <c r="KON204" s="110"/>
      <c r="KOO204" s="110"/>
      <c r="KOP204" s="110"/>
      <c r="KOQ204" s="110"/>
      <c r="KOR204" s="110"/>
      <c r="KOS204" s="110"/>
      <c r="KOT204" s="110"/>
      <c r="KOU204" s="110"/>
      <c r="KOV204" s="110"/>
      <c r="KOW204" s="110"/>
      <c r="KOX204" s="110"/>
      <c r="KOY204" s="110"/>
      <c r="KOZ204" s="110"/>
      <c r="KPA204" s="110"/>
      <c r="KPB204" s="110"/>
      <c r="KPC204" s="110"/>
      <c r="KPD204" s="110"/>
      <c r="KPE204" s="110"/>
      <c r="KPF204" s="110"/>
      <c r="KPG204" s="110"/>
      <c r="KPH204" s="110"/>
      <c r="KPI204" s="110"/>
      <c r="KPJ204" s="110"/>
      <c r="KPK204" s="110"/>
      <c r="KPL204" s="110"/>
      <c r="KPM204" s="110"/>
      <c r="KPN204" s="110"/>
      <c r="KPO204" s="110"/>
      <c r="KPP204" s="110"/>
      <c r="KPQ204" s="110"/>
      <c r="KPR204" s="110"/>
      <c r="KPS204" s="110"/>
      <c r="KPT204" s="110"/>
      <c r="KPU204" s="110"/>
      <c r="KPV204" s="110"/>
      <c r="KPW204" s="110"/>
      <c r="KPX204" s="110"/>
      <c r="KPY204" s="110"/>
      <c r="KPZ204" s="110"/>
      <c r="KQA204" s="110"/>
      <c r="KQB204" s="110"/>
      <c r="KQC204" s="110"/>
      <c r="KQD204" s="110"/>
      <c r="KQE204" s="110"/>
      <c r="KQF204" s="110"/>
      <c r="KQG204" s="110"/>
      <c r="KQH204" s="110"/>
      <c r="KQI204" s="110"/>
      <c r="KQJ204" s="110"/>
      <c r="KQK204" s="110"/>
      <c r="KQL204" s="110"/>
      <c r="KQM204" s="110"/>
      <c r="KQN204" s="110"/>
      <c r="KQO204" s="110"/>
      <c r="KQP204" s="110"/>
      <c r="KQQ204" s="110"/>
      <c r="KQR204" s="110"/>
      <c r="KQS204" s="110"/>
      <c r="KQT204" s="110"/>
      <c r="KQU204" s="110"/>
      <c r="KQV204" s="110"/>
      <c r="KQW204" s="110"/>
      <c r="KQX204" s="110"/>
      <c r="KQY204" s="110"/>
      <c r="KQZ204" s="110"/>
      <c r="KRA204" s="110"/>
      <c r="KRB204" s="110"/>
      <c r="KRC204" s="110"/>
      <c r="KRD204" s="110"/>
      <c r="KRE204" s="110"/>
      <c r="KRF204" s="110"/>
      <c r="KRG204" s="110"/>
      <c r="KRH204" s="110"/>
      <c r="KRI204" s="110"/>
      <c r="KRJ204" s="110"/>
      <c r="KRK204" s="110"/>
      <c r="KRL204" s="110"/>
      <c r="KRM204" s="110"/>
      <c r="KRN204" s="110"/>
      <c r="KRO204" s="110"/>
      <c r="KRP204" s="110"/>
      <c r="KRQ204" s="110"/>
      <c r="KRR204" s="110"/>
      <c r="KRS204" s="110"/>
      <c r="KRT204" s="110"/>
      <c r="KRU204" s="110"/>
      <c r="KRV204" s="110"/>
      <c r="KRW204" s="110"/>
      <c r="KRX204" s="110"/>
      <c r="KRY204" s="110"/>
      <c r="KRZ204" s="110"/>
      <c r="KSA204" s="110"/>
      <c r="KSB204" s="110"/>
      <c r="KSC204" s="110"/>
      <c r="KSD204" s="110"/>
      <c r="KSE204" s="110"/>
      <c r="KSF204" s="110"/>
      <c r="KSG204" s="110"/>
      <c r="KSH204" s="110"/>
      <c r="KSI204" s="110"/>
      <c r="KSJ204" s="110"/>
      <c r="KSK204" s="110"/>
      <c r="KSL204" s="110"/>
      <c r="KSM204" s="110"/>
      <c r="KSN204" s="110"/>
      <c r="KSO204" s="110"/>
      <c r="KSP204" s="110"/>
      <c r="KSQ204" s="110"/>
      <c r="KSR204" s="110"/>
      <c r="KSS204" s="110"/>
      <c r="KST204" s="110"/>
      <c r="KSU204" s="110"/>
      <c r="KSV204" s="110"/>
      <c r="KSW204" s="110"/>
      <c r="KSX204" s="110"/>
      <c r="KSY204" s="110"/>
      <c r="KSZ204" s="110"/>
      <c r="KTA204" s="110"/>
      <c r="KTB204" s="110"/>
      <c r="KTC204" s="110"/>
      <c r="KTD204" s="110"/>
      <c r="KTE204" s="110"/>
      <c r="KTF204" s="110"/>
      <c r="KTG204" s="110"/>
      <c r="KTH204" s="110"/>
      <c r="KTI204" s="110"/>
      <c r="KTJ204" s="110"/>
      <c r="KTK204" s="110"/>
      <c r="KTL204" s="110"/>
      <c r="KTM204" s="110"/>
      <c r="KTN204" s="110"/>
      <c r="KTO204" s="110"/>
      <c r="KTP204" s="110"/>
      <c r="KTQ204" s="110"/>
      <c r="KTR204" s="110"/>
      <c r="KTS204" s="110"/>
      <c r="KTT204" s="110"/>
      <c r="KTU204" s="110"/>
      <c r="KTV204" s="110"/>
      <c r="KTW204" s="110"/>
      <c r="KTX204" s="110"/>
      <c r="KTY204" s="110"/>
      <c r="KTZ204" s="110"/>
      <c r="KUA204" s="110"/>
      <c r="KUB204" s="110"/>
      <c r="KUC204" s="110"/>
      <c r="KUD204" s="110"/>
      <c r="KUE204" s="110"/>
      <c r="KUF204" s="110"/>
      <c r="KUG204" s="110"/>
      <c r="KUH204" s="110"/>
      <c r="KUI204" s="110"/>
      <c r="KUJ204" s="110"/>
      <c r="KUK204" s="110"/>
      <c r="KUL204" s="110"/>
      <c r="KUM204" s="110"/>
      <c r="KUN204" s="110"/>
      <c r="KUO204" s="110"/>
      <c r="KUP204" s="110"/>
      <c r="KUQ204" s="110"/>
      <c r="KUR204" s="110"/>
      <c r="KUS204" s="110"/>
      <c r="KUT204" s="110"/>
      <c r="KUU204" s="110"/>
      <c r="KUV204" s="110"/>
      <c r="KUW204" s="110"/>
      <c r="KUX204" s="110"/>
      <c r="KUY204" s="110"/>
      <c r="KUZ204" s="110"/>
      <c r="KVA204" s="110"/>
      <c r="KVB204" s="110"/>
      <c r="KVC204" s="110"/>
      <c r="KVD204" s="110"/>
      <c r="KVE204" s="110"/>
      <c r="KVF204" s="110"/>
      <c r="KVG204" s="110"/>
      <c r="KVH204" s="110"/>
      <c r="KVI204" s="110"/>
      <c r="KVJ204" s="110"/>
      <c r="KVK204" s="110"/>
      <c r="KVL204" s="110"/>
      <c r="KVM204" s="110"/>
      <c r="KVN204" s="110"/>
      <c r="KVO204" s="110"/>
      <c r="KVP204" s="110"/>
      <c r="KVQ204" s="110"/>
      <c r="KVR204" s="110"/>
      <c r="KVS204" s="110"/>
      <c r="KVT204" s="110"/>
      <c r="KVU204" s="110"/>
      <c r="KVV204" s="110"/>
      <c r="KVW204" s="110"/>
      <c r="KVX204" s="110"/>
      <c r="KVY204" s="110"/>
      <c r="KVZ204" s="110"/>
      <c r="KWA204" s="110"/>
      <c r="KWB204" s="110"/>
      <c r="KWC204" s="110"/>
      <c r="KWD204" s="110"/>
      <c r="KWE204" s="110"/>
      <c r="KWF204" s="110"/>
      <c r="KWG204" s="110"/>
      <c r="KWH204" s="110"/>
      <c r="KWI204" s="110"/>
      <c r="KWJ204" s="110"/>
      <c r="KWK204" s="110"/>
      <c r="KWL204" s="110"/>
      <c r="KWM204" s="110"/>
      <c r="KWN204" s="110"/>
      <c r="KWO204" s="110"/>
      <c r="KWP204" s="110"/>
      <c r="KWQ204" s="110"/>
      <c r="KWR204" s="110"/>
      <c r="KWS204" s="110"/>
      <c r="KWT204" s="110"/>
      <c r="KWU204" s="110"/>
      <c r="KWV204" s="110"/>
      <c r="KWW204" s="110"/>
      <c r="KWX204" s="110"/>
      <c r="KWY204" s="110"/>
      <c r="KWZ204" s="110"/>
      <c r="KXA204" s="110"/>
      <c r="KXB204" s="110"/>
      <c r="KXC204" s="110"/>
      <c r="KXD204" s="110"/>
      <c r="KXE204" s="110"/>
      <c r="KXF204" s="110"/>
      <c r="KXG204" s="110"/>
      <c r="KXH204" s="110"/>
      <c r="KXI204" s="110"/>
      <c r="KXJ204" s="110"/>
      <c r="KXK204" s="110"/>
      <c r="KXL204" s="110"/>
      <c r="KXM204" s="110"/>
      <c r="KXN204" s="110"/>
      <c r="KXO204" s="110"/>
      <c r="KXP204" s="110"/>
      <c r="KXQ204" s="110"/>
      <c r="KXR204" s="110"/>
      <c r="KXS204" s="110"/>
      <c r="KXT204" s="110"/>
      <c r="KXU204" s="110"/>
      <c r="KXV204" s="110"/>
      <c r="KXW204" s="110"/>
      <c r="KXX204" s="110"/>
      <c r="KXY204" s="110"/>
      <c r="KXZ204" s="110"/>
      <c r="KYA204" s="110"/>
      <c r="KYB204" s="110"/>
      <c r="KYC204" s="110"/>
      <c r="KYD204" s="110"/>
      <c r="KYE204" s="110"/>
      <c r="KYF204" s="110"/>
      <c r="KYG204" s="110"/>
      <c r="KYH204" s="110"/>
      <c r="KYI204" s="110"/>
      <c r="KYJ204" s="110"/>
      <c r="KYK204" s="110"/>
      <c r="KYL204" s="110"/>
      <c r="KYM204" s="110"/>
      <c r="KYN204" s="110"/>
      <c r="KYO204" s="110"/>
      <c r="KYP204" s="110"/>
      <c r="KYQ204" s="110"/>
      <c r="KYR204" s="110"/>
      <c r="KYS204" s="110"/>
      <c r="KYT204" s="110"/>
      <c r="KYU204" s="110"/>
      <c r="KYV204" s="110"/>
      <c r="KYW204" s="110"/>
      <c r="KYX204" s="110"/>
      <c r="KYY204" s="110"/>
      <c r="KYZ204" s="110"/>
      <c r="KZA204" s="110"/>
      <c r="KZB204" s="110"/>
      <c r="KZC204" s="110"/>
      <c r="KZD204" s="110"/>
      <c r="KZE204" s="110"/>
      <c r="KZF204" s="110"/>
      <c r="KZG204" s="110"/>
      <c r="KZH204" s="110"/>
      <c r="KZI204" s="110"/>
      <c r="KZJ204" s="110"/>
      <c r="KZK204" s="110"/>
      <c r="KZL204" s="110"/>
      <c r="KZM204" s="110"/>
      <c r="KZN204" s="110"/>
      <c r="KZO204" s="110"/>
      <c r="KZP204" s="110"/>
      <c r="KZQ204" s="110"/>
      <c r="KZR204" s="110"/>
      <c r="KZS204" s="110"/>
      <c r="KZT204" s="110"/>
      <c r="KZU204" s="110"/>
      <c r="KZV204" s="110"/>
      <c r="KZW204" s="110"/>
      <c r="KZX204" s="110"/>
      <c r="KZY204" s="110"/>
      <c r="KZZ204" s="110"/>
      <c r="LAA204" s="110"/>
      <c r="LAB204" s="110"/>
      <c r="LAC204" s="110"/>
      <c r="LAD204" s="110"/>
      <c r="LAE204" s="110"/>
      <c r="LAF204" s="110"/>
      <c r="LAG204" s="110"/>
      <c r="LAH204" s="110"/>
      <c r="LAI204" s="110"/>
      <c r="LAJ204" s="110"/>
      <c r="LAK204" s="110"/>
      <c r="LAL204" s="110"/>
      <c r="LAM204" s="110"/>
      <c r="LAN204" s="110"/>
      <c r="LAO204" s="110"/>
      <c r="LAP204" s="110"/>
      <c r="LAQ204" s="110"/>
      <c r="LAR204" s="110"/>
      <c r="LAS204" s="110"/>
      <c r="LAT204" s="110"/>
      <c r="LAU204" s="110"/>
      <c r="LAV204" s="110"/>
      <c r="LAW204" s="110"/>
      <c r="LAX204" s="110"/>
      <c r="LAY204" s="110"/>
      <c r="LAZ204" s="110"/>
      <c r="LBA204" s="110"/>
      <c r="LBB204" s="110"/>
      <c r="LBC204" s="110"/>
      <c r="LBD204" s="110"/>
      <c r="LBE204" s="110"/>
      <c r="LBF204" s="110"/>
      <c r="LBG204" s="110"/>
      <c r="LBH204" s="110"/>
      <c r="LBI204" s="110"/>
      <c r="LBJ204" s="110"/>
      <c r="LBK204" s="110"/>
      <c r="LBL204" s="110"/>
      <c r="LBM204" s="110"/>
      <c r="LBN204" s="110"/>
      <c r="LBO204" s="110"/>
      <c r="LBP204" s="110"/>
      <c r="LBQ204" s="110"/>
      <c r="LBR204" s="110"/>
      <c r="LBS204" s="110"/>
      <c r="LBT204" s="110"/>
      <c r="LBU204" s="110"/>
      <c r="LBV204" s="110"/>
      <c r="LBW204" s="110"/>
      <c r="LBX204" s="110"/>
      <c r="LBY204" s="110"/>
      <c r="LBZ204" s="110"/>
      <c r="LCA204" s="110"/>
      <c r="LCB204" s="110"/>
      <c r="LCC204" s="110"/>
      <c r="LCD204" s="110"/>
      <c r="LCE204" s="110"/>
      <c r="LCF204" s="110"/>
      <c r="LCG204" s="110"/>
      <c r="LCH204" s="110"/>
      <c r="LCI204" s="110"/>
      <c r="LCJ204" s="110"/>
      <c r="LCK204" s="110"/>
      <c r="LCL204" s="110"/>
      <c r="LCM204" s="110"/>
      <c r="LCN204" s="110"/>
      <c r="LCO204" s="110"/>
      <c r="LCP204" s="110"/>
      <c r="LCQ204" s="110"/>
      <c r="LCR204" s="110"/>
      <c r="LCS204" s="110"/>
      <c r="LCT204" s="110"/>
      <c r="LCU204" s="110"/>
      <c r="LCV204" s="110"/>
      <c r="LCW204" s="110"/>
      <c r="LCX204" s="110"/>
      <c r="LCY204" s="110"/>
      <c r="LCZ204" s="110"/>
      <c r="LDA204" s="110"/>
      <c r="LDB204" s="110"/>
      <c r="LDC204" s="110"/>
      <c r="LDD204" s="110"/>
      <c r="LDE204" s="110"/>
      <c r="LDF204" s="110"/>
      <c r="LDG204" s="110"/>
      <c r="LDH204" s="110"/>
      <c r="LDI204" s="110"/>
      <c r="LDJ204" s="110"/>
      <c r="LDK204" s="110"/>
      <c r="LDL204" s="110"/>
      <c r="LDM204" s="110"/>
      <c r="LDN204" s="110"/>
      <c r="LDO204" s="110"/>
      <c r="LDP204" s="110"/>
      <c r="LDQ204" s="110"/>
      <c r="LDR204" s="110"/>
      <c r="LDS204" s="110"/>
      <c r="LDT204" s="110"/>
      <c r="LDU204" s="110"/>
      <c r="LDV204" s="110"/>
      <c r="LDW204" s="110"/>
      <c r="LDX204" s="110"/>
      <c r="LDY204" s="110"/>
      <c r="LDZ204" s="110"/>
      <c r="LEA204" s="110"/>
      <c r="LEB204" s="110"/>
      <c r="LEC204" s="110"/>
      <c r="LED204" s="110"/>
      <c r="LEE204" s="110"/>
      <c r="LEF204" s="110"/>
      <c r="LEG204" s="110"/>
      <c r="LEH204" s="110"/>
      <c r="LEI204" s="110"/>
      <c r="LEJ204" s="110"/>
      <c r="LEK204" s="110"/>
      <c r="LEL204" s="110"/>
      <c r="LEM204" s="110"/>
      <c r="LEN204" s="110"/>
      <c r="LEO204" s="110"/>
      <c r="LEP204" s="110"/>
      <c r="LEQ204" s="110"/>
      <c r="LER204" s="110"/>
      <c r="LES204" s="110"/>
      <c r="LET204" s="110"/>
      <c r="LEU204" s="110"/>
      <c r="LEV204" s="110"/>
      <c r="LEW204" s="110"/>
      <c r="LEX204" s="110"/>
      <c r="LEY204" s="110"/>
      <c r="LEZ204" s="110"/>
      <c r="LFA204" s="110"/>
      <c r="LFB204" s="110"/>
      <c r="LFC204" s="110"/>
      <c r="LFD204" s="110"/>
      <c r="LFE204" s="110"/>
      <c r="LFF204" s="110"/>
      <c r="LFG204" s="110"/>
      <c r="LFH204" s="110"/>
      <c r="LFI204" s="110"/>
      <c r="LFJ204" s="110"/>
      <c r="LFK204" s="110"/>
      <c r="LFL204" s="110"/>
      <c r="LFM204" s="110"/>
      <c r="LFN204" s="110"/>
      <c r="LFO204" s="110"/>
      <c r="LFP204" s="110"/>
      <c r="LFQ204" s="110"/>
      <c r="LFR204" s="110"/>
      <c r="LFS204" s="110"/>
      <c r="LFT204" s="110"/>
      <c r="LFU204" s="110"/>
      <c r="LFV204" s="110"/>
      <c r="LFW204" s="110"/>
      <c r="LFX204" s="110"/>
      <c r="LFY204" s="110"/>
      <c r="LFZ204" s="110"/>
      <c r="LGA204" s="110"/>
      <c r="LGB204" s="110"/>
      <c r="LGC204" s="110"/>
      <c r="LGD204" s="110"/>
      <c r="LGE204" s="110"/>
      <c r="LGF204" s="110"/>
      <c r="LGG204" s="110"/>
      <c r="LGH204" s="110"/>
      <c r="LGI204" s="110"/>
      <c r="LGJ204" s="110"/>
      <c r="LGK204" s="110"/>
      <c r="LGL204" s="110"/>
      <c r="LGM204" s="110"/>
      <c r="LGN204" s="110"/>
      <c r="LGO204" s="110"/>
      <c r="LGP204" s="110"/>
      <c r="LGQ204" s="110"/>
      <c r="LGR204" s="110"/>
      <c r="LGS204" s="110"/>
      <c r="LGT204" s="110"/>
      <c r="LGU204" s="110"/>
      <c r="LGV204" s="110"/>
      <c r="LGW204" s="110"/>
      <c r="LGX204" s="110"/>
      <c r="LGY204" s="110"/>
      <c r="LGZ204" s="110"/>
      <c r="LHA204" s="110"/>
      <c r="LHB204" s="110"/>
      <c r="LHC204" s="110"/>
      <c r="LHD204" s="110"/>
      <c r="LHE204" s="110"/>
      <c r="LHF204" s="110"/>
      <c r="LHG204" s="110"/>
      <c r="LHH204" s="110"/>
      <c r="LHI204" s="110"/>
      <c r="LHJ204" s="110"/>
      <c r="LHK204" s="110"/>
      <c r="LHL204" s="110"/>
      <c r="LHM204" s="110"/>
      <c r="LHN204" s="110"/>
      <c r="LHO204" s="110"/>
      <c r="LHP204" s="110"/>
      <c r="LHQ204" s="110"/>
      <c r="LHR204" s="110"/>
      <c r="LHS204" s="110"/>
      <c r="LHT204" s="110"/>
      <c r="LHU204" s="110"/>
      <c r="LHV204" s="110"/>
      <c r="LHW204" s="110"/>
      <c r="LHX204" s="110"/>
      <c r="LHY204" s="110"/>
      <c r="LHZ204" s="110"/>
      <c r="LIA204" s="110"/>
      <c r="LIB204" s="110"/>
      <c r="LIC204" s="110"/>
      <c r="LID204" s="110"/>
      <c r="LIE204" s="110"/>
      <c r="LIF204" s="110"/>
      <c r="LIG204" s="110"/>
      <c r="LIH204" s="110"/>
      <c r="LII204" s="110"/>
      <c r="LIJ204" s="110"/>
      <c r="LIK204" s="110"/>
      <c r="LIL204" s="110"/>
      <c r="LIM204" s="110"/>
      <c r="LIN204" s="110"/>
      <c r="LIO204" s="110"/>
      <c r="LIP204" s="110"/>
      <c r="LIQ204" s="110"/>
      <c r="LIR204" s="110"/>
      <c r="LIS204" s="110"/>
      <c r="LIT204" s="110"/>
      <c r="LIU204" s="110"/>
      <c r="LIV204" s="110"/>
      <c r="LIW204" s="110"/>
      <c r="LIX204" s="110"/>
      <c r="LIY204" s="110"/>
      <c r="LIZ204" s="110"/>
      <c r="LJA204" s="110"/>
      <c r="LJB204" s="110"/>
      <c r="LJC204" s="110"/>
      <c r="LJD204" s="110"/>
      <c r="LJE204" s="110"/>
      <c r="LJF204" s="110"/>
      <c r="LJG204" s="110"/>
      <c r="LJH204" s="110"/>
      <c r="LJI204" s="110"/>
      <c r="LJJ204" s="110"/>
      <c r="LJK204" s="110"/>
      <c r="LJL204" s="110"/>
      <c r="LJM204" s="110"/>
      <c r="LJN204" s="110"/>
      <c r="LJO204" s="110"/>
      <c r="LJP204" s="110"/>
      <c r="LJQ204" s="110"/>
      <c r="LJR204" s="110"/>
      <c r="LJS204" s="110"/>
      <c r="LJT204" s="110"/>
      <c r="LJU204" s="110"/>
      <c r="LJV204" s="110"/>
      <c r="LJW204" s="110"/>
      <c r="LJX204" s="110"/>
      <c r="LJY204" s="110"/>
      <c r="LJZ204" s="110"/>
      <c r="LKA204" s="110"/>
      <c r="LKB204" s="110"/>
      <c r="LKC204" s="110"/>
      <c r="LKD204" s="110"/>
      <c r="LKE204" s="110"/>
      <c r="LKF204" s="110"/>
      <c r="LKG204" s="110"/>
      <c r="LKH204" s="110"/>
      <c r="LKI204" s="110"/>
      <c r="LKJ204" s="110"/>
      <c r="LKK204" s="110"/>
      <c r="LKL204" s="110"/>
      <c r="LKM204" s="110"/>
      <c r="LKN204" s="110"/>
      <c r="LKO204" s="110"/>
      <c r="LKP204" s="110"/>
      <c r="LKQ204" s="110"/>
      <c r="LKR204" s="110"/>
      <c r="LKS204" s="110"/>
      <c r="LKT204" s="110"/>
      <c r="LKU204" s="110"/>
      <c r="LKV204" s="110"/>
      <c r="LKW204" s="110"/>
      <c r="LKX204" s="110"/>
      <c r="LKY204" s="110"/>
      <c r="LKZ204" s="110"/>
      <c r="LLA204" s="110"/>
      <c r="LLB204" s="110"/>
      <c r="LLC204" s="110"/>
      <c r="LLD204" s="110"/>
      <c r="LLE204" s="110"/>
      <c r="LLF204" s="110"/>
      <c r="LLG204" s="110"/>
      <c r="LLH204" s="110"/>
      <c r="LLI204" s="110"/>
      <c r="LLJ204" s="110"/>
      <c r="LLK204" s="110"/>
      <c r="LLL204" s="110"/>
      <c r="LLM204" s="110"/>
      <c r="LLN204" s="110"/>
      <c r="LLO204" s="110"/>
      <c r="LLP204" s="110"/>
      <c r="LLQ204" s="110"/>
      <c r="LLR204" s="110"/>
      <c r="LLS204" s="110"/>
      <c r="LLT204" s="110"/>
      <c r="LLU204" s="110"/>
      <c r="LLV204" s="110"/>
      <c r="LLW204" s="110"/>
      <c r="LLX204" s="110"/>
      <c r="LLY204" s="110"/>
      <c r="LLZ204" s="110"/>
      <c r="LMA204" s="110"/>
      <c r="LMB204" s="110"/>
      <c r="LMC204" s="110"/>
      <c r="LMD204" s="110"/>
      <c r="LME204" s="110"/>
      <c r="LMF204" s="110"/>
      <c r="LMG204" s="110"/>
      <c r="LMH204" s="110"/>
      <c r="LMI204" s="110"/>
      <c r="LMJ204" s="110"/>
      <c r="LMK204" s="110"/>
      <c r="LML204" s="110"/>
      <c r="LMM204" s="110"/>
      <c r="LMN204" s="110"/>
      <c r="LMO204" s="110"/>
      <c r="LMP204" s="110"/>
      <c r="LMQ204" s="110"/>
      <c r="LMR204" s="110"/>
      <c r="LMS204" s="110"/>
      <c r="LMT204" s="110"/>
      <c r="LMU204" s="110"/>
      <c r="LMV204" s="110"/>
      <c r="LMW204" s="110"/>
      <c r="LMX204" s="110"/>
      <c r="LMY204" s="110"/>
      <c r="LMZ204" s="110"/>
      <c r="LNA204" s="110"/>
      <c r="LNB204" s="110"/>
      <c r="LNC204" s="110"/>
      <c r="LND204" s="110"/>
      <c r="LNE204" s="110"/>
      <c r="LNF204" s="110"/>
      <c r="LNG204" s="110"/>
      <c r="LNH204" s="110"/>
      <c r="LNI204" s="110"/>
      <c r="LNJ204" s="110"/>
      <c r="LNK204" s="110"/>
      <c r="LNL204" s="110"/>
      <c r="LNM204" s="110"/>
      <c r="LNN204" s="110"/>
      <c r="LNO204" s="110"/>
      <c r="LNP204" s="110"/>
      <c r="LNQ204" s="110"/>
      <c r="LNR204" s="110"/>
      <c r="LNS204" s="110"/>
      <c r="LNT204" s="110"/>
      <c r="LNU204" s="110"/>
      <c r="LNV204" s="110"/>
      <c r="LNW204" s="110"/>
      <c r="LNX204" s="110"/>
      <c r="LNY204" s="110"/>
      <c r="LNZ204" s="110"/>
      <c r="LOA204" s="110"/>
      <c r="LOB204" s="110"/>
      <c r="LOC204" s="110"/>
      <c r="LOD204" s="110"/>
      <c r="LOE204" s="110"/>
      <c r="LOF204" s="110"/>
      <c r="LOG204" s="110"/>
      <c r="LOH204" s="110"/>
      <c r="LOI204" s="110"/>
      <c r="LOJ204" s="110"/>
      <c r="LOK204" s="110"/>
      <c r="LOL204" s="110"/>
      <c r="LOM204" s="110"/>
      <c r="LON204" s="110"/>
      <c r="LOO204" s="110"/>
      <c r="LOP204" s="110"/>
      <c r="LOQ204" s="110"/>
      <c r="LOR204" s="110"/>
      <c r="LOS204" s="110"/>
      <c r="LOT204" s="110"/>
      <c r="LOU204" s="110"/>
      <c r="LOV204" s="110"/>
      <c r="LOW204" s="110"/>
      <c r="LOX204" s="110"/>
      <c r="LOY204" s="110"/>
      <c r="LOZ204" s="110"/>
      <c r="LPA204" s="110"/>
      <c r="LPB204" s="110"/>
      <c r="LPC204" s="110"/>
      <c r="LPD204" s="110"/>
      <c r="LPE204" s="110"/>
      <c r="LPF204" s="110"/>
      <c r="LPG204" s="110"/>
      <c r="LPH204" s="110"/>
      <c r="LPI204" s="110"/>
      <c r="LPJ204" s="110"/>
      <c r="LPK204" s="110"/>
      <c r="LPL204" s="110"/>
      <c r="LPM204" s="110"/>
      <c r="LPN204" s="110"/>
      <c r="LPO204" s="110"/>
      <c r="LPP204" s="110"/>
      <c r="LPQ204" s="110"/>
      <c r="LPR204" s="110"/>
      <c r="LPS204" s="110"/>
      <c r="LPT204" s="110"/>
      <c r="LPU204" s="110"/>
      <c r="LPV204" s="110"/>
      <c r="LPW204" s="110"/>
      <c r="LPX204" s="110"/>
      <c r="LPY204" s="110"/>
      <c r="LPZ204" s="110"/>
      <c r="LQA204" s="110"/>
      <c r="LQB204" s="110"/>
      <c r="LQC204" s="110"/>
      <c r="LQD204" s="110"/>
      <c r="LQE204" s="110"/>
      <c r="LQF204" s="110"/>
      <c r="LQG204" s="110"/>
      <c r="LQH204" s="110"/>
      <c r="LQI204" s="110"/>
      <c r="LQJ204" s="110"/>
      <c r="LQK204" s="110"/>
      <c r="LQL204" s="110"/>
      <c r="LQM204" s="110"/>
      <c r="LQN204" s="110"/>
      <c r="LQO204" s="110"/>
      <c r="LQP204" s="110"/>
      <c r="LQQ204" s="110"/>
      <c r="LQR204" s="110"/>
      <c r="LQS204" s="110"/>
      <c r="LQT204" s="110"/>
      <c r="LQU204" s="110"/>
      <c r="LQV204" s="110"/>
      <c r="LQW204" s="110"/>
      <c r="LQX204" s="110"/>
      <c r="LQY204" s="110"/>
      <c r="LQZ204" s="110"/>
      <c r="LRA204" s="110"/>
      <c r="LRB204" s="110"/>
      <c r="LRC204" s="110"/>
      <c r="LRD204" s="110"/>
      <c r="LRE204" s="110"/>
      <c r="LRF204" s="110"/>
      <c r="LRG204" s="110"/>
      <c r="LRH204" s="110"/>
      <c r="LRI204" s="110"/>
      <c r="LRJ204" s="110"/>
      <c r="LRK204" s="110"/>
      <c r="LRL204" s="110"/>
      <c r="LRM204" s="110"/>
      <c r="LRN204" s="110"/>
      <c r="LRO204" s="110"/>
      <c r="LRP204" s="110"/>
      <c r="LRQ204" s="110"/>
      <c r="LRR204" s="110"/>
      <c r="LRS204" s="110"/>
      <c r="LRT204" s="110"/>
      <c r="LRU204" s="110"/>
      <c r="LRV204" s="110"/>
      <c r="LRW204" s="110"/>
      <c r="LRX204" s="110"/>
      <c r="LRY204" s="110"/>
      <c r="LRZ204" s="110"/>
      <c r="LSA204" s="110"/>
      <c r="LSB204" s="110"/>
      <c r="LSC204" s="110"/>
      <c r="LSD204" s="110"/>
      <c r="LSE204" s="110"/>
      <c r="LSF204" s="110"/>
      <c r="LSG204" s="110"/>
      <c r="LSH204" s="110"/>
      <c r="LSI204" s="110"/>
      <c r="LSJ204" s="110"/>
      <c r="LSK204" s="110"/>
      <c r="LSL204" s="110"/>
      <c r="LSM204" s="110"/>
      <c r="LSN204" s="110"/>
      <c r="LSO204" s="110"/>
      <c r="LSP204" s="110"/>
      <c r="LSQ204" s="110"/>
      <c r="LSR204" s="110"/>
      <c r="LSS204" s="110"/>
      <c r="LST204" s="110"/>
      <c r="LSU204" s="110"/>
      <c r="LSV204" s="110"/>
      <c r="LSW204" s="110"/>
      <c r="LSX204" s="110"/>
      <c r="LSY204" s="110"/>
      <c r="LSZ204" s="110"/>
      <c r="LTA204" s="110"/>
      <c r="LTB204" s="110"/>
      <c r="LTC204" s="110"/>
      <c r="LTD204" s="110"/>
      <c r="LTE204" s="110"/>
      <c r="LTF204" s="110"/>
      <c r="LTG204" s="110"/>
      <c r="LTH204" s="110"/>
      <c r="LTI204" s="110"/>
      <c r="LTJ204" s="110"/>
      <c r="LTK204" s="110"/>
      <c r="LTL204" s="110"/>
      <c r="LTM204" s="110"/>
      <c r="LTN204" s="110"/>
      <c r="LTO204" s="110"/>
      <c r="LTP204" s="110"/>
      <c r="LTQ204" s="110"/>
      <c r="LTR204" s="110"/>
      <c r="LTS204" s="110"/>
      <c r="LTT204" s="110"/>
      <c r="LTU204" s="110"/>
      <c r="LTV204" s="110"/>
      <c r="LTW204" s="110"/>
      <c r="LTX204" s="110"/>
      <c r="LTY204" s="110"/>
      <c r="LTZ204" s="110"/>
      <c r="LUA204" s="110"/>
      <c r="LUB204" s="110"/>
      <c r="LUC204" s="110"/>
      <c r="LUD204" s="110"/>
      <c r="LUE204" s="110"/>
      <c r="LUF204" s="110"/>
      <c r="LUG204" s="110"/>
      <c r="LUH204" s="110"/>
      <c r="LUI204" s="110"/>
      <c r="LUJ204" s="110"/>
      <c r="LUK204" s="110"/>
      <c r="LUL204" s="110"/>
      <c r="LUM204" s="110"/>
      <c r="LUN204" s="110"/>
      <c r="LUO204" s="110"/>
      <c r="LUP204" s="110"/>
      <c r="LUQ204" s="110"/>
      <c r="LUR204" s="110"/>
      <c r="LUS204" s="110"/>
      <c r="LUT204" s="110"/>
      <c r="LUU204" s="110"/>
      <c r="LUV204" s="110"/>
      <c r="LUW204" s="110"/>
      <c r="LUX204" s="110"/>
      <c r="LUY204" s="110"/>
      <c r="LUZ204" s="110"/>
      <c r="LVA204" s="110"/>
      <c r="LVB204" s="110"/>
      <c r="LVC204" s="110"/>
      <c r="LVD204" s="110"/>
      <c r="LVE204" s="110"/>
      <c r="LVF204" s="110"/>
      <c r="LVG204" s="110"/>
      <c r="LVH204" s="110"/>
      <c r="LVI204" s="110"/>
      <c r="LVJ204" s="110"/>
      <c r="LVK204" s="110"/>
      <c r="LVL204" s="110"/>
      <c r="LVM204" s="110"/>
      <c r="LVN204" s="110"/>
      <c r="LVO204" s="110"/>
      <c r="LVP204" s="110"/>
      <c r="LVQ204" s="110"/>
      <c r="LVR204" s="110"/>
      <c r="LVS204" s="110"/>
      <c r="LVT204" s="110"/>
      <c r="LVU204" s="110"/>
      <c r="LVV204" s="110"/>
      <c r="LVW204" s="110"/>
      <c r="LVX204" s="110"/>
      <c r="LVY204" s="110"/>
      <c r="LVZ204" s="110"/>
      <c r="LWA204" s="110"/>
      <c r="LWB204" s="110"/>
      <c r="LWC204" s="110"/>
      <c r="LWD204" s="110"/>
      <c r="LWE204" s="110"/>
      <c r="LWF204" s="110"/>
      <c r="LWG204" s="110"/>
      <c r="LWH204" s="110"/>
      <c r="LWI204" s="110"/>
      <c r="LWJ204" s="110"/>
      <c r="LWK204" s="110"/>
      <c r="LWL204" s="110"/>
      <c r="LWM204" s="110"/>
      <c r="LWN204" s="110"/>
      <c r="LWO204" s="110"/>
      <c r="LWP204" s="110"/>
      <c r="LWQ204" s="110"/>
      <c r="LWR204" s="110"/>
      <c r="LWS204" s="110"/>
      <c r="LWT204" s="110"/>
      <c r="LWU204" s="110"/>
      <c r="LWV204" s="110"/>
      <c r="LWW204" s="110"/>
      <c r="LWX204" s="110"/>
      <c r="LWY204" s="110"/>
      <c r="LWZ204" s="110"/>
      <c r="LXA204" s="110"/>
      <c r="LXB204" s="110"/>
      <c r="LXC204" s="110"/>
      <c r="LXD204" s="110"/>
      <c r="LXE204" s="110"/>
      <c r="LXF204" s="110"/>
      <c r="LXG204" s="110"/>
      <c r="LXH204" s="110"/>
      <c r="LXI204" s="110"/>
      <c r="LXJ204" s="110"/>
      <c r="LXK204" s="110"/>
      <c r="LXL204" s="110"/>
      <c r="LXM204" s="110"/>
      <c r="LXN204" s="110"/>
      <c r="LXO204" s="110"/>
      <c r="LXP204" s="110"/>
      <c r="LXQ204" s="110"/>
      <c r="LXR204" s="110"/>
      <c r="LXS204" s="110"/>
      <c r="LXT204" s="110"/>
      <c r="LXU204" s="110"/>
      <c r="LXV204" s="110"/>
      <c r="LXW204" s="110"/>
      <c r="LXX204" s="110"/>
      <c r="LXY204" s="110"/>
      <c r="LXZ204" s="110"/>
      <c r="LYA204" s="110"/>
      <c r="LYB204" s="110"/>
      <c r="LYC204" s="110"/>
      <c r="LYD204" s="110"/>
      <c r="LYE204" s="110"/>
      <c r="LYF204" s="110"/>
      <c r="LYG204" s="110"/>
      <c r="LYH204" s="110"/>
      <c r="LYI204" s="110"/>
      <c r="LYJ204" s="110"/>
      <c r="LYK204" s="110"/>
      <c r="LYL204" s="110"/>
      <c r="LYM204" s="110"/>
      <c r="LYN204" s="110"/>
      <c r="LYO204" s="110"/>
      <c r="LYP204" s="110"/>
      <c r="LYQ204" s="110"/>
      <c r="LYR204" s="110"/>
      <c r="LYS204" s="110"/>
      <c r="LYT204" s="110"/>
      <c r="LYU204" s="110"/>
      <c r="LYV204" s="110"/>
      <c r="LYW204" s="110"/>
      <c r="LYX204" s="110"/>
      <c r="LYY204" s="110"/>
      <c r="LYZ204" s="110"/>
      <c r="LZA204" s="110"/>
      <c r="LZB204" s="110"/>
      <c r="LZC204" s="110"/>
      <c r="LZD204" s="110"/>
      <c r="LZE204" s="110"/>
      <c r="LZF204" s="110"/>
      <c r="LZG204" s="110"/>
      <c r="LZH204" s="110"/>
      <c r="LZI204" s="110"/>
      <c r="LZJ204" s="110"/>
      <c r="LZK204" s="110"/>
      <c r="LZL204" s="110"/>
      <c r="LZM204" s="110"/>
      <c r="LZN204" s="110"/>
      <c r="LZO204" s="110"/>
      <c r="LZP204" s="110"/>
      <c r="LZQ204" s="110"/>
      <c r="LZR204" s="110"/>
      <c r="LZS204" s="110"/>
      <c r="LZT204" s="110"/>
      <c r="LZU204" s="110"/>
      <c r="LZV204" s="110"/>
      <c r="LZW204" s="110"/>
      <c r="LZX204" s="110"/>
      <c r="LZY204" s="110"/>
      <c r="LZZ204" s="110"/>
      <c r="MAA204" s="110"/>
      <c r="MAB204" s="110"/>
      <c r="MAC204" s="110"/>
      <c r="MAD204" s="110"/>
      <c r="MAE204" s="110"/>
      <c r="MAF204" s="110"/>
      <c r="MAG204" s="110"/>
      <c r="MAH204" s="110"/>
      <c r="MAI204" s="110"/>
      <c r="MAJ204" s="110"/>
      <c r="MAK204" s="110"/>
      <c r="MAL204" s="110"/>
      <c r="MAM204" s="110"/>
      <c r="MAN204" s="110"/>
      <c r="MAO204" s="110"/>
      <c r="MAP204" s="110"/>
      <c r="MAQ204" s="110"/>
      <c r="MAR204" s="110"/>
      <c r="MAS204" s="110"/>
      <c r="MAT204" s="110"/>
      <c r="MAU204" s="110"/>
      <c r="MAV204" s="110"/>
      <c r="MAW204" s="110"/>
      <c r="MAX204" s="110"/>
      <c r="MAY204" s="110"/>
      <c r="MAZ204" s="110"/>
      <c r="MBA204" s="110"/>
      <c r="MBB204" s="110"/>
      <c r="MBC204" s="110"/>
      <c r="MBD204" s="110"/>
      <c r="MBE204" s="110"/>
      <c r="MBF204" s="110"/>
      <c r="MBG204" s="110"/>
      <c r="MBH204" s="110"/>
      <c r="MBI204" s="110"/>
      <c r="MBJ204" s="110"/>
      <c r="MBK204" s="110"/>
      <c r="MBL204" s="110"/>
      <c r="MBM204" s="110"/>
      <c r="MBN204" s="110"/>
      <c r="MBO204" s="110"/>
      <c r="MBP204" s="110"/>
      <c r="MBQ204" s="110"/>
      <c r="MBR204" s="110"/>
      <c r="MBS204" s="110"/>
      <c r="MBT204" s="110"/>
      <c r="MBU204" s="110"/>
      <c r="MBV204" s="110"/>
      <c r="MBW204" s="110"/>
      <c r="MBX204" s="110"/>
      <c r="MBY204" s="110"/>
      <c r="MBZ204" s="110"/>
      <c r="MCA204" s="110"/>
      <c r="MCB204" s="110"/>
      <c r="MCC204" s="110"/>
      <c r="MCD204" s="110"/>
      <c r="MCE204" s="110"/>
      <c r="MCF204" s="110"/>
      <c r="MCG204" s="110"/>
      <c r="MCH204" s="110"/>
      <c r="MCI204" s="110"/>
      <c r="MCJ204" s="110"/>
      <c r="MCK204" s="110"/>
      <c r="MCL204" s="110"/>
      <c r="MCM204" s="110"/>
      <c r="MCN204" s="110"/>
      <c r="MCO204" s="110"/>
      <c r="MCP204" s="110"/>
      <c r="MCQ204" s="110"/>
      <c r="MCR204" s="110"/>
      <c r="MCS204" s="110"/>
      <c r="MCT204" s="110"/>
      <c r="MCU204" s="110"/>
      <c r="MCV204" s="110"/>
      <c r="MCW204" s="110"/>
      <c r="MCX204" s="110"/>
      <c r="MCY204" s="110"/>
      <c r="MCZ204" s="110"/>
      <c r="MDA204" s="110"/>
      <c r="MDB204" s="110"/>
      <c r="MDC204" s="110"/>
      <c r="MDD204" s="110"/>
      <c r="MDE204" s="110"/>
      <c r="MDF204" s="110"/>
      <c r="MDG204" s="110"/>
      <c r="MDH204" s="110"/>
      <c r="MDI204" s="110"/>
      <c r="MDJ204" s="110"/>
      <c r="MDK204" s="110"/>
      <c r="MDL204" s="110"/>
      <c r="MDM204" s="110"/>
      <c r="MDN204" s="110"/>
      <c r="MDO204" s="110"/>
      <c r="MDP204" s="110"/>
      <c r="MDQ204" s="110"/>
      <c r="MDR204" s="110"/>
      <c r="MDS204" s="110"/>
      <c r="MDT204" s="110"/>
      <c r="MDU204" s="110"/>
      <c r="MDV204" s="110"/>
      <c r="MDW204" s="110"/>
      <c r="MDX204" s="110"/>
      <c r="MDY204" s="110"/>
      <c r="MDZ204" s="110"/>
      <c r="MEA204" s="110"/>
      <c r="MEB204" s="110"/>
      <c r="MEC204" s="110"/>
      <c r="MED204" s="110"/>
      <c r="MEE204" s="110"/>
      <c r="MEF204" s="110"/>
      <c r="MEG204" s="110"/>
      <c r="MEH204" s="110"/>
      <c r="MEI204" s="110"/>
      <c r="MEJ204" s="110"/>
      <c r="MEK204" s="110"/>
      <c r="MEL204" s="110"/>
      <c r="MEM204" s="110"/>
      <c r="MEN204" s="110"/>
      <c r="MEO204" s="110"/>
      <c r="MEP204" s="110"/>
      <c r="MEQ204" s="110"/>
      <c r="MER204" s="110"/>
      <c r="MES204" s="110"/>
      <c r="MET204" s="110"/>
      <c r="MEU204" s="110"/>
      <c r="MEV204" s="110"/>
      <c r="MEW204" s="110"/>
      <c r="MEX204" s="110"/>
      <c r="MEY204" s="110"/>
      <c r="MEZ204" s="110"/>
      <c r="MFA204" s="110"/>
      <c r="MFB204" s="110"/>
      <c r="MFC204" s="110"/>
      <c r="MFD204" s="110"/>
      <c r="MFE204" s="110"/>
      <c r="MFF204" s="110"/>
      <c r="MFG204" s="110"/>
      <c r="MFH204" s="110"/>
      <c r="MFI204" s="110"/>
      <c r="MFJ204" s="110"/>
      <c r="MFK204" s="110"/>
      <c r="MFL204" s="110"/>
      <c r="MFM204" s="110"/>
      <c r="MFN204" s="110"/>
      <c r="MFO204" s="110"/>
      <c r="MFP204" s="110"/>
      <c r="MFQ204" s="110"/>
      <c r="MFR204" s="110"/>
      <c r="MFS204" s="110"/>
      <c r="MFT204" s="110"/>
      <c r="MFU204" s="110"/>
      <c r="MFV204" s="110"/>
      <c r="MFW204" s="110"/>
      <c r="MFX204" s="110"/>
      <c r="MFY204" s="110"/>
      <c r="MFZ204" s="110"/>
      <c r="MGA204" s="110"/>
      <c r="MGB204" s="110"/>
      <c r="MGC204" s="110"/>
      <c r="MGD204" s="110"/>
      <c r="MGE204" s="110"/>
      <c r="MGF204" s="110"/>
      <c r="MGG204" s="110"/>
      <c r="MGH204" s="110"/>
      <c r="MGI204" s="110"/>
      <c r="MGJ204" s="110"/>
      <c r="MGK204" s="110"/>
      <c r="MGL204" s="110"/>
      <c r="MGM204" s="110"/>
      <c r="MGN204" s="110"/>
      <c r="MGO204" s="110"/>
      <c r="MGP204" s="110"/>
      <c r="MGQ204" s="110"/>
      <c r="MGR204" s="110"/>
      <c r="MGS204" s="110"/>
      <c r="MGT204" s="110"/>
      <c r="MGU204" s="110"/>
      <c r="MGV204" s="110"/>
      <c r="MGW204" s="110"/>
      <c r="MGX204" s="110"/>
      <c r="MGY204" s="110"/>
      <c r="MGZ204" s="110"/>
      <c r="MHA204" s="110"/>
      <c r="MHB204" s="110"/>
      <c r="MHC204" s="110"/>
      <c r="MHD204" s="110"/>
      <c r="MHE204" s="110"/>
      <c r="MHF204" s="110"/>
      <c r="MHG204" s="110"/>
      <c r="MHH204" s="110"/>
      <c r="MHI204" s="110"/>
      <c r="MHJ204" s="110"/>
      <c r="MHK204" s="110"/>
      <c r="MHL204" s="110"/>
      <c r="MHM204" s="110"/>
      <c r="MHN204" s="110"/>
      <c r="MHO204" s="110"/>
      <c r="MHP204" s="110"/>
      <c r="MHQ204" s="110"/>
      <c r="MHR204" s="110"/>
      <c r="MHS204" s="110"/>
      <c r="MHT204" s="110"/>
      <c r="MHU204" s="110"/>
      <c r="MHV204" s="110"/>
      <c r="MHW204" s="110"/>
      <c r="MHX204" s="110"/>
      <c r="MHY204" s="110"/>
      <c r="MHZ204" s="110"/>
      <c r="MIA204" s="110"/>
      <c r="MIB204" s="110"/>
      <c r="MIC204" s="110"/>
      <c r="MID204" s="110"/>
      <c r="MIE204" s="110"/>
      <c r="MIF204" s="110"/>
      <c r="MIG204" s="110"/>
      <c r="MIH204" s="110"/>
      <c r="MII204" s="110"/>
      <c r="MIJ204" s="110"/>
      <c r="MIK204" s="110"/>
      <c r="MIL204" s="110"/>
      <c r="MIM204" s="110"/>
      <c r="MIN204" s="110"/>
      <c r="MIO204" s="110"/>
      <c r="MIP204" s="110"/>
      <c r="MIQ204" s="110"/>
      <c r="MIR204" s="110"/>
      <c r="MIS204" s="110"/>
      <c r="MIT204" s="110"/>
      <c r="MIU204" s="110"/>
      <c r="MIV204" s="110"/>
      <c r="MIW204" s="110"/>
      <c r="MIX204" s="110"/>
      <c r="MIY204" s="110"/>
      <c r="MIZ204" s="110"/>
      <c r="MJA204" s="110"/>
      <c r="MJB204" s="110"/>
      <c r="MJC204" s="110"/>
      <c r="MJD204" s="110"/>
      <c r="MJE204" s="110"/>
      <c r="MJF204" s="110"/>
      <c r="MJG204" s="110"/>
      <c r="MJH204" s="110"/>
      <c r="MJI204" s="110"/>
      <c r="MJJ204" s="110"/>
      <c r="MJK204" s="110"/>
      <c r="MJL204" s="110"/>
      <c r="MJM204" s="110"/>
      <c r="MJN204" s="110"/>
      <c r="MJO204" s="110"/>
      <c r="MJP204" s="110"/>
      <c r="MJQ204" s="110"/>
      <c r="MJR204" s="110"/>
      <c r="MJS204" s="110"/>
      <c r="MJT204" s="110"/>
      <c r="MJU204" s="110"/>
      <c r="MJV204" s="110"/>
      <c r="MJW204" s="110"/>
      <c r="MJX204" s="110"/>
      <c r="MJY204" s="110"/>
      <c r="MJZ204" s="110"/>
      <c r="MKA204" s="110"/>
      <c r="MKB204" s="110"/>
      <c r="MKC204" s="110"/>
      <c r="MKD204" s="110"/>
      <c r="MKE204" s="110"/>
      <c r="MKF204" s="110"/>
      <c r="MKG204" s="110"/>
      <c r="MKH204" s="110"/>
      <c r="MKI204" s="110"/>
      <c r="MKJ204" s="110"/>
      <c r="MKK204" s="110"/>
      <c r="MKL204" s="110"/>
      <c r="MKM204" s="110"/>
      <c r="MKN204" s="110"/>
      <c r="MKO204" s="110"/>
      <c r="MKP204" s="110"/>
      <c r="MKQ204" s="110"/>
      <c r="MKR204" s="110"/>
      <c r="MKS204" s="110"/>
      <c r="MKT204" s="110"/>
      <c r="MKU204" s="110"/>
      <c r="MKV204" s="110"/>
      <c r="MKW204" s="110"/>
      <c r="MKX204" s="110"/>
      <c r="MKY204" s="110"/>
      <c r="MKZ204" s="110"/>
      <c r="MLA204" s="110"/>
      <c r="MLB204" s="110"/>
      <c r="MLC204" s="110"/>
      <c r="MLD204" s="110"/>
      <c r="MLE204" s="110"/>
      <c r="MLF204" s="110"/>
      <c r="MLG204" s="110"/>
      <c r="MLH204" s="110"/>
      <c r="MLI204" s="110"/>
      <c r="MLJ204" s="110"/>
      <c r="MLK204" s="110"/>
      <c r="MLL204" s="110"/>
      <c r="MLM204" s="110"/>
      <c r="MLN204" s="110"/>
      <c r="MLO204" s="110"/>
      <c r="MLP204" s="110"/>
      <c r="MLQ204" s="110"/>
      <c r="MLR204" s="110"/>
      <c r="MLS204" s="110"/>
      <c r="MLT204" s="110"/>
      <c r="MLU204" s="110"/>
      <c r="MLV204" s="110"/>
      <c r="MLW204" s="110"/>
      <c r="MLX204" s="110"/>
      <c r="MLY204" s="110"/>
      <c r="MLZ204" s="110"/>
      <c r="MMA204" s="110"/>
      <c r="MMB204" s="110"/>
      <c r="MMC204" s="110"/>
      <c r="MMD204" s="110"/>
      <c r="MME204" s="110"/>
      <c r="MMF204" s="110"/>
      <c r="MMG204" s="110"/>
      <c r="MMH204" s="110"/>
      <c r="MMI204" s="110"/>
      <c r="MMJ204" s="110"/>
      <c r="MMK204" s="110"/>
      <c r="MML204" s="110"/>
      <c r="MMM204" s="110"/>
      <c r="MMN204" s="110"/>
      <c r="MMO204" s="110"/>
      <c r="MMP204" s="110"/>
      <c r="MMQ204" s="110"/>
      <c r="MMR204" s="110"/>
      <c r="MMS204" s="110"/>
      <c r="MMT204" s="110"/>
      <c r="MMU204" s="110"/>
      <c r="MMV204" s="110"/>
      <c r="MMW204" s="110"/>
      <c r="MMX204" s="110"/>
      <c r="MMY204" s="110"/>
      <c r="MMZ204" s="110"/>
      <c r="MNA204" s="110"/>
      <c r="MNB204" s="110"/>
      <c r="MNC204" s="110"/>
      <c r="MND204" s="110"/>
      <c r="MNE204" s="110"/>
      <c r="MNF204" s="110"/>
      <c r="MNG204" s="110"/>
      <c r="MNH204" s="110"/>
      <c r="MNI204" s="110"/>
      <c r="MNJ204" s="110"/>
      <c r="MNK204" s="110"/>
      <c r="MNL204" s="110"/>
      <c r="MNM204" s="110"/>
      <c r="MNN204" s="110"/>
      <c r="MNO204" s="110"/>
      <c r="MNP204" s="110"/>
      <c r="MNQ204" s="110"/>
      <c r="MNR204" s="110"/>
      <c r="MNS204" s="110"/>
      <c r="MNT204" s="110"/>
      <c r="MNU204" s="110"/>
      <c r="MNV204" s="110"/>
      <c r="MNW204" s="110"/>
      <c r="MNX204" s="110"/>
      <c r="MNY204" s="110"/>
      <c r="MNZ204" s="110"/>
      <c r="MOA204" s="110"/>
      <c r="MOB204" s="110"/>
      <c r="MOC204" s="110"/>
      <c r="MOD204" s="110"/>
      <c r="MOE204" s="110"/>
      <c r="MOF204" s="110"/>
      <c r="MOG204" s="110"/>
      <c r="MOH204" s="110"/>
      <c r="MOI204" s="110"/>
      <c r="MOJ204" s="110"/>
      <c r="MOK204" s="110"/>
      <c r="MOL204" s="110"/>
      <c r="MOM204" s="110"/>
      <c r="MON204" s="110"/>
      <c r="MOO204" s="110"/>
      <c r="MOP204" s="110"/>
      <c r="MOQ204" s="110"/>
      <c r="MOR204" s="110"/>
      <c r="MOS204" s="110"/>
      <c r="MOT204" s="110"/>
      <c r="MOU204" s="110"/>
      <c r="MOV204" s="110"/>
      <c r="MOW204" s="110"/>
      <c r="MOX204" s="110"/>
      <c r="MOY204" s="110"/>
      <c r="MOZ204" s="110"/>
      <c r="MPA204" s="110"/>
      <c r="MPB204" s="110"/>
      <c r="MPC204" s="110"/>
      <c r="MPD204" s="110"/>
      <c r="MPE204" s="110"/>
      <c r="MPF204" s="110"/>
      <c r="MPG204" s="110"/>
      <c r="MPH204" s="110"/>
      <c r="MPI204" s="110"/>
      <c r="MPJ204" s="110"/>
      <c r="MPK204" s="110"/>
      <c r="MPL204" s="110"/>
      <c r="MPM204" s="110"/>
      <c r="MPN204" s="110"/>
      <c r="MPO204" s="110"/>
      <c r="MPP204" s="110"/>
      <c r="MPQ204" s="110"/>
      <c r="MPR204" s="110"/>
      <c r="MPS204" s="110"/>
      <c r="MPT204" s="110"/>
      <c r="MPU204" s="110"/>
      <c r="MPV204" s="110"/>
      <c r="MPW204" s="110"/>
      <c r="MPX204" s="110"/>
      <c r="MPY204" s="110"/>
      <c r="MPZ204" s="110"/>
      <c r="MQA204" s="110"/>
      <c r="MQB204" s="110"/>
      <c r="MQC204" s="110"/>
      <c r="MQD204" s="110"/>
      <c r="MQE204" s="110"/>
      <c r="MQF204" s="110"/>
      <c r="MQG204" s="110"/>
      <c r="MQH204" s="110"/>
      <c r="MQI204" s="110"/>
      <c r="MQJ204" s="110"/>
      <c r="MQK204" s="110"/>
      <c r="MQL204" s="110"/>
      <c r="MQM204" s="110"/>
      <c r="MQN204" s="110"/>
      <c r="MQO204" s="110"/>
      <c r="MQP204" s="110"/>
      <c r="MQQ204" s="110"/>
      <c r="MQR204" s="110"/>
      <c r="MQS204" s="110"/>
      <c r="MQT204" s="110"/>
      <c r="MQU204" s="110"/>
      <c r="MQV204" s="110"/>
      <c r="MQW204" s="110"/>
      <c r="MQX204" s="110"/>
      <c r="MQY204" s="110"/>
      <c r="MQZ204" s="110"/>
      <c r="MRA204" s="110"/>
      <c r="MRB204" s="110"/>
      <c r="MRC204" s="110"/>
      <c r="MRD204" s="110"/>
      <c r="MRE204" s="110"/>
      <c r="MRF204" s="110"/>
      <c r="MRG204" s="110"/>
      <c r="MRH204" s="110"/>
      <c r="MRI204" s="110"/>
      <c r="MRJ204" s="110"/>
      <c r="MRK204" s="110"/>
      <c r="MRL204" s="110"/>
      <c r="MRM204" s="110"/>
      <c r="MRN204" s="110"/>
      <c r="MRO204" s="110"/>
      <c r="MRP204" s="110"/>
      <c r="MRQ204" s="110"/>
      <c r="MRR204" s="110"/>
      <c r="MRS204" s="110"/>
      <c r="MRT204" s="110"/>
      <c r="MRU204" s="110"/>
      <c r="MRV204" s="110"/>
      <c r="MRW204" s="110"/>
      <c r="MRX204" s="110"/>
      <c r="MRY204" s="110"/>
      <c r="MRZ204" s="110"/>
      <c r="MSA204" s="110"/>
      <c r="MSB204" s="110"/>
      <c r="MSC204" s="110"/>
      <c r="MSD204" s="110"/>
      <c r="MSE204" s="110"/>
      <c r="MSF204" s="110"/>
      <c r="MSG204" s="110"/>
      <c r="MSH204" s="110"/>
      <c r="MSI204" s="110"/>
      <c r="MSJ204" s="110"/>
      <c r="MSK204" s="110"/>
      <c r="MSL204" s="110"/>
      <c r="MSM204" s="110"/>
      <c r="MSN204" s="110"/>
      <c r="MSO204" s="110"/>
      <c r="MSP204" s="110"/>
      <c r="MSQ204" s="110"/>
      <c r="MSR204" s="110"/>
      <c r="MSS204" s="110"/>
      <c r="MST204" s="110"/>
      <c r="MSU204" s="110"/>
      <c r="MSV204" s="110"/>
      <c r="MSW204" s="110"/>
      <c r="MSX204" s="110"/>
      <c r="MSY204" s="110"/>
      <c r="MSZ204" s="110"/>
      <c r="MTA204" s="110"/>
      <c r="MTB204" s="110"/>
      <c r="MTC204" s="110"/>
      <c r="MTD204" s="110"/>
      <c r="MTE204" s="110"/>
      <c r="MTF204" s="110"/>
      <c r="MTG204" s="110"/>
      <c r="MTH204" s="110"/>
      <c r="MTI204" s="110"/>
      <c r="MTJ204" s="110"/>
      <c r="MTK204" s="110"/>
      <c r="MTL204" s="110"/>
      <c r="MTM204" s="110"/>
      <c r="MTN204" s="110"/>
      <c r="MTO204" s="110"/>
      <c r="MTP204" s="110"/>
      <c r="MTQ204" s="110"/>
      <c r="MTR204" s="110"/>
      <c r="MTS204" s="110"/>
      <c r="MTT204" s="110"/>
      <c r="MTU204" s="110"/>
      <c r="MTV204" s="110"/>
      <c r="MTW204" s="110"/>
      <c r="MTX204" s="110"/>
      <c r="MTY204" s="110"/>
      <c r="MTZ204" s="110"/>
      <c r="MUA204" s="110"/>
      <c r="MUB204" s="110"/>
      <c r="MUC204" s="110"/>
      <c r="MUD204" s="110"/>
      <c r="MUE204" s="110"/>
      <c r="MUF204" s="110"/>
      <c r="MUG204" s="110"/>
      <c r="MUH204" s="110"/>
      <c r="MUI204" s="110"/>
      <c r="MUJ204" s="110"/>
      <c r="MUK204" s="110"/>
      <c r="MUL204" s="110"/>
      <c r="MUM204" s="110"/>
      <c r="MUN204" s="110"/>
      <c r="MUO204" s="110"/>
      <c r="MUP204" s="110"/>
      <c r="MUQ204" s="110"/>
      <c r="MUR204" s="110"/>
      <c r="MUS204" s="110"/>
      <c r="MUT204" s="110"/>
      <c r="MUU204" s="110"/>
      <c r="MUV204" s="110"/>
      <c r="MUW204" s="110"/>
      <c r="MUX204" s="110"/>
      <c r="MUY204" s="110"/>
      <c r="MUZ204" s="110"/>
      <c r="MVA204" s="110"/>
      <c r="MVB204" s="110"/>
      <c r="MVC204" s="110"/>
      <c r="MVD204" s="110"/>
      <c r="MVE204" s="110"/>
      <c r="MVF204" s="110"/>
      <c r="MVG204" s="110"/>
      <c r="MVH204" s="110"/>
      <c r="MVI204" s="110"/>
      <c r="MVJ204" s="110"/>
      <c r="MVK204" s="110"/>
      <c r="MVL204" s="110"/>
      <c r="MVM204" s="110"/>
      <c r="MVN204" s="110"/>
      <c r="MVO204" s="110"/>
      <c r="MVP204" s="110"/>
      <c r="MVQ204" s="110"/>
      <c r="MVR204" s="110"/>
      <c r="MVS204" s="110"/>
      <c r="MVT204" s="110"/>
      <c r="MVU204" s="110"/>
      <c r="MVV204" s="110"/>
      <c r="MVW204" s="110"/>
      <c r="MVX204" s="110"/>
      <c r="MVY204" s="110"/>
      <c r="MVZ204" s="110"/>
      <c r="MWA204" s="110"/>
      <c r="MWB204" s="110"/>
      <c r="MWC204" s="110"/>
      <c r="MWD204" s="110"/>
      <c r="MWE204" s="110"/>
      <c r="MWF204" s="110"/>
      <c r="MWG204" s="110"/>
      <c r="MWH204" s="110"/>
      <c r="MWI204" s="110"/>
      <c r="MWJ204" s="110"/>
      <c r="MWK204" s="110"/>
      <c r="MWL204" s="110"/>
      <c r="MWM204" s="110"/>
      <c r="MWN204" s="110"/>
      <c r="MWO204" s="110"/>
      <c r="MWP204" s="110"/>
      <c r="MWQ204" s="110"/>
      <c r="MWR204" s="110"/>
      <c r="MWS204" s="110"/>
      <c r="MWT204" s="110"/>
      <c r="MWU204" s="110"/>
      <c r="MWV204" s="110"/>
      <c r="MWW204" s="110"/>
      <c r="MWX204" s="110"/>
      <c r="MWY204" s="110"/>
      <c r="MWZ204" s="110"/>
      <c r="MXA204" s="110"/>
      <c r="MXB204" s="110"/>
      <c r="MXC204" s="110"/>
      <c r="MXD204" s="110"/>
      <c r="MXE204" s="110"/>
      <c r="MXF204" s="110"/>
      <c r="MXG204" s="110"/>
      <c r="MXH204" s="110"/>
      <c r="MXI204" s="110"/>
      <c r="MXJ204" s="110"/>
      <c r="MXK204" s="110"/>
      <c r="MXL204" s="110"/>
      <c r="MXM204" s="110"/>
      <c r="MXN204" s="110"/>
      <c r="MXO204" s="110"/>
      <c r="MXP204" s="110"/>
      <c r="MXQ204" s="110"/>
      <c r="MXR204" s="110"/>
      <c r="MXS204" s="110"/>
      <c r="MXT204" s="110"/>
      <c r="MXU204" s="110"/>
      <c r="MXV204" s="110"/>
      <c r="MXW204" s="110"/>
      <c r="MXX204" s="110"/>
      <c r="MXY204" s="110"/>
      <c r="MXZ204" s="110"/>
      <c r="MYA204" s="110"/>
      <c r="MYB204" s="110"/>
      <c r="MYC204" s="110"/>
      <c r="MYD204" s="110"/>
      <c r="MYE204" s="110"/>
      <c r="MYF204" s="110"/>
      <c r="MYG204" s="110"/>
      <c r="MYH204" s="110"/>
      <c r="MYI204" s="110"/>
      <c r="MYJ204" s="110"/>
      <c r="MYK204" s="110"/>
      <c r="MYL204" s="110"/>
      <c r="MYM204" s="110"/>
      <c r="MYN204" s="110"/>
      <c r="MYO204" s="110"/>
      <c r="MYP204" s="110"/>
      <c r="MYQ204" s="110"/>
      <c r="MYR204" s="110"/>
      <c r="MYS204" s="110"/>
      <c r="MYT204" s="110"/>
      <c r="MYU204" s="110"/>
      <c r="MYV204" s="110"/>
      <c r="MYW204" s="110"/>
      <c r="MYX204" s="110"/>
      <c r="MYY204" s="110"/>
      <c r="MYZ204" s="110"/>
      <c r="MZA204" s="110"/>
      <c r="MZB204" s="110"/>
      <c r="MZC204" s="110"/>
      <c r="MZD204" s="110"/>
      <c r="MZE204" s="110"/>
      <c r="MZF204" s="110"/>
      <c r="MZG204" s="110"/>
      <c r="MZH204" s="110"/>
      <c r="MZI204" s="110"/>
      <c r="MZJ204" s="110"/>
      <c r="MZK204" s="110"/>
      <c r="MZL204" s="110"/>
      <c r="MZM204" s="110"/>
      <c r="MZN204" s="110"/>
      <c r="MZO204" s="110"/>
      <c r="MZP204" s="110"/>
      <c r="MZQ204" s="110"/>
      <c r="MZR204" s="110"/>
      <c r="MZS204" s="110"/>
      <c r="MZT204" s="110"/>
      <c r="MZU204" s="110"/>
      <c r="MZV204" s="110"/>
      <c r="MZW204" s="110"/>
      <c r="MZX204" s="110"/>
      <c r="MZY204" s="110"/>
      <c r="MZZ204" s="110"/>
      <c r="NAA204" s="110"/>
      <c r="NAB204" s="110"/>
      <c r="NAC204" s="110"/>
      <c r="NAD204" s="110"/>
      <c r="NAE204" s="110"/>
      <c r="NAF204" s="110"/>
      <c r="NAG204" s="110"/>
      <c r="NAH204" s="110"/>
      <c r="NAI204" s="110"/>
      <c r="NAJ204" s="110"/>
      <c r="NAK204" s="110"/>
      <c r="NAL204" s="110"/>
      <c r="NAM204" s="110"/>
      <c r="NAN204" s="110"/>
      <c r="NAO204" s="110"/>
      <c r="NAP204" s="110"/>
      <c r="NAQ204" s="110"/>
      <c r="NAR204" s="110"/>
      <c r="NAS204" s="110"/>
      <c r="NAT204" s="110"/>
      <c r="NAU204" s="110"/>
      <c r="NAV204" s="110"/>
      <c r="NAW204" s="110"/>
      <c r="NAX204" s="110"/>
      <c r="NAY204" s="110"/>
      <c r="NAZ204" s="110"/>
      <c r="NBA204" s="110"/>
      <c r="NBB204" s="110"/>
      <c r="NBC204" s="110"/>
      <c r="NBD204" s="110"/>
      <c r="NBE204" s="110"/>
      <c r="NBF204" s="110"/>
      <c r="NBG204" s="110"/>
      <c r="NBH204" s="110"/>
      <c r="NBI204" s="110"/>
      <c r="NBJ204" s="110"/>
      <c r="NBK204" s="110"/>
      <c r="NBL204" s="110"/>
      <c r="NBM204" s="110"/>
      <c r="NBN204" s="110"/>
      <c r="NBO204" s="110"/>
      <c r="NBP204" s="110"/>
      <c r="NBQ204" s="110"/>
      <c r="NBR204" s="110"/>
      <c r="NBS204" s="110"/>
      <c r="NBT204" s="110"/>
      <c r="NBU204" s="110"/>
      <c r="NBV204" s="110"/>
      <c r="NBW204" s="110"/>
      <c r="NBX204" s="110"/>
      <c r="NBY204" s="110"/>
      <c r="NBZ204" s="110"/>
      <c r="NCA204" s="110"/>
      <c r="NCB204" s="110"/>
      <c r="NCC204" s="110"/>
      <c r="NCD204" s="110"/>
      <c r="NCE204" s="110"/>
      <c r="NCF204" s="110"/>
      <c r="NCG204" s="110"/>
      <c r="NCH204" s="110"/>
      <c r="NCI204" s="110"/>
      <c r="NCJ204" s="110"/>
      <c r="NCK204" s="110"/>
      <c r="NCL204" s="110"/>
      <c r="NCM204" s="110"/>
      <c r="NCN204" s="110"/>
      <c r="NCO204" s="110"/>
      <c r="NCP204" s="110"/>
      <c r="NCQ204" s="110"/>
      <c r="NCR204" s="110"/>
      <c r="NCS204" s="110"/>
      <c r="NCT204" s="110"/>
      <c r="NCU204" s="110"/>
      <c r="NCV204" s="110"/>
      <c r="NCW204" s="110"/>
      <c r="NCX204" s="110"/>
      <c r="NCY204" s="110"/>
      <c r="NCZ204" s="110"/>
      <c r="NDA204" s="110"/>
      <c r="NDB204" s="110"/>
      <c r="NDC204" s="110"/>
      <c r="NDD204" s="110"/>
      <c r="NDE204" s="110"/>
      <c r="NDF204" s="110"/>
      <c r="NDG204" s="110"/>
      <c r="NDH204" s="110"/>
      <c r="NDI204" s="110"/>
      <c r="NDJ204" s="110"/>
      <c r="NDK204" s="110"/>
      <c r="NDL204" s="110"/>
      <c r="NDM204" s="110"/>
      <c r="NDN204" s="110"/>
      <c r="NDO204" s="110"/>
      <c r="NDP204" s="110"/>
      <c r="NDQ204" s="110"/>
      <c r="NDR204" s="110"/>
      <c r="NDS204" s="110"/>
      <c r="NDT204" s="110"/>
      <c r="NDU204" s="110"/>
      <c r="NDV204" s="110"/>
      <c r="NDW204" s="110"/>
      <c r="NDX204" s="110"/>
      <c r="NDY204" s="110"/>
      <c r="NDZ204" s="110"/>
      <c r="NEA204" s="110"/>
      <c r="NEB204" s="110"/>
      <c r="NEC204" s="110"/>
      <c r="NED204" s="110"/>
      <c r="NEE204" s="110"/>
      <c r="NEF204" s="110"/>
      <c r="NEG204" s="110"/>
      <c r="NEH204" s="110"/>
      <c r="NEI204" s="110"/>
      <c r="NEJ204" s="110"/>
      <c r="NEK204" s="110"/>
      <c r="NEL204" s="110"/>
      <c r="NEM204" s="110"/>
      <c r="NEN204" s="110"/>
      <c r="NEO204" s="110"/>
      <c r="NEP204" s="110"/>
      <c r="NEQ204" s="110"/>
      <c r="NER204" s="110"/>
      <c r="NES204" s="110"/>
      <c r="NET204" s="110"/>
      <c r="NEU204" s="110"/>
      <c r="NEV204" s="110"/>
      <c r="NEW204" s="110"/>
      <c r="NEX204" s="110"/>
      <c r="NEY204" s="110"/>
      <c r="NEZ204" s="110"/>
      <c r="NFA204" s="110"/>
      <c r="NFB204" s="110"/>
      <c r="NFC204" s="110"/>
      <c r="NFD204" s="110"/>
      <c r="NFE204" s="110"/>
      <c r="NFF204" s="110"/>
      <c r="NFG204" s="110"/>
      <c r="NFH204" s="110"/>
      <c r="NFI204" s="110"/>
      <c r="NFJ204" s="110"/>
      <c r="NFK204" s="110"/>
      <c r="NFL204" s="110"/>
      <c r="NFM204" s="110"/>
      <c r="NFN204" s="110"/>
      <c r="NFO204" s="110"/>
      <c r="NFP204" s="110"/>
      <c r="NFQ204" s="110"/>
      <c r="NFR204" s="110"/>
      <c r="NFS204" s="110"/>
      <c r="NFT204" s="110"/>
      <c r="NFU204" s="110"/>
      <c r="NFV204" s="110"/>
      <c r="NFW204" s="110"/>
      <c r="NFX204" s="110"/>
      <c r="NFY204" s="110"/>
      <c r="NFZ204" s="110"/>
      <c r="NGA204" s="110"/>
      <c r="NGB204" s="110"/>
      <c r="NGC204" s="110"/>
      <c r="NGD204" s="110"/>
      <c r="NGE204" s="110"/>
      <c r="NGF204" s="110"/>
      <c r="NGG204" s="110"/>
      <c r="NGH204" s="110"/>
      <c r="NGI204" s="110"/>
      <c r="NGJ204" s="110"/>
      <c r="NGK204" s="110"/>
      <c r="NGL204" s="110"/>
      <c r="NGM204" s="110"/>
      <c r="NGN204" s="110"/>
      <c r="NGO204" s="110"/>
      <c r="NGP204" s="110"/>
      <c r="NGQ204" s="110"/>
      <c r="NGR204" s="110"/>
      <c r="NGS204" s="110"/>
      <c r="NGT204" s="110"/>
      <c r="NGU204" s="110"/>
      <c r="NGV204" s="110"/>
      <c r="NGW204" s="110"/>
      <c r="NGX204" s="110"/>
      <c r="NGY204" s="110"/>
      <c r="NGZ204" s="110"/>
      <c r="NHA204" s="110"/>
      <c r="NHB204" s="110"/>
      <c r="NHC204" s="110"/>
      <c r="NHD204" s="110"/>
      <c r="NHE204" s="110"/>
      <c r="NHF204" s="110"/>
      <c r="NHG204" s="110"/>
      <c r="NHH204" s="110"/>
      <c r="NHI204" s="110"/>
      <c r="NHJ204" s="110"/>
      <c r="NHK204" s="110"/>
      <c r="NHL204" s="110"/>
      <c r="NHM204" s="110"/>
      <c r="NHN204" s="110"/>
      <c r="NHO204" s="110"/>
      <c r="NHP204" s="110"/>
      <c r="NHQ204" s="110"/>
      <c r="NHR204" s="110"/>
      <c r="NHS204" s="110"/>
      <c r="NHT204" s="110"/>
      <c r="NHU204" s="110"/>
      <c r="NHV204" s="110"/>
      <c r="NHW204" s="110"/>
      <c r="NHX204" s="110"/>
      <c r="NHY204" s="110"/>
      <c r="NHZ204" s="110"/>
      <c r="NIA204" s="110"/>
      <c r="NIB204" s="110"/>
      <c r="NIC204" s="110"/>
      <c r="NID204" s="110"/>
      <c r="NIE204" s="110"/>
      <c r="NIF204" s="110"/>
      <c r="NIG204" s="110"/>
      <c r="NIH204" s="110"/>
      <c r="NII204" s="110"/>
      <c r="NIJ204" s="110"/>
      <c r="NIK204" s="110"/>
      <c r="NIL204" s="110"/>
      <c r="NIM204" s="110"/>
      <c r="NIN204" s="110"/>
      <c r="NIO204" s="110"/>
      <c r="NIP204" s="110"/>
      <c r="NIQ204" s="110"/>
      <c r="NIR204" s="110"/>
      <c r="NIS204" s="110"/>
      <c r="NIT204" s="110"/>
      <c r="NIU204" s="110"/>
      <c r="NIV204" s="110"/>
      <c r="NIW204" s="110"/>
      <c r="NIX204" s="110"/>
      <c r="NIY204" s="110"/>
      <c r="NIZ204" s="110"/>
      <c r="NJA204" s="110"/>
      <c r="NJB204" s="110"/>
      <c r="NJC204" s="110"/>
      <c r="NJD204" s="110"/>
      <c r="NJE204" s="110"/>
      <c r="NJF204" s="110"/>
      <c r="NJG204" s="110"/>
      <c r="NJH204" s="110"/>
      <c r="NJI204" s="110"/>
      <c r="NJJ204" s="110"/>
      <c r="NJK204" s="110"/>
      <c r="NJL204" s="110"/>
      <c r="NJM204" s="110"/>
      <c r="NJN204" s="110"/>
      <c r="NJO204" s="110"/>
      <c r="NJP204" s="110"/>
      <c r="NJQ204" s="110"/>
      <c r="NJR204" s="110"/>
      <c r="NJS204" s="110"/>
      <c r="NJT204" s="110"/>
      <c r="NJU204" s="110"/>
      <c r="NJV204" s="110"/>
      <c r="NJW204" s="110"/>
      <c r="NJX204" s="110"/>
      <c r="NJY204" s="110"/>
      <c r="NJZ204" s="110"/>
      <c r="NKA204" s="110"/>
      <c r="NKB204" s="110"/>
      <c r="NKC204" s="110"/>
      <c r="NKD204" s="110"/>
      <c r="NKE204" s="110"/>
      <c r="NKF204" s="110"/>
      <c r="NKG204" s="110"/>
      <c r="NKH204" s="110"/>
      <c r="NKI204" s="110"/>
      <c r="NKJ204" s="110"/>
      <c r="NKK204" s="110"/>
      <c r="NKL204" s="110"/>
      <c r="NKM204" s="110"/>
      <c r="NKN204" s="110"/>
      <c r="NKO204" s="110"/>
      <c r="NKP204" s="110"/>
      <c r="NKQ204" s="110"/>
      <c r="NKR204" s="110"/>
      <c r="NKS204" s="110"/>
      <c r="NKT204" s="110"/>
      <c r="NKU204" s="110"/>
      <c r="NKV204" s="110"/>
      <c r="NKW204" s="110"/>
      <c r="NKX204" s="110"/>
      <c r="NKY204" s="110"/>
      <c r="NKZ204" s="110"/>
      <c r="NLA204" s="110"/>
      <c r="NLB204" s="110"/>
      <c r="NLC204" s="110"/>
      <c r="NLD204" s="110"/>
      <c r="NLE204" s="110"/>
      <c r="NLF204" s="110"/>
      <c r="NLG204" s="110"/>
      <c r="NLH204" s="110"/>
      <c r="NLI204" s="110"/>
      <c r="NLJ204" s="110"/>
      <c r="NLK204" s="110"/>
      <c r="NLL204" s="110"/>
      <c r="NLM204" s="110"/>
      <c r="NLN204" s="110"/>
      <c r="NLO204" s="110"/>
      <c r="NLP204" s="110"/>
      <c r="NLQ204" s="110"/>
      <c r="NLR204" s="110"/>
      <c r="NLS204" s="110"/>
      <c r="NLT204" s="110"/>
      <c r="NLU204" s="110"/>
      <c r="NLV204" s="110"/>
      <c r="NLW204" s="110"/>
      <c r="NLX204" s="110"/>
      <c r="NLY204" s="110"/>
      <c r="NLZ204" s="110"/>
      <c r="NMA204" s="110"/>
      <c r="NMB204" s="110"/>
      <c r="NMC204" s="110"/>
      <c r="NMD204" s="110"/>
      <c r="NME204" s="110"/>
      <c r="NMF204" s="110"/>
      <c r="NMG204" s="110"/>
      <c r="NMH204" s="110"/>
      <c r="NMI204" s="110"/>
      <c r="NMJ204" s="110"/>
      <c r="NMK204" s="110"/>
      <c r="NML204" s="110"/>
      <c r="NMM204" s="110"/>
      <c r="NMN204" s="110"/>
      <c r="NMO204" s="110"/>
      <c r="NMP204" s="110"/>
      <c r="NMQ204" s="110"/>
      <c r="NMR204" s="110"/>
      <c r="NMS204" s="110"/>
      <c r="NMT204" s="110"/>
      <c r="NMU204" s="110"/>
      <c r="NMV204" s="110"/>
      <c r="NMW204" s="110"/>
      <c r="NMX204" s="110"/>
      <c r="NMY204" s="110"/>
      <c r="NMZ204" s="110"/>
      <c r="NNA204" s="110"/>
      <c r="NNB204" s="110"/>
      <c r="NNC204" s="110"/>
      <c r="NND204" s="110"/>
      <c r="NNE204" s="110"/>
      <c r="NNF204" s="110"/>
      <c r="NNG204" s="110"/>
      <c r="NNH204" s="110"/>
      <c r="NNI204" s="110"/>
      <c r="NNJ204" s="110"/>
      <c r="NNK204" s="110"/>
      <c r="NNL204" s="110"/>
      <c r="NNM204" s="110"/>
      <c r="NNN204" s="110"/>
      <c r="NNO204" s="110"/>
      <c r="NNP204" s="110"/>
      <c r="NNQ204" s="110"/>
      <c r="NNR204" s="110"/>
      <c r="NNS204" s="110"/>
      <c r="NNT204" s="110"/>
      <c r="NNU204" s="110"/>
      <c r="NNV204" s="110"/>
      <c r="NNW204" s="110"/>
      <c r="NNX204" s="110"/>
      <c r="NNY204" s="110"/>
      <c r="NNZ204" s="110"/>
      <c r="NOA204" s="110"/>
      <c r="NOB204" s="110"/>
      <c r="NOC204" s="110"/>
      <c r="NOD204" s="110"/>
      <c r="NOE204" s="110"/>
      <c r="NOF204" s="110"/>
      <c r="NOG204" s="110"/>
      <c r="NOH204" s="110"/>
      <c r="NOI204" s="110"/>
      <c r="NOJ204" s="110"/>
      <c r="NOK204" s="110"/>
      <c r="NOL204" s="110"/>
      <c r="NOM204" s="110"/>
      <c r="NON204" s="110"/>
      <c r="NOO204" s="110"/>
      <c r="NOP204" s="110"/>
      <c r="NOQ204" s="110"/>
      <c r="NOR204" s="110"/>
      <c r="NOS204" s="110"/>
      <c r="NOT204" s="110"/>
      <c r="NOU204" s="110"/>
      <c r="NOV204" s="110"/>
      <c r="NOW204" s="110"/>
      <c r="NOX204" s="110"/>
      <c r="NOY204" s="110"/>
      <c r="NOZ204" s="110"/>
      <c r="NPA204" s="110"/>
      <c r="NPB204" s="110"/>
      <c r="NPC204" s="110"/>
      <c r="NPD204" s="110"/>
      <c r="NPE204" s="110"/>
      <c r="NPF204" s="110"/>
      <c r="NPG204" s="110"/>
      <c r="NPH204" s="110"/>
      <c r="NPI204" s="110"/>
      <c r="NPJ204" s="110"/>
      <c r="NPK204" s="110"/>
      <c r="NPL204" s="110"/>
      <c r="NPM204" s="110"/>
      <c r="NPN204" s="110"/>
      <c r="NPO204" s="110"/>
      <c r="NPP204" s="110"/>
      <c r="NPQ204" s="110"/>
      <c r="NPR204" s="110"/>
      <c r="NPS204" s="110"/>
      <c r="NPT204" s="110"/>
      <c r="NPU204" s="110"/>
      <c r="NPV204" s="110"/>
      <c r="NPW204" s="110"/>
      <c r="NPX204" s="110"/>
      <c r="NPY204" s="110"/>
      <c r="NPZ204" s="110"/>
      <c r="NQA204" s="110"/>
      <c r="NQB204" s="110"/>
      <c r="NQC204" s="110"/>
      <c r="NQD204" s="110"/>
      <c r="NQE204" s="110"/>
      <c r="NQF204" s="110"/>
      <c r="NQG204" s="110"/>
      <c r="NQH204" s="110"/>
      <c r="NQI204" s="110"/>
      <c r="NQJ204" s="110"/>
      <c r="NQK204" s="110"/>
      <c r="NQL204" s="110"/>
      <c r="NQM204" s="110"/>
      <c r="NQN204" s="110"/>
      <c r="NQO204" s="110"/>
      <c r="NQP204" s="110"/>
      <c r="NQQ204" s="110"/>
      <c r="NQR204" s="110"/>
      <c r="NQS204" s="110"/>
      <c r="NQT204" s="110"/>
      <c r="NQU204" s="110"/>
      <c r="NQV204" s="110"/>
      <c r="NQW204" s="110"/>
      <c r="NQX204" s="110"/>
      <c r="NQY204" s="110"/>
      <c r="NQZ204" s="110"/>
      <c r="NRA204" s="110"/>
      <c r="NRB204" s="110"/>
      <c r="NRC204" s="110"/>
      <c r="NRD204" s="110"/>
      <c r="NRE204" s="110"/>
      <c r="NRF204" s="110"/>
      <c r="NRG204" s="110"/>
      <c r="NRH204" s="110"/>
      <c r="NRI204" s="110"/>
      <c r="NRJ204" s="110"/>
      <c r="NRK204" s="110"/>
      <c r="NRL204" s="110"/>
      <c r="NRM204" s="110"/>
      <c r="NRN204" s="110"/>
      <c r="NRO204" s="110"/>
      <c r="NRP204" s="110"/>
      <c r="NRQ204" s="110"/>
      <c r="NRR204" s="110"/>
      <c r="NRS204" s="110"/>
      <c r="NRT204" s="110"/>
      <c r="NRU204" s="110"/>
      <c r="NRV204" s="110"/>
      <c r="NRW204" s="110"/>
      <c r="NRX204" s="110"/>
      <c r="NRY204" s="110"/>
      <c r="NRZ204" s="110"/>
      <c r="NSA204" s="110"/>
      <c r="NSB204" s="110"/>
      <c r="NSC204" s="110"/>
      <c r="NSD204" s="110"/>
      <c r="NSE204" s="110"/>
      <c r="NSF204" s="110"/>
      <c r="NSG204" s="110"/>
      <c r="NSH204" s="110"/>
      <c r="NSI204" s="110"/>
      <c r="NSJ204" s="110"/>
      <c r="NSK204" s="110"/>
      <c r="NSL204" s="110"/>
      <c r="NSM204" s="110"/>
      <c r="NSN204" s="110"/>
      <c r="NSO204" s="110"/>
      <c r="NSP204" s="110"/>
      <c r="NSQ204" s="110"/>
      <c r="NSR204" s="110"/>
      <c r="NSS204" s="110"/>
      <c r="NST204" s="110"/>
      <c r="NSU204" s="110"/>
      <c r="NSV204" s="110"/>
      <c r="NSW204" s="110"/>
      <c r="NSX204" s="110"/>
      <c r="NSY204" s="110"/>
      <c r="NSZ204" s="110"/>
      <c r="NTA204" s="110"/>
      <c r="NTB204" s="110"/>
      <c r="NTC204" s="110"/>
      <c r="NTD204" s="110"/>
      <c r="NTE204" s="110"/>
      <c r="NTF204" s="110"/>
      <c r="NTG204" s="110"/>
      <c r="NTH204" s="110"/>
      <c r="NTI204" s="110"/>
      <c r="NTJ204" s="110"/>
      <c r="NTK204" s="110"/>
      <c r="NTL204" s="110"/>
      <c r="NTM204" s="110"/>
      <c r="NTN204" s="110"/>
      <c r="NTO204" s="110"/>
      <c r="NTP204" s="110"/>
      <c r="NTQ204" s="110"/>
      <c r="NTR204" s="110"/>
      <c r="NTS204" s="110"/>
      <c r="NTT204" s="110"/>
      <c r="NTU204" s="110"/>
      <c r="NTV204" s="110"/>
      <c r="NTW204" s="110"/>
      <c r="NTX204" s="110"/>
      <c r="NTY204" s="110"/>
      <c r="NTZ204" s="110"/>
      <c r="NUA204" s="110"/>
      <c r="NUB204" s="110"/>
      <c r="NUC204" s="110"/>
      <c r="NUD204" s="110"/>
      <c r="NUE204" s="110"/>
      <c r="NUF204" s="110"/>
      <c r="NUG204" s="110"/>
      <c r="NUH204" s="110"/>
      <c r="NUI204" s="110"/>
      <c r="NUJ204" s="110"/>
      <c r="NUK204" s="110"/>
      <c r="NUL204" s="110"/>
      <c r="NUM204" s="110"/>
      <c r="NUN204" s="110"/>
      <c r="NUO204" s="110"/>
      <c r="NUP204" s="110"/>
      <c r="NUQ204" s="110"/>
      <c r="NUR204" s="110"/>
      <c r="NUS204" s="110"/>
      <c r="NUT204" s="110"/>
      <c r="NUU204" s="110"/>
      <c r="NUV204" s="110"/>
      <c r="NUW204" s="110"/>
      <c r="NUX204" s="110"/>
      <c r="NUY204" s="110"/>
      <c r="NUZ204" s="110"/>
      <c r="NVA204" s="110"/>
      <c r="NVB204" s="110"/>
      <c r="NVC204" s="110"/>
      <c r="NVD204" s="110"/>
      <c r="NVE204" s="110"/>
      <c r="NVF204" s="110"/>
      <c r="NVG204" s="110"/>
      <c r="NVH204" s="110"/>
      <c r="NVI204" s="110"/>
      <c r="NVJ204" s="110"/>
      <c r="NVK204" s="110"/>
      <c r="NVL204" s="110"/>
      <c r="NVM204" s="110"/>
      <c r="NVN204" s="110"/>
      <c r="NVO204" s="110"/>
      <c r="NVP204" s="110"/>
      <c r="NVQ204" s="110"/>
      <c r="NVR204" s="110"/>
      <c r="NVS204" s="110"/>
      <c r="NVT204" s="110"/>
      <c r="NVU204" s="110"/>
      <c r="NVV204" s="110"/>
      <c r="NVW204" s="110"/>
      <c r="NVX204" s="110"/>
      <c r="NVY204" s="110"/>
      <c r="NVZ204" s="110"/>
      <c r="NWA204" s="110"/>
      <c r="NWB204" s="110"/>
      <c r="NWC204" s="110"/>
      <c r="NWD204" s="110"/>
      <c r="NWE204" s="110"/>
      <c r="NWF204" s="110"/>
      <c r="NWG204" s="110"/>
      <c r="NWH204" s="110"/>
      <c r="NWI204" s="110"/>
      <c r="NWJ204" s="110"/>
      <c r="NWK204" s="110"/>
      <c r="NWL204" s="110"/>
      <c r="NWM204" s="110"/>
      <c r="NWN204" s="110"/>
      <c r="NWO204" s="110"/>
      <c r="NWP204" s="110"/>
      <c r="NWQ204" s="110"/>
      <c r="NWR204" s="110"/>
      <c r="NWS204" s="110"/>
      <c r="NWT204" s="110"/>
      <c r="NWU204" s="110"/>
      <c r="NWV204" s="110"/>
      <c r="NWW204" s="110"/>
      <c r="NWX204" s="110"/>
      <c r="NWY204" s="110"/>
      <c r="NWZ204" s="110"/>
      <c r="NXA204" s="110"/>
      <c r="NXB204" s="110"/>
      <c r="NXC204" s="110"/>
      <c r="NXD204" s="110"/>
      <c r="NXE204" s="110"/>
      <c r="NXF204" s="110"/>
      <c r="NXG204" s="110"/>
      <c r="NXH204" s="110"/>
      <c r="NXI204" s="110"/>
      <c r="NXJ204" s="110"/>
      <c r="NXK204" s="110"/>
      <c r="NXL204" s="110"/>
      <c r="NXM204" s="110"/>
      <c r="NXN204" s="110"/>
      <c r="NXO204" s="110"/>
      <c r="NXP204" s="110"/>
      <c r="NXQ204" s="110"/>
      <c r="NXR204" s="110"/>
      <c r="NXS204" s="110"/>
      <c r="NXT204" s="110"/>
      <c r="NXU204" s="110"/>
      <c r="NXV204" s="110"/>
      <c r="NXW204" s="110"/>
      <c r="NXX204" s="110"/>
      <c r="NXY204" s="110"/>
      <c r="NXZ204" s="110"/>
      <c r="NYA204" s="110"/>
      <c r="NYB204" s="110"/>
      <c r="NYC204" s="110"/>
      <c r="NYD204" s="110"/>
      <c r="NYE204" s="110"/>
      <c r="NYF204" s="110"/>
      <c r="NYG204" s="110"/>
      <c r="NYH204" s="110"/>
      <c r="NYI204" s="110"/>
      <c r="NYJ204" s="110"/>
      <c r="NYK204" s="110"/>
      <c r="NYL204" s="110"/>
      <c r="NYM204" s="110"/>
      <c r="NYN204" s="110"/>
      <c r="NYO204" s="110"/>
      <c r="NYP204" s="110"/>
      <c r="NYQ204" s="110"/>
      <c r="NYR204" s="110"/>
      <c r="NYS204" s="110"/>
      <c r="NYT204" s="110"/>
      <c r="NYU204" s="110"/>
      <c r="NYV204" s="110"/>
      <c r="NYW204" s="110"/>
      <c r="NYX204" s="110"/>
      <c r="NYY204" s="110"/>
      <c r="NYZ204" s="110"/>
      <c r="NZA204" s="110"/>
      <c r="NZB204" s="110"/>
      <c r="NZC204" s="110"/>
      <c r="NZD204" s="110"/>
      <c r="NZE204" s="110"/>
      <c r="NZF204" s="110"/>
      <c r="NZG204" s="110"/>
      <c r="NZH204" s="110"/>
      <c r="NZI204" s="110"/>
      <c r="NZJ204" s="110"/>
      <c r="NZK204" s="110"/>
      <c r="NZL204" s="110"/>
      <c r="NZM204" s="110"/>
      <c r="NZN204" s="110"/>
      <c r="NZO204" s="110"/>
      <c r="NZP204" s="110"/>
      <c r="NZQ204" s="110"/>
      <c r="NZR204" s="110"/>
      <c r="NZS204" s="110"/>
      <c r="NZT204" s="110"/>
      <c r="NZU204" s="110"/>
      <c r="NZV204" s="110"/>
      <c r="NZW204" s="110"/>
      <c r="NZX204" s="110"/>
      <c r="NZY204" s="110"/>
      <c r="NZZ204" s="110"/>
      <c r="OAA204" s="110"/>
      <c r="OAB204" s="110"/>
      <c r="OAC204" s="110"/>
      <c r="OAD204" s="110"/>
      <c r="OAE204" s="110"/>
      <c r="OAF204" s="110"/>
      <c r="OAG204" s="110"/>
      <c r="OAH204" s="110"/>
      <c r="OAI204" s="110"/>
      <c r="OAJ204" s="110"/>
      <c r="OAK204" s="110"/>
      <c r="OAL204" s="110"/>
      <c r="OAM204" s="110"/>
      <c r="OAN204" s="110"/>
      <c r="OAO204" s="110"/>
      <c r="OAP204" s="110"/>
      <c r="OAQ204" s="110"/>
      <c r="OAR204" s="110"/>
      <c r="OAS204" s="110"/>
      <c r="OAT204" s="110"/>
      <c r="OAU204" s="110"/>
      <c r="OAV204" s="110"/>
      <c r="OAW204" s="110"/>
      <c r="OAX204" s="110"/>
      <c r="OAY204" s="110"/>
      <c r="OAZ204" s="110"/>
      <c r="OBA204" s="110"/>
      <c r="OBB204" s="110"/>
      <c r="OBC204" s="110"/>
      <c r="OBD204" s="110"/>
      <c r="OBE204" s="110"/>
      <c r="OBF204" s="110"/>
      <c r="OBG204" s="110"/>
      <c r="OBH204" s="110"/>
      <c r="OBI204" s="110"/>
      <c r="OBJ204" s="110"/>
      <c r="OBK204" s="110"/>
      <c r="OBL204" s="110"/>
      <c r="OBM204" s="110"/>
      <c r="OBN204" s="110"/>
      <c r="OBO204" s="110"/>
      <c r="OBP204" s="110"/>
      <c r="OBQ204" s="110"/>
      <c r="OBR204" s="110"/>
      <c r="OBS204" s="110"/>
      <c r="OBT204" s="110"/>
      <c r="OBU204" s="110"/>
      <c r="OBV204" s="110"/>
      <c r="OBW204" s="110"/>
      <c r="OBX204" s="110"/>
      <c r="OBY204" s="110"/>
      <c r="OBZ204" s="110"/>
      <c r="OCA204" s="110"/>
      <c r="OCB204" s="110"/>
      <c r="OCC204" s="110"/>
      <c r="OCD204" s="110"/>
      <c r="OCE204" s="110"/>
      <c r="OCF204" s="110"/>
      <c r="OCG204" s="110"/>
      <c r="OCH204" s="110"/>
      <c r="OCI204" s="110"/>
      <c r="OCJ204" s="110"/>
      <c r="OCK204" s="110"/>
      <c r="OCL204" s="110"/>
      <c r="OCM204" s="110"/>
      <c r="OCN204" s="110"/>
      <c r="OCO204" s="110"/>
      <c r="OCP204" s="110"/>
      <c r="OCQ204" s="110"/>
      <c r="OCR204" s="110"/>
      <c r="OCS204" s="110"/>
      <c r="OCT204" s="110"/>
      <c r="OCU204" s="110"/>
      <c r="OCV204" s="110"/>
      <c r="OCW204" s="110"/>
      <c r="OCX204" s="110"/>
      <c r="OCY204" s="110"/>
      <c r="OCZ204" s="110"/>
      <c r="ODA204" s="110"/>
      <c r="ODB204" s="110"/>
      <c r="ODC204" s="110"/>
      <c r="ODD204" s="110"/>
      <c r="ODE204" s="110"/>
      <c r="ODF204" s="110"/>
      <c r="ODG204" s="110"/>
      <c r="ODH204" s="110"/>
      <c r="ODI204" s="110"/>
      <c r="ODJ204" s="110"/>
      <c r="ODK204" s="110"/>
      <c r="ODL204" s="110"/>
      <c r="ODM204" s="110"/>
      <c r="ODN204" s="110"/>
      <c r="ODO204" s="110"/>
      <c r="ODP204" s="110"/>
      <c r="ODQ204" s="110"/>
      <c r="ODR204" s="110"/>
      <c r="ODS204" s="110"/>
      <c r="ODT204" s="110"/>
      <c r="ODU204" s="110"/>
      <c r="ODV204" s="110"/>
      <c r="ODW204" s="110"/>
      <c r="ODX204" s="110"/>
      <c r="ODY204" s="110"/>
      <c r="ODZ204" s="110"/>
      <c r="OEA204" s="110"/>
      <c r="OEB204" s="110"/>
      <c r="OEC204" s="110"/>
      <c r="OED204" s="110"/>
      <c r="OEE204" s="110"/>
      <c r="OEF204" s="110"/>
      <c r="OEG204" s="110"/>
      <c r="OEH204" s="110"/>
      <c r="OEI204" s="110"/>
      <c r="OEJ204" s="110"/>
      <c r="OEK204" s="110"/>
      <c r="OEL204" s="110"/>
      <c r="OEM204" s="110"/>
      <c r="OEN204" s="110"/>
      <c r="OEO204" s="110"/>
      <c r="OEP204" s="110"/>
      <c r="OEQ204" s="110"/>
      <c r="OER204" s="110"/>
      <c r="OES204" s="110"/>
      <c r="OET204" s="110"/>
      <c r="OEU204" s="110"/>
      <c r="OEV204" s="110"/>
      <c r="OEW204" s="110"/>
      <c r="OEX204" s="110"/>
      <c r="OEY204" s="110"/>
      <c r="OEZ204" s="110"/>
      <c r="OFA204" s="110"/>
      <c r="OFB204" s="110"/>
      <c r="OFC204" s="110"/>
      <c r="OFD204" s="110"/>
      <c r="OFE204" s="110"/>
      <c r="OFF204" s="110"/>
      <c r="OFG204" s="110"/>
      <c r="OFH204" s="110"/>
      <c r="OFI204" s="110"/>
      <c r="OFJ204" s="110"/>
      <c r="OFK204" s="110"/>
      <c r="OFL204" s="110"/>
      <c r="OFM204" s="110"/>
      <c r="OFN204" s="110"/>
      <c r="OFO204" s="110"/>
      <c r="OFP204" s="110"/>
      <c r="OFQ204" s="110"/>
      <c r="OFR204" s="110"/>
      <c r="OFS204" s="110"/>
      <c r="OFT204" s="110"/>
      <c r="OFU204" s="110"/>
      <c r="OFV204" s="110"/>
      <c r="OFW204" s="110"/>
      <c r="OFX204" s="110"/>
      <c r="OFY204" s="110"/>
      <c r="OFZ204" s="110"/>
      <c r="OGA204" s="110"/>
      <c r="OGB204" s="110"/>
      <c r="OGC204" s="110"/>
      <c r="OGD204" s="110"/>
      <c r="OGE204" s="110"/>
      <c r="OGF204" s="110"/>
      <c r="OGG204" s="110"/>
      <c r="OGH204" s="110"/>
      <c r="OGI204" s="110"/>
      <c r="OGJ204" s="110"/>
      <c r="OGK204" s="110"/>
      <c r="OGL204" s="110"/>
      <c r="OGM204" s="110"/>
      <c r="OGN204" s="110"/>
      <c r="OGO204" s="110"/>
      <c r="OGP204" s="110"/>
      <c r="OGQ204" s="110"/>
      <c r="OGR204" s="110"/>
      <c r="OGS204" s="110"/>
      <c r="OGT204" s="110"/>
      <c r="OGU204" s="110"/>
      <c r="OGV204" s="110"/>
      <c r="OGW204" s="110"/>
      <c r="OGX204" s="110"/>
      <c r="OGY204" s="110"/>
      <c r="OGZ204" s="110"/>
      <c r="OHA204" s="110"/>
      <c r="OHB204" s="110"/>
      <c r="OHC204" s="110"/>
      <c r="OHD204" s="110"/>
      <c r="OHE204" s="110"/>
      <c r="OHF204" s="110"/>
      <c r="OHG204" s="110"/>
      <c r="OHH204" s="110"/>
      <c r="OHI204" s="110"/>
      <c r="OHJ204" s="110"/>
      <c r="OHK204" s="110"/>
      <c r="OHL204" s="110"/>
      <c r="OHM204" s="110"/>
      <c r="OHN204" s="110"/>
      <c r="OHO204" s="110"/>
      <c r="OHP204" s="110"/>
      <c r="OHQ204" s="110"/>
      <c r="OHR204" s="110"/>
      <c r="OHS204" s="110"/>
      <c r="OHT204" s="110"/>
      <c r="OHU204" s="110"/>
      <c r="OHV204" s="110"/>
      <c r="OHW204" s="110"/>
      <c r="OHX204" s="110"/>
      <c r="OHY204" s="110"/>
      <c r="OHZ204" s="110"/>
      <c r="OIA204" s="110"/>
      <c r="OIB204" s="110"/>
      <c r="OIC204" s="110"/>
      <c r="OID204" s="110"/>
      <c r="OIE204" s="110"/>
      <c r="OIF204" s="110"/>
      <c r="OIG204" s="110"/>
      <c r="OIH204" s="110"/>
      <c r="OII204" s="110"/>
      <c r="OIJ204" s="110"/>
      <c r="OIK204" s="110"/>
      <c r="OIL204" s="110"/>
      <c r="OIM204" s="110"/>
      <c r="OIN204" s="110"/>
      <c r="OIO204" s="110"/>
      <c r="OIP204" s="110"/>
      <c r="OIQ204" s="110"/>
      <c r="OIR204" s="110"/>
      <c r="OIS204" s="110"/>
      <c r="OIT204" s="110"/>
      <c r="OIU204" s="110"/>
      <c r="OIV204" s="110"/>
      <c r="OIW204" s="110"/>
      <c r="OIX204" s="110"/>
      <c r="OIY204" s="110"/>
      <c r="OIZ204" s="110"/>
      <c r="OJA204" s="110"/>
      <c r="OJB204" s="110"/>
      <c r="OJC204" s="110"/>
      <c r="OJD204" s="110"/>
      <c r="OJE204" s="110"/>
      <c r="OJF204" s="110"/>
      <c r="OJG204" s="110"/>
      <c r="OJH204" s="110"/>
      <c r="OJI204" s="110"/>
      <c r="OJJ204" s="110"/>
      <c r="OJK204" s="110"/>
      <c r="OJL204" s="110"/>
      <c r="OJM204" s="110"/>
      <c r="OJN204" s="110"/>
      <c r="OJO204" s="110"/>
      <c r="OJP204" s="110"/>
      <c r="OJQ204" s="110"/>
      <c r="OJR204" s="110"/>
      <c r="OJS204" s="110"/>
      <c r="OJT204" s="110"/>
      <c r="OJU204" s="110"/>
      <c r="OJV204" s="110"/>
      <c r="OJW204" s="110"/>
      <c r="OJX204" s="110"/>
      <c r="OJY204" s="110"/>
      <c r="OJZ204" s="110"/>
      <c r="OKA204" s="110"/>
      <c r="OKB204" s="110"/>
      <c r="OKC204" s="110"/>
      <c r="OKD204" s="110"/>
      <c r="OKE204" s="110"/>
      <c r="OKF204" s="110"/>
      <c r="OKG204" s="110"/>
      <c r="OKH204" s="110"/>
      <c r="OKI204" s="110"/>
      <c r="OKJ204" s="110"/>
      <c r="OKK204" s="110"/>
      <c r="OKL204" s="110"/>
      <c r="OKM204" s="110"/>
      <c r="OKN204" s="110"/>
      <c r="OKO204" s="110"/>
      <c r="OKP204" s="110"/>
      <c r="OKQ204" s="110"/>
      <c r="OKR204" s="110"/>
      <c r="OKS204" s="110"/>
      <c r="OKT204" s="110"/>
      <c r="OKU204" s="110"/>
      <c r="OKV204" s="110"/>
      <c r="OKW204" s="110"/>
      <c r="OKX204" s="110"/>
      <c r="OKY204" s="110"/>
      <c r="OKZ204" s="110"/>
      <c r="OLA204" s="110"/>
      <c r="OLB204" s="110"/>
      <c r="OLC204" s="110"/>
      <c r="OLD204" s="110"/>
      <c r="OLE204" s="110"/>
      <c r="OLF204" s="110"/>
      <c r="OLG204" s="110"/>
      <c r="OLH204" s="110"/>
      <c r="OLI204" s="110"/>
      <c r="OLJ204" s="110"/>
      <c r="OLK204" s="110"/>
      <c r="OLL204" s="110"/>
      <c r="OLM204" s="110"/>
      <c r="OLN204" s="110"/>
      <c r="OLO204" s="110"/>
      <c r="OLP204" s="110"/>
      <c r="OLQ204" s="110"/>
      <c r="OLR204" s="110"/>
      <c r="OLS204" s="110"/>
      <c r="OLT204" s="110"/>
      <c r="OLU204" s="110"/>
      <c r="OLV204" s="110"/>
      <c r="OLW204" s="110"/>
      <c r="OLX204" s="110"/>
      <c r="OLY204" s="110"/>
      <c r="OLZ204" s="110"/>
      <c r="OMA204" s="110"/>
      <c r="OMB204" s="110"/>
      <c r="OMC204" s="110"/>
      <c r="OMD204" s="110"/>
      <c r="OME204" s="110"/>
      <c r="OMF204" s="110"/>
      <c r="OMG204" s="110"/>
      <c r="OMH204" s="110"/>
      <c r="OMI204" s="110"/>
      <c r="OMJ204" s="110"/>
      <c r="OMK204" s="110"/>
      <c r="OML204" s="110"/>
      <c r="OMM204" s="110"/>
      <c r="OMN204" s="110"/>
      <c r="OMO204" s="110"/>
      <c r="OMP204" s="110"/>
      <c r="OMQ204" s="110"/>
      <c r="OMR204" s="110"/>
      <c r="OMS204" s="110"/>
      <c r="OMT204" s="110"/>
      <c r="OMU204" s="110"/>
      <c r="OMV204" s="110"/>
      <c r="OMW204" s="110"/>
      <c r="OMX204" s="110"/>
      <c r="OMY204" s="110"/>
      <c r="OMZ204" s="110"/>
      <c r="ONA204" s="110"/>
      <c r="ONB204" s="110"/>
      <c r="ONC204" s="110"/>
      <c r="OND204" s="110"/>
      <c r="ONE204" s="110"/>
      <c r="ONF204" s="110"/>
      <c r="ONG204" s="110"/>
      <c r="ONH204" s="110"/>
      <c r="ONI204" s="110"/>
      <c r="ONJ204" s="110"/>
      <c r="ONK204" s="110"/>
      <c r="ONL204" s="110"/>
      <c r="ONM204" s="110"/>
      <c r="ONN204" s="110"/>
      <c r="ONO204" s="110"/>
      <c r="ONP204" s="110"/>
      <c r="ONQ204" s="110"/>
      <c r="ONR204" s="110"/>
      <c r="ONS204" s="110"/>
      <c r="ONT204" s="110"/>
      <c r="ONU204" s="110"/>
      <c r="ONV204" s="110"/>
      <c r="ONW204" s="110"/>
      <c r="ONX204" s="110"/>
      <c r="ONY204" s="110"/>
      <c r="ONZ204" s="110"/>
      <c r="OOA204" s="110"/>
      <c r="OOB204" s="110"/>
      <c r="OOC204" s="110"/>
      <c r="OOD204" s="110"/>
      <c r="OOE204" s="110"/>
      <c r="OOF204" s="110"/>
      <c r="OOG204" s="110"/>
      <c r="OOH204" s="110"/>
      <c r="OOI204" s="110"/>
      <c r="OOJ204" s="110"/>
      <c r="OOK204" s="110"/>
      <c r="OOL204" s="110"/>
      <c r="OOM204" s="110"/>
      <c r="OON204" s="110"/>
      <c r="OOO204" s="110"/>
      <c r="OOP204" s="110"/>
      <c r="OOQ204" s="110"/>
      <c r="OOR204" s="110"/>
      <c r="OOS204" s="110"/>
      <c r="OOT204" s="110"/>
      <c r="OOU204" s="110"/>
      <c r="OOV204" s="110"/>
      <c r="OOW204" s="110"/>
      <c r="OOX204" s="110"/>
      <c r="OOY204" s="110"/>
      <c r="OOZ204" s="110"/>
      <c r="OPA204" s="110"/>
      <c r="OPB204" s="110"/>
      <c r="OPC204" s="110"/>
      <c r="OPD204" s="110"/>
      <c r="OPE204" s="110"/>
      <c r="OPF204" s="110"/>
      <c r="OPG204" s="110"/>
      <c r="OPH204" s="110"/>
      <c r="OPI204" s="110"/>
      <c r="OPJ204" s="110"/>
      <c r="OPK204" s="110"/>
      <c r="OPL204" s="110"/>
      <c r="OPM204" s="110"/>
      <c r="OPN204" s="110"/>
      <c r="OPO204" s="110"/>
      <c r="OPP204" s="110"/>
      <c r="OPQ204" s="110"/>
      <c r="OPR204" s="110"/>
      <c r="OPS204" s="110"/>
      <c r="OPT204" s="110"/>
      <c r="OPU204" s="110"/>
      <c r="OPV204" s="110"/>
      <c r="OPW204" s="110"/>
      <c r="OPX204" s="110"/>
      <c r="OPY204" s="110"/>
      <c r="OPZ204" s="110"/>
      <c r="OQA204" s="110"/>
      <c r="OQB204" s="110"/>
      <c r="OQC204" s="110"/>
      <c r="OQD204" s="110"/>
      <c r="OQE204" s="110"/>
      <c r="OQF204" s="110"/>
      <c r="OQG204" s="110"/>
      <c r="OQH204" s="110"/>
      <c r="OQI204" s="110"/>
      <c r="OQJ204" s="110"/>
      <c r="OQK204" s="110"/>
      <c r="OQL204" s="110"/>
      <c r="OQM204" s="110"/>
      <c r="OQN204" s="110"/>
      <c r="OQO204" s="110"/>
      <c r="OQP204" s="110"/>
      <c r="OQQ204" s="110"/>
      <c r="OQR204" s="110"/>
      <c r="OQS204" s="110"/>
      <c r="OQT204" s="110"/>
      <c r="OQU204" s="110"/>
      <c r="OQV204" s="110"/>
      <c r="OQW204" s="110"/>
      <c r="OQX204" s="110"/>
      <c r="OQY204" s="110"/>
      <c r="OQZ204" s="110"/>
      <c r="ORA204" s="110"/>
      <c r="ORB204" s="110"/>
      <c r="ORC204" s="110"/>
      <c r="ORD204" s="110"/>
      <c r="ORE204" s="110"/>
      <c r="ORF204" s="110"/>
      <c r="ORG204" s="110"/>
      <c r="ORH204" s="110"/>
      <c r="ORI204" s="110"/>
      <c r="ORJ204" s="110"/>
      <c r="ORK204" s="110"/>
      <c r="ORL204" s="110"/>
      <c r="ORM204" s="110"/>
      <c r="ORN204" s="110"/>
      <c r="ORO204" s="110"/>
      <c r="ORP204" s="110"/>
      <c r="ORQ204" s="110"/>
      <c r="ORR204" s="110"/>
      <c r="ORS204" s="110"/>
      <c r="ORT204" s="110"/>
      <c r="ORU204" s="110"/>
      <c r="ORV204" s="110"/>
      <c r="ORW204" s="110"/>
      <c r="ORX204" s="110"/>
      <c r="ORY204" s="110"/>
      <c r="ORZ204" s="110"/>
      <c r="OSA204" s="110"/>
      <c r="OSB204" s="110"/>
      <c r="OSC204" s="110"/>
      <c r="OSD204" s="110"/>
      <c r="OSE204" s="110"/>
      <c r="OSF204" s="110"/>
      <c r="OSG204" s="110"/>
      <c r="OSH204" s="110"/>
      <c r="OSI204" s="110"/>
      <c r="OSJ204" s="110"/>
      <c r="OSK204" s="110"/>
      <c r="OSL204" s="110"/>
      <c r="OSM204" s="110"/>
      <c r="OSN204" s="110"/>
      <c r="OSO204" s="110"/>
      <c r="OSP204" s="110"/>
      <c r="OSQ204" s="110"/>
      <c r="OSR204" s="110"/>
      <c r="OSS204" s="110"/>
      <c r="OST204" s="110"/>
      <c r="OSU204" s="110"/>
      <c r="OSV204" s="110"/>
      <c r="OSW204" s="110"/>
      <c r="OSX204" s="110"/>
      <c r="OSY204" s="110"/>
      <c r="OSZ204" s="110"/>
      <c r="OTA204" s="110"/>
      <c r="OTB204" s="110"/>
      <c r="OTC204" s="110"/>
      <c r="OTD204" s="110"/>
      <c r="OTE204" s="110"/>
      <c r="OTF204" s="110"/>
      <c r="OTG204" s="110"/>
      <c r="OTH204" s="110"/>
      <c r="OTI204" s="110"/>
      <c r="OTJ204" s="110"/>
      <c r="OTK204" s="110"/>
      <c r="OTL204" s="110"/>
      <c r="OTM204" s="110"/>
      <c r="OTN204" s="110"/>
      <c r="OTO204" s="110"/>
      <c r="OTP204" s="110"/>
      <c r="OTQ204" s="110"/>
      <c r="OTR204" s="110"/>
      <c r="OTS204" s="110"/>
      <c r="OTT204" s="110"/>
      <c r="OTU204" s="110"/>
      <c r="OTV204" s="110"/>
      <c r="OTW204" s="110"/>
      <c r="OTX204" s="110"/>
      <c r="OTY204" s="110"/>
      <c r="OTZ204" s="110"/>
      <c r="OUA204" s="110"/>
      <c r="OUB204" s="110"/>
      <c r="OUC204" s="110"/>
      <c r="OUD204" s="110"/>
      <c r="OUE204" s="110"/>
      <c r="OUF204" s="110"/>
      <c r="OUG204" s="110"/>
      <c r="OUH204" s="110"/>
      <c r="OUI204" s="110"/>
      <c r="OUJ204" s="110"/>
      <c r="OUK204" s="110"/>
      <c r="OUL204" s="110"/>
      <c r="OUM204" s="110"/>
      <c r="OUN204" s="110"/>
      <c r="OUO204" s="110"/>
      <c r="OUP204" s="110"/>
      <c r="OUQ204" s="110"/>
      <c r="OUR204" s="110"/>
      <c r="OUS204" s="110"/>
      <c r="OUT204" s="110"/>
      <c r="OUU204" s="110"/>
      <c r="OUV204" s="110"/>
      <c r="OUW204" s="110"/>
      <c r="OUX204" s="110"/>
      <c r="OUY204" s="110"/>
      <c r="OUZ204" s="110"/>
      <c r="OVA204" s="110"/>
      <c r="OVB204" s="110"/>
      <c r="OVC204" s="110"/>
      <c r="OVD204" s="110"/>
      <c r="OVE204" s="110"/>
      <c r="OVF204" s="110"/>
      <c r="OVG204" s="110"/>
      <c r="OVH204" s="110"/>
      <c r="OVI204" s="110"/>
      <c r="OVJ204" s="110"/>
      <c r="OVK204" s="110"/>
      <c r="OVL204" s="110"/>
      <c r="OVM204" s="110"/>
      <c r="OVN204" s="110"/>
      <c r="OVO204" s="110"/>
      <c r="OVP204" s="110"/>
      <c r="OVQ204" s="110"/>
      <c r="OVR204" s="110"/>
      <c r="OVS204" s="110"/>
      <c r="OVT204" s="110"/>
      <c r="OVU204" s="110"/>
      <c r="OVV204" s="110"/>
      <c r="OVW204" s="110"/>
      <c r="OVX204" s="110"/>
      <c r="OVY204" s="110"/>
      <c r="OVZ204" s="110"/>
      <c r="OWA204" s="110"/>
      <c r="OWB204" s="110"/>
      <c r="OWC204" s="110"/>
      <c r="OWD204" s="110"/>
      <c r="OWE204" s="110"/>
      <c r="OWF204" s="110"/>
      <c r="OWG204" s="110"/>
      <c r="OWH204" s="110"/>
      <c r="OWI204" s="110"/>
      <c r="OWJ204" s="110"/>
      <c r="OWK204" s="110"/>
      <c r="OWL204" s="110"/>
      <c r="OWM204" s="110"/>
      <c r="OWN204" s="110"/>
      <c r="OWO204" s="110"/>
      <c r="OWP204" s="110"/>
      <c r="OWQ204" s="110"/>
      <c r="OWR204" s="110"/>
      <c r="OWS204" s="110"/>
      <c r="OWT204" s="110"/>
      <c r="OWU204" s="110"/>
      <c r="OWV204" s="110"/>
      <c r="OWW204" s="110"/>
      <c r="OWX204" s="110"/>
      <c r="OWY204" s="110"/>
      <c r="OWZ204" s="110"/>
      <c r="OXA204" s="110"/>
      <c r="OXB204" s="110"/>
      <c r="OXC204" s="110"/>
      <c r="OXD204" s="110"/>
      <c r="OXE204" s="110"/>
      <c r="OXF204" s="110"/>
      <c r="OXG204" s="110"/>
      <c r="OXH204" s="110"/>
      <c r="OXI204" s="110"/>
      <c r="OXJ204" s="110"/>
      <c r="OXK204" s="110"/>
      <c r="OXL204" s="110"/>
      <c r="OXM204" s="110"/>
      <c r="OXN204" s="110"/>
      <c r="OXO204" s="110"/>
      <c r="OXP204" s="110"/>
      <c r="OXQ204" s="110"/>
      <c r="OXR204" s="110"/>
      <c r="OXS204" s="110"/>
      <c r="OXT204" s="110"/>
      <c r="OXU204" s="110"/>
      <c r="OXV204" s="110"/>
      <c r="OXW204" s="110"/>
      <c r="OXX204" s="110"/>
      <c r="OXY204" s="110"/>
      <c r="OXZ204" s="110"/>
      <c r="OYA204" s="110"/>
      <c r="OYB204" s="110"/>
      <c r="OYC204" s="110"/>
      <c r="OYD204" s="110"/>
      <c r="OYE204" s="110"/>
      <c r="OYF204" s="110"/>
      <c r="OYG204" s="110"/>
      <c r="OYH204" s="110"/>
      <c r="OYI204" s="110"/>
      <c r="OYJ204" s="110"/>
      <c r="OYK204" s="110"/>
      <c r="OYL204" s="110"/>
      <c r="OYM204" s="110"/>
      <c r="OYN204" s="110"/>
      <c r="OYO204" s="110"/>
      <c r="OYP204" s="110"/>
      <c r="OYQ204" s="110"/>
      <c r="OYR204" s="110"/>
      <c r="OYS204" s="110"/>
      <c r="OYT204" s="110"/>
      <c r="OYU204" s="110"/>
      <c r="OYV204" s="110"/>
      <c r="OYW204" s="110"/>
      <c r="OYX204" s="110"/>
      <c r="OYY204" s="110"/>
      <c r="OYZ204" s="110"/>
      <c r="OZA204" s="110"/>
      <c r="OZB204" s="110"/>
      <c r="OZC204" s="110"/>
      <c r="OZD204" s="110"/>
      <c r="OZE204" s="110"/>
      <c r="OZF204" s="110"/>
      <c r="OZG204" s="110"/>
      <c r="OZH204" s="110"/>
      <c r="OZI204" s="110"/>
      <c r="OZJ204" s="110"/>
      <c r="OZK204" s="110"/>
      <c r="OZL204" s="110"/>
      <c r="OZM204" s="110"/>
      <c r="OZN204" s="110"/>
      <c r="OZO204" s="110"/>
      <c r="OZP204" s="110"/>
      <c r="OZQ204" s="110"/>
      <c r="OZR204" s="110"/>
      <c r="OZS204" s="110"/>
      <c r="OZT204" s="110"/>
      <c r="OZU204" s="110"/>
      <c r="OZV204" s="110"/>
      <c r="OZW204" s="110"/>
      <c r="OZX204" s="110"/>
      <c r="OZY204" s="110"/>
      <c r="OZZ204" s="110"/>
      <c r="PAA204" s="110"/>
      <c r="PAB204" s="110"/>
      <c r="PAC204" s="110"/>
      <c r="PAD204" s="110"/>
      <c r="PAE204" s="110"/>
      <c r="PAF204" s="110"/>
      <c r="PAG204" s="110"/>
      <c r="PAH204" s="110"/>
      <c r="PAI204" s="110"/>
      <c r="PAJ204" s="110"/>
      <c r="PAK204" s="110"/>
      <c r="PAL204" s="110"/>
      <c r="PAM204" s="110"/>
      <c r="PAN204" s="110"/>
      <c r="PAO204" s="110"/>
      <c r="PAP204" s="110"/>
      <c r="PAQ204" s="110"/>
      <c r="PAR204" s="110"/>
      <c r="PAS204" s="110"/>
      <c r="PAT204" s="110"/>
      <c r="PAU204" s="110"/>
      <c r="PAV204" s="110"/>
      <c r="PAW204" s="110"/>
      <c r="PAX204" s="110"/>
      <c r="PAY204" s="110"/>
      <c r="PAZ204" s="110"/>
      <c r="PBA204" s="110"/>
      <c r="PBB204" s="110"/>
      <c r="PBC204" s="110"/>
      <c r="PBD204" s="110"/>
      <c r="PBE204" s="110"/>
      <c r="PBF204" s="110"/>
      <c r="PBG204" s="110"/>
      <c r="PBH204" s="110"/>
      <c r="PBI204" s="110"/>
      <c r="PBJ204" s="110"/>
      <c r="PBK204" s="110"/>
      <c r="PBL204" s="110"/>
      <c r="PBM204" s="110"/>
      <c r="PBN204" s="110"/>
      <c r="PBO204" s="110"/>
      <c r="PBP204" s="110"/>
      <c r="PBQ204" s="110"/>
      <c r="PBR204" s="110"/>
      <c r="PBS204" s="110"/>
      <c r="PBT204" s="110"/>
      <c r="PBU204" s="110"/>
      <c r="PBV204" s="110"/>
      <c r="PBW204" s="110"/>
      <c r="PBX204" s="110"/>
      <c r="PBY204" s="110"/>
      <c r="PBZ204" s="110"/>
      <c r="PCA204" s="110"/>
      <c r="PCB204" s="110"/>
      <c r="PCC204" s="110"/>
      <c r="PCD204" s="110"/>
      <c r="PCE204" s="110"/>
      <c r="PCF204" s="110"/>
      <c r="PCG204" s="110"/>
      <c r="PCH204" s="110"/>
      <c r="PCI204" s="110"/>
      <c r="PCJ204" s="110"/>
      <c r="PCK204" s="110"/>
      <c r="PCL204" s="110"/>
      <c r="PCM204" s="110"/>
      <c r="PCN204" s="110"/>
      <c r="PCO204" s="110"/>
      <c r="PCP204" s="110"/>
      <c r="PCQ204" s="110"/>
      <c r="PCR204" s="110"/>
      <c r="PCS204" s="110"/>
      <c r="PCT204" s="110"/>
      <c r="PCU204" s="110"/>
      <c r="PCV204" s="110"/>
      <c r="PCW204" s="110"/>
      <c r="PCX204" s="110"/>
      <c r="PCY204" s="110"/>
      <c r="PCZ204" s="110"/>
      <c r="PDA204" s="110"/>
      <c r="PDB204" s="110"/>
      <c r="PDC204" s="110"/>
      <c r="PDD204" s="110"/>
      <c r="PDE204" s="110"/>
      <c r="PDF204" s="110"/>
      <c r="PDG204" s="110"/>
      <c r="PDH204" s="110"/>
      <c r="PDI204" s="110"/>
      <c r="PDJ204" s="110"/>
      <c r="PDK204" s="110"/>
      <c r="PDL204" s="110"/>
      <c r="PDM204" s="110"/>
      <c r="PDN204" s="110"/>
      <c r="PDO204" s="110"/>
      <c r="PDP204" s="110"/>
      <c r="PDQ204" s="110"/>
      <c r="PDR204" s="110"/>
      <c r="PDS204" s="110"/>
      <c r="PDT204" s="110"/>
      <c r="PDU204" s="110"/>
      <c r="PDV204" s="110"/>
      <c r="PDW204" s="110"/>
      <c r="PDX204" s="110"/>
      <c r="PDY204" s="110"/>
      <c r="PDZ204" s="110"/>
      <c r="PEA204" s="110"/>
      <c r="PEB204" s="110"/>
      <c r="PEC204" s="110"/>
      <c r="PED204" s="110"/>
      <c r="PEE204" s="110"/>
      <c r="PEF204" s="110"/>
      <c r="PEG204" s="110"/>
      <c r="PEH204" s="110"/>
      <c r="PEI204" s="110"/>
      <c r="PEJ204" s="110"/>
      <c r="PEK204" s="110"/>
      <c r="PEL204" s="110"/>
      <c r="PEM204" s="110"/>
      <c r="PEN204" s="110"/>
      <c r="PEO204" s="110"/>
      <c r="PEP204" s="110"/>
      <c r="PEQ204" s="110"/>
      <c r="PER204" s="110"/>
      <c r="PES204" s="110"/>
      <c r="PET204" s="110"/>
      <c r="PEU204" s="110"/>
      <c r="PEV204" s="110"/>
      <c r="PEW204" s="110"/>
      <c r="PEX204" s="110"/>
      <c r="PEY204" s="110"/>
      <c r="PEZ204" s="110"/>
      <c r="PFA204" s="110"/>
      <c r="PFB204" s="110"/>
      <c r="PFC204" s="110"/>
      <c r="PFD204" s="110"/>
      <c r="PFE204" s="110"/>
      <c r="PFF204" s="110"/>
      <c r="PFG204" s="110"/>
      <c r="PFH204" s="110"/>
      <c r="PFI204" s="110"/>
      <c r="PFJ204" s="110"/>
      <c r="PFK204" s="110"/>
      <c r="PFL204" s="110"/>
      <c r="PFM204" s="110"/>
      <c r="PFN204" s="110"/>
      <c r="PFO204" s="110"/>
      <c r="PFP204" s="110"/>
      <c r="PFQ204" s="110"/>
      <c r="PFR204" s="110"/>
      <c r="PFS204" s="110"/>
      <c r="PFT204" s="110"/>
      <c r="PFU204" s="110"/>
      <c r="PFV204" s="110"/>
      <c r="PFW204" s="110"/>
      <c r="PFX204" s="110"/>
      <c r="PFY204" s="110"/>
      <c r="PFZ204" s="110"/>
      <c r="PGA204" s="110"/>
      <c r="PGB204" s="110"/>
      <c r="PGC204" s="110"/>
      <c r="PGD204" s="110"/>
      <c r="PGE204" s="110"/>
      <c r="PGF204" s="110"/>
      <c r="PGG204" s="110"/>
      <c r="PGH204" s="110"/>
      <c r="PGI204" s="110"/>
      <c r="PGJ204" s="110"/>
      <c r="PGK204" s="110"/>
      <c r="PGL204" s="110"/>
      <c r="PGM204" s="110"/>
      <c r="PGN204" s="110"/>
      <c r="PGO204" s="110"/>
      <c r="PGP204" s="110"/>
      <c r="PGQ204" s="110"/>
      <c r="PGR204" s="110"/>
      <c r="PGS204" s="110"/>
      <c r="PGT204" s="110"/>
      <c r="PGU204" s="110"/>
      <c r="PGV204" s="110"/>
      <c r="PGW204" s="110"/>
      <c r="PGX204" s="110"/>
      <c r="PGY204" s="110"/>
      <c r="PGZ204" s="110"/>
      <c r="PHA204" s="110"/>
      <c r="PHB204" s="110"/>
      <c r="PHC204" s="110"/>
      <c r="PHD204" s="110"/>
      <c r="PHE204" s="110"/>
      <c r="PHF204" s="110"/>
      <c r="PHG204" s="110"/>
      <c r="PHH204" s="110"/>
      <c r="PHI204" s="110"/>
      <c r="PHJ204" s="110"/>
      <c r="PHK204" s="110"/>
      <c r="PHL204" s="110"/>
      <c r="PHM204" s="110"/>
      <c r="PHN204" s="110"/>
      <c r="PHO204" s="110"/>
      <c r="PHP204" s="110"/>
      <c r="PHQ204" s="110"/>
      <c r="PHR204" s="110"/>
      <c r="PHS204" s="110"/>
      <c r="PHT204" s="110"/>
      <c r="PHU204" s="110"/>
      <c r="PHV204" s="110"/>
      <c r="PHW204" s="110"/>
      <c r="PHX204" s="110"/>
      <c r="PHY204" s="110"/>
      <c r="PHZ204" s="110"/>
      <c r="PIA204" s="110"/>
      <c r="PIB204" s="110"/>
      <c r="PIC204" s="110"/>
      <c r="PID204" s="110"/>
      <c r="PIE204" s="110"/>
      <c r="PIF204" s="110"/>
      <c r="PIG204" s="110"/>
      <c r="PIH204" s="110"/>
      <c r="PII204" s="110"/>
      <c r="PIJ204" s="110"/>
      <c r="PIK204" s="110"/>
      <c r="PIL204" s="110"/>
      <c r="PIM204" s="110"/>
      <c r="PIN204" s="110"/>
      <c r="PIO204" s="110"/>
      <c r="PIP204" s="110"/>
      <c r="PIQ204" s="110"/>
      <c r="PIR204" s="110"/>
      <c r="PIS204" s="110"/>
      <c r="PIT204" s="110"/>
      <c r="PIU204" s="110"/>
      <c r="PIV204" s="110"/>
      <c r="PIW204" s="110"/>
      <c r="PIX204" s="110"/>
      <c r="PIY204" s="110"/>
      <c r="PIZ204" s="110"/>
      <c r="PJA204" s="110"/>
      <c r="PJB204" s="110"/>
      <c r="PJC204" s="110"/>
      <c r="PJD204" s="110"/>
      <c r="PJE204" s="110"/>
      <c r="PJF204" s="110"/>
      <c r="PJG204" s="110"/>
      <c r="PJH204" s="110"/>
      <c r="PJI204" s="110"/>
      <c r="PJJ204" s="110"/>
      <c r="PJK204" s="110"/>
      <c r="PJL204" s="110"/>
      <c r="PJM204" s="110"/>
      <c r="PJN204" s="110"/>
      <c r="PJO204" s="110"/>
      <c r="PJP204" s="110"/>
      <c r="PJQ204" s="110"/>
      <c r="PJR204" s="110"/>
      <c r="PJS204" s="110"/>
      <c r="PJT204" s="110"/>
      <c r="PJU204" s="110"/>
      <c r="PJV204" s="110"/>
      <c r="PJW204" s="110"/>
      <c r="PJX204" s="110"/>
      <c r="PJY204" s="110"/>
      <c r="PJZ204" s="110"/>
      <c r="PKA204" s="110"/>
      <c r="PKB204" s="110"/>
      <c r="PKC204" s="110"/>
      <c r="PKD204" s="110"/>
      <c r="PKE204" s="110"/>
      <c r="PKF204" s="110"/>
      <c r="PKG204" s="110"/>
      <c r="PKH204" s="110"/>
      <c r="PKI204" s="110"/>
      <c r="PKJ204" s="110"/>
      <c r="PKK204" s="110"/>
      <c r="PKL204" s="110"/>
      <c r="PKM204" s="110"/>
      <c r="PKN204" s="110"/>
      <c r="PKO204" s="110"/>
      <c r="PKP204" s="110"/>
      <c r="PKQ204" s="110"/>
      <c r="PKR204" s="110"/>
      <c r="PKS204" s="110"/>
      <c r="PKT204" s="110"/>
      <c r="PKU204" s="110"/>
      <c r="PKV204" s="110"/>
      <c r="PKW204" s="110"/>
      <c r="PKX204" s="110"/>
      <c r="PKY204" s="110"/>
      <c r="PKZ204" s="110"/>
      <c r="PLA204" s="110"/>
      <c r="PLB204" s="110"/>
      <c r="PLC204" s="110"/>
      <c r="PLD204" s="110"/>
      <c r="PLE204" s="110"/>
      <c r="PLF204" s="110"/>
      <c r="PLG204" s="110"/>
      <c r="PLH204" s="110"/>
      <c r="PLI204" s="110"/>
      <c r="PLJ204" s="110"/>
      <c r="PLK204" s="110"/>
      <c r="PLL204" s="110"/>
      <c r="PLM204" s="110"/>
      <c r="PLN204" s="110"/>
      <c r="PLO204" s="110"/>
      <c r="PLP204" s="110"/>
      <c r="PLQ204" s="110"/>
      <c r="PLR204" s="110"/>
      <c r="PLS204" s="110"/>
      <c r="PLT204" s="110"/>
      <c r="PLU204" s="110"/>
      <c r="PLV204" s="110"/>
      <c r="PLW204" s="110"/>
      <c r="PLX204" s="110"/>
      <c r="PLY204" s="110"/>
      <c r="PLZ204" s="110"/>
      <c r="PMA204" s="110"/>
      <c r="PMB204" s="110"/>
      <c r="PMC204" s="110"/>
      <c r="PMD204" s="110"/>
      <c r="PME204" s="110"/>
      <c r="PMF204" s="110"/>
      <c r="PMG204" s="110"/>
      <c r="PMH204" s="110"/>
      <c r="PMI204" s="110"/>
      <c r="PMJ204" s="110"/>
      <c r="PMK204" s="110"/>
      <c r="PML204" s="110"/>
      <c r="PMM204" s="110"/>
      <c r="PMN204" s="110"/>
      <c r="PMO204" s="110"/>
      <c r="PMP204" s="110"/>
      <c r="PMQ204" s="110"/>
      <c r="PMR204" s="110"/>
      <c r="PMS204" s="110"/>
      <c r="PMT204" s="110"/>
      <c r="PMU204" s="110"/>
      <c r="PMV204" s="110"/>
      <c r="PMW204" s="110"/>
      <c r="PMX204" s="110"/>
      <c r="PMY204" s="110"/>
      <c r="PMZ204" s="110"/>
      <c r="PNA204" s="110"/>
      <c r="PNB204" s="110"/>
      <c r="PNC204" s="110"/>
      <c r="PND204" s="110"/>
      <c r="PNE204" s="110"/>
      <c r="PNF204" s="110"/>
      <c r="PNG204" s="110"/>
      <c r="PNH204" s="110"/>
      <c r="PNI204" s="110"/>
      <c r="PNJ204" s="110"/>
      <c r="PNK204" s="110"/>
      <c r="PNL204" s="110"/>
      <c r="PNM204" s="110"/>
      <c r="PNN204" s="110"/>
      <c r="PNO204" s="110"/>
      <c r="PNP204" s="110"/>
      <c r="PNQ204" s="110"/>
      <c r="PNR204" s="110"/>
      <c r="PNS204" s="110"/>
      <c r="PNT204" s="110"/>
      <c r="PNU204" s="110"/>
      <c r="PNV204" s="110"/>
      <c r="PNW204" s="110"/>
      <c r="PNX204" s="110"/>
      <c r="PNY204" s="110"/>
      <c r="PNZ204" s="110"/>
      <c r="POA204" s="110"/>
      <c r="POB204" s="110"/>
      <c r="POC204" s="110"/>
      <c r="POD204" s="110"/>
      <c r="POE204" s="110"/>
      <c r="POF204" s="110"/>
      <c r="POG204" s="110"/>
      <c r="POH204" s="110"/>
      <c r="POI204" s="110"/>
      <c r="POJ204" s="110"/>
      <c r="POK204" s="110"/>
      <c r="POL204" s="110"/>
      <c r="POM204" s="110"/>
      <c r="PON204" s="110"/>
      <c r="POO204" s="110"/>
      <c r="POP204" s="110"/>
      <c r="POQ204" s="110"/>
      <c r="POR204" s="110"/>
      <c r="POS204" s="110"/>
      <c r="POT204" s="110"/>
      <c r="POU204" s="110"/>
      <c r="POV204" s="110"/>
      <c r="POW204" s="110"/>
      <c r="POX204" s="110"/>
      <c r="POY204" s="110"/>
      <c r="POZ204" s="110"/>
      <c r="PPA204" s="110"/>
      <c r="PPB204" s="110"/>
      <c r="PPC204" s="110"/>
      <c r="PPD204" s="110"/>
      <c r="PPE204" s="110"/>
      <c r="PPF204" s="110"/>
      <c r="PPG204" s="110"/>
      <c r="PPH204" s="110"/>
      <c r="PPI204" s="110"/>
      <c r="PPJ204" s="110"/>
      <c r="PPK204" s="110"/>
      <c r="PPL204" s="110"/>
      <c r="PPM204" s="110"/>
      <c r="PPN204" s="110"/>
      <c r="PPO204" s="110"/>
      <c r="PPP204" s="110"/>
      <c r="PPQ204" s="110"/>
      <c r="PPR204" s="110"/>
      <c r="PPS204" s="110"/>
      <c r="PPT204" s="110"/>
      <c r="PPU204" s="110"/>
      <c r="PPV204" s="110"/>
      <c r="PPW204" s="110"/>
      <c r="PPX204" s="110"/>
      <c r="PPY204" s="110"/>
      <c r="PPZ204" s="110"/>
      <c r="PQA204" s="110"/>
      <c r="PQB204" s="110"/>
      <c r="PQC204" s="110"/>
      <c r="PQD204" s="110"/>
      <c r="PQE204" s="110"/>
      <c r="PQF204" s="110"/>
      <c r="PQG204" s="110"/>
      <c r="PQH204" s="110"/>
      <c r="PQI204" s="110"/>
      <c r="PQJ204" s="110"/>
      <c r="PQK204" s="110"/>
      <c r="PQL204" s="110"/>
      <c r="PQM204" s="110"/>
      <c r="PQN204" s="110"/>
      <c r="PQO204" s="110"/>
      <c r="PQP204" s="110"/>
      <c r="PQQ204" s="110"/>
      <c r="PQR204" s="110"/>
      <c r="PQS204" s="110"/>
      <c r="PQT204" s="110"/>
      <c r="PQU204" s="110"/>
      <c r="PQV204" s="110"/>
      <c r="PQW204" s="110"/>
      <c r="PQX204" s="110"/>
      <c r="PQY204" s="110"/>
      <c r="PQZ204" s="110"/>
      <c r="PRA204" s="110"/>
      <c r="PRB204" s="110"/>
      <c r="PRC204" s="110"/>
      <c r="PRD204" s="110"/>
      <c r="PRE204" s="110"/>
      <c r="PRF204" s="110"/>
      <c r="PRG204" s="110"/>
      <c r="PRH204" s="110"/>
      <c r="PRI204" s="110"/>
      <c r="PRJ204" s="110"/>
      <c r="PRK204" s="110"/>
      <c r="PRL204" s="110"/>
      <c r="PRM204" s="110"/>
      <c r="PRN204" s="110"/>
      <c r="PRO204" s="110"/>
      <c r="PRP204" s="110"/>
      <c r="PRQ204" s="110"/>
      <c r="PRR204" s="110"/>
      <c r="PRS204" s="110"/>
      <c r="PRT204" s="110"/>
      <c r="PRU204" s="110"/>
      <c r="PRV204" s="110"/>
      <c r="PRW204" s="110"/>
      <c r="PRX204" s="110"/>
      <c r="PRY204" s="110"/>
      <c r="PRZ204" s="110"/>
      <c r="PSA204" s="110"/>
      <c r="PSB204" s="110"/>
      <c r="PSC204" s="110"/>
      <c r="PSD204" s="110"/>
      <c r="PSE204" s="110"/>
      <c r="PSF204" s="110"/>
      <c r="PSG204" s="110"/>
      <c r="PSH204" s="110"/>
      <c r="PSI204" s="110"/>
      <c r="PSJ204" s="110"/>
      <c r="PSK204" s="110"/>
      <c r="PSL204" s="110"/>
      <c r="PSM204" s="110"/>
      <c r="PSN204" s="110"/>
      <c r="PSO204" s="110"/>
      <c r="PSP204" s="110"/>
      <c r="PSQ204" s="110"/>
      <c r="PSR204" s="110"/>
      <c r="PSS204" s="110"/>
      <c r="PST204" s="110"/>
      <c r="PSU204" s="110"/>
      <c r="PSV204" s="110"/>
      <c r="PSW204" s="110"/>
      <c r="PSX204" s="110"/>
      <c r="PSY204" s="110"/>
      <c r="PSZ204" s="110"/>
      <c r="PTA204" s="110"/>
      <c r="PTB204" s="110"/>
      <c r="PTC204" s="110"/>
      <c r="PTD204" s="110"/>
      <c r="PTE204" s="110"/>
      <c r="PTF204" s="110"/>
      <c r="PTG204" s="110"/>
      <c r="PTH204" s="110"/>
      <c r="PTI204" s="110"/>
      <c r="PTJ204" s="110"/>
      <c r="PTK204" s="110"/>
      <c r="PTL204" s="110"/>
      <c r="PTM204" s="110"/>
      <c r="PTN204" s="110"/>
      <c r="PTO204" s="110"/>
      <c r="PTP204" s="110"/>
      <c r="PTQ204" s="110"/>
      <c r="PTR204" s="110"/>
      <c r="PTS204" s="110"/>
      <c r="PTT204" s="110"/>
      <c r="PTU204" s="110"/>
      <c r="PTV204" s="110"/>
      <c r="PTW204" s="110"/>
      <c r="PTX204" s="110"/>
      <c r="PTY204" s="110"/>
      <c r="PTZ204" s="110"/>
      <c r="PUA204" s="110"/>
      <c r="PUB204" s="110"/>
      <c r="PUC204" s="110"/>
      <c r="PUD204" s="110"/>
      <c r="PUE204" s="110"/>
      <c r="PUF204" s="110"/>
      <c r="PUG204" s="110"/>
      <c r="PUH204" s="110"/>
      <c r="PUI204" s="110"/>
      <c r="PUJ204" s="110"/>
      <c r="PUK204" s="110"/>
      <c r="PUL204" s="110"/>
      <c r="PUM204" s="110"/>
      <c r="PUN204" s="110"/>
      <c r="PUO204" s="110"/>
      <c r="PUP204" s="110"/>
      <c r="PUQ204" s="110"/>
      <c r="PUR204" s="110"/>
      <c r="PUS204" s="110"/>
      <c r="PUT204" s="110"/>
      <c r="PUU204" s="110"/>
      <c r="PUV204" s="110"/>
      <c r="PUW204" s="110"/>
      <c r="PUX204" s="110"/>
      <c r="PUY204" s="110"/>
      <c r="PUZ204" s="110"/>
      <c r="PVA204" s="110"/>
      <c r="PVB204" s="110"/>
      <c r="PVC204" s="110"/>
      <c r="PVD204" s="110"/>
      <c r="PVE204" s="110"/>
      <c r="PVF204" s="110"/>
      <c r="PVG204" s="110"/>
      <c r="PVH204" s="110"/>
      <c r="PVI204" s="110"/>
      <c r="PVJ204" s="110"/>
      <c r="PVK204" s="110"/>
      <c r="PVL204" s="110"/>
      <c r="PVM204" s="110"/>
      <c r="PVN204" s="110"/>
      <c r="PVO204" s="110"/>
      <c r="PVP204" s="110"/>
      <c r="PVQ204" s="110"/>
      <c r="PVR204" s="110"/>
      <c r="PVS204" s="110"/>
      <c r="PVT204" s="110"/>
      <c r="PVU204" s="110"/>
      <c r="PVV204" s="110"/>
      <c r="PVW204" s="110"/>
      <c r="PVX204" s="110"/>
      <c r="PVY204" s="110"/>
      <c r="PVZ204" s="110"/>
      <c r="PWA204" s="110"/>
      <c r="PWB204" s="110"/>
      <c r="PWC204" s="110"/>
      <c r="PWD204" s="110"/>
      <c r="PWE204" s="110"/>
      <c r="PWF204" s="110"/>
      <c r="PWG204" s="110"/>
      <c r="PWH204" s="110"/>
      <c r="PWI204" s="110"/>
      <c r="PWJ204" s="110"/>
      <c r="PWK204" s="110"/>
      <c r="PWL204" s="110"/>
      <c r="PWM204" s="110"/>
      <c r="PWN204" s="110"/>
      <c r="PWO204" s="110"/>
      <c r="PWP204" s="110"/>
      <c r="PWQ204" s="110"/>
      <c r="PWR204" s="110"/>
      <c r="PWS204" s="110"/>
      <c r="PWT204" s="110"/>
      <c r="PWU204" s="110"/>
      <c r="PWV204" s="110"/>
      <c r="PWW204" s="110"/>
      <c r="PWX204" s="110"/>
      <c r="PWY204" s="110"/>
      <c r="PWZ204" s="110"/>
      <c r="PXA204" s="110"/>
      <c r="PXB204" s="110"/>
      <c r="PXC204" s="110"/>
      <c r="PXD204" s="110"/>
      <c r="PXE204" s="110"/>
      <c r="PXF204" s="110"/>
      <c r="PXG204" s="110"/>
      <c r="PXH204" s="110"/>
      <c r="PXI204" s="110"/>
      <c r="PXJ204" s="110"/>
      <c r="PXK204" s="110"/>
      <c r="PXL204" s="110"/>
      <c r="PXM204" s="110"/>
      <c r="PXN204" s="110"/>
      <c r="PXO204" s="110"/>
      <c r="PXP204" s="110"/>
      <c r="PXQ204" s="110"/>
      <c r="PXR204" s="110"/>
      <c r="PXS204" s="110"/>
      <c r="PXT204" s="110"/>
      <c r="PXU204" s="110"/>
      <c r="PXV204" s="110"/>
      <c r="PXW204" s="110"/>
      <c r="PXX204" s="110"/>
      <c r="PXY204" s="110"/>
      <c r="PXZ204" s="110"/>
      <c r="PYA204" s="110"/>
      <c r="PYB204" s="110"/>
      <c r="PYC204" s="110"/>
      <c r="PYD204" s="110"/>
      <c r="PYE204" s="110"/>
      <c r="PYF204" s="110"/>
      <c r="PYG204" s="110"/>
      <c r="PYH204" s="110"/>
      <c r="PYI204" s="110"/>
      <c r="PYJ204" s="110"/>
      <c r="PYK204" s="110"/>
      <c r="PYL204" s="110"/>
      <c r="PYM204" s="110"/>
      <c r="PYN204" s="110"/>
      <c r="PYO204" s="110"/>
      <c r="PYP204" s="110"/>
      <c r="PYQ204" s="110"/>
      <c r="PYR204" s="110"/>
      <c r="PYS204" s="110"/>
      <c r="PYT204" s="110"/>
      <c r="PYU204" s="110"/>
      <c r="PYV204" s="110"/>
      <c r="PYW204" s="110"/>
      <c r="PYX204" s="110"/>
      <c r="PYY204" s="110"/>
      <c r="PYZ204" s="110"/>
      <c r="PZA204" s="110"/>
      <c r="PZB204" s="110"/>
      <c r="PZC204" s="110"/>
      <c r="PZD204" s="110"/>
      <c r="PZE204" s="110"/>
      <c r="PZF204" s="110"/>
      <c r="PZG204" s="110"/>
      <c r="PZH204" s="110"/>
      <c r="PZI204" s="110"/>
      <c r="PZJ204" s="110"/>
      <c r="PZK204" s="110"/>
      <c r="PZL204" s="110"/>
      <c r="PZM204" s="110"/>
      <c r="PZN204" s="110"/>
      <c r="PZO204" s="110"/>
      <c r="PZP204" s="110"/>
      <c r="PZQ204" s="110"/>
      <c r="PZR204" s="110"/>
      <c r="PZS204" s="110"/>
      <c r="PZT204" s="110"/>
      <c r="PZU204" s="110"/>
      <c r="PZV204" s="110"/>
      <c r="PZW204" s="110"/>
      <c r="PZX204" s="110"/>
      <c r="PZY204" s="110"/>
      <c r="PZZ204" s="110"/>
      <c r="QAA204" s="110"/>
      <c r="QAB204" s="110"/>
      <c r="QAC204" s="110"/>
      <c r="QAD204" s="110"/>
      <c r="QAE204" s="110"/>
      <c r="QAF204" s="110"/>
      <c r="QAG204" s="110"/>
      <c r="QAH204" s="110"/>
      <c r="QAI204" s="110"/>
      <c r="QAJ204" s="110"/>
      <c r="QAK204" s="110"/>
      <c r="QAL204" s="110"/>
      <c r="QAM204" s="110"/>
      <c r="QAN204" s="110"/>
      <c r="QAO204" s="110"/>
      <c r="QAP204" s="110"/>
      <c r="QAQ204" s="110"/>
      <c r="QAR204" s="110"/>
      <c r="QAS204" s="110"/>
      <c r="QAT204" s="110"/>
      <c r="QAU204" s="110"/>
      <c r="QAV204" s="110"/>
      <c r="QAW204" s="110"/>
      <c r="QAX204" s="110"/>
      <c r="QAY204" s="110"/>
      <c r="QAZ204" s="110"/>
      <c r="QBA204" s="110"/>
      <c r="QBB204" s="110"/>
      <c r="QBC204" s="110"/>
      <c r="QBD204" s="110"/>
      <c r="QBE204" s="110"/>
      <c r="QBF204" s="110"/>
      <c r="QBG204" s="110"/>
      <c r="QBH204" s="110"/>
      <c r="QBI204" s="110"/>
      <c r="QBJ204" s="110"/>
      <c r="QBK204" s="110"/>
      <c r="QBL204" s="110"/>
      <c r="QBM204" s="110"/>
      <c r="QBN204" s="110"/>
      <c r="QBO204" s="110"/>
      <c r="QBP204" s="110"/>
      <c r="QBQ204" s="110"/>
      <c r="QBR204" s="110"/>
      <c r="QBS204" s="110"/>
      <c r="QBT204" s="110"/>
      <c r="QBU204" s="110"/>
      <c r="QBV204" s="110"/>
      <c r="QBW204" s="110"/>
      <c r="QBX204" s="110"/>
      <c r="QBY204" s="110"/>
      <c r="QBZ204" s="110"/>
      <c r="QCA204" s="110"/>
      <c r="QCB204" s="110"/>
      <c r="QCC204" s="110"/>
      <c r="QCD204" s="110"/>
      <c r="QCE204" s="110"/>
      <c r="QCF204" s="110"/>
      <c r="QCG204" s="110"/>
      <c r="QCH204" s="110"/>
      <c r="QCI204" s="110"/>
      <c r="QCJ204" s="110"/>
      <c r="QCK204" s="110"/>
      <c r="QCL204" s="110"/>
      <c r="QCM204" s="110"/>
      <c r="QCN204" s="110"/>
      <c r="QCO204" s="110"/>
      <c r="QCP204" s="110"/>
      <c r="QCQ204" s="110"/>
      <c r="QCR204" s="110"/>
      <c r="QCS204" s="110"/>
      <c r="QCT204" s="110"/>
      <c r="QCU204" s="110"/>
      <c r="QCV204" s="110"/>
      <c r="QCW204" s="110"/>
      <c r="QCX204" s="110"/>
      <c r="QCY204" s="110"/>
      <c r="QCZ204" s="110"/>
      <c r="QDA204" s="110"/>
      <c r="QDB204" s="110"/>
      <c r="QDC204" s="110"/>
      <c r="QDD204" s="110"/>
      <c r="QDE204" s="110"/>
      <c r="QDF204" s="110"/>
      <c r="QDG204" s="110"/>
      <c r="QDH204" s="110"/>
      <c r="QDI204" s="110"/>
      <c r="QDJ204" s="110"/>
      <c r="QDK204" s="110"/>
      <c r="QDL204" s="110"/>
      <c r="QDM204" s="110"/>
      <c r="QDN204" s="110"/>
      <c r="QDO204" s="110"/>
      <c r="QDP204" s="110"/>
      <c r="QDQ204" s="110"/>
      <c r="QDR204" s="110"/>
      <c r="QDS204" s="110"/>
      <c r="QDT204" s="110"/>
      <c r="QDU204" s="110"/>
      <c r="QDV204" s="110"/>
      <c r="QDW204" s="110"/>
      <c r="QDX204" s="110"/>
      <c r="QDY204" s="110"/>
      <c r="QDZ204" s="110"/>
      <c r="QEA204" s="110"/>
      <c r="QEB204" s="110"/>
      <c r="QEC204" s="110"/>
      <c r="QED204" s="110"/>
      <c r="QEE204" s="110"/>
      <c r="QEF204" s="110"/>
      <c r="QEG204" s="110"/>
      <c r="QEH204" s="110"/>
      <c r="QEI204" s="110"/>
      <c r="QEJ204" s="110"/>
      <c r="QEK204" s="110"/>
      <c r="QEL204" s="110"/>
      <c r="QEM204" s="110"/>
      <c r="QEN204" s="110"/>
      <c r="QEO204" s="110"/>
      <c r="QEP204" s="110"/>
      <c r="QEQ204" s="110"/>
      <c r="QER204" s="110"/>
      <c r="QES204" s="110"/>
      <c r="QET204" s="110"/>
      <c r="QEU204" s="110"/>
      <c r="QEV204" s="110"/>
      <c r="QEW204" s="110"/>
      <c r="QEX204" s="110"/>
      <c r="QEY204" s="110"/>
      <c r="QEZ204" s="110"/>
      <c r="QFA204" s="110"/>
      <c r="QFB204" s="110"/>
      <c r="QFC204" s="110"/>
      <c r="QFD204" s="110"/>
      <c r="QFE204" s="110"/>
      <c r="QFF204" s="110"/>
      <c r="QFG204" s="110"/>
      <c r="QFH204" s="110"/>
      <c r="QFI204" s="110"/>
      <c r="QFJ204" s="110"/>
      <c r="QFK204" s="110"/>
      <c r="QFL204" s="110"/>
      <c r="QFM204" s="110"/>
      <c r="QFN204" s="110"/>
      <c r="QFO204" s="110"/>
      <c r="QFP204" s="110"/>
      <c r="QFQ204" s="110"/>
      <c r="QFR204" s="110"/>
      <c r="QFS204" s="110"/>
      <c r="QFT204" s="110"/>
      <c r="QFU204" s="110"/>
      <c r="QFV204" s="110"/>
      <c r="QFW204" s="110"/>
      <c r="QFX204" s="110"/>
      <c r="QFY204" s="110"/>
      <c r="QFZ204" s="110"/>
      <c r="QGA204" s="110"/>
      <c r="QGB204" s="110"/>
      <c r="QGC204" s="110"/>
      <c r="QGD204" s="110"/>
      <c r="QGE204" s="110"/>
      <c r="QGF204" s="110"/>
      <c r="QGG204" s="110"/>
      <c r="QGH204" s="110"/>
      <c r="QGI204" s="110"/>
      <c r="QGJ204" s="110"/>
      <c r="QGK204" s="110"/>
      <c r="QGL204" s="110"/>
      <c r="QGM204" s="110"/>
      <c r="QGN204" s="110"/>
      <c r="QGO204" s="110"/>
      <c r="QGP204" s="110"/>
      <c r="QGQ204" s="110"/>
      <c r="QGR204" s="110"/>
      <c r="QGS204" s="110"/>
      <c r="QGT204" s="110"/>
      <c r="QGU204" s="110"/>
      <c r="QGV204" s="110"/>
      <c r="QGW204" s="110"/>
      <c r="QGX204" s="110"/>
      <c r="QGY204" s="110"/>
      <c r="QGZ204" s="110"/>
      <c r="QHA204" s="110"/>
      <c r="QHB204" s="110"/>
      <c r="QHC204" s="110"/>
      <c r="QHD204" s="110"/>
      <c r="QHE204" s="110"/>
      <c r="QHF204" s="110"/>
      <c r="QHG204" s="110"/>
      <c r="QHH204" s="110"/>
      <c r="QHI204" s="110"/>
      <c r="QHJ204" s="110"/>
      <c r="QHK204" s="110"/>
      <c r="QHL204" s="110"/>
      <c r="QHM204" s="110"/>
      <c r="QHN204" s="110"/>
      <c r="QHO204" s="110"/>
      <c r="QHP204" s="110"/>
      <c r="QHQ204" s="110"/>
      <c r="QHR204" s="110"/>
      <c r="QHS204" s="110"/>
      <c r="QHT204" s="110"/>
      <c r="QHU204" s="110"/>
      <c r="QHV204" s="110"/>
      <c r="QHW204" s="110"/>
      <c r="QHX204" s="110"/>
      <c r="QHY204" s="110"/>
      <c r="QHZ204" s="110"/>
      <c r="QIA204" s="110"/>
      <c r="QIB204" s="110"/>
      <c r="QIC204" s="110"/>
      <c r="QID204" s="110"/>
      <c r="QIE204" s="110"/>
      <c r="QIF204" s="110"/>
      <c r="QIG204" s="110"/>
      <c r="QIH204" s="110"/>
      <c r="QII204" s="110"/>
      <c r="QIJ204" s="110"/>
      <c r="QIK204" s="110"/>
      <c r="QIL204" s="110"/>
      <c r="QIM204" s="110"/>
      <c r="QIN204" s="110"/>
      <c r="QIO204" s="110"/>
      <c r="QIP204" s="110"/>
      <c r="QIQ204" s="110"/>
      <c r="QIR204" s="110"/>
      <c r="QIS204" s="110"/>
      <c r="QIT204" s="110"/>
      <c r="QIU204" s="110"/>
      <c r="QIV204" s="110"/>
      <c r="QIW204" s="110"/>
      <c r="QIX204" s="110"/>
      <c r="QIY204" s="110"/>
      <c r="QIZ204" s="110"/>
      <c r="QJA204" s="110"/>
      <c r="QJB204" s="110"/>
      <c r="QJC204" s="110"/>
      <c r="QJD204" s="110"/>
      <c r="QJE204" s="110"/>
      <c r="QJF204" s="110"/>
      <c r="QJG204" s="110"/>
      <c r="QJH204" s="110"/>
      <c r="QJI204" s="110"/>
      <c r="QJJ204" s="110"/>
      <c r="QJK204" s="110"/>
      <c r="QJL204" s="110"/>
      <c r="QJM204" s="110"/>
      <c r="QJN204" s="110"/>
      <c r="QJO204" s="110"/>
      <c r="QJP204" s="110"/>
      <c r="QJQ204" s="110"/>
      <c r="QJR204" s="110"/>
      <c r="QJS204" s="110"/>
      <c r="QJT204" s="110"/>
      <c r="QJU204" s="110"/>
      <c r="QJV204" s="110"/>
      <c r="QJW204" s="110"/>
      <c r="QJX204" s="110"/>
      <c r="QJY204" s="110"/>
      <c r="QJZ204" s="110"/>
      <c r="QKA204" s="110"/>
      <c r="QKB204" s="110"/>
      <c r="QKC204" s="110"/>
      <c r="QKD204" s="110"/>
      <c r="QKE204" s="110"/>
      <c r="QKF204" s="110"/>
      <c r="QKG204" s="110"/>
      <c r="QKH204" s="110"/>
      <c r="QKI204" s="110"/>
      <c r="QKJ204" s="110"/>
      <c r="QKK204" s="110"/>
      <c r="QKL204" s="110"/>
      <c r="QKM204" s="110"/>
      <c r="QKN204" s="110"/>
      <c r="QKO204" s="110"/>
      <c r="QKP204" s="110"/>
      <c r="QKQ204" s="110"/>
      <c r="QKR204" s="110"/>
      <c r="QKS204" s="110"/>
      <c r="QKT204" s="110"/>
      <c r="QKU204" s="110"/>
      <c r="QKV204" s="110"/>
      <c r="QKW204" s="110"/>
      <c r="QKX204" s="110"/>
      <c r="QKY204" s="110"/>
      <c r="QKZ204" s="110"/>
      <c r="QLA204" s="110"/>
      <c r="QLB204" s="110"/>
      <c r="QLC204" s="110"/>
      <c r="QLD204" s="110"/>
      <c r="QLE204" s="110"/>
      <c r="QLF204" s="110"/>
      <c r="QLG204" s="110"/>
      <c r="QLH204" s="110"/>
      <c r="QLI204" s="110"/>
      <c r="QLJ204" s="110"/>
      <c r="QLK204" s="110"/>
      <c r="QLL204" s="110"/>
      <c r="QLM204" s="110"/>
      <c r="QLN204" s="110"/>
      <c r="QLO204" s="110"/>
      <c r="QLP204" s="110"/>
      <c r="QLQ204" s="110"/>
      <c r="QLR204" s="110"/>
      <c r="QLS204" s="110"/>
      <c r="QLT204" s="110"/>
      <c r="QLU204" s="110"/>
      <c r="QLV204" s="110"/>
      <c r="QLW204" s="110"/>
      <c r="QLX204" s="110"/>
      <c r="QLY204" s="110"/>
      <c r="QLZ204" s="110"/>
      <c r="QMA204" s="110"/>
      <c r="QMB204" s="110"/>
      <c r="QMC204" s="110"/>
      <c r="QMD204" s="110"/>
      <c r="QME204" s="110"/>
      <c r="QMF204" s="110"/>
      <c r="QMG204" s="110"/>
      <c r="QMH204" s="110"/>
      <c r="QMI204" s="110"/>
      <c r="QMJ204" s="110"/>
      <c r="QMK204" s="110"/>
      <c r="QML204" s="110"/>
      <c r="QMM204" s="110"/>
      <c r="QMN204" s="110"/>
      <c r="QMO204" s="110"/>
      <c r="QMP204" s="110"/>
      <c r="QMQ204" s="110"/>
      <c r="QMR204" s="110"/>
      <c r="QMS204" s="110"/>
      <c r="QMT204" s="110"/>
      <c r="QMU204" s="110"/>
      <c r="QMV204" s="110"/>
      <c r="QMW204" s="110"/>
      <c r="QMX204" s="110"/>
      <c r="QMY204" s="110"/>
      <c r="QMZ204" s="110"/>
      <c r="QNA204" s="110"/>
      <c r="QNB204" s="110"/>
      <c r="QNC204" s="110"/>
      <c r="QND204" s="110"/>
      <c r="QNE204" s="110"/>
      <c r="QNF204" s="110"/>
      <c r="QNG204" s="110"/>
      <c r="QNH204" s="110"/>
      <c r="QNI204" s="110"/>
      <c r="QNJ204" s="110"/>
      <c r="QNK204" s="110"/>
      <c r="QNL204" s="110"/>
      <c r="QNM204" s="110"/>
      <c r="QNN204" s="110"/>
      <c r="QNO204" s="110"/>
      <c r="QNP204" s="110"/>
      <c r="QNQ204" s="110"/>
      <c r="QNR204" s="110"/>
      <c r="QNS204" s="110"/>
      <c r="QNT204" s="110"/>
      <c r="QNU204" s="110"/>
      <c r="QNV204" s="110"/>
      <c r="QNW204" s="110"/>
      <c r="QNX204" s="110"/>
      <c r="QNY204" s="110"/>
      <c r="QNZ204" s="110"/>
      <c r="QOA204" s="110"/>
      <c r="QOB204" s="110"/>
      <c r="QOC204" s="110"/>
      <c r="QOD204" s="110"/>
      <c r="QOE204" s="110"/>
      <c r="QOF204" s="110"/>
      <c r="QOG204" s="110"/>
      <c r="QOH204" s="110"/>
      <c r="QOI204" s="110"/>
      <c r="QOJ204" s="110"/>
      <c r="QOK204" s="110"/>
      <c r="QOL204" s="110"/>
      <c r="QOM204" s="110"/>
      <c r="QON204" s="110"/>
      <c r="QOO204" s="110"/>
      <c r="QOP204" s="110"/>
      <c r="QOQ204" s="110"/>
      <c r="QOR204" s="110"/>
      <c r="QOS204" s="110"/>
      <c r="QOT204" s="110"/>
      <c r="QOU204" s="110"/>
      <c r="QOV204" s="110"/>
      <c r="QOW204" s="110"/>
      <c r="QOX204" s="110"/>
      <c r="QOY204" s="110"/>
      <c r="QOZ204" s="110"/>
      <c r="QPA204" s="110"/>
      <c r="QPB204" s="110"/>
      <c r="QPC204" s="110"/>
      <c r="QPD204" s="110"/>
      <c r="QPE204" s="110"/>
      <c r="QPF204" s="110"/>
      <c r="QPG204" s="110"/>
      <c r="QPH204" s="110"/>
      <c r="QPI204" s="110"/>
      <c r="QPJ204" s="110"/>
      <c r="QPK204" s="110"/>
      <c r="QPL204" s="110"/>
      <c r="QPM204" s="110"/>
      <c r="QPN204" s="110"/>
      <c r="QPO204" s="110"/>
      <c r="QPP204" s="110"/>
      <c r="QPQ204" s="110"/>
      <c r="QPR204" s="110"/>
      <c r="QPS204" s="110"/>
      <c r="QPT204" s="110"/>
      <c r="QPU204" s="110"/>
      <c r="QPV204" s="110"/>
      <c r="QPW204" s="110"/>
      <c r="QPX204" s="110"/>
      <c r="QPY204" s="110"/>
      <c r="QPZ204" s="110"/>
      <c r="QQA204" s="110"/>
      <c r="QQB204" s="110"/>
      <c r="QQC204" s="110"/>
      <c r="QQD204" s="110"/>
      <c r="QQE204" s="110"/>
      <c r="QQF204" s="110"/>
      <c r="QQG204" s="110"/>
      <c r="QQH204" s="110"/>
      <c r="QQI204" s="110"/>
      <c r="QQJ204" s="110"/>
      <c r="QQK204" s="110"/>
      <c r="QQL204" s="110"/>
      <c r="QQM204" s="110"/>
      <c r="QQN204" s="110"/>
      <c r="QQO204" s="110"/>
      <c r="QQP204" s="110"/>
      <c r="QQQ204" s="110"/>
      <c r="QQR204" s="110"/>
      <c r="QQS204" s="110"/>
      <c r="QQT204" s="110"/>
      <c r="QQU204" s="110"/>
      <c r="QQV204" s="110"/>
      <c r="QQW204" s="110"/>
      <c r="QQX204" s="110"/>
      <c r="QQY204" s="110"/>
      <c r="QQZ204" s="110"/>
      <c r="QRA204" s="110"/>
      <c r="QRB204" s="110"/>
      <c r="QRC204" s="110"/>
      <c r="QRD204" s="110"/>
      <c r="QRE204" s="110"/>
      <c r="QRF204" s="110"/>
      <c r="QRG204" s="110"/>
      <c r="QRH204" s="110"/>
      <c r="QRI204" s="110"/>
      <c r="QRJ204" s="110"/>
      <c r="QRK204" s="110"/>
      <c r="QRL204" s="110"/>
      <c r="QRM204" s="110"/>
      <c r="QRN204" s="110"/>
      <c r="QRO204" s="110"/>
      <c r="QRP204" s="110"/>
      <c r="QRQ204" s="110"/>
      <c r="QRR204" s="110"/>
      <c r="QRS204" s="110"/>
      <c r="QRT204" s="110"/>
      <c r="QRU204" s="110"/>
      <c r="QRV204" s="110"/>
      <c r="QRW204" s="110"/>
      <c r="QRX204" s="110"/>
      <c r="QRY204" s="110"/>
      <c r="QRZ204" s="110"/>
      <c r="QSA204" s="110"/>
      <c r="QSB204" s="110"/>
      <c r="QSC204" s="110"/>
      <c r="QSD204" s="110"/>
      <c r="QSE204" s="110"/>
      <c r="QSF204" s="110"/>
      <c r="QSG204" s="110"/>
      <c r="QSH204" s="110"/>
      <c r="QSI204" s="110"/>
      <c r="QSJ204" s="110"/>
      <c r="QSK204" s="110"/>
      <c r="QSL204" s="110"/>
      <c r="QSM204" s="110"/>
      <c r="QSN204" s="110"/>
      <c r="QSO204" s="110"/>
      <c r="QSP204" s="110"/>
      <c r="QSQ204" s="110"/>
      <c r="QSR204" s="110"/>
      <c r="QSS204" s="110"/>
      <c r="QST204" s="110"/>
      <c r="QSU204" s="110"/>
      <c r="QSV204" s="110"/>
      <c r="QSW204" s="110"/>
      <c r="QSX204" s="110"/>
      <c r="QSY204" s="110"/>
      <c r="QSZ204" s="110"/>
      <c r="QTA204" s="110"/>
      <c r="QTB204" s="110"/>
      <c r="QTC204" s="110"/>
      <c r="QTD204" s="110"/>
      <c r="QTE204" s="110"/>
      <c r="QTF204" s="110"/>
      <c r="QTG204" s="110"/>
      <c r="QTH204" s="110"/>
      <c r="QTI204" s="110"/>
      <c r="QTJ204" s="110"/>
      <c r="QTK204" s="110"/>
      <c r="QTL204" s="110"/>
      <c r="QTM204" s="110"/>
      <c r="QTN204" s="110"/>
      <c r="QTO204" s="110"/>
      <c r="QTP204" s="110"/>
      <c r="QTQ204" s="110"/>
      <c r="QTR204" s="110"/>
      <c r="QTS204" s="110"/>
      <c r="QTT204" s="110"/>
      <c r="QTU204" s="110"/>
      <c r="QTV204" s="110"/>
      <c r="QTW204" s="110"/>
      <c r="QTX204" s="110"/>
      <c r="QTY204" s="110"/>
      <c r="QTZ204" s="110"/>
      <c r="QUA204" s="110"/>
      <c r="QUB204" s="110"/>
      <c r="QUC204" s="110"/>
      <c r="QUD204" s="110"/>
      <c r="QUE204" s="110"/>
      <c r="QUF204" s="110"/>
      <c r="QUG204" s="110"/>
      <c r="QUH204" s="110"/>
      <c r="QUI204" s="110"/>
      <c r="QUJ204" s="110"/>
      <c r="QUK204" s="110"/>
      <c r="QUL204" s="110"/>
      <c r="QUM204" s="110"/>
      <c r="QUN204" s="110"/>
      <c r="QUO204" s="110"/>
      <c r="QUP204" s="110"/>
      <c r="QUQ204" s="110"/>
      <c r="QUR204" s="110"/>
      <c r="QUS204" s="110"/>
      <c r="QUT204" s="110"/>
      <c r="QUU204" s="110"/>
      <c r="QUV204" s="110"/>
      <c r="QUW204" s="110"/>
      <c r="QUX204" s="110"/>
      <c r="QUY204" s="110"/>
      <c r="QUZ204" s="110"/>
      <c r="QVA204" s="110"/>
      <c r="QVB204" s="110"/>
      <c r="QVC204" s="110"/>
      <c r="QVD204" s="110"/>
      <c r="QVE204" s="110"/>
      <c r="QVF204" s="110"/>
      <c r="QVG204" s="110"/>
      <c r="QVH204" s="110"/>
      <c r="QVI204" s="110"/>
      <c r="QVJ204" s="110"/>
      <c r="QVK204" s="110"/>
      <c r="QVL204" s="110"/>
      <c r="QVM204" s="110"/>
      <c r="QVN204" s="110"/>
      <c r="QVO204" s="110"/>
      <c r="QVP204" s="110"/>
      <c r="QVQ204" s="110"/>
      <c r="QVR204" s="110"/>
      <c r="QVS204" s="110"/>
      <c r="QVT204" s="110"/>
      <c r="QVU204" s="110"/>
      <c r="QVV204" s="110"/>
      <c r="QVW204" s="110"/>
      <c r="QVX204" s="110"/>
      <c r="QVY204" s="110"/>
      <c r="QVZ204" s="110"/>
      <c r="QWA204" s="110"/>
      <c r="QWB204" s="110"/>
      <c r="QWC204" s="110"/>
      <c r="QWD204" s="110"/>
      <c r="QWE204" s="110"/>
      <c r="QWF204" s="110"/>
      <c r="QWG204" s="110"/>
      <c r="QWH204" s="110"/>
      <c r="QWI204" s="110"/>
      <c r="QWJ204" s="110"/>
      <c r="QWK204" s="110"/>
      <c r="QWL204" s="110"/>
      <c r="QWM204" s="110"/>
      <c r="QWN204" s="110"/>
      <c r="QWO204" s="110"/>
      <c r="QWP204" s="110"/>
      <c r="QWQ204" s="110"/>
      <c r="QWR204" s="110"/>
      <c r="QWS204" s="110"/>
      <c r="QWT204" s="110"/>
      <c r="QWU204" s="110"/>
      <c r="QWV204" s="110"/>
      <c r="QWW204" s="110"/>
      <c r="QWX204" s="110"/>
      <c r="QWY204" s="110"/>
      <c r="QWZ204" s="110"/>
      <c r="QXA204" s="110"/>
      <c r="QXB204" s="110"/>
      <c r="QXC204" s="110"/>
      <c r="QXD204" s="110"/>
      <c r="QXE204" s="110"/>
      <c r="QXF204" s="110"/>
      <c r="QXG204" s="110"/>
      <c r="QXH204" s="110"/>
      <c r="QXI204" s="110"/>
      <c r="QXJ204" s="110"/>
      <c r="QXK204" s="110"/>
      <c r="QXL204" s="110"/>
      <c r="QXM204" s="110"/>
      <c r="QXN204" s="110"/>
      <c r="QXO204" s="110"/>
      <c r="QXP204" s="110"/>
      <c r="QXQ204" s="110"/>
      <c r="QXR204" s="110"/>
      <c r="QXS204" s="110"/>
      <c r="QXT204" s="110"/>
      <c r="QXU204" s="110"/>
      <c r="QXV204" s="110"/>
      <c r="QXW204" s="110"/>
      <c r="QXX204" s="110"/>
      <c r="QXY204" s="110"/>
      <c r="QXZ204" s="110"/>
      <c r="QYA204" s="110"/>
      <c r="QYB204" s="110"/>
      <c r="QYC204" s="110"/>
      <c r="QYD204" s="110"/>
      <c r="QYE204" s="110"/>
      <c r="QYF204" s="110"/>
      <c r="QYG204" s="110"/>
      <c r="QYH204" s="110"/>
      <c r="QYI204" s="110"/>
      <c r="QYJ204" s="110"/>
      <c r="QYK204" s="110"/>
      <c r="QYL204" s="110"/>
      <c r="QYM204" s="110"/>
      <c r="QYN204" s="110"/>
      <c r="QYO204" s="110"/>
      <c r="QYP204" s="110"/>
      <c r="QYQ204" s="110"/>
      <c r="QYR204" s="110"/>
      <c r="QYS204" s="110"/>
      <c r="QYT204" s="110"/>
      <c r="QYU204" s="110"/>
      <c r="QYV204" s="110"/>
      <c r="QYW204" s="110"/>
      <c r="QYX204" s="110"/>
      <c r="QYY204" s="110"/>
      <c r="QYZ204" s="110"/>
      <c r="QZA204" s="110"/>
      <c r="QZB204" s="110"/>
      <c r="QZC204" s="110"/>
      <c r="QZD204" s="110"/>
      <c r="QZE204" s="110"/>
      <c r="QZF204" s="110"/>
      <c r="QZG204" s="110"/>
      <c r="QZH204" s="110"/>
      <c r="QZI204" s="110"/>
      <c r="QZJ204" s="110"/>
      <c r="QZK204" s="110"/>
      <c r="QZL204" s="110"/>
      <c r="QZM204" s="110"/>
      <c r="QZN204" s="110"/>
      <c r="QZO204" s="110"/>
      <c r="QZP204" s="110"/>
      <c r="QZQ204" s="110"/>
      <c r="QZR204" s="110"/>
      <c r="QZS204" s="110"/>
      <c r="QZT204" s="110"/>
      <c r="QZU204" s="110"/>
      <c r="QZV204" s="110"/>
      <c r="QZW204" s="110"/>
      <c r="QZX204" s="110"/>
      <c r="QZY204" s="110"/>
      <c r="QZZ204" s="110"/>
      <c r="RAA204" s="110"/>
      <c r="RAB204" s="110"/>
      <c r="RAC204" s="110"/>
      <c r="RAD204" s="110"/>
      <c r="RAE204" s="110"/>
      <c r="RAF204" s="110"/>
      <c r="RAG204" s="110"/>
      <c r="RAH204" s="110"/>
      <c r="RAI204" s="110"/>
      <c r="RAJ204" s="110"/>
      <c r="RAK204" s="110"/>
      <c r="RAL204" s="110"/>
      <c r="RAM204" s="110"/>
      <c r="RAN204" s="110"/>
      <c r="RAO204" s="110"/>
      <c r="RAP204" s="110"/>
      <c r="RAQ204" s="110"/>
      <c r="RAR204" s="110"/>
      <c r="RAS204" s="110"/>
      <c r="RAT204" s="110"/>
      <c r="RAU204" s="110"/>
      <c r="RAV204" s="110"/>
      <c r="RAW204" s="110"/>
      <c r="RAX204" s="110"/>
      <c r="RAY204" s="110"/>
      <c r="RAZ204" s="110"/>
      <c r="RBA204" s="110"/>
      <c r="RBB204" s="110"/>
      <c r="RBC204" s="110"/>
      <c r="RBD204" s="110"/>
      <c r="RBE204" s="110"/>
      <c r="RBF204" s="110"/>
      <c r="RBG204" s="110"/>
      <c r="RBH204" s="110"/>
      <c r="RBI204" s="110"/>
      <c r="RBJ204" s="110"/>
      <c r="RBK204" s="110"/>
      <c r="RBL204" s="110"/>
      <c r="RBM204" s="110"/>
      <c r="RBN204" s="110"/>
      <c r="RBO204" s="110"/>
      <c r="RBP204" s="110"/>
      <c r="RBQ204" s="110"/>
      <c r="RBR204" s="110"/>
      <c r="RBS204" s="110"/>
      <c r="RBT204" s="110"/>
      <c r="RBU204" s="110"/>
      <c r="RBV204" s="110"/>
      <c r="RBW204" s="110"/>
      <c r="RBX204" s="110"/>
      <c r="RBY204" s="110"/>
      <c r="RBZ204" s="110"/>
      <c r="RCA204" s="110"/>
      <c r="RCB204" s="110"/>
      <c r="RCC204" s="110"/>
      <c r="RCD204" s="110"/>
      <c r="RCE204" s="110"/>
      <c r="RCF204" s="110"/>
      <c r="RCG204" s="110"/>
      <c r="RCH204" s="110"/>
      <c r="RCI204" s="110"/>
      <c r="RCJ204" s="110"/>
      <c r="RCK204" s="110"/>
      <c r="RCL204" s="110"/>
      <c r="RCM204" s="110"/>
      <c r="RCN204" s="110"/>
      <c r="RCO204" s="110"/>
      <c r="RCP204" s="110"/>
      <c r="RCQ204" s="110"/>
      <c r="RCR204" s="110"/>
      <c r="RCS204" s="110"/>
      <c r="RCT204" s="110"/>
      <c r="RCU204" s="110"/>
      <c r="RCV204" s="110"/>
      <c r="RCW204" s="110"/>
      <c r="RCX204" s="110"/>
      <c r="RCY204" s="110"/>
      <c r="RCZ204" s="110"/>
      <c r="RDA204" s="110"/>
      <c r="RDB204" s="110"/>
      <c r="RDC204" s="110"/>
      <c r="RDD204" s="110"/>
      <c r="RDE204" s="110"/>
      <c r="RDF204" s="110"/>
      <c r="RDG204" s="110"/>
      <c r="RDH204" s="110"/>
      <c r="RDI204" s="110"/>
      <c r="RDJ204" s="110"/>
      <c r="RDK204" s="110"/>
      <c r="RDL204" s="110"/>
      <c r="RDM204" s="110"/>
      <c r="RDN204" s="110"/>
      <c r="RDO204" s="110"/>
      <c r="RDP204" s="110"/>
      <c r="RDQ204" s="110"/>
      <c r="RDR204" s="110"/>
      <c r="RDS204" s="110"/>
      <c r="RDT204" s="110"/>
      <c r="RDU204" s="110"/>
      <c r="RDV204" s="110"/>
      <c r="RDW204" s="110"/>
      <c r="RDX204" s="110"/>
      <c r="RDY204" s="110"/>
      <c r="RDZ204" s="110"/>
      <c r="REA204" s="110"/>
      <c r="REB204" s="110"/>
      <c r="REC204" s="110"/>
      <c r="RED204" s="110"/>
      <c r="REE204" s="110"/>
      <c r="REF204" s="110"/>
      <c r="REG204" s="110"/>
      <c r="REH204" s="110"/>
      <c r="REI204" s="110"/>
      <c r="REJ204" s="110"/>
      <c r="REK204" s="110"/>
      <c r="REL204" s="110"/>
      <c r="REM204" s="110"/>
      <c r="REN204" s="110"/>
      <c r="REO204" s="110"/>
      <c r="REP204" s="110"/>
      <c r="REQ204" s="110"/>
      <c r="RER204" s="110"/>
      <c r="RES204" s="110"/>
      <c r="RET204" s="110"/>
      <c r="REU204" s="110"/>
      <c r="REV204" s="110"/>
      <c r="REW204" s="110"/>
      <c r="REX204" s="110"/>
      <c r="REY204" s="110"/>
      <c r="REZ204" s="110"/>
      <c r="RFA204" s="110"/>
      <c r="RFB204" s="110"/>
      <c r="RFC204" s="110"/>
      <c r="RFD204" s="110"/>
      <c r="RFE204" s="110"/>
      <c r="RFF204" s="110"/>
      <c r="RFG204" s="110"/>
      <c r="RFH204" s="110"/>
      <c r="RFI204" s="110"/>
      <c r="RFJ204" s="110"/>
      <c r="RFK204" s="110"/>
      <c r="RFL204" s="110"/>
      <c r="RFM204" s="110"/>
      <c r="RFN204" s="110"/>
      <c r="RFO204" s="110"/>
      <c r="RFP204" s="110"/>
      <c r="RFQ204" s="110"/>
      <c r="RFR204" s="110"/>
      <c r="RFS204" s="110"/>
      <c r="RFT204" s="110"/>
      <c r="RFU204" s="110"/>
      <c r="RFV204" s="110"/>
      <c r="RFW204" s="110"/>
      <c r="RFX204" s="110"/>
      <c r="RFY204" s="110"/>
      <c r="RFZ204" s="110"/>
      <c r="RGA204" s="110"/>
      <c r="RGB204" s="110"/>
      <c r="RGC204" s="110"/>
      <c r="RGD204" s="110"/>
      <c r="RGE204" s="110"/>
      <c r="RGF204" s="110"/>
      <c r="RGG204" s="110"/>
      <c r="RGH204" s="110"/>
      <c r="RGI204" s="110"/>
      <c r="RGJ204" s="110"/>
      <c r="RGK204" s="110"/>
      <c r="RGL204" s="110"/>
      <c r="RGM204" s="110"/>
      <c r="RGN204" s="110"/>
      <c r="RGO204" s="110"/>
      <c r="RGP204" s="110"/>
      <c r="RGQ204" s="110"/>
      <c r="RGR204" s="110"/>
      <c r="RGS204" s="110"/>
      <c r="RGT204" s="110"/>
      <c r="RGU204" s="110"/>
      <c r="RGV204" s="110"/>
      <c r="RGW204" s="110"/>
      <c r="RGX204" s="110"/>
      <c r="RGY204" s="110"/>
      <c r="RGZ204" s="110"/>
      <c r="RHA204" s="110"/>
      <c r="RHB204" s="110"/>
      <c r="RHC204" s="110"/>
      <c r="RHD204" s="110"/>
      <c r="RHE204" s="110"/>
      <c r="RHF204" s="110"/>
      <c r="RHG204" s="110"/>
      <c r="RHH204" s="110"/>
      <c r="RHI204" s="110"/>
      <c r="RHJ204" s="110"/>
      <c r="RHK204" s="110"/>
      <c r="RHL204" s="110"/>
      <c r="RHM204" s="110"/>
      <c r="RHN204" s="110"/>
      <c r="RHO204" s="110"/>
      <c r="RHP204" s="110"/>
      <c r="RHQ204" s="110"/>
      <c r="RHR204" s="110"/>
      <c r="RHS204" s="110"/>
      <c r="RHT204" s="110"/>
      <c r="RHU204" s="110"/>
      <c r="RHV204" s="110"/>
      <c r="RHW204" s="110"/>
      <c r="RHX204" s="110"/>
      <c r="RHY204" s="110"/>
      <c r="RHZ204" s="110"/>
      <c r="RIA204" s="110"/>
      <c r="RIB204" s="110"/>
      <c r="RIC204" s="110"/>
      <c r="RID204" s="110"/>
      <c r="RIE204" s="110"/>
      <c r="RIF204" s="110"/>
      <c r="RIG204" s="110"/>
      <c r="RIH204" s="110"/>
      <c r="RII204" s="110"/>
      <c r="RIJ204" s="110"/>
      <c r="RIK204" s="110"/>
      <c r="RIL204" s="110"/>
      <c r="RIM204" s="110"/>
      <c r="RIN204" s="110"/>
      <c r="RIO204" s="110"/>
      <c r="RIP204" s="110"/>
      <c r="RIQ204" s="110"/>
      <c r="RIR204" s="110"/>
      <c r="RIS204" s="110"/>
      <c r="RIT204" s="110"/>
      <c r="RIU204" s="110"/>
      <c r="RIV204" s="110"/>
      <c r="RIW204" s="110"/>
      <c r="RIX204" s="110"/>
      <c r="RIY204" s="110"/>
      <c r="RIZ204" s="110"/>
      <c r="RJA204" s="110"/>
      <c r="RJB204" s="110"/>
      <c r="RJC204" s="110"/>
      <c r="RJD204" s="110"/>
      <c r="RJE204" s="110"/>
      <c r="RJF204" s="110"/>
      <c r="RJG204" s="110"/>
      <c r="RJH204" s="110"/>
      <c r="RJI204" s="110"/>
      <c r="RJJ204" s="110"/>
      <c r="RJK204" s="110"/>
      <c r="RJL204" s="110"/>
      <c r="RJM204" s="110"/>
      <c r="RJN204" s="110"/>
      <c r="RJO204" s="110"/>
      <c r="RJP204" s="110"/>
      <c r="RJQ204" s="110"/>
      <c r="RJR204" s="110"/>
      <c r="RJS204" s="110"/>
      <c r="RJT204" s="110"/>
      <c r="RJU204" s="110"/>
      <c r="RJV204" s="110"/>
      <c r="RJW204" s="110"/>
      <c r="RJX204" s="110"/>
      <c r="RJY204" s="110"/>
      <c r="RJZ204" s="110"/>
      <c r="RKA204" s="110"/>
      <c r="RKB204" s="110"/>
      <c r="RKC204" s="110"/>
      <c r="RKD204" s="110"/>
      <c r="RKE204" s="110"/>
      <c r="RKF204" s="110"/>
      <c r="RKG204" s="110"/>
      <c r="RKH204" s="110"/>
      <c r="RKI204" s="110"/>
      <c r="RKJ204" s="110"/>
      <c r="RKK204" s="110"/>
      <c r="RKL204" s="110"/>
      <c r="RKM204" s="110"/>
      <c r="RKN204" s="110"/>
      <c r="RKO204" s="110"/>
      <c r="RKP204" s="110"/>
      <c r="RKQ204" s="110"/>
      <c r="RKR204" s="110"/>
      <c r="RKS204" s="110"/>
      <c r="RKT204" s="110"/>
      <c r="RKU204" s="110"/>
      <c r="RKV204" s="110"/>
      <c r="RKW204" s="110"/>
      <c r="RKX204" s="110"/>
      <c r="RKY204" s="110"/>
      <c r="RKZ204" s="110"/>
      <c r="RLA204" s="110"/>
      <c r="RLB204" s="110"/>
      <c r="RLC204" s="110"/>
      <c r="RLD204" s="110"/>
      <c r="RLE204" s="110"/>
      <c r="RLF204" s="110"/>
      <c r="RLG204" s="110"/>
      <c r="RLH204" s="110"/>
      <c r="RLI204" s="110"/>
      <c r="RLJ204" s="110"/>
      <c r="RLK204" s="110"/>
      <c r="RLL204" s="110"/>
      <c r="RLM204" s="110"/>
      <c r="RLN204" s="110"/>
      <c r="RLO204" s="110"/>
      <c r="RLP204" s="110"/>
      <c r="RLQ204" s="110"/>
      <c r="RLR204" s="110"/>
      <c r="RLS204" s="110"/>
      <c r="RLT204" s="110"/>
      <c r="RLU204" s="110"/>
      <c r="RLV204" s="110"/>
      <c r="RLW204" s="110"/>
      <c r="RLX204" s="110"/>
      <c r="RLY204" s="110"/>
      <c r="RLZ204" s="110"/>
      <c r="RMA204" s="110"/>
      <c r="RMB204" s="110"/>
      <c r="RMC204" s="110"/>
      <c r="RMD204" s="110"/>
      <c r="RME204" s="110"/>
      <c r="RMF204" s="110"/>
      <c r="RMG204" s="110"/>
      <c r="RMH204" s="110"/>
      <c r="RMI204" s="110"/>
      <c r="RMJ204" s="110"/>
      <c r="RMK204" s="110"/>
      <c r="RML204" s="110"/>
      <c r="RMM204" s="110"/>
      <c r="RMN204" s="110"/>
      <c r="RMO204" s="110"/>
      <c r="RMP204" s="110"/>
      <c r="RMQ204" s="110"/>
      <c r="RMR204" s="110"/>
      <c r="RMS204" s="110"/>
      <c r="RMT204" s="110"/>
      <c r="RMU204" s="110"/>
      <c r="RMV204" s="110"/>
      <c r="RMW204" s="110"/>
      <c r="RMX204" s="110"/>
      <c r="RMY204" s="110"/>
      <c r="RMZ204" s="110"/>
      <c r="RNA204" s="110"/>
      <c r="RNB204" s="110"/>
      <c r="RNC204" s="110"/>
      <c r="RND204" s="110"/>
      <c r="RNE204" s="110"/>
      <c r="RNF204" s="110"/>
      <c r="RNG204" s="110"/>
      <c r="RNH204" s="110"/>
      <c r="RNI204" s="110"/>
      <c r="RNJ204" s="110"/>
      <c r="RNK204" s="110"/>
      <c r="RNL204" s="110"/>
      <c r="RNM204" s="110"/>
      <c r="RNN204" s="110"/>
      <c r="RNO204" s="110"/>
      <c r="RNP204" s="110"/>
      <c r="RNQ204" s="110"/>
      <c r="RNR204" s="110"/>
      <c r="RNS204" s="110"/>
      <c r="RNT204" s="110"/>
      <c r="RNU204" s="110"/>
      <c r="RNV204" s="110"/>
      <c r="RNW204" s="110"/>
      <c r="RNX204" s="110"/>
      <c r="RNY204" s="110"/>
      <c r="RNZ204" s="110"/>
      <c r="ROA204" s="110"/>
      <c r="ROB204" s="110"/>
      <c r="ROC204" s="110"/>
      <c r="ROD204" s="110"/>
      <c r="ROE204" s="110"/>
      <c r="ROF204" s="110"/>
      <c r="ROG204" s="110"/>
      <c r="ROH204" s="110"/>
      <c r="ROI204" s="110"/>
      <c r="ROJ204" s="110"/>
      <c r="ROK204" s="110"/>
      <c r="ROL204" s="110"/>
      <c r="ROM204" s="110"/>
      <c r="RON204" s="110"/>
      <c r="ROO204" s="110"/>
      <c r="ROP204" s="110"/>
      <c r="ROQ204" s="110"/>
      <c r="ROR204" s="110"/>
      <c r="ROS204" s="110"/>
      <c r="ROT204" s="110"/>
      <c r="ROU204" s="110"/>
      <c r="ROV204" s="110"/>
      <c r="ROW204" s="110"/>
      <c r="ROX204" s="110"/>
      <c r="ROY204" s="110"/>
      <c r="ROZ204" s="110"/>
      <c r="RPA204" s="110"/>
      <c r="RPB204" s="110"/>
      <c r="RPC204" s="110"/>
      <c r="RPD204" s="110"/>
      <c r="RPE204" s="110"/>
      <c r="RPF204" s="110"/>
      <c r="RPG204" s="110"/>
      <c r="RPH204" s="110"/>
      <c r="RPI204" s="110"/>
      <c r="RPJ204" s="110"/>
      <c r="RPK204" s="110"/>
      <c r="RPL204" s="110"/>
      <c r="RPM204" s="110"/>
      <c r="RPN204" s="110"/>
      <c r="RPO204" s="110"/>
      <c r="RPP204" s="110"/>
      <c r="RPQ204" s="110"/>
      <c r="RPR204" s="110"/>
      <c r="RPS204" s="110"/>
      <c r="RPT204" s="110"/>
      <c r="RPU204" s="110"/>
      <c r="RPV204" s="110"/>
      <c r="RPW204" s="110"/>
      <c r="RPX204" s="110"/>
      <c r="RPY204" s="110"/>
      <c r="RPZ204" s="110"/>
      <c r="RQA204" s="110"/>
      <c r="RQB204" s="110"/>
      <c r="RQC204" s="110"/>
      <c r="RQD204" s="110"/>
      <c r="RQE204" s="110"/>
      <c r="RQF204" s="110"/>
      <c r="RQG204" s="110"/>
      <c r="RQH204" s="110"/>
      <c r="RQI204" s="110"/>
      <c r="RQJ204" s="110"/>
      <c r="RQK204" s="110"/>
      <c r="RQL204" s="110"/>
      <c r="RQM204" s="110"/>
      <c r="RQN204" s="110"/>
      <c r="RQO204" s="110"/>
      <c r="RQP204" s="110"/>
      <c r="RQQ204" s="110"/>
      <c r="RQR204" s="110"/>
      <c r="RQS204" s="110"/>
      <c r="RQT204" s="110"/>
      <c r="RQU204" s="110"/>
      <c r="RQV204" s="110"/>
      <c r="RQW204" s="110"/>
      <c r="RQX204" s="110"/>
      <c r="RQY204" s="110"/>
      <c r="RQZ204" s="110"/>
      <c r="RRA204" s="110"/>
      <c r="RRB204" s="110"/>
      <c r="RRC204" s="110"/>
      <c r="RRD204" s="110"/>
      <c r="RRE204" s="110"/>
      <c r="RRF204" s="110"/>
      <c r="RRG204" s="110"/>
      <c r="RRH204" s="110"/>
      <c r="RRI204" s="110"/>
      <c r="RRJ204" s="110"/>
      <c r="RRK204" s="110"/>
      <c r="RRL204" s="110"/>
      <c r="RRM204" s="110"/>
      <c r="RRN204" s="110"/>
      <c r="RRO204" s="110"/>
      <c r="RRP204" s="110"/>
      <c r="RRQ204" s="110"/>
      <c r="RRR204" s="110"/>
      <c r="RRS204" s="110"/>
      <c r="RRT204" s="110"/>
      <c r="RRU204" s="110"/>
      <c r="RRV204" s="110"/>
      <c r="RRW204" s="110"/>
      <c r="RRX204" s="110"/>
      <c r="RRY204" s="110"/>
      <c r="RRZ204" s="110"/>
      <c r="RSA204" s="110"/>
      <c r="RSB204" s="110"/>
      <c r="RSC204" s="110"/>
      <c r="RSD204" s="110"/>
      <c r="RSE204" s="110"/>
      <c r="RSF204" s="110"/>
      <c r="RSG204" s="110"/>
      <c r="RSH204" s="110"/>
      <c r="RSI204" s="110"/>
      <c r="RSJ204" s="110"/>
      <c r="RSK204" s="110"/>
      <c r="RSL204" s="110"/>
      <c r="RSM204" s="110"/>
      <c r="RSN204" s="110"/>
      <c r="RSO204" s="110"/>
      <c r="RSP204" s="110"/>
      <c r="RSQ204" s="110"/>
      <c r="RSR204" s="110"/>
      <c r="RSS204" s="110"/>
      <c r="RST204" s="110"/>
      <c r="RSU204" s="110"/>
      <c r="RSV204" s="110"/>
      <c r="RSW204" s="110"/>
      <c r="RSX204" s="110"/>
      <c r="RSY204" s="110"/>
      <c r="RSZ204" s="110"/>
      <c r="RTA204" s="110"/>
      <c r="RTB204" s="110"/>
      <c r="RTC204" s="110"/>
      <c r="RTD204" s="110"/>
      <c r="RTE204" s="110"/>
      <c r="RTF204" s="110"/>
      <c r="RTG204" s="110"/>
      <c r="RTH204" s="110"/>
      <c r="RTI204" s="110"/>
      <c r="RTJ204" s="110"/>
      <c r="RTK204" s="110"/>
      <c r="RTL204" s="110"/>
      <c r="RTM204" s="110"/>
      <c r="RTN204" s="110"/>
      <c r="RTO204" s="110"/>
      <c r="RTP204" s="110"/>
      <c r="RTQ204" s="110"/>
      <c r="RTR204" s="110"/>
      <c r="RTS204" s="110"/>
      <c r="RTT204" s="110"/>
      <c r="RTU204" s="110"/>
      <c r="RTV204" s="110"/>
      <c r="RTW204" s="110"/>
      <c r="RTX204" s="110"/>
      <c r="RTY204" s="110"/>
      <c r="RTZ204" s="110"/>
      <c r="RUA204" s="110"/>
      <c r="RUB204" s="110"/>
      <c r="RUC204" s="110"/>
      <c r="RUD204" s="110"/>
      <c r="RUE204" s="110"/>
      <c r="RUF204" s="110"/>
      <c r="RUG204" s="110"/>
      <c r="RUH204" s="110"/>
      <c r="RUI204" s="110"/>
      <c r="RUJ204" s="110"/>
      <c r="RUK204" s="110"/>
      <c r="RUL204" s="110"/>
      <c r="RUM204" s="110"/>
      <c r="RUN204" s="110"/>
      <c r="RUO204" s="110"/>
      <c r="RUP204" s="110"/>
      <c r="RUQ204" s="110"/>
      <c r="RUR204" s="110"/>
      <c r="RUS204" s="110"/>
      <c r="RUT204" s="110"/>
      <c r="RUU204" s="110"/>
      <c r="RUV204" s="110"/>
      <c r="RUW204" s="110"/>
      <c r="RUX204" s="110"/>
      <c r="RUY204" s="110"/>
      <c r="RUZ204" s="110"/>
      <c r="RVA204" s="110"/>
      <c r="RVB204" s="110"/>
      <c r="RVC204" s="110"/>
      <c r="RVD204" s="110"/>
      <c r="RVE204" s="110"/>
      <c r="RVF204" s="110"/>
      <c r="RVG204" s="110"/>
      <c r="RVH204" s="110"/>
      <c r="RVI204" s="110"/>
      <c r="RVJ204" s="110"/>
      <c r="RVK204" s="110"/>
      <c r="RVL204" s="110"/>
      <c r="RVM204" s="110"/>
      <c r="RVN204" s="110"/>
      <c r="RVO204" s="110"/>
      <c r="RVP204" s="110"/>
      <c r="RVQ204" s="110"/>
      <c r="RVR204" s="110"/>
      <c r="RVS204" s="110"/>
      <c r="RVT204" s="110"/>
      <c r="RVU204" s="110"/>
      <c r="RVV204" s="110"/>
      <c r="RVW204" s="110"/>
      <c r="RVX204" s="110"/>
      <c r="RVY204" s="110"/>
      <c r="RVZ204" s="110"/>
      <c r="RWA204" s="110"/>
      <c r="RWB204" s="110"/>
      <c r="RWC204" s="110"/>
      <c r="RWD204" s="110"/>
      <c r="RWE204" s="110"/>
      <c r="RWF204" s="110"/>
      <c r="RWG204" s="110"/>
      <c r="RWH204" s="110"/>
      <c r="RWI204" s="110"/>
      <c r="RWJ204" s="110"/>
      <c r="RWK204" s="110"/>
      <c r="RWL204" s="110"/>
      <c r="RWM204" s="110"/>
      <c r="RWN204" s="110"/>
      <c r="RWO204" s="110"/>
      <c r="RWP204" s="110"/>
      <c r="RWQ204" s="110"/>
      <c r="RWR204" s="110"/>
      <c r="RWS204" s="110"/>
      <c r="RWT204" s="110"/>
      <c r="RWU204" s="110"/>
      <c r="RWV204" s="110"/>
      <c r="RWW204" s="110"/>
      <c r="RWX204" s="110"/>
      <c r="RWY204" s="110"/>
      <c r="RWZ204" s="110"/>
      <c r="RXA204" s="110"/>
      <c r="RXB204" s="110"/>
      <c r="RXC204" s="110"/>
      <c r="RXD204" s="110"/>
      <c r="RXE204" s="110"/>
      <c r="RXF204" s="110"/>
      <c r="RXG204" s="110"/>
      <c r="RXH204" s="110"/>
      <c r="RXI204" s="110"/>
      <c r="RXJ204" s="110"/>
      <c r="RXK204" s="110"/>
      <c r="RXL204" s="110"/>
      <c r="RXM204" s="110"/>
      <c r="RXN204" s="110"/>
      <c r="RXO204" s="110"/>
      <c r="RXP204" s="110"/>
      <c r="RXQ204" s="110"/>
      <c r="RXR204" s="110"/>
      <c r="RXS204" s="110"/>
      <c r="RXT204" s="110"/>
      <c r="RXU204" s="110"/>
      <c r="RXV204" s="110"/>
      <c r="RXW204" s="110"/>
      <c r="RXX204" s="110"/>
      <c r="RXY204" s="110"/>
      <c r="RXZ204" s="110"/>
      <c r="RYA204" s="110"/>
      <c r="RYB204" s="110"/>
      <c r="RYC204" s="110"/>
      <c r="RYD204" s="110"/>
      <c r="RYE204" s="110"/>
      <c r="RYF204" s="110"/>
      <c r="RYG204" s="110"/>
      <c r="RYH204" s="110"/>
      <c r="RYI204" s="110"/>
      <c r="RYJ204" s="110"/>
      <c r="RYK204" s="110"/>
      <c r="RYL204" s="110"/>
      <c r="RYM204" s="110"/>
      <c r="RYN204" s="110"/>
      <c r="RYO204" s="110"/>
      <c r="RYP204" s="110"/>
      <c r="RYQ204" s="110"/>
      <c r="RYR204" s="110"/>
      <c r="RYS204" s="110"/>
      <c r="RYT204" s="110"/>
      <c r="RYU204" s="110"/>
      <c r="RYV204" s="110"/>
      <c r="RYW204" s="110"/>
      <c r="RYX204" s="110"/>
      <c r="RYY204" s="110"/>
      <c r="RYZ204" s="110"/>
      <c r="RZA204" s="110"/>
      <c r="RZB204" s="110"/>
      <c r="RZC204" s="110"/>
      <c r="RZD204" s="110"/>
      <c r="RZE204" s="110"/>
      <c r="RZF204" s="110"/>
      <c r="RZG204" s="110"/>
      <c r="RZH204" s="110"/>
      <c r="RZI204" s="110"/>
      <c r="RZJ204" s="110"/>
      <c r="RZK204" s="110"/>
      <c r="RZL204" s="110"/>
      <c r="RZM204" s="110"/>
      <c r="RZN204" s="110"/>
      <c r="RZO204" s="110"/>
      <c r="RZP204" s="110"/>
      <c r="RZQ204" s="110"/>
      <c r="RZR204" s="110"/>
      <c r="RZS204" s="110"/>
      <c r="RZT204" s="110"/>
      <c r="RZU204" s="110"/>
      <c r="RZV204" s="110"/>
      <c r="RZW204" s="110"/>
      <c r="RZX204" s="110"/>
      <c r="RZY204" s="110"/>
      <c r="RZZ204" s="110"/>
      <c r="SAA204" s="110"/>
      <c r="SAB204" s="110"/>
      <c r="SAC204" s="110"/>
      <c r="SAD204" s="110"/>
      <c r="SAE204" s="110"/>
      <c r="SAF204" s="110"/>
      <c r="SAG204" s="110"/>
      <c r="SAH204" s="110"/>
      <c r="SAI204" s="110"/>
      <c r="SAJ204" s="110"/>
      <c r="SAK204" s="110"/>
      <c r="SAL204" s="110"/>
      <c r="SAM204" s="110"/>
      <c r="SAN204" s="110"/>
      <c r="SAO204" s="110"/>
      <c r="SAP204" s="110"/>
      <c r="SAQ204" s="110"/>
      <c r="SAR204" s="110"/>
      <c r="SAS204" s="110"/>
      <c r="SAT204" s="110"/>
      <c r="SAU204" s="110"/>
      <c r="SAV204" s="110"/>
      <c r="SAW204" s="110"/>
      <c r="SAX204" s="110"/>
      <c r="SAY204" s="110"/>
      <c r="SAZ204" s="110"/>
      <c r="SBA204" s="110"/>
      <c r="SBB204" s="110"/>
      <c r="SBC204" s="110"/>
      <c r="SBD204" s="110"/>
      <c r="SBE204" s="110"/>
      <c r="SBF204" s="110"/>
      <c r="SBG204" s="110"/>
      <c r="SBH204" s="110"/>
      <c r="SBI204" s="110"/>
      <c r="SBJ204" s="110"/>
      <c r="SBK204" s="110"/>
      <c r="SBL204" s="110"/>
      <c r="SBM204" s="110"/>
      <c r="SBN204" s="110"/>
      <c r="SBO204" s="110"/>
      <c r="SBP204" s="110"/>
      <c r="SBQ204" s="110"/>
      <c r="SBR204" s="110"/>
      <c r="SBS204" s="110"/>
      <c r="SBT204" s="110"/>
      <c r="SBU204" s="110"/>
      <c r="SBV204" s="110"/>
      <c r="SBW204" s="110"/>
      <c r="SBX204" s="110"/>
      <c r="SBY204" s="110"/>
      <c r="SBZ204" s="110"/>
      <c r="SCA204" s="110"/>
      <c r="SCB204" s="110"/>
      <c r="SCC204" s="110"/>
      <c r="SCD204" s="110"/>
      <c r="SCE204" s="110"/>
      <c r="SCF204" s="110"/>
      <c r="SCG204" s="110"/>
      <c r="SCH204" s="110"/>
      <c r="SCI204" s="110"/>
      <c r="SCJ204" s="110"/>
      <c r="SCK204" s="110"/>
      <c r="SCL204" s="110"/>
      <c r="SCM204" s="110"/>
      <c r="SCN204" s="110"/>
      <c r="SCO204" s="110"/>
      <c r="SCP204" s="110"/>
      <c r="SCQ204" s="110"/>
      <c r="SCR204" s="110"/>
      <c r="SCS204" s="110"/>
      <c r="SCT204" s="110"/>
      <c r="SCU204" s="110"/>
      <c r="SCV204" s="110"/>
      <c r="SCW204" s="110"/>
      <c r="SCX204" s="110"/>
      <c r="SCY204" s="110"/>
      <c r="SCZ204" s="110"/>
      <c r="SDA204" s="110"/>
      <c r="SDB204" s="110"/>
      <c r="SDC204" s="110"/>
      <c r="SDD204" s="110"/>
      <c r="SDE204" s="110"/>
      <c r="SDF204" s="110"/>
      <c r="SDG204" s="110"/>
      <c r="SDH204" s="110"/>
      <c r="SDI204" s="110"/>
      <c r="SDJ204" s="110"/>
      <c r="SDK204" s="110"/>
      <c r="SDL204" s="110"/>
      <c r="SDM204" s="110"/>
      <c r="SDN204" s="110"/>
      <c r="SDO204" s="110"/>
      <c r="SDP204" s="110"/>
      <c r="SDQ204" s="110"/>
      <c r="SDR204" s="110"/>
      <c r="SDS204" s="110"/>
      <c r="SDT204" s="110"/>
      <c r="SDU204" s="110"/>
      <c r="SDV204" s="110"/>
      <c r="SDW204" s="110"/>
      <c r="SDX204" s="110"/>
      <c r="SDY204" s="110"/>
      <c r="SDZ204" s="110"/>
      <c r="SEA204" s="110"/>
      <c r="SEB204" s="110"/>
      <c r="SEC204" s="110"/>
      <c r="SED204" s="110"/>
      <c r="SEE204" s="110"/>
      <c r="SEF204" s="110"/>
      <c r="SEG204" s="110"/>
      <c r="SEH204" s="110"/>
      <c r="SEI204" s="110"/>
      <c r="SEJ204" s="110"/>
      <c r="SEK204" s="110"/>
      <c r="SEL204" s="110"/>
      <c r="SEM204" s="110"/>
      <c r="SEN204" s="110"/>
      <c r="SEO204" s="110"/>
      <c r="SEP204" s="110"/>
      <c r="SEQ204" s="110"/>
      <c r="SER204" s="110"/>
      <c r="SES204" s="110"/>
      <c r="SET204" s="110"/>
      <c r="SEU204" s="110"/>
      <c r="SEV204" s="110"/>
      <c r="SEW204" s="110"/>
      <c r="SEX204" s="110"/>
      <c r="SEY204" s="110"/>
      <c r="SEZ204" s="110"/>
      <c r="SFA204" s="110"/>
      <c r="SFB204" s="110"/>
      <c r="SFC204" s="110"/>
      <c r="SFD204" s="110"/>
      <c r="SFE204" s="110"/>
      <c r="SFF204" s="110"/>
      <c r="SFG204" s="110"/>
      <c r="SFH204" s="110"/>
      <c r="SFI204" s="110"/>
      <c r="SFJ204" s="110"/>
      <c r="SFK204" s="110"/>
      <c r="SFL204" s="110"/>
      <c r="SFM204" s="110"/>
      <c r="SFN204" s="110"/>
      <c r="SFO204" s="110"/>
      <c r="SFP204" s="110"/>
      <c r="SFQ204" s="110"/>
      <c r="SFR204" s="110"/>
      <c r="SFS204" s="110"/>
      <c r="SFT204" s="110"/>
      <c r="SFU204" s="110"/>
      <c r="SFV204" s="110"/>
      <c r="SFW204" s="110"/>
      <c r="SFX204" s="110"/>
      <c r="SFY204" s="110"/>
      <c r="SFZ204" s="110"/>
      <c r="SGA204" s="110"/>
      <c r="SGB204" s="110"/>
      <c r="SGC204" s="110"/>
      <c r="SGD204" s="110"/>
      <c r="SGE204" s="110"/>
      <c r="SGF204" s="110"/>
      <c r="SGG204" s="110"/>
      <c r="SGH204" s="110"/>
      <c r="SGI204" s="110"/>
      <c r="SGJ204" s="110"/>
      <c r="SGK204" s="110"/>
      <c r="SGL204" s="110"/>
      <c r="SGM204" s="110"/>
      <c r="SGN204" s="110"/>
      <c r="SGO204" s="110"/>
      <c r="SGP204" s="110"/>
      <c r="SGQ204" s="110"/>
      <c r="SGR204" s="110"/>
      <c r="SGS204" s="110"/>
      <c r="SGT204" s="110"/>
      <c r="SGU204" s="110"/>
      <c r="SGV204" s="110"/>
      <c r="SGW204" s="110"/>
      <c r="SGX204" s="110"/>
      <c r="SGY204" s="110"/>
      <c r="SGZ204" s="110"/>
      <c r="SHA204" s="110"/>
      <c r="SHB204" s="110"/>
      <c r="SHC204" s="110"/>
      <c r="SHD204" s="110"/>
      <c r="SHE204" s="110"/>
      <c r="SHF204" s="110"/>
      <c r="SHG204" s="110"/>
      <c r="SHH204" s="110"/>
      <c r="SHI204" s="110"/>
      <c r="SHJ204" s="110"/>
      <c r="SHK204" s="110"/>
      <c r="SHL204" s="110"/>
      <c r="SHM204" s="110"/>
      <c r="SHN204" s="110"/>
      <c r="SHO204" s="110"/>
      <c r="SHP204" s="110"/>
      <c r="SHQ204" s="110"/>
      <c r="SHR204" s="110"/>
      <c r="SHS204" s="110"/>
      <c r="SHT204" s="110"/>
      <c r="SHU204" s="110"/>
      <c r="SHV204" s="110"/>
      <c r="SHW204" s="110"/>
      <c r="SHX204" s="110"/>
      <c r="SHY204" s="110"/>
      <c r="SHZ204" s="110"/>
      <c r="SIA204" s="110"/>
      <c r="SIB204" s="110"/>
      <c r="SIC204" s="110"/>
      <c r="SID204" s="110"/>
      <c r="SIE204" s="110"/>
      <c r="SIF204" s="110"/>
      <c r="SIG204" s="110"/>
      <c r="SIH204" s="110"/>
      <c r="SII204" s="110"/>
      <c r="SIJ204" s="110"/>
      <c r="SIK204" s="110"/>
      <c r="SIL204" s="110"/>
      <c r="SIM204" s="110"/>
      <c r="SIN204" s="110"/>
      <c r="SIO204" s="110"/>
      <c r="SIP204" s="110"/>
      <c r="SIQ204" s="110"/>
      <c r="SIR204" s="110"/>
      <c r="SIS204" s="110"/>
      <c r="SIT204" s="110"/>
      <c r="SIU204" s="110"/>
      <c r="SIV204" s="110"/>
      <c r="SIW204" s="110"/>
      <c r="SIX204" s="110"/>
      <c r="SIY204" s="110"/>
      <c r="SIZ204" s="110"/>
      <c r="SJA204" s="110"/>
      <c r="SJB204" s="110"/>
      <c r="SJC204" s="110"/>
      <c r="SJD204" s="110"/>
      <c r="SJE204" s="110"/>
      <c r="SJF204" s="110"/>
      <c r="SJG204" s="110"/>
      <c r="SJH204" s="110"/>
      <c r="SJI204" s="110"/>
      <c r="SJJ204" s="110"/>
      <c r="SJK204" s="110"/>
      <c r="SJL204" s="110"/>
      <c r="SJM204" s="110"/>
      <c r="SJN204" s="110"/>
      <c r="SJO204" s="110"/>
      <c r="SJP204" s="110"/>
      <c r="SJQ204" s="110"/>
      <c r="SJR204" s="110"/>
      <c r="SJS204" s="110"/>
      <c r="SJT204" s="110"/>
      <c r="SJU204" s="110"/>
      <c r="SJV204" s="110"/>
      <c r="SJW204" s="110"/>
      <c r="SJX204" s="110"/>
      <c r="SJY204" s="110"/>
      <c r="SJZ204" s="110"/>
      <c r="SKA204" s="110"/>
      <c r="SKB204" s="110"/>
      <c r="SKC204" s="110"/>
      <c r="SKD204" s="110"/>
      <c r="SKE204" s="110"/>
      <c r="SKF204" s="110"/>
      <c r="SKG204" s="110"/>
      <c r="SKH204" s="110"/>
      <c r="SKI204" s="110"/>
      <c r="SKJ204" s="110"/>
      <c r="SKK204" s="110"/>
      <c r="SKL204" s="110"/>
      <c r="SKM204" s="110"/>
      <c r="SKN204" s="110"/>
      <c r="SKO204" s="110"/>
      <c r="SKP204" s="110"/>
      <c r="SKQ204" s="110"/>
      <c r="SKR204" s="110"/>
      <c r="SKS204" s="110"/>
      <c r="SKT204" s="110"/>
      <c r="SKU204" s="110"/>
      <c r="SKV204" s="110"/>
      <c r="SKW204" s="110"/>
      <c r="SKX204" s="110"/>
      <c r="SKY204" s="110"/>
      <c r="SKZ204" s="110"/>
      <c r="SLA204" s="110"/>
      <c r="SLB204" s="110"/>
      <c r="SLC204" s="110"/>
      <c r="SLD204" s="110"/>
      <c r="SLE204" s="110"/>
      <c r="SLF204" s="110"/>
      <c r="SLG204" s="110"/>
      <c r="SLH204" s="110"/>
      <c r="SLI204" s="110"/>
      <c r="SLJ204" s="110"/>
      <c r="SLK204" s="110"/>
      <c r="SLL204" s="110"/>
      <c r="SLM204" s="110"/>
      <c r="SLN204" s="110"/>
      <c r="SLO204" s="110"/>
      <c r="SLP204" s="110"/>
      <c r="SLQ204" s="110"/>
      <c r="SLR204" s="110"/>
      <c r="SLS204" s="110"/>
      <c r="SLT204" s="110"/>
      <c r="SLU204" s="110"/>
      <c r="SLV204" s="110"/>
      <c r="SLW204" s="110"/>
      <c r="SLX204" s="110"/>
      <c r="SLY204" s="110"/>
      <c r="SLZ204" s="110"/>
      <c r="SMA204" s="110"/>
      <c r="SMB204" s="110"/>
      <c r="SMC204" s="110"/>
      <c r="SMD204" s="110"/>
      <c r="SME204" s="110"/>
      <c r="SMF204" s="110"/>
      <c r="SMG204" s="110"/>
      <c r="SMH204" s="110"/>
      <c r="SMI204" s="110"/>
      <c r="SMJ204" s="110"/>
      <c r="SMK204" s="110"/>
      <c r="SML204" s="110"/>
      <c r="SMM204" s="110"/>
      <c r="SMN204" s="110"/>
      <c r="SMO204" s="110"/>
      <c r="SMP204" s="110"/>
      <c r="SMQ204" s="110"/>
      <c r="SMR204" s="110"/>
      <c r="SMS204" s="110"/>
      <c r="SMT204" s="110"/>
      <c r="SMU204" s="110"/>
      <c r="SMV204" s="110"/>
      <c r="SMW204" s="110"/>
      <c r="SMX204" s="110"/>
      <c r="SMY204" s="110"/>
      <c r="SMZ204" s="110"/>
      <c r="SNA204" s="110"/>
      <c r="SNB204" s="110"/>
      <c r="SNC204" s="110"/>
      <c r="SND204" s="110"/>
      <c r="SNE204" s="110"/>
      <c r="SNF204" s="110"/>
      <c r="SNG204" s="110"/>
      <c r="SNH204" s="110"/>
      <c r="SNI204" s="110"/>
      <c r="SNJ204" s="110"/>
      <c r="SNK204" s="110"/>
      <c r="SNL204" s="110"/>
      <c r="SNM204" s="110"/>
      <c r="SNN204" s="110"/>
      <c r="SNO204" s="110"/>
      <c r="SNP204" s="110"/>
      <c r="SNQ204" s="110"/>
      <c r="SNR204" s="110"/>
      <c r="SNS204" s="110"/>
      <c r="SNT204" s="110"/>
      <c r="SNU204" s="110"/>
      <c r="SNV204" s="110"/>
      <c r="SNW204" s="110"/>
      <c r="SNX204" s="110"/>
      <c r="SNY204" s="110"/>
      <c r="SNZ204" s="110"/>
      <c r="SOA204" s="110"/>
      <c r="SOB204" s="110"/>
      <c r="SOC204" s="110"/>
      <c r="SOD204" s="110"/>
      <c r="SOE204" s="110"/>
      <c r="SOF204" s="110"/>
      <c r="SOG204" s="110"/>
      <c r="SOH204" s="110"/>
      <c r="SOI204" s="110"/>
      <c r="SOJ204" s="110"/>
      <c r="SOK204" s="110"/>
      <c r="SOL204" s="110"/>
      <c r="SOM204" s="110"/>
      <c r="SON204" s="110"/>
      <c r="SOO204" s="110"/>
      <c r="SOP204" s="110"/>
      <c r="SOQ204" s="110"/>
      <c r="SOR204" s="110"/>
      <c r="SOS204" s="110"/>
      <c r="SOT204" s="110"/>
      <c r="SOU204" s="110"/>
      <c r="SOV204" s="110"/>
      <c r="SOW204" s="110"/>
      <c r="SOX204" s="110"/>
      <c r="SOY204" s="110"/>
      <c r="SOZ204" s="110"/>
      <c r="SPA204" s="110"/>
      <c r="SPB204" s="110"/>
      <c r="SPC204" s="110"/>
      <c r="SPD204" s="110"/>
      <c r="SPE204" s="110"/>
      <c r="SPF204" s="110"/>
      <c r="SPG204" s="110"/>
      <c r="SPH204" s="110"/>
      <c r="SPI204" s="110"/>
      <c r="SPJ204" s="110"/>
      <c r="SPK204" s="110"/>
      <c r="SPL204" s="110"/>
      <c r="SPM204" s="110"/>
      <c r="SPN204" s="110"/>
      <c r="SPO204" s="110"/>
      <c r="SPP204" s="110"/>
      <c r="SPQ204" s="110"/>
      <c r="SPR204" s="110"/>
      <c r="SPS204" s="110"/>
      <c r="SPT204" s="110"/>
      <c r="SPU204" s="110"/>
      <c r="SPV204" s="110"/>
      <c r="SPW204" s="110"/>
      <c r="SPX204" s="110"/>
      <c r="SPY204" s="110"/>
      <c r="SPZ204" s="110"/>
      <c r="SQA204" s="110"/>
      <c r="SQB204" s="110"/>
      <c r="SQC204" s="110"/>
      <c r="SQD204" s="110"/>
      <c r="SQE204" s="110"/>
      <c r="SQF204" s="110"/>
      <c r="SQG204" s="110"/>
      <c r="SQH204" s="110"/>
      <c r="SQI204" s="110"/>
      <c r="SQJ204" s="110"/>
      <c r="SQK204" s="110"/>
      <c r="SQL204" s="110"/>
      <c r="SQM204" s="110"/>
      <c r="SQN204" s="110"/>
      <c r="SQO204" s="110"/>
      <c r="SQP204" s="110"/>
      <c r="SQQ204" s="110"/>
      <c r="SQR204" s="110"/>
      <c r="SQS204" s="110"/>
      <c r="SQT204" s="110"/>
      <c r="SQU204" s="110"/>
      <c r="SQV204" s="110"/>
      <c r="SQW204" s="110"/>
      <c r="SQX204" s="110"/>
      <c r="SQY204" s="110"/>
      <c r="SQZ204" s="110"/>
      <c r="SRA204" s="110"/>
      <c r="SRB204" s="110"/>
      <c r="SRC204" s="110"/>
      <c r="SRD204" s="110"/>
      <c r="SRE204" s="110"/>
      <c r="SRF204" s="110"/>
      <c r="SRG204" s="110"/>
      <c r="SRH204" s="110"/>
      <c r="SRI204" s="110"/>
      <c r="SRJ204" s="110"/>
      <c r="SRK204" s="110"/>
      <c r="SRL204" s="110"/>
      <c r="SRM204" s="110"/>
      <c r="SRN204" s="110"/>
      <c r="SRO204" s="110"/>
      <c r="SRP204" s="110"/>
      <c r="SRQ204" s="110"/>
      <c r="SRR204" s="110"/>
      <c r="SRS204" s="110"/>
      <c r="SRT204" s="110"/>
      <c r="SRU204" s="110"/>
      <c r="SRV204" s="110"/>
      <c r="SRW204" s="110"/>
      <c r="SRX204" s="110"/>
      <c r="SRY204" s="110"/>
      <c r="SRZ204" s="110"/>
      <c r="SSA204" s="110"/>
      <c r="SSB204" s="110"/>
      <c r="SSC204" s="110"/>
      <c r="SSD204" s="110"/>
      <c r="SSE204" s="110"/>
      <c r="SSF204" s="110"/>
      <c r="SSG204" s="110"/>
      <c r="SSH204" s="110"/>
      <c r="SSI204" s="110"/>
      <c r="SSJ204" s="110"/>
      <c r="SSK204" s="110"/>
      <c r="SSL204" s="110"/>
      <c r="SSM204" s="110"/>
      <c r="SSN204" s="110"/>
      <c r="SSO204" s="110"/>
      <c r="SSP204" s="110"/>
      <c r="SSQ204" s="110"/>
      <c r="SSR204" s="110"/>
      <c r="SSS204" s="110"/>
      <c r="SST204" s="110"/>
      <c r="SSU204" s="110"/>
      <c r="SSV204" s="110"/>
      <c r="SSW204" s="110"/>
      <c r="SSX204" s="110"/>
      <c r="SSY204" s="110"/>
      <c r="SSZ204" s="110"/>
      <c r="STA204" s="110"/>
      <c r="STB204" s="110"/>
      <c r="STC204" s="110"/>
      <c r="STD204" s="110"/>
      <c r="STE204" s="110"/>
      <c r="STF204" s="110"/>
      <c r="STG204" s="110"/>
      <c r="STH204" s="110"/>
      <c r="STI204" s="110"/>
      <c r="STJ204" s="110"/>
      <c r="STK204" s="110"/>
      <c r="STL204" s="110"/>
      <c r="STM204" s="110"/>
      <c r="STN204" s="110"/>
      <c r="STO204" s="110"/>
      <c r="STP204" s="110"/>
      <c r="STQ204" s="110"/>
      <c r="STR204" s="110"/>
      <c r="STS204" s="110"/>
      <c r="STT204" s="110"/>
      <c r="STU204" s="110"/>
      <c r="STV204" s="110"/>
      <c r="STW204" s="110"/>
      <c r="STX204" s="110"/>
      <c r="STY204" s="110"/>
      <c r="STZ204" s="110"/>
      <c r="SUA204" s="110"/>
      <c r="SUB204" s="110"/>
      <c r="SUC204" s="110"/>
      <c r="SUD204" s="110"/>
      <c r="SUE204" s="110"/>
      <c r="SUF204" s="110"/>
      <c r="SUG204" s="110"/>
      <c r="SUH204" s="110"/>
      <c r="SUI204" s="110"/>
      <c r="SUJ204" s="110"/>
      <c r="SUK204" s="110"/>
      <c r="SUL204" s="110"/>
      <c r="SUM204" s="110"/>
      <c r="SUN204" s="110"/>
      <c r="SUO204" s="110"/>
      <c r="SUP204" s="110"/>
      <c r="SUQ204" s="110"/>
      <c r="SUR204" s="110"/>
      <c r="SUS204" s="110"/>
      <c r="SUT204" s="110"/>
      <c r="SUU204" s="110"/>
      <c r="SUV204" s="110"/>
      <c r="SUW204" s="110"/>
      <c r="SUX204" s="110"/>
      <c r="SUY204" s="110"/>
      <c r="SUZ204" s="110"/>
      <c r="SVA204" s="110"/>
      <c r="SVB204" s="110"/>
      <c r="SVC204" s="110"/>
      <c r="SVD204" s="110"/>
      <c r="SVE204" s="110"/>
      <c r="SVF204" s="110"/>
      <c r="SVG204" s="110"/>
      <c r="SVH204" s="110"/>
      <c r="SVI204" s="110"/>
      <c r="SVJ204" s="110"/>
      <c r="SVK204" s="110"/>
      <c r="SVL204" s="110"/>
      <c r="SVM204" s="110"/>
      <c r="SVN204" s="110"/>
      <c r="SVO204" s="110"/>
      <c r="SVP204" s="110"/>
      <c r="SVQ204" s="110"/>
      <c r="SVR204" s="110"/>
      <c r="SVS204" s="110"/>
      <c r="SVT204" s="110"/>
      <c r="SVU204" s="110"/>
      <c r="SVV204" s="110"/>
      <c r="SVW204" s="110"/>
      <c r="SVX204" s="110"/>
      <c r="SVY204" s="110"/>
      <c r="SVZ204" s="110"/>
      <c r="SWA204" s="110"/>
      <c r="SWB204" s="110"/>
      <c r="SWC204" s="110"/>
      <c r="SWD204" s="110"/>
      <c r="SWE204" s="110"/>
      <c r="SWF204" s="110"/>
      <c r="SWG204" s="110"/>
      <c r="SWH204" s="110"/>
      <c r="SWI204" s="110"/>
      <c r="SWJ204" s="110"/>
      <c r="SWK204" s="110"/>
      <c r="SWL204" s="110"/>
      <c r="SWM204" s="110"/>
      <c r="SWN204" s="110"/>
      <c r="SWO204" s="110"/>
      <c r="SWP204" s="110"/>
      <c r="SWQ204" s="110"/>
      <c r="SWR204" s="110"/>
      <c r="SWS204" s="110"/>
      <c r="SWT204" s="110"/>
      <c r="SWU204" s="110"/>
      <c r="SWV204" s="110"/>
      <c r="SWW204" s="110"/>
      <c r="SWX204" s="110"/>
      <c r="SWY204" s="110"/>
      <c r="SWZ204" s="110"/>
      <c r="SXA204" s="110"/>
      <c r="SXB204" s="110"/>
      <c r="SXC204" s="110"/>
      <c r="SXD204" s="110"/>
      <c r="SXE204" s="110"/>
      <c r="SXF204" s="110"/>
      <c r="SXG204" s="110"/>
      <c r="SXH204" s="110"/>
      <c r="SXI204" s="110"/>
      <c r="SXJ204" s="110"/>
      <c r="SXK204" s="110"/>
      <c r="SXL204" s="110"/>
      <c r="SXM204" s="110"/>
      <c r="SXN204" s="110"/>
      <c r="SXO204" s="110"/>
      <c r="SXP204" s="110"/>
      <c r="SXQ204" s="110"/>
      <c r="SXR204" s="110"/>
      <c r="SXS204" s="110"/>
      <c r="SXT204" s="110"/>
      <c r="SXU204" s="110"/>
      <c r="SXV204" s="110"/>
      <c r="SXW204" s="110"/>
      <c r="SXX204" s="110"/>
      <c r="SXY204" s="110"/>
      <c r="SXZ204" s="110"/>
      <c r="SYA204" s="110"/>
      <c r="SYB204" s="110"/>
      <c r="SYC204" s="110"/>
      <c r="SYD204" s="110"/>
      <c r="SYE204" s="110"/>
      <c r="SYF204" s="110"/>
      <c r="SYG204" s="110"/>
      <c r="SYH204" s="110"/>
      <c r="SYI204" s="110"/>
      <c r="SYJ204" s="110"/>
      <c r="SYK204" s="110"/>
      <c r="SYL204" s="110"/>
      <c r="SYM204" s="110"/>
      <c r="SYN204" s="110"/>
      <c r="SYO204" s="110"/>
      <c r="SYP204" s="110"/>
      <c r="SYQ204" s="110"/>
      <c r="SYR204" s="110"/>
      <c r="SYS204" s="110"/>
      <c r="SYT204" s="110"/>
      <c r="SYU204" s="110"/>
      <c r="SYV204" s="110"/>
      <c r="SYW204" s="110"/>
      <c r="SYX204" s="110"/>
      <c r="SYY204" s="110"/>
      <c r="SYZ204" s="110"/>
      <c r="SZA204" s="110"/>
      <c r="SZB204" s="110"/>
      <c r="SZC204" s="110"/>
      <c r="SZD204" s="110"/>
      <c r="SZE204" s="110"/>
      <c r="SZF204" s="110"/>
      <c r="SZG204" s="110"/>
      <c r="SZH204" s="110"/>
      <c r="SZI204" s="110"/>
      <c r="SZJ204" s="110"/>
      <c r="SZK204" s="110"/>
      <c r="SZL204" s="110"/>
      <c r="SZM204" s="110"/>
      <c r="SZN204" s="110"/>
      <c r="SZO204" s="110"/>
      <c r="SZP204" s="110"/>
      <c r="SZQ204" s="110"/>
      <c r="SZR204" s="110"/>
      <c r="SZS204" s="110"/>
      <c r="SZT204" s="110"/>
      <c r="SZU204" s="110"/>
      <c r="SZV204" s="110"/>
      <c r="SZW204" s="110"/>
      <c r="SZX204" s="110"/>
      <c r="SZY204" s="110"/>
      <c r="SZZ204" s="110"/>
      <c r="TAA204" s="110"/>
      <c r="TAB204" s="110"/>
      <c r="TAC204" s="110"/>
      <c r="TAD204" s="110"/>
      <c r="TAE204" s="110"/>
      <c r="TAF204" s="110"/>
      <c r="TAG204" s="110"/>
      <c r="TAH204" s="110"/>
      <c r="TAI204" s="110"/>
      <c r="TAJ204" s="110"/>
      <c r="TAK204" s="110"/>
      <c r="TAL204" s="110"/>
      <c r="TAM204" s="110"/>
      <c r="TAN204" s="110"/>
      <c r="TAO204" s="110"/>
      <c r="TAP204" s="110"/>
      <c r="TAQ204" s="110"/>
      <c r="TAR204" s="110"/>
      <c r="TAS204" s="110"/>
      <c r="TAT204" s="110"/>
      <c r="TAU204" s="110"/>
      <c r="TAV204" s="110"/>
      <c r="TAW204" s="110"/>
      <c r="TAX204" s="110"/>
      <c r="TAY204" s="110"/>
      <c r="TAZ204" s="110"/>
      <c r="TBA204" s="110"/>
      <c r="TBB204" s="110"/>
      <c r="TBC204" s="110"/>
      <c r="TBD204" s="110"/>
      <c r="TBE204" s="110"/>
      <c r="TBF204" s="110"/>
      <c r="TBG204" s="110"/>
      <c r="TBH204" s="110"/>
      <c r="TBI204" s="110"/>
      <c r="TBJ204" s="110"/>
      <c r="TBK204" s="110"/>
      <c r="TBL204" s="110"/>
      <c r="TBM204" s="110"/>
      <c r="TBN204" s="110"/>
      <c r="TBO204" s="110"/>
      <c r="TBP204" s="110"/>
      <c r="TBQ204" s="110"/>
      <c r="TBR204" s="110"/>
      <c r="TBS204" s="110"/>
      <c r="TBT204" s="110"/>
      <c r="TBU204" s="110"/>
      <c r="TBV204" s="110"/>
      <c r="TBW204" s="110"/>
      <c r="TBX204" s="110"/>
      <c r="TBY204" s="110"/>
      <c r="TBZ204" s="110"/>
      <c r="TCA204" s="110"/>
      <c r="TCB204" s="110"/>
      <c r="TCC204" s="110"/>
      <c r="TCD204" s="110"/>
      <c r="TCE204" s="110"/>
      <c r="TCF204" s="110"/>
      <c r="TCG204" s="110"/>
      <c r="TCH204" s="110"/>
      <c r="TCI204" s="110"/>
      <c r="TCJ204" s="110"/>
      <c r="TCK204" s="110"/>
      <c r="TCL204" s="110"/>
      <c r="TCM204" s="110"/>
      <c r="TCN204" s="110"/>
      <c r="TCO204" s="110"/>
      <c r="TCP204" s="110"/>
      <c r="TCQ204" s="110"/>
      <c r="TCR204" s="110"/>
      <c r="TCS204" s="110"/>
      <c r="TCT204" s="110"/>
      <c r="TCU204" s="110"/>
      <c r="TCV204" s="110"/>
      <c r="TCW204" s="110"/>
      <c r="TCX204" s="110"/>
      <c r="TCY204" s="110"/>
      <c r="TCZ204" s="110"/>
      <c r="TDA204" s="110"/>
      <c r="TDB204" s="110"/>
      <c r="TDC204" s="110"/>
      <c r="TDD204" s="110"/>
      <c r="TDE204" s="110"/>
      <c r="TDF204" s="110"/>
      <c r="TDG204" s="110"/>
      <c r="TDH204" s="110"/>
      <c r="TDI204" s="110"/>
      <c r="TDJ204" s="110"/>
      <c r="TDK204" s="110"/>
      <c r="TDL204" s="110"/>
      <c r="TDM204" s="110"/>
      <c r="TDN204" s="110"/>
      <c r="TDO204" s="110"/>
      <c r="TDP204" s="110"/>
      <c r="TDQ204" s="110"/>
      <c r="TDR204" s="110"/>
      <c r="TDS204" s="110"/>
      <c r="TDT204" s="110"/>
      <c r="TDU204" s="110"/>
      <c r="TDV204" s="110"/>
      <c r="TDW204" s="110"/>
      <c r="TDX204" s="110"/>
      <c r="TDY204" s="110"/>
      <c r="TDZ204" s="110"/>
      <c r="TEA204" s="110"/>
      <c r="TEB204" s="110"/>
      <c r="TEC204" s="110"/>
      <c r="TED204" s="110"/>
      <c r="TEE204" s="110"/>
      <c r="TEF204" s="110"/>
      <c r="TEG204" s="110"/>
      <c r="TEH204" s="110"/>
      <c r="TEI204" s="110"/>
      <c r="TEJ204" s="110"/>
      <c r="TEK204" s="110"/>
      <c r="TEL204" s="110"/>
      <c r="TEM204" s="110"/>
      <c r="TEN204" s="110"/>
      <c r="TEO204" s="110"/>
      <c r="TEP204" s="110"/>
      <c r="TEQ204" s="110"/>
      <c r="TER204" s="110"/>
      <c r="TES204" s="110"/>
      <c r="TET204" s="110"/>
      <c r="TEU204" s="110"/>
      <c r="TEV204" s="110"/>
      <c r="TEW204" s="110"/>
      <c r="TEX204" s="110"/>
      <c r="TEY204" s="110"/>
      <c r="TEZ204" s="110"/>
      <c r="TFA204" s="110"/>
      <c r="TFB204" s="110"/>
      <c r="TFC204" s="110"/>
      <c r="TFD204" s="110"/>
      <c r="TFE204" s="110"/>
      <c r="TFF204" s="110"/>
      <c r="TFG204" s="110"/>
      <c r="TFH204" s="110"/>
      <c r="TFI204" s="110"/>
      <c r="TFJ204" s="110"/>
      <c r="TFK204" s="110"/>
      <c r="TFL204" s="110"/>
      <c r="TFM204" s="110"/>
      <c r="TFN204" s="110"/>
      <c r="TFO204" s="110"/>
      <c r="TFP204" s="110"/>
      <c r="TFQ204" s="110"/>
      <c r="TFR204" s="110"/>
      <c r="TFS204" s="110"/>
      <c r="TFT204" s="110"/>
      <c r="TFU204" s="110"/>
      <c r="TFV204" s="110"/>
      <c r="TFW204" s="110"/>
      <c r="TFX204" s="110"/>
      <c r="TFY204" s="110"/>
      <c r="TFZ204" s="110"/>
      <c r="TGA204" s="110"/>
      <c r="TGB204" s="110"/>
      <c r="TGC204" s="110"/>
      <c r="TGD204" s="110"/>
      <c r="TGE204" s="110"/>
      <c r="TGF204" s="110"/>
      <c r="TGG204" s="110"/>
      <c r="TGH204" s="110"/>
      <c r="TGI204" s="110"/>
      <c r="TGJ204" s="110"/>
      <c r="TGK204" s="110"/>
      <c r="TGL204" s="110"/>
      <c r="TGM204" s="110"/>
      <c r="TGN204" s="110"/>
      <c r="TGO204" s="110"/>
      <c r="TGP204" s="110"/>
      <c r="TGQ204" s="110"/>
      <c r="TGR204" s="110"/>
      <c r="TGS204" s="110"/>
      <c r="TGT204" s="110"/>
      <c r="TGU204" s="110"/>
      <c r="TGV204" s="110"/>
      <c r="TGW204" s="110"/>
      <c r="TGX204" s="110"/>
      <c r="TGY204" s="110"/>
      <c r="TGZ204" s="110"/>
      <c r="THA204" s="110"/>
      <c r="THB204" s="110"/>
      <c r="THC204" s="110"/>
      <c r="THD204" s="110"/>
      <c r="THE204" s="110"/>
      <c r="THF204" s="110"/>
      <c r="THG204" s="110"/>
      <c r="THH204" s="110"/>
      <c r="THI204" s="110"/>
      <c r="THJ204" s="110"/>
      <c r="THK204" s="110"/>
      <c r="THL204" s="110"/>
      <c r="THM204" s="110"/>
      <c r="THN204" s="110"/>
      <c r="THO204" s="110"/>
      <c r="THP204" s="110"/>
      <c r="THQ204" s="110"/>
      <c r="THR204" s="110"/>
      <c r="THS204" s="110"/>
      <c r="THT204" s="110"/>
      <c r="THU204" s="110"/>
      <c r="THV204" s="110"/>
      <c r="THW204" s="110"/>
      <c r="THX204" s="110"/>
      <c r="THY204" s="110"/>
      <c r="THZ204" s="110"/>
      <c r="TIA204" s="110"/>
      <c r="TIB204" s="110"/>
      <c r="TIC204" s="110"/>
      <c r="TID204" s="110"/>
      <c r="TIE204" s="110"/>
      <c r="TIF204" s="110"/>
      <c r="TIG204" s="110"/>
      <c r="TIH204" s="110"/>
      <c r="TII204" s="110"/>
      <c r="TIJ204" s="110"/>
      <c r="TIK204" s="110"/>
      <c r="TIL204" s="110"/>
      <c r="TIM204" s="110"/>
      <c r="TIN204" s="110"/>
      <c r="TIO204" s="110"/>
      <c r="TIP204" s="110"/>
      <c r="TIQ204" s="110"/>
      <c r="TIR204" s="110"/>
      <c r="TIS204" s="110"/>
      <c r="TIT204" s="110"/>
      <c r="TIU204" s="110"/>
      <c r="TIV204" s="110"/>
      <c r="TIW204" s="110"/>
      <c r="TIX204" s="110"/>
      <c r="TIY204" s="110"/>
      <c r="TIZ204" s="110"/>
      <c r="TJA204" s="110"/>
      <c r="TJB204" s="110"/>
      <c r="TJC204" s="110"/>
      <c r="TJD204" s="110"/>
      <c r="TJE204" s="110"/>
      <c r="TJF204" s="110"/>
      <c r="TJG204" s="110"/>
      <c r="TJH204" s="110"/>
      <c r="TJI204" s="110"/>
      <c r="TJJ204" s="110"/>
      <c r="TJK204" s="110"/>
      <c r="TJL204" s="110"/>
      <c r="TJM204" s="110"/>
      <c r="TJN204" s="110"/>
      <c r="TJO204" s="110"/>
      <c r="TJP204" s="110"/>
      <c r="TJQ204" s="110"/>
      <c r="TJR204" s="110"/>
      <c r="TJS204" s="110"/>
      <c r="TJT204" s="110"/>
      <c r="TJU204" s="110"/>
      <c r="TJV204" s="110"/>
      <c r="TJW204" s="110"/>
      <c r="TJX204" s="110"/>
      <c r="TJY204" s="110"/>
      <c r="TJZ204" s="110"/>
      <c r="TKA204" s="110"/>
      <c r="TKB204" s="110"/>
      <c r="TKC204" s="110"/>
      <c r="TKD204" s="110"/>
      <c r="TKE204" s="110"/>
      <c r="TKF204" s="110"/>
      <c r="TKG204" s="110"/>
      <c r="TKH204" s="110"/>
      <c r="TKI204" s="110"/>
      <c r="TKJ204" s="110"/>
      <c r="TKK204" s="110"/>
      <c r="TKL204" s="110"/>
      <c r="TKM204" s="110"/>
      <c r="TKN204" s="110"/>
      <c r="TKO204" s="110"/>
      <c r="TKP204" s="110"/>
      <c r="TKQ204" s="110"/>
      <c r="TKR204" s="110"/>
      <c r="TKS204" s="110"/>
      <c r="TKT204" s="110"/>
      <c r="TKU204" s="110"/>
      <c r="TKV204" s="110"/>
      <c r="TKW204" s="110"/>
      <c r="TKX204" s="110"/>
      <c r="TKY204" s="110"/>
      <c r="TKZ204" s="110"/>
      <c r="TLA204" s="110"/>
      <c r="TLB204" s="110"/>
      <c r="TLC204" s="110"/>
      <c r="TLD204" s="110"/>
      <c r="TLE204" s="110"/>
      <c r="TLF204" s="110"/>
      <c r="TLG204" s="110"/>
      <c r="TLH204" s="110"/>
      <c r="TLI204" s="110"/>
      <c r="TLJ204" s="110"/>
      <c r="TLK204" s="110"/>
      <c r="TLL204" s="110"/>
      <c r="TLM204" s="110"/>
      <c r="TLN204" s="110"/>
      <c r="TLO204" s="110"/>
      <c r="TLP204" s="110"/>
      <c r="TLQ204" s="110"/>
      <c r="TLR204" s="110"/>
      <c r="TLS204" s="110"/>
      <c r="TLT204" s="110"/>
      <c r="TLU204" s="110"/>
      <c r="TLV204" s="110"/>
      <c r="TLW204" s="110"/>
      <c r="TLX204" s="110"/>
      <c r="TLY204" s="110"/>
      <c r="TLZ204" s="110"/>
      <c r="TMA204" s="110"/>
      <c r="TMB204" s="110"/>
      <c r="TMC204" s="110"/>
      <c r="TMD204" s="110"/>
      <c r="TME204" s="110"/>
      <c r="TMF204" s="110"/>
      <c r="TMG204" s="110"/>
      <c r="TMH204" s="110"/>
      <c r="TMI204" s="110"/>
      <c r="TMJ204" s="110"/>
      <c r="TMK204" s="110"/>
      <c r="TML204" s="110"/>
      <c r="TMM204" s="110"/>
      <c r="TMN204" s="110"/>
      <c r="TMO204" s="110"/>
      <c r="TMP204" s="110"/>
      <c r="TMQ204" s="110"/>
      <c r="TMR204" s="110"/>
      <c r="TMS204" s="110"/>
      <c r="TMT204" s="110"/>
      <c r="TMU204" s="110"/>
      <c r="TMV204" s="110"/>
      <c r="TMW204" s="110"/>
      <c r="TMX204" s="110"/>
      <c r="TMY204" s="110"/>
      <c r="TMZ204" s="110"/>
      <c r="TNA204" s="110"/>
      <c r="TNB204" s="110"/>
      <c r="TNC204" s="110"/>
      <c r="TND204" s="110"/>
      <c r="TNE204" s="110"/>
      <c r="TNF204" s="110"/>
      <c r="TNG204" s="110"/>
      <c r="TNH204" s="110"/>
      <c r="TNI204" s="110"/>
      <c r="TNJ204" s="110"/>
      <c r="TNK204" s="110"/>
      <c r="TNL204" s="110"/>
      <c r="TNM204" s="110"/>
      <c r="TNN204" s="110"/>
      <c r="TNO204" s="110"/>
      <c r="TNP204" s="110"/>
      <c r="TNQ204" s="110"/>
      <c r="TNR204" s="110"/>
      <c r="TNS204" s="110"/>
      <c r="TNT204" s="110"/>
      <c r="TNU204" s="110"/>
      <c r="TNV204" s="110"/>
      <c r="TNW204" s="110"/>
      <c r="TNX204" s="110"/>
      <c r="TNY204" s="110"/>
      <c r="TNZ204" s="110"/>
      <c r="TOA204" s="110"/>
      <c r="TOB204" s="110"/>
      <c r="TOC204" s="110"/>
      <c r="TOD204" s="110"/>
      <c r="TOE204" s="110"/>
      <c r="TOF204" s="110"/>
      <c r="TOG204" s="110"/>
      <c r="TOH204" s="110"/>
      <c r="TOI204" s="110"/>
      <c r="TOJ204" s="110"/>
      <c r="TOK204" s="110"/>
      <c r="TOL204" s="110"/>
      <c r="TOM204" s="110"/>
      <c r="TON204" s="110"/>
      <c r="TOO204" s="110"/>
      <c r="TOP204" s="110"/>
      <c r="TOQ204" s="110"/>
      <c r="TOR204" s="110"/>
      <c r="TOS204" s="110"/>
      <c r="TOT204" s="110"/>
      <c r="TOU204" s="110"/>
      <c r="TOV204" s="110"/>
      <c r="TOW204" s="110"/>
      <c r="TOX204" s="110"/>
      <c r="TOY204" s="110"/>
      <c r="TOZ204" s="110"/>
      <c r="TPA204" s="110"/>
      <c r="TPB204" s="110"/>
      <c r="TPC204" s="110"/>
      <c r="TPD204" s="110"/>
      <c r="TPE204" s="110"/>
      <c r="TPF204" s="110"/>
      <c r="TPG204" s="110"/>
      <c r="TPH204" s="110"/>
      <c r="TPI204" s="110"/>
      <c r="TPJ204" s="110"/>
      <c r="TPK204" s="110"/>
      <c r="TPL204" s="110"/>
      <c r="TPM204" s="110"/>
      <c r="TPN204" s="110"/>
      <c r="TPO204" s="110"/>
      <c r="TPP204" s="110"/>
      <c r="TPQ204" s="110"/>
      <c r="TPR204" s="110"/>
      <c r="TPS204" s="110"/>
      <c r="TPT204" s="110"/>
      <c r="TPU204" s="110"/>
      <c r="TPV204" s="110"/>
      <c r="TPW204" s="110"/>
      <c r="TPX204" s="110"/>
      <c r="TPY204" s="110"/>
      <c r="TPZ204" s="110"/>
      <c r="TQA204" s="110"/>
      <c r="TQB204" s="110"/>
      <c r="TQC204" s="110"/>
      <c r="TQD204" s="110"/>
      <c r="TQE204" s="110"/>
      <c r="TQF204" s="110"/>
      <c r="TQG204" s="110"/>
      <c r="TQH204" s="110"/>
      <c r="TQI204" s="110"/>
      <c r="TQJ204" s="110"/>
      <c r="TQK204" s="110"/>
      <c r="TQL204" s="110"/>
      <c r="TQM204" s="110"/>
      <c r="TQN204" s="110"/>
      <c r="TQO204" s="110"/>
      <c r="TQP204" s="110"/>
      <c r="TQQ204" s="110"/>
      <c r="TQR204" s="110"/>
      <c r="TQS204" s="110"/>
      <c r="TQT204" s="110"/>
      <c r="TQU204" s="110"/>
      <c r="TQV204" s="110"/>
      <c r="TQW204" s="110"/>
      <c r="TQX204" s="110"/>
      <c r="TQY204" s="110"/>
      <c r="TQZ204" s="110"/>
      <c r="TRA204" s="110"/>
      <c r="TRB204" s="110"/>
      <c r="TRC204" s="110"/>
      <c r="TRD204" s="110"/>
      <c r="TRE204" s="110"/>
      <c r="TRF204" s="110"/>
      <c r="TRG204" s="110"/>
      <c r="TRH204" s="110"/>
      <c r="TRI204" s="110"/>
      <c r="TRJ204" s="110"/>
      <c r="TRK204" s="110"/>
      <c r="TRL204" s="110"/>
      <c r="TRM204" s="110"/>
      <c r="TRN204" s="110"/>
      <c r="TRO204" s="110"/>
      <c r="TRP204" s="110"/>
      <c r="TRQ204" s="110"/>
      <c r="TRR204" s="110"/>
      <c r="TRS204" s="110"/>
      <c r="TRT204" s="110"/>
      <c r="TRU204" s="110"/>
      <c r="TRV204" s="110"/>
      <c r="TRW204" s="110"/>
      <c r="TRX204" s="110"/>
      <c r="TRY204" s="110"/>
      <c r="TRZ204" s="110"/>
      <c r="TSA204" s="110"/>
      <c r="TSB204" s="110"/>
      <c r="TSC204" s="110"/>
      <c r="TSD204" s="110"/>
      <c r="TSE204" s="110"/>
      <c r="TSF204" s="110"/>
      <c r="TSG204" s="110"/>
      <c r="TSH204" s="110"/>
      <c r="TSI204" s="110"/>
      <c r="TSJ204" s="110"/>
      <c r="TSK204" s="110"/>
      <c r="TSL204" s="110"/>
      <c r="TSM204" s="110"/>
      <c r="TSN204" s="110"/>
      <c r="TSO204" s="110"/>
      <c r="TSP204" s="110"/>
      <c r="TSQ204" s="110"/>
      <c r="TSR204" s="110"/>
      <c r="TSS204" s="110"/>
      <c r="TST204" s="110"/>
      <c r="TSU204" s="110"/>
      <c r="TSV204" s="110"/>
      <c r="TSW204" s="110"/>
      <c r="TSX204" s="110"/>
      <c r="TSY204" s="110"/>
      <c r="TSZ204" s="110"/>
      <c r="TTA204" s="110"/>
      <c r="TTB204" s="110"/>
      <c r="TTC204" s="110"/>
      <c r="TTD204" s="110"/>
      <c r="TTE204" s="110"/>
      <c r="TTF204" s="110"/>
      <c r="TTG204" s="110"/>
      <c r="TTH204" s="110"/>
      <c r="TTI204" s="110"/>
      <c r="TTJ204" s="110"/>
      <c r="TTK204" s="110"/>
      <c r="TTL204" s="110"/>
      <c r="TTM204" s="110"/>
      <c r="TTN204" s="110"/>
      <c r="TTO204" s="110"/>
      <c r="TTP204" s="110"/>
      <c r="TTQ204" s="110"/>
      <c r="TTR204" s="110"/>
      <c r="TTS204" s="110"/>
      <c r="TTT204" s="110"/>
      <c r="TTU204" s="110"/>
      <c r="TTV204" s="110"/>
      <c r="TTW204" s="110"/>
      <c r="TTX204" s="110"/>
      <c r="TTY204" s="110"/>
      <c r="TTZ204" s="110"/>
      <c r="TUA204" s="110"/>
      <c r="TUB204" s="110"/>
      <c r="TUC204" s="110"/>
      <c r="TUD204" s="110"/>
      <c r="TUE204" s="110"/>
      <c r="TUF204" s="110"/>
      <c r="TUG204" s="110"/>
      <c r="TUH204" s="110"/>
      <c r="TUI204" s="110"/>
      <c r="TUJ204" s="110"/>
      <c r="TUK204" s="110"/>
      <c r="TUL204" s="110"/>
      <c r="TUM204" s="110"/>
      <c r="TUN204" s="110"/>
      <c r="TUO204" s="110"/>
      <c r="TUP204" s="110"/>
      <c r="TUQ204" s="110"/>
      <c r="TUR204" s="110"/>
      <c r="TUS204" s="110"/>
      <c r="TUT204" s="110"/>
      <c r="TUU204" s="110"/>
      <c r="TUV204" s="110"/>
      <c r="TUW204" s="110"/>
      <c r="TUX204" s="110"/>
      <c r="TUY204" s="110"/>
      <c r="TUZ204" s="110"/>
      <c r="TVA204" s="110"/>
      <c r="TVB204" s="110"/>
      <c r="TVC204" s="110"/>
      <c r="TVD204" s="110"/>
      <c r="TVE204" s="110"/>
      <c r="TVF204" s="110"/>
      <c r="TVG204" s="110"/>
      <c r="TVH204" s="110"/>
      <c r="TVI204" s="110"/>
      <c r="TVJ204" s="110"/>
      <c r="TVK204" s="110"/>
      <c r="TVL204" s="110"/>
      <c r="TVM204" s="110"/>
      <c r="TVN204" s="110"/>
      <c r="TVO204" s="110"/>
      <c r="TVP204" s="110"/>
      <c r="TVQ204" s="110"/>
      <c r="TVR204" s="110"/>
      <c r="TVS204" s="110"/>
      <c r="TVT204" s="110"/>
      <c r="TVU204" s="110"/>
      <c r="TVV204" s="110"/>
      <c r="TVW204" s="110"/>
      <c r="TVX204" s="110"/>
      <c r="TVY204" s="110"/>
      <c r="TVZ204" s="110"/>
      <c r="TWA204" s="110"/>
      <c r="TWB204" s="110"/>
      <c r="TWC204" s="110"/>
      <c r="TWD204" s="110"/>
      <c r="TWE204" s="110"/>
      <c r="TWF204" s="110"/>
      <c r="TWG204" s="110"/>
      <c r="TWH204" s="110"/>
      <c r="TWI204" s="110"/>
      <c r="TWJ204" s="110"/>
      <c r="TWK204" s="110"/>
      <c r="TWL204" s="110"/>
      <c r="TWM204" s="110"/>
      <c r="TWN204" s="110"/>
      <c r="TWO204" s="110"/>
      <c r="TWP204" s="110"/>
      <c r="TWQ204" s="110"/>
      <c r="TWR204" s="110"/>
      <c r="TWS204" s="110"/>
      <c r="TWT204" s="110"/>
      <c r="TWU204" s="110"/>
      <c r="TWV204" s="110"/>
      <c r="TWW204" s="110"/>
      <c r="TWX204" s="110"/>
      <c r="TWY204" s="110"/>
      <c r="TWZ204" s="110"/>
      <c r="TXA204" s="110"/>
      <c r="TXB204" s="110"/>
      <c r="TXC204" s="110"/>
      <c r="TXD204" s="110"/>
      <c r="TXE204" s="110"/>
      <c r="TXF204" s="110"/>
      <c r="TXG204" s="110"/>
      <c r="TXH204" s="110"/>
      <c r="TXI204" s="110"/>
      <c r="TXJ204" s="110"/>
      <c r="TXK204" s="110"/>
      <c r="TXL204" s="110"/>
      <c r="TXM204" s="110"/>
      <c r="TXN204" s="110"/>
      <c r="TXO204" s="110"/>
      <c r="TXP204" s="110"/>
      <c r="TXQ204" s="110"/>
      <c r="TXR204" s="110"/>
      <c r="TXS204" s="110"/>
      <c r="TXT204" s="110"/>
      <c r="TXU204" s="110"/>
      <c r="TXV204" s="110"/>
      <c r="TXW204" s="110"/>
      <c r="TXX204" s="110"/>
      <c r="TXY204" s="110"/>
      <c r="TXZ204" s="110"/>
      <c r="TYA204" s="110"/>
      <c r="TYB204" s="110"/>
      <c r="TYC204" s="110"/>
      <c r="TYD204" s="110"/>
      <c r="TYE204" s="110"/>
      <c r="TYF204" s="110"/>
      <c r="TYG204" s="110"/>
      <c r="TYH204" s="110"/>
      <c r="TYI204" s="110"/>
      <c r="TYJ204" s="110"/>
      <c r="TYK204" s="110"/>
      <c r="TYL204" s="110"/>
      <c r="TYM204" s="110"/>
      <c r="TYN204" s="110"/>
      <c r="TYO204" s="110"/>
      <c r="TYP204" s="110"/>
      <c r="TYQ204" s="110"/>
      <c r="TYR204" s="110"/>
      <c r="TYS204" s="110"/>
      <c r="TYT204" s="110"/>
      <c r="TYU204" s="110"/>
      <c r="TYV204" s="110"/>
      <c r="TYW204" s="110"/>
      <c r="TYX204" s="110"/>
      <c r="TYY204" s="110"/>
      <c r="TYZ204" s="110"/>
      <c r="TZA204" s="110"/>
      <c r="TZB204" s="110"/>
      <c r="TZC204" s="110"/>
      <c r="TZD204" s="110"/>
      <c r="TZE204" s="110"/>
      <c r="TZF204" s="110"/>
      <c r="TZG204" s="110"/>
      <c r="TZH204" s="110"/>
      <c r="TZI204" s="110"/>
      <c r="TZJ204" s="110"/>
      <c r="TZK204" s="110"/>
      <c r="TZL204" s="110"/>
      <c r="TZM204" s="110"/>
      <c r="TZN204" s="110"/>
      <c r="TZO204" s="110"/>
      <c r="TZP204" s="110"/>
      <c r="TZQ204" s="110"/>
      <c r="TZR204" s="110"/>
      <c r="TZS204" s="110"/>
      <c r="TZT204" s="110"/>
      <c r="TZU204" s="110"/>
      <c r="TZV204" s="110"/>
      <c r="TZW204" s="110"/>
      <c r="TZX204" s="110"/>
      <c r="TZY204" s="110"/>
      <c r="TZZ204" s="110"/>
      <c r="UAA204" s="110"/>
      <c r="UAB204" s="110"/>
      <c r="UAC204" s="110"/>
      <c r="UAD204" s="110"/>
      <c r="UAE204" s="110"/>
      <c r="UAF204" s="110"/>
      <c r="UAG204" s="110"/>
      <c r="UAH204" s="110"/>
      <c r="UAI204" s="110"/>
      <c r="UAJ204" s="110"/>
      <c r="UAK204" s="110"/>
      <c r="UAL204" s="110"/>
      <c r="UAM204" s="110"/>
      <c r="UAN204" s="110"/>
      <c r="UAO204" s="110"/>
      <c r="UAP204" s="110"/>
      <c r="UAQ204" s="110"/>
      <c r="UAR204" s="110"/>
      <c r="UAS204" s="110"/>
      <c r="UAT204" s="110"/>
      <c r="UAU204" s="110"/>
      <c r="UAV204" s="110"/>
      <c r="UAW204" s="110"/>
      <c r="UAX204" s="110"/>
      <c r="UAY204" s="110"/>
      <c r="UAZ204" s="110"/>
      <c r="UBA204" s="110"/>
      <c r="UBB204" s="110"/>
      <c r="UBC204" s="110"/>
      <c r="UBD204" s="110"/>
      <c r="UBE204" s="110"/>
      <c r="UBF204" s="110"/>
      <c r="UBG204" s="110"/>
      <c r="UBH204" s="110"/>
      <c r="UBI204" s="110"/>
      <c r="UBJ204" s="110"/>
      <c r="UBK204" s="110"/>
      <c r="UBL204" s="110"/>
      <c r="UBM204" s="110"/>
      <c r="UBN204" s="110"/>
      <c r="UBO204" s="110"/>
      <c r="UBP204" s="110"/>
      <c r="UBQ204" s="110"/>
      <c r="UBR204" s="110"/>
      <c r="UBS204" s="110"/>
      <c r="UBT204" s="110"/>
      <c r="UBU204" s="110"/>
      <c r="UBV204" s="110"/>
      <c r="UBW204" s="110"/>
      <c r="UBX204" s="110"/>
      <c r="UBY204" s="110"/>
      <c r="UBZ204" s="110"/>
      <c r="UCA204" s="110"/>
      <c r="UCB204" s="110"/>
      <c r="UCC204" s="110"/>
      <c r="UCD204" s="110"/>
      <c r="UCE204" s="110"/>
      <c r="UCF204" s="110"/>
      <c r="UCG204" s="110"/>
      <c r="UCH204" s="110"/>
      <c r="UCI204" s="110"/>
      <c r="UCJ204" s="110"/>
      <c r="UCK204" s="110"/>
      <c r="UCL204" s="110"/>
      <c r="UCM204" s="110"/>
      <c r="UCN204" s="110"/>
      <c r="UCO204" s="110"/>
      <c r="UCP204" s="110"/>
      <c r="UCQ204" s="110"/>
      <c r="UCR204" s="110"/>
      <c r="UCS204" s="110"/>
      <c r="UCT204" s="110"/>
      <c r="UCU204" s="110"/>
      <c r="UCV204" s="110"/>
      <c r="UCW204" s="110"/>
      <c r="UCX204" s="110"/>
      <c r="UCY204" s="110"/>
      <c r="UCZ204" s="110"/>
      <c r="UDA204" s="110"/>
      <c r="UDB204" s="110"/>
      <c r="UDC204" s="110"/>
      <c r="UDD204" s="110"/>
      <c r="UDE204" s="110"/>
      <c r="UDF204" s="110"/>
      <c r="UDG204" s="110"/>
      <c r="UDH204" s="110"/>
      <c r="UDI204" s="110"/>
      <c r="UDJ204" s="110"/>
      <c r="UDK204" s="110"/>
      <c r="UDL204" s="110"/>
      <c r="UDM204" s="110"/>
      <c r="UDN204" s="110"/>
      <c r="UDO204" s="110"/>
      <c r="UDP204" s="110"/>
      <c r="UDQ204" s="110"/>
      <c r="UDR204" s="110"/>
      <c r="UDS204" s="110"/>
      <c r="UDT204" s="110"/>
      <c r="UDU204" s="110"/>
      <c r="UDV204" s="110"/>
      <c r="UDW204" s="110"/>
      <c r="UDX204" s="110"/>
      <c r="UDY204" s="110"/>
      <c r="UDZ204" s="110"/>
      <c r="UEA204" s="110"/>
      <c r="UEB204" s="110"/>
      <c r="UEC204" s="110"/>
      <c r="UED204" s="110"/>
      <c r="UEE204" s="110"/>
      <c r="UEF204" s="110"/>
      <c r="UEG204" s="110"/>
      <c r="UEH204" s="110"/>
      <c r="UEI204" s="110"/>
      <c r="UEJ204" s="110"/>
      <c r="UEK204" s="110"/>
      <c r="UEL204" s="110"/>
      <c r="UEM204" s="110"/>
      <c r="UEN204" s="110"/>
      <c r="UEO204" s="110"/>
      <c r="UEP204" s="110"/>
      <c r="UEQ204" s="110"/>
      <c r="UER204" s="110"/>
      <c r="UES204" s="110"/>
      <c r="UET204" s="110"/>
      <c r="UEU204" s="110"/>
      <c r="UEV204" s="110"/>
      <c r="UEW204" s="110"/>
      <c r="UEX204" s="110"/>
      <c r="UEY204" s="110"/>
      <c r="UEZ204" s="110"/>
      <c r="UFA204" s="110"/>
      <c r="UFB204" s="110"/>
      <c r="UFC204" s="110"/>
      <c r="UFD204" s="110"/>
      <c r="UFE204" s="110"/>
      <c r="UFF204" s="110"/>
      <c r="UFG204" s="110"/>
      <c r="UFH204" s="110"/>
      <c r="UFI204" s="110"/>
      <c r="UFJ204" s="110"/>
      <c r="UFK204" s="110"/>
      <c r="UFL204" s="110"/>
      <c r="UFM204" s="110"/>
      <c r="UFN204" s="110"/>
      <c r="UFO204" s="110"/>
      <c r="UFP204" s="110"/>
      <c r="UFQ204" s="110"/>
      <c r="UFR204" s="110"/>
      <c r="UFS204" s="110"/>
      <c r="UFT204" s="110"/>
      <c r="UFU204" s="110"/>
      <c r="UFV204" s="110"/>
      <c r="UFW204" s="110"/>
      <c r="UFX204" s="110"/>
      <c r="UFY204" s="110"/>
      <c r="UFZ204" s="110"/>
      <c r="UGA204" s="110"/>
      <c r="UGB204" s="110"/>
      <c r="UGC204" s="110"/>
      <c r="UGD204" s="110"/>
      <c r="UGE204" s="110"/>
      <c r="UGF204" s="110"/>
      <c r="UGG204" s="110"/>
      <c r="UGH204" s="110"/>
      <c r="UGI204" s="110"/>
      <c r="UGJ204" s="110"/>
      <c r="UGK204" s="110"/>
      <c r="UGL204" s="110"/>
      <c r="UGM204" s="110"/>
      <c r="UGN204" s="110"/>
      <c r="UGO204" s="110"/>
      <c r="UGP204" s="110"/>
      <c r="UGQ204" s="110"/>
      <c r="UGR204" s="110"/>
      <c r="UGS204" s="110"/>
      <c r="UGT204" s="110"/>
      <c r="UGU204" s="110"/>
      <c r="UGV204" s="110"/>
      <c r="UGW204" s="110"/>
      <c r="UGX204" s="110"/>
      <c r="UGY204" s="110"/>
      <c r="UGZ204" s="110"/>
      <c r="UHA204" s="110"/>
      <c r="UHB204" s="110"/>
      <c r="UHC204" s="110"/>
      <c r="UHD204" s="110"/>
      <c r="UHE204" s="110"/>
      <c r="UHF204" s="110"/>
      <c r="UHG204" s="110"/>
      <c r="UHH204" s="110"/>
      <c r="UHI204" s="110"/>
      <c r="UHJ204" s="110"/>
      <c r="UHK204" s="110"/>
      <c r="UHL204" s="110"/>
      <c r="UHM204" s="110"/>
      <c r="UHN204" s="110"/>
      <c r="UHO204" s="110"/>
      <c r="UHP204" s="110"/>
      <c r="UHQ204" s="110"/>
      <c r="UHR204" s="110"/>
      <c r="UHS204" s="110"/>
      <c r="UHT204" s="110"/>
      <c r="UHU204" s="110"/>
      <c r="UHV204" s="110"/>
      <c r="UHW204" s="110"/>
      <c r="UHX204" s="110"/>
      <c r="UHY204" s="110"/>
      <c r="UHZ204" s="110"/>
      <c r="UIA204" s="110"/>
      <c r="UIB204" s="110"/>
      <c r="UIC204" s="110"/>
      <c r="UID204" s="110"/>
      <c r="UIE204" s="110"/>
      <c r="UIF204" s="110"/>
      <c r="UIG204" s="110"/>
      <c r="UIH204" s="110"/>
      <c r="UII204" s="110"/>
      <c r="UIJ204" s="110"/>
      <c r="UIK204" s="110"/>
      <c r="UIL204" s="110"/>
      <c r="UIM204" s="110"/>
      <c r="UIN204" s="110"/>
      <c r="UIO204" s="110"/>
      <c r="UIP204" s="110"/>
      <c r="UIQ204" s="110"/>
      <c r="UIR204" s="110"/>
      <c r="UIS204" s="110"/>
      <c r="UIT204" s="110"/>
      <c r="UIU204" s="110"/>
      <c r="UIV204" s="110"/>
      <c r="UIW204" s="110"/>
      <c r="UIX204" s="110"/>
      <c r="UIY204" s="110"/>
      <c r="UIZ204" s="110"/>
      <c r="UJA204" s="110"/>
      <c r="UJB204" s="110"/>
      <c r="UJC204" s="110"/>
      <c r="UJD204" s="110"/>
      <c r="UJE204" s="110"/>
      <c r="UJF204" s="110"/>
      <c r="UJG204" s="110"/>
      <c r="UJH204" s="110"/>
      <c r="UJI204" s="110"/>
      <c r="UJJ204" s="110"/>
      <c r="UJK204" s="110"/>
      <c r="UJL204" s="110"/>
      <c r="UJM204" s="110"/>
      <c r="UJN204" s="110"/>
      <c r="UJO204" s="110"/>
      <c r="UJP204" s="110"/>
      <c r="UJQ204" s="110"/>
      <c r="UJR204" s="110"/>
      <c r="UJS204" s="110"/>
      <c r="UJT204" s="110"/>
      <c r="UJU204" s="110"/>
      <c r="UJV204" s="110"/>
      <c r="UJW204" s="110"/>
      <c r="UJX204" s="110"/>
      <c r="UJY204" s="110"/>
      <c r="UJZ204" s="110"/>
      <c r="UKA204" s="110"/>
      <c r="UKB204" s="110"/>
      <c r="UKC204" s="110"/>
      <c r="UKD204" s="110"/>
      <c r="UKE204" s="110"/>
      <c r="UKF204" s="110"/>
      <c r="UKG204" s="110"/>
      <c r="UKH204" s="110"/>
      <c r="UKI204" s="110"/>
      <c r="UKJ204" s="110"/>
      <c r="UKK204" s="110"/>
      <c r="UKL204" s="110"/>
      <c r="UKM204" s="110"/>
      <c r="UKN204" s="110"/>
      <c r="UKO204" s="110"/>
      <c r="UKP204" s="110"/>
      <c r="UKQ204" s="110"/>
      <c r="UKR204" s="110"/>
      <c r="UKS204" s="110"/>
      <c r="UKT204" s="110"/>
      <c r="UKU204" s="110"/>
      <c r="UKV204" s="110"/>
      <c r="UKW204" s="110"/>
      <c r="UKX204" s="110"/>
      <c r="UKY204" s="110"/>
      <c r="UKZ204" s="110"/>
      <c r="ULA204" s="110"/>
      <c r="ULB204" s="110"/>
      <c r="ULC204" s="110"/>
      <c r="ULD204" s="110"/>
      <c r="ULE204" s="110"/>
      <c r="ULF204" s="110"/>
      <c r="ULG204" s="110"/>
      <c r="ULH204" s="110"/>
      <c r="ULI204" s="110"/>
      <c r="ULJ204" s="110"/>
      <c r="ULK204" s="110"/>
      <c r="ULL204" s="110"/>
      <c r="ULM204" s="110"/>
      <c r="ULN204" s="110"/>
      <c r="ULO204" s="110"/>
      <c r="ULP204" s="110"/>
      <c r="ULQ204" s="110"/>
      <c r="ULR204" s="110"/>
      <c r="ULS204" s="110"/>
      <c r="ULT204" s="110"/>
      <c r="ULU204" s="110"/>
      <c r="ULV204" s="110"/>
      <c r="ULW204" s="110"/>
      <c r="ULX204" s="110"/>
      <c r="ULY204" s="110"/>
      <c r="ULZ204" s="110"/>
      <c r="UMA204" s="110"/>
      <c r="UMB204" s="110"/>
      <c r="UMC204" s="110"/>
      <c r="UMD204" s="110"/>
      <c r="UME204" s="110"/>
      <c r="UMF204" s="110"/>
      <c r="UMG204" s="110"/>
      <c r="UMH204" s="110"/>
      <c r="UMI204" s="110"/>
      <c r="UMJ204" s="110"/>
      <c r="UMK204" s="110"/>
      <c r="UML204" s="110"/>
      <c r="UMM204" s="110"/>
      <c r="UMN204" s="110"/>
      <c r="UMO204" s="110"/>
      <c r="UMP204" s="110"/>
      <c r="UMQ204" s="110"/>
      <c r="UMR204" s="110"/>
      <c r="UMS204" s="110"/>
      <c r="UMT204" s="110"/>
      <c r="UMU204" s="110"/>
      <c r="UMV204" s="110"/>
      <c r="UMW204" s="110"/>
      <c r="UMX204" s="110"/>
      <c r="UMY204" s="110"/>
      <c r="UMZ204" s="110"/>
      <c r="UNA204" s="110"/>
      <c r="UNB204" s="110"/>
      <c r="UNC204" s="110"/>
      <c r="UND204" s="110"/>
      <c r="UNE204" s="110"/>
      <c r="UNF204" s="110"/>
      <c r="UNG204" s="110"/>
      <c r="UNH204" s="110"/>
      <c r="UNI204" s="110"/>
      <c r="UNJ204" s="110"/>
      <c r="UNK204" s="110"/>
      <c r="UNL204" s="110"/>
      <c r="UNM204" s="110"/>
      <c r="UNN204" s="110"/>
      <c r="UNO204" s="110"/>
      <c r="UNP204" s="110"/>
      <c r="UNQ204" s="110"/>
      <c r="UNR204" s="110"/>
      <c r="UNS204" s="110"/>
      <c r="UNT204" s="110"/>
      <c r="UNU204" s="110"/>
      <c r="UNV204" s="110"/>
      <c r="UNW204" s="110"/>
      <c r="UNX204" s="110"/>
      <c r="UNY204" s="110"/>
      <c r="UNZ204" s="110"/>
      <c r="UOA204" s="110"/>
      <c r="UOB204" s="110"/>
      <c r="UOC204" s="110"/>
      <c r="UOD204" s="110"/>
      <c r="UOE204" s="110"/>
      <c r="UOF204" s="110"/>
      <c r="UOG204" s="110"/>
      <c r="UOH204" s="110"/>
      <c r="UOI204" s="110"/>
      <c r="UOJ204" s="110"/>
      <c r="UOK204" s="110"/>
      <c r="UOL204" s="110"/>
      <c r="UOM204" s="110"/>
      <c r="UON204" s="110"/>
      <c r="UOO204" s="110"/>
      <c r="UOP204" s="110"/>
      <c r="UOQ204" s="110"/>
      <c r="UOR204" s="110"/>
      <c r="UOS204" s="110"/>
      <c r="UOT204" s="110"/>
      <c r="UOU204" s="110"/>
      <c r="UOV204" s="110"/>
      <c r="UOW204" s="110"/>
      <c r="UOX204" s="110"/>
      <c r="UOY204" s="110"/>
      <c r="UOZ204" s="110"/>
      <c r="UPA204" s="110"/>
      <c r="UPB204" s="110"/>
      <c r="UPC204" s="110"/>
      <c r="UPD204" s="110"/>
      <c r="UPE204" s="110"/>
      <c r="UPF204" s="110"/>
      <c r="UPG204" s="110"/>
      <c r="UPH204" s="110"/>
      <c r="UPI204" s="110"/>
      <c r="UPJ204" s="110"/>
      <c r="UPK204" s="110"/>
      <c r="UPL204" s="110"/>
      <c r="UPM204" s="110"/>
      <c r="UPN204" s="110"/>
      <c r="UPO204" s="110"/>
      <c r="UPP204" s="110"/>
      <c r="UPQ204" s="110"/>
      <c r="UPR204" s="110"/>
      <c r="UPS204" s="110"/>
      <c r="UPT204" s="110"/>
      <c r="UPU204" s="110"/>
      <c r="UPV204" s="110"/>
      <c r="UPW204" s="110"/>
      <c r="UPX204" s="110"/>
      <c r="UPY204" s="110"/>
      <c r="UPZ204" s="110"/>
      <c r="UQA204" s="110"/>
      <c r="UQB204" s="110"/>
      <c r="UQC204" s="110"/>
      <c r="UQD204" s="110"/>
      <c r="UQE204" s="110"/>
      <c r="UQF204" s="110"/>
      <c r="UQG204" s="110"/>
      <c r="UQH204" s="110"/>
      <c r="UQI204" s="110"/>
      <c r="UQJ204" s="110"/>
      <c r="UQK204" s="110"/>
      <c r="UQL204" s="110"/>
      <c r="UQM204" s="110"/>
      <c r="UQN204" s="110"/>
      <c r="UQO204" s="110"/>
      <c r="UQP204" s="110"/>
      <c r="UQQ204" s="110"/>
      <c r="UQR204" s="110"/>
      <c r="UQS204" s="110"/>
      <c r="UQT204" s="110"/>
      <c r="UQU204" s="110"/>
      <c r="UQV204" s="110"/>
      <c r="UQW204" s="110"/>
      <c r="UQX204" s="110"/>
      <c r="UQY204" s="110"/>
      <c r="UQZ204" s="110"/>
      <c r="URA204" s="110"/>
      <c r="URB204" s="110"/>
      <c r="URC204" s="110"/>
      <c r="URD204" s="110"/>
      <c r="URE204" s="110"/>
      <c r="URF204" s="110"/>
      <c r="URG204" s="110"/>
      <c r="URH204" s="110"/>
      <c r="URI204" s="110"/>
      <c r="URJ204" s="110"/>
      <c r="URK204" s="110"/>
      <c r="URL204" s="110"/>
      <c r="URM204" s="110"/>
      <c r="URN204" s="110"/>
      <c r="URO204" s="110"/>
      <c r="URP204" s="110"/>
      <c r="URQ204" s="110"/>
      <c r="URR204" s="110"/>
      <c r="URS204" s="110"/>
      <c r="URT204" s="110"/>
      <c r="URU204" s="110"/>
      <c r="URV204" s="110"/>
      <c r="URW204" s="110"/>
      <c r="URX204" s="110"/>
      <c r="URY204" s="110"/>
      <c r="URZ204" s="110"/>
      <c r="USA204" s="110"/>
      <c r="USB204" s="110"/>
      <c r="USC204" s="110"/>
      <c r="USD204" s="110"/>
      <c r="USE204" s="110"/>
      <c r="USF204" s="110"/>
      <c r="USG204" s="110"/>
      <c r="USH204" s="110"/>
      <c r="USI204" s="110"/>
      <c r="USJ204" s="110"/>
      <c r="USK204" s="110"/>
      <c r="USL204" s="110"/>
      <c r="USM204" s="110"/>
      <c r="USN204" s="110"/>
      <c r="USO204" s="110"/>
      <c r="USP204" s="110"/>
      <c r="USQ204" s="110"/>
      <c r="USR204" s="110"/>
      <c r="USS204" s="110"/>
      <c r="UST204" s="110"/>
      <c r="USU204" s="110"/>
      <c r="USV204" s="110"/>
      <c r="USW204" s="110"/>
      <c r="USX204" s="110"/>
      <c r="USY204" s="110"/>
      <c r="USZ204" s="110"/>
      <c r="UTA204" s="110"/>
      <c r="UTB204" s="110"/>
      <c r="UTC204" s="110"/>
      <c r="UTD204" s="110"/>
      <c r="UTE204" s="110"/>
      <c r="UTF204" s="110"/>
      <c r="UTG204" s="110"/>
      <c r="UTH204" s="110"/>
      <c r="UTI204" s="110"/>
      <c r="UTJ204" s="110"/>
      <c r="UTK204" s="110"/>
      <c r="UTL204" s="110"/>
      <c r="UTM204" s="110"/>
      <c r="UTN204" s="110"/>
      <c r="UTO204" s="110"/>
      <c r="UTP204" s="110"/>
      <c r="UTQ204" s="110"/>
      <c r="UTR204" s="110"/>
      <c r="UTS204" s="110"/>
      <c r="UTT204" s="110"/>
      <c r="UTU204" s="110"/>
      <c r="UTV204" s="110"/>
      <c r="UTW204" s="110"/>
      <c r="UTX204" s="110"/>
      <c r="UTY204" s="110"/>
      <c r="UTZ204" s="110"/>
      <c r="UUA204" s="110"/>
      <c r="UUB204" s="110"/>
      <c r="UUC204" s="110"/>
      <c r="UUD204" s="110"/>
      <c r="UUE204" s="110"/>
      <c r="UUF204" s="110"/>
      <c r="UUG204" s="110"/>
      <c r="UUH204" s="110"/>
      <c r="UUI204" s="110"/>
      <c r="UUJ204" s="110"/>
      <c r="UUK204" s="110"/>
      <c r="UUL204" s="110"/>
      <c r="UUM204" s="110"/>
      <c r="UUN204" s="110"/>
      <c r="UUO204" s="110"/>
      <c r="UUP204" s="110"/>
      <c r="UUQ204" s="110"/>
      <c r="UUR204" s="110"/>
      <c r="UUS204" s="110"/>
      <c r="UUT204" s="110"/>
      <c r="UUU204" s="110"/>
      <c r="UUV204" s="110"/>
      <c r="UUW204" s="110"/>
      <c r="UUX204" s="110"/>
      <c r="UUY204" s="110"/>
      <c r="UUZ204" s="110"/>
      <c r="UVA204" s="110"/>
      <c r="UVB204" s="110"/>
      <c r="UVC204" s="110"/>
      <c r="UVD204" s="110"/>
      <c r="UVE204" s="110"/>
      <c r="UVF204" s="110"/>
      <c r="UVG204" s="110"/>
      <c r="UVH204" s="110"/>
      <c r="UVI204" s="110"/>
      <c r="UVJ204" s="110"/>
      <c r="UVK204" s="110"/>
      <c r="UVL204" s="110"/>
      <c r="UVM204" s="110"/>
      <c r="UVN204" s="110"/>
      <c r="UVO204" s="110"/>
      <c r="UVP204" s="110"/>
      <c r="UVQ204" s="110"/>
      <c r="UVR204" s="110"/>
      <c r="UVS204" s="110"/>
      <c r="UVT204" s="110"/>
      <c r="UVU204" s="110"/>
      <c r="UVV204" s="110"/>
      <c r="UVW204" s="110"/>
      <c r="UVX204" s="110"/>
      <c r="UVY204" s="110"/>
      <c r="UVZ204" s="110"/>
      <c r="UWA204" s="110"/>
      <c r="UWB204" s="110"/>
      <c r="UWC204" s="110"/>
      <c r="UWD204" s="110"/>
      <c r="UWE204" s="110"/>
      <c r="UWF204" s="110"/>
      <c r="UWG204" s="110"/>
      <c r="UWH204" s="110"/>
      <c r="UWI204" s="110"/>
      <c r="UWJ204" s="110"/>
      <c r="UWK204" s="110"/>
      <c r="UWL204" s="110"/>
      <c r="UWM204" s="110"/>
      <c r="UWN204" s="110"/>
      <c r="UWO204" s="110"/>
      <c r="UWP204" s="110"/>
      <c r="UWQ204" s="110"/>
      <c r="UWR204" s="110"/>
      <c r="UWS204" s="110"/>
      <c r="UWT204" s="110"/>
      <c r="UWU204" s="110"/>
      <c r="UWV204" s="110"/>
      <c r="UWW204" s="110"/>
      <c r="UWX204" s="110"/>
      <c r="UWY204" s="110"/>
      <c r="UWZ204" s="110"/>
      <c r="UXA204" s="110"/>
      <c r="UXB204" s="110"/>
      <c r="UXC204" s="110"/>
      <c r="UXD204" s="110"/>
      <c r="UXE204" s="110"/>
      <c r="UXF204" s="110"/>
      <c r="UXG204" s="110"/>
      <c r="UXH204" s="110"/>
      <c r="UXI204" s="110"/>
      <c r="UXJ204" s="110"/>
      <c r="UXK204" s="110"/>
      <c r="UXL204" s="110"/>
      <c r="UXM204" s="110"/>
      <c r="UXN204" s="110"/>
      <c r="UXO204" s="110"/>
      <c r="UXP204" s="110"/>
      <c r="UXQ204" s="110"/>
      <c r="UXR204" s="110"/>
      <c r="UXS204" s="110"/>
      <c r="UXT204" s="110"/>
      <c r="UXU204" s="110"/>
      <c r="UXV204" s="110"/>
      <c r="UXW204" s="110"/>
      <c r="UXX204" s="110"/>
      <c r="UXY204" s="110"/>
      <c r="UXZ204" s="110"/>
      <c r="UYA204" s="110"/>
      <c r="UYB204" s="110"/>
      <c r="UYC204" s="110"/>
      <c r="UYD204" s="110"/>
      <c r="UYE204" s="110"/>
      <c r="UYF204" s="110"/>
      <c r="UYG204" s="110"/>
      <c r="UYH204" s="110"/>
      <c r="UYI204" s="110"/>
      <c r="UYJ204" s="110"/>
      <c r="UYK204" s="110"/>
      <c r="UYL204" s="110"/>
      <c r="UYM204" s="110"/>
      <c r="UYN204" s="110"/>
      <c r="UYO204" s="110"/>
      <c r="UYP204" s="110"/>
      <c r="UYQ204" s="110"/>
      <c r="UYR204" s="110"/>
      <c r="UYS204" s="110"/>
      <c r="UYT204" s="110"/>
      <c r="UYU204" s="110"/>
      <c r="UYV204" s="110"/>
      <c r="UYW204" s="110"/>
      <c r="UYX204" s="110"/>
      <c r="UYY204" s="110"/>
      <c r="UYZ204" s="110"/>
      <c r="UZA204" s="110"/>
      <c r="UZB204" s="110"/>
      <c r="UZC204" s="110"/>
      <c r="UZD204" s="110"/>
      <c r="UZE204" s="110"/>
      <c r="UZF204" s="110"/>
      <c r="UZG204" s="110"/>
      <c r="UZH204" s="110"/>
      <c r="UZI204" s="110"/>
      <c r="UZJ204" s="110"/>
      <c r="UZK204" s="110"/>
      <c r="UZL204" s="110"/>
      <c r="UZM204" s="110"/>
      <c r="UZN204" s="110"/>
      <c r="UZO204" s="110"/>
      <c r="UZP204" s="110"/>
      <c r="UZQ204" s="110"/>
      <c r="UZR204" s="110"/>
      <c r="UZS204" s="110"/>
      <c r="UZT204" s="110"/>
      <c r="UZU204" s="110"/>
      <c r="UZV204" s="110"/>
      <c r="UZW204" s="110"/>
      <c r="UZX204" s="110"/>
      <c r="UZY204" s="110"/>
      <c r="UZZ204" s="110"/>
      <c r="VAA204" s="110"/>
      <c r="VAB204" s="110"/>
      <c r="VAC204" s="110"/>
      <c r="VAD204" s="110"/>
      <c r="VAE204" s="110"/>
      <c r="VAF204" s="110"/>
      <c r="VAG204" s="110"/>
      <c r="VAH204" s="110"/>
      <c r="VAI204" s="110"/>
      <c r="VAJ204" s="110"/>
      <c r="VAK204" s="110"/>
      <c r="VAL204" s="110"/>
      <c r="VAM204" s="110"/>
      <c r="VAN204" s="110"/>
      <c r="VAO204" s="110"/>
      <c r="VAP204" s="110"/>
      <c r="VAQ204" s="110"/>
      <c r="VAR204" s="110"/>
      <c r="VAS204" s="110"/>
      <c r="VAT204" s="110"/>
      <c r="VAU204" s="110"/>
      <c r="VAV204" s="110"/>
      <c r="VAW204" s="110"/>
      <c r="VAX204" s="110"/>
      <c r="VAY204" s="110"/>
      <c r="VAZ204" s="110"/>
      <c r="VBA204" s="110"/>
      <c r="VBB204" s="110"/>
      <c r="VBC204" s="110"/>
      <c r="VBD204" s="110"/>
      <c r="VBE204" s="110"/>
      <c r="VBF204" s="110"/>
      <c r="VBG204" s="110"/>
      <c r="VBH204" s="110"/>
      <c r="VBI204" s="110"/>
      <c r="VBJ204" s="110"/>
      <c r="VBK204" s="110"/>
      <c r="VBL204" s="110"/>
      <c r="VBM204" s="110"/>
      <c r="VBN204" s="110"/>
      <c r="VBO204" s="110"/>
      <c r="VBP204" s="110"/>
      <c r="VBQ204" s="110"/>
      <c r="VBR204" s="110"/>
      <c r="VBS204" s="110"/>
      <c r="VBT204" s="110"/>
      <c r="VBU204" s="110"/>
      <c r="VBV204" s="110"/>
      <c r="VBW204" s="110"/>
      <c r="VBX204" s="110"/>
      <c r="VBY204" s="110"/>
      <c r="VBZ204" s="110"/>
      <c r="VCA204" s="110"/>
      <c r="VCB204" s="110"/>
      <c r="VCC204" s="110"/>
      <c r="VCD204" s="110"/>
      <c r="VCE204" s="110"/>
      <c r="VCF204" s="110"/>
      <c r="VCG204" s="110"/>
      <c r="VCH204" s="110"/>
      <c r="VCI204" s="110"/>
      <c r="VCJ204" s="110"/>
      <c r="VCK204" s="110"/>
      <c r="VCL204" s="110"/>
      <c r="VCM204" s="110"/>
      <c r="VCN204" s="110"/>
      <c r="VCO204" s="110"/>
      <c r="VCP204" s="110"/>
      <c r="VCQ204" s="110"/>
      <c r="VCR204" s="110"/>
      <c r="VCS204" s="110"/>
      <c r="VCT204" s="110"/>
      <c r="VCU204" s="110"/>
      <c r="VCV204" s="110"/>
      <c r="VCW204" s="110"/>
      <c r="VCX204" s="110"/>
      <c r="VCY204" s="110"/>
      <c r="VCZ204" s="110"/>
      <c r="VDA204" s="110"/>
      <c r="VDB204" s="110"/>
      <c r="VDC204" s="110"/>
      <c r="VDD204" s="110"/>
      <c r="VDE204" s="110"/>
      <c r="VDF204" s="110"/>
      <c r="VDG204" s="110"/>
      <c r="VDH204" s="110"/>
      <c r="VDI204" s="110"/>
      <c r="VDJ204" s="110"/>
      <c r="VDK204" s="110"/>
      <c r="VDL204" s="110"/>
      <c r="VDM204" s="110"/>
      <c r="VDN204" s="110"/>
      <c r="VDO204" s="110"/>
      <c r="VDP204" s="110"/>
      <c r="VDQ204" s="110"/>
      <c r="VDR204" s="110"/>
      <c r="VDS204" s="110"/>
      <c r="VDT204" s="110"/>
      <c r="VDU204" s="110"/>
      <c r="VDV204" s="110"/>
      <c r="VDW204" s="110"/>
      <c r="VDX204" s="110"/>
      <c r="VDY204" s="110"/>
      <c r="VDZ204" s="110"/>
      <c r="VEA204" s="110"/>
      <c r="VEB204" s="110"/>
      <c r="VEC204" s="110"/>
      <c r="VED204" s="110"/>
      <c r="VEE204" s="110"/>
      <c r="VEF204" s="110"/>
      <c r="VEG204" s="110"/>
      <c r="VEH204" s="110"/>
      <c r="VEI204" s="110"/>
      <c r="VEJ204" s="110"/>
      <c r="VEK204" s="110"/>
      <c r="VEL204" s="110"/>
      <c r="VEM204" s="110"/>
      <c r="VEN204" s="110"/>
      <c r="VEO204" s="110"/>
      <c r="VEP204" s="110"/>
      <c r="VEQ204" s="110"/>
      <c r="VER204" s="110"/>
      <c r="VES204" s="110"/>
      <c r="VET204" s="110"/>
      <c r="VEU204" s="110"/>
      <c r="VEV204" s="110"/>
      <c r="VEW204" s="110"/>
      <c r="VEX204" s="110"/>
      <c r="VEY204" s="110"/>
      <c r="VEZ204" s="110"/>
      <c r="VFA204" s="110"/>
      <c r="VFB204" s="110"/>
      <c r="VFC204" s="110"/>
      <c r="VFD204" s="110"/>
      <c r="VFE204" s="110"/>
      <c r="VFF204" s="110"/>
      <c r="VFG204" s="110"/>
      <c r="VFH204" s="110"/>
      <c r="VFI204" s="110"/>
      <c r="VFJ204" s="110"/>
      <c r="VFK204" s="110"/>
      <c r="VFL204" s="110"/>
      <c r="VFM204" s="110"/>
      <c r="VFN204" s="110"/>
      <c r="VFO204" s="110"/>
      <c r="VFP204" s="110"/>
      <c r="VFQ204" s="110"/>
      <c r="VFR204" s="110"/>
      <c r="VFS204" s="110"/>
      <c r="VFT204" s="110"/>
      <c r="VFU204" s="110"/>
      <c r="VFV204" s="110"/>
      <c r="VFW204" s="110"/>
      <c r="VFX204" s="110"/>
      <c r="VFY204" s="110"/>
      <c r="VFZ204" s="110"/>
      <c r="VGA204" s="110"/>
      <c r="VGB204" s="110"/>
      <c r="VGC204" s="110"/>
      <c r="VGD204" s="110"/>
      <c r="VGE204" s="110"/>
      <c r="VGF204" s="110"/>
      <c r="VGG204" s="110"/>
      <c r="VGH204" s="110"/>
      <c r="VGI204" s="110"/>
      <c r="VGJ204" s="110"/>
      <c r="VGK204" s="110"/>
      <c r="VGL204" s="110"/>
      <c r="VGM204" s="110"/>
      <c r="VGN204" s="110"/>
      <c r="VGO204" s="110"/>
      <c r="VGP204" s="110"/>
      <c r="VGQ204" s="110"/>
      <c r="VGR204" s="110"/>
      <c r="VGS204" s="110"/>
      <c r="VGT204" s="110"/>
      <c r="VGU204" s="110"/>
      <c r="VGV204" s="110"/>
      <c r="VGW204" s="110"/>
      <c r="VGX204" s="110"/>
      <c r="VGY204" s="110"/>
      <c r="VGZ204" s="110"/>
      <c r="VHA204" s="110"/>
      <c r="VHB204" s="110"/>
      <c r="VHC204" s="110"/>
      <c r="VHD204" s="110"/>
      <c r="VHE204" s="110"/>
      <c r="VHF204" s="110"/>
      <c r="VHG204" s="110"/>
      <c r="VHH204" s="110"/>
      <c r="VHI204" s="110"/>
      <c r="VHJ204" s="110"/>
      <c r="VHK204" s="110"/>
      <c r="VHL204" s="110"/>
      <c r="VHM204" s="110"/>
      <c r="VHN204" s="110"/>
      <c r="VHO204" s="110"/>
      <c r="VHP204" s="110"/>
      <c r="VHQ204" s="110"/>
      <c r="VHR204" s="110"/>
      <c r="VHS204" s="110"/>
      <c r="VHT204" s="110"/>
      <c r="VHU204" s="110"/>
      <c r="VHV204" s="110"/>
      <c r="VHW204" s="110"/>
      <c r="VHX204" s="110"/>
      <c r="VHY204" s="110"/>
      <c r="VHZ204" s="110"/>
      <c r="VIA204" s="110"/>
      <c r="VIB204" s="110"/>
      <c r="VIC204" s="110"/>
      <c r="VID204" s="110"/>
      <c r="VIE204" s="110"/>
      <c r="VIF204" s="110"/>
      <c r="VIG204" s="110"/>
      <c r="VIH204" s="110"/>
      <c r="VII204" s="110"/>
      <c r="VIJ204" s="110"/>
      <c r="VIK204" s="110"/>
      <c r="VIL204" s="110"/>
      <c r="VIM204" s="110"/>
      <c r="VIN204" s="110"/>
      <c r="VIO204" s="110"/>
      <c r="VIP204" s="110"/>
      <c r="VIQ204" s="110"/>
      <c r="VIR204" s="110"/>
      <c r="VIS204" s="110"/>
      <c r="VIT204" s="110"/>
      <c r="VIU204" s="110"/>
      <c r="VIV204" s="110"/>
      <c r="VIW204" s="110"/>
      <c r="VIX204" s="110"/>
      <c r="VIY204" s="110"/>
      <c r="VIZ204" s="110"/>
      <c r="VJA204" s="110"/>
      <c r="VJB204" s="110"/>
      <c r="VJC204" s="110"/>
      <c r="VJD204" s="110"/>
      <c r="VJE204" s="110"/>
      <c r="VJF204" s="110"/>
      <c r="VJG204" s="110"/>
      <c r="VJH204" s="110"/>
      <c r="VJI204" s="110"/>
      <c r="VJJ204" s="110"/>
      <c r="VJK204" s="110"/>
      <c r="VJL204" s="110"/>
      <c r="VJM204" s="110"/>
      <c r="VJN204" s="110"/>
      <c r="VJO204" s="110"/>
      <c r="VJP204" s="110"/>
      <c r="VJQ204" s="110"/>
      <c r="VJR204" s="110"/>
      <c r="VJS204" s="110"/>
      <c r="VJT204" s="110"/>
      <c r="VJU204" s="110"/>
      <c r="VJV204" s="110"/>
      <c r="VJW204" s="110"/>
      <c r="VJX204" s="110"/>
      <c r="VJY204" s="110"/>
      <c r="VJZ204" s="110"/>
      <c r="VKA204" s="110"/>
      <c r="VKB204" s="110"/>
      <c r="VKC204" s="110"/>
      <c r="VKD204" s="110"/>
      <c r="VKE204" s="110"/>
      <c r="VKF204" s="110"/>
      <c r="VKG204" s="110"/>
      <c r="VKH204" s="110"/>
      <c r="VKI204" s="110"/>
      <c r="VKJ204" s="110"/>
      <c r="VKK204" s="110"/>
      <c r="VKL204" s="110"/>
      <c r="VKM204" s="110"/>
      <c r="VKN204" s="110"/>
      <c r="VKO204" s="110"/>
      <c r="VKP204" s="110"/>
      <c r="VKQ204" s="110"/>
      <c r="VKR204" s="110"/>
      <c r="VKS204" s="110"/>
      <c r="VKT204" s="110"/>
      <c r="VKU204" s="110"/>
      <c r="VKV204" s="110"/>
      <c r="VKW204" s="110"/>
      <c r="VKX204" s="110"/>
      <c r="VKY204" s="110"/>
      <c r="VKZ204" s="110"/>
      <c r="VLA204" s="110"/>
      <c r="VLB204" s="110"/>
      <c r="VLC204" s="110"/>
      <c r="VLD204" s="110"/>
      <c r="VLE204" s="110"/>
      <c r="VLF204" s="110"/>
      <c r="VLG204" s="110"/>
      <c r="VLH204" s="110"/>
      <c r="VLI204" s="110"/>
      <c r="VLJ204" s="110"/>
      <c r="VLK204" s="110"/>
      <c r="VLL204" s="110"/>
      <c r="VLM204" s="110"/>
      <c r="VLN204" s="110"/>
      <c r="VLO204" s="110"/>
      <c r="VLP204" s="110"/>
      <c r="VLQ204" s="110"/>
      <c r="VLR204" s="110"/>
      <c r="VLS204" s="110"/>
      <c r="VLT204" s="110"/>
      <c r="VLU204" s="110"/>
      <c r="VLV204" s="110"/>
      <c r="VLW204" s="110"/>
      <c r="VLX204" s="110"/>
      <c r="VLY204" s="110"/>
      <c r="VLZ204" s="110"/>
      <c r="VMA204" s="110"/>
      <c r="VMB204" s="110"/>
      <c r="VMC204" s="110"/>
      <c r="VMD204" s="110"/>
      <c r="VME204" s="110"/>
      <c r="VMF204" s="110"/>
      <c r="VMG204" s="110"/>
      <c r="VMH204" s="110"/>
      <c r="VMI204" s="110"/>
      <c r="VMJ204" s="110"/>
      <c r="VMK204" s="110"/>
      <c r="VML204" s="110"/>
      <c r="VMM204" s="110"/>
      <c r="VMN204" s="110"/>
      <c r="VMO204" s="110"/>
      <c r="VMP204" s="110"/>
      <c r="VMQ204" s="110"/>
      <c r="VMR204" s="110"/>
      <c r="VMS204" s="110"/>
      <c r="VMT204" s="110"/>
      <c r="VMU204" s="110"/>
      <c r="VMV204" s="110"/>
      <c r="VMW204" s="110"/>
      <c r="VMX204" s="110"/>
      <c r="VMY204" s="110"/>
      <c r="VMZ204" s="110"/>
      <c r="VNA204" s="110"/>
      <c r="VNB204" s="110"/>
      <c r="VNC204" s="110"/>
      <c r="VND204" s="110"/>
      <c r="VNE204" s="110"/>
      <c r="VNF204" s="110"/>
      <c r="VNG204" s="110"/>
      <c r="VNH204" s="110"/>
      <c r="VNI204" s="110"/>
      <c r="VNJ204" s="110"/>
      <c r="VNK204" s="110"/>
      <c r="VNL204" s="110"/>
      <c r="VNM204" s="110"/>
      <c r="VNN204" s="110"/>
      <c r="VNO204" s="110"/>
      <c r="VNP204" s="110"/>
      <c r="VNQ204" s="110"/>
      <c r="VNR204" s="110"/>
      <c r="VNS204" s="110"/>
      <c r="VNT204" s="110"/>
      <c r="VNU204" s="110"/>
      <c r="VNV204" s="110"/>
      <c r="VNW204" s="110"/>
      <c r="VNX204" s="110"/>
      <c r="VNY204" s="110"/>
      <c r="VNZ204" s="110"/>
      <c r="VOA204" s="110"/>
      <c r="VOB204" s="110"/>
      <c r="VOC204" s="110"/>
      <c r="VOD204" s="110"/>
      <c r="VOE204" s="110"/>
      <c r="VOF204" s="110"/>
      <c r="VOG204" s="110"/>
      <c r="VOH204" s="110"/>
      <c r="VOI204" s="110"/>
      <c r="VOJ204" s="110"/>
      <c r="VOK204" s="110"/>
      <c r="VOL204" s="110"/>
      <c r="VOM204" s="110"/>
      <c r="VON204" s="110"/>
      <c r="VOO204" s="110"/>
      <c r="VOP204" s="110"/>
      <c r="VOQ204" s="110"/>
      <c r="VOR204" s="110"/>
      <c r="VOS204" s="110"/>
      <c r="VOT204" s="110"/>
      <c r="VOU204" s="110"/>
      <c r="VOV204" s="110"/>
      <c r="VOW204" s="110"/>
      <c r="VOX204" s="110"/>
      <c r="VOY204" s="110"/>
      <c r="VOZ204" s="110"/>
      <c r="VPA204" s="110"/>
      <c r="VPB204" s="110"/>
      <c r="VPC204" s="110"/>
      <c r="VPD204" s="110"/>
      <c r="VPE204" s="110"/>
      <c r="VPF204" s="110"/>
      <c r="VPG204" s="110"/>
      <c r="VPH204" s="110"/>
      <c r="VPI204" s="110"/>
      <c r="VPJ204" s="110"/>
      <c r="VPK204" s="110"/>
      <c r="VPL204" s="110"/>
      <c r="VPM204" s="110"/>
      <c r="VPN204" s="110"/>
      <c r="VPO204" s="110"/>
      <c r="VPP204" s="110"/>
      <c r="VPQ204" s="110"/>
      <c r="VPR204" s="110"/>
      <c r="VPS204" s="110"/>
      <c r="VPT204" s="110"/>
      <c r="VPU204" s="110"/>
      <c r="VPV204" s="110"/>
      <c r="VPW204" s="110"/>
      <c r="VPX204" s="110"/>
      <c r="VPY204" s="110"/>
      <c r="VPZ204" s="110"/>
      <c r="VQA204" s="110"/>
      <c r="VQB204" s="110"/>
      <c r="VQC204" s="110"/>
      <c r="VQD204" s="110"/>
      <c r="VQE204" s="110"/>
      <c r="VQF204" s="110"/>
      <c r="VQG204" s="110"/>
      <c r="VQH204" s="110"/>
      <c r="VQI204" s="110"/>
      <c r="VQJ204" s="110"/>
      <c r="VQK204" s="110"/>
      <c r="VQL204" s="110"/>
      <c r="VQM204" s="110"/>
      <c r="VQN204" s="110"/>
      <c r="VQO204" s="110"/>
      <c r="VQP204" s="110"/>
      <c r="VQQ204" s="110"/>
      <c r="VQR204" s="110"/>
      <c r="VQS204" s="110"/>
      <c r="VQT204" s="110"/>
      <c r="VQU204" s="110"/>
      <c r="VQV204" s="110"/>
      <c r="VQW204" s="110"/>
      <c r="VQX204" s="110"/>
      <c r="VQY204" s="110"/>
      <c r="VQZ204" s="110"/>
      <c r="VRA204" s="110"/>
      <c r="VRB204" s="110"/>
      <c r="VRC204" s="110"/>
      <c r="VRD204" s="110"/>
      <c r="VRE204" s="110"/>
      <c r="VRF204" s="110"/>
      <c r="VRG204" s="110"/>
      <c r="VRH204" s="110"/>
      <c r="VRI204" s="110"/>
      <c r="VRJ204" s="110"/>
      <c r="VRK204" s="110"/>
      <c r="VRL204" s="110"/>
      <c r="VRM204" s="110"/>
      <c r="VRN204" s="110"/>
      <c r="VRO204" s="110"/>
      <c r="VRP204" s="110"/>
      <c r="VRQ204" s="110"/>
      <c r="VRR204" s="110"/>
      <c r="VRS204" s="110"/>
      <c r="VRT204" s="110"/>
      <c r="VRU204" s="110"/>
      <c r="VRV204" s="110"/>
      <c r="VRW204" s="110"/>
      <c r="VRX204" s="110"/>
      <c r="VRY204" s="110"/>
      <c r="VRZ204" s="110"/>
      <c r="VSA204" s="110"/>
      <c r="VSB204" s="110"/>
      <c r="VSC204" s="110"/>
      <c r="VSD204" s="110"/>
      <c r="VSE204" s="110"/>
      <c r="VSF204" s="110"/>
      <c r="VSG204" s="110"/>
      <c r="VSH204" s="110"/>
      <c r="VSI204" s="110"/>
      <c r="VSJ204" s="110"/>
      <c r="VSK204" s="110"/>
      <c r="VSL204" s="110"/>
      <c r="VSM204" s="110"/>
      <c r="VSN204" s="110"/>
      <c r="VSO204" s="110"/>
      <c r="VSP204" s="110"/>
      <c r="VSQ204" s="110"/>
      <c r="VSR204" s="110"/>
      <c r="VSS204" s="110"/>
      <c r="VST204" s="110"/>
      <c r="VSU204" s="110"/>
      <c r="VSV204" s="110"/>
      <c r="VSW204" s="110"/>
      <c r="VSX204" s="110"/>
      <c r="VSY204" s="110"/>
      <c r="VSZ204" s="110"/>
      <c r="VTA204" s="110"/>
      <c r="VTB204" s="110"/>
      <c r="VTC204" s="110"/>
      <c r="VTD204" s="110"/>
      <c r="VTE204" s="110"/>
      <c r="VTF204" s="110"/>
      <c r="VTG204" s="110"/>
      <c r="VTH204" s="110"/>
      <c r="VTI204" s="110"/>
      <c r="VTJ204" s="110"/>
      <c r="VTK204" s="110"/>
      <c r="VTL204" s="110"/>
      <c r="VTM204" s="110"/>
      <c r="VTN204" s="110"/>
      <c r="VTO204" s="110"/>
      <c r="VTP204" s="110"/>
      <c r="VTQ204" s="110"/>
      <c r="VTR204" s="110"/>
      <c r="VTS204" s="110"/>
      <c r="VTT204" s="110"/>
      <c r="VTU204" s="110"/>
      <c r="VTV204" s="110"/>
      <c r="VTW204" s="110"/>
      <c r="VTX204" s="110"/>
      <c r="VTY204" s="110"/>
      <c r="VTZ204" s="110"/>
      <c r="VUA204" s="110"/>
      <c r="VUB204" s="110"/>
      <c r="VUC204" s="110"/>
      <c r="VUD204" s="110"/>
      <c r="VUE204" s="110"/>
      <c r="VUF204" s="110"/>
      <c r="VUG204" s="110"/>
      <c r="VUH204" s="110"/>
      <c r="VUI204" s="110"/>
      <c r="VUJ204" s="110"/>
      <c r="VUK204" s="110"/>
      <c r="VUL204" s="110"/>
      <c r="VUM204" s="110"/>
      <c r="VUN204" s="110"/>
      <c r="VUO204" s="110"/>
      <c r="VUP204" s="110"/>
      <c r="VUQ204" s="110"/>
      <c r="VUR204" s="110"/>
      <c r="VUS204" s="110"/>
      <c r="VUT204" s="110"/>
      <c r="VUU204" s="110"/>
      <c r="VUV204" s="110"/>
      <c r="VUW204" s="110"/>
      <c r="VUX204" s="110"/>
      <c r="VUY204" s="110"/>
      <c r="VUZ204" s="110"/>
      <c r="VVA204" s="110"/>
      <c r="VVB204" s="110"/>
      <c r="VVC204" s="110"/>
      <c r="VVD204" s="110"/>
      <c r="VVE204" s="110"/>
      <c r="VVF204" s="110"/>
      <c r="VVG204" s="110"/>
      <c r="VVH204" s="110"/>
      <c r="VVI204" s="110"/>
      <c r="VVJ204" s="110"/>
      <c r="VVK204" s="110"/>
      <c r="VVL204" s="110"/>
      <c r="VVM204" s="110"/>
      <c r="VVN204" s="110"/>
      <c r="VVO204" s="110"/>
      <c r="VVP204" s="110"/>
      <c r="VVQ204" s="110"/>
      <c r="VVR204" s="110"/>
      <c r="VVS204" s="110"/>
      <c r="VVT204" s="110"/>
      <c r="VVU204" s="110"/>
      <c r="VVV204" s="110"/>
      <c r="VVW204" s="110"/>
      <c r="VVX204" s="110"/>
      <c r="VVY204" s="110"/>
      <c r="VVZ204" s="110"/>
      <c r="VWA204" s="110"/>
      <c r="VWB204" s="110"/>
      <c r="VWC204" s="110"/>
      <c r="VWD204" s="110"/>
      <c r="VWE204" s="110"/>
      <c r="VWF204" s="110"/>
      <c r="VWG204" s="110"/>
      <c r="VWH204" s="110"/>
      <c r="VWI204" s="110"/>
      <c r="VWJ204" s="110"/>
      <c r="VWK204" s="110"/>
      <c r="VWL204" s="110"/>
      <c r="VWM204" s="110"/>
      <c r="VWN204" s="110"/>
      <c r="VWO204" s="110"/>
      <c r="VWP204" s="110"/>
      <c r="VWQ204" s="110"/>
      <c r="VWR204" s="110"/>
      <c r="VWS204" s="110"/>
      <c r="VWT204" s="110"/>
      <c r="VWU204" s="110"/>
      <c r="VWV204" s="110"/>
      <c r="VWW204" s="110"/>
      <c r="VWX204" s="110"/>
      <c r="VWY204" s="110"/>
      <c r="VWZ204" s="110"/>
      <c r="VXA204" s="110"/>
      <c r="VXB204" s="110"/>
      <c r="VXC204" s="110"/>
      <c r="VXD204" s="110"/>
      <c r="VXE204" s="110"/>
      <c r="VXF204" s="110"/>
      <c r="VXG204" s="110"/>
      <c r="VXH204" s="110"/>
      <c r="VXI204" s="110"/>
      <c r="VXJ204" s="110"/>
      <c r="VXK204" s="110"/>
      <c r="VXL204" s="110"/>
      <c r="VXM204" s="110"/>
      <c r="VXN204" s="110"/>
      <c r="VXO204" s="110"/>
      <c r="VXP204" s="110"/>
      <c r="VXQ204" s="110"/>
      <c r="VXR204" s="110"/>
      <c r="VXS204" s="110"/>
      <c r="VXT204" s="110"/>
      <c r="VXU204" s="110"/>
      <c r="VXV204" s="110"/>
      <c r="VXW204" s="110"/>
      <c r="VXX204" s="110"/>
      <c r="VXY204" s="110"/>
      <c r="VXZ204" s="110"/>
      <c r="VYA204" s="110"/>
      <c r="VYB204" s="110"/>
      <c r="VYC204" s="110"/>
      <c r="VYD204" s="110"/>
      <c r="VYE204" s="110"/>
      <c r="VYF204" s="110"/>
      <c r="VYG204" s="110"/>
      <c r="VYH204" s="110"/>
      <c r="VYI204" s="110"/>
      <c r="VYJ204" s="110"/>
      <c r="VYK204" s="110"/>
      <c r="VYL204" s="110"/>
      <c r="VYM204" s="110"/>
      <c r="VYN204" s="110"/>
      <c r="VYO204" s="110"/>
      <c r="VYP204" s="110"/>
      <c r="VYQ204" s="110"/>
      <c r="VYR204" s="110"/>
      <c r="VYS204" s="110"/>
      <c r="VYT204" s="110"/>
      <c r="VYU204" s="110"/>
      <c r="VYV204" s="110"/>
      <c r="VYW204" s="110"/>
      <c r="VYX204" s="110"/>
      <c r="VYY204" s="110"/>
      <c r="VYZ204" s="110"/>
      <c r="VZA204" s="110"/>
      <c r="VZB204" s="110"/>
      <c r="VZC204" s="110"/>
      <c r="VZD204" s="110"/>
      <c r="VZE204" s="110"/>
      <c r="VZF204" s="110"/>
      <c r="VZG204" s="110"/>
      <c r="VZH204" s="110"/>
      <c r="VZI204" s="110"/>
      <c r="VZJ204" s="110"/>
      <c r="VZK204" s="110"/>
      <c r="VZL204" s="110"/>
      <c r="VZM204" s="110"/>
      <c r="VZN204" s="110"/>
      <c r="VZO204" s="110"/>
      <c r="VZP204" s="110"/>
      <c r="VZQ204" s="110"/>
      <c r="VZR204" s="110"/>
      <c r="VZS204" s="110"/>
      <c r="VZT204" s="110"/>
      <c r="VZU204" s="110"/>
      <c r="VZV204" s="110"/>
      <c r="VZW204" s="110"/>
      <c r="VZX204" s="110"/>
      <c r="VZY204" s="110"/>
      <c r="VZZ204" s="110"/>
      <c r="WAA204" s="110"/>
      <c r="WAB204" s="110"/>
      <c r="WAC204" s="110"/>
      <c r="WAD204" s="110"/>
      <c r="WAE204" s="110"/>
      <c r="WAF204" s="110"/>
      <c r="WAG204" s="110"/>
      <c r="WAH204" s="110"/>
      <c r="WAI204" s="110"/>
      <c r="WAJ204" s="110"/>
      <c r="WAK204" s="110"/>
      <c r="WAL204" s="110"/>
      <c r="WAM204" s="110"/>
      <c r="WAN204" s="110"/>
      <c r="WAO204" s="110"/>
      <c r="WAP204" s="110"/>
      <c r="WAQ204" s="110"/>
      <c r="WAR204" s="110"/>
      <c r="WAS204" s="110"/>
      <c r="WAT204" s="110"/>
      <c r="WAU204" s="110"/>
      <c r="WAV204" s="110"/>
      <c r="WAW204" s="110"/>
      <c r="WAX204" s="110"/>
      <c r="WAY204" s="110"/>
      <c r="WAZ204" s="110"/>
      <c r="WBA204" s="110"/>
      <c r="WBB204" s="110"/>
      <c r="WBC204" s="110"/>
      <c r="WBD204" s="110"/>
      <c r="WBE204" s="110"/>
      <c r="WBF204" s="110"/>
      <c r="WBG204" s="110"/>
      <c r="WBH204" s="110"/>
      <c r="WBI204" s="110"/>
      <c r="WBJ204" s="110"/>
      <c r="WBK204" s="110"/>
      <c r="WBL204" s="110"/>
      <c r="WBM204" s="110"/>
      <c r="WBN204" s="110"/>
      <c r="WBO204" s="110"/>
      <c r="WBP204" s="110"/>
      <c r="WBQ204" s="110"/>
      <c r="WBR204" s="110"/>
      <c r="WBS204" s="110"/>
      <c r="WBT204" s="110"/>
      <c r="WBU204" s="110"/>
      <c r="WBV204" s="110"/>
      <c r="WBW204" s="110"/>
      <c r="WBX204" s="110"/>
      <c r="WBY204" s="110"/>
      <c r="WBZ204" s="110"/>
      <c r="WCA204" s="110"/>
      <c r="WCB204" s="110"/>
      <c r="WCC204" s="110"/>
      <c r="WCD204" s="110"/>
      <c r="WCE204" s="110"/>
      <c r="WCF204" s="110"/>
      <c r="WCG204" s="110"/>
      <c r="WCH204" s="110"/>
      <c r="WCI204" s="110"/>
      <c r="WCJ204" s="110"/>
      <c r="WCK204" s="110"/>
      <c r="WCL204" s="110"/>
      <c r="WCM204" s="110"/>
      <c r="WCN204" s="110"/>
      <c r="WCO204" s="110"/>
      <c r="WCP204" s="110"/>
      <c r="WCQ204" s="110"/>
      <c r="WCR204" s="110"/>
      <c r="WCS204" s="110"/>
      <c r="WCT204" s="110"/>
      <c r="WCU204" s="110"/>
      <c r="WCV204" s="110"/>
      <c r="WCW204" s="110"/>
      <c r="WCX204" s="110"/>
      <c r="WCY204" s="110"/>
      <c r="WCZ204" s="110"/>
      <c r="WDA204" s="110"/>
      <c r="WDB204" s="110"/>
      <c r="WDC204" s="110"/>
      <c r="WDD204" s="110"/>
      <c r="WDE204" s="110"/>
      <c r="WDF204" s="110"/>
      <c r="WDG204" s="110"/>
      <c r="WDH204" s="110"/>
      <c r="WDI204" s="110"/>
      <c r="WDJ204" s="110"/>
      <c r="WDK204" s="110"/>
      <c r="WDL204" s="110"/>
      <c r="WDM204" s="110"/>
      <c r="WDN204" s="110"/>
      <c r="WDO204" s="110"/>
      <c r="WDP204" s="110"/>
      <c r="WDQ204" s="110"/>
      <c r="WDR204" s="110"/>
      <c r="WDS204" s="110"/>
      <c r="WDT204" s="110"/>
      <c r="WDU204" s="110"/>
      <c r="WDV204" s="110"/>
      <c r="WDW204" s="110"/>
      <c r="WDX204" s="110"/>
      <c r="WDY204" s="110"/>
      <c r="WDZ204" s="110"/>
      <c r="WEA204" s="110"/>
      <c r="WEB204" s="110"/>
      <c r="WEC204" s="110"/>
      <c r="WED204" s="110"/>
      <c r="WEE204" s="110"/>
      <c r="WEF204" s="110"/>
      <c r="WEG204" s="110"/>
      <c r="WEH204" s="110"/>
      <c r="WEI204" s="110"/>
      <c r="WEJ204" s="110"/>
      <c r="WEK204" s="110"/>
      <c r="WEL204" s="110"/>
      <c r="WEM204" s="110"/>
      <c r="WEN204" s="110"/>
      <c r="WEO204" s="110"/>
      <c r="WEP204" s="110"/>
      <c r="WEQ204" s="110"/>
      <c r="WER204" s="110"/>
      <c r="WES204" s="110"/>
      <c r="WET204" s="110"/>
      <c r="WEU204" s="110"/>
      <c r="WEV204" s="110"/>
      <c r="WEW204" s="110"/>
      <c r="WEX204" s="110"/>
      <c r="WEY204" s="110"/>
      <c r="WEZ204" s="110"/>
      <c r="WFA204" s="110"/>
      <c r="WFB204" s="110"/>
      <c r="WFC204" s="110"/>
      <c r="WFD204" s="110"/>
      <c r="WFE204" s="110"/>
      <c r="WFF204" s="110"/>
      <c r="WFG204" s="110"/>
      <c r="WFH204" s="110"/>
      <c r="WFI204" s="110"/>
      <c r="WFJ204" s="110"/>
      <c r="WFK204" s="110"/>
      <c r="WFL204" s="110"/>
      <c r="WFM204" s="110"/>
      <c r="WFN204" s="110"/>
      <c r="WFO204" s="110"/>
      <c r="WFP204" s="110"/>
      <c r="WFQ204" s="110"/>
      <c r="WFR204" s="110"/>
      <c r="WFS204" s="110"/>
      <c r="WFT204" s="110"/>
      <c r="WFU204" s="110"/>
      <c r="WFV204" s="110"/>
      <c r="WFW204" s="110"/>
      <c r="WFX204" s="110"/>
      <c r="WFY204" s="110"/>
      <c r="WFZ204" s="110"/>
      <c r="WGA204" s="110"/>
      <c r="WGB204" s="110"/>
      <c r="WGC204" s="110"/>
      <c r="WGD204" s="110"/>
      <c r="WGE204" s="110"/>
      <c r="WGF204" s="110"/>
      <c r="WGG204" s="110"/>
      <c r="WGH204" s="110"/>
      <c r="WGI204" s="110"/>
      <c r="WGJ204" s="110"/>
      <c r="WGK204" s="110"/>
      <c r="WGL204" s="110"/>
      <c r="WGM204" s="110"/>
      <c r="WGN204" s="110"/>
      <c r="WGO204" s="110"/>
      <c r="WGP204" s="110"/>
      <c r="WGQ204" s="110"/>
      <c r="WGR204" s="110"/>
      <c r="WGS204" s="110"/>
      <c r="WGT204" s="110"/>
      <c r="WGU204" s="110"/>
      <c r="WGV204" s="110"/>
      <c r="WGW204" s="110"/>
      <c r="WGX204" s="110"/>
      <c r="WGY204" s="110"/>
      <c r="WGZ204" s="110"/>
      <c r="WHA204" s="110"/>
      <c r="WHB204" s="110"/>
      <c r="WHC204" s="110"/>
      <c r="WHD204" s="110"/>
      <c r="WHE204" s="110"/>
      <c r="WHF204" s="110"/>
      <c r="WHG204" s="110"/>
      <c r="WHH204" s="110"/>
      <c r="WHI204" s="110"/>
      <c r="WHJ204" s="110"/>
      <c r="WHK204" s="110"/>
      <c r="WHL204" s="110"/>
      <c r="WHM204" s="110"/>
      <c r="WHN204" s="110"/>
      <c r="WHO204" s="110"/>
      <c r="WHP204" s="110"/>
      <c r="WHQ204" s="110"/>
      <c r="WHR204" s="110"/>
      <c r="WHS204" s="110"/>
      <c r="WHT204" s="110"/>
      <c r="WHU204" s="110"/>
      <c r="WHV204" s="110"/>
      <c r="WHW204" s="110"/>
      <c r="WHX204" s="110"/>
      <c r="WHY204" s="110"/>
      <c r="WHZ204" s="110"/>
      <c r="WIA204" s="110"/>
      <c r="WIB204" s="110"/>
      <c r="WIC204" s="110"/>
      <c r="WID204" s="110"/>
      <c r="WIE204" s="110"/>
      <c r="WIF204" s="110"/>
      <c r="WIG204" s="110"/>
      <c r="WIH204" s="110"/>
      <c r="WII204" s="110"/>
      <c r="WIJ204" s="110"/>
      <c r="WIK204" s="110"/>
      <c r="WIL204" s="110"/>
      <c r="WIM204" s="110"/>
      <c r="WIN204" s="110"/>
      <c r="WIO204" s="110"/>
      <c r="WIP204" s="110"/>
      <c r="WIQ204" s="110"/>
      <c r="WIR204" s="110"/>
      <c r="WIS204" s="110"/>
      <c r="WIT204" s="110"/>
      <c r="WIU204" s="110"/>
      <c r="WIV204" s="110"/>
      <c r="WIW204" s="110"/>
      <c r="WIX204" s="110"/>
      <c r="WIY204" s="110"/>
      <c r="WIZ204" s="110"/>
      <c r="WJA204" s="110"/>
      <c r="WJB204" s="110"/>
      <c r="WJC204" s="110"/>
      <c r="WJD204" s="110"/>
      <c r="WJE204" s="110"/>
      <c r="WJF204" s="110"/>
      <c r="WJG204" s="110"/>
      <c r="WJH204" s="110"/>
      <c r="WJI204" s="110"/>
      <c r="WJJ204" s="110"/>
      <c r="WJK204" s="110"/>
      <c r="WJL204" s="110"/>
      <c r="WJM204" s="110"/>
      <c r="WJN204" s="110"/>
      <c r="WJO204" s="110"/>
      <c r="WJP204" s="110"/>
      <c r="WJQ204" s="110"/>
      <c r="WJR204" s="110"/>
      <c r="WJS204" s="110"/>
      <c r="WJT204" s="110"/>
      <c r="WJU204" s="110"/>
      <c r="WJV204" s="110"/>
      <c r="WJW204" s="110"/>
      <c r="WJX204" s="110"/>
      <c r="WJY204" s="110"/>
      <c r="WJZ204" s="110"/>
      <c r="WKA204" s="110"/>
      <c r="WKB204" s="110"/>
      <c r="WKC204" s="110"/>
      <c r="WKD204" s="110"/>
      <c r="WKE204" s="110"/>
      <c r="WKF204" s="110"/>
      <c r="WKG204" s="110"/>
      <c r="WKH204" s="110"/>
      <c r="WKI204" s="110"/>
      <c r="WKJ204" s="110"/>
      <c r="WKK204" s="110"/>
      <c r="WKL204" s="110"/>
      <c r="WKM204" s="110"/>
      <c r="WKN204" s="110"/>
      <c r="WKO204" s="110"/>
      <c r="WKP204" s="110"/>
      <c r="WKQ204" s="110"/>
      <c r="WKR204" s="110"/>
      <c r="WKS204" s="110"/>
      <c r="WKT204" s="110"/>
      <c r="WKU204" s="110"/>
      <c r="WKV204" s="110"/>
      <c r="WKW204" s="110"/>
      <c r="WKX204" s="110"/>
      <c r="WKY204" s="110"/>
      <c r="WKZ204" s="110"/>
      <c r="WLA204" s="110"/>
      <c r="WLB204" s="110"/>
      <c r="WLC204" s="110"/>
      <c r="WLD204" s="110"/>
      <c r="WLE204" s="110"/>
      <c r="WLF204" s="110"/>
      <c r="WLG204" s="110"/>
      <c r="WLH204" s="110"/>
      <c r="WLI204" s="110"/>
      <c r="WLJ204" s="110"/>
      <c r="WLK204" s="110"/>
      <c r="WLL204" s="110"/>
      <c r="WLM204" s="110"/>
      <c r="WLN204" s="110"/>
      <c r="WLO204" s="110"/>
      <c r="WLP204" s="110"/>
      <c r="WLQ204" s="110"/>
      <c r="WLR204" s="110"/>
      <c r="WLS204" s="110"/>
      <c r="WLT204" s="110"/>
      <c r="WLU204" s="110"/>
      <c r="WLV204" s="110"/>
      <c r="WLW204" s="110"/>
      <c r="WLX204" s="110"/>
      <c r="WLY204" s="110"/>
      <c r="WLZ204" s="110"/>
      <c r="WMA204" s="110"/>
      <c r="WMB204" s="110"/>
      <c r="WMC204" s="110"/>
      <c r="WMD204" s="110"/>
      <c r="WME204" s="110"/>
      <c r="WMF204" s="110"/>
      <c r="WMG204" s="110"/>
      <c r="WMH204" s="110"/>
      <c r="WMI204" s="110"/>
      <c r="WMJ204" s="110"/>
      <c r="WMK204" s="110"/>
      <c r="WML204" s="110"/>
      <c r="WMM204" s="110"/>
      <c r="WMN204" s="110"/>
      <c r="WMO204" s="110"/>
      <c r="WMP204" s="110"/>
      <c r="WMQ204" s="110"/>
      <c r="WMR204" s="110"/>
      <c r="WMS204" s="110"/>
      <c r="WMT204" s="110"/>
      <c r="WMU204" s="110"/>
      <c r="WMV204" s="110"/>
      <c r="WMW204" s="110"/>
      <c r="WMX204" s="110"/>
      <c r="WMY204" s="110"/>
      <c r="WMZ204" s="110"/>
      <c r="WNA204" s="110"/>
      <c r="WNB204" s="110"/>
      <c r="WNC204" s="110"/>
      <c r="WND204" s="110"/>
      <c r="WNE204" s="110"/>
      <c r="WNF204" s="110"/>
      <c r="WNG204" s="110"/>
      <c r="WNH204" s="110"/>
      <c r="WNI204" s="110"/>
      <c r="WNJ204" s="110"/>
      <c r="WNK204" s="110"/>
      <c r="WNL204" s="110"/>
      <c r="WNM204" s="110"/>
      <c r="WNN204" s="110"/>
      <c r="WNO204" s="110"/>
      <c r="WNP204" s="110"/>
      <c r="WNQ204" s="110"/>
      <c r="WNR204" s="110"/>
      <c r="WNS204" s="110"/>
      <c r="WNT204" s="110"/>
      <c r="WNU204" s="110"/>
      <c r="WNV204" s="110"/>
      <c r="WNW204" s="110"/>
      <c r="WNX204" s="110"/>
      <c r="WNY204" s="110"/>
      <c r="WNZ204" s="110"/>
      <c r="WOA204" s="110"/>
      <c r="WOB204" s="110"/>
      <c r="WOC204" s="110"/>
      <c r="WOD204" s="110"/>
      <c r="WOE204" s="110"/>
      <c r="WOF204" s="110"/>
      <c r="WOG204" s="110"/>
      <c r="WOH204" s="110"/>
      <c r="WOI204" s="110"/>
      <c r="WOJ204" s="110"/>
      <c r="WOK204" s="110"/>
      <c r="WOL204" s="110"/>
      <c r="WOM204" s="110"/>
      <c r="WON204" s="110"/>
      <c r="WOO204" s="110"/>
      <c r="WOP204" s="110"/>
      <c r="WOQ204" s="110"/>
      <c r="WOR204" s="110"/>
      <c r="WOS204" s="110"/>
      <c r="WOT204" s="110"/>
      <c r="WOU204" s="110"/>
      <c r="WOV204" s="110"/>
      <c r="WOW204" s="110"/>
      <c r="WOX204" s="110"/>
      <c r="WOY204" s="110"/>
      <c r="WOZ204" s="110"/>
      <c r="WPA204" s="110"/>
      <c r="WPB204" s="110"/>
      <c r="WPC204" s="110"/>
      <c r="WPD204" s="110"/>
      <c r="WPE204" s="110"/>
      <c r="WPF204" s="110"/>
      <c r="WPG204" s="110"/>
      <c r="WPH204" s="110"/>
      <c r="WPI204" s="110"/>
      <c r="WPJ204" s="110"/>
      <c r="WPK204" s="110"/>
      <c r="WPL204" s="110"/>
      <c r="WPM204" s="110"/>
      <c r="WPN204" s="110"/>
      <c r="WPO204" s="110"/>
      <c r="WPP204" s="110"/>
      <c r="WPQ204" s="110"/>
      <c r="WPR204" s="110"/>
      <c r="WPS204" s="110"/>
      <c r="WPT204" s="110"/>
      <c r="WPU204" s="110"/>
      <c r="WPV204" s="110"/>
      <c r="WPW204" s="110"/>
      <c r="WPX204" s="110"/>
      <c r="WPY204" s="110"/>
      <c r="WPZ204" s="110"/>
      <c r="WQA204" s="110"/>
      <c r="WQB204" s="110"/>
      <c r="WQC204" s="110"/>
      <c r="WQD204" s="110"/>
      <c r="WQE204" s="110"/>
      <c r="WQF204" s="110"/>
      <c r="WQG204" s="110"/>
      <c r="WQH204" s="110"/>
      <c r="WQI204" s="110"/>
      <c r="WQJ204" s="110"/>
      <c r="WQK204" s="110"/>
      <c r="WQL204" s="110"/>
      <c r="WQM204" s="110"/>
      <c r="WQN204" s="110"/>
      <c r="WQO204" s="110"/>
      <c r="WQP204" s="110"/>
      <c r="WQQ204" s="110"/>
      <c r="WQR204" s="110"/>
      <c r="WQS204" s="110"/>
      <c r="WQT204" s="110"/>
      <c r="WQU204" s="110"/>
      <c r="WQV204" s="110"/>
      <c r="WQW204" s="110"/>
      <c r="WQX204" s="110"/>
      <c r="WQY204" s="110"/>
      <c r="WQZ204" s="110"/>
      <c r="WRA204" s="110"/>
      <c r="WRB204" s="110"/>
      <c r="WRC204" s="110"/>
      <c r="WRD204" s="110"/>
      <c r="WRE204" s="110"/>
      <c r="WRF204" s="110"/>
      <c r="WRG204" s="110"/>
      <c r="WRH204" s="110"/>
      <c r="WRI204" s="110"/>
      <c r="WRJ204" s="110"/>
      <c r="WRK204" s="110"/>
      <c r="WRL204" s="110"/>
      <c r="WRM204" s="110"/>
      <c r="WRN204" s="110"/>
      <c r="WRO204" s="110"/>
      <c r="WRP204" s="110"/>
      <c r="WRQ204" s="110"/>
      <c r="WRR204" s="110"/>
      <c r="WRS204" s="110"/>
      <c r="WRT204" s="110"/>
      <c r="WRU204" s="110"/>
      <c r="WRV204" s="110"/>
      <c r="WRW204" s="110"/>
      <c r="WRX204" s="110"/>
      <c r="WRY204" s="110"/>
      <c r="WRZ204" s="110"/>
      <c r="WSA204" s="110"/>
      <c r="WSB204" s="110"/>
      <c r="WSC204" s="110"/>
      <c r="WSD204" s="110"/>
      <c r="WSE204" s="110"/>
      <c r="WSF204" s="110"/>
      <c r="WSG204" s="110"/>
      <c r="WSH204" s="110"/>
      <c r="WSI204" s="110"/>
      <c r="WSJ204" s="110"/>
      <c r="WSK204" s="110"/>
      <c r="WSL204" s="110"/>
      <c r="WSM204" s="110"/>
      <c r="WSN204" s="110"/>
      <c r="WSO204" s="110"/>
      <c r="WSP204" s="110"/>
      <c r="WSQ204" s="110"/>
      <c r="WSR204" s="110"/>
      <c r="WSS204" s="110"/>
      <c r="WST204" s="110"/>
      <c r="WSU204" s="110"/>
      <c r="WSV204" s="110"/>
      <c r="WSW204" s="110"/>
      <c r="WSX204" s="110"/>
      <c r="WSY204" s="110"/>
      <c r="WSZ204" s="110"/>
      <c r="WTA204" s="110"/>
      <c r="WTB204" s="110"/>
      <c r="WTC204" s="110"/>
      <c r="WTD204" s="110"/>
      <c r="WTE204" s="110"/>
      <c r="WTF204" s="110"/>
      <c r="WTG204" s="110"/>
      <c r="WTH204" s="110"/>
      <c r="WTI204" s="110"/>
      <c r="WTJ204" s="110"/>
      <c r="WTK204" s="110"/>
      <c r="WTL204" s="110"/>
      <c r="WTM204" s="110"/>
      <c r="WTN204" s="110"/>
      <c r="WTO204" s="110"/>
      <c r="WTP204" s="110"/>
      <c r="WTQ204" s="110"/>
      <c r="WTR204" s="110"/>
      <c r="WTS204" s="110"/>
      <c r="WTT204" s="110"/>
      <c r="WTU204" s="110"/>
      <c r="WTV204" s="110"/>
      <c r="WTW204" s="110"/>
      <c r="WTX204" s="110"/>
      <c r="WTY204" s="110"/>
      <c r="WTZ204" s="110"/>
      <c r="WUA204" s="110"/>
      <c r="WUB204" s="110"/>
      <c r="WUC204" s="110"/>
      <c r="WUD204" s="110"/>
      <c r="WUE204" s="110"/>
      <c r="WUF204" s="110"/>
      <c r="WUG204" s="110"/>
      <c r="WUH204" s="110"/>
      <c r="WUI204" s="110"/>
      <c r="WUJ204" s="110"/>
      <c r="WUK204" s="110"/>
      <c r="WUL204" s="110"/>
      <c r="WUM204" s="110"/>
      <c r="WUN204" s="110"/>
      <c r="WUO204" s="110"/>
      <c r="WUP204" s="110"/>
      <c r="WUQ204" s="110"/>
      <c r="WUR204" s="110"/>
      <c r="WUS204" s="110"/>
      <c r="WUT204" s="110"/>
      <c r="WUU204" s="110"/>
      <c r="WUV204" s="110"/>
      <c r="WUW204" s="110"/>
      <c r="WUX204" s="110"/>
      <c r="WUY204" s="110"/>
      <c r="WUZ204" s="110"/>
      <c r="WVA204" s="110"/>
      <c r="WVB204" s="110"/>
      <c r="WVC204" s="110"/>
      <c r="WVD204" s="110"/>
      <c r="WVE204" s="110"/>
      <c r="WVF204" s="110"/>
      <c r="WVG204" s="110"/>
      <c r="WVH204" s="110"/>
      <c r="WVI204" s="110"/>
      <c r="WVJ204" s="110"/>
      <c r="WVK204" s="110"/>
      <c r="WVL204" s="110"/>
      <c r="WVM204" s="110"/>
      <c r="WVN204" s="110"/>
      <c r="WVO204" s="110"/>
      <c r="WVP204" s="110"/>
      <c r="WVQ204" s="110"/>
      <c r="WVR204" s="110"/>
      <c r="WVS204" s="110"/>
      <c r="WVT204" s="110"/>
      <c r="WVU204" s="110"/>
      <c r="WVV204" s="110"/>
      <c r="WVW204" s="110"/>
      <c r="WVX204" s="110"/>
      <c r="WVY204" s="110"/>
      <c r="WVZ204" s="110"/>
      <c r="WWA204" s="110"/>
      <c r="WWB204" s="110"/>
      <c r="WWC204" s="110"/>
      <c r="WWD204" s="110"/>
      <c r="WWE204" s="110"/>
      <c r="WWF204" s="110"/>
      <c r="WWG204" s="110"/>
      <c r="WWH204" s="110"/>
      <c r="WWI204" s="110"/>
      <c r="WWJ204" s="110"/>
      <c r="WWK204" s="110"/>
      <c r="WWL204" s="110"/>
      <c r="WWM204" s="110"/>
      <c r="WWN204" s="110"/>
      <c r="WWO204" s="110"/>
      <c r="WWP204" s="110"/>
      <c r="WWQ204" s="110"/>
      <c r="WWR204" s="110"/>
      <c r="WWS204" s="110"/>
      <c r="WWT204" s="110"/>
      <c r="WWU204" s="110"/>
      <c r="WWV204" s="110"/>
      <c r="WWW204" s="110"/>
      <c r="WWX204" s="110"/>
      <c r="WWY204" s="110"/>
      <c r="WWZ204" s="110"/>
      <c r="WXA204" s="110"/>
      <c r="WXB204" s="110"/>
      <c r="WXC204" s="110"/>
      <c r="WXD204" s="110"/>
      <c r="WXE204" s="110"/>
      <c r="WXF204" s="110"/>
      <c r="WXG204" s="110"/>
      <c r="WXH204" s="110"/>
      <c r="WXI204" s="110"/>
      <c r="WXJ204" s="110"/>
      <c r="WXK204" s="110"/>
      <c r="WXL204" s="110"/>
      <c r="WXM204" s="110"/>
      <c r="WXN204" s="110"/>
      <c r="WXO204" s="110"/>
      <c r="WXP204" s="110"/>
      <c r="WXQ204" s="110"/>
      <c r="WXR204" s="110"/>
      <c r="WXS204" s="110"/>
      <c r="WXT204" s="110"/>
      <c r="WXU204" s="110"/>
      <c r="WXV204" s="110"/>
      <c r="WXW204" s="110"/>
      <c r="WXX204" s="110"/>
      <c r="WXY204" s="110"/>
      <c r="WXZ204" s="110"/>
      <c r="WYA204" s="110"/>
      <c r="WYB204" s="110"/>
      <c r="WYC204" s="110"/>
      <c r="WYD204" s="110"/>
      <c r="WYE204" s="110"/>
      <c r="WYF204" s="110"/>
      <c r="WYG204" s="110"/>
      <c r="WYH204" s="110"/>
      <c r="WYI204" s="110"/>
      <c r="WYJ204" s="110"/>
      <c r="WYK204" s="110"/>
      <c r="WYL204" s="110"/>
      <c r="WYM204" s="110"/>
      <c r="WYN204" s="110"/>
      <c r="WYO204" s="110"/>
      <c r="WYP204" s="110"/>
      <c r="WYQ204" s="110"/>
      <c r="WYR204" s="110"/>
      <c r="WYS204" s="110"/>
      <c r="WYT204" s="110"/>
      <c r="WYU204" s="110"/>
      <c r="WYV204" s="110"/>
      <c r="WYW204" s="110"/>
      <c r="WYX204" s="110"/>
      <c r="WYY204" s="110"/>
      <c r="WYZ204" s="110"/>
      <c r="WZA204" s="110"/>
      <c r="WZB204" s="110"/>
      <c r="WZC204" s="110"/>
      <c r="WZD204" s="110"/>
      <c r="WZE204" s="110"/>
      <c r="WZF204" s="110"/>
      <c r="WZG204" s="110"/>
      <c r="WZH204" s="110"/>
      <c r="WZI204" s="110"/>
      <c r="WZJ204" s="110"/>
      <c r="WZK204" s="110"/>
      <c r="WZL204" s="110"/>
      <c r="WZM204" s="110"/>
      <c r="WZN204" s="110"/>
      <c r="WZO204" s="110"/>
      <c r="WZP204" s="110"/>
      <c r="WZQ204" s="110"/>
      <c r="WZR204" s="110"/>
      <c r="WZS204" s="110"/>
      <c r="WZT204" s="110"/>
      <c r="WZU204" s="110"/>
      <c r="WZV204" s="110"/>
      <c r="WZW204" s="110"/>
      <c r="WZX204" s="110"/>
      <c r="WZY204" s="110"/>
      <c r="WZZ204" s="110"/>
      <c r="XAA204" s="110"/>
      <c r="XAB204" s="110"/>
      <c r="XAC204" s="110"/>
      <c r="XAD204" s="110"/>
      <c r="XAE204" s="110"/>
      <c r="XAF204" s="110"/>
      <c r="XAG204" s="110"/>
      <c r="XAH204" s="110"/>
      <c r="XAI204" s="110"/>
      <c r="XAJ204" s="110"/>
      <c r="XAK204" s="110"/>
      <c r="XAL204" s="110"/>
      <c r="XAM204" s="110"/>
      <c r="XAN204" s="110"/>
      <c r="XAO204" s="110"/>
      <c r="XAP204" s="110"/>
      <c r="XAQ204" s="110"/>
      <c r="XAR204" s="110"/>
      <c r="XAS204" s="110"/>
      <c r="XAT204" s="110"/>
      <c r="XAU204" s="110"/>
      <c r="XAV204" s="110"/>
      <c r="XAW204" s="110"/>
      <c r="XAX204" s="110"/>
      <c r="XAY204" s="110"/>
      <c r="XAZ204" s="110"/>
      <c r="XBA204" s="110"/>
      <c r="XBB204" s="110"/>
      <c r="XBC204" s="110"/>
      <c r="XBD204" s="110"/>
      <c r="XBE204" s="110"/>
      <c r="XBF204" s="110"/>
      <c r="XBG204" s="110"/>
      <c r="XBH204" s="110"/>
      <c r="XBI204" s="110"/>
      <c r="XBJ204" s="110"/>
      <c r="XBK204" s="110"/>
      <c r="XBL204" s="110"/>
      <c r="XBM204" s="110"/>
      <c r="XBN204" s="110"/>
      <c r="XBO204" s="110"/>
      <c r="XBP204" s="110"/>
      <c r="XBQ204" s="110"/>
      <c r="XBR204" s="110"/>
      <c r="XBS204" s="110"/>
      <c r="XBT204" s="110"/>
      <c r="XBU204" s="110"/>
      <c r="XBV204" s="110"/>
      <c r="XBW204" s="110"/>
      <c r="XBX204" s="110"/>
      <c r="XBY204" s="110"/>
      <c r="XBZ204" s="110"/>
      <c r="XCA204" s="110"/>
      <c r="XCB204" s="110"/>
      <c r="XCC204" s="110"/>
      <c r="XCD204" s="110"/>
      <c r="XCE204" s="110"/>
      <c r="XCF204" s="110"/>
      <c r="XCG204" s="110"/>
      <c r="XCH204" s="110"/>
      <c r="XCI204" s="110"/>
      <c r="XCJ204" s="110"/>
      <c r="XCK204" s="110"/>
      <c r="XCL204" s="110"/>
      <c r="XCM204" s="110"/>
      <c r="XCN204" s="110"/>
      <c r="XCO204" s="110"/>
      <c r="XCP204" s="110"/>
      <c r="XCQ204" s="110"/>
      <c r="XCR204" s="110"/>
      <c r="XCS204" s="110"/>
      <c r="XCT204" s="110"/>
      <c r="XCU204" s="110"/>
      <c r="XCV204" s="110"/>
      <c r="XCW204" s="110"/>
      <c r="XCX204" s="110"/>
      <c r="XCY204" s="110"/>
      <c r="XCZ204" s="110"/>
      <c r="XDA204" s="110"/>
      <c r="XDB204" s="110"/>
      <c r="XDC204" s="110"/>
      <c r="XDD204" s="110"/>
      <c r="XDE204" s="110"/>
      <c r="XDF204" s="110"/>
      <c r="XDG204" s="110"/>
      <c r="XDH204" s="110"/>
      <c r="XDI204" s="110"/>
      <c r="XDJ204" s="110"/>
      <c r="XDK204" s="110"/>
      <c r="XDL204" s="110"/>
      <c r="XDM204" s="110"/>
      <c r="XDN204" s="110"/>
      <c r="XDO204" s="110"/>
      <c r="XDP204" s="110"/>
      <c r="XDQ204" s="110"/>
      <c r="XDR204" s="110"/>
      <c r="XDS204" s="110"/>
      <c r="XDT204" s="110"/>
      <c r="XDU204" s="110"/>
      <c r="XDV204" s="110"/>
      <c r="XDW204" s="110"/>
      <c r="XDX204" s="110"/>
      <c r="XDY204" s="110"/>
      <c r="XDZ204" s="110"/>
      <c r="XEA204" s="110"/>
      <c r="XEB204" s="110"/>
      <c r="XEC204" s="110"/>
      <c r="XED204" s="110"/>
      <c r="XEE204" s="110"/>
      <c r="XEF204" s="110"/>
      <c r="XEG204" s="110"/>
      <c r="XEH204" s="110"/>
      <c r="XEI204" s="110"/>
      <c r="XEJ204" s="110"/>
      <c r="XEK204" s="110"/>
      <c r="XEL204" s="110"/>
      <c r="XEM204" s="110"/>
      <c r="XEN204" s="110"/>
      <c r="XEO204" s="110"/>
      <c r="XEP204" s="110"/>
      <c r="XEQ204" s="110"/>
      <c r="XER204" s="110"/>
      <c r="XES204" s="110"/>
      <c r="XET204" s="110"/>
      <c r="XEU204" s="110"/>
      <c r="XEV204" s="110"/>
      <c r="XEW204" s="110"/>
      <c r="XEX204" s="110"/>
      <c r="XEY204" s="110"/>
      <c r="XEZ204" s="110"/>
      <c r="XFA204" s="110"/>
      <c r="XFB204" s="110"/>
      <c r="XFC204" s="110"/>
      <c r="XFD204" s="110"/>
    </row>
    <row r="205" spans="1:16384" s="13" customFormat="1" x14ac:dyDescent="0.25">
      <c r="A205" s="110"/>
      <c r="B205" s="111"/>
      <c r="C205" s="111"/>
      <c r="D205" s="111"/>
      <c r="E205" s="110"/>
      <c r="F205" s="110"/>
      <c r="G205" s="111"/>
      <c r="H205" s="111"/>
      <c r="I205" s="111"/>
      <c r="J205" s="46"/>
      <c r="K205" s="46"/>
      <c r="L205" s="110"/>
      <c r="M205" s="111"/>
      <c r="N205" s="111"/>
      <c r="O205" s="111"/>
      <c r="P205" s="111"/>
      <c r="Q205" s="47"/>
      <c r="R205" s="46"/>
      <c r="S205" s="46"/>
      <c r="T205" s="46"/>
      <c r="V205" s="46"/>
      <c r="W205" s="46"/>
      <c r="X205" s="46"/>
      <c r="Z205" s="46"/>
      <c r="AA205" s="46"/>
      <c r="AB205" s="46"/>
      <c r="AD205" s="46"/>
      <c r="AE205" s="46"/>
      <c r="AF205" s="46"/>
      <c r="AI205" s="234"/>
      <c r="AJ205" s="234"/>
      <c r="AK205" s="110"/>
      <c r="AL205" s="110"/>
      <c r="AM205" s="110"/>
      <c r="AN205" s="110"/>
      <c r="AO205" s="110"/>
      <c r="AP205" s="110"/>
      <c r="AQ205" s="110"/>
      <c r="AR205" s="110"/>
      <c r="AS205" s="110"/>
      <c r="AT205" s="110"/>
      <c r="AU205" s="110"/>
      <c r="AV205" s="110"/>
      <c r="AW205" s="110"/>
      <c r="AX205" s="110"/>
      <c r="AY205" s="110"/>
      <c r="AZ205" s="110"/>
      <c r="BA205" s="110"/>
      <c r="BB205" s="110"/>
      <c r="BC205" s="110"/>
      <c r="BD205" s="110"/>
      <c r="BE205" s="110"/>
      <c r="BF205" s="110"/>
      <c r="BG205" s="110"/>
      <c r="BH205" s="110"/>
      <c r="BI205" s="110"/>
      <c r="BJ205" s="110"/>
      <c r="BK205" s="110"/>
      <c r="BL205" s="110"/>
      <c r="BM205" s="110"/>
      <c r="BN205" s="110"/>
      <c r="BO205" s="110"/>
      <c r="BP205" s="110"/>
      <c r="BQ205" s="110"/>
      <c r="BR205" s="110"/>
      <c r="BS205" s="110"/>
      <c r="BT205" s="110"/>
      <c r="BU205" s="110"/>
      <c r="BV205" s="110"/>
      <c r="BW205" s="110"/>
      <c r="BX205" s="110"/>
      <c r="BY205" s="110"/>
      <c r="BZ205" s="110"/>
      <c r="CA205" s="110"/>
      <c r="CB205" s="110"/>
      <c r="CC205" s="110"/>
      <c r="CD205" s="110"/>
      <c r="CE205" s="110"/>
      <c r="CF205" s="110"/>
      <c r="CG205" s="110"/>
      <c r="CH205" s="110"/>
      <c r="CI205" s="110"/>
      <c r="CJ205" s="110"/>
      <c r="CK205" s="110"/>
      <c r="CL205" s="110"/>
      <c r="CM205" s="110"/>
      <c r="CN205" s="110"/>
      <c r="CO205" s="110"/>
      <c r="CP205" s="110"/>
      <c r="CQ205" s="110"/>
      <c r="CR205" s="110"/>
      <c r="CS205" s="110"/>
      <c r="CT205" s="110"/>
      <c r="CU205" s="110"/>
      <c r="CV205" s="110"/>
      <c r="CW205" s="110"/>
      <c r="CX205" s="110"/>
      <c r="CY205" s="110"/>
      <c r="CZ205" s="110"/>
      <c r="DA205" s="110"/>
      <c r="DB205" s="110"/>
      <c r="DC205" s="110"/>
      <c r="DD205" s="110"/>
      <c r="DE205" s="110"/>
      <c r="DF205" s="110"/>
      <c r="DG205" s="110"/>
      <c r="DH205" s="110"/>
      <c r="DI205" s="110"/>
      <c r="DJ205" s="110"/>
      <c r="DK205" s="110"/>
      <c r="DL205" s="110"/>
      <c r="DM205" s="110"/>
      <c r="DN205" s="110"/>
      <c r="DO205" s="110"/>
      <c r="DP205" s="110"/>
      <c r="DQ205" s="110"/>
      <c r="DR205" s="110"/>
      <c r="DS205" s="110"/>
      <c r="DT205" s="110"/>
      <c r="DU205" s="110"/>
      <c r="DV205" s="110"/>
      <c r="DW205" s="110"/>
      <c r="DX205" s="110"/>
      <c r="DY205" s="110"/>
      <c r="DZ205" s="110"/>
      <c r="EA205" s="110"/>
      <c r="EB205" s="110"/>
      <c r="EC205" s="110"/>
      <c r="ED205" s="110"/>
      <c r="EE205" s="110"/>
      <c r="EF205" s="110"/>
      <c r="EG205" s="110"/>
      <c r="EH205" s="110"/>
      <c r="EI205" s="110"/>
      <c r="EJ205" s="110"/>
      <c r="EK205" s="110"/>
      <c r="EL205" s="110"/>
      <c r="EM205" s="110"/>
      <c r="EN205" s="110"/>
      <c r="EO205" s="110"/>
      <c r="EP205" s="110"/>
      <c r="EQ205" s="110"/>
      <c r="ER205" s="110"/>
      <c r="ES205" s="110"/>
      <c r="ET205" s="110"/>
      <c r="EU205" s="110"/>
      <c r="EV205" s="110"/>
      <c r="EW205" s="110"/>
      <c r="EX205" s="110"/>
      <c r="EY205" s="110"/>
      <c r="EZ205" s="110"/>
      <c r="FA205" s="110"/>
      <c r="FB205" s="110"/>
      <c r="FC205" s="110"/>
      <c r="FD205" s="110"/>
      <c r="FE205" s="110"/>
      <c r="FF205" s="110"/>
      <c r="FG205" s="110"/>
      <c r="FH205" s="110"/>
      <c r="FI205" s="110"/>
      <c r="FJ205" s="110"/>
      <c r="FK205" s="110"/>
      <c r="FL205" s="110"/>
      <c r="FM205" s="110"/>
      <c r="FN205" s="110"/>
      <c r="FO205" s="110"/>
      <c r="FP205" s="110"/>
      <c r="FQ205" s="110"/>
      <c r="FR205" s="110"/>
      <c r="FS205" s="110"/>
      <c r="FT205" s="110"/>
      <c r="FU205" s="110"/>
      <c r="FV205" s="110"/>
      <c r="FW205" s="110"/>
      <c r="FX205" s="110"/>
      <c r="FY205" s="110"/>
      <c r="FZ205" s="110"/>
      <c r="GA205" s="110"/>
      <c r="GB205" s="110"/>
      <c r="GC205" s="110"/>
      <c r="GD205" s="110"/>
      <c r="GE205" s="110"/>
      <c r="GF205" s="110"/>
      <c r="GG205" s="110"/>
      <c r="GH205" s="110"/>
      <c r="GI205" s="110"/>
      <c r="GJ205" s="110"/>
      <c r="GK205" s="110"/>
      <c r="GL205" s="110"/>
      <c r="GM205" s="110"/>
      <c r="GN205" s="110"/>
      <c r="GO205" s="110"/>
      <c r="GP205" s="110"/>
      <c r="GQ205" s="110"/>
      <c r="GR205" s="110"/>
      <c r="GS205" s="110"/>
      <c r="GT205" s="110"/>
      <c r="GU205" s="110"/>
      <c r="GV205" s="110"/>
      <c r="GW205" s="110"/>
      <c r="GX205" s="110"/>
      <c r="GY205" s="110"/>
      <c r="GZ205" s="110"/>
      <c r="HA205" s="110"/>
      <c r="HB205" s="110"/>
      <c r="HC205" s="110"/>
      <c r="HD205" s="110"/>
      <c r="HE205" s="110"/>
      <c r="HF205" s="110"/>
      <c r="HG205" s="110"/>
      <c r="HH205" s="110"/>
      <c r="HI205" s="110"/>
      <c r="HJ205" s="110"/>
      <c r="HK205" s="110"/>
      <c r="HL205" s="110"/>
      <c r="HM205" s="110"/>
      <c r="HN205" s="110"/>
      <c r="HO205" s="110"/>
      <c r="HP205" s="110"/>
      <c r="HQ205" s="110"/>
      <c r="HR205" s="110"/>
      <c r="HS205" s="110"/>
      <c r="HT205" s="110"/>
      <c r="HU205" s="110"/>
      <c r="HV205" s="110"/>
      <c r="HW205" s="110"/>
      <c r="HX205" s="110"/>
      <c r="HY205" s="110"/>
      <c r="HZ205" s="110"/>
      <c r="IA205" s="110"/>
      <c r="IB205" s="110"/>
      <c r="IC205" s="110"/>
      <c r="ID205" s="110"/>
      <c r="IE205" s="110"/>
      <c r="IF205" s="110"/>
      <c r="IG205" s="110"/>
      <c r="IH205" s="110"/>
      <c r="II205" s="110"/>
      <c r="IJ205" s="110"/>
      <c r="IK205" s="110"/>
      <c r="IL205" s="110"/>
      <c r="IM205" s="110"/>
      <c r="IN205" s="110"/>
      <c r="IO205" s="110"/>
      <c r="IP205" s="110"/>
      <c r="IQ205" s="110"/>
      <c r="IR205" s="110"/>
      <c r="IS205" s="110"/>
      <c r="IT205" s="110"/>
      <c r="IU205" s="110"/>
      <c r="IV205" s="110"/>
      <c r="IW205" s="110"/>
      <c r="IX205" s="110"/>
      <c r="IY205" s="110"/>
      <c r="IZ205" s="110"/>
      <c r="JA205" s="110"/>
      <c r="JB205" s="110"/>
      <c r="JC205" s="110"/>
      <c r="JD205" s="110"/>
      <c r="JE205" s="110"/>
      <c r="JF205" s="110"/>
      <c r="JG205" s="110"/>
      <c r="JH205" s="110"/>
      <c r="JI205" s="110"/>
      <c r="JJ205" s="110"/>
      <c r="JK205" s="110"/>
      <c r="JL205" s="110"/>
      <c r="JM205" s="110"/>
      <c r="JN205" s="110"/>
      <c r="JO205" s="110"/>
      <c r="JP205" s="110"/>
      <c r="JQ205" s="110"/>
      <c r="JR205" s="110"/>
      <c r="JS205" s="110"/>
      <c r="JT205" s="110"/>
      <c r="JU205" s="110"/>
      <c r="JV205" s="110"/>
      <c r="JW205" s="110"/>
      <c r="JX205" s="110"/>
      <c r="JY205" s="110"/>
      <c r="JZ205" s="110"/>
      <c r="KA205" s="110"/>
      <c r="KB205" s="110"/>
      <c r="KC205" s="110"/>
      <c r="KD205" s="110"/>
      <c r="KE205" s="110"/>
      <c r="KF205" s="110"/>
      <c r="KG205" s="110"/>
      <c r="KH205" s="110"/>
      <c r="KI205" s="110"/>
      <c r="KJ205" s="110"/>
      <c r="KK205" s="110"/>
      <c r="KL205" s="110"/>
      <c r="KM205" s="110"/>
      <c r="KN205" s="110"/>
      <c r="KO205" s="110"/>
      <c r="KP205" s="110"/>
      <c r="KQ205" s="110"/>
      <c r="KR205" s="110"/>
      <c r="KS205" s="110"/>
      <c r="KT205" s="110"/>
      <c r="KU205" s="110"/>
      <c r="KV205" s="110"/>
      <c r="KW205" s="110"/>
      <c r="KX205" s="110"/>
      <c r="KY205" s="110"/>
      <c r="KZ205" s="110"/>
      <c r="LA205" s="110"/>
      <c r="LB205" s="110"/>
      <c r="LC205" s="110"/>
      <c r="LD205" s="110"/>
      <c r="LE205" s="110"/>
      <c r="LF205" s="110"/>
      <c r="LG205" s="110"/>
      <c r="LH205" s="110"/>
      <c r="LI205" s="110"/>
      <c r="LJ205" s="110"/>
      <c r="LK205" s="110"/>
      <c r="LL205" s="110"/>
      <c r="LM205" s="110"/>
      <c r="LN205" s="110"/>
      <c r="LO205" s="110"/>
      <c r="LP205" s="110"/>
      <c r="LQ205" s="110"/>
      <c r="LR205" s="110"/>
      <c r="LS205" s="110"/>
      <c r="LT205" s="110"/>
      <c r="LU205" s="110"/>
      <c r="LV205" s="110"/>
      <c r="LW205" s="110"/>
      <c r="LX205" s="110"/>
      <c r="LY205" s="110"/>
      <c r="LZ205" s="110"/>
      <c r="MA205" s="110"/>
      <c r="MB205" s="110"/>
      <c r="MC205" s="110"/>
      <c r="MD205" s="110"/>
      <c r="ME205" s="110"/>
      <c r="MF205" s="110"/>
      <c r="MG205" s="110"/>
      <c r="MH205" s="110"/>
      <c r="MI205" s="110"/>
      <c r="MJ205" s="110"/>
      <c r="MK205" s="110"/>
      <c r="ML205" s="110"/>
      <c r="MM205" s="110"/>
      <c r="MN205" s="110"/>
      <c r="MO205" s="110"/>
      <c r="MP205" s="110"/>
      <c r="MQ205" s="110"/>
      <c r="MR205" s="110"/>
      <c r="MS205" s="110"/>
      <c r="MT205" s="110"/>
      <c r="MU205" s="110"/>
      <c r="MV205" s="110"/>
      <c r="MW205" s="110"/>
      <c r="MX205" s="110"/>
      <c r="MY205" s="110"/>
      <c r="MZ205" s="110"/>
      <c r="NA205" s="110"/>
      <c r="NB205" s="110"/>
      <c r="NC205" s="110"/>
      <c r="ND205" s="110"/>
      <c r="NE205" s="110"/>
      <c r="NF205" s="110"/>
      <c r="NG205" s="110"/>
      <c r="NH205" s="110"/>
      <c r="NI205" s="110"/>
      <c r="NJ205" s="110"/>
      <c r="NK205" s="110"/>
      <c r="NL205" s="110"/>
      <c r="NM205" s="110"/>
      <c r="NN205" s="110"/>
      <c r="NO205" s="110"/>
      <c r="NP205" s="110"/>
      <c r="NQ205" s="110"/>
      <c r="NR205" s="110"/>
      <c r="NS205" s="110"/>
      <c r="NT205" s="110"/>
      <c r="NU205" s="110"/>
      <c r="NV205" s="110"/>
      <c r="NW205" s="110"/>
      <c r="NX205" s="110"/>
      <c r="NY205" s="110"/>
      <c r="NZ205" s="110"/>
      <c r="OA205" s="110"/>
      <c r="OB205" s="110"/>
      <c r="OC205" s="110"/>
      <c r="OD205" s="110"/>
      <c r="OE205" s="110"/>
      <c r="OF205" s="110"/>
      <c r="OG205" s="110"/>
      <c r="OH205" s="110"/>
      <c r="OI205" s="110"/>
      <c r="OJ205" s="110"/>
      <c r="OK205" s="110"/>
      <c r="OL205" s="110"/>
      <c r="OM205" s="110"/>
      <c r="ON205" s="110"/>
      <c r="OO205" s="110"/>
      <c r="OP205" s="110"/>
      <c r="OQ205" s="110"/>
      <c r="OR205" s="110"/>
      <c r="OS205" s="110"/>
      <c r="OT205" s="110"/>
      <c r="OU205" s="110"/>
      <c r="OV205" s="110"/>
      <c r="OW205" s="110"/>
      <c r="OX205" s="110"/>
      <c r="OY205" s="110"/>
      <c r="OZ205" s="110"/>
      <c r="PA205" s="110"/>
      <c r="PB205" s="110"/>
      <c r="PC205" s="110"/>
      <c r="PD205" s="110"/>
      <c r="PE205" s="110"/>
      <c r="PF205" s="110"/>
      <c r="PG205" s="110"/>
      <c r="PH205" s="110"/>
      <c r="PI205" s="110"/>
      <c r="PJ205" s="110"/>
      <c r="PK205" s="110"/>
      <c r="PL205" s="110"/>
      <c r="PM205" s="110"/>
      <c r="PN205" s="110"/>
      <c r="PO205" s="110"/>
      <c r="PP205" s="110"/>
      <c r="PQ205" s="110"/>
      <c r="PR205" s="110"/>
      <c r="PS205" s="110"/>
      <c r="PT205" s="110"/>
      <c r="PU205" s="110"/>
      <c r="PV205" s="110"/>
      <c r="PW205" s="110"/>
      <c r="PX205" s="110"/>
      <c r="PY205" s="110"/>
      <c r="PZ205" s="110"/>
      <c r="QA205" s="110"/>
      <c r="QB205" s="110"/>
      <c r="QC205" s="110"/>
      <c r="QD205" s="110"/>
      <c r="QE205" s="110"/>
      <c r="QF205" s="110"/>
      <c r="QG205" s="110"/>
      <c r="QH205" s="110"/>
      <c r="QI205" s="110"/>
      <c r="QJ205" s="110"/>
      <c r="QK205" s="110"/>
      <c r="QL205" s="110"/>
      <c r="QM205" s="110"/>
      <c r="QN205" s="110"/>
      <c r="QO205" s="110"/>
      <c r="QP205" s="110"/>
      <c r="QQ205" s="110"/>
      <c r="QR205" s="110"/>
      <c r="QS205" s="110"/>
      <c r="QT205" s="110"/>
      <c r="QU205" s="110"/>
      <c r="QV205" s="110"/>
      <c r="QW205" s="110"/>
      <c r="QX205" s="110"/>
      <c r="QY205" s="110"/>
      <c r="QZ205" s="110"/>
      <c r="RA205" s="110"/>
      <c r="RB205" s="110"/>
      <c r="RC205" s="110"/>
      <c r="RD205" s="110"/>
      <c r="RE205" s="110"/>
      <c r="RF205" s="110"/>
      <c r="RG205" s="110"/>
      <c r="RH205" s="110"/>
      <c r="RI205" s="110"/>
      <c r="RJ205" s="110"/>
      <c r="RK205" s="110"/>
      <c r="RL205" s="110"/>
      <c r="RM205" s="110"/>
      <c r="RN205" s="110"/>
      <c r="RO205" s="110"/>
      <c r="RP205" s="110"/>
      <c r="RQ205" s="110"/>
      <c r="RR205" s="110"/>
      <c r="RS205" s="110"/>
      <c r="RT205" s="110"/>
      <c r="RU205" s="110"/>
      <c r="RV205" s="110"/>
      <c r="RW205" s="110"/>
      <c r="RX205" s="110"/>
      <c r="RY205" s="110"/>
      <c r="RZ205" s="110"/>
      <c r="SA205" s="110"/>
      <c r="SB205" s="110"/>
      <c r="SC205" s="110"/>
      <c r="SD205" s="110"/>
      <c r="SE205" s="110"/>
      <c r="SF205" s="110"/>
      <c r="SG205" s="110"/>
      <c r="SH205" s="110"/>
      <c r="SI205" s="110"/>
      <c r="SJ205" s="110"/>
      <c r="SK205" s="110"/>
      <c r="SL205" s="110"/>
      <c r="SM205" s="110"/>
      <c r="SN205" s="110"/>
      <c r="SO205" s="110"/>
      <c r="SP205" s="110"/>
      <c r="SQ205" s="110"/>
      <c r="SR205" s="110"/>
      <c r="SS205" s="110"/>
      <c r="ST205" s="110"/>
      <c r="SU205" s="110"/>
      <c r="SV205" s="110"/>
      <c r="SW205" s="110"/>
      <c r="SX205" s="110"/>
      <c r="SY205" s="110"/>
      <c r="SZ205" s="110"/>
      <c r="TA205" s="110"/>
      <c r="TB205" s="110"/>
      <c r="TC205" s="110"/>
      <c r="TD205" s="110"/>
      <c r="TE205" s="110"/>
      <c r="TF205" s="110"/>
      <c r="TG205" s="110"/>
      <c r="TH205" s="110"/>
      <c r="TI205" s="110"/>
      <c r="TJ205" s="110"/>
      <c r="TK205" s="110"/>
      <c r="TL205" s="110"/>
      <c r="TM205" s="110"/>
      <c r="TN205" s="110"/>
      <c r="TO205" s="110"/>
      <c r="TP205" s="110"/>
      <c r="TQ205" s="110"/>
      <c r="TR205" s="110"/>
      <c r="TS205" s="110"/>
      <c r="TT205" s="110"/>
      <c r="TU205" s="110"/>
      <c r="TV205" s="110"/>
      <c r="TW205" s="110"/>
      <c r="TX205" s="110"/>
      <c r="TY205" s="110"/>
      <c r="TZ205" s="110"/>
      <c r="UA205" s="110"/>
      <c r="UB205" s="110"/>
      <c r="UC205" s="110"/>
      <c r="UD205" s="110"/>
      <c r="UE205" s="110"/>
      <c r="UF205" s="110"/>
      <c r="UG205" s="110"/>
      <c r="UH205" s="110"/>
      <c r="UI205" s="110"/>
      <c r="UJ205" s="110"/>
      <c r="UK205" s="110"/>
      <c r="UL205" s="110"/>
      <c r="UM205" s="110"/>
      <c r="UN205" s="110"/>
      <c r="UO205" s="110"/>
      <c r="UP205" s="110"/>
      <c r="UQ205" s="110"/>
      <c r="UR205" s="110"/>
      <c r="US205" s="110"/>
      <c r="UT205" s="110"/>
      <c r="UU205" s="110"/>
      <c r="UV205" s="110"/>
      <c r="UW205" s="110"/>
      <c r="UX205" s="110"/>
      <c r="UY205" s="110"/>
      <c r="UZ205" s="110"/>
      <c r="VA205" s="110"/>
      <c r="VB205" s="110"/>
      <c r="VC205" s="110"/>
      <c r="VD205" s="110"/>
      <c r="VE205" s="110"/>
      <c r="VF205" s="110"/>
      <c r="VG205" s="110"/>
      <c r="VH205" s="110"/>
      <c r="VI205" s="110"/>
      <c r="VJ205" s="110"/>
      <c r="VK205" s="110"/>
      <c r="VL205" s="110"/>
      <c r="VM205" s="110"/>
      <c r="VN205" s="110"/>
      <c r="VO205" s="110"/>
      <c r="VP205" s="110"/>
      <c r="VQ205" s="110"/>
      <c r="VR205" s="110"/>
      <c r="VS205" s="110"/>
      <c r="VT205" s="110"/>
      <c r="VU205" s="110"/>
      <c r="VV205" s="110"/>
      <c r="VW205" s="110"/>
      <c r="VX205" s="110"/>
      <c r="VY205" s="110"/>
      <c r="VZ205" s="110"/>
      <c r="WA205" s="110"/>
      <c r="WB205" s="110"/>
      <c r="WC205" s="110"/>
      <c r="WD205" s="110"/>
      <c r="WE205" s="110"/>
      <c r="WF205" s="110"/>
      <c r="WG205" s="110"/>
      <c r="WH205" s="110"/>
      <c r="WI205" s="110"/>
      <c r="WJ205" s="110"/>
      <c r="WK205" s="110"/>
      <c r="WL205" s="110"/>
      <c r="WM205" s="110"/>
      <c r="WN205" s="110"/>
      <c r="WO205" s="110"/>
      <c r="WP205" s="110"/>
      <c r="WQ205" s="110"/>
      <c r="WR205" s="110"/>
      <c r="WS205" s="110"/>
      <c r="WT205" s="110"/>
      <c r="WU205" s="110"/>
      <c r="WV205" s="110"/>
      <c r="WW205" s="110"/>
      <c r="WX205" s="110"/>
      <c r="WY205" s="110"/>
      <c r="WZ205" s="110"/>
      <c r="XA205" s="110"/>
      <c r="XB205" s="110"/>
      <c r="XC205" s="110"/>
      <c r="XD205" s="110"/>
      <c r="XE205" s="110"/>
      <c r="XF205" s="110"/>
      <c r="XG205" s="110"/>
      <c r="XH205" s="110"/>
      <c r="XI205" s="110"/>
      <c r="XJ205" s="110"/>
      <c r="XK205" s="110"/>
      <c r="XL205" s="110"/>
      <c r="XM205" s="110"/>
      <c r="XN205" s="110"/>
      <c r="XO205" s="110"/>
      <c r="XP205" s="110"/>
      <c r="XQ205" s="110"/>
      <c r="XR205" s="110"/>
      <c r="XS205" s="110"/>
      <c r="XT205" s="110"/>
      <c r="XU205" s="110"/>
      <c r="XV205" s="110"/>
      <c r="XW205" s="110"/>
      <c r="XX205" s="110"/>
      <c r="XY205" s="110"/>
      <c r="XZ205" s="110"/>
      <c r="YA205" s="110"/>
      <c r="YB205" s="110"/>
      <c r="YC205" s="110"/>
      <c r="YD205" s="110"/>
      <c r="YE205" s="110"/>
      <c r="YF205" s="110"/>
      <c r="YG205" s="110"/>
      <c r="YH205" s="110"/>
      <c r="YI205" s="110"/>
      <c r="YJ205" s="110"/>
      <c r="YK205" s="110"/>
      <c r="YL205" s="110"/>
      <c r="YM205" s="110"/>
      <c r="YN205" s="110"/>
      <c r="YO205" s="110"/>
      <c r="YP205" s="110"/>
      <c r="YQ205" s="110"/>
      <c r="YR205" s="110"/>
      <c r="YS205" s="110"/>
      <c r="YT205" s="110"/>
      <c r="YU205" s="110"/>
      <c r="YV205" s="110"/>
      <c r="YW205" s="110"/>
      <c r="YX205" s="110"/>
      <c r="YY205" s="110"/>
      <c r="YZ205" s="110"/>
      <c r="ZA205" s="110"/>
      <c r="ZB205" s="110"/>
      <c r="ZC205" s="110"/>
      <c r="ZD205" s="110"/>
      <c r="ZE205" s="110"/>
      <c r="ZF205" s="110"/>
      <c r="ZG205" s="110"/>
      <c r="ZH205" s="110"/>
      <c r="ZI205" s="110"/>
      <c r="ZJ205" s="110"/>
      <c r="ZK205" s="110"/>
      <c r="ZL205" s="110"/>
      <c r="ZM205" s="110"/>
      <c r="ZN205" s="110"/>
      <c r="ZO205" s="110"/>
      <c r="ZP205" s="110"/>
      <c r="ZQ205" s="110"/>
      <c r="ZR205" s="110"/>
      <c r="ZS205" s="110"/>
      <c r="ZT205" s="110"/>
      <c r="ZU205" s="110"/>
      <c r="ZV205" s="110"/>
      <c r="ZW205" s="110"/>
      <c r="ZX205" s="110"/>
      <c r="ZY205" s="110"/>
      <c r="ZZ205" s="110"/>
      <c r="AAA205" s="110"/>
      <c r="AAB205" s="110"/>
      <c r="AAC205" s="110"/>
      <c r="AAD205" s="110"/>
      <c r="AAE205" s="110"/>
      <c r="AAF205" s="110"/>
      <c r="AAG205" s="110"/>
      <c r="AAH205" s="110"/>
      <c r="AAI205" s="110"/>
      <c r="AAJ205" s="110"/>
      <c r="AAK205" s="110"/>
      <c r="AAL205" s="110"/>
      <c r="AAM205" s="110"/>
      <c r="AAN205" s="110"/>
      <c r="AAO205" s="110"/>
      <c r="AAP205" s="110"/>
      <c r="AAQ205" s="110"/>
      <c r="AAR205" s="110"/>
      <c r="AAS205" s="110"/>
      <c r="AAT205" s="110"/>
      <c r="AAU205" s="110"/>
      <c r="AAV205" s="110"/>
      <c r="AAW205" s="110"/>
      <c r="AAX205" s="110"/>
      <c r="AAY205" s="110"/>
      <c r="AAZ205" s="110"/>
      <c r="ABA205" s="110"/>
      <c r="ABB205" s="110"/>
      <c r="ABC205" s="110"/>
      <c r="ABD205" s="110"/>
      <c r="ABE205" s="110"/>
      <c r="ABF205" s="110"/>
      <c r="ABG205" s="110"/>
      <c r="ABH205" s="110"/>
      <c r="ABI205" s="110"/>
      <c r="ABJ205" s="110"/>
      <c r="ABK205" s="110"/>
      <c r="ABL205" s="110"/>
      <c r="ABM205" s="110"/>
      <c r="ABN205" s="110"/>
      <c r="ABO205" s="110"/>
      <c r="ABP205" s="110"/>
      <c r="ABQ205" s="110"/>
      <c r="ABR205" s="110"/>
      <c r="ABS205" s="110"/>
      <c r="ABT205" s="110"/>
      <c r="ABU205" s="110"/>
      <c r="ABV205" s="110"/>
      <c r="ABW205" s="110"/>
      <c r="ABX205" s="110"/>
      <c r="ABY205" s="110"/>
      <c r="ABZ205" s="110"/>
      <c r="ACA205" s="110"/>
      <c r="ACB205" s="110"/>
      <c r="ACC205" s="110"/>
      <c r="ACD205" s="110"/>
      <c r="ACE205" s="110"/>
      <c r="ACF205" s="110"/>
      <c r="ACG205" s="110"/>
      <c r="ACH205" s="110"/>
      <c r="ACI205" s="110"/>
      <c r="ACJ205" s="110"/>
      <c r="ACK205" s="110"/>
      <c r="ACL205" s="110"/>
      <c r="ACM205" s="110"/>
      <c r="ACN205" s="110"/>
      <c r="ACO205" s="110"/>
      <c r="ACP205" s="110"/>
      <c r="ACQ205" s="110"/>
      <c r="ACR205" s="110"/>
      <c r="ACS205" s="110"/>
      <c r="ACT205" s="110"/>
      <c r="ACU205" s="110"/>
      <c r="ACV205" s="110"/>
      <c r="ACW205" s="110"/>
      <c r="ACX205" s="110"/>
      <c r="ACY205" s="110"/>
      <c r="ACZ205" s="110"/>
      <c r="ADA205" s="110"/>
      <c r="ADB205" s="110"/>
      <c r="ADC205" s="110"/>
      <c r="ADD205" s="110"/>
      <c r="ADE205" s="110"/>
      <c r="ADF205" s="110"/>
      <c r="ADG205" s="110"/>
      <c r="ADH205" s="110"/>
      <c r="ADI205" s="110"/>
      <c r="ADJ205" s="110"/>
      <c r="ADK205" s="110"/>
      <c r="ADL205" s="110"/>
      <c r="ADM205" s="110"/>
      <c r="ADN205" s="110"/>
      <c r="ADO205" s="110"/>
      <c r="ADP205" s="110"/>
      <c r="ADQ205" s="110"/>
      <c r="ADR205" s="110"/>
      <c r="ADS205" s="110"/>
      <c r="ADT205" s="110"/>
      <c r="ADU205" s="110"/>
      <c r="ADV205" s="110"/>
      <c r="ADW205" s="110"/>
      <c r="ADX205" s="110"/>
      <c r="ADY205" s="110"/>
      <c r="ADZ205" s="110"/>
      <c r="AEA205" s="110"/>
      <c r="AEB205" s="110"/>
      <c r="AEC205" s="110"/>
      <c r="AED205" s="110"/>
      <c r="AEE205" s="110"/>
      <c r="AEF205" s="110"/>
      <c r="AEG205" s="110"/>
      <c r="AEH205" s="110"/>
      <c r="AEI205" s="110"/>
      <c r="AEJ205" s="110"/>
      <c r="AEK205" s="110"/>
      <c r="AEL205" s="110"/>
      <c r="AEM205" s="110"/>
      <c r="AEN205" s="110"/>
      <c r="AEO205" s="110"/>
      <c r="AEP205" s="110"/>
      <c r="AEQ205" s="110"/>
      <c r="AER205" s="110"/>
      <c r="AES205" s="110"/>
      <c r="AET205" s="110"/>
      <c r="AEU205" s="110"/>
      <c r="AEV205" s="110"/>
      <c r="AEW205" s="110"/>
      <c r="AEX205" s="110"/>
      <c r="AEY205" s="110"/>
      <c r="AEZ205" s="110"/>
      <c r="AFA205" s="110"/>
      <c r="AFB205" s="110"/>
      <c r="AFC205" s="110"/>
      <c r="AFD205" s="110"/>
      <c r="AFE205" s="110"/>
      <c r="AFF205" s="110"/>
      <c r="AFG205" s="110"/>
      <c r="AFH205" s="110"/>
      <c r="AFI205" s="110"/>
      <c r="AFJ205" s="110"/>
      <c r="AFK205" s="110"/>
      <c r="AFL205" s="110"/>
      <c r="AFM205" s="110"/>
      <c r="AFN205" s="110"/>
      <c r="AFO205" s="110"/>
      <c r="AFP205" s="110"/>
      <c r="AFQ205" s="110"/>
      <c r="AFR205" s="110"/>
      <c r="AFS205" s="110"/>
      <c r="AFT205" s="110"/>
      <c r="AFU205" s="110"/>
      <c r="AFV205" s="110"/>
      <c r="AFW205" s="110"/>
      <c r="AFX205" s="110"/>
      <c r="AFY205" s="110"/>
      <c r="AFZ205" s="110"/>
      <c r="AGA205" s="110"/>
      <c r="AGB205" s="110"/>
      <c r="AGC205" s="110"/>
      <c r="AGD205" s="110"/>
      <c r="AGE205" s="110"/>
      <c r="AGF205" s="110"/>
      <c r="AGG205" s="110"/>
      <c r="AGH205" s="110"/>
      <c r="AGI205" s="110"/>
      <c r="AGJ205" s="110"/>
      <c r="AGK205" s="110"/>
      <c r="AGL205" s="110"/>
      <c r="AGM205" s="110"/>
      <c r="AGN205" s="110"/>
      <c r="AGO205" s="110"/>
      <c r="AGP205" s="110"/>
      <c r="AGQ205" s="110"/>
      <c r="AGR205" s="110"/>
      <c r="AGS205" s="110"/>
      <c r="AGT205" s="110"/>
      <c r="AGU205" s="110"/>
      <c r="AGV205" s="110"/>
      <c r="AGW205" s="110"/>
      <c r="AGX205" s="110"/>
      <c r="AGY205" s="110"/>
      <c r="AGZ205" s="110"/>
      <c r="AHA205" s="110"/>
      <c r="AHB205" s="110"/>
      <c r="AHC205" s="110"/>
      <c r="AHD205" s="110"/>
      <c r="AHE205" s="110"/>
      <c r="AHF205" s="110"/>
      <c r="AHG205" s="110"/>
      <c r="AHH205" s="110"/>
      <c r="AHI205" s="110"/>
      <c r="AHJ205" s="110"/>
      <c r="AHK205" s="110"/>
      <c r="AHL205" s="110"/>
      <c r="AHM205" s="110"/>
      <c r="AHN205" s="110"/>
      <c r="AHO205" s="110"/>
      <c r="AHP205" s="110"/>
      <c r="AHQ205" s="110"/>
      <c r="AHR205" s="110"/>
      <c r="AHS205" s="110"/>
      <c r="AHT205" s="110"/>
      <c r="AHU205" s="110"/>
      <c r="AHV205" s="110"/>
      <c r="AHW205" s="110"/>
      <c r="AHX205" s="110"/>
      <c r="AHY205" s="110"/>
      <c r="AHZ205" s="110"/>
      <c r="AIA205" s="110"/>
      <c r="AIB205" s="110"/>
      <c r="AIC205" s="110"/>
      <c r="AID205" s="110"/>
      <c r="AIE205" s="110"/>
      <c r="AIF205" s="110"/>
      <c r="AIG205" s="110"/>
      <c r="AIH205" s="110"/>
      <c r="AII205" s="110"/>
      <c r="AIJ205" s="110"/>
      <c r="AIK205" s="110"/>
      <c r="AIL205" s="110"/>
      <c r="AIM205" s="110"/>
      <c r="AIN205" s="110"/>
      <c r="AIO205" s="110"/>
      <c r="AIP205" s="110"/>
      <c r="AIQ205" s="110"/>
      <c r="AIR205" s="110"/>
      <c r="AIS205" s="110"/>
      <c r="AIT205" s="110"/>
      <c r="AIU205" s="110"/>
      <c r="AIV205" s="110"/>
      <c r="AIW205" s="110"/>
      <c r="AIX205" s="110"/>
      <c r="AIY205" s="110"/>
      <c r="AIZ205" s="110"/>
      <c r="AJA205" s="110"/>
      <c r="AJB205" s="110"/>
      <c r="AJC205" s="110"/>
      <c r="AJD205" s="110"/>
      <c r="AJE205" s="110"/>
      <c r="AJF205" s="110"/>
      <c r="AJG205" s="110"/>
      <c r="AJH205" s="110"/>
      <c r="AJI205" s="110"/>
      <c r="AJJ205" s="110"/>
      <c r="AJK205" s="110"/>
      <c r="AJL205" s="110"/>
      <c r="AJM205" s="110"/>
      <c r="AJN205" s="110"/>
      <c r="AJO205" s="110"/>
      <c r="AJP205" s="110"/>
      <c r="AJQ205" s="110"/>
      <c r="AJR205" s="110"/>
      <c r="AJS205" s="110"/>
      <c r="AJT205" s="110"/>
      <c r="AJU205" s="110"/>
      <c r="AJV205" s="110"/>
      <c r="AJW205" s="110"/>
      <c r="AJX205" s="110"/>
      <c r="AJY205" s="110"/>
      <c r="AJZ205" s="110"/>
      <c r="AKA205" s="110"/>
      <c r="AKB205" s="110"/>
      <c r="AKC205" s="110"/>
      <c r="AKD205" s="110"/>
      <c r="AKE205" s="110"/>
      <c r="AKF205" s="110"/>
      <c r="AKG205" s="110"/>
      <c r="AKH205" s="110"/>
      <c r="AKI205" s="110"/>
      <c r="AKJ205" s="110"/>
      <c r="AKK205" s="110"/>
      <c r="AKL205" s="110"/>
      <c r="AKM205" s="110"/>
      <c r="AKN205" s="110"/>
      <c r="AKO205" s="110"/>
      <c r="AKP205" s="110"/>
      <c r="AKQ205" s="110"/>
      <c r="AKR205" s="110"/>
      <c r="AKS205" s="110"/>
      <c r="AKT205" s="110"/>
      <c r="AKU205" s="110"/>
      <c r="AKV205" s="110"/>
      <c r="AKW205" s="110"/>
      <c r="AKX205" s="110"/>
      <c r="AKY205" s="110"/>
      <c r="AKZ205" s="110"/>
      <c r="ALA205" s="110"/>
      <c r="ALB205" s="110"/>
      <c r="ALC205" s="110"/>
      <c r="ALD205" s="110"/>
      <c r="ALE205" s="110"/>
      <c r="ALF205" s="110"/>
      <c r="ALG205" s="110"/>
      <c r="ALH205" s="110"/>
      <c r="ALI205" s="110"/>
      <c r="ALJ205" s="110"/>
      <c r="ALK205" s="110"/>
      <c r="ALL205" s="110"/>
      <c r="ALM205" s="110"/>
      <c r="ALN205" s="110"/>
      <c r="ALO205" s="110"/>
      <c r="ALP205" s="110"/>
      <c r="ALQ205" s="110"/>
      <c r="ALR205" s="110"/>
      <c r="ALS205" s="110"/>
      <c r="ALT205" s="110"/>
      <c r="ALU205" s="110"/>
      <c r="ALV205" s="110"/>
      <c r="ALW205" s="110"/>
      <c r="ALX205" s="110"/>
      <c r="ALY205" s="110"/>
      <c r="ALZ205" s="110"/>
      <c r="AMA205" s="110"/>
      <c r="AMB205" s="110"/>
      <c r="AMC205" s="110"/>
      <c r="AMD205" s="110"/>
      <c r="AME205" s="110"/>
      <c r="AMF205" s="110"/>
      <c r="AMG205" s="110"/>
      <c r="AMH205" s="110"/>
      <c r="AMI205" s="110"/>
      <c r="AMJ205" s="110"/>
      <c r="AMK205" s="110"/>
      <c r="AML205" s="110"/>
      <c r="AMM205" s="110"/>
      <c r="AMN205" s="110"/>
      <c r="AMO205" s="110"/>
      <c r="AMP205" s="110"/>
      <c r="AMQ205" s="110"/>
      <c r="AMR205" s="110"/>
      <c r="AMS205" s="110"/>
      <c r="AMT205" s="110"/>
      <c r="AMU205" s="110"/>
      <c r="AMV205" s="110"/>
      <c r="AMW205" s="110"/>
      <c r="AMX205" s="110"/>
      <c r="AMY205" s="110"/>
      <c r="AMZ205" s="110"/>
      <c r="ANA205" s="110"/>
      <c r="ANB205" s="110"/>
      <c r="ANC205" s="110"/>
      <c r="AND205" s="110"/>
      <c r="ANE205" s="110"/>
      <c r="ANF205" s="110"/>
      <c r="ANG205" s="110"/>
      <c r="ANH205" s="110"/>
      <c r="ANI205" s="110"/>
      <c r="ANJ205" s="110"/>
      <c r="ANK205" s="110"/>
      <c r="ANL205" s="110"/>
      <c r="ANM205" s="110"/>
      <c r="ANN205" s="110"/>
      <c r="ANO205" s="110"/>
      <c r="ANP205" s="110"/>
      <c r="ANQ205" s="110"/>
      <c r="ANR205" s="110"/>
      <c r="ANS205" s="110"/>
      <c r="ANT205" s="110"/>
      <c r="ANU205" s="110"/>
      <c r="ANV205" s="110"/>
      <c r="ANW205" s="110"/>
      <c r="ANX205" s="110"/>
      <c r="ANY205" s="110"/>
      <c r="ANZ205" s="110"/>
      <c r="AOA205" s="110"/>
      <c r="AOB205" s="110"/>
      <c r="AOC205" s="110"/>
      <c r="AOD205" s="110"/>
      <c r="AOE205" s="110"/>
      <c r="AOF205" s="110"/>
      <c r="AOG205" s="110"/>
      <c r="AOH205" s="110"/>
      <c r="AOI205" s="110"/>
      <c r="AOJ205" s="110"/>
      <c r="AOK205" s="110"/>
      <c r="AOL205" s="110"/>
      <c r="AOM205" s="110"/>
      <c r="AON205" s="110"/>
      <c r="AOO205" s="110"/>
      <c r="AOP205" s="110"/>
      <c r="AOQ205" s="110"/>
      <c r="AOR205" s="110"/>
      <c r="AOS205" s="110"/>
      <c r="AOT205" s="110"/>
      <c r="AOU205" s="110"/>
      <c r="AOV205" s="110"/>
      <c r="AOW205" s="110"/>
      <c r="AOX205" s="110"/>
      <c r="AOY205" s="110"/>
      <c r="AOZ205" s="110"/>
      <c r="APA205" s="110"/>
      <c r="APB205" s="110"/>
      <c r="APC205" s="110"/>
      <c r="APD205" s="110"/>
      <c r="APE205" s="110"/>
      <c r="APF205" s="110"/>
      <c r="APG205" s="110"/>
      <c r="APH205" s="110"/>
      <c r="API205" s="110"/>
      <c r="APJ205" s="110"/>
      <c r="APK205" s="110"/>
      <c r="APL205" s="110"/>
      <c r="APM205" s="110"/>
      <c r="APN205" s="110"/>
      <c r="APO205" s="110"/>
      <c r="APP205" s="110"/>
      <c r="APQ205" s="110"/>
      <c r="APR205" s="110"/>
      <c r="APS205" s="110"/>
      <c r="APT205" s="110"/>
      <c r="APU205" s="110"/>
      <c r="APV205" s="110"/>
      <c r="APW205" s="110"/>
      <c r="APX205" s="110"/>
      <c r="APY205" s="110"/>
      <c r="APZ205" s="110"/>
      <c r="AQA205" s="110"/>
      <c r="AQB205" s="110"/>
      <c r="AQC205" s="110"/>
      <c r="AQD205" s="110"/>
      <c r="AQE205" s="110"/>
      <c r="AQF205" s="110"/>
      <c r="AQG205" s="110"/>
      <c r="AQH205" s="110"/>
      <c r="AQI205" s="110"/>
      <c r="AQJ205" s="110"/>
      <c r="AQK205" s="110"/>
      <c r="AQL205" s="110"/>
      <c r="AQM205" s="110"/>
      <c r="AQN205" s="110"/>
      <c r="AQO205" s="110"/>
      <c r="AQP205" s="110"/>
      <c r="AQQ205" s="110"/>
      <c r="AQR205" s="110"/>
      <c r="AQS205" s="110"/>
      <c r="AQT205" s="110"/>
      <c r="AQU205" s="110"/>
      <c r="AQV205" s="110"/>
      <c r="AQW205" s="110"/>
      <c r="AQX205" s="110"/>
      <c r="AQY205" s="110"/>
      <c r="AQZ205" s="110"/>
      <c r="ARA205" s="110"/>
      <c r="ARB205" s="110"/>
      <c r="ARC205" s="110"/>
      <c r="ARD205" s="110"/>
      <c r="ARE205" s="110"/>
      <c r="ARF205" s="110"/>
      <c r="ARG205" s="110"/>
      <c r="ARH205" s="110"/>
      <c r="ARI205" s="110"/>
      <c r="ARJ205" s="110"/>
      <c r="ARK205" s="110"/>
      <c r="ARL205" s="110"/>
      <c r="ARM205" s="110"/>
      <c r="ARN205" s="110"/>
      <c r="ARO205" s="110"/>
      <c r="ARP205" s="110"/>
      <c r="ARQ205" s="110"/>
      <c r="ARR205" s="110"/>
      <c r="ARS205" s="110"/>
      <c r="ART205" s="110"/>
      <c r="ARU205" s="110"/>
      <c r="ARV205" s="110"/>
      <c r="ARW205" s="110"/>
      <c r="ARX205" s="110"/>
      <c r="ARY205" s="110"/>
      <c r="ARZ205" s="110"/>
      <c r="ASA205" s="110"/>
      <c r="ASB205" s="110"/>
      <c r="ASC205" s="110"/>
      <c r="ASD205" s="110"/>
      <c r="ASE205" s="110"/>
      <c r="ASF205" s="110"/>
      <c r="ASG205" s="110"/>
      <c r="ASH205" s="110"/>
      <c r="ASI205" s="110"/>
      <c r="ASJ205" s="110"/>
      <c r="ASK205" s="110"/>
      <c r="ASL205" s="110"/>
      <c r="ASM205" s="110"/>
      <c r="ASN205" s="110"/>
      <c r="ASO205" s="110"/>
      <c r="ASP205" s="110"/>
      <c r="ASQ205" s="110"/>
      <c r="ASR205" s="110"/>
      <c r="ASS205" s="110"/>
      <c r="AST205" s="110"/>
      <c r="ASU205" s="110"/>
      <c r="ASV205" s="110"/>
      <c r="ASW205" s="110"/>
      <c r="ASX205" s="110"/>
      <c r="ASY205" s="110"/>
      <c r="ASZ205" s="110"/>
      <c r="ATA205" s="110"/>
      <c r="ATB205" s="110"/>
      <c r="ATC205" s="110"/>
      <c r="ATD205" s="110"/>
      <c r="ATE205" s="110"/>
      <c r="ATF205" s="110"/>
      <c r="ATG205" s="110"/>
      <c r="ATH205" s="110"/>
      <c r="ATI205" s="110"/>
      <c r="ATJ205" s="110"/>
      <c r="ATK205" s="110"/>
      <c r="ATL205" s="110"/>
      <c r="ATM205" s="110"/>
      <c r="ATN205" s="110"/>
      <c r="ATO205" s="110"/>
      <c r="ATP205" s="110"/>
      <c r="ATQ205" s="110"/>
      <c r="ATR205" s="110"/>
      <c r="ATS205" s="110"/>
      <c r="ATT205" s="110"/>
      <c r="ATU205" s="110"/>
      <c r="ATV205" s="110"/>
      <c r="ATW205" s="110"/>
      <c r="ATX205" s="110"/>
      <c r="ATY205" s="110"/>
      <c r="ATZ205" s="110"/>
      <c r="AUA205" s="110"/>
      <c r="AUB205" s="110"/>
      <c r="AUC205" s="110"/>
      <c r="AUD205" s="110"/>
      <c r="AUE205" s="110"/>
      <c r="AUF205" s="110"/>
      <c r="AUG205" s="110"/>
      <c r="AUH205" s="110"/>
      <c r="AUI205" s="110"/>
      <c r="AUJ205" s="110"/>
      <c r="AUK205" s="110"/>
      <c r="AUL205" s="110"/>
      <c r="AUM205" s="110"/>
      <c r="AUN205" s="110"/>
      <c r="AUO205" s="110"/>
      <c r="AUP205" s="110"/>
      <c r="AUQ205" s="110"/>
      <c r="AUR205" s="110"/>
      <c r="AUS205" s="110"/>
      <c r="AUT205" s="110"/>
      <c r="AUU205" s="110"/>
      <c r="AUV205" s="110"/>
      <c r="AUW205" s="110"/>
      <c r="AUX205" s="110"/>
      <c r="AUY205" s="110"/>
      <c r="AUZ205" s="110"/>
      <c r="AVA205" s="110"/>
      <c r="AVB205" s="110"/>
      <c r="AVC205" s="110"/>
      <c r="AVD205" s="110"/>
      <c r="AVE205" s="110"/>
      <c r="AVF205" s="110"/>
      <c r="AVG205" s="110"/>
      <c r="AVH205" s="110"/>
      <c r="AVI205" s="110"/>
      <c r="AVJ205" s="110"/>
      <c r="AVK205" s="110"/>
      <c r="AVL205" s="110"/>
      <c r="AVM205" s="110"/>
      <c r="AVN205" s="110"/>
      <c r="AVO205" s="110"/>
      <c r="AVP205" s="110"/>
      <c r="AVQ205" s="110"/>
      <c r="AVR205" s="110"/>
      <c r="AVS205" s="110"/>
      <c r="AVT205" s="110"/>
      <c r="AVU205" s="110"/>
      <c r="AVV205" s="110"/>
      <c r="AVW205" s="110"/>
      <c r="AVX205" s="110"/>
      <c r="AVY205" s="110"/>
      <c r="AVZ205" s="110"/>
      <c r="AWA205" s="110"/>
      <c r="AWB205" s="110"/>
      <c r="AWC205" s="110"/>
      <c r="AWD205" s="110"/>
      <c r="AWE205" s="110"/>
      <c r="AWF205" s="110"/>
      <c r="AWG205" s="110"/>
      <c r="AWH205" s="110"/>
      <c r="AWI205" s="110"/>
      <c r="AWJ205" s="110"/>
      <c r="AWK205" s="110"/>
      <c r="AWL205" s="110"/>
      <c r="AWM205" s="110"/>
      <c r="AWN205" s="110"/>
      <c r="AWO205" s="110"/>
      <c r="AWP205" s="110"/>
      <c r="AWQ205" s="110"/>
      <c r="AWR205" s="110"/>
      <c r="AWS205" s="110"/>
      <c r="AWT205" s="110"/>
      <c r="AWU205" s="110"/>
      <c r="AWV205" s="110"/>
      <c r="AWW205" s="110"/>
      <c r="AWX205" s="110"/>
      <c r="AWY205" s="110"/>
      <c r="AWZ205" s="110"/>
      <c r="AXA205" s="110"/>
      <c r="AXB205" s="110"/>
      <c r="AXC205" s="110"/>
      <c r="AXD205" s="110"/>
      <c r="AXE205" s="110"/>
      <c r="AXF205" s="110"/>
      <c r="AXG205" s="110"/>
      <c r="AXH205" s="110"/>
      <c r="AXI205" s="110"/>
      <c r="AXJ205" s="110"/>
      <c r="AXK205" s="110"/>
      <c r="AXL205" s="110"/>
      <c r="AXM205" s="110"/>
      <c r="AXN205" s="110"/>
      <c r="AXO205" s="110"/>
      <c r="AXP205" s="110"/>
      <c r="AXQ205" s="110"/>
      <c r="AXR205" s="110"/>
      <c r="AXS205" s="110"/>
      <c r="AXT205" s="110"/>
      <c r="AXU205" s="110"/>
      <c r="AXV205" s="110"/>
      <c r="AXW205" s="110"/>
      <c r="AXX205" s="110"/>
      <c r="AXY205" s="110"/>
      <c r="AXZ205" s="110"/>
      <c r="AYA205" s="110"/>
      <c r="AYB205" s="110"/>
      <c r="AYC205" s="110"/>
      <c r="AYD205" s="110"/>
      <c r="AYE205" s="110"/>
      <c r="AYF205" s="110"/>
      <c r="AYG205" s="110"/>
      <c r="AYH205" s="110"/>
      <c r="AYI205" s="110"/>
      <c r="AYJ205" s="110"/>
      <c r="AYK205" s="110"/>
      <c r="AYL205" s="110"/>
      <c r="AYM205" s="110"/>
      <c r="AYN205" s="110"/>
      <c r="AYO205" s="110"/>
      <c r="AYP205" s="110"/>
      <c r="AYQ205" s="110"/>
      <c r="AYR205" s="110"/>
      <c r="AYS205" s="110"/>
      <c r="AYT205" s="110"/>
      <c r="AYU205" s="110"/>
      <c r="AYV205" s="110"/>
      <c r="AYW205" s="110"/>
      <c r="AYX205" s="110"/>
      <c r="AYY205" s="110"/>
      <c r="AYZ205" s="110"/>
      <c r="AZA205" s="110"/>
      <c r="AZB205" s="110"/>
      <c r="AZC205" s="110"/>
      <c r="AZD205" s="110"/>
      <c r="AZE205" s="110"/>
      <c r="AZF205" s="110"/>
      <c r="AZG205" s="110"/>
      <c r="AZH205" s="110"/>
      <c r="AZI205" s="110"/>
      <c r="AZJ205" s="110"/>
      <c r="AZK205" s="110"/>
      <c r="AZL205" s="110"/>
      <c r="AZM205" s="110"/>
      <c r="AZN205" s="110"/>
      <c r="AZO205" s="110"/>
      <c r="AZP205" s="110"/>
      <c r="AZQ205" s="110"/>
      <c r="AZR205" s="110"/>
      <c r="AZS205" s="110"/>
      <c r="AZT205" s="110"/>
      <c r="AZU205" s="110"/>
      <c r="AZV205" s="110"/>
      <c r="AZW205" s="110"/>
      <c r="AZX205" s="110"/>
      <c r="AZY205" s="110"/>
      <c r="AZZ205" s="110"/>
      <c r="BAA205" s="110"/>
      <c r="BAB205" s="110"/>
      <c r="BAC205" s="110"/>
      <c r="BAD205" s="110"/>
      <c r="BAE205" s="110"/>
      <c r="BAF205" s="110"/>
      <c r="BAG205" s="110"/>
      <c r="BAH205" s="110"/>
      <c r="BAI205" s="110"/>
      <c r="BAJ205" s="110"/>
      <c r="BAK205" s="110"/>
      <c r="BAL205" s="110"/>
      <c r="BAM205" s="110"/>
      <c r="BAN205" s="110"/>
      <c r="BAO205" s="110"/>
      <c r="BAP205" s="110"/>
      <c r="BAQ205" s="110"/>
      <c r="BAR205" s="110"/>
      <c r="BAS205" s="110"/>
      <c r="BAT205" s="110"/>
      <c r="BAU205" s="110"/>
      <c r="BAV205" s="110"/>
      <c r="BAW205" s="110"/>
      <c r="BAX205" s="110"/>
      <c r="BAY205" s="110"/>
      <c r="BAZ205" s="110"/>
      <c r="BBA205" s="110"/>
      <c r="BBB205" s="110"/>
      <c r="BBC205" s="110"/>
      <c r="BBD205" s="110"/>
      <c r="BBE205" s="110"/>
      <c r="BBF205" s="110"/>
      <c r="BBG205" s="110"/>
      <c r="BBH205" s="110"/>
      <c r="BBI205" s="110"/>
      <c r="BBJ205" s="110"/>
      <c r="BBK205" s="110"/>
      <c r="BBL205" s="110"/>
      <c r="BBM205" s="110"/>
      <c r="BBN205" s="110"/>
      <c r="BBO205" s="110"/>
      <c r="BBP205" s="110"/>
      <c r="BBQ205" s="110"/>
      <c r="BBR205" s="110"/>
      <c r="BBS205" s="110"/>
      <c r="BBT205" s="110"/>
      <c r="BBU205" s="110"/>
      <c r="BBV205" s="110"/>
      <c r="BBW205" s="110"/>
      <c r="BBX205" s="110"/>
      <c r="BBY205" s="110"/>
      <c r="BBZ205" s="110"/>
      <c r="BCA205" s="110"/>
      <c r="BCB205" s="110"/>
      <c r="BCC205" s="110"/>
      <c r="BCD205" s="110"/>
      <c r="BCE205" s="110"/>
      <c r="BCF205" s="110"/>
      <c r="BCG205" s="110"/>
      <c r="BCH205" s="110"/>
      <c r="BCI205" s="110"/>
      <c r="BCJ205" s="110"/>
      <c r="BCK205" s="110"/>
      <c r="BCL205" s="110"/>
      <c r="BCM205" s="110"/>
      <c r="BCN205" s="110"/>
      <c r="BCO205" s="110"/>
      <c r="BCP205" s="110"/>
      <c r="BCQ205" s="110"/>
      <c r="BCR205" s="110"/>
      <c r="BCS205" s="110"/>
      <c r="BCT205" s="110"/>
      <c r="BCU205" s="110"/>
      <c r="BCV205" s="110"/>
      <c r="BCW205" s="110"/>
      <c r="BCX205" s="110"/>
      <c r="BCY205" s="110"/>
      <c r="BCZ205" s="110"/>
      <c r="BDA205" s="110"/>
      <c r="BDB205" s="110"/>
      <c r="BDC205" s="110"/>
      <c r="BDD205" s="110"/>
      <c r="BDE205" s="110"/>
      <c r="BDF205" s="110"/>
      <c r="BDG205" s="110"/>
      <c r="BDH205" s="110"/>
      <c r="BDI205" s="110"/>
      <c r="BDJ205" s="110"/>
      <c r="BDK205" s="110"/>
      <c r="BDL205" s="110"/>
      <c r="BDM205" s="110"/>
      <c r="BDN205" s="110"/>
      <c r="BDO205" s="110"/>
      <c r="BDP205" s="110"/>
      <c r="BDQ205" s="110"/>
      <c r="BDR205" s="110"/>
      <c r="BDS205" s="110"/>
      <c r="BDT205" s="110"/>
      <c r="BDU205" s="110"/>
      <c r="BDV205" s="110"/>
      <c r="BDW205" s="110"/>
      <c r="BDX205" s="110"/>
      <c r="BDY205" s="110"/>
      <c r="BDZ205" s="110"/>
      <c r="BEA205" s="110"/>
      <c r="BEB205" s="110"/>
      <c r="BEC205" s="110"/>
      <c r="BED205" s="110"/>
      <c r="BEE205" s="110"/>
      <c r="BEF205" s="110"/>
      <c r="BEG205" s="110"/>
      <c r="BEH205" s="110"/>
      <c r="BEI205" s="110"/>
      <c r="BEJ205" s="110"/>
      <c r="BEK205" s="110"/>
      <c r="BEL205" s="110"/>
      <c r="BEM205" s="110"/>
      <c r="BEN205" s="110"/>
      <c r="BEO205" s="110"/>
      <c r="BEP205" s="110"/>
      <c r="BEQ205" s="110"/>
      <c r="BER205" s="110"/>
      <c r="BES205" s="110"/>
      <c r="BET205" s="110"/>
      <c r="BEU205" s="110"/>
      <c r="BEV205" s="110"/>
      <c r="BEW205" s="110"/>
      <c r="BEX205" s="110"/>
      <c r="BEY205" s="110"/>
      <c r="BEZ205" s="110"/>
      <c r="BFA205" s="110"/>
      <c r="BFB205" s="110"/>
      <c r="BFC205" s="110"/>
      <c r="BFD205" s="110"/>
      <c r="BFE205" s="110"/>
      <c r="BFF205" s="110"/>
      <c r="BFG205" s="110"/>
      <c r="BFH205" s="110"/>
      <c r="BFI205" s="110"/>
      <c r="BFJ205" s="110"/>
      <c r="BFK205" s="110"/>
      <c r="BFL205" s="110"/>
      <c r="BFM205" s="110"/>
      <c r="BFN205" s="110"/>
      <c r="BFO205" s="110"/>
      <c r="BFP205" s="110"/>
      <c r="BFQ205" s="110"/>
      <c r="BFR205" s="110"/>
      <c r="BFS205" s="110"/>
      <c r="BFT205" s="110"/>
      <c r="BFU205" s="110"/>
      <c r="BFV205" s="110"/>
      <c r="BFW205" s="110"/>
      <c r="BFX205" s="110"/>
      <c r="BFY205" s="110"/>
      <c r="BFZ205" s="110"/>
      <c r="BGA205" s="110"/>
      <c r="BGB205" s="110"/>
      <c r="BGC205" s="110"/>
      <c r="BGD205" s="110"/>
      <c r="BGE205" s="110"/>
      <c r="BGF205" s="110"/>
      <c r="BGG205" s="110"/>
      <c r="BGH205" s="110"/>
      <c r="BGI205" s="110"/>
      <c r="BGJ205" s="110"/>
      <c r="BGK205" s="110"/>
      <c r="BGL205" s="110"/>
      <c r="BGM205" s="110"/>
      <c r="BGN205" s="110"/>
      <c r="BGO205" s="110"/>
      <c r="BGP205" s="110"/>
      <c r="BGQ205" s="110"/>
      <c r="BGR205" s="110"/>
      <c r="BGS205" s="110"/>
      <c r="BGT205" s="110"/>
      <c r="BGU205" s="110"/>
      <c r="BGV205" s="110"/>
      <c r="BGW205" s="110"/>
      <c r="BGX205" s="110"/>
      <c r="BGY205" s="110"/>
      <c r="BGZ205" s="110"/>
      <c r="BHA205" s="110"/>
      <c r="BHB205" s="110"/>
      <c r="BHC205" s="110"/>
      <c r="BHD205" s="110"/>
      <c r="BHE205" s="110"/>
      <c r="BHF205" s="110"/>
      <c r="BHG205" s="110"/>
      <c r="BHH205" s="110"/>
      <c r="BHI205" s="110"/>
      <c r="BHJ205" s="110"/>
      <c r="BHK205" s="110"/>
      <c r="BHL205" s="110"/>
      <c r="BHM205" s="110"/>
      <c r="BHN205" s="110"/>
      <c r="BHO205" s="110"/>
      <c r="BHP205" s="110"/>
      <c r="BHQ205" s="110"/>
      <c r="BHR205" s="110"/>
      <c r="BHS205" s="110"/>
      <c r="BHT205" s="110"/>
      <c r="BHU205" s="110"/>
      <c r="BHV205" s="110"/>
      <c r="BHW205" s="110"/>
      <c r="BHX205" s="110"/>
      <c r="BHY205" s="110"/>
      <c r="BHZ205" s="110"/>
      <c r="BIA205" s="110"/>
      <c r="BIB205" s="110"/>
      <c r="BIC205" s="110"/>
      <c r="BID205" s="110"/>
      <c r="BIE205" s="110"/>
      <c r="BIF205" s="110"/>
      <c r="BIG205" s="110"/>
      <c r="BIH205" s="110"/>
      <c r="BII205" s="110"/>
      <c r="BIJ205" s="110"/>
      <c r="BIK205" s="110"/>
      <c r="BIL205" s="110"/>
      <c r="BIM205" s="110"/>
      <c r="BIN205" s="110"/>
      <c r="BIO205" s="110"/>
      <c r="BIP205" s="110"/>
      <c r="BIQ205" s="110"/>
      <c r="BIR205" s="110"/>
      <c r="BIS205" s="110"/>
      <c r="BIT205" s="110"/>
      <c r="BIU205" s="110"/>
      <c r="BIV205" s="110"/>
      <c r="BIW205" s="110"/>
      <c r="BIX205" s="110"/>
      <c r="BIY205" s="110"/>
      <c r="BIZ205" s="110"/>
      <c r="BJA205" s="110"/>
      <c r="BJB205" s="110"/>
      <c r="BJC205" s="110"/>
      <c r="BJD205" s="110"/>
      <c r="BJE205" s="110"/>
      <c r="BJF205" s="110"/>
      <c r="BJG205" s="110"/>
      <c r="BJH205" s="110"/>
      <c r="BJI205" s="110"/>
      <c r="BJJ205" s="110"/>
      <c r="BJK205" s="110"/>
      <c r="BJL205" s="110"/>
      <c r="BJM205" s="110"/>
      <c r="BJN205" s="110"/>
      <c r="BJO205" s="110"/>
      <c r="BJP205" s="110"/>
      <c r="BJQ205" s="110"/>
      <c r="BJR205" s="110"/>
      <c r="BJS205" s="110"/>
      <c r="BJT205" s="110"/>
      <c r="BJU205" s="110"/>
      <c r="BJV205" s="110"/>
      <c r="BJW205" s="110"/>
      <c r="BJX205" s="110"/>
      <c r="BJY205" s="110"/>
      <c r="BJZ205" s="110"/>
      <c r="BKA205" s="110"/>
      <c r="BKB205" s="110"/>
      <c r="BKC205" s="110"/>
      <c r="BKD205" s="110"/>
      <c r="BKE205" s="110"/>
      <c r="BKF205" s="110"/>
      <c r="BKG205" s="110"/>
      <c r="BKH205" s="110"/>
      <c r="BKI205" s="110"/>
      <c r="BKJ205" s="110"/>
      <c r="BKK205" s="110"/>
      <c r="BKL205" s="110"/>
      <c r="BKM205" s="110"/>
      <c r="BKN205" s="110"/>
      <c r="BKO205" s="110"/>
      <c r="BKP205" s="110"/>
      <c r="BKQ205" s="110"/>
      <c r="BKR205" s="110"/>
      <c r="BKS205" s="110"/>
      <c r="BKT205" s="110"/>
      <c r="BKU205" s="110"/>
      <c r="BKV205" s="110"/>
      <c r="BKW205" s="110"/>
      <c r="BKX205" s="110"/>
      <c r="BKY205" s="110"/>
      <c r="BKZ205" s="110"/>
      <c r="BLA205" s="110"/>
      <c r="BLB205" s="110"/>
      <c r="BLC205" s="110"/>
      <c r="BLD205" s="110"/>
      <c r="BLE205" s="110"/>
      <c r="BLF205" s="110"/>
      <c r="BLG205" s="110"/>
      <c r="BLH205" s="110"/>
      <c r="BLI205" s="110"/>
      <c r="BLJ205" s="110"/>
      <c r="BLK205" s="110"/>
      <c r="BLL205" s="110"/>
      <c r="BLM205" s="110"/>
      <c r="BLN205" s="110"/>
      <c r="BLO205" s="110"/>
      <c r="BLP205" s="110"/>
      <c r="BLQ205" s="110"/>
      <c r="BLR205" s="110"/>
      <c r="BLS205" s="110"/>
      <c r="BLT205" s="110"/>
      <c r="BLU205" s="110"/>
      <c r="BLV205" s="110"/>
      <c r="BLW205" s="110"/>
      <c r="BLX205" s="110"/>
      <c r="BLY205" s="110"/>
      <c r="BLZ205" s="110"/>
      <c r="BMA205" s="110"/>
      <c r="BMB205" s="110"/>
      <c r="BMC205" s="110"/>
      <c r="BMD205" s="110"/>
      <c r="BME205" s="110"/>
      <c r="BMF205" s="110"/>
      <c r="BMG205" s="110"/>
      <c r="BMH205" s="110"/>
      <c r="BMI205" s="110"/>
      <c r="BMJ205" s="110"/>
      <c r="BMK205" s="110"/>
      <c r="BML205" s="110"/>
      <c r="BMM205" s="110"/>
      <c r="BMN205" s="110"/>
      <c r="BMO205" s="110"/>
      <c r="BMP205" s="110"/>
      <c r="BMQ205" s="110"/>
      <c r="BMR205" s="110"/>
      <c r="BMS205" s="110"/>
      <c r="BMT205" s="110"/>
      <c r="BMU205" s="110"/>
      <c r="BMV205" s="110"/>
      <c r="BMW205" s="110"/>
      <c r="BMX205" s="110"/>
      <c r="BMY205" s="110"/>
      <c r="BMZ205" s="110"/>
      <c r="BNA205" s="110"/>
      <c r="BNB205" s="110"/>
      <c r="BNC205" s="110"/>
      <c r="BND205" s="110"/>
      <c r="BNE205" s="110"/>
      <c r="BNF205" s="110"/>
      <c r="BNG205" s="110"/>
      <c r="BNH205" s="110"/>
      <c r="BNI205" s="110"/>
      <c r="BNJ205" s="110"/>
      <c r="BNK205" s="110"/>
      <c r="BNL205" s="110"/>
      <c r="BNM205" s="110"/>
      <c r="BNN205" s="110"/>
      <c r="BNO205" s="110"/>
      <c r="BNP205" s="110"/>
      <c r="BNQ205" s="110"/>
      <c r="BNR205" s="110"/>
      <c r="BNS205" s="110"/>
      <c r="BNT205" s="110"/>
      <c r="BNU205" s="110"/>
      <c r="BNV205" s="110"/>
      <c r="BNW205" s="110"/>
      <c r="BNX205" s="110"/>
      <c r="BNY205" s="110"/>
      <c r="BNZ205" s="110"/>
      <c r="BOA205" s="110"/>
      <c r="BOB205" s="110"/>
      <c r="BOC205" s="110"/>
      <c r="BOD205" s="110"/>
      <c r="BOE205" s="110"/>
      <c r="BOF205" s="110"/>
      <c r="BOG205" s="110"/>
      <c r="BOH205" s="110"/>
      <c r="BOI205" s="110"/>
      <c r="BOJ205" s="110"/>
      <c r="BOK205" s="110"/>
      <c r="BOL205" s="110"/>
      <c r="BOM205" s="110"/>
      <c r="BON205" s="110"/>
      <c r="BOO205" s="110"/>
      <c r="BOP205" s="110"/>
      <c r="BOQ205" s="110"/>
      <c r="BOR205" s="110"/>
      <c r="BOS205" s="110"/>
      <c r="BOT205" s="110"/>
      <c r="BOU205" s="110"/>
      <c r="BOV205" s="110"/>
      <c r="BOW205" s="110"/>
      <c r="BOX205" s="110"/>
      <c r="BOY205" s="110"/>
      <c r="BOZ205" s="110"/>
      <c r="BPA205" s="110"/>
      <c r="BPB205" s="110"/>
      <c r="BPC205" s="110"/>
      <c r="BPD205" s="110"/>
      <c r="BPE205" s="110"/>
      <c r="BPF205" s="110"/>
      <c r="BPG205" s="110"/>
      <c r="BPH205" s="110"/>
      <c r="BPI205" s="110"/>
      <c r="BPJ205" s="110"/>
      <c r="BPK205" s="110"/>
      <c r="BPL205" s="110"/>
      <c r="BPM205" s="110"/>
      <c r="BPN205" s="110"/>
      <c r="BPO205" s="110"/>
      <c r="BPP205" s="110"/>
      <c r="BPQ205" s="110"/>
      <c r="BPR205" s="110"/>
      <c r="BPS205" s="110"/>
      <c r="BPT205" s="110"/>
      <c r="BPU205" s="110"/>
      <c r="BPV205" s="110"/>
      <c r="BPW205" s="110"/>
      <c r="BPX205" s="110"/>
      <c r="BPY205" s="110"/>
      <c r="BPZ205" s="110"/>
      <c r="BQA205" s="110"/>
      <c r="BQB205" s="110"/>
      <c r="BQC205" s="110"/>
      <c r="BQD205" s="110"/>
      <c r="BQE205" s="110"/>
      <c r="BQF205" s="110"/>
      <c r="BQG205" s="110"/>
      <c r="BQH205" s="110"/>
      <c r="BQI205" s="110"/>
      <c r="BQJ205" s="110"/>
      <c r="BQK205" s="110"/>
      <c r="BQL205" s="110"/>
      <c r="BQM205" s="110"/>
      <c r="BQN205" s="110"/>
      <c r="BQO205" s="110"/>
      <c r="BQP205" s="110"/>
      <c r="BQQ205" s="110"/>
      <c r="BQR205" s="110"/>
      <c r="BQS205" s="110"/>
      <c r="BQT205" s="110"/>
      <c r="BQU205" s="110"/>
      <c r="BQV205" s="110"/>
      <c r="BQW205" s="110"/>
      <c r="BQX205" s="110"/>
      <c r="BQY205" s="110"/>
      <c r="BQZ205" s="110"/>
      <c r="BRA205" s="110"/>
      <c r="BRB205" s="110"/>
      <c r="BRC205" s="110"/>
      <c r="BRD205" s="110"/>
      <c r="BRE205" s="110"/>
      <c r="BRF205" s="110"/>
      <c r="BRG205" s="110"/>
      <c r="BRH205" s="110"/>
      <c r="BRI205" s="110"/>
      <c r="BRJ205" s="110"/>
      <c r="BRK205" s="110"/>
      <c r="BRL205" s="110"/>
      <c r="BRM205" s="110"/>
      <c r="BRN205" s="110"/>
      <c r="BRO205" s="110"/>
      <c r="BRP205" s="110"/>
      <c r="BRQ205" s="110"/>
      <c r="BRR205" s="110"/>
      <c r="BRS205" s="110"/>
      <c r="BRT205" s="110"/>
      <c r="BRU205" s="110"/>
      <c r="BRV205" s="110"/>
      <c r="BRW205" s="110"/>
      <c r="BRX205" s="110"/>
      <c r="BRY205" s="110"/>
      <c r="BRZ205" s="110"/>
      <c r="BSA205" s="110"/>
      <c r="BSB205" s="110"/>
      <c r="BSC205" s="110"/>
      <c r="BSD205" s="110"/>
      <c r="BSE205" s="110"/>
      <c r="BSF205" s="110"/>
      <c r="BSG205" s="110"/>
      <c r="BSH205" s="110"/>
      <c r="BSI205" s="110"/>
      <c r="BSJ205" s="110"/>
      <c r="BSK205" s="110"/>
      <c r="BSL205" s="110"/>
      <c r="BSM205" s="110"/>
      <c r="BSN205" s="110"/>
      <c r="BSO205" s="110"/>
      <c r="BSP205" s="110"/>
      <c r="BSQ205" s="110"/>
      <c r="BSR205" s="110"/>
      <c r="BSS205" s="110"/>
      <c r="BST205" s="110"/>
      <c r="BSU205" s="110"/>
      <c r="BSV205" s="110"/>
      <c r="BSW205" s="110"/>
      <c r="BSX205" s="110"/>
      <c r="BSY205" s="110"/>
      <c r="BSZ205" s="110"/>
      <c r="BTA205" s="110"/>
      <c r="BTB205" s="110"/>
      <c r="BTC205" s="110"/>
      <c r="BTD205" s="110"/>
      <c r="BTE205" s="110"/>
      <c r="BTF205" s="110"/>
      <c r="BTG205" s="110"/>
      <c r="BTH205" s="110"/>
      <c r="BTI205" s="110"/>
      <c r="BTJ205" s="110"/>
      <c r="BTK205" s="110"/>
      <c r="BTL205" s="110"/>
      <c r="BTM205" s="110"/>
      <c r="BTN205" s="110"/>
      <c r="BTO205" s="110"/>
      <c r="BTP205" s="110"/>
      <c r="BTQ205" s="110"/>
      <c r="BTR205" s="110"/>
      <c r="BTS205" s="110"/>
      <c r="BTT205" s="110"/>
      <c r="BTU205" s="110"/>
      <c r="BTV205" s="110"/>
      <c r="BTW205" s="110"/>
      <c r="BTX205" s="110"/>
      <c r="BTY205" s="110"/>
      <c r="BTZ205" s="110"/>
      <c r="BUA205" s="110"/>
      <c r="BUB205" s="110"/>
      <c r="BUC205" s="110"/>
      <c r="BUD205" s="110"/>
      <c r="BUE205" s="110"/>
      <c r="BUF205" s="110"/>
      <c r="BUG205" s="110"/>
      <c r="BUH205" s="110"/>
      <c r="BUI205" s="110"/>
      <c r="BUJ205" s="110"/>
      <c r="BUK205" s="110"/>
      <c r="BUL205" s="110"/>
      <c r="BUM205" s="110"/>
      <c r="BUN205" s="110"/>
      <c r="BUO205" s="110"/>
      <c r="BUP205" s="110"/>
      <c r="BUQ205" s="110"/>
      <c r="BUR205" s="110"/>
      <c r="BUS205" s="110"/>
      <c r="BUT205" s="110"/>
      <c r="BUU205" s="110"/>
      <c r="BUV205" s="110"/>
      <c r="BUW205" s="110"/>
      <c r="BUX205" s="110"/>
      <c r="BUY205" s="110"/>
      <c r="BUZ205" s="110"/>
      <c r="BVA205" s="110"/>
      <c r="BVB205" s="110"/>
      <c r="BVC205" s="110"/>
      <c r="BVD205" s="110"/>
      <c r="BVE205" s="110"/>
      <c r="BVF205" s="110"/>
      <c r="BVG205" s="110"/>
      <c r="BVH205" s="110"/>
      <c r="BVI205" s="110"/>
      <c r="BVJ205" s="110"/>
      <c r="BVK205" s="110"/>
      <c r="BVL205" s="110"/>
      <c r="BVM205" s="110"/>
      <c r="BVN205" s="110"/>
      <c r="BVO205" s="110"/>
      <c r="BVP205" s="110"/>
      <c r="BVQ205" s="110"/>
      <c r="BVR205" s="110"/>
      <c r="BVS205" s="110"/>
      <c r="BVT205" s="110"/>
      <c r="BVU205" s="110"/>
      <c r="BVV205" s="110"/>
      <c r="BVW205" s="110"/>
      <c r="BVX205" s="110"/>
      <c r="BVY205" s="110"/>
      <c r="BVZ205" s="110"/>
      <c r="BWA205" s="110"/>
      <c r="BWB205" s="110"/>
      <c r="BWC205" s="110"/>
      <c r="BWD205" s="110"/>
      <c r="BWE205" s="110"/>
      <c r="BWF205" s="110"/>
      <c r="BWG205" s="110"/>
      <c r="BWH205" s="110"/>
      <c r="BWI205" s="110"/>
      <c r="BWJ205" s="110"/>
      <c r="BWK205" s="110"/>
      <c r="BWL205" s="110"/>
      <c r="BWM205" s="110"/>
      <c r="BWN205" s="110"/>
      <c r="BWO205" s="110"/>
      <c r="BWP205" s="110"/>
      <c r="BWQ205" s="110"/>
      <c r="BWR205" s="110"/>
      <c r="BWS205" s="110"/>
      <c r="BWT205" s="110"/>
      <c r="BWU205" s="110"/>
      <c r="BWV205" s="110"/>
      <c r="BWW205" s="110"/>
      <c r="BWX205" s="110"/>
      <c r="BWY205" s="110"/>
      <c r="BWZ205" s="110"/>
      <c r="BXA205" s="110"/>
      <c r="BXB205" s="110"/>
      <c r="BXC205" s="110"/>
      <c r="BXD205" s="110"/>
      <c r="BXE205" s="110"/>
      <c r="BXF205" s="110"/>
      <c r="BXG205" s="110"/>
      <c r="BXH205" s="110"/>
      <c r="BXI205" s="110"/>
      <c r="BXJ205" s="110"/>
      <c r="BXK205" s="110"/>
      <c r="BXL205" s="110"/>
      <c r="BXM205" s="110"/>
      <c r="BXN205" s="110"/>
      <c r="BXO205" s="110"/>
      <c r="BXP205" s="110"/>
      <c r="BXQ205" s="110"/>
      <c r="BXR205" s="110"/>
      <c r="BXS205" s="110"/>
      <c r="BXT205" s="110"/>
      <c r="BXU205" s="110"/>
      <c r="BXV205" s="110"/>
      <c r="BXW205" s="110"/>
      <c r="BXX205" s="110"/>
      <c r="BXY205" s="110"/>
      <c r="BXZ205" s="110"/>
      <c r="BYA205" s="110"/>
      <c r="BYB205" s="110"/>
      <c r="BYC205" s="110"/>
      <c r="BYD205" s="110"/>
      <c r="BYE205" s="110"/>
      <c r="BYF205" s="110"/>
      <c r="BYG205" s="110"/>
      <c r="BYH205" s="110"/>
      <c r="BYI205" s="110"/>
      <c r="BYJ205" s="110"/>
      <c r="BYK205" s="110"/>
      <c r="BYL205" s="110"/>
      <c r="BYM205" s="110"/>
      <c r="BYN205" s="110"/>
      <c r="BYO205" s="110"/>
      <c r="BYP205" s="110"/>
      <c r="BYQ205" s="110"/>
      <c r="BYR205" s="110"/>
      <c r="BYS205" s="110"/>
      <c r="BYT205" s="110"/>
      <c r="BYU205" s="110"/>
      <c r="BYV205" s="110"/>
      <c r="BYW205" s="110"/>
      <c r="BYX205" s="110"/>
      <c r="BYY205" s="110"/>
      <c r="BYZ205" s="110"/>
      <c r="BZA205" s="110"/>
      <c r="BZB205" s="110"/>
      <c r="BZC205" s="110"/>
      <c r="BZD205" s="110"/>
      <c r="BZE205" s="110"/>
      <c r="BZF205" s="110"/>
      <c r="BZG205" s="110"/>
      <c r="BZH205" s="110"/>
      <c r="BZI205" s="110"/>
      <c r="BZJ205" s="110"/>
      <c r="BZK205" s="110"/>
      <c r="BZL205" s="110"/>
      <c r="BZM205" s="110"/>
      <c r="BZN205" s="110"/>
      <c r="BZO205" s="110"/>
      <c r="BZP205" s="110"/>
      <c r="BZQ205" s="110"/>
      <c r="BZR205" s="110"/>
      <c r="BZS205" s="110"/>
      <c r="BZT205" s="110"/>
      <c r="BZU205" s="110"/>
      <c r="BZV205" s="110"/>
      <c r="BZW205" s="110"/>
      <c r="BZX205" s="110"/>
      <c r="BZY205" s="110"/>
      <c r="BZZ205" s="110"/>
      <c r="CAA205" s="110"/>
      <c r="CAB205" s="110"/>
      <c r="CAC205" s="110"/>
      <c r="CAD205" s="110"/>
      <c r="CAE205" s="110"/>
      <c r="CAF205" s="110"/>
      <c r="CAG205" s="110"/>
      <c r="CAH205" s="110"/>
      <c r="CAI205" s="110"/>
      <c r="CAJ205" s="110"/>
      <c r="CAK205" s="110"/>
      <c r="CAL205" s="110"/>
      <c r="CAM205" s="110"/>
      <c r="CAN205" s="110"/>
      <c r="CAO205" s="110"/>
      <c r="CAP205" s="110"/>
      <c r="CAQ205" s="110"/>
      <c r="CAR205" s="110"/>
      <c r="CAS205" s="110"/>
      <c r="CAT205" s="110"/>
      <c r="CAU205" s="110"/>
      <c r="CAV205" s="110"/>
      <c r="CAW205" s="110"/>
      <c r="CAX205" s="110"/>
      <c r="CAY205" s="110"/>
      <c r="CAZ205" s="110"/>
      <c r="CBA205" s="110"/>
      <c r="CBB205" s="110"/>
      <c r="CBC205" s="110"/>
      <c r="CBD205" s="110"/>
      <c r="CBE205" s="110"/>
      <c r="CBF205" s="110"/>
      <c r="CBG205" s="110"/>
      <c r="CBH205" s="110"/>
      <c r="CBI205" s="110"/>
      <c r="CBJ205" s="110"/>
      <c r="CBK205" s="110"/>
      <c r="CBL205" s="110"/>
      <c r="CBM205" s="110"/>
      <c r="CBN205" s="110"/>
      <c r="CBO205" s="110"/>
      <c r="CBP205" s="110"/>
      <c r="CBQ205" s="110"/>
      <c r="CBR205" s="110"/>
      <c r="CBS205" s="110"/>
      <c r="CBT205" s="110"/>
      <c r="CBU205" s="110"/>
      <c r="CBV205" s="110"/>
      <c r="CBW205" s="110"/>
      <c r="CBX205" s="110"/>
      <c r="CBY205" s="110"/>
      <c r="CBZ205" s="110"/>
      <c r="CCA205" s="110"/>
      <c r="CCB205" s="110"/>
      <c r="CCC205" s="110"/>
      <c r="CCD205" s="110"/>
      <c r="CCE205" s="110"/>
      <c r="CCF205" s="110"/>
      <c r="CCG205" s="110"/>
      <c r="CCH205" s="110"/>
      <c r="CCI205" s="110"/>
      <c r="CCJ205" s="110"/>
      <c r="CCK205" s="110"/>
      <c r="CCL205" s="110"/>
      <c r="CCM205" s="110"/>
      <c r="CCN205" s="110"/>
      <c r="CCO205" s="110"/>
      <c r="CCP205" s="110"/>
      <c r="CCQ205" s="110"/>
      <c r="CCR205" s="110"/>
      <c r="CCS205" s="110"/>
      <c r="CCT205" s="110"/>
      <c r="CCU205" s="110"/>
      <c r="CCV205" s="110"/>
      <c r="CCW205" s="110"/>
      <c r="CCX205" s="110"/>
      <c r="CCY205" s="110"/>
      <c r="CCZ205" s="110"/>
      <c r="CDA205" s="110"/>
      <c r="CDB205" s="110"/>
      <c r="CDC205" s="110"/>
      <c r="CDD205" s="110"/>
      <c r="CDE205" s="110"/>
      <c r="CDF205" s="110"/>
      <c r="CDG205" s="110"/>
      <c r="CDH205" s="110"/>
      <c r="CDI205" s="110"/>
      <c r="CDJ205" s="110"/>
      <c r="CDK205" s="110"/>
      <c r="CDL205" s="110"/>
      <c r="CDM205" s="110"/>
      <c r="CDN205" s="110"/>
      <c r="CDO205" s="110"/>
      <c r="CDP205" s="110"/>
      <c r="CDQ205" s="110"/>
      <c r="CDR205" s="110"/>
      <c r="CDS205" s="110"/>
      <c r="CDT205" s="110"/>
      <c r="CDU205" s="110"/>
      <c r="CDV205" s="110"/>
      <c r="CDW205" s="110"/>
      <c r="CDX205" s="110"/>
      <c r="CDY205" s="110"/>
      <c r="CDZ205" s="110"/>
      <c r="CEA205" s="110"/>
      <c r="CEB205" s="110"/>
      <c r="CEC205" s="110"/>
      <c r="CED205" s="110"/>
      <c r="CEE205" s="110"/>
      <c r="CEF205" s="110"/>
      <c r="CEG205" s="110"/>
      <c r="CEH205" s="110"/>
      <c r="CEI205" s="110"/>
      <c r="CEJ205" s="110"/>
      <c r="CEK205" s="110"/>
      <c r="CEL205" s="110"/>
      <c r="CEM205" s="110"/>
      <c r="CEN205" s="110"/>
      <c r="CEO205" s="110"/>
      <c r="CEP205" s="110"/>
      <c r="CEQ205" s="110"/>
      <c r="CER205" s="110"/>
      <c r="CES205" s="110"/>
      <c r="CET205" s="110"/>
      <c r="CEU205" s="110"/>
      <c r="CEV205" s="110"/>
      <c r="CEW205" s="110"/>
      <c r="CEX205" s="110"/>
      <c r="CEY205" s="110"/>
      <c r="CEZ205" s="110"/>
      <c r="CFA205" s="110"/>
      <c r="CFB205" s="110"/>
      <c r="CFC205" s="110"/>
      <c r="CFD205" s="110"/>
      <c r="CFE205" s="110"/>
      <c r="CFF205" s="110"/>
      <c r="CFG205" s="110"/>
      <c r="CFH205" s="110"/>
      <c r="CFI205" s="110"/>
      <c r="CFJ205" s="110"/>
      <c r="CFK205" s="110"/>
      <c r="CFL205" s="110"/>
      <c r="CFM205" s="110"/>
      <c r="CFN205" s="110"/>
      <c r="CFO205" s="110"/>
      <c r="CFP205" s="110"/>
      <c r="CFQ205" s="110"/>
      <c r="CFR205" s="110"/>
      <c r="CFS205" s="110"/>
      <c r="CFT205" s="110"/>
      <c r="CFU205" s="110"/>
      <c r="CFV205" s="110"/>
      <c r="CFW205" s="110"/>
      <c r="CFX205" s="110"/>
      <c r="CFY205" s="110"/>
      <c r="CFZ205" s="110"/>
      <c r="CGA205" s="110"/>
      <c r="CGB205" s="110"/>
      <c r="CGC205" s="110"/>
      <c r="CGD205" s="110"/>
      <c r="CGE205" s="110"/>
      <c r="CGF205" s="110"/>
      <c r="CGG205" s="110"/>
      <c r="CGH205" s="110"/>
      <c r="CGI205" s="110"/>
      <c r="CGJ205" s="110"/>
      <c r="CGK205" s="110"/>
      <c r="CGL205" s="110"/>
      <c r="CGM205" s="110"/>
      <c r="CGN205" s="110"/>
      <c r="CGO205" s="110"/>
      <c r="CGP205" s="110"/>
      <c r="CGQ205" s="110"/>
      <c r="CGR205" s="110"/>
      <c r="CGS205" s="110"/>
      <c r="CGT205" s="110"/>
      <c r="CGU205" s="110"/>
      <c r="CGV205" s="110"/>
      <c r="CGW205" s="110"/>
      <c r="CGX205" s="110"/>
      <c r="CGY205" s="110"/>
      <c r="CGZ205" s="110"/>
      <c r="CHA205" s="110"/>
      <c r="CHB205" s="110"/>
      <c r="CHC205" s="110"/>
      <c r="CHD205" s="110"/>
      <c r="CHE205" s="110"/>
      <c r="CHF205" s="110"/>
      <c r="CHG205" s="110"/>
      <c r="CHH205" s="110"/>
      <c r="CHI205" s="110"/>
      <c r="CHJ205" s="110"/>
      <c r="CHK205" s="110"/>
      <c r="CHL205" s="110"/>
      <c r="CHM205" s="110"/>
      <c r="CHN205" s="110"/>
      <c r="CHO205" s="110"/>
      <c r="CHP205" s="110"/>
      <c r="CHQ205" s="110"/>
      <c r="CHR205" s="110"/>
      <c r="CHS205" s="110"/>
      <c r="CHT205" s="110"/>
      <c r="CHU205" s="110"/>
      <c r="CHV205" s="110"/>
      <c r="CHW205" s="110"/>
      <c r="CHX205" s="110"/>
      <c r="CHY205" s="110"/>
      <c r="CHZ205" s="110"/>
      <c r="CIA205" s="110"/>
      <c r="CIB205" s="110"/>
      <c r="CIC205" s="110"/>
      <c r="CID205" s="110"/>
      <c r="CIE205" s="110"/>
      <c r="CIF205" s="110"/>
      <c r="CIG205" s="110"/>
      <c r="CIH205" s="110"/>
      <c r="CII205" s="110"/>
      <c r="CIJ205" s="110"/>
      <c r="CIK205" s="110"/>
      <c r="CIL205" s="110"/>
      <c r="CIM205" s="110"/>
      <c r="CIN205" s="110"/>
      <c r="CIO205" s="110"/>
      <c r="CIP205" s="110"/>
      <c r="CIQ205" s="110"/>
      <c r="CIR205" s="110"/>
      <c r="CIS205" s="110"/>
      <c r="CIT205" s="110"/>
      <c r="CIU205" s="110"/>
      <c r="CIV205" s="110"/>
      <c r="CIW205" s="110"/>
      <c r="CIX205" s="110"/>
      <c r="CIY205" s="110"/>
      <c r="CIZ205" s="110"/>
      <c r="CJA205" s="110"/>
      <c r="CJB205" s="110"/>
      <c r="CJC205" s="110"/>
      <c r="CJD205" s="110"/>
      <c r="CJE205" s="110"/>
      <c r="CJF205" s="110"/>
      <c r="CJG205" s="110"/>
      <c r="CJH205" s="110"/>
      <c r="CJI205" s="110"/>
      <c r="CJJ205" s="110"/>
      <c r="CJK205" s="110"/>
      <c r="CJL205" s="110"/>
      <c r="CJM205" s="110"/>
      <c r="CJN205" s="110"/>
      <c r="CJO205" s="110"/>
      <c r="CJP205" s="110"/>
      <c r="CJQ205" s="110"/>
      <c r="CJR205" s="110"/>
      <c r="CJS205" s="110"/>
      <c r="CJT205" s="110"/>
      <c r="CJU205" s="110"/>
      <c r="CJV205" s="110"/>
      <c r="CJW205" s="110"/>
      <c r="CJX205" s="110"/>
      <c r="CJY205" s="110"/>
      <c r="CJZ205" s="110"/>
      <c r="CKA205" s="110"/>
      <c r="CKB205" s="110"/>
      <c r="CKC205" s="110"/>
      <c r="CKD205" s="110"/>
      <c r="CKE205" s="110"/>
      <c r="CKF205" s="110"/>
      <c r="CKG205" s="110"/>
      <c r="CKH205" s="110"/>
      <c r="CKI205" s="110"/>
      <c r="CKJ205" s="110"/>
      <c r="CKK205" s="110"/>
      <c r="CKL205" s="110"/>
      <c r="CKM205" s="110"/>
      <c r="CKN205" s="110"/>
      <c r="CKO205" s="110"/>
      <c r="CKP205" s="110"/>
      <c r="CKQ205" s="110"/>
      <c r="CKR205" s="110"/>
      <c r="CKS205" s="110"/>
      <c r="CKT205" s="110"/>
      <c r="CKU205" s="110"/>
      <c r="CKV205" s="110"/>
      <c r="CKW205" s="110"/>
      <c r="CKX205" s="110"/>
      <c r="CKY205" s="110"/>
      <c r="CKZ205" s="110"/>
      <c r="CLA205" s="110"/>
      <c r="CLB205" s="110"/>
      <c r="CLC205" s="110"/>
      <c r="CLD205" s="110"/>
      <c r="CLE205" s="110"/>
      <c r="CLF205" s="110"/>
      <c r="CLG205" s="110"/>
      <c r="CLH205" s="110"/>
      <c r="CLI205" s="110"/>
      <c r="CLJ205" s="110"/>
      <c r="CLK205" s="110"/>
      <c r="CLL205" s="110"/>
      <c r="CLM205" s="110"/>
      <c r="CLN205" s="110"/>
      <c r="CLO205" s="110"/>
      <c r="CLP205" s="110"/>
      <c r="CLQ205" s="110"/>
      <c r="CLR205" s="110"/>
      <c r="CLS205" s="110"/>
      <c r="CLT205" s="110"/>
      <c r="CLU205" s="110"/>
      <c r="CLV205" s="110"/>
      <c r="CLW205" s="110"/>
      <c r="CLX205" s="110"/>
      <c r="CLY205" s="110"/>
      <c r="CLZ205" s="110"/>
      <c r="CMA205" s="110"/>
      <c r="CMB205" s="110"/>
      <c r="CMC205" s="110"/>
      <c r="CMD205" s="110"/>
      <c r="CME205" s="110"/>
      <c r="CMF205" s="110"/>
      <c r="CMG205" s="110"/>
      <c r="CMH205" s="110"/>
      <c r="CMI205" s="110"/>
      <c r="CMJ205" s="110"/>
      <c r="CMK205" s="110"/>
      <c r="CML205" s="110"/>
      <c r="CMM205" s="110"/>
      <c r="CMN205" s="110"/>
      <c r="CMO205" s="110"/>
      <c r="CMP205" s="110"/>
      <c r="CMQ205" s="110"/>
      <c r="CMR205" s="110"/>
      <c r="CMS205" s="110"/>
      <c r="CMT205" s="110"/>
      <c r="CMU205" s="110"/>
      <c r="CMV205" s="110"/>
      <c r="CMW205" s="110"/>
      <c r="CMX205" s="110"/>
      <c r="CMY205" s="110"/>
      <c r="CMZ205" s="110"/>
      <c r="CNA205" s="110"/>
      <c r="CNB205" s="110"/>
      <c r="CNC205" s="110"/>
      <c r="CND205" s="110"/>
      <c r="CNE205" s="110"/>
      <c r="CNF205" s="110"/>
      <c r="CNG205" s="110"/>
      <c r="CNH205" s="110"/>
      <c r="CNI205" s="110"/>
      <c r="CNJ205" s="110"/>
      <c r="CNK205" s="110"/>
      <c r="CNL205" s="110"/>
      <c r="CNM205" s="110"/>
      <c r="CNN205" s="110"/>
      <c r="CNO205" s="110"/>
      <c r="CNP205" s="110"/>
      <c r="CNQ205" s="110"/>
      <c r="CNR205" s="110"/>
      <c r="CNS205" s="110"/>
      <c r="CNT205" s="110"/>
      <c r="CNU205" s="110"/>
      <c r="CNV205" s="110"/>
      <c r="CNW205" s="110"/>
      <c r="CNX205" s="110"/>
      <c r="CNY205" s="110"/>
      <c r="CNZ205" s="110"/>
      <c r="COA205" s="110"/>
      <c r="COB205" s="110"/>
      <c r="COC205" s="110"/>
      <c r="COD205" s="110"/>
      <c r="COE205" s="110"/>
      <c r="COF205" s="110"/>
      <c r="COG205" s="110"/>
      <c r="COH205" s="110"/>
      <c r="COI205" s="110"/>
      <c r="COJ205" s="110"/>
      <c r="COK205" s="110"/>
      <c r="COL205" s="110"/>
      <c r="COM205" s="110"/>
      <c r="CON205" s="110"/>
      <c r="COO205" s="110"/>
      <c r="COP205" s="110"/>
      <c r="COQ205" s="110"/>
      <c r="COR205" s="110"/>
      <c r="COS205" s="110"/>
      <c r="COT205" s="110"/>
      <c r="COU205" s="110"/>
      <c r="COV205" s="110"/>
      <c r="COW205" s="110"/>
      <c r="COX205" s="110"/>
      <c r="COY205" s="110"/>
      <c r="COZ205" s="110"/>
      <c r="CPA205" s="110"/>
      <c r="CPB205" s="110"/>
      <c r="CPC205" s="110"/>
      <c r="CPD205" s="110"/>
      <c r="CPE205" s="110"/>
      <c r="CPF205" s="110"/>
      <c r="CPG205" s="110"/>
      <c r="CPH205" s="110"/>
      <c r="CPI205" s="110"/>
      <c r="CPJ205" s="110"/>
      <c r="CPK205" s="110"/>
      <c r="CPL205" s="110"/>
      <c r="CPM205" s="110"/>
      <c r="CPN205" s="110"/>
      <c r="CPO205" s="110"/>
      <c r="CPP205" s="110"/>
      <c r="CPQ205" s="110"/>
      <c r="CPR205" s="110"/>
      <c r="CPS205" s="110"/>
      <c r="CPT205" s="110"/>
      <c r="CPU205" s="110"/>
      <c r="CPV205" s="110"/>
      <c r="CPW205" s="110"/>
      <c r="CPX205" s="110"/>
      <c r="CPY205" s="110"/>
      <c r="CPZ205" s="110"/>
      <c r="CQA205" s="110"/>
      <c r="CQB205" s="110"/>
      <c r="CQC205" s="110"/>
      <c r="CQD205" s="110"/>
      <c r="CQE205" s="110"/>
      <c r="CQF205" s="110"/>
      <c r="CQG205" s="110"/>
      <c r="CQH205" s="110"/>
      <c r="CQI205" s="110"/>
      <c r="CQJ205" s="110"/>
      <c r="CQK205" s="110"/>
      <c r="CQL205" s="110"/>
      <c r="CQM205" s="110"/>
      <c r="CQN205" s="110"/>
      <c r="CQO205" s="110"/>
      <c r="CQP205" s="110"/>
      <c r="CQQ205" s="110"/>
      <c r="CQR205" s="110"/>
      <c r="CQS205" s="110"/>
      <c r="CQT205" s="110"/>
      <c r="CQU205" s="110"/>
      <c r="CQV205" s="110"/>
      <c r="CQW205" s="110"/>
      <c r="CQX205" s="110"/>
      <c r="CQY205" s="110"/>
      <c r="CQZ205" s="110"/>
      <c r="CRA205" s="110"/>
      <c r="CRB205" s="110"/>
      <c r="CRC205" s="110"/>
      <c r="CRD205" s="110"/>
      <c r="CRE205" s="110"/>
      <c r="CRF205" s="110"/>
      <c r="CRG205" s="110"/>
      <c r="CRH205" s="110"/>
      <c r="CRI205" s="110"/>
      <c r="CRJ205" s="110"/>
      <c r="CRK205" s="110"/>
      <c r="CRL205" s="110"/>
      <c r="CRM205" s="110"/>
      <c r="CRN205" s="110"/>
      <c r="CRO205" s="110"/>
      <c r="CRP205" s="110"/>
      <c r="CRQ205" s="110"/>
      <c r="CRR205" s="110"/>
      <c r="CRS205" s="110"/>
      <c r="CRT205" s="110"/>
      <c r="CRU205" s="110"/>
      <c r="CRV205" s="110"/>
      <c r="CRW205" s="110"/>
      <c r="CRX205" s="110"/>
      <c r="CRY205" s="110"/>
      <c r="CRZ205" s="110"/>
      <c r="CSA205" s="110"/>
      <c r="CSB205" s="110"/>
      <c r="CSC205" s="110"/>
      <c r="CSD205" s="110"/>
      <c r="CSE205" s="110"/>
      <c r="CSF205" s="110"/>
      <c r="CSG205" s="110"/>
      <c r="CSH205" s="110"/>
      <c r="CSI205" s="110"/>
      <c r="CSJ205" s="110"/>
      <c r="CSK205" s="110"/>
      <c r="CSL205" s="110"/>
      <c r="CSM205" s="110"/>
      <c r="CSN205" s="110"/>
      <c r="CSO205" s="110"/>
      <c r="CSP205" s="110"/>
      <c r="CSQ205" s="110"/>
      <c r="CSR205" s="110"/>
      <c r="CSS205" s="110"/>
      <c r="CST205" s="110"/>
      <c r="CSU205" s="110"/>
      <c r="CSV205" s="110"/>
      <c r="CSW205" s="110"/>
      <c r="CSX205" s="110"/>
      <c r="CSY205" s="110"/>
      <c r="CSZ205" s="110"/>
      <c r="CTA205" s="110"/>
      <c r="CTB205" s="110"/>
      <c r="CTC205" s="110"/>
      <c r="CTD205" s="110"/>
      <c r="CTE205" s="110"/>
      <c r="CTF205" s="110"/>
      <c r="CTG205" s="110"/>
      <c r="CTH205" s="110"/>
      <c r="CTI205" s="110"/>
      <c r="CTJ205" s="110"/>
      <c r="CTK205" s="110"/>
      <c r="CTL205" s="110"/>
      <c r="CTM205" s="110"/>
      <c r="CTN205" s="110"/>
      <c r="CTO205" s="110"/>
      <c r="CTP205" s="110"/>
      <c r="CTQ205" s="110"/>
      <c r="CTR205" s="110"/>
      <c r="CTS205" s="110"/>
      <c r="CTT205" s="110"/>
      <c r="CTU205" s="110"/>
      <c r="CTV205" s="110"/>
      <c r="CTW205" s="110"/>
      <c r="CTX205" s="110"/>
      <c r="CTY205" s="110"/>
      <c r="CTZ205" s="110"/>
      <c r="CUA205" s="110"/>
      <c r="CUB205" s="110"/>
      <c r="CUC205" s="110"/>
      <c r="CUD205" s="110"/>
      <c r="CUE205" s="110"/>
      <c r="CUF205" s="110"/>
      <c r="CUG205" s="110"/>
      <c r="CUH205" s="110"/>
      <c r="CUI205" s="110"/>
      <c r="CUJ205" s="110"/>
      <c r="CUK205" s="110"/>
      <c r="CUL205" s="110"/>
      <c r="CUM205" s="110"/>
      <c r="CUN205" s="110"/>
      <c r="CUO205" s="110"/>
      <c r="CUP205" s="110"/>
      <c r="CUQ205" s="110"/>
      <c r="CUR205" s="110"/>
      <c r="CUS205" s="110"/>
      <c r="CUT205" s="110"/>
      <c r="CUU205" s="110"/>
      <c r="CUV205" s="110"/>
      <c r="CUW205" s="110"/>
      <c r="CUX205" s="110"/>
      <c r="CUY205" s="110"/>
      <c r="CUZ205" s="110"/>
      <c r="CVA205" s="110"/>
      <c r="CVB205" s="110"/>
      <c r="CVC205" s="110"/>
      <c r="CVD205" s="110"/>
      <c r="CVE205" s="110"/>
      <c r="CVF205" s="110"/>
      <c r="CVG205" s="110"/>
      <c r="CVH205" s="110"/>
      <c r="CVI205" s="110"/>
      <c r="CVJ205" s="110"/>
      <c r="CVK205" s="110"/>
      <c r="CVL205" s="110"/>
      <c r="CVM205" s="110"/>
      <c r="CVN205" s="110"/>
      <c r="CVO205" s="110"/>
      <c r="CVP205" s="110"/>
      <c r="CVQ205" s="110"/>
      <c r="CVR205" s="110"/>
      <c r="CVS205" s="110"/>
      <c r="CVT205" s="110"/>
      <c r="CVU205" s="110"/>
      <c r="CVV205" s="110"/>
      <c r="CVW205" s="110"/>
      <c r="CVX205" s="110"/>
      <c r="CVY205" s="110"/>
      <c r="CVZ205" s="110"/>
      <c r="CWA205" s="110"/>
      <c r="CWB205" s="110"/>
      <c r="CWC205" s="110"/>
      <c r="CWD205" s="110"/>
      <c r="CWE205" s="110"/>
      <c r="CWF205" s="110"/>
      <c r="CWG205" s="110"/>
      <c r="CWH205" s="110"/>
      <c r="CWI205" s="110"/>
      <c r="CWJ205" s="110"/>
      <c r="CWK205" s="110"/>
      <c r="CWL205" s="110"/>
      <c r="CWM205" s="110"/>
      <c r="CWN205" s="110"/>
      <c r="CWO205" s="110"/>
      <c r="CWP205" s="110"/>
      <c r="CWQ205" s="110"/>
      <c r="CWR205" s="110"/>
      <c r="CWS205" s="110"/>
      <c r="CWT205" s="110"/>
      <c r="CWU205" s="110"/>
      <c r="CWV205" s="110"/>
      <c r="CWW205" s="110"/>
      <c r="CWX205" s="110"/>
      <c r="CWY205" s="110"/>
      <c r="CWZ205" s="110"/>
      <c r="CXA205" s="110"/>
      <c r="CXB205" s="110"/>
      <c r="CXC205" s="110"/>
      <c r="CXD205" s="110"/>
      <c r="CXE205" s="110"/>
      <c r="CXF205" s="110"/>
      <c r="CXG205" s="110"/>
      <c r="CXH205" s="110"/>
      <c r="CXI205" s="110"/>
      <c r="CXJ205" s="110"/>
      <c r="CXK205" s="110"/>
      <c r="CXL205" s="110"/>
      <c r="CXM205" s="110"/>
      <c r="CXN205" s="110"/>
      <c r="CXO205" s="110"/>
      <c r="CXP205" s="110"/>
      <c r="CXQ205" s="110"/>
      <c r="CXR205" s="110"/>
      <c r="CXS205" s="110"/>
      <c r="CXT205" s="110"/>
      <c r="CXU205" s="110"/>
      <c r="CXV205" s="110"/>
      <c r="CXW205" s="110"/>
      <c r="CXX205" s="110"/>
      <c r="CXY205" s="110"/>
      <c r="CXZ205" s="110"/>
      <c r="CYA205" s="110"/>
      <c r="CYB205" s="110"/>
      <c r="CYC205" s="110"/>
      <c r="CYD205" s="110"/>
      <c r="CYE205" s="110"/>
      <c r="CYF205" s="110"/>
      <c r="CYG205" s="110"/>
      <c r="CYH205" s="110"/>
      <c r="CYI205" s="110"/>
      <c r="CYJ205" s="110"/>
      <c r="CYK205" s="110"/>
      <c r="CYL205" s="110"/>
      <c r="CYM205" s="110"/>
      <c r="CYN205" s="110"/>
      <c r="CYO205" s="110"/>
      <c r="CYP205" s="110"/>
      <c r="CYQ205" s="110"/>
      <c r="CYR205" s="110"/>
      <c r="CYS205" s="110"/>
      <c r="CYT205" s="110"/>
      <c r="CYU205" s="110"/>
      <c r="CYV205" s="110"/>
      <c r="CYW205" s="110"/>
      <c r="CYX205" s="110"/>
      <c r="CYY205" s="110"/>
      <c r="CYZ205" s="110"/>
      <c r="CZA205" s="110"/>
      <c r="CZB205" s="110"/>
      <c r="CZC205" s="110"/>
      <c r="CZD205" s="110"/>
      <c r="CZE205" s="110"/>
      <c r="CZF205" s="110"/>
      <c r="CZG205" s="110"/>
      <c r="CZH205" s="110"/>
      <c r="CZI205" s="110"/>
      <c r="CZJ205" s="110"/>
      <c r="CZK205" s="110"/>
      <c r="CZL205" s="110"/>
      <c r="CZM205" s="110"/>
      <c r="CZN205" s="110"/>
      <c r="CZO205" s="110"/>
      <c r="CZP205" s="110"/>
      <c r="CZQ205" s="110"/>
      <c r="CZR205" s="110"/>
      <c r="CZS205" s="110"/>
      <c r="CZT205" s="110"/>
      <c r="CZU205" s="110"/>
      <c r="CZV205" s="110"/>
      <c r="CZW205" s="110"/>
      <c r="CZX205" s="110"/>
      <c r="CZY205" s="110"/>
      <c r="CZZ205" s="110"/>
      <c r="DAA205" s="110"/>
      <c r="DAB205" s="110"/>
      <c r="DAC205" s="110"/>
      <c r="DAD205" s="110"/>
      <c r="DAE205" s="110"/>
      <c r="DAF205" s="110"/>
      <c r="DAG205" s="110"/>
      <c r="DAH205" s="110"/>
      <c r="DAI205" s="110"/>
      <c r="DAJ205" s="110"/>
      <c r="DAK205" s="110"/>
      <c r="DAL205" s="110"/>
      <c r="DAM205" s="110"/>
      <c r="DAN205" s="110"/>
      <c r="DAO205" s="110"/>
      <c r="DAP205" s="110"/>
      <c r="DAQ205" s="110"/>
      <c r="DAR205" s="110"/>
      <c r="DAS205" s="110"/>
      <c r="DAT205" s="110"/>
      <c r="DAU205" s="110"/>
      <c r="DAV205" s="110"/>
      <c r="DAW205" s="110"/>
      <c r="DAX205" s="110"/>
      <c r="DAY205" s="110"/>
      <c r="DAZ205" s="110"/>
      <c r="DBA205" s="110"/>
      <c r="DBB205" s="110"/>
      <c r="DBC205" s="110"/>
      <c r="DBD205" s="110"/>
      <c r="DBE205" s="110"/>
      <c r="DBF205" s="110"/>
      <c r="DBG205" s="110"/>
      <c r="DBH205" s="110"/>
      <c r="DBI205" s="110"/>
      <c r="DBJ205" s="110"/>
      <c r="DBK205" s="110"/>
      <c r="DBL205" s="110"/>
      <c r="DBM205" s="110"/>
      <c r="DBN205" s="110"/>
      <c r="DBO205" s="110"/>
      <c r="DBP205" s="110"/>
      <c r="DBQ205" s="110"/>
      <c r="DBR205" s="110"/>
      <c r="DBS205" s="110"/>
      <c r="DBT205" s="110"/>
      <c r="DBU205" s="110"/>
      <c r="DBV205" s="110"/>
      <c r="DBW205" s="110"/>
      <c r="DBX205" s="110"/>
      <c r="DBY205" s="110"/>
      <c r="DBZ205" s="110"/>
      <c r="DCA205" s="110"/>
      <c r="DCB205" s="110"/>
      <c r="DCC205" s="110"/>
      <c r="DCD205" s="110"/>
      <c r="DCE205" s="110"/>
      <c r="DCF205" s="110"/>
      <c r="DCG205" s="110"/>
      <c r="DCH205" s="110"/>
      <c r="DCI205" s="110"/>
      <c r="DCJ205" s="110"/>
      <c r="DCK205" s="110"/>
      <c r="DCL205" s="110"/>
      <c r="DCM205" s="110"/>
      <c r="DCN205" s="110"/>
      <c r="DCO205" s="110"/>
      <c r="DCP205" s="110"/>
      <c r="DCQ205" s="110"/>
      <c r="DCR205" s="110"/>
      <c r="DCS205" s="110"/>
      <c r="DCT205" s="110"/>
      <c r="DCU205" s="110"/>
      <c r="DCV205" s="110"/>
      <c r="DCW205" s="110"/>
      <c r="DCX205" s="110"/>
      <c r="DCY205" s="110"/>
      <c r="DCZ205" s="110"/>
      <c r="DDA205" s="110"/>
      <c r="DDB205" s="110"/>
      <c r="DDC205" s="110"/>
      <c r="DDD205" s="110"/>
      <c r="DDE205" s="110"/>
      <c r="DDF205" s="110"/>
      <c r="DDG205" s="110"/>
      <c r="DDH205" s="110"/>
      <c r="DDI205" s="110"/>
      <c r="DDJ205" s="110"/>
      <c r="DDK205" s="110"/>
      <c r="DDL205" s="110"/>
      <c r="DDM205" s="110"/>
      <c r="DDN205" s="110"/>
      <c r="DDO205" s="110"/>
      <c r="DDP205" s="110"/>
      <c r="DDQ205" s="110"/>
      <c r="DDR205" s="110"/>
      <c r="DDS205" s="110"/>
      <c r="DDT205" s="110"/>
      <c r="DDU205" s="110"/>
      <c r="DDV205" s="110"/>
      <c r="DDW205" s="110"/>
      <c r="DDX205" s="110"/>
      <c r="DDY205" s="110"/>
      <c r="DDZ205" s="110"/>
      <c r="DEA205" s="110"/>
      <c r="DEB205" s="110"/>
      <c r="DEC205" s="110"/>
      <c r="DED205" s="110"/>
      <c r="DEE205" s="110"/>
      <c r="DEF205" s="110"/>
      <c r="DEG205" s="110"/>
      <c r="DEH205" s="110"/>
      <c r="DEI205" s="110"/>
      <c r="DEJ205" s="110"/>
      <c r="DEK205" s="110"/>
      <c r="DEL205" s="110"/>
      <c r="DEM205" s="110"/>
      <c r="DEN205" s="110"/>
      <c r="DEO205" s="110"/>
      <c r="DEP205" s="110"/>
      <c r="DEQ205" s="110"/>
      <c r="DER205" s="110"/>
      <c r="DES205" s="110"/>
      <c r="DET205" s="110"/>
      <c r="DEU205" s="110"/>
      <c r="DEV205" s="110"/>
      <c r="DEW205" s="110"/>
      <c r="DEX205" s="110"/>
      <c r="DEY205" s="110"/>
      <c r="DEZ205" s="110"/>
      <c r="DFA205" s="110"/>
      <c r="DFB205" s="110"/>
      <c r="DFC205" s="110"/>
      <c r="DFD205" s="110"/>
      <c r="DFE205" s="110"/>
      <c r="DFF205" s="110"/>
      <c r="DFG205" s="110"/>
      <c r="DFH205" s="110"/>
      <c r="DFI205" s="110"/>
      <c r="DFJ205" s="110"/>
      <c r="DFK205" s="110"/>
      <c r="DFL205" s="110"/>
      <c r="DFM205" s="110"/>
      <c r="DFN205" s="110"/>
      <c r="DFO205" s="110"/>
      <c r="DFP205" s="110"/>
      <c r="DFQ205" s="110"/>
      <c r="DFR205" s="110"/>
      <c r="DFS205" s="110"/>
      <c r="DFT205" s="110"/>
      <c r="DFU205" s="110"/>
      <c r="DFV205" s="110"/>
      <c r="DFW205" s="110"/>
      <c r="DFX205" s="110"/>
      <c r="DFY205" s="110"/>
      <c r="DFZ205" s="110"/>
      <c r="DGA205" s="110"/>
      <c r="DGB205" s="110"/>
      <c r="DGC205" s="110"/>
      <c r="DGD205" s="110"/>
      <c r="DGE205" s="110"/>
      <c r="DGF205" s="110"/>
      <c r="DGG205" s="110"/>
      <c r="DGH205" s="110"/>
      <c r="DGI205" s="110"/>
      <c r="DGJ205" s="110"/>
      <c r="DGK205" s="110"/>
      <c r="DGL205" s="110"/>
      <c r="DGM205" s="110"/>
      <c r="DGN205" s="110"/>
      <c r="DGO205" s="110"/>
      <c r="DGP205" s="110"/>
      <c r="DGQ205" s="110"/>
      <c r="DGR205" s="110"/>
      <c r="DGS205" s="110"/>
      <c r="DGT205" s="110"/>
      <c r="DGU205" s="110"/>
      <c r="DGV205" s="110"/>
      <c r="DGW205" s="110"/>
      <c r="DGX205" s="110"/>
      <c r="DGY205" s="110"/>
      <c r="DGZ205" s="110"/>
      <c r="DHA205" s="110"/>
      <c r="DHB205" s="110"/>
      <c r="DHC205" s="110"/>
      <c r="DHD205" s="110"/>
      <c r="DHE205" s="110"/>
      <c r="DHF205" s="110"/>
      <c r="DHG205" s="110"/>
      <c r="DHH205" s="110"/>
      <c r="DHI205" s="110"/>
      <c r="DHJ205" s="110"/>
      <c r="DHK205" s="110"/>
      <c r="DHL205" s="110"/>
      <c r="DHM205" s="110"/>
      <c r="DHN205" s="110"/>
      <c r="DHO205" s="110"/>
      <c r="DHP205" s="110"/>
      <c r="DHQ205" s="110"/>
      <c r="DHR205" s="110"/>
      <c r="DHS205" s="110"/>
      <c r="DHT205" s="110"/>
      <c r="DHU205" s="110"/>
      <c r="DHV205" s="110"/>
      <c r="DHW205" s="110"/>
      <c r="DHX205" s="110"/>
      <c r="DHY205" s="110"/>
      <c r="DHZ205" s="110"/>
      <c r="DIA205" s="110"/>
      <c r="DIB205" s="110"/>
      <c r="DIC205" s="110"/>
      <c r="DID205" s="110"/>
      <c r="DIE205" s="110"/>
      <c r="DIF205" s="110"/>
      <c r="DIG205" s="110"/>
      <c r="DIH205" s="110"/>
      <c r="DII205" s="110"/>
      <c r="DIJ205" s="110"/>
      <c r="DIK205" s="110"/>
      <c r="DIL205" s="110"/>
      <c r="DIM205" s="110"/>
      <c r="DIN205" s="110"/>
      <c r="DIO205" s="110"/>
      <c r="DIP205" s="110"/>
      <c r="DIQ205" s="110"/>
      <c r="DIR205" s="110"/>
      <c r="DIS205" s="110"/>
      <c r="DIT205" s="110"/>
      <c r="DIU205" s="110"/>
      <c r="DIV205" s="110"/>
      <c r="DIW205" s="110"/>
      <c r="DIX205" s="110"/>
      <c r="DIY205" s="110"/>
      <c r="DIZ205" s="110"/>
      <c r="DJA205" s="110"/>
      <c r="DJB205" s="110"/>
      <c r="DJC205" s="110"/>
      <c r="DJD205" s="110"/>
      <c r="DJE205" s="110"/>
      <c r="DJF205" s="110"/>
      <c r="DJG205" s="110"/>
      <c r="DJH205" s="110"/>
      <c r="DJI205" s="110"/>
      <c r="DJJ205" s="110"/>
      <c r="DJK205" s="110"/>
      <c r="DJL205" s="110"/>
      <c r="DJM205" s="110"/>
      <c r="DJN205" s="110"/>
      <c r="DJO205" s="110"/>
      <c r="DJP205" s="110"/>
      <c r="DJQ205" s="110"/>
      <c r="DJR205" s="110"/>
      <c r="DJS205" s="110"/>
      <c r="DJT205" s="110"/>
      <c r="DJU205" s="110"/>
      <c r="DJV205" s="110"/>
      <c r="DJW205" s="110"/>
      <c r="DJX205" s="110"/>
      <c r="DJY205" s="110"/>
      <c r="DJZ205" s="110"/>
      <c r="DKA205" s="110"/>
      <c r="DKB205" s="110"/>
      <c r="DKC205" s="110"/>
      <c r="DKD205" s="110"/>
      <c r="DKE205" s="110"/>
      <c r="DKF205" s="110"/>
      <c r="DKG205" s="110"/>
      <c r="DKH205" s="110"/>
      <c r="DKI205" s="110"/>
      <c r="DKJ205" s="110"/>
      <c r="DKK205" s="110"/>
      <c r="DKL205" s="110"/>
      <c r="DKM205" s="110"/>
      <c r="DKN205" s="110"/>
      <c r="DKO205" s="110"/>
      <c r="DKP205" s="110"/>
      <c r="DKQ205" s="110"/>
      <c r="DKR205" s="110"/>
      <c r="DKS205" s="110"/>
      <c r="DKT205" s="110"/>
      <c r="DKU205" s="110"/>
      <c r="DKV205" s="110"/>
      <c r="DKW205" s="110"/>
      <c r="DKX205" s="110"/>
      <c r="DKY205" s="110"/>
      <c r="DKZ205" s="110"/>
      <c r="DLA205" s="110"/>
      <c r="DLB205" s="110"/>
      <c r="DLC205" s="110"/>
      <c r="DLD205" s="110"/>
      <c r="DLE205" s="110"/>
      <c r="DLF205" s="110"/>
      <c r="DLG205" s="110"/>
      <c r="DLH205" s="110"/>
      <c r="DLI205" s="110"/>
      <c r="DLJ205" s="110"/>
      <c r="DLK205" s="110"/>
      <c r="DLL205" s="110"/>
      <c r="DLM205" s="110"/>
      <c r="DLN205" s="110"/>
      <c r="DLO205" s="110"/>
      <c r="DLP205" s="110"/>
      <c r="DLQ205" s="110"/>
      <c r="DLR205" s="110"/>
      <c r="DLS205" s="110"/>
      <c r="DLT205" s="110"/>
      <c r="DLU205" s="110"/>
      <c r="DLV205" s="110"/>
      <c r="DLW205" s="110"/>
      <c r="DLX205" s="110"/>
      <c r="DLY205" s="110"/>
      <c r="DLZ205" s="110"/>
      <c r="DMA205" s="110"/>
      <c r="DMB205" s="110"/>
      <c r="DMC205" s="110"/>
      <c r="DMD205" s="110"/>
      <c r="DME205" s="110"/>
      <c r="DMF205" s="110"/>
      <c r="DMG205" s="110"/>
      <c r="DMH205" s="110"/>
      <c r="DMI205" s="110"/>
      <c r="DMJ205" s="110"/>
      <c r="DMK205" s="110"/>
      <c r="DML205" s="110"/>
      <c r="DMM205" s="110"/>
      <c r="DMN205" s="110"/>
      <c r="DMO205" s="110"/>
      <c r="DMP205" s="110"/>
      <c r="DMQ205" s="110"/>
      <c r="DMR205" s="110"/>
      <c r="DMS205" s="110"/>
      <c r="DMT205" s="110"/>
      <c r="DMU205" s="110"/>
      <c r="DMV205" s="110"/>
      <c r="DMW205" s="110"/>
      <c r="DMX205" s="110"/>
      <c r="DMY205" s="110"/>
      <c r="DMZ205" s="110"/>
      <c r="DNA205" s="110"/>
      <c r="DNB205" s="110"/>
      <c r="DNC205" s="110"/>
      <c r="DND205" s="110"/>
      <c r="DNE205" s="110"/>
      <c r="DNF205" s="110"/>
      <c r="DNG205" s="110"/>
      <c r="DNH205" s="110"/>
      <c r="DNI205" s="110"/>
      <c r="DNJ205" s="110"/>
      <c r="DNK205" s="110"/>
      <c r="DNL205" s="110"/>
      <c r="DNM205" s="110"/>
      <c r="DNN205" s="110"/>
      <c r="DNO205" s="110"/>
      <c r="DNP205" s="110"/>
      <c r="DNQ205" s="110"/>
      <c r="DNR205" s="110"/>
      <c r="DNS205" s="110"/>
      <c r="DNT205" s="110"/>
      <c r="DNU205" s="110"/>
      <c r="DNV205" s="110"/>
      <c r="DNW205" s="110"/>
      <c r="DNX205" s="110"/>
      <c r="DNY205" s="110"/>
      <c r="DNZ205" s="110"/>
      <c r="DOA205" s="110"/>
      <c r="DOB205" s="110"/>
      <c r="DOC205" s="110"/>
      <c r="DOD205" s="110"/>
      <c r="DOE205" s="110"/>
      <c r="DOF205" s="110"/>
      <c r="DOG205" s="110"/>
      <c r="DOH205" s="110"/>
      <c r="DOI205" s="110"/>
      <c r="DOJ205" s="110"/>
      <c r="DOK205" s="110"/>
      <c r="DOL205" s="110"/>
      <c r="DOM205" s="110"/>
      <c r="DON205" s="110"/>
      <c r="DOO205" s="110"/>
      <c r="DOP205" s="110"/>
      <c r="DOQ205" s="110"/>
      <c r="DOR205" s="110"/>
      <c r="DOS205" s="110"/>
      <c r="DOT205" s="110"/>
      <c r="DOU205" s="110"/>
      <c r="DOV205" s="110"/>
      <c r="DOW205" s="110"/>
      <c r="DOX205" s="110"/>
      <c r="DOY205" s="110"/>
      <c r="DOZ205" s="110"/>
      <c r="DPA205" s="110"/>
      <c r="DPB205" s="110"/>
      <c r="DPC205" s="110"/>
      <c r="DPD205" s="110"/>
      <c r="DPE205" s="110"/>
      <c r="DPF205" s="110"/>
      <c r="DPG205" s="110"/>
      <c r="DPH205" s="110"/>
      <c r="DPI205" s="110"/>
      <c r="DPJ205" s="110"/>
      <c r="DPK205" s="110"/>
      <c r="DPL205" s="110"/>
      <c r="DPM205" s="110"/>
      <c r="DPN205" s="110"/>
      <c r="DPO205" s="110"/>
      <c r="DPP205" s="110"/>
      <c r="DPQ205" s="110"/>
      <c r="DPR205" s="110"/>
      <c r="DPS205" s="110"/>
      <c r="DPT205" s="110"/>
      <c r="DPU205" s="110"/>
      <c r="DPV205" s="110"/>
      <c r="DPW205" s="110"/>
      <c r="DPX205" s="110"/>
      <c r="DPY205" s="110"/>
      <c r="DPZ205" s="110"/>
      <c r="DQA205" s="110"/>
      <c r="DQB205" s="110"/>
      <c r="DQC205" s="110"/>
      <c r="DQD205" s="110"/>
      <c r="DQE205" s="110"/>
      <c r="DQF205" s="110"/>
      <c r="DQG205" s="110"/>
      <c r="DQH205" s="110"/>
      <c r="DQI205" s="110"/>
      <c r="DQJ205" s="110"/>
      <c r="DQK205" s="110"/>
      <c r="DQL205" s="110"/>
      <c r="DQM205" s="110"/>
      <c r="DQN205" s="110"/>
      <c r="DQO205" s="110"/>
      <c r="DQP205" s="110"/>
      <c r="DQQ205" s="110"/>
      <c r="DQR205" s="110"/>
      <c r="DQS205" s="110"/>
      <c r="DQT205" s="110"/>
      <c r="DQU205" s="110"/>
      <c r="DQV205" s="110"/>
      <c r="DQW205" s="110"/>
      <c r="DQX205" s="110"/>
      <c r="DQY205" s="110"/>
      <c r="DQZ205" s="110"/>
      <c r="DRA205" s="110"/>
      <c r="DRB205" s="110"/>
      <c r="DRC205" s="110"/>
      <c r="DRD205" s="110"/>
      <c r="DRE205" s="110"/>
      <c r="DRF205" s="110"/>
      <c r="DRG205" s="110"/>
      <c r="DRH205" s="110"/>
      <c r="DRI205" s="110"/>
      <c r="DRJ205" s="110"/>
      <c r="DRK205" s="110"/>
      <c r="DRL205" s="110"/>
      <c r="DRM205" s="110"/>
      <c r="DRN205" s="110"/>
      <c r="DRO205" s="110"/>
      <c r="DRP205" s="110"/>
      <c r="DRQ205" s="110"/>
      <c r="DRR205" s="110"/>
      <c r="DRS205" s="110"/>
      <c r="DRT205" s="110"/>
      <c r="DRU205" s="110"/>
      <c r="DRV205" s="110"/>
      <c r="DRW205" s="110"/>
      <c r="DRX205" s="110"/>
      <c r="DRY205" s="110"/>
      <c r="DRZ205" s="110"/>
      <c r="DSA205" s="110"/>
      <c r="DSB205" s="110"/>
      <c r="DSC205" s="110"/>
      <c r="DSD205" s="110"/>
      <c r="DSE205" s="110"/>
      <c r="DSF205" s="110"/>
      <c r="DSG205" s="110"/>
      <c r="DSH205" s="110"/>
      <c r="DSI205" s="110"/>
      <c r="DSJ205" s="110"/>
      <c r="DSK205" s="110"/>
      <c r="DSL205" s="110"/>
      <c r="DSM205" s="110"/>
      <c r="DSN205" s="110"/>
      <c r="DSO205" s="110"/>
      <c r="DSP205" s="110"/>
      <c r="DSQ205" s="110"/>
      <c r="DSR205" s="110"/>
      <c r="DSS205" s="110"/>
      <c r="DST205" s="110"/>
      <c r="DSU205" s="110"/>
      <c r="DSV205" s="110"/>
      <c r="DSW205" s="110"/>
      <c r="DSX205" s="110"/>
      <c r="DSY205" s="110"/>
      <c r="DSZ205" s="110"/>
      <c r="DTA205" s="110"/>
      <c r="DTB205" s="110"/>
      <c r="DTC205" s="110"/>
      <c r="DTD205" s="110"/>
      <c r="DTE205" s="110"/>
      <c r="DTF205" s="110"/>
      <c r="DTG205" s="110"/>
      <c r="DTH205" s="110"/>
      <c r="DTI205" s="110"/>
      <c r="DTJ205" s="110"/>
      <c r="DTK205" s="110"/>
      <c r="DTL205" s="110"/>
      <c r="DTM205" s="110"/>
      <c r="DTN205" s="110"/>
      <c r="DTO205" s="110"/>
      <c r="DTP205" s="110"/>
      <c r="DTQ205" s="110"/>
      <c r="DTR205" s="110"/>
      <c r="DTS205" s="110"/>
      <c r="DTT205" s="110"/>
      <c r="DTU205" s="110"/>
      <c r="DTV205" s="110"/>
      <c r="DTW205" s="110"/>
      <c r="DTX205" s="110"/>
      <c r="DTY205" s="110"/>
      <c r="DTZ205" s="110"/>
      <c r="DUA205" s="110"/>
      <c r="DUB205" s="110"/>
      <c r="DUC205" s="110"/>
      <c r="DUD205" s="110"/>
      <c r="DUE205" s="110"/>
      <c r="DUF205" s="110"/>
      <c r="DUG205" s="110"/>
      <c r="DUH205" s="110"/>
      <c r="DUI205" s="110"/>
      <c r="DUJ205" s="110"/>
      <c r="DUK205" s="110"/>
      <c r="DUL205" s="110"/>
      <c r="DUM205" s="110"/>
      <c r="DUN205" s="110"/>
      <c r="DUO205" s="110"/>
      <c r="DUP205" s="110"/>
      <c r="DUQ205" s="110"/>
      <c r="DUR205" s="110"/>
      <c r="DUS205" s="110"/>
      <c r="DUT205" s="110"/>
      <c r="DUU205" s="110"/>
      <c r="DUV205" s="110"/>
      <c r="DUW205" s="110"/>
      <c r="DUX205" s="110"/>
      <c r="DUY205" s="110"/>
      <c r="DUZ205" s="110"/>
      <c r="DVA205" s="110"/>
      <c r="DVB205" s="110"/>
      <c r="DVC205" s="110"/>
      <c r="DVD205" s="110"/>
      <c r="DVE205" s="110"/>
      <c r="DVF205" s="110"/>
      <c r="DVG205" s="110"/>
      <c r="DVH205" s="110"/>
      <c r="DVI205" s="110"/>
      <c r="DVJ205" s="110"/>
      <c r="DVK205" s="110"/>
      <c r="DVL205" s="110"/>
      <c r="DVM205" s="110"/>
      <c r="DVN205" s="110"/>
      <c r="DVO205" s="110"/>
      <c r="DVP205" s="110"/>
      <c r="DVQ205" s="110"/>
      <c r="DVR205" s="110"/>
      <c r="DVS205" s="110"/>
      <c r="DVT205" s="110"/>
      <c r="DVU205" s="110"/>
      <c r="DVV205" s="110"/>
      <c r="DVW205" s="110"/>
      <c r="DVX205" s="110"/>
      <c r="DVY205" s="110"/>
      <c r="DVZ205" s="110"/>
      <c r="DWA205" s="110"/>
      <c r="DWB205" s="110"/>
      <c r="DWC205" s="110"/>
      <c r="DWD205" s="110"/>
      <c r="DWE205" s="110"/>
      <c r="DWF205" s="110"/>
      <c r="DWG205" s="110"/>
      <c r="DWH205" s="110"/>
      <c r="DWI205" s="110"/>
      <c r="DWJ205" s="110"/>
      <c r="DWK205" s="110"/>
      <c r="DWL205" s="110"/>
      <c r="DWM205" s="110"/>
      <c r="DWN205" s="110"/>
      <c r="DWO205" s="110"/>
      <c r="DWP205" s="110"/>
      <c r="DWQ205" s="110"/>
      <c r="DWR205" s="110"/>
      <c r="DWS205" s="110"/>
      <c r="DWT205" s="110"/>
      <c r="DWU205" s="110"/>
      <c r="DWV205" s="110"/>
      <c r="DWW205" s="110"/>
      <c r="DWX205" s="110"/>
      <c r="DWY205" s="110"/>
      <c r="DWZ205" s="110"/>
      <c r="DXA205" s="110"/>
      <c r="DXB205" s="110"/>
      <c r="DXC205" s="110"/>
      <c r="DXD205" s="110"/>
      <c r="DXE205" s="110"/>
      <c r="DXF205" s="110"/>
      <c r="DXG205" s="110"/>
      <c r="DXH205" s="110"/>
      <c r="DXI205" s="110"/>
      <c r="DXJ205" s="110"/>
      <c r="DXK205" s="110"/>
      <c r="DXL205" s="110"/>
      <c r="DXM205" s="110"/>
      <c r="DXN205" s="110"/>
      <c r="DXO205" s="110"/>
      <c r="DXP205" s="110"/>
      <c r="DXQ205" s="110"/>
      <c r="DXR205" s="110"/>
      <c r="DXS205" s="110"/>
      <c r="DXT205" s="110"/>
      <c r="DXU205" s="110"/>
      <c r="DXV205" s="110"/>
      <c r="DXW205" s="110"/>
      <c r="DXX205" s="110"/>
      <c r="DXY205" s="110"/>
      <c r="DXZ205" s="110"/>
      <c r="DYA205" s="110"/>
      <c r="DYB205" s="110"/>
      <c r="DYC205" s="110"/>
      <c r="DYD205" s="110"/>
      <c r="DYE205" s="110"/>
      <c r="DYF205" s="110"/>
      <c r="DYG205" s="110"/>
      <c r="DYH205" s="110"/>
      <c r="DYI205" s="110"/>
      <c r="DYJ205" s="110"/>
      <c r="DYK205" s="110"/>
      <c r="DYL205" s="110"/>
      <c r="DYM205" s="110"/>
      <c r="DYN205" s="110"/>
      <c r="DYO205" s="110"/>
      <c r="DYP205" s="110"/>
      <c r="DYQ205" s="110"/>
      <c r="DYR205" s="110"/>
      <c r="DYS205" s="110"/>
      <c r="DYT205" s="110"/>
      <c r="DYU205" s="110"/>
      <c r="DYV205" s="110"/>
      <c r="DYW205" s="110"/>
      <c r="DYX205" s="110"/>
      <c r="DYY205" s="110"/>
      <c r="DYZ205" s="110"/>
      <c r="DZA205" s="110"/>
      <c r="DZB205" s="110"/>
      <c r="DZC205" s="110"/>
      <c r="DZD205" s="110"/>
      <c r="DZE205" s="110"/>
      <c r="DZF205" s="110"/>
      <c r="DZG205" s="110"/>
      <c r="DZH205" s="110"/>
      <c r="DZI205" s="110"/>
      <c r="DZJ205" s="110"/>
      <c r="DZK205" s="110"/>
      <c r="DZL205" s="110"/>
      <c r="DZM205" s="110"/>
      <c r="DZN205" s="110"/>
      <c r="DZO205" s="110"/>
      <c r="DZP205" s="110"/>
      <c r="DZQ205" s="110"/>
      <c r="DZR205" s="110"/>
      <c r="DZS205" s="110"/>
      <c r="DZT205" s="110"/>
      <c r="DZU205" s="110"/>
      <c r="DZV205" s="110"/>
      <c r="DZW205" s="110"/>
      <c r="DZX205" s="110"/>
      <c r="DZY205" s="110"/>
      <c r="DZZ205" s="110"/>
      <c r="EAA205" s="110"/>
      <c r="EAB205" s="110"/>
      <c r="EAC205" s="110"/>
      <c r="EAD205" s="110"/>
      <c r="EAE205" s="110"/>
      <c r="EAF205" s="110"/>
      <c r="EAG205" s="110"/>
      <c r="EAH205" s="110"/>
      <c r="EAI205" s="110"/>
      <c r="EAJ205" s="110"/>
      <c r="EAK205" s="110"/>
      <c r="EAL205" s="110"/>
      <c r="EAM205" s="110"/>
      <c r="EAN205" s="110"/>
      <c r="EAO205" s="110"/>
      <c r="EAP205" s="110"/>
      <c r="EAQ205" s="110"/>
      <c r="EAR205" s="110"/>
      <c r="EAS205" s="110"/>
      <c r="EAT205" s="110"/>
      <c r="EAU205" s="110"/>
      <c r="EAV205" s="110"/>
      <c r="EAW205" s="110"/>
      <c r="EAX205" s="110"/>
      <c r="EAY205" s="110"/>
      <c r="EAZ205" s="110"/>
      <c r="EBA205" s="110"/>
      <c r="EBB205" s="110"/>
      <c r="EBC205" s="110"/>
      <c r="EBD205" s="110"/>
      <c r="EBE205" s="110"/>
      <c r="EBF205" s="110"/>
      <c r="EBG205" s="110"/>
      <c r="EBH205" s="110"/>
      <c r="EBI205" s="110"/>
      <c r="EBJ205" s="110"/>
      <c r="EBK205" s="110"/>
      <c r="EBL205" s="110"/>
      <c r="EBM205" s="110"/>
      <c r="EBN205" s="110"/>
      <c r="EBO205" s="110"/>
      <c r="EBP205" s="110"/>
      <c r="EBQ205" s="110"/>
      <c r="EBR205" s="110"/>
      <c r="EBS205" s="110"/>
      <c r="EBT205" s="110"/>
      <c r="EBU205" s="110"/>
      <c r="EBV205" s="110"/>
      <c r="EBW205" s="110"/>
      <c r="EBX205" s="110"/>
      <c r="EBY205" s="110"/>
      <c r="EBZ205" s="110"/>
      <c r="ECA205" s="110"/>
      <c r="ECB205" s="110"/>
      <c r="ECC205" s="110"/>
      <c r="ECD205" s="110"/>
      <c r="ECE205" s="110"/>
      <c r="ECF205" s="110"/>
      <c r="ECG205" s="110"/>
      <c r="ECH205" s="110"/>
      <c r="ECI205" s="110"/>
      <c r="ECJ205" s="110"/>
      <c r="ECK205" s="110"/>
      <c r="ECL205" s="110"/>
      <c r="ECM205" s="110"/>
      <c r="ECN205" s="110"/>
      <c r="ECO205" s="110"/>
      <c r="ECP205" s="110"/>
      <c r="ECQ205" s="110"/>
      <c r="ECR205" s="110"/>
      <c r="ECS205" s="110"/>
      <c r="ECT205" s="110"/>
      <c r="ECU205" s="110"/>
      <c r="ECV205" s="110"/>
      <c r="ECW205" s="110"/>
      <c r="ECX205" s="110"/>
      <c r="ECY205" s="110"/>
      <c r="ECZ205" s="110"/>
      <c r="EDA205" s="110"/>
      <c r="EDB205" s="110"/>
      <c r="EDC205" s="110"/>
      <c r="EDD205" s="110"/>
      <c r="EDE205" s="110"/>
      <c r="EDF205" s="110"/>
      <c r="EDG205" s="110"/>
      <c r="EDH205" s="110"/>
      <c r="EDI205" s="110"/>
      <c r="EDJ205" s="110"/>
      <c r="EDK205" s="110"/>
      <c r="EDL205" s="110"/>
      <c r="EDM205" s="110"/>
      <c r="EDN205" s="110"/>
      <c r="EDO205" s="110"/>
      <c r="EDP205" s="110"/>
      <c r="EDQ205" s="110"/>
      <c r="EDR205" s="110"/>
      <c r="EDS205" s="110"/>
      <c r="EDT205" s="110"/>
      <c r="EDU205" s="110"/>
      <c r="EDV205" s="110"/>
      <c r="EDW205" s="110"/>
      <c r="EDX205" s="110"/>
      <c r="EDY205" s="110"/>
      <c r="EDZ205" s="110"/>
      <c r="EEA205" s="110"/>
      <c r="EEB205" s="110"/>
      <c r="EEC205" s="110"/>
      <c r="EED205" s="110"/>
      <c r="EEE205" s="110"/>
      <c r="EEF205" s="110"/>
      <c r="EEG205" s="110"/>
      <c r="EEH205" s="110"/>
      <c r="EEI205" s="110"/>
      <c r="EEJ205" s="110"/>
      <c r="EEK205" s="110"/>
      <c r="EEL205" s="110"/>
      <c r="EEM205" s="110"/>
      <c r="EEN205" s="110"/>
      <c r="EEO205" s="110"/>
      <c r="EEP205" s="110"/>
      <c r="EEQ205" s="110"/>
      <c r="EER205" s="110"/>
      <c r="EES205" s="110"/>
      <c r="EET205" s="110"/>
      <c r="EEU205" s="110"/>
      <c r="EEV205" s="110"/>
      <c r="EEW205" s="110"/>
      <c r="EEX205" s="110"/>
      <c r="EEY205" s="110"/>
      <c r="EEZ205" s="110"/>
      <c r="EFA205" s="110"/>
      <c r="EFB205" s="110"/>
      <c r="EFC205" s="110"/>
      <c r="EFD205" s="110"/>
      <c r="EFE205" s="110"/>
      <c r="EFF205" s="110"/>
      <c r="EFG205" s="110"/>
      <c r="EFH205" s="110"/>
      <c r="EFI205" s="110"/>
      <c r="EFJ205" s="110"/>
      <c r="EFK205" s="110"/>
      <c r="EFL205" s="110"/>
      <c r="EFM205" s="110"/>
      <c r="EFN205" s="110"/>
      <c r="EFO205" s="110"/>
      <c r="EFP205" s="110"/>
      <c r="EFQ205" s="110"/>
      <c r="EFR205" s="110"/>
      <c r="EFS205" s="110"/>
      <c r="EFT205" s="110"/>
      <c r="EFU205" s="110"/>
      <c r="EFV205" s="110"/>
      <c r="EFW205" s="110"/>
      <c r="EFX205" s="110"/>
      <c r="EFY205" s="110"/>
      <c r="EFZ205" s="110"/>
      <c r="EGA205" s="110"/>
      <c r="EGB205" s="110"/>
      <c r="EGC205" s="110"/>
      <c r="EGD205" s="110"/>
      <c r="EGE205" s="110"/>
      <c r="EGF205" s="110"/>
      <c r="EGG205" s="110"/>
      <c r="EGH205" s="110"/>
      <c r="EGI205" s="110"/>
      <c r="EGJ205" s="110"/>
      <c r="EGK205" s="110"/>
      <c r="EGL205" s="110"/>
      <c r="EGM205" s="110"/>
      <c r="EGN205" s="110"/>
      <c r="EGO205" s="110"/>
      <c r="EGP205" s="110"/>
      <c r="EGQ205" s="110"/>
      <c r="EGR205" s="110"/>
      <c r="EGS205" s="110"/>
      <c r="EGT205" s="110"/>
      <c r="EGU205" s="110"/>
      <c r="EGV205" s="110"/>
      <c r="EGW205" s="110"/>
      <c r="EGX205" s="110"/>
      <c r="EGY205" s="110"/>
      <c r="EGZ205" s="110"/>
      <c r="EHA205" s="110"/>
      <c r="EHB205" s="110"/>
      <c r="EHC205" s="110"/>
      <c r="EHD205" s="110"/>
      <c r="EHE205" s="110"/>
      <c r="EHF205" s="110"/>
      <c r="EHG205" s="110"/>
      <c r="EHH205" s="110"/>
      <c r="EHI205" s="110"/>
      <c r="EHJ205" s="110"/>
      <c r="EHK205" s="110"/>
      <c r="EHL205" s="110"/>
      <c r="EHM205" s="110"/>
      <c r="EHN205" s="110"/>
      <c r="EHO205" s="110"/>
      <c r="EHP205" s="110"/>
      <c r="EHQ205" s="110"/>
      <c r="EHR205" s="110"/>
      <c r="EHS205" s="110"/>
      <c r="EHT205" s="110"/>
      <c r="EHU205" s="110"/>
      <c r="EHV205" s="110"/>
      <c r="EHW205" s="110"/>
      <c r="EHX205" s="110"/>
      <c r="EHY205" s="110"/>
      <c r="EHZ205" s="110"/>
      <c r="EIA205" s="110"/>
      <c r="EIB205" s="110"/>
      <c r="EIC205" s="110"/>
      <c r="EID205" s="110"/>
      <c r="EIE205" s="110"/>
      <c r="EIF205" s="110"/>
      <c r="EIG205" s="110"/>
      <c r="EIH205" s="110"/>
      <c r="EII205" s="110"/>
      <c r="EIJ205" s="110"/>
      <c r="EIK205" s="110"/>
      <c r="EIL205" s="110"/>
      <c r="EIM205" s="110"/>
      <c r="EIN205" s="110"/>
      <c r="EIO205" s="110"/>
      <c r="EIP205" s="110"/>
      <c r="EIQ205" s="110"/>
      <c r="EIR205" s="110"/>
      <c r="EIS205" s="110"/>
      <c r="EIT205" s="110"/>
      <c r="EIU205" s="110"/>
      <c r="EIV205" s="110"/>
      <c r="EIW205" s="110"/>
      <c r="EIX205" s="110"/>
      <c r="EIY205" s="110"/>
      <c r="EIZ205" s="110"/>
      <c r="EJA205" s="110"/>
      <c r="EJB205" s="110"/>
      <c r="EJC205" s="110"/>
      <c r="EJD205" s="110"/>
      <c r="EJE205" s="110"/>
      <c r="EJF205" s="110"/>
      <c r="EJG205" s="110"/>
      <c r="EJH205" s="110"/>
      <c r="EJI205" s="110"/>
      <c r="EJJ205" s="110"/>
      <c r="EJK205" s="110"/>
      <c r="EJL205" s="110"/>
      <c r="EJM205" s="110"/>
      <c r="EJN205" s="110"/>
      <c r="EJO205" s="110"/>
      <c r="EJP205" s="110"/>
      <c r="EJQ205" s="110"/>
      <c r="EJR205" s="110"/>
      <c r="EJS205" s="110"/>
      <c r="EJT205" s="110"/>
      <c r="EJU205" s="110"/>
      <c r="EJV205" s="110"/>
      <c r="EJW205" s="110"/>
      <c r="EJX205" s="110"/>
      <c r="EJY205" s="110"/>
      <c r="EJZ205" s="110"/>
      <c r="EKA205" s="110"/>
      <c r="EKB205" s="110"/>
      <c r="EKC205" s="110"/>
      <c r="EKD205" s="110"/>
      <c r="EKE205" s="110"/>
      <c r="EKF205" s="110"/>
      <c r="EKG205" s="110"/>
      <c r="EKH205" s="110"/>
      <c r="EKI205" s="110"/>
      <c r="EKJ205" s="110"/>
      <c r="EKK205" s="110"/>
      <c r="EKL205" s="110"/>
      <c r="EKM205" s="110"/>
      <c r="EKN205" s="110"/>
      <c r="EKO205" s="110"/>
      <c r="EKP205" s="110"/>
      <c r="EKQ205" s="110"/>
      <c r="EKR205" s="110"/>
      <c r="EKS205" s="110"/>
      <c r="EKT205" s="110"/>
      <c r="EKU205" s="110"/>
      <c r="EKV205" s="110"/>
      <c r="EKW205" s="110"/>
      <c r="EKX205" s="110"/>
      <c r="EKY205" s="110"/>
      <c r="EKZ205" s="110"/>
      <c r="ELA205" s="110"/>
      <c r="ELB205" s="110"/>
      <c r="ELC205" s="110"/>
      <c r="ELD205" s="110"/>
      <c r="ELE205" s="110"/>
      <c r="ELF205" s="110"/>
      <c r="ELG205" s="110"/>
      <c r="ELH205" s="110"/>
      <c r="ELI205" s="110"/>
      <c r="ELJ205" s="110"/>
      <c r="ELK205" s="110"/>
      <c r="ELL205" s="110"/>
      <c r="ELM205" s="110"/>
      <c r="ELN205" s="110"/>
      <c r="ELO205" s="110"/>
      <c r="ELP205" s="110"/>
      <c r="ELQ205" s="110"/>
      <c r="ELR205" s="110"/>
      <c r="ELS205" s="110"/>
      <c r="ELT205" s="110"/>
      <c r="ELU205" s="110"/>
      <c r="ELV205" s="110"/>
      <c r="ELW205" s="110"/>
      <c r="ELX205" s="110"/>
      <c r="ELY205" s="110"/>
      <c r="ELZ205" s="110"/>
      <c r="EMA205" s="110"/>
      <c r="EMB205" s="110"/>
      <c r="EMC205" s="110"/>
      <c r="EMD205" s="110"/>
      <c r="EME205" s="110"/>
      <c r="EMF205" s="110"/>
      <c r="EMG205" s="110"/>
      <c r="EMH205" s="110"/>
      <c r="EMI205" s="110"/>
      <c r="EMJ205" s="110"/>
      <c r="EMK205" s="110"/>
      <c r="EML205" s="110"/>
      <c r="EMM205" s="110"/>
      <c r="EMN205" s="110"/>
      <c r="EMO205" s="110"/>
      <c r="EMP205" s="110"/>
      <c r="EMQ205" s="110"/>
      <c r="EMR205" s="110"/>
      <c r="EMS205" s="110"/>
      <c r="EMT205" s="110"/>
      <c r="EMU205" s="110"/>
      <c r="EMV205" s="110"/>
      <c r="EMW205" s="110"/>
      <c r="EMX205" s="110"/>
      <c r="EMY205" s="110"/>
      <c r="EMZ205" s="110"/>
      <c r="ENA205" s="110"/>
      <c r="ENB205" s="110"/>
      <c r="ENC205" s="110"/>
      <c r="END205" s="110"/>
      <c r="ENE205" s="110"/>
      <c r="ENF205" s="110"/>
      <c r="ENG205" s="110"/>
      <c r="ENH205" s="110"/>
      <c r="ENI205" s="110"/>
      <c r="ENJ205" s="110"/>
      <c r="ENK205" s="110"/>
      <c r="ENL205" s="110"/>
      <c r="ENM205" s="110"/>
      <c r="ENN205" s="110"/>
      <c r="ENO205" s="110"/>
      <c r="ENP205" s="110"/>
      <c r="ENQ205" s="110"/>
      <c r="ENR205" s="110"/>
      <c r="ENS205" s="110"/>
      <c r="ENT205" s="110"/>
      <c r="ENU205" s="110"/>
      <c r="ENV205" s="110"/>
      <c r="ENW205" s="110"/>
      <c r="ENX205" s="110"/>
      <c r="ENY205" s="110"/>
      <c r="ENZ205" s="110"/>
      <c r="EOA205" s="110"/>
      <c r="EOB205" s="110"/>
      <c r="EOC205" s="110"/>
      <c r="EOD205" s="110"/>
      <c r="EOE205" s="110"/>
      <c r="EOF205" s="110"/>
      <c r="EOG205" s="110"/>
      <c r="EOH205" s="110"/>
      <c r="EOI205" s="110"/>
      <c r="EOJ205" s="110"/>
      <c r="EOK205" s="110"/>
      <c r="EOL205" s="110"/>
      <c r="EOM205" s="110"/>
      <c r="EON205" s="110"/>
      <c r="EOO205" s="110"/>
      <c r="EOP205" s="110"/>
      <c r="EOQ205" s="110"/>
      <c r="EOR205" s="110"/>
      <c r="EOS205" s="110"/>
      <c r="EOT205" s="110"/>
      <c r="EOU205" s="110"/>
      <c r="EOV205" s="110"/>
      <c r="EOW205" s="110"/>
      <c r="EOX205" s="110"/>
      <c r="EOY205" s="110"/>
      <c r="EOZ205" s="110"/>
      <c r="EPA205" s="110"/>
      <c r="EPB205" s="110"/>
      <c r="EPC205" s="110"/>
      <c r="EPD205" s="110"/>
      <c r="EPE205" s="110"/>
      <c r="EPF205" s="110"/>
      <c r="EPG205" s="110"/>
      <c r="EPH205" s="110"/>
      <c r="EPI205" s="110"/>
      <c r="EPJ205" s="110"/>
      <c r="EPK205" s="110"/>
      <c r="EPL205" s="110"/>
      <c r="EPM205" s="110"/>
      <c r="EPN205" s="110"/>
      <c r="EPO205" s="110"/>
      <c r="EPP205" s="110"/>
      <c r="EPQ205" s="110"/>
      <c r="EPR205" s="110"/>
      <c r="EPS205" s="110"/>
      <c r="EPT205" s="110"/>
      <c r="EPU205" s="110"/>
      <c r="EPV205" s="110"/>
      <c r="EPW205" s="110"/>
      <c r="EPX205" s="110"/>
      <c r="EPY205" s="110"/>
      <c r="EPZ205" s="110"/>
      <c r="EQA205" s="110"/>
      <c r="EQB205" s="110"/>
      <c r="EQC205" s="110"/>
      <c r="EQD205" s="110"/>
      <c r="EQE205" s="110"/>
      <c r="EQF205" s="110"/>
      <c r="EQG205" s="110"/>
      <c r="EQH205" s="110"/>
      <c r="EQI205" s="110"/>
      <c r="EQJ205" s="110"/>
      <c r="EQK205" s="110"/>
      <c r="EQL205" s="110"/>
      <c r="EQM205" s="110"/>
      <c r="EQN205" s="110"/>
      <c r="EQO205" s="110"/>
      <c r="EQP205" s="110"/>
      <c r="EQQ205" s="110"/>
      <c r="EQR205" s="110"/>
      <c r="EQS205" s="110"/>
      <c r="EQT205" s="110"/>
      <c r="EQU205" s="110"/>
      <c r="EQV205" s="110"/>
      <c r="EQW205" s="110"/>
      <c r="EQX205" s="110"/>
      <c r="EQY205" s="110"/>
      <c r="EQZ205" s="110"/>
      <c r="ERA205" s="110"/>
      <c r="ERB205" s="110"/>
      <c r="ERC205" s="110"/>
      <c r="ERD205" s="110"/>
      <c r="ERE205" s="110"/>
      <c r="ERF205" s="110"/>
      <c r="ERG205" s="110"/>
      <c r="ERH205" s="110"/>
      <c r="ERI205" s="110"/>
      <c r="ERJ205" s="110"/>
      <c r="ERK205" s="110"/>
      <c r="ERL205" s="110"/>
      <c r="ERM205" s="110"/>
      <c r="ERN205" s="110"/>
      <c r="ERO205" s="110"/>
      <c r="ERP205" s="110"/>
      <c r="ERQ205" s="110"/>
      <c r="ERR205" s="110"/>
      <c r="ERS205" s="110"/>
      <c r="ERT205" s="110"/>
      <c r="ERU205" s="110"/>
      <c r="ERV205" s="110"/>
      <c r="ERW205" s="110"/>
      <c r="ERX205" s="110"/>
      <c r="ERY205" s="110"/>
      <c r="ERZ205" s="110"/>
      <c r="ESA205" s="110"/>
      <c r="ESB205" s="110"/>
      <c r="ESC205" s="110"/>
      <c r="ESD205" s="110"/>
      <c r="ESE205" s="110"/>
      <c r="ESF205" s="110"/>
      <c r="ESG205" s="110"/>
      <c r="ESH205" s="110"/>
      <c r="ESI205" s="110"/>
      <c r="ESJ205" s="110"/>
      <c r="ESK205" s="110"/>
      <c r="ESL205" s="110"/>
      <c r="ESM205" s="110"/>
      <c r="ESN205" s="110"/>
      <c r="ESO205" s="110"/>
      <c r="ESP205" s="110"/>
      <c r="ESQ205" s="110"/>
      <c r="ESR205" s="110"/>
      <c r="ESS205" s="110"/>
      <c r="EST205" s="110"/>
      <c r="ESU205" s="110"/>
      <c r="ESV205" s="110"/>
      <c r="ESW205" s="110"/>
      <c r="ESX205" s="110"/>
      <c r="ESY205" s="110"/>
      <c r="ESZ205" s="110"/>
      <c r="ETA205" s="110"/>
      <c r="ETB205" s="110"/>
      <c r="ETC205" s="110"/>
      <c r="ETD205" s="110"/>
      <c r="ETE205" s="110"/>
      <c r="ETF205" s="110"/>
      <c r="ETG205" s="110"/>
      <c r="ETH205" s="110"/>
      <c r="ETI205" s="110"/>
      <c r="ETJ205" s="110"/>
      <c r="ETK205" s="110"/>
      <c r="ETL205" s="110"/>
      <c r="ETM205" s="110"/>
      <c r="ETN205" s="110"/>
      <c r="ETO205" s="110"/>
      <c r="ETP205" s="110"/>
      <c r="ETQ205" s="110"/>
      <c r="ETR205" s="110"/>
      <c r="ETS205" s="110"/>
      <c r="ETT205" s="110"/>
      <c r="ETU205" s="110"/>
      <c r="ETV205" s="110"/>
      <c r="ETW205" s="110"/>
      <c r="ETX205" s="110"/>
      <c r="ETY205" s="110"/>
      <c r="ETZ205" s="110"/>
      <c r="EUA205" s="110"/>
      <c r="EUB205" s="110"/>
      <c r="EUC205" s="110"/>
      <c r="EUD205" s="110"/>
      <c r="EUE205" s="110"/>
      <c r="EUF205" s="110"/>
      <c r="EUG205" s="110"/>
      <c r="EUH205" s="110"/>
      <c r="EUI205" s="110"/>
      <c r="EUJ205" s="110"/>
      <c r="EUK205" s="110"/>
      <c r="EUL205" s="110"/>
      <c r="EUM205" s="110"/>
      <c r="EUN205" s="110"/>
      <c r="EUO205" s="110"/>
      <c r="EUP205" s="110"/>
      <c r="EUQ205" s="110"/>
      <c r="EUR205" s="110"/>
      <c r="EUS205" s="110"/>
      <c r="EUT205" s="110"/>
      <c r="EUU205" s="110"/>
      <c r="EUV205" s="110"/>
      <c r="EUW205" s="110"/>
      <c r="EUX205" s="110"/>
      <c r="EUY205" s="110"/>
      <c r="EUZ205" s="110"/>
      <c r="EVA205" s="110"/>
      <c r="EVB205" s="110"/>
      <c r="EVC205" s="110"/>
      <c r="EVD205" s="110"/>
      <c r="EVE205" s="110"/>
      <c r="EVF205" s="110"/>
      <c r="EVG205" s="110"/>
      <c r="EVH205" s="110"/>
      <c r="EVI205" s="110"/>
      <c r="EVJ205" s="110"/>
      <c r="EVK205" s="110"/>
      <c r="EVL205" s="110"/>
      <c r="EVM205" s="110"/>
      <c r="EVN205" s="110"/>
      <c r="EVO205" s="110"/>
      <c r="EVP205" s="110"/>
      <c r="EVQ205" s="110"/>
      <c r="EVR205" s="110"/>
      <c r="EVS205" s="110"/>
      <c r="EVT205" s="110"/>
      <c r="EVU205" s="110"/>
      <c r="EVV205" s="110"/>
      <c r="EVW205" s="110"/>
      <c r="EVX205" s="110"/>
      <c r="EVY205" s="110"/>
      <c r="EVZ205" s="110"/>
      <c r="EWA205" s="110"/>
      <c r="EWB205" s="110"/>
      <c r="EWC205" s="110"/>
      <c r="EWD205" s="110"/>
      <c r="EWE205" s="110"/>
      <c r="EWF205" s="110"/>
      <c r="EWG205" s="110"/>
      <c r="EWH205" s="110"/>
      <c r="EWI205" s="110"/>
      <c r="EWJ205" s="110"/>
      <c r="EWK205" s="110"/>
      <c r="EWL205" s="110"/>
      <c r="EWM205" s="110"/>
      <c r="EWN205" s="110"/>
      <c r="EWO205" s="110"/>
      <c r="EWP205" s="110"/>
      <c r="EWQ205" s="110"/>
      <c r="EWR205" s="110"/>
      <c r="EWS205" s="110"/>
      <c r="EWT205" s="110"/>
      <c r="EWU205" s="110"/>
      <c r="EWV205" s="110"/>
      <c r="EWW205" s="110"/>
      <c r="EWX205" s="110"/>
      <c r="EWY205" s="110"/>
      <c r="EWZ205" s="110"/>
      <c r="EXA205" s="110"/>
      <c r="EXB205" s="110"/>
      <c r="EXC205" s="110"/>
      <c r="EXD205" s="110"/>
      <c r="EXE205" s="110"/>
      <c r="EXF205" s="110"/>
      <c r="EXG205" s="110"/>
      <c r="EXH205" s="110"/>
      <c r="EXI205" s="110"/>
      <c r="EXJ205" s="110"/>
      <c r="EXK205" s="110"/>
      <c r="EXL205" s="110"/>
      <c r="EXM205" s="110"/>
      <c r="EXN205" s="110"/>
      <c r="EXO205" s="110"/>
      <c r="EXP205" s="110"/>
      <c r="EXQ205" s="110"/>
      <c r="EXR205" s="110"/>
      <c r="EXS205" s="110"/>
      <c r="EXT205" s="110"/>
      <c r="EXU205" s="110"/>
      <c r="EXV205" s="110"/>
      <c r="EXW205" s="110"/>
      <c r="EXX205" s="110"/>
      <c r="EXY205" s="110"/>
      <c r="EXZ205" s="110"/>
      <c r="EYA205" s="110"/>
      <c r="EYB205" s="110"/>
      <c r="EYC205" s="110"/>
      <c r="EYD205" s="110"/>
      <c r="EYE205" s="110"/>
      <c r="EYF205" s="110"/>
      <c r="EYG205" s="110"/>
      <c r="EYH205" s="110"/>
      <c r="EYI205" s="110"/>
      <c r="EYJ205" s="110"/>
      <c r="EYK205" s="110"/>
      <c r="EYL205" s="110"/>
      <c r="EYM205" s="110"/>
      <c r="EYN205" s="110"/>
      <c r="EYO205" s="110"/>
      <c r="EYP205" s="110"/>
      <c r="EYQ205" s="110"/>
      <c r="EYR205" s="110"/>
      <c r="EYS205" s="110"/>
      <c r="EYT205" s="110"/>
      <c r="EYU205" s="110"/>
      <c r="EYV205" s="110"/>
      <c r="EYW205" s="110"/>
      <c r="EYX205" s="110"/>
      <c r="EYY205" s="110"/>
      <c r="EYZ205" s="110"/>
      <c r="EZA205" s="110"/>
      <c r="EZB205" s="110"/>
      <c r="EZC205" s="110"/>
      <c r="EZD205" s="110"/>
      <c r="EZE205" s="110"/>
      <c r="EZF205" s="110"/>
      <c r="EZG205" s="110"/>
      <c r="EZH205" s="110"/>
      <c r="EZI205" s="110"/>
      <c r="EZJ205" s="110"/>
      <c r="EZK205" s="110"/>
      <c r="EZL205" s="110"/>
      <c r="EZM205" s="110"/>
      <c r="EZN205" s="110"/>
      <c r="EZO205" s="110"/>
      <c r="EZP205" s="110"/>
      <c r="EZQ205" s="110"/>
      <c r="EZR205" s="110"/>
      <c r="EZS205" s="110"/>
      <c r="EZT205" s="110"/>
      <c r="EZU205" s="110"/>
      <c r="EZV205" s="110"/>
      <c r="EZW205" s="110"/>
      <c r="EZX205" s="110"/>
      <c r="EZY205" s="110"/>
      <c r="EZZ205" s="110"/>
      <c r="FAA205" s="110"/>
      <c r="FAB205" s="110"/>
      <c r="FAC205" s="110"/>
      <c r="FAD205" s="110"/>
      <c r="FAE205" s="110"/>
      <c r="FAF205" s="110"/>
      <c r="FAG205" s="110"/>
      <c r="FAH205" s="110"/>
      <c r="FAI205" s="110"/>
      <c r="FAJ205" s="110"/>
      <c r="FAK205" s="110"/>
      <c r="FAL205" s="110"/>
      <c r="FAM205" s="110"/>
      <c r="FAN205" s="110"/>
      <c r="FAO205" s="110"/>
      <c r="FAP205" s="110"/>
      <c r="FAQ205" s="110"/>
      <c r="FAR205" s="110"/>
      <c r="FAS205" s="110"/>
      <c r="FAT205" s="110"/>
      <c r="FAU205" s="110"/>
      <c r="FAV205" s="110"/>
      <c r="FAW205" s="110"/>
      <c r="FAX205" s="110"/>
      <c r="FAY205" s="110"/>
      <c r="FAZ205" s="110"/>
      <c r="FBA205" s="110"/>
      <c r="FBB205" s="110"/>
      <c r="FBC205" s="110"/>
      <c r="FBD205" s="110"/>
      <c r="FBE205" s="110"/>
      <c r="FBF205" s="110"/>
      <c r="FBG205" s="110"/>
      <c r="FBH205" s="110"/>
      <c r="FBI205" s="110"/>
      <c r="FBJ205" s="110"/>
      <c r="FBK205" s="110"/>
      <c r="FBL205" s="110"/>
      <c r="FBM205" s="110"/>
      <c r="FBN205" s="110"/>
      <c r="FBO205" s="110"/>
      <c r="FBP205" s="110"/>
      <c r="FBQ205" s="110"/>
      <c r="FBR205" s="110"/>
      <c r="FBS205" s="110"/>
      <c r="FBT205" s="110"/>
      <c r="FBU205" s="110"/>
      <c r="FBV205" s="110"/>
      <c r="FBW205" s="110"/>
      <c r="FBX205" s="110"/>
      <c r="FBY205" s="110"/>
      <c r="FBZ205" s="110"/>
      <c r="FCA205" s="110"/>
      <c r="FCB205" s="110"/>
      <c r="FCC205" s="110"/>
      <c r="FCD205" s="110"/>
      <c r="FCE205" s="110"/>
      <c r="FCF205" s="110"/>
      <c r="FCG205" s="110"/>
      <c r="FCH205" s="110"/>
      <c r="FCI205" s="110"/>
      <c r="FCJ205" s="110"/>
      <c r="FCK205" s="110"/>
      <c r="FCL205" s="110"/>
      <c r="FCM205" s="110"/>
      <c r="FCN205" s="110"/>
      <c r="FCO205" s="110"/>
      <c r="FCP205" s="110"/>
      <c r="FCQ205" s="110"/>
      <c r="FCR205" s="110"/>
      <c r="FCS205" s="110"/>
      <c r="FCT205" s="110"/>
      <c r="FCU205" s="110"/>
      <c r="FCV205" s="110"/>
      <c r="FCW205" s="110"/>
      <c r="FCX205" s="110"/>
      <c r="FCY205" s="110"/>
      <c r="FCZ205" s="110"/>
      <c r="FDA205" s="110"/>
      <c r="FDB205" s="110"/>
      <c r="FDC205" s="110"/>
      <c r="FDD205" s="110"/>
      <c r="FDE205" s="110"/>
      <c r="FDF205" s="110"/>
      <c r="FDG205" s="110"/>
      <c r="FDH205" s="110"/>
      <c r="FDI205" s="110"/>
      <c r="FDJ205" s="110"/>
      <c r="FDK205" s="110"/>
      <c r="FDL205" s="110"/>
      <c r="FDM205" s="110"/>
      <c r="FDN205" s="110"/>
      <c r="FDO205" s="110"/>
      <c r="FDP205" s="110"/>
      <c r="FDQ205" s="110"/>
      <c r="FDR205" s="110"/>
      <c r="FDS205" s="110"/>
      <c r="FDT205" s="110"/>
      <c r="FDU205" s="110"/>
      <c r="FDV205" s="110"/>
      <c r="FDW205" s="110"/>
      <c r="FDX205" s="110"/>
      <c r="FDY205" s="110"/>
      <c r="FDZ205" s="110"/>
      <c r="FEA205" s="110"/>
      <c r="FEB205" s="110"/>
      <c r="FEC205" s="110"/>
      <c r="FED205" s="110"/>
      <c r="FEE205" s="110"/>
      <c r="FEF205" s="110"/>
      <c r="FEG205" s="110"/>
      <c r="FEH205" s="110"/>
      <c r="FEI205" s="110"/>
      <c r="FEJ205" s="110"/>
      <c r="FEK205" s="110"/>
      <c r="FEL205" s="110"/>
      <c r="FEM205" s="110"/>
      <c r="FEN205" s="110"/>
      <c r="FEO205" s="110"/>
      <c r="FEP205" s="110"/>
      <c r="FEQ205" s="110"/>
      <c r="FER205" s="110"/>
      <c r="FES205" s="110"/>
      <c r="FET205" s="110"/>
      <c r="FEU205" s="110"/>
      <c r="FEV205" s="110"/>
      <c r="FEW205" s="110"/>
      <c r="FEX205" s="110"/>
      <c r="FEY205" s="110"/>
      <c r="FEZ205" s="110"/>
      <c r="FFA205" s="110"/>
      <c r="FFB205" s="110"/>
      <c r="FFC205" s="110"/>
      <c r="FFD205" s="110"/>
      <c r="FFE205" s="110"/>
      <c r="FFF205" s="110"/>
      <c r="FFG205" s="110"/>
      <c r="FFH205" s="110"/>
      <c r="FFI205" s="110"/>
      <c r="FFJ205" s="110"/>
      <c r="FFK205" s="110"/>
      <c r="FFL205" s="110"/>
      <c r="FFM205" s="110"/>
      <c r="FFN205" s="110"/>
      <c r="FFO205" s="110"/>
      <c r="FFP205" s="110"/>
      <c r="FFQ205" s="110"/>
      <c r="FFR205" s="110"/>
      <c r="FFS205" s="110"/>
      <c r="FFT205" s="110"/>
      <c r="FFU205" s="110"/>
      <c r="FFV205" s="110"/>
      <c r="FFW205" s="110"/>
      <c r="FFX205" s="110"/>
      <c r="FFY205" s="110"/>
      <c r="FFZ205" s="110"/>
      <c r="FGA205" s="110"/>
      <c r="FGB205" s="110"/>
      <c r="FGC205" s="110"/>
      <c r="FGD205" s="110"/>
      <c r="FGE205" s="110"/>
      <c r="FGF205" s="110"/>
      <c r="FGG205" s="110"/>
      <c r="FGH205" s="110"/>
      <c r="FGI205" s="110"/>
      <c r="FGJ205" s="110"/>
      <c r="FGK205" s="110"/>
      <c r="FGL205" s="110"/>
      <c r="FGM205" s="110"/>
      <c r="FGN205" s="110"/>
      <c r="FGO205" s="110"/>
      <c r="FGP205" s="110"/>
      <c r="FGQ205" s="110"/>
      <c r="FGR205" s="110"/>
      <c r="FGS205" s="110"/>
      <c r="FGT205" s="110"/>
      <c r="FGU205" s="110"/>
      <c r="FGV205" s="110"/>
      <c r="FGW205" s="110"/>
      <c r="FGX205" s="110"/>
      <c r="FGY205" s="110"/>
      <c r="FGZ205" s="110"/>
      <c r="FHA205" s="110"/>
      <c r="FHB205" s="110"/>
      <c r="FHC205" s="110"/>
      <c r="FHD205" s="110"/>
      <c r="FHE205" s="110"/>
      <c r="FHF205" s="110"/>
      <c r="FHG205" s="110"/>
      <c r="FHH205" s="110"/>
      <c r="FHI205" s="110"/>
      <c r="FHJ205" s="110"/>
      <c r="FHK205" s="110"/>
      <c r="FHL205" s="110"/>
      <c r="FHM205" s="110"/>
      <c r="FHN205" s="110"/>
      <c r="FHO205" s="110"/>
      <c r="FHP205" s="110"/>
      <c r="FHQ205" s="110"/>
      <c r="FHR205" s="110"/>
      <c r="FHS205" s="110"/>
      <c r="FHT205" s="110"/>
      <c r="FHU205" s="110"/>
      <c r="FHV205" s="110"/>
      <c r="FHW205" s="110"/>
      <c r="FHX205" s="110"/>
      <c r="FHY205" s="110"/>
      <c r="FHZ205" s="110"/>
      <c r="FIA205" s="110"/>
      <c r="FIB205" s="110"/>
      <c r="FIC205" s="110"/>
      <c r="FID205" s="110"/>
      <c r="FIE205" s="110"/>
      <c r="FIF205" s="110"/>
      <c r="FIG205" s="110"/>
      <c r="FIH205" s="110"/>
      <c r="FII205" s="110"/>
      <c r="FIJ205" s="110"/>
      <c r="FIK205" s="110"/>
      <c r="FIL205" s="110"/>
      <c r="FIM205" s="110"/>
      <c r="FIN205" s="110"/>
      <c r="FIO205" s="110"/>
      <c r="FIP205" s="110"/>
      <c r="FIQ205" s="110"/>
      <c r="FIR205" s="110"/>
      <c r="FIS205" s="110"/>
      <c r="FIT205" s="110"/>
      <c r="FIU205" s="110"/>
      <c r="FIV205" s="110"/>
      <c r="FIW205" s="110"/>
      <c r="FIX205" s="110"/>
      <c r="FIY205" s="110"/>
      <c r="FIZ205" s="110"/>
      <c r="FJA205" s="110"/>
      <c r="FJB205" s="110"/>
      <c r="FJC205" s="110"/>
      <c r="FJD205" s="110"/>
      <c r="FJE205" s="110"/>
      <c r="FJF205" s="110"/>
      <c r="FJG205" s="110"/>
      <c r="FJH205" s="110"/>
      <c r="FJI205" s="110"/>
      <c r="FJJ205" s="110"/>
      <c r="FJK205" s="110"/>
      <c r="FJL205" s="110"/>
      <c r="FJM205" s="110"/>
      <c r="FJN205" s="110"/>
      <c r="FJO205" s="110"/>
      <c r="FJP205" s="110"/>
      <c r="FJQ205" s="110"/>
      <c r="FJR205" s="110"/>
      <c r="FJS205" s="110"/>
      <c r="FJT205" s="110"/>
      <c r="FJU205" s="110"/>
      <c r="FJV205" s="110"/>
      <c r="FJW205" s="110"/>
      <c r="FJX205" s="110"/>
      <c r="FJY205" s="110"/>
      <c r="FJZ205" s="110"/>
      <c r="FKA205" s="110"/>
      <c r="FKB205" s="110"/>
      <c r="FKC205" s="110"/>
      <c r="FKD205" s="110"/>
      <c r="FKE205" s="110"/>
      <c r="FKF205" s="110"/>
      <c r="FKG205" s="110"/>
      <c r="FKH205" s="110"/>
      <c r="FKI205" s="110"/>
      <c r="FKJ205" s="110"/>
      <c r="FKK205" s="110"/>
      <c r="FKL205" s="110"/>
      <c r="FKM205" s="110"/>
      <c r="FKN205" s="110"/>
      <c r="FKO205" s="110"/>
      <c r="FKP205" s="110"/>
      <c r="FKQ205" s="110"/>
      <c r="FKR205" s="110"/>
      <c r="FKS205" s="110"/>
      <c r="FKT205" s="110"/>
      <c r="FKU205" s="110"/>
      <c r="FKV205" s="110"/>
      <c r="FKW205" s="110"/>
      <c r="FKX205" s="110"/>
      <c r="FKY205" s="110"/>
      <c r="FKZ205" s="110"/>
      <c r="FLA205" s="110"/>
      <c r="FLB205" s="110"/>
      <c r="FLC205" s="110"/>
      <c r="FLD205" s="110"/>
      <c r="FLE205" s="110"/>
      <c r="FLF205" s="110"/>
      <c r="FLG205" s="110"/>
      <c r="FLH205" s="110"/>
      <c r="FLI205" s="110"/>
      <c r="FLJ205" s="110"/>
      <c r="FLK205" s="110"/>
      <c r="FLL205" s="110"/>
      <c r="FLM205" s="110"/>
      <c r="FLN205" s="110"/>
      <c r="FLO205" s="110"/>
      <c r="FLP205" s="110"/>
      <c r="FLQ205" s="110"/>
      <c r="FLR205" s="110"/>
      <c r="FLS205" s="110"/>
      <c r="FLT205" s="110"/>
      <c r="FLU205" s="110"/>
      <c r="FLV205" s="110"/>
      <c r="FLW205" s="110"/>
      <c r="FLX205" s="110"/>
      <c r="FLY205" s="110"/>
      <c r="FLZ205" s="110"/>
      <c r="FMA205" s="110"/>
      <c r="FMB205" s="110"/>
      <c r="FMC205" s="110"/>
      <c r="FMD205" s="110"/>
      <c r="FME205" s="110"/>
      <c r="FMF205" s="110"/>
      <c r="FMG205" s="110"/>
      <c r="FMH205" s="110"/>
      <c r="FMI205" s="110"/>
      <c r="FMJ205" s="110"/>
      <c r="FMK205" s="110"/>
      <c r="FML205" s="110"/>
      <c r="FMM205" s="110"/>
      <c r="FMN205" s="110"/>
      <c r="FMO205" s="110"/>
      <c r="FMP205" s="110"/>
      <c r="FMQ205" s="110"/>
      <c r="FMR205" s="110"/>
      <c r="FMS205" s="110"/>
      <c r="FMT205" s="110"/>
      <c r="FMU205" s="110"/>
      <c r="FMV205" s="110"/>
      <c r="FMW205" s="110"/>
      <c r="FMX205" s="110"/>
      <c r="FMY205" s="110"/>
      <c r="FMZ205" s="110"/>
      <c r="FNA205" s="110"/>
      <c r="FNB205" s="110"/>
      <c r="FNC205" s="110"/>
      <c r="FND205" s="110"/>
      <c r="FNE205" s="110"/>
      <c r="FNF205" s="110"/>
      <c r="FNG205" s="110"/>
      <c r="FNH205" s="110"/>
      <c r="FNI205" s="110"/>
      <c r="FNJ205" s="110"/>
      <c r="FNK205" s="110"/>
      <c r="FNL205" s="110"/>
      <c r="FNM205" s="110"/>
      <c r="FNN205" s="110"/>
      <c r="FNO205" s="110"/>
      <c r="FNP205" s="110"/>
      <c r="FNQ205" s="110"/>
      <c r="FNR205" s="110"/>
      <c r="FNS205" s="110"/>
      <c r="FNT205" s="110"/>
      <c r="FNU205" s="110"/>
      <c r="FNV205" s="110"/>
      <c r="FNW205" s="110"/>
      <c r="FNX205" s="110"/>
      <c r="FNY205" s="110"/>
      <c r="FNZ205" s="110"/>
      <c r="FOA205" s="110"/>
      <c r="FOB205" s="110"/>
      <c r="FOC205" s="110"/>
      <c r="FOD205" s="110"/>
      <c r="FOE205" s="110"/>
      <c r="FOF205" s="110"/>
      <c r="FOG205" s="110"/>
      <c r="FOH205" s="110"/>
      <c r="FOI205" s="110"/>
      <c r="FOJ205" s="110"/>
      <c r="FOK205" s="110"/>
      <c r="FOL205" s="110"/>
      <c r="FOM205" s="110"/>
      <c r="FON205" s="110"/>
      <c r="FOO205" s="110"/>
      <c r="FOP205" s="110"/>
      <c r="FOQ205" s="110"/>
      <c r="FOR205" s="110"/>
      <c r="FOS205" s="110"/>
      <c r="FOT205" s="110"/>
      <c r="FOU205" s="110"/>
      <c r="FOV205" s="110"/>
      <c r="FOW205" s="110"/>
      <c r="FOX205" s="110"/>
      <c r="FOY205" s="110"/>
      <c r="FOZ205" s="110"/>
      <c r="FPA205" s="110"/>
      <c r="FPB205" s="110"/>
      <c r="FPC205" s="110"/>
      <c r="FPD205" s="110"/>
      <c r="FPE205" s="110"/>
      <c r="FPF205" s="110"/>
      <c r="FPG205" s="110"/>
      <c r="FPH205" s="110"/>
      <c r="FPI205" s="110"/>
      <c r="FPJ205" s="110"/>
      <c r="FPK205" s="110"/>
      <c r="FPL205" s="110"/>
      <c r="FPM205" s="110"/>
      <c r="FPN205" s="110"/>
      <c r="FPO205" s="110"/>
      <c r="FPP205" s="110"/>
      <c r="FPQ205" s="110"/>
      <c r="FPR205" s="110"/>
      <c r="FPS205" s="110"/>
      <c r="FPT205" s="110"/>
      <c r="FPU205" s="110"/>
      <c r="FPV205" s="110"/>
      <c r="FPW205" s="110"/>
      <c r="FPX205" s="110"/>
      <c r="FPY205" s="110"/>
      <c r="FPZ205" s="110"/>
      <c r="FQA205" s="110"/>
      <c r="FQB205" s="110"/>
      <c r="FQC205" s="110"/>
      <c r="FQD205" s="110"/>
      <c r="FQE205" s="110"/>
      <c r="FQF205" s="110"/>
      <c r="FQG205" s="110"/>
      <c r="FQH205" s="110"/>
      <c r="FQI205" s="110"/>
      <c r="FQJ205" s="110"/>
      <c r="FQK205" s="110"/>
      <c r="FQL205" s="110"/>
      <c r="FQM205" s="110"/>
      <c r="FQN205" s="110"/>
      <c r="FQO205" s="110"/>
      <c r="FQP205" s="110"/>
      <c r="FQQ205" s="110"/>
      <c r="FQR205" s="110"/>
      <c r="FQS205" s="110"/>
      <c r="FQT205" s="110"/>
      <c r="FQU205" s="110"/>
      <c r="FQV205" s="110"/>
      <c r="FQW205" s="110"/>
      <c r="FQX205" s="110"/>
      <c r="FQY205" s="110"/>
      <c r="FQZ205" s="110"/>
      <c r="FRA205" s="110"/>
      <c r="FRB205" s="110"/>
      <c r="FRC205" s="110"/>
      <c r="FRD205" s="110"/>
      <c r="FRE205" s="110"/>
      <c r="FRF205" s="110"/>
      <c r="FRG205" s="110"/>
      <c r="FRH205" s="110"/>
      <c r="FRI205" s="110"/>
      <c r="FRJ205" s="110"/>
      <c r="FRK205" s="110"/>
      <c r="FRL205" s="110"/>
      <c r="FRM205" s="110"/>
      <c r="FRN205" s="110"/>
      <c r="FRO205" s="110"/>
      <c r="FRP205" s="110"/>
      <c r="FRQ205" s="110"/>
      <c r="FRR205" s="110"/>
      <c r="FRS205" s="110"/>
      <c r="FRT205" s="110"/>
      <c r="FRU205" s="110"/>
      <c r="FRV205" s="110"/>
      <c r="FRW205" s="110"/>
      <c r="FRX205" s="110"/>
      <c r="FRY205" s="110"/>
      <c r="FRZ205" s="110"/>
      <c r="FSA205" s="110"/>
      <c r="FSB205" s="110"/>
      <c r="FSC205" s="110"/>
      <c r="FSD205" s="110"/>
      <c r="FSE205" s="110"/>
      <c r="FSF205" s="110"/>
      <c r="FSG205" s="110"/>
      <c r="FSH205" s="110"/>
      <c r="FSI205" s="110"/>
      <c r="FSJ205" s="110"/>
      <c r="FSK205" s="110"/>
      <c r="FSL205" s="110"/>
      <c r="FSM205" s="110"/>
      <c r="FSN205" s="110"/>
      <c r="FSO205" s="110"/>
      <c r="FSP205" s="110"/>
      <c r="FSQ205" s="110"/>
      <c r="FSR205" s="110"/>
      <c r="FSS205" s="110"/>
      <c r="FST205" s="110"/>
      <c r="FSU205" s="110"/>
      <c r="FSV205" s="110"/>
      <c r="FSW205" s="110"/>
      <c r="FSX205" s="110"/>
      <c r="FSY205" s="110"/>
      <c r="FSZ205" s="110"/>
      <c r="FTA205" s="110"/>
      <c r="FTB205" s="110"/>
      <c r="FTC205" s="110"/>
      <c r="FTD205" s="110"/>
      <c r="FTE205" s="110"/>
      <c r="FTF205" s="110"/>
      <c r="FTG205" s="110"/>
      <c r="FTH205" s="110"/>
      <c r="FTI205" s="110"/>
      <c r="FTJ205" s="110"/>
      <c r="FTK205" s="110"/>
      <c r="FTL205" s="110"/>
      <c r="FTM205" s="110"/>
      <c r="FTN205" s="110"/>
      <c r="FTO205" s="110"/>
      <c r="FTP205" s="110"/>
      <c r="FTQ205" s="110"/>
      <c r="FTR205" s="110"/>
      <c r="FTS205" s="110"/>
      <c r="FTT205" s="110"/>
      <c r="FTU205" s="110"/>
      <c r="FTV205" s="110"/>
      <c r="FTW205" s="110"/>
      <c r="FTX205" s="110"/>
      <c r="FTY205" s="110"/>
      <c r="FTZ205" s="110"/>
      <c r="FUA205" s="110"/>
      <c r="FUB205" s="110"/>
      <c r="FUC205" s="110"/>
      <c r="FUD205" s="110"/>
      <c r="FUE205" s="110"/>
      <c r="FUF205" s="110"/>
      <c r="FUG205" s="110"/>
      <c r="FUH205" s="110"/>
      <c r="FUI205" s="110"/>
      <c r="FUJ205" s="110"/>
      <c r="FUK205" s="110"/>
      <c r="FUL205" s="110"/>
      <c r="FUM205" s="110"/>
      <c r="FUN205" s="110"/>
      <c r="FUO205" s="110"/>
      <c r="FUP205" s="110"/>
      <c r="FUQ205" s="110"/>
      <c r="FUR205" s="110"/>
      <c r="FUS205" s="110"/>
      <c r="FUT205" s="110"/>
      <c r="FUU205" s="110"/>
      <c r="FUV205" s="110"/>
      <c r="FUW205" s="110"/>
      <c r="FUX205" s="110"/>
      <c r="FUY205" s="110"/>
      <c r="FUZ205" s="110"/>
      <c r="FVA205" s="110"/>
      <c r="FVB205" s="110"/>
      <c r="FVC205" s="110"/>
      <c r="FVD205" s="110"/>
      <c r="FVE205" s="110"/>
      <c r="FVF205" s="110"/>
      <c r="FVG205" s="110"/>
      <c r="FVH205" s="110"/>
      <c r="FVI205" s="110"/>
      <c r="FVJ205" s="110"/>
      <c r="FVK205" s="110"/>
      <c r="FVL205" s="110"/>
      <c r="FVM205" s="110"/>
      <c r="FVN205" s="110"/>
      <c r="FVO205" s="110"/>
      <c r="FVP205" s="110"/>
      <c r="FVQ205" s="110"/>
      <c r="FVR205" s="110"/>
      <c r="FVS205" s="110"/>
      <c r="FVT205" s="110"/>
      <c r="FVU205" s="110"/>
      <c r="FVV205" s="110"/>
      <c r="FVW205" s="110"/>
      <c r="FVX205" s="110"/>
      <c r="FVY205" s="110"/>
      <c r="FVZ205" s="110"/>
      <c r="FWA205" s="110"/>
      <c r="FWB205" s="110"/>
      <c r="FWC205" s="110"/>
      <c r="FWD205" s="110"/>
      <c r="FWE205" s="110"/>
      <c r="FWF205" s="110"/>
      <c r="FWG205" s="110"/>
      <c r="FWH205" s="110"/>
      <c r="FWI205" s="110"/>
      <c r="FWJ205" s="110"/>
      <c r="FWK205" s="110"/>
      <c r="FWL205" s="110"/>
      <c r="FWM205" s="110"/>
      <c r="FWN205" s="110"/>
      <c r="FWO205" s="110"/>
      <c r="FWP205" s="110"/>
      <c r="FWQ205" s="110"/>
      <c r="FWR205" s="110"/>
      <c r="FWS205" s="110"/>
      <c r="FWT205" s="110"/>
      <c r="FWU205" s="110"/>
      <c r="FWV205" s="110"/>
      <c r="FWW205" s="110"/>
      <c r="FWX205" s="110"/>
      <c r="FWY205" s="110"/>
      <c r="FWZ205" s="110"/>
      <c r="FXA205" s="110"/>
      <c r="FXB205" s="110"/>
      <c r="FXC205" s="110"/>
      <c r="FXD205" s="110"/>
      <c r="FXE205" s="110"/>
      <c r="FXF205" s="110"/>
      <c r="FXG205" s="110"/>
      <c r="FXH205" s="110"/>
      <c r="FXI205" s="110"/>
      <c r="FXJ205" s="110"/>
      <c r="FXK205" s="110"/>
      <c r="FXL205" s="110"/>
      <c r="FXM205" s="110"/>
      <c r="FXN205" s="110"/>
      <c r="FXO205" s="110"/>
      <c r="FXP205" s="110"/>
      <c r="FXQ205" s="110"/>
      <c r="FXR205" s="110"/>
      <c r="FXS205" s="110"/>
      <c r="FXT205" s="110"/>
      <c r="FXU205" s="110"/>
      <c r="FXV205" s="110"/>
      <c r="FXW205" s="110"/>
      <c r="FXX205" s="110"/>
      <c r="FXY205" s="110"/>
      <c r="FXZ205" s="110"/>
      <c r="FYA205" s="110"/>
      <c r="FYB205" s="110"/>
      <c r="FYC205" s="110"/>
      <c r="FYD205" s="110"/>
      <c r="FYE205" s="110"/>
      <c r="FYF205" s="110"/>
      <c r="FYG205" s="110"/>
      <c r="FYH205" s="110"/>
      <c r="FYI205" s="110"/>
      <c r="FYJ205" s="110"/>
      <c r="FYK205" s="110"/>
      <c r="FYL205" s="110"/>
      <c r="FYM205" s="110"/>
      <c r="FYN205" s="110"/>
      <c r="FYO205" s="110"/>
      <c r="FYP205" s="110"/>
      <c r="FYQ205" s="110"/>
      <c r="FYR205" s="110"/>
      <c r="FYS205" s="110"/>
      <c r="FYT205" s="110"/>
      <c r="FYU205" s="110"/>
      <c r="FYV205" s="110"/>
      <c r="FYW205" s="110"/>
      <c r="FYX205" s="110"/>
      <c r="FYY205" s="110"/>
      <c r="FYZ205" s="110"/>
      <c r="FZA205" s="110"/>
      <c r="FZB205" s="110"/>
      <c r="FZC205" s="110"/>
      <c r="FZD205" s="110"/>
      <c r="FZE205" s="110"/>
      <c r="FZF205" s="110"/>
      <c r="FZG205" s="110"/>
      <c r="FZH205" s="110"/>
      <c r="FZI205" s="110"/>
      <c r="FZJ205" s="110"/>
      <c r="FZK205" s="110"/>
      <c r="FZL205" s="110"/>
      <c r="FZM205" s="110"/>
      <c r="FZN205" s="110"/>
      <c r="FZO205" s="110"/>
      <c r="FZP205" s="110"/>
      <c r="FZQ205" s="110"/>
      <c r="FZR205" s="110"/>
      <c r="FZS205" s="110"/>
      <c r="FZT205" s="110"/>
      <c r="FZU205" s="110"/>
      <c r="FZV205" s="110"/>
      <c r="FZW205" s="110"/>
      <c r="FZX205" s="110"/>
      <c r="FZY205" s="110"/>
      <c r="FZZ205" s="110"/>
      <c r="GAA205" s="110"/>
      <c r="GAB205" s="110"/>
      <c r="GAC205" s="110"/>
      <c r="GAD205" s="110"/>
      <c r="GAE205" s="110"/>
      <c r="GAF205" s="110"/>
      <c r="GAG205" s="110"/>
      <c r="GAH205" s="110"/>
      <c r="GAI205" s="110"/>
      <c r="GAJ205" s="110"/>
      <c r="GAK205" s="110"/>
      <c r="GAL205" s="110"/>
      <c r="GAM205" s="110"/>
      <c r="GAN205" s="110"/>
      <c r="GAO205" s="110"/>
      <c r="GAP205" s="110"/>
      <c r="GAQ205" s="110"/>
      <c r="GAR205" s="110"/>
      <c r="GAS205" s="110"/>
      <c r="GAT205" s="110"/>
      <c r="GAU205" s="110"/>
      <c r="GAV205" s="110"/>
      <c r="GAW205" s="110"/>
      <c r="GAX205" s="110"/>
      <c r="GAY205" s="110"/>
      <c r="GAZ205" s="110"/>
      <c r="GBA205" s="110"/>
      <c r="GBB205" s="110"/>
      <c r="GBC205" s="110"/>
      <c r="GBD205" s="110"/>
      <c r="GBE205" s="110"/>
      <c r="GBF205" s="110"/>
      <c r="GBG205" s="110"/>
      <c r="GBH205" s="110"/>
      <c r="GBI205" s="110"/>
      <c r="GBJ205" s="110"/>
      <c r="GBK205" s="110"/>
      <c r="GBL205" s="110"/>
      <c r="GBM205" s="110"/>
      <c r="GBN205" s="110"/>
      <c r="GBO205" s="110"/>
      <c r="GBP205" s="110"/>
      <c r="GBQ205" s="110"/>
      <c r="GBR205" s="110"/>
      <c r="GBS205" s="110"/>
      <c r="GBT205" s="110"/>
      <c r="GBU205" s="110"/>
      <c r="GBV205" s="110"/>
      <c r="GBW205" s="110"/>
      <c r="GBX205" s="110"/>
      <c r="GBY205" s="110"/>
      <c r="GBZ205" s="110"/>
      <c r="GCA205" s="110"/>
      <c r="GCB205" s="110"/>
      <c r="GCC205" s="110"/>
      <c r="GCD205" s="110"/>
      <c r="GCE205" s="110"/>
      <c r="GCF205" s="110"/>
      <c r="GCG205" s="110"/>
      <c r="GCH205" s="110"/>
      <c r="GCI205" s="110"/>
      <c r="GCJ205" s="110"/>
      <c r="GCK205" s="110"/>
      <c r="GCL205" s="110"/>
      <c r="GCM205" s="110"/>
      <c r="GCN205" s="110"/>
      <c r="GCO205" s="110"/>
      <c r="GCP205" s="110"/>
      <c r="GCQ205" s="110"/>
      <c r="GCR205" s="110"/>
      <c r="GCS205" s="110"/>
      <c r="GCT205" s="110"/>
      <c r="GCU205" s="110"/>
      <c r="GCV205" s="110"/>
      <c r="GCW205" s="110"/>
      <c r="GCX205" s="110"/>
      <c r="GCY205" s="110"/>
      <c r="GCZ205" s="110"/>
      <c r="GDA205" s="110"/>
      <c r="GDB205" s="110"/>
      <c r="GDC205" s="110"/>
      <c r="GDD205" s="110"/>
      <c r="GDE205" s="110"/>
      <c r="GDF205" s="110"/>
      <c r="GDG205" s="110"/>
      <c r="GDH205" s="110"/>
      <c r="GDI205" s="110"/>
      <c r="GDJ205" s="110"/>
      <c r="GDK205" s="110"/>
      <c r="GDL205" s="110"/>
      <c r="GDM205" s="110"/>
      <c r="GDN205" s="110"/>
      <c r="GDO205" s="110"/>
      <c r="GDP205" s="110"/>
      <c r="GDQ205" s="110"/>
      <c r="GDR205" s="110"/>
      <c r="GDS205" s="110"/>
      <c r="GDT205" s="110"/>
      <c r="GDU205" s="110"/>
      <c r="GDV205" s="110"/>
      <c r="GDW205" s="110"/>
      <c r="GDX205" s="110"/>
      <c r="GDY205" s="110"/>
      <c r="GDZ205" s="110"/>
      <c r="GEA205" s="110"/>
      <c r="GEB205" s="110"/>
      <c r="GEC205" s="110"/>
      <c r="GED205" s="110"/>
      <c r="GEE205" s="110"/>
      <c r="GEF205" s="110"/>
      <c r="GEG205" s="110"/>
      <c r="GEH205" s="110"/>
      <c r="GEI205" s="110"/>
      <c r="GEJ205" s="110"/>
      <c r="GEK205" s="110"/>
      <c r="GEL205" s="110"/>
      <c r="GEM205" s="110"/>
      <c r="GEN205" s="110"/>
      <c r="GEO205" s="110"/>
      <c r="GEP205" s="110"/>
      <c r="GEQ205" s="110"/>
      <c r="GER205" s="110"/>
      <c r="GES205" s="110"/>
      <c r="GET205" s="110"/>
      <c r="GEU205" s="110"/>
      <c r="GEV205" s="110"/>
      <c r="GEW205" s="110"/>
      <c r="GEX205" s="110"/>
      <c r="GEY205" s="110"/>
      <c r="GEZ205" s="110"/>
      <c r="GFA205" s="110"/>
      <c r="GFB205" s="110"/>
      <c r="GFC205" s="110"/>
      <c r="GFD205" s="110"/>
      <c r="GFE205" s="110"/>
      <c r="GFF205" s="110"/>
      <c r="GFG205" s="110"/>
      <c r="GFH205" s="110"/>
      <c r="GFI205" s="110"/>
      <c r="GFJ205" s="110"/>
      <c r="GFK205" s="110"/>
      <c r="GFL205" s="110"/>
      <c r="GFM205" s="110"/>
      <c r="GFN205" s="110"/>
      <c r="GFO205" s="110"/>
      <c r="GFP205" s="110"/>
      <c r="GFQ205" s="110"/>
      <c r="GFR205" s="110"/>
      <c r="GFS205" s="110"/>
      <c r="GFT205" s="110"/>
      <c r="GFU205" s="110"/>
      <c r="GFV205" s="110"/>
      <c r="GFW205" s="110"/>
      <c r="GFX205" s="110"/>
      <c r="GFY205" s="110"/>
      <c r="GFZ205" s="110"/>
      <c r="GGA205" s="110"/>
      <c r="GGB205" s="110"/>
      <c r="GGC205" s="110"/>
      <c r="GGD205" s="110"/>
      <c r="GGE205" s="110"/>
      <c r="GGF205" s="110"/>
      <c r="GGG205" s="110"/>
      <c r="GGH205" s="110"/>
      <c r="GGI205" s="110"/>
      <c r="GGJ205" s="110"/>
      <c r="GGK205" s="110"/>
      <c r="GGL205" s="110"/>
      <c r="GGM205" s="110"/>
      <c r="GGN205" s="110"/>
      <c r="GGO205" s="110"/>
      <c r="GGP205" s="110"/>
      <c r="GGQ205" s="110"/>
      <c r="GGR205" s="110"/>
      <c r="GGS205" s="110"/>
      <c r="GGT205" s="110"/>
      <c r="GGU205" s="110"/>
      <c r="GGV205" s="110"/>
      <c r="GGW205" s="110"/>
      <c r="GGX205" s="110"/>
      <c r="GGY205" s="110"/>
      <c r="GGZ205" s="110"/>
      <c r="GHA205" s="110"/>
      <c r="GHB205" s="110"/>
      <c r="GHC205" s="110"/>
      <c r="GHD205" s="110"/>
      <c r="GHE205" s="110"/>
      <c r="GHF205" s="110"/>
      <c r="GHG205" s="110"/>
      <c r="GHH205" s="110"/>
      <c r="GHI205" s="110"/>
      <c r="GHJ205" s="110"/>
      <c r="GHK205" s="110"/>
      <c r="GHL205" s="110"/>
      <c r="GHM205" s="110"/>
      <c r="GHN205" s="110"/>
      <c r="GHO205" s="110"/>
      <c r="GHP205" s="110"/>
      <c r="GHQ205" s="110"/>
      <c r="GHR205" s="110"/>
      <c r="GHS205" s="110"/>
      <c r="GHT205" s="110"/>
      <c r="GHU205" s="110"/>
      <c r="GHV205" s="110"/>
      <c r="GHW205" s="110"/>
      <c r="GHX205" s="110"/>
      <c r="GHY205" s="110"/>
      <c r="GHZ205" s="110"/>
      <c r="GIA205" s="110"/>
      <c r="GIB205" s="110"/>
      <c r="GIC205" s="110"/>
      <c r="GID205" s="110"/>
      <c r="GIE205" s="110"/>
      <c r="GIF205" s="110"/>
      <c r="GIG205" s="110"/>
      <c r="GIH205" s="110"/>
      <c r="GII205" s="110"/>
      <c r="GIJ205" s="110"/>
      <c r="GIK205" s="110"/>
      <c r="GIL205" s="110"/>
      <c r="GIM205" s="110"/>
      <c r="GIN205" s="110"/>
      <c r="GIO205" s="110"/>
      <c r="GIP205" s="110"/>
      <c r="GIQ205" s="110"/>
      <c r="GIR205" s="110"/>
      <c r="GIS205" s="110"/>
      <c r="GIT205" s="110"/>
      <c r="GIU205" s="110"/>
      <c r="GIV205" s="110"/>
      <c r="GIW205" s="110"/>
      <c r="GIX205" s="110"/>
      <c r="GIY205" s="110"/>
      <c r="GIZ205" s="110"/>
      <c r="GJA205" s="110"/>
      <c r="GJB205" s="110"/>
      <c r="GJC205" s="110"/>
      <c r="GJD205" s="110"/>
      <c r="GJE205" s="110"/>
      <c r="GJF205" s="110"/>
      <c r="GJG205" s="110"/>
      <c r="GJH205" s="110"/>
      <c r="GJI205" s="110"/>
      <c r="GJJ205" s="110"/>
      <c r="GJK205" s="110"/>
      <c r="GJL205" s="110"/>
      <c r="GJM205" s="110"/>
      <c r="GJN205" s="110"/>
      <c r="GJO205" s="110"/>
      <c r="GJP205" s="110"/>
      <c r="GJQ205" s="110"/>
      <c r="GJR205" s="110"/>
      <c r="GJS205" s="110"/>
      <c r="GJT205" s="110"/>
      <c r="GJU205" s="110"/>
      <c r="GJV205" s="110"/>
      <c r="GJW205" s="110"/>
      <c r="GJX205" s="110"/>
      <c r="GJY205" s="110"/>
      <c r="GJZ205" s="110"/>
      <c r="GKA205" s="110"/>
      <c r="GKB205" s="110"/>
      <c r="GKC205" s="110"/>
      <c r="GKD205" s="110"/>
      <c r="GKE205" s="110"/>
      <c r="GKF205" s="110"/>
      <c r="GKG205" s="110"/>
      <c r="GKH205" s="110"/>
      <c r="GKI205" s="110"/>
      <c r="GKJ205" s="110"/>
      <c r="GKK205" s="110"/>
      <c r="GKL205" s="110"/>
      <c r="GKM205" s="110"/>
      <c r="GKN205" s="110"/>
      <c r="GKO205" s="110"/>
      <c r="GKP205" s="110"/>
      <c r="GKQ205" s="110"/>
      <c r="GKR205" s="110"/>
      <c r="GKS205" s="110"/>
      <c r="GKT205" s="110"/>
      <c r="GKU205" s="110"/>
      <c r="GKV205" s="110"/>
      <c r="GKW205" s="110"/>
      <c r="GKX205" s="110"/>
      <c r="GKY205" s="110"/>
      <c r="GKZ205" s="110"/>
      <c r="GLA205" s="110"/>
      <c r="GLB205" s="110"/>
      <c r="GLC205" s="110"/>
      <c r="GLD205" s="110"/>
      <c r="GLE205" s="110"/>
      <c r="GLF205" s="110"/>
      <c r="GLG205" s="110"/>
      <c r="GLH205" s="110"/>
      <c r="GLI205" s="110"/>
      <c r="GLJ205" s="110"/>
      <c r="GLK205" s="110"/>
      <c r="GLL205" s="110"/>
      <c r="GLM205" s="110"/>
      <c r="GLN205" s="110"/>
      <c r="GLO205" s="110"/>
      <c r="GLP205" s="110"/>
      <c r="GLQ205" s="110"/>
      <c r="GLR205" s="110"/>
      <c r="GLS205" s="110"/>
      <c r="GLT205" s="110"/>
      <c r="GLU205" s="110"/>
      <c r="GLV205" s="110"/>
      <c r="GLW205" s="110"/>
      <c r="GLX205" s="110"/>
      <c r="GLY205" s="110"/>
      <c r="GLZ205" s="110"/>
      <c r="GMA205" s="110"/>
      <c r="GMB205" s="110"/>
      <c r="GMC205" s="110"/>
      <c r="GMD205" s="110"/>
      <c r="GME205" s="110"/>
      <c r="GMF205" s="110"/>
      <c r="GMG205" s="110"/>
      <c r="GMH205" s="110"/>
      <c r="GMI205" s="110"/>
      <c r="GMJ205" s="110"/>
      <c r="GMK205" s="110"/>
      <c r="GML205" s="110"/>
      <c r="GMM205" s="110"/>
      <c r="GMN205" s="110"/>
      <c r="GMO205" s="110"/>
      <c r="GMP205" s="110"/>
      <c r="GMQ205" s="110"/>
      <c r="GMR205" s="110"/>
      <c r="GMS205" s="110"/>
      <c r="GMT205" s="110"/>
      <c r="GMU205" s="110"/>
      <c r="GMV205" s="110"/>
      <c r="GMW205" s="110"/>
      <c r="GMX205" s="110"/>
      <c r="GMY205" s="110"/>
      <c r="GMZ205" s="110"/>
      <c r="GNA205" s="110"/>
      <c r="GNB205" s="110"/>
      <c r="GNC205" s="110"/>
      <c r="GND205" s="110"/>
      <c r="GNE205" s="110"/>
      <c r="GNF205" s="110"/>
      <c r="GNG205" s="110"/>
      <c r="GNH205" s="110"/>
      <c r="GNI205" s="110"/>
      <c r="GNJ205" s="110"/>
      <c r="GNK205" s="110"/>
      <c r="GNL205" s="110"/>
      <c r="GNM205" s="110"/>
      <c r="GNN205" s="110"/>
      <c r="GNO205" s="110"/>
      <c r="GNP205" s="110"/>
      <c r="GNQ205" s="110"/>
      <c r="GNR205" s="110"/>
      <c r="GNS205" s="110"/>
      <c r="GNT205" s="110"/>
      <c r="GNU205" s="110"/>
      <c r="GNV205" s="110"/>
      <c r="GNW205" s="110"/>
      <c r="GNX205" s="110"/>
      <c r="GNY205" s="110"/>
      <c r="GNZ205" s="110"/>
      <c r="GOA205" s="110"/>
      <c r="GOB205" s="110"/>
      <c r="GOC205" s="110"/>
      <c r="GOD205" s="110"/>
      <c r="GOE205" s="110"/>
      <c r="GOF205" s="110"/>
      <c r="GOG205" s="110"/>
      <c r="GOH205" s="110"/>
      <c r="GOI205" s="110"/>
      <c r="GOJ205" s="110"/>
      <c r="GOK205" s="110"/>
      <c r="GOL205" s="110"/>
      <c r="GOM205" s="110"/>
      <c r="GON205" s="110"/>
      <c r="GOO205" s="110"/>
      <c r="GOP205" s="110"/>
      <c r="GOQ205" s="110"/>
      <c r="GOR205" s="110"/>
      <c r="GOS205" s="110"/>
      <c r="GOT205" s="110"/>
      <c r="GOU205" s="110"/>
      <c r="GOV205" s="110"/>
      <c r="GOW205" s="110"/>
      <c r="GOX205" s="110"/>
      <c r="GOY205" s="110"/>
      <c r="GOZ205" s="110"/>
      <c r="GPA205" s="110"/>
      <c r="GPB205" s="110"/>
      <c r="GPC205" s="110"/>
      <c r="GPD205" s="110"/>
      <c r="GPE205" s="110"/>
      <c r="GPF205" s="110"/>
      <c r="GPG205" s="110"/>
      <c r="GPH205" s="110"/>
      <c r="GPI205" s="110"/>
      <c r="GPJ205" s="110"/>
      <c r="GPK205" s="110"/>
      <c r="GPL205" s="110"/>
      <c r="GPM205" s="110"/>
      <c r="GPN205" s="110"/>
      <c r="GPO205" s="110"/>
      <c r="GPP205" s="110"/>
      <c r="GPQ205" s="110"/>
      <c r="GPR205" s="110"/>
      <c r="GPS205" s="110"/>
      <c r="GPT205" s="110"/>
      <c r="GPU205" s="110"/>
      <c r="GPV205" s="110"/>
      <c r="GPW205" s="110"/>
      <c r="GPX205" s="110"/>
      <c r="GPY205" s="110"/>
      <c r="GPZ205" s="110"/>
      <c r="GQA205" s="110"/>
      <c r="GQB205" s="110"/>
      <c r="GQC205" s="110"/>
      <c r="GQD205" s="110"/>
      <c r="GQE205" s="110"/>
      <c r="GQF205" s="110"/>
      <c r="GQG205" s="110"/>
      <c r="GQH205" s="110"/>
      <c r="GQI205" s="110"/>
      <c r="GQJ205" s="110"/>
      <c r="GQK205" s="110"/>
      <c r="GQL205" s="110"/>
      <c r="GQM205" s="110"/>
      <c r="GQN205" s="110"/>
      <c r="GQO205" s="110"/>
      <c r="GQP205" s="110"/>
      <c r="GQQ205" s="110"/>
      <c r="GQR205" s="110"/>
      <c r="GQS205" s="110"/>
      <c r="GQT205" s="110"/>
      <c r="GQU205" s="110"/>
      <c r="GQV205" s="110"/>
      <c r="GQW205" s="110"/>
      <c r="GQX205" s="110"/>
      <c r="GQY205" s="110"/>
      <c r="GQZ205" s="110"/>
      <c r="GRA205" s="110"/>
      <c r="GRB205" s="110"/>
      <c r="GRC205" s="110"/>
      <c r="GRD205" s="110"/>
      <c r="GRE205" s="110"/>
      <c r="GRF205" s="110"/>
      <c r="GRG205" s="110"/>
      <c r="GRH205" s="110"/>
      <c r="GRI205" s="110"/>
      <c r="GRJ205" s="110"/>
      <c r="GRK205" s="110"/>
      <c r="GRL205" s="110"/>
      <c r="GRM205" s="110"/>
      <c r="GRN205" s="110"/>
      <c r="GRO205" s="110"/>
      <c r="GRP205" s="110"/>
      <c r="GRQ205" s="110"/>
      <c r="GRR205" s="110"/>
      <c r="GRS205" s="110"/>
      <c r="GRT205" s="110"/>
      <c r="GRU205" s="110"/>
      <c r="GRV205" s="110"/>
      <c r="GRW205" s="110"/>
      <c r="GRX205" s="110"/>
      <c r="GRY205" s="110"/>
      <c r="GRZ205" s="110"/>
      <c r="GSA205" s="110"/>
      <c r="GSB205" s="110"/>
      <c r="GSC205" s="110"/>
      <c r="GSD205" s="110"/>
      <c r="GSE205" s="110"/>
      <c r="GSF205" s="110"/>
      <c r="GSG205" s="110"/>
      <c r="GSH205" s="110"/>
      <c r="GSI205" s="110"/>
      <c r="GSJ205" s="110"/>
      <c r="GSK205" s="110"/>
      <c r="GSL205" s="110"/>
      <c r="GSM205" s="110"/>
      <c r="GSN205" s="110"/>
      <c r="GSO205" s="110"/>
      <c r="GSP205" s="110"/>
      <c r="GSQ205" s="110"/>
      <c r="GSR205" s="110"/>
      <c r="GSS205" s="110"/>
      <c r="GST205" s="110"/>
      <c r="GSU205" s="110"/>
      <c r="GSV205" s="110"/>
      <c r="GSW205" s="110"/>
      <c r="GSX205" s="110"/>
      <c r="GSY205" s="110"/>
      <c r="GSZ205" s="110"/>
      <c r="GTA205" s="110"/>
      <c r="GTB205" s="110"/>
      <c r="GTC205" s="110"/>
      <c r="GTD205" s="110"/>
      <c r="GTE205" s="110"/>
      <c r="GTF205" s="110"/>
      <c r="GTG205" s="110"/>
      <c r="GTH205" s="110"/>
      <c r="GTI205" s="110"/>
      <c r="GTJ205" s="110"/>
      <c r="GTK205" s="110"/>
      <c r="GTL205" s="110"/>
      <c r="GTM205" s="110"/>
      <c r="GTN205" s="110"/>
      <c r="GTO205" s="110"/>
      <c r="GTP205" s="110"/>
      <c r="GTQ205" s="110"/>
      <c r="GTR205" s="110"/>
      <c r="GTS205" s="110"/>
      <c r="GTT205" s="110"/>
      <c r="GTU205" s="110"/>
      <c r="GTV205" s="110"/>
      <c r="GTW205" s="110"/>
      <c r="GTX205" s="110"/>
      <c r="GTY205" s="110"/>
      <c r="GTZ205" s="110"/>
      <c r="GUA205" s="110"/>
      <c r="GUB205" s="110"/>
      <c r="GUC205" s="110"/>
      <c r="GUD205" s="110"/>
      <c r="GUE205" s="110"/>
      <c r="GUF205" s="110"/>
      <c r="GUG205" s="110"/>
      <c r="GUH205" s="110"/>
      <c r="GUI205" s="110"/>
      <c r="GUJ205" s="110"/>
      <c r="GUK205" s="110"/>
      <c r="GUL205" s="110"/>
      <c r="GUM205" s="110"/>
      <c r="GUN205" s="110"/>
      <c r="GUO205" s="110"/>
      <c r="GUP205" s="110"/>
      <c r="GUQ205" s="110"/>
      <c r="GUR205" s="110"/>
      <c r="GUS205" s="110"/>
      <c r="GUT205" s="110"/>
      <c r="GUU205" s="110"/>
      <c r="GUV205" s="110"/>
      <c r="GUW205" s="110"/>
      <c r="GUX205" s="110"/>
      <c r="GUY205" s="110"/>
      <c r="GUZ205" s="110"/>
      <c r="GVA205" s="110"/>
      <c r="GVB205" s="110"/>
      <c r="GVC205" s="110"/>
      <c r="GVD205" s="110"/>
      <c r="GVE205" s="110"/>
      <c r="GVF205" s="110"/>
      <c r="GVG205" s="110"/>
      <c r="GVH205" s="110"/>
      <c r="GVI205" s="110"/>
      <c r="GVJ205" s="110"/>
      <c r="GVK205" s="110"/>
      <c r="GVL205" s="110"/>
      <c r="GVM205" s="110"/>
      <c r="GVN205" s="110"/>
      <c r="GVO205" s="110"/>
      <c r="GVP205" s="110"/>
      <c r="GVQ205" s="110"/>
      <c r="GVR205" s="110"/>
      <c r="GVS205" s="110"/>
      <c r="GVT205" s="110"/>
      <c r="GVU205" s="110"/>
      <c r="GVV205" s="110"/>
      <c r="GVW205" s="110"/>
      <c r="GVX205" s="110"/>
      <c r="GVY205" s="110"/>
      <c r="GVZ205" s="110"/>
      <c r="GWA205" s="110"/>
      <c r="GWB205" s="110"/>
      <c r="GWC205" s="110"/>
      <c r="GWD205" s="110"/>
      <c r="GWE205" s="110"/>
      <c r="GWF205" s="110"/>
      <c r="GWG205" s="110"/>
      <c r="GWH205" s="110"/>
      <c r="GWI205" s="110"/>
      <c r="GWJ205" s="110"/>
      <c r="GWK205" s="110"/>
      <c r="GWL205" s="110"/>
      <c r="GWM205" s="110"/>
      <c r="GWN205" s="110"/>
      <c r="GWO205" s="110"/>
      <c r="GWP205" s="110"/>
      <c r="GWQ205" s="110"/>
      <c r="GWR205" s="110"/>
      <c r="GWS205" s="110"/>
      <c r="GWT205" s="110"/>
      <c r="GWU205" s="110"/>
      <c r="GWV205" s="110"/>
      <c r="GWW205" s="110"/>
      <c r="GWX205" s="110"/>
      <c r="GWY205" s="110"/>
      <c r="GWZ205" s="110"/>
      <c r="GXA205" s="110"/>
      <c r="GXB205" s="110"/>
      <c r="GXC205" s="110"/>
      <c r="GXD205" s="110"/>
      <c r="GXE205" s="110"/>
      <c r="GXF205" s="110"/>
      <c r="GXG205" s="110"/>
      <c r="GXH205" s="110"/>
      <c r="GXI205" s="110"/>
      <c r="GXJ205" s="110"/>
      <c r="GXK205" s="110"/>
      <c r="GXL205" s="110"/>
      <c r="GXM205" s="110"/>
      <c r="GXN205" s="110"/>
      <c r="GXO205" s="110"/>
      <c r="GXP205" s="110"/>
      <c r="GXQ205" s="110"/>
      <c r="GXR205" s="110"/>
      <c r="GXS205" s="110"/>
      <c r="GXT205" s="110"/>
      <c r="GXU205" s="110"/>
      <c r="GXV205" s="110"/>
      <c r="GXW205" s="110"/>
      <c r="GXX205" s="110"/>
      <c r="GXY205" s="110"/>
      <c r="GXZ205" s="110"/>
      <c r="GYA205" s="110"/>
      <c r="GYB205" s="110"/>
      <c r="GYC205" s="110"/>
      <c r="GYD205" s="110"/>
      <c r="GYE205" s="110"/>
      <c r="GYF205" s="110"/>
      <c r="GYG205" s="110"/>
      <c r="GYH205" s="110"/>
      <c r="GYI205" s="110"/>
      <c r="GYJ205" s="110"/>
      <c r="GYK205" s="110"/>
      <c r="GYL205" s="110"/>
      <c r="GYM205" s="110"/>
      <c r="GYN205" s="110"/>
      <c r="GYO205" s="110"/>
      <c r="GYP205" s="110"/>
      <c r="GYQ205" s="110"/>
      <c r="GYR205" s="110"/>
      <c r="GYS205" s="110"/>
      <c r="GYT205" s="110"/>
      <c r="GYU205" s="110"/>
      <c r="GYV205" s="110"/>
      <c r="GYW205" s="110"/>
      <c r="GYX205" s="110"/>
      <c r="GYY205" s="110"/>
      <c r="GYZ205" s="110"/>
      <c r="GZA205" s="110"/>
      <c r="GZB205" s="110"/>
      <c r="GZC205" s="110"/>
      <c r="GZD205" s="110"/>
      <c r="GZE205" s="110"/>
      <c r="GZF205" s="110"/>
      <c r="GZG205" s="110"/>
      <c r="GZH205" s="110"/>
      <c r="GZI205" s="110"/>
      <c r="GZJ205" s="110"/>
      <c r="GZK205" s="110"/>
      <c r="GZL205" s="110"/>
      <c r="GZM205" s="110"/>
      <c r="GZN205" s="110"/>
      <c r="GZO205" s="110"/>
      <c r="GZP205" s="110"/>
      <c r="GZQ205" s="110"/>
      <c r="GZR205" s="110"/>
      <c r="GZS205" s="110"/>
      <c r="GZT205" s="110"/>
      <c r="GZU205" s="110"/>
      <c r="GZV205" s="110"/>
      <c r="GZW205" s="110"/>
      <c r="GZX205" s="110"/>
      <c r="GZY205" s="110"/>
      <c r="GZZ205" s="110"/>
      <c r="HAA205" s="110"/>
      <c r="HAB205" s="110"/>
      <c r="HAC205" s="110"/>
      <c r="HAD205" s="110"/>
      <c r="HAE205" s="110"/>
      <c r="HAF205" s="110"/>
      <c r="HAG205" s="110"/>
      <c r="HAH205" s="110"/>
      <c r="HAI205" s="110"/>
      <c r="HAJ205" s="110"/>
      <c r="HAK205" s="110"/>
      <c r="HAL205" s="110"/>
      <c r="HAM205" s="110"/>
      <c r="HAN205" s="110"/>
      <c r="HAO205" s="110"/>
      <c r="HAP205" s="110"/>
      <c r="HAQ205" s="110"/>
      <c r="HAR205" s="110"/>
      <c r="HAS205" s="110"/>
      <c r="HAT205" s="110"/>
      <c r="HAU205" s="110"/>
      <c r="HAV205" s="110"/>
      <c r="HAW205" s="110"/>
      <c r="HAX205" s="110"/>
      <c r="HAY205" s="110"/>
      <c r="HAZ205" s="110"/>
      <c r="HBA205" s="110"/>
      <c r="HBB205" s="110"/>
      <c r="HBC205" s="110"/>
      <c r="HBD205" s="110"/>
      <c r="HBE205" s="110"/>
      <c r="HBF205" s="110"/>
      <c r="HBG205" s="110"/>
      <c r="HBH205" s="110"/>
      <c r="HBI205" s="110"/>
      <c r="HBJ205" s="110"/>
      <c r="HBK205" s="110"/>
      <c r="HBL205" s="110"/>
      <c r="HBM205" s="110"/>
      <c r="HBN205" s="110"/>
      <c r="HBO205" s="110"/>
      <c r="HBP205" s="110"/>
      <c r="HBQ205" s="110"/>
      <c r="HBR205" s="110"/>
      <c r="HBS205" s="110"/>
      <c r="HBT205" s="110"/>
      <c r="HBU205" s="110"/>
      <c r="HBV205" s="110"/>
      <c r="HBW205" s="110"/>
      <c r="HBX205" s="110"/>
      <c r="HBY205" s="110"/>
      <c r="HBZ205" s="110"/>
      <c r="HCA205" s="110"/>
      <c r="HCB205" s="110"/>
      <c r="HCC205" s="110"/>
      <c r="HCD205" s="110"/>
      <c r="HCE205" s="110"/>
      <c r="HCF205" s="110"/>
      <c r="HCG205" s="110"/>
      <c r="HCH205" s="110"/>
      <c r="HCI205" s="110"/>
      <c r="HCJ205" s="110"/>
      <c r="HCK205" s="110"/>
      <c r="HCL205" s="110"/>
      <c r="HCM205" s="110"/>
      <c r="HCN205" s="110"/>
      <c r="HCO205" s="110"/>
      <c r="HCP205" s="110"/>
      <c r="HCQ205" s="110"/>
      <c r="HCR205" s="110"/>
      <c r="HCS205" s="110"/>
      <c r="HCT205" s="110"/>
      <c r="HCU205" s="110"/>
      <c r="HCV205" s="110"/>
      <c r="HCW205" s="110"/>
      <c r="HCX205" s="110"/>
      <c r="HCY205" s="110"/>
      <c r="HCZ205" s="110"/>
      <c r="HDA205" s="110"/>
      <c r="HDB205" s="110"/>
      <c r="HDC205" s="110"/>
      <c r="HDD205" s="110"/>
      <c r="HDE205" s="110"/>
      <c r="HDF205" s="110"/>
      <c r="HDG205" s="110"/>
      <c r="HDH205" s="110"/>
      <c r="HDI205" s="110"/>
      <c r="HDJ205" s="110"/>
      <c r="HDK205" s="110"/>
      <c r="HDL205" s="110"/>
      <c r="HDM205" s="110"/>
      <c r="HDN205" s="110"/>
      <c r="HDO205" s="110"/>
      <c r="HDP205" s="110"/>
      <c r="HDQ205" s="110"/>
      <c r="HDR205" s="110"/>
      <c r="HDS205" s="110"/>
      <c r="HDT205" s="110"/>
      <c r="HDU205" s="110"/>
      <c r="HDV205" s="110"/>
      <c r="HDW205" s="110"/>
      <c r="HDX205" s="110"/>
      <c r="HDY205" s="110"/>
      <c r="HDZ205" s="110"/>
      <c r="HEA205" s="110"/>
      <c r="HEB205" s="110"/>
      <c r="HEC205" s="110"/>
      <c r="HED205" s="110"/>
      <c r="HEE205" s="110"/>
      <c r="HEF205" s="110"/>
      <c r="HEG205" s="110"/>
      <c r="HEH205" s="110"/>
      <c r="HEI205" s="110"/>
      <c r="HEJ205" s="110"/>
      <c r="HEK205" s="110"/>
      <c r="HEL205" s="110"/>
      <c r="HEM205" s="110"/>
      <c r="HEN205" s="110"/>
      <c r="HEO205" s="110"/>
      <c r="HEP205" s="110"/>
      <c r="HEQ205" s="110"/>
      <c r="HER205" s="110"/>
      <c r="HES205" s="110"/>
      <c r="HET205" s="110"/>
      <c r="HEU205" s="110"/>
      <c r="HEV205" s="110"/>
      <c r="HEW205" s="110"/>
      <c r="HEX205" s="110"/>
      <c r="HEY205" s="110"/>
      <c r="HEZ205" s="110"/>
      <c r="HFA205" s="110"/>
      <c r="HFB205" s="110"/>
      <c r="HFC205" s="110"/>
      <c r="HFD205" s="110"/>
      <c r="HFE205" s="110"/>
      <c r="HFF205" s="110"/>
      <c r="HFG205" s="110"/>
      <c r="HFH205" s="110"/>
      <c r="HFI205" s="110"/>
      <c r="HFJ205" s="110"/>
      <c r="HFK205" s="110"/>
      <c r="HFL205" s="110"/>
      <c r="HFM205" s="110"/>
      <c r="HFN205" s="110"/>
      <c r="HFO205" s="110"/>
      <c r="HFP205" s="110"/>
      <c r="HFQ205" s="110"/>
      <c r="HFR205" s="110"/>
      <c r="HFS205" s="110"/>
      <c r="HFT205" s="110"/>
      <c r="HFU205" s="110"/>
      <c r="HFV205" s="110"/>
      <c r="HFW205" s="110"/>
      <c r="HFX205" s="110"/>
      <c r="HFY205" s="110"/>
      <c r="HFZ205" s="110"/>
      <c r="HGA205" s="110"/>
      <c r="HGB205" s="110"/>
      <c r="HGC205" s="110"/>
      <c r="HGD205" s="110"/>
      <c r="HGE205" s="110"/>
      <c r="HGF205" s="110"/>
      <c r="HGG205" s="110"/>
      <c r="HGH205" s="110"/>
      <c r="HGI205" s="110"/>
      <c r="HGJ205" s="110"/>
      <c r="HGK205" s="110"/>
      <c r="HGL205" s="110"/>
      <c r="HGM205" s="110"/>
      <c r="HGN205" s="110"/>
      <c r="HGO205" s="110"/>
      <c r="HGP205" s="110"/>
      <c r="HGQ205" s="110"/>
      <c r="HGR205" s="110"/>
      <c r="HGS205" s="110"/>
      <c r="HGT205" s="110"/>
      <c r="HGU205" s="110"/>
      <c r="HGV205" s="110"/>
      <c r="HGW205" s="110"/>
      <c r="HGX205" s="110"/>
      <c r="HGY205" s="110"/>
      <c r="HGZ205" s="110"/>
      <c r="HHA205" s="110"/>
      <c r="HHB205" s="110"/>
      <c r="HHC205" s="110"/>
      <c r="HHD205" s="110"/>
      <c r="HHE205" s="110"/>
      <c r="HHF205" s="110"/>
      <c r="HHG205" s="110"/>
      <c r="HHH205" s="110"/>
      <c r="HHI205" s="110"/>
      <c r="HHJ205" s="110"/>
      <c r="HHK205" s="110"/>
      <c r="HHL205" s="110"/>
      <c r="HHM205" s="110"/>
      <c r="HHN205" s="110"/>
      <c r="HHO205" s="110"/>
      <c r="HHP205" s="110"/>
      <c r="HHQ205" s="110"/>
      <c r="HHR205" s="110"/>
      <c r="HHS205" s="110"/>
      <c r="HHT205" s="110"/>
      <c r="HHU205" s="110"/>
      <c r="HHV205" s="110"/>
      <c r="HHW205" s="110"/>
      <c r="HHX205" s="110"/>
      <c r="HHY205" s="110"/>
      <c r="HHZ205" s="110"/>
      <c r="HIA205" s="110"/>
      <c r="HIB205" s="110"/>
      <c r="HIC205" s="110"/>
      <c r="HID205" s="110"/>
      <c r="HIE205" s="110"/>
      <c r="HIF205" s="110"/>
      <c r="HIG205" s="110"/>
      <c r="HIH205" s="110"/>
      <c r="HII205" s="110"/>
      <c r="HIJ205" s="110"/>
      <c r="HIK205" s="110"/>
      <c r="HIL205" s="110"/>
      <c r="HIM205" s="110"/>
      <c r="HIN205" s="110"/>
      <c r="HIO205" s="110"/>
      <c r="HIP205" s="110"/>
      <c r="HIQ205" s="110"/>
      <c r="HIR205" s="110"/>
      <c r="HIS205" s="110"/>
      <c r="HIT205" s="110"/>
      <c r="HIU205" s="110"/>
      <c r="HIV205" s="110"/>
      <c r="HIW205" s="110"/>
      <c r="HIX205" s="110"/>
      <c r="HIY205" s="110"/>
      <c r="HIZ205" s="110"/>
      <c r="HJA205" s="110"/>
      <c r="HJB205" s="110"/>
      <c r="HJC205" s="110"/>
      <c r="HJD205" s="110"/>
      <c r="HJE205" s="110"/>
      <c r="HJF205" s="110"/>
      <c r="HJG205" s="110"/>
      <c r="HJH205" s="110"/>
      <c r="HJI205" s="110"/>
      <c r="HJJ205" s="110"/>
      <c r="HJK205" s="110"/>
      <c r="HJL205" s="110"/>
      <c r="HJM205" s="110"/>
      <c r="HJN205" s="110"/>
      <c r="HJO205" s="110"/>
      <c r="HJP205" s="110"/>
      <c r="HJQ205" s="110"/>
      <c r="HJR205" s="110"/>
      <c r="HJS205" s="110"/>
      <c r="HJT205" s="110"/>
      <c r="HJU205" s="110"/>
      <c r="HJV205" s="110"/>
      <c r="HJW205" s="110"/>
      <c r="HJX205" s="110"/>
      <c r="HJY205" s="110"/>
      <c r="HJZ205" s="110"/>
      <c r="HKA205" s="110"/>
      <c r="HKB205" s="110"/>
      <c r="HKC205" s="110"/>
      <c r="HKD205" s="110"/>
      <c r="HKE205" s="110"/>
      <c r="HKF205" s="110"/>
      <c r="HKG205" s="110"/>
      <c r="HKH205" s="110"/>
      <c r="HKI205" s="110"/>
      <c r="HKJ205" s="110"/>
      <c r="HKK205" s="110"/>
      <c r="HKL205" s="110"/>
      <c r="HKM205" s="110"/>
      <c r="HKN205" s="110"/>
      <c r="HKO205" s="110"/>
      <c r="HKP205" s="110"/>
      <c r="HKQ205" s="110"/>
      <c r="HKR205" s="110"/>
      <c r="HKS205" s="110"/>
      <c r="HKT205" s="110"/>
      <c r="HKU205" s="110"/>
      <c r="HKV205" s="110"/>
      <c r="HKW205" s="110"/>
      <c r="HKX205" s="110"/>
      <c r="HKY205" s="110"/>
      <c r="HKZ205" s="110"/>
      <c r="HLA205" s="110"/>
      <c r="HLB205" s="110"/>
      <c r="HLC205" s="110"/>
      <c r="HLD205" s="110"/>
      <c r="HLE205" s="110"/>
      <c r="HLF205" s="110"/>
      <c r="HLG205" s="110"/>
      <c r="HLH205" s="110"/>
      <c r="HLI205" s="110"/>
      <c r="HLJ205" s="110"/>
      <c r="HLK205" s="110"/>
      <c r="HLL205" s="110"/>
      <c r="HLM205" s="110"/>
      <c r="HLN205" s="110"/>
      <c r="HLO205" s="110"/>
      <c r="HLP205" s="110"/>
      <c r="HLQ205" s="110"/>
      <c r="HLR205" s="110"/>
      <c r="HLS205" s="110"/>
      <c r="HLT205" s="110"/>
      <c r="HLU205" s="110"/>
      <c r="HLV205" s="110"/>
      <c r="HLW205" s="110"/>
      <c r="HLX205" s="110"/>
      <c r="HLY205" s="110"/>
      <c r="HLZ205" s="110"/>
      <c r="HMA205" s="110"/>
      <c r="HMB205" s="110"/>
      <c r="HMC205" s="110"/>
      <c r="HMD205" s="110"/>
      <c r="HME205" s="110"/>
      <c r="HMF205" s="110"/>
      <c r="HMG205" s="110"/>
      <c r="HMH205" s="110"/>
      <c r="HMI205" s="110"/>
      <c r="HMJ205" s="110"/>
      <c r="HMK205" s="110"/>
      <c r="HML205" s="110"/>
      <c r="HMM205" s="110"/>
      <c r="HMN205" s="110"/>
      <c r="HMO205" s="110"/>
      <c r="HMP205" s="110"/>
      <c r="HMQ205" s="110"/>
      <c r="HMR205" s="110"/>
      <c r="HMS205" s="110"/>
      <c r="HMT205" s="110"/>
      <c r="HMU205" s="110"/>
      <c r="HMV205" s="110"/>
      <c r="HMW205" s="110"/>
      <c r="HMX205" s="110"/>
      <c r="HMY205" s="110"/>
      <c r="HMZ205" s="110"/>
      <c r="HNA205" s="110"/>
      <c r="HNB205" s="110"/>
      <c r="HNC205" s="110"/>
      <c r="HND205" s="110"/>
      <c r="HNE205" s="110"/>
      <c r="HNF205" s="110"/>
      <c r="HNG205" s="110"/>
      <c r="HNH205" s="110"/>
      <c r="HNI205" s="110"/>
      <c r="HNJ205" s="110"/>
      <c r="HNK205" s="110"/>
      <c r="HNL205" s="110"/>
      <c r="HNM205" s="110"/>
      <c r="HNN205" s="110"/>
      <c r="HNO205" s="110"/>
      <c r="HNP205" s="110"/>
      <c r="HNQ205" s="110"/>
      <c r="HNR205" s="110"/>
      <c r="HNS205" s="110"/>
      <c r="HNT205" s="110"/>
      <c r="HNU205" s="110"/>
      <c r="HNV205" s="110"/>
      <c r="HNW205" s="110"/>
      <c r="HNX205" s="110"/>
      <c r="HNY205" s="110"/>
      <c r="HNZ205" s="110"/>
      <c r="HOA205" s="110"/>
      <c r="HOB205" s="110"/>
      <c r="HOC205" s="110"/>
      <c r="HOD205" s="110"/>
      <c r="HOE205" s="110"/>
      <c r="HOF205" s="110"/>
      <c r="HOG205" s="110"/>
      <c r="HOH205" s="110"/>
      <c r="HOI205" s="110"/>
      <c r="HOJ205" s="110"/>
      <c r="HOK205" s="110"/>
      <c r="HOL205" s="110"/>
      <c r="HOM205" s="110"/>
      <c r="HON205" s="110"/>
      <c r="HOO205" s="110"/>
      <c r="HOP205" s="110"/>
      <c r="HOQ205" s="110"/>
      <c r="HOR205" s="110"/>
      <c r="HOS205" s="110"/>
      <c r="HOT205" s="110"/>
      <c r="HOU205" s="110"/>
      <c r="HOV205" s="110"/>
      <c r="HOW205" s="110"/>
      <c r="HOX205" s="110"/>
      <c r="HOY205" s="110"/>
      <c r="HOZ205" s="110"/>
      <c r="HPA205" s="110"/>
      <c r="HPB205" s="110"/>
      <c r="HPC205" s="110"/>
      <c r="HPD205" s="110"/>
      <c r="HPE205" s="110"/>
      <c r="HPF205" s="110"/>
      <c r="HPG205" s="110"/>
      <c r="HPH205" s="110"/>
      <c r="HPI205" s="110"/>
      <c r="HPJ205" s="110"/>
      <c r="HPK205" s="110"/>
      <c r="HPL205" s="110"/>
      <c r="HPM205" s="110"/>
      <c r="HPN205" s="110"/>
      <c r="HPO205" s="110"/>
      <c r="HPP205" s="110"/>
      <c r="HPQ205" s="110"/>
      <c r="HPR205" s="110"/>
      <c r="HPS205" s="110"/>
      <c r="HPT205" s="110"/>
      <c r="HPU205" s="110"/>
      <c r="HPV205" s="110"/>
      <c r="HPW205" s="110"/>
      <c r="HPX205" s="110"/>
      <c r="HPY205" s="110"/>
      <c r="HPZ205" s="110"/>
      <c r="HQA205" s="110"/>
      <c r="HQB205" s="110"/>
      <c r="HQC205" s="110"/>
      <c r="HQD205" s="110"/>
      <c r="HQE205" s="110"/>
      <c r="HQF205" s="110"/>
      <c r="HQG205" s="110"/>
      <c r="HQH205" s="110"/>
      <c r="HQI205" s="110"/>
      <c r="HQJ205" s="110"/>
      <c r="HQK205" s="110"/>
      <c r="HQL205" s="110"/>
      <c r="HQM205" s="110"/>
      <c r="HQN205" s="110"/>
      <c r="HQO205" s="110"/>
      <c r="HQP205" s="110"/>
      <c r="HQQ205" s="110"/>
      <c r="HQR205" s="110"/>
      <c r="HQS205" s="110"/>
      <c r="HQT205" s="110"/>
      <c r="HQU205" s="110"/>
      <c r="HQV205" s="110"/>
      <c r="HQW205" s="110"/>
      <c r="HQX205" s="110"/>
      <c r="HQY205" s="110"/>
      <c r="HQZ205" s="110"/>
      <c r="HRA205" s="110"/>
      <c r="HRB205" s="110"/>
      <c r="HRC205" s="110"/>
      <c r="HRD205" s="110"/>
      <c r="HRE205" s="110"/>
      <c r="HRF205" s="110"/>
      <c r="HRG205" s="110"/>
      <c r="HRH205" s="110"/>
      <c r="HRI205" s="110"/>
      <c r="HRJ205" s="110"/>
      <c r="HRK205" s="110"/>
      <c r="HRL205" s="110"/>
      <c r="HRM205" s="110"/>
      <c r="HRN205" s="110"/>
      <c r="HRO205" s="110"/>
      <c r="HRP205" s="110"/>
      <c r="HRQ205" s="110"/>
      <c r="HRR205" s="110"/>
      <c r="HRS205" s="110"/>
      <c r="HRT205" s="110"/>
      <c r="HRU205" s="110"/>
      <c r="HRV205" s="110"/>
      <c r="HRW205" s="110"/>
      <c r="HRX205" s="110"/>
      <c r="HRY205" s="110"/>
      <c r="HRZ205" s="110"/>
      <c r="HSA205" s="110"/>
      <c r="HSB205" s="110"/>
      <c r="HSC205" s="110"/>
      <c r="HSD205" s="110"/>
      <c r="HSE205" s="110"/>
      <c r="HSF205" s="110"/>
      <c r="HSG205" s="110"/>
      <c r="HSH205" s="110"/>
      <c r="HSI205" s="110"/>
      <c r="HSJ205" s="110"/>
      <c r="HSK205" s="110"/>
      <c r="HSL205" s="110"/>
      <c r="HSM205" s="110"/>
      <c r="HSN205" s="110"/>
      <c r="HSO205" s="110"/>
      <c r="HSP205" s="110"/>
      <c r="HSQ205" s="110"/>
      <c r="HSR205" s="110"/>
      <c r="HSS205" s="110"/>
      <c r="HST205" s="110"/>
      <c r="HSU205" s="110"/>
      <c r="HSV205" s="110"/>
      <c r="HSW205" s="110"/>
      <c r="HSX205" s="110"/>
      <c r="HSY205" s="110"/>
      <c r="HSZ205" s="110"/>
      <c r="HTA205" s="110"/>
      <c r="HTB205" s="110"/>
      <c r="HTC205" s="110"/>
      <c r="HTD205" s="110"/>
      <c r="HTE205" s="110"/>
      <c r="HTF205" s="110"/>
      <c r="HTG205" s="110"/>
      <c r="HTH205" s="110"/>
      <c r="HTI205" s="110"/>
      <c r="HTJ205" s="110"/>
      <c r="HTK205" s="110"/>
      <c r="HTL205" s="110"/>
      <c r="HTM205" s="110"/>
      <c r="HTN205" s="110"/>
      <c r="HTO205" s="110"/>
      <c r="HTP205" s="110"/>
      <c r="HTQ205" s="110"/>
      <c r="HTR205" s="110"/>
      <c r="HTS205" s="110"/>
      <c r="HTT205" s="110"/>
      <c r="HTU205" s="110"/>
      <c r="HTV205" s="110"/>
      <c r="HTW205" s="110"/>
      <c r="HTX205" s="110"/>
      <c r="HTY205" s="110"/>
      <c r="HTZ205" s="110"/>
      <c r="HUA205" s="110"/>
      <c r="HUB205" s="110"/>
      <c r="HUC205" s="110"/>
      <c r="HUD205" s="110"/>
      <c r="HUE205" s="110"/>
      <c r="HUF205" s="110"/>
      <c r="HUG205" s="110"/>
      <c r="HUH205" s="110"/>
      <c r="HUI205" s="110"/>
      <c r="HUJ205" s="110"/>
      <c r="HUK205" s="110"/>
      <c r="HUL205" s="110"/>
      <c r="HUM205" s="110"/>
      <c r="HUN205" s="110"/>
      <c r="HUO205" s="110"/>
      <c r="HUP205" s="110"/>
      <c r="HUQ205" s="110"/>
      <c r="HUR205" s="110"/>
      <c r="HUS205" s="110"/>
      <c r="HUT205" s="110"/>
      <c r="HUU205" s="110"/>
      <c r="HUV205" s="110"/>
      <c r="HUW205" s="110"/>
      <c r="HUX205" s="110"/>
      <c r="HUY205" s="110"/>
      <c r="HUZ205" s="110"/>
      <c r="HVA205" s="110"/>
      <c r="HVB205" s="110"/>
      <c r="HVC205" s="110"/>
      <c r="HVD205" s="110"/>
      <c r="HVE205" s="110"/>
      <c r="HVF205" s="110"/>
      <c r="HVG205" s="110"/>
      <c r="HVH205" s="110"/>
      <c r="HVI205" s="110"/>
      <c r="HVJ205" s="110"/>
      <c r="HVK205" s="110"/>
      <c r="HVL205" s="110"/>
      <c r="HVM205" s="110"/>
      <c r="HVN205" s="110"/>
      <c r="HVO205" s="110"/>
      <c r="HVP205" s="110"/>
      <c r="HVQ205" s="110"/>
      <c r="HVR205" s="110"/>
      <c r="HVS205" s="110"/>
      <c r="HVT205" s="110"/>
      <c r="HVU205" s="110"/>
      <c r="HVV205" s="110"/>
      <c r="HVW205" s="110"/>
      <c r="HVX205" s="110"/>
      <c r="HVY205" s="110"/>
      <c r="HVZ205" s="110"/>
      <c r="HWA205" s="110"/>
      <c r="HWB205" s="110"/>
      <c r="HWC205" s="110"/>
      <c r="HWD205" s="110"/>
      <c r="HWE205" s="110"/>
      <c r="HWF205" s="110"/>
      <c r="HWG205" s="110"/>
      <c r="HWH205" s="110"/>
      <c r="HWI205" s="110"/>
      <c r="HWJ205" s="110"/>
      <c r="HWK205" s="110"/>
      <c r="HWL205" s="110"/>
      <c r="HWM205" s="110"/>
      <c r="HWN205" s="110"/>
      <c r="HWO205" s="110"/>
      <c r="HWP205" s="110"/>
      <c r="HWQ205" s="110"/>
      <c r="HWR205" s="110"/>
      <c r="HWS205" s="110"/>
      <c r="HWT205" s="110"/>
      <c r="HWU205" s="110"/>
      <c r="HWV205" s="110"/>
      <c r="HWW205" s="110"/>
      <c r="HWX205" s="110"/>
      <c r="HWY205" s="110"/>
      <c r="HWZ205" s="110"/>
      <c r="HXA205" s="110"/>
      <c r="HXB205" s="110"/>
      <c r="HXC205" s="110"/>
      <c r="HXD205" s="110"/>
      <c r="HXE205" s="110"/>
      <c r="HXF205" s="110"/>
      <c r="HXG205" s="110"/>
      <c r="HXH205" s="110"/>
      <c r="HXI205" s="110"/>
      <c r="HXJ205" s="110"/>
      <c r="HXK205" s="110"/>
      <c r="HXL205" s="110"/>
      <c r="HXM205" s="110"/>
      <c r="HXN205" s="110"/>
      <c r="HXO205" s="110"/>
      <c r="HXP205" s="110"/>
      <c r="HXQ205" s="110"/>
      <c r="HXR205" s="110"/>
      <c r="HXS205" s="110"/>
      <c r="HXT205" s="110"/>
      <c r="HXU205" s="110"/>
      <c r="HXV205" s="110"/>
      <c r="HXW205" s="110"/>
      <c r="HXX205" s="110"/>
      <c r="HXY205" s="110"/>
      <c r="HXZ205" s="110"/>
      <c r="HYA205" s="110"/>
      <c r="HYB205" s="110"/>
      <c r="HYC205" s="110"/>
      <c r="HYD205" s="110"/>
      <c r="HYE205" s="110"/>
      <c r="HYF205" s="110"/>
      <c r="HYG205" s="110"/>
      <c r="HYH205" s="110"/>
      <c r="HYI205" s="110"/>
      <c r="HYJ205" s="110"/>
      <c r="HYK205" s="110"/>
      <c r="HYL205" s="110"/>
      <c r="HYM205" s="110"/>
      <c r="HYN205" s="110"/>
      <c r="HYO205" s="110"/>
      <c r="HYP205" s="110"/>
      <c r="HYQ205" s="110"/>
      <c r="HYR205" s="110"/>
      <c r="HYS205" s="110"/>
      <c r="HYT205" s="110"/>
      <c r="HYU205" s="110"/>
      <c r="HYV205" s="110"/>
      <c r="HYW205" s="110"/>
      <c r="HYX205" s="110"/>
      <c r="HYY205" s="110"/>
      <c r="HYZ205" s="110"/>
      <c r="HZA205" s="110"/>
      <c r="HZB205" s="110"/>
      <c r="HZC205" s="110"/>
      <c r="HZD205" s="110"/>
      <c r="HZE205" s="110"/>
      <c r="HZF205" s="110"/>
      <c r="HZG205" s="110"/>
      <c r="HZH205" s="110"/>
      <c r="HZI205" s="110"/>
      <c r="HZJ205" s="110"/>
      <c r="HZK205" s="110"/>
      <c r="HZL205" s="110"/>
      <c r="HZM205" s="110"/>
      <c r="HZN205" s="110"/>
      <c r="HZO205" s="110"/>
      <c r="HZP205" s="110"/>
      <c r="HZQ205" s="110"/>
      <c r="HZR205" s="110"/>
      <c r="HZS205" s="110"/>
      <c r="HZT205" s="110"/>
      <c r="HZU205" s="110"/>
      <c r="HZV205" s="110"/>
      <c r="HZW205" s="110"/>
      <c r="HZX205" s="110"/>
      <c r="HZY205" s="110"/>
      <c r="HZZ205" s="110"/>
      <c r="IAA205" s="110"/>
      <c r="IAB205" s="110"/>
      <c r="IAC205" s="110"/>
      <c r="IAD205" s="110"/>
      <c r="IAE205" s="110"/>
      <c r="IAF205" s="110"/>
      <c r="IAG205" s="110"/>
      <c r="IAH205" s="110"/>
      <c r="IAI205" s="110"/>
      <c r="IAJ205" s="110"/>
      <c r="IAK205" s="110"/>
      <c r="IAL205" s="110"/>
      <c r="IAM205" s="110"/>
      <c r="IAN205" s="110"/>
      <c r="IAO205" s="110"/>
      <c r="IAP205" s="110"/>
      <c r="IAQ205" s="110"/>
      <c r="IAR205" s="110"/>
      <c r="IAS205" s="110"/>
      <c r="IAT205" s="110"/>
      <c r="IAU205" s="110"/>
      <c r="IAV205" s="110"/>
      <c r="IAW205" s="110"/>
      <c r="IAX205" s="110"/>
      <c r="IAY205" s="110"/>
      <c r="IAZ205" s="110"/>
      <c r="IBA205" s="110"/>
      <c r="IBB205" s="110"/>
      <c r="IBC205" s="110"/>
      <c r="IBD205" s="110"/>
      <c r="IBE205" s="110"/>
      <c r="IBF205" s="110"/>
      <c r="IBG205" s="110"/>
      <c r="IBH205" s="110"/>
      <c r="IBI205" s="110"/>
      <c r="IBJ205" s="110"/>
      <c r="IBK205" s="110"/>
      <c r="IBL205" s="110"/>
      <c r="IBM205" s="110"/>
      <c r="IBN205" s="110"/>
      <c r="IBO205" s="110"/>
      <c r="IBP205" s="110"/>
      <c r="IBQ205" s="110"/>
      <c r="IBR205" s="110"/>
      <c r="IBS205" s="110"/>
      <c r="IBT205" s="110"/>
      <c r="IBU205" s="110"/>
      <c r="IBV205" s="110"/>
      <c r="IBW205" s="110"/>
      <c r="IBX205" s="110"/>
      <c r="IBY205" s="110"/>
      <c r="IBZ205" s="110"/>
      <c r="ICA205" s="110"/>
      <c r="ICB205" s="110"/>
      <c r="ICC205" s="110"/>
      <c r="ICD205" s="110"/>
      <c r="ICE205" s="110"/>
      <c r="ICF205" s="110"/>
      <c r="ICG205" s="110"/>
      <c r="ICH205" s="110"/>
      <c r="ICI205" s="110"/>
      <c r="ICJ205" s="110"/>
      <c r="ICK205" s="110"/>
      <c r="ICL205" s="110"/>
      <c r="ICM205" s="110"/>
      <c r="ICN205" s="110"/>
      <c r="ICO205" s="110"/>
      <c r="ICP205" s="110"/>
      <c r="ICQ205" s="110"/>
      <c r="ICR205" s="110"/>
      <c r="ICS205" s="110"/>
      <c r="ICT205" s="110"/>
      <c r="ICU205" s="110"/>
      <c r="ICV205" s="110"/>
      <c r="ICW205" s="110"/>
      <c r="ICX205" s="110"/>
      <c r="ICY205" s="110"/>
      <c r="ICZ205" s="110"/>
      <c r="IDA205" s="110"/>
      <c r="IDB205" s="110"/>
      <c r="IDC205" s="110"/>
      <c r="IDD205" s="110"/>
      <c r="IDE205" s="110"/>
      <c r="IDF205" s="110"/>
      <c r="IDG205" s="110"/>
      <c r="IDH205" s="110"/>
      <c r="IDI205" s="110"/>
      <c r="IDJ205" s="110"/>
      <c r="IDK205" s="110"/>
      <c r="IDL205" s="110"/>
      <c r="IDM205" s="110"/>
      <c r="IDN205" s="110"/>
      <c r="IDO205" s="110"/>
      <c r="IDP205" s="110"/>
      <c r="IDQ205" s="110"/>
      <c r="IDR205" s="110"/>
      <c r="IDS205" s="110"/>
      <c r="IDT205" s="110"/>
      <c r="IDU205" s="110"/>
      <c r="IDV205" s="110"/>
      <c r="IDW205" s="110"/>
      <c r="IDX205" s="110"/>
      <c r="IDY205" s="110"/>
      <c r="IDZ205" s="110"/>
      <c r="IEA205" s="110"/>
      <c r="IEB205" s="110"/>
      <c r="IEC205" s="110"/>
      <c r="IED205" s="110"/>
      <c r="IEE205" s="110"/>
      <c r="IEF205" s="110"/>
      <c r="IEG205" s="110"/>
      <c r="IEH205" s="110"/>
      <c r="IEI205" s="110"/>
      <c r="IEJ205" s="110"/>
      <c r="IEK205" s="110"/>
      <c r="IEL205" s="110"/>
      <c r="IEM205" s="110"/>
      <c r="IEN205" s="110"/>
      <c r="IEO205" s="110"/>
      <c r="IEP205" s="110"/>
      <c r="IEQ205" s="110"/>
      <c r="IER205" s="110"/>
      <c r="IES205" s="110"/>
      <c r="IET205" s="110"/>
      <c r="IEU205" s="110"/>
      <c r="IEV205" s="110"/>
      <c r="IEW205" s="110"/>
      <c r="IEX205" s="110"/>
      <c r="IEY205" s="110"/>
      <c r="IEZ205" s="110"/>
      <c r="IFA205" s="110"/>
      <c r="IFB205" s="110"/>
      <c r="IFC205" s="110"/>
      <c r="IFD205" s="110"/>
      <c r="IFE205" s="110"/>
      <c r="IFF205" s="110"/>
      <c r="IFG205" s="110"/>
      <c r="IFH205" s="110"/>
      <c r="IFI205" s="110"/>
      <c r="IFJ205" s="110"/>
      <c r="IFK205" s="110"/>
      <c r="IFL205" s="110"/>
      <c r="IFM205" s="110"/>
      <c r="IFN205" s="110"/>
      <c r="IFO205" s="110"/>
      <c r="IFP205" s="110"/>
      <c r="IFQ205" s="110"/>
      <c r="IFR205" s="110"/>
      <c r="IFS205" s="110"/>
      <c r="IFT205" s="110"/>
      <c r="IFU205" s="110"/>
      <c r="IFV205" s="110"/>
      <c r="IFW205" s="110"/>
      <c r="IFX205" s="110"/>
      <c r="IFY205" s="110"/>
      <c r="IFZ205" s="110"/>
      <c r="IGA205" s="110"/>
      <c r="IGB205" s="110"/>
      <c r="IGC205" s="110"/>
      <c r="IGD205" s="110"/>
      <c r="IGE205" s="110"/>
      <c r="IGF205" s="110"/>
      <c r="IGG205" s="110"/>
      <c r="IGH205" s="110"/>
      <c r="IGI205" s="110"/>
      <c r="IGJ205" s="110"/>
      <c r="IGK205" s="110"/>
      <c r="IGL205" s="110"/>
      <c r="IGM205" s="110"/>
      <c r="IGN205" s="110"/>
      <c r="IGO205" s="110"/>
      <c r="IGP205" s="110"/>
      <c r="IGQ205" s="110"/>
      <c r="IGR205" s="110"/>
      <c r="IGS205" s="110"/>
      <c r="IGT205" s="110"/>
      <c r="IGU205" s="110"/>
      <c r="IGV205" s="110"/>
      <c r="IGW205" s="110"/>
      <c r="IGX205" s="110"/>
      <c r="IGY205" s="110"/>
      <c r="IGZ205" s="110"/>
      <c r="IHA205" s="110"/>
      <c r="IHB205" s="110"/>
      <c r="IHC205" s="110"/>
      <c r="IHD205" s="110"/>
      <c r="IHE205" s="110"/>
      <c r="IHF205" s="110"/>
      <c r="IHG205" s="110"/>
      <c r="IHH205" s="110"/>
      <c r="IHI205" s="110"/>
      <c r="IHJ205" s="110"/>
      <c r="IHK205" s="110"/>
      <c r="IHL205" s="110"/>
      <c r="IHM205" s="110"/>
      <c r="IHN205" s="110"/>
      <c r="IHO205" s="110"/>
      <c r="IHP205" s="110"/>
      <c r="IHQ205" s="110"/>
      <c r="IHR205" s="110"/>
      <c r="IHS205" s="110"/>
      <c r="IHT205" s="110"/>
      <c r="IHU205" s="110"/>
      <c r="IHV205" s="110"/>
      <c r="IHW205" s="110"/>
      <c r="IHX205" s="110"/>
      <c r="IHY205" s="110"/>
      <c r="IHZ205" s="110"/>
      <c r="IIA205" s="110"/>
      <c r="IIB205" s="110"/>
      <c r="IIC205" s="110"/>
      <c r="IID205" s="110"/>
      <c r="IIE205" s="110"/>
      <c r="IIF205" s="110"/>
      <c r="IIG205" s="110"/>
      <c r="IIH205" s="110"/>
      <c r="III205" s="110"/>
      <c r="IIJ205" s="110"/>
      <c r="IIK205" s="110"/>
      <c r="IIL205" s="110"/>
      <c r="IIM205" s="110"/>
      <c r="IIN205" s="110"/>
      <c r="IIO205" s="110"/>
      <c r="IIP205" s="110"/>
      <c r="IIQ205" s="110"/>
      <c r="IIR205" s="110"/>
      <c r="IIS205" s="110"/>
      <c r="IIT205" s="110"/>
      <c r="IIU205" s="110"/>
      <c r="IIV205" s="110"/>
      <c r="IIW205" s="110"/>
      <c r="IIX205" s="110"/>
      <c r="IIY205" s="110"/>
      <c r="IIZ205" s="110"/>
      <c r="IJA205" s="110"/>
      <c r="IJB205" s="110"/>
      <c r="IJC205" s="110"/>
      <c r="IJD205" s="110"/>
      <c r="IJE205" s="110"/>
      <c r="IJF205" s="110"/>
      <c r="IJG205" s="110"/>
      <c r="IJH205" s="110"/>
      <c r="IJI205" s="110"/>
      <c r="IJJ205" s="110"/>
      <c r="IJK205" s="110"/>
      <c r="IJL205" s="110"/>
      <c r="IJM205" s="110"/>
      <c r="IJN205" s="110"/>
      <c r="IJO205" s="110"/>
      <c r="IJP205" s="110"/>
      <c r="IJQ205" s="110"/>
      <c r="IJR205" s="110"/>
      <c r="IJS205" s="110"/>
      <c r="IJT205" s="110"/>
      <c r="IJU205" s="110"/>
      <c r="IJV205" s="110"/>
      <c r="IJW205" s="110"/>
      <c r="IJX205" s="110"/>
      <c r="IJY205" s="110"/>
      <c r="IJZ205" s="110"/>
      <c r="IKA205" s="110"/>
      <c r="IKB205" s="110"/>
      <c r="IKC205" s="110"/>
      <c r="IKD205" s="110"/>
      <c r="IKE205" s="110"/>
      <c r="IKF205" s="110"/>
      <c r="IKG205" s="110"/>
      <c r="IKH205" s="110"/>
      <c r="IKI205" s="110"/>
      <c r="IKJ205" s="110"/>
      <c r="IKK205" s="110"/>
      <c r="IKL205" s="110"/>
      <c r="IKM205" s="110"/>
      <c r="IKN205" s="110"/>
      <c r="IKO205" s="110"/>
      <c r="IKP205" s="110"/>
      <c r="IKQ205" s="110"/>
      <c r="IKR205" s="110"/>
      <c r="IKS205" s="110"/>
      <c r="IKT205" s="110"/>
      <c r="IKU205" s="110"/>
      <c r="IKV205" s="110"/>
      <c r="IKW205" s="110"/>
      <c r="IKX205" s="110"/>
      <c r="IKY205" s="110"/>
      <c r="IKZ205" s="110"/>
      <c r="ILA205" s="110"/>
      <c r="ILB205" s="110"/>
      <c r="ILC205" s="110"/>
      <c r="ILD205" s="110"/>
      <c r="ILE205" s="110"/>
      <c r="ILF205" s="110"/>
      <c r="ILG205" s="110"/>
      <c r="ILH205" s="110"/>
      <c r="ILI205" s="110"/>
      <c r="ILJ205" s="110"/>
      <c r="ILK205" s="110"/>
      <c r="ILL205" s="110"/>
      <c r="ILM205" s="110"/>
      <c r="ILN205" s="110"/>
      <c r="ILO205" s="110"/>
      <c r="ILP205" s="110"/>
      <c r="ILQ205" s="110"/>
      <c r="ILR205" s="110"/>
      <c r="ILS205" s="110"/>
      <c r="ILT205" s="110"/>
      <c r="ILU205" s="110"/>
      <c r="ILV205" s="110"/>
      <c r="ILW205" s="110"/>
      <c r="ILX205" s="110"/>
      <c r="ILY205" s="110"/>
      <c r="ILZ205" s="110"/>
      <c r="IMA205" s="110"/>
      <c r="IMB205" s="110"/>
      <c r="IMC205" s="110"/>
      <c r="IMD205" s="110"/>
      <c r="IME205" s="110"/>
      <c r="IMF205" s="110"/>
      <c r="IMG205" s="110"/>
      <c r="IMH205" s="110"/>
      <c r="IMI205" s="110"/>
      <c r="IMJ205" s="110"/>
      <c r="IMK205" s="110"/>
      <c r="IML205" s="110"/>
      <c r="IMM205" s="110"/>
      <c r="IMN205" s="110"/>
      <c r="IMO205" s="110"/>
      <c r="IMP205" s="110"/>
      <c r="IMQ205" s="110"/>
      <c r="IMR205" s="110"/>
      <c r="IMS205" s="110"/>
      <c r="IMT205" s="110"/>
      <c r="IMU205" s="110"/>
      <c r="IMV205" s="110"/>
      <c r="IMW205" s="110"/>
      <c r="IMX205" s="110"/>
      <c r="IMY205" s="110"/>
      <c r="IMZ205" s="110"/>
      <c r="INA205" s="110"/>
      <c r="INB205" s="110"/>
      <c r="INC205" s="110"/>
      <c r="IND205" s="110"/>
      <c r="INE205" s="110"/>
      <c r="INF205" s="110"/>
      <c r="ING205" s="110"/>
      <c r="INH205" s="110"/>
      <c r="INI205" s="110"/>
      <c r="INJ205" s="110"/>
      <c r="INK205" s="110"/>
      <c r="INL205" s="110"/>
      <c r="INM205" s="110"/>
      <c r="INN205" s="110"/>
      <c r="INO205" s="110"/>
      <c r="INP205" s="110"/>
      <c r="INQ205" s="110"/>
      <c r="INR205" s="110"/>
      <c r="INS205" s="110"/>
      <c r="INT205" s="110"/>
      <c r="INU205" s="110"/>
      <c r="INV205" s="110"/>
      <c r="INW205" s="110"/>
      <c r="INX205" s="110"/>
      <c r="INY205" s="110"/>
      <c r="INZ205" s="110"/>
      <c r="IOA205" s="110"/>
      <c r="IOB205" s="110"/>
      <c r="IOC205" s="110"/>
      <c r="IOD205" s="110"/>
      <c r="IOE205" s="110"/>
      <c r="IOF205" s="110"/>
      <c r="IOG205" s="110"/>
      <c r="IOH205" s="110"/>
      <c r="IOI205" s="110"/>
      <c r="IOJ205" s="110"/>
      <c r="IOK205" s="110"/>
      <c r="IOL205" s="110"/>
      <c r="IOM205" s="110"/>
      <c r="ION205" s="110"/>
      <c r="IOO205" s="110"/>
      <c r="IOP205" s="110"/>
      <c r="IOQ205" s="110"/>
      <c r="IOR205" s="110"/>
      <c r="IOS205" s="110"/>
      <c r="IOT205" s="110"/>
      <c r="IOU205" s="110"/>
      <c r="IOV205" s="110"/>
      <c r="IOW205" s="110"/>
      <c r="IOX205" s="110"/>
      <c r="IOY205" s="110"/>
      <c r="IOZ205" s="110"/>
      <c r="IPA205" s="110"/>
      <c r="IPB205" s="110"/>
      <c r="IPC205" s="110"/>
      <c r="IPD205" s="110"/>
      <c r="IPE205" s="110"/>
      <c r="IPF205" s="110"/>
      <c r="IPG205" s="110"/>
      <c r="IPH205" s="110"/>
      <c r="IPI205" s="110"/>
      <c r="IPJ205" s="110"/>
      <c r="IPK205" s="110"/>
      <c r="IPL205" s="110"/>
      <c r="IPM205" s="110"/>
      <c r="IPN205" s="110"/>
      <c r="IPO205" s="110"/>
      <c r="IPP205" s="110"/>
      <c r="IPQ205" s="110"/>
      <c r="IPR205" s="110"/>
      <c r="IPS205" s="110"/>
      <c r="IPT205" s="110"/>
      <c r="IPU205" s="110"/>
      <c r="IPV205" s="110"/>
      <c r="IPW205" s="110"/>
      <c r="IPX205" s="110"/>
      <c r="IPY205" s="110"/>
      <c r="IPZ205" s="110"/>
      <c r="IQA205" s="110"/>
      <c r="IQB205" s="110"/>
      <c r="IQC205" s="110"/>
      <c r="IQD205" s="110"/>
      <c r="IQE205" s="110"/>
      <c r="IQF205" s="110"/>
      <c r="IQG205" s="110"/>
      <c r="IQH205" s="110"/>
      <c r="IQI205" s="110"/>
      <c r="IQJ205" s="110"/>
      <c r="IQK205" s="110"/>
      <c r="IQL205" s="110"/>
      <c r="IQM205" s="110"/>
      <c r="IQN205" s="110"/>
      <c r="IQO205" s="110"/>
      <c r="IQP205" s="110"/>
      <c r="IQQ205" s="110"/>
      <c r="IQR205" s="110"/>
      <c r="IQS205" s="110"/>
      <c r="IQT205" s="110"/>
      <c r="IQU205" s="110"/>
      <c r="IQV205" s="110"/>
      <c r="IQW205" s="110"/>
      <c r="IQX205" s="110"/>
      <c r="IQY205" s="110"/>
      <c r="IQZ205" s="110"/>
      <c r="IRA205" s="110"/>
      <c r="IRB205" s="110"/>
      <c r="IRC205" s="110"/>
      <c r="IRD205" s="110"/>
      <c r="IRE205" s="110"/>
      <c r="IRF205" s="110"/>
      <c r="IRG205" s="110"/>
      <c r="IRH205" s="110"/>
      <c r="IRI205" s="110"/>
      <c r="IRJ205" s="110"/>
      <c r="IRK205" s="110"/>
      <c r="IRL205" s="110"/>
      <c r="IRM205" s="110"/>
      <c r="IRN205" s="110"/>
      <c r="IRO205" s="110"/>
      <c r="IRP205" s="110"/>
      <c r="IRQ205" s="110"/>
      <c r="IRR205" s="110"/>
      <c r="IRS205" s="110"/>
      <c r="IRT205" s="110"/>
      <c r="IRU205" s="110"/>
      <c r="IRV205" s="110"/>
      <c r="IRW205" s="110"/>
      <c r="IRX205" s="110"/>
      <c r="IRY205" s="110"/>
      <c r="IRZ205" s="110"/>
      <c r="ISA205" s="110"/>
      <c r="ISB205" s="110"/>
      <c r="ISC205" s="110"/>
      <c r="ISD205" s="110"/>
      <c r="ISE205" s="110"/>
      <c r="ISF205" s="110"/>
      <c r="ISG205" s="110"/>
      <c r="ISH205" s="110"/>
      <c r="ISI205" s="110"/>
      <c r="ISJ205" s="110"/>
      <c r="ISK205" s="110"/>
      <c r="ISL205" s="110"/>
      <c r="ISM205" s="110"/>
      <c r="ISN205" s="110"/>
      <c r="ISO205" s="110"/>
      <c r="ISP205" s="110"/>
      <c r="ISQ205" s="110"/>
      <c r="ISR205" s="110"/>
      <c r="ISS205" s="110"/>
      <c r="IST205" s="110"/>
      <c r="ISU205" s="110"/>
      <c r="ISV205" s="110"/>
      <c r="ISW205" s="110"/>
      <c r="ISX205" s="110"/>
      <c r="ISY205" s="110"/>
      <c r="ISZ205" s="110"/>
      <c r="ITA205" s="110"/>
      <c r="ITB205" s="110"/>
      <c r="ITC205" s="110"/>
      <c r="ITD205" s="110"/>
      <c r="ITE205" s="110"/>
      <c r="ITF205" s="110"/>
      <c r="ITG205" s="110"/>
      <c r="ITH205" s="110"/>
      <c r="ITI205" s="110"/>
      <c r="ITJ205" s="110"/>
      <c r="ITK205" s="110"/>
      <c r="ITL205" s="110"/>
      <c r="ITM205" s="110"/>
      <c r="ITN205" s="110"/>
      <c r="ITO205" s="110"/>
      <c r="ITP205" s="110"/>
      <c r="ITQ205" s="110"/>
      <c r="ITR205" s="110"/>
      <c r="ITS205" s="110"/>
      <c r="ITT205" s="110"/>
      <c r="ITU205" s="110"/>
      <c r="ITV205" s="110"/>
      <c r="ITW205" s="110"/>
      <c r="ITX205" s="110"/>
      <c r="ITY205" s="110"/>
      <c r="ITZ205" s="110"/>
      <c r="IUA205" s="110"/>
      <c r="IUB205" s="110"/>
      <c r="IUC205" s="110"/>
      <c r="IUD205" s="110"/>
      <c r="IUE205" s="110"/>
      <c r="IUF205" s="110"/>
      <c r="IUG205" s="110"/>
      <c r="IUH205" s="110"/>
      <c r="IUI205" s="110"/>
      <c r="IUJ205" s="110"/>
      <c r="IUK205" s="110"/>
      <c r="IUL205" s="110"/>
      <c r="IUM205" s="110"/>
      <c r="IUN205" s="110"/>
      <c r="IUO205" s="110"/>
      <c r="IUP205" s="110"/>
      <c r="IUQ205" s="110"/>
      <c r="IUR205" s="110"/>
      <c r="IUS205" s="110"/>
      <c r="IUT205" s="110"/>
      <c r="IUU205" s="110"/>
      <c r="IUV205" s="110"/>
      <c r="IUW205" s="110"/>
      <c r="IUX205" s="110"/>
      <c r="IUY205" s="110"/>
      <c r="IUZ205" s="110"/>
      <c r="IVA205" s="110"/>
      <c r="IVB205" s="110"/>
      <c r="IVC205" s="110"/>
      <c r="IVD205" s="110"/>
      <c r="IVE205" s="110"/>
      <c r="IVF205" s="110"/>
      <c r="IVG205" s="110"/>
      <c r="IVH205" s="110"/>
      <c r="IVI205" s="110"/>
      <c r="IVJ205" s="110"/>
      <c r="IVK205" s="110"/>
      <c r="IVL205" s="110"/>
      <c r="IVM205" s="110"/>
      <c r="IVN205" s="110"/>
      <c r="IVO205" s="110"/>
      <c r="IVP205" s="110"/>
      <c r="IVQ205" s="110"/>
      <c r="IVR205" s="110"/>
      <c r="IVS205" s="110"/>
      <c r="IVT205" s="110"/>
      <c r="IVU205" s="110"/>
      <c r="IVV205" s="110"/>
      <c r="IVW205" s="110"/>
      <c r="IVX205" s="110"/>
      <c r="IVY205" s="110"/>
      <c r="IVZ205" s="110"/>
      <c r="IWA205" s="110"/>
      <c r="IWB205" s="110"/>
      <c r="IWC205" s="110"/>
      <c r="IWD205" s="110"/>
      <c r="IWE205" s="110"/>
      <c r="IWF205" s="110"/>
      <c r="IWG205" s="110"/>
      <c r="IWH205" s="110"/>
      <c r="IWI205" s="110"/>
      <c r="IWJ205" s="110"/>
      <c r="IWK205" s="110"/>
      <c r="IWL205" s="110"/>
      <c r="IWM205" s="110"/>
      <c r="IWN205" s="110"/>
      <c r="IWO205" s="110"/>
      <c r="IWP205" s="110"/>
      <c r="IWQ205" s="110"/>
      <c r="IWR205" s="110"/>
      <c r="IWS205" s="110"/>
      <c r="IWT205" s="110"/>
      <c r="IWU205" s="110"/>
      <c r="IWV205" s="110"/>
      <c r="IWW205" s="110"/>
      <c r="IWX205" s="110"/>
      <c r="IWY205" s="110"/>
      <c r="IWZ205" s="110"/>
      <c r="IXA205" s="110"/>
      <c r="IXB205" s="110"/>
      <c r="IXC205" s="110"/>
      <c r="IXD205" s="110"/>
      <c r="IXE205" s="110"/>
      <c r="IXF205" s="110"/>
      <c r="IXG205" s="110"/>
      <c r="IXH205" s="110"/>
      <c r="IXI205" s="110"/>
      <c r="IXJ205" s="110"/>
      <c r="IXK205" s="110"/>
      <c r="IXL205" s="110"/>
      <c r="IXM205" s="110"/>
      <c r="IXN205" s="110"/>
      <c r="IXO205" s="110"/>
      <c r="IXP205" s="110"/>
      <c r="IXQ205" s="110"/>
      <c r="IXR205" s="110"/>
      <c r="IXS205" s="110"/>
      <c r="IXT205" s="110"/>
      <c r="IXU205" s="110"/>
      <c r="IXV205" s="110"/>
      <c r="IXW205" s="110"/>
      <c r="IXX205" s="110"/>
      <c r="IXY205" s="110"/>
      <c r="IXZ205" s="110"/>
      <c r="IYA205" s="110"/>
      <c r="IYB205" s="110"/>
      <c r="IYC205" s="110"/>
      <c r="IYD205" s="110"/>
      <c r="IYE205" s="110"/>
      <c r="IYF205" s="110"/>
      <c r="IYG205" s="110"/>
      <c r="IYH205" s="110"/>
      <c r="IYI205" s="110"/>
      <c r="IYJ205" s="110"/>
      <c r="IYK205" s="110"/>
      <c r="IYL205" s="110"/>
      <c r="IYM205" s="110"/>
      <c r="IYN205" s="110"/>
      <c r="IYO205" s="110"/>
      <c r="IYP205" s="110"/>
      <c r="IYQ205" s="110"/>
      <c r="IYR205" s="110"/>
      <c r="IYS205" s="110"/>
      <c r="IYT205" s="110"/>
      <c r="IYU205" s="110"/>
      <c r="IYV205" s="110"/>
      <c r="IYW205" s="110"/>
      <c r="IYX205" s="110"/>
      <c r="IYY205" s="110"/>
      <c r="IYZ205" s="110"/>
      <c r="IZA205" s="110"/>
      <c r="IZB205" s="110"/>
      <c r="IZC205" s="110"/>
      <c r="IZD205" s="110"/>
      <c r="IZE205" s="110"/>
      <c r="IZF205" s="110"/>
      <c r="IZG205" s="110"/>
      <c r="IZH205" s="110"/>
      <c r="IZI205" s="110"/>
      <c r="IZJ205" s="110"/>
      <c r="IZK205" s="110"/>
      <c r="IZL205" s="110"/>
      <c r="IZM205" s="110"/>
      <c r="IZN205" s="110"/>
      <c r="IZO205" s="110"/>
      <c r="IZP205" s="110"/>
      <c r="IZQ205" s="110"/>
      <c r="IZR205" s="110"/>
      <c r="IZS205" s="110"/>
      <c r="IZT205" s="110"/>
      <c r="IZU205" s="110"/>
      <c r="IZV205" s="110"/>
      <c r="IZW205" s="110"/>
      <c r="IZX205" s="110"/>
      <c r="IZY205" s="110"/>
      <c r="IZZ205" s="110"/>
      <c r="JAA205" s="110"/>
      <c r="JAB205" s="110"/>
      <c r="JAC205" s="110"/>
      <c r="JAD205" s="110"/>
      <c r="JAE205" s="110"/>
      <c r="JAF205" s="110"/>
      <c r="JAG205" s="110"/>
      <c r="JAH205" s="110"/>
      <c r="JAI205" s="110"/>
      <c r="JAJ205" s="110"/>
      <c r="JAK205" s="110"/>
      <c r="JAL205" s="110"/>
      <c r="JAM205" s="110"/>
      <c r="JAN205" s="110"/>
      <c r="JAO205" s="110"/>
      <c r="JAP205" s="110"/>
      <c r="JAQ205" s="110"/>
      <c r="JAR205" s="110"/>
      <c r="JAS205" s="110"/>
      <c r="JAT205" s="110"/>
      <c r="JAU205" s="110"/>
      <c r="JAV205" s="110"/>
      <c r="JAW205" s="110"/>
      <c r="JAX205" s="110"/>
      <c r="JAY205" s="110"/>
      <c r="JAZ205" s="110"/>
      <c r="JBA205" s="110"/>
      <c r="JBB205" s="110"/>
      <c r="JBC205" s="110"/>
      <c r="JBD205" s="110"/>
      <c r="JBE205" s="110"/>
      <c r="JBF205" s="110"/>
      <c r="JBG205" s="110"/>
      <c r="JBH205" s="110"/>
      <c r="JBI205" s="110"/>
      <c r="JBJ205" s="110"/>
      <c r="JBK205" s="110"/>
      <c r="JBL205" s="110"/>
      <c r="JBM205" s="110"/>
      <c r="JBN205" s="110"/>
      <c r="JBO205" s="110"/>
      <c r="JBP205" s="110"/>
      <c r="JBQ205" s="110"/>
      <c r="JBR205" s="110"/>
      <c r="JBS205" s="110"/>
      <c r="JBT205" s="110"/>
      <c r="JBU205" s="110"/>
      <c r="JBV205" s="110"/>
      <c r="JBW205" s="110"/>
      <c r="JBX205" s="110"/>
      <c r="JBY205" s="110"/>
      <c r="JBZ205" s="110"/>
      <c r="JCA205" s="110"/>
      <c r="JCB205" s="110"/>
      <c r="JCC205" s="110"/>
      <c r="JCD205" s="110"/>
      <c r="JCE205" s="110"/>
      <c r="JCF205" s="110"/>
      <c r="JCG205" s="110"/>
      <c r="JCH205" s="110"/>
      <c r="JCI205" s="110"/>
      <c r="JCJ205" s="110"/>
      <c r="JCK205" s="110"/>
      <c r="JCL205" s="110"/>
      <c r="JCM205" s="110"/>
      <c r="JCN205" s="110"/>
      <c r="JCO205" s="110"/>
      <c r="JCP205" s="110"/>
      <c r="JCQ205" s="110"/>
      <c r="JCR205" s="110"/>
      <c r="JCS205" s="110"/>
      <c r="JCT205" s="110"/>
      <c r="JCU205" s="110"/>
      <c r="JCV205" s="110"/>
      <c r="JCW205" s="110"/>
      <c r="JCX205" s="110"/>
      <c r="JCY205" s="110"/>
      <c r="JCZ205" s="110"/>
      <c r="JDA205" s="110"/>
      <c r="JDB205" s="110"/>
      <c r="JDC205" s="110"/>
      <c r="JDD205" s="110"/>
      <c r="JDE205" s="110"/>
      <c r="JDF205" s="110"/>
      <c r="JDG205" s="110"/>
      <c r="JDH205" s="110"/>
      <c r="JDI205" s="110"/>
      <c r="JDJ205" s="110"/>
      <c r="JDK205" s="110"/>
      <c r="JDL205" s="110"/>
      <c r="JDM205" s="110"/>
      <c r="JDN205" s="110"/>
      <c r="JDO205" s="110"/>
      <c r="JDP205" s="110"/>
      <c r="JDQ205" s="110"/>
      <c r="JDR205" s="110"/>
      <c r="JDS205" s="110"/>
      <c r="JDT205" s="110"/>
      <c r="JDU205" s="110"/>
      <c r="JDV205" s="110"/>
      <c r="JDW205" s="110"/>
      <c r="JDX205" s="110"/>
      <c r="JDY205" s="110"/>
      <c r="JDZ205" s="110"/>
      <c r="JEA205" s="110"/>
      <c r="JEB205" s="110"/>
      <c r="JEC205" s="110"/>
      <c r="JED205" s="110"/>
      <c r="JEE205" s="110"/>
      <c r="JEF205" s="110"/>
      <c r="JEG205" s="110"/>
      <c r="JEH205" s="110"/>
      <c r="JEI205" s="110"/>
      <c r="JEJ205" s="110"/>
      <c r="JEK205" s="110"/>
      <c r="JEL205" s="110"/>
      <c r="JEM205" s="110"/>
      <c r="JEN205" s="110"/>
      <c r="JEO205" s="110"/>
      <c r="JEP205" s="110"/>
      <c r="JEQ205" s="110"/>
      <c r="JER205" s="110"/>
      <c r="JES205" s="110"/>
      <c r="JET205" s="110"/>
      <c r="JEU205" s="110"/>
      <c r="JEV205" s="110"/>
      <c r="JEW205" s="110"/>
      <c r="JEX205" s="110"/>
      <c r="JEY205" s="110"/>
      <c r="JEZ205" s="110"/>
      <c r="JFA205" s="110"/>
      <c r="JFB205" s="110"/>
      <c r="JFC205" s="110"/>
      <c r="JFD205" s="110"/>
      <c r="JFE205" s="110"/>
      <c r="JFF205" s="110"/>
      <c r="JFG205" s="110"/>
      <c r="JFH205" s="110"/>
      <c r="JFI205" s="110"/>
      <c r="JFJ205" s="110"/>
      <c r="JFK205" s="110"/>
      <c r="JFL205" s="110"/>
      <c r="JFM205" s="110"/>
      <c r="JFN205" s="110"/>
      <c r="JFO205" s="110"/>
      <c r="JFP205" s="110"/>
      <c r="JFQ205" s="110"/>
      <c r="JFR205" s="110"/>
      <c r="JFS205" s="110"/>
      <c r="JFT205" s="110"/>
      <c r="JFU205" s="110"/>
      <c r="JFV205" s="110"/>
      <c r="JFW205" s="110"/>
      <c r="JFX205" s="110"/>
      <c r="JFY205" s="110"/>
      <c r="JFZ205" s="110"/>
      <c r="JGA205" s="110"/>
      <c r="JGB205" s="110"/>
      <c r="JGC205" s="110"/>
      <c r="JGD205" s="110"/>
      <c r="JGE205" s="110"/>
      <c r="JGF205" s="110"/>
      <c r="JGG205" s="110"/>
      <c r="JGH205" s="110"/>
      <c r="JGI205" s="110"/>
      <c r="JGJ205" s="110"/>
      <c r="JGK205" s="110"/>
      <c r="JGL205" s="110"/>
      <c r="JGM205" s="110"/>
      <c r="JGN205" s="110"/>
      <c r="JGO205" s="110"/>
      <c r="JGP205" s="110"/>
      <c r="JGQ205" s="110"/>
      <c r="JGR205" s="110"/>
      <c r="JGS205" s="110"/>
      <c r="JGT205" s="110"/>
      <c r="JGU205" s="110"/>
      <c r="JGV205" s="110"/>
      <c r="JGW205" s="110"/>
      <c r="JGX205" s="110"/>
      <c r="JGY205" s="110"/>
      <c r="JGZ205" s="110"/>
      <c r="JHA205" s="110"/>
      <c r="JHB205" s="110"/>
      <c r="JHC205" s="110"/>
      <c r="JHD205" s="110"/>
      <c r="JHE205" s="110"/>
      <c r="JHF205" s="110"/>
      <c r="JHG205" s="110"/>
      <c r="JHH205" s="110"/>
      <c r="JHI205" s="110"/>
      <c r="JHJ205" s="110"/>
      <c r="JHK205" s="110"/>
      <c r="JHL205" s="110"/>
      <c r="JHM205" s="110"/>
      <c r="JHN205" s="110"/>
      <c r="JHO205" s="110"/>
      <c r="JHP205" s="110"/>
      <c r="JHQ205" s="110"/>
      <c r="JHR205" s="110"/>
      <c r="JHS205" s="110"/>
      <c r="JHT205" s="110"/>
      <c r="JHU205" s="110"/>
      <c r="JHV205" s="110"/>
      <c r="JHW205" s="110"/>
      <c r="JHX205" s="110"/>
      <c r="JHY205" s="110"/>
      <c r="JHZ205" s="110"/>
      <c r="JIA205" s="110"/>
      <c r="JIB205" s="110"/>
      <c r="JIC205" s="110"/>
      <c r="JID205" s="110"/>
      <c r="JIE205" s="110"/>
      <c r="JIF205" s="110"/>
      <c r="JIG205" s="110"/>
      <c r="JIH205" s="110"/>
      <c r="JII205" s="110"/>
      <c r="JIJ205" s="110"/>
      <c r="JIK205" s="110"/>
      <c r="JIL205" s="110"/>
      <c r="JIM205" s="110"/>
      <c r="JIN205" s="110"/>
      <c r="JIO205" s="110"/>
      <c r="JIP205" s="110"/>
      <c r="JIQ205" s="110"/>
      <c r="JIR205" s="110"/>
      <c r="JIS205" s="110"/>
      <c r="JIT205" s="110"/>
      <c r="JIU205" s="110"/>
      <c r="JIV205" s="110"/>
      <c r="JIW205" s="110"/>
      <c r="JIX205" s="110"/>
      <c r="JIY205" s="110"/>
      <c r="JIZ205" s="110"/>
      <c r="JJA205" s="110"/>
      <c r="JJB205" s="110"/>
      <c r="JJC205" s="110"/>
      <c r="JJD205" s="110"/>
      <c r="JJE205" s="110"/>
      <c r="JJF205" s="110"/>
      <c r="JJG205" s="110"/>
      <c r="JJH205" s="110"/>
      <c r="JJI205" s="110"/>
      <c r="JJJ205" s="110"/>
      <c r="JJK205" s="110"/>
      <c r="JJL205" s="110"/>
      <c r="JJM205" s="110"/>
      <c r="JJN205" s="110"/>
      <c r="JJO205" s="110"/>
      <c r="JJP205" s="110"/>
      <c r="JJQ205" s="110"/>
      <c r="JJR205" s="110"/>
      <c r="JJS205" s="110"/>
      <c r="JJT205" s="110"/>
      <c r="JJU205" s="110"/>
      <c r="JJV205" s="110"/>
      <c r="JJW205" s="110"/>
      <c r="JJX205" s="110"/>
      <c r="JJY205" s="110"/>
      <c r="JJZ205" s="110"/>
      <c r="JKA205" s="110"/>
      <c r="JKB205" s="110"/>
      <c r="JKC205" s="110"/>
      <c r="JKD205" s="110"/>
      <c r="JKE205" s="110"/>
      <c r="JKF205" s="110"/>
      <c r="JKG205" s="110"/>
      <c r="JKH205" s="110"/>
      <c r="JKI205" s="110"/>
      <c r="JKJ205" s="110"/>
      <c r="JKK205" s="110"/>
      <c r="JKL205" s="110"/>
      <c r="JKM205" s="110"/>
      <c r="JKN205" s="110"/>
      <c r="JKO205" s="110"/>
      <c r="JKP205" s="110"/>
      <c r="JKQ205" s="110"/>
      <c r="JKR205" s="110"/>
      <c r="JKS205" s="110"/>
      <c r="JKT205" s="110"/>
      <c r="JKU205" s="110"/>
      <c r="JKV205" s="110"/>
      <c r="JKW205" s="110"/>
      <c r="JKX205" s="110"/>
      <c r="JKY205" s="110"/>
      <c r="JKZ205" s="110"/>
      <c r="JLA205" s="110"/>
      <c r="JLB205" s="110"/>
      <c r="JLC205" s="110"/>
      <c r="JLD205" s="110"/>
      <c r="JLE205" s="110"/>
      <c r="JLF205" s="110"/>
      <c r="JLG205" s="110"/>
      <c r="JLH205" s="110"/>
      <c r="JLI205" s="110"/>
      <c r="JLJ205" s="110"/>
      <c r="JLK205" s="110"/>
      <c r="JLL205" s="110"/>
      <c r="JLM205" s="110"/>
      <c r="JLN205" s="110"/>
      <c r="JLO205" s="110"/>
      <c r="JLP205" s="110"/>
      <c r="JLQ205" s="110"/>
      <c r="JLR205" s="110"/>
      <c r="JLS205" s="110"/>
      <c r="JLT205" s="110"/>
      <c r="JLU205" s="110"/>
      <c r="JLV205" s="110"/>
      <c r="JLW205" s="110"/>
      <c r="JLX205" s="110"/>
      <c r="JLY205" s="110"/>
      <c r="JLZ205" s="110"/>
      <c r="JMA205" s="110"/>
      <c r="JMB205" s="110"/>
      <c r="JMC205" s="110"/>
      <c r="JMD205" s="110"/>
      <c r="JME205" s="110"/>
      <c r="JMF205" s="110"/>
      <c r="JMG205" s="110"/>
      <c r="JMH205" s="110"/>
      <c r="JMI205" s="110"/>
      <c r="JMJ205" s="110"/>
      <c r="JMK205" s="110"/>
      <c r="JML205" s="110"/>
      <c r="JMM205" s="110"/>
      <c r="JMN205" s="110"/>
      <c r="JMO205" s="110"/>
      <c r="JMP205" s="110"/>
      <c r="JMQ205" s="110"/>
      <c r="JMR205" s="110"/>
      <c r="JMS205" s="110"/>
      <c r="JMT205" s="110"/>
      <c r="JMU205" s="110"/>
      <c r="JMV205" s="110"/>
      <c r="JMW205" s="110"/>
      <c r="JMX205" s="110"/>
      <c r="JMY205" s="110"/>
      <c r="JMZ205" s="110"/>
      <c r="JNA205" s="110"/>
      <c r="JNB205" s="110"/>
      <c r="JNC205" s="110"/>
      <c r="JND205" s="110"/>
      <c r="JNE205" s="110"/>
      <c r="JNF205" s="110"/>
      <c r="JNG205" s="110"/>
      <c r="JNH205" s="110"/>
      <c r="JNI205" s="110"/>
      <c r="JNJ205" s="110"/>
      <c r="JNK205" s="110"/>
      <c r="JNL205" s="110"/>
      <c r="JNM205" s="110"/>
      <c r="JNN205" s="110"/>
      <c r="JNO205" s="110"/>
      <c r="JNP205" s="110"/>
      <c r="JNQ205" s="110"/>
      <c r="JNR205" s="110"/>
      <c r="JNS205" s="110"/>
      <c r="JNT205" s="110"/>
      <c r="JNU205" s="110"/>
      <c r="JNV205" s="110"/>
      <c r="JNW205" s="110"/>
      <c r="JNX205" s="110"/>
      <c r="JNY205" s="110"/>
      <c r="JNZ205" s="110"/>
      <c r="JOA205" s="110"/>
      <c r="JOB205" s="110"/>
      <c r="JOC205" s="110"/>
      <c r="JOD205" s="110"/>
      <c r="JOE205" s="110"/>
      <c r="JOF205" s="110"/>
      <c r="JOG205" s="110"/>
      <c r="JOH205" s="110"/>
      <c r="JOI205" s="110"/>
      <c r="JOJ205" s="110"/>
      <c r="JOK205" s="110"/>
      <c r="JOL205" s="110"/>
      <c r="JOM205" s="110"/>
      <c r="JON205" s="110"/>
      <c r="JOO205" s="110"/>
      <c r="JOP205" s="110"/>
      <c r="JOQ205" s="110"/>
      <c r="JOR205" s="110"/>
      <c r="JOS205" s="110"/>
      <c r="JOT205" s="110"/>
      <c r="JOU205" s="110"/>
      <c r="JOV205" s="110"/>
      <c r="JOW205" s="110"/>
      <c r="JOX205" s="110"/>
      <c r="JOY205" s="110"/>
      <c r="JOZ205" s="110"/>
      <c r="JPA205" s="110"/>
      <c r="JPB205" s="110"/>
      <c r="JPC205" s="110"/>
      <c r="JPD205" s="110"/>
      <c r="JPE205" s="110"/>
      <c r="JPF205" s="110"/>
      <c r="JPG205" s="110"/>
      <c r="JPH205" s="110"/>
      <c r="JPI205" s="110"/>
      <c r="JPJ205" s="110"/>
      <c r="JPK205" s="110"/>
      <c r="JPL205" s="110"/>
      <c r="JPM205" s="110"/>
      <c r="JPN205" s="110"/>
      <c r="JPO205" s="110"/>
      <c r="JPP205" s="110"/>
      <c r="JPQ205" s="110"/>
      <c r="JPR205" s="110"/>
      <c r="JPS205" s="110"/>
      <c r="JPT205" s="110"/>
      <c r="JPU205" s="110"/>
      <c r="JPV205" s="110"/>
      <c r="JPW205" s="110"/>
      <c r="JPX205" s="110"/>
      <c r="JPY205" s="110"/>
      <c r="JPZ205" s="110"/>
      <c r="JQA205" s="110"/>
      <c r="JQB205" s="110"/>
      <c r="JQC205" s="110"/>
      <c r="JQD205" s="110"/>
      <c r="JQE205" s="110"/>
      <c r="JQF205" s="110"/>
      <c r="JQG205" s="110"/>
      <c r="JQH205" s="110"/>
      <c r="JQI205" s="110"/>
      <c r="JQJ205" s="110"/>
      <c r="JQK205" s="110"/>
      <c r="JQL205" s="110"/>
      <c r="JQM205" s="110"/>
      <c r="JQN205" s="110"/>
      <c r="JQO205" s="110"/>
      <c r="JQP205" s="110"/>
      <c r="JQQ205" s="110"/>
      <c r="JQR205" s="110"/>
      <c r="JQS205" s="110"/>
      <c r="JQT205" s="110"/>
      <c r="JQU205" s="110"/>
      <c r="JQV205" s="110"/>
      <c r="JQW205" s="110"/>
      <c r="JQX205" s="110"/>
      <c r="JQY205" s="110"/>
      <c r="JQZ205" s="110"/>
      <c r="JRA205" s="110"/>
      <c r="JRB205" s="110"/>
      <c r="JRC205" s="110"/>
      <c r="JRD205" s="110"/>
      <c r="JRE205" s="110"/>
      <c r="JRF205" s="110"/>
      <c r="JRG205" s="110"/>
      <c r="JRH205" s="110"/>
      <c r="JRI205" s="110"/>
      <c r="JRJ205" s="110"/>
      <c r="JRK205" s="110"/>
      <c r="JRL205" s="110"/>
      <c r="JRM205" s="110"/>
      <c r="JRN205" s="110"/>
      <c r="JRO205" s="110"/>
      <c r="JRP205" s="110"/>
      <c r="JRQ205" s="110"/>
      <c r="JRR205" s="110"/>
      <c r="JRS205" s="110"/>
      <c r="JRT205" s="110"/>
      <c r="JRU205" s="110"/>
      <c r="JRV205" s="110"/>
      <c r="JRW205" s="110"/>
      <c r="JRX205" s="110"/>
      <c r="JRY205" s="110"/>
      <c r="JRZ205" s="110"/>
      <c r="JSA205" s="110"/>
      <c r="JSB205" s="110"/>
      <c r="JSC205" s="110"/>
      <c r="JSD205" s="110"/>
      <c r="JSE205" s="110"/>
      <c r="JSF205" s="110"/>
      <c r="JSG205" s="110"/>
      <c r="JSH205" s="110"/>
      <c r="JSI205" s="110"/>
      <c r="JSJ205" s="110"/>
      <c r="JSK205" s="110"/>
      <c r="JSL205" s="110"/>
      <c r="JSM205" s="110"/>
      <c r="JSN205" s="110"/>
      <c r="JSO205" s="110"/>
      <c r="JSP205" s="110"/>
      <c r="JSQ205" s="110"/>
      <c r="JSR205" s="110"/>
      <c r="JSS205" s="110"/>
      <c r="JST205" s="110"/>
      <c r="JSU205" s="110"/>
      <c r="JSV205" s="110"/>
      <c r="JSW205" s="110"/>
      <c r="JSX205" s="110"/>
      <c r="JSY205" s="110"/>
      <c r="JSZ205" s="110"/>
      <c r="JTA205" s="110"/>
      <c r="JTB205" s="110"/>
      <c r="JTC205" s="110"/>
      <c r="JTD205" s="110"/>
      <c r="JTE205" s="110"/>
      <c r="JTF205" s="110"/>
      <c r="JTG205" s="110"/>
      <c r="JTH205" s="110"/>
      <c r="JTI205" s="110"/>
      <c r="JTJ205" s="110"/>
      <c r="JTK205" s="110"/>
      <c r="JTL205" s="110"/>
      <c r="JTM205" s="110"/>
      <c r="JTN205" s="110"/>
      <c r="JTO205" s="110"/>
      <c r="JTP205" s="110"/>
      <c r="JTQ205" s="110"/>
      <c r="JTR205" s="110"/>
      <c r="JTS205" s="110"/>
      <c r="JTT205" s="110"/>
      <c r="JTU205" s="110"/>
      <c r="JTV205" s="110"/>
      <c r="JTW205" s="110"/>
      <c r="JTX205" s="110"/>
      <c r="JTY205" s="110"/>
      <c r="JTZ205" s="110"/>
      <c r="JUA205" s="110"/>
      <c r="JUB205" s="110"/>
      <c r="JUC205" s="110"/>
      <c r="JUD205" s="110"/>
      <c r="JUE205" s="110"/>
      <c r="JUF205" s="110"/>
      <c r="JUG205" s="110"/>
      <c r="JUH205" s="110"/>
      <c r="JUI205" s="110"/>
      <c r="JUJ205" s="110"/>
      <c r="JUK205" s="110"/>
      <c r="JUL205" s="110"/>
      <c r="JUM205" s="110"/>
      <c r="JUN205" s="110"/>
      <c r="JUO205" s="110"/>
      <c r="JUP205" s="110"/>
      <c r="JUQ205" s="110"/>
      <c r="JUR205" s="110"/>
      <c r="JUS205" s="110"/>
      <c r="JUT205" s="110"/>
      <c r="JUU205" s="110"/>
      <c r="JUV205" s="110"/>
      <c r="JUW205" s="110"/>
      <c r="JUX205" s="110"/>
      <c r="JUY205" s="110"/>
      <c r="JUZ205" s="110"/>
      <c r="JVA205" s="110"/>
      <c r="JVB205" s="110"/>
      <c r="JVC205" s="110"/>
      <c r="JVD205" s="110"/>
      <c r="JVE205" s="110"/>
      <c r="JVF205" s="110"/>
      <c r="JVG205" s="110"/>
      <c r="JVH205" s="110"/>
      <c r="JVI205" s="110"/>
      <c r="JVJ205" s="110"/>
      <c r="JVK205" s="110"/>
      <c r="JVL205" s="110"/>
      <c r="JVM205" s="110"/>
      <c r="JVN205" s="110"/>
      <c r="JVO205" s="110"/>
      <c r="JVP205" s="110"/>
      <c r="JVQ205" s="110"/>
      <c r="JVR205" s="110"/>
      <c r="JVS205" s="110"/>
      <c r="JVT205" s="110"/>
      <c r="JVU205" s="110"/>
      <c r="JVV205" s="110"/>
      <c r="JVW205" s="110"/>
      <c r="JVX205" s="110"/>
      <c r="JVY205" s="110"/>
      <c r="JVZ205" s="110"/>
      <c r="JWA205" s="110"/>
      <c r="JWB205" s="110"/>
      <c r="JWC205" s="110"/>
      <c r="JWD205" s="110"/>
      <c r="JWE205" s="110"/>
      <c r="JWF205" s="110"/>
      <c r="JWG205" s="110"/>
      <c r="JWH205" s="110"/>
      <c r="JWI205" s="110"/>
      <c r="JWJ205" s="110"/>
      <c r="JWK205" s="110"/>
      <c r="JWL205" s="110"/>
      <c r="JWM205" s="110"/>
      <c r="JWN205" s="110"/>
      <c r="JWO205" s="110"/>
      <c r="JWP205" s="110"/>
      <c r="JWQ205" s="110"/>
      <c r="JWR205" s="110"/>
      <c r="JWS205" s="110"/>
      <c r="JWT205" s="110"/>
      <c r="JWU205" s="110"/>
      <c r="JWV205" s="110"/>
      <c r="JWW205" s="110"/>
      <c r="JWX205" s="110"/>
      <c r="JWY205" s="110"/>
      <c r="JWZ205" s="110"/>
      <c r="JXA205" s="110"/>
      <c r="JXB205" s="110"/>
      <c r="JXC205" s="110"/>
      <c r="JXD205" s="110"/>
      <c r="JXE205" s="110"/>
      <c r="JXF205" s="110"/>
      <c r="JXG205" s="110"/>
      <c r="JXH205" s="110"/>
      <c r="JXI205" s="110"/>
      <c r="JXJ205" s="110"/>
      <c r="JXK205" s="110"/>
      <c r="JXL205" s="110"/>
      <c r="JXM205" s="110"/>
      <c r="JXN205" s="110"/>
      <c r="JXO205" s="110"/>
      <c r="JXP205" s="110"/>
      <c r="JXQ205" s="110"/>
      <c r="JXR205" s="110"/>
      <c r="JXS205" s="110"/>
      <c r="JXT205" s="110"/>
      <c r="JXU205" s="110"/>
      <c r="JXV205" s="110"/>
      <c r="JXW205" s="110"/>
      <c r="JXX205" s="110"/>
      <c r="JXY205" s="110"/>
      <c r="JXZ205" s="110"/>
      <c r="JYA205" s="110"/>
      <c r="JYB205" s="110"/>
      <c r="JYC205" s="110"/>
      <c r="JYD205" s="110"/>
      <c r="JYE205" s="110"/>
      <c r="JYF205" s="110"/>
      <c r="JYG205" s="110"/>
      <c r="JYH205" s="110"/>
      <c r="JYI205" s="110"/>
      <c r="JYJ205" s="110"/>
      <c r="JYK205" s="110"/>
      <c r="JYL205" s="110"/>
      <c r="JYM205" s="110"/>
      <c r="JYN205" s="110"/>
      <c r="JYO205" s="110"/>
      <c r="JYP205" s="110"/>
      <c r="JYQ205" s="110"/>
      <c r="JYR205" s="110"/>
      <c r="JYS205" s="110"/>
      <c r="JYT205" s="110"/>
      <c r="JYU205" s="110"/>
      <c r="JYV205" s="110"/>
      <c r="JYW205" s="110"/>
      <c r="JYX205" s="110"/>
      <c r="JYY205" s="110"/>
      <c r="JYZ205" s="110"/>
      <c r="JZA205" s="110"/>
      <c r="JZB205" s="110"/>
      <c r="JZC205" s="110"/>
      <c r="JZD205" s="110"/>
      <c r="JZE205" s="110"/>
      <c r="JZF205" s="110"/>
      <c r="JZG205" s="110"/>
      <c r="JZH205" s="110"/>
      <c r="JZI205" s="110"/>
      <c r="JZJ205" s="110"/>
      <c r="JZK205" s="110"/>
      <c r="JZL205" s="110"/>
      <c r="JZM205" s="110"/>
      <c r="JZN205" s="110"/>
      <c r="JZO205" s="110"/>
      <c r="JZP205" s="110"/>
      <c r="JZQ205" s="110"/>
      <c r="JZR205" s="110"/>
      <c r="JZS205" s="110"/>
      <c r="JZT205" s="110"/>
      <c r="JZU205" s="110"/>
      <c r="JZV205" s="110"/>
      <c r="JZW205" s="110"/>
      <c r="JZX205" s="110"/>
      <c r="JZY205" s="110"/>
      <c r="JZZ205" s="110"/>
      <c r="KAA205" s="110"/>
      <c r="KAB205" s="110"/>
      <c r="KAC205" s="110"/>
      <c r="KAD205" s="110"/>
      <c r="KAE205" s="110"/>
      <c r="KAF205" s="110"/>
      <c r="KAG205" s="110"/>
      <c r="KAH205" s="110"/>
      <c r="KAI205" s="110"/>
      <c r="KAJ205" s="110"/>
      <c r="KAK205" s="110"/>
      <c r="KAL205" s="110"/>
      <c r="KAM205" s="110"/>
      <c r="KAN205" s="110"/>
      <c r="KAO205" s="110"/>
      <c r="KAP205" s="110"/>
      <c r="KAQ205" s="110"/>
      <c r="KAR205" s="110"/>
      <c r="KAS205" s="110"/>
      <c r="KAT205" s="110"/>
      <c r="KAU205" s="110"/>
      <c r="KAV205" s="110"/>
      <c r="KAW205" s="110"/>
      <c r="KAX205" s="110"/>
      <c r="KAY205" s="110"/>
      <c r="KAZ205" s="110"/>
      <c r="KBA205" s="110"/>
      <c r="KBB205" s="110"/>
      <c r="KBC205" s="110"/>
      <c r="KBD205" s="110"/>
      <c r="KBE205" s="110"/>
      <c r="KBF205" s="110"/>
      <c r="KBG205" s="110"/>
      <c r="KBH205" s="110"/>
      <c r="KBI205" s="110"/>
      <c r="KBJ205" s="110"/>
      <c r="KBK205" s="110"/>
      <c r="KBL205" s="110"/>
      <c r="KBM205" s="110"/>
      <c r="KBN205" s="110"/>
      <c r="KBO205" s="110"/>
      <c r="KBP205" s="110"/>
      <c r="KBQ205" s="110"/>
      <c r="KBR205" s="110"/>
      <c r="KBS205" s="110"/>
      <c r="KBT205" s="110"/>
      <c r="KBU205" s="110"/>
      <c r="KBV205" s="110"/>
      <c r="KBW205" s="110"/>
      <c r="KBX205" s="110"/>
      <c r="KBY205" s="110"/>
      <c r="KBZ205" s="110"/>
      <c r="KCA205" s="110"/>
      <c r="KCB205" s="110"/>
      <c r="KCC205" s="110"/>
      <c r="KCD205" s="110"/>
      <c r="KCE205" s="110"/>
      <c r="KCF205" s="110"/>
      <c r="KCG205" s="110"/>
      <c r="KCH205" s="110"/>
      <c r="KCI205" s="110"/>
      <c r="KCJ205" s="110"/>
      <c r="KCK205" s="110"/>
      <c r="KCL205" s="110"/>
      <c r="KCM205" s="110"/>
      <c r="KCN205" s="110"/>
      <c r="KCO205" s="110"/>
      <c r="KCP205" s="110"/>
      <c r="KCQ205" s="110"/>
      <c r="KCR205" s="110"/>
      <c r="KCS205" s="110"/>
      <c r="KCT205" s="110"/>
      <c r="KCU205" s="110"/>
      <c r="KCV205" s="110"/>
      <c r="KCW205" s="110"/>
      <c r="KCX205" s="110"/>
      <c r="KCY205" s="110"/>
      <c r="KCZ205" s="110"/>
      <c r="KDA205" s="110"/>
      <c r="KDB205" s="110"/>
      <c r="KDC205" s="110"/>
      <c r="KDD205" s="110"/>
      <c r="KDE205" s="110"/>
      <c r="KDF205" s="110"/>
      <c r="KDG205" s="110"/>
      <c r="KDH205" s="110"/>
      <c r="KDI205" s="110"/>
      <c r="KDJ205" s="110"/>
      <c r="KDK205" s="110"/>
      <c r="KDL205" s="110"/>
      <c r="KDM205" s="110"/>
      <c r="KDN205" s="110"/>
      <c r="KDO205" s="110"/>
      <c r="KDP205" s="110"/>
      <c r="KDQ205" s="110"/>
      <c r="KDR205" s="110"/>
      <c r="KDS205" s="110"/>
      <c r="KDT205" s="110"/>
      <c r="KDU205" s="110"/>
      <c r="KDV205" s="110"/>
      <c r="KDW205" s="110"/>
      <c r="KDX205" s="110"/>
      <c r="KDY205" s="110"/>
      <c r="KDZ205" s="110"/>
      <c r="KEA205" s="110"/>
      <c r="KEB205" s="110"/>
      <c r="KEC205" s="110"/>
      <c r="KED205" s="110"/>
      <c r="KEE205" s="110"/>
      <c r="KEF205" s="110"/>
      <c r="KEG205" s="110"/>
      <c r="KEH205" s="110"/>
      <c r="KEI205" s="110"/>
      <c r="KEJ205" s="110"/>
      <c r="KEK205" s="110"/>
      <c r="KEL205" s="110"/>
      <c r="KEM205" s="110"/>
      <c r="KEN205" s="110"/>
      <c r="KEO205" s="110"/>
      <c r="KEP205" s="110"/>
      <c r="KEQ205" s="110"/>
      <c r="KER205" s="110"/>
      <c r="KES205" s="110"/>
      <c r="KET205" s="110"/>
      <c r="KEU205" s="110"/>
      <c r="KEV205" s="110"/>
      <c r="KEW205" s="110"/>
      <c r="KEX205" s="110"/>
      <c r="KEY205" s="110"/>
      <c r="KEZ205" s="110"/>
      <c r="KFA205" s="110"/>
      <c r="KFB205" s="110"/>
      <c r="KFC205" s="110"/>
      <c r="KFD205" s="110"/>
      <c r="KFE205" s="110"/>
      <c r="KFF205" s="110"/>
      <c r="KFG205" s="110"/>
      <c r="KFH205" s="110"/>
      <c r="KFI205" s="110"/>
      <c r="KFJ205" s="110"/>
      <c r="KFK205" s="110"/>
      <c r="KFL205" s="110"/>
      <c r="KFM205" s="110"/>
      <c r="KFN205" s="110"/>
      <c r="KFO205" s="110"/>
      <c r="KFP205" s="110"/>
      <c r="KFQ205" s="110"/>
      <c r="KFR205" s="110"/>
      <c r="KFS205" s="110"/>
      <c r="KFT205" s="110"/>
      <c r="KFU205" s="110"/>
      <c r="KFV205" s="110"/>
      <c r="KFW205" s="110"/>
      <c r="KFX205" s="110"/>
      <c r="KFY205" s="110"/>
      <c r="KFZ205" s="110"/>
      <c r="KGA205" s="110"/>
      <c r="KGB205" s="110"/>
      <c r="KGC205" s="110"/>
      <c r="KGD205" s="110"/>
      <c r="KGE205" s="110"/>
      <c r="KGF205" s="110"/>
      <c r="KGG205" s="110"/>
      <c r="KGH205" s="110"/>
      <c r="KGI205" s="110"/>
      <c r="KGJ205" s="110"/>
      <c r="KGK205" s="110"/>
      <c r="KGL205" s="110"/>
      <c r="KGM205" s="110"/>
      <c r="KGN205" s="110"/>
      <c r="KGO205" s="110"/>
      <c r="KGP205" s="110"/>
      <c r="KGQ205" s="110"/>
      <c r="KGR205" s="110"/>
      <c r="KGS205" s="110"/>
      <c r="KGT205" s="110"/>
      <c r="KGU205" s="110"/>
      <c r="KGV205" s="110"/>
      <c r="KGW205" s="110"/>
      <c r="KGX205" s="110"/>
      <c r="KGY205" s="110"/>
      <c r="KGZ205" s="110"/>
      <c r="KHA205" s="110"/>
      <c r="KHB205" s="110"/>
      <c r="KHC205" s="110"/>
      <c r="KHD205" s="110"/>
      <c r="KHE205" s="110"/>
      <c r="KHF205" s="110"/>
      <c r="KHG205" s="110"/>
      <c r="KHH205" s="110"/>
      <c r="KHI205" s="110"/>
      <c r="KHJ205" s="110"/>
      <c r="KHK205" s="110"/>
      <c r="KHL205" s="110"/>
      <c r="KHM205" s="110"/>
      <c r="KHN205" s="110"/>
      <c r="KHO205" s="110"/>
      <c r="KHP205" s="110"/>
      <c r="KHQ205" s="110"/>
      <c r="KHR205" s="110"/>
      <c r="KHS205" s="110"/>
      <c r="KHT205" s="110"/>
      <c r="KHU205" s="110"/>
      <c r="KHV205" s="110"/>
      <c r="KHW205" s="110"/>
      <c r="KHX205" s="110"/>
      <c r="KHY205" s="110"/>
      <c r="KHZ205" s="110"/>
      <c r="KIA205" s="110"/>
      <c r="KIB205" s="110"/>
      <c r="KIC205" s="110"/>
      <c r="KID205" s="110"/>
      <c r="KIE205" s="110"/>
      <c r="KIF205" s="110"/>
      <c r="KIG205" s="110"/>
      <c r="KIH205" s="110"/>
      <c r="KII205" s="110"/>
      <c r="KIJ205" s="110"/>
      <c r="KIK205" s="110"/>
      <c r="KIL205" s="110"/>
      <c r="KIM205" s="110"/>
      <c r="KIN205" s="110"/>
      <c r="KIO205" s="110"/>
      <c r="KIP205" s="110"/>
      <c r="KIQ205" s="110"/>
      <c r="KIR205" s="110"/>
      <c r="KIS205" s="110"/>
      <c r="KIT205" s="110"/>
      <c r="KIU205" s="110"/>
      <c r="KIV205" s="110"/>
      <c r="KIW205" s="110"/>
      <c r="KIX205" s="110"/>
      <c r="KIY205" s="110"/>
      <c r="KIZ205" s="110"/>
      <c r="KJA205" s="110"/>
      <c r="KJB205" s="110"/>
      <c r="KJC205" s="110"/>
      <c r="KJD205" s="110"/>
      <c r="KJE205" s="110"/>
      <c r="KJF205" s="110"/>
      <c r="KJG205" s="110"/>
      <c r="KJH205" s="110"/>
      <c r="KJI205" s="110"/>
      <c r="KJJ205" s="110"/>
      <c r="KJK205" s="110"/>
      <c r="KJL205" s="110"/>
      <c r="KJM205" s="110"/>
      <c r="KJN205" s="110"/>
      <c r="KJO205" s="110"/>
      <c r="KJP205" s="110"/>
      <c r="KJQ205" s="110"/>
      <c r="KJR205" s="110"/>
      <c r="KJS205" s="110"/>
      <c r="KJT205" s="110"/>
      <c r="KJU205" s="110"/>
      <c r="KJV205" s="110"/>
      <c r="KJW205" s="110"/>
      <c r="KJX205" s="110"/>
      <c r="KJY205" s="110"/>
      <c r="KJZ205" s="110"/>
      <c r="KKA205" s="110"/>
      <c r="KKB205" s="110"/>
      <c r="KKC205" s="110"/>
      <c r="KKD205" s="110"/>
      <c r="KKE205" s="110"/>
      <c r="KKF205" s="110"/>
      <c r="KKG205" s="110"/>
      <c r="KKH205" s="110"/>
      <c r="KKI205" s="110"/>
      <c r="KKJ205" s="110"/>
      <c r="KKK205" s="110"/>
      <c r="KKL205" s="110"/>
      <c r="KKM205" s="110"/>
      <c r="KKN205" s="110"/>
      <c r="KKO205" s="110"/>
      <c r="KKP205" s="110"/>
      <c r="KKQ205" s="110"/>
      <c r="KKR205" s="110"/>
      <c r="KKS205" s="110"/>
      <c r="KKT205" s="110"/>
      <c r="KKU205" s="110"/>
      <c r="KKV205" s="110"/>
      <c r="KKW205" s="110"/>
      <c r="KKX205" s="110"/>
      <c r="KKY205" s="110"/>
      <c r="KKZ205" s="110"/>
      <c r="KLA205" s="110"/>
      <c r="KLB205" s="110"/>
      <c r="KLC205" s="110"/>
      <c r="KLD205" s="110"/>
      <c r="KLE205" s="110"/>
      <c r="KLF205" s="110"/>
      <c r="KLG205" s="110"/>
      <c r="KLH205" s="110"/>
      <c r="KLI205" s="110"/>
      <c r="KLJ205" s="110"/>
      <c r="KLK205" s="110"/>
      <c r="KLL205" s="110"/>
      <c r="KLM205" s="110"/>
      <c r="KLN205" s="110"/>
      <c r="KLO205" s="110"/>
      <c r="KLP205" s="110"/>
      <c r="KLQ205" s="110"/>
      <c r="KLR205" s="110"/>
      <c r="KLS205" s="110"/>
      <c r="KLT205" s="110"/>
      <c r="KLU205" s="110"/>
      <c r="KLV205" s="110"/>
      <c r="KLW205" s="110"/>
      <c r="KLX205" s="110"/>
      <c r="KLY205" s="110"/>
      <c r="KLZ205" s="110"/>
      <c r="KMA205" s="110"/>
      <c r="KMB205" s="110"/>
      <c r="KMC205" s="110"/>
      <c r="KMD205" s="110"/>
      <c r="KME205" s="110"/>
      <c r="KMF205" s="110"/>
      <c r="KMG205" s="110"/>
      <c r="KMH205" s="110"/>
      <c r="KMI205" s="110"/>
      <c r="KMJ205" s="110"/>
      <c r="KMK205" s="110"/>
      <c r="KML205" s="110"/>
      <c r="KMM205" s="110"/>
      <c r="KMN205" s="110"/>
      <c r="KMO205" s="110"/>
      <c r="KMP205" s="110"/>
      <c r="KMQ205" s="110"/>
      <c r="KMR205" s="110"/>
      <c r="KMS205" s="110"/>
      <c r="KMT205" s="110"/>
      <c r="KMU205" s="110"/>
      <c r="KMV205" s="110"/>
      <c r="KMW205" s="110"/>
      <c r="KMX205" s="110"/>
      <c r="KMY205" s="110"/>
      <c r="KMZ205" s="110"/>
      <c r="KNA205" s="110"/>
      <c r="KNB205" s="110"/>
      <c r="KNC205" s="110"/>
      <c r="KND205" s="110"/>
      <c r="KNE205" s="110"/>
      <c r="KNF205" s="110"/>
      <c r="KNG205" s="110"/>
      <c r="KNH205" s="110"/>
      <c r="KNI205" s="110"/>
      <c r="KNJ205" s="110"/>
      <c r="KNK205" s="110"/>
      <c r="KNL205" s="110"/>
      <c r="KNM205" s="110"/>
      <c r="KNN205" s="110"/>
      <c r="KNO205" s="110"/>
      <c r="KNP205" s="110"/>
      <c r="KNQ205" s="110"/>
      <c r="KNR205" s="110"/>
      <c r="KNS205" s="110"/>
      <c r="KNT205" s="110"/>
      <c r="KNU205" s="110"/>
      <c r="KNV205" s="110"/>
      <c r="KNW205" s="110"/>
      <c r="KNX205" s="110"/>
      <c r="KNY205" s="110"/>
      <c r="KNZ205" s="110"/>
      <c r="KOA205" s="110"/>
      <c r="KOB205" s="110"/>
      <c r="KOC205" s="110"/>
      <c r="KOD205" s="110"/>
      <c r="KOE205" s="110"/>
      <c r="KOF205" s="110"/>
      <c r="KOG205" s="110"/>
      <c r="KOH205" s="110"/>
      <c r="KOI205" s="110"/>
      <c r="KOJ205" s="110"/>
      <c r="KOK205" s="110"/>
      <c r="KOL205" s="110"/>
      <c r="KOM205" s="110"/>
      <c r="KON205" s="110"/>
      <c r="KOO205" s="110"/>
      <c r="KOP205" s="110"/>
      <c r="KOQ205" s="110"/>
      <c r="KOR205" s="110"/>
      <c r="KOS205" s="110"/>
      <c r="KOT205" s="110"/>
      <c r="KOU205" s="110"/>
      <c r="KOV205" s="110"/>
      <c r="KOW205" s="110"/>
      <c r="KOX205" s="110"/>
      <c r="KOY205" s="110"/>
      <c r="KOZ205" s="110"/>
      <c r="KPA205" s="110"/>
      <c r="KPB205" s="110"/>
      <c r="KPC205" s="110"/>
      <c r="KPD205" s="110"/>
      <c r="KPE205" s="110"/>
      <c r="KPF205" s="110"/>
      <c r="KPG205" s="110"/>
      <c r="KPH205" s="110"/>
      <c r="KPI205" s="110"/>
      <c r="KPJ205" s="110"/>
      <c r="KPK205" s="110"/>
      <c r="KPL205" s="110"/>
      <c r="KPM205" s="110"/>
      <c r="KPN205" s="110"/>
      <c r="KPO205" s="110"/>
      <c r="KPP205" s="110"/>
      <c r="KPQ205" s="110"/>
      <c r="KPR205" s="110"/>
      <c r="KPS205" s="110"/>
      <c r="KPT205" s="110"/>
      <c r="KPU205" s="110"/>
      <c r="KPV205" s="110"/>
      <c r="KPW205" s="110"/>
      <c r="KPX205" s="110"/>
      <c r="KPY205" s="110"/>
      <c r="KPZ205" s="110"/>
      <c r="KQA205" s="110"/>
      <c r="KQB205" s="110"/>
      <c r="KQC205" s="110"/>
      <c r="KQD205" s="110"/>
      <c r="KQE205" s="110"/>
      <c r="KQF205" s="110"/>
      <c r="KQG205" s="110"/>
      <c r="KQH205" s="110"/>
      <c r="KQI205" s="110"/>
      <c r="KQJ205" s="110"/>
      <c r="KQK205" s="110"/>
      <c r="KQL205" s="110"/>
      <c r="KQM205" s="110"/>
      <c r="KQN205" s="110"/>
      <c r="KQO205" s="110"/>
      <c r="KQP205" s="110"/>
      <c r="KQQ205" s="110"/>
      <c r="KQR205" s="110"/>
      <c r="KQS205" s="110"/>
      <c r="KQT205" s="110"/>
      <c r="KQU205" s="110"/>
      <c r="KQV205" s="110"/>
      <c r="KQW205" s="110"/>
      <c r="KQX205" s="110"/>
      <c r="KQY205" s="110"/>
      <c r="KQZ205" s="110"/>
      <c r="KRA205" s="110"/>
      <c r="KRB205" s="110"/>
      <c r="KRC205" s="110"/>
      <c r="KRD205" s="110"/>
      <c r="KRE205" s="110"/>
      <c r="KRF205" s="110"/>
      <c r="KRG205" s="110"/>
      <c r="KRH205" s="110"/>
      <c r="KRI205" s="110"/>
      <c r="KRJ205" s="110"/>
      <c r="KRK205" s="110"/>
      <c r="KRL205" s="110"/>
      <c r="KRM205" s="110"/>
      <c r="KRN205" s="110"/>
      <c r="KRO205" s="110"/>
      <c r="KRP205" s="110"/>
      <c r="KRQ205" s="110"/>
      <c r="KRR205" s="110"/>
      <c r="KRS205" s="110"/>
      <c r="KRT205" s="110"/>
      <c r="KRU205" s="110"/>
      <c r="KRV205" s="110"/>
      <c r="KRW205" s="110"/>
      <c r="KRX205" s="110"/>
      <c r="KRY205" s="110"/>
      <c r="KRZ205" s="110"/>
      <c r="KSA205" s="110"/>
      <c r="KSB205" s="110"/>
      <c r="KSC205" s="110"/>
      <c r="KSD205" s="110"/>
      <c r="KSE205" s="110"/>
      <c r="KSF205" s="110"/>
      <c r="KSG205" s="110"/>
      <c r="KSH205" s="110"/>
      <c r="KSI205" s="110"/>
      <c r="KSJ205" s="110"/>
      <c r="KSK205" s="110"/>
      <c r="KSL205" s="110"/>
      <c r="KSM205" s="110"/>
      <c r="KSN205" s="110"/>
      <c r="KSO205" s="110"/>
      <c r="KSP205" s="110"/>
      <c r="KSQ205" s="110"/>
      <c r="KSR205" s="110"/>
      <c r="KSS205" s="110"/>
      <c r="KST205" s="110"/>
      <c r="KSU205" s="110"/>
      <c r="KSV205" s="110"/>
      <c r="KSW205" s="110"/>
      <c r="KSX205" s="110"/>
      <c r="KSY205" s="110"/>
      <c r="KSZ205" s="110"/>
      <c r="KTA205" s="110"/>
      <c r="KTB205" s="110"/>
      <c r="KTC205" s="110"/>
      <c r="KTD205" s="110"/>
      <c r="KTE205" s="110"/>
      <c r="KTF205" s="110"/>
      <c r="KTG205" s="110"/>
      <c r="KTH205" s="110"/>
      <c r="KTI205" s="110"/>
      <c r="KTJ205" s="110"/>
      <c r="KTK205" s="110"/>
      <c r="KTL205" s="110"/>
      <c r="KTM205" s="110"/>
      <c r="KTN205" s="110"/>
      <c r="KTO205" s="110"/>
      <c r="KTP205" s="110"/>
      <c r="KTQ205" s="110"/>
      <c r="KTR205" s="110"/>
      <c r="KTS205" s="110"/>
      <c r="KTT205" s="110"/>
      <c r="KTU205" s="110"/>
      <c r="KTV205" s="110"/>
      <c r="KTW205" s="110"/>
      <c r="KTX205" s="110"/>
      <c r="KTY205" s="110"/>
      <c r="KTZ205" s="110"/>
      <c r="KUA205" s="110"/>
      <c r="KUB205" s="110"/>
      <c r="KUC205" s="110"/>
      <c r="KUD205" s="110"/>
      <c r="KUE205" s="110"/>
      <c r="KUF205" s="110"/>
      <c r="KUG205" s="110"/>
      <c r="KUH205" s="110"/>
      <c r="KUI205" s="110"/>
      <c r="KUJ205" s="110"/>
      <c r="KUK205" s="110"/>
      <c r="KUL205" s="110"/>
      <c r="KUM205" s="110"/>
      <c r="KUN205" s="110"/>
      <c r="KUO205" s="110"/>
      <c r="KUP205" s="110"/>
      <c r="KUQ205" s="110"/>
      <c r="KUR205" s="110"/>
      <c r="KUS205" s="110"/>
      <c r="KUT205" s="110"/>
      <c r="KUU205" s="110"/>
      <c r="KUV205" s="110"/>
      <c r="KUW205" s="110"/>
      <c r="KUX205" s="110"/>
      <c r="KUY205" s="110"/>
      <c r="KUZ205" s="110"/>
      <c r="KVA205" s="110"/>
      <c r="KVB205" s="110"/>
      <c r="KVC205" s="110"/>
      <c r="KVD205" s="110"/>
      <c r="KVE205" s="110"/>
      <c r="KVF205" s="110"/>
      <c r="KVG205" s="110"/>
      <c r="KVH205" s="110"/>
      <c r="KVI205" s="110"/>
      <c r="KVJ205" s="110"/>
      <c r="KVK205" s="110"/>
      <c r="KVL205" s="110"/>
      <c r="KVM205" s="110"/>
      <c r="KVN205" s="110"/>
      <c r="KVO205" s="110"/>
      <c r="KVP205" s="110"/>
      <c r="KVQ205" s="110"/>
      <c r="KVR205" s="110"/>
      <c r="KVS205" s="110"/>
      <c r="KVT205" s="110"/>
      <c r="KVU205" s="110"/>
      <c r="KVV205" s="110"/>
      <c r="KVW205" s="110"/>
      <c r="KVX205" s="110"/>
      <c r="KVY205" s="110"/>
      <c r="KVZ205" s="110"/>
      <c r="KWA205" s="110"/>
      <c r="KWB205" s="110"/>
      <c r="KWC205" s="110"/>
      <c r="KWD205" s="110"/>
      <c r="KWE205" s="110"/>
      <c r="KWF205" s="110"/>
      <c r="KWG205" s="110"/>
      <c r="KWH205" s="110"/>
      <c r="KWI205" s="110"/>
      <c r="KWJ205" s="110"/>
      <c r="KWK205" s="110"/>
      <c r="KWL205" s="110"/>
      <c r="KWM205" s="110"/>
      <c r="KWN205" s="110"/>
      <c r="KWO205" s="110"/>
      <c r="KWP205" s="110"/>
      <c r="KWQ205" s="110"/>
      <c r="KWR205" s="110"/>
      <c r="KWS205" s="110"/>
      <c r="KWT205" s="110"/>
      <c r="KWU205" s="110"/>
      <c r="KWV205" s="110"/>
      <c r="KWW205" s="110"/>
      <c r="KWX205" s="110"/>
      <c r="KWY205" s="110"/>
      <c r="KWZ205" s="110"/>
      <c r="KXA205" s="110"/>
      <c r="KXB205" s="110"/>
      <c r="KXC205" s="110"/>
      <c r="KXD205" s="110"/>
      <c r="KXE205" s="110"/>
      <c r="KXF205" s="110"/>
      <c r="KXG205" s="110"/>
      <c r="KXH205" s="110"/>
      <c r="KXI205" s="110"/>
      <c r="KXJ205" s="110"/>
      <c r="KXK205" s="110"/>
      <c r="KXL205" s="110"/>
      <c r="KXM205" s="110"/>
      <c r="KXN205" s="110"/>
      <c r="KXO205" s="110"/>
      <c r="KXP205" s="110"/>
      <c r="KXQ205" s="110"/>
      <c r="KXR205" s="110"/>
      <c r="KXS205" s="110"/>
      <c r="KXT205" s="110"/>
      <c r="KXU205" s="110"/>
      <c r="KXV205" s="110"/>
      <c r="KXW205" s="110"/>
      <c r="KXX205" s="110"/>
      <c r="KXY205" s="110"/>
      <c r="KXZ205" s="110"/>
      <c r="KYA205" s="110"/>
      <c r="KYB205" s="110"/>
      <c r="KYC205" s="110"/>
      <c r="KYD205" s="110"/>
      <c r="KYE205" s="110"/>
      <c r="KYF205" s="110"/>
      <c r="KYG205" s="110"/>
      <c r="KYH205" s="110"/>
      <c r="KYI205" s="110"/>
      <c r="KYJ205" s="110"/>
      <c r="KYK205" s="110"/>
      <c r="KYL205" s="110"/>
      <c r="KYM205" s="110"/>
      <c r="KYN205" s="110"/>
      <c r="KYO205" s="110"/>
      <c r="KYP205" s="110"/>
      <c r="KYQ205" s="110"/>
      <c r="KYR205" s="110"/>
      <c r="KYS205" s="110"/>
      <c r="KYT205" s="110"/>
      <c r="KYU205" s="110"/>
      <c r="KYV205" s="110"/>
      <c r="KYW205" s="110"/>
      <c r="KYX205" s="110"/>
      <c r="KYY205" s="110"/>
      <c r="KYZ205" s="110"/>
      <c r="KZA205" s="110"/>
      <c r="KZB205" s="110"/>
      <c r="KZC205" s="110"/>
      <c r="KZD205" s="110"/>
      <c r="KZE205" s="110"/>
      <c r="KZF205" s="110"/>
      <c r="KZG205" s="110"/>
      <c r="KZH205" s="110"/>
      <c r="KZI205" s="110"/>
      <c r="KZJ205" s="110"/>
      <c r="KZK205" s="110"/>
      <c r="KZL205" s="110"/>
      <c r="KZM205" s="110"/>
      <c r="KZN205" s="110"/>
      <c r="KZO205" s="110"/>
      <c r="KZP205" s="110"/>
      <c r="KZQ205" s="110"/>
      <c r="KZR205" s="110"/>
      <c r="KZS205" s="110"/>
      <c r="KZT205" s="110"/>
      <c r="KZU205" s="110"/>
      <c r="KZV205" s="110"/>
      <c r="KZW205" s="110"/>
      <c r="KZX205" s="110"/>
      <c r="KZY205" s="110"/>
      <c r="KZZ205" s="110"/>
      <c r="LAA205" s="110"/>
      <c r="LAB205" s="110"/>
      <c r="LAC205" s="110"/>
      <c r="LAD205" s="110"/>
      <c r="LAE205" s="110"/>
      <c r="LAF205" s="110"/>
      <c r="LAG205" s="110"/>
      <c r="LAH205" s="110"/>
      <c r="LAI205" s="110"/>
      <c r="LAJ205" s="110"/>
      <c r="LAK205" s="110"/>
      <c r="LAL205" s="110"/>
      <c r="LAM205" s="110"/>
      <c r="LAN205" s="110"/>
      <c r="LAO205" s="110"/>
      <c r="LAP205" s="110"/>
      <c r="LAQ205" s="110"/>
      <c r="LAR205" s="110"/>
      <c r="LAS205" s="110"/>
      <c r="LAT205" s="110"/>
      <c r="LAU205" s="110"/>
      <c r="LAV205" s="110"/>
      <c r="LAW205" s="110"/>
      <c r="LAX205" s="110"/>
      <c r="LAY205" s="110"/>
      <c r="LAZ205" s="110"/>
      <c r="LBA205" s="110"/>
      <c r="LBB205" s="110"/>
      <c r="LBC205" s="110"/>
      <c r="LBD205" s="110"/>
      <c r="LBE205" s="110"/>
      <c r="LBF205" s="110"/>
      <c r="LBG205" s="110"/>
      <c r="LBH205" s="110"/>
      <c r="LBI205" s="110"/>
      <c r="LBJ205" s="110"/>
      <c r="LBK205" s="110"/>
      <c r="LBL205" s="110"/>
      <c r="LBM205" s="110"/>
      <c r="LBN205" s="110"/>
      <c r="LBO205" s="110"/>
      <c r="LBP205" s="110"/>
      <c r="LBQ205" s="110"/>
      <c r="LBR205" s="110"/>
      <c r="LBS205" s="110"/>
      <c r="LBT205" s="110"/>
      <c r="LBU205" s="110"/>
      <c r="LBV205" s="110"/>
      <c r="LBW205" s="110"/>
      <c r="LBX205" s="110"/>
      <c r="LBY205" s="110"/>
      <c r="LBZ205" s="110"/>
      <c r="LCA205" s="110"/>
      <c r="LCB205" s="110"/>
      <c r="LCC205" s="110"/>
      <c r="LCD205" s="110"/>
      <c r="LCE205" s="110"/>
      <c r="LCF205" s="110"/>
      <c r="LCG205" s="110"/>
      <c r="LCH205" s="110"/>
      <c r="LCI205" s="110"/>
      <c r="LCJ205" s="110"/>
      <c r="LCK205" s="110"/>
      <c r="LCL205" s="110"/>
      <c r="LCM205" s="110"/>
      <c r="LCN205" s="110"/>
      <c r="LCO205" s="110"/>
      <c r="LCP205" s="110"/>
      <c r="LCQ205" s="110"/>
      <c r="LCR205" s="110"/>
      <c r="LCS205" s="110"/>
      <c r="LCT205" s="110"/>
      <c r="LCU205" s="110"/>
      <c r="LCV205" s="110"/>
      <c r="LCW205" s="110"/>
      <c r="LCX205" s="110"/>
      <c r="LCY205" s="110"/>
      <c r="LCZ205" s="110"/>
      <c r="LDA205" s="110"/>
      <c r="LDB205" s="110"/>
      <c r="LDC205" s="110"/>
      <c r="LDD205" s="110"/>
      <c r="LDE205" s="110"/>
      <c r="LDF205" s="110"/>
      <c r="LDG205" s="110"/>
      <c r="LDH205" s="110"/>
      <c r="LDI205" s="110"/>
      <c r="LDJ205" s="110"/>
      <c r="LDK205" s="110"/>
      <c r="LDL205" s="110"/>
      <c r="LDM205" s="110"/>
      <c r="LDN205" s="110"/>
      <c r="LDO205" s="110"/>
      <c r="LDP205" s="110"/>
      <c r="LDQ205" s="110"/>
      <c r="LDR205" s="110"/>
      <c r="LDS205" s="110"/>
      <c r="LDT205" s="110"/>
      <c r="LDU205" s="110"/>
      <c r="LDV205" s="110"/>
      <c r="LDW205" s="110"/>
      <c r="LDX205" s="110"/>
      <c r="LDY205" s="110"/>
      <c r="LDZ205" s="110"/>
      <c r="LEA205" s="110"/>
      <c r="LEB205" s="110"/>
      <c r="LEC205" s="110"/>
      <c r="LED205" s="110"/>
      <c r="LEE205" s="110"/>
      <c r="LEF205" s="110"/>
      <c r="LEG205" s="110"/>
      <c r="LEH205" s="110"/>
      <c r="LEI205" s="110"/>
      <c r="LEJ205" s="110"/>
      <c r="LEK205" s="110"/>
      <c r="LEL205" s="110"/>
      <c r="LEM205" s="110"/>
      <c r="LEN205" s="110"/>
      <c r="LEO205" s="110"/>
      <c r="LEP205" s="110"/>
      <c r="LEQ205" s="110"/>
      <c r="LER205" s="110"/>
      <c r="LES205" s="110"/>
      <c r="LET205" s="110"/>
      <c r="LEU205" s="110"/>
      <c r="LEV205" s="110"/>
      <c r="LEW205" s="110"/>
      <c r="LEX205" s="110"/>
      <c r="LEY205" s="110"/>
      <c r="LEZ205" s="110"/>
      <c r="LFA205" s="110"/>
      <c r="LFB205" s="110"/>
      <c r="LFC205" s="110"/>
      <c r="LFD205" s="110"/>
      <c r="LFE205" s="110"/>
      <c r="LFF205" s="110"/>
      <c r="LFG205" s="110"/>
      <c r="LFH205" s="110"/>
      <c r="LFI205" s="110"/>
      <c r="LFJ205" s="110"/>
      <c r="LFK205" s="110"/>
      <c r="LFL205" s="110"/>
      <c r="LFM205" s="110"/>
      <c r="LFN205" s="110"/>
      <c r="LFO205" s="110"/>
      <c r="LFP205" s="110"/>
      <c r="LFQ205" s="110"/>
      <c r="LFR205" s="110"/>
      <c r="LFS205" s="110"/>
      <c r="LFT205" s="110"/>
      <c r="LFU205" s="110"/>
      <c r="LFV205" s="110"/>
      <c r="LFW205" s="110"/>
      <c r="LFX205" s="110"/>
      <c r="LFY205" s="110"/>
      <c r="LFZ205" s="110"/>
      <c r="LGA205" s="110"/>
      <c r="LGB205" s="110"/>
      <c r="LGC205" s="110"/>
      <c r="LGD205" s="110"/>
      <c r="LGE205" s="110"/>
      <c r="LGF205" s="110"/>
      <c r="LGG205" s="110"/>
      <c r="LGH205" s="110"/>
      <c r="LGI205" s="110"/>
      <c r="LGJ205" s="110"/>
      <c r="LGK205" s="110"/>
      <c r="LGL205" s="110"/>
      <c r="LGM205" s="110"/>
      <c r="LGN205" s="110"/>
      <c r="LGO205" s="110"/>
      <c r="LGP205" s="110"/>
      <c r="LGQ205" s="110"/>
      <c r="LGR205" s="110"/>
      <c r="LGS205" s="110"/>
      <c r="LGT205" s="110"/>
      <c r="LGU205" s="110"/>
      <c r="LGV205" s="110"/>
      <c r="LGW205" s="110"/>
      <c r="LGX205" s="110"/>
      <c r="LGY205" s="110"/>
      <c r="LGZ205" s="110"/>
      <c r="LHA205" s="110"/>
      <c r="LHB205" s="110"/>
      <c r="LHC205" s="110"/>
      <c r="LHD205" s="110"/>
      <c r="LHE205" s="110"/>
      <c r="LHF205" s="110"/>
      <c r="LHG205" s="110"/>
      <c r="LHH205" s="110"/>
      <c r="LHI205" s="110"/>
      <c r="LHJ205" s="110"/>
      <c r="LHK205" s="110"/>
      <c r="LHL205" s="110"/>
      <c r="LHM205" s="110"/>
      <c r="LHN205" s="110"/>
      <c r="LHO205" s="110"/>
      <c r="LHP205" s="110"/>
      <c r="LHQ205" s="110"/>
      <c r="LHR205" s="110"/>
      <c r="LHS205" s="110"/>
      <c r="LHT205" s="110"/>
      <c r="LHU205" s="110"/>
      <c r="LHV205" s="110"/>
      <c r="LHW205" s="110"/>
      <c r="LHX205" s="110"/>
      <c r="LHY205" s="110"/>
      <c r="LHZ205" s="110"/>
      <c r="LIA205" s="110"/>
      <c r="LIB205" s="110"/>
      <c r="LIC205" s="110"/>
      <c r="LID205" s="110"/>
      <c r="LIE205" s="110"/>
      <c r="LIF205" s="110"/>
      <c r="LIG205" s="110"/>
      <c r="LIH205" s="110"/>
      <c r="LII205" s="110"/>
      <c r="LIJ205" s="110"/>
      <c r="LIK205" s="110"/>
      <c r="LIL205" s="110"/>
      <c r="LIM205" s="110"/>
      <c r="LIN205" s="110"/>
      <c r="LIO205" s="110"/>
      <c r="LIP205" s="110"/>
      <c r="LIQ205" s="110"/>
      <c r="LIR205" s="110"/>
      <c r="LIS205" s="110"/>
      <c r="LIT205" s="110"/>
      <c r="LIU205" s="110"/>
      <c r="LIV205" s="110"/>
      <c r="LIW205" s="110"/>
      <c r="LIX205" s="110"/>
      <c r="LIY205" s="110"/>
      <c r="LIZ205" s="110"/>
      <c r="LJA205" s="110"/>
      <c r="LJB205" s="110"/>
      <c r="LJC205" s="110"/>
      <c r="LJD205" s="110"/>
      <c r="LJE205" s="110"/>
      <c r="LJF205" s="110"/>
      <c r="LJG205" s="110"/>
      <c r="LJH205" s="110"/>
      <c r="LJI205" s="110"/>
      <c r="LJJ205" s="110"/>
      <c r="LJK205" s="110"/>
      <c r="LJL205" s="110"/>
      <c r="LJM205" s="110"/>
      <c r="LJN205" s="110"/>
      <c r="LJO205" s="110"/>
      <c r="LJP205" s="110"/>
      <c r="LJQ205" s="110"/>
      <c r="LJR205" s="110"/>
      <c r="LJS205" s="110"/>
      <c r="LJT205" s="110"/>
      <c r="LJU205" s="110"/>
      <c r="LJV205" s="110"/>
      <c r="LJW205" s="110"/>
      <c r="LJX205" s="110"/>
      <c r="LJY205" s="110"/>
      <c r="LJZ205" s="110"/>
      <c r="LKA205" s="110"/>
      <c r="LKB205" s="110"/>
      <c r="LKC205" s="110"/>
      <c r="LKD205" s="110"/>
      <c r="LKE205" s="110"/>
      <c r="LKF205" s="110"/>
      <c r="LKG205" s="110"/>
      <c r="LKH205" s="110"/>
      <c r="LKI205" s="110"/>
      <c r="LKJ205" s="110"/>
      <c r="LKK205" s="110"/>
      <c r="LKL205" s="110"/>
      <c r="LKM205" s="110"/>
      <c r="LKN205" s="110"/>
      <c r="LKO205" s="110"/>
      <c r="LKP205" s="110"/>
      <c r="LKQ205" s="110"/>
      <c r="LKR205" s="110"/>
      <c r="LKS205" s="110"/>
      <c r="LKT205" s="110"/>
      <c r="LKU205" s="110"/>
      <c r="LKV205" s="110"/>
      <c r="LKW205" s="110"/>
      <c r="LKX205" s="110"/>
      <c r="LKY205" s="110"/>
      <c r="LKZ205" s="110"/>
      <c r="LLA205" s="110"/>
      <c r="LLB205" s="110"/>
      <c r="LLC205" s="110"/>
      <c r="LLD205" s="110"/>
      <c r="LLE205" s="110"/>
      <c r="LLF205" s="110"/>
      <c r="LLG205" s="110"/>
      <c r="LLH205" s="110"/>
      <c r="LLI205" s="110"/>
      <c r="LLJ205" s="110"/>
      <c r="LLK205" s="110"/>
      <c r="LLL205" s="110"/>
      <c r="LLM205" s="110"/>
      <c r="LLN205" s="110"/>
      <c r="LLO205" s="110"/>
      <c r="LLP205" s="110"/>
      <c r="LLQ205" s="110"/>
      <c r="LLR205" s="110"/>
      <c r="LLS205" s="110"/>
      <c r="LLT205" s="110"/>
      <c r="LLU205" s="110"/>
      <c r="LLV205" s="110"/>
      <c r="LLW205" s="110"/>
      <c r="LLX205" s="110"/>
      <c r="LLY205" s="110"/>
      <c r="LLZ205" s="110"/>
      <c r="LMA205" s="110"/>
      <c r="LMB205" s="110"/>
      <c r="LMC205" s="110"/>
      <c r="LMD205" s="110"/>
      <c r="LME205" s="110"/>
      <c r="LMF205" s="110"/>
      <c r="LMG205" s="110"/>
      <c r="LMH205" s="110"/>
      <c r="LMI205" s="110"/>
      <c r="LMJ205" s="110"/>
      <c r="LMK205" s="110"/>
      <c r="LML205" s="110"/>
      <c r="LMM205" s="110"/>
      <c r="LMN205" s="110"/>
      <c r="LMO205" s="110"/>
      <c r="LMP205" s="110"/>
      <c r="LMQ205" s="110"/>
      <c r="LMR205" s="110"/>
      <c r="LMS205" s="110"/>
      <c r="LMT205" s="110"/>
      <c r="LMU205" s="110"/>
      <c r="LMV205" s="110"/>
      <c r="LMW205" s="110"/>
      <c r="LMX205" s="110"/>
      <c r="LMY205" s="110"/>
      <c r="LMZ205" s="110"/>
      <c r="LNA205" s="110"/>
      <c r="LNB205" s="110"/>
      <c r="LNC205" s="110"/>
      <c r="LND205" s="110"/>
      <c r="LNE205" s="110"/>
      <c r="LNF205" s="110"/>
      <c r="LNG205" s="110"/>
      <c r="LNH205" s="110"/>
      <c r="LNI205" s="110"/>
      <c r="LNJ205" s="110"/>
      <c r="LNK205" s="110"/>
      <c r="LNL205" s="110"/>
      <c r="LNM205" s="110"/>
      <c r="LNN205" s="110"/>
      <c r="LNO205" s="110"/>
      <c r="LNP205" s="110"/>
      <c r="LNQ205" s="110"/>
      <c r="LNR205" s="110"/>
      <c r="LNS205" s="110"/>
      <c r="LNT205" s="110"/>
      <c r="LNU205" s="110"/>
      <c r="LNV205" s="110"/>
      <c r="LNW205" s="110"/>
      <c r="LNX205" s="110"/>
      <c r="LNY205" s="110"/>
      <c r="LNZ205" s="110"/>
      <c r="LOA205" s="110"/>
      <c r="LOB205" s="110"/>
      <c r="LOC205" s="110"/>
      <c r="LOD205" s="110"/>
      <c r="LOE205" s="110"/>
      <c r="LOF205" s="110"/>
      <c r="LOG205" s="110"/>
      <c r="LOH205" s="110"/>
      <c r="LOI205" s="110"/>
      <c r="LOJ205" s="110"/>
      <c r="LOK205" s="110"/>
      <c r="LOL205" s="110"/>
      <c r="LOM205" s="110"/>
      <c r="LON205" s="110"/>
      <c r="LOO205" s="110"/>
      <c r="LOP205" s="110"/>
      <c r="LOQ205" s="110"/>
      <c r="LOR205" s="110"/>
      <c r="LOS205" s="110"/>
      <c r="LOT205" s="110"/>
      <c r="LOU205" s="110"/>
      <c r="LOV205" s="110"/>
      <c r="LOW205" s="110"/>
      <c r="LOX205" s="110"/>
      <c r="LOY205" s="110"/>
      <c r="LOZ205" s="110"/>
      <c r="LPA205" s="110"/>
      <c r="LPB205" s="110"/>
      <c r="LPC205" s="110"/>
      <c r="LPD205" s="110"/>
      <c r="LPE205" s="110"/>
      <c r="LPF205" s="110"/>
      <c r="LPG205" s="110"/>
      <c r="LPH205" s="110"/>
      <c r="LPI205" s="110"/>
      <c r="LPJ205" s="110"/>
      <c r="LPK205" s="110"/>
      <c r="LPL205" s="110"/>
      <c r="LPM205" s="110"/>
      <c r="LPN205" s="110"/>
      <c r="LPO205" s="110"/>
      <c r="LPP205" s="110"/>
      <c r="LPQ205" s="110"/>
      <c r="LPR205" s="110"/>
      <c r="LPS205" s="110"/>
      <c r="LPT205" s="110"/>
      <c r="LPU205" s="110"/>
      <c r="LPV205" s="110"/>
      <c r="LPW205" s="110"/>
      <c r="LPX205" s="110"/>
      <c r="LPY205" s="110"/>
      <c r="LPZ205" s="110"/>
      <c r="LQA205" s="110"/>
      <c r="LQB205" s="110"/>
      <c r="LQC205" s="110"/>
      <c r="LQD205" s="110"/>
      <c r="LQE205" s="110"/>
      <c r="LQF205" s="110"/>
      <c r="LQG205" s="110"/>
      <c r="LQH205" s="110"/>
      <c r="LQI205" s="110"/>
      <c r="LQJ205" s="110"/>
      <c r="LQK205" s="110"/>
      <c r="LQL205" s="110"/>
      <c r="LQM205" s="110"/>
      <c r="LQN205" s="110"/>
      <c r="LQO205" s="110"/>
      <c r="LQP205" s="110"/>
      <c r="LQQ205" s="110"/>
      <c r="LQR205" s="110"/>
      <c r="LQS205" s="110"/>
      <c r="LQT205" s="110"/>
      <c r="LQU205" s="110"/>
      <c r="LQV205" s="110"/>
      <c r="LQW205" s="110"/>
      <c r="LQX205" s="110"/>
      <c r="LQY205" s="110"/>
      <c r="LQZ205" s="110"/>
      <c r="LRA205" s="110"/>
      <c r="LRB205" s="110"/>
      <c r="LRC205" s="110"/>
      <c r="LRD205" s="110"/>
      <c r="LRE205" s="110"/>
      <c r="LRF205" s="110"/>
      <c r="LRG205" s="110"/>
      <c r="LRH205" s="110"/>
      <c r="LRI205" s="110"/>
      <c r="LRJ205" s="110"/>
      <c r="LRK205" s="110"/>
      <c r="LRL205" s="110"/>
      <c r="LRM205" s="110"/>
      <c r="LRN205" s="110"/>
      <c r="LRO205" s="110"/>
      <c r="LRP205" s="110"/>
      <c r="LRQ205" s="110"/>
      <c r="LRR205" s="110"/>
      <c r="LRS205" s="110"/>
      <c r="LRT205" s="110"/>
      <c r="LRU205" s="110"/>
      <c r="LRV205" s="110"/>
      <c r="LRW205" s="110"/>
      <c r="LRX205" s="110"/>
      <c r="LRY205" s="110"/>
      <c r="LRZ205" s="110"/>
      <c r="LSA205" s="110"/>
      <c r="LSB205" s="110"/>
      <c r="LSC205" s="110"/>
      <c r="LSD205" s="110"/>
      <c r="LSE205" s="110"/>
      <c r="LSF205" s="110"/>
      <c r="LSG205" s="110"/>
      <c r="LSH205" s="110"/>
      <c r="LSI205" s="110"/>
      <c r="LSJ205" s="110"/>
      <c r="LSK205" s="110"/>
      <c r="LSL205" s="110"/>
      <c r="LSM205" s="110"/>
      <c r="LSN205" s="110"/>
      <c r="LSO205" s="110"/>
      <c r="LSP205" s="110"/>
      <c r="LSQ205" s="110"/>
      <c r="LSR205" s="110"/>
      <c r="LSS205" s="110"/>
      <c r="LST205" s="110"/>
      <c r="LSU205" s="110"/>
      <c r="LSV205" s="110"/>
      <c r="LSW205" s="110"/>
      <c r="LSX205" s="110"/>
      <c r="LSY205" s="110"/>
      <c r="LSZ205" s="110"/>
      <c r="LTA205" s="110"/>
      <c r="LTB205" s="110"/>
      <c r="LTC205" s="110"/>
      <c r="LTD205" s="110"/>
      <c r="LTE205" s="110"/>
      <c r="LTF205" s="110"/>
      <c r="LTG205" s="110"/>
      <c r="LTH205" s="110"/>
      <c r="LTI205" s="110"/>
      <c r="LTJ205" s="110"/>
      <c r="LTK205" s="110"/>
      <c r="LTL205" s="110"/>
      <c r="LTM205" s="110"/>
      <c r="LTN205" s="110"/>
      <c r="LTO205" s="110"/>
      <c r="LTP205" s="110"/>
      <c r="LTQ205" s="110"/>
      <c r="LTR205" s="110"/>
      <c r="LTS205" s="110"/>
      <c r="LTT205" s="110"/>
      <c r="LTU205" s="110"/>
      <c r="LTV205" s="110"/>
      <c r="LTW205" s="110"/>
      <c r="LTX205" s="110"/>
      <c r="LTY205" s="110"/>
      <c r="LTZ205" s="110"/>
      <c r="LUA205" s="110"/>
      <c r="LUB205" s="110"/>
      <c r="LUC205" s="110"/>
      <c r="LUD205" s="110"/>
      <c r="LUE205" s="110"/>
      <c r="LUF205" s="110"/>
      <c r="LUG205" s="110"/>
      <c r="LUH205" s="110"/>
      <c r="LUI205" s="110"/>
      <c r="LUJ205" s="110"/>
      <c r="LUK205" s="110"/>
      <c r="LUL205" s="110"/>
      <c r="LUM205" s="110"/>
      <c r="LUN205" s="110"/>
      <c r="LUO205" s="110"/>
      <c r="LUP205" s="110"/>
      <c r="LUQ205" s="110"/>
      <c r="LUR205" s="110"/>
      <c r="LUS205" s="110"/>
      <c r="LUT205" s="110"/>
      <c r="LUU205" s="110"/>
      <c r="LUV205" s="110"/>
      <c r="LUW205" s="110"/>
      <c r="LUX205" s="110"/>
      <c r="LUY205" s="110"/>
      <c r="LUZ205" s="110"/>
      <c r="LVA205" s="110"/>
      <c r="LVB205" s="110"/>
      <c r="LVC205" s="110"/>
      <c r="LVD205" s="110"/>
      <c r="LVE205" s="110"/>
      <c r="LVF205" s="110"/>
      <c r="LVG205" s="110"/>
      <c r="LVH205" s="110"/>
      <c r="LVI205" s="110"/>
      <c r="LVJ205" s="110"/>
      <c r="LVK205" s="110"/>
      <c r="LVL205" s="110"/>
      <c r="LVM205" s="110"/>
      <c r="LVN205" s="110"/>
      <c r="LVO205" s="110"/>
      <c r="LVP205" s="110"/>
      <c r="LVQ205" s="110"/>
      <c r="LVR205" s="110"/>
      <c r="LVS205" s="110"/>
      <c r="LVT205" s="110"/>
      <c r="LVU205" s="110"/>
      <c r="LVV205" s="110"/>
      <c r="LVW205" s="110"/>
      <c r="LVX205" s="110"/>
      <c r="LVY205" s="110"/>
      <c r="LVZ205" s="110"/>
      <c r="LWA205" s="110"/>
      <c r="LWB205" s="110"/>
      <c r="LWC205" s="110"/>
      <c r="LWD205" s="110"/>
      <c r="LWE205" s="110"/>
      <c r="LWF205" s="110"/>
      <c r="LWG205" s="110"/>
      <c r="LWH205" s="110"/>
      <c r="LWI205" s="110"/>
      <c r="LWJ205" s="110"/>
      <c r="LWK205" s="110"/>
      <c r="LWL205" s="110"/>
      <c r="LWM205" s="110"/>
      <c r="LWN205" s="110"/>
      <c r="LWO205" s="110"/>
      <c r="LWP205" s="110"/>
      <c r="LWQ205" s="110"/>
      <c r="LWR205" s="110"/>
      <c r="LWS205" s="110"/>
      <c r="LWT205" s="110"/>
      <c r="LWU205" s="110"/>
      <c r="LWV205" s="110"/>
      <c r="LWW205" s="110"/>
      <c r="LWX205" s="110"/>
      <c r="LWY205" s="110"/>
      <c r="LWZ205" s="110"/>
      <c r="LXA205" s="110"/>
      <c r="LXB205" s="110"/>
      <c r="LXC205" s="110"/>
      <c r="LXD205" s="110"/>
      <c r="LXE205" s="110"/>
      <c r="LXF205" s="110"/>
      <c r="LXG205" s="110"/>
      <c r="LXH205" s="110"/>
      <c r="LXI205" s="110"/>
      <c r="LXJ205" s="110"/>
      <c r="LXK205" s="110"/>
      <c r="LXL205" s="110"/>
      <c r="LXM205" s="110"/>
      <c r="LXN205" s="110"/>
      <c r="LXO205" s="110"/>
      <c r="LXP205" s="110"/>
      <c r="LXQ205" s="110"/>
      <c r="LXR205" s="110"/>
      <c r="LXS205" s="110"/>
      <c r="LXT205" s="110"/>
      <c r="LXU205" s="110"/>
      <c r="LXV205" s="110"/>
      <c r="LXW205" s="110"/>
      <c r="LXX205" s="110"/>
      <c r="LXY205" s="110"/>
      <c r="LXZ205" s="110"/>
      <c r="LYA205" s="110"/>
      <c r="LYB205" s="110"/>
      <c r="LYC205" s="110"/>
      <c r="LYD205" s="110"/>
      <c r="LYE205" s="110"/>
      <c r="LYF205" s="110"/>
      <c r="LYG205" s="110"/>
      <c r="LYH205" s="110"/>
      <c r="LYI205" s="110"/>
      <c r="LYJ205" s="110"/>
      <c r="LYK205" s="110"/>
      <c r="LYL205" s="110"/>
      <c r="LYM205" s="110"/>
      <c r="LYN205" s="110"/>
      <c r="LYO205" s="110"/>
      <c r="LYP205" s="110"/>
      <c r="LYQ205" s="110"/>
      <c r="LYR205" s="110"/>
      <c r="LYS205" s="110"/>
      <c r="LYT205" s="110"/>
      <c r="LYU205" s="110"/>
      <c r="LYV205" s="110"/>
      <c r="LYW205" s="110"/>
      <c r="LYX205" s="110"/>
      <c r="LYY205" s="110"/>
      <c r="LYZ205" s="110"/>
      <c r="LZA205" s="110"/>
      <c r="LZB205" s="110"/>
      <c r="LZC205" s="110"/>
      <c r="LZD205" s="110"/>
      <c r="LZE205" s="110"/>
      <c r="LZF205" s="110"/>
      <c r="LZG205" s="110"/>
      <c r="LZH205" s="110"/>
      <c r="LZI205" s="110"/>
      <c r="LZJ205" s="110"/>
      <c r="LZK205" s="110"/>
      <c r="LZL205" s="110"/>
      <c r="LZM205" s="110"/>
      <c r="LZN205" s="110"/>
      <c r="LZO205" s="110"/>
      <c r="LZP205" s="110"/>
      <c r="LZQ205" s="110"/>
      <c r="LZR205" s="110"/>
      <c r="LZS205" s="110"/>
      <c r="LZT205" s="110"/>
      <c r="LZU205" s="110"/>
      <c r="LZV205" s="110"/>
      <c r="LZW205" s="110"/>
      <c r="LZX205" s="110"/>
      <c r="LZY205" s="110"/>
      <c r="LZZ205" s="110"/>
      <c r="MAA205" s="110"/>
      <c r="MAB205" s="110"/>
      <c r="MAC205" s="110"/>
      <c r="MAD205" s="110"/>
      <c r="MAE205" s="110"/>
      <c r="MAF205" s="110"/>
      <c r="MAG205" s="110"/>
      <c r="MAH205" s="110"/>
      <c r="MAI205" s="110"/>
      <c r="MAJ205" s="110"/>
      <c r="MAK205" s="110"/>
      <c r="MAL205" s="110"/>
      <c r="MAM205" s="110"/>
      <c r="MAN205" s="110"/>
      <c r="MAO205" s="110"/>
      <c r="MAP205" s="110"/>
      <c r="MAQ205" s="110"/>
      <c r="MAR205" s="110"/>
      <c r="MAS205" s="110"/>
      <c r="MAT205" s="110"/>
      <c r="MAU205" s="110"/>
      <c r="MAV205" s="110"/>
      <c r="MAW205" s="110"/>
      <c r="MAX205" s="110"/>
      <c r="MAY205" s="110"/>
      <c r="MAZ205" s="110"/>
      <c r="MBA205" s="110"/>
      <c r="MBB205" s="110"/>
      <c r="MBC205" s="110"/>
      <c r="MBD205" s="110"/>
      <c r="MBE205" s="110"/>
      <c r="MBF205" s="110"/>
      <c r="MBG205" s="110"/>
      <c r="MBH205" s="110"/>
      <c r="MBI205" s="110"/>
      <c r="MBJ205" s="110"/>
      <c r="MBK205" s="110"/>
      <c r="MBL205" s="110"/>
      <c r="MBM205" s="110"/>
      <c r="MBN205" s="110"/>
      <c r="MBO205" s="110"/>
      <c r="MBP205" s="110"/>
      <c r="MBQ205" s="110"/>
      <c r="MBR205" s="110"/>
      <c r="MBS205" s="110"/>
      <c r="MBT205" s="110"/>
      <c r="MBU205" s="110"/>
      <c r="MBV205" s="110"/>
      <c r="MBW205" s="110"/>
      <c r="MBX205" s="110"/>
      <c r="MBY205" s="110"/>
      <c r="MBZ205" s="110"/>
      <c r="MCA205" s="110"/>
      <c r="MCB205" s="110"/>
      <c r="MCC205" s="110"/>
      <c r="MCD205" s="110"/>
      <c r="MCE205" s="110"/>
      <c r="MCF205" s="110"/>
      <c r="MCG205" s="110"/>
      <c r="MCH205" s="110"/>
      <c r="MCI205" s="110"/>
      <c r="MCJ205" s="110"/>
      <c r="MCK205" s="110"/>
      <c r="MCL205" s="110"/>
      <c r="MCM205" s="110"/>
      <c r="MCN205" s="110"/>
      <c r="MCO205" s="110"/>
      <c r="MCP205" s="110"/>
      <c r="MCQ205" s="110"/>
      <c r="MCR205" s="110"/>
      <c r="MCS205" s="110"/>
      <c r="MCT205" s="110"/>
      <c r="MCU205" s="110"/>
      <c r="MCV205" s="110"/>
      <c r="MCW205" s="110"/>
      <c r="MCX205" s="110"/>
      <c r="MCY205" s="110"/>
      <c r="MCZ205" s="110"/>
      <c r="MDA205" s="110"/>
      <c r="MDB205" s="110"/>
      <c r="MDC205" s="110"/>
      <c r="MDD205" s="110"/>
      <c r="MDE205" s="110"/>
      <c r="MDF205" s="110"/>
      <c r="MDG205" s="110"/>
      <c r="MDH205" s="110"/>
      <c r="MDI205" s="110"/>
      <c r="MDJ205" s="110"/>
      <c r="MDK205" s="110"/>
      <c r="MDL205" s="110"/>
      <c r="MDM205" s="110"/>
      <c r="MDN205" s="110"/>
      <c r="MDO205" s="110"/>
      <c r="MDP205" s="110"/>
      <c r="MDQ205" s="110"/>
      <c r="MDR205" s="110"/>
      <c r="MDS205" s="110"/>
      <c r="MDT205" s="110"/>
      <c r="MDU205" s="110"/>
      <c r="MDV205" s="110"/>
      <c r="MDW205" s="110"/>
      <c r="MDX205" s="110"/>
      <c r="MDY205" s="110"/>
      <c r="MDZ205" s="110"/>
      <c r="MEA205" s="110"/>
      <c r="MEB205" s="110"/>
      <c r="MEC205" s="110"/>
      <c r="MED205" s="110"/>
      <c r="MEE205" s="110"/>
      <c r="MEF205" s="110"/>
      <c r="MEG205" s="110"/>
      <c r="MEH205" s="110"/>
      <c r="MEI205" s="110"/>
      <c r="MEJ205" s="110"/>
      <c r="MEK205" s="110"/>
      <c r="MEL205" s="110"/>
      <c r="MEM205" s="110"/>
      <c r="MEN205" s="110"/>
      <c r="MEO205" s="110"/>
      <c r="MEP205" s="110"/>
      <c r="MEQ205" s="110"/>
      <c r="MER205" s="110"/>
      <c r="MES205" s="110"/>
      <c r="MET205" s="110"/>
      <c r="MEU205" s="110"/>
      <c r="MEV205" s="110"/>
      <c r="MEW205" s="110"/>
      <c r="MEX205" s="110"/>
      <c r="MEY205" s="110"/>
      <c r="MEZ205" s="110"/>
      <c r="MFA205" s="110"/>
      <c r="MFB205" s="110"/>
      <c r="MFC205" s="110"/>
      <c r="MFD205" s="110"/>
      <c r="MFE205" s="110"/>
      <c r="MFF205" s="110"/>
      <c r="MFG205" s="110"/>
      <c r="MFH205" s="110"/>
      <c r="MFI205" s="110"/>
      <c r="MFJ205" s="110"/>
      <c r="MFK205" s="110"/>
      <c r="MFL205" s="110"/>
      <c r="MFM205" s="110"/>
      <c r="MFN205" s="110"/>
      <c r="MFO205" s="110"/>
      <c r="MFP205" s="110"/>
      <c r="MFQ205" s="110"/>
      <c r="MFR205" s="110"/>
      <c r="MFS205" s="110"/>
      <c r="MFT205" s="110"/>
      <c r="MFU205" s="110"/>
      <c r="MFV205" s="110"/>
      <c r="MFW205" s="110"/>
      <c r="MFX205" s="110"/>
      <c r="MFY205" s="110"/>
      <c r="MFZ205" s="110"/>
      <c r="MGA205" s="110"/>
      <c r="MGB205" s="110"/>
      <c r="MGC205" s="110"/>
      <c r="MGD205" s="110"/>
      <c r="MGE205" s="110"/>
      <c r="MGF205" s="110"/>
      <c r="MGG205" s="110"/>
      <c r="MGH205" s="110"/>
      <c r="MGI205" s="110"/>
      <c r="MGJ205" s="110"/>
      <c r="MGK205" s="110"/>
      <c r="MGL205" s="110"/>
      <c r="MGM205" s="110"/>
      <c r="MGN205" s="110"/>
      <c r="MGO205" s="110"/>
      <c r="MGP205" s="110"/>
      <c r="MGQ205" s="110"/>
      <c r="MGR205" s="110"/>
      <c r="MGS205" s="110"/>
      <c r="MGT205" s="110"/>
      <c r="MGU205" s="110"/>
      <c r="MGV205" s="110"/>
      <c r="MGW205" s="110"/>
      <c r="MGX205" s="110"/>
      <c r="MGY205" s="110"/>
      <c r="MGZ205" s="110"/>
      <c r="MHA205" s="110"/>
      <c r="MHB205" s="110"/>
      <c r="MHC205" s="110"/>
      <c r="MHD205" s="110"/>
      <c r="MHE205" s="110"/>
      <c r="MHF205" s="110"/>
      <c r="MHG205" s="110"/>
      <c r="MHH205" s="110"/>
      <c r="MHI205" s="110"/>
      <c r="MHJ205" s="110"/>
      <c r="MHK205" s="110"/>
      <c r="MHL205" s="110"/>
      <c r="MHM205" s="110"/>
      <c r="MHN205" s="110"/>
      <c r="MHO205" s="110"/>
      <c r="MHP205" s="110"/>
      <c r="MHQ205" s="110"/>
      <c r="MHR205" s="110"/>
      <c r="MHS205" s="110"/>
      <c r="MHT205" s="110"/>
      <c r="MHU205" s="110"/>
      <c r="MHV205" s="110"/>
      <c r="MHW205" s="110"/>
      <c r="MHX205" s="110"/>
      <c r="MHY205" s="110"/>
      <c r="MHZ205" s="110"/>
      <c r="MIA205" s="110"/>
      <c r="MIB205" s="110"/>
      <c r="MIC205" s="110"/>
      <c r="MID205" s="110"/>
      <c r="MIE205" s="110"/>
      <c r="MIF205" s="110"/>
      <c r="MIG205" s="110"/>
      <c r="MIH205" s="110"/>
      <c r="MII205" s="110"/>
      <c r="MIJ205" s="110"/>
      <c r="MIK205" s="110"/>
      <c r="MIL205" s="110"/>
      <c r="MIM205" s="110"/>
      <c r="MIN205" s="110"/>
      <c r="MIO205" s="110"/>
      <c r="MIP205" s="110"/>
      <c r="MIQ205" s="110"/>
      <c r="MIR205" s="110"/>
      <c r="MIS205" s="110"/>
      <c r="MIT205" s="110"/>
      <c r="MIU205" s="110"/>
      <c r="MIV205" s="110"/>
      <c r="MIW205" s="110"/>
      <c r="MIX205" s="110"/>
      <c r="MIY205" s="110"/>
      <c r="MIZ205" s="110"/>
      <c r="MJA205" s="110"/>
      <c r="MJB205" s="110"/>
      <c r="MJC205" s="110"/>
      <c r="MJD205" s="110"/>
      <c r="MJE205" s="110"/>
      <c r="MJF205" s="110"/>
      <c r="MJG205" s="110"/>
      <c r="MJH205" s="110"/>
      <c r="MJI205" s="110"/>
      <c r="MJJ205" s="110"/>
      <c r="MJK205" s="110"/>
      <c r="MJL205" s="110"/>
      <c r="MJM205" s="110"/>
      <c r="MJN205" s="110"/>
      <c r="MJO205" s="110"/>
      <c r="MJP205" s="110"/>
      <c r="MJQ205" s="110"/>
      <c r="MJR205" s="110"/>
      <c r="MJS205" s="110"/>
      <c r="MJT205" s="110"/>
      <c r="MJU205" s="110"/>
      <c r="MJV205" s="110"/>
      <c r="MJW205" s="110"/>
      <c r="MJX205" s="110"/>
      <c r="MJY205" s="110"/>
      <c r="MJZ205" s="110"/>
      <c r="MKA205" s="110"/>
      <c r="MKB205" s="110"/>
      <c r="MKC205" s="110"/>
      <c r="MKD205" s="110"/>
      <c r="MKE205" s="110"/>
      <c r="MKF205" s="110"/>
      <c r="MKG205" s="110"/>
      <c r="MKH205" s="110"/>
      <c r="MKI205" s="110"/>
      <c r="MKJ205" s="110"/>
      <c r="MKK205" s="110"/>
      <c r="MKL205" s="110"/>
      <c r="MKM205" s="110"/>
      <c r="MKN205" s="110"/>
      <c r="MKO205" s="110"/>
      <c r="MKP205" s="110"/>
      <c r="MKQ205" s="110"/>
      <c r="MKR205" s="110"/>
      <c r="MKS205" s="110"/>
      <c r="MKT205" s="110"/>
      <c r="MKU205" s="110"/>
      <c r="MKV205" s="110"/>
      <c r="MKW205" s="110"/>
      <c r="MKX205" s="110"/>
      <c r="MKY205" s="110"/>
      <c r="MKZ205" s="110"/>
      <c r="MLA205" s="110"/>
      <c r="MLB205" s="110"/>
      <c r="MLC205" s="110"/>
      <c r="MLD205" s="110"/>
      <c r="MLE205" s="110"/>
      <c r="MLF205" s="110"/>
      <c r="MLG205" s="110"/>
      <c r="MLH205" s="110"/>
      <c r="MLI205" s="110"/>
      <c r="MLJ205" s="110"/>
      <c r="MLK205" s="110"/>
      <c r="MLL205" s="110"/>
      <c r="MLM205" s="110"/>
      <c r="MLN205" s="110"/>
      <c r="MLO205" s="110"/>
      <c r="MLP205" s="110"/>
      <c r="MLQ205" s="110"/>
      <c r="MLR205" s="110"/>
      <c r="MLS205" s="110"/>
      <c r="MLT205" s="110"/>
      <c r="MLU205" s="110"/>
      <c r="MLV205" s="110"/>
      <c r="MLW205" s="110"/>
      <c r="MLX205" s="110"/>
      <c r="MLY205" s="110"/>
      <c r="MLZ205" s="110"/>
      <c r="MMA205" s="110"/>
      <c r="MMB205" s="110"/>
      <c r="MMC205" s="110"/>
      <c r="MMD205" s="110"/>
      <c r="MME205" s="110"/>
      <c r="MMF205" s="110"/>
      <c r="MMG205" s="110"/>
      <c r="MMH205" s="110"/>
      <c r="MMI205" s="110"/>
      <c r="MMJ205" s="110"/>
      <c r="MMK205" s="110"/>
      <c r="MML205" s="110"/>
      <c r="MMM205" s="110"/>
      <c r="MMN205" s="110"/>
      <c r="MMO205" s="110"/>
      <c r="MMP205" s="110"/>
      <c r="MMQ205" s="110"/>
      <c r="MMR205" s="110"/>
      <c r="MMS205" s="110"/>
      <c r="MMT205" s="110"/>
      <c r="MMU205" s="110"/>
      <c r="MMV205" s="110"/>
      <c r="MMW205" s="110"/>
      <c r="MMX205" s="110"/>
      <c r="MMY205" s="110"/>
      <c r="MMZ205" s="110"/>
      <c r="MNA205" s="110"/>
      <c r="MNB205" s="110"/>
      <c r="MNC205" s="110"/>
      <c r="MND205" s="110"/>
      <c r="MNE205" s="110"/>
      <c r="MNF205" s="110"/>
      <c r="MNG205" s="110"/>
      <c r="MNH205" s="110"/>
      <c r="MNI205" s="110"/>
      <c r="MNJ205" s="110"/>
      <c r="MNK205" s="110"/>
      <c r="MNL205" s="110"/>
      <c r="MNM205" s="110"/>
      <c r="MNN205" s="110"/>
      <c r="MNO205" s="110"/>
      <c r="MNP205" s="110"/>
      <c r="MNQ205" s="110"/>
      <c r="MNR205" s="110"/>
      <c r="MNS205" s="110"/>
      <c r="MNT205" s="110"/>
      <c r="MNU205" s="110"/>
      <c r="MNV205" s="110"/>
      <c r="MNW205" s="110"/>
      <c r="MNX205" s="110"/>
      <c r="MNY205" s="110"/>
      <c r="MNZ205" s="110"/>
      <c r="MOA205" s="110"/>
      <c r="MOB205" s="110"/>
      <c r="MOC205" s="110"/>
      <c r="MOD205" s="110"/>
      <c r="MOE205" s="110"/>
      <c r="MOF205" s="110"/>
      <c r="MOG205" s="110"/>
      <c r="MOH205" s="110"/>
      <c r="MOI205" s="110"/>
      <c r="MOJ205" s="110"/>
      <c r="MOK205" s="110"/>
      <c r="MOL205" s="110"/>
      <c r="MOM205" s="110"/>
      <c r="MON205" s="110"/>
      <c r="MOO205" s="110"/>
      <c r="MOP205" s="110"/>
      <c r="MOQ205" s="110"/>
      <c r="MOR205" s="110"/>
      <c r="MOS205" s="110"/>
      <c r="MOT205" s="110"/>
      <c r="MOU205" s="110"/>
      <c r="MOV205" s="110"/>
      <c r="MOW205" s="110"/>
      <c r="MOX205" s="110"/>
      <c r="MOY205" s="110"/>
      <c r="MOZ205" s="110"/>
      <c r="MPA205" s="110"/>
      <c r="MPB205" s="110"/>
      <c r="MPC205" s="110"/>
      <c r="MPD205" s="110"/>
      <c r="MPE205" s="110"/>
      <c r="MPF205" s="110"/>
      <c r="MPG205" s="110"/>
      <c r="MPH205" s="110"/>
      <c r="MPI205" s="110"/>
      <c r="MPJ205" s="110"/>
      <c r="MPK205" s="110"/>
      <c r="MPL205" s="110"/>
      <c r="MPM205" s="110"/>
      <c r="MPN205" s="110"/>
      <c r="MPO205" s="110"/>
      <c r="MPP205" s="110"/>
      <c r="MPQ205" s="110"/>
      <c r="MPR205" s="110"/>
      <c r="MPS205" s="110"/>
      <c r="MPT205" s="110"/>
      <c r="MPU205" s="110"/>
      <c r="MPV205" s="110"/>
      <c r="MPW205" s="110"/>
      <c r="MPX205" s="110"/>
      <c r="MPY205" s="110"/>
      <c r="MPZ205" s="110"/>
      <c r="MQA205" s="110"/>
      <c r="MQB205" s="110"/>
      <c r="MQC205" s="110"/>
      <c r="MQD205" s="110"/>
      <c r="MQE205" s="110"/>
      <c r="MQF205" s="110"/>
      <c r="MQG205" s="110"/>
      <c r="MQH205" s="110"/>
      <c r="MQI205" s="110"/>
      <c r="MQJ205" s="110"/>
      <c r="MQK205" s="110"/>
      <c r="MQL205" s="110"/>
      <c r="MQM205" s="110"/>
      <c r="MQN205" s="110"/>
      <c r="MQO205" s="110"/>
      <c r="MQP205" s="110"/>
      <c r="MQQ205" s="110"/>
      <c r="MQR205" s="110"/>
      <c r="MQS205" s="110"/>
      <c r="MQT205" s="110"/>
      <c r="MQU205" s="110"/>
      <c r="MQV205" s="110"/>
      <c r="MQW205" s="110"/>
      <c r="MQX205" s="110"/>
      <c r="MQY205" s="110"/>
      <c r="MQZ205" s="110"/>
      <c r="MRA205" s="110"/>
      <c r="MRB205" s="110"/>
      <c r="MRC205" s="110"/>
      <c r="MRD205" s="110"/>
      <c r="MRE205" s="110"/>
      <c r="MRF205" s="110"/>
      <c r="MRG205" s="110"/>
      <c r="MRH205" s="110"/>
      <c r="MRI205" s="110"/>
      <c r="MRJ205" s="110"/>
      <c r="MRK205" s="110"/>
      <c r="MRL205" s="110"/>
      <c r="MRM205" s="110"/>
      <c r="MRN205" s="110"/>
      <c r="MRO205" s="110"/>
      <c r="MRP205" s="110"/>
      <c r="MRQ205" s="110"/>
      <c r="MRR205" s="110"/>
      <c r="MRS205" s="110"/>
      <c r="MRT205" s="110"/>
      <c r="MRU205" s="110"/>
      <c r="MRV205" s="110"/>
      <c r="MRW205" s="110"/>
      <c r="MRX205" s="110"/>
      <c r="MRY205" s="110"/>
      <c r="MRZ205" s="110"/>
      <c r="MSA205" s="110"/>
      <c r="MSB205" s="110"/>
      <c r="MSC205" s="110"/>
      <c r="MSD205" s="110"/>
      <c r="MSE205" s="110"/>
      <c r="MSF205" s="110"/>
      <c r="MSG205" s="110"/>
      <c r="MSH205" s="110"/>
      <c r="MSI205" s="110"/>
      <c r="MSJ205" s="110"/>
      <c r="MSK205" s="110"/>
      <c r="MSL205" s="110"/>
      <c r="MSM205" s="110"/>
      <c r="MSN205" s="110"/>
      <c r="MSO205" s="110"/>
      <c r="MSP205" s="110"/>
      <c r="MSQ205" s="110"/>
      <c r="MSR205" s="110"/>
      <c r="MSS205" s="110"/>
      <c r="MST205" s="110"/>
      <c r="MSU205" s="110"/>
      <c r="MSV205" s="110"/>
      <c r="MSW205" s="110"/>
      <c r="MSX205" s="110"/>
      <c r="MSY205" s="110"/>
      <c r="MSZ205" s="110"/>
      <c r="MTA205" s="110"/>
      <c r="MTB205" s="110"/>
      <c r="MTC205" s="110"/>
      <c r="MTD205" s="110"/>
      <c r="MTE205" s="110"/>
      <c r="MTF205" s="110"/>
      <c r="MTG205" s="110"/>
      <c r="MTH205" s="110"/>
      <c r="MTI205" s="110"/>
      <c r="MTJ205" s="110"/>
      <c r="MTK205" s="110"/>
      <c r="MTL205" s="110"/>
      <c r="MTM205" s="110"/>
      <c r="MTN205" s="110"/>
      <c r="MTO205" s="110"/>
      <c r="MTP205" s="110"/>
      <c r="MTQ205" s="110"/>
      <c r="MTR205" s="110"/>
      <c r="MTS205" s="110"/>
      <c r="MTT205" s="110"/>
      <c r="MTU205" s="110"/>
      <c r="MTV205" s="110"/>
      <c r="MTW205" s="110"/>
      <c r="MTX205" s="110"/>
      <c r="MTY205" s="110"/>
      <c r="MTZ205" s="110"/>
      <c r="MUA205" s="110"/>
      <c r="MUB205" s="110"/>
      <c r="MUC205" s="110"/>
      <c r="MUD205" s="110"/>
      <c r="MUE205" s="110"/>
      <c r="MUF205" s="110"/>
      <c r="MUG205" s="110"/>
      <c r="MUH205" s="110"/>
      <c r="MUI205" s="110"/>
      <c r="MUJ205" s="110"/>
      <c r="MUK205" s="110"/>
      <c r="MUL205" s="110"/>
      <c r="MUM205" s="110"/>
      <c r="MUN205" s="110"/>
      <c r="MUO205" s="110"/>
      <c r="MUP205" s="110"/>
      <c r="MUQ205" s="110"/>
      <c r="MUR205" s="110"/>
      <c r="MUS205" s="110"/>
      <c r="MUT205" s="110"/>
      <c r="MUU205" s="110"/>
      <c r="MUV205" s="110"/>
      <c r="MUW205" s="110"/>
      <c r="MUX205" s="110"/>
      <c r="MUY205" s="110"/>
      <c r="MUZ205" s="110"/>
      <c r="MVA205" s="110"/>
      <c r="MVB205" s="110"/>
      <c r="MVC205" s="110"/>
      <c r="MVD205" s="110"/>
      <c r="MVE205" s="110"/>
      <c r="MVF205" s="110"/>
      <c r="MVG205" s="110"/>
      <c r="MVH205" s="110"/>
      <c r="MVI205" s="110"/>
      <c r="MVJ205" s="110"/>
      <c r="MVK205" s="110"/>
      <c r="MVL205" s="110"/>
      <c r="MVM205" s="110"/>
      <c r="MVN205" s="110"/>
      <c r="MVO205" s="110"/>
      <c r="MVP205" s="110"/>
      <c r="MVQ205" s="110"/>
      <c r="MVR205" s="110"/>
      <c r="MVS205" s="110"/>
      <c r="MVT205" s="110"/>
      <c r="MVU205" s="110"/>
      <c r="MVV205" s="110"/>
      <c r="MVW205" s="110"/>
      <c r="MVX205" s="110"/>
      <c r="MVY205" s="110"/>
      <c r="MVZ205" s="110"/>
      <c r="MWA205" s="110"/>
      <c r="MWB205" s="110"/>
      <c r="MWC205" s="110"/>
      <c r="MWD205" s="110"/>
      <c r="MWE205" s="110"/>
      <c r="MWF205" s="110"/>
      <c r="MWG205" s="110"/>
      <c r="MWH205" s="110"/>
      <c r="MWI205" s="110"/>
      <c r="MWJ205" s="110"/>
      <c r="MWK205" s="110"/>
      <c r="MWL205" s="110"/>
      <c r="MWM205" s="110"/>
      <c r="MWN205" s="110"/>
      <c r="MWO205" s="110"/>
      <c r="MWP205" s="110"/>
      <c r="MWQ205" s="110"/>
      <c r="MWR205" s="110"/>
      <c r="MWS205" s="110"/>
      <c r="MWT205" s="110"/>
      <c r="MWU205" s="110"/>
      <c r="MWV205" s="110"/>
      <c r="MWW205" s="110"/>
      <c r="MWX205" s="110"/>
      <c r="MWY205" s="110"/>
      <c r="MWZ205" s="110"/>
      <c r="MXA205" s="110"/>
      <c r="MXB205" s="110"/>
      <c r="MXC205" s="110"/>
      <c r="MXD205" s="110"/>
      <c r="MXE205" s="110"/>
      <c r="MXF205" s="110"/>
      <c r="MXG205" s="110"/>
      <c r="MXH205" s="110"/>
      <c r="MXI205" s="110"/>
      <c r="MXJ205" s="110"/>
      <c r="MXK205" s="110"/>
      <c r="MXL205" s="110"/>
      <c r="MXM205" s="110"/>
      <c r="MXN205" s="110"/>
      <c r="MXO205" s="110"/>
      <c r="MXP205" s="110"/>
      <c r="MXQ205" s="110"/>
      <c r="MXR205" s="110"/>
      <c r="MXS205" s="110"/>
      <c r="MXT205" s="110"/>
      <c r="MXU205" s="110"/>
      <c r="MXV205" s="110"/>
      <c r="MXW205" s="110"/>
      <c r="MXX205" s="110"/>
      <c r="MXY205" s="110"/>
      <c r="MXZ205" s="110"/>
      <c r="MYA205" s="110"/>
      <c r="MYB205" s="110"/>
      <c r="MYC205" s="110"/>
      <c r="MYD205" s="110"/>
      <c r="MYE205" s="110"/>
      <c r="MYF205" s="110"/>
      <c r="MYG205" s="110"/>
      <c r="MYH205" s="110"/>
      <c r="MYI205" s="110"/>
      <c r="MYJ205" s="110"/>
      <c r="MYK205" s="110"/>
      <c r="MYL205" s="110"/>
      <c r="MYM205" s="110"/>
      <c r="MYN205" s="110"/>
      <c r="MYO205" s="110"/>
      <c r="MYP205" s="110"/>
      <c r="MYQ205" s="110"/>
      <c r="MYR205" s="110"/>
      <c r="MYS205" s="110"/>
      <c r="MYT205" s="110"/>
      <c r="MYU205" s="110"/>
      <c r="MYV205" s="110"/>
      <c r="MYW205" s="110"/>
      <c r="MYX205" s="110"/>
      <c r="MYY205" s="110"/>
      <c r="MYZ205" s="110"/>
      <c r="MZA205" s="110"/>
      <c r="MZB205" s="110"/>
      <c r="MZC205" s="110"/>
      <c r="MZD205" s="110"/>
      <c r="MZE205" s="110"/>
      <c r="MZF205" s="110"/>
      <c r="MZG205" s="110"/>
      <c r="MZH205" s="110"/>
      <c r="MZI205" s="110"/>
      <c r="MZJ205" s="110"/>
      <c r="MZK205" s="110"/>
      <c r="MZL205" s="110"/>
      <c r="MZM205" s="110"/>
      <c r="MZN205" s="110"/>
      <c r="MZO205" s="110"/>
      <c r="MZP205" s="110"/>
      <c r="MZQ205" s="110"/>
      <c r="MZR205" s="110"/>
      <c r="MZS205" s="110"/>
      <c r="MZT205" s="110"/>
      <c r="MZU205" s="110"/>
      <c r="MZV205" s="110"/>
      <c r="MZW205" s="110"/>
      <c r="MZX205" s="110"/>
      <c r="MZY205" s="110"/>
      <c r="MZZ205" s="110"/>
      <c r="NAA205" s="110"/>
      <c r="NAB205" s="110"/>
      <c r="NAC205" s="110"/>
      <c r="NAD205" s="110"/>
      <c r="NAE205" s="110"/>
      <c r="NAF205" s="110"/>
      <c r="NAG205" s="110"/>
      <c r="NAH205" s="110"/>
      <c r="NAI205" s="110"/>
      <c r="NAJ205" s="110"/>
      <c r="NAK205" s="110"/>
      <c r="NAL205" s="110"/>
      <c r="NAM205" s="110"/>
      <c r="NAN205" s="110"/>
      <c r="NAO205" s="110"/>
      <c r="NAP205" s="110"/>
      <c r="NAQ205" s="110"/>
      <c r="NAR205" s="110"/>
      <c r="NAS205" s="110"/>
      <c r="NAT205" s="110"/>
      <c r="NAU205" s="110"/>
      <c r="NAV205" s="110"/>
      <c r="NAW205" s="110"/>
      <c r="NAX205" s="110"/>
      <c r="NAY205" s="110"/>
      <c r="NAZ205" s="110"/>
      <c r="NBA205" s="110"/>
      <c r="NBB205" s="110"/>
      <c r="NBC205" s="110"/>
      <c r="NBD205" s="110"/>
      <c r="NBE205" s="110"/>
      <c r="NBF205" s="110"/>
      <c r="NBG205" s="110"/>
      <c r="NBH205" s="110"/>
      <c r="NBI205" s="110"/>
      <c r="NBJ205" s="110"/>
      <c r="NBK205" s="110"/>
      <c r="NBL205" s="110"/>
      <c r="NBM205" s="110"/>
      <c r="NBN205" s="110"/>
      <c r="NBO205" s="110"/>
      <c r="NBP205" s="110"/>
      <c r="NBQ205" s="110"/>
      <c r="NBR205" s="110"/>
      <c r="NBS205" s="110"/>
      <c r="NBT205" s="110"/>
      <c r="NBU205" s="110"/>
      <c r="NBV205" s="110"/>
      <c r="NBW205" s="110"/>
      <c r="NBX205" s="110"/>
      <c r="NBY205" s="110"/>
      <c r="NBZ205" s="110"/>
      <c r="NCA205" s="110"/>
      <c r="NCB205" s="110"/>
      <c r="NCC205" s="110"/>
      <c r="NCD205" s="110"/>
      <c r="NCE205" s="110"/>
      <c r="NCF205" s="110"/>
      <c r="NCG205" s="110"/>
      <c r="NCH205" s="110"/>
      <c r="NCI205" s="110"/>
      <c r="NCJ205" s="110"/>
      <c r="NCK205" s="110"/>
      <c r="NCL205" s="110"/>
      <c r="NCM205" s="110"/>
      <c r="NCN205" s="110"/>
      <c r="NCO205" s="110"/>
      <c r="NCP205" s="110"/>
      <c r="NCQ205" s="110"/>
      <c r="NCR205" s="110"/>
      <c r="NCS205" s="110"/>
      <c r="NCT205" s="110"/>
      <c r="NCU205" s="110"/>
      <c r="NCV205" s="110"/>
      <c r="NCW205" s="110"/>
      <c r="NCX205" s="110"/>
      <c r="NCY205" s="110"/>
      <c r="NCZ205" s="110"/>
      <c r="NDA205" s="110"/>
      <c r="NDB205" s="110"/>
      <c r="NDC205" s="110"/>
      <c r="NDD205" s="110"/>
      <c r="NDE205" s="110"/>
      <c r="NDF205" s="110"/>
      <c r="NDG205" s="110"/>
      <c r="NDH205" s="110"/>
      <c r="NDI205" s="110"/>
      <c r="NDJ205" s="110"/>
      <c r="NDK205" s="110"/>
      <c r="NDL205" s="110"/>
      <c r="NDM205" s="110"/>
      <c r="NDN205" s="110"/>
      <c r="NDO205" s="110"/>
      <c r="NDP205" s="110"/>
      <c r="NDQ205" s="110"/>
      <c r="NDR205" s="110"/>
      <c r="NDS205" s="110"/>
      <c r="NDT205" s="110"/>
      <c r="NDU205" s="110"/>
      <c r="NDV205" s="110"/>
      <c r="NDW205" s="110"/>
      <c r="NDX205" s="110"/>
      <c r="NDY205" s="110"/>
      <c r="NDZ205" s="110"/>
      <c r="NEA205" s="110"/>
      <c r="NEB205" s="110"/>
      <c r="NEC205" s="110"/>
      <c r="NED205" s="110"/>
      <c r="NEE205" s="110"/>
      <c r="NEF205" s="110"/>
      <c r="NEG205" s="110"/>
      <c r="NEH205" s="110"/>
      <c r="NEI205" s="110"/>
      <c r="NEJ205" s="110"/>
      <c r="NEK205" s="110"/>
      <c r="NEL205" s="110"/>
      <c r="NEM205" s="110"/>
      <c r="NEN205" s="110"/>
      <c r="NEO205" s="110"/>
      <c r="NEP205" s="110"/>
      <c r="NEQ205" s="110"/>
      <c r="NER205" s="110"/>
      <c r="NES205" s="110"/>
      <c r="NET205" s="110"/>
      <c r="NEU205" s="110"/>
      <c r="NEV205" s="110"/>
      <c r="NEW205" s="110"/>
      <c r="NEX205" s="110"/>
      <c r="NEY205" s="110"/>
      <c r="NEZ205" s="110"/>
      <c r="NFA205" s="110"/>
      <c r="NFB205" s="110"/>
      <c r="NFC205" s="110"/>
      <c r="NFD205" s="110"/>
      <c r="NFE205" s="110"/>
      <c r="NFF205" s="110"/>
      <c r="NFG205" s="110"/>
      <c r="NFH205" s="110"/>
      <c r="NFI205" s="110"/>
      <c r="NFJ205" s="110"/>
      <c r="NFK205" s="110"/>
      <c r="NFL205" s="110"/>
      <c r="NFM205" s="110"/>
      <c r="NFN205" s="110"/>
      <c r="NFO205" s="110"/>
      <c r="NFP205" s="110"/>
      <c r="NFQ205" s="110"/>
      <c r="NFR205" s="110"/>
      <c r="NFS205" s="110"/>
      <c r="NFT205" s="110"/>
      <c r="NFU205" s="110"/>
      <c r="NFV205" s="110"/>
      <c r="NFW205" s="110"/>
      <c r="NFX205" s="110"/>
      <c r="NFY205" s="110"/>
      <c r="NFZ205" s="110"/>
      <c r="NGA205" s="110"/>
      <c r="NGB205" s="110"/>
      <c r="NGC205" s="110"/>
      <c r="NGD205" s="110"/>
      <c r="NGE205" s="110"/>
      <c r="NGF205" s="110"/>
      <c r="NGG205" s="110"/>
      <c r="NGH205" s="110"/>
      <c r="NGI205" s="110"/>
      <c r="NGJ205" s="110"/>
      <c r="NGK205" s="110"/>
      <c r="NGL205" s="110"/>
      <c r="NGM205" s="110"/>
      <c r="NGN205" s="110"/>
      <c r="NGO205" s="110"/>
      <c r="NGP205" s="110"/>
      <c r="NGQ205" s="110"/>
      <c r="NGR205" s="110"/>
      <c r="NGS205" s="110"/>
      <c r="NGT205" s="110"/>
      <c r="NGU205" s="110"/>
      <c r="NGV205" s="110"/>
      <c r="NGW205" s="110"/>
      <c r="NGX205" s="110"/>
      <c r="NGY205" s="110"/>
      <c r="NGZ205" s="110"/>
      <c r="NHA205" s="110"/>
      <c r="NHB205" s="110"/>
      <c r="NHC205" s="110"/>
      <c r="NHD205" s="110"/>
      <c r="NHE205" s="110"/>
      <c r="NHF205" s="110"/>
      <c r="NHG205" s="110"/>
      <c r="NHH205" s="110"/>
      <c r="NHI205" s="110"/>
      <c r="NHJ205" s="110"/>
      <c r="NHK205" s="110"/>
      <c r="NHL205" s="110"/>
      <c r="NHM205" s="110"/>
      <c r="NHN205" s="110"/>
      <c r="NHO205" s="110"/>
      <c r="NHP205" s="110"/>
      <c r="NHQ205" s="110"/>
      <c r="NHR205" s="110"/>
      <c r="NHS205" s="110"/>
      <c r="NHT205" s="110"/>
      <c r="NHU205" s="110"/>
      <c r="NHV205" s="110"/>
      <c r="NHW205" s="110"/>
      <c r="NHX205" s="110"/>
      <c r="NHY205" s="110"/>
      <c r="NHZ205" s="110"/>
      <c r="NIA205" s="110"/>
      <c r="NIB205" s="110"/>
      <c r="NIC205" s="110"/>
      <c r="NID205" s="110"/>
      <c r="NIE205" s="110"/>
      <c r="NIF205" s="110"/>
      <c r="NIG205" s="110"/>
      <c r="NIH205" s="110"/>
      <c r="NII205" s="110"/>
      <c r="NIJ205" s="110"/>
      <c r="NIK205" s="110"/>
      <c r="NIL205" s="110"/>
      <c r="NIM205" s="110"/>
      <c r="NIN205" s="110"/>
      <c r="NIO205" s="110"/>
      <c r="NIP205" s="110"/>
      <c r="NIQ205" s="110"/>
      <c r="NIR205" s="110"/>
      <c r="NIS205" s="110"/>
      <c r="NIT205" s="110"/>
      <c r="NIU205" s="110"/>
      <c r="NIV205" s="110"/>
      <c r="NIW205" s="110"/>
      <c r="NIX205" s="110"/>
      <c r="NIY205" s="110"/>
      <c r="NIZ205" s="110"/>
      <c r="NJA205" s="110"/>
      <c r="NJB205" s="110"/>
      <c r="NJC205" s="110"/>
      <c r="NJD205" s="110"/>
      <c r="NJE205" s="110"/>
      <c r="NJF205" s="110"/>
      <c r="NJG205" s="110"/>
      <c r="NJH205" s="110"/>
      <c r="NJI205" s="110"/>
      <c r="NJJ205" s="110"/>
      <c r="NJK205" s="110"/>
      <c r="NJL205" s="110"/>
      <c r="NJM205" s="110"/>
      <c r="NJN205" s="110"/>
      <c r="NJO205" s="110"/>
      <c r="NJP205" s="110"/>
      <c r="NJQ205" s="110"/>
      <c r="NJR205" s="110"/>
      <c r="NJS205" s="110"/>
      <c r="NJT205" s="110"/>
      <c r="NJU205" s="110"/>
      <c r="NJV205" s="110"/>
      <c r="NJW205" s="110"/>
      <c r="NJX205" s="110"/>
      <c r="NJY205" s="110"/>
      <c r="NJZ205" s="110"/>
      <c r="NKA205" s="110"/>
      <c r="NKB205" s="110"/>
      <c r="NKC205" s="110"/>
      <c r="NKD205" s="110"/>
      <c r="NKE205" s="110"/>
      <c r="NKF205" s="110"/>
      <c r="NKG205" s="110"/>
      <c r="NKH205" s="110"/>
      <c r="NKI205" s="110"/>
      <c r="NKJ205" s="110"/>
      <c r="NKK205" s="110"/>
      <c r="NKL205" s="110"/>
      <c r="NKM205" s="110"/>
      <c r="NKN205" s="110"/>
      <c r="NKO205" s="110"/>
      <c r="NKP205" s="110"/>
      <c r="NKQ205" s="110"/>
      <c r="NKR205" s="110"/>
      <c r="NKS205" s="110"/>
      <c r="NKT205" s="110"/>
      <c r="NKU205" s="110"/>
      <c r="NKV205" s="110"/>
      <c r="NKW205" s="110"/>
      <c r="NKX205" s="110"/>
      <c r="NKY205" s="110"/>
      <c r="NKZ205" s="110"/>
      <c r="NLA205" s="110"/>
      <c r="NLB205" s="110"/>
      <c r="NLC205" s="110"/>
      <c r="NLD205" s="110"/>
      <c r="NLE205" s="110"/>
      <c r="NLF205" s="110"/>
      <c r="NLG205" s="110"/>
      <c r="NLH205" s="110"/>
      <c r="NLI205" s="110"/>
      <c r="NLJ205" s="110"/>
      <c r="NLK205" s="110"/>
      <c r="NLL205" s="110"/>
      <c r="NLM205" s="110"/>
      <c r="NLN205" s="110"/>
      <c r="NLO205" s="110"/>
      <c r="NLP205" s="110"/>
      <c r="NLQ205" s="110"/>
      <c r="NLR205" s="110"/>
      <c r="NLS205" s="110"/>
      <c r="NLT205" s="110"/>
      <c r="NLU205" s="110"/>
      <c r="NLV205" s="110"/>
      <c r="NLW205" s="110"/>
      <c r="NLX205" s="110"/>
      <c r="NLY205" s="110"/>
      <c r="NLZ205" s="110"/>
      <c r="NMA205" s="110"/>
      <c r="NMB205" s="110"/>
      <c r="NMC205" s="110"/>
      <c r="NMD205" s="110"/>
      <c r="NME205" s="110"/>
      <c r="NMF205" s="110"/>
      <c r="NMG205" s="110"/>
      <c r="NMH205" s="110"/>
      <c r="NMI205" s="110"/>
      <c r="NMJ205" s="110"/>
      <c r="NMK205" s="110"/>
      <c r="NML205" s="110"/>
      <c r="NMM205" s="110"/>
      <c r="NMN205" s="110"/>
      <c r="NMO205" s="110"/>
      <c r="NMP205" s="110"/>
      <c r="NMQ205" s="110"/>
      <c r="NMR205" s="110"/>
      <c r="NMS205" s="110"/>
      <c r="NMT205" s="110"/>
      <c r="NMU205" s="110"/>
      <c r="NMV205" s="110"/>
      <c r="NMW205" s="110"/>
      <c r="NMX205" s="110"/>
      <c r="NMY205" s="110"/>
      <c r="NMZ205" s="110"/>
      <c r="NNA205" s="110"/>
      <c r="NNB205" s="110"/>
      <c r="NNC205" s="110"/>
      <c r="NND205" s="110"/>
      <c r="NNE205" s="110"/>
      <c r="NNF205" s="110"/>
      <c r="NNG205" s="110"/>
      <c r="NNH205" s="110"/>
      <c r="NNI205" s="110"/>
      <c r="NNJ205" s="110"/>
      <c r="NNK205" s="110"/>
      <c r="NNL205" s="110"/>
      <c r="NNM205" s="110"/>
      <c r="NNN205" s="110"/>
      <c r="NNO205" s="110"/>
      <c r="NNP205" s="110"/>
      <c r="NNQ205" s="110"/>
      <c r="NNR205" s="110"/>
      <c r="NNS205" s="110"/>
      <c r="NNT205" s="110"/>
      <c r="NNU205" s="110"/>
      <c r="NNV205" s="110"/>
      <c r="NNW205" s="110"/>
      <c r="NNX205" s="110"/>
      <c r="NNY205" s="110"/>
      <c r="NNZ205" s="110"/>
      <c r="NOA205" s="110"/>
      <c r="NOB205" s="110"/>
      <c r="NOC205" s="110"/>
      <c r="NOD205" s="110"/>
      <c r="NOE205" s="110"/>
      <c r="NOF205" s="110"/>
      <c r="NOG205" s="110"/>
      <c r="NOH205" s="110"/>
      <c r="NOI205" s="110"/>
      <c r="NOJ205" s="110"/>
      <c r="NOK205" s="110"/>
      <c r="NOL205" s="110"/>
      <c r="NOM205" s="110"/>
      <c r="NON205" s="110"/>
      <c r="NOO205" s="110"/>
      <c r="NOP205" s="110"/>
      <c r="NOQ205" s="110"/>
      <c r="NOR205" s="110"/>
      <c r="NOS205" s="110"/>
      <c r="NOT205" s="110"/>
      <c r="NOU205" s="110"/>
      <c r="NOV205" s="110"/>
      <c r="NOW205" s="110"/>
      <c r="NOX205" s="110"/>
      <c r="NOY205" s="110"/>
      <c r="NOZ205" s="110"/>
      <c r="NPA205" s="110"/>
      <c r="NPB205" s="110"/>
      <c r="NPC205" s="110"/>
      <c r="NPD205" s="110"/>
      <c r="NPE205" s="110"/>
      <c r="NPF205" s="110"/>
      <c r="NPG205" s="110"/>
      <c r="NPH205" s="110"/>
      <c r="NPI205" s="110"/>
      <c r="NPJ205" s="110"/>
      <c r="NPK205" s="110"/>
      <c r="NPL205" s="110"/>
      <c r="NPM205" s="110"/>
      <c r="NPN205" s="110"/>
      <c r="NPO205" s="110"/>
      <c r="NPP205" s="110"/>
      <c r="NPQ205" s="110"/>
      <c r="NPR205" s="110"/>
      <c r="NPS205" s="110"/>
      <c r="NPT205" s="110"/>
      <c r="NPU205" s="110"/>
      <c r="NPV205" s="110"/>
      <c r="NPW205" s="110"/>
      <c r="NPX205" s="110"/>
      <c r="NPY205" s="110"/>
      <c r="NPZ205" s="110"/>
      <c r="NQA205" s="110"/>
      <c r="NQB205" s="110"/>
      <c r="NQC205" s="110"/>
      <c r="NQD205" s="110"/>
      <c r="NQE205" s="110"/>
      <c r="NQF205" s="110"/>
      <c r="NQG205" s="110"/>
      <c r="NQH205" s="110"/>
      <c r="NQI205" s="110"/>
      <c r="NQJ205" s="110"/>
      <c r="NQK205" s="110"/>
      <c r="NQL205" s="110"/>
      <c r="NQM205" s="110"/>
      <c r="NQN205" s="110"/>
      <c r="NQO205" s="110"/>
      <c r="NQP205" s="110"/>
      <c r="NQQ205" s="110"/>
      <c r="NQR205" s="110"/>
      <c r="NQS205" s="110"/>
      <c r="NQT205" s="110"/>
      <c r="NQU205" s="110"/>
      <c r="NQV205" s="110"/>
      <c r="NQW205" s="110"/>
      <c r="NQX205" s="110"/>
      <c r="NQY205" s="110"/>
      <c r="NQZ205" s="110"/>
      <c r="NRA205" s="110"/>
      <c r="NRB205" s="110"/>
      <c r="NRC205" s="110"/>
      <c r="NRD205" s="110"/>
      <c r="NRE205" s="110"/>
      <c r="NRF205" s="110"/>
      <c r="NRG205" s="110"/>
      <c r="NRH205" s="110"/>
      <c r="NRI205" s="110"/>
      <c r="NRJ205" s="110"/>
      <c r="NRK205" s="110"/>
      <c r="NRL205" s="110"/>
      <c r="NRM205" s="110"/>
      <c r="NRN205" s="110"/>
      <c r="NRO205" s="110"/>
      <c r="NRP205" s="110"/>
      <c r="NRQ205" s="110"/>
      <c r="NRR205" s="110"/>
      <c r="NRS205" s="110"/>
      <c r="NRT205" s="110"/>
      <c r="NRU205" s="110"/>
      <c r="NRV205" s="110"/>
      <c r="NRW205" s="110"/>
      <c r="NRX205" s="110"/>
      <c r="NRY205" s="110"/>
      <c r="NRZ205" s="110"/>
      <c r="NSA205" s="110"/>
      <c r="NSB205" s="110"/>
      <c r="NSC205" s="110"/>
      <c r="NSD205" s="110"/>
      <c r="NSE205" s="110"/>
      <c r="NSF205" s="110"/>
      <c r="NSG205" s="110"/>
      <c r="NSH205" s="110"/>
      <c r="NSI205" s="110"/>
      <c r="NSJ205" s="110"/>
      <c r="NSK205" s="110"/>
      <c r="NSL205" s="110"/>
      <c r="NSM205" s="110"/>
      <c r="NSN205" s="110"/>
      <c r="NSO205" s="110"/>
      <c r="NSP205" s="110"/>
      <c r="NSQ205" s="110"/>
      <c r="NSR205" s="110"/>
      <c r="NSS205" s="110"/>
      <c r="NST205" s="110"/>
      <c r="NSU205" s="110"/>
      <c r="NSV205" s="110"/>
      <c r="NSW205" s="110"/>
      <c r="NSX205" s="110"/>
      <c r="NSY205" s="110"/>
      <c r="NSZ205" s="110"/>
      <c r="NTA205" s="110"/>
      <c r="NTB205" s="110"/>
      <c r="NTC205" s="110"/>
      <c r="NTD205" s="110"/>
      <c r="NTE205" s="110"/>
      <c r="NTF205" s="110"/>
      <c r="NTG205" s="110"/>
      <c r="NTH205" s="110"/>
      <c r="NTI205" s="110"/>
      <c r="NTJ205" s="110"/>
      <c r="NTK205" s="110"/>
      <c r="NTL205" s="110"/>
      <c r="NTM205" s="110"/>
      <c r="NTN205" s="110"/>
      <c r="NTO205" s="110"/>
      <c r="NTP205" s="110"/>
      <c r="NTQ205" s="110"/>
      <c r="NTR205" s="110"/>
      <c r="NTS205" s="110"/>
      <c r="NTT205" s="110"/>
      <c r="NTU205" s="110"/>
      <c r="NTV205" s="110"/>
      <c r="NTW205" s="110"/>
      <c r="NTX205" s="110"/>
      <c r="NTY205" s="110"/>
      <c r="NTZ205" s="110"/>
      <c r="NUA205" s="110"/>
      <c r="NUB205" s="110"/>
      <c r="NUC205" s="110"/>
      <c r="NUD205" s="110"/>
      <c r="NUE205" s="110"/>
      <c r="NUF205" s="110"/>
      <c r="NUG205" s="110"/>
      <c r="NUH205" s="110"/>
      <c r="NUI205" s="110"/>
      <c r="NUJ205" s="110"/>
      <c r="NUK205" s="110"/>
      <c r="NUL205" s="110"/>
      <c r="NUM205" s="110"/>
      <c r="NUN205" s="110"/>
      <c r="NUO205" s="110"/>
      <c r="NUP205" s="110"/>
      <c r="NUQ205" s="110"/>
      <c r="NUR205" s="110"/>
      <c r="NUS205" s="110"/>
      <c r="NUT205" s="110"/>
      <c r="NUU205" s="110"/>
      <c r="NUV205" s="110"/>
      <c r="NUW205" s="110"/>
      <c r="NUX205" s="110"/>
      <c r="NUY205" s="110"/>
      <c r="NUZ205" s="110"/>
      <c r="NVA205" s="110"/>
      <c r="NVB205" s="110"/>
      <c r="NVC205" s="110"/>
      <c r="NVD205" s="110"/>
      <c r="NVE205" s="110"/>
      <c r="NVF205" s="110"/>
      <c r="NVG205" s="110"/>
      <c r="NVH205" s="110"/>
      <c r="NVI205" s="110"/>
      <c r="NVJ205" s="110"/>
      <c r="NVK205" s="110"/>
      <c r="NVL205" s="110"/>
      <c r="NVM205" s="110"/>
      <c r="NVN205" s="110"/>
      <c r="NVO205" s="110"/>
      <c r="NVP205" s="110"/>
      <c r="NVQ205" s="110"/>
      <c r="NVR205" s="110"/>
      <c r="NVS205" s="110"/>
      <c r="NVT205" s="110"/>
      <c r="NVU205" s="110"/>
      <c r="NVV205" s="110"/>
      <c r="NVW205" s="110"/>
      <c r="NVX205" s="110"/>
      <c r="NVY205" s="110"/>
      <c r="NVZ205" s="110"/>
      <c r="NWA205" s="110"/>
      <c r="NWB205" s="110"/>
      <c r="NWC205" s="110"/>
      <c r="NWD205" s="110"/>
      <c r="NWE205" s="110"/>
      <c r="NWF205" s="110"/>
      <c r="NWG205" s="110"/>
      <c r="NWH205" s="110"/>
      <c r="NWI205" s="110"/>
      <c r="NWJ205" s="110"/>
      <c r="NWK205" s="110"/>
      <c r="NWL205" s="110"/>
      <c r="NWM205" s="110"/>
      <c r="NWN205" s="110"/>
      <c r="NWO205" s="110"/>
      <c r="NWP205" s="110"/>
      <c r="NWQ205" s="110"/>
      <c r="NWR205" s="110"/>
      <c r="NWS205" s="110"/>
      <c r="NWT205" s="110"/>
      <c r="NWU205" s="110"/>
      <c r="NWV205" s="110"/>
      <c r="NWW205" s="110"/>
      <c r="NWX205" s="110"/>
      <c r="NWY205" s="110"/>
      <c r="NWZ205" s="110"/>
      <c r="NXA205" s="110"/>
      <c r="NXB205" s="110"/>
      <c r="NXC205" s="110"/>
      <c r="NXD205" s="110"/>
      <c r="NXE205" s="110"/>
      <c r="NXF205" s="110"/>
      <c r="NXG205" s="110"/>
      <c r="NXH205" s="110"/>
      <c r="NXI205" s="110"/>
      <c r="NXJ205" s="110"/>
      <c r="NXK205" s="110"/>
      <c r="NXL205" s="110"/>
      <c r="NXM205" s="110"/>
      <c r="NXN205" s="110"/>
      <c r="NXO205" s="110"/>
      <c r="NXP205" s="110"/>
      <c r="NXQ205" s="110"/>
      <c r="NXR205" s="110"/>
      <c r="NXS205" s="110"/>
      <c r="NXT205" s="110"/>
      <c r="NXU205" s="110"/>
      <c r="NXV205" s="110"/>
      <c r="NXW205" s="110"/>
      <c r="NXX205" s="110"/>
      <c r="NXY205" s="110"/>
      <c r="NXZ205" s="110"/>
      <c r="NYA205" s="110"/>
      <c r="NYB205" s="110"/>
      <c r="NYC205" s="110"/>
      <c r="NYD205" s="110"/>
      <c r="NYE205" s="110"/>
      <c r="NYF205" s="110"/>
      <c r="NYG205" s="110"/>
      <c r="NYH205" s="110"/>
      <c r="NYI205" s="110"/>
      <c r="NYJ205" s="110"/>
      <c r="NYK205" s="110"/>
      <c r="NYL205" s="110"/>
      <c r="NYM205" s="110"/>
      <c r="NYN205" s="110"/>
      <c r="NYO205" s="110"/>
      <c r="NYP205" s="110"/>
      <c r="NYQ205" s="110"/>
      <c r="NYR205" s="110"/>
      <c r="NYS205" s="110"/>
      <c r="NYT205" s="110"/>
      <c r="NYU205" s="110"/>
      <c r="NYV205" s="110"/>
      <c r="NYW205" s="110"/>
      <c r="NYX205" s="110"/>
      <c r="NYY205" s="110"/>
      <c r="NYZ205" s="110"/>
      <c r="NZA205" s="110"/>
      <c r="NZB205" s="110"/>
      <c r="NZC205" s="110"/>
      <c r="NZD205" s="110"/>
      <c r="NZE205" s="110"/>
      <c r="NZF205" s="110"/>
      <c r="NZG205" s="110"/>
      <c r="NZH205" s="110"/>
      <c r="NZI205" s="110"/>
      <c r="NZJ205" s="110"/>
      <c r="NZK205" s="110"/>
      <c r="NZL205" s="110"/>
      <c r="NZM205" s="110"/>
      <c r="NZN205" s="110"/>
      <c r="NZO205" s="110"/>
      <c r="NZP205" s="110"/>
      <c r="NZQ205" s="110"/>
      <c r="NZR205" s="110"/>
      <c r="NZS205" s="110"/>
      <c r="NZT205" s="110"/>
      <c r="NZU205" s="110"/>
      <c r="NZV205" s="110"/>
      <c r="NZW205" s="110"/>
      <c r="NZX205" s="110"/>
      <c r="NZY205" s="110"/>
      <c r="NZZ205" s="110"/>
      <c r="OAA205" s="110"/>
      <c r="OAB205" s="110"/>
      <c r="OAC205" s="110"/>
      <c r="OAD205" s="110"/>
      <c r="OAE205" s="110"/>
      <c r="OAF205" s="110"/>
      <c r="OAG205" s="110"/>
      <c r="OAH205" s="110"/>
      <c r="OAI205" s="110"/>
      <c r="OAJ205" s="110"/>
      <c r="OAK205" s="110"/>
      <c r="OAL205" s="110"/>
      <c r="OAM205" s="110"/>
      <c r="OAN205" s="110"/>
      <c r="OAO205" s="110"/>
      <c r="OAP205" s="110"/>
      <c r="OAQ205" s="110"/>
      <c r="OAR205" s="110"/>
      <c r="OAS205" s="110"/>
      <c r="OAT205" s="110"/>
      <c r="OAU205" s="110"/>
      <c r="OAV205" s="110"/>
      <c r="OAW205" s="110"/>
      <c r="OAX205" s="110"/>
      <c r="OAY205" s="110"/>
      <c r="OAZ205" s="110"/>
      <c r="OBA205" s="110"/>
      <c r="OBB205" s="110"/>
      <c r="OBC205" s="110"/>
      <c r="OBD205" s="110"/>
      <c r="OBE205" s="110"/>
      <c r="OBF205" s="110"/>
      <c r="OBG205" s="110"/>
      <c r="OBH205" s="110"/>
      <c r="OBI205" s="110"/>
      <c r="OBJ205" s="110"/>
      <c r="OBK205" s="110"/>
      <c r="OBL205" s="110"/>
      <c r="OBM205" s="110"/>
      <c r="OBN205" s="110"/>
      <c r="OBO205" s="110"/>
      <c r="OBP205" s="110"/>
      <c r="OBQ205" s="110"/>
      <c r="OBR205" s="110"/>
      <c r="OBS205" s="110"/>
      <c r="OBT205" s="110"/>
      <c r="OBU205" s="110"/>
      <c r="OBV205" s="110"/>
      <c r="OBW205" s="110"/>
      <c r="OBX205" s="110"/>
      <c r="OBY205" s="110"/>
      <c r="OBZ205" s="110"/>
      <c r="OCA205" s="110"/>
      <c r="OCB205" s="110"/>
      <c r="OCC205" s="110"/>
      <c r="OCD205" s="110"/>
      <c r="OCE205" s="110"/>
      <c r="OCF205" s="110"/>
      <c r="OCG205" s="110"/>
      <c r="OCH205" s="110"/>
      <c r="OCI205" s="110"/>
      <c r="OCJ205" s="110"/>
      <c r="OCK205" s="110"/>
      <c r="OCL205" s="110"/>
      <c r="OCM205" s="110"/>
      <c r="OCN205" s="110"/>
      <c r="OCO205" s="110"/>
      <c r="OCP205" s="110"/>
      <c r="OCQ205" s="110"/>
      <c r="OCR205" s="110"/>
      <c r="OCS205" s="110"/>
      <c r="OCT205" s="110"/>
      <c r="OCU205" s="110"/>
      <c r="OCV205" s="110"/>
      <c r="OCW205" s="110"/>
      <c r="OCX205" s="110"/>
      <c r="OCY205" s="110"/>
      <c r="OCZ205" s="110"/>
      <c r="ODA205" s="110"/>
      <c r="ODB205" s="110"/>
      <c r="ODC205" s="110"/>
      <c r="ODD205" s="110"/>
      <c r="ODE205" s="110"/>
      <c r="ODF205" s="110"/>
      <c r="ODG205" s="110"/>
      <c r="ODH205" s="110"/>
      <c r="ODI205" s="110"/>
      <c r="ODJ205" s="110"/>
      <c r="ODK205" s="110"/>
      <c r="ODL205" s="110"/>
      <c r="ODM205" s="110"/>
      <c r="ODN205" s="110"/>
      <c r="ODO205" s="110"/>
      <c r="ODP205" s="110"/>
      <c r="ODQ205" s="110"/>
      <c r="ODR205" s="110"/>
      <c r="ODS205" s="110"/>
      <c r="ODT205" s="110"/>
      <c r="ODU205" s="110"/>
      <c r="ODV205" s="110"/>
      <c r="ODW205" s="110"/>
      <c r="ODX205" s="110"/>
      <c r="ODY205" s="110"/>
      <c r="ODZ205" s="110"/>
      <c r="OEA205" s="110"/>
      <c r="OEB205" s="110"/>
      <c r="OEC205" s="110"/>
      <c r="OED205" s="110"/>
      <c r="OEE205" s="110"/>
      <c r="OEF205" s="110"/>
      <c r="OEG205" s="110"/>
      <c r="OEH205" s="110"/>
      <c r="OEI205" s="110"/>
      <c r="OEJ205" s="110"/>
      <c r="OEK205" s="110"/>
      <c r="OEL205" s="110"/>
      <c r="OEM205" s="110"/>
      <c r="OEN205" s="110"/>
      <c r="OEO205" s="110"/>
      <c r="OEP205" s="110"/>
      <c r="OEQ205" s="110"/>
      <c r="OER205" s="110"/>
      <c r="OES205" s="110"/>
      <c r="OET205" s="110"/>
      <c r="OEU205" s="110"/>
      <c r="OEV205" s="110"/>
      <c r="OEW205" s="110"/>
      <c r="OEX205" s="110"/>
      <c r="OEY205" s="110"/>
      <c r="OEZ205" s="110"/>
      <c r="OFA205" s="110"/>
      <c r="OFB205" s="110"/>
      <c r="OFC205" s="110"/>
      <c r="OFD205" s="110"/>
      <c r="OFE205" s="110"/>
      <c r="OFF205" s="110"/>
      <c r="OFG205" s="110"/>
      <c r="OFH205" s="110"/>
      <c r="OFI205" s="110"/>
      <c r="OFJ205" s="110"/>
      <c r="OFK205" s="110"/>
      <c r="OFL205" s="110"/>
      <c r="OFM205" s="110"/>
      <c r="OFN205" s="110"/>
      <c r="OFO205" s="110"/>
      <c r="OFP205" s="110"/>
      <c r="OFQ205" s="110"/>
      <c r="OFR205" s="110"/>
      <c r="OFS205" s="110"/>
      <c r="OFT205" s="110"/>
      <c r="OFU205" s="110"/>
      <c r="OFV205" s="110"/>
      <c r="OFW205" s="110"/>
      <c r="OFX205" s="110"/>
      <c r="OFY205" s="110"/>
      <c r="OFZ205" s="110"/>
      <c r="OGA205" s="110"/>
      <c r="OGB205" s="110"/>
      <c r="OGC205" s="110"/>
      <c r="OGD205" s="110"/>
      <c r="OGE205" s="110"/>
      <c r="OGF205" s="110"/>
      <c r="OGG205" s="110"/>
      <c r="OGH205" s="110"/>
      <c r="OGI205" s="110"/>
      <c r="OGJ205" s="110"/>
      <c r="OGK205" s="110"/>
      <c r="OGL205" s="110"/>
      <c r="OGM205" s="110"/>
      <c r="OGN205" s="110"/>
      <c r="OGO205" s="110"/>
      <c r="OGP205" s="110"/>
      <c r="OGQ205" s="110"/>
      <c r="OGR205" s="110"/>
      <c r="OGS205" s="110"/>
      <c r="OGT205" s="110"/>
      <c r="OGU205" s="110"/>
      <c r="OGV205" s="110"/>
      <c r="OGW205" s="110"/>
      <c r="OGX205" s="110"/>
      <c r="OGY205" s="110"/>
      <c r="OGZ205" s="110"/>
      <c r="OHA205" s="110"/>
      <c r="OHB205" s="110"/>
      <c r="OHC205" s="110"/>
      <c r="OHD205" s="110"/>
      <c r="OHE205" s="110"/>
      <c r="OHF205" s="110"/>
      <c r="OHG205" s="110"/>
      <c r="OHH205" s="110"/>
      <c r="OHI205" s="110"/>
      <c r="OHJ205" s="110"/>
      <c r="OHK205" s="110"/>
      <c r="OHL205" s="110"/>
      <c r="OHM205" s="110"/>
      <c r="OHN205" s="110"/>
      <c r="OHO205" s="110"/>
      <c r="OHP205" s="110"/>
      <c r="OHQ205" s="110"/>
      <c r="OHR205" s="110"/>
      <c r="OHS205" s="110"/>
      <c r="OHT205" s="110"/>
      <c r="OHU205" s="110"/>
      <c r="OHV205" s="110"/>
      <c r="OHW205" s="110"/>
      <c r="OHX205" s="110"/>
      <c r="OHY205" s="110"/>
      <c r="OHZ205" s="110"/>
      <c r="OIA205" s="110"/>
      <c r="OIB205" s="110"/>
      <c r="OIC205" s="110"/>
      <c r="OID205" s="110"/>
      <c r="OIE205" s="110"/>
      <c r="OIF205" s="110"/>
      <c r="OIG205" s="110"/>
      <c r="OIH205" s="110"/>
      <c r="OII205" s="110"/>
      <c r="OIJ205" s="110"/>
      <c r="OIK205" s="110"/>
      <c r="OIL205" s="110"/>
      <c r="OIM205" s="110"/>
      <c r="OIN205" s="110"/>
      <c r="OIO205" s="110"/>
      <c r="OIP205" s="110"/>
      <c r="OIQ205" s="110"/>
      <c r="OIR205" s="110"/>
      <c r="OIS205" s="110"/>
      <c r="OIT205" s="110"/>
      <c r="OIU205" s="110"/>
      <c r="OIV205" s="110"/>
      <c r="OIW205" s="110"/>
      <c r="OIX205" s="110"/>
      <c r="OIY205" s="110"/>
      <c r="OIZ205" s="110"/>
      <c r="OJA205" s="110"/>
      <c r="OJB205" s="110"/>
      <c r="OJC205" s="110"/>
      <c r="OJD205" s="110"/>
      <c r="OJE205" s="110"/>
      <c r="OJF205" s="110"/>
      <c r="OJG205" s="110"/>
      <c r="OJH205" s="110"/>
      <c r="OJI205" s="110"/>
      <c r="OJJ205" s="110"/>
      <c r="OJK205" s="110"/>
      <c r="OJL205" s="110"/>
      <c r="OJM205" s="110"/>
      <c r="OJN205" s="110"/>
      <c r="OJO205" s="110"/>
      <c r="OJP205" s="110"/>
      <c r="OJQ205" s="110"/>
      <c r="OJR205" s="110"/>
      <c r="OJS205" s="110"/>
      <c r="OJT205" s="110"/>
      <c r="OJU205" s="110"/>
      <c r="OJV205" s="110"/>
      <c r="OJW205" s="110"/>
      <c r="OJX205" s="110"/>
      <c r="OJY205" s="110"/>
      <c r="OJZ205" s="110"/>
      <c r="OKA205" s="110"/>
      <c r="OKB205" s="110"/>
      <c r="OKC205" s="110"/>
      <c r="OKD205" s="110"/>
      <c r="OKE205" s="110"/>
      <c r="OKF205" s="110"/>
      <c r="OKG205" s="110"/>
      <c r="OKH205" s="110"/>
      <c r="OKI205" s="110"/>
      <c r="OKJ205" s="110"/>
      <c r="OKK205" s="110"/>
      <c r="OKL205" s="110"/>
      <c r="OKM205" s="110"/>
      <c r="OKN205" s="110"/>
      <c r="OKO205" s="110"/>
      <c r="OKP205" s="110"/>
      <c r="OKQ205" s="110"/>
      <c r="OKR205" s="110"/>
      <c r="OKS205" s="110"/>
      <c r="OKT205" s="110"/>
      <c r="OKU205" s="110"/>
      <c r="OKV205" s="110"/>
      <c r="OKW205" s="110"/>
      <c r="OKX205" s="110"/>
      <c r="OKY205" s="110"/>
      <c r="OKZ205" s="110"/>
      <c r="OLA205" s="110"/>
      <c r="OLB205" s="110"/>
      <c r="OLC205" s="110"/>
      <c r="OLD205" s="110"/>
      <c r="OLE205" s="110"/>
      <c r="OLF205" s="110"/>
      <c r="OLG205" s="110"/>
      <c r="OLH205" s="110"/>
      <c r="OLI205" s="110"/>
      <c r="OLJ205" s="110"/>
      <c r="OLK205" s="110"/>
      <c r="OLL205" s="110"/>
      <c r="OLM205" s="110"/>
      <c r="OLN205" s="110"/>
      <c r="OLO205" s="110"/>
      <c r="OLP205" s="110"/>
      <c r="OLQ205" s="110"/>
      <c r="OLR205" s="110"/>
      <c r="OLS205" s="110"/>
      <c r="OLT205" s="110"/>
      <c r="OLU205" s="110"/>
      <c r="OLV205" s="110"/>
      <c r="OLW205" s="110"/>
      <c r="OLX205" s="110"/>
      <c r="OLY205" s="110"/>
      <c r="OLZ205" s="110"/>
      <c r="OMA205" s="110"/>
      <c r="OMB205" s="110"/>
      <c r="OMC205" s="110"/>
      <c r="OMD205" s="110"/>
      <c r="OME205" s="110"/>
      <c r="OMF205" s="110"/>
      <c r="OMG205" s="110"/>
      <c r="OMH205" s="110"/>
      <c r="OMI205" s="110"/>
      <c r="OMJ205" s="110"/>
      <c r="OMK205" s="110"/>
      <c r="OML205" s="110"/>
      <c r="OMM205" s="110"/>
      <c r="OMN205" s="110"/>
      <c r="OMO205" s="110"/>
      <c r="OMP205" s="110"/>
      <c r="OMQ205" s="110"/>
      <c r="OMR205" s="110"/>
      <c r="OMS205" s="110"/>
      <c r="OMT205" s="110"/>
      <c r="OMU205" s="110"/>
      <c r="OMV205" s="110"/>
      <c r="OMW205" s="110"/>
      <c r="OMX205" s="110"/>
      <c r="OMY205" s="110"/>
      <c r="OMZ205" s="110"/>
      <c r="ONA205" s="110"/>
      <c r="ONB205" s="110"/>
      <c r="ONC205" s="110"/>
      <c r="OND205" s="110"/>
      <c r="ONE205" s="110"/>
      <c r="ONF205" s="110"/>
      <c r="ONG205" s="110"/>
      <c r="ONH205" s="110"/>
      <c r="ONI205" s="110"/>
      <c r="ONJ205" s="110"/>
      <c r="ONK205" s="110"/>
      <c r="ONL205" s="110"/>
      <c r="ONM205" s="110"/>
      <c r="ONN205" s="110"/>
      <c r="ONO205" s="110"/>
      <c r="ONP205" s="110"/>
      <c r="ONQ205" s="110"/>
      <c r="ONR205" s="110"/>
      <c r="ONS205" s="110"/>
      <c r="ONT205" s="110"/>
      <c r="ONU205" s="110"/>
      <c r="ONV205" s="110"/>
      <c r="ONW205" s="110"/>
      <c r="ONX205" s="110"/>
      <c r="ONY205" s="110"/>
      <c r="ONZ205" s="110"/>
      <c r="OOA205" s="110"/>
      <c r="OOB205" s="110"/>
      <c r="OOC205" s="110"/>
      <c r="OOD205" s="110"/>
      <c r="OOE205" s="110"/>
      <c r="OOF205" s="110"/>
      <c r="OOG205" s="110"/>
      <c r="OOH205" s="110"/>
      <c r="OOI205" s="110"/>
      <c r="OOJ205" s="110"/>
      <c r="OOK205" s="110"/>
      <c r="OOL205" s="110"/>
      <c r="OOM205" s="110"/>
      <c r="OON205" s="110"/>
      <c r="OOO205" s="110"/>
      <c r="OOP205" s="110"/>
      <c r="OOQ205" s="110"/>
      <c r="OOR205" s="110"/>
      <c r="OOS205" s="110"/>
      <c r="OOT205" s="110"/>
      <c r="OOU205" s="110"/>
      <c r="OOV205" s="110"/>
      <c r="OOW205" s="110"/>
      <c r="OOX205" s="110"/>
      <c r="OOY205" s="110"/>
      <c r="OOZ205" s="110"/>
      <c r="OPA205" s="110"/>
      <c r="OPB205" s="110"/>
      <c r="OPC205" s="110"/>
      <c r="OPD205" s="110"/>
      <c r="OPE205" s="110"/>
      <c r="OPF205" s="110"/>
      <c r="OPG205" s="110"/>
      <c r="OPH205" s="110"/>
      <c r="OPI205" s="110"/>
      <c r="OPJ205" s="110"/>
      <c r="OPK205" s="110"/>
      <c r="OPL205" s="110"/>
      <c r="OPM205" s="110"/>
      <c r="OPN205" s="110"/>
      <c r="OPO205" s="110"/>
      <c r="OPP205" s="110"/>
      <c r="OPQ205" s="110"/>
      <c r="OPR205" s="110"/>
      <c r="OPS205" s="110"/>
      <c r="OPT205" s="110"/>
      <c r="OPU205" s="110"/>
      <c r="OPV205" s="110"/>
      <c r="OPW205" s="110"/>
      <c r="OPX205" s="110"/>
      <c r="OPY205" s="110"/>
      <c r="OPZ205" s="110"/>
      <c r="OQA205" s="110"/>
      <c r="OQB205" s="110"/>
      <c r="OQC205" s="110"/>
      <c r="OQD205" s="110"/>
      <c r="OQE205" s="110"/>
      <c r="OQF205" s="110"/>
      <c r="OQG205" s="110"/>
      <c r="OQH205" s="110"/>
      <c r="OQI205" s="110"/>
      <c r="OQJ205" s="110"/>
      <c r="OQK205" s="110"/>
      <c r="OQL205" s="110"/>
      <c r="OQM205" s="110"/>
      <c r="OQN205" s="110"/>
      <c r="OQO205" s="110"/>
      <c r="OQP205" s="110"/>
      <c r="OQQ205" s="110"/>
      <c r="OQR205" s="110"/>
      <c r="OQS205" s="110"/>
      <c r="OQT205" s="110"/>
      <c r="OQU205" s="110"/>
      <c r="OQV205" s="110"/>
      <c r="OQW205" s="110"/>
      <c r="OQX205" s="110"/>
      <c r="OQY205" s="110"/>
      <c r="OQZ205" s="110"/>
      <c r="ORA205" s="110"/>
      <c r="ORB205" s="110"/>
      <c r="ORC205" s="110"/>
      <c r="ORD205" s="110"/>
      <c r="ORE205" s="110"/>
      <c r="ORF205" s="110"/>
      <c r="ORG205" s="110"/>
      <c r="ORH205" s="110"/>
      <c r="ORI205" s="110"/>
      <c r="ORJ205" s="110"/>
      <c r="ORK205" s="110"/>
      <c r="ORL205" s="110"/>
      <c r="ORM205" s="110"/>
      <c r="ORN205" s="110"/>
      <c r="ORO205" s="110"/>
      <c r="ORP205" s="110"/>
      <c r="ORQ205" s="110"/>
      <c r="ORR205" s="110"/>
      <c r="ORS205" s="110"/>
      <c r="ORT205" s="110"/>
      <c r="ORU205" s="110"/>
      <c r="ORV205" s="110"/>
      <c r="ORW205" s="110"/>
      <c r="ORX205" s="110"/>
      <c r="ORY205" s="110"/>
      <c r="ORZ205" s="110"/>
      <c r="OSA205" s="110"/>
      <c r="OSB205" s="110"/>
      <c r="OSC205" s="110"/>
      <c r="OSD205" s="110"/>
      <c r="OSE205" s="110"/>
      <c r="OSF205" s="110"/>
      <c r="OSG205" s="110"/>
      <c r="OSH205" s="110"/>
      <c r="OSI205" s="110"/>
      <c r="OSJ205" s="110"/>
      <c r="OSK205" s="110"/>
      <c r="OSL205" s="110"/>
      <c r="OSM205" s="110"/>
      <c r="OSN205" s="110"/>
      <c r="OSO205" s="110"/>
      <c r="OSP205" s="110"/>
      <c r="OSQ205" s="110"/>
      <c r="OSR205" s="110"/>
      <c r="OSS205" s="110"/>
      <c r="OST205" s="110"/>
      <c r="OSU205" s="110"/>
      <c r="OSV205" s="110"/>
      <c r="OSW205" s="110"/>
      <c r="OSX205" s="110"/>
      <c r="OSY205" s="110"/>
      <c r="OSZ205" s="110"/>
      <c r="OTA205" s="110"/>
      <c r="OTB205" s="110"/>
      <c r="OTC205" s="110"/>
      <c r="OTD205" s="110"/>
      <c r="OTE205" s="110"/>
      <c r="OTF205" s="110"/>
      <c r="OTG205" s="110"/>
      <c r="OTH205" s="110"/>
      <c r="OTI205" s="110"/>
      <c r="OTJ205" s="110"/>
      <c r="OTK205" s="110"/>
      <c r="OTL205" s="110"/>
      <c r="OTM205" s="110"/>
      <c r="OTN205" s="110"/>
      <c r="OTO205" s="110"/>
      <c r="OTP205" s="110"/>
      <c r="OTQ205" s="110"/>
      <c r="OTR205" s="110"/>
      <c r="OTS205" s="110"/>
      <c r="OTT205" s="110"/>
      <c r="OTU205" s="110"/>
      <c r="OTV205" s="110"/>
      <c r="OTW205" s="110"/>
      <c r="OTX205" s="110"/>
      <c r="OTY205" s="110"/>
      <c r="OTZ205" s="110"/>
      <c r="OUA205" s="110"/>
      <c r="OUB205" s="110"/>
      <c r="OUC205" s="110"/>
      <c r="OUD205" s="110"/>
      <c r="OUE205" s="110"/>
      <c r="OUF205" s="110"/>
      <c r="OUG205" s="110"/>
      <c r="OUH205" s="110"/>
      <c r="OUI205" s="110"/>
      <c r="OUJ205" s="110"/>
      <c r="OUK205" s="110"/>
      <c r="OUL205" s="110"/>
      <c r="OUM205" s="110"/>
      <c r="OUN205" s="110"/>
      <c r="OUO205" s="110"/>
      <c r="OUP205" s="110"/>
      <c r="OUQ205" s="110"/>
      <c r="OUR205" s="110"/>
      <c r="OUS205" s="110"/>
      <c r="OUT205" s="110"/>
      <c r="OUU205" s="110"/>
      <c r="OUV205" s="110"/>
      <c r="OUW205" s="110"/>
      <c r="OUX205" s="110"/>
      <c r="OUY205" s="110"/>
      <c r="OUZ205" s="110"/>
      <c r="OVA205" s="110"/>
      <c r="OVB205" s="110"/>
      <c r="OVC205" s="110"/>
      <c r="OVD205" s="110"/>
      <c r="OVE205" s="110"/>
      <c r="OVF205" s="110"/>
      <c r="OVG205" s="110"/>
      <c r="OVH205" s="110"/>
      <c r="OVI205" s="110"/>
      <c r="OVJ205" s="110"/>
      <c r="OVK205" s="110"/>
      <c r="OVL205" s="110"/>
      <c r="OVM205" s="110"/>
      <c r="OVN205" s="110"/>
      <c r="OVO205" s="110"/>
      <c r="OVP205" s="110"/>
      <c r="OVQ205" s="110"/>
      <c r="OVR205" s="110"/>
      <c r="OVS205" s="110"/>
      <c r="OVT205" s="110"/>
      <c r="OVU205" s="110"/>
      <c r="OVV205" s="110"/>
      <c r="OVW205" s="110"/>
      <c r="OVX205" s="110"/>
      <c r="OVY205" s="110"/>
      <c r="OVZ205" s="110"/>
      <c r="OWA205" s="110"/>
      <c r="OWB205" s="110"/>
      <c r="OWC205" s="110"/>
      <c r="OWD205" s="110"/>
      <c r="OWE205" s="110"/>
      <c r="OWF205" s="110"/>
      <c r="OWG205" s="110"/>
      <c r="OWH205" s="110"/>
      <c r="OWI205" s="110"/>
      <c r="OWJ205" s="110"/>
      <c r="OWK205" s="110"/>
      <c r="OWL205" s="110"/>
      <c r="OWM205" s="110"/>
      <c r="OWN205" s="110"/>
      <c r="OWO205" s="110"/>
      <c r="OWP205" s="110"/>
      <c r="OWQ205" s="110"/>
      <c r="OWR205" s="110"/>
      <c r="OWS205" s="110"/>
      <c r="OWT205" s="110"/>
      <c r="OWU205" s="110"/>
      <c r="OWV205" s="110"/>
      <c r="OWW205" s="110"/>
      <c r="OWX205" s="110"/>
      <c r="OWY205" s="110"/>
      <c r="OWZ205" s="110"/>
      <c r="OXA205" s="110"/>
      <c r="OXB205" s="110"/>
      <c r="OXC205" s="110"/>
      <c r="OXD205" s="110"/>
      <c r="OXE205" s="110"/>
      <c r="OXF205" s="110"/>
      <c r="OXG205" s="110"/>
      <c r="OXH205" s="110"/>
      <c r="OXI205" s="110"/>
      <c r="OXJ205" s="110"/>
      <c r="OXK205" s="110"/>
      <c r="OXL205" s="110"/>
      <c r="OXM205" s="110"/>
      <c r="OXN205" s="110"/>
      <c r="OXO205" s="110"/>
      <c r="OXP205" s="110"/>
      <c r="OXQ205" s="110"/>
      <c r="OXR205" s="110"/>
      <c r="OXS205" s="110"/>
      <c r="OXT205" s="110"/>
      <c r="OXU205" s="110"/>
      <c r="OXV205" s="110"/>
      <c r="OXW205" s="110"/>
      <c r="OXX205" s="110"/>
      <c r="OXY205" s="110"/>
      <c r="OXZ205" s="110"/>
      <c r="OYA205" s="110"/>
      <c r="OYB205" s="110"/>
      <c r="OYC205" s="110"/>
      <c r="OYD205" s="110"/>
      <c r="OYE205" s="110"/>
      <c r="OYF205" s="110"/>
      <c r="OYG205" s="110"/>
      <c r="OYH205" s="110"/>
      <c r="OYI205" s="110"/>
      <c r="OYJ205" s="110"/>
      <c r="OYK205" s="110"/>
      <c r="OYL205" s="110"/>
      <c r="OYM205" s="110"/>
      <c r="OYN205" s="110"/>
      <c r="OYO205" s="110"/>
      <c r="OYP205" s="110"/>
      <c r="OYQ205" s="110"/>
      <c r="OYR205" s="110"/>
      <c r="OYS205" s="110"/>
      <c r="OYT205" s="110"/>
      <c r="OYU205" s="110"/>
      <c r="OYV205" s="110"/>
      <c r="OYW205" s="110"/>
      <c r="OYX205" s="110"/>
      <c r="OYY205" s="110"/>
      <c r="OYZ205" s="110"/>
      <c r="OZA205" s="110"/>
      <c r="OZB205" s="110"/>
      <c r="OZC205" s="110"/>
      <c r="OZD205" s="110"/>
      <c r="OZE205" s="110"/>
      <c r="OZF205" s="110"/>
      <c r="OZG205" s="110"/>
      <c r="OZH205" s="110"/>
      <c r="OZI205" s="110"/>
      <c r="OZJ205" s="110"/>
      <c r="OZK205" s="110"/>
      <c r="OZL205" s="110"/>
      <c r="OZM205" s="110"/>
      <c r="OZN205" s="110"/>
      <c r="OZO205" s="110"/>
      <c r="OZP205" s="110"/>
      <c r="OZQ205" s="110"/>
      <c r="OZR205" s="110"/>
      <c r="OZS205" s="110"/>
      <c r="OZT205" s="110"/>
      <c r="OZU205" s="110"/>
      <c r="OZV205" s="110"/>
      <c r="OZW205" s="110"/>
      <c r="OZX205" s="110"/>
      <c r="OZY205" s="110"/>
      <c r="OZZ205" s="110"/>
      <c r="PAA205" s="110"/>
      <c r="PAB205" s="110"/>
      <c r="PAC205" s="110"/>
      <c r="PAD205" s="110"/>
      <c r="PAE205" s="110"/>
      <c r="PAF205" s="110"/>
      <c r="PAG205" s="110"/>
      <c r="PAH205" s="110"/>
      <c r="PAI205" s="110"/>
      <c r="PAJ205" s="110"/>
      <c r="PAK205" s="110"/>
      <c r="PAL205" s="110"/>
      <c r="PAM205" s="110"/>
      <c r="PAN205" s="110"/>
      <c r="PAO205" s="110"/>
      <c r="PAP205" s="110"/>
      <c r="PAQ205" s="110"/>
      <c r="PAR205" s="110"/>
      <c r="PAS205" s="110"/>
      <c r="PAT205" s="110"/>
      <c r="PAU205" s="110"/>
      <c r="PAV205" s="110"/>
      <c r="PAW205" s="110"/>
      <c r="PAX205" s="110"/>
      <c r="PAY205" s="110"/>
      <c r="PAZ205" s="110"/>
      <c r="PBA205" s="110"/>
      <c r="PBB205" s="110"/>
      <c r="PBC205" s="110"/>
      <c r="PBD205" s="110"/>
      <c r="PBE205" s="110"/>
      <c r="PBF205" s="110"/>
      <c r="PBG205" s="110"/>
      <c r="PBH205" s="110"/>
      <c r="PBI205" s="110"/>
      <c r="PBJ205" s="110"/>
      <c r="PBK205" s="110"/>
      <c r="PBL205" s="110"/>
      <c r="PBM205" s="110"/>
      <c r="PBN205" s="110"/>
      <c r="PBO205" s="110"/>
      <c r="PBP205" s="110"/>
      <c r="PBQ205" s="110"/>
      <c r="PBR205" s="110"/>
      <c r="PBS205" s="110"/>
      <c r="PBT205" s="110"/>
      <c r="PBU205" s="110"/>
      <c r="PBV205" s="110"/>
      <c r="PBW205" s="110"/>
      <c r="PBX205" s="110"/>
      <c r="PBY205" s="110"/>
      <c r="PBZ205" s="110"/>
      <c r="PCA205" s="110"/>
      <c r="PCB205" s="110"/>
      <c r="PCC205" s="110"/>
      <c r="PCD205" s="110"/>
      <c r="PCE205" s="110"/>
      <c r="PCF205" s="110"/>
      <c r="PCG205" s="110"/>
      <c r="PCH205" s="110"/>
      <c r="PCI205" s="110"/>
      <c r="PCJ205" s="110"/>
      <c r="PCK205" s="110"/>
      <c r="PCL205" s="110"/>
      <c r="PCM205" s="110"/>
      <c r="PCN205" s="110"/>
      <c r="PCO205" s="110"/>
      <c r="PCP205" s="110"/>
      <c r="PCQ205" s="110"/>
      <c r="PCR205" s="110"/>
      <c r="PCS205" s="110"/>
      <c r="PCT205" s="110"/>
      <c r="PCU205" s="110"/>
      <c r="PCV205" s="110"/>
      <c r="PCW205" s="110"/>
      <c r="PCX205" s="110"/>
      <c r="PCY205" s="110"/>
      <c r="PCZ205" s="110"/>
      <c r="PDA205" s="110"/>
      <c r="PDB205" s="110"/>
      <c r="PDC205" s="110"/>
      <c r="PDD205" s="110"/>
      <c r="PDE205" s="110"/>
      <c r="PDF205" s="110"/>
      <c r="PDG205" s="110"/>
      <c r="PDH205" s="110"/>
      <c r="PDI205" s="110"/>
      <c r="PDJ205" s="110"/>
      <c r="PDK205" s="110"/>
      <c r="PDL205" s="110"/>
      <c r="PDM205" s="110"/>
      <c r="PDN205" s="110"/>
      <c r="PDO205" s="110"/>
      <c r="PDP205" s="110"/>
      <c r="PDQ205" s="110"/>
      <c r="PDR205" s="110"/>
      <c r="PDS205" s="110"/>
      <c r="PDT205" s="110"/>
      <c r="PDU205" s="110"/>
      <c r="PDV205" s="110"/>
      <c r="PDW205" s="110"/>
      <c r="PDX205" s="110"/>
      <c r="PDY205" s="110"/>
      <c r="PDZ205" s="110"/>
      <c r="PEA205" s="110"/>
      <c r="PEB205" s="110"/>
      <c r="PEC205" s="110"/>
      <c r="PED205" s="110"/>
      <c r="PEE205" s="110"/>
      <c r="PEF205" s="110"/>
      <c r="PEG205" s="110"/>
      <c r="PEH205" s="110"/>
      <c r="PEI205" s="110"/>
      <c r="PEJ205" s="110"/>
      <c r="PEK205" s="110"/>
      <c r="PEL205" s="110"/>
      <c r="PEM205" s="110"/>
      <c r="PEN205" s="110"/>
      <c r="PEO205" s="110"/>
      <c r="PEP205" s="110"/>
      <c r="PEQ205" s="110"/>
      <c r="PER205" s="110"/>
      <c r="PES205" s="110"/>
      <c r="PET205" s="110"/>
      <c r="PEU205" s="110"/>
      <c r="PEV205" s="110"/>
      <c r="PEW205" s="110"/>
      <c r="PEX205" s="110"/>
      <c r="PEY205" s="110"/>
      <c r="PEZ205" s="110"/>
      <c r="PFA205" s="110"/>
      <c r="PFB205" s="110"/>
      <c r="PFC205" s="110"/>
      <c r="PFD205" s="110"/>
      <c r="PFE205" s="110"/>
      <c r="PFF205" s="110"/>
      <c r="PFG205" s="110"/>
      <c r="PFH205" s="110"/>
      <c r="PFI205" s="110"/>
      <c r="PFJ205" s="110"/>
      <c r="PFK205" s="110"/>
      <c r="PFL205" s="110"/>
      <c r="PFM205" s="110"/>
      <c r="PFN205" s="110"/>
      <c r="PFO205" s="110"/>
      <c r="PFP205" s="110"/>
      <c r="PFQ205" s="110"/>
      <c r="PFR205" s="110"/>
      <c r="PFS205" s="110"/>
      <c r="PFT205" s="110"/>
      <c r="PFU205" s="110"/>
      <c r="PFV205" s="110"/>
      <c r="PFW205" s="110"/>
      <c r="PFX205" s="110"/>
      <c r="PFY205" s="110"/>
      <c r="PFZ205" s="110"/>
      <c r="PGA205" s="110"/>
      <c r="PGB205" s="110"/>
      <c r="PGC205" s="110"/>
      <c r="PGD205" s="110"/>
      <c r="PGE205" s="110"/>
      <c r="PGF205" s="110"/>
      <c r="PGG205" s="110"/>
      <c r="PGH205" s="110"/>
      <c r="PGI205" s="110"/>
      <c r="PGJ205" s="110"/>
      <c r="PGK205" s="110"/>
      <c r="PGL205" s="110"/>
      <c r="PGM205" s="110"/>
      <c r="PGN205" s="110"/>
      <c r="PGO205" s="110"/>
      <c r="PGP205" s="110"/>
      <c r="PGQ205" s="110"/>
      <c r="PGR205" s="110"/>
      <c r="PGS205" s="110"/>
      <c r="PGT205" s="110"/>
      <c r="PGU205" s="110"/>
      <c r="PGV205" s="110"/>
      <c r="PGW205" s="110"/>
      <c r="PGX205" s="110"/>
      <c r="PGY205" s="110"/>
      <c r="PGZ205" s="110"/>
      <c r="PHA205" s="110"/>
      <c r="PHB205" s="110"/>
      <c r="PHC205" s="110"/>
      <c r="PHD205" s="110"/>
      <c r="PHE205" s="110"/>
      <c r="PHF205" s="110"/>
      <c r="PHG205" s="110"/>
      <c r="PHH205" s="110"/>
      <c r="PHI205" s="110"/>
      <c r="PHJ205" s="110"/>
      <c r="PHK205" s="110"/>
      <c r="PHL205" s="110"/>
      <c r="PHM205" s="110"/>
      <c r="PHN205" s="110"/>
      <c r="PHO205" s="110"/>
      <c r="PHP205" s="110"/>
      <c r="PHQ205" s="110"/>
      <c r="PHR205" s="110"/>
      <c r="PHS205" s="110"/>
      <c r="PHT205" s="110"/>
      <c r="PHU205" s="110"/>
      <c r="PHV205" s="110"/>
      <c r="PHW205" s="110"/>
      <c r="PHX205" s="110"/>
      <c r="PHY205" s="110"/>
      <c r="PHZ205" s="110"/>
      <c r="PIA205" s="110"/>
      <c r="PIB205" s="110"/>
      <c r="PIC205" s="110"/>
      <c r="PID205" s="110"/>
      <c r="PIE205" s="110"/>
      <c r="PIF205" s="110"/>
      <c r="PIG205" s="110"/>
      <c r="PIH205" s="110"/>
      <c r="PII205" s="110"/>
      <c r="PIJ205" s="110"/>
      <c r="PIK205" s="110"/>
      <c r="PIL205" s="110"/>
      <c r="PIM205" s="110"/>
      <c r="PIN205" s="110"/>
      <c r="PIO205" s="110"/>
      <c r="PIP205" s="110"/>
      <c r="PIQ205" s="110"/>
      <c r="PIR205" s="110"/>
      <c r="PIS205" s="110"/>
      <c r="PIT205" s="110"/>
      <c r="PIU205" s="110"/>
      <c r="PIV205" s="110"/>
      <c r="PIW205" s="110"/>
      <c r="PIX205" s="110"/>
      <c r="PIY205" s="110"/>
      <c r="PIZ205" s="110"/>
      <c r="PJA205" s="110"/>
      <c r="PJB205" s="110"/>
      <c r="PJC205" s="110"/>
      <c r="PJD205" s="110"/>
      <c r="PJE205" s="110"/>
      <c r="PJF205" s="110"/>
      <c r="PJG205" s="110"/>
      <c r="PJH205" s="110"/>
      <c r="PJI205" s="110"/>
      <c r="PJJ205" s="110"/>
      <c r="PJK205" s="110"/>
      <c r="PJL205" s="110"/>
      <c r="PJM205" s="110"/>
      <c r="PJN205" s="110"/>
      <c r="PJO205" s="110"/>
      <c r="PJP205" s="110"/>
      <c r="PJQ205" s="110"/>
      <c r="PJR205" s="110"/>
      <c r="PJS205" s="110"/>
      <c r="PJT205" s="110"/>
      <c r="PJU205" s="110"/>
      <c r="PJV205" s="110"/>
      <c r="PJW205" s="110"/>
      <c r="PJX205" s="110"/>
      <c r="PJY205" s="110"/>
      <c r="PJZ205" s="110"/>
      <c r="PKA205" s="110"/>
      <c r="PKB205" s="110"/>
      <c r="PKC205" s="110"/>
      <c r="PKD205" s="110"/>
      <c r="PKE205" s="110"/>
      <c r="PKF205" s="110"/>
      <c r="PKG205" s="110"/>
      <c r="PKH205" s="110"/>
      <c r="PKI205" s="110"/>
      <c r="PKJ205" s="110"/>
      <c r="PKK205" s="110"/>
      <c r="PKL205" s="110"/>
      <c r="PKM205" s="110"/>
      <c r="PKN205" s="110"/>
      <c r="PKO205" s="110"/>
      <c r="PKP205" s="110"/>
      <c r="PKQ205" s="110"/>
      <c r="PKR205" s="110"/>
      <c r="PKS205" s="110"/>
      <c r="PKT205" s="110"/>
      <c r="PKU205" s="110"/>
      <c r="PKV205" s="110"/>
      <c r="PKW205" s="110"/>
      <c r="PKX205" s="110"/>
      <c r="PKY205" s="110"/>
      <c r="PKZ205" s="110"/>
      <c r="PLA205" s="110"/>
      <c r="PLB205" s="110"/>
      <c r="PLC205" s="110"/>
      <c r="PLD205" s="110"/>
      <c r="PLE205" s="110"/>
      <c r="PLF205" s="110"/>
      <c r="PLG205" s="110"/>
      <c r="PLH205" s="110"/>
      <c r="PLI205" s="110"/>
      <c r="PLJ205" s="110"/>
      <c r="PLK205" s="110"/>
      <c r="PLL205" s="110"/>
      <c r="PLM205" s="110"/>
      <c r="PLN205" s="110"/>
      <c r="PLO205" s="110"/>
      <c r="PLP205" s="110"/>
      <c r="PLQ205" s="110"/>
      <c r="PLR205" s="110"/>
      <c r="PLS205" s="110"/>
      <c r="PLT205" s="110"/>
      <c r="PLU205" s="110"/>
      <c r="PLV205" s="110"/>
      <c r="PLW205" s="110"/>
      <c r="PLX205" s="110"/>
      <c r="PLY205" s="110"/>
      <c r="PLZ205" s="110"/>
      <c r="PMA205" s="110"/>
      <c r="PMB205" s="110"/>
      <c r="PMC205" s="110"/>
      <c r="PMD205" s="110"/>
      <c r="PME205" s="110"/>
      <c r="PMF205" s="110"/>
      <c r="PMG205" s="110"/>
      <c r="PMH205" s="110"/>
      <c r="PMI205" s="110"/>
      <c r="PMJ205" s="110"/>
      <c r="PMK205" s="110"/>
      <c r="PML205" s="110"/>
      <c r="PMM205" s="110"/>
      <c r="PMN205" s="110"/>
      <c r="PMO205" s="110"/>
      <c r="PMP205" s="110"/>
      <c r="PMQ205" s="110"/>
      <c r="PMR205" s="110"/>
      <c r="PMS205" s="110"/>
      <c r="PMT205" s="110"/>
      <c r="PMU205" s="110"/>
      <c r="PMV205" s="110"/>
      <c r="PMW205" s="110"/>
      <c r="PMX205" s="110"/>
      <c r="PMY205" s="110"/>
      <c r="PMZ205" s="110"/>
      <c r="PNA205" s="110"/>
      <c r="PNB205" s="110"/>
      <c r="PNC205" s="110"/>
      <c r="PND205" s="110"/>
      <c r="PNE205" s="110"/>
      <c r="PNF205" s="110"/>
      <c r="PNG205" s="110"/>
      <c r="PNH205" s="110"/>
      <c r="PNI205" s="110"/>
      <c r="PNJ205" s="110"/>
      <c r="PNK205" s="110"/>
      <c r="PNL205" s="110"/>
      <c r="PNM205" s="110"/>
      <c r="PNN205" s="110"/>
      <c r="PNO205" s="110"/>
      <c r="PNP205" s="110"/>
      <c r="PNQ205" s="110"/>
      <c r="PNR205" s="110"/>
      <c r="PNS205" s="110"/>
      <c r="PNT205" s="110"/>
      <c r="PNU205" s="110"/>
      <c r="PNV205" s="110"/>
      <c r="PNW205" s="110"/>
      <c r="PNX205" s="110"/>
      <c r="PNY205" s="110"/>
      <c r="PNZ205" s="110"/>
      <c r="POA205" s="110"/>
      <c r="POB205" s="110"/>
      <c r="POC205" s="110"/>
      <c r="POD205" s="110"/>
      <c r="POE205" s="110"/>
      <c r="POF205" s="110"/>
      <c r="POG205" s="110"/>
      <c r="POH205" s="110"/>
      <c r="POI205" s="110"/>
      <c r="POJ205" s="110"/>
      <c r="POK205" s="110"/>
      <c r="POL205" s="110"/>
      <c r="POM205" s="110"/>
      <c r="PON205" s="110"/>
      <c r="POO205" s="110"/>
      <c r="POP205" s="110"/>
      <c r="POQ205" s="110"/>
      <c r="POR205" s="110"/>
      <c r="POS205" s="110"/>
      <c r="POT205" s="110"/>
      <c r="POU205" s="110"/>
      <c r="POV205" s="110"/>
      <c r="POW205" s="110"/>
      <c r="POX205" s="110"/>
      <c r="POY205" s="110"/>
      <c r="POZ205" s="110"/>
      <c r="PPA205" s="110"/>
      <c r="PPB205" s="110"/>
      <c r="PPC205" s="110"/>
      <c r="PPD205" s="110"/>
      <c r="PPE205" s="110"/>
      <c r="PPF205" s="110"/>
      <c r="PPG205" s="110"/>
      <c r="PPH205" s="110"/>
      <c r="PPI205" s="110"/>
      <c r="PPJ205" s="110"/>
      <c r="PPK205" s="110"/>
      <c r="PPL205" s="110"/>
      <c r="PPM205" s="110"/>
      <c r="PPN205" s="110"/>
      <c r="PPO205" s="110"/>
      <c r="PPP205" s="110"/>
      <c r="PPQ205" s="110"/>
      <c r="PPR205" s="110"/>
      <c r="PPS205" s="110"/>
      <c r="PPT205" s="110"/>
      <c r="PPU205" s="110"/>
      <c r="PPV205" s="110"/>
      <c r="PPW205" s="110"/>
      <c r="PPX205" s="110"/>
      <c r="PPY205" s="110"/>
      <c r="PPZ205" s="110"/>
      <c r="PQA205" s="110"/>
      <c r="PQB205" s="110"/>
      <c r="PQC205" s="110"/>
      <c r="PQD205" s="110"/>
      <c r="PQE205" s="110"/>
      <c r="PQF205" s="110"/>
      <c r="PQG205" s="110"/>
      <c r="PQH205" s="110"/>
      <c r="PQI205" s="110"/>
      <c r="PQJ205" s="110"/>
      <c r="PQK205" s="110"/>
      <c r="PQL205" s="110"/>
      <c r="PQM205" s="110"/>
      <c r="PQN205" s="110"/>
      <c r="PQO205" s="110"/>
      <c r="PQP205" s="110"/>
      <c r="PQQ205" s="110"/>
      <c r="PQR205" s="110"/>
      <c r="PQS205" s="110"/>
      <c r="PQT205" s="110"/>
      <c r="PQU205" s="110"/>
      <c r="PQV205" s="110"/>
      <c r="PQW205" s="110"/>
      <c r="PQX205" s="110"/>
      <c r="PQY205" s="110"/>
      <c r="PQZ205" s="110"/>
      <c r="PRA205" s="110"/>
      <c r="PRB205" s="110"/>
      <c r="PRC205" s="110"/>
      <c r="PRD205" s="110"/>
      <c r="PRE205" s="110"/>
      <c r="PRF205" s="110"/>
      <c r="PRG205" s="110"/>
      <c r="PRH205" s="110"/>
      <c r="PRI205" s="110"/>
      <c r="PRJ205" s="110"/>
      <c r="PRK205" s="110"/>
      <c r="PRL205" s="110"/>
      <c r="PRM205" s="110"/>
      <c r="PRN205" s="110"/>
      <c r="PRO205" s="110"/>
      <c r="PRP205" s="110"/>
      <c r="PRQ205" s="110"/>
      <c r="PRR205" s="110"/>
      <c r="PRS205" s="110"/>
      <c r="PRT205" s="110"/>
      <c r="PRU205" s="110"/>
      <c r="PRV205" s="110"/>
      <c r="PRW205" s="110"/>
      <c r="PRX205" s="110"/>
      <c r="PRY205" s="110"/>
      <c r="PRZ205" s="110"/>
      <c r="PSA205" s="110"/>
      <c r="PSB205" s="110"/>
      <c r="PSC205" s="110"/>
      <c r="PSD205" s="110"/>
      <c r="PSE205" s="110"/>
      <c r="PSF205" s="110"/>
      <c r="PSG205" s="110"/>
      <c r="PSH205" s="110"/>
      <c r="PSI205" s="110"/>
      <c r="PSJ205" s="110"/>
      <c r="PSK205" s="110"/>
      <c r="PSL205" s="110"/>
      <c r="PSM205" s="110"/>
      <c r="PSN205" s="110"/>
      <c r="PSO205" s="110"/>
      <c r="PSP205" s="110"/>
      <c r="PSQ205" s="110"/>
      <c r="PSR205" s="110"/>
      <c r="PSS205" s="110"/>
      <c r="PST205" s="110"/>
      <c r="PSU205" s="110"/>
      <c r="PSV205" s="110"/>
      <c r="PSW205" s="110"/>
      <c r="PSX205" s="110"/>
      <c r="PSY205" s="110"/>
      <c r="PSZ205" s="110"/>
      <c r="PTA205" s="110"/>
      <c r="PTB205" s="110"/>
      <c r="PTC205" s="110"/>
      <c r="PTD205" s="110"/>
      <c r="PTE205" s="110"/>
      <c r="PTF205" s="110"/>
      <c r="PTG205" s="110"/>
      <c r="PTH205" s="110"/>
      <c r="PTI205" s="110"/>
      <c r="PTJ205" s="110"/>
      <c r="PTK205" s="110"/>
      <c r="PTL205" s="110"/>
      <c r="PTM205" s="110"/>
      <c r="PTN205" s="110"/>
      <c r="PTO205" s="110"/>
      <c r="PTP205" s="110"/>
      <c r="PTQ205" s="110"/>
      <c r="PTR205" s="110"/>
      <c r="PTS205" s="110"/>
      <c r="PTT205" s="110"/>
      <c r="PTU205" s="110"/>
      <c r="PTV205" s="110"/>
      <c r="PTW205" s="110"/>
      <c r="PTX205" s="110"/>
      <c r="PTY205" s="110"/>
      <c r="PTZ205" s="110"/>
      <c r="PUA205" s="110"/>
      <c r="PUB205" s="110"/>
      <c r="PUC205" s="110"/>
      <c r="PUD205" s="110"/>
      <c r="PUE205" s="110"/>
      <c r="PUF205" s="110"/>
      <c r="PUG205" s="110"/>
      <c r="PUH205" s="110"/>
      <c r="PUI205" s="110"/>
      <c r="PUJ205" s="110"/>
      <c r="PUK205" s="110"/>
      <c r="PUL205" s="110"/>
      <c r="PUM205" s="110"/>
      <c r="PUN205" s="110"/>
      <c r="PUO205" s="110"/>
      <c r="PUP205" s="110"/>
      <c r="PUQ205" s="110"/>
      <c r="PUR205" s="110"/>
      <c r="PUS205" s="110"/>
      <c r="PUT205" s="110"/>
      <c r="PUU205" s="110"/>
      <c r="PUV205" s="110"/>
      <c r="PUW205" s="110"/>
      <c r="PUX205" s="110"/>
      <c r="PUY205" s="110"/>
      <c r="PUZ205" s="110"/>
      <c r="PVA205" s="110"/>
      <c r="PVB205" s="110"/>
      <c r="PVC205" s="110"/>
      <c r="PVD205" s="110"/>
      <c r="PVE205" s="110"/>
      <c r="PVF205" s="110"/>
      <c r="PVG205" s="110"/>
      <c r="PVH205" s="110"/>
      <c r="PVI205" s="110"/>
      <c r="PVJ205" s="110"/>
      <c r="PVK205" s="110"/>
      <c r="PVL205" s="110"/>
      <c r="PVM205" s="110"/>
      <c r="PVN205" s="110"/>
      <c r="PVO205" s="110"/>
      <c r="PVP205" s="110"/>
      <c r="PVQ205" s="110"/>
      <c r="PVR205" s="110"/>
      <c r="PVS205" s="110"/>
      <c r="PVT205" s="110"/>
      <c r="PVU205" s="110"/>
      <c r="PVV205" s="110"/>
      <c r="PVW205" s="110"/>
      <c r="PVX205" s="110"/>
      <c r="PVY205" s="110"/>
      <c r="PVZ205" s="110"/>
      <c r="PWA205" s="110"/>
      <c r="PWB205" s="110"/>
      <c r="PWC205" s="110"/>
      <c r="PWD205" s="110"/>
      <c r="PWE205" s="110"/>
      <c r="PWF205" s="110"/>
      <c r="PWG205" s="110"/>
      <c r="PWH205" s="110"/>
      <c r="PWI205" s="110"/>
      <c r="PWJ205" s="110"/>
      <c r="PWK205" s="110"/>
      <c r="PWL205" s="110"/>
      <c r="PWM205" s="110"/>
      <c r="PWN205" s="110"/>
      <c r="PWO205" s="110"/>
      <c r="PWP205" s="110"/>
      <c r="PWQ205" s="110"/>
      <c r="PWR205" s="110"/>
      <c r="PWS205" s="110"/>
      <c r="PWT205" s="110"/>
      <c r="PWU205" s="110"/>
      <c r="PWV205" s="110"/>
      <c r="PWW205" s="110"/>
      <c r="PWX205" s="110"/>
      <c r="PWY205" s="110"/>
      <c r="PWZ205" s="110"/>
      <c r="PXA205" s="110"/>
      <c r="PXB205" s="110"/>
      <c r="PXC205" s="110"/>
      <c r="PXD205" s="110"/>
      <c r="PXE205" s="110"/>
      <c r="PXF205" s="110"/>
      <c r="PXG205" s="110"/>
      <c r="PXH205" s="110"/>
      <c r="PXI205" s="110"/>
      <c r="PXJ205" s="110"/>
      <c r="PXK205" s="110"/>
      <c r="PXL205" s="110"/>
      <c r="PXM205" s="110"/>
      <c r="PXN205" s="110"/>
      <c r="PXO205" s="110"/>
      <c r="PXP205" s="110"/>
      <c r="PXQ205" s="110"/>
      <c r="PXR205" s="110"/>
      <c r="PXS205" s="110"/>
      <c r="PXT205" s="110"/>
      <c r="PXU205" s="110"/>
      <c r="PXV205" s="110"/>
      <c r="PXW205" s="110"/>
      <c r="PXX205" s="110"/>
      <c r="PXY205" s="110"/>
      <c r="PXZ205" s="110"/>
      <c r="PYA205" s="110"/>
      <c r="PYB205" s="110"/>
      <c r="PYC205" s="110"/>
      <c r="PYD205" s="110"/>
      <c r="PYE205" s="110"/>
      <c r="PYF205" s="110"/>
      <c r="PYG205" s="110"/>
      <c r="PYH205" s="110"/>
      <c r="PYI205" s="110"/>
      <c r="PYJ205" s="110"/>
      <c r="PYK205" s="110"/>
      <c r="PYL205" s="110"/>
      <c r="PYM205" s="110"/>
      <c r="PYN205" s="110"/>
      <c r="PYO205" s="110"/>
      <c r="PYP205" s="110"/>
      <c r="PYQ205" s="110"/>
      <c r="PYR205" s="110"/>
      <c r="PYS205" s="110"/>
      <c r="PYT205" s="110"/>
      <c r="PYU205" s="110"/>
      <c r="PYV205" s="110"/>
      <c r="PYW205" s="110"/>
      <c r="PYX205" s="110"/>
      <c r="PYY205" s="110"/>
      <c r="PYZ205" s="110"/>
      <c r="PZA205" s="110"/>
      <c r="PZB205" s="110"/>
      <c r="PZC205" s="110"/>
      <c r="PZD205" s="110"/>
      <c r="PZE205" s="110"/>
      <c r="PZF205" s="110"/>
      <c r="PZG205" s="110"/>
      <c r="PZH205" s="110"/>
      <c r="PZI205" s="110"/>
      <c r="PZJ205" s="110"/>
      <c r="PZK205" s="110"/>
      <c r="PZL205" s="110"/>
      <c r="PZM205" s="110"/>
      <c r="PZN205" s="110"/>
      <c r="PZO205" s="110"/>
      <c r="PZP205" s="110"/>
      <c r="PZQ205" s="110"/>
      <c r="PZR205" s="110"/>
      <c r="PZS205" s="110"/>
      <c r="PZT205" s="110"/>
      <c r="PZU205" s="110"/>
      <c r="PZV205" s="110"/>
      <c r="PZW205" s="110"/>
      <c r="PZX205" s="110"/>
      <c r="PZY205" s="110"/>
      <c r="PZZ205" s="110"/>
      <c r="QAA205" s="110"/>
      <c r="QAB205" s="110"/>
      <c r="QAC205" s="110"/>
      <c r="QAD205" s="110"/>
      <c r="QAE205" s="110"/>
      <c r="QAF205" s="110"/>
      <c r="QAG205" s="110"/>
      <c r="QAH205" s="110"/>
      <c r="QAI205" s="110"/>
      <c r="QAJ205" s="110"/>
      <c r="QAK205" s="110"/>
      <c r="QAL205" s="110"/>
      <c r="QAM205" s="110"/>
      <c r="QAN205" s="110"/>
      <c r="QAO205" s="110"/>
      <c r="QAP205" s="110"/>
      <c r="QAQ205" s="110"/>
      <c r="QAR205" s="110"/>
      <c r="QAS205" s="110"/>
      <c r="QAT205" s="110"/>
      <c r="QAU205" s="110"/>
      <c r="QAV205" s="110"/>
      <c r="QAW205" s="110"/>
      <c r="QAX205" s="110"/>
      <c r="QAY205" s="110"/>
      <c r="QAZ205" s="110"/>
      <c r="QBA205" s="110"/>
      <c r="QBB205" s="110"/>
      <c r="QBC205" s="110"/>
      <c r="QBD205" s="110"/>
      <c r="QBE205" s="110"/>
      <c r="QBF205" s="110"/>
      <c r="QBG205" s="110"/>
      <c r="QBH205" s="110"/>
      <c r="QBI205" s="110"/>
      <c r="QBJ205" s="110"/>
      <c r="QBK205" s="110"/>
      <c r="QBL205" s="110"/>
      <c r="QBM205" s="110"/>
      <c r="QBN205" s="110"/>
      <c r="QBO205" s="110"/>
      <c r="QBP205" s="110"/>
      <c r="QBQ205" s="110"/>
      <c r="QBR205" s="110"/>
      <c r="QBS205" s="110"/>
      <c r="QBT205" s="110"/>
      <c r="QBU205" s="110"/>
      <c r="QBV205" s="110"/>
      <c r="QBW205" s="110"/>
      <c r="QBX205" s="110"/>
      <c r="QBY205" s="110"/>
      <c r="QBZ205" s="110"/>
      <c r="QCA205" s="110"/>
      <c r="QCB205" s="110"/>
      <c r="QCC205" s="110"/>
      <c r="QCD205" s="110"/>
      <c r="QCE205" s="110"/>
      <c r="QCF205" s="110"/>
      <c r="QCG205" s="110"/>
      <c r="QCH205" s="110"/>
      <c r="QCI205" s="110"/>
      <c r="QCJ205" s="110"/>
      <c r="QCK205" s="110"/>
      <c r="QCL205" s="110"/>
      <c r="QCM205" s="110"/>
      <c r="QCN205" s="110"/>
      <c r="QCO205" s="110"/>
      <c r="QCP205" s="110"/>
      <c r="QCQ205" s="110"/>
      <c r="QCR205" s="110"/>
      <c r="QCS205" s="110"/>
      <c r="QCT205" s="110"/>
      <c r="QCU205" s="110"/>
      <c r="QCV205" s="110"/>
      <c r="QCW205" s="110"/>
      <c r="QCX205" s="110"/>
      <c r="QCY205" s="110"/>
      <c r="QCZ205" s="110"/>
      <c r="QDA205" s="110"/>
      <c r="QDB205" s="110"/>
      <c r="QDC205" s="110"/>
      <c r="QDD205" s="110"/>
      <c r="QDE205" s="110"/>
      <c r="QDF205" s="110"/>
      <c r="QDG205" s="110"/>
      <c r="QDH205" s="110"/>
      <c r="QDI205" s="110"/>
      <c r="QDJ205" s="110"/>
      <c r="QDK205" s="110"/>
      <c r="QDL205" s="110"/>
      <c r="QDM205" s="110"/>
      <c r="QDN205" s="110"/>
      <c r="QDO205" s="110"/>
      <c r="QDP205" s="110"/>
      <c r="QDQ205" s="110"/>
      <c r="QDR205" s="110"/>
      <c r="QDS205" s="110"/>
      <c r="QDT205" s="110"/>
      <c r="QDU205" s="110"/>
      <c r="QDV205" s="110"/>
      <c r="QDW205" s="110"/>
      <c r="QDX205" s="110"/>
      <c r="QDY205" s="110"/>
      <c r="QDZ205" s="110"/>
      <c r="QEA205" s="110"/>
      <c r="QEB205" s="110"/>
      <c r="QEC205" s="110"/>
      <c r="QED205" s="110"/>
      <c r="QEE205" s="110"/>
      <c r="QEF205" s="110"/>
      <c r="QEG205" s="110"/>
      <c r="QEH205" s="110"/>
      <c r="QEI205" s="110"/>
      <c r="QEJ205" s="110"/>
      <c r="QEK205" s="110"/>
      <c r="QEL205" s="110"/>
      <c r="QEM205" s="110"/>
      <c r="QEN205" s="110"/>
      <c r="QEO205" s="110"/>
      <c r="QEP205" s="110"/>
      <c r="QEQ205" s="110"/>
      <c r="QER205" s="110"/>
      <c r="QES205" s="110"/>
      <c r="QET205" s="110"/>
      <c r="QEU205" s="110"/>
      <c r="QEV205" s="110"/>
      <c r="QEW205" s="110"/>
      <c r="QEX205" s="110"/>
      <c r="QEY205" s="110"/>
      <c r="QEZ205" s="110"/>
      <c r="QFA205" s="110"/>
      <c r="QFB205" s="110"/>
      <c r="QFC205" s="110"/>
      <c r="QFD205" s="110"/>
      <c r="QFE205" s="110"/>
      <c r="QFF205" s="110"/>
      <c r="QFG205" s="110"/>
      <c r="QFH205" s="110"/>
      <c r="QFI205" s="110"/>
      <c r="QFJ205" s="110"/>
      <c r="QFK205" s="110"/>
      <c r="QFL205" s="110"/>
      <c r="QFM205" s="110"/>
      <c r="QFN205" s="110"/>
      <c r="QFO205" s="110"/>
      <c r="QFP205" s="110"/>
      <c r="QFQ205" s="110"/>
      <c r="QFR205" s="110"/>
      <c r="QFS205" s="110"/>
      <c r="QFT205" s="110"/>
      <c r="QFU205" s="110"/>
      <c r="QFV205" s="110"/>
      <c r="QFW205" s="110"/>
      <c r="QFX205" s="110"/>
      <c r="QFY205" s="110"/>
      <c r="QFZ205" s="110"/>
      <c r="QGA205" s="110"/>
      <c r="QGB205" s="110"/>
      <c r="QGC205" s="110"/>
      <c r="QGD205" s="110"/>
      <c r="QGE205" s="110"/>
      <c r="QGF205" s="110"/>
      <c r="QGG205" s="110"/>
      <c r="QGH205" s="110"/>
      <c r="QGI205" s="110"/>
      <c r="QGJ205" s="110"/>
      <c r="QGK205" s="110"/>
      <c r="QGL205" s="110"/>
      <c r="QGM205" s="110"/>
      <c r="QGN205" s="110"/>
      <c r="QGO205" s="110"/>
      <c r="QGP205" s="110"/>
      <c r="QGQ205" s="110"/>
      <c r="QGR205" s="110"/>
      <c r="QGS205" s="110"/>
      <c r="QGT205" s="110"/>
      <c r="QGU205" s="110"/>
      <c r="QGV205" s="110"/>
      <c r="QGW205" s="110"/>
      <c r="QGX205" s="110"/>
      <c r="QGY205" s="110"/>
      <c r="QGZ205" s="110"/>
      <c r="QHA205" s="110"/>
      <c r="QHB205" s="110"/>
      <c r="QHC205" s="110"/>
      <c r="QHD205" s="110"/>
      <c r="QHE205" s="110"/>
      <c r="QHF205" s="110"/>
      <c r="QHG205" s="110"/>
      <c r="QHH205" s="110"/>
      <c r="QHI205" s="110"/>
      <c r="QHJ205" s="110"/>
      <c r="QHK205" s="110"/>
      <c r="QHL205" s="110"/>
      <c r="QHM205" s="110"/>
      <c r="QHN205" s="110"/>
      <c r="QHO205" s="110"/>
      <c r="QHP205" s="110"/>
      <c r="QHQ205" s="110"/>
      <c r="QHR205" s="110"/>
      <c r="QHS205" s="110"/>
      <c r="QHT205" s="110"/>
      <c r="QHU205" s="110"/>
      <c r="QHV205" s="110"/>
      <c r="QHW205" s="110"/>
      <c r="QHX205" s="110"/>
      <c r="QHY205" s="110"/>
      <c r="QHZ205" s="110"/>
      <c r="QIA205" s="110"/>
      <c r="QIB205" s="110"/>
      <c r="QIC205" s="110"/>
      <c r="QID205" s="110"/>
      <c r="QIE205" s="110"/>
      <c r="QIF205" s="110"/>
      <c r="QIG205" s="110"/>
      <c r="QIH205" s="110"/>
      <c r="QII205" s="110"/>
      <c r="QIJ205" s="110"/>
      <c r="QIK205" s="110"/>
      <c r="QIL205" s="110"/>
      <c r="QIM205" s="110"/>
      <c r="QIN205" s="110"/>
      <c r="QIO205" s="110"/>
      <c r="QIP205" s="110"/>
      <c r="QIQ205" s="110"/>
      <c r="QIR205" s="110"/>
      <c r="QIS205" s="110"/>
      <c r="QIT205" s="110"/>
      <c r="QIU205" s="110"/>
      <c r="QIV205" s="110"/>
      <c r="QIW205" s="110"/>
      <c r="QIX205" s="110"/>
      <c r="QIY205" s="110"/>
      <c r="QIZ205" s="110"/>
      <c r="QJA205" s="110"/>
      <c r="QJB205" s="110"/>
      <c r="QJC205" s="110"/>
      <c r="QJD205" s="110"/>
      <c r="QJE205" s="110"/>
      <c r="QJF205" s="110"/>
      <c r="QJG205" s="110"/>
      <c r="QJH205" s="110"/>
      <c r="QJI205" s="110"/>
      <c r="QJJ205" s="110"/>
      <c r="QJK205" s="110"/>
      <c r="QJL205" s="110"/>
      <c r="QJM205" s="110"/>
      <c r="QJN205" s="110"/>
      <c r="QJO205" s="110"/>
      <c r="QJP205" s="110"/>
      <c r="QJQ205" s="110"/>
      <c r="QJR205" s="110"/>
      <c r="QJS205" s="110"/>
      <c r="QJT205" s="110"/>
      <c r="QJU205" s="110"/>
      <c r="QJV205" s="110"/>
      <c r="QJW205" s="110"/>
      <c r="QJX205" s="110"/>
      <c r="QJY205" s="110"/>
      <c r="QJZ205" s="110"/>
      <c r="QKA205" s="110"/>
      <c r="QKB205" s="110"/>
      <c r="QKC205" s="110"/>
      <c r="QKD205" s="110"/>
      <c r="QKE205" s="110"/>
      <c r="QKF205" s="110"/>
      <c r="QKG205" s="110"/>
      <c r="QKH205" s="110"/>
      <c r="QKI205" s="110"/>
      <c r="QKJ205" s="110"/>
      <c r="QKK205" s="110"/>
      <c r="QKL205" s="110"/>
      <c r="QKM205" s="110"/>
      <c r="QKN205" s="110"/>
      <c r="QKO205" s="110"/>
      <c r="QKP205" s="110"/>
      <c r="QKQ205" s="110"/>
      <c r="QKR205" s="110"/>
      <c r="QKS205" s="110"/>
      <c r="QKT205" s="110"/>
      <c r="QKU205" s="110"/>
      <c r="QKV205" s="110"/>
      <c r="QKW205" s="110"/>
      <c r="QKX205" s="110"/>
      <c r="QKY205" s="110"/>
      <c r="QKZ205" s="110"/>
      <c r="QLA205" s="110"/>
      <c r="QLB205" s="110"/>
      <c r="QLC205" s="110"/>
      <c r="QLD205" s="110"/>
      <c r="QLE205" s="110"/>
      <c r="QLF205" s="110"/>
      <c r="QLG205" s="110"/>
      <c r="QLH205" s="110"/>
      <c r="QLI205" s="110"/>
      <c r="QLJ205" s="110"/>
      <c r="QLK205" s="110"/>
      <c r="QLL205" s="110"/>
      <c r="QLM205" s="110"/>
      <c r="QLN205" s="110"/>
      <c r="QLO205" s="110"/>
      <c r="QLP205" s="110"/>
      <c r="QLQ205" s="110"/>
      <c r="QLR205" s="110"/>
      <c r="QLS205" s="110"/>
      <c r="QLT205" s="110"/>
      <c r="QLU205" s="110"/>
      <c r="QLV205" s="110"/>
      <c r="QLW205" s="110"/>
      <c r="QLX205" s="110"/>
      <c r="QLY205" s="110"/>
      <c r="QLZ205" s="110"/>
      <c r="QMA205" s="110"/>
      <c r="QMB205" s="110"/>
      <c r="QMC205" s="110"/>
      <c r="QMD205" s="110"/>
      <c r="QME205" s="110"/>
      <c r="QMF205" s="110"/>
      <c r="QMG205" s="110"/>
      <c r="QMH205" s="110"/>
      <c r="QMI205" s="110"/>
      <c r="QMJ205" s="110"/>
      <c r="QMK205" s="110"/>
      <c r="QML205" s="110"/>
      <c r="QMM205" s="110"/>
      <c r="QMN205" s="110"/>
      <c r="QMO205" s="110"/>
      <c r="QMP205" s="110"/>
      <c r="QMQ205" s="110"/>
      <c r="QMR205" s="110"/>
      <c r="QMS205" s="110"/>
      <c r="QMT205" s="110"/>
      <c r="QMU205" s="110"/>
      <c r="QMV205" s="110"/>
      <c r="QMW205" s="110"/>
      <c r="QMX205" s="110"/>
      <c r="QMY205" s="110"/>
      <c r="QMZ205" s="110"/>
      <c r="QNA205" s="110"/>
      <c r="QNB205" s="110"/>
      <c r="QNC205" s="110"/>
      <c r="QND205" s="110"/>
      <c r="QNE205" s="110"/>
      <c r="QNF205" s="110"/>
      <c r="QNG205" s="110"/>
      <c r="QNH205" s="110"/>
      <c r="QNI205" s="110"/>
      <c r="QNJ205" s="110"/>
      <c r="QNK205" s="110"/>
      <c r="QNL205" s="110"/>
      <c r="QNM205" s="110"/>
      <c r="QNN205" s="110"/>
      <c r="QNO205" s="110"/>
      <c r="QNP205" s="110"/>
      <c r="QNQ205" s="110"/>
      <c r="QNR205" s="110"/>
      <c r="QNS205" s="110"/>
      <c r="QNT205" s="110"/>
      <c r="QNU205" s="110"/>
      <c r="QNV205" s="110"/>
      <c r="QNW205" s="110"/>
      <c r="QNX205" s="110"/>
      <c r="QNY205" s="110"/>
      <c r="QNZ205" s="110"/>
      <c r="QOA205" s="110"/>
      <c r="QOB205" s="110"/>
      <c r="QOC205" s="110"/>
      <c r="QOD205" s="110"/>
      <c r="QOE205" s="110"/>
      <c r="QOF205" s="110"/>
      <c r="QOG205" s="110"/>
      <c r="QOH205" s="110"/>
      <c r="QOI205" s="110"/>
      <c r="QOJ205" s="110"/>
      <c r="QOK205" s="110"/>
      <c r="QOL205" s="110"/>
      <c r="QOM205" s="110"/>
      <c r="QON205" s="110"/>
      <c r="QOO205" s="110"/>
      <c r="QOP205" s="110"/>
      <c r="QOQ205" s="110"/>
      <c r="QOR205" s="110"/>
      <c r="QOS205" s="110"/>
      <c r="QOT205" s="110"/>
      <c r="QOU205" s="110"/>
      <c r="QOV205" s="110"/>
      <c r="QOW205" s="110"/>
      <c r="QOX205" s="110"/>
      <c r="QOY205" s="110"/>
      <c r="QOZ205" s="110"/>
      <c r="QPA205" s="110"/>
      <c r="QPB205" s="110"/>
      <c r="QPC205" s="110"/>
      <c r="QPD205" s="110"/>
      <c r="QPE205" s="110"/>
      <c r="QPF205" s="110"/>
      <c r="QPG205" s="110"/>
      <c r="QPH205" s="110"/>
      <c r="QPI205" s="110"/>
      <c r="QPJ205" s="110"/>
      <c r="QPK205" s="110"/>
      <c r="QPL205" s="110"/>
      <c r="QPM205" s="110"/>
      <c r="QPN205" s="110"/>
      <c r="QPO205" s="110"/>
      <c r="QPP205" s="110"/>
      <c r="QPQ205" s="110"/>
      <c r="QPR205" s="110"/>
      <c r="QPS205" s="110"/>
      <c r="QPT205" s="110"/>
      <c r="QPU205" s="110"/>
      <c r="QPV205" s="110"/>
      <c r="QPW205" s="110"/>
      <c r="QPX205" s="110"/>
      <c r="QPY205" s="110"/>
      <c r="QPZ205" s="110"/>
      <c r="QQA205" s="110"/>
      <c r="QQB205" s="110"/>
      <c r="QQC205" s="110"/>
      <c r="QQD205" s="110"/>
      <c r="QQE205" s="110"/>
      <c r="QQF205" s="110"/>
      <c r="QQG205" s="110"/>
      <c r="QQH205" s="110"/>
      <c r="QQI205" s="110"/>
      <c r="QQJ205" s="110"/>
      <c r="QQK205" s="110"/>
      <c r="QQL205" s="110"/>
      <c r="QQM205" s="110"/>
      <c r="QQN205" s="110"/>
      <c r="QQO205" s="110"/>
      <c r="QQP205" s="110"/>
      <c r="QQQ205" s="110"/>
      <c r="QQR205" s="110"/>
      <c r="QQS205" s="110"/>
      <c r="QQT205" s="110"/>
      <c r="QQU205" s="110"/>
      <c r="QQV205" s="110"/>
      <c r="QQW205" s="110"/>
      <c r="QQX205" s="110"/>
      <c r="QQY205" s="110"/>
      <c r="QQZ205" s="110"/>
      <c r="QRA205" s="110"/>
      <c r="QRB205" s="110"/>
      <c r="QRC205" s="110"/>
      <c r="QRD205" s="110"/>
      <c r="QRE205" s="110"/>
      <c r="QRF205" s="110"/>
      <c r="QRG205" s="110"/>
      <c r="QRH205" s="110"/>
      <c r="QRI205" s="110"/>
      <c r="QRJ205" s="110"/>
      <c r="QRK205" s="110"/>
      <c r="QRL205" s="110"/>
      <c r="QRM205" s="110"/>
      <c r="QRN205" s="110"/>
      <c r="QRO205" s="110"/>
      <c r="QRP205" s="110"/>
      <c r="QRQ205" s="110"/>
      <c r="QRR205" s="110"/>
      <c r="QRS205" s="110"/>
      <c r="QRT205" s="110"/>
      <c r="QRU205" s="110"/>
      <c r="QRV205" s="110"/>
      <c r="QRW205" s="110"/>
      <c r="QRX205" s="110"/>
      <c r="QRY205" s="110"/>
      <c r="QRZ205" s="110"/>
      <c r="QSA205" s="110"/>
      <c r="QSB205" s="110"/>
      <c r="QSC205" s="110"/>
      <c r="QSD205" s="110"/>
      <c r="QSE205" s="110"/>
      <c r="QSF205" s="110"/>
      <c r="QSG205" s="110"/>
      <c r="QSH205" s="110"/>
      <c r="QSI205" s="110"/>
      <c r="QSJ205" s="110"/>
      <c r="QSK205" s="110"/>
      <c r="QSL205" s="110"/>
      <c r="QSM205" s="110"/>
      <c r="QSN205" s="110"/>
      <c r="QSO205" s="110"/>
      <c r="QSP205" s="110"/>
      <c r="QSQ205" s="110"/>
      <c r="QSR205" s="110"/>
      <c r="QSS205" s="110"/>
      <c r="QST205" s="110"/>
      <c r="QSU205" s="110"/>
      <c r="QSV205" s="110"/>
      <c r="QSW205" s="110"/>
      <c r="QSX205" s="110"/>
      <c r="QSY205" s="110"/>
      <c r="QSZ205" s="110"/>
      <c r="QTA205" s="110"/>
      <c r="QTB205" s="110"/>
      <c r="QTC205" s="110"/>
      <c r="QTD205" s="110"/>
      <c r="QTE205" s="110"/>
      <c r="QTF205" s="110"/>
      <c r="QTG205" s="110"/>
      <c r="QTH205" s="110"/>
      <c r="QTI205" s="110"/>
      <c r="QTJ205" s="110"/>
      <c r="QTK205" s="110"/>
      <c r="QTL205" s="110"/>
      <c r="QTM205" s="110"/>
      <c r="QTN205" s="110"/>
      <c r="QTO205" s="110"/>
      <c r="QTP205" s="110"/>
      <c r="QTQ205" s="110"/>
      <c r="QTR205" s="110"/>
      <c r="QTS205" s="110"/>
      <c r="QTT205" s="110"/>
      <c r="QTU205" s="110"/>
      <c r="QTV205" s="110"/>
      <c r="QTW205" s="110"/>
      <c r="QTX205" s="110"/>
      <c r="QTY205" s="110"/>
      <c r="QTZ205" s="110"/>
      <c r="QUA205" s="110"/>
      <c r="QUB205" s="110"/>
      <c r="QUC205" s="110"/>
      <c r="QUD205" s="110"/>
      <c r="QUE205" s="110"/>
      <c r="QUF205" s="110"/>
      <c r="QUG205" s="110"/>
      <c r="QUH205" s="110"/>
      <c r="QUI205" s="110"/>
      <c r="QUJ205" s="110"/>
      <c r="QUK205" s="110"/>
      <c r="QUL205" s="110"/>
      <c r="QUM205" s="110"/>
      <c r="QUN205" s="110"/>
      <c r="QUO205" s="110"/>
      <c r="QUP205" s="110"/>
      <c r="QUQ205" s="110"/>
      <c r="QUR205" s="110"/>
      <c r="QUS205" s="110"/>
      <c r="QUT205" s="110"/>
      <c r="QUU205" s="110"/>
      <c r="QUV205" s="110"/>
      <c r="QUW205" s="110"/>
      <c r="QUX205" s="110"/>
      <c r="QUY205" s="110"/>
      <c r="QUZ205" s="110"/>
      <c r="QVA205" s="110"/>
      <c r="QVB205" s="110"/>
      <c r="QVC205" s="110"/>
      <c r="QVD205" s="110"/>
      <c r="QVE205" s="110"/>
      <c r="QVF205" s="110"/>
      <c r="QVG205" s="110"/>
      <c r="QVH205" s="110"/>
      <c r="QVI205" s="110"/>
      <c r="QVJ205" s="110"/>
      <c r="QVK205" s="110"/>
      <c r="QVL205" s="110"/>
      <c r="QVM205" s="110"/>
      <c r="QVN205" s="110"/>
      <c r="QVO205" s="110"/>
      <c r="QVP205" s="110"/>
      <c r="QVQ205" s="110"/>
      <c r="QVR205" s="110"/>
      <c r="QVS205" s="110"/>
      <c r="QVT205" s="110"/>
      <c r="QVU205" s="110"/>
      <c r="QVV205" s="110"/>
      <c r="QVW205" s="110"/>
      <c r="QVX205" s="110"/>
      <c r="QVY205" s="110"/>
      <c r="QVZ205" s="110"/>
      <c r="QWA205" s="110"/>
      <c r="QWB205" s="110"/>
      <c r="QWC205" s="110"/>
      <c r="QWD205" s="110"/>
      <c r="QWE205" s="110"/>
      <c r="QWF205" s="110"/>
      <c r="QWG205" s="110"/>
      <c r="QWH205" s="110"/>
      <c r="QWI205" s="110"/>
      <c r="QWJ205" s="110"/>
      <c r="QWK205" s="110"/>
      <c r="QWL205" s="110"/>
      <c r="QWM205" s="110"/>
      <c r="QWN205" s="110"/>
      <c r="QWO205" s="110"/>
      <c r="QWP205" s="110"/>
      <c r="QWQ205" s="110"/>
      <c r="QWR205" s="110"/>
      <c r="QWS205" s="110"/>
      <c r="QWT205" s="110"/>
      <c r="QWU205" s="110"/>
      <c r="QWV205" s="110"/>
      <c r="QWW205" s="110"/>
      <c r="QWX205" s="110"/>
      <c r="QWY205" s="110"/>
      <c r="QWZ205" s="110"/>
      <c r="QXA205" s="110"/>
      <c r="QXB205" s="110"/>
      <c r="QXC205" s="110"/>
      <c r="QXD205" s="110"/>
      <c r="QXE205" s="110"/>
      <c r="QXF205" s="110"/>
      <c r="QXG205" s="110"/>
      <c r="QXH205" s="110"/>
      <c r="QXI205" s="110"/>
      <c r="QXJ205" s="110"/>
      <c r="QXK205" s="110"/>
      <c r="QXL205" s="110"/>
      <c r="QXM205" s="110"/>
      <c r="QXN205" s="110"/>
      <c r="QXO205" s="110"/>
      <c r="QXP205" s="110"/>
      <c r="QXQ205" s="110"/>
      <c r="QXR205" s="110"/>
      <c r="QXS205" s="110"/>
      <c r="QXT205" s="110"/>
      <c r="QXU205" s="110"/>
      <c r="QXV205" s="110"/>
      <c r="QXW205" s="110"/>
      <c r="QXX205" s="110"/>
      <c r="QXY205" s="110"/>
      <c r="QXZ205" s="110"/>
      <c r="QYA205" s="110"/>
      <c r="QYB205" s="110"/>
      <c r="QYC205" s="110"/>
      <c r="QYD205" s="110"/>
      <c r="QYE205" s="110"/>
      <c r="QYF205" s="110"/>
      <c r="QYG205" s="110"/>
      <c r="QYH205" s="110"/>
      <c r="QYI205" s="110"/>
      <c r="QYJ205" s="110"/>
      <c r="QYK205" s="110"/>
      <c r="QYL205" s="110"/>
      <c r="QYM205" s="110"/>
      <c r="QYN205" s="110"/>
      <c r="QYO205" s="110"/>
      <c r="QYP205" s="110"/>
      <c r="QYQ205" s="110"/>
      <c r="QYR205" s="110"/>
      <c r="QYS205" s="110"/>
      <c r="QYT205" s="110"/>
      <c r="QYU205" s="110"/>
      <c r="QYV205" s="110"/>
      <c r="QYW205" s="110"/>
      <c r="QYX205" s="110"/>
      <c r="QYY205" s="110"/>
      <c r="QYZ205" s="110"/>
      <c r="QZA205" s="110"/>
      <c r="QZB205" s="110"/>
      <c r="QZC205" s="110"/>
      <c r="QZD205" s="110"/>
      <c r="QZE205" s="110"/>
      <c r="QZF205" s="110"/>
      <c r="QZG205" s="110"/>
      <c r="QZH205" s="110"/>
      <c r="QZI205" s="110"/>
      <c r="QZJ205" s="110"/>
      <c r="QZK205" s="110"/>
      <c r="QZL205" s="110"/>
      <c r="QZM205" s="110"/>
      <c r="QZN205" s="110"/>
      <c r="QZO205" s="110"/>
      <c r="QZP205" s="110"/>
      <c r="QZQ205" s="110"/>
      <c r="QZR205" s="110"/>
      <c r="QZS205" s="110"/>
      <c r="QZT205" s="110"/>
      <c r="QZU205" s="110"/>
      <c r="QZV205" s="110"/>
      <c r="QZW205" s="110"/>
      <c r="QZX205" s="110"/>
      <c r="QZY205" s="110"/>
      <c r="QZZ205" s="110"/>
      <c r="RAA205" s="110"/>
      <c r="RAB205" s="110"/>
      <c r="RAC205" s="110"/>
      <c r="RAD205" s="110"/>
      <c r="RAE205" s="110"/>
      <c r="RAF205" s="110"/>
      <c r="RAG205" s="110"/>
      <c r="RAH205" s="110"/>
      <c r="RAI205" s="110"/>
      <c r="RAJ205" s="110"/>
      <c r="RAK205" s="110"/>
      <c r="RAL205" s="110"/>
      <c r="RAM205" s="110"/>
      <c r="RAN205" s="110"/>
      <c r="RAO205" s="110"/>
      <c r="RAP205" s="110"/>
      <c r="RAQ205" s="110"/>
      <c r="RAR205" s="110"/>
      <c r="RAS205" s="110"/>
      <c r="RAT205" s="110"/>
      <c r="RAU205" s="110"/>
      <c r="RAV205" s="110"/>
      <c r="RAW205" s="110"/>
      <c r="RAX205" s="110"/>
      <c r="RAY205" s="110"/>
      <c r="RAZ205" s="110"/>
      <c r="RBA205" s="110"/>
      <c r="RBB205" s="110"/>
      <c r="RBC205" s="110"/>
      <c r="RBD205" s="110"/>
      <c r="RBE205" s="110"/>
      <c r="RBF205" s="110"/>
      <c r="RBG205" s="110"/>
      <c r="RBH205" s="110"/>
      <c r="RBI205" s="110"/>
      <c r="RBJ205" s="110"/>
      <c r="RBK205" s="110"/>
      <c r="RBL205" s="110"/>
      <c r="RBM205" s="110"/>
      <c r="RBN205" s="110"/>
      <c r="RBO205" s="110"/>
      <c r="RBP205" s="110"/>
      <c r="RBQ205" s="110"/>
      <c r="RBR205" s="110"/>
      <c r="RBS205" s="110"/>
      <c r="RBT205" s="110"/>
      <c r="RBU205" s="110"/>
      <c r="RBV205" s="110"/>
      <c r="RBW205" s="110"/>
      <c r="RBX205" s="110"/>
      <c r="RBY205" s="110"/>
      <c r="RBZ205" s="110"/>
      <c r="RCA205" s="110"/>
      <c r="RCB205" s="110"/>
      <c r="RCC205" s="110"/>
      <c r="RCD205" s="110"/>
      <c r="RCE205" s="110"/>
      <c r="RCF205" s="110"/>
      <c r="RCG205" s="110"/>
      <c r="RCH205" s="110"/>
      <c r="RCI205" s="110"/>
      <c r="RCJ205" s="110"/>
      <c r="RCK205" s="110"/>
      <c r="RCL205" s="110"/>
      <c r="RCM205" s="110"/>
      <c r="RCN205" s="110"/>
      <c r="RCO205" s="110"/>
      <c r="RCP205" s="110"/>
      <c r="RCQ205" s="110"/>
      <c r="RCR205" s="110"/>
      <c r="RCS205" s="110"/>
      <c r="RCT205" s="110"/>
      <c r="RCU205" s="110"/>
      <c r="RCV205" s="110"/>
      <c r="RCW205" s="110"/>
      <c r="RCX205" s="110"/>
      <c r="RCY205" s="110"/>
      <c r="RCZ205" s="110"/>
      <c r="RDA205" s="110"/>
      <c r="RDB205" s="110"/>
      <c r="RDC205" s="110"/>
      <c r="RDD205" s="110"/>
      <c r="RDE205" s="110"/>
      <c r="RDF205" s="110"/>
      <c r="RDG205" s="110"/>
      <c r="RDH205" s="110"/>
      <c r="RDI205" s="110"/>
      <c r="RDJ205" s="110"/>
      <c r="RDK205" s="110"/>
      <c r="RDL205" s="110"/>
      <c r="RDM205" s="110"/>
      <c r="RDN205" s="110"/>
      <c r="RDO205" s="110"/>
      <c r="RDP205" s="110"/>
      <c r="RDQ205" s="110"/>
      <c r="RDR205" s="110"/>
      <c r="RDS205" s="110"/>
      <c r="RDT205" s="110"/>
      <c r="RDU205" s="110"/>
      <c r="RDV205" s="110"/>
      <c r="RDW205" s="110"/>
      <c r="RDX205" s="110"/>
      <c r="RDY205" s="110"/>
      <c r="RDZ205" s="110"/>
      <c r="REA205" s="110"/>
      <c r="REB205" s="110"/>
      <c r="REC205" s="110"/>
      <c r="RED205" s="110"/>
      <c r="REE205" s="110"/>
      <c r="REF205" s="110"/>
      <c r="REG205" s="110"/>
      <c r="REH205" s="110"/>
      <c r="REI205" s="110"/>
      <c r="REJ205" s="110"/>
      <c r="REK205" s="110"/>
      <c r="REL205" s="110"/>
      <c r="REM205" s="110"/>
      <c r="REN205" s="110"/>
      <c r="REO205" s="110"/>
      <c r="REP205" s="110"/>
      <c r="REQ205" s="110"/>
      <c r="RER205" s="110"/>
      <c r="RES205" s="110"/>
      <c r="RET205" s="110"/>
      <c r="REU205" s="110"/>
      <c r="REV205" s="110"/>
      <c r="REW205" s="110"/>
      <c r="REX205" s="110"/>
      <c r="REY205" s="110"/>
      <c r="REZ205" s="110"/>
      <c r="RFA205" s="110"/>
      <c r="RFB205" s="110"/>
      <c r="RFC205" s="110"/>
      <c r="RFD205" s="110"/>
      <c r="RFE205" s="110"/>
      <c r="RFF205" s="110"/>
      <c r="RFG205" s="110"/>
      <c r="RFH205" s="110"/>
      <c r="RFI205" s="110"/>
      <c r="RFJ205" s="110"/>
      <c r="RFK205" s="110"/>
      <c r="RFL205" s="110"/>
      <c r="RFM205" s="110"/>
      <c r="RFN205" s="110"/>
      <c r="RFO205" s="110"/>
      <c r="RFP205" s="110"/>
      <c r="RFQ205" s="110"/>
      <c r="RFR205" s="110"/>
      <c r="RFS205" s="110"/>
      <c r="RFT205" s="110"/>
      <c r="RFU205" s="110"/>
      <c r="RFV205" s="110"/>
      <c r="RFW205" s="110"/>
      <c r="RFX205" s="110"/>
      <c r="RFY205" s="110"/>
      <c r="RFZ205" s="110"/>
      <c r="RGA205" s="110"/>
      <c r="RGB205" s="110"/>
      <c r="RGC205" s="110"/>
      <c r="RGD205" s="110"/>
      <c r="RGE205" s="110"/>
      <c r="RGF205" s="110"/>
      <c r="RGG205" s="110"/>
      <c r="RGH205" s="110"/>
      <c r="RGI205" s="110"/>
      <c r="RGJ205" s="110"/>
      <c r="RGK205" s="110"/>
      <c r="RGL205" s="110"/>
      <c r="RGM205" s="110"/>
      <c r="RGN205" s="110"/>
      <c r="RGO205" s="110"/>
      <c r="RGP205" s="110"/>
      <c r="RGQ205" s="110"/>
      <c r="RGR205" s="110"/>
      <c r="RGS205" s="110"/>
      <c r="RGT205" s="110"/>
      <c r="RGU205" s="110"/>
      <c r="RGV205" s="110"/>
      <c r="RGW205" s="110"/>
      <c r="RGX205" s="110"/>
      <c r="RGY205" s="110"/>
      <c r="RGZ205" s="110"/>
      <c r="RHA205" s="110"/>
      <c r="RHB205" s="110"/>
      <c r="RHC205" s="110"/>
      <c r="RHD205" s="110"/>
      <c r="RHE205" s="110"/>
      <c r="RHF205" s="110"/>
      <c r="RHG205" s="110"/>
      <c r="RHH205" s="110"/>
      <c r="RHI205" s="110"/>
      <c r="RHJ205" s="110"/>
      <c r="RHK205" s="110"/>
      <c r="RHL205" s="110"/>
      <c r="RHM205" s="110"/>
      <c r="RHN205" s="110"/>
      <c r="RHO205" s="110"/>
      <c r="RHP205" s="110"/>
      <c r="RHQ205" s="110"/>
      <c r="RHR205" s="110"/>
      <c r="RHS205" s="110"/>
      <c r="RHT205" s="110"/>
      <c r="RHU205" s="110"/>
      <c r="RHV205" s="110"/>
      <c r="RHW205" s="110"/>
      <c r="RHX205" s="110"/>
      <c r="RHY205" s="110"/>
      <c r="RHZ205" s="110"/>
      <c r="RIA205" s="110"/>
      <c r="RIB205" s="110"/>
      <c r="RIC205" s="110"/>
      <c r="RID205" s="110"/>
      <c r="RIE205" s="110"/>
      <c r="RIF205" s="110"/>
      <c r="RIG205" s="110"/>
      <c r="RIH205" s="110"/>
      <c r="RII205" s="110"/>
      <c r="RIJ205" s="110"/>
      <c r="RIK205" s="110"/>
      <c r="RIL205" s="110"/>
      <c r="RIM205" s="110"/>
      <c r="RIN205" s="110"/>
      <c r="RIO205" s="110"/>
      <c r="RIP205" s="110"/>
      <c r="RIQ205" s="110"/>
      <c r="RIR205" s="110"/>
      <c r="RIS205" s="110"/>
      <c r="RIT205" s="110"/>
      <c r="RIU205" s="110"/>
      <c r="RIV205" s="110"/>
      <c r="RIW205" s="110"/>
      <c r="RIX205" s="110"/>
      <c r="RIY205" s="110"/>
      <c r="RIZ205" s="110"/>
      <c r="RJA205" s="110"/>
      <c r="RJB205" s="110"/>
      <c r="RJC205" s="110"/>
      <c r="RJD205" s="110"/>
      <c r="RJE205" s="110"/>
      <c r="RJF205" s="110"/>
      <c r="RJG205" s="110"/>
      <c r="RJH205" s="110"/>
      <c r="RJI205" s="110"/>
      <c r="RJJ205" s="110"/>
      <c r="RJK205" s="110"/>
      <c r="RJL205" s="110"/>
      <c r="RJM205" s="110"/>
      <c r="RJN205" s="110"/>
      <c r="RJO205" s="110"/>
      <c r="RJP205" s="110"/>
      <c r="RJQ205" s="110"/>
      <c r="RJR205" s="110"/>
      <c r="RJS205" s="110"/>
      <c r="RJT205" s="110"/>
      <c r="RJU205" s="110"/>
      <c r="RJV205" s="110"/>
      <c r="RJW205" s="110"/>
      <c r="RJX205" s="110"/>
      <c r="RJY205" s="110"/>
      <c r="RJZ205" s="110"/>
      <c r="RKA205" s="110"/>
      <c r="RKB205" s="110"/>
      <c r="RKC205" s="110"/>
      <c r="RKD205" s="110"/>
      <c r="RKE205" s="110"/>
      <c r="RKF205" s="110"/>
      <c r="RKG205" s="110"/>
      <c r="RKH205" s="110"/>
      <c r="RKI205" s="110"/>
      <c r="RKJ205" s="110"/>
      <c r="RKK205" s="110"/>
      <c r="RKL205" s="110"/>
      <c r="RKM205" s="110"/>
      <c r="RKN205" s="110"/>
      <c r="RKO205" s="110"/>
      <c r="RKP205" s="110"/>
      <c r="RKQ205" s="110"/>
      <c r="RKR205" s="110"/>
      <c r="RKS205" s="110"/>
      <c r="RKT205" s="110"/>
      <c r="RKU205" s="110"/>
      <c r="RKV205" s="110"/>
      <c r="RKW205" s="110"/>
      <c r="RKX205" s="110"/>
      <c r="RKY205" s="110"/>
      <c r="RKZ205" s="110"/>
      <c r="RLA205" s="110"/>
      <c r="RLB205" s="110"/>
      <c r="RLC205" s="110"/>
      <c r="RLD205" s="110"/>
      <c r="RLE205" s="110"/>
      <c r="RLF205" s="110"/>
      <c r="RLG205" s="110"/>
      <c r="RLH205" s="110"/>
      <c r="RLI205" s="110"/>
      <c r="RLJ205" s="110"/>
      <c r="RLK205" s="110"/>
      <c r="RLL205" s="110"/>
      <c r="RLM205" s="110"/>
      <c r="RLN205" s="110"/>
      <c r="RLO205" s="110"/>
      <c r="RLP205" s="110"/>
      <c r="RLQ205" s="110"/>
      <c r="RLR205" s="110"/>
      <c r="RLS205" s="110"/>
      <c r="RLT205" s="110"/>
      <c r="RLU205" s="110"/>
      <c r="RLV205" s="110"/>
      <c r="RLW205" s="110"/>
      <c r="RLX205" s="110"/>
      <c r="RLY205" s="110"/>
      <c r="RLZ205" s="110"/>
      <c r="RMA205" s="110"/>
      <c r="RMB205" s="110"/>
      <c r="RMC205" s="110"/>
      <c r="RMD205" s="110"/>
      <c r="RME205" s="110"/>
      <c r="RMF205" s="110"/>
      <c r="RMG205" s="110"/>
      <c r="RMH205" s="110"/>
      <c r="RMI205" s="110"/>
      <c r="RMJ205" s="110"/>
      <c r="RMK205" s="110"/>
      <c r="RML205" s="110"/>
      <c r="RMM205" s="110"/>
      <c r="RMN205" s="110"/>
      <c r="RMO205" s="110"/>
      <c r="RMP205" s="110"/>
      <c r="RMQ205" s="110"/>
      <c r="RMR205" s="110"/>
      <c r="RMS205" s="110"/>
      <c r="RMT205" s="110"/>
      <c r="RMU205" s="110"/>
      <c r="RMV205" s="110"/>
      <c r="RMW205" s="110"/>
      <c r="RMX205" s="110"/>
      <c r="RMY205" s="110"/>
      <c r="RMZ205" s="110"/>
      <c r="RNA205" s="110"/>
      <c r="RNB205" s="110"/>
      <c r="RNC205" s="110"/>
      <c r="RND205" s="110"/>
      <c r="RNE205" s="110"/>
      <c r="RNF205" s="110"/>
      <c r="RNG205" s="110"/>
      <c r="RNH205" s="110"/>
      <c r="RNI205" s="110"/>
      <c r="RNJ205" s="110"/>
      <c r="RNK205" s="110"/>
      <c r="RNL205" s="110"/>
      <c r="RNM205" s="110"/>
      <c r="RNN205" s="110"/>
      <c r="RNO205" s="110"/>
      <c r="RNP205" s="110"/>
      <c r="RNQ205" s="110"/>
      <c r="RNR205" s="110"/>
      <c r="RNS205" s="110"/>
      <c r="RNT205" s="110"/>
      <c r="RNU205" s="110"/>
      <c r="RNV205" s="110"/>
      <c r="RNW205" s="110"/>
      <c r="RNX205" s="110"/>
      <c r="RNY205" s="110"/>
      <c r="RNZ205" s="110"/>
      <c r="ROA205" s="110"/>
      <c r="ROB205" s="110"/>
      <c r="ROC205" s="110"/>
      <c r="ROD205" s="110"/>
      <c r="ROE205" s="110"/>
      <c r="ROF205" s="110"/>
      <c r="ROG205" s="110"/>
      <c r="ROH205" s="110"/>
      <c r="ROI205" s="110"/>
      <c r="ROJ205" s="110"/>
      <c r="ROK205" s="110"/>
      <c r="ROL205" s="110"/>
      <c r="ROM205" s="110"/>
      <c r="RON205" s="110"/>
      <c r="ROO205" s="110"/>
      <c r="ROP205" s="110"/>
      <c r="ROQ205" s="110"/>
      <c r="ROR205" s="110"/>
      <c r="ROS205" s="110"/>
      <c r="ROT205" s="110"/>
      <c r="ROU205" s="110"/>
      <c r="ROV205" s="110"/>
      <c r="ROW205" s="110"/>
      <c r="ROX205" s="110"/>
      <c r="ROY205" s="110"/>
      <c r="ROZ205" s="110"/>
      <c r="RPA205" s="110"/>
      <c r="RPB205" s="110"/>
      <c r="RPC205" s="110"/>
      <c r="RPD205" s="110"/>
      <c r="RPE205" s="110"/>
      <c r="RPF205" s="110"/>
      <c r="RPG205" s="110"/>
      <c r="RPH205" s="110"/>
      <c r="RPI205" s="110"/>
      <c r="RPJ205" s="110"/>
      <c r="RPK205" s="110"/>
      <c r="RPL205" s="110"/>
      <c r="RPM205" s="110"/>
      <c r="RPN205" s="110"/>
      <c r="RPO205" s="110"/>
      <c r="RPP205" s="110"/>
      <c r="RPQ205" s="110"/>
      <c r="RPR205" s="110"/>
      <c r="RPS205" s="110"/>
      <c r="RPT205" s="110"/>
      <c r="RPU205" s="110"/>
      <c r="RPV205" s="110"/>
      <c r="RPW205" s="110"/>
      <c r="RPX205" s="110"/>
      <c r="RPY205" s="110"/>
      <c r="RPZ205" s="110"/>
      <c r="RQA205" s="110"/>
      <c r="RQB205" s="110"/>
      <c r="RQC205" s="110"/>
      <c r="RQD205" s="110"/>
      <c r="RQE205" s="110"/>
      <c r="RQF205" s="110"/>
      <c r="RQG205" s="110"/>
      <c r="RQH205" s="110"/>
      <c r="RQI205" s="110"/>
      <c r="RQJ205" s="110"/>
      <c r="RQK205" s="110"/>
      <c r="RQL205" s="110"/>
      <c r="RQM205" s="110"/>
      <c r="RQN205" s="110"/>
      <c r="RQO205" s="110"/>
      <c r="RQP205" s="110"/>
      <c r="RQQ205" s="110"/>
      <c r="RQR205" s="110"/>
      <c r="RQS205" s="110"/>
      <c r="RQT205" s="110"/>
      <c r="RQU205" s="110"/>
      <c r="RQV205" s="110"/>
      <c r="RQW205" s="110"/>
      <c r="RQX205" s="110"/>
      <c r="RQY205" s="110"/>
      <c r="RQZ205" s="110"/>
      <c r="RRA205" s="110"/>
      <c r="RRB205" s="110"/>
      <c r="RRC205" s="110"/>
      <c r="RRD205" s="110"/>
      <c r="RRE205" s="110"/>
      <c r="RRF205" s="110"/>
      <c r="RRG205" s="110"/>
      <c r="RRH205" s="110"/>
      <c r="RRI205" s="110"/>
      <c r="RRJ205" s="110"/>
      <c r="RRK205" s="110"/>
      <c r="RRL205" s="110"/>
      <c r="RRM205" s="110"/>
      <c r="RRN205" s="110"/>
      <c r="RRO205" s="110"/>
      <c r="RRP205" s="110"/>
      <c r="RRQ205" s="110"/>
      <c r="RRR205" s="110"/>
      <c r="RRS205" s="110"/>
      <c r="RRT205" s="110"/>
      <c r="RRU205" s="110"/>
      <c r="RRV205" s="110"/>
      <c r="RRW205" s="110"/>
      <c r="RRX205" s="110"/>
      <c r="RRY205" s="110"/>
      <c r="RRZ205" s="110"/>
      <c r="RSA205" s="110"/>
      <c r="RSB205" s="110"/>
      <c r="RSC205" s="110"/>
      <c r="RSD205" s="110"/>
      <c r="RSE205" s="110"/>
      <c r="RSF205" s="110"/>
      <c r="RSG205" s="110"/>
      <c r="RSH205" s="110"/>
      <c r="RSI205" s="110"/>
      <c r="RSJ205" s="110"/>
      <c r="RSK205" s="110"/>
      <c r="RSL205" s="110"/>
      <c r="RSM205" s="110"/>
      <c r="RSN205" s="110"/>
      <c r="RSO205" s="110"/>
      <c r="RSP205" s="110"/>
      <c r="RSQ205" s="110"/>
      <c r="RSR205" s="110"/>
      <c r="RSS205" s="110"/>
      <c r="RST205" s="110"/>
      <c r="RSU205" s="110"/>
      <c r="RSV205" s="110"/>
      <c r="RSW205" s="110"/>
      <c r="RSX205" s="110"/>
      <c r="RSY205" s="110"/>
      <c r="RSZ205" s="110"/>
      <c r="RTA205" s="110"/>
      <c r="RTB205" s="110"/>
      <c r="RTC205" s="110"/>
      <c r="RTD205" s="110"/>
      <c r="RTE205" s="110"/>
      <c r="RTF205" s="110"/>
      <c r="RTG205" s="110"/>
      <c r="RTH205" s="110"/>
      <c r="RTI205" s="110"/>
      <c r="RTJ205" s="110"/>
      <c r="RTK205" s="110"/>
      <c r="RTL205" s="110"/>
      <c r="RTM205" s="110"/>
      <c r="RTN205" s="110"/>
      <c r="RTO205" s="110"/>
      <c r="RTP205" s="110"/>
      <c r="RTQ205" s="110"/>
      <c r="RTR205" s="110"/>
      <c r="RTS205" s="110"/>
      <c r="RTT205" s="110"/>
      <c r="RTU205" s="110"/>
      <c r="RTV205" s="110"/>
      <c r="RTW205" s="110"/>
      <c r="RTX205" s="110"/>
      <c r="RTY205" s="110"/>
      <c r="RTZ205" s="110"/>
      <c r="RUA205" s="110"/>
      <c r="RUB205" s="110"/>
      <c r="RUC205" s="110"/>
      <c r="RUD205" s="110"/>
      <c r="RUE205" s="110"/>
      <c r="RUF205" s="110"/>
      <c r="RUG205" s="110"/>
      <c r="RUH205" s="110"/>
      <c r="RUI205" s="110"/>
      <c r="RUJ205" s="110"/>
      <c r="RUK205" s="110"/>
      <c r="RUL205" s="110"/>
      <c r="RUM205" s="110"/>
      <c r="RUN205" s="110"/>
      <c r="RUO205" s="110"/>
      <c r="RUP205" s="110"/>
      <c r="RUQ205" s="110"/>
      <c r="RUR205" s="110"/>
      <c r="RUS205" s="110"/>
      <c r="RUT205" s="110"/>
      <c r="RUU205" s="110"/>
      <c r="RUV205" s="110"/>
      <c r="RUW205" s="110"/>
      <c r="RUX205" s="110"/>
      <c r="RUY205" s="110"/>
      <c r="RUZ205" s="110"/>
      <c r="RVA205" s="110"/>
      <c r="RVB205" s="110"/>
      <c r="RVC205" s="110"/>
      <c r="RVD205" s="110"/>
      <c r="RVE205" s="110"/>
      <c r="RVF205" s="110"/>
      <c r="RVG205" s="110"/>
      <c r="RVH205" s="110"/>
      <c r="RVI205" s="110"/>
      <c r="RVJ205" s="110"/>
      <c r="RVK205" s="110"/>
      <c r="RVL205" s="110"/>
      <c r="RVM205" s="110"/>
      <c r="RVN205" s="110"/>
      <c r="RVO205" s="110"/>
      <c r="RVP205" s="110"/>
      <c r="RVQ205" s="110"/>
      <c r="RVR205" s="110"/>
      <c r="RVS205" s="110"/>
      <c r="RVT205" s="110"/>
      <c r="RVU205" s="110"/>
      <c r="RVV205" s="110"/>
      <c r="RVW205" s="110"/>
      <c r="RVX205" s="110"/>
      <c r="RVY205" s="110"/>
      <c r="RVZ205" s="110"/>
      <c r="RWA205" s="110"/>
      <c r="RWB205" s="110"/>
      <c r="RWC205" s="110"/>
      <c r="RWD205" s="110"/>
      <c r="RWE205" s="110"/>
      <c r="RWF205" s="110"/>
      <c r="RWG205" s="110"/>
      <c r="RWH205" s="110"/>
      <c r="RWI205" s="110"/>
      <c r="RWJ205" s="110"/>
      <c r="RWK205" s="110"/>
      <c r="RWL205" s="110"/>
      <c r="RWM205" s="110"/>
      <c r="RWN205" s="110"/>
      <c r="RWO205" s="110"/>
      <c r="RWP205" s="110"/>
      <c r="RWQ205" s="110"/>
      <c r="RWR205" s="110"/>
      <c r="RWS205" s="110"/>
      <c r="RWT205" s="110"/>
      <c r="RWU205" s="110"/>
      <c r="RWV205" s="110"/>
      <c r="RWW205" s="110"/>
      <c r="RWX205" s="110"/>
      <c r="RWY205" s="110"/>
      <c r="RWZ205" s="110"/>
      <c r="RXA205" s="110"/>
      <c r="RXB205" s="110"/>
      <c r="RXC205" s="110"/>
      <c r="RXD205" s="110"/>
      <c r="RXE205" s="110"/>
      <c r="RXF205" s="110"/>
      <c r="RXG205" s="110"/>
      <c r="RXH205" s="110"/>
      <c r="RXI205" s="110"/>
      <c r="RXJ205" s="110"/>
      <c r="RXK205" s="110"/>
      <c r="RXL205" s="110"/>
      <c r="RXM205" s="110"/>
      <c r="RXN205" s="110"/>
      <c r="RXO205" s="110"/>
      <c r="RXP205" s="110"/>
      <c r="RXQ205" s="110"/>
      <c r="RXR205" s="110"/>
      <c r="RXS205" s="110"/>
      <c r="RXT205" s="110"/>
      <c r="RXU205" s="110"/>
      <c r="RXV205" s="110"/>
      <c r="RXW205" s="110"/>
      <c r="RXX205" s="110"/>
      <c r="RXY205" s="110"/>
      <c r="RXZ205" s="110"/>
      <c r="RYA205" s="110"/>
      <c r="RYB205" s="110"/>
      <c r="RYC205" s="110"/>
      <c r="RYD205" s="110"/>
      <c r="RYE205" s="110"/>
      <c r="RYF205" s="110"/>
      <c r="RYG205" s="110"/>
      <c r="RYH205" s="110"/>
      <c r="RYI205" s="110"/>
      <c r="RYJ205" s="110"/>
      <c r="RYK205" s="110"/>
      <c r="RYL205" s="110"/>
      <c r="RYM205" s="110"/>
      <c r="RYN205" s="110"/>
      <c r="RYO205" s="110"/>
      <c r="RYP205" s="110"/>
      <c r="RYQ205" s="110"/>
      <c r="RYR205" s="110"/>
      <c r="RYS205" s="110"/>
      <c r="RYT205" s="110"/>
      <c r="RYU205" s="110"/>
      <c r="RYV205" s="110"/>
      <c r="RYW205" s="110"/>
      <c r="RYX205" s="110"/>
      <c r="RYY205" s="110"/>
      <c r="RYZ205" s="110"/>
      <c r="RZA205" s="110"/>
      <c r="RZB205" s="110"/>
      <c r="RZC205" s="110"/>
      <c r="RZD205" s="110"/>
      <c r="RZE205" s="110"/>
      <c r="RZF205" s="110"/>
      <c r="RZG205" s="110"/>
      <c r="RZH205" s="110"/>
      <c r="RZI205" s="110"/>
      <c r="RZJ205" s="110"/>
      <c r="RZK205" s="110"/>
      <c r="RZL205" s="110"/>
      <c r="RZM205" s="110"/>
      <c r="RZN205" s="110"/>
      <c r="RZO205" s="110"/>
      <c r="RZP205" s="110"/>
      <c r="RZQ205" s="110"/>
      <c r="RZR205" s="110"/>
      <c r="RZS205" s="110"/>
      <c r="RZT205" s="110"/>
      <c r="RZU205" s="110"/>
      <c r="RZV205" s="110"/>
      <c r="RZW205" s="110"/>
      <c r="RZX205" s="110"/>
      <c r="RZY205" s="110"/>
      <c r="RZZ205" s="110"/>
      <c r="SAA205" s="110"/>
      <c r="SAB205" s="110"/>
      <c r="SAC205" s="110"/>
      <c r="SAD205" s="110"/>
      <c r="SAE205" s="110"/>
      <c r="SAF205" s="110"/>
      <c r="SAG205" s="110"/>
      <c r="SAH205" s="110"/>
      <c r="SAI205" s="110"/>
      <c r="SAJ205" s="110"/>
      <c r="SAK205" s="110"/>
      <c r="SAL205" s="110"/>
      <c r="SAM205" s="110"/>
      <c r="SAN205" s="110"/>
      <c r="SAO205" s="110"/>
      <c r="SAP205" s="110"/>
      <c r="SAQ205" s="110"/>
      <c r="SAR205" s="110"/>
      <c r="SAS205" s="110"/>
      <c r="SAT205" s="110"/>
      <c r="SAU205" s="110"/>
      <c r="SAV205" s="110"/>
      <c r="SAW205" s="110"/>
      <c r="SAX205" s="110"/>
      <c r="SAY205" s="110"/>
      <c r="SAZ205" s="110"/>
      <c r="SBA205" s="110"/>
      <c r="SBB205" s="110"/>
      <c r="SBC205" s="110"/>
      <c r="SBD205" s="110"/>
      <c r="SBE205" s="110"/>
      <c r="SBF205" s="110"/>
      <c r="SBG205" s="110"/>
      <c r="SBH205" s="110"/>
      <c r="SBI205" s="110"/>
      <c r="SBJ205" s="110"/>
      <c r="SBK205" s="110"/>
      <c r="SBL205" s="110"/>
      <c r="SBM205" s="110"/>
      <c r="SBN205" s="110"/>
      <c r="SBO205" s="110"/>
      <c r="SBP205" s="110"/>
      <c r="SBQ205" s="110"/>
      <c r="SBR205" s="110"/>
      <c r="SBS205" s="110"/>
      <c r="SBT205" s="110"/>
      <c r="SBU205" s="110"/>
      <c r="SBV205" s="110"/>
      <c r="SBW205" s="110"/>
      <c r="SBX205" s="110"/>
      <c r="SBY205" s="110"/>
      <c r="SBZ205" s="110"/>
      <c r="SCA205" s="110"/>
      <c r="SCB205" s="110"/>
      <c r="SCC205" s="110"/>
      <c r="SCD205" s="110"/>
      <c r="SCE205" s="110"/>
      <c r="SCF205" s="110"/>
      <c r="SCG205" s="110"/>
      <c r="SCH205" s="110"/>
      <c r="SCI205" s="110"/>
      <c r="SCJ205" s="110"/>
      <c r="SCK205" s="110"/>
      <c r="SCL205" s="110"/>
      <c r="SCM205" s="110"/>
      <c r="SCN205" s="110"/>
      <c r="SCO205" s="110"/>
      <c r="SCP205" s="110"/>
      <c r="SCQ205" s="110"/>
      <c r="SCR205" s="110"/>
      <c r="SCS205" s="110"/>
      <c r="SCT205" s="110"/>
      <c r="SCU205" s="110"/>
      <c r="SCV205" s="110"/>
      <c r="SCW205" s="110"/>
      <c r="SCX205" s="110"/>
      <c r="SCY205" s="110"/>
      <c r="SCZ205" s="110"/>
      <c r="SDA205" s="110"/>
      <c r="SDB205" s="110"/>
      <c r="SDC205" s="110"/>
      <c r="SDD205" s="110"/>
      <c r="SDE205" s="110"/>
      <c r="SDF205" s="110"/>
      <c r="SDG205" s="110"/>
      <c r="SDH205" s="110"/>
      <c r="SDI205" s="110"/>
      <c r="SDJ205" s="110"/>
      <c r="SDK205" s="110"/>
      <c r="SDL205" s="110"/>
      <c r="SDM205" s="110"/>
      <c r="SDN205" s="110"/>
      <c r="SDO205" s="110"/>
      <c r="SDP205" s="110"/>
      <c r="SDQ205" s="110"/>
      <c r="SDR205" s="110"/>
      <c r="SDS205" s="110"/>
      <c r="SDT205" s="110"/>
      <c r="SDU205" s="110"/>
      <c r="SDV205" s="110"/>
      <c r="SDW205" s="110"/>
      <c r="SDX205" s="110"/>
      <c r="SDY205" s="110"/>
      <c r="SDZ205" s="110"/>
      <c r="SEA205" s="110"/>
      <c r="SEB205" s="110"/>
      <c r="SEC205" s="110"/>
      <c r="SED205" s="110"/>
      <c r="SEE205" s="110"/>
      <c r="SEF205" s="110"/>
      <c r="SEG205" s="110"/>
      <c r="SEH205" s="110"/>
      <c r="SEI205" s="110"/>
      <c r="SEJ205" s="110"/>
      <c r="SEK205" s="110"/>
      <c r="SEL205" s="110"/>
      <c r="SEM205" s="110"/>
      <c r="SEN205" s="110"/>
      <c r="SEO205" s="110"/>
      <c r="SEP205" s="110"/>
      <c r="SEQ205" s="110"/>
      <c r="SER205" s="110"/>
      <c r="SES205" s="110"/>
      <c r="SET205" s="110"/>
      <c r="SEU205" s="110"/>
      <c r="SEV205" s="110"/>
      <c r="SEW205" s="110"/>
      <c r="SEX205" s="110"/>
      <c r="SEY205" s="110"/>
      <c r="SEZ205" s="110"/>
      <c r="SFA205" s="110"/>
      <c r="SFB205" s="110"/>
      <c r="SFC205" s="110"/>
      <c r="SFD205" s="110"/>
      <c r="SFE205" s="110"/>
      <c r="SFF205" s="110"/>
      <c r="SFG205" s="110"/>
      <c r="SFH205" s="110"/>
      <c r="SFI205" s="110"/>
      <c r="SFJ205" s="110"/>
      <c r="SFK205" s="110"/>
      <c r="SFL205" s="110"/>
      <c r="SFM205" s="110"/>
      <c r="SFN205" s="110"/>
      <c r="SFO205" s="110"/>
      <c r="SFP205" s="110"/>
      <c r="SFQ205" s="110"/>
      <c r="SFR205" s="110"/>
      <c r="SFS205" s="110"/>
      <c r="SFT205" s="110"/>
      <c r="SFU205" s="110"/>
      <c r="SFV205" s="110"/>
      <c r="SFW205" s="110"/>
      <c r="SFX205" s="110"/>
      <c r="SFY205" s="110"/>
      <c r="SFZ205" s="110"/>
      <c r="SGA205" s="110"/>
      <c r="SGB205" s="110"/>
      <c r="SGC205" s="110"/>
      <c r="SGD205" s="110"/>
      <c r="SGE205" s="110"/>
      <c r="SGF205" s="110"/>
      <c r="SGG205" s="110"/>
      <c r="SGH205" s="110"/>
      <c r="SGI205" s="110"/>
      <c r="SGJ205" s="110"/>
      <c r="SGK205" s="110"/>
      <c r="SGL205" s="110"/>
      <c r="SGM205" s="110"/>
      <c r="SGN205" s="110"/>
      <c r="SGO205" s="110"/>
      <c r="SGP205" s="110"/>
      <c r="SGQ205" s="110"/>
      <c r="SGR205" s="110"/>
      <c r="SGS205" s="110"/>
      <c r="SGT205" s="110"/>
      <c r="SGU205" s="110"/>
      <c r="SGV205" s="110"/>
      <c r="SGW205" s="110"/>
      <c r="SGX205" s="110"/>
      <c r="SGY205" s="110"/>
      <c r="SGZ205" s="110"/>
      <c r="SHA205" s="110"/>
      <c r="SHB205" s="110"/>
      <c r="SHC205" s="110"/>
      <c r="SHD205" s="110"/>
      <c r="SHE205" s="110"/>
      <c r="SHF205" s="110"/>
      <c r="SHG205" s="110"/>
      <c r="SHH205" s="110"/>
      <c r="SHI205" s="110"/>
      <c r="SHJ205" s="110"/>
      <c r="SHK205" s="110"/>
      <c r="SHL205" s="110"/>
      <c r="SHM205" s="110"/>
      <c r="SHN205" s="110"/>
      <c r="SHO205" s="110"/>
      <c r="SHP205" s="110"/>
      <c r="SHQ205" s="110"/>
      <c r="SHR205" s="110"/>
      <c r="SHS205" s="110"/>
      <c r="SHT205" s="110"/>
      <c r="SHU205" s="110"/>
      <c r="SHV205" s="110"/>
      <c r="SHW205" s="110"/>
      <c r="SHX205" s="110"/>
      <c r="SHY205" s="110"/>
      <c r="SHZ205" s="110"/>
      <c r="SIA205" s="110"/>
      <c r="SIB205" s="110"/>
      <c r="SIC205" s="110"/>
      <c r="SID205" s="110"/>
      <c r="SIE205" s="110"/>
      <c r="SIF205" s="110"/>
      <c r="SIG205" s="110"/>
      <c r="SIH205" s="110"/>
      <c r="SII205" s="110"/>
      <c r="SIJ205" s="110"/>
      <c r="SIK205" s="110"/>
      <c r="SIL205" s="110"/>
      <c r="SIM205" s="110"/>
      <c r="SIN205" s="110"/>
      <c r="SIO205" s="110"/>
      <c r="SIP205" s="110"/>
      <c r="SIQ205" s="110"/>
      <c r="SIR205" s="110"/>
      <c r="SIS205" s="110"/>
      <c r="SIT205" s="110"/>
      <c r="SIU205" s="110"/>
      <c r="SIV205" s="110"/>
      <c r="SIW205" s="110"/>
      <c r="SIX205" s="110"/>
      <c r="SIY205" s="110"/>
      <c r="SIZ205" s="110"/>
      <c r="SJA205" s="110"/>
      <c r="SJB205" s="110"/>
      <c r="SJC205" s="110"/>
      <c r="SJD205" s="110"/>
      <c r="SJE205" s="110"/>
      <c r="SJF205" s="110"/>
      <c r="SJG205" s="110"/>
      <c r="SJH205" s="110"/>
      <c r="SJI205" s="110"/>
      <c r="SJJ205" s="110"/>
      <c r="SJK205" s="110"/>
      <c r="SJL205" s="110"/>
      <c r="SJM205" s="110"/>
      <c r="SJN205" s="110"/>
      <c r="SJO205" s="110"/>
      <c r="SJP205" s="110"/>
      <c r="SJQ205" s="110"/>
      <c r="SJR205" s="110"/>
      <c r="SJS205" s="110"/>
      <c r="SJT205" s="110"/>
      <c r="SJU205" s="110"/>
      <c r="SJV205" s="110"/>
      <c r="SJW205" s="110"/>
      <c r="SJX205" s="110"/>
      <c r="SJY205" s="110"/>
      <c r="SJZ205" s="110"/>
      <c r="SKA205" s="110"/>
      <c r="SKB205" s="110"/>
      <c r="SKC205" s="110"/>
      <c r="SKD205" s="110"/>
      <c r="SKE205" s="110"/>
      <c r="SKF205" s="110"/>
      <c r="SKG205" s="110"/>
      <c r="SKH205" s="110"/>
      <c r="SKI205" s="110"/>
      <c r="SKJ205" s="110"/>
      <c r="SKK205" s="110"/>
      <c r="SKL205" s="110"/>
      <c r="SKM205" s="110"/>
      <c r="SKN205" s="110"/>
      <c r="SKO205" s="110"/>
      <c r="SKP205" s="110"/>
      <c r="SKQ205" s="110"/>
      <c r="SKR205" s="110"/>
      <c r="SKS205" s="110"/>
      <c r="SKT205" s="110"/>
      <c r="SKU205" s="110"/>
      <c r="SKV205" s="110"/>
      <c r="SKW205" s="110"/>
      <c r="SKX205" s="110"/>
      <c r="SKY205" s="110"/>
      <c r="SKZ205" s="110"/>
      <c r="SLA205" s="110"/>
      <c r="SLB205" s="110"/>
      <c r="SLC205" s="110"/>
      <c r="SLD205" s="110"/>
      <c r="SLE205" s="110"/>
      <c r="SLF205" s="110"/>
      <c r="SLG205" s="110"/>
      <c r="SLH205" s="110"/>
      <c r="SLI205" s="110"/>
      <c r="SLJ205" s="110"/>
      <c r="SLK205" s="110"/>
      <c r="SLL205" s="110"/>
      <c r="SLM205" s="110"/>
      <c r="SLN205" s="110"/>
      <c r="SLO205" s="110"/>
      <c r="SLP205" s="110"/>
      <c r="SLQ205" s="110"/>
      <c r="SLR205" s="110"/>
      <c r="SLS205" s="110"/>
      <c r="SLT205" s="110"/>
      <c r="SLU205" s="110"/>
      <c r="SLV205" s="110"/>
      <c r="SLW205" s="110"/>
      <c r="SLX205" s="110"/>
      <c r="SLY205" s="110"/>
      <c r="SLZ205" s="110"/>
      <c r="SMA205" s="110"/>
      <c r="SMB205" s="110"/>
      <c r="SMC205" s="110"/>
      <c r="SMD205" s="110"/>
      <c r="SME205" s="110"/>
      <c r="SMF205" s="110"/>
      <c r="SMG205" s="110"/>
      <c r="SMH205" s="110"/>
      <c r="SMI205" s="110"/>
      <c r="SMJ205" s="110"/>
      <c r="SMK205" s="110"/>
      <c r="SML205" s="110"/>
      <c r="SMM205" s="110"/>
      <c r="SMN205" s="110"/>
      <c r="SMO205" s="110"/>
      <c r="SMP205" s="110"/>
      <c r="SMQ205" s="110"/>
      <c r="SMR205" s="110"/>
      <c r="SMS205" s="110"/>
      <c r="SMT205" s="110"/>
      <c r="SMU205" s="110"/>
      <c r="SMV205" s="110"/>
      <c r="SMW205" s="110"/>
      <c r="SMX205" s="110"/>
      <c r="SMY205" s="110"/>
      <c r="SMZ205" s="110"/>
      <c r="SNA205" s="110"/>
      <c r="SNB205" s="110"/>
      <c r="SNC205" s="110"/>
      <c r="SND205" s="110"/>
      <c r="SNE205" s="110"/>
      <c r="SNF205" s="110"/>
      <c r="SNG205" s="110"/>
      <c r="SNH205" s="110"/>
      <c r="SNI205" s="110"/>
      <c r="SNJ205" s="110"/>
      <c r="SNK205" s="110"/>
      <c r="SNL205" s="110"/>
      <c r="SNM205" s="110"/>
      <c r="SNN205" s="110"/>
      <c r="SNO205" s="110"/>
      <c r="SNP205" s="110"/>
      <c r="SNQ205" s="110"/>
      <c r="SNR205" s="110"/>
      <c r="SNS205" s="110"/>
      <c r="SNT205" s="110"/>
      <c r="SNU205" s="110"/>
      <c r="SNV205" s="110"/>
      <c r="SNW205" s="110"/>
      <c r="SNX205" s="110"/>
      <c r="SNY205" s="110"/>
      <c r="SNZ205" s="110"/>
      <c r="SOA205" s="110"/>
      <c r="SOB205" s="110"/>
      <c r="SOC205" s="110"/>
      <c r="SOD205" s="110"/>
      <c r="SOE205" s="110"/>
      <c r="SOF205" s="110"/>
      <c r="SOG205" s="110"/>
      <c r="SOH205" s="110"/>
      <c r="SOI205" s="110"/>
      <c r="SOJ205" s="110"/>
      <c r="SOK205" s="110"/>
      <c r="SOL205" s="110"/>
      <c r="SOM205" s="110"/>
      <c r="SON205" s="110"/>
      <c r="SOO205" s="110"/>
      <c r="SOP205" s="110"/>
      <c r="SOQ205" s="110"/>
      <c r="SOR205" s="110"/>
      <c r="SOS205" s="110"/>
      <c r="SOT205" s="110"/>
      <c r="SOU205" s="110"/>
      <c r="SOV205" s="110"/>
      <c r="SOW205" s="110"/>
      <c r="SOX205" s="110"/>
      <c r="SOY205" s="110"/>
      <c r="SOZ205" s="110"/>
      <c r="SPA205" s="110"/>
      <c r="SPB205" s="110"/>
      <c r="SPC205" s="110"/>
      <c r="SPD205" s="110"/>
      <c r="SPE205" s="110"/>
      <c r="SPF205" s="110"/>
      <c r="SPG205" s="110"/>
      <c r="SPH205" s="110"/>
      <c r="SPI205" s="110"/>
      <c r="SPJ205" s="110"/>
      <c r="SPK205" s="110"/>
      <c r="SPL205" s="110"/>
      <c r="SPM205" s="110"/>
      <c r="SPN205" s="110"/>
      <c r="SPO205" s="110"/>
      <c r="SPP205" s="110"/>
      <c r="SPQ205" s="110"/>
      <c r="SPR205" s="110"/>
      <c r="SPS205" s="110"/>
      <c r="SPT205" s="110"/>
      <c r="SPU205" s="110"/>
      <c r="SPV205" s="110"/>
      <c r="SPW205" s="110"/>
      <c r="SPX205" s="110"/>
      <c r="SPY205" s="110"/>
      <c r="SPZ205" s="110"/>
      <c r="SQA205" s="110"/>
      <c r="SQB205" s="110"/>
      <c r="SQC205" s="110"/>
      <c r="SQD205" s="110"/>
      <c r="SQE205" s="110"/>
      <c r="SQF205" s="110"/>
      <c r="SQG205" s="110"/>
      <c r="SQH205" s="110"/>
      <c r="SQI205" s="110"/>
      <c r="SQJ205" s="110"/>
      <c r="SQK205" s="110"/>
      <c r="SQL205" s="110"/>
      <c r="SQM205" s="110"/>
      <c r="SQN205" s="110"/>
      <c r="SQO205" s="110"/>
      <c r="SQP205" s="110"/>
      <c r="SQQ205" s="110"/>
      <c r="SQR205" s="110"/>
      <c r="SQS205" s="110"/>
      <c r="SQT205" s="110"/>
      <c r="SQU205" s="110"/>
      <c r="SQV205" s="110"/>
      <c r="SQW205" s="110"/>
      <c r="SQX205" s="110"/>
      <c r="SQY205" s="110"/>
      <c r="SQZ205" s="110"/>
      <c r="SRA205" s="110"/>
      <c r="SRB205" s="110"/>
      <c r="SRC205" s="110"/>
      <c r="SRD205" s="110"/>
      <c r="SRE205" s="110"/>
      <c r="SRF205" s="110"/>
      <c r="SRG205" s="110"/>
      <c r="SRH205" s="110"/>
      <c r="SRI205" s="110"/>
      <c r="SRJ205" s="110"/>
      <c r="SRK205" s="110"/>
      <c r="SRL205" s="110"/>
      <c r="SRM205" s="110"/>
      <c r="SRN205" s="110"/>
      <c r="SRO205" s="110"/>
      <c r="SRP205" s="110"/>
      <c r="SRQ205" s="110"/>
      <c r="SRR205" s="110"/>
      <c r="SRS205" s="110"/>
      <c r="SRT205" s="110"/>
      <c r="SRU205" s="110"/>
      <c r="SRV205" s="110"/>
      <c r="SRW205" s="110"/>
      <c r="SRX205" s="110"/>
      <c r="SRY205" s="110"/>
      <c r="SRZ205" s="110"/>
      <c r="SSA205" s="110"/>
      <c r="SSB205" s="110"/>
      <c r="SSC205" s="110"/>
      <c r="SSD205" s="110"/>
      <c r="SSE205" s="110"/>
      <c r="SSF205" s="110"/>
      <c r="SSG205" s="110"/>
      <c r="SSH205" s="110"/>
      <c r="SSI205" s="110"/>
      <c r="SSJ205" s="110"/>
      <c r="SSK205" s="110"/>
      <c r="SSL205" s="110"/>
      <c r="SSM205" s="110"/>
      <c r="SSN205" s="110"/>
      <c r="SSO205" s="110"/>
      <c r="SSP205" s="110"/>
      <c r="SSQ205" s="110"/>
      <c r="SSR205" s="110"/>
      <c r="SSS205" s="110"/>
      <c r="SST205" s="110"/>
      <c r="SSU205" s="110"/>
      <c r="SSV205" s="110"/>
      <c r="SSW205" s="110"/>
      <c r="SSX205" s="110"/>
      <c r="SSY205" s="110"/>
      <c r="SSZ205" s="110"/>
      <c r="STA205" s="110"/>
      <c r="STB205" s="110"/>
      <c r="STC205" s="110"/>
      <c r="STD205" s="110"/>
      <c r="STE205" s="110"/>
      <c r="STF205" s="110"/>
      <c r="STG205" s="110"/>
      <c r="STH205" s="110"/>
      <c r="STI205" s="110"/>
      <c r="STJ205" s="110"/>
      <c r="STK205" s="110"/>
      <c r="STL205" s="110"/>
      <c r="STM205" s="110"/>
      <c r="STN205" s="110"/>
      <c r="STO205" s="110"/>
      <c r="STP205" s="110"/>
      <c r="STQ205" s="110"/>
      <c r="STR205" s="110"/>
      <c r="STS205" s="110"/>
      <c r="STT205" s="110"/>
      <c r="STU205" s="110"/>
      <c r="STV205" s="110"/>
      <c r="STW205" s="110"/>
      <c r="STX205" s="110"/>
      <c r="STY205" s="110"/>
      <c r="STZ205" s="110"/>
      <c r="SUA205" s="110"/>
      <c r="SUB205" s="110"/>
      <c r="SUC205" s="110"/>
      <c r="SUD205" s="110"/>
      <c r="SUE205" s="110"/>
      <c r="SUF205" s="110"/>
      <c r="SUG205" s="110"/>
      <c r="SUH205" s="110"/>
      <c r="SUI205" s="110"/>
      <c r="SUJ205" s="110"/>
      <c r="SUK205" s="110"/>
      <c r="SUL205" s="110"/>
      <c r="SUM205" s="110"/>
      <c r="SUN205" s="110"/>
      <c r="SUO205" s="110"/>
      <c r="SUP205" s="110"/>
      <c r="SUQ205" s="110"/>
      <c r="SUR205" s="110"/>
      <c r="SUS205" s="110"/>
      <c r="SUT205" s="110"/>
      <c r="SUU205" s="110"/>
      <c r="SUV205" s="110"/>
      <c r="SUW205" s="110"/>
      <c r="SUX205" s="110"/>
      <c r="SUY205" s="110"/>
      <c r="SUZ205" s="110"/>
      <c r="SVA205" s="110"/>
      <c r="SVB205" s="110"/>
      <c r="SVC205" s="110"/>
      <c r="SVD205" s="110"/>
      <c r="SVE205" s="110"/>
      <c r="SVF205" s="110"/>
      <c r="SVG205" s="110"/>
      <c r="SVH205" s="110"/>
      <c r="SVI205" s="110"/>
      <c r="SVJ205" s="110"/>
      <c r="SVK205" s="110"/>
      <c r="SVL205" s="110"/>
      <c r="SVM205" s="110"/>
      <c r="SVN205" s="110"/>
      <c r="SVO205" s="110"/>
      <c r="SVP205" s="110"/>
      <c r="SVQ205" s="110"/>
      <c r="SVR205" s="110"/>
      <c r="SVS205" s="110"/>
      <c r="SVT205" s="110"/>
      <c r="SVU205" s="110"/>
      <c r="SVV205" s="110"/>
      <c r="SVW205" s="110"/>
      <c r="SVX205" s="110"/>
      <c r="SVY205" s="110"/>
      <c r="SVZ205" s="110"/>
      <c r="SWA205" s="110"/>
      <c r="SWB205" s="110"/>
      <c r="SWC205" s="110"/>
      <c r="SWD205" s="110"/>
      <c r="SWE205" s="110"/>
      <c r="SWF205" s="110"/>
      <c r="SWG205" s="110"/>
      <c r="SWH205" s="110"/>
      <c r="SWI205" s="110"/>
      <c r="SWJ205" s="110"/>
      <c r="SWK205" s="110"/>
      <c r="SWL205" s="110"/>
      <c r="SWM205" s="110"/>
      <c r="SWN205" s="110"/>
      <c r="SWO205" s="110"/>
      <c r="SWP205" s="110"/>
      <c r="SWQ205" s="110"/>
      <c r="SWR205" s="110"/>
      <c r="SWS205" s="110"/>
      <c r="SWT205" s="110"/>
      <c r="SWU205" s="110"/>
      <c r="SWV205" s="110"/>
      <c r="SWW205" s="110"/>
      <c r="SWX205" s="110"/>
      <c r="SWY205" s="110"/>
      <c r="SWZ205" s="110"/>
      <c r="SXA205" s="110"/>
      <c r="SXB205" s="110"/>
      <c r="SXC205" s="110"/>
      <c r="SXD205" s="110"/>
      <c r="SXE205" s="110"/>
      <c r="SXF205" s="110"/>
      <c r="SXG205" s="110"/>
      <c r="SXH205" s="110"/>
      <c r="SXI205" s="110"/>
      <c r="SXJ205" s="110"/>
      <c r="SXK205" s="110"/>
      <c r="SXL205" s="110"/>
      <c r="SXM205" s="110"/>
      <c r="SXN205" s="110"/>
      <c r="SXO205" s="110"/>
      <c r="SXP205" s="110"/>
      <c r="SXQ205" s="110"/>
      <c r="SXR205" s="110"/>
      <c r="SXS205" s="110"/>
      <c r="SXT205" s="110"/>
      <c r="SXU205" s="110"/>
      <c r="SXV205" s="110"/>
      <c r="SXW205" s="110"/>
      <c r="SXX205" s="110"/>
      <c r="SXY205" s="110"/>
      <c r="SXZ205" s="110"/>
      <c r="SYA205" s="110"/>
      <c r="SYB205" s="110"/>
      <c r="SYC205" s="110"/>
      <c r="SYD205" s="110"/>
      <c r="SYE205" s="110"/>
      <c r="SYF205" s="110"/>
      <c r="SYG205" s="110"/>
      <c r="SYH205" s="110"/>
      <c r="SYI205" s="110"/>
      <c r="SYJ205" s="110"/>
      <c r="SYK205" s="110"/>
      <c r="SYL205" s="110"/>
      <c r="SYM205" s="110"/>
      <c r="SYN205" s="110"/>
      <c r="SYO205" s="110"/>
      <c r="SYP205" s="110"/>
      <c r="SYQ205" s="110"/>
      <c r="SYR205" s="110"/>
      <c r="SYS205" s="110"/>
      <c r="SYT205" s="110"/>
      <c r="SYU205" s="110"/>
      <c r="SYV205" s="110"/>
      <c r="SYW205" s="110"/>
      <c r="SYX205" s="110"/>
      <c r="SYY205" s="110"/>
      <c r="SYZ205" s="110"/>
      <c r="SZA205" s="110"/>
      <c r="SZB205" s="110"/>
      <c r="SZC205" s="110"/>
      <c r="SZD205" s="110"/>
      <c r="SZE205" s="110"/>
      <c r="SZF205" s="110"/>
      <c r="SZG205" s="110"/>
      <c r="SZH205" s="110"/>
      <c r="SZI205" s="110"/>
      <c r="SZJ205" s="110"/>
      <c r="SZK205" s="110"/>
      <c r="SZL205" s="110"/>
      <c r="SZM205" s="110"/>
      <c r="SZN205" s="110"/>
      <c r="SZO205" s="110"/>
      <c r="SZP205" s="110"/>
      <c r="SZQ205" s="110"/>
      <c r="SZR205" s="110"/>
      <c r="SZS205" s="110"/>
      <c r="SZT205" s="110"/>
      <c r="SZU205" s="110"/>
      <c r="SZV205" s="110"/>
      <c r="SZW205" s="110"/>
      <c r="SZX205" s="110"/>
      <c r="SZY205" s="110"/>
      <c r="SZZ205" s="110"/>
      <c r="TAA205" s="110"/>
      <c r="TAB205" s="110"/>
      <c r="TAC205" s="110"/>
      <c r="TAD205" s="110"/>
      <c r="TAE205" s="110"/>
      <c r="TAF205" s="110"/>
      <c r="TAG205" s="110"/>
      <c r="TAH205" s="110"/>
      <c r="TAI205" s="110"/>
      <c r="TAJ205" s="110"/>
      <c r="TAK205" s="110"/>
      <c r="TAL205" s="110"/>
      <c r="TAM205" s="110"/>
      <c r="TAN205" s="110"/>
      <c r="TAO205" s="110"/>
      <c r="TAP205" s="110"/>
      <c r="TAQ205" s="110"/>
      <c r="TAR205" s="110"/>
      <c r="TAS205" s="110"/>
      <c r="TAT205" s="110"/>
      <c r="TAU205" s="110"/>
      <c r="TAV205" s="110"/>
      <c r="TAW205" s="110"/>
      <c r="TAX205" s="110"/>
      <c r="TAY205" s="110"/>
      <c r="TAZ205" s="110"/>
      <c r="TBA205" s="110"/>
      <c r="TBB205" s="110"/>
      <c r="TBC205" s="110"/>
      <c r="TBD205" s="110"/>
      <c r="TBE205" s="110"/>
      <c r="TBF205" s="110"/>
      <c r="TBG205" s="110"/>
      <c r="TBH205" s="110"/>
      <c r="TBI205" s="110"/>
      <c r="TBJ205" s="110"/>
      <c r="TBK205" s="110"/>
      <c r="TBL205" s="110"/>
      <c r="TBM205" s="110"/>
      <c r="TBN205" s="110"/>
      <c r="TBO205" s="110"/>
      <c r="TBP205" s="110"/>
      <c r="TBQ205" s="110"/>
      <c r="TBR205" s="110"/>
      <c r="TBS205" s="110"/>
      <c r="TBT205" s="110"/>
      <c r="TBU205" s="110"/>
      <c r="TBV205" s="110"/>
      <c r="TBW205" s="110"/>
      <c r="TBX205" s="110"/>
      <c r="TBY205" s="110"/>
      <c r="TBZ205" s="110"/>
      <c r="TCA205" s="110"/>
      <c r="TCB205" s="110"/>
      <c r="TCC205" s="110"/>
      <c r="TCD205" s="110"/>
      <c r="TCE205" s="110"/>
      <c r="TCF205" s="110"/>
      <c r="TCG205" s="110"/>
      <c r="TCH205" s="110"/>
      <c r="TCI205" s="110"/>
      <c r="TCJ205" s="110"/>
      <c r="TCK205" s="110"/>
      <c r="TCL205" s="110"/>
      <c r="TCM205" s="110"/>
      <c r="TCN205" s="110"/>
      <c r="TCO205" s="110"/>
      <c r="TCP205" s="110"/>
      <c r="TCQ205" s="110"/>
      <c r="TCR205" s="110"/>
      <c r="TCS205" s="110"/>
      <c r="TCT205" s="110"/>
      <c r="TCU205" s="110"/>
      <c r="TCV205" s="110"/>
      <c r="TCW205" s="110"/>
      <c r="TCX205" s="110"/>
      <c r="TCY205" s="110"/>
      <c r="TCZ205" s="110"/>
      <c r="TDA205" s="110"/>
      <c r="TDB205" s="110"/>
      <c r="TDC205" s="110"/>
      <c r="TDD205" s="110"/>
      <c r="TDE205" s="110"/>
      <c r="TDF205" s="110"/>
      <c r="TDG205" s="110"/>
      <c r="TDH205" s="110"/>
      <c r="TDI205" s="110"/>
      <c r="TDJ205" s="110"/>
      <c r="TDK205" s="110"/>
      <c r="TDL205" s="110"/>
      <c r="TDM205" s="110"/>
      <c r="TDN205" s="110"/>
      <c r="TDO205" s="110"/>
      <c r="TDP205" s="110"/>
      <c r="TDQ205" s="110"/>
      <c r="TDR205" s="110"/>
      <c r="TDS205" s="110"/>
      <c r="TDT205" s="110"/>
      <c r="TDU205" s="110"/>
      <c r="TDV205" s="110"/>
      <c r="TDW205" s="110"/>
      <c r="TDX205" s="110"/>
      <c r="TDY205" s="110"/>
      <c r="TDZ205" s="110"/>
      <c r="TEA205" s="110"/>
      <c r="TEB205" s="110"/>
      <c r="TEC205" s="110"/>
      <c r="TED205" s="110"/>
      <c r="TEE205" s="110"/>
      <c r="TEF205" s="110"/>
      <c r="TEG205" s="110"/>
      <c r="TEH205" s="110"/>
      <c r="TEI205" s="110"/>
      <c r="TEJ205" s="110"/>
      <c r="TEK205" s="110"/>
      <c r="TEL205" s="110"/>
      <c r="TEM205" s="110"/>
      <c r="TEN205" s="110"/>
      <c r="TEO205" s="110"/>
      <c r="TEP205" s="110"/>
      <c r="TEQ205" s="110"/>
      <c r="TER205" s="110"/>
      <c r="TES205" s="110"/>
      <c r="TET205" s="110"/>
      <c r="TEU205" s="110"/>
      <c r="TEV205" s="110"/>
      <c r="TEW205" s="110"/>
      <c r="TEX205" s="110"/>
      <c r="TEY205" s="110"/>
      <c r="TEZ205" s="110"/>
      <c r="TFA205" s="110"/>
      <c r="TFB205" s="110"/>
      <c r="TFC205" s="110"/>
      <c r="TFD205" s="110"/>
      <c r="TFE205" s="110"/>
      <c r="TFF205" s="110"/>
      <c r="TFG205" s="110"/>
      <c r="TFH205" s="110"/>
      <c r="TFI205" s="110"/>
      <c r="TFJ205" s="110"/>
      <c r="TFK205" s="110"/>
      <c r="TFL205" s="110"/>
      <c r="TFM205" s="110"/>
      <c r="TFN205" s="110"/>
      <c r="TFO205" s="110"/>
      <c r="TFP205" s="110"/>
      <c r="TFQ205" s="110"/>
      <c r="TFR205" s="110"/>
      <c r="TFS205" s="110"/>
      <c r="TFT205" s="110"/>
      <c r="TFU205" s="110"/>
      <c r="TFV205" s="110"/>
      <c r="TFW205" s="110"/>
      <c r="TFX205" s="110"/>
      <c r="TFY205" s="110"/>
      <c r="TFZ205" s="110"/>
      <c r="TGA205" s="110"/>
      <c r="TGB205" s="110"/>
      <c r="TGC205" s="110"/>
      <c r="TGD205" s="110"/>
      <c r="TGE205" s="110"/>
      <c r="TGF205" s="110"/>
      <c r="TGG205" s="110"/>
      <c r="TGH205" s="110"/>
      <c r="TGI205" s="110"/>
      <c r="TGJ205" s="110"/>
      <c r="TGK205" s="110"/>
      <c r="TGL205" s="110"/>
      <c r="TGM205" s="110"/>
      <c r="TGN205" s="110"/>
      <c r="TGO205" s="110"/>
      <c r="TGP205" s="110"/>
      <c r="TGQ205" s="110"/>
      <c r="TGR205" s="110"/>
      <c r="TGS205" s="110"/>
      <c r="TGT205" s="110"/>
      <c r="TGU205" s="110"/>
      <c r="TGV205" s="110"/>
      <c r="TGW205" s="110"/>
      <c r="TGX205" s="110"/>
      <c r="TGY205" s="110"/>
      <c r="TGZ205" s="110"/>
      <c r="THA205" s="110"/>
      <c r="THB205" s="110"/>
      <c r="THC205" s="110"/>
      <c r="THD205" s="110"/>
      <c r="THE205" s="110"/>
      <c r="THF205" s="110"/>
      <c r="THG205" s="110"/>
      <c r="THH205" s="110"/>
      <c r="THI205" s="110"/>
      <c r="THJ205" s="110"/>
      <c r="THK205" s="110"/>
      <c r="THL205" s="110"/>
      <c r="THM205" s="110"/>
      <c r="THN205" s="110"/>
      <c r="THO205" s="110"/>
      <c r="THP205" s="110"/>
      <c r="THQ205" s="110"/>
      <c r="THR205" s="110"/>
      <c r="THS205" s="110"/>
      <c r="THT205" s="110"/>
      <c r="THU205" s="110"/>
      <c r="THV205" s="110"/>
      <c r="THW205" s="110"/>
      <c r="THX205" s="110"/>
      <c r="THY205" s="110"/>
      <c r="THZ205" s="110"/>
      <c r="TIA205" s="110"/>
      <c r="TIB205" s="110"/>
      <c r="TIC205" s="110"/>
      <c r="TID205" s="110"/>
      <c r="TIE205" s="110"/>
      <c r="TIF205" s="110"/>
      <c r="TIG205" s="110"/>
      <c r="TIH205" s="110"/>
      <c r="TII205" s="110"/>
      <c r="TIJ205" s="110"/>
      <c r="TIK205" s="110"/>
      <c r="TIL205" s="110"/>
      <c r="TIM205" s="110"/>
      <c r="TIN205" s="110"/>
      <c r="TIO205" s="110"/>
      <c r="TIP205" s="110"/>
      <c r="TIQ205" s="110"/>
      <c r="TIR205" s="110"/>
      <c r="TIS205" s="110"/>
      <c r="TIT205" s="110"/>
      <c r="TIU205" s="110"/>
      <c r="TIV205" s="110"/>
      <c r="TIW205" s="110"/>
      <c r="TIX205" s="110"/>
      <c r="TIY205" s="110"/>
      <c r="TIZ205" s="110"/>
      <c r="TJA205" s="110"/>
      <c r="TJB205" s="110"/>
      <c r="TJC205" s="110"/>
      <c r="TJD205" s="110"/>
      <c r="TJE205" s="110"/>
      <c r="TJF205" s="110"/>
      <c r="TJG205" s="110"/>
      <c r="TJH205" s="110"/>
      <c r="TJI205" s="110"/>
      <c r="TJJ205" s="110"/>
      <c r="TJK205" s="110"/>
      <c r="TJL205" s="110"/>
      <c r="TJM205" s="110"/>
      <c r="TJN205" s="110"/>
      <c r="TJO205" s="110"/>
      <c r="TJP205" s="110"/>
      <c r="TJQ205" s="110"/>
      <c r="TJR205" s="110"/>
      <c r="TJS205" s="110"/>
      <c r="TJT205" s="110"/>
      <c r="TJU205" s="110"/>
      <c r="TJV205" s="110"/>
      <c r="TJW205" s="110"/>
      <c r="TJX205" s="110"/>
      <c r="TJY205" s="110"/>
      <c r="TJZ205" s="110"/>
      <c r="TKA205" s="110"/>
      <c r="TKB205" s="110"/>
      <c r="TKC205" s="110"/>
      <c r="TKD205" s="110"/>
      <c r="TKE205" s="110"/>
      <c r="TKF205" s="110"/>
      <c r="TKG205" s="110"/>
      <c r="TKH205" s="110"/>
      <c r="TKI205" s="110"/>
      <c r="TKJ205" s="110"/>
      <c r="TKK205" s="110"/>
      <c r="TKL205" s="110"/>
      <c r="TKM205" s="110"/>
      <c r="TKN205" s="110"/>
      <c r="TKO205" s="110"/>
      <c r="TKP205" s="110"/>
      <c r="TKQ205" s="110"/>
      <c r="TKR205" s="110"/>
      <c r="TKS205" s="110"/>
      <c r="TKT205" s="110"/>
      <c r="TKU205" s="110"/>
      <c r="TKV205" s="110"/>
      <c r="TKW205" s="110"/>
      <c r="TKX205" s="110"/>
      <c r="TKY205" s="110"/>
      <c r="TKZ205" s="110"/>
      <c r="TLA205" s="110"/>
      <c r="TLB205" s="110"/>
      <c r="TLC205" s="110"/>
      <c r="TLD205" s="110"/>
      <c r="TLE205" s="110"/>
      <c r="TLF205" s="110"/>
      <c r="TLG205" s="110"/>
      <c r="TLH205" s="110"/>
      <c r="TLI205" s="110"/>
      <c r="TLJ205" s="110"/>
      <c r="TLK205" s="110"/>
      <c r="TLL205" s="110"/>
      <c r="TLM205" s="110"/>
      <c r="TLN205" s="110"/>
      <c r="TLO205" s="110"/>
      <c r="TLP205" s="110"/>
      <c r="TLQ205" s="110"/>
      <c r="TLR205" s="110"/>
      <c r="TLS205" s="110"/>
      <c r="TLT205" s="110"/>
      <c r="TLU205" s="110"/>
      <c r="TLV205" s="110"/>
      <c r="TLW205" s="110"/>
      <c r="TLX205" s="110"/>
      <c r="TLY205" s="110"/>
      <c r="TLZ205" s="110"/>
      <c r="TMA205" s="110"/>
      <c r="TMB205" s="110"/>
      <c r="TMC205" s="110"/>
      <c r="TMD205" s="110"/>
      <c r="TME205" s="110"/>
      <c r="TMF205" s="110"/>
      <c r="TMG205" s="110"/>
      <c r="TMH205" s="110"/>
      <c r="TMI205" s="110"/>
      <c r="TMJ205" s="110"/>
      <c r="TMK205" s="110"/>
      <c r="TML205" s="110"/>
      <c r="TMM205" s="110"/>
      <c r="TMN205" s="110"/>
      <c r="TMO205" s="110"/>
      <c r="TMP205" s="110"/>
      <c r="TMQ205" s="110"/>
      <c r="TMR205" s="110"/>
      <c r="TMS205" s="110"/>
      <c r="TMT205" s="110"/>
      <c r="TMU205" s="110"/>
      <c r="TMV205" s="110"/>
      <c r="TMW205" s="110"/>
      <c r="TMX205" s="110"/>
      <c r="TMY205" s="110"/>
      <c r="TMZ205" s="110"/>
      <c r="TNA205" s="110"/>
      <c r="TNB205" s="110"/>
      <c r="TNC205" s="110"/>
      <c r="TND205" s="110"/>
      <c r="TNE205" s="110"/>
      <c r="TNF205" s="110"/>
      <c r="TNG205" s="110"/>
      <c r="TNH205" s="110"/>
      <c r="TNI205" s="110"/>
      <c r="TNJ205" s="110"/>
      <c r="TNK205" s="110"/>
      <c r="TNL205" s="110"/>
      <c r="TNM205" s="110"/>
      <c r="TNN205" s="110"/>
      <c r="TNO205" s="110"/>
      <c r="TNP205" s="110"/>
      <c r="TNQ205" s="110"/>
      <c r="TNR205" s="110"/>
      <c r="TNS205" s="110"/>
      <c r="TNT205" s="110"/>
      <c r="TNU205" s="110"/>
      <c r="TNV205" s="110"/>
      <c r="TNW205" s="110"/>
      <c r="TNX205" s="110"/>
      <c r="TNY205" s="110"/>
      <c r="TNZ205" s="110"/>
      <c r="TOA205" s="110"/>
      <c r="TOB205" s="110"/>
      <c r="TOC205" s="110"/>
      <c r="TOD205" s="110"/>
      <c r="TOE205" s="110"/>
      <c r="TOF205" s="110"/>
      <c r="TOG205" s="110"/>
      <c r="TOH205" s="110"/>
      <c r="TOI205" s="110"/>
      <c r="TOJ205" s="110"/>
      <c r="TOK205" s="110"/>
      <c r="TOL205" s="110"/>
      <c r="TOM205" s="110"/>
      <c r="TON205" s="110"/>
      <c r="TOO205" s="110"/>
      <c r="TOP205" s="110"/>
      <c r="TOQ205" s="110"/>
      <c r="TOR205" s="110"/>
      <c r="TOS205" s="110"/>
      <c r="TOT205" s="110"/>
      <c r="TOU205" s="110"/>
      <c r="TOV205" s="110"/>
      <c r="TOW205" s="110"/>
      <c r="TOX205" s="110"/>
      <c r="TOY205" s="110"/>
      <c r="TOZ205" s="110"/>
      <c r="TPA205" s="110"/>
      <c r="TPB205" s="110"/>
      <c r="TPC205" s="110"/>
      <c r="TPD205" s="110"/>
      <c r="TPE205" s="110"/>
      <c r="TPF205" s="110"/>
      <c r="TPG205" s="110"/>
      <c r="TPH205" s="110"/>
      <c r="TPI205" s="110"/>
      <c r="TPJ205" s="110"/>
      <c r="TPK205" s="110"/>
      <c r="TPL205" s="110"/>
      <c r="TPM205" s="110"/>
      <c r="TPN205" s="110"/>
      <c r="TPO205" s="110"/>
      <c r="TPP205" s="110"/>
      <c r="TPQ205" s="110"/>
      <c r="TPR205" s="110"/>
      <c r="TPS205" s="110"/>
      <c r="TPT205" s="110"/>
      <c r="TPU205" s="110"/>
      <c r="TPV205" s="110"/>
      <c r="TPW205" s="110"/>
      <c r="TPX205" s="110"/>
      <c r="TPY205" s="110"/>
      <c r="TPZ205" s="110"/>
      <c r="TQA205" s="110"/>
      <c r="TQB205" s="110"/>
      <c r="TQC205" s="110"/>
      <c r="TQD205" s="110"/>
      <c r="TQE205" s="110"/>
      <c r="TQF205" s="110"/>
      <c r="TQG205" s="110"/>
      <c r="TQH205" s="110"/>
      <c r="TQI205" s="110"/>
      <c r="TQJ205" s="110"/>
      <c r="TQK205" s="110"/>
      <c r="TQL205" s="110"/>
      <c r="TQM205" s="110"/>
      <c r="TQN205" s="110"/>
      <c r="TQO205" s="110"/>
      <c r="TQP205" s="110"/>
      <c r="TQQ205" s="110"/>
      <c r="TQR205" s="110"/>
      <c r="TQS205" s="110"/>
      <c r="TQT205" s="110"/>
      <c r="TQU205" s="110"/>
      <c r="TQV205" s="110"/>
      <c r="TQW205" s="110"/>
      <c r="TQX205" s="110"/>
      <c r="TQY205" s="110"/>
      <c r="TQZ205" s="110"/>
      <c r="TRA205" s="110"/>
      <c r="TRB205" s="110"/>
      <c r="TRC205" s="110"/>
      <c r="TRD205" s="110"/>
      <c r="TRE205" s="110"/>
      <c r="TRF205" s="110"/>
      <c r="TRG205" s="110"/>
      <c r="TRH205" s="110"/>
      <c r="TRI205" s="110"/>
      <c r="TRJ205" s="110"/>
      <c r="TRK205" s="110"/>
      <c r="TRL205" s="110"/>
      <c r="TRM205" s="110"/>
      <c r="TRN205" s="110"/>
      <c r="TRO205" s="110"/>
      <c r="TRP205" s="110"/>
      <c r="TRQ205" s="110"/>
      <c r="TRR205" s="110"/>
      <c r="TRS205" s="110"/>
      <c r="TRT205" s="110"/>
      <c r="TRU205" s="110"/>
      <c r="TRV205" s="110"/>
      <c r="TRW205" s="110"/>
      <c r="TRX205" s="110"/>
      <c r="TRY205" s="110"/>
      <c r="TRZ205" s="110"/>
      <c r="TSA205" s="110"/>
      <c r="TSB205" s="110"/>
      <c r="TSC205" s="110"/>
      <c r="TSD205" s="110"/>
      <c r="TSE205" s="110"/>
      <c r="TSF205" s="110"/>
      <c r="TSG205" s="110"/>
      <c r="TSH205" s="110"/>
      <c r="TSI205" s="110"/>
      <c r="TSJ205" s="110"/>
      <c r="TSK205" s="110"/>
      <c r="TSL205" s="110"/>
      <c r="TSM205" s="110"/>
      <c r="TSN205" s="110"/>
      <c r="TSO205" s="110"/>
      <c r="TSP205" s="110"/>
      <c r="TSQ205" s="110"/>
      <c r="TSR205" s="110"/>
      <c r="TSS205" s="110"/>
      <c r="TST205" s="110"/>
      <c r="TSU205" s="110"/>
      <c r="TSV205" s="110"/>
      <c r="TSW205" s="110"/>
      <c r="TSX205" s="110"/>
      <c r="TSY205" s="110"/>
      <c r="TSZ205" s="110"/>
      <c r="TTA205" s="110"/>
      <c r="TTB205" s="110"/>
      <c r="TTC205" s="110"/>
      <c r="TTD205" s="110"/>
      <c r="TTE205" s="110"/>
      <c r="TTF205" s="110"/>
      <c r="TTG205" s="110"/>
      <c r="TTH205" s="110"/>
      <c r="TTI205" s="110"/>
      <c r="TTJ205" s="110"/>
      <c r="TTK205" s="110"/>
      <c r="TTL205" s="110"/>
      <c r="TTM205" s="110"/>
      <c r="TTN205" s="110"/>
      <c r="TTO205" s="110"/>
      <c r="TTP205" s="110"/>
      <c r="TTQ205" s="110"/>
      <c r="TTR205" s="110"/>
      <c r="TTS205" s="110"/>
      <c r="TTT205" s="110"/>
      <c r="TTU205" s="110"/>
      <c r="TTV205" s="110"/>
      <c r="TTW205" s="110"/>
      <c r="TTX205" s="110"/>
      <c r="TTY205" s="110"/>
      <c r="TTZ205" s="110"/>
      <c r="TUA205" s="110"/>
      <c r="TUB205" s="110"/>
      <c r="TUC205" s="110"/>
      <c r="TUD205" s="110"/>
      <c r="TUE205" s="110"/>
      <c r="TUF205" s="110"/>
      <c r="TUG205" s="110"/>
      <c r="TUH205" s="110"/>
      <c r="TUI205" s="110"/>
      <c r="TUJ205" s="110"/>
      <c r="TUK205" s="110"/>
      <c r="TUL205" s="110"/>
      <c r="TUM205" s="110"/>
      <c r="TUN205" s="110"/>
      <c r="TUO205" s="110"/>
      <c r="TUP205" s="110"/>
      <c r="TUQ205" s="110"/>
      <c r="TUR205" s="110"/>
      <c r="TUS205" s="110"/>
      <c r="TUT205" s="110"/>
      <c r="TUU205" s="110"/>
      <c r="TUV205" s="110"/>
      <c r="TUW205" s="110"/>
      <c r="TUX205" s="110"/>
      <c r="TUY205" s="110"/>
      <c r="TUZ205" s="110"/>
      <c r="TVA205" s="110"/>
      <c r="TVB205" s="110"/>
      <c r="TVC205" s="110"/>
      <c r="TVD205" s="110"/>
      <c r="TVE205" s="110"/>
      <c r="TVF205" s="110"/>
      <c r="TVG205" s="110"/>
      <c r="TVH205" s="110"/>
      <c r="TVI205" s="110"/>
      <c r="TVJ205" s="110"/>
      <c r="TVK205" s="110"/>
      <c r="TVL205" s="110"/>
      <c r="TVM205" s="110"/>
      <c r="TVN205" s="110"/>
      <c r="TVO205" s="110"/>
      <c r="TVP205" s="110"/>
      <c r="TVQ205" s="110"/>
      <c r="TVR205" s="110"/>
      <c r="TVS205" s="110"/>
      <c r="TVT205" s="110"/>
      <c r="TVU205" s="110"/>
      <c r="TVV205" s="110"/>
      <c r="TVW205" s="110"/>
      <c r="TVX205" s="110"/>
      <c r="TVY205" s="110"/>
      <c r="TVZ205" s="110"/>
      <c r="TWA205" s="110"/>
      <c r="TWB205" s="110"/>
      <c r="TWC205" s="110"/>
      <c r="TWD205" s="110"/>
      <c r="TWE205" s="110"/>
      <c r="TWF205" s="110"/>
      <c r="TWG205" s="110"/>
      <c r="TWH205" s="110"/>
      <c r="TWI205" s="110"/>
      <c r="TWJ205" s="110"/>
      <c r="TWK205" s="110"/>
      <c r="TWL205" s="110"/>
      <c r="TWM205" s="110"/>
      <c r="TWN205" s="110"/>
      <c r="TWO205" s="110"/>
      <c r="TWP205" s="110"/>
      <c r="TWQ205" s="110"/>
      <c r="TWR205" s="110"/>
      <c r="TWS205" s="110"/>
      <c r="TWT205" s="110"/>
      <c r="TWU205" s="110"/>
      <c r="TWV205" s="110"/>
      <c r="TWW205" s="110"/>
      <c r="TWX205" s="110"/>
      <c r="TWY205" s="110"/>
      <c r="TWZ205" s="110"/>
      <c r="TXA205" s="110"/>
      <c r="TXB205" s="110"/>
      <c r="TXC205" s="110"/>
      <c r="TXD205" s="110"/>
      <c r="TXE205" s="110"/>
      <c r="TXF205" s="110"/>
      <c r="TXG205" s="110"/>
      <c r="TXH205" s="110"/>
      <c r="TXI205" s="110"/>
      <c r="TXJ205" s="110"/>
      <c r="TXK205" s="110"/>
      <c r="TXL205" s="110"/>
      <c r="TXM205" s="110"/>
      <c r="TXN205" s="110"/>
      <c r="TXO205" s="110"/>
      <c r="TXP205" s="110"/>
      <c r="TXQ205" s="110"/>
      <c r="TXR205" s="110"/>
      <c r="TXS205" s="110"/>
      <c r="TXT205" s="110"/>
      <c r="TXU205" s="110"/>
      <c r="TXV205" s="110"/>
      <c r="TXW205" s="110"/>
      <c r="TXX205" s="110"/>
      <c r="TXY205" s="110"/>
      <c r="TXZ205" s="110"/>
      <c r="TYA205" s="110"/>
      <c r="TYB205" s="110"/>
      <c r="TYC205" s="110"/>
      <c r="TYD205" s="110"/>
      <c r="TYE205" s="110"/>
      <c r="TYF205" s="110"/>
      <c r="TYG205" s="110"/>
      <c r="TYH205" s="110"/>
      <c r="TYI205" s="110"/>
      <c r="TYJ205" s="110"/>
      <c r="TYK205" s="110"/>
      <c r="TYL205" s="110"/>
      <c r="TYM205" s="110"/>
      <c r="TYN205" s="110"/>
      <c r="TYO205" s="110"/>
      <c r="TYP205" s="110"/>
      <c r="TYQ205" s="110"/>
      <c r="TYR205" s="110"/>
      <c r="TYS205" s="110"/>
      <c r="TYT205" s="110"/>
      <c r="TYU205" s="110"/>
      <c r="TYV205" s="110"/>
      <c r="TYW205" s="110"/>
      <c r="TYX205" s="110"/>
      <c r="TYY205" s="110"/>
      <c r="TYZ205" s="110"/>
      <c r="TZA205" s="110"/>
      <c r="TZB205" s="110"/>
      <c r="TZC205" s="110"/>
      <c r="TZD205" s="110"/>
      <c r="TZE205" s="110"/>
      <c r="TZF205" s="110"/>
      <c r="TZG205" s="110"/>
      <c r="TZH205" s="110"/>
      <c r="TZI205" s="110"/>
      <c r="TZJ205" s="110"/>
      <c r="TZK205" s="110"/>
      <c r="TZL205" s="110"/>
      <c r="TZM205" s="110"/>
      <c r="TZN205" s="110"/>
      <c r="TZO205" s="110"/>
      <c r="TZP205" s="110"/>
      <c r="TZQ205" s="110"/>
      <c r="TZR205" s="110"/>
      <c r="TZS205" s="110"/>
      <c r="TZT205" s="110"/>
      <c r="TZU205" s="110"/>
      <c r="TZV205" s="110"/>
      <c r="TZW205" s="110"/>
      <c r="TZX205" s="110"/>
      <c r="TZY205" s="110"/>
      <c r="TZZ205" s="110"/>
      <c r="UAA205" s="110"/>
      <c r="UAB205" s="110"/>
      <c r="UAC205" s="110"/>
      <c r="UAD205" s="110"/>
      <c r="UAE205" s="110"/>
      <c r="UAF205" s="110"/>
      <c r="UAG205" s="110"/>
      <c r="UAH205" s="110"/>
      <c r="UAI205" s="110"/>
      <c r="UAJ205" s="110"/>
      <c r="UAK205" s="110"/>
      <c r="UAL205" s="110"/>
      <c r="UAM205" s="110"/>
      <c r="UAN205" s="110"/>
      <c r="UAO205" s="110"/>
      <c r="UAP205" s="110"/>
      <c r="UAQ205" s="110"/>
      <c r="UAR205" s="110"/>
      <c r="UAS205" s="110"/>
      <c r="UAT205" s="110"/>
      <c r="UAU205" s="110"/>
      <c r="UAV205" s="110"/>
      <c r="UAW205" s="110"/>
      <c r="UAX205" s="110"/>
      <c r="UAY205" s="110"/>
      <c r="UAZ205" s="110"/>
      <c r="UBA205" s="110"/>
      <c r="UBB205" s="110"/>
      <c r="UBC205" s="110"/>
      <c r="UBD205" s="110"/>
      <c r="UBE205" s="110"/>
      <c r="UBF205" s="110"/>
      <c r="UBG205" s="110"/>
      <c r="UBH205" s="110"/>
      <c r="UBI205" s="110"/>
      <c r="UBJ205" s="110"/>
      <c r="UBK205" s="110"/>
      <c r="UBL205" s="110"/>
      <c r="UBM205" s="110"/>
      <c r="UBN205" s="110"/>
      <c r="UBO205" s="110"/>
      <c r="UBP205" s="110"/>
      <c r="UBQ205" s="110"/>
      <c r="UBR205" s="110"/>
      <c r="UBS205" s="110"/>
      <c r="UBT205" s="110"/>
      <c r="UBU205" s="110"/>
      <c r="UBV205" s="110"/>
      <c r="UBW205" s="110"/>
      <c r="UBX205" s="110"/>
      <c r="UBY205" s="110"/>
      <c r="UBZ205" s="110"/>
      <c r="UCA205" s="110"/>
      <c r="UCB205" s="110"/>
      <c r="UCC205" s="110"/>
      <c r="UCD205" s="110"/>
      <c r="UCE205" s="110"/>
      <c r="UCF205" s="110"/>
      <c r="UCG205" s="110"/>
      <c r="UCH205" s="110"/>
      <c r="UCI205" s="110"/>
      <c r="UCJ205" s="110"/>
      <c r="UCK205" s="110"/>
      <c r="UCL205" s="110"/>
      <c r="UCM205" s="110"/>
      <c r="UCN205" s="110"/>
      <c r="UCO205" s="110"/>
      <c r="UCP205" s="110"/>
      <c r="UCQ205" s="110"/>
      <c r="UCR205" s="110"/>
      <c r="UCS205" s="110"/>
      <c r="UCT205" s="110"/>
      <c r="UCU205" s="110"/>
      <c r="UCV205" s="110"/>
      <c r="UCW205" s="110"/>
      <c r="UCX205" s="110"/>
      <c r="UCY205" s="110"/>
      <c r="UCZ205" s="110"/>
      <c r="UDA205" s="110"/>
      <c r="UDB205" s="110"/>
      <c r="UDC205" s="110"/>
      <c r="UDD205" s="110"/>
      <c r="UDE205" s="110"/>
      <c r="UDF205" s="110"/>
      <c r="UDG205" s="110"/>
      <c r="UDH205" s="110"/>
      <c r="UDI205" s="110"/>
      <c r="UDJ205" s="110"/>
      <c r="UDK205" s="110"/>
      <c r="UDL205" s="110"/>
      <c r="UDM205" s="110"/>
      <c r="UDN205" s="110"/>
      <c r="UDO205" s="110"/>
      <c r="UDP205" s="110"/>
      <c r="UDQ205" s="110"/>
      <c r="UDR205" s="110"/>
      <c r="UDS205" s="110"/>
      <c r="UDT205" s="110"/>
      <c r="UDU205" s="110"/>
      <c r="UDV205" s="110"/>
      <c r="UDW205" s="110"/>
      <c r="UDX205" s="110"/>
      <c r="UDY205" s="110"/>
      <c r="UDZ205" s="110"/>
      <c r="UEA205" s="110"/>
      <c r="UEB205" s="110"/>
      <c r="UEC205" s="110"/>
      <c r="UED205" s="110"/>
      <c r="UEE205" s="110"/>
      <c r="UEF205" s="110"/>
      <c r="UEG205" s="110"/>
      <c r="UEH205" s="110"/>
      <c r="UEI205" s="110"/>
      <c r="UEJ205" s="110"/>
      <c r="UEK205" s="110"/>
      <c r="UEL205" s="110"/>
      <c r="UEM205" s="110"/>
      <c r="UEN205" s="110"/>
      <c r="UEO205" s="110"/>
      <c r="UEP205" s="110"/>
      <c r="UEQ205" s="110"/>
      <c r="UER205" s="110"/>
      <c r="UES205" s="110"/>
      <c r="UET205" s="110"/>
      <c r="UEU205" s="110"/>
      <c r="UEV205" s="110"/>
      <c r="UEW205" s="110"/>
      <c r="UEX205" s="110"/>
      <c r="UEY205" s="110"/>
      <c r="UEZ205" s="110"/>
      <c r="UFA205" s="110"/>
      <c r="UFB205" s="110"/>
      <c r="UFC205" s="110"/>
      <c r="UFD205" s="110"/>
      <c r="UFE205" s="110"/>
      <c r="UFF205" s="110"/>
      <c r="UFG205" s="110"/>
      <c r="UFH205" s="110"/>
      <c r="UFI205" s="110"/>
      <c r="UFJ205" s="110"/>
      <c r="UFK205" s="110"/>
      <c r="UFL205" s="110"/>
      <c r="UFM205" s="110"/>
      <c r="UFN205" s="110"/>
      <c r="UFO205" s="110"/>
      <c r="UFP205" s="110"/>
      <c r="UFQ205" s="110"/>
      <c r="UFR205" s="110"/>
      <c r="UFS205" s="110"/>
      <c r="UFT205" s="110"/>
      <c r="UFU205" s="110"/>
      <c r="UFV205" s="110"/>
      <c r="UFW205" s="110"/>
      <c r="UFX205" s="110"/>
      <c r="UFY205" s="110"/>
      <c r="UFZ205" s="110"/>
      <c r="UGA205" s="110"/>
      <c r="UGB205" s="110"/>
      <c r="UGC205" s="110"/>
      <c r="UGD205" s="110"/>
      <c r="UGE205" s="110"/>
      <c r="UGF205" s="110"/>
      <c r="UGG205" s="110"/>
      <c r="UGH205" s="110"/>
      <c r="UGI205" s="110"/>
      <c r="UGJ205" s="110"/>
      <c r="UGK205" s="110"/>
      <c r="UGL205" s="110"/>
      <c r="UGM205" s="110"/>
      <c r="UGN205" s="110"/>
      <c r="UGO205" s="110"/>
      <c r="UGP205" s="110"/>
      <c r="UGQ205" s="110"/>
      <c r="UGR205" s="110"/>
      <c r="UGS205" s="110"/>
      <c r="UGT205" s="110"/>
      <c r="UGU205" s="110"/>
      <c r="UGV205" s="110"/>
      <c r="UGW205" s="110"/>
      <c r="UGX205" s="110"/>
      <c r="UGY205" s="110"/>
      <c r="UGZ205" s="110"/>
      <c r="UHA205" s="110"/>
      <c r="UHB205" s="110"/>
      <c r="UHC205" s="110"/>
      <c r="UHD205" s="110"/>
      <c r="UHE205" s="110"/>
      <c r="UHF205" s="110"/>
      <c r="UHG205" s="110"/>
      <c r="UHH205" s="110"/>
      <c r="UHI205" s="110"/>
      <c r="UHJ205" s="110"/>
      <c r="UHK205" s="110"/>
      <c r="UHL205" s="110"/>
      <c r="UHM205" s="110"/>
      <c r="UHN205" s="110"/>
      <c r="UHO205" s="110"/>
      <c r="UHP205" s="110"/>
      <c r="UHQ205" s="110"/>
      <c r="UHR205" s="110"/>
      <c r="UHS205" s="110"/>
      <c r="UHT205" s="110"/>
      <c r="UHU205" s="110"/>
      <c r="UHV205" s="110"/>
      <c r="UHW205" s="110"/>
      <c r="UHX205" s="110"/>
      <c r="UHY205" s="110"/>
      <c r="UHZ205" s="110"/>
      <c r="UIA205" s="110"/>
      <c r="UIB205" s="110"/>
      <c r="UIC205" s="110"/>
      <c r="UID205" s="110"/>
      <c r="UIE205" s="110"/>
      <c r="UIF205" s="110"/>
      <c r="UIG205" s="110"/>
      <c r="UIH205" s="110"/>
      <c r="UII205" s="110"/>
      <c r="UIJ205" s="110"/>
      <c r="UIK205" s="110"/>
      <c r="UIL205" s="110"/>
      <c r="UIM205" s="110"/>
      <c r="UIN205" s="110"/>
      <c r="UIO205" s="110"/>
      <c r="UIP205" s="110"/>
      <c r="UIQ205" s="110"/>
      <c r="UIR205" s="110"/>
      <c r="UIS205" s="110"/>
      <c r="UIT205" s="110"/>
      <c r="UIU205" s="110"/>
      <c r="UIV205" s="110"/>
      <c r="UIW205" s="110"/>
      <c r="UIX205" s="110"/>
      <c r="UIY205" s="110"/>
      <c r="UIZ205" s="110"/>
      <c r="UJA205" s="110"/>
      <c r="UJB205" s="110"/>
      <c r="UJC205" s="110"/>
      <c r="UJD205" s="110"/>
      <c r="UJE205" s="110"/>
      <c r="UJF205" s="110"/>
      <c r="UJG205" s="110"/>
      <c r="UJH205" s="110"/>
      <c r="UJI205" s="110"/>
      <c r="UJJ205" s="110"/>
      <c r="UJK205" s="110"/>
      <c r="UJL205" s="110"/>
      <c r="UJM205" s="110"/>
      <c r="UJN205" s="110"/>
      <c r="UJO205" s="110"/>
      <c r="UJP205" s="110"/>
      <c r="UJQ205" s="110"/>
      <c r="UJR205" s="110"/>
      <c r="UJS205" s="110"/>
      <c r="UJT205" s="110"/>
      <c r="UJU205" s="110"/>
      <c r="UJV205" s="110"/>
      <c r="UJW205" s="110"/>
      <c r="UJX205" s="110"/>
      <c r="UJY205" s="110"/>
      <c r="UJZ205" s="110"/>
      <c r="UKA205" s="110"/>
      <c r="UKB205" s="110"/>
      <c r="UKC205" s="110"/>
      <c r="UKD205" s="110"/>
      <c r="UKE205" s="110"/>
      <c r="UKF205" s="110"/>
      <c r="UKG205" s="110"/>
      <c r="UKH205" s="110"/>
      <c r="UKI205" s="110"/>
      <c r="UKJ205" s="110"/>
      <c r="UKK205" s="110"/>
      <c r="UKL205" s="110"/>
      <c r="UKM205" s="110"/>
      <c r="UKN205" s="110"/>
      <c r="UKO205" s="110"/>
      <c r="UKP205" s="110"/>
      <c r="UKQ205" s="110"/>
      <c r="UKR205" s="110"/>
      <c r="UKS205" s="110"/>
      <c r="UKT205" s="110"/>
      <c r="UKU205" s="110"/>
      <c r="UKV205" s="110"/>
      <c r="UKW205" s="110"/>
      <c r="UKX205" s="110"/>
      <c r="UKY205" s="110"/>
      <c r="UKZ205" s="110"/>
      <c r="ULA205" s="110"/>
      <c r="ULB205" s="110"/>
      <c r="ULC205" s="110"/>
      <c r="ULD205" s="110"/>
      <c r="ULE205" s="110"/>
      <c r="ULF205" s="110"/>
      <c r="ULG205" s="110"/>
      <c r="ULH205" s="110"/>
      <c r="ULI205" s="110"/>
      <c r="ULJ205" s="110"/>
      <c r="ULK205" s="110"/>
      <c r="ULL205" s="110"/>
      <c r="ULM205" s="110"/>
      <c r="ULN205" s="110"/>
      <c r="ULO205" s="110"/>
      <c r="ULP205" s="110"/>
      <c r="ULQ205" s="110"/>
      <c r="ULR205" s="110"/>
      <c r="ULS205" s="110"/>
      <c r="ULT205" s="110"/>
      <c r="ULU205" s="110"/>
      <c r="ULV205" s="110"/>
      <c r="ULW205" s="110"/>
      <c r="ULX205" s="110"/>
      <c r="ULY205" s="110"/>
      <c r="ULZ205" s="110"/>
      <c r="UMA205" s="110"/>
      <c r="UMB205" s="110"/>
      <c r="UMC205" s="110"/>
      <c r="UMD205" s="110"/>
      <c r="UME205" s="110"/>
      <c r="UMF205" s="110"/>
      <c r="UMG205" s="110"/>
      <c r="UMH205" s="110"/>
      <c r="UMI205" s="110"/>
      <c r="UMJ205" s="110"/>
      <c r="UMK205" s="110"/>
      <c r="UML205" s="110"/>
      <c r="UMM205" s="110"/>
      <c r="UMN205" s="110"/>
      <c r="UMO205" s="110"/>
      <c r="UMP205" s="110"/>
      <c r="UMQ205" s="110"/>
      <c r="UMR205" s="110"/>
      <c r="UMS205" s="110"/>
      <c r="UMT205" s="110"/>
      <c r="UMU205" s="110"/>
      <c r="UMV205" s="110"/>
      <c r="UMW205" s="110"/>
      <c r="UMX205" s="110"/>
      <c r="UMY205" s="110"/>
      <c r="UMZ205" s="110"/>
      <c r="UNA205" s="110"/>
      <c r="UNB205" s="110"/>
      <c r="UNC205" s="110"/>
      <c r="UND205" s="110"/>
      <c r="UNE205" s="110"/>
      <c r="UNF205" s="110"/>
      <c r="UNG205" s="110"/>
      <c r="UNH205" s="110"/>
      <c r="UNI205" s="110"/>
      <c r="UNJ205" s="110"/>
      <c r="UNK205" s="110"/>
      <c r="UNL205" s="110"/>
      <c r="UNM205" s="110"/>
      <c r="UNN205" s="110"/>
      <c r="UNO205" s="110"/>
      <c r="UNP205" s="110"/>
      <c r="UNQ205" s="110"/>
      <c r="UNR205" s="110"/>
      <c r="UNS205" s="110"/>
      <c r="UNT205" s="110"/>
      <c r="UNU205" s="110"/>
      <c r="UNV205" s="110"/>
      <c r="UNW205" s="110"/>
      <c r="UNX205" s="110"/>
      <c r="UNY205" s="110"/>
      <c r="UNZ205" s="110"/>
      <c r="UOA205" s="110"/>
      <c r="UOB205" s="110"/>
      <c r="UOC205" s="110"/>
      <c r="UOD205" s="110"/>
      <c r="UOE205" s="110"/>
      <c r="UOF205" s="110"/>
      <c r="UOG205" s="110"/>
      <c r="UOH205" s="110"/>
      <c r="UOI205" s="110"/>
      <c r="UOJ205" s="110"/>
      <c r="UOK205" s="110"/>
      <c r="UOL205" s="110"/>
      <c r="UOM205" s="110"/>
      <c r="UON205" s="110"/>
      <c r="UOO205" s="110"/>
      <c r="UOP205" s="110"/>
      <c r="UOQ205" s="110"/>
      <c r="UOR205" s="110"/>
      <c r="UOS205" s="110"/>
      <c r="UOT205" s="110"/>
      <c r="UOU205" s="110"/>
      <c r="UOV205" s="110"/>
      <c r="UOW205" s="110"/>
      <c r="UOX205" s="110"/>
      <c r="UOY205" s="110"/>
      <c r="UOZ205" s="110"/>
      <c r="UPA205" s="110"/>
      <c r="UPB205" s="110"/>
      <c r="UPC205" s="110"/>
      <c r="UPD205" s="110"/>
      <c r="UPE205" s="110"/>
      <c r="UPF205" s="110"/>
      <c r="UPG205" s="110"/>
      <c r="UPH205" s="110"/>
      <c r="UPI205" s="110"/>
      <c r="UPJ205" s="110"/>
      <c r="UPK205" s="110"/>
      <c r="UPL205" s="110"/>
      <c r="UPM205" s="110"/>
      <c r="UPN205" s="110"/>
      <c r="UPO205" s="110"/>
      <c r="UPP205" s="110"/>
      <c r="UPQ205" s="110"/>
      <c r="UPR205" s="110"/>
      <c r="UPS205" s="110"/>
      <c r="UPT205" s="110"/>
      <c r="UPU205" s="110"/>
      <c r="UPV205" s="110"/>
      <c r="UPW205" s="110"/>
      <c r="UPX205" s="110"/>
      <c r="UPY205" s="110"/>
      <c r="UPZ205" s="110"/>
      <c r="UQA205" s="110"/>
      <c r="UQB205" s="110"/>
      <c r="UQC205" s="110"/>
      <c r="UQD205" s="110"/>
      <c r="UQE205" s="110"/>
      <c r="UQF205" s="110"/>
      <c r="UQG205" s="110"/>
      <c r="UQH205" s="110"/>
      <c r="UQI205" s="110"/>
      <c r="UQJ205" s="110"/>
      <c r="UQK205" s="110"/>
      <c r="UQL205" s="110"/>
      <c r="UQM205" s="110"/>
      <c r="UQN205" s="110"/>
      <c r="UQO205" s="110"/>
      <c r="UQP205" s="110"/>
      <c r="UQQ205" s="110"/>
      <c r="UQR205" s="110"/>
      <c r="UQS205" s="110"/>
      <c r="UQT205" s="110"/>
      <c r="UQU205" s="110"/>
      <c r="UQV205" s="110"/>
      <c r="UQW205" s="110"/>
      <c r="UQX205" s="110"/>
      <c r="UQY205" s="110"/>
      <c r="UQZ205" s="110"/>
      <c r="URA205" s="110"/>
      <c r="URB205" s="110"/>
      <c r="URC205" s="110"/>
      <c r="URD205" s="110"/>
      <c r="URE205" s="110"/>
      <c r="URF205" s="110"/>
      <c r="URG205" s="110"/>
      <c r="URH205" s="110"/>
      <c r="URI205" s="110"/>
      <c r="URJ205" s="110"/>
      <c r="URK205" s="110"/>
      <c r="URL205" s="110"/>
      <c r="URM205" s="110"/>
      <c r="URN205" s="110"/>
      <c r="URO205" s="110"/>
      <c r="URP205" s="110"/>
      <c r="URQ205" s="110"/>
      <c r="URR205" s="110"/>
      <c r="URS205" s="110"/>
      <c r="URT205" s="110"/>
      <c r="URU205" s="110"/>
      <c r="URV205" s="110"/>
      <c r="URW205" s="110"/>
      <c r="URX205" s="110"/>
      <c r="URY205" s="110"/>
      <c r="URZ205" s="110"/>
      <c r="USA205" s="110"/>
      <c r="USB205" s="110"/>
      <c r="USC205" s="110"/>
      <c r="USD205" s="110"/>
      <c r="USE205" s="110"/>
      <c r="USF205" s="110"/>
      <c r="USG205" s="110"/>
      <c r="USH205" s="110"/>
      <c r="USI205" s="110"/>
      <c r="USJ205" s="110"/>
      <c r="USK205" s="110"/>
      <c r="USL205" s="110"/>
      <c r="USM205" s="110"/>
      <c r="USN205" s="110"/>
      <c r="USO205" s="110"/>
      <c r="USP205" s="110"/>
      <c r="USQ205" s="110"/>
      <c r="USR205" s="110"/>
      <c r="USS205" s="110"/>
      <c r="UST205" s="110"/>
      <c r="USU205" s="110"/>
      <c r="USV205" s="110"/>
      <c r="USW205" s="110"/>
      <c r="USX205" s="110"/>
      <c r="USY205" s="110"/>
      <c r="USZ205" s="110"/>
      <c r="UTA205" s="110"/>
      <c r="UTB205" s="110"/>
      <c r="UTC205" s="110"/>
      <c r="UTD205" s="110"/>
      <c r="UTE205" s="110"/>
      <c r="UTF205" s="110"/>
      <c r="UTG205" s="110"/>
      <c r="UTH205" s="110"/>
      <c r="UTI205" s="110"/>
      <c r="UTJ205" s="110"/>
      <c r="UTK205" s="110"/>
      <c r="UTL205" s="110"/>
      <c r="UTM205" s="110"/>
      <c r="UTN205" s="110"/>
      <c r="UTO205" s="110"/>
      <c r="UTP205" s="110"/>
      <c r="UTQ205" s="110"/>
      <c r="UTR205" s="110"/>
      <c r="UTS205" s="110"/>
      <c r="UTT205" s="110"/>
      <c r="UTU205" s="110"/>
      <c r="UTV205" s="110"/>
      <c r="UTW205" s="110"/>
      <c r="UTX205" s="110"/>
      <c r="UTY205" s="110"/>
      <c r="UTZ205" s="110"/>
      <c r="UUA205" s="110"/>
      <c r="UUB205" s="110"/>
      <c r="UUC205" s="110"/>
      <c r="UUD205" s="110"/>
      <c r="UUE205" s="110"/>
      <c r="UUF205" s="110"/>
      <c r="UUG205" s="110"/>
      <c r="UUH205" s="110"/>
      <c r="UUI205" s="110"/>
      <c r="UUJ205" s="110"/>
      <c r="UUK205" s="110"/>
      <c r="UUL205" s="110"/>
      <c r="UUM205" s="110"/>
      <c r="UUN205" s="110"/>
      <c r="UUO205" s="110"/>
      <c r="UUP205" s="110"/>
      <c r="UUQ205" s="110"/>
      <c r="UUR205" s="110"/>
      <c r="UUS205" s="110"/>
      <c r="UUT205" s="110"/>
      <c r="UUU205" s="110"/>
      <c r="UUV205" s="110"/>
      <c r="UUW205" s="110"/>
      <c r="UUX205" s="110"/>
      <c r="UUY205" s="110"/>
      <c r="UUZ205" s="110"/>
      <c r="UVA205" s="110"/>
      <c r="UVB205" s="110"/>
      <c r="UVC205" s="110"/>
      <c r="UVD205" s="110"/>
      <c r="UVE205" s="110"/>
      <c r="UVF205" s="110"/>
      <c r="UVG205" s="110"/>
      <c r="UVH205" s="110"/>
      <c r="UVI205" s="110"/>
      <c r="UVJ205" s="110"/>
      <c r="UVK205" s="110"/>
      <c r="UVL205" s="110"/>
      <c r="UVM205" s="110"/>
      <c r="UVN205" s="110"/>
      <c r="UVO205" s="110"/>
      <c r="UVP205" s="110"/>
      <c r="UVQ205" s="110"/>
      <c r="UVR205" s="110"/>
      <c r="UVS205" s="110"/>
      <c r="UVT205" s="110"/>
      <c r="UVU205" s="110"/>
      <c r="UVV205" s="110"/>
      <c r="UVW205" s="110"/>
      <c r="UVX205" s="110"/>
      <c r="UVY205" s="110"/>
      <c r="UVZ205" s="110"/>
      <c r="UWA205" s="110"/>
      <c r="UWB205" s="110"/>
      <c r="UWC205" s="110"/>
      <c r="UWD205" s="110"/>
      <c r="UWE205" s="110"/>
      <c r="UWF205" s="110"/>
      <c r="UWG205" s="110"/>
      <c r="UWH205" s="110"/>
      <c r="UWI205" s="110"/>
      <c r="UWJ205" s="110"/>
      <c r="UWK205" s="110"/>
      <c r="UWL205" s="110"/>
      <c r="UWM205" s="110"/>
      <c r="UWN205" s="110"/>
      <c r="UWO205" s="110"/>
      <c r="UWP205" s="110"/>
      <c r="UWQ205" s="110"/>
      <c r="UWR205" s="110"/>
      <c r="UWS205" s="110"/>
      <c r="UWT205" s="110"/>
      <c r="UWU205" s="110"/>
      <c r="UWV205" s="110"/>
      <c r="UWW205" s="110"/>
      <c r="UWX205" s="110"/>
      <c r="UWY205" s="110"/>
      <c r="UWZ205" s="110"/>
      <c r="UXA205" s="110"/>
      <c r="UXB205" s="110"/>
      <c r="UXC205" s="110"/>
      <c r="UXD205" s="110"/>
      <c r="UXE205" s="110"/>
      <c r="UXF205" s="110"/>
      <c r="UXG205" s="110"/>
      <c r="UXH205" s="110"/>
      <c r="UXI205" s="110"/>
      <c r="UXJ205" s="110"/>
      <c r="UXK205" s="110"/>
      <c r="UXL205" s="110"/>
      <c r="UXM205" s="110"/>
      <c r="UXN205" s="110"/>
      <c r="UXO205" s="110"/>
      <c r="UXP205" s="110"/>
      <c r="UXQ205" s="110"/>
      <c r="UXR205" s="110"/>
      <c r="UXS205" s="110"/>
      <c r="UXT205" s="110"/>
      <c r="UXU205" s="110"/>
      <c r="UXV205" s="110"/>
      <c r="UXW205" s="110"/>
      <c r="UXX205" s="110"/>
      <c r="UXY205" s="110"/>
      <c r="UXZ205" s="110"/>
      <c r="UYA205" s="110"/>
      <c r="UYB205" s="110"/>
      <c r="UYC205" s="110"/>
      <c r="UYD205" s="110"/>
      <c r="UYE205" s="110"/>
      <c r="UYF205" s="110"/>
      <c r="UYG205" s="110"/>
      <c r="UYH205" s="110"/>
      <c r="UYI205" s="110"/>
      <c r="UYJ205" s="110"/>
      <c r="UYK205" s="110"/>
      <c r="UYL205" s="110"/>
      <c r="UYM205" s="110"/>
      <c r="UYN205" s="110"/>
      <c r="UYO205" s="110"/>
      <c r="UYP205" s="110"/>
      <c r="UYQ205" s="110"/>
      <c r="UYR205" s="110"/>
      <c r="UYS205" s="110"/>
      <c r="UYT205" s="110"/>
      <c r="UYU205" s="110"/>
      <c r="UYV205" s="110"/>
      <c r="UYW205" s="110"/>
      <c r="UYX205" s="110"/>
      <c r="UYY205" s="110"/>
      <c r="UYZ205" s="110"/>
      <c r="UZA205" s="110"/>
      <c r="UZB205" s="110"/>
      <c r="UZC205" s="110"/>
      <c r="UZD205" s="110"/>
      <c r="UZE205" s="110"/>
      <c r="UZF205" s="110"/>
      <c r="UZG205" s="110"/>
      <c r="UZH205" s="110"/>
      <c r="UZI205" s="110"/>
      <c r="UZJ205" s="110"/>
      <c r="UZK205" s="110"/>
      <c r="UZL205" s="110"/>
      <c r="UZM205" s="110"/>
      <c r="UZN205" s="110"/>
      <c r="UZO205" s="110"/>
      <c r="UZP205" s="110"/>
      <c r="UZQ205" s="110"/>
      <c r="UZR205" s="110"/>
      <c r="UZS205" s="110"/>
      <c r="UZT205" s="110"/>
      <c r="UZU205" s="110"/>
      <c r="UZV205" s="110"/>
      <c r="UZW205" s="110"/>
      <c r="UZX205" s="110"/>
      <c r="UZY205" s="110"/>
      <c r="UZZ205" s="110"/>
      <c r="VAA205" s="110"/>
      <c r="VAB205" s="110"/>
      <c r="VAC205" s="110"/>
      <c r="VAD205" s="110"/>
      <c r="VAE205" s="110"/>
      <c r="VAF205" s="110"/>
      <c r="VAG205" s="110"/>
      <c r="VAH205" s="110"/>
      <c r="VAI205" s="110"/>
      <c r="VAJ205" s="110"/>
      <c r="VAK205" s="110"/>
      <c r="VAL205" s="110"/>
      <c r="VAM205" s="110"/>
      <c r="VAN205" s="110"/>
      <c r="VAO205" s="110"/>
      <c r="VAP205" s="110"/>
      <c r="VAQ205" s="110"/>
      <c r="VAR205" s="110"/>
      <c r="VAS205" s="110"/>
      <c r="VAT205" s="110"/>
      <c r="VAU205" s="110"/>
      <c r="VAV205" s="110"/>
      <c r="VAW205" s="110"/>
      <c r="VAX205" s="110"/>
      <c r="VAY205" s="110"/>
      <c r="VAZ205" s="110"/>
      <c r="VBA205" s="110"/>
      <c r="VBB205" s="110"/>
      <c r="VBC205" s="110"/>
      <c r="VBD205" s="110"/>
      <c r="VBE205" s="110"/>
      <c r="VBF205" s="110"/>
      <c r="VBG205" s="110"/>
      <c r="VBH205" s="110"/>
      <c r="VBI205" s="110"/>
      <c r="VBJ205" s="110"/>
      <c r="VBK205" s="110"/>
      <c r="VBL205" s="110"/>
      <c r="VBM205" s="110"/>
      <c r="VBN205" s="110"/>
      <c r="VBO205" s="110"/>
      <c r="VBP205" s="110"/>
      <c r="VBQ205" s="110"/>
      <c r="VBR205" s="110"/>
      <c r="VBS205" s="110"/>
      <c r="VBT205" s="110"/>
      <c r="VBU205" s="110"/>
      <c r="VBV205" s="110"/>
      <c r="VBW205" s="110"/>
      <c r="VBX205" s="110"/>
      <c r="VBY205" s="110"/>
      <c r="VBZ205" s="110"/>
      <c r="VCA205" s="110"/>
      <c r="VCB205" s="110"/>
      <c r="VCC205" s="110"/>
      <c r="VCD205" s="110"/>
      <c r="VCE205" s="110"/>
      <c r="VCF205" s="110"/>
      <c r="VCG205" s="110"/>
      <c r="VCH205" s="110"/>
      <c r="VCI205" s="110"/>
      <c r="VCJ205" s="110"/>
      <c r="VCK205" s="110"/>
      <c r="VCL205" s="110"/>
      <c r="VCM205" s="110"/>
      <c r="VCN205" s="110"/>
      <c r="VCO205" s="110"/>
      <c r="VCP205" s="110"/>
      <c r="VCQ205" s="110"/>
      <c r="VCR205" s="110"/>
      <c r="VCS205" s="110"/>
      <c r="VCT205" s="110"/>
      <c r="VCU205" s="110"/>
      <c r="VCV205" s="110"/>
      <c r="VCW205" s="110"/>
      <c r="VCX205" s="110"/>
      <c r="VCY205" s="110"/>
      <c r="VCZ205" s="110"/>
      <c r="VDA205" s="110"/>
      <c r="VDB205" s="110"/>
      <c r="VDC205" s="110"/>
      <c r="VDD205" s="110"/>
      <c r="VDE205" s="110"/>
      <c r="VDF205" s="110"/>
      <c r="VDG205" s="110"/>
      <c r="VDH205" s="110"/>
      <c r="VDI205" s="110"/>
      <c r="VDJ205" s="110"/>
      <c r="VDK205" s="110"/>
      <c r="VDL205" s="110"/>
      <c r="VDM205" s="110"/>
      <c r="VDN205" s="110"/>
      <c r="VDO205" s="110"/>
      <c r="VDP205" s="110"/>
      <c r="VDQ205" s="110"/>
      <c r="VDR205" s="110"/>
      <c r="VDS205" s="110"/>
      <c r="VDT205" s="110"/>
      <c r="VDU205" s="110"/>
      <c r="VDV205" s="110"/>
      <c r="VDW205" s="110"/>
      <c r="VDX205" s="110"/>
      <c r="VDY205" s="110"/>
      <c r="VDZ205" s="110"/>
      <c r="VEA205" s="110"/>
      <c r="VEB205" s="110"/>
      <c r="VEC205" s="110"/>
      <c r="VED205" s="110"/>
      <c r="VEE205" s="110"/>
      <c r="VEF205" s="110"/>
      <c r="VEG205" s="110"/>
      <c r="VEH205" s="110"/>
      <c r="VEI205" s="110"/>
      <c r="VEJ205" s="110"/>
      <c r="VEK205" s="110"/>
      <c r="VEL205" s="110"/>
      <c r="VEM205" s="110"/>
      <c r="VEN205" s="110"/>
      <c r="VEO205" s="110"/>
      <c r="VEP205" s="110"/>
      <c r="VEQ205" s="110"/>
      <c r="VER205" s="110"/>
      <c r="VES205" s="110"/>
      <c r="VET205" s="110"/>
      <c r="VEU205" s="110"/>
      <c r="VEV205" s="110"/>
      <c r="VEW205" s="110"/>
      <c r="VEX205" s="110"/>
      <c r="VEY205" s="110"/>
      <c r="VEZ205" s="110"/>
      <c r="VFA205" s="110"/>
      <c r="VFB205" s="110"/>
      <c r="VFC205" s="110"/>
      <c r="VFD205" s="110"/>
      <c r="VFE205" s="110"/>
      <c r="VFF205" s="110"/>
      <c r="VFG205" s="110"/>
      <c r="VFH205" s="110"/>
      <c r="VFI205" s="110"/>
      <c r="VFJ205" s="110"/>
      <c r="VFK205" s="110"/>
      <c r="VFL205" s="110"/>
      <c r="VFM205" s="110"/>
      <c r="VFN205" s="110"/>
      <c r="VFO205" s="110"/>
      <c r="VFP205" s="110"/>
      <c r="VFQ205" s="110"/>
      <c r="VFR205" s="110"/>
      <c r="VFS205" s="110"/>
      <c r="VFT205" s="110"/>
      <c r="VFU205" s="110"/>
      <c r="VFV205" s="110"/>
      <c r="VFW205" s="110"/>
      <c r="VFX205" s="110"/>
      <c r="VFY205" s="110"/>
      <c r="VFZ205" s="110"/>
      <c r="VGA205" s="110"/>
      <c r="VGB205" s="110"/>
      <c r="VGC205" s="110"/>
      <c r="VGD205" s="110"/>
      <c r="VGE205" s="110"/>
      <c r="VGF205" s="110"/>
      <c r="VGG205" s="110"/>
      <c r="VGH205" s="110"/>
      <c r="VGI205" s="110"/>
      <c r="VGJ205" s="110"/>
      <c r="VGK205" s="110"/>
      <c r="VGL205" s="110"/>
      <c r="VGM205" s="110"/>
      <c r="VGN205" s="110"/>
      <c r="VGO205" s="110"/>
      <c r="VGP205" s="110"/>
      <c r="VGQ205" s="110"/>
      <c r="VGR205" s="110"/>
      <c r="VGS205" s="110"/>
      <c r="VGT205" s="110"/>
      <c r="VGU205" s="110"/>
      <c r="VGV205" s="110"/>
      <c r="VGW205" s="110"/>
      <c r="VGX205" s="110"/>
      <c r="VGY205" s="110"/>
      <c r="VGZ205" s="110"/>
      <c r="VHA205" s="110"/>
      <c r="VHB205" s="110"/>
      <c r="VHC205" s="110"/>
      <c r="VHD205" s="110"/>
      <c r="VHE205" s="110"/>
      <c r="VHF205" s="110"/>
      <c r="VHG205" s="110"/>
      <c r="VHH205" s="110"/>
      <c r="VHI205" s="110"/>
      <c r="VHJ205" s="110"/>
      <c r="VHK205" s="110"/>
      <c r="VHL205" s="110"/>
      <c r="VHM205" s="110"/>
      <c r="VHN205" s="110"/>
      <c r="VHO205" s="110"/>
      <c r="VHP205" s="110"/>
      <c r="VHQ205" s="110"/>
      <c r="VHR205" s="110"/>
      <c r="VHS205" s="110"/>
      <c r="VHT205" s="110"/>
      <c r="VHU205" s="110"/>
      <c r="VHV205" s="110"/>
      <c r="VHW205" s="110"/>
      <c r="VHX205" s="110"/>
      <c r="VHY205" s="110"/>
      <c r="VHZ205" s="110"/>
      <c r="VIA205" s="110"/>
      <c r="VIB205" s="110"/>
      <c r="VIC205" s="110"/>
      <c r="VID205" s="110"/>
      <c r="VIE205" s="110"/>
      <c r="VIF205" s="110"/>
      <c r="VIG205" s="110"/>
      <c r="VIH205" s="110"/>
      <c r="VII205" s="110"/>
      <c r="VIJ205" s="110"/>
      <c r="VIK205" s="110"/>
      <c r="VIL205" s="110"/>
      <c r="VIM205" s="110"/>
      <c r="VIN205" s="110"/>
      <c r="VIO205" s="110"/>
      <c r="VIP205" s="110"/>
      <c r="VIQ205" s="110"/>
      <c r="VIR205" s="110"/>
      <c r="VIS205" s="110"/>
      <c r="VIT205" s="110"/>
      <c r="VIU205" s="110"/>
      <c r="VIV205" s="110"/>
      <c r="VIW205" s="110"/>
      <c r="VIX205" s="110"/>
      <c r="VIY205" s="110"/>
      <c r="VIZ205" s="110"/>
      <c r="VJA205" s="110"/>
      <c r="VJB205" s="110"/>
      <c r="VJC205" s="110"/>
      <c r="VJD205" s="110"/>
      <c r="VJE205" s="110"/>
      <c r="VJF205" s="110"/>
      <c r="VJG205" s="110"/>
      <c r="VJH205" s="110"/>
      <c r="VJI205" s="110"/>
      <c r="VJJ205" s="110"/>
      <c r="VJK205" s="110"/>
      <c r="VJL205" s="110"/>
      <c r="VJM205" s="110"/>
      <c r="VJN205" s="110"/>
      <c r="VJO205" s="110"/>
      <c r="VJP205" s="110"/>
      <c r="VJQ205" s="110"/>
      <c r="VJR205" s="110"/>
      <c r="VJS205" s="110"/>
      <c r="VJT205" s="110"/>
      <c r="VJU205" s="110"/>
      <c r="VJV205" s="110"/>
      <c r="VJW205" s="110"/>
      <c r="VJX205" s="110"/>
      <c r="VJY205" s="110"/>
      <c r="VJZ205" s="110"/>
      <c r="VKA205" s="110"/>
      <c r="VKB205" s="110"/>
      <c r="VKC205" s="110"/>
      <c r="VKD205" s="110"/>
      <c r="VKE205" s="110"/>
      <c r="VKF205" s="110"/>
      <c r="VKG205" s="110"/>
      <c r="VKH205" s="110"/>
      <c r="VKI205" s="110"/>
      <c r="VKJ205" s="110"/>
      <c r="VKK205" s="110"/>
      <c r="VKL205" s="110"/>
      <c r="VKM205" s="110"/>
      <c r="VKN205" s="110"/>
      <c r="VKO205" s="110"/>
      <c r="VKP205" s="110"/>
      <c r="VKQ205" s="110"/>
      <c r="VKR205" s="110"/>
      <c r="VKS205" s="110"/>
      <c r="VKT205" s="110"/>
      <c r="VKU205" s="110"/>
      <c r="VKV205" s="110"/>
      <c r="VKW205" s="110"/>
      <c r="VKX205" s="110"/>
      <c r="VKY205" s="110"/>
      <c r="VKZ205" s="110"/>
      <c r="VLA205" s="110"/>
      <c r="VLB205" s="110"/>
      <c r="VLC205" s="110"/>
      <c r="VLD205" s="110"/>
      <c r="VLE205" s="110"/>
      <c r="VLF205" s="110"/>
      <c r="VLG205" s="110"/>
      <c r="VLH205" s="110"/>
      <c r="VLI205" s="110"/>
      <c r="VLJ205" s="110"/>
      <c r="VLK205" s="110"/>
      <c r="VLL205" s="110"/>
      <c r="VLM205" s="110"/>
      <c r="VLN205" s="110"/>
      <c r="VLO205" s="110"/>
      <c r="VLP205" s="110"/>
      <c r="VLQ205" s="110"/>
      <c r="VLR205" s="110"/>
      <c r="VLS205" s="110"/>
      <c r="VLT205" s="110"/>
      <c r="VLU205" s="110"/>
      <c r="VLV205" s="110"/>
      <c r="VLW205" s="110"/>
      <c r="VLX205" s="110"/>
      <c r="VLY205" s="110"/>
      <c r="VLZ205" s="110"/>
      <c r="VMA205" s="110"/>
      <c r="VMB205" s="110"/>
      <c r="VMC205" s="110"/>
      <c r="VMD205" s="110"/>
      <c r="VME205" s="110"/>
      <c r="VMF205" s="110"/>
      <c r="VMG205" s="110"/>
      <c r="VMH205" s="110"/>
      <c r="VMI205" s="110"/>
      <c r="VMJ205" s="110"/>
      <c r="VMK205" s="110"/>
      <c r="VML205" s="110"/>
      <c r="VMM205" s="110"/>
      <c r="VMN205" s="110"/>
      <c r="VMO205" s="110"/>
      <c r="VMP205" s="110"/>
      <c r="VMQ205" s="110"/>
      <c r="VMR205" s="110"/>
      <c r="VMS205" s="110"/>
      <c r="VMT205" s="110"/>
      <c r="VMU205" s="110"/>
      <c r="VMV205" s="110"/>
      <c r="VMW205" s="110"/>
      <c r="VMX205" s="110"/>
      <c r="VMY205" s="110"/>
      <c r="VMZ205" s="110"/>
      <c r="VNA205" s="110"/>
      <c r="VNB205" s="110"/>
      <c r="VNC205" s="110"/>
      <c r="VND205" s="110"/>
      <c r="VNE205" s="110"/>
      <c r="VNF205" s="110"/>
      <c r="VNG205" s="110"/>
      <c r="VNH205" s="110"/>
      <c r="VNI205" s="110"/>
      <c r="VNJ205" s="110"/>
      <c r="VNK205" s="110"/>
      <c r="VNL205" s="110"/>
      <c r="VNM205" s="110"/>
      <c r="VNN205" s="110"/>
      <c r="VNO205" s="110"/>
      <c r="VNP205" s="110"/>
      <c r="VNQ205" s="110"/>
      <c r="VNR205" s="110"/>
      <c r="VNS205" s="110"/>
      <c r="VNT205" s="110"/>
      <c r="VNU205" s="110"/>
      <c r="VNV205" s="110"/>
      <c r="VNW205" s="110"/>
      <c r="VNX205" s="110"/>
      <c r="VNY205" s="110"/>
      <c r="VNZ205" s="110"/>
      <c r="VOA205" s="110"/>
      <c r="VOB205" s="110"/>
      <c r="VOC205" s="110"/>
      <c r="VOD205" s="110"/>
      <c r="VOE205" s="110"/>
      <c r="VOF205" s="110"/>
      <c r="VOG205" s="110"/>
      <c r="VOH205" s="110"/>
      <c r="VOI205" s="110"/>
      <c r="VOJ205" s="110"/>
      <c r="VOK205" s="110"/>
      <c r="VOL205" s="110"/>
      <c r="VOM205" s="110"/>
      <c r="VON205" s="110"/>
      <c r="VOO205" s="110"/>
      <c r="VOP205" s="110"/>
      <c r="VOQ205" s="110"/>
      <c r="VOR205" s="110"/>
      <c r="VOS205" s="110"/>
      <c r="VOT205" s="110"/>
      <c r="VOU205" s="110"/>
      <c r="VOV205" s="110"/>
      <c r="VOW205" s="110"/>
      <c r="VOX205" s="110"/>
      <c r="VOY205" s="110"/>
      <c r="VOZ205" s="110"/>
      <c r="VPA205" s="110"/>
      <c r="VPB205" s="110"/>
      <c r="VPC205" s="110"/>
      <c r="VPD205" s="110"/>
      <c r="VPE205" s="110"/>
      <c r="VPF205" s="110"/>
      <c r="VPG205" s="110"/>
      <c r="VPH205" s="110"/>
      <c r="VPI205" s="110"/>
      <c r="VPJ205" s="110"/>
      <c r="VPK205" s="110"/>
      <c r="VPL205" s="110"/>
      <c r="VPM205" s="110"/>
      <c r="VPN205" s="110"/>
      <c r="VPO205" s="110"/>
      <c r="VPP205" s="110"/>
      <c r="VPQ205" s="110"/>
      <c r="VPR205" s="110"/>
      <c r="VPS205" s="110"/>
      <c r="VPT205" s="110"/>
      <c r="VPU205" s="110"/>
      <c r="VPV205" s="110"/>
      <c r="VPW205" s="110"/>
      <c r="VPX205" s="110"/>
      <c r="VPY205" s="110"/>
      <c r="VPZ205" s="110"/>
      <c r="VQA205" s="110"/>
      <c r="VQB205" s="110"/>
      <c r="VQC205" s="110"/>
      <c r="VQD205" s="110"/>
      <c r="VQE205" s="110"/>
      <c r="VQF205" s="110"/>
      <c r="VQG205" s="110"/>
      <c r="VQH205" s="110"/>
      <c r="VQI205" s="110"/>
      <c r="VQJ205" s="110"/>
      <c r="VQK205" s="110"/>
      <c r="VQL205" s="110"/>
      <c r="VQM205" s="110"/>
      <c r="VQN205" s="110"/>
      <c r="VQO205" s="110"/>
      <c r="VQP205" s="110"/>
      <c r="VQQ205" s="110"/>
      <c r="VQR205" s="110"/>
      <c r="VQS205" s="110"/>
      <c r="VQT205" s="110"/>
      <c r="VQU205" s="110"/>
      <c r="VQV205" s="110"/>
      <c r="VQW205" s="110"/>
      <c r="VQX205" s="110"/>
      <c r="VQY205" s="110"/>
      <c r="VQZ205" s="110"/>
      <c r="VRA205" s="110"/>
      <c r="VRB205" s="110"/>
      <c r="VRC205" s="110"/>
      <c r="VRD205" s="110"/>
      <c r="VRE205" s="110"/>
      <c r="VRF205" s="110"/>
      <c r="VRG205" s="110"/>
      <c r="VRH205" s="110"/>
      <c r="VRI205" s="110"/>
      <c r="VRJ205" s="110"/>
      <c r="VRK205" s="110"/>
      <c r="VRL205" s="110"/>
      <c r="VRM205" s="110"/>
      <c r="VRN205" s="110"/>
      <c r="VRO205" s="110"/>
      <c r="VRP205" s="110"/>
      <c r="VRQ205" s="110"/>
      <c r="VRR205" s="110"/>
      <c r="VRS205" s="110"/>
      <c r="VRT205" s="110"/>
      <c r="VRU205" s="110"/>
      <c r="VRV205" s="110"/>
      <c r="VRW205" s="110"/>
      <c r="VRX205" s="110"/>
      <c r="VRY205" s="110"/>
      <c r="VRZ205" s="110"/>
      <c r="VSA205" s="110"/>
      <c r="VSB205" s="110"/>
      <c r="VSC205" s="110"/>
      <c r="VSD205" s="110"/>
      <c r="VSE205" s="110"/>
      <c r="VSF205" s="110"/>
      <c r="VSG205" s="110"/>
      <c r="VSH205" s="110"/>
      <c r="VSI205" s="110"/>
      <c r="VSJ205" s="110"/>
      <c r="VSK205" s="110"/>
      <c r="VSL205" s="110"/>
      <c r="VSM205" s="110"/>
      <c r="VSN205" s="110"/>
      <c r="VSO205" s="110"/>
      <c r="VSP205" s="110"/>
      <c r="VSQ205" s="110"/>
      <c r="VSR205" s="110"/>
      <c r="VSS205" s="110"/>
      <c r="VST205" s="110"/>
      <c r="VSU205" s="110"/>
      <c r="VSV205" s="110"/>
      <c r="VSW205" s="110"/>
      <c r="VSX205" s="110"/>
      <c r="VSY205" s="110"/>
      <c r="VSZ205" s="110"/>
      <c r="VTA205" s="110"/>
      <c r="VTB205" s="110"/>
      <c r="VTC205" s="110"/>
      <c r="VTD205" s="110"/>
      <c r="VTE205" s="110"/>
      <c r="VTF205" s="110"/>
      <c r="VTG205" s="110"/>
      <c r="VTH205" s="110"/>
      <c r="VTI205" s="110"/>
      <c r="VTJ205" s="110"/>
      <c r="VTK205" s="110"/>
      <c r="VTL205" s="110"/>
      <c r="VTM205" s="110"/>
      <c r="VTN205" s="110"/>
      <c r="VTO205" s="110"/>
      <c r="VTP205" s="110"/>
      <c r="VTQ205" s="110"/>
      <c r="VTR205" s="110"/>
      <c r="VTS205" s="110"/>
      <c r="VTT205" s="110"/>
      <c r="VTU205" s="110"/>
      <c r="VTV205" s="110"/>
      <c r="VTW205" s="110"/>
      <c r="VTX205" s="110"/>
      <c r="VTY205" s="110"/>
      <c r="VTZ205" s="110"/>
      <c r="VUA205" s="110"/>
      <c r="VUB205" s="110"/>
      <c r="VUC205" s="110"/>
      <c r="VUD205" s="110"/>
      <c r="VUE205" s="110"/>
      <c r="VUF205" s="110"/>
      <c r="VUG205" s="110"/>
      <c r="VUH205" s="110"/>
      <c r="VUI205" s="110"/>
      <c r="VUJ205" s="110"/>
      <c r="VUK205" s="110"/>
      <c r="VUL205" s="110"/>
      <c r="VUM205" s="110"/>
      <c r="VUN205" s="110"/>
      <c r="VUO205" s="110"/>
      <c r="VUP205" s="110"/>
      <c r="VUQ205" s="110"/>
      <c r="VUR205" s="110"/>
      <c r="VUS205" s="110"/>
      <c r="VUT205" s="110"/>
      <c r="VUU205" s="110"/>
      <c r="VUV205" s="110"/>
      <c r="VUW205" s="110"/>
      <c r="VUX205" s="110"/>
      <c r="VUY205" s="110"/>
      <c r="VUZ205" s="110"/>
      <c r="VVA205" s="110"/>
      <c r="VVB205" s="110"/>
      <c r="VVC205" s="110"/>
      <c r="VVD205" s="110"/>
      <c r="VVE205" s="110"/>
      <c r="VVF205" s="110"/>
      <c r="VVG205" s="110"/>
      <c r="VVH205" s="110"/>
      <c r="VVI205" s="110"/>
      <c r="VVJ205" s="110"/>
      <c r="VVK205" s="110"/>
      <c r="VVL205" s="110"/>
      <c r="VVM205" s="110"/>
      <c r="VVN205" s="110"/>
      <c r="VVO205" s="110"/>
      <c r="VVP205" s="110"/>
      <c r="VVQ205" s="110"/>
      <c r="VVR205" s="110"/>
      <c r="VVS205" s="110"/>
      <c r="VVT205" s="110"/>
      <c r="VVU205" s="110"/>
      <c r="VVV205" s="110"/>
      <c r="VVW205" s="110"/>
      <c r="VVX205" s="110"/>
      <c r="VVY205" s="110"/>
      <c r="VVZ205" s="110"/>
      <c r="VWA205" s="110"/>
      <c r="VWB205" s="110"/>
      <c r="VWC205" s="110"/>
      <c r="VWD205" s="110"/>
      <c r="VWE205" s="110"/>
      <c r="VWF205" s="110"/>
      <c r="VWG205" s="110"/>
      <c r="VWH205" s="110"/>
      <c r="VWI205" s="110"/>
      <c r="VWJ205" s="110"/>
      <c r="VWK205" s="110"/>
      <c r="VWL205" s="110"/>
      <c r="VWM205" s="110"/>
      <c r="VWN205" s="110"/>
      <c r="VWO205" s="110"/>
      <c r="VWP205" s="110"/>
      <c r="VWQ205" s="110"/>
      <c r="VWR205" s="110"/>
      <c r="VWS205" s="110"/>
      <c r="VWT205" s="110"/>
      <c r="VWU205" s="110"/>
      <c r="VWV205" s="110"/>
      <c r="VWW205" s="110"/>
      <c r="VWX205" s="110"/>
      <c r="VWY205" s="110"/>
      <c r="VWZ205" s="110"/>
      <c r="VXA205" s="110"/>
      <c r="VXB205" s="110"/>
      <c r="VXC205" s="110"/>
      <c r="VXD205" s="110"/>
      <c r="VXE205" s="110"/>
      <c r="VXF205" s="110"/>
      <c r="VXG205" s="110"/>
      <c r="VXH205" s="110"/>
      <c r="VXI205" s="110"/>
      <c r="VXJ205" s="110"/>
      <c r="VXK205" s="110"/>
      <c r="VXL205" s="110"/>
      <c r="VXM205" s="110"/>
      <c r="VXN205" s="110"/>
      <c r="VXO205" s="110"/>
      <c r="VXP205" s="110"/>
      <c r="VXQ205" s="110"/>
      <c r="VXR205" s="110"/>
      <c r="VXS205" s="110"/>
      <c r="VXT205" s="110"/>
      <c r="VXU205" s="110"/>
      <c r="VXV205" s="110"/>
      <c r="VXW205" s="110"/>
      <c r="VXX205" s="110"/>
      <c r="VXY205" s="110"/>
      <c r="VXZ205" s="110"/>
      <c r="VYA205" s="110"/>
      <c r="VYB205" s="110"/>
      <c r="VYC205" s="110"/>
      <c r="VYD205" s="110"/>
      <c r="VYE205" s="110"/>
      <c r="VYF205" s="110"/>
      <c r="VYG205" s="110"/>
      <c r="VYH205" s="110"/>
      <c r="VYI205" s="110"/>
      <c r="VYJ205" s="110"/>
      <c r="VYK205" s="110"/>
      <c r="VYL205" s="110"/>
      <c r="VYM205" s="110"/>
      <c r="VYN205" s="110"/>
      <c r="VYO205" s="110"/>
      <c r="VYP205" s="110"/>
      <c r="VYQ205" s="110"/>
      <c r="VYR205" s="110"/>
      <c r="VYS205" s="110"/>
      <c r="VYT205" s="110"/>
      <c r="VYU205" s="110"/>
      <c r="VYV205" s="110"/>
      <c r="VYW205" s="110"/>
      <c r="VYX205" s="110"/>
      <c r="VYY205" s="110"/>
      <c r="VYZ205" s="110"/>
      <c r="VZA205" s="110"/>
      <c r="VZB205" s="110"/>
      <c r="VZC205" s="110"/>
      <c r="VZD205" s="110"/>
      <c r="VZE205" s="110"/>
      <c r="VZF205" s="110"/>
      <c r="VZG205" s="110"/>
      <c r="VZH205" s="110"/>
      <c r="VZI205" s="110"/>
      <c r="VZJ205" s="110"/>
      <c r="VZK205" s="110"/>
      <c r="VZL205" s="110"/>
      <c r="VZM205" s="110"/>
      <c r="VZN205" s="110"/>
      <c r="VZO205" s="110"/>
      <c r="VZP205" s="110"/>
      <c r="VZQ205" s="110"/>
      <c r="VZR205" s="110"/>
      <c r="VZS205" s="110"/>
      <c r="VZT205" s="110"/>
      <c r="VZU205" s="110"/>
      <c r="VZV205" s="110"/>
      <c r="VZW205" s="110"/>
      <c r="VZX205" s="110"/>
      <c r="VZY205" s="110"/>
      <c r="VZZ205" s="110"/>
      <c r="WAA205" s="110"/>
      <c r="WAB205" s="110"/>
      <c r="WAC205" s="110"/>
      <c r="WAD205" s="110"/>
      <c r="WAE205" s="110"/>
      <c r="WAF205" s="110"/>
      <c r="WAG205" s="110"/>
      <c r="WAH205" s="110"/>
      <c r="WAI205" s="110"/>
      <c r="WAJ205" s="110"/>
      <c r="WAK205" s="110"/>
      <c r="WAL205" s="110"/>
      <c r="WAM205" s="110"/>
      <c r="WAN205" s="110"/>
      <c r="WAO205" s="110"/>
      <c r="WAP205" s="110"/>
      <c r="WAQ205" s="110"/>
      <c r="WAR205" s="110"/>
      <c r="WAS205" s="110"/>
      <c r="WAT205" s="110"/>
      <c r="WAU205" s="110"/>
      <c r="WAV205" s="110"/>
      <c r="WAW205" s="110"/>
      <c r="WAX205" s="110"/>
      <c r="WAY205" s="110"/>
      <c r="WAZ205" s="110"/>
      <c r="WBA205" s="110"/>
      <c r="WBB205" s="110"/>
      <c r="WBC205" s="110"/>
      <c r="WBD205" s="110"/>
      <c r="WBE205" s="110"/>
      <c r="WBF205" s="110"/>
      <c r="WBG205" s="110"/>
      <c r="WBH205" s="110"/>
      <c r="WBI205" s="110"/>
      <c r="WBJ205" s="110"/>
      <c r="WBK205" s="110"/>
      <c r="WBL205" s="110"/>
      <c r="WBM205" s="110"/>
      <c r="WBN205" s="110"/>
      <c r="WBO205" s="110"/>
      <c r="WBP205" s="110"/>
      <c r="WBQ205" s="110"/>
      <c r="WBR205" s="110"/>
      <c r="WBS205" s="110"/>
      <c r="WBT205" s="110"/>
      <c r="WBU205" s="110"/>
      <c r="WBV205" s="110"/>
      <c r="WBW205" s="110"/>
      <c r="WBX205" s="110"/>
      <c r="WBY205" s="110"/>
      <c r="WBZ205" s="110"/>
      <c r="WCA205" s="110"/>
      <c r="WCB205" s="110"/>
      <c r="WCC205" s="110"/>
      <c r="WCD205" s="110"/>
      <c r="WCE205" s="110"/>
      <c r="WCF205" s="110"/>
      <c r="WCG205" s="110"/>
      <c r="WCH205" s="110"/>
      <c r="WCI205" s="110"/>
      <c r="WCJ205" s="110"/>
      <c r="WCK205" s="110"/>
      <c r="WCL205" s="110"/>
      <c r="WCM205" s="110"/>
      <c r="WCN205" s="110"/>
      <c r="WCO205" s="110"/>
      <c r="WCP205" s="110"/>
      <c r="WCQ205" s="110"/>
      <c r="WCR205" s="110"/>
      <c r="WCS205" s="110"/>
      <c r="WCT205" s="110"/>
      <c r="WCU205" s="110"/>
      <c r="WCV205" s="110"/>
      <c r="WCW205" s="110"/>
      <c r="WCX205" s="110"/>
      <c r="WCY205" s="110"/>
      <c r="WCZ205" s="110"/>
      <c r="WDA205" s="110"/>
      <c r="WDB205" s="110"/>
      <c r="WDC205" s="110"/>
      <c r="WDD205" s="110"/>
      <c r="WDE205" s="110"/>
      <c r="WDF205" s="110"/>
      <c r="WDG205" s="110"/>
      <c r="WDH205" s="110"/>
      <c r="WDI205" s="110"/>
      <c r="WDJ205" s="110"/>
      <c r="WDK205" s="110"/>
      <c r="WDL205" s="110"/>
      <c r="WDM205" s="110"/>
      <c r="WDN205" s="110"/>
      <c r="WDO205" s="110"/>
      <c r="WDP205" s="110"/>
      <c r="WDQ205" s="110"/>
      <c r="WDR205" s="110"/>
      <c r="WDS205" s="110"/>
      <c r="WDT205" s="110"/>
      <c r="WDU205" s="110"/>
      <c r="WDV205" s="110"/>
      <c r="WDW205" s="110"/>
      <c r="WDX205" s="110"/>
      <c r="WDY205" s="110"/>
      <c r="WDZ205" s="110"/>
      <c r="WEA205" s="110"/>
      <c r="WEB205" s="110"/>
      <c r="WEC205" s="110"/>
      <c r="WED205" s="110"/>
      <c r="WEE205" s="110"/>
      <c r="WEF205" s="110"/>
      <c r="WEG205" s="110"/>
      <c r="WEH205" s="110"/>
      <c r="WEI205" s="110"/>
      <c r="WEJ205" s="110"/>
      <c r="WEK205" s="110"/>
      <c r="WEL205" s="110"/>
      <c r="WEM205" s="110"/>
      <c r="WEN205" s="110"/>
      <c r="WEO205" s="110"/>
      <c r="WEP205" s="110"/>
      <c r="WEQ205" s="110"/>
      <c r="WER205" s="110"/>
      <c r="WES205" s="110"/>
      <c r="WET205" s="110"/>
      <c r="WEU205" s="110"/>
      <c r="WEV205" s="110"/>
      <c r="WEW205" s="110"/>
      <c r="WEX205" s="110"/>
      <c r="WEY205" s="110"/>
      <c r="WEZ205" s="110"/>
      <c r="WFA205" s="110"/>
      <c r="WFB205" s="110"/>
      <c r="WFC205" s="110"/>
      <c r="WFD205" s="110"/>
      <c r="WFE205" s="110"/>
      <c r="WFF205" s="110"/>
      <c r="WFG205" s="110"/>
      <c r="WFH205" s="110"/>
      <c r="WFI205" s="110"/>
      <c r="WFJ205" s="110"/>
      <c r="WFK205" s="110"/>
      <c r="WFL205" s="110"/>
      <c r="WFM205" s="110"/>
      <c r="WFN205" s="110"/>
      <c r="WFO205" s="110"/>
      <c r="WFP205" s="110"/>
      <c r="WFQ205" s="110"/>
      <c r="WFR205" s="110"/>
      <c r="WFS205" s="110"/>
      <c r="WFT205" s="110"/>
      <c r="WFU205" s="110"/>
      <c r="WFV205" s="110"/>
      <c r="WFW205" s="110"/>
      <c r="WFX205" s="110"/>
      <c r="WFY205" s="110"/>
      <c r="WFZ205" s="110"/>
      <c r="WGA205" s="110"/>
      <c r="WGB205" s="110"/>
      <c r="WGC205" s="110"/>
      <c r="WGD205" s="110"/>
      <c r="WGE205" s="110"/>
      <c r="WGF205" s="110"/>
      <c r="WGG205" s="110"/>
      <c r="WGH205" s="110"/>
      <c r="WGI205" s="110"/>
      <c r="WGJ205" s="110"/>
      <c r="WGK205" s="110"/>
      <c r="WGL205" s="110"/>
      <c r="WGM205" s="110"/>
      <c r="WGN205" s="110"/>
      <c r="WGO205" s="110"/>
      <c r="WGP205" s="110"/>
      <c r="WGQ205" s="110"/>
      <c r="WGR205" s="110"/>
      <c r="WGS205" s="110"/>
      <c r="WGT205" s="110"/>
      <c r="WGU205" s="110"/>
      <c r="WGV205" s="110"/>
      <c r="WGW205" s="110"/>
      <c r="WGX205" s="110"/>
      <c r="WGY205" s="110"/>
      <c r="WGZ205" s="110"/>
      <c r="WHA205" s="110"/>
      <c r="WHB205" s="110"/>
      <c r="WHC205" s="110"/>
      <c r="WHD205" s="110"/>
      <c r="WHE205" s="110"/>
      <c r="WHF205" s="110"/>
      <c r="WHG205" s="110"/>
      <c r="WHH205" s="110"/>
      <c r="WHI205" s="110"/>
      <c r="WHJ205" s="110"/>
      <c r="WHK205" s="110"/>
      <c r="WHL205" s="110"/>
      <c r="WHM205" s="110"/>
      <c r="WHN205" s="110"/>
      <c r="WHO205" s="110"/>
      <c r="WHP205" s="110"/>
      <c r="WHQ205" s="110"/>
      <c r="WHR205" s="110"/>
      <c r="WHS205" s="110"/>
      <c r="WHT205" s="110"/>
      <c r="WHU205" s="110"/>
      <c r="WHV205" s="110"/>
      <c r="WHW205" s="110"/>
      <c r="WHX205" s="110"/>
      <c r="WHY205" s="110"/>
      <c r="WHZ205" s="110"/>
      <c r="WIA205" s="110"/>
      <c r="WIB205" s="110"/>
      <c r="WIC205" s="110"/>
      <c r="WID205" s="110"/>
      <c r="WIE205" s="110"/>
      <c r="WIF205" s="110"/>
      <c r="WIG205" s="110"/>
      <c r="WIH205" s="110"/>
      <c r="WII205" s="110"/>
      <c r="WIJ205" s="110"/>
      <c r="WIK205" s="110"/>
      <c r="WIL205" s="110"/>
      <c r="WIM205" s="110"/>
      <c r="WIN205" s="110"/>
      <c r="WIO205" s="110"/>
      <c r="WIP205" s="110"/>
      <c r="WIQ205" s="110"/>
      <c r="WIR205" s="110"/>
      <c r="WIS205" s="110"/>
      <c r="WIT205" s="110"/>
      <c r="WIU205" s="110"/>
      <c r="WIV205" s="110"/>
      <c r="WIW205" s="110"/>
      <c r="WIX205" s="110"/>
      <c r="WIY205" s="110"/>
      <c r="WIZ205" s="110"/>
      <c r="WJA205" s="110"/>
      <c r="WJB205" s="110"/>
      <c r="WJC205" s="110"/>
      <c r="WJD205" s="110"/>
      <c r="WJE205" s="110"/>
      <c r="WJF205" s="110"/>
      <c r="WJG205" s="110"/>
      <c r="WJH205" s="110"/>
      <c r="WJI205" s="110"/>
      <c r="WJJ205" s="110"/>
      <c r="WJK205" s="110"/>
      <c r="WJL205" s="110"/>
      <c r="WJM205" s="110"/>
      <c r="WJN205" s="110"/>
      <c r="WJO205" s="110"/>
      <c r="WJP205" s="110"/>
      <c r="WJQ205" s="110"/>
      <c r="WJR205" s="110"/>
      <c r="WJS205" s="110"/>
      <c r="WJT205" s="110"/>
      <c r="WJU205" s="110"/>
      <c r="WJV205" s="110"/>
      <c r="WJW205" s="110"/>
      <c r="WJX205" s="110"/>
      <c r="WJY205" s="110"/>
      <c r="WJZ205" s="110"/>
      <c r="WKA205" s="110"/>
      <c r="WKB205" s="110"/>
      <c r="WKC205" s="110"/>
      <c r="WKD205" s="110"/>
      <c r="WKE205" s="110"/>
      <c r="WKF205" s="110"/>
      <c r="WKG205" s="110"/>
      <c r="WKH205" s="110"/>
      <c r="WKI205" s="110"/>
      <c r="WKJ205" s="110"/>
      <c r="WKK205" s="110"/>
      <c r="WKL205" s="110"/>
      <c r="WKM205" s="110"/>
      <c r="WKN205" s="110"/>
      <c r="WKO205" s="110"/>
      <c r="WKP205" s="110"/>
      <c r="WKQ205" s="110"/>
      <c r="WKR205" s="110"/>
      <c r="WKS205" s="110"/>
      <c r="WKT205" s="110"/>
      <c r="WKU205" s="110"/>
      <c r="WKV205" s="110"/>
      <c r="WKW205" s="110"/>
      <c r="WKX205" s="110"/>
      <c r="WKY205" s="110"/>
      <c r="WKZ205" s="110"/>
      <c r="WLA205" s="110"/>
      <c r="WLB205" s="110"/>
      <c r="WLC205" s="110"/>
      <c r="WLD205" s="110"/>
      <c r="WLE205" s="110"/>
      <c r="WLF205" s="110"/>
      <c r="WLG205" s="110"/>
      <c r="WLH205" s="110"/>
      <c r="WLI205" s="110"/>
      <c r="WLJ205" s="110"/>
      <c r="WLK205" s="110"/>
      <c r="WLL205" s="110"/>
      <c r="WLM205" s="110"/>
      <c r="WLN205" s="110"/>
      <c r="WLO205" s="110"/>
      <c r="WLP205" s="110"/>
      <c r="WLQ205" s="110"/>
      <c r="WLR205" s="110"/>
      <c r="WLS205" s="110"/>
      <c r="WLT205" s="110"/>
      <c r="WLU205" s="110"/>
      <c r="WLV205" s="110"/>
      <c r="WLW205" s="110"/>
      <c r="WLX205" s="110"/>
      <c r="WLY205" s="110"/>
      <c r="WLZ205" s="110"/>
      <c r="WMA205" s="110"/>
      <c r="WMB205" s="110"/>
      <c r="WMC205" s="110"/>
      <c r="WMD205" s="110"/>
      <c r="WME205" s="110"/>
      <c r="WMF205" s="110"/>
      <c r="WMG205" s="110"/>
      <c r="WMH205" s="110"/>
      <c r="WMI205" s="110"/>
      <c r="WMJ205" s="110"/>
      <c r="WMK205" s="110"/>
      <c r="WML205" s="110"/>
      <c r="WMM205" s="110"/>
      <c r="WMN205" s="110"/>
      <c r="WMO205" s="110"/>
      <c r="WMP205" s="110"/>
      <c r="WMQ205" s="110"/>
      <c r="WMR205" s="110"/>
      <c r="WMS205" s="110"/>
      <c r="WMT205" s="110"/>
      <c r="WMU205" s="110"/>
      <c r="WMV205" s="110"/>
      <c r="WMW205" s="110"/>
      <c r="WMX205" s="110"/>
      <c r="WMY205" s="110"/>
      <c r="WMZ205" s="110"/>
      <c r="WNA205" s="110"/>
      <c r="WNB205" s="110"/>
      <c r="WNC205" s="110"/>
      <c r="WND205" s="110"/>
      <c r="WNE205" s="110"/>
      <c r="WNF205" s="110"/>
      <c r="WNG205" s="110"/>
      <c r="WNH205" s="110"/>
      <c r="WNI205" s="110"/>
      <c r="WNJ205" s="110"/>
      <c r="WNK205" s="110"/>
      <c r="WNL205" s="110"/>
      <c r="WNM205" s="110"/>
      <c r="WNN205" s="110"/>
      <c r="WNO205" s="110"/>
      <c r="WNP205" s="110"/>
      <c r="WNQ205" s="110"/>
      <c r="WNR205" s="110"/>
      <c r="WNS205" s="110"/>
      <c r="WNT205" s="110"/>
      <c r="WNU205" s="110"/>
      <c r="WNV205" s="110"/>
      <c r="WNW205" s="110"/>
      <c r="WNX205" s="110"/>
      <c r="WNY205" s="110"/>
      <c r="WNZ205" s="110"/>
      <c r="WOA205" s="110"/>
      <c r="WOB205" s="110"/>
      <c r="WOC205" s="110"/>
      <c r="WOD205" s="110"/>
      <c r="WOE205" s="110"/>
      <c r="WOF205" s="110"/>
      <c r="WOG205" s="110"/>
      <c r="WOH205" s="110"/>
      <c r="WOI205" s="110"/>
      <c r="WOJ205" s="110"/>
      <c r="WOK205" s="110"/>
      <c r="WOL205" s="110"/>
      <c r="WOM205" s="110"/>
      <c r="WON205" s="110"/>
      <c r="WOO205" s="110"/>
      <c r="WOP205" s="110"/>
      <c r="WOQ205" s="110"/>
      <c r="WOR205" s="110"/>
      <c r="WOS205" s="110"/>
      <c r="WOT205" s="110"/>
      <c r="WOU205" s="110"/>
      <c r="WOV205" s="110"/>
      <c r="WOW205" s="110"/>
      <c r="WOX205" s="110"/>
      <c r="WOY205" s="110"/>
      <c r="WOZ205" s="110"/>
      <c r="WPA205" s="110"/>
      <c r="WPB205" s="110"/>
      <c r="WPC205" s="110"/>
      <c r="WPD205" s="110"/>
      <c r="WPE205" s="110"/>
      <c r="WPF205" s="110"/>
      <c r="WPG205" s="110"/>
      <c r="WPH205" s="110"/>
      <c r="WPI205" s="110"/>
      <c r="WPJ205" s="110"/>
      <c r="WPK205" s="110"/>
      <c r="WPL205" s="110"/>
      <c r="WPM205" s="110"/>
      <c r="WPN205" s="110"/>
      <c r="WPO205" s="110"/>
      <c r="WPP205" s="110"/>
      <c r="WPQ205" s="110"/>
      <c r="WPR205" s="110"/>
      <c r="WPS205" s="110"/>
      <c r="WPT205" s="110"/>
      <c r="WPU205" s="110"/>
      <c r="WPV205" s="110"/>
      <c r="WPW205" s="110"/>
      <c r="WPX205" s="110"/>
      <c r="WPY205" s="110"/>
      <c r="WPZ205" s="110"/>
      <c r="WQA205" s="110"/>
      <c r="WQB205" s="110"/>
      <c r="WQC205" s="110"/>
      <c r="WQD205" s="110"/>
      <c r="WQE205" s="110"/>
      <c r="WQF205" s="110"/>
      <c r="WQG205" s="110"/>
      <c r="WQH205" s="110"/>
      <c r="WQI205" s="110"/>
      <c r="WQJ205" s="110"/>
      <c r="WQK205" s="110"/>
      <c r="WQL205" s="110"/>
      <c r="WQM205" s="110"/>
      <c r="WQN205" s="110"/>
      <c r="WQO205" s="110"/>
      <c r="WQP205" s="110"/>
      <c r="WQQ205" s="110"/>
      <c r="WQR205" s="110"/>
      <c r="WQS205" s="110"/>
      <c r="WQT205" s="110"/>
      <c r="WQU205" s="110"/>
      <c r="WQV205" s="110"/>
      <c r="WQW205" s="110"/>
      <c r="WQX205" s="110"/>
      <c r="WQY205" s="110"/>
      <c r="WQZ205" s="110"/>
      <c r="WRA205" s="110"/>
      <c r="WRB205" s="110"/>
      <c r="WRC205" s="110"/>
      <c r="WRD205" s="110"/>
      <c r="WRE205" s="110"/>
      <c r="WRF205" s="110"/>
      <c r="WRG205" s="110"/>
      <c r="WRH205" s="110"/>
      <c r="WRI205" s="110"/>
      <c r="WRJ205" s="110"/>
      <c r="WRK205" s="110"/>
      <c r="WRL205" s="110"/>
      <c r="WRM205" s="110"/>
      <c r="WRN205" s="110"/>
      <c r="WRO205" s="110"/>
      <c r="WRP205" s="110"/>
      <c r="WRQ205" s="110"/>
      <c r="WRR205" s="110"/>
      <c r="WRS205" s="110"/>
      <c r="WRT205" s="110"/>
      <c r="WRU205" s="110"/>
      <c r="WRV205" s="110"/>
      <c r="WRW205" s="110"/>
      <c r="WRX205" s="110"/>
      <c r="WRY205" s="110"/>
      <c r="WRZ205" s="110"/>
      <c r="WSA205" s="110"/>
      <c r="WSB205" s="110"/>
      <c r="WSC205" s="110"/>
      <c r="WSD205" s="110"/>
      <c r="WSE205" s="110"/>
      <c r="WSF205" s="110"/>
      <c r="WSG205" s="110"/>
      <c r="WSH205" s="110"/>
      <c r="WSI205" s="110"/>
      <c r="WSJ205" s="110"/>
      <c r="WSK205" s="110"/>
      <c r="WSL205" s="110"/>
      <c r="WSM205" s="110"/>
      <c r="WSN205" s="110"/>
      <c r="WSO205" s="110"/>
      <c r="WSP205" s="110"/>
      <c r="WSQ205" s="110"/>
      <c r="WSR205" s="110"/>
      <c r="WSS205" s="110"/>
      <c r="WST205" s="110"/>
      <c r="WSU205" s="110"/>
      <c r="WSV205" s="110"/>
      <c r="WSW205" s="110"/>
      <c r="WSX205" s="110"/>
      <c r="WSY205" s="110"/>
      <c r="WSZ205" s="110"/>
      <c r="WTA205" s="110"/>
      <c r="WTB205" s="110"/>
      <c r="WTC205" s="110"/>
      <c r="WTD205" s="110"/>
      <c r="WTE205" s="110"/>
      <c r="WTF205" s="110"/>
      <c r="WTG205" s="110"/>
      <c r="WTH205" s="110"/>
      <c r="WTI205" s="110"/>
      <c r="WTJ205" s="110"/>
      <c r="WTK205" s="110"/>
      <c r="WTL205" s="110"/>
      <c r="WTM205" s="110"/>
      <c r="WTN205" s="110"/>
      <c r="WTO205" s="110"/>
      <c r="WTP205" s="110"/>
      <c r="WTQ205" s="110"/>
      <c r="WTR205" s="110"/>
      <c r="WTS205" s="110"/>
      <c r="WTT205" s="110"/>
      <c r="WTU205" s="110"/>
      <c r="WTV205" s="110"/>
      <c r="WTW205" s="110"/>
      <c r="WTX205" s="110"/>
      <c r="WTY205" s="110"/>
      <c r="WTZ205" s="110"/>
      <c r="WUA205" s="110"/>
      <c r="WUB205" s="110"/>
      <c r="WUC205" s="110"/>
      <c r="WUD205" s="110"/>
      <c r="WUE205" s="110"/>
      <c r="WUF205" s="110"/>
      <c r="WUG205" s="110"/>
      <c r="WUH205" s="110"/>
      <c r="WUI205" s="110"/>
      <c r="WUJ205" s="110"/>
      <c r="WUK205" s="110"/>
      <c r="WUL205" s="110"/>
      <c r="WUM205" s="110"/>
      <c r="WUN205" s="110"/>
      <c r="WUO205" s="110"/>
      <c r="WUP205" s="110"/>
      <c r="WUQ205" s="110"/>
      <c r="WUR205" s="110"/>
      <c r="WUS205" s="110"/>
      <c r="WUT205" s="110"/>
      <c r="WUU205" s="110"/>
      <c r="WUV205" s="110"/>
      <c r="WUW205" s="110"/>
      <c r="WUX205" s="110"/>
      <c r="WUY205" s="110"/>
      <c r="WUZ205" s="110"/>
      <c r="WVA205" s="110"/>
      <c r="WVB205" s="110"/>
      <c r="WVC205" s="110"/>
      <c r="WVD205" s="110"/>
      <c r="WVE205" s="110"/>
      <c r="WVF205" s="110"/>
      <c r="WVG205" s="110"/>
      <c r="WVH205" s="110"/>
      <c r="WVI205" s="110"/>
      <c r="WVJ205" s="110"/>
      <c r="WVK205" s="110"/>
      <c r="WVL205" s="110"/>
      <c r="WVM205" s="110"/>
      <c r="WVN205" s="110"/>
      <c r="WVO205" s="110"/>
      <c r="WVP205" s="110"/>
      <c r="WVQ205" s="110"/>
      <c r="WVR205" s="110"/>
      <c r="WVS205" s="110"/>
      <c r="WVT205" s="110"/>
      <c r="WVU205" s="110"/>
      <c r="WVV205" s="110"/>
      <c r="WVW205" s="110"/>
      <c r="WVX205" s="110"/>
      <c r="WVY205" s="110"/>
      <c r="WVZ205" s="110"/>
      <c r="WWA205" s="110"/>
      <c r="WWB205" s="110"/>
      <c r="WWC205" s="110"/>
      <c r="WWD205" s="110"/>
      <c r="WWE205" s="110"/>
      <c r="WWF205" s="110"/>
      <c r="WWG205" s="110"/>
      <c r="WWH205" s="110"/>
      <c r="WWI205" s="110"/>
      <c r="WWJ205" s="110"/>
      <c r="WWK205" s="110"/>
      <c r="WWL205" s="110"/>
      <c r="WWM205" s="110"/>
      <c r="WWN205" s="110"/>
      <c r="WWO205" s="110"/>
      <c r="WWP205" s="110"/>
      <c r="WWQ205" s="110"/>
      <c r="WWR205" s="110"/>
      <c r="WWS205" s="110"/>
      <c r="WWT205" s="110"/>
      <c r="WWU205" s="110"/>
      <c r="WWV205" s="110"/>
      <c r="WWW205" s="110"/>
      <c r="WWX205" s="110"/>
      <c r="WWY205" s="110"/>
      <c r="WWZ205" s="110"/>
      <c r="WXA205" s="110"/>
      <c r="WXB205" s="110"/>
      <c r="WXC205" s="110"/>
      <c r="WXD205" s="110"/>
      <c r="WXE205" s="110"/>
      <c r="WXF205" s="110"/>
      <c r="WXG205" s="110"/>
      <c r="WXH205" s="110"/>
      <c r="WXI205" s="110"/>
      <c r="WXJ205" s="110"/>
      <c r="WXK205" s="110"/>
      <c r="WXL205" s="110"/>
      <c r="WXM205" s="110"/>
      <c r="WXN205" s="110"/>
      <c r="WXO205" s="110"/>
      <c r="WXP205" s="110"/>
      <c r="WXQ205" s="110"/>
      <c r="WXR205" s="110"/>
      <c r="WXS205" s="110"/>
      <c r="WXT205" s="110"/>
      <c r="WXU205" s="110"/>
      <c r="WXV205" s="110"/>
      <c r="WXW205" s="110"/>
      <c r="WXX205" s="110"/>
      <c r="WXY205" s="110"/>
      <c r="WXZ205" s="110"/>
      <c r="WYA205" s="110"/>
      <c r="WYB205" s="110"/>
      <c r="WYC205" s="110"/>
      <c r="WYD205" s="110"/>
      <c r="WYE205" s="110"/>
      <c r="WYF205" s="110"/>
      <c r="WYG205" s="110"/>
      <c r="WYH205" s="110"/>
      <c r="WYI205" s="110"/>
      <c r="WYJ205" s="110"/>
      <c r="WYK205" s="110"/>
      <c r="WYL205" s="110"/>
      <c r="WYM205" s="110"/>
      <c r="WYN205" s="110"/>
      <c r="WYO205" s="110"/>
      <c r="WYP205" s="110"/>
      <c r="WYQ205" s="110"/>
      <c r="WYR205" s="110"/>
      <c r="WYS205" s="110"/>
      <c r="WYT205" s="110"/>
      <c r="WYU205" s="110"/>
      <c r="WYV205" s="110"/>
      <c r="WYW205" s="110"/>
      <c r="WYX205" s="110"/>
      <c r="WYY205" s="110"/>
      <c r="WYZ205" s="110"/>
      <c r="WZA205" s="110"/>
      <c r="WZB205" s="110"/>
      <c r="WZC205" s="110"/>
      <c r="WZD205" s="110"/>
      <c r="WZE205" s="110"/>
      <c r="WZF205" s="110"/>
      <c r="WZG205" s="110"/>
      <c r="WZH205" s="110"/>
      <c r="WZI205" s="110"/>
      <c r="WZJ205" s="110"/>
      <c r="WZK205" s="110"/>
      <c r="WZL205" s="110"/>
      <c r="WZM205" s="110"/>
      <c r="WZN205" s="110"/>
      <c r="WZO205" s="110"/>
      <c r="WZP205" s="110"/>
      <c r="WZQ205" s="110"/>
      <c r="WZR205" s="110"/>
      <c r="WZS205" s="110"/>
      <c r="WZT205" s="110"/>
      <c r="WZU205" s="110"/>
      <c r="WZV205" s="110"/>
      <c r="WZW205" s="110"/>
      <c r="WZX205" s="110"/>
      <c r="WZY205" s="110"/>
      <c r="WZZ205" s="110"/>
      <c r="XAA205" s="110"/>
      <c r="XAB205" s="110"/>
      <c r="XAC205" s="110"/>
      <c r="XAD205" s="110"/>
      <c r="XAE205" s="110"/>
      <c r="XAF205" s="110"/>
      <c r="XAG205" s="110"/>
      <c r="XAH205" s="110"/>
      <c r="XAI205" s="110"/>
      <c r="XAJ205" s="110"/>
      <c r="XAK205" s="110"/>
      <c r="XAL205" s="110"/>
      <c r="XAM205" s="110"/>
      <c r="XAN205" s="110"/>
      <c r="XAO205" s="110"/>
      <c r="XAP205" s="110"/>
      <c r="XAQ205" s="110"/>
      <c r="XAR205" s="110"/>
      <c r="XAS205" s="110"/>
      <c r="XAT205" s="110"/>
      <c r="XAU205" s="110"/>
      <c r="XAV205" s="110"/>
      <c r="XAW205" s="110"/>
      <c r="XAX205" s="110"/>
      <c r="XAY205" s="110"/>
      <c r="XAZ205" s="110"/>
      <c r="XBA205" s="110"/>
      <c r="XBB205" s="110"/>
      <c r="XBC205" s="110"/>
      <c r="XBD205" s="110"/>
      <c r="XBE205" s="110"/>
      <c r="XBF205" s="110"/>
      <c r="XBG205" s="110"/>
      <c r="XBH205" s="110"/>
      <c r="XBI205" s="110"/>
      <c r="XBJ205" s="110"/>
      <c r="XBK205" s="110"/>
      <c r="XBL205" s="110"/>
      <c r="XBM205" s="110"/>
      <c r="XBN205" s="110"/>
      <c r="XBO205" s="110"/>
      <c r="XBP205" s="110"/>
      <c r="XBQ205" s="110"/>
      <c r="XBR205" s="110"/>
      <c r="XBS205" s="110"/>
      <c r="XBT205" s="110"/>
      <c r="XBU205" s="110"/>
      <c r="XBV205" s="110"/>
      <c r="XBW205" s="110"/>
      <c r="XBX205" s="110"/>
      <c r="XBY205" s="110"/>
      <c r="XBZ205" s="110"/>
      <c r="XCA205" s="110"/>
      <c r="XCB205" s="110"/>
      <c r="XCC205" s="110"/>
      <c r="XCD205" s="110"/>
      <c r="XCE205" s="110"/>
      <c r="XCF205" s="110"/>
      <c r="XCG205" s="110"/>
      <c r="XCH205" s="110"/>
      <c r="XCI205" s="110"/>
      <c r="XCJ205" s="110"/>
      <c r="XCK205" s="110"/>
      <c r="XCL205" s="110"/>
      <c r="XCM205" s="110"/>
      <c r="XCN205" s="110"/>
      <c r="XCO205" s="110"/>
      <c r="XCP205" s="110"/>
      <c r="XCQ205" s="110"/>
      <c r="XCR205" s="110"/>
      <c r="XCS205" s="110"/>
      <c r="XCT205" s="110"/>
      <c r="XCU205" s="110"/>
      <c r="XCV205" s="110"/>
      <c r="XCW205" s="110"/>
      <c r="XCX205" s="110"/>
      <c r="XCY205" s="110"/>
      <c r="XCZ205" s="110"/>
      <c r="XDA205" s="110"/>
      <c r="XDB205" s="110"/>
      <c r="XDC205" s="110"/>
      <c r="XDD205" s="110"/>
      <c r="XDE205" s="110"/>
      <c r="XDF205" s="110"/>
      <c r="XDG205" s="110"/>
      <c r="XDH205" s="110"/>
      <c r="XDI205" s="110"/>
      <c r="XDJ205" s="110"/>
      <c r="XDK205" s="110"/>
      <c r="XDL205" s="110"/>
      <c r="XDM205" s="110"/>
      <c r="XDN205" s="110"/>
      <c r="XDO205" s="110"/>
      <c r="XDP205" s="110"/>
      <c r="XDQ205" s="110"/>
      <c r="XDR205" s="110"/>
      <c r="XDS205" s="110"/>
      <c r="XDT205" s="110"/>
      <c r="XDU205" s="110"/>
      <c r="XDV205" s="110"/>
      <c r="XDW205" s="110"/>
      <c r="XDX205" s="110"/>
      <c r="XDY205" s="110"/>
      <c r="XDZ205" s="110"/>
      <c r="XEA205" s="110"/>
      <c r="XEB205" s="110"/>
      <c r="XEC205" s="110"/>
      <c r="XED205" s="110"/>
      <c r="XEE205" s="110"/>
      <c r="XEF205" s="110"/>
      <c r="XEG205" s="110"/>
      <c r="XEH205" s="110"/>
      <c r="XEI205" s="110"/>
      <c r="XEJ205" s="110"/>
      <c r="XEK205" s="110"/>
      <c r="XEL205" s="110"/>
      <c r="XEM205" s="110"/>
      <c r="XEN205" s="110"/>
      <c r="XEO205" s="110"/>
      <c r="XEP205" s="110"/>
      <c r="XEQ205" s="110"/>
      <c r="XER205" s="110"/>
      <c r="XES205" s="110"/>
      <c r="XET205" s="110"/>
      <c r="XEU205" s="110"/>
      <c r="XEV205" s="110"/>
      <c r="XEW205" s="110"/>
      <c r="XEX205" s="110"/>
      <c r="XEY205" s="110"/>
      <c r="XEZ205" s="110"/>
      <c r="XFA205" s="110"/>
      <c r="XFB205" s="110"/>
      <c r="XFC205" s="110"/>
      <c r="XFD205" s="110"/>
    </row>
    <row r="206" spans="1:16384" s="13" customFormat="1" x14ac:dyDescent="0.25">
      <c r="A206" s="110"/>
      <c r="B206" s="111"/>
      <c r="C206" s="111"/>
      <c r="D206" s="111"/>
      <c r="E206" s="110"/>
      <c r="F206" s="110"/>
      <c r="G206" s="111"/>
      <c r="H206" s="111"/>
      <c r="I206" s="111"/>
      <c r="J206" s="46"/>
      <c r="K206" s="46"/>
      <c r="L206" s="110"/>
      <c r="M206" s="111"/>
      <c r="N206" s="111"/>
      <c r="O206" s="111"/>
      <c r="P206" s="111"/>
      <c r="Q206" s="47"/>
      <c r="R206" s="46"/>
      <c r="S206" s="46"/>
      <c r="T206" s="46"/>
      <c r="V206" s="46"/>
      <c r="W206" s="46"/>
      <c r="X206" s="46"/>
      <c r="Z206" s="46"/>
      <c r="AA206" s="46"/>
      <c r="AB206" s="46"/>
      <c r="AD206" s="46"/>
      <c r="AE206" s="46"/>
      <c r="AF206" s="46"/>
      <c r="AI206" s="234"/>
      <c r="AJ206" s="234"/>
      <c r="AK206" s="110"/>
      <c r="AL206" s="110"/>
      <c r="AM206" s="110"/>
      <c r="AN206" s="110"/>
      <c r="AO206" s="110"/>
      <c r="AP206" s="110"/>
      <c r="AQ206" s="110"/>
      <c r="AR206" s="110"/>
      <c r="AS206" s="110"/>
      <c r="AT206" s="110"/>
      <c r="AU206" s="110"/>
      <c r="AV206" s="110"/>
      <c r="AW206" s="110"/>
      <c r="AX206" s="110"/>
      <c r="AY206" s="110"/>
      <c r="AZ206" s="110"/>
      <c r="BA206" s="110"/>
      <c r="BB206" s="110"/>
      <c r="BC206" s="110"/>
      <c r="BD206" s="110"/>
      <c r="BE206" s="110"/>
      <c r="BF206" s="110"/>
      <c r="BG206" s="110"/>
      <c r="BH206" s="110"/>
      <c r="BI206" s="110"/>
      <c r="BJ206" s="110"/>
      <c r="BK206" s="110"/>
      <c r="BL206" s="110"/>
      <c r="BM206" s="110"/>
      <c r="BN206" s="110"/>
      <c r="BO206" s="110"/>
      <c r="BP206" s="110"/>
      <c r="BQ206" s="110"/>
      <c r="BR206" s="110"/>
      <c r="BS206" s="110"/>
      <c r="BT206" s="110"/>
      <c r="BU206" s="110"/>
      <c r="BV206" s="110"/>
      <c r="BW206" s="110"/>
      <c r="BX206" s="110"/>
      <c r="BY206" s="110"/>
      <c r="BZ206" s="110"/>
      <c r="CA206" s="110"/>
      <c r="CB206" s="110"/>
      <c r="CC206" s="110"/>
      <c r="CD206" s="110"/>
      <c r="CE206" s="110"/>
      <c r="CF206" s="110"/>
      <c r="CG206" s="110"/>
      <c r="CH206" s="110"/>
      <c r="CI206" s="110"/>
      <c r="CJ206" s="110"/>
      <c r="CK206" s="110"/>
      <c r="CL206" s="110"/>
      <c r="CM206" s="110"/>
      <c r="CN206" s="110"/>
      <c r="CO206" s="110"/>
      <c r="CP206" s="110"/>
      <c r="CQ206" s="110"/>
      <c r="CR206" s="110"/>
      <c r="CS206" s="110"/>
      <c r="CT206" s="110"/>
      <c r="CU206" s="110"/>
      <c r="CV206" s="110"/>
      <c r="CW206" s="110"/>
      <c r="CX206" s="110"/>
      <c r="CY206" s="110"/>
      <c r="CZ206" s="110"/>
      <c r="DA206" s="110"/>
      <c r="DB206" s="110"/>
      <c r="DC206" s="110"/>
      <c r="DD206" s="110"/>
      <c r="DE206" s="110"/>
      <c r="DF206" s="110"/>
      <c r="DG206" s="110"/>
      <c r="DH206" s="110"/>
      <c r="DI206" s="110"/>
      <c r="DJ206" s="110"/>
      <c r="DK206" s="110"/>
      <c r="DL206" s="110"/>
      <c r="DM206" s="110"/>
      <c r="DN206" s="110"/>
      <c r="DO206" s="110"/>
      <c r="DP206" s="110"/>
      <c r="DQ206" s="110"/>
      <c r="DR206" s="110"/>
      <c r="DS206" s="110"/>
      <c r="DT206" s="110"/>
      <c r="DU206" s="110"/>
      <c r="DV206" s="110"/>
      <c r="DW206" s="110"/>
      <c r="DX206" s="110"/>
      <c r="DY206" s="110"/>
      <c r="DZ206" s="110"/>
      <c r="EA206" s="110"/>
      <c r="EB206" s="110"/>
      <c r="EC206" s="110"/>
      <c r="ED206" s="110"/>
      <c r="EE206" s="110"/>
      <c r="EF206" s="110"/>
      <c r="EG206" s="110"/>
      <c r="EH206" s="110"/>
      <c r="EI206" s="110"/>
      <c r="EJ206" s="110"/>
      <c r="EK206" s="110"/>
      <c r="EL206" s="110"/>
      <c r="EM206" s="110"/>
      <c r="EN206" s="110"/>
      <c r="EO206" s="110"/>
      <c r="EP206" s="110"/>
      <c r="EQ206" s="110"/>
      <c r="ER206" s="110"/>
      <c r="ES206" s="110"/>
      <c r="ET206" s="110"/>
      <c r="EU206" s="110"/>
      <c r="EV206" s="110"/>
      <c r="EW206" s="110"/>
      <c r="EX206" s="110"/>
      <c r="EY206" s="110"/>
      <c r="EZ206" s="110"/>
      <c r="FA206" s="110"/>
      <c r="FB206" s="110"/>
      <c r="FC206" s="110"/>
      <c r="FD206" s="110"/>
      <c r="FE206" s="110"/>
      <c r="FF206" s="110"/>
      <c r="FG206" s="110"/>
      <c r="FH206" s="110"/>
      <c r="FI206" s="110"/>
      <c r="FJ206" s="110"/>
      <c r="FK206" s="110"/>
      <c r="FL206" s="110"/>
      <c r="FM206" s="110"/>
      <c r="FN206" s="110"/>
      <c r="FO206" s="110"/>
      <c r="FP206" s="110"/>
      <c r="FQ206" s="110"/>
      <c r="FR206" s="110"/>
      <c r="FS206" s="110"/>
      <c r="FT206" s="110"/>
      <c r="FU206" s="110"/>
      <c r="FV206" s="110"/>
      <c r="FW206" s="110"/>
      <c r="FX206" s="110"/>
      <c r="FY206" s="110"/>
      <c r="FZ206" s="110"/>
      <c r="GA206" s="110"/>
      <c r="GB206" s="110"/>
      <c r="GC206" s="110"/>
      <c r="GD206" s="110"/>
      <c r="GE206" s="110"/>
      <c r="GF206" s="110"/>
      <c r="GG206" s="110"/>
      <c r="GH206" s="110"/>
      <c r="GI206" s="110"/>
      <c r="GJ206" s="110"/>
      <c r="GK206" s="110"/>
      <c r="GL206" s="110"/>
      <c r="GM206" s="110"/>
      <c r="GN206" s="110"/>
      <c r="GO206" s="110"/>
      <c r="GP206" s="110"/>
      <c r="GQ206" s="110"/>
      <c r="GR206" s="110"/>
      <c r="GS206" s="110"/>
      <c r="GT206" s="110"/>
      <c r="GU206" s="110"/>
      <c r="GV206" s="110"/>
      <c r="GW206" s="110"/>
      <c r="GX206" s="110"/>
      <c r="GY206" s="110"/>
      <c r="GZ206" s="110"/>
      <c r="HA206" s="110"/>
      <c r="HB206" s="110"/>
      <c r="HC206" s="110"/>
      <c r="HD206" s="110"/>
      <c r="HE206" s="110"/>
      <c r="HF206" s="110"/>
      <c r="HG206" s="110"/>
      <c r="HH206" s="110"/>
      <c r="HI206" s="110"/>
      <c r="HJ206" s="110"/>
      <c r="HK206" s="110"/>
      <c r="HL206" s="110"/>
      <c r="HM206" s="110"/>
      <c r="HN206" s="110"/>
      <c r="HO206" s="110"/>
      <c r="HP206" s="110"/>
      <c r="HQ206" s="110"/>
      <c r="HR206" s="110"/>
      <c r="HS206" s="110"/>
      <c r="HT206" s="110"/>
      <c r="HU206" s="110"/>
      <c r="HV206" s="110"/>
      <c r="HW206" s="110"/>
      <c r="HX206" s="110"/>
      <c r="HY206" s="110"/>
      <c r="HZ206" s="110"/>
      <c r="IA206" s="110"/>
      <c r="IB206" s="110"/>
      <c r="IC206" s="110"/>
      <c r="ID206" s="110"/>
      <c r="IE206" s="110"/>
      <c r="IF206" s="110"/>
      <c r="IG206" s="110"/>
      <c r="IH206" s="110"/>
      <c r="II206" s="110"/>
      <c r="IJ206" s="110"/>
      <c r="IK206" s="110"/>
      <c r="IL206" s="110"/>
      <c r="IM206" s="110"/>
      <c r="IN206" s="110"/>
      <c r="IO206" s="110"/>
      <c r="IP206" s="110"/>
      <c r="IQ206" s="110"/>
      <c r="IR206" s="110"/>
      <c r="IS206" s="110"/>
      <c r="IT206" s="110"/>
      <c r="IU206" s="110"/>
      <c r="IV206" s="110"/>
      <c r="IW206" s="110"/>
      <c r="IX206" s="110"/>
      <c r="IY206" s="110"/>
      <c r="IZ206" s="110"/>
      <c r="JA206" s="110"/>
      <c r="JB206" s="110"/>
      <c r="JC206" s="110"/>
      <c r="JD206" s="110"/>
      <c r="JE206" s="110"/>
      <c r="JF206" s="110"/>
      <c r="JG206" s="110"/>
      <c r="JH206" s="110"/>
      <c r="JI206" s="110"/>
      <c r="JJ206" s="110"/>
      <c r="JK206" s="110"/>
      <c r="JL206" s="110"/>
      <c r="JM206" s="110"/>
      <c r="JN206" s="110"/>
      <c r="JO206" s="110"/>
      <c r="JP206" s="110"/>
      <c r="JQ206" s="110"/>
      <c r="JR206" s="110"/>
      <c r="JS206" s="110"/>
      <c r="JT206" s="110"/>
      <c r="JU206" s="110"/>
      <c r="JV206" s="110"/>
      <c r="JW206" s="110"/>
      <c r="JX206" s="110"/>
      <c r="JY206" s="110"/>
      <c r="JZ206" s="110"/>
      <c r="KA206" s="110"/>
      <c r="KB206" s="110"/>
      <c r="KC206" s="110"/>
      <c r="KD206" s="110"/>
      <c r="KE206" s="110"/>
      <c r="KF206" s="110"/>
      <c r="KG206" s="110"/>
      <c r="KH206" s="110"/>
      <c r="KI206" s="110"/>
      <c r="KJ206" s="110"/>
      <c r="KK206" s="110"/>
      <c r="KL206" s="110"/>
      <c r="KM206" s="110"/>
      <c r="KN206" s="110"/>
      <c r="KO206" s="110"/>
      <c r="KP206" s="110"/>
      <c r="KQ206" s="110"/>
      <c r="KR206" s="110"/>
      <c r="KS206" s="110"/>
      <c r="KT206" s="110"/>
      <c r="KU206" s="110"/>
      <c r="KV206" s="110"/>
      <c r="KW206" s="110"/>
      <c r="KX206" s="110"/>
      <c r="KY206" s="110"/>
      <c r="KZ206" s="110"/>
      <c r="LA206" s="110"/>
      <c r="LB206" s="110"/>
      <c r="LC206" s="110"/>
      <c r="LD206" s="110"/>
      <c r="LE206" s="110"/>
      <c r="LF206" s="110"/>
      <c r="LG206" s="110"/>
      <c r="LH206" s="110"/>
      <c r="LI206" s="110"/>
      <c r="LJ206" s="110"/>
      <c r="LK206" s="110"/>
      <c r="LL206" s="110"/>
      <c r="LM206" s="110"/>
      <c r="LN206" s="110"/>
      <c r="LO206" s="110"/>
      <c r="LP206" s="110"/>
      <c r="LQ206" s="110"/>
      <c r="LR206" s="110"/>
      <c r="LS206" s="110"/>
      <c r="LT206" s="110"/>
      <c r="LU206" s="110"/>
      <c r="LV206" s="110"/>
      <c r="LW206" s="110"/>
      <c r="LX206" s="110"/>
      <c r="LY206" s="110"/>
      <c r="LZ206" s="110"/>
      <c r="MA206" s="110"/>
      <c r="MB206" s="110"/>
      <c r="MC206" s="110"/>
      <c r="MD206" s="110"/>
      <c r="ME206" s="110"/>
      <c r="MF206" s="110"/>
      <c r="MG206" s="110"/>
      <c r="MH206" s="110"/>
      <c r="MI206" s="110"/>
      <c r="MJ206" s="110"/>
      <c r="MK206" s="110"/>
      <c r="ML206" s="110"/>
      <c r="MM206" s="110"/>
      <c r="MN206" s="110"/>
      <c r="MO206" s="110"/>
      <c r="MP206" s="110"/>
      <c r="MQ206" s="110"/>
      <c r="MR206" s="110"/>
      <c r="MS206" s="110"/>
      <c r="MT206" s="110"/>
      <c r="MU206" s="110"/>
      <c r="MV206" s="110"/>
      <c r="MW206" s="110"/>
      <c r="MX206" s="110"/>
      <c r="MY206" s="110"/>
      <c r="MZ206" s="110"/>
      <c r="NA206" s="110"/>
      <c r="NB206" s="110"/>
      <c r="NC206" s="110"/>
      <c r="ND206" s="110"/>
      <c r="NE206" s="110"/>
      <c r="NF206" s="110"/>
      <c r="NG206" s="110"/>
      <c r="NH206" s="110"/>
      <c r="NI206" s="110"/>
      <c r="NJ206" s="110"/>
      <c r="NK206" s="110"/>
      <c r="NL206" s="110"/>
      <c r="NM206" s="110"/>
      <c r="NN206" s="110"/>
      <c r="NO206" s="110"/>
      <c r="NP206" s="110"/>
      <c r="NQ206" s="110"/>
      <c r="NR206" s="110"/>
      <c r="NS206" s="110"/>
      <c r="NT206" s="110"/>
      <c r="NU206" s="110"/>
      <c r="NV206" s="110"/>
      <c r="NW206" s="110"/>
      <c r="NX206" s="110"/>
      <c r="NY206" s="110"/>
      <c r="NZ206" s="110"/>
      <c r="OA206" s="110"/>
      <c r="OB206" s="110"/>
      <c r="OC206" s="110"/>
      <c r="OD206" s="110"/>
      <c r="OE206" s="110"/>
      <c r="OF206" s="110"/>
      <c r="OG206" s="110"/>
      <c r="OH206" s="110"/>
      <c r="OI206" s="110"/>
      <c r="OJ206" s="110"/>
      <c r="OK206" s="110"/>
      <c r="OL206" s="110"/>
      <c r="OM206" s="110"/>
      <c r="ON206" s="110"/>
      <c r="OO206" s="110"/>
      <c r="OP206" s="110"/>
      <c r="OQ206" s="110"/>
      <c r="OR206" s="110"/>
      <c r="OS206" s="110"/>
      <c r="OT206" s="110"/>
      <c r="OU206" s="110"/>
      <c r="OV206" s="110"/>
      <c r="OW206" s="110"/>
      <c r="OX206" s="110"/>
      <c r="OY206" s="110"/>
      <c r="OZ206" s="110"/>
      <c r="PA206" s="110"/>
      <c r="PB206" s="110"/>
      <c r="PC206" s="110"/>
      <c r="PD206" s="110"/>
      <c r="PE206" s="110"/>
      <c r="PF206" s="110"/>
      <c r="PG206" s="110"/>
      <c r="PH206" s="110"/>
      <c r="PI206" s="110"/>
      <c r="PJ206" s="110"/>
      <c r="PK206" s="110"/>
      <c r="PL206" s="110"/>
      <c r="PM206" s="110"/>
      <c r="PN206" s="110"/>
      <c r="PO206" s="110"/>
      <c r="PP206" s="110"/>
      <c r="PQ206" s="110"/>
      <c r="PR206" s="110"/>
      <c r="PS206" s="110"/>
      <c r="PT206" s="110"/>
      <c r="PU206" s="110"/>
      <c r="PV206" s="110"/>
      <c r="PW206" s="110"/>
      <c r="PX206" s="110"/>
      <c r="PY206" s="110"/>
      <c r="PZ206" s="110"/>
      <c r="QA206" s="110"/>
      <c r="QB206" s="110"/>
      <c r="QC206" s="110"/>
      <c r="QD206" s="110"/>
      <c r="QE206" s="110"/>
      <c r="QF206" s="110"/>
      <c r="QG206" s="110"/>
      <c r="QH206" s="110"/>
      <c r="QI206" s="110"/>
      <c r="QJ206" s="110"/>
      <c r="QK206" s="110"/>
      <c r="QL206" s="110"/>
      <c r="QM206" s="110"/>
      <c r="QN206" s="110"/>
      <c r="QO206" s="110"/>
      <c r="QP206" s="110"/>
      <c r="QQ206" s="110"/>
      <c r="QR206" s="110"/>
      <c r="QS206" s="110"/>
      <c r="QT206" s="110"/>
      <c r="QU206" s="110"/>
      <c r="QV206" s="110"/>
      <c r="QW206" s="110"/>
      <c r="QX206" s="110"/>
      <c r="QY206" s="110"/>
      <c r="QZ206" s="110"/>
      <c r="RA206" s="110"/>
      <c r="RB206" s="110"/>
      <c r="RC206" s="110"/>
      <c r="RD206" s="110"/>
      <c r="RE206" s="110"/>
      <c r="RF206" s="110"/>
      <c r="RG206" s="110"/>
      <c r="RH206" s="110"/>
      <c r="RI206" s="110"/>
      <c r="RJ206" s="110"/>
      <c r="RK206" s="110"/>
      <c r="RL206" s="110"/>
      <c r="RM206" s="110"/>
      <c r="RN206" s="110"/>
      <c r="RO206" s="110"/>
      <c r="RP206" s="110"/>
      <c r="RQ206" s="110"/>
      <c r="RR206" s="110"/>
      <c r="RS206" s="110"/>
      <c r="RT206" s="110"/>
      <c r="RU206" s="110"/>
      <c r="RV206" s="110"/>
      <c r="RW206" s="110"/>
      <c r="RX206" s="110"/>
      <c r="RY206" s="110"/>
      <c r="RZ206" s="110"/>
      <c r="SA206" s="110"/>
      <c r="SB206" s="110"/>
      <c r="SC206" s="110"/>
      <c r="SD206" s="110"/>
      <c r="SE206" s="110"/>
      <c r="SF206" s="110"/>
      <c r="SG206" s="110"/>
      <c r="SH206" s="110"/>
      <c r="SI206" s="110"/>
      <c r="SJ206" s="110"/>
      <c r="SK206" s="110"/>
      <c r="SL206" s="110"/>
      <c r="SM206" s="110"/>
      <c r="SN206" s="110"/>
      <c r="SO206" s="110"/>
      <c r="SP206" s="110"/>
      <c r="SQ206" s="110"/>
      <c r="SR206" s="110"/>
      <c r="SS206" s="110"/>
      <c r="ST206" s="110"/>
      <c r="SU206" s="110"/>
      <c r="SV206" s="110"/>
      <c r="SW206" s="110"/>
      <c r="SX206" s="110"/>
      <c r="SY206" s="110"/>
      <c r="SZ206" s="110"/>
      <c r="TA206" s="110"/>
      <c r="TB206" s="110"/>
      <c r="TC206" s="110"/>
      <c r="TD206" s="110"/>
      <c r="TE206" s="110"/>
      <c r="TF206" s="110"/>
      <c r="TG206" s="110"/>
      <c r="TH206" s="110"/>
      <c r="TI206" s="110"/>
      <c r="TJ206" s="110"/>
      <c r="TK206" s="110"/>
      <c r="TL206" s="110"/>
      <c r="TM206" s="110"/>
      <c r="TN206" s="110"/>
      <c r="TO206" s="110"/>
      <c r="TP206" s="110"/>
      <c r="TQ206" s="110"/>
      <c r="TR206" s="110"/>
      <c r="TS206" s="110"/>
      <c r="TT206" s="110"/>
      <c r="TU206" s="110"/>
      <c r="TV206" s="110"/>
      <c r="TW206" s="110"/>
      <c r="TX206" s="110"/>
      <c r="TY206" s="110"/>
      <c r="TZ206" s="110"/>
      <c r="UA206" s="110"/>
      <c r="UB206" s="110"/>
      <c r="UC206" s="110"/>
      <c r="UD206" s="110"/>
      <c r="UE206" s="110"/>
      <c r="UF206" s="110"/>
      <c r="UG206" s="110"/>
      <c r="UH206" s="110"/>
      <c r="UI206" s="110"/>
      <c r="UJ206" s="110"/>
      <c r="UK206" s="110"/>
      <c r="UL206" s="110"/>
      <c r="UM206" s="110"/>
      <c r="UN206" s="110"/>
      <c r="UO206" s="110"/>
      <c r="UP206" s="110"/>
      <c r="UQ206" s="110"/>
      <c r="UR206" s="110"/>
      <c r="US206" s="110"/>
      <c r="UT206" s="110"/>
      <c r="UU206" s="110"/>
      <c r="UV206" s="110"/>
      <c r="UW206" s="110"/>
      <c r="UX206" s="110"/>
      <c r="UY206" s="110"/>
      <c r="UZ206" s="110"/>
      <c r="VA206" s="110"/>
      <c r="VB206" s="110"/>
      <c r="VC206" s="110"/>
      <c r="VD206" s="110"/>
      <c r="VE206" s="110"/>
      <c r="VF206" s="110"/>
      <c r="VG206" s="110"/>
      <c r="VH206" s="110"/>
      <c r="VI206" s="110"/>
      <c r="VJ206" s="110"/>
      <c r="VK206" s="110"/>
      <c r="VL206" s="110"/>
      <c r="VM206" s="110"/>
      <c r="VN206" s="110"/>
      <c r="VO206" s="110"/>
      <c r="VP206" s="110"/>
      <c r="VQ206" s="110"/>
      <c r="VR206" s="110"/>
      <c r="VS206" s="110"/>
      <c r="VT206" s="110"/>
      <c r="VU206" s="110"/>
      <c r="VV206" s="110"/>
      <c r="VW206" s="110"/>
      <c r="VX206" s="110"/>
      <c r="VY206" s="110"/>
      <c r="VZ206" s="110"/>
      <c r="WA206" s="110"/>
      <c r="WB206" s="110"/>
      <c r="WC206" s="110"/>
      <c r="WD206" s="110"/>
      <c r="WE206" s="110"/>
      <c r="WF206" s="110"/>
      <c r="WG206" s="110"/>
      <c r="WH206" s="110"/>
      <c r="WI206" s="110"/>
      <c r="WJ206" s="110"/>
      <c r="WK206" s="110"/>
      <c r="WL206" s="110"/>
      <c r="WM206" s="110"/>
      <c r="WN206" s="110"/>
      <c r="WO206" s="110"/>
      <c r="WP206" s="110"/>
      <c r="WQ206" s="110"/>
      <c r="WR206" s="110"/>
      <c r="WS206" s="110"/>
      <c r="WT206" s="110"/>
      <c r="WU206" s="110"/>
      <c r="WV206" s="110"/>
      <c r="WW206" s="110"/>
      <c r="WX206" s="110"/>
      <c r="WY206" s="110"/>
      <c r="WZ206" s="110"/>
      <c r="XA206" s="110"/>
      <c r="XB206" s="110"/>
      <c r="XC206" s="110"/>
      <c r="XD206" s="110"/>
      <c r="XE206" s="110"/>
      <c r="XF206" s="110"/>
      <c r="XG206" s="110"/>
      <c r="XH206" s="110"/>
      <c r="XI206" s="110"/>
      <c r="XJ206" s="110"/>
      <c r="XK206" s="110"/>
      <c r="XL206" s="110"/>
      <c r="XM206" s="110"/>
      <c r="XN206" s="110"/>
      <c r="XO206" s="110"/>
      <c r="XP206" s="110"/>
      <c r="XQ206" s="110"/>
      <c r="XR206" s="110"/>
      <c r="XS206" s="110"/>
      <c r="XT206" s="110"/>
      <c r="XU206" s="110"/>
      <c r="XV206" s="110"/>
      <c r="XW206" s="110"/>
      <c r="XX206" s="110"/>
      <c r="XY206" s="110"/>
      <c r="XZ206" s="110"/>
      <c r="YA206" s="110"/>
      <c r="YB206" s="110"/>
      <c r="YC206" s="110"/>
      <c r="YD206" s="110"/>
      <c r="YE206" s="110"/>
      <c r="YF206" s="110"/>
      <c r="YG206" s="110"/>
      <c r="YH206" s="110"/>
      <c r="YI206" s="110"/>
      <c r="YJ206" s="110"/>
      <c r="YK206" s="110"/>
      <c r="YL206" s="110"/>
      <c r="YM206" s="110"/>
      <c r="YN206" s="110"/>
      <c r="YO206" s="110"/>
      <c r="YP206" s="110"/>
      <c r="YQ206" s="110"/>
      <c r="YR206" s="110"/>
      <c r="YS206" s="110"/>
      <c r="YT206" s="110"/>
      <c r="YU206" s="110"/>
      <c r="YV206" s="110"/>
      <c r="YW206" s="110"/>
      <c r="YX206" s="110"/>
      <c r="YY206" s="110"/>
      <c r="YZ206" s="110"/>
      <c r="ZA206" s="110"/>
      <c r="ZB206" s="110"/>
      <c r="ZC206" s="110"/>
      <c r="ZD206" s="110"/>
      <c r="ZE206" s="110"/>
      <c r="ZF206" s="110"/>
      <c r="ZG206" s="110"/>
      <c r="ZH206" s="110"/>
      <c r="ZI206" s="110"/>
      <c r="ZJ206" s="110"/>
      <c r="ZK206" s="110"/>
      <c r="ZL206" s="110"/>
      <c r="ZM206" s="110"/>
      <c r="ZN206" s="110"/>
      <c r="ZO206" s="110"/>
      <c r="ZP206" s="110"/>
      <c r="ZQ206" s="110"/>
      <c r="ZR206" s="110"/>
      <c r="ZS206" s="110"/>
      <c r="ZT206" s="110"/>
      <c r="ZU206" s="110"/>
      <c r="ZV206" s="110"/>
      <c r="ZW206" s="110"/>
      <c r="ZX206" s="110"/>
      <c r="ZY206" s="110"/>
      <c r="ZZ206" s="110"/>
      <c r="AAA206" s="110"/>
      <c r="AAB206" s="110"/>
      <c r="AAC206" s="110"/>
      <c r="AAD206" s="110"/>
      <c r="AAE206" s="110"/>
      <c r="AAF206" s="110"/>
      <c r="AAG206" s="110"/>
      <c r="AAH206" s="110"/>
      <c r="AAI206" s="110"/>
      <c r="AAJ206" s="110"/>
      <c r="AAK206" s="110"/>
      <c r="AAL206" s="110"/>
      <c r="AAM206" s="110"/>
      <c r="AAN206" s="110"/>
      <c r="AAO206" s="110"/>
      <c r="AAP206" s="110"/>
      <c r="AAQ206" s="110"/>
      <c r="AAR206" s="110"/>
      <c r="AAS206" s="110"/>
      <c r="AAT206" s="110"/>
      <c r="AAU206" s="110"/>
      <c r="AAV206" s="110"/>
      <c r="AAW206" s="110"/>
      <c r="AAX206" s="110"/>
      <c r="AAY206" s="110"/>
      <c r="AAZ206" s="110"/>
      <c r="ABA206" s="110"/>
      <c r="ABB206" s="110"/>
      <c r="ABC206" s="110"/>
      <c r="ABD206" s="110"/>
      <c r="ABE206" s="110"/>
      <c r="ABF206" s="110"/>
      <c r="ABG206" s="110"/>
      <c r="ABH206" s="110"/>
      <c r="ABI206" s="110"/>
      <c r="ABJ206" s="110"/>
      <c r="ABK206" s="110"/>
      <c r="ABL206" s="110"/>
      <c r="ABM206" s="110"/>
      <c r="ABN206" s="110"/>
      <c r="ABO206" s="110"/>
      <c r="ABP206" s="110"/>
      <c r="ABQ206" s="110"/>
      <c r="ABR206" s="110"/>
      <c r="ABS206" s="110"/>
      <c r="ABT206" s="110"/>
      <c r="ABU206" s="110"/>
      <c r="ABV206" s="110"/>
      <c r="ABW206" s="110"/>
      <c r="ABX206" s="110"/>
      <c r="ABY206" s="110"/>
      <c r="ABZ206" s="110"/>
      <c r="ACA206" s="110"/>
      <c r="ACB206" s="110"/>
      <c r="ACC206" s="110"/>
      <c r="ACD206" s="110"/>
      <c r="ACE206" s="110"/>
      <c r="ACF206" s="110"/>
      <c r="ACG206" s="110"/>
      <c r="ACH206" s="110"/>
      <c r="ACI206" s="110"/>
      <c r="ACJ206" s="110"/>
      <c r="ACK206" s="110"/>
      <c r="ACL206" s="110"/>
      <c r="ACM206" s="110"/>
      <c r="ACN206" s="110"/>
      <c r="ACO206" s="110"/>
      <c r="ACP206" s="110"/>
      <c r="ACQ206" s="110"/>
      <c r="ACR206" s="110"/>
      <c r="ACS206" s="110"/>
      <c r="ACT206" s="110"/>
      <c r="ACU206" s="110"/>
      <c r="ACV206" s="110"/>
      <c r="ACW206" s="110"/>
      <c r="ACX206" s="110"/>
      <c r="ACY206" s="110"/>
      <c r="ACZ206" s="110"/>
      <c r="ADA206" s="110"/>
      <c r="ADB206" s="110"/>
      <c r="ADC206" s="110"/>
      <c r="ADD206" s="110"/>
      <c r="ADE206" s="110"/>
      <c r="ADF206" s="110"/>
      <c r="ADG206" s="110"/>
      <c r="ADH206" s="110"/>
      <c r="ADI206" s="110"/>
      <c r="ADJ206" s="110"/>
      <c r="ADK206" s="110"/>
      <c r="ADL206" s="110"/>
      <c r="ADM206" s="110"/>
      <c r="ADN206" s="110"/>
      <c r="ADO206" s="110"/>
      <c r="ADP206" s="110"/>
      <c r="ADQ206" s="110"/>
      <c r="ADR206" s="110"/>
      <c r="ADS206" s="110"/>
      <c r="ADT206" s="110"/>
      <c r="ADU206" s="110"/>
      <c r="ADV206" s="110"/>
      <c r="ADW206" s="110"/>
      <c r="ADX206" s="110"/>
      <c r="ADY206" s="110"/>
      <c r="ADZ206" s="110"/>
      <c r="AEA206" s="110"/>
      <c r="AEB206" s="110"/>
      <c r="AEC206" s="110"/>
      <c r="AED206" s="110"/>
      <c r="AEE206" s="110"/>
      <c r="AEF206" s="110"/>
      <c r="AEG206" s="110"/>
      <c r="AEH206" s="110"/>
      <c r="AEI206" s="110"/>
      <c r="AEJ206" s="110"/>
      <c r="AEK206" s="110"/>
      <c r="AEL206" s="110"/>
      <c r="AEM206" s="110"/>
      <c r="AEN206" s="110"/>
      <c r="AEO206" s="110"/>
      <c r="AEP206" s="110"/>
      <c r="AEQ206" s="110"/>
      <c r="AER206" s="110"/>
      <c r="AES206" s="110"/>
      <c r="AET206" s="110"/>
      <c r="AEU206" s="110"/>
      <c r="AEV206" s="110"/>
      <c r="AEW206" s="110"/>
      <c r="AEX206" s="110"/>
      <c r="AEY206" s="110"/>
      <c r="AEZ206" s="110"/>
      <c r="AFA206" s="110"/>
      <c r="AFB206" s="110"/>
      <c r="AFC206" s="110"/>
      <c r="AFD206" s="110"/>
      <c r="AFE206" s="110"/>
      <c r="AFF206" s="110"/>
      <c r="AFG206" s="110"/>
      <c r="AFH206" s="110"/>
      <c r="AFI206" s="110"/>
      <c r="AFJ206" s="110"/>
      <c r="AFK206" s="110"/>
      <c r="AFL206" s="110"/>
      <c r="AFM206" s="110"/>
      <c r="AFN206" s="110"/>
      <c r="AFO206" s="110"/>
      <c r="AFP206" s="110"/>
      <c r="AFQ206" s="110"/>
      <c r="AFR206" s="110"/>
      <c r="AFS206" s="110"/>
      <c r="AFT206" s="110"/>
      <c r="AFU206" s="110"/>
      <c r="AFV206" s="110"/>
      <c r="AFW206" s="110"/>
      <c r="AFX206" s="110"/>
      <c r="AFY206" s="110"/>
      <c r="AFZ206" s="110"/>
      <c r="AGA206" s="110"/>
      <c r="AGB206" s="110"/>
      <c r="AGC206" s="110"/>
      <c r="AGD206" s="110"/>
      <c r="AGE206" s="110"/>
      <c r="AGF206" s="110"/>
      <c r="AGG206" s="110"/>
      <c r="AGH206" s="110"/>
      <c r="AGI206" s="110"/>
      <c r="AGJ206" s="110"/>
      <c r="AGK206" s="110"/>
      <c r="AGL206" s="110"/>
      <c r="AGM206" s="110"/>
      <c r="AGN206" s="110"/>
      <c r="AGO206" s="110"/>
      <c r="AGP206" s="110"/>
      <c r="AGQ206" s="110"/>
      <c r="AGR206" s="110"/>
      <c r="AGS206" s="110"/>
      <c r="AGT206" s="110"/>
      <c r="AGU206" s="110"/>
      <c r="AGV206" s="110"/>
      <c r="AGW206" s="110"/>
      <c r="AGX206" s="110"/>
      <c r="AGY206" s="110"/>
      <c r="AGZ206" s="110"/>
      <c r="AHA206" s="110"/>
      <c r="AHB206" s="110"/>
      <c r="AHC206" s="110"/>
      <c r="AHD206" s="110"/>
      <c r="AHE206" s="110"/>
      <c r="AHF206" s="110"/>
      <c r="AHG206" s="110"/>
      <c r="AHH206" s="110"/>
      <c r="AHI206" s="110"/>
      <c r="AHJ206" s="110"/>
      <c r="AHK206" s="110"/>
      <c r="AHL206" s="110"/>
      <c r="AHM206" s="110"/>
      <c r="AHN206" s="110"/>
      <c r="AHO206" s="110"/>
      <c r="AHP206" s="110"/>
      <c r="AHQ206" s="110"/>
      <c r="AHR206" s="110"/>
      <c r="AHS206" s="110"/>
      <c r="AHT206" s="110"/>
      <c r="AHU206" s="110"/>
      <c r="AHV206" s="110"/>
      <c r="AHW206" s="110"/>
      <c r="AHX206" s="110"/>
      <c r="AHY206" s="110"/>
      <c r="AHZ206" s="110"/>
      <c r="AIA206" s="110"/>
      <c r="AIB206" s="110"/>
      <c r="AIC206" s="110"/>
      <c r="AID206" s="110"/>
      <c r="AIE206" s="110"/>
      <c r="AIF206" s="110"/>
      <c r="AIG206" s="110"/>
      <c r="AIH206" s="110"/>
      <c r="AII206" s="110"/>
      <c r="AIJ206" s="110"/>
      <c r="AIK206" s="110"/>
      <c r="AIL206" s="110"/>
      <c r="AIM206" s="110"/>
      <c r="AIN206" s="110"/>
      <c r="AIO206" s="110"/>
      <c r="AIP206" s="110"/>
      <c r="AIQ206" s="110"/>
      <c r="AIR206" s="110"/>
      <c r="AIS206" s="110"/>
      <c r="AIT206" s="110"/>
      <c r="AIU206" s="110"/>
      <c r="AIV206" s="110"/>
      <c r="AIW206" s="110"/>
      <c r="AIX206" s="110"/>
      <c r="AIY206" s="110"/>
      <c r="AIZ206" s="110"/>
      <c r="AJA206" s="110"/>
      <c r="AJB206" s="110"/>
      <c r="AJC206" s="110"/>
      <c r="AJD206" s="110"/>
      <c r="AJE206" s="110"/>
      <c r="AJF206" s="110"/>
      <c r="AJG206" s="110"/>
      <c r="AJH206" s="110"/>
      <c r="AJI206" s="110"/>
      <c r="AJJ206" s="110"/>
      <c r="AJK206" s="110"/>
      <c r="AJL206" s="110"/>
      <c r="AJM206" s="110"/>
      <c r="AJN206" s="110"/>
      <c r="AJO206" s="110"/>
      <c r="AJP206" s="110"/>
      <c r="AJQ206" s="110"/>
      <c r="AJR206" s="110"/>
      <c r="AJS206" s="110"/>
      <c r="AJT206" s="110"/>
      <c r="AJU206" s="110"/>
      <c r="AJV206" s="110"/>
      <c r="AJW206" s="110"/>
      <c r="AJX206" s="110"/>
      <c r="AJY206" s="110"/>
      <c r="AJZ206" s="110"/>
      <c r="AKA206" s="110"/>
      <c r="AKB206" s="110"/>
      <c r="AKC206" s="110"/>
      <c r="AKD206" s="110"/>
      <c r="AKE206" s="110"/>
      <c r="AKF206" s="110"/>
      <c r="AKG206" s="110"/>
      <c r="AKH206" s="110"/>
      <c r="AKI206" s="110"/>
      <c r="AKJ206" s="110"/>
      <c r="AKK206" s="110"/>
      <c r="AKL206" s="110"/>
      <c r="AKM206" s="110"/>
      <c r="AKN206" s="110"/>
      <c r="AKO206" s="110"/>
      <c r="AKP206" s="110"/>
      <c r="AKQ206" s="110"/>
      <c r="AKR206" s="110"/>
      <c r="AKS206" s="110"/>
      <c r="AKT206" s="110"/>
      <c r="AKU206" s="110"/>
      <c r="AKV206" s="110"/>
      <c r="AKW206" s="110"/>
      <c r="AKX206" s="110"/>
      <c r="AKY206" s="110"/>
      <c r="AKZ206" s="110"/>
      <c r="ALA206" s="110"/>
      <c r="ALB206" s="110"/>
      <c r="ALC206" s="110"/>
      <c r="ALD206" s="110"/>
      <c r="ALE206" s="110"/>
      <c r="ALF206" s="110"/>
      <c r="ALG206" s="110"/>
      <c r="ALH206" s="110"/>
      <c r="ALI206" s="110"/>
      <c r="ALJ206" s="110"/>
      <c r="ALK206" s="110"/>
      <c r="ALL206" s="110"/>
      <c r="ALM206" s="110"/>
      <c r="ALN206" s="110"/>
      <c r="ALO206" s="110"/>
      <c r="ALP206" s="110"/>
      <c r="ALQ206" s="110"/>
      <c r="ALR206" s="110"/>
      <c r="ALS206" s="110"/>
      <c r="ALT206" s="110"/>
      <c r="ALU206" s="110"/>
      <c r="ALV206" s="110"/>
      <c r="ALW206" s="110"/>
      <c r="ALX206" s="110"/>
      <c r="ALY206" s="110"/>
      <c r="ALZ206" s="110"/>
      <c r="AMA206" s="110"/>
      <c r="AMB206" s="110"/>
      <c r="AMC206" s="110"/>
      <c r="AMD206" s="110"/>
      <c r="AME206" s="110"/>
      <c r="AMF206" s="110"/>
      <c r="AMG206" s="110"/>
      <c r="AMH206" s="110"/>
      <c r="AMI206" s="110"/>
      <c r="AMJ206" s="110"/>
      <c r="AMK206" s="110"/>
      <c r="AML206" s="110"/>
      <c r="AMM206" s="110"/>
      <c r="AMN206" s="110"/>
      <c r="AMO206" s="110"/>
      <c r="AMP206" s="110"/>
      <c r="AMQ206" s="110"/>
      <c r="AMR206" s="110"/>
      <c r="AMS206" s="110"/>
      <c r="AMT206" s="110"/>
      <c r="AMU206" s="110"/>
      <c r="AMV206" s="110"/>
      <c r="AMW206" s="110"/>
      <c r="AMX206" s="110"/>
      <c r="AMY206" s="110"/>
      <c r="AMZ206" s="110"/>
      <c r="ANA206" s="110"/>
      <c r="ANB206" s="110"/>
      <c r="ANC206" s="110"/>
      <c r="AND206" s="110"/>
      <c r="ANE206" s="110"/>
      <c r="ANF206" s="110"/>
      <c r="ANG206" s="110"/>
      <c r="ANH206" s="110"/>
      <c r="ANI206" s="110"/>
      <c r="ANJ206" s="110"/>
      <c r="ANK206" s="110"/>
      <c r="ANL206" s="110"/>
      <c r="ANM206" s="110"/>
      <c r="ANN206" s="110"/>
      <c r="ANO206" s="110"/>
      <c r="ANP206" s="110"/>
      <c r="ANQ206" s="110"/>
      <c r="ANR206" s="110"/>
      <c r="ANS206" s="110"/>
      <c r="ANT206" s="110"/>
      <c r="ANU206" s="110"/>
      <c r="ANV206" s="110"/>
      <c r="ANW206" s="110"/>
      <c r="ANX206" s="110"/>
      <c r="ANY206" s="110"/>
      <c r="ANZ206" s="110"/>
      <c r="AOA206" s="110"/>
      <c r="AOB206" s="110"/>
      <c r="AOC206" s="110"/>
      <c r="AOD206" s="110"/>
      <c r="AOE206" s="110"/>
      <c r="AOF206" s="110"/>
      <c r="AOG206" s="110"/>
      <c r="AOH206" s="110"/>
      <c r="AOI206" s="110"/>
      <c r="AOJ206" s="110"/>
      <c r="AOK206" s="110"/>
      <c r="AOL206" s="110"/>
      <c r="AOM206" s="110"/>
      <c r="AON206" s="110"/>
      <c r="AOO206" s="110"/>
      <c r="AOP206" s="110"/>
      <c r="AOQ206" s="110"/>
      <c r="AOR206" s="110"/>
      <c r="AOS206" s="110"/>
      <c r="AOT206" s="110"/>
      <c r="AOU206" s="110"/>
      <c r="AOV206" s="110"/>
      <c r="AOW206" s="110"/>
      <c r="AOX206" s="110"/>
      <c r="AOY206" s="110"/>
      <c r="AOZ206" s="110"/>
      <c r="APA206" s="110"/>
      <c r="APB206" s="110"/>
      <c r="APC206" s="110"/>
      <c r="APD206" s="110"/>
      <c r="APE206" s="110"/>
      <c r="APF206" s="110"/>
      <c r="APG206" s="110"/>
      <c r="APH206" s="110"/>
      <c r="API206" s="110"/>
      <c r="APJ206" s="110"/>
      <c r="APK206" s="110"/>
      <c r="APL206" s="110"/>
      <c r="APM206" s="110"/>
      <c r="APN206" s="110"/>
      <c r="APO206" s="110"/>
      <c r="APP206" s="110"/>
      <c r="APQ206" s="110"/>
      <c r="APR206" s="110"/>
      <c r="APS206" s="110"/>
      <c r="APT206" s="110"/>
      <c r="APU206" s="110"/>
      <c r="APV206" s="110"/>
      <c r="APW206" s="110"/>
      <c r="APX206" s="110"/>
      <c r="APY206" s="110"/>
      <c r="APZ206" s="110"/>
      <c r="AQA206" s="110"/>
      <c r="AQB206" s="110"/>
      <c r="AQC206" s="110"/>
      <c r="AQD206" s="110"/>
      <c r="AQE206" s="110"/>
      <c r="AQF206" s="110"/>
      <c r="AQG206" s="110"/>
      <c r="AQH206" s="110"/>
      <c r="AQI206" s="110"/>
      <c r="AQJ206" s="110"/>
      <c r="AQK206" s="110"/>
      <c r="AQL206" s="110"/>
      <c r="AQM206" s="110"/>
      <c r="AQN206" s="110"/>
      <c r="AQO206" s="110"/>
      <c r="AQP206" s="110"/>
      <c r="AQQ206" s="110"/>
      <c r="AQR206" s="110"/>
      <c r="AQS206" s="110"/>
      <c r="AQT206" s="110"/>
      <c r="AQU206" s="110"/>
      <c r="AQV206" s="110"/>
      <c r="AQW206" s="110"/>
      <c r="AQX206" s="110"/>
      <c r="AQY206" s="110"/>
      <c r="AQZ206" s="110"/>
      <c r="ARA206" s="110"/>
      <c r="ARB206" s="110"/>
      <c r="ARC206" s="110"/>
      <c r="ARD206" s="110"/>
      <c r="ARE206" s="110"/>
      <c r="ARF206" s="110"/>
      <c r="ARG206" s="110"/>
      <c r="ARH206" s="110"/>
      <c r="ARI206" s="110"/>
      <c r="ARJ206" s="110"/>
      <c r="ARK206" s="110"/>
      <c r="ARL206" s="110"/>
      <c r="ARM206" s="110"/>
      <c r="ARN206" s="110"/>
      <c r="ARO206" s="110"/>
      <c r="ARP206" s="110"/>
      <c r="ARQ206" s="110"/>
      <c r="ARR206" s="110"/>
      <c r="ARS206" s="110"/>
      <c r="ART206" s="110"/>
      <c r="ARU206" s="110"/>
      <c r="ARV206" s="110"/>
      <c r="ARW206" s="110"/>
      <c r="ARX206" s="110"/>
      <c r="ARY206" s="110"/>
      <c r="ARZ206" s="110"/>
      <c r="ASA206" s="110"/>
      <c r="ASB206" s="110"/>
      <c r="ASC206" s="110"/>
      <c r="ASD206" s="110"/>
      <c r="ASE206" s="110"/>
      <c r="ASF206" s="110"/>
      <c r="ASG206" s="110"/>
      <c r="ASH206" s="110"/>
      <c r="ASI206" s="110"/>
      <c r="ASJ206" s="110"/>
      <c r="ASK206" s="110"/>
      <c r="ASL206" s="110"/>
      <c r="ASM206" s="110"/>
      <c r="ASN206" s="110"/>
      <c r="ASO206" s="110"/>
      <c r="ASP206" s="110"/>
      <c r="ASQ206" s="110"/>
      <c r="ASR206" s="110"/>
      <c r="ASS206" s="110"/>
      <c r="AST206" s="110"/>
      <c r="ASU206" s="110"/>
      <c r="ASV206" s="110"/>
      <c r="ASW206" s="110"/>
      <c r="ASX206" s="110"/>
      <c r="ASY206" s="110"/>
      <c r="ASZ206" s="110"/>
      <c r="ATA206" s="110"/>
      <c r="ATB206" s="110"/>
      <c r="ATC206" s="110"/>
      <c r="ATD206" s="110"/>
      <c r="ATE206" s="110"/>
      <c r="ATF206" s="110"/>
      <c r="ATG206" s="110"/>
      <c r="ATH206" s="110"/>
      <c r="ATI206" s="110"/>
      <c r="ATJ206" s="110"/>
      <c r="ATK206" s="110"/>
      <c r="ATL206" s="110"/>
      <c r="ATM206" s="110"/>
      <c r="ATN206" s="110"/>
      <c r="ATO206" s="110"/>
      <c r="ATP206" s="110"/>
      <c r="ATQ206" s="110"/>
      <c r="ATR206" s="110"/>
      <c r="ATS206" s="110"/>
      <c r="ATT206" s="110"/>
      <c r="ATU206" s="110"/>
      <c r="ATV206" s="110"/>
      <c r="ATW206" s="110"/>
      <c r="ATX206" s="110"/>
      <c r="ATY206" s="110"/>
      <c r="ATZ206" s="110"/>
      <c r="AUA206" s="110"/>
      <c r="AUB206" s="110"/>
      <c r="AUC206" s="110"/>
      <c r="AUD206" s="110"/>
      <c r="AUE206" s="110"/>
      <c r="AUF206" s="110"/>
      <c r="AUG206" s="110"/>
      <c r="AUH206" s="110"/>
      <c r="AUI206" s="110"/>
      <c r="AUJ206" s="110"/>
      <c r="AUK206" s="110"/>
      <c r="AUL206" s="110"/>
      <c r="AUM206" s="110"/>
      <c r="AUN206" s="110"/>
      <c r="AUO206" s="110"/>
      <c r="AUP206" s="110"/>
      <c r="AUQ206" s="110"/>
      <c r="AUR206" s="110"/>
      <c r="AUS206" s="110"/>
      <c r="AUT206" s="110"/>
      <c r="AUU206" s="110"/>
      <c r="AUV206" s="110"/>
      <c r="AUW206" s="110"/>
      <c r="AUX206" s="110"/>
      <c r="AUY206" s="110"/>
      <c r="AUZ206" s="110"/>
      <c r="AVA206" s="110"/>
      <c r="AVB206" s="110"/>
      <c r="AVC206" s="110"/>
      <c r="AVD206" s="110"/>
      <c r="AVE206" s="110"/>
      <c r="AVF206" s="110"/>
      <c r="AVG206" s="110"/>
      <c r="AVH206" s="110"/>
      <c r="AVI206" s="110"/>
      <c r="AVJ206" s="110"/>
      <c r="AVK206" s="110"/>
      <c r="AVL206" s="110"/>
      <c r="AVM206" s="110"/>
      <c r="AVN206" s="110"/>
      <c r="AVO206" s="110"/>
      <c r="AVP206" s="110"/>
      <c r="AVQ206" s="110"/>
      <c r="AVR206" s="110"/>
      <c r="AVS206" s="110"/>
      <c r="AVT206" s="110"/>
      <c r="AVU206" s="110"/>
      <c r="AVV206" s="110"/>
      <c r="AVW206" s="110"/>
      <c r="AVX206" s="110"/>
      <c r="AVY206" s="110"/>
      <c r="AVZ206" s="110"/>
      <c r="AWA206" s="110"/>
      <c r="AWB206" s="110"/>
      <c r="AWC206" s="110"/>
      <c r="AWD206" s="110"/>
      <c r="AWE206" s="110"/>
      <c r="AWF206" s="110"/>
      <c r="AWG206" s="110"/>
      <c r="AWH206" s="110"/>
      <c r="AWI206" s="110"/>
      <c r="AWJ206" s="110"/>
      <c r="AWK206" s="110"/>
      <c r="AWL206" s="110"/>
      <c r="AWM206" s="110"/>
      <c r="AWN206" s="110"/>
      <c r="AWO206" s="110"/>
      <c r="AWP206" s="110"/>
      <c r="AWQ206" s="110"/>
      <c r="AWR206" s="110"/>
      <c r="AWS206" s="110"/>
      <c r="AWT206" s="110"/>
      <c r="AWU206" s="110"/>
      <c r="AWV206" s="110"/>
      <c r="AWW206" s="110"/>
      <c r="AWX206" s="110"/>
      <c r="AWY206" s="110"/>
      <c r="AWZ206" s="110"/>
      <c r="AXA206" s="110"/>
      <c r="AXB206" s="110"/>
      <c r="AXC206" s="110"/>
      <c r="AXD206" s="110"/>
      <c r="AXE206" s="110"/>
      <c r="AXF206" s="110"/>
      <c r="AXG206" s="110"/>
      <c r="AXH206" s="110"/>
      <c r="AXI206" s="110"/>
      <c r="AXJ206" s="110"/>
      <c r="AXK206" s="110"/>
      <c r="AXL206" s="110"/>
      <c r="AXM206" s="110"/>
      <c r="AXN206" s="110"/>
      <c r="AXO206" s="110"/>
      <c r="AXP206" s="110"/>
      <c r="AXQ206" s="110"/>
      <c r="AXR206" s="110"/>
      <c r="AXS206" s="110"/>
      <c r="AXT206" s="110"/>
      <c r="AXU206" s="110"/>
      <c r="AXV206" s="110"/>
      <c r="AXW206" s="110"/>
      <c r="AXX206" s="110"/>
      <c r="AXY206" s="110"/>
      <c r="AXZ206" s="110"/>
      <c r="AYA206" s="110"/>
      <c r="AYB206" s="110"/>
      <c r="AYC206" s="110"/>
      <c r="AYD206" s="110"/>
      <c r="AYE206" s="110"/>
      <c r="AYF206" s="110"/>
      <c r="AYG206" s="110"/>
      <c r="AYH206" s="110"/>
      <c r="AYI206" s="110"/>
      <c r="AYJ206" s="110"/>
      <c r="AYK206" s="110"/>
      <c r="AYL206" s="110"/>
      <c r="AYM206" s="110"/>
      <c r="AYN206" s="110"/>
      <c r="AYO206" s="110"/>
      <c r="AYP206" s="110"/>
      <c r="AYQ206" s="110"/>
      <c r="AYR206" s="110"/>
      <c r="AYS206" s="110"/>
      <c r="AYT206" s="110"/>
      <c r="AYU206" s="110"/>
      <c r="AYV206" s="110"/>
      <c r="AYW206" s="110"/>
      <c r="AYX206" s="110"/>
      <c r="AYY206" s="110"/>
      <c r="AYZ206" s="110"/>
      <c r="AZA206" s="110"/>
      <c r="AZB206" s="110"/>
      <c r="AZC206" s="110"/>
      <c r="AZD206" s="110"/>
      <c r="AZE206" s="110"/>
      <c r="AZF206" s="110"/>
      <c r="AZG206" s="110"/>
      <c r="AZH206" s="110"/>
      <c r="AZI206" s="110"/>
      <c r="AZJ206" s="110"/>
      <c r="AZK206" s="110"/>
      <c r="AZL206" s="110"/>
      <c r="AZM206" s="110"/>
      <c r="AZN206" s="110"/>
      <c r="AZO206" s="110"/>
      <c r="AZP206" s="110"/>
      <c r="AZQ206" s="110"/>
      <c r="AZR206" s="110"/>
      <c r="AZS206" s="110"/>
      <c r="AZT206" s="110"/>
      <c r="AZU206" s="110"/>
      <c r="AZV206" s="110"/>
      <c r="AZW206" s="110"/>
      <c r="AZX206" s="110"/>
      <c r="AZY206" s="110"/>
      <c r="AZZ206" s="110"/>
      <c r="BAA206" s="110"/>
      <c r="BAB206" s="110"/>
      <c r="BAC206" s="110"/>
      <c r="BAD206" s="110"/>
      <c r="BAE206" s="110"/>
      <c r="BAF206" s="110"/>
      <c r="BAG206" s="110"/>
      <c r="BAH206" s="110"/>
      <c r="BAI206" s="110"/>
      <c r="BAJ206" s="110"/>
      <c r="BAK206" s="110"/>
      <c r="BAL206" s="110"/>
      <c r="BAM206" s="110"/>
      <c r="BAN206" s="110"/>
      <c r="BAO206" s="110"/>
      <c r="BAP206" s="110"/>
      <c r="BAQ206" s="110"/>
      <c r="BAR206" s="110"/>
      <c r="BAS206" s="110"/>
      <c r="BAT206" s="110"/>
      <c r="BAU206" s="110"/>
      <c r="BAV206" s="110"/>
      <c r="BAW206" s="110"/>
      <c r="BAX206" s="110"/>
      <c r="BAY206" s="110"/>
      <c r="BAZ206" s="110"/>
      <c r="BBA206" s="110"/>
      <c r="BBB206" s="110"/>
      <c r="BBC206" s="110"/>
      <c r="BBD206" s="110"/>
      <c r="BBE206" s="110"/>
      <c r="BBF206" s="110"/>
      <c r="BBG206" s="110"/>
      <c r="BBH206" s="110"/>
      <c r="BBI206" s="110"/>
      <c r="BBJ206" s="110"/>
      <c r="BBK206" s="110"/>
      <c r="BBL206" s="110"/>
      <c r="BBM206" s="110"/>
      <c r="BBN206" s="110"/>
      <c r="BBO206" s="110"/>
      <c r="BBP206" s="110"/>
      <c r="BBQ206" s="110"/>
      <c r="BBR206" s="110"/>
      <c r="BBS206" s="110"/>
      <c r="BBT206" s="110"/>
      <c r="BBU206" s="110"/>
      <c r="BBV206" s="110"/>
      <c r="BBW206" s="110"/>
      <c r="BBX206" s="110"/>
      <c r="BBY206" s="110"/>
      <c r="BBZ206" s="110"/>
      <c r="BCA206" s="110"/>
      <c r="BCB206" s="110"/>
      <c r="BCC206" s="110"/>
      <c r="BCD206" s="110"/>
      <c r="BCE206" s="110"/>
      <c r="BCF206" s="110"/>
      <c r="BCG206" s="110"/>
      <c r="BCH206" s="110"/>
      <c r="BCI206" s="110"/>
      <c r="BCJ206" s="110"/>
      <c r="BCK206" s="110"/>
      <c r="BCL206" s="110"/>
      <c r="BCM206" s="110"/>
      <c r="BCN206" s="110"/>
      <c r="BCO206" s="110"/>
      <c r="BCP206" s="110"/>
      <c r="BCQ206" s="110"/>
      <c r="BCR206" s="110"/>
      <c r="BCS206" s="110"/>
      <c r="BCT206" s="110"/>
      <c r="BCU206" s="110"/>
      <c r="BCV206" s="110"/>
      <c r="BCW206" s="110"/>
      <c r="BCX206" s="110"/>
      <c r="BCY206" s="110"/>
      <c r="BCZ206" s="110"/>
      <c r="BDA206" s="110"/>
      <c r="BDB206" s="110"/>
      <c r="BDC206" s="110"/>
      <c r="BDD206" s="110"/>
      <c r="BDE206" s="110"/>
      <c r="BDF206" s="110"/>
      <c r="BDG206" s="110"/>
      <c r="BDH206" s="110"/>
      <c r="BDI206" s="110"/>
      <c r="BDJ206" s="110"/>
      <c r="BDK206" s="110"/>
      <c r="BDL206" s="110"/>
      <c r="BDM206" s="110"/>
      <c r="BDN206" s="110"/>
      <c r="BDO206" s="110"/>
      <c r="BDP206" s="110"/>
      <c r="BDQ206" s="110"/>
      <c r="BDR206" s="110"/>
      <c r="BDS206" s="110"/>
      <c r="BDT206" s="110"/>
      <c r="BDU206" s="110"/>
      <c r="BDV206" s="110"/>
      <c r="BDW206" s="110"/>
      <c r="BDX206" s="110"/>
      <c r="BDY206" s="110"/>
      <c r="BDZ206" s="110"/>
      <c r="BEA206" s="110"/>
      <c r="BEB206" s="110"/>
      <c r="BEC206" s="110"/>
      <c r="BED206" s="110"/>
      <c r="BEE206" s="110"/>
      <c r="BEF206" s="110"/>
      <c r="BEG206" s="110"/>
      <c r="BEH206" s="110"/>
      <c r="BEI206" s="110"/>
      <c r="BEJ206" s="110"/>
      <c r="BEK206" s="110"/>
      <c r="BEL206" s="110"/>
      <c r="BEM206" s="110"/>
      <c r="BEN206" s="110"/>
      <c r="BEO206" s="110"/>
      <c r="BEP206" s="110"/>
      <c r="BEQ206" s="110"/>
      <c r="BER206" s="110"/>
      <c r="BES206" s="110"/>
      <c r="BET206" s="110"/>
      <c r="BEU206" s="110"/>
      <c r="BEV206" s="110"/>
      <c r="BEW206" s="110"/>
      <c r="BEX206" s="110"/>
      <c r="BEY206" s="110"/>
      <c r="BEZ206" s="110"/>
      <c r="BFA206" s="110"/>
      <c r="BFB206" s="110"/>
      <c r="BFC206" s="110"/>
      <c r="BFD206" s="110"/>
      <c r="BFE206" s="110"/>
      <c r="BFF206" s="110"/>
      <c r="BFG206" s="110"/>
      <c r="BFH206" s="110"/>
      <c r="BFI206" s="110"/>
      <c r="BFJ206" s="110"/>
      <c r="BFK206" s="110"/>
      <c r="BFL206" s="110"/>
      <c r="BFM206" s="110"/>
      <c r="BFN206" s="110"/>
      <c r="BFO206" s="110"/>
      <c r="BFP206" s="110"/>
      <c r="BFQ206" s="110"/>
      <c r="BFR206" s="110"/>
      <c r="BFS206" s="110"/>
      <c r="BFT206" s="110"/>
      <c r="BFU206" s="110"/>
      <c r="BFV206" s="110"/>
      <c r="BFW206" s="110"/>
      <c r="BFX206" s="110"/>
      <c r="BFY206" s="110"/>
      <c r="BFZ206" s="110"/>
      <c r="BGA206" s="110"/>
      <c r="BGB206" s="110"/>
      <c r="BGC206" s="110"/>
      <c r="BGD206" s="110"/>
      <c r="BGE206" s="110"/>
      <c r="BGF206" s="110"/>
      <c r="BGG206" s="110"/>
      <c r="BGH206" s="110"/>
      <c r="BGI206" s="110"/>
      <c r="BGJ206" s="110"/>
      <c r="BGK206" s="110"/>
      <c r="BGL206" s="110"/>
      <c r="BGM206" s="110"/>
      <c r="BGN206" s="110"/>
      <c r="BGO206" s="110"/>
      <c r="BGP206" s="110"/>
      <c r="BGQ206" s="110"/>
      <c r="BGR206" s="110"/>
      <c r="BGS206" s="110"/>
      <c r="BGT206" s="110"/>
      <c r="BGU206" s="110"/>
      <c r="BGV206" s="110"/>
      <c r="BGW206" s="110"/>
      <c r="BGX206" s="110"/>
      <c r="BGY206" s="110"/>
      <c r="BGZ206" s="110"/>
      <c r="BHA206" s="110"/>
      <c r="BHB206" s="110"/>
      <c r="BHC206" s="110"/>
      <c r="BHD206" s="110"/>
      <c r="BHE206" s="110"/>
      <c r="BHF206" s="110"/>
      <c r="BHG206" s="110"/>
      <c r="BHH206" s="110"/>
      <c r="BHI206" s="110"/>
      <c r="BHJ206" s="110"/>
      <c r="BHK206" s="110"/>
      <c r="BHL206" s="110"/>
      <c r="BHM206" s="110"/>
      <c r="BHN206" s="110"/>
      <c r="BHO206" s="110"/>
      <c r="BHP206" s="110"/>
      <c r="BHQ206" s="110"/>
      <c r="BHR206" s="110"/>
      <c r="BHS206" s="110"/>
      <c r="BHT206" s="110"/>
      <c r="BHU206" s="110"/>
      <c r="BHV206" s="110"/>
      <c r="BHW206" s="110"/>
      <c r="BHX206" s="110"/>
      <c r="BHY206" s="110"/>
      <c r="BHZ206" s="110"/>
      <c r="BIA206" s="110"/>
      <c r="BIB206" s="110"/>
      <c r="BIC206" s="110"/>
      <c r="BID206" s="110"/>
      <c r="BIE206" s="110"/>
      <c r="BIF206" s="110"/>
      <c r="BIG206" s="110"/>
      <c r="BIH206" s="110"/>
      <c r="BII206" s="110"/>
      <c r="BIJ206" s="110"/>
      <c r="BIK206" s="110"/>
      <c r="BIL206" s="110"/>
      <c r="BIM206" s="110"/>
      <c r="BIN206" s="110"/>
      <c r="BIO206" s="110"/>
      <c r="BIP206" s="110"/>
      <c r="BIQ206" s="110"/>
      <c r="BIR206" s="110"/>
      <c r="BIS206" s="110"/>
      <c r="BIT206" s="110"/>
      <c r="BIU206" s="110"/>
      <c r="BIV206" s="110"/>
      <c r="BIW206" s="110"/>
      <c r="BIX206" s="110"/>
      <c r="BIY206" s="110"/>
      <c r="BIZ206" s="110"/>
      <c r="BJA206" s="110"/>
      <c r="BJB206" s="110"/>
      <c r="BJC206" s="110"/>
      <c r="BJD206" s="110"/>
      <c r="BJE206" s="110"/>
      <c r="BJF206" s="110"/>
      <c r="BJG206" s="110"/>
      <c r="BJH206" s="110"/>
      <c r="BJI206" s="110"/>
      <c r="BJJ206" s="110"/>
      <c r="BJK206" s="110"/>
      <c r="BJL206" s="110"/>
      <c r="BJM206" s="110"/>
      <c r="BJN206" s="110"/>
      <c r="BJO206" s="110"/>
      <c r="BJP206" s="110"/>
      <c r="BJQ206" s="110"/>
      <c r="BJR206" s="110"/>
      <c r="BJS206" s="110"/>
      <c r="BJT206" s="110"/>
      <c r="BJU206" s="110"/>
      <c r="BJV206" s="110"/>
      <c r="BJW206" s="110"/>
      <c r="BJX206" s="110"/>
      <c r="BJY206" s="110"/>
      <c r="BJZ206" s="110"/>
      <c r="BKA206" s="110"/>
      <c r="BKB206" s="110"/>
      <c r="BKC206" s="110"/>
      <c r="BKD206" s="110"/>
      <c r="BKE206" s="110"/>
      <c r="BKF206" s="110"/>
      <c r="BKG206" s="110"/>
      <c r="BKH206" s="110"/>
      <c r="BKI206" s="110"/>
      <c r="BKJ206" s="110"/>
      <c r="BKK206" s="110"/>
      <c r="BKL206" s="110"/>
      <c r="BKM206" s="110"/>
      <c r="BKN206" s="110"/>
      <c r="BKO206" s="110"/>
      <c r="BKP206" s="110"/>
      <c r="BKQ206" s="110"/>
      <c r="BKR206" s="110"/>
      <c r="BKS206" s="110"/>
      <c r="BKT206" s="110"/>
      <c r="BKU206" s="110"/>
      <c r="BKV206" s="110"/>
      <c r="BKW206" s="110"/>
      <c r="BKX206" s="110"/>
      <c r="BKY206" s="110"/>
      <c r="BKZ206" s="110"/>
      <c r="BLA206" s="110"/>
      <c r="BLB206" s="110"/>
      <c r="BLC206" s="110"/>
      <c r="BLD206" s="110"/>
      <c r="BLE206" s="110"/>
      <c r="BLF206" s="110"/>
      <c r="BLG206" s="110"/>
      <c r="BLH206" s="110"/>
      <c r="BLI206" s="110"/>
      <c r="BLJ206" s="110"/>
      <c r="BLK206" s="110"/>
      <c r="BLL206" s="110"/>
      <c r="BLM206" s="110"/>
      <c r="BLN206" s="110"/>
      <c r="BLO206" s="110"/>
      <c r="BLP206" s="110"/>
      <c r="BLQ206" s="110"/>
      <c r="BLR206" s="110"/>
      <c r="BLS206" s="110"/>
      <c r="BLT206" s="110"/>
      <c r="BLU206" s="110"/>
      <c r="BLV206" s="110"/>
      <c r="BLW206" s="110"/>
      <c r="BLX206" s="110"/>
      <c r="BLY206" s="110"/>
      <c r="BLZ206" s="110"/>
      <c r="BMA206" s="110"/>
      <c r="BMB206" s="110"/>
      <c r="BMC206" s="110"/>
      <c r="BMD206" s="110"/>
      <c r="BME206" s="110"/>
      <c r="BMF206" s="110"/>
      <c r="BMG206" s="110"/>
      <c r="BMH206" s="110"/>
      <c r="BMI206" s="110"/>
      <c r="BMJ206" s="110"/>
      <c r="BMK206" s="110"/>
      <c r="BML206" s="110"/>
      <c r="BMM206" s="110"/>
      <c r="BMN206" s="110"/>
      <c r="BMO206" s="110"/>
      <c r="BMP206" s="110"/>
      <c r="BMQ206" s="110"/>
      <c r="BMR206" s="110"/>
      <c r="BMS206" s="110"/>
      <c r="BMT206" s="110"/>
      <c r="BMU206" s="110"/>
      <c r="BMV206" s="110"/>
      <c r="BMW206" s="110"/>
      <c r="BMX206" s="110"/>
      <c r="BMY206" s="110"/>
      <c r="BMZ206" s="110"/>
      <c r="BNA206" s="110"/>
      <c r="BNB206" s="110"/>
      <c r="BNC206" s="110"/>
      <c r="BND206" s="110"/>
      <c r="BNE206" s="110"/>
      <c r="BNF206" s="110"/>
      <c r="BNG206" s="110"/>
      <c r="BNH206" s="110"/>
      <c r="BNI206" s="110"/>
      <c r="BNJ206" s="110"/>
      <c r="BNK206" s="110"/>
      <c r="BNL206" s="110"/>
      <c r="BNM206" s="110"/>
      <c r="BNN206" s="110"/>
      <c r="BNO206" s="110"/>
      <c r="BNP206" s="110"/>
      <c r="BNQ206" s="110"/>
      <c r="BNR206" s="110"/>
      <c r="BNS206" s="110"/>
      <c r="BNT206" s="110"/>
      <c r="BNU206" s="110"/>
      <c r="BNV206" s="110"/>
      <c r="BNW206" s="110"/>
      <c r="BNX206" s="110"/>
      <c r="BNY206" s="110"/>
      <c r="BNZ206" s="110"/>
      <c r="BOA206" s="110"/>
      <c r="BOB206" s="110"/>
      <c r="BOC206" s="110"/>
      <c r="BOD206" s="110"/>
      <c r="BOE206" s="110"/>
      <c r="BOF206" s="110"/>
      <c r="BOG206" s="110"/>
      <c r="BOH206" s="110"/>
      <c r="BOI206" s="110"/>
      <c r="BOJ206" s="110"/>
      <c r="BOK206" s="110"/>
      <c r="BOL206" s="110"/>
      <c r="BOM206" s="110"/>
      <c r="BON206" s="110"/>
      <c r="BOO206" s="110"/>
      <c r="BOP206" s="110"/>
      <c r="BOQ206" s="110"/>
      <c r="BOR206" s="110"/>
      <c r="BOS206" s="110"/>
      <c r="BOT206" s="110"/>
      <c r="BOU206" s="110"/>
      <c r="BOV206" s="110"/>
      <c r="BOW206" s="110"/>
      <c r="BOX206" s="110"/>
      <c r="BOY206" s="110"/>
      <c r="BOZ206" s="110"/>
      <c r="BPA206" s="110"/>
      <c r="BPB206" s="110"/>
      <c r="BPC206" s="110"/>
      <c r="BPD206" s="110"/>
      <c r="BPE206" s="110"/>
      <c r="BPF206" s="110"/>
      <c r="BPG206" s="110"/>
      <c r="BPH206" s="110"/>
      <c r="BPI206" s="110"/>
      <c r="BPJ206" s="110"/>
      <c r="BPK206" s="110"/>
      <c r="BPL206" s="110"/>
      <c r="BPM206" s="110"/>
      <c r="BPN206" s="110"/>
      <c r="BPO206" s="110"/>
      <c r="BPP206" s="110"/>
      <c r="BPQ206" s="110"/>
      <c r="BPR206" s="110"/>
      <c r="BPS206" s="110"/>
      <c r="BPT206" s="110"/>
      <c r="BPU206" s="110"/>
      <c r="BPV206" s="110"/>
      <c r="BPW206" s="110"/>
      <c r="BPX206" s="110"/>
      <c r="BPY206" s="110"/>
      <c r="BPZ206" s="110"/>
      <c r="BQA206" s="110"/>
      <c r="BQB206" s="110"/>
      <c r="BQC206" s="110"/>
      <c r="BQD206" s="110"/>
      <c r="BQE206" s="110"/>
      <c r="BQF206" s="110"/>
      <c r="BQG206" s="110"/>
      <c r="BQH206" s="110"/>
      <c r="BQI206" s="110"/>
      <c r="BQJ206" s="110"/>
      <c r="BQK206" s="110"/>
      <c r="BQL206" s="110"/>
      <c r="BQM206" s="110"/>
      <c r="BQN206" s="110"/>
      <c r="BQO206" s="110"/>
      <c r="BQP206" s="110"/>
      <c r="BQQ206" s="110"/>
      <c r="BQR206" s="110"/>
      <c r="BQS206" s="110"/>
      <c r="BQT206" s="110"/>
      <c r="BQU206" s="110"/>
      <c r="BQV206" s="110"/>
      <c r="BQW206" s="110"/>
      <c r="BQX206" s="110"/>
      <c r="BQY206" s="110"/>
      <c r="BQZ206" s="110"/>
      <c r="BRA206" s="110"/>
      <c r="BRB206" s="110"/>
      <c r="BRC206" s="110"/>
      <c r="BRD206" s="110"/>
      <c r="BRE206" s="110"/>
      <c r="BRF206" s="110"/>
      <c r="BRG206" s="110"/>
      <c r="BRH206" s="110"/>
      <c r="BRI206" s="110"/>
      <c r="BRJ206" s="110"/>
      <c r="BRK206" s="110"/>
      <c r="BRL206" s="110"/>
      <c r="BRM206" s="110"/>
      <c r="BRN206" s="110"/>
      <c r="BRO206" s="110"/>
      <c r="BRP206" s="110"/>
      <c r="BRQ206" s="110"/>
      <c r="BRR206" s="110"/>
      <c r="BRS206" s="110"/>
      <c r="BRT206" s="110"/>
      <c r="BRU206" s="110"/>
      <c r="BRV206" s="110"/>
      <c r="BRW206" s="110"/>
      <c r="BRX206" s="110"/>
      <c r="BRY206" s="110"/>
      <c r="BRZ206" s="110"/>
      <c r="BSA206" s="110"/>
      <c r="BSB206" s="110"/>
      <c r="BSC206" s="110"/>
      <c r="BSD206" s="110"/>
      <c r="BSE206" s="110"/>
      <c r="BSF206" s="110"/>
      <c r="BSG206" s="110"/>
      <c r="BSH206" s="110"/>
      <c r="BSI206" s="110"/>
      <c r="BSJ206" s="110"/>
      <c r="BSK206" s="110"/>
      <c r="BSL206" s="110"/>
      <c r="BSM206" s="110"/>
      <c r="BSN206" s="110"/>
      <c r="BSO206" s="110"/>
      <c r="BSP206" s="110"/>
      <c r="BSQ206" s="110"/>
      <c r="BSR206" s="110"/>
      <c r="BSS206" s="110"/>
      <c r="BST206" s="110"/>
      <c r="BSU206" s="110"/>
      <c r="BSV206" s="110"/>
      <c r="BSW206" s="110"/>
      <c r="BSX206" s="110"/>
      <c r="BSY206" s="110"/>
      <c r="BSZ206" s="110"/>
      <c r="BTA206" s="110"/>
      <c r="BTB206" s="110"/>
      <c r="BTC206" s="110"/>
      <c r="BTD206" s="110"/>
      <c r="BTE206" s="110"/>
      <c r="BTF206" s="110"/>
      <c r="BTG206" s="110"/>
      <c r="BTH206" s="110"/>
      <c r="BTI206" s="110"/>
      <c r="BTJ206" s="110"/>
      <c r="BTK206" s="110"/>
      <c r="BTL206" s="110"/>
      <c r="BTM206" s="110"/>
      <c r="BTN206" s="110"/>
      <c r="BTO206" s="110"/>
      <c r="BTP206" s="110"/>
      <c r="BTQ206" s="110"/>
      <c r="BTR206" s="110"/>
      <c r="BTS206" s="110"/>
      <c r="BTT206" s="110"/>
      <c r="BTU206" s="110"/>
      <c r="BTV206" s="110"/>
      <c r="BTW206" s="110"/>
      <c r="BTX206" s="110"/>
      <c r="BTY206" s="110"/>
      <c r="BTZ206" s="110"/>
      <c r="BUA206" s="110"/>
      <c r="BUB206" s="110"/>
      <c r="BUC206" s="110"/>
      <c r="BUD206" s="110"/>
      <c r="BUE206" s="110"/>
      <c r="BUF206" s="110"/>
      <c r="BUG206" s="110"/>
      <c r="BUH206" s="110"/>
      <c r="BUI206" s="110"/>
      <c r="BUJ206" s="110"/>
      <c r="BUK206" s="110"/>
      <c r="BUL206" s="110"/>
      <c r="BUM206" s="110"/>
      <c r="BUN206" s="110"/>
      <c r="BUO206" s="110"/>
      <c r="BUP206" s="110"/>
      <c r="BUQ206" s="110"/>
      <c r="BUR206" s="110"/>
      <c r="BUS206" s="110"/>
      <c r="BUT206" s="110"/>
      <c r="BUU206" s="110"/>
      <c r="BUV206" s="110"/>
      <c r="BUW206" s="110"/>
      <c r="BUX206" s="110"/>
      <c r="BUY206" s="110"/>
      <c r="BUZ206" s="110"/>
      <c r="BVA206" s="110"/>
      <c r="BVB206" s="110"/>
      <c r="BVC206" s="110"/>
      <c r="BVD206" s="110"/>
      <c r="BVE206" s="110"/>
      <c r="BVF206" s="110"/>
      <c r="BVG206" s="110"/>
      <c r="BVH206" s="110"/>
      <c r="BVI206" s="110"/>
      <c r="BVJ206" s="110"/>
      <c r="BVK206" s="110"/>
      <c r="BVL206" s="110"/>
      <c r="BVM206" s="110"/>
      <c r="BVN206" s="110"/>
      <c r="BVO206" s="110"/>
      <c r="BVP206" s="110"/>
      <c r="BVQ206" s="110"/>
      <c r="BVR206" s="110"/>
      <c r="BVS206" s="110"/>
      <c r="BVT206" s="110"/>
      <c r="BVU206" s="110"/>
      <c r="BVV206" s="110"/>
      <c r="BVW206" s="110"/>
      <c r="BVX206" s="110"/>
      <c r="BVY206" s="110"/>
      <c r="BVZ206" s="110"/>
      <c r="BWA206" s="110"/>
      <c r="BWB206" s="110"/>
      <c r="BWC206" s="110"/>
      <c r="BWD206" s="110"/>
      <c r="BWE206" s="110"/>
      <c r="BWF206" s="110"/>
      <c r="BWG206" s="110"/>
      <c r="BWH206" s="110"/>
      <c r="BWI206" s="110"/>
      <c r="BWJ206" s="110"/>
      <c r="BWK206" s="110"/>
      <c r="BWL206" s="110"/>
      <c r="BWM206" s="110"/>
      <c r="BWN206" s="110"/>
      <c r="BWO206" s="110"/>
      <c r="BWP206" s="110"/>
      <c r="BWQ206" s="110"/>
      <c r="BWR206" s="110"/>
      <c r="BWS206" s="110"/>
      <c r="BWT206" s="110"/>
      <c r="BWU206" s="110"/>
      <c r="BWV206" s="110"/>
      <c r="BWW206" s="110"/>
      <c r="BWX206" s="110"/>
      <c r="BWY206" s="110"/>
      <c r="BWZ206" s="110"/>
      <c r="BXA206" s="110"/>
      <c r="BXB206" s="110"/>
      <c r="BXC206" s="110"/>
      <c r="BXD206" s="110"/>
      <c r="BXE206" s="110"/>
      <c r="BXF206" s="110"/>
      <c r="BXG206" s="110"/>
      <c r="BXH206" s="110"/>
      <c r="BXI206" s="110"/>
      <c r="BXJ206" s="110"/>
      <c r="BXK206" s="110"/>
      <c r="BXL206" s="110"/>
      <c r="BXM206" s="110"/>
      <c r="BXN206" s="110"/>
      <c r="BXO206" s="110"/>
      <c r="BXP206" s="110"/>
      <c r="BXQ206" s="110"/>
      <c r="BXR206" s="110"/>
      <c r="BXS206" s="110"/>
      <c r="BXT206" s="110"/>
      <c r="BXU206" s="110"/>
      <c r="BXV206" s="110"/>
      <c r="BXW206" s="110"/>
      <c r="BXX206" s="110"/>
      <c r="BXY206" s="110"/>
      <c r="BXZ206" s="110"/>
      <c r="BYA206" s="110"/>
      <c r="BYB206" s="110"/>
      <c r="BYC206" s="110"/>
      <c r="BYD206" s="110"/>
      <c r="BYE206" s="110"/>
      <c r="BYF206" s="110"/>
      <c r="BYG206" s="110"/>
      <c r="BYH206" s="110"/>
      <c r="BYI206" s="110"/>
      <c r="BYJ206" s="110"/>
      <c r="BYK206" s="110"/>
      <c r="BYL206" s="110"/>
      <c r="BYM206" s="110"/>
      <c r="BYN206" s="110"/>
      <c r="BYO206" s="110"/>
      <c r="BYP206" s="110"/>
      <c r="BYQ206" s="110"/>
      <c r="BYR206" s="110"/>
      <c r="BYS206" s="110"/>
      <c r="BYT206" s="110"/>
      <c r="BYU206" s="110"/>
      <c r="BYV206" s="110"/>
      <c r="BYW206" s="110"/>
      <c r="BYX206" s="110"/>
      <c r="BYY206" s="110"/>
      <c r="BYZ206" s="110"/>
      <c r="BZA206" s="110"/>
      <c r="BZB206" s="110"/>
      <c r="BZC206" s="110"/>
      <c r="BZD206" s="110"/>
      <c r="BZE206" s="110"/>
      <c r="BZF206" s="110"/>
      <c r="BZG206" s="110"/>
      <c r="BZH206" s="110"/>
      <c r="BZI206" s="110"/>
      <c r="BZJ206" s="110"/>
      <c r="BZK206" s="110"/>
      <c r="BZL206" s="110"/>
      <c r="BZM206" s="110"/>
      <c r="BZN206" s="110"/>
      <c r="BZO206" s="110"/>
      <c r="BZP206" s="110"/>
      <c r="BZQ206" s="110"/>
      <c r="BZR206" s="110"/>
      <c r="BZS206" s="110"/>
      <c r="BZT206" s="110"/>
      <c r="BZU206" s="110"/>
      <c r="BZV206" s="110"/>
      <c r="BZW206" s="110"/>
      <c r="BZX206" s="110"/>
      <c r="BZY206" s="110"/>
      <c r="BZZ206" s="110"/>
      <c r="CAA206" s="110"/>
      <c r="CAB206" s="110"/>
      <c r="CAC206" s="110"/>
      <c r="CAD206" s="110"/>
      <c r="CAE206" s="110"/>
      <c r="CAF206" s="110"/>
      <c r="CAG206" s="110"/>
      <c r="CAH206" s="110"/>
      <c r="CAI206" s="110"/>
      <c r="CAJ206" s="110"/>
      <c r="CAK206" s="110"/>
      <c r="CAL206" s="110"/>
      <c r="CAM206" s="110"/>
      <c r="CAN206" s="110"/>
      <c r="CAO206" s="110"/>
      <c r="CAP206" s="110"/>
      <c r="CAQ206" s="110"/>
      <c r="CAR206" s="110"/>
      <c r="CAS206" s="110"/>
      <c r="CAT206" s="110"/>
      <c r="CAU206" s="110"/>
      <c r="CAV206" s="110"/>
      <c r="CAW206" s="110"/>
      <c r="CAX206" s="110"/>
      <c r="CAY206" s="110"/>
      <c r="CAZ206" s="110"/>
      <c r="CBA206" s="110"/>
      <c r="CBB206" s="110"/>
      <c r="CBC206" s="110"/>
      <c r="CBD206" s="110"/>
      <c r="CBE206" s="110"/>
      <c r="CBF206" s="110"/>
      <c r="CBG206" s="110"/>
      <c r="CBH206" s="110"/>
      <c r="CBI206" s="110"/>
      <c r="CBJ206" s="110"/>
      <c r="CBK206" s="110"/>
      <c r="CBL206" s="110"/>
      <c r="CBM206" s="110"/>
      <c r="CBN206" s="110"/>
      <c r="CBO206" s="110"/>
      <c r="CBP206" s="110"/>
      <c r="CBQ206" s="110"/>
      <c r="CBR206" s="110"/>
      <c r="CBS206" s="110"/>
      <c r="CBT206" s="110"/>
      <c r="CBU206" s="110"/>
      <c r="CBV206" s="110"/>
      <c r="CBW206" s="110"/>
      <c r="CBX206" s="110"/>
      <c r="CBY206" s="110"/>
      <c r="CBZ206" s="110"/>
      <c r="CCA206" s="110"/>
      <c r="CCB206" s="110"/>
      <c r="CCC206" s="110"/>
      <c r="CCD206" s="110"/>
      <c r="CCE206" s="110"/>
      <c r="CCF206" s="110"/>
      <c r="CCG206" s="110"/>
      <c r="CCH206" s="110"/>
      <c r="CCI206" s="110"/>
      <c r="CCJ206" s="110"/>
      <c r="CCK206" s="110"/>
      <c r="CCL206" s="110"/>
      <c r="CCM206" s="110"/>
      <c r="CCN206" s="110"/>
      <c r="CCO206" s="110"/>
      <c r="CCP206" s="110"/>
      <c r="CCQ206" s="110"/>
      <c r="CCR206" s="110"/>
      <c r="CCS206" s="110"/>
      <c r="CCT206" s="110"/>
      <c r="CCU206" s="110"/>
      <c r="CCV206" s="110"/>
      <c r="CCW206" s="110"/>
      <c r="CCX206" s="110"/>
      <c r="CCY206" s="110"/>
      <c r="CCZ206" s="110"/>
      <c r="CDA206" s="110"/>
      <c r="CDB206" s="110"/>
      <c r="CDC206" s="110"/>
      <c r="CDD206" s="110"/>
      <c r="CDE206" s="110"/>
      <c r="CDF206" s="110"/>
      <c r="CDG206" s="110"/>
      <c r="CDH206" s="110"/>
      <c r="CDI206" s="110"/>
      <c r="CDJ206" s="110"/>
      <c r="CDK206" s="110"/>
      <c r="CDL206" s="110"/>
      <c r="CDM206" s="110"/>
      <c r="CDN206" s="110"/>
      <c r="CDO206" s="110"/>
      <c r="CDP206" s="110"/>
      <c r="CDQ206" s="110"/>
      <c r="CDR206" s="110"/>
      <c r="CDS206" s="110"/>
      <c r="CDT206" s="110"/>
      <c r="CDU206" s="110"/>
      <c r="CDV206" s="110"/>
      <c r="CDW206" s="110"/>
      <c r="CDX206" s="110"/>
      <c r="CDY206" s="110"/>
      <c r="CDZ206" s="110"/>
      <c r="CEA206" s="110"/>
      <c r="CEB206" s="110"/>
      <c r="CEC206" s="110"/>
      <c r="CED206" s="110"/>
      <c r="CEE206" s="110"/>
      <c r="CEF206" s="110"/>
      <c r="CEG206" s="110"/>
      <c r="CEH206" s="110"/>
      <c r="CEI206" s="110"/>
      <c r="CEJ206" s="110"/>
      <c r="CEK206" s="110"/>
      <c r="CEL206" s="110"/>
      <c r="CEM206" s="110"/>
      <c r="CEN206" s="110"/>
      <c r="CEO206" s="110"/>
      <c r="CEP206" s="110"/>
      <c r="CEQ206" s="110"/>
      <c r="CER206" s="110"/>
      <c r="CES206" s="110"/>
      <c r="CET206" s="110"/>
      <c r="CEU206" s="110"/>
      <c r="CEV206" s="110"/>
      <c r="CEW206" s="110"/>
      <c r="CEX206" s="110"/>
      <c r="CEY206" s="110"/>
      <c r="CEZ206" s="110"/>
      <c r="CFA206" s="110"/>
      <c r="CFB206" s="110"/>
      <c r="CFC206" s="110"/>
      <c r="CFD206" s="110"/>
      <c r="CFE206" s="110"/>
      <c r="CFF206" s="110"/>
      <c r="CFG206" s="110"/>
      <c r="CFH206" s="110"/>
      <c r="CFI206" s="110"/>
      <c r="CFJ206" s="110"/>
      <c r="CFK206" s="110"/>
      <c r="CFL206" s="110"/>
      <c r="CFM206" s="110"/>
      <c r="CFN206" s="110"/>
      <c r="CFO206" s="110"/>
      <c r="CFP206" s="110"/>
      <c r="CFQ206" s="110"/>
      <c r="CFR206" s="110"/>
      <c r="CFS206" s="110"/>
      <c r="CFT206" s="110"/>
      <c r="CFU206" s="110"/>
      <c r="CFV206" s="110"/>
      <c r="CFW206" s="110"/>
      <c r="CFX206" s="110"/>
      <c r="CFY206" s="110"/>
      <c r="CFZ206" s="110"/>
      <c r="CGA206" s="110"/>
      <c r="CGB206" s="110"/>
      <c r="CGC206" s="110"/>
      <c r="CGD206" s="110"/>
      <c r="CGE206" s="110"/>
      <c r="CGF206" s="110"/>
      <c r="CGG206" s="110"/>
      <c r="CGH206" s="110"/>
      <c r="CGI206" s="110"/>
      <c r="CGJ206" s="110"/>
      <c r="CGK206" s="110"/>
      <c r="CGL206" s="110"/>
      <c r="CGM206" s="110"/>
      <c r="CGN206" s="110"/>
      <c r="CGO206" s="110"/>
      <c r="CGP206" s="110"/>
      <c r="CGQ206" s="110"/>
      <c r="CGR206" s="110"/>
      <c r="CGS206" s="110"/>
      <c r="CGT206" s="110"/>
      <c r="CGU206" s="110"/>
      <c r="CGV206" s="110"/>
      <c r="CGW206" s="110"/>
      <c r="CGX206" s="110"/>
      <c r="CGY206" s="110"/>
      <c r="CGZ206" s="110"/>
      <c r="CHA206" s="110"/>
      <c r="CHB206" s="110"/>
      <c r="CHC206" s="110"/>
      <c r="CHD206" s="110"/>
      <c r="CHE206" s="110"/>
      <c r="CHF206" s="110"/>
      <c r="CHG206" s="110"/>
      <c r="CHH206" s="110"/>
      <c r="CHI206" s="110"/>
      <c r="CHJ206" s="110"/>
      <c r="CHK206" s="110"/>
      <c r="CHL206" s="110"/>
      <c r="CHM206" s="110"/>
      <c r="CHN206" s="110"/>
      <c r="CHO206" s="110"/>
      <c r="CHP206" s="110"/>
      <c r="CHQ206" s="110"/>
      <c r="CHR206" s="110"/>
      <c r="CHS206" s="110"/>
      <c r="CHT206" s="110"/>
      <c r="CHU206" s="110"/>
      <c r="CHV206" s="110"/>
      <c r="CHW206" s="110"/>
      <c r="CHX206" s="110"/>
      <c r="CHY206" s="110"/>
      <c r="CHZ206" s="110"/>
      <c r="CIA206" s="110"/>
      <c r="CIB206" s="110"/>
      <c r="CIC206" s="110"/>
      <c r="CID206" s="110"/>
      <c r="CIE206" s="110"/>
      <c r="CIF206" s="110"/>
      <c r="CIG206" s="110"/>
      <c r="CIH206" s="110"/>
      <c r="CII206" s="110"/>
      <c r="CIJ206" s="110"/>
      <c r="CIK206" s="110"/>
      <c r="CIL206" s="110"/>
      <c r="CIM206" s="110"/>
      <c r="CIN206" s="110"/>
      <c r="CIO206" s="110"/>
      <c r="CIP206" s="110"/>
      <c r="CIQ206" s="110"/>
      <c r="CIR206" s="110"/>
      <c r="CIS206" s="110"/>
      <c r="CIT206" s="110"/>
      <c r="CIU206" s="110"/>
      <c r="CIV206" s="110"/>
      <c r="CIW206" s="110"/>
      <c r="CIX206" s="110"/>
      <c r="CIY206" s="110"/>
      <c r="CIZ206" s="110"/>
      <c r="CJA206" s="110"/>
      <c r="CJB206" s="110"/>
      <c r="CJC206" s="110"/>
      <c r="CJD206" s="110"/>
      <c r="CJE206" s="110"/>
      <c r="CJF206" s="110"/>
      <c r="CJG206" s="110"/>
      <c r="CJH206" s="110"/>
      <c r="CJI206" s="110"/>
      <c r="CJJ206" s="110"/>
      <c r="CJK206" s="110"/>
      <c r="CJL206" s="110"/>
      <c r="CJM206" s="110"/>
      <c r="CJN206" s="110"/>
      <c r="CJO206" s="110"/>
      <c r="CJP206" s="110"/>
      <c r="CJQ206" s="110"/>
      <c r="CJR206" s="110"/>
      <c r="CJS206" s="110"/>
      <c r="CJT206" s="110"/>
      <c r="CJU206" s="110"/>
      <c r="CJV206" s="110"/>
      <c r="CJW206" s="110"/>
      <c r="CJX206" s="110"/>
      <c r="CJY206" s="110"/>
      <c r="CJZ206" s="110"/>
      <c r="CKA206" s="110"/>
      <c r="CKB206" s="110"/>
      <c r="CKC206" s="110"/>
      <c r="CKD206" s="110"/>
      <c r="CKE206" s="110"/>
      <c r="CKF206" s="110"/>
      <c r="CKG206" s="110"/>
      <c r="CKH206" s="110"/>
      <c r="CKI206" s="110"/>
      <c r="CKJ206" s="110"/>
      <c r="CKK206" s="110"/>
      <c r="CKL206" s="110"/>
      <c r="CKM206" s="110"/>
      <c r="CKN206" s="110"/>
      <c r="CKO206" s="110"/>
      <c r="CKP206" s="110"/>
      <c r="CKQ206" s="110"/>
      <c r="CKR206" s="110"/>
      <c r="CKS206" s="110"/>
      <c r="CKT206" s="110"/>
      <c r="CKU206" s="110"/>
      <c r="CKV206" s="110"/>
      <c r="CKW206" s="110"/>
      <c r="CKX206" s="110"/>
      <c r="CKY206" s="110"/>
      <c r="CKZ206" s="110"/>
      <c r="CLA206" s="110"/>
      <c r="CLB206" s="110"/>
      <c r="CLC206" s="110"/>
      <c r="CLD206" s="110"/>
      <c r="CLE206" s="110"/>
      <c r="CLF206" s="110"/>
      <c r="CLG206" s="110"/>
      <c r="CLH206" s="110"/>
      <c r="CLI206" s="110"/>
      <c r="CLJ206" s="110"/>
      <c r="CLK206" s="110"/>
      <c r="CLL206" s="110"/>
      <c r="CLM206" s="110"/>
      <c r="CLN206" s="110"/>
      <c r="CLO206" s="110"/>
      <c r="CLP206" s="110"/>
      <c r="CLQ206" s="110"/>
      <c r="CLR206" s="110"/>
      <c r="CLS206" s="110"/>
      <c r="CLT206" s="110"/>
      <c r="CLU206" s="110"/>
      <c r="CLV206" s="110"/>
      <c r="CLW206" s="110"/>
      <c r="CLX206" s="110"/>
      <c r="CLY206" s="110"/>
      <c r="CLZ206" s="110"/>
      <c r="CMA206" s="110"/>
      <c r="CMB206" s="110"/>
      <c r="CMC206" s="110"/>
      <c r="CMD206" s="110"/>
      <c r="CME206" s="110"/>
      <c r="CMF206" s="110"/>
      <c r="CMG206" s="110"/>
      <c r="CMH206" s="110"/>
      <c r="CMI206" s="110"/>
      <c r="CMJ206" s="110"/>
      <c r="CMK206" s="110"/>
      <c r="CML206" s="110"/>
      <c r="CMM206" s="110"/>
      <c r="CMN206" s="110"/>
      <c r="CMO206" s="110"/>
      <c r="CMP206" s="110"/>
      <c r="CMQ206" s="110"/>
      <c r="CMR206" s="110"/>
      <c r="CMS206" s="110"/>
      <c r="CMT206" s="110"/>
      <c r="CMU206" s="110"/>
      <c r="CMV206" s="110"/>
      <c r="CMW206" s="110"/>
      <c r="CMX206" s="110"/>
      <c r="CMY206" s="110"/>
      <c r="CMZ206" s="110"/>
      <c r="CNA206" s="110"/>
      <c r="CNB206" s="110"/>
      <c r="CNC206" s="110"/>
      <c r="CND206" s="110"/>
      <c r="CNE206" s="110"/>
      <c r="CNF206" s="110"/>
      <c r="CNG206" s="110"/>
      <c r="CNH206" s="110"/>
      <c r="CNI206" s="110"/>
      <c r="CNJ206" s="110"/>
      <c r="CNK206" s="110"/>
      <c r="CNL206" s="110"/>
      <c r="CNM206" s="110"/>
      <c r="CNN206" s="110"/>
      <c r="CNO206" s="110"/>
      <c r="CNP206" s="110"/>
      <c r="CNQ206" s="110"/>
      <c r="CNR206" s="110"/>
      <c r="CNS206" s="110"/>
      <c r="CNT206" s="110"/>
      <c r="CNU206" s="110"/>
      <c r="CNV206" s="110"/>
      <c r="CNW206" s="110"/>
      <c r="CNX206" s="110"/>
      <c r="CNY206" s="110"/>
      <c r="CNZ206" s="110"/>
      <c r="COA206" s="110"/>
      <c r="COB206" s="110"/>
      <c r="COC206" s="110"/>
      <c r="COD206" s="110"/>
      <c r="COE206" s="110"/>
      <c r="COF206" s="110"/>
      <c r="COG206" s="110"/>
      <c r="COH206" s="110"/>
      <c r="COI206" s="110"/>
      <c r="COJ206" s="110"/>
      <c r="COK206" s="110"/>
      <c r="COL206" s="110"/>
      <c r="COM206" s="110"/>
      <c r="CON206" s="110"/>
      <c r="COO206" s="110"/>
      <c r="COP206" s="110"/>
      <c r="COQ206" s="110"/>
      <c r="COR206" s="110"/>
      <c r="COS206" s="110"/>
      <c r="COT206" s="110"/>
      <c r="COU206" s="110"/>
      <c r="COV206" s="110"/>
      <c r="COW206" s="110"/>
      <c r="COX206" s="110"/>
      <c r="COY206" s="110"/>
      <c r="COZ206" s="110"/>
      <c r="CPA206" s="110"/>
      <c r="CPB206" s="110"/>
      <c r="CPC206" s="110"/>
      <c r="CPD206" s="110"/>
      <c r="CPE206" s="110"/>
      <c r="CPF206" s="110"/>
      <c r="CPG206" s="110"/>
      <c r="CPH206" s="110"/>
      <c r="CPI206" s="110"/>
      <c r="CPJ206" s="110"/>
      <c r="CPK206" s="110"/>
      <c r="CPL206" s="110"/>
      <c r="CPM206" s="110"/>
      <c r="CPN206" s="110"/>
      <c r="CPO206" s="110"/>
      <c r="CPP206" s="110"/>
      <c r="CPQ206" s="110"/>
      <c r="CPR206" s="110"/>
      <c r="CPS206" s="110"/>
      <c r="CPT206" s="110"/>
      <c r="CPU206" s="110"/>
      <c r="CPV206" s="110"/>
      <c r="CPW206" s="110"/>
      <c r="CPX206" s="110"/>
      <c r="CPY206" s="110"/>
      <c r="CPZ206" s="110"/>
      <c r="CQA206" s="110"/>
      <c r="CQB206" s="110"/>
      <c r="CQC206" s="110"/>
      <c r="CQD206" s="110"/>
      <c r="CQE206" s="110"/>
      <c r="CQF206" s="110"/>
      <c r="CQG206" s="110"/>
      <c r="CQH206" s="110"/>
      <c r="CQI206" s="110"/>
      <c r="CQJ206" s="110"/>
      <c r="CQK206" s="110"/>
      <c r="CQL206" s="110"/>
      <c r="CQM206" s="110"/>
      <c r="CQN206" s="110"/>
      <c r="CQO206" s="110"/>
      <c r="CQP206" s="110"/>
      <c r="CQQ206" s="110"/>
      <c r="CQR206" s="110"/>
      <c r="CQS206" s="110"/>
      <c r="CQT206" s="110"/>
      <c r="CQU206" s="110"/>
      <c r="CQV206" s="110"/>
      <c r="CQW206" s="110"/>
      <c r="CQX206" s="110"/>
      <c r="CQY206" s="110"/>
      <c r="CQZ206" s="110"/>
      <c r="CRA206" s="110"/>
      <c r="CRB206" s="110"/>
      <c r="CRC206" s="110"/>
      <c r="CRD206" s="110"/>
      <c r="CRE206" s="110"/>
      <c r="CRF206" s="110"/>
      <c r="CRG206" s="110"/>
      <c r="CRH206" s="110"/>
      <c r="CRI206" s="110"/>
      <c r="CRJ206" s="110"/>
      <c r="CRK206" s="110"/>
      <c r="CRL206" s="110"/>
      <c r="CRM206" s="110"/>
      <c r="CRN206" s="110"/>
      <c r="CRO206" s="110"/>
      <c r="CRP206" s="110"/>
      <c r="CRQ206" s="110"/>
      <c r="CRR206" s="110"/>
      <c r="CRS206" s="110"/>
      <c r="CRT206" s="110"/>
      <c r="CRU206" s="110"/>
      <c r="CRV206" s="110"/>
      <c r="CRW206" s="110"/>
      <c r="CRX206" s="110"/>
      <c r="CRY206" s="110"/>
      <c r="CRZ206" s="110"/>
      <c r="CSA206" s="110"/>
      <c r="CSB206" s="110"/>
      <c r="CSC206" s="110"/>
      <c r="CSD206" s="110"/>
      <c r="CSE206" s="110"/>
      <c r="CSF206" s="110"/>
      <c r="CSG206" s="110"/>
      <c r="CSH206" s="110"/>
      <c r="CSI206" s="110"/>
      <c r="CSJ206" s="110"/>
      <c r="CSK206" s="110"/>
      <c r="CSL206" s="110"/>
      <c r="CSM206" s="110"/>
      <c r="CSN206" s="110"/>
      <c r="CSO206" s="110"/>
      <c r="CSP206" s="110"/>
      <c r="CSQ206" s="110"/>
      <c r="CSR206" s="110"/>
      <c r="CSS206" s="110"/>
      <c r="CST206" s="110"/>
      <c r="CSU206" s="110"/>
      <c r="CSV206" s="110"/>
      <c r="CSW206" s="110"/>
      <c r="CSX206" s="110"/>
      <c r="CSY206" s="110"/>
      <c r="CSZ206" s="110"/>
      <c r="CTA206" s="110"/>
      <c r="CTB206" s="110"/>
      <c r="CTC206" s="110"/>
      <c r="CTD206" s="110"/>
      <c r="CTE206" s="110"/>
      <c r="CTF206" s="110"/>
      <c r="CTG206" s="110"/>
      <c r="CTH206" s="110"/>
      <c r="CTI206" s="110"/>
      <c r="CTJ206" s="110"/>
      <c r="CTK206" s="110"/>
      <c r="CTL206" s="110"/>
      <c r="CTM206" s="110"/>
      <c r="CTN206" s="110"/>
      <c r="CTO206" s="110"/>
      <c r="CTP206" s="110"/>
      <c r="CTQ206" s="110"/>
      <c r="CTR206" s="110"/>
      <c r="CTS206" s="110"/>
      <c r="CTT206" s="110"/>
      <c r="CTU206" s="110"/>
      <c r="CTV206" s="110"/>
      <c r="CTW206" s="110"/>
      <c r="CTX206" s="110"/>
      <c r="CTY206" s="110"/>
      <c r="CTZ206" s="110"/>
      <c r="CUA206" s="110"/>
      <c r="CUB206" s="110"/>
      <c r="CUC206" s="110"/>
      <c r="CUD206" s="110"/>
      <c r="CUE206" s="110"/>
      <c r="CUF206" s="110"/>
      <c r="CUG206" s="110"/>
      <c r="CUH206" s="110"/>
      <c r="CUI206" s="110"/>
      <c r="CUJ206" s="110"/>
      <c r="CUK206" s="110"/>
      <c r="CUL206" s="110"/>
      <c r="CUM206" s="110"/>
      <c r="CUN206" s="110"/>
      <c r="CUO206" s="110"/>
      <c r="CUP206" s="110"/>
      <c r="CUQ206" s="110"/>
      <c r="CUR206" s="110"/>
      <c r="CUS206" s="110"/>
      <c r="CUT206" s="110"/>
      <c r="CUU206" s="110"/>
      <c r="CUV206" s="110"/>
      <c r="CUW206" s="110"/>
      <c r="CUX206" s="110"/>
      <c r="CUY206" s="110"/>
      <c r="CUZ206" s="110"/>
      <c r="CVA206" s="110"/>
      <c r="CVB206" s="110"/>
      <c r="CVC206" s="110"/>
      <c r="CVD206" s="110"/>
      <c r="CVE206" s="110"/>
      <c r="CVF206" s="110"/>
      <c r="CVG206" s="110"/>
      <c r="CVH206" s="110"/>
      <c r="CVI206" s="110"/>
      <c r="CVJ206" s="110"/>
      <c r="CVK206" s="110"/>
      <c r="CVL206" s="110"/>
      <c r="CVM206" s="110"/>
      <c r="CVN206" s="110"/>
      <c r="CVO206" s="110"/>
      <c r="CVP206" s="110"/>
      <c r="CVQ206" s="110"/>
      <c r="CVR206" s="110"/>
      <c r="CVS206" s="110"/>
      <c r="CVT206" s="110"/>
      <c r="CVU206" s="110"/>
      <c r="CVV206" s="110"/>
      <c r="CVW206" s="110"/>
      <c r="CVX206" s="110"/>
      <c r="CVY206" s="110"/>
      <c r="CVZ206" s="110"/>
      <c r="CWA206" s="110"/>
      <c r="CWB206" s="110"/>
      <c r="CWC206" s="110"/>
      <c r="CWD206" s="110"/>
      <c r="CWE206" s="110"/>
      <c r="CWF206" s="110"/>
      <c r="CWG206" s="110"/>
      <c r="CWH206" s="110"/>
      <c r="CWI206" s="110"/>
      <c r="CWJ206" s="110"/>
      <c r="CWK206" s="110"/>
      <c r="CWL206" s="110"/>
      <c r="CWM206" s="110"/>
      <c r="CWN206" s="110"/>
      <c r="CWO206" s="110"/>
      <c r="CWP206" s="110"/>
      <c r="CWQ206" s="110"/>
      <c r="CWR206" s="110"/>
      <c r="CWS206" s="110"/>
      <c r="CWT206" s="110"/>
      <c r="CWU206" s="110"/>
      <c r="CWV206" s="110"/>
      <c r="CWW206" s="110"/>
      <c r="CWX206" s="110"/>
      <c r="CWY206" s="110"/>
      <c r="CWZ206" s="110"/>
      <c r="CXA206" s="110"/>
      <c r="CXB206" s="110"/>
      <c r="CXC206" s="110"/>
      <c r="CXD206" s="110"/>
      <c r="CXE206" s="110"/>
      <c r="CXF206" s="110"/>
      <c r="CXG206" s="110"/>
      <c r="CXH206" s="110"/>
      <c r="CXI206" s="110"/>
      <c r="CXJ206" s="110"/>
      <c r="CXK206" s="110"/>
      <c r="CXL206" s="110"/>
      <c r="CXM206" s="110"/>
      <c r="CXN206" s="110"/>
      <c r="CXO206" s="110"/>
      <c r="CXP206" s="110"/>
      <c r="CXQ206" s="110"/>
      <c r="CXR206" s="110"/>
      <c r="CXS206" s="110"/>
      <c r="CXT206" s="110"/>
      <c r="CXU206" s="110"/>
      <c r="CXV206" s="110"/>
      <c r="CXW206" s="110"/>
      <c r="CXX206" s="110"/>
      <c r="CXY206" s="110"/>
      <c r="CXZ206" s="110"/>
      <c r="CYA206" s="110"/>
      <c r="CYB206" s="110"/>
      <c r="CYC206" s="110"/>
      <c r="CYD206" s="110"/>
      <c r="CYE206" s="110"/>
      <c r="CYF206" s="110"/>
      <c r="CYG206" s="110"/>
      <c r="CYH206" s="110"/>
      <c r="CYI206" s="110"/>
      <c r="CYJ206" s="110"/>
      <c r="CYK206" s="110"/>
      <c r="CYL206" s="110"/>
      <c r="CYM206" s="110"/>
      <c r="CYN206" s="110"/>
      <c r="CYO206" s="110"/>
      <c r="CYP206" s="110"/>
      <c r="CYQ206" s="110"/>
      <c r="CYR206" s="110"/>
      <c r="CYS206" s="110"/>
      <c r="CYT206" s="110"/>
      <c r="CYU206" s="110"/>
      <c r="CYV206" s="110"/>
      <c r="CYW206" s="110"/>
      <c r="CYX206" s="110"/>
      <c r="CYY206" s="110"/>
      <c r="CYZ206" s="110"/>
      <c r="CZA206" s="110"/>
      <c r="CZB206" s="110"/>
      <c r="CZC206" s="110"/>
      <c r="CZD206" s="110"/>
      <c r="CZE206" s="110"/>
      <c r="CZF206" s="110"/>
      <c r="CZG206" s="110"/>
      <c r="CZH206" s="110"/>
      <c r="CZI206" s="110"/>
      <c r="CZJ206" s="110"/>
      <c r="CZK206" s="110"/>
      <c r="CZL206" s="110"/>
      <c r="CZM206" s="110"/>
      <c r="CZN206" s="110"/>
      <c r="CZO206" s="110"/>
      <c r="CZP206" s="110"/>
      <c r="CZQ206" s="110"/>
      <c r="CZR206" s="110"/>
      <c r="CZS206" s="110"/>
      <c r="CZT206" s="110"/>
      <c r="CZU206" s="110"/>
      <c r="CZV206" s="110"/>
      <c r="CZW206" s="110"/>
      <c r="CZX206" s="110"/>
      <c r="CZY206" s="110"/>
      <c r="CZZ206" s="110"/>
      <c r="DAA206" s="110"/>
      <c r="DAB206" s="110"/>
      <c r="DAC206" s="110"/>
      <c r="DAD206" s="110"/>
      <c r="DAE206" s="110"/>
      <c r="DAF206" s="110"/>
      <c r="DAG206" s="110"/>
      <c r="DAH206" s="110"/>
      <c r="DAI206" s="110"/>
      <c r="DAJ206" s="110"/>
      <c r="DAK206" s="110"/>
      <c r="DAL206" s="110"/>
      <c r="DAM206" s="110"/>
      <c r="DAN206" s="110"/>
      <c r="DAO206" s="110"/>
      <c r="DAP206" s="110"/>
      <c r="DAQ206" s="110"/>
      <c r="DAR206" s="110"/>
      <c r="DAS206" s="110"/>
      <c r="DAT206" s="110"/>
      <c r="DAU206" s="110"/>
      <c r="DAV206" s="110"/>
      <c r="DAW206" s="110"/>
      <c r="DAX206" s="110"/>
      <c r="DAY206" s="110"/>
      <c r="DAZ206" s="110"/>
      <c r="DBA206" s="110"/>
      <c r="DBB206" s="110"/>
      <c r="DBC206" s="110"/>
      <c r="DBD206" s="110"/>
      <c r="DBE206" s="110"/>
      <c r="DBF206" s="110"/>
      <c r="DBG206" s="110"/>
      <c r="DBH206" s="110"/>
      <c r="DBI206" s="110"/>
      <c r="DBJ206" s="110"/>
      <c r="DBK206" s="110"/>
      <c r="DBL206" s="110"/>
      <c r="DBM206" s="110"/>
      <c r="DBN206" s="110"/>
      <c r="DBO206" s="110"/>
      <c r="DBP206" s="110"/>
      <c r="DBQ206" s="110"/>
      <c r="DBR206" s="110"/>
      <c r="DBS206" s="110"/>
      <c r="DBT206" s="110"/>
      <c r="DBU206" s="110"/>
      <c r="DBV206" s="110"/>
      <c r="DBW206" s="110"/>
      <c r="DBX206" s="110"/>
      <c r="DBY206" s="110"/>
      <c r="DBZ206" s="110"/>
      <c r="DCA206" s="110"/>
      <c r="DCB206" s="110"/>
      <c r="DCC206" s="110"/>
      <c r="DCD206" s="110"/>
      <c r="DCE206" s="110"/>
      <c r="DCF206" s="110"/>
      <c r="DCG206" s="110"/>
      <c r="DCH206" s="110"/>
      <c r="DCI206" s="110"/>
      <c r="DCJ206" s="110"/>
      <c r="DCK206" s="110"/>
      <c r="DCL206" s="110"/>
      <c r="DCM206" s="110"/>
      <c r="DCN206" s="110"/>
      <c r="DCO206" s="110"/>
      <c r="DCP206" s="110"/>
      <c r="DCQ206" s="110"/>
      <c r="DCR206" s="110"/>
      <c r="DCS206" s="110"/>
      <c r="DCT206" s="110"/>
      <c r="DCU206" s="110"/>
      <c r="DCV206" s="110"/>
      <c r="DCW206" s="110"/>
      <c r="DCX206" s="110"/>
      <c r="DCY206" s="110"/>
      <c r="DCZ206" s="110"/>
      <c r="DDA206" s="110"/>
      <c r="DDB206" s="110"/>
      <c r="DDC206" s="110"/>
      <c r="DDD206" s="110"/>
      <c r="DDE206" s="110"/>
      <c r="DDF206" s="110"/>
      <c r="DDG206" s="110"/>
      <c r="DDH206" s="110"/>
      <c r="DDI206" s="110"/>
      <c r="DDJ206" s="110"/>
      <c r="DDK206" s="110"/>
      <c r="DDL206" s="110"/>
      <c r="DDM206" s="110"/>
      <c r="DDN206" s="110"/>
      <c r="DDO206" s="110"/>
      <c r="DDP206" s="110"/>
      <c r="DDQ206" s="110"/>
      <c r="DDR206" s="110"/>
      <c r="DDS206" s="110"/>
      <c r="DDT206" s="110"/>
      <c r="DDU206" s="110"/>
      <c r="DDV206" s="110"/>
      <c r="DDW206" s="110"/>
      <c r="DDX206" s="110"/>
      <c r="DDY206" s="110"/>
      <c r="DDZ206" s="110"/>
      <c r="DEA206" s="110"/>
      <c r="DEB206" s="110"/>
      <c r="DEC206" s="110"/>
      <c r="DED206" s="110"/>
      <c r="DEE206" s="110"/>
      <c r="DEF206" s="110"/>
      <c r="DEG206" s="110"/>
      <c r="DEH206" s="110"/>
      <c r="DEI206" s="110"/>
      <c r="DEJ206" s="110"/>
      <c r="DEK206" s="110"/>
      <c r="DEL206" s="110"/>
      <c r="DEM206" s="110"/>
      <c r="DEN206" s="110"/>
      <c r="DEO206" s="110"/>
      <c r="DEP206" s="110"/>
      <c r="DEQ206" s="110"/>
      <c r="DER206" s="110"/>
      <c r="DES206" s="110"/>
      <c r="DET206" s="110"/>
      <c r="DEU206" s="110"/>
      <c r="DEV206" s="110"/>
      <c r="DEW206" s="110"/>
      <c r="DEX206" s="110"/>
      <c r="DEY206" s="110"/>
      <c r="DEZ206" s="110"/>
      <c r="DFA206" s="110"/>
      <c r="DFB206" s="110"/>
      <c r="DFC206" s="110"/>
      <c r="DFD206" s="110"/>
      <c r="DFE206" s="110"/>
      <c r="DFF206" s="110"/>
      <c r="DFG206" s="110"/>
      <c r="DFH206" s="110"/>
      <c r="DFI206" s="110"/>
      <c r="DFJ206" s="110"/>
      <c r="DFK206" s="110"/>
      <c r="DFL206" s="110"/>
      <c r="DFM206" s="110"/>
      <c r="DFN206" s="110"/>
      <c r="DFO206" s="110"/>
      <c r="DFP206" s="110"/>
      <c r="DFQ206" s="110"/>
      <c r="DFR206" s="110"/>
      <c r="DFS206" s="110"/>
      <c r="DFT206" s="110"/>
      <c r="DFU206" s="110"/>
      <c r="DFV206" s="110"/>
      <c r="DFW206" s="110"/>
      <c r="DFX206" s="110"/>
      <c r="DFY206" s="110"/>
      <c r="DFZ206" s="110"/>
      <c r="DGA206" s="110"/>
      <c r="DGB206" s="110"/>
      <c r="DGC206" s="110"/>
      <c r="DGD206" s="110"/>
      <c r="DGE206" s="110"/>
      <c r="DGF206" s="110"/>
      <c r="DGG206" s="110"/>
      <c r="DGH206" s="110"/>
      <c r="DGI206" s="110"/>
      <c r="DGJ206" s="110"/>
      <c r="DGK206" s="110"/>
      <c r="DGL206" s="110"/>
      <c r="DGM206" s="110"/>
      <c r="DGN206" s="110"/>
      <c r="DGO206" s="110"/>
      <c r="DGP206" s="110"/>
      <c r="DGQ206" s="110"/>
      <c r="DGR206" s="110"/>
      <c r="DGS206" s="110"/>
      <c r="DGT206" s="110"/>
      <c r="DGU206" s="110"/>
      <c r="DGV206" s="110"/>
      <c r="DGW206" s="110"/>
      <c r="DGX206" s="110"/>
      <c r="DGY206" s="110"/>
      <c r="DGZ206" s="110"/>
      <c r="DHA206" s="110"/>
      <c r="DHB206" s="110"/>
      <c r="DHC206" s="110"/>
      <c r="DHD206" s="110"/>
      <c r="DHE206" s="110"/>
      <c r="DHF206" s="110"/>
      <c r="DHG206" s="110"/>
      <c r="DHH206" s="110"/>
      <c r="DHI206" s="110"/>
      <c r="DHJ206" s="110"/>
      <c r="DHK206" s="110"/>
      <c r="DHL206" s="110"/>
      <c r="DHM206" s="110"/>
      <c r="DHN206" s="110"/>
      <c r="DHO206" s="110"/>
      <c r="DHP206" s="110"/>
      <c r="DHQ206" s="110"/>
      <c r="DHR206" s="110"/>
      <c r="DHS206" s="110"/>
      <c r="DHT206" s="110"/>
      <c r="DHU206" s="110"/>
      <c r="DHV206" s="110"/>
      <c r="DHW206" s="110"/>
      <c r="DHX206" s="110"/>
      <c r="DHY206" s="110"/>
      <c r="DHZ206" s="110"/>
      <c r="DIA206" s="110"/>
      <c r="DIB206" s="110"/>
      <c r="DIC206" s="110"/>
      <c r="DID206" s="110"/>
      <c r="DIE206" s="110"/>
      <c r="DIF206" s="110"/>
      <c r="DIG206" s="110"/>
      <c r="DIH206" s="110"/>
      <c r="DII206" s="110"/>
      <c r="DIJ206" s="110"/>
      <c r="DIK206" s="110"/>
      <c r="DIL206" s="110"/>
      <c r="DIM206" s="110"/>
      <c r="DIN206" s="110"/>
      <c r="DIO206" s="110"/>
      <c r="DIP206" s="110"/>
      <c r="DIQ206" s="110"/>
      <c r="DIR206" s="110"/>
      <c r="DIS206" s="110"/>
      <c r="DIT206" s="110"/>
      <c r="DIU206" s="110"/>
      <c r="DIV206" s="110"/>
      <c r="DIW206" s="110"/>
      <c r="DIX206" s="110"/>
      <c r="DIY206" s="110"/>
      <c r="DIZ206" s="110"/>
      <c r="DJA206" s="110"/>
      <c r="DJB206" s="110"/>
      <c r="DJC206" s="110"/>
      <c r="DJD206" s="110"/>
      <c r="DJE206" s="110"/>
      <c r="DJF206" s="110"/>
      <c r="DJG206" s="110"/>
      <c r="DJH206" s="110"/>
      <c r="DJI206" s="110"/>
      <c r="DJJ206" s="110"/>
      <c r="DJK206" s="110"/>
      <c r="DJL206" s="110"/>
      <c r="DJM206" s="110"/>
      <c r="DJN206" s="110"/>
      <c r="DJO206" s="110"/>
      <c r="DJP206" s="110"/>
      <c r="DJQ206" s="110"/>
      <c r="DJR206" s="110"/>
      <c r="DJS206" s="110"/>
      <c r="DJT206" s="110"/>
      <c r="DJU206" s="110"/>
      <c r="DJV206" s="110"/>
      <c r="DJW206" s="110"/>
      <c r="DJX206" s="110"/>
      <c r="DJY206" s="110"/>
      <c r="DJZ206" s="110"/>
      <c r="DKA206" s="110"/>
      <c r="DKB206" s="110"/>
      <c r="DKC206" s="110"/>
      <c r="DKD206" s="110"/>
      <c r="DKE206" s="110"/>
      <c r="DKF206" s="110"/>
      <c r="DKG206" s="110"/>
      <c r="DKH206" s="110"/>
      <c r="DKI206" s="110"/>
      <c r="DKJ206" s="110"/>
      <c r="DKK206" s="110"/>
      <c r="DKL206" s="110"/>
      <c r="DKM206" s="110"/>
      <c r="DKN206" s="110"/>
      <c r="DKO206" s="110"/>
      <c r="DKP206" s="110"/>
      <c r="DKQ206" s="110"/>
      <c r="DKR206" s="110"/>
      <c r="DKS206" s="110"/>
      <c r="DKT206" s="110"/>
      <c r="DKU206" s="110"/>
      <c r="DKV206" s="110"/>
      <c r="DKW206" s="110"/>
      <c r="DKX206" s="110"/>
      <c r="DKY206" s="110"/>
      <c r="DKZ206" s="110"/>
      <c r="DLA206" s="110"/>
      <c r="DLB206" s="110"/>
      <c r="DLC206" s="110"/>
      <c r="DLD206" s="110"/>
      <c r="DLE206" s="110"/>
      <c r="DLF206" s="110"/>
      <c r="DLG206" s="110"/>
      <c r="DLH206" s="110"/>
      <c r="DLI206" s="110"/>
      <c r="DLJ206" s="110"/>
      <c r="DLK206" s="110"/>
      <c r="DLL206" s="110"/>
      <c r="DLM206" s="110"/>
      <c r="DLN206" s="110"/>
      <c r="DLO206" s="110"/>
      <c r="DLP206" s="110"/>
      <c r="DLQ206" s="110"/>
      <c r="DLR206" s="110"/>
      <c r="DLS206" s="110"/>
      <c r="DLT206" s="110"/>
      <c r="DLU206" s="110"/>
      <c r="DLV206" s="110"/>
      <c r="DLW206" s="110"/>
      <c r="DLX206" s="110"/>
      <c r="DLY206" s="110"/>
      <c r="DLZ206" s="110"/>
      <c r="DMA206" s="110"/>
      <c r="DMB206" s="110"/>
      <c r="DMC206" s="110"/>
      <c r="DMD206" s="110"/>
      <c r="DME206" s="110"/>
      <c r="DMF206" s="110"/>
      <c r="DMG206" s="110"/>
      <c r="DMH206" s="110"/>
      <c r="DMI206" s="110"/>
      <c r="DMJ206" s="110"/>
      <c r="DMK206" s="110"/>
      <c r="DML206" s="110"/>
      <c r="DMM206" s="110"/>
      <c r="DMN206" s="110"/>
      <c r="DMO206" s="110"/>
      <c r="DMP206" s="110"/>
      <c r="DMQ206" s="110"/>
      <c r="DMR206" s="110"/>
      <c r="DMS206" s="110"/>
      <c r="DMT206" s="110"/>
      <c r="DMU206" s="110"/>
      <c r="DMV206" s="110"/>
      <c r="DMW206" s="110"/>
      <c r="DMX206" s="110"/>
      <c r="DMY206" s="110"/>
      <c r="DMZ206" s="110"/>
      <c r="DNA206" s="110"/>
      <c r="DNB206" s="110"/>
      <c r="DNC206" s="110"/>
      <c r="DND206" s="110"/>
      <c r="DNE206" s="110"/>
      <c r="DNF206" s="110"/>
      <c r="DNG206" s="110"/>
      <c r="DNH206" s="110"/>
      <c r="DNI206" s="110"/>
      <c r="DNJ206" s="110"/>
      <c r="DNK206" s="110"/>
      <c r="DNL206" s="110"/>
      <c r="DNM206" s="110"/>
      <c r="DNN206" s="110"/>
      <c r="DNO206" s="110"/>
      <c r="DNP206" s="110"/>
      <c r="DNQ206" s="110"/>
      <c r="DNR206" s="110"/>
      <c r="DNS206" s="110"/>
      <c r="DNT206" s="110"/>
      <c r="DNU206" s="110"/>
      <c r="DNV206" s="110"/>
      <c r="DNW206" s="110"/>
      <c r="DNX206" s="110"/>
      <c r="DNY206" s="110"/>
      <c r="DNZ206" s="110"/>
      <c r="DOA206" s="110"/>
      <c r="DOB206" s="110"/>
      <c r="DOC206" s="110"/>
      <c r="DOD206" s="110"/>
      <c r="DOE206" s="110"/>
      <c r="DOF206" s="110"/>
      <c r="DOG206" s="110"/>
      <c r="DOH206" s="110"/>
      <c r="DOI206" s="110"/>
      <c r="DOJ206" s="110"/>
      <c r="DOK206" s="110"/>
      <c r="DOL206" s="110"/>
      <c r="DOM206" s="110"/>
      <c r="DON206" s="110"/>
      <c r="DOO206" s="110"/>
      <c r="DOP206" s="110"/>
      <c r="DOQ206" s="110"/>
      <c r="DOR206" s="110"/>
      <c r="DOS206" s="110"/>
      <c r="DOT206" s="110"/>
      <c r="DOU206" s="110"/>
      <c r="DOV206" s="110"/>
      <c r="DOW206" s="110"/>
      <c r="DOX206" s="110"/>
      <c r="DOY206" s="110"/>
      <c r="DOZ206" s="110"/>
      <c r="DPA206" s="110"/>
      <c r="DPB206" s="110"/>
      <c r="DPC206" s="110"/>
      <c r="DPD206" s="110"/>
      <c r="DPE206" s="110"/>
      <c r="DPF206" s="110"/>
      <c r="DPG206" s="110"/>
      <c r="DPH206" s="110"/>
      <c r="DPI206" s="110"/>
      <c r="DPJ206" s="110"/>
      <c r="DPK206" s="110"/>
      <c r="DPL206" s="110"/>
      <c r="DPM206" s="110"/>
      <c r="DPN206" s="110"/>
      <c r="DPO206" s="110"/>
      <c r="DPP206" s="110"/>
      <c r="DPQ206" s="110"/>
      <c r="DPR206" s="110"/>
      <c r="DPS206" s="110"/>
      <c r="DPT206" s="110"/>
      <c r="DPU206" s="110"/>
      <c r="DPV206" s="110"/>
      <c r="DPW206" s="110"/>
      <c r="DPX206" s="110"/>
      <c r="DPY206" s="110"/>
      <c r="DPZ206" s="110"/>
      <c r="DQA206" s="110"/>
      <c r="DQB206" s="110"/>
      <c r="DQC206" s="110"/>
      <c r="DQD206" s="110"/>
      <c r="DQE206" s="110"/>
      <c r="DQF206" s="110"/>
      <c r="DQG206" s="110"/>
      <c r="DQH206" s="110"/>
      <c r="DQI206" s="110"/>
      <c r="DQJ206" s="110"/>
      <c r="DQK206" s="110"/>
      <c r="DQL206" s="110"/>
      <c r="DQM206" s="110"/>
      <c r="DQN206" s="110"/>
      <c r="DQO206" s="110"/>
      <c r="DQP206" s="110"/>
      <c r="DQQ206" s="110"/>
      <c r="DQR206" s="110"/>
      <c r="DQS206" s="110"/>
      <c r="DQT206" s="110"/>
      <c r="DQU206" s="110"/>
      <c r="DQV206" s="110"/>
      <c r="DQW206" s="110"/>
      <c r="DQX206" s="110"/>
      <c r="DQY206" s="110"/>
      <c r="DQZ206" s="110"/>
      <c r="DRA206" s="110"/>
      <c r="DRB206" s="110"/>
      <c r="DRC206" s="110"/>
      <c r="DRD206" s="110"/>
      <c r="DRE206" s="110"/>
      <c r="DRF206" s="110"/>
      <c r="DRG206" s="110"/>
      <c r="DRH206" s="110"/>
      <c r="DRI206" s="110"/>
      <c r="DRJ206" s="110"/>
      <c r="DRK206" s="110"/>
      <c r="DRL206" s="110"/>
      <c r="DRM206" s="110"/>
      <c r="DRN206" s="110"/>
      <c r="DRO206" s="110"/>
      <c r="DRP206" s="110"/>
      <c r="DRQ206" s="110"/>
      <c r="DRR206" s="110"/>
      <c r="DRS206" s="110"/>
      <c r="DRT206" s="110"/>
      <c r="DRU206" s="110"/>
      <c r="DRV206" s="110"/>
      <c r="DRW206" s="110"/>
      <c r="DRX206" s="110"/>
      <c r="DRY206" s="110"/>
      <c r="DRZ206" s="110"/>
      <c r="DSA206" s="110"/>
      <c r="DSB206" s="110"/>
      <c r="DSC206" s="110"/>
      <c r="DSD206" s="110"/>
      <c r="DSE206" s="110"/>
      <c r="DSF206" s="110"/>
      <c r="DSG206" s="110"/>
      <c r="DSH206" s="110"/>
      <c r="DSI206" s="110"/>
      <c r="DSJ206" s="110"/>
      <c r="DSK206" s="110"/>
      <c r="DSL206" s="110"/>
      <c r="DSM206" s="110"/>
      <c r="DSN206" s="110"/>
      <c r="DSO206" s="110"/>
      <c r="DSP206" s="110"/>
      <c r="DSQ206" s="110"/>
      <c r="DSR206" s="110"/>
      <c r="DSS206" s="110"/>
      <c r="DST206" s="110"/>
      <c r="DSU206" s="110"/>
      <c r="DSV206" s="110"/>
      <c r="DSW206" s="110"/>
      <c r="DSX206" s="110"/>
      <c r="DSY206" s="110"/>
      <c r="DSZ206" s="110"/>
      <c r="DTA206" s="110"/>
      <c r="DTB206" s="110"/>
      <c r="DTC206" s="110"/>
      <c r="DTD206" s="110"/>
      <c r="DTE206" s="110"/>
      <c r="DTF206" s="110"/>
      <c r="DTG206" s="110"/>
      <c r="DTH206" s="110"/>
      <c r="DTI206" s="110"/>
      <c r="DTJ206" s="110"/>
      <c r="DTK206" s="110"/>
      <c r="DTL206" s="110"/>
      <c r="DTM206" s="110"/>
      <c r="DTN206" s="110"/>
      <c r="DTO206" s="110"/>
      <c r="DTP206" s="110"/>
      <c r="DTQ206" s="110"/>
      <c r="DTR206" s="110"/>
      <c r="DTS206" s="110"/>
      <c r="DTT206" s="110"/>
      <c r="DTU206" s="110"/>
      <c r="DTV206" s="110"/>
      <c r="DTW206" s="110"/>
      <c r="DTX206" s="110"/>
      <c r="DTY206" s="110"/>
      <c r="DTZ206" s="110"/>
      <c r="DUA206" s="110"/>
      <c r="DUB206" s="110"/>
      <c r="DUC206" s="110"/>
      <c r="DUD206" s="110"/>
      <c r="DUE206" s="110"/>
      <c r="DUF206" s="110"/>
      <c r="DUG206" s="110"/>
      <c r="DUH206" s="110"/>
      <c r="DUI206" s="110"/>
      <c r="DUJ206" s="110"/>
      <c r="DUK206" s="110"/>
      <c r="DUL206" s="110"/>
      <c r="DUM206" s="110"/>
      <c r="DUN206" s="110"/>
      <c r="DUO206" s="110"/>
      <c r="DUP206" s="110"/>
      <c r="DUQ206" s="110"/>
      <c r="DUR206" s="110"/>
      <c r="DUS206" s="110"/>
      <c r="DUT206" s="110"/>
      <c r="DUU206" s="110"/>
      <c r="DUV206" s="110"/>
      <c r="DUW206" s="110"/>
      <c r="DUX206" s="110"/>
      <c r="DUY206" s="110"/>
      <c r="DUZ206" s="110"/>
      <c r="DVA206" s="110"/>
      <c r="DVB206" s="110"/>
      <c r="DVC206" s="110"/>
      <c r="DVD206" s="110"/>
      <c r="DVE206" s="110"/>
      <c r="DVF206" s="110"/>
      <c r="DVG206" s="110"/>
      <c r="DVH206" s="110"/>
      <c r="DVI206" s="110"/>
      <c r="DVJ206" s="110"/>
      <c r="DVK206" s="110"/>
      <c r="DVL206" s="110"/>
      <c r="DVM206" s="110"/>
      <c r="DVN206" s="110"/>
      <c r="DVO206" s="110"/>
      <c r="DVP206" s="110"/>
      <c r="DVQ206" s="110"/>
      <c r="DVR206" s="110"/>
      <c r="DVS206" s="110"/>
      <c r="DVT206" s="110"/>
      <c r="DVU206" s="110"/>
      <c r="DVV206" s="110"/>
      <c r="DVW206" s="110"/>
      <c r="DVX206" s="110"/>
      <c r="DVY206" s="110"/>
      <c r="DVZ206" s="110"/>
      <c r="DWA206" s="110"/>
      <c r="DWB206" s="110"/>
      <c r="DWC206" s="110"/>
      <c r="DWD206" s="110"/>
      <c r="DWE206" s="110"/>
      <c r="DWF206" s="110"/>
      <c r="DWG206" s="110"/>
      <c r="DWH206" s="110"/>
      <c r="DWI206" s="110"/>
      <c r="DWJ206" s="110"/>
      <c r="DWK206" s="110"/>
      <c r="DWL206" s="110"/>
      <c r="DWM206" s="110"/>
      <c r="DWN206" s="110"/>
      <c r="DWO206" s="110"/>
      <c r="DWP206" s="110"/>
      <c r="DWQ206" s="110"/>
      <c r="DWR206" s="110"/>
      <c r="DWS206" s="110"/>
      <c r="DWT206" s="110"/>
      <c r="DWU206" s="110"/>
      <c r="DWV206" s="110"/>
      <c r="DWW206" s="110"/>
      <c r="DWX206" s="110"/>
      <c r="DWY206" s="110"/>
      <c r="DWZ206" s="110"/>
      <c r="DXA206" s="110"/>
      <c r="DXB206" s="110"/>
      <c r="DXC206" s="110"/>
      <c r="DXD206" s="110"/>
      <c r="DXE206" s="110"/>
      <c r="DXF206" s="110"/>
      <c r="DXG206" s="110"/>
      <c r="DXH206" s="110"/>
      <c r="DXI206" s="110"/>
      <c r="DXJ206" s="110"/>
      <c r="DXK206" s="110"/>
      <c r="DXL206" s="110"/>
      <c r="DXM206" s="110"/>
      <c r="DXN206" s="110"/>
      <c r="DXO206" s="110"/>
      <c r="DXP206" s="110"/>
      <c r="DXQ206" s="110"/>
      <c r="DXR206" s="110"/>
      <c r="DXS206" s="110"/>
      <c r="DXT206" s="110"/>
      <c r="DXU206" s="110"/>
      <c r="DXV206" s="110"/>
      <c r="DXW206" s="110"/>
      <c r="DXX206" s="110"/>
      <c r="DXY206" s="110"/>
      <c r="DXZ206" s="110"/>
      <c r="DYA206" s="110"/>
      <c r="DYB206" s="110"/>
      <c r="DYC206" s="110"/>
      <c r="DYD206" s="110"/>
      <c r="DYE206" s="110"/>
      <c r="DYF206" s="110"/>
      <c r="DYG206" s="110"/>
      <c r="DYH206" s="110"/>
      <c r="DYI206" s="110"/>
      <c r="DYJ206" s="110"/>
      <c r="DYK206" s="110"/>
      <c r="DYL206" s="110"/>
      <c r="DYM206" s="110"/>
      <c r="DYN206" s="110"/>
      <c r="DYO206" s="110"/>
      <c r="DYP206" s="110"/>
      <c r="DYQ206" s="110"/>
      <c r="DYR206" s="110"/>
      <c r="DYS206" s="110"/>
      <c r="DYT206" s="110"/>
      <c r="DYU206" s="110"/>
      <c r="DYV206" s="110"/>
      <c r="DYW206" s="110"/>
      <c r="DYX206" s="110"/>
      <c r="DYY206" s="110"/>
      <c r="DYZ206" s="110"/>
      <c r="DZA206" s="110"/>
      <c r="DZB206" s="110"/>
      <c r="DZC206" s="110"/>
      <c r="DZD206" s="110"/>
      <c r="DZE206" s="110"/>
      <c r="DZF206" s="110"/>
      <c r="DZG206" s="110"/>
      <c r="DZH206" s="110"/>
      <c r="DZI206" s="110"/>
      <c r="DZJ206" s="110"/>
      <c r="DZK206" s="110"/>
      <c r="DZL206" s="110"/>
      <c r="DZM206" s="110"/>
      <c r="DZN206" s="110"/>
      <c r="DZO206" s="110"/>
      <c r="DZP206" s="110"/>
      <c r="DZQ206" s="110"/>
      <c r="DZR206" s="110"/>
      <c r="DZS206" s="110"/>
      <c r="DZT206" s="110"/>
      <c r="DZU206" s="110"/>
      <c r="DZV206" s="110"/>
      <c r="DZW206" s="110"/>
      <c r="DZX206" s="110"/>
      <c r="DZY206" s="110"/>
      <c r="DZZ206" s="110"/>
      <c r="EAA206" s="110"/>
      <c r="EAB206" s="110"/>
      <c r="EAC206" s="110"/>
      <c r="EAD206" s="110"/>
      <c r="EAE206" s="110"/>
      <c r="EAF206" s="110"/>
      <c r="EAG206" s="110"/>
      <c r="EAH206" s="110"/>
      <c r="EAI206" s="110"/>
      <c r="EAJ206" s="110"/>
      <c r="EAK206" s="110"/>
      <c r="EAL206" s="110"/>
      <c r="EAM206" s="110"/>
      <c r="EAN206" s="110"/>
      <c r="EAO206" s="110"/>
      <c r="EAP206" s="110"/>
      <c r="EAQ206" s="110"/>
      <c r="EAR206" s="110"/>
      <c r="EAS206" s="110"/>
      <c r="EAT206" s="110"/>
      <c r="EAU206" s="110"/>
      <c r="EAV206" s="110"/>
      <c r="EAW206" s="110"/>
      <c r="EAX206" s="110"/>
      <c r="EAY206" s="110"/>
      <c r="EAZ206" s="110"/>
      <c r="EBA206" s="110"/>
      <c r="EBB206" s="110"/>
      <c r="EBC206" s="110"/>
      <c r="EBD206" s="110"/>
      <c r="EBE206" s="110"/>
      <c r="EBF206" s="110"/>
      <c r="EBG206" s="110"/>
      <c r="EBH206" s="110"/>
      <c r="EBI206" s="110"/>
      <c r="EBJ206" s="110"/>
      <c r="EBK206" s="110"/>
      <c r="EBL206" s="110"/>
      <c r="EBM206" s="110"/>
      <c r="EBN206" s="110"/>
      <c r="EBO206" s="110"/>
      <c r="EBP206" s="110"/>
      <c r="EBQ206" s="110"/>
      <c r="EBR206" s="110"/>
      <c r="EBS206" s="110"/>
      <c r="EBT206" s="110"/>
      <c r="EBU206" s="110"/>
      <c r="EBV206" s="110"/>
      <c r="EBW206" s="110"/>
      <c r="EBX206" s="110"/>
      <c r="EBY206" s="110"/>
      <c r="EBZ206" s="110"/>
      <c r="ECA206" s="110"/>
      <c r="ECB206" s="110"/>
      <c r="ECC206" s="110"/>
      <c r="ECD206" s="110"/>
      <c r="ECE206" s="110"/>
      <c r="ECF206" s="110"/>
      <c r="ECG206" s="110"/>
      <c r="ECH206" s="110"/>
      <c r="ECI206" s="110"/>
      <c r="ECJ206" s="110"/>
      <c r="ECK206" s="110"/>
      <c r="ECL206" s="110"/>
      <c r="ECM206" s="110"/>
      <c r="ECN206" s="110"/>
      <c r="ECO206" s="110"/>
      <c r="ECP206" s="110"/>
      <c r="ECQ206" s="110"/>
      <c r="ECR206" s="110"/>
      <c r="ECS206" s="110"/>
      <c r="ECT206" s="110"/>
      <c r="ECU206" s="110"/>
      <c r="ECV206" s="110"/>
      <c r="ECW206" s="110"/>
      <c r="ECX206" s="110"/>
      <c r="ECY206" s="110"/>
      <c r="ECZ206" s="110"/>
      <c r="EDA206" s="110"/>
      <c r="EDB206" s="110"/>
      <c r="EDC206" s="110"/>
      <c r="EDD206" s="110"/>
      <c r="EDE206" s="110"/>
      <c r="EDF206" s="110"/>
      <c r="EDG206" s="110"/>
      <c r="EDH206" s="110"/>
      <c r="EDI206" s="110"/>
      <c r="EDJ206" s="110"/>
      <c r="EDK206" s="110"/>
      <c r="EDL206" s="110"/>
      <c r="EDM206" s="110"/>
      <c r="EDN206" s="110"/>
      <c r="EDO206" s="110"/>
      <c r="EDP206" s="110"/>
      <c r="EDQ206" s="110"/>
      <c r="EDR206" s="110"/>
      <c r="EDS206" s="110"/>
      <c r="EDT206" s="110"/>
      <c r="EDU206" s="110"/>
      <c r="EDV206" s="110"/>
      <c r="EDW206" s="110"/>
      <c r="EDX206" s="110"/>
      <c r="EDY206" s="110"/>
      <c r="EDZ206" s="110"/>
      <c r="EEA206" s="110"/>
      <c r="EEB206" s="110"/>
      <c r="EEC206" s="110"/>
      <c r="EED206" s="110"/>
      <c r="EEE206" s="110"/>
      <c r="EEF206" s="110"/>
      <c r="EEG206" s="110"/>
      <c r="EEH206" s="110"/>
      <c r="EEI206" s="110"/>
      <c r="EEJ206" s="110"/>
      <c r="EEK206" s="110"/>
      <c r="EEL206" s="110"/>
      <c r="EEM206" s="110"/>
      <c r="EEN206" s="110"/>
      <c r="EEO206" s="110"/>
      <c r="EEP206" s="110"/>
      <c r="EEQ206" s="110"/>
      <c r="EER206" s="110"/>
      <c r="EES206" s="110"/>
      <c r="EET206" s="110"/>
      <c r="EEU206" s="110"/>
      <c r="EEV206" s="110"/>
      <c r="EEW206" s="110"/>
      <c r="EEX206" s="110"/>
      <c r="EEY206" s="110"/>
      <c r="EEZ206" s="110"/>
      <c r="EFA206" s="110"/>
      <c r="EFB206" s="110"/>
      <c r="EFC206" s="110"/>
      <c r="EFD206" s="110"/>
      <c r="EFE206" s="110"/>
      <c r="EFF206" s="110"/>
      <c r="EFG206" s="110"/>
      <c r="EFH206" s="110"/>
      <c r="EFI206" s="110"/>
      <c r="EFJ206" s="110"/>
      <c r="EFK206" s="110"/>
      <c r="EFL206" s="110"/>
      <c r="EFM206" s="110"/>
      <c r="EFN206" s="110"/>
      <c r="EFO206" s="110"/>
      <c r="EFP206" s="110"/>
      <c r="EFQ206" s="110"/>
      <c r="EFR206" s="110"/>
      <c r="EFS206" s="110"/>
      <c r="EFT206" s="110"/>
      <c r="EFU206" s="110"/>
      <c r="EFV206" s="110"/>
      <c r="EFW206" s="110"/>
      <c r="EFX206" s="110"/>
      <c r="EFY206" s="110"/>
      <c r="EFZ206" s="110"/>
      <c r="EGA206" s="110"/>
      <c r="EGB206" s="110"/>
      <c r="EGC206" s="110"/>
      <c r="EGD206" s="110"/>
      <c r="EGE206" s="110"/>
      <c r="EGF206" s="110"/>
      <c r="EGG206" s="110"/>
      <c r="EGH206" s="110"/>
      <c r="EGI206" s="110"/>
      <c r="EGJ206" s="110"/>
      <c r="EGK206" s="110"/>
      <c r="EGL206" s="110"/>
      <c r="EGM206" s="110"/>
      <c r="EGN206" s="110"/>
      <c r="EGO206" s="110"/>
      <c r="EGP206" s="110"/>
      <c r="EGQ206" s="110"/>
      <c r="EGR206" s="110"/>
      <c r="EGS206" s="110"/>
      <c r="EGT206" s="110"/>
      <c r="EGU206" s="110"/>
      <c r="EGV206" s="110"/>
      <c r="EGW206" s="110"/>
      <c r="EGX206" s="110"/>
      <c r="EGY206" s="110"/>
      <c r="EGZ206" s="110"/>
      <c r="EHA206" s="110"/>
      <c r="EHB206" s="110"/>
      <c r="EHC206" s="110"/>
      <c r="EHD206" s="110"/>
      <c r="EHE206" s="110"/>
      <c r="EHF206" s="110"/>
      <c r="EHG206" s="110"/>
      <c r="EHH206" s="110"/>
      <c r="EHI206" s="110"/>
      <c r="EHJ206" s="110"/>
      <c r="EHK206" s="110"/>
      <c r="EHL206" s="110"/>
      <c r="EHM206" s="110"/>
      <c r="EHN206" s="110"/>
      <c r="EHO206" s="110"/>
      <c r="EHP206" s="110"/>
      <c r="EHQ206" s="110"/>
      <c r="EHR206" s="110"/>
      <c r="EHS206" s="110"/>
      <c r="EHT206" s="110"/>
      <c r="EHU206" s="110"/>
      <c r="EHV206" s="110"/>
      <c r="EHW206" s="110"/>
      <c r="EHX206" s="110"/>
      <c r="EHY206" s="110"/>
      <c r="EHZ206" s="110"/>
      <c r="EIA206" s="110"/>
      <c r="EIB206" s="110"/>
      <c r="EIC206" s="110"/>
      <c r="EID206" s="110"/>
      <c r="EIE206" s="110"/>
      <c r="EIF206" s="110"/>
      <c r="EIG206" s="110"/>
      <c r="EIH206" s="110"/>
      <c r="EII206" s="110"/>
      <c r="EIJ206" s="110"/>
      <c r="EIK206" s="110"/>
      <c r="EIL206" s="110"/>
      <c r="EIM206" s="110"/>
      <c r="EIN206" s="110"/>
      <c r="EIO206" s="110"/>
      <c r="EIP206" s="110"/>
      <c r="EIQ206" s="110"/>
      <c r="EIR206" s="110"/>
      <c r="EIS206" s="110"/>
      <c r="EIT206" s="110"/>
      <c r="EIU206" s="110"/>
      <c r="EIV206" s="110"/>
      <c r="EIW206" s="110"/>
      <c r="EIX206" s="110"/>
      <c r="EIY206" s="110"/>
      <c r="EIZ206" s="110"/>
      <c r="EJA206" s="110"/>
      <c r="EJB206" s="110"/>
      <c r="EJC206" s="110"/>
      <c r="EJD206" s="110"/>
      <c r="EJE206" s="110"/>
      <c r="EJF206" s="110"/>
      <c r="EJG206" s="110"/>
      <c r="EJH206" s="110"/>
      <c r="EJI206" s="110"/>
      <c r="EJJ206" s="110"/>
      <c r="EJK206" s="110"/>
      <c r="EJL206" s="110"/>
      <c r="EJM206" s="110"/>
      <c r="EJN206" s="110"/>
      <c r="EJO206" s="110"/>
      <c r="EJP206" s="110"/>
      <c r="EJQ206" s="110"/>
      <c r="EJR206" s="110"/>
      <c r="EJS206" s="110"/>
      <c r="EJT206" s="110"/>
      <c r="EJU206" s="110"/>
      <c r="EJV206" s="110"/>
      <c r="EJW206" s="110"/>
      <c r="EJX206" s="110"/>
      <c r="EJY206" s="110"/>
      <c r="EJZ206" s="110"/>
      <c r="EKA206" s="110"/>
      <c r="EKB206" s="110"/>
      <c r="EKC206" s="110"/>
      <c r="EKD206" s="110"/>
      <c r="EKE206" s="110"/>
      <c r="EKF206" s="110"/>
      <c r="EKG206" s="110"/>
      <c r="EKH206" s="110"/>
      <c r="EKI206" s="110"/>
      <c r="EKJ206" s="110"/>
      <c r="EKK206" s="110"/>
      <c r="EKL206" s="110"/>
      <c r="EKM206" s="110"/>
      <c r="EKN206" s="110"/>
      <c r="EKO206" s="110"/>
      <c r="EKP206" s="110"/>
      <c r="EKQ206" s="110"/>
      <c r="EKR206" s="110"/>
      <c r="EKS206" s="110"/>
      <c r="EKT206" s="110"/>
      <c r="EKU206" s="110"/>
      <c r="EKV206" s="110"/>
      <c r="EKW206" s="110"/>
      <c r="EKX206" s="110"/>
      <c r="EKY206" s="110"/>
      <c r="EKZ206" s="110"/>
      <c r="ELA206" s="110"/>
      <c r="ELB206" s="110"/>
      <c r="ELC206" s="110"/>
      <c r="ELD206" s="110"/>
      <c r="ELE206" s="110"/>
      <c r="ELF206" s="110"/>
      <c r="ELG206" s="110"/>
      <c r="ELH206" s="110"/>
      <c r="ELI206" s="110"/>
      <c r="ELJ206" s="110"/>
      <c r="ELK206" s="110"/>
      <c r="ELL206" s="110"/>
      <c r="ELM206" s="110"/>
      <c r="ELN206" s="110"/>
      <c r="ELO206" s="110"/>
      <c r="ELP206" s="110"/>
      <c r="ELQ206" s="110"/>
      <c r="ELR206" s="110"/>
      <c r="ELS206" s="110"/>
      <c r="ELT206" s="110"/>
      <c r="ELU206" s="110"/>
      <c r="ELV206" s="110"/>
      <c r="ELW206" s="110"/>
      <c r="ELX206" s="110"/>
      <c r="ELY206" s="110"/>
      <c r="ELZ206" s="110"/>
      <c r="EMA206" s="110"/>
      <c r="EMB206" s="110"/>
      <c r="EMC206" s="110"/>
      <c r="EMD206" s="110"/>
      <c r="EME206" s="110"/>
      <c r="EMF206" s="110"/>
      <c r="EMG206" s="110"/>
      <c r="EMH206" s="110"/>
      <c r="EMI206" s="110"/>
      <c r="EMJ206" s="110"/>
      <c r="EMK206" s="110"/>
      <c r="EML206" s="110"/>
      <c r="EMM206" s="110"/>
      <c r="EMN206" s="110"/>
      <c r="EMO206" s="110"/>
      <c r="EMP206" s="110"/>
      <c r="EMQ206" s="110"/>
      <c r="EMR206" s="110"/>
      <c r="EMS206" s="110"/>
      <c r="EMT206" s="110"/>
      <c r="EMU206" s="110"/>
      <c r="EMV206" s="110"/>
      <c r="EMW206" s="110"/>
      <c r="EMX206" s="110"/>
      <c r="EMY206" s="110"/>
      <c r="EMZ206" s="110"/>
      <c r="ENA206" s="110"/>
      <c r="ENB206" s="110"/>
      <c r="ENC206" s="110"/>
      <c r="END206" s="110"/>
      <c r="ENE206" s="110"/>
      <c r="ENF206" s="110"/>
      <c r="ENG206" s="110"/>
      <c r="ENH206" s="110"/>
      <c r="ENI206" s="110"/>
      <c r="ENJ206" s="110"/>
      <c r="ENK206" s="110"/>
      <c r="ENL206" s="110"/>
      <c r="ENM206" s="110"/>
      <c r="ENN206" s="110"/>
      <c r="ENO206" s="110"/>
      <c r="ENP206" s="110"/>
      <c r="ENQ206" s="110"/>
      <c r="ENR206" s="110"/>
      <c r="ENS206" s="110"/>
      <c r="ENT206" s="110"/>
      <c r="ENU206" s="110"/>
      <c r="ENV206" s="110"/>
      <c r="ENW206" s="110"/>
      <c r="ENX206" s="110"/>
      <c r="ENY206" s="110"/>
      <c r="ENZ206" s="110"/>
      <c r="EOA206" s="110"/>
      <c r="EOB206" s="110"/>
      <c r="EOC206" s="110"/>
      <c r="EOD206" s="110"/>
      <c r="EOE206" s="110"/>
      <c r="EOF206" s="110"/>
      <c r="EOG206" s="110"/>
      <c r="EOH206" s="110"/>
      <c r="EOI206" s="110"/>
      <c r="EOJ206" s="110"/>
      <c r="EOK206" s="110"/>
      <c r="EOL206" s="110"/>
      <c r="EOM206" s="110"/>
      <c r="EON206" s="110"/>
      <c r="EOO206" s="110"/>
      <c r="EOP206" s="110"/>
      <c r="EOQ206" s="110"/>
      <c r="EOR206" s="110"/>
      <c r="EOS206" s="110"/>
      <c r="EOT206" s="110"/>
      <c r="EOU206" s="110"/>
      <c r="EOV206" s="110"/>
      <c r="EOW206" s="110"/>
      <c r="EOX206" s="110"/>
      <c r="EOY206" s="110"/>
      <c r="EOZ206" s="110"/>
      <c r="EPA206" s="110"/>
      <c r="EPB206" s="110"/>
      <c r="EPC206" s="110"/>
      <c r="EPD206" s="110"/>
      <c r="EPE206" s="110"/>
      <c r="EPF206" s="110"/>
      <c r="EPG206" s="110"/>
      <c r="EPH206" s="110"/>
      <c r="EPI206" s="110"/>
      <c r="EPJ206" s="110"/>
      <c r="EPK206" s="110"/>
      <c r="EPL206" s="110"/>
      <c r="EPM206" s="110"/>
      <c r="EPN206" s="110"/>
      <c r="EPO206" s="110"/>
      <c r="EPP206" s="110"/>
      <c r="EPQ206" s="110"/>
      <c r="EPR206" s="110"/>
      <c r="EPS206" s="110"/>
      <c r="EPT206" s="110"/>
      <c r="EPU206" s="110"/>
      <c r="EPV206" s="110"/>
      <c r="EPW206" s="110"/>
      <c r="EPX206" s="110"/>
      <c r="EPY206" s="110"/>
      <c r="EPZ206" s="110"/>
      <c r="EQA206" s="110"/>
      <c r="EQB206" s="110"/>
      <c r="EQC206" s="110"/>
      <c r="EQD206" s="110"/>
      <c r="EQE206" s="110"/>
      <c r="EQF206" s="110"/>
      <c r="EQG206" s="110"/>
      <c r="EQH206" s="110"/>
      <c r="EQI206" s="110"/>
      <c r="EQJ206" s="110"/>
      <c r="EQK206" s="110"/>
      <c r="EQL206" s="110"/>
      <c r="EQM206" s="110"/>
      <c r="EQN206" s="110"/>
      <c r="EQO206" s="110"/>
      <c r="EQP206" s="110"/>
      <c r="EQQ206" s="110"/>
      <c r="EQR206" s="110"/>
      <c r="EQS206" s="110"/>
      <c r="EQT206" s="110"/>
      <c r="EQU206" s="110"/>
      <c r="EQV206" s="110"/>
      <c r="EQW206" s="110"/>
      <c r="EQX206" s="110"/>
      <c r="EQY206" s="110"/>
      <c r="EQZ206" s="110"/>
      <c r="ERA206" s="110"/>
      <c r="ERB206" s="110"/>
      <c r="ERC206" s="110"/>
      <c r="ERD206" s="110"/>
      <c r="ERE206" s="110"/>
      <c r="ERF206" s="110"/>
      <c r="ERG206" s="110"/>
      <c r="ERH206" s="110"/>
      <c r="ERI206" s="110"/>
      <c r="ERJ206" s="110"/>
      <c r="ERK206" s="110"/>
      <c r="ERL206" s="110"/>
      <c r="ERM206" s="110"/>
      <c r="ERN206" s="110"/>
      <c r="ERO206" s="110"/>
      <c r="ERP206" s="110"/>
      <c r="ERQ206" s="110"/>
      <c r="ERR206" s="110"/>
      <c r="ERS206" s="110"/>
      <c r="ERT206" s="110"/>
      <c r="ERU206" s="110"/>
      <c r="ERV206" s="110"/>
      <c r="ERW206" s="110"/>
      <c r="ERX206" s="110"/>
      <c r="ERY206" s="110"/>
      <c r="ERZ206" s="110"/>
      <c r="ESA206" s="110"/>
      <c r="ESB206" s="110"/>
      <c r="ESC206" s="110"/>
      <c r="ESD206" s="110"/>
      <c r="ESE206" s="110"/>
      <c r="ESF206" s="110"/>
      <c r="ESG206" s="110"/>
      <c r="ESH206" s="110"/>
      <c r="ESI206" s="110"/>
      <c r="ESJ206" s="110"/>
      <c r="ESK206" s="110"/>
      <c r="ESL206" s="110"/>
      <c r="ESM206" s="110"/>
      <c r="ESN206" s="110"/>
      <c r="ESO206" s="110"/>
      <c r="ESP206" s="110"/>
      <c r="ESQ206" s="110"/>
      <c r="ESR206" s="110"/>
      <c r="ESS206" s="110"/>
      <c r="EST206" s="110"/>
      <c r="ESU206" s="110"/>
      <c r="ESV206" s="110"/>
      <c r="ESW206" s="110"/>
      <c r="ESX206" s="110"/>
      <c r="ESY206" s="110"/>
      <c r="ESZ206" s="110"/>
      <c r="ETA206" s="110"/>
      <c r="ETB206" s="110"/>
      <c r="ETC206" s="110"/>
      <c r="ETD206" s="110"/>
      <c r="ETE206" s="110"/>
      <c r="ETF206" s="110"/>
      <c r="ETG206" s="110"/>
      <c r="ETH206" s="110"/>
      <c r="ETI206" s="110"/>
      <c r="ETJ206" s="110"/>
      <c r="ETK206" s="110"/>
      <c r="ETL206" s="110"/>
      <c r="ETM206" s="110"/>
      <c r="ETN206" s="110"/>
      <c r="ETO206" s="110"/>
      <c r="ETP206" s="110"/>
      <c r="ETQ206" s="110"/>
      <c r="ETR206" s="110"/>
      <c r="ETS206" s="110"/>
      <c r="ETT206" s="110"/>
      <c r="ETU206" s="110"/>
      <c r="ETV206" s="110"/>
      <c r="ETW206" s="110"/>
      <c r="ETX206" s="110"/>
      <c r="ETY206" s="110"/>
      <c r="ETZ206" s="110"/>
      <c r="EUA206" s="110"/>
      <c r="EUB206" s="110"/>
      <c r="EUC206" s="110"/>
      <c r="EUD206" s="110"/>
      <c r="EUE206" s="110"/>
      <c r="EUF206" s="110"/>
      <c r="EUG206" s="110"/>
      <c r="EUH206" s="110"/>
      <c r="EUI206" s="110"/>
      <c r="EUJ206" s="110"/>
      <c r="EUK206" s="110"/>
      <c r="EUL206" s="110"/>
      <c r="EUM206" s="110"/>
      <c r="EUN206" s="110"/>
      <c r="EUO206" s="110"/>
      <c r="EUP206" s="110"/>
      <c r="EUQ206" s="110"/>
      <c r="EUR206" s="110"/>
      <c r="EUS206" s="110"/>
      <c r="EUT206" s="110"/>
      <c r="EUU206" s="110"/>
      <c r="EUV206" s="110"/>
      <c r="EUW206" s="110"/>
      <c r="EUX206" s="110"/>
      <c r="EUY206" s="110"/>
      <c r="EUZ206" s="110"/>
      <c r="EVA206" s="110"/>
      <c r="EVB206" s="110"/>
      <c r="EVC206" s="110"/>
      <c r="EVD206" s="110"/>
      <c r="EVE206" s="110"/>
      <c r="EVF206" s="110"/>
      <c r="EVG206" s="110"/>
      <c r="EVH206" s="110"/>
      <c r="EVI206" s="110"/>
      <c r="EVJ206" s="110"/>
      <c r="EVK206" s="110"/>
      <c r="EVL206" s="110"/>
      <c r="EVM206" s="110"/>
      <c r="EVN206" s="110"/>
      <c r="EVO206" s="110"/>
      <c r="EVP206" s="110"/>
      <c r="EVQ206" s="110"/>
      <c r="EVR206" s="110"/>
      <c r="EVS206" s="110"/>
      <c r="EVT206" s="110"/>
      <c r="EVU206" s="110"/>
      <c r="EVV206" s="110"/>
      <c r="EVW206" s="110"/>
      <c r="EVX206" s="110"/>
      <c r="EVY206" s="110"/>
      <c r="EVZ206" s="110"/>
      <c r="EWA206" s="110"/>
      <c r="EWB206" s="110"/>
      <c r="EWC206" s="110"/>
      <c r="EWD206" s="110"/>
      <c r="EWE206" s="110"/>
      <c r="EWF206" s="110"/>
      <c r="EWG206" s="110"/>
      <c r="EWH206" s="110"/>
      <c r="EWI206" s="110"/>
      <c r="EWJ206" s="110"/>
      <c r="EWK206" s="110"/>
      <c r="EWL206" s="110"/>
      <c r="EWM206" s="110"/>
      <c r="EWN206" s="110"/>
      <c r="EWO206" s="110"/>
      <c r="EWP206" s="110"/>
      <c r="EWQ206" s="110"/>
      <c r="EWR206" s="110"/>
      <c r="EWS206" s="110"/>
      <c r="EWT206" s="110"/>
      <c r="EWU206" s="110"/>
      <c r="EWV206" s="110"/>
      <c r="EWW206" s="110"/>
      <c r="EWX206" s="110"/>
      <c r="EWY206" s="110"/>
      <c r="EWZ206" s="110"/>
      <c r="EXA206" s="110"/>
      <c r="EXB206" s="110"/>
      <c r="EXC206" s="110"/>
      <c r="EXD206" s="110"/>
      <c r="EXE206" s="110"/>
      <c r="EXF206" s="110"/>
      <c r="EXG206" s="110"/>
      <c r="EXH206" s="110"/>
      <c r="EXI206" s="110"/>
      <c r="EXJ206" s="110"/>
      <c r="EXK206" s="110"/>
      <c r="EXL206" s="110"/>
      <c r="EXM206" s="110"/>
      <c r="EXN206" s="110"/>
      <c r="EXO206" s="110"/>
      <c r="EXP206" s="110"/>
      <c r="EXQ206" s="110"/>
      <c r="EXR206" s="110"/>
      <c r="EXS206" s="110"/>
      <c r="EXT206" s="110"/>
      <c r="EXU206" s="110"/>
      <c r="EXV206" s="110"/>
      <c r="EXW206" s="110"/>
      <c r="EXX206" s="110"/>
      <c r="EXY206" s="110"/>
      <c r="EXZ206" s="110"/>
      <c r="EYA206" s="110"/>
      <c r="EYB206" s="110"/>
      <c r="EYC206" s="110"/>
      <c r="EYD206" s="110"/>
      <c r="EYE206" s="110"/>
      <c r="EYF206" s="110"/>
      <c r="EYG206" s="110"/>
      <c r="EYH206" s="110"/>
      <c r="EYI206" s="110"/>
      <c r="EYJ206" s="110"/>
      <c r="EYK206" s="110"/>
      <c r="EYL206" s="110"/>
      <c r="EYM206" s="110"/>
      <c r="EYN206" s="110"/>
      <c r="EYO206" s="110"/>
      <c r="EYP206" s="110"/>
      <c r="EYQ206" s="110"/>
      <c r="EYR206" s="110"/>
      <c r="EYS206" s="110"/>
      <c r="EYT206" s="110"/>
      <c r="EYU206" s="110"/>
      <c r="EYV206" s="110"/>
      <c r="EYW206" s="110"/>
      <c r="EYX206" s="110"/>
      <c r="EYY206" s="110"/>
      <c r="EYZ206" s="110"/>
      <c r="EZA206" s="110"/>
      <c r="EZB206" s="110"/>
      <c r="EZC206" s="110"/>
      <c r="EZD206" s="110"/>
      <c r="EZE206" s="110"/>
      <c r="EZF206" s="110"/>
      <c r="EZG206" s="110"/>
      <c r="EZH206" s="110"/>
      <c r="EZI206" s="110"/>
      <c r="EZJ206" s="110"/>
      <c r="EZK206" s="110"/>
      <c r="EZL206" s="110"/>
      <c r="EZM206" s="110"/>
      <c r="EZN206" s="110"/>
      <c r="EZO206" s="110"/>
      <c r="EZP206" s="110"/>
      <c r="EZQ206" s="110"/>
      <c r="EZR206" s="110"/>
      <c r="EZS206" s="110"/>
      <c r="EZT206" s="110"/>
      <c r="EZU206" s="110"/>
      <c r="EZV206" s="110"/>
      <c r="EZW206" s="110"/>
      <c r="EZX206" s="110"/>
      <c r="EZY206" s="110"/>
      <c r="EZZ206" s="110"/>
      <c r="FAA206" s="110"/>
      <c r="FAB206" s="110"/>
      <c r="FAC206" s="110"/>
      <c r="FAD206" s="110"/>
      <c r="FAE206" s="110"/>
      <c r="FAF206" s="110"/>
      <c r="FAG206" s="110"/>
      <c r="FAH206" s="110"/>
      <c r="FAI206" s="110"/>
      <c r="FAJ206" s="110"/>
      <c r="FAK206" s="110"/>
      <c r="FAL206" s="110"/>
      <c r="FAM206" s="110"/>
      <c r="FAN206" s="110"/>
      <c r="FAO206" s="110"/>
      <c r="FAP206" s="110"/>
      <c r="FAQ206" s="110"/>
      <c r="FAR206" s="110"/>
      <c r="FAS206" s="110"/>
      <c r="FAT206" s="110"/>
      <c r="FAU206" s="110"/>
      <c r="FAV206" s="110"/>
      <c r="FAW206" s="110"/>
      <c r="FAX206" s="110"/>
      <c r="FAY206" s="110"/>
      <c r="FAZ206" s="110"/>
      <c r="FBA206" s="110"/>
      <c r="FBB206" s="110"/>
      <c r="FBC206" s="110"/>
      <c r="FBD206" s="110"/>
      <c r="FBE206" s="110"/>
      <c r="FBF206" s="110"/>
      <c r="FBG206" s="110"/>
      <c r="FBH206" s="110"/>
      <c r="FBI206" s="110"/>
      <c r="FBJ206" s="110"/>
      <c r="FBK206" s="110"/>
      <c r="FBL206" s="110"/>
      <c r="FBM206" s="110"/>
      <c r="FBN206" s="110"/>
      <c r="FBO206" s="110"/>
      <c r="FBP206" s="110"/>
      <c r="FBQ206" s="110"/>
      <c r="FBR206" s="110"/>
      <c r="FBS206" s="110"/>
      <c r="FBT206" s="110"/>
      <c r="FBU206" s="110"/>
      <c r="FBV206" s="110"/>
      <c r="FBW206" s="110"/>
      <c r="FBX206" s="110"/>
      <c r="FBY206" s="110"/>
      <c r="FBZ206" s="110"/>
      <c r="FCA206" s="110"/>
      <c r="FCB206" s="110"/>
      <c r="FCC206" s="110"/>
      <c r="FCD206" s="110"/>
      <c r="FCE206" s="110"/>
      <c r="FCF206" s="110"/>
      <c r="FCG206" s="110"/>
      <c r="FCH206" s="110"/>
      <c r="FCI206" s="110"/>
      <c r="FCJ206" s="110"/>
      <c r="FCK206" s="110"/>
      <c r="FCL206" s="110"/>
      <c r="FCM206" s="110"/>
      <c r="FCN206" s="110"/>
      <c r="FCO206" s="110"/>
      <c r="FCP206" s="110"/>
      <c r="FCQ206" s="110"/>
      <c r="FCR206" s="110"/>
      <c r="FCS206" s="110"/>
      <c r="FCT206" s="110"/>
      <c r="FCU206" s="110"/>
      <c r="FCV206" s="110"/>
      <c r="FCW206" s="110"/>
      <c r="FCX206" s="110"/>
      <c r="FCY206" s="110"/>
      <c r="FCZ206" s="110"/>
      <c r="FDA206" s="110"/>
      <c r="FDB206" s="110"/>
      <c r="FDC206" s="110"/>
      <c r="FDD206" s="110"/>
      <c r="FDE206" s="110"/>
      <c r="FDF206" s="110"/>
      <c r="FDG206" s="110"/>
      <c r="FDH206" s="110"/>
      <c r="FDI206" s="110"/>
      <c r="FDJ206" s="110"/>
      <c r="FDK206" s="110"/>
      <c r="FDL206" s="110"/>
      <c r="FDM206" s="110"/>
      <c r="FDN206" s="110"/>
      <c r="FDO206" s="110"/>
      <c r="FDP206" s="110"/>
      <c r="FDQ206" s="110"/>
      <c r="FDR206" s="110"/>
      <c r="FDS206" s="110"/>
      <c r="FDT206" s="110"/>
      <c r="FDU206" s="110"/>
      <c r="FDV206" s="110"/>
      <c r="FDW206" s="110"/>
      <c r="FDX206" s="110"/>
      <c r="FDY206" s="110"/>
      <c r="FDZ206" s="110"/>
      <c r="FEA206" s="110"/>
      <c r="FEB206" s="110"/>
      <c r="FEC206" s="110"/>
      <c r="FED206" s="110"/>
      <c r="FEE206" s="110"/>
      <c r="FEF206" s="110"/>
      <c r="FEG206" s="110"/>
      <c r="FEH206" s="110"/>
      <c r="FEI206" s="110"/>
      <c r="FEJ206" s="110"/>
      <c r="FEK206" s="110"/>
      <c r="FEL206" s="110"/>
      <c r="FEM206" s="110"/>
      <c r="FEN206" s="110"/>
      <c r="FEO206" s="110"/>
      <c r="FEP206" s="110"/>
      <c r="FEQ206" s="110"/>
      <c r="FER206" s="110"/>
      <c r="FES206" s="110"/>
      <c r="FET206" s="110"/>
      <c r="FEU206" s="110"/>
      <c r="FEV206" s="110"/>
      <c r="FEW206" s="110"/>
      <c r="FEX206" s="110"/>
      <c r="FEY206" s="110"/>
      <c r="FEZ206" s="110"/>
      <c r="FFA206" s="110"/>
      <c r="FFB206" s="110"/>
      <c r="FFC206" s="110"/>
      <c r="FFD206" s="110"/>
      <c r="FFE206" s="110"/>
      <c r="FFF206" s="110"/>
      <c r="FFG206" s="110"/>
      <c r="FFH206" s="110"/>
      <c r="FFI206" s="110"/>
      <c r="FFJ206" s="110"/>
      <c r="FFK206" s="110"/>
      <c r="FFL206" s="110"/>
      <c r="FFM206" s="110"/>
      <c r="FFN206" s="110"/>
      <c r="FFO206" s="110"/>
      <c r="FFP206" s="110"/>
      <c r="FFQ206" s="110"/>
      <c r="FFR206" s="110"/>
      <c r="FFS206" s="110"/>
      <c r="FFT206" s="110"/>
      <c r="FFU206" s="110"/>
      <c r="FFV206" s="110"/>
      <c r="FFW206" s="110"/>
      <c r="FFX206" s="110"/>
      <c r="FFY206" s="110"/>
      <c r="FFZ206" s="110"/>
      <c r="FGA206" s="110"/>
      <c r="FGB206" s="110"/>
      <c r="FGC206" s="110"/>
      <c r="FGD206" s="110"/>
      <c r="FGE206" s="110"/>
      <c r="FGF206" s="110"/>
      <c r="FGG206" s="110"/>
      <c r="FGH206" s="110"/>
      <c r="FGI206" s="110"/>
      <c r="FGJ206" s="110"/>
      <c r="FGK206" s="110"/>
      <c r="FGL206" s="110"/>
      <c r="FGM206" s="110"/>
      <c r="FGN206" s="110"/>
      <c r="FGO206" s="110"/>
      <c r="FGP206" s="110"/>
      <c r="FGQ206" s="110"/>
      <c r="FGR206" s="110"/>
      <c r="FGS206" s="110"/>
      <c r="FGT206" s="110"/>
      <c r="FGU206" s="110"/>
      <c r="FGV206" s="110"/>
      <c r="FGW206" s="110"/>
      <c r="FGX206" s="110"/>
      <c r="FGY206" s="110"/>
      <c r="FGZ206" s="110"/>
      <c r="FHA206" s="110"/>
      <c r="FHB206" s="110"/>
      <c r="FHC206" s="110"/>
      <c r="FHD206" s="110"/>
      <c r="FHE206" s="110"/>
      <c r="FHF206" s="110"/>
      <c r="FHG206" s="110"/>
      <c r="FHH206" s="110"/>
      <c r="FHI206" s="110"/>
      <c r="FHJ206" s="110"/>
      <c r="FHK206" s="110"/>
      <c r="FHL206" s="110"/>
      <c r="FHM206" s="110"/>
      <c r="FHN206" s="110"/>
      <c r="FHO206" s="110"/>
      <c r="FHP206" s="110"/>
      <c r="FHQ206" s="110"/>
      <c r="FHR206" s="110"/>
      <c r="FHS206" s="110"/>
      <c r="FHT206" s="110"/>
      <c r="FHU206" s="110"/>
      <c r="FHV206" s="110"/>
      <c r="FHW206" s="110"/>
      <c r="FHX206" s="110"/>
      <c r="FHY206" s="110"/>
      <c r="FHZ206" s="110"/>
      <c r="FIA206" s="110"/>
      <c r="FIB206" s="110"/>
      <c r="FIC206" s="110"/>
      <c r="FID206" s="110"/>
      <c r="FIE206" s="110"/>
      <c r="FIF206" s="110"/>
      <c r="FIG206" s="110"/>
      <c r="FIH206" s="110"/>
      <c r="FII206" s="110"/>
      <c r="FIJ206" s="110"/>
      <c r="FIK206" s="110"/>
      <c r="FIL206" s="110"/>
      <c r="FIM206" s="110"/>
      <c r="FIN206" s="110"/>
      <c r="FIO206" s="110"/>
      <c r="FIP206" s="110"/>
      <c r="FIQ206" s="110"/>
      <c r="FIR206" s="110"/>
      <c r="FIS206" s="110"/>
      <c r="FIT206" s="110"/>
      <c r="FIU206" s="110"/>
      <c r="FIV206" s="110"/>
      <c r="FIW206" s="110"/>
      <c r="FIX206" s="110"/>
      <c r="FIY206" s="110"/>
      <c r="FIZ206" s="110"/>
      <c r="FJA206" s="110"/>
      <c r="FJB206" s="110"/>
      <c r="FJC206" s="110"/>
      <c r="FJD206" s="110"/>
      <c r="FJE206" s="110"/>
      <c r="FJF206" s="110"/>
      <c r="FJG206" s="110"/>
      <c r="FJH206" s="110"/>
      <c r="FJI206" s="110"/>
      <c r="FJJ206" s="110"/>
      <c r="FJK206" s="110"/>
      <c r="FJL206" s="110"/>
      <c r="FJM206" s="110"/>
      <c r="FJN206" s="110"/>
      <c r="FJO206" s="110"/>
      <c r="FJP206" s="110"/>
      <c r="FJQ206" s="110"/>
      <c r="FJR206" s="110"/>
      <c r="FJS206" s="110"/>
      <c r="FJT206" s="110"/>
      <c r="FJU206" s="110"/>
      <c r="FJV206" s="110"/>
      <c r="FJW206" s="110"/>
      <c r="FJX206" s="110"/>
      <c r="FJY206" s="110"/>
      <c r="FJZ206" s="110"/>
      <c r="FKA206" s="110"/>
      <c r="FKB206" s="110"/>
      <c r="FKC206" s="110"/>
      <c r="FKD206" s="110"/>
      <c r="FKE206" s="110"/>
      <c r="FKF206" s="110"/>
      <c r="FKG206" s="110"/>
      <c r="FKH206" s="110"/>
      <c r="FKI206" s="110"/>
      <c r="FKJ206" s="110"/>
      <c r="FKK206" s="110"/>
      <c r="FKL206" s="110"/>
      <c r="FKM206" s="110"/>
      <c r="FKN206" s="110"/>
      <c r="FKO206" s="110"/>
      <c r="FKP206" s="110"/>
      <c r="FKQ206" s="110"/>
      <c r="FKR206" s="110"/>
      <c r="FKS206" s="110"/>
      <c r="FKT206" s="110"/>
      <c r="FKU206" s="110"/>
      <c r="FKV206" s="110"/>
      <c r="FKW206" s="110"/>
      <c r="FKX206" s="110"/>
      <c r="FKY206" s="110"/>
      <c r="FKZ206" s="110"/>
      <c r="FLA206" s="110"/>
      <c r="FLB206" s="110"/>
      <c r="FLC206" s="110"/>
      <c r="FLD206" s="110"/>
      <c r="FLE206" s="110"/>
      <c r="FLF206" s="110"/>
      <c r="FLG206" s="110"/>
      <c r="FLH206" s="110"/>
      <c r="FLI206" s="110"/>
      <c r="FLJ206" s="110"/>
      <c r="FLK206" s="110"/>
      <c r="FLL206" s="110"/>
      <c r="FLM206" s="110"/>
      <c r="FLN206" s="110"/>
      <c r="FLO206" s="110"/>
      <c r="FLP206" s="110"/>
      <c r="FLQ206" s="110"/>
      <c r="FLR206" s="110"/>
      <c r="FLS206" s="110"/>
      <c r="FLT206" s="110"/>
      <c r="FLU206" s="110"/>
      <c r="FLV206" s="110"/>
      <c r="FLW206" s="110"/>
      <c r="FLX206" s="110"/>
      <c r="FLY206" s="110"/>
      <c r="FLZ206" s="110"/>
      <c r="FMA206" s="110"/>
      <c r="FMB206" s="110"/>
      <c r="FMC206" s="110"/>
      <c r="FMD206" s="110"/>
      <c r="FME206" s="110"/>
      <c r="FMF206" s="110"/>
      <c r="FMG206" s="110"/>
      <c r="FMH206" s="110"/>
      <c r="FMI206" s="110"/>
      <c r="FMJ206" s="110"/>
      <c r="FMK206" s="110"/>
      <c r="FML206" s="110"/>
      <c r="FMM206" s="110"/>
      <c r="FMN206" s="110"/>
      <c r="FMO206" s="110"/>
      <c r="FMP206" s="110"/>
      <c r="FMQ206" s="110"/>
      <c r="FMR206" s="110"/>
      <c r="FMS206" s="110"/>
      <c r="FMT206" s="110"/>
      <c r="FMU206" s="110"/>
      <c r="FMV206" s="110"/>
      <c r="FMW206" s="110"/>
      <c r="FMX206" s="110"/>
      <c r="FMY206" s="110"/>
      <c r="FMZ206" s="110"/>
      <c r="FNA206" s="110"/>
      <c r="FNB206" s="110"/>
      <c r="FNC206" s="110"/>
      <c r="FND206" s="110"/>
      <c r="FNE206" s="110"/>
      <c r="FNF206" s="110"/>
      <c r="FNG206" s="110"/>
      <c r="FNH206" s="110"/>
      <c r="FNI206" s="110"/>
      <c r="FNJ206" s="110"/>
      <c r="FNK206" s="110"/>
      <c r="FNL206" s="110"/>
      <c r="FNM206" s="110"/>
      <c r="FNN206" s="110"/>
      <c r="FNO206" s="110"/>
      <c r="FNP206" s="110"/>
      <c r="FNQ206" s="110"/>
      <c r="FNR206" s="110"/>
      <c r="FNS206" s="110"/>
      <c r="FNT206" s="110"/>
      <c r="FNU206" s="110"/>
      <c r="FNV206" s="110"/>
      <c r="FNW206" s="110"/>
      <c r="FNX206" s="110"/>
      <c r="FNY206" s="110"/>
      <c r="FNZ206" s="110"/>
      <c r="FOA206" s="110"/>
      <c r="FOB206" s="110"/>
      <c r="FOC206" s="110"/>
      <c r="FOD206" s="110"/>
      <c r="FOE206" s="110"/>
      <c r="FOF206" s="110"/>
      <c r="FOG206" s="110"/>
      <c r="FOH206" s="110"/>
      <c r="FOI206" s="110"/>
      <c r="FOJ206" s="110"/>
      <c r="FOK206" s="110"/>
      <c r="FOL206" s="110"/>
      <c r="FOM206" s="110"/>
      <c r="FON206" s="110"/>
      <c r="FOO206" s="110"/>
      <c r="FOP206" s="110"/>
      <c r="FOQ206" s="110"/>
      <c r="FOR206" s="110"/>
      <c r="FOS206" s="110"/>
      <c r="FOT206" s="110"/>
      <c r="FOU206" s="110"/>
      <c r="FOV206" s="110"/>
      <c r="FOW206" s="110"/>
      <c r="FOX206" s="110"/>
      <c r="FOY206" s="110"/>
      <c r="FOZ206" s="110"/>
      <c r="FPA206" s="110"/>
      <c r="FPB206" s="110"/>
      <c r="FPC206" s="110"/>
      <c r="FPD206" s="110"/>
      <c r="FPE206" s="110"/>
      <c r="FPF206" s="110"/>
      <c r="FPG206" s="110"/>
      <c r="FPH206" s="110"/>
      <c r="FPI206" s="110"/>
      <c r="FPJ206" s="110"/>
      <c r="FPK206" s="110"/>
      <c r="FPL206" s="110"/>
      <c r="FPM206" s="110"/>
      <c r="FPN206" s="110"/>
      <c r="FPO206" s="110"/>
      <c r="FPP206" s="110"/>
      <c r="FPQ206" s="110"/>
      <c r="FPR206" s="110"/>
      <c r="FPS206" s="110"/>
      <c r="FPT206" s="110"/>
      <c r="FPU206" s="110"/>
      <c r="FPV206" s="110"/>
      <c r="FPW206" s="110"/>
      <c r="FPX206" s="110"/>
      <c r="FPY206" s="110"/>
      <c r="FPZ206" s="110"/>
      <c r="FQA206" s="110"/>
      <c r="FQB206" s="110"/>
      <c r="FQC206" s="110"/>
      <c r="FQD206" s="110"/>
      <c r="FQE206" s="110"/>
      <c r="FQF206" s="110"/>
      <c r="FQG206" s="110"/>
      <c r="FQH206" s="110"/>
      <c r="FQI206" s="110"/>
      <c r="FQJ206" s="110"/>
      <c r="FQK206" s="110"/>
      <c r="FQL206" s="110"/>
      <c r="FQM206" s="110"/>
      <c r="FQN206" s="110"/>
      <c r="FQO206" s="110"/>
      <c r="FQP206" s="110"/>
      <c r="FQQ206" s="110"/>
      <c r="FQR206" s="110"/>
      <c r="FQS206" s="110"/>
      <c r="FQT206" s="110"/>
      <c r="FQU206" s="110"/>
      <c r="FQV206" s="110"/>
      <c r="FQW206" s="110"/>
      <c r="FQX206" s="110"/>
      <c r="FQY206" s="110"/>
      <c r="FQZ206" s="110"/>
      <c r="FRA206" s="110"/>
      <c r="FRB206" s="110"/>
      <c r="FRC206" s="110"/>
      <c r="FRD206" s="110"/>
      <c r="FRE206" s="110"/>
      <c r="FRF206" s="110"/>
      <c r="FRG206" s="110"/>
      <c r="FRH206" s="110"/>
      <c r="FRI206" s="110"/>
      <c r="FRJ206" s="110"/>
      <c r="FRK206" s="110"/>
      <c r="FRL206" s="110"/>
      <c r="FRM206" s="110"/>
      <c r="FRN206" s="110"/>
      <c r="FRO206" s="110"/>
      <c r="FRP206" s="110"/>
      <c r="FRQ206" s="110"/>
      <c r="FRR206" s="110"/>
      <c r="FRS206" s="110"/>
      <c r="FRT206" s="110"/>
      <c r="FRU206" s="110"/>
      <c r="FRV206" s="110"/>
      <c r="FRW206" s="110"/>
      <c r="FRX206" s="110"/>
      <c r="FRY206" s="110"/>
      <c r="FRZ206" s="110"/>
      <c r="FSA206" s="110"/>
      <c r="FSB206" s="110"/>
      <c r="FSC206" s="110"/>
      <c r="FSD206" s="110"/>
      <c r="FSE206" s="110"/>
      <c r="FSF206" s="110"/>
      <c r="FSG206" s="110"/>
      <c r="FSH206" s="110"/>
      <c r="FSI206" s="110"/>
      <c r="FSJ206" s="110"/>
      <c r="FSK206" s="110"/>
      <c r="FSL206" s="110"/>
      <c r="FSM206" s="110"/>
      <c r="FSN206" s="110"/>
      <c r="FSO206" s="110"/>
      <c r="FSP206" s="110"/>
      <c r="FSQ206" s="110"/>
      <c r="FSR206" s="110"/>
      <c r="FSS206" s="110"/>
      <c r="FST206" s="110"/>
      <c r="FSU206" s="110"/>
      <c r="FSV206" s="110"/>
      <c r="FSW206" s="110"/>
      <c r="FSX206" s="110"/>
      <c r="FSY206" s="110"/>
      <c r="FSZ206" s="110"/>
      <c r="FTA206" s="110"/>
      <c r="FTB206" s="110"/>
      <c r="FTC206" s="110"/>
      <c r="FTD206" s="110"/>
      <c r="FTE206" s="110"/>
      <c r="FTF206" s="110"/>
      <c r="FTG206" s="110"/>
      <c r="FTH206" s="110"/>
      <c r="FTI206" s="110"/>
      <c r="FTJ206" s="110"/>
      <c r="FTK206" s="110"/>
      <c r="FTL206" s="110"/>
      <c r="FTM206" s="110"/>
      <c r="FTN206" s="110"/>
      <c r="FTO206" s="110"/>
      <c r="FTP206" s="110"/>
      <c r="FTQ206" s="110"/>
      <c r="FTR206" s="110"/>
      <c r="FTS206" s="110"/>
      <c r="FTT206" s="110"/>
      <c r="FTU206" s="110"/>
      <c r="FTV206" s="110"/>
      <c r="FTW206" s="110"/>
      <c r="FTX206" s="110"/>
      <c r="FTY206" s="110"/>
      <c r="FTZ206" s="110"/>
      <c r="FUA206" s="110"/>
      <c r="FUB206" s="110"/>
      <c r="FUC206" s="110"/>
      <c r="FUD206" s="110"/>
      <c r="FUE206" s="110"/>
      <c r="FUF206" s="110"/>
      <c r="FUG206" s="110"/>
      <c r="FUH206" s="110"/>
      <c r="FUI206" s="110"/>
      <c r="FUJ206" s="110"/>
      <c r="FUK206" s="110"/>
      <c r="FUL206" s="110"/>
      <c r="FUM206" s="110"/>
      <c r="FUN206" s="110"/>
      <c r="FUO206" s="110"/>
      <c r="FUP206" s="110"/>
      <c r="FUQ206" s="110"/>
      <c r="FUR206" s="110"/>
      <c r="FUS206" s="110"/>
      <c r="FUT206" s="110"/>
      <c r="FUU206" s="110"/>
      <c r="FUV206" s="110"/>
      <c r="FUW206" s="110"/>
      <c r="FUX206" s="110"/>
      <c r="FUY206" s="110"/>
      <c r="FUZ206" s="110"/>
      <c r="FVA206" s="110"/>
      <c r="FVB206" s="110"/>
      <c r="FVC206" s="110"/>
      <c r="FVD206" s="110"/>
      <c r="FVE206" s="110"/>
      <c r="FVF206" s="110"/>
      <c r="FVG206" s="110"/>
      <c r="FVH206" s="110"/>
      <c r="FVI206" s="110"/>
      <c r="FVJ206" s="110"/>
      <c r="FVK206" s="110"/>
      <c r="FVL206" s="110"/>
      <c r="FVM206" s="110"/>
      <c r="FVN206" s="110"/>
      <c r="FVO206" s="110"/>
      <c r="FVP206" s="110"/>
      <c r="FVQ206" s="110"/>
      <c r="FVR206" s="110"/>
      <c r="FVS206" s="110"/>
      <c r="FVT206" s="110"/>
      <c r="FVU206" s="110"/>
      <c r="FVV206" s="110"/>
      <c r="FVW206" s="110"/>
      <c r="FVX206" s="110"/>
      <c r="FVY206" s="110"/>
      <c r="FVZ206" s="110"/>
      <c r="FWA206" s="110"/>
      <c r="FWB206" s="110"/>
      <c r="FWC206" s="110"/>
      <c r="FWD206" s="110"/>
      <c r="FWE206" s="110"/>
      <c r="FWF206" s="110"/>
      <c r="FWG206" s="110"/>
      <c r="FWH206" s="110"/>
      <c r="FWI206" s="110"/>
      <c r="FWJ206" s="110"/>
      <c r="FWK206" s="110"/>
      <c r="FWL206" s="110"/>
      <c r="FWM206" s="110"/>
      <c r="FWN206" s="110"/>
      <c r="FWO206" s="110"/>
      <c r="FWP206" s="110"/>
      <c r="FWQ206" s="110"/>
      <c r="FWR206" s="110"/>
      <c r="FWS206" s="110"/>
      <c r="FWT206" s="110"/>
      <c r="FWU206" s="110"/>
      <c r="FWV206" s="110"/>
      <c r="FWW206" s="110"/>
      <c r="FWX206" s="110"/>
      <c r="FWY206" s="110"/>
      <c r="FWZ206" s="110"/>
      <c r="FXA206" s="110"/>
      <c r="FXB206" s="110"/>
      <c r="FXC206" s="110"/>
      <c r="FXD206" s="110"/>
      <c r="FXE206" s="110"/>
      <c r="FXF206" s="110"/>
      <c r="FXG206" s="110"/>
      <c r="FXH206" s="110"/>
      <c r="FXI206" s="110"/>
      <c r="FXJ206" s="110"/>
      <c r="FXK206" s="110"/>
      <c r="FXL206" s="110"/>
      <c r="FXM206" s="110"/>
      <c r="FXN206" s="110"/>
      <c r="FXO206" s="110"/>
      <c r="FXP206" s="110"/>
      <c r="FXQ206" s="110"/>
      <c r="FXR206" s="110"/>
      <c r="FXS206" s="110"/>
      <c r="FXT206" s="110"/>
      <c r="FXU206" s="110"/>
      <c r="FXV206" s="110"/>
      <c r="FXW206" s="110"/>
      <c r="FXX206" s="110"/>
      <c r="FXY206" s="110"/>
      <c r="FXZ206" s="110"/>
      <c r="FYA206" s="110"/>
      <c r="FYB206" s="110"/>
      <c r="FYC206" s="110"/>
      <c r="FYD206" s="110"/>
      <c r="FYE206" s="110"/>
      <c r="FYF206" s="110"/>
      <c r="FYG206" s="110"/>
      <c r="FYH206" s="110"/>
      <c r="FYI206" s="110"/>
      <c r="FYJ206" s="110"/>
      <c r="FYK206" s="110"/>
      <c r="FYL206" s="110"/>
      <c r="FYM206" s="110"/>
      <c r="FYN206" s="110"/>
      <c r="FYO206" s="110"/>
      <c r="FYP206" s="110"/>
      <c r="FYQ206" s="110"/>
      <c r="FYR206" s="110"/>
      <c r="FYS206" s="110"/>
      <c r="FYT206" s="110"/>
      <c r="FYU206" s="110"/>
      <c r="FYV206" s="110"/>
      <c r="FYW206" s="110"/>
      <c r="FYX206" s="110"/>
      <c r="FYY206" s="110"/>
      <c r="FYZ206" s="110"/>
      <c r="FZA206" s="110"/>
      <c r="FZB206" s="110"/>
      <c r="FZC206" s="110"/>
      <c r="FZD206" s="110"/>
      <c r="FZE206" s="110"/>
      <c r="FZF206" s="110"/>
      <c r="FZG206" s="110"/>
      <c r="FZH206" s="110"/>
      <c r="FZI206" s="110"/>
      <c r="FZJ206" s="110"/>
      <c r="FZK206" s="110"/>
      <c r="FZL206" s="110"/>
      <c r="FZM206" s="110"/>
      <c r="FZN206" s="110"/>
      <c r="FZO206" s="110"/>
      <c r="FZP206" s="110"/>
      <c r="FZQ206" s="110"/>
      <c r="FZR206" s="110"/>
      <c r="FZS206" s="110"/>
      <c r="FZT206" s="110"/>
      <c r="FZU206" s="110"/>
      <c r="FZV206" s="110"/>
      <c r="FZW206" s="110"/>
      <c r="FZX206" s="110"/>
      <c r="FZY206" s="110"/>
      <c r="FZZ206" s="110"/>
      <c r="GAA206" s="110"/>
      <c r="GAB206" s="110"/>
      <c r="GAC206" s="110"/>
      <c r="GAD206" s="110"/>
      <c r="GAE206" s="110"/>
      <c r="GAF206" s="110"/>
      <c r="GAG206" s="110"/>
      <c r="GAH206" s="110"/>
      <c r="GAI206" s="110"/>
      <c r="GAJ206" s="110"/>
      <c r="GAK206" s="110"/>
      <c r="GAL206" s="110"/>
      <c r="GAM206" s="110"/>
      <c r="GAN206" s="110"/>
      <c r="GAO206" s="110"/>
      <c r="GAP206" s="110"/>
      <c r="GAQ206" s="110"/>
      <c r="GAR206" s="110"/>
      <c r="GAS206" s="110"/>
      <c r="GAT206" s="110"/>
      <c r="GAU206" s="110"/>
      <c r="GAV206" s="110"/>
      <c r="GAW206" s="110"/>
      <c r="GAX206" s="110"/>
      <c r="GAY206" s="110"/>
      <c r="GAZ206" s="110"/>
      <c r="GBA206" s="110"/>
      <c r="GBB206" s="110"/>
      <c r="GBC206" s="110"/>
      <c r="GBD206" s="110"/>
      <c r="GBE206" s="110"/>
      <c r="GBF206" s="110"/>
      <c r="GBG206" s="110"/>
      <c r="GBH206" s="110"/>
      <c r="GBI206" s="110"/>
      <c r="GBJ206" s="110"/>
      <c r="GBK206" s="110"/>
      <c r="GBL206" s="110"/>
      <c r="GBM206" s="110"/>
      <c r="GBN206" s="110"/>
      <c r="GBO206" s="110"/>
      <c r="GBP206" s="110"/>
      <c r="GBQ206" s="110"/>
      <c r="GBR206" s="110"/>
      <c r="GBS206" s="110"/>
      <c r="GBT206" s="110"/>
      <c r="GBU206" s="110"/>
      <c r="GBV206" s="110"/>
      <c r="GBW206" s="110"/>
      <c r="GBX206" s="110"/>
      <c r="GBY206" s="110"/>
      <c r="GBZ206" s="110"/>
      <c r="GCA206" s="110"/>
      <c r="GCB206" s="110"/>
      <c r="GCC206" s="110"/>
      <c r="GCD206" s="110"/>
      <c r="GCE206" s="110"/>
      <c r="GCF206" s="110"/>
      <c r="GCG206" s="110"/>
      <c r="GCH206" s="110"/>
      <c r="GCI206" s="110"/>
      <c r="GCJ206" s="110"/>
      <c r="GCK206" s="110"/>
      <c r="GCL206" s="110"/>
      <c r="GCM206" s="110"/>
      <c r="GCN206" s="110"/>
      <c r="GCO206" s="110"/>
      <c r="GCP206" s="110"/>
      <c r="GCQ206" s="110"/>
      <c r="GCR206" s="110"/>
      <c r="GCS206" s="110"/>
      <c r="GCT206" s="110"/>
      <c r="GCU206" s="110"/>
      <c r="GCV206" s="110"/>
      <c r="GCW206" s="110"/>
      <c r="GCX206" s="110"/>
      <c r="GCY206" s="110"/>
      <c r="GCZ206" s="110"/>
      <c r="GDA206" s="110"/>
      <c r="GDB206" s="110"/>
      <c r="GDC206" s="110"/>
      <c r="GDD206" s="110"/>
      <c r="GDE206" s="110"/>
      <c r="GDF206" s="110"/>
      <c r="GDG206" s="110"/>
      <c r="GDH206" s="110"/>
      <c r="GDI206" s="110"/>
      <c r="GDJ206" s="110"/>
      <c r="GDK206" s="110"/>
      <c r="GDL206" s="110"/>
      <c r="GDM206" s="110"/>
      <c r="GDN206" s="110"/>
      <c r="GDO206" s="110"/>
      <c r="GDP206" s="110"/>
      <c r="GDQ206" s="110"/>
      <c r="GDR206" s="110"/>
      <c r="GDS206" s="110"/>
      <c r="GDT206" s="110"/>
      <c r="GDU206" s="110"/>
      <c r="GDV206" s="110"/>
      <c r="GDW206" s="110"/>
      <c r="GDX206" s="110"/>
      <c r="GDY206" s="110"/>
      <c r="GDZ206" s="110"/>
      <c r="GEA206" s="110"/>
      <c r="GEB206" s="110"/>
      <c r="GEC206" s="110"/>
      <c r="GED206" s="110"/>
      <c r="GEE206" s="110"/>
      <c r="GEF206" s="110"/>
      <c r="GEG206" s="110"/>
      <c r="GEH206" s="110"/>
      <c r="GEI206" s="110"/>
      <c r="GEJ206" s="110"/>
      <c r="GEK206" s="110"/>
      <c r="GEL206" s="110"/>
      <c r="GEM206" s="110"/>
      <c r="GEN206" s="110"/>
      <c r="GEO206" s="110"/>
      <c r="GEP206" s="110"/>
      <c r="GEQ206" s="110"/>
      <c r="GER206" s="110"/>
      <c r="GES206" s="110"/>
      <c r="GET206" s="110"/>
      <c r="GEU206" s="110"/>
      <c r="GEV206" s="110"/>
      <c r="GEW206" s="110"/>
      <c r="GEX206" s="110"/>
      <c r="GEY206" s="110"/>
      <c r="GEZ206" s="110"/>
      <c r="GFA206" s="110"/>
      <c r="GFB206" s="110"/>
      <c r="GFC206" s="110"/>
      <c r="GFD206" s="110"/>
      <c r="GFE206" s="110"/>
      <c r="GFF206" s="110"/>
      <c r="GFG206" s="110"/>
      <c r="GFH206" s="110"/>
      <c r="GFI206" s="110"/>
      <c r="GFJ206" s="110"/>
      <c r="GFK206" s="110"/>
      <c r="GFL206" s="110"/>
      <c r="GFM206" s="110"/>
      <c r="GFN206" s="110"/>
      <c r="GFO206" s="110"/>
      <c r="GFP206" s="110"/>
      <c r="GFQ206" s="110"/>
      <c r="GFR206" s="110"/>
      <c r="GFS206" s="110"/>
      <c r="GFT206" s="110"/>
      <c r="GFU206" s="110"/>
      <c r="GFV206" s="110"/>
      <c r="GFW206" s="110"/>
      <c r="GFX206" s="110"/>
      <c r="GFY206" s="110"/>
      <c r="GFZ206" s="110"/>
      <c r="GGA206" s="110"/>
      <c r="GGB206" s="110"/>
      <c r="GGC206" s="110"/>
      <c r="GGD206" s="110"/>
      <c r="GGE206" s="110"/>
      <c r="GGF206" s="110"/>
      <c r="GGG206" s="110"/>
      <c r="GGH206" s="110"/>
      <c r="GGI206" s="110"/>
      <c r="GGJ206" s="110"/>
      <c r="GGK206" s="110"/>
      <c r="GGL206" s="110"/>
      <c r="GGM206" s="110"/>
      <c r="GGN206" s="110"/>
      <c r="GGO206" s="110"/>
      <c r="GGP206" s="110"/>
      <c r="GGQ206" s="110"/>
      <c r="GGR206" s="110"/>
      <c r="GGS206" s="110"/>
      <c r="GGT206" s="110"/>
      <c r="GGU206" s="110"/>
      <c r="GGV206" s="110"/>
      <c r="GGW206" s="110"/>
      <c r="GGX206" s="110"/>
      <c r="GGY206" s="110"/>
      <c r="GGZ206" s="110"/>
      <c r="GHA206" s="110"/>
      <c r="GHB206" s="110"/>
      <c r="GHC206" s="110"/>
      <c r="GHD206" s="110"/>
      <c r="GHE206" s="110"/>
      <c r="GHF206" s="110"/>
      <c r="GHG206" s="110"/>
      <c r="GHH206" s="110"/>
      <c r="GHI206" s="110"/>
      <c r="GHJ206" s="110"/>
      <c r="GHK206" s="110"/>
      <c r="GHL206" s="110"/>
      <c r="GHM206" s="110"/>
      <c r="GHN206" s="110"/>
      <c r="GHO206" s="110"/>
      <c r="GHP206" s="110"/>
      <c r="GHQ206" s="110"/>
      <c r="GHR206" s="110"/>
      <c r="GHS206" s="110"/>
      <c r="GHT206" s="110"/>
      <c r="GHU206" s="110"/>
      <c r="GHV206" s="110"/>
      <c r="GHW206" s="110"/>
      <c r="GHX206" s="110"/>
      <c r="GHY206" s="110"/>
      <c r="GHZ206" s="110"/>
      <c r="GIA206" s="110"/>
      <c r="GIB206" s="110"/>
      <c r="GIC206" s="110"/>
      <c r="GID206" s="110"/>
      <c r="GIE206" s="110"/>
      <c r="GIF206" s="110"/>
      <c r="GIG206" s="110"/>
      <c r="GIH206" s="110"/>
      <c r="GII206" s="110"/>
      <c r="GIJ206" s="110"/>
      <c r="GIK206" s="110"/>
      <c r="GIL206" s="110"/>
      <c r="GIM206" s="110"/>
      <c r="GIN206" s="110"/>
      <c r="GIO206" s="110"/>
      <c r="GIP206" s="110"/>
      <c r="GIQ206" s="110"/>
      <c r="GIR206" s="110"/>
      <c r="GIS206" s="110"/>
      <c r="GIT206" s="110"/>
      <c r="GIU206" s="110"/>
      <c r="GIV206" s="110"/>
      <c r="GIW206" s="110"/>
      <c r="GIX206" s="110"/>
      <c r="GIY206" s="110"/>
      <c r="GIZ206" s="110"/>
      <c r="GJA206" s="110"/>
      <c r="GJB206" s="110"/>
      <c r="GJC206" s="110"/>
      <c r="GJD206" s="110"/>
      <c r="GJE206" s="110"/>
      <c r="GJF206" s="110"/>
      <c r="GJG206" s="110"/>
      <c r="GJH206" s="110"/>
      <c r="GJI206" s="110"/>
      <c r="GJJ206" s="110"/>
      <c r="GJK206" s="110"/>
      <c r="GJL206" s="110"/>
      <c r="GJM206" s="110"/>
      <c r="GJN206" s="110"/>
      <c r="GJO206" s="110"/>
      <c r="GJP206" s="110"/>
      <c r="GJQ206" s="110"/>
      <c r="GJR206" s="110"/>
      <c r="GJS206" s="110"/>
      <c r="GJT206" s="110"/>
      <c r="GJU206" s="110"/>
      <c r="GJV206" s="110"/>
      <c r="GJW206" s="110"/>
      <c r="GJX206" s="110"/>
      <c r="GJY206" s="110"/>
      <c r="GJZ206" s="110"/>
      <c r="GKA206" s="110"/>
      <c r="GKB206" s="110"/>
      <c r="GKC206" s="110"/>
      <c r="GKD206" s="110"/>
      <c r="GKE206" s="110"/>
      <c r="GKF206" s="110"/>
      <c r="GKG206" s="110"/>
      <c r="GKH206" s="110"/>
      <c r="GKI206" s="110"/>
      <c r="GKJ206" s="110"/>
      <c r="GKK206" s="110"/>
      <c r="GKL206" s="110"/>
      <c r="GKM206" s="110"/>
      <c r="GKN206" s="110"/>
      <c r="GKO206" s="110"/>
      <c r="GKP206" s="110"/>
      <c r="GKQ206" s="110"/>
      <c r="GKR206" s="110"/>
      <c r="GKS206" s="110"/>
      <c r="GKT206" s="110"/>
      <c r="GKU206" s="110"/>
      <c r="GKV206" s="110"/>
      <c r="GKW206" s="110"/>
      <c r="GKX206" s="110"/>
      <c r="GKY206" s="110"/>
      <c r="GKZ206" s="110"/>
      <c r="GLA206" s="110"/>
      <c r="GLB206" s="110"/>
      <c r="GLC206" s="110"/>
      <c r="GLD206" s="110"/>
      <c r="GLE206" s="110"/>
      <c r="GLF206" s="110"/>
      <c r="GLG206" s="110"/>
      <c r="GLH206" s="110"/>
      <c r="GLI206" s="110"/>
      <c r="GLJ206" s="110"/>
      <c r="GLK206" s="110"/>
      <c r="GLL206" s="110"/>
      <c r="GLM206" s="110"/>
      <c r="GLN206" s="110"/>
      <c r="GLO206" s="110"/>
      <c r="GLP206" s="110"/>
      <c r="GLQ206" s="110"/>
      <c r="GLR206" s="110"/>
      <c r="GLS206" s="110"/>
      <c r="GLT206" s="110"/>
      <c r="GLU206" s="110"/>
      <c r="GLV206" s="110"/>
      <c r="GLW206" s="110"/>
      <c r="GLX206" s="110"/>
      <c r="GLY206" s="110"/>
      <c r="GLZ206" s="110"/>
      <c r="GMA206" s="110"/>
      <c r="GMB206" s="110"/>
      <c r="GMC206" s="110"/>
      <c r="GMD206" s="110"/>
      <c r="GME206" s="110"/>
      <c r="GMF206" s="110"/>
      <c r="GMG206" s="110"/>
      <c r="GMH206" s="110"/>
      <c r="GMI206" s="110"/>
      <c r="GMJ206" s="110"/>
      <c r="GMK206" s="110"/>
      <c r="GML206" s="110"/>
      <c r="GMM206" s="110"/>
      <c r="GMN206" s="110"/>
      <c r="GMO206" s="110"/>
      <c r="GMP206" s="110"/>
      <c r="GMQ206" s="110"/>
      <c r="GMR206" s="110"/>
      <c r="GMS206" s="110"/>
      <c r="GMT206" s="110"/>
      <c r="GMU206" s="110"/>
      <c r="GMV206" s="110"/>
      <c r="GMW206" s="110"/>
      <c r="GMX206" s="110"/>
      <c r="GMY206" s="110"/>
      <c r="GMZ206" s="110"/>
      <c r="GNA206" s="110"/>
      <c r="GNB206" s="110"/>
      <c r="GNC206" s="110"/>
      <c r="GND206" s="110"/>
      <c r="GNE206" s="110"/>
      <c r="GNF206" s="110"/>
      <c r="GNG206" s="110"/>
      <c r="GNH206" s="110"/>
      <c r="GNI206" s="110"/>
      <c r="GNJ206" s="110"/>
      <c r="GNK206" s="110"/>
      <c r="GNL206" s="110"/>
      <c r="GNM206" s="110"/>
      <c r="GNN206" s="110"/>
      <c r="GNO206" s="110"/>
      <c r="GNP206" s="110"/>
      <c r="GNQ206" s="110"/>
      <c r="GNR206" s="110"/>
      <c r="GNS206" s="110"/>
      <c r="GNT206" s="110"/>
      <c r="GNU206" s="110"/>
      <c r="GNV206" s="110"/>
      <c r="GNW206" s="110"/>
      <c r="GNX206" s="110"/>
      <c r="GNY206" s="110"/>
      <c r="GNZ206" s="110"/>
      <c r="GOA206" s="110"/>
      <c r="GOB206" s="110"/>
      <c r="GOC206" s="110"/>
      <c r="GOD206" s="110"/>
      <c r="GOE206" s="110"/>
      <c r="GOF206" s="110"/>
      <c r="GOG206" s="110"/>
      <c r="GOH206" s="110"/>
      <c r="GOI206" s="110"/>
      <c r="GOJ206" s="110"/>
      <c r="GOK206" s="110"/>
      <c r="GOL206" s="110"/>
      <c r="GOM206" s="110"/>
      <c r="GON206" s="110"/>
      <c r="GOO206" s="110"/>
      <c r="GOP206" s="110"/>
      <c r="GOQ206" s="110"/>
      <c r="GOR206" s="110"/>
      <c r="GOS206" s="110"/>
      <c r="GOT206" s="110"/>
      <c r="GOU206" s="110"/>
      <c r="GOV206" s="110"/>
      <c r="GOW206" s="110"/>
      <c r="GOX206" s="110"/>
      <c r="GOY206" s="110"/>
      <c r="GOZ206" s="110"/>
      <c r="GPA206" s="110"/>
      <c r="GPB206" s="110"/>
      <c r="GPC206" s="110"/>
      <c r="GPD206" s="110"/>
      <c r="GPE206" s="110"/>
      <c r="GPF206" s="110"/>
      <c r="GPG206" s="110"/>
      <c r="GPH206" s="110"/>
      <c r="GPI206" s="110"/>
      <c r="GPJ206" s="110"/>
      <c r="GPK206" s="110"/>
      <c r="GPL206" s="110"/>
      <c r="GPM206" s="110"/>
      <c r="GPN206" s="110"/>
      <c r="GPO206" s="110"/>
      <c r="GPP206" s="110"/>
      <c r="GPQ206" s="110"/>
      <c r="GPR206" s="110"/>
      <c r="GPS206" s="110"/>
      <c r="GPT206" s="110"/>
      <c r="GPU206" s="110"/>
      <c r="GPV206" s="110"/>
      <c r="GPW206" s="110"/>
      <c r="GPX206" s="110"/>
      <c r="GPY206" s="110"/>
      <c r="GPZ206" s="110"/>
      <c r="GQA206" s="110"/>
      <c r="GQB206" s="110"/>
      <c r="GQC206" s="110"/>
      <c r="GQD206" s="110"/>
      <c r="GQE206" s="110"/>
      <c r="GQF206" s="110"/>
      <c r="GQG206" s="110"/>
      <c r="GQH206" s="110"/>
      <c r="GQI206" s="110"/>
      <c r="GQJ206" s="110"/>
      <c r="GQK206" s="110"/>
      <c r="GQL206" s="110"/>
      <c r="GQM206" s="110"/>
      <c r="GQN206" s="110"/>
      <c r="GQO206" s="110"/>
      <c r="GQP206" s="110"/>
      <c r="GQQ206" s="110"/>
      <c r="GQR206" s="110"/>
      <c r="GQS206" s="110"/>
      <c r="GQT206" s="110"/>
      <c r="GQU206" s="110"/>
      <c r="GQV206" s="110"/>
      <c r="GQW206" s="110"/>
      <c r="GQX206" s="110"/>
      <c r="GQY206" s="110"/>
      <c r="GQZ206" s="110"/>
      <c r="GRA206" s="110"/>
      <c r="GRB206" s="110"/>
      <c r="GRC206" s="110"/>
      <c r="GRD206" s="110"/>
      <c r="GRE206" s="110"/>
      <c r="GRF206" s="110"/>
      <c r="GRG206" s="110"/>
      <c r="GRH206" s="110"/>
      <c r="GRI206" s="110"/>
      <c r="GRJ206" s="110"/>
      <c r="GRK206" s="110"/>
      <c r="GRL206" s="110"/>
      <c r="GRM206" s="110"/>
      <c r="GRN206" s="110"/>
      <c r="GRO206" s="110"/>
      <c r="GRP206" s="110"/>
      <c r="GRQ206" s="110"/>
      <c r="GRR206" s="110"/>
      <c r="GRS206" s="110"/>
      <c r="GRT206" s="110"/>
      <c r="GRU206" s="110"/>
      <c r="GRV206" s="110"/>
      <c r="GRW206" s="110"/>
      <c r="GRX206" s="110"/>
      <c r="GRY206" s="110"/>
      <c r="GRZ206" s="110"/>
      <c r="GSA206" s="110"/>
      <c r="GSB206" s="110"/>
      <c r="GSC206" s="110"/>
      <c r="GSD206" s="110"/>
      <c r="GSE206" s="110"/>
      <c r="GSF206" s="110"/>
      <c r="GSG206" s="110"/>
      <c r="GSH206" s="110"/>
      <c r="GSI206" s="110"/>
      <c r="GSJ206" s="110"/>
      <c r="GSK206" s="110"/>
      <c r="GSL206" s="110"/>
      <c r="GSM206" s="110"/>
      <c r="GSN206" s="110"/>
      <c r="GSO206" s="110"/>
      <c r="GSP206" s="110"/>
      <c r="GSQ206" s="110"/>
      <c r="GSR206" s="110"/>
      <c r="GSS206" s="110"/>
      <c r="GST206" s="110"/>
      <c r="GSU206" s="110"/>
      <c r="GSV206" s="110"/>
      <c r="GSW206" s="110"/>
      <c r="GSX206" s="110"/>
      <c r="GSY206" s="110"/>
      <c r="GSZ206" s="110"/>
      <c r="GTA206" s="110"/>
      <c r="GTB206" s="110"/>
      <c r="GTC206" s="110"/>
      <c r="GTD206" s="110"/>
      <c r="GTE206" s="110"/>
      <c r="GTF206" s="110"/>
      <c r="GTG206" s="110"/>
      <c r="GTH206" s="110"/>
      <c r="GTI206" s="110"/>
      <c r="GTJ206" s="110"/>
      <c r="GTK206" s="110"/>
      <c r="GTL206" s="110"/>
      <c r="GTM206" s="110"/>
      <c r="GTN206" s="110"/>
      <c r="GTO206" s="110"/>
      <c r="GTP206" s="110"/>
      <c r="GTQ206" s="110"/>
      <c r="GTR206" s="110"/>
      <c r="GTS206" s="110"/>
      <c r="GTT206" s="110"/>
      <c r="GTU206" s="110"/>
      <c r="GTV206" s="110"/>
      <c r="GTW206" s="110"/>
      <c r="GTX206" s="110"/>
      <c r="GTY206" s="110"/>
      <c r="GTZ206" s="110"/>
      <c r="GUA206" s="110"/>
      <c r="GUB206" s="110"/>
      <c r="GUC206" s="110"/>
      <c r="GUD206" s="110"/>
      <c r="GUE206" s="110"/>
      <c r="GUF206" s="110"/>
      <c r="GUG206" s="110"/>
      <c r="GUH206" s="110"/>
      <c r="GUI206" s="110"/>
      <c r="GUJ206" s="110"/>
      <c r="GUK206" s="110"/>
      <c r="GUL206" s="110"/>
      <c r="GUM206" s="110"/>
      <c r="GUN206" s="110"/>
      <c r="GUO206" s="110"/>
      <c r="GUP206" s="110"/>
      <c r="GUQ206" s="110"/>
      <c r="GUR206" s="110"/>
      <c r="GUS206" s="110"/>
      <c r="GUT206" s="110"/>
      <c r="GUU206" s="110"/>
      <c r="GUV206" s="110"/>
      <c r="GUW206" s="110"/>
      <c r="GUX206" s="110"/>
      <c r="GUY206" s="110"/>
      <c r="GUZ206" s="110"/>
      <c r="GVA206" s="110"/>
      <c r="GVB206" s="110"/>
      <c r="GVC206" s="110"/>
      <c r="GVD206" s="110"/>
      <c r="GVE206" s="110"/>
      <c r="GVF206" s="110"/>
      <c r="GVG206" s="110"/>
      <c r="GVH206" s="110"/>
      <c r="GVI206" s="110"/>
      <c r="GVJ206" s="110"/>
      <c r="GVK206" s="110"/>
      <c r="GVL206" s="110"/>
      <c r="GVM206" s="110"/>
      <c r="GVN206" s="110"/>
      <c r="GVO206" s="110"/>
      <c r="GVP206" s="110"/>
      <c r="GVQ206" s="110"/>
      <c r="GVR206" s="110"/>
      <c r="GVS206" s="110"/>
      <c r="GVT206" s="110"/>
      <c r="GVU206" s="110"/>
      <c r="GVV206" s="110"/>
      <c r="GVW206" s="110"/>
      <c r="GVX206" s="110"/>
      <c r="GVY206" s="110"/>
      <c r="GVZ206" s="110"/>
      <c r="GWA206" s="110"/>
      <c r="GWB206" s="110"/>
      <c r="GWC206" s="110"/>
      <c r="GWD206" s="110"/>
      <c r="GWE206" s="110"/>
      <c r="GWF206" s="110"/>
      <c r="GWG206" s="110"/>
      <c r="GWH206" s="110"/>
      <c r="GWI206" s="110"/>
      <c r="GWJ206" s="110"/>
      <c r="GWK206" s="110"/>
      <c r="GWL206" s="110"/>
      <c r="GWM206" s="110"/>
      <c r="GWN206" s="110"/>
      <c r="GWO206" s="110"/>
      <c r="GWP206" s="110"/>
      <c r="GWQ206" s="110"/>
      <c r="GWR206" s="110"/>
      <c r="GWS206" s="110"/>
      <c r="GWT206" s="110"/>
      <c r="GWU206" s="110"/>
      <c r="GWV206" s="110"/>
      <c r="GWW206" s="110"/>
      <c r="GWX206" s="110"/>
      <c r="GWY206" s="110"/>
      <c r="GWZ206" s="110"/>
      <c r="GXA206" s="110"/>
      <c r="GXB206" s="110"/>
      <c r="GXC206" s="110"/>
      <c r="GXD206" s="110"/>
      <c r="GXE206" s="110"/>
      <c r="GXF206" s="110"/>
      <c r="GXG206" s="110"/>
      <c r="GXH206" s="110"/>
      <c r="GXI206" s="110"/>
      <c r="GXJ206" s="110"/>
      <c r="GXK206" s="110"/>
      <c r="GXL206" s="110"/>
      <c r="GXM206" s="110"/>
      <c r="GXN206" s="110"/>
      <c r="GXO206" s="110"/>
      <c r="GXP206" s="110"/>
      <c r="GXQ206" s="110"/>
      <c r="GXR206" s="110"/>
      <c r="GXS206" s="110"/>
      <c r="GXT206" s="110"/>
      <c r="GXU206" s="110"/>
      <c r="GXV206" s="110"/>
      <c r="GXW206" s="110"/>
      <c r="GXX206" s="110"/>
      <c r="GXY206" s="110"/>
      <c r="GXZ206" s="110"/>
      <c r="GYA206" s="110"/>
      <c r="GYB206" s="110"/>
      <c r="GYC206" s="110"/>
      <c r="GYD206" s="110"/>
      <c r="GYE206" s="110"/>
      <c r="GYF206" s="110"/>
      <c r="GYG206" s="110"/>
      <c r="GYH206" s="110"/>
      <c r="GYI206" s="110"/>
      <c r="GYJ206" s="110"/>
      <c r="GYK206" s="110"/>
      <c r="GYL206" s="110"/>
      <c r="GYM206" s="110"/>
      <c r="GYN206" s="110"/>
      <c r="GYO206" s="110"/>
      <c r="GYP206" s="110"/>
      <c r="GYQ206" s="110"/>
      <c r="GYR206" s="110"/>
      <c r="GYS206" s="110"/>
      <c r="GYT206" s="110"/>
      <c r="GYU206" s="110"/>
      <c r="GYV206" s="110"/>
      <c r="GYW206" s="110"/>
      <c r="GYX206" s="110"/>
      <c r="GYY206" s="110"/>
      <c r="GYZ206" s="110"/>
      <c r="GZA206" s="110"/>
      <c r="GZB206" s="110"/>
      <c r="GZC206" s="110"/>
      <c r="GZD206" s="110"/>
      <c r="GZE206" s="110"/>
      <c r="GZF206" s="110"/>
      <c r="GZG206" s="110"/>
      <c r="GZH206" s="110"/>
      <c r="GZI206" s="110"/>
      <c r="GZJ206" s="110"/>
      <c r="GZK206" s="110"/>
      <c r="GZL206" s="110"/>
      <c r="GZM206" s="110"/>
      <c r="GZN206" s="110"/>
      <c r="GZO206" s="110"/>
      <c r="GZP206" s="110"/>
      <c r="GZQ206" s="110"/>
      <c r="GZR206" s="110"/>
      <c r="GZS206" s="110"/>
      <c r="GZT206" s="110"/>
      <c r="GZU206" s="110"/>
      <c r="GZV206" s="110"/>
      <c r="GZW206" s="110"/>
      <c r="GZX206" s="110"/>
      <c r="GZY206" s="110"/>
      <c r="GZZ206" s="110"/>
      <c r="HAA206" s="110"/>
      <c r="HAB206" s="110"/>
      <c r="HAC206" s="110"/>
      <c r="HAD206" s="110"/>
      <c r="HAE206" s="110"/>
      <c r="HAF206" s="110"/>
      <c r="HAG206" s="110"/>
      <c r="HAH206" s="110"/>
      <c r="HAI206" s="110"/>
      <c r="HAJ206" s="110"/>
      <c r="HAK206" s="110"/>
      <c r="HAL206" s="110"/>
      <c r="HAM206" s="110"/>
      <c r="HAN206" s="110"/>
      <c r="HAO206" s="110"/>
      <c r="HAP206" s="110"/>
      <c r="HAQ206" s="110"/>
      <c r="HAR206" s="110"/>
      <c r="HAS206" s="110"/>
      <c r="HAT206" s="110"/>
      <c r="HAU206" s="110"/>
      <c r="HAV206" s="110"/>
      <c r="HAW206" s="110"/>
      <c r="HAX206" s="110"/>
      <c r="HAY206" s="110"/>
      <c r="HAZ206" s="110"/>
      <c r="HBA206" s="110"/>
      <c r="HBB206" s="110"/>
      <c r="HBC206" s="110"/>
      <c r="HBD206" s="110"/>
      <c r="HBE206" s="110"/>
      <c r="HBF206" s="110"/>
      <c r="HBG206" s="110"/>
      <c r="HBH206" s="110"/>
      <c r="HBI206" s="110"/>
      <c r="HBJ206" s="110"/>
      <c r="HBK206" s="110"/>
      <c r="HBL206" s="110"/>
      <c r="HBM206" s="110"/>
      <c r="HBN206" s="110"/>
      <c r="HBO206" s="110"/>
      <c r="HBP206" s="110"/>
      <c r="HBQ206" s="110"/>
      <c r="HBR206" s="110"/>
      <c r="HBS206" s="110"/>
      <c r="HBT206" s="110"/>
      <c r="HBU206" s="110"/>
      <c r="HBV206" s="110"/>
      <c r="HBW206" s="110"/>
      <c r="HBX206" s="110"/>
      <c r="HBY206" s="110"/>
      <c r="HBZ206" s="110"/>
      <c r="HCA206" s="110"/>
      <c r="HCB206" s="110"/>
      <c r="HCC206" s="110"/>
      <c r="HCD206" s="110"/>
      <c r="HCE206" s="110"/>
      <c r="HCF206" s="110"/>
      <c r="HCG206" s="110"/>
      <c r="HCH206" s="110"/>
      <c r="HCI206" s="110"/>
      <c r="HCJ206" s="110"/>
      <c r="HCK206" s="110"/>
      <c r="HCL206" s="110"/>
      <c r="HCM206" s="110"/>
      <c r="HCN206" s="110"/>
      <c r="HCO206" s="110"/>
      <c r="HCP206" s="110"/>
      <c r="HCQ206" s="110"/>
      <c r="HCR206" s="110"/>
      <c r="HCS206" s="110"/>
      <c r="HCT206" s="110"/>
      <c r="HCU206" s="110"/>
      <c r="HCV206" s="110"/>
      <c r="HCW206" s="110"/>
      <c r="HCX206" s="110"/>
      <c r="HCY206" s="110"/>
      <c r="HCZ206" s="110"/>
      <c r="HDA206" s="110"/>
      <c r="HDB206" s="110"/>
      <c r="HDC206" s="110"/>
      <c r="HDD206" s="110"/>
      <c r="HDE206" s="110"/>
      <c r="HDF206" s="110"/>
      <c r="HDG206" s="110"/>
      <c r="HDH206" s="110"/>
      <c r="HDI206" s="110"/>
      <c r="HDJ206" s="110"/>
      <c r="HDK206" s="110"/>
      <c r="HDL206" s="110"/>
      <c r="HDM206" s="110"/>
      <c r="HDN206" s="110"/>
      <c r="HDO206" s="110"/>
      <c r="HDP206" s="110"/>
      <c r="HDQ206" s="110"/>
      <c r="HDR206" s="110"/>
      <c r="HDS206" s="110"/>
      <c r="HDT206" s="110"/>
      <c r="HDU206" s="110"/>
      <c r="HDV206" s="110"/>
      <c r="HDW206" s="110"/>
      <c r="HDX206" s="110"/>
      <c r="HDY206" s="110"/>
      <c r="HDZ206" s="110"/>
      <c r="HEA206" s="110"/>
      <c r="HEB206" s="110"/>
      <c r="HEC206" s="110"/>
      <c r="HED206" s="110"/>
      <c r="HEE206" s="110"/>
      <c r="HEF206" s="110"/>
      <c r="HEG206" s="110"/>
      <c r="HEH206" s="110"/>
      <c r="HEI206" s="110"/>
      <c r="HEJ206" s="110"/>
      <c r="HEK206" s="110"/>
      <c r="HEL206" s="110"/>
      <c r="HEM206" s="110"/>
      <c r="HEN206" s="110"/>
      <c r="HEO206" s="110"/>
      <c r="HEP206" s="110"/>
      <c r="HEQ206" s="110"/>
      <c r="HER206" s="110"/>
      <c r="HES206" s="110"/>
      <c r="HET206" s="110"/>
      <c r="HEU206" s="110"/>
      <c r="HEV206" s="110"/>
      <c r="HEW206" s="110"/>
      <c r="HEX206" s="110"/>
      <c r="HEY206" s="110"/>
      <c r="HEZ206" s="110"/>
      <c r="HFA206" s="110"/>
      <c r="HFB206" s="110"/>
      <c r="HFC206" s="110"/>
      <c r="HFD206" s="110"/>
      <c r="HFE206" s="110"/>
      <c r="HFF206" s="110"/>
      <c r="HFG206" s="110"/>
      <c r="HFH206" s="110"/>
      <c r="HFI206" s="110"/>
      <c r="HFJ206" s="110"/>
      <c r="HFK206" s="110"/>
      <c r="HFL206" s="110"/>
      <c r="HFM206" s="110"/>
      <c r="HFN206" s="110"/>
      <c r="HFO206" s="110"/>
      <c r="HFP206" s="110"/>
      <c r="HFQ206" s="110"/>
      <c r="HFR206" s="110"/>
      <c r="HFS206" s="110"/>
      <c r="HFT206" s="110"/>
      <c r="HFU206" s="110"/>
      <c r="HFV206" s="110"/>
      <c r="HFW206" s="110"/>
      <c r="HFX206" s="110"/>
      <c r="HFY206" s="110"/>
      <c r="HFZ206" s="110"/>
      <c r="HGA206" s="110"/>
      <c r="HGB206" s="110"/>
      <c r="HGC206" s="110"/>
      <c r="HGD206" s="110"/>
      <c r="HGE206" s="110"/>
      <c r="HGF206" s="110"/>
      <c r="HGG206" s="110"/>
      <c r="HGH206" s="110"/>
      <c r="HGI206" s="110"/>
      <c r="HGJ206" s="110"/>
      <c r="HGK206" s="110"/>
      <c r="HGL206" s="110"/>
      <c r="HGM206" s="110"/>
      <c r="HGN206" s="110"/>
      <c r="HGO206" s="110"/>
      <c r="HGP206" s="110"/>
      <c r="HGQ206" s="110"/>
      <c r="HGR206" s="110"/>
      <c r="HGS206" s="110"/>
      <c r="HGT206" s="110"/>
      <c r="HGU206" s="110"/>
      <c r="HGV206" s="110"/>
      <c r="HGW206" s="110"/>
      <c r="HGX206" s="110"/>
      <c r="HGY206" s="110"/>
      <c r="HGZ206" s="110"/>
      <c r="HHA206" s="110"/>
      <c r="HHB206" s="110"/>
      <c r="HHC206" s="110"/>
      <c r="HHD206" s="110"/>
      <c r="HHE206" s="110"/>
      <c r="HHF206" s="110"/>
      <c r="HHG206" s="110"/>
      <c r="HHH206" s="110"/>
      <c r="HHI206" s="110"/>
      <c r="HHJ206" s="110"/>
      <c r="HHK206" s="110"/>
      <c r="HHL206" s="110"/>
      <c r="HHM206" s="110"/>
      <c r="HHN206" s="110"/>
      <c r="HHO206" s="110"/>
      <c r="HHP206" s="110"/>
      <c r="HHQ206" s="110"/>
      <c r="HHR206" s="110"/>
      <c r="HHS206" s="110"/>
      <c r="HHT206" s="110"/>
      <c r="HHU206" s="110"/>
      <c r="HHV206" s="110"/>
      <c r="HHW206" s="110"/>
      <c r="HHX206" s="110"/>
      <c r="HHY206" s="110"/>
      <c r="HHZ206" s="110"/>
      <c r="HIA206" s="110"/>
      <c r="HIB206" s="110"/>
      <c r="HIC206" s="110"/>
      <c r="HID206" s="110"/>
      <c r="HIE206" s="110"/>
      <c r="HIF206" s="110"/>
      <c r="HIG206" s="110"/>
      <c r="HIH206" s="110"/>
      <c r="HII206" s="110"/>
      <c r="HIJ206" s="110"/>
      <c r="HIK206" s="110"/>
      <c r="HIL206" s="110"/>
      <c r="HIM206" s="110"/>
      <c r="HIN206" s="110"/>
      <c r="HIO206" s="110"/>
      <c r="HIP206" s="110"/>
      <c r="HIQ206" s="110"/>
      <c r="HIR206" s="110"/>
      <c r="HIS206" s="110"/>
      <c r="HIT206" s="110"/>
      <c r="HIU206" s="110"/>
      <c r="HIV206" s="110"/>
      <c r="HIW206" s="110"/>
      <c r="HIX206" s="110"/>
      <c r="HIY206" s="110"/>
      <c r="HIZ206" s="110"/>
      <c r="HJA206" s="110"/>
      <c r="HJB206" s="110"/>
      <c r="HJC206" s="110"/>
      <c r="HJD206" s="110"/>
      <c r="HJE206" s="110"/>
      <c r="HJF206" s="110"/>
      <c r="HJG206" s="110"/>
      <c r="HJH206" s="110"/>
      <c r="HJI206" s="110"/>
      <c r="HJJ206" s="110"/>
      <c r="HJK206" s="110"/>
      <c r="HJL206" s="110"/>
      <c r="HJM206" s="110"/>
      <c r="HJN206" s="110"/>
      <c r="HJO206" s="110"/>
      <c r="HJP206" s="110"/>
      <c r="HJQ206" s="110"/>
      <c r="HJR206" s="110"/>
      <c r="HJS206" s="110"/>
      <c r="HJT206" s="110"/>
      <c r="HJU206" s="110"/>
      <c r="HJV206" s="110"/>
      <c r="HJW206" s="110"/>
      <c r="HJX206" s="110"/>
      <c r="HJY206" s="110"/>
      <c r="HJZ206" s="110"/>
      <c r="HKA206" s="110"/>
      <c r="HKB206" s="110"/>
      <c r="HKC206" s="110"/>
      <c r="HKD206" s="110"/>
      <c r="HKE206" s="110"/>
      <c r="HKF206" s="110"/>
      <c r="HKG206" s="110"/>
      <c r="HKH206" s="110"/>
      <c r="HKI206" s="110"/>
      <c r="HKJ206" s="110"/>
      <c r="HKK206" s="110"/>
      <c r="HKL206" s="110"/>
      <c r="HKM206" s="110"/>
      <c r="HKN206" s="110"/>
      <c r="HKO206" s="110"/>
      <c r="HKP206" s="110"/>
      <c r="HKQ206" s="110"/>
      <c r="HKR206" s="110"/>
      <c r="HKS206" s="110"/>
      <c r="HKT206" s="110"/>
      <c r="HKU206" s="110"/>
      <c r="HKV206" s="110"/>
      <c r="HKW206" s="110"/>
      <c r="HKX206" s="110"/>
      <c r="HKY206" s="110"/>
      <c r="HKZ206" s="110"/>
      <c r="HLA206" s="110"/>
      <c r="HLB206" s="110"/>
      <c r="HLC206" s="110"/>
      <c r="HLD206" s="110"/>
      <c r="HLE206" s="110"/>
      <c r="HLF206" s="110"/>
      <c r="HLG206" s="110"/>
      <c r="HLH206" s="110"/>
      <c r="HLI206" s="110"/>
      <c r="HLJ206" s="110"/>
      <c r="HLK206" s="110"/>
      <c r="HLL206" s="110"/>
      <c r="HLM206" s="110"/>
      <c r="HLN206" s="110"/>
      <c r="HLO206" s="110"/>
      <c r="HLP206" s="110"/>
      <c r="HLQ206" s="110"/>
      <c r="HLR206" s="110"/>
      <c r="HLS206" s="110"/>
      <c r="HLT206" s="110"/>
      <c r="HLU206" s="110"/>
      <c r="HLV206" s="110"/>
      <c r="HLW206" s="110"/>
      <c r="HLX206" s="110"/>
      <c r="HLY206" s="110"/>
      <c r="HLZ206" s="110"/>
      <c r="HMA206" s="110"/>
      <c r="HMB206" s="110"/>
      <c r="HMC206" s="110"/>
      <c r="HMD206" s="110"/>
      <c r="HME206" s="110"/>
      <c r="HMF206" s="110"/>
      <c r="HMG206" s="110"/>
      <c r="HMH206" s="110"/>
      <c r="HMI206" s="110"/>
      <c r="HMJ206" s="110"/>
      <c r="HMK206" s="110"/>
      <c r="HML206" s="110"/>
      <c r="HMM206" s="110"/>
      <c r="HMN206" s="110"/>
      <c r="HMO206" s="110"/>
      <c r="HMP206" s="110"/>
      <c r="HMQ206" s="110"/>
      <c r="HMR206" s="110"/>
      <c r="HMS206" s="110"/>
      <c r="HMT206" s="110"/>
      <c r="HMU206" s="110"/>
      <c r="HMV206" s="110"/>
      <c r="HMW206" s="110"/>
      <c r="HMX206" s="110"/>
      <c r="HMY206" s="110"/>
      <c r="HMZ206" s="110"/>
      <c r="HNA206" s="110"/>
      <c r="HNB206" s="110"/>
      <c r="HNC206" s="110"/>
      <c r="HND206" s="110"/>
      <c r="HNE206" s="110"/>
      <c r="HNF206" s="110"/>
      <c r="HNG206" s="110"/>
      <c r="HNH206" s="110"/>
      <c r="HNI206" s="110"/>
      <c r="HNJ206" s="110"/>
      <c r="HNK206" s="110"/>
      <c r="HNL206" s="110"/>
      <c r="HNM206" s="110"/>
      <c r="HNN206" s="110"/>
      <c r="HNO206" s="110"/>
      <c r="HNP206" s="110"/>
      <c r="HNQ206" s="110"/>
      <c r="HNR206" s="110"/>
      <c r="HNS206" s="110"/>
      <c r="HNT206" s="110"/>
      <c r="HNU206" s="110"/>
      <c r="HNV206" s="110"/>
      <c r="HNW206" s="110"/>
      <c r="HNX206" s="110"/>
      <c r="HNY206" s="110"/>
      <c r="HNZ206" s="110"/>
      <c r="HOA206" s="110"/>
      <c r="HOB206" s="110"/>
      <c r="HOC206" s="110"/>
      <c r="HOD206" s="110"/>
      <c r="HOE206" s="110"/>
      <c r="HOF206" s="110"/>
      <c r="HOG206" s="110"/>
      <c r="HOH206" s="110"/>
      <c r="HOI206" s="110"/>
      <c r="HOJ206" s="110"/>
      <c r="HOK206" s="110"/>
      <c r="HOL206" s="110"/>
      <c r="HOM206" s="110"/>
      <c r="HON206" s="110"/>
      <c r="HOO206" s="110"/>
      <c r="HOP206" s="110"/>
      <c r="HOQ206" s="110"/>
      <c r="HOR206" s="110"/>
      <c r="HOS206" s="110"/>
      <c r="HOT206" s="110"/>
      <c r="HOU206" s="110"/>
      <c r="HOV206" s="110"/>
      <c r="HOW206" s="110"/>
      <c r="HOX206" s="110"/>
      <c r="HOY206" s="110"/>
      <c r="HOZ206" s="110"/>
      <c r="HPA206" s="110"/>
      <c r="HPB206" s="110"/>
      <c r="HPC206" s="110"/>
      <c r="HPD206" s="110"/>
      <c r="HPE206" s="110"/>
      <c r="HPF206" s="110"/>
      <c r="HPG206" s="110"/>
      <c r="HPH206" s="110"/>
      <c r="HPI206" s="110"/>
      <c r="HPJ206" s="110"/>
      <c r="HPK206" s="110"/>
      <c r="HPL206" s="110"/>
      <c r="HPM206" s="110"/>
      <c r="HPN206" s="110"/>
      <c r="HPO206" s="110"/>
      <c r="HPP206" s="110"/>
      <c r="HPQ206" s="110"/>
      <c r="HPR206" s="110"/>
      <c r="HPS206" s="110"/>
      <c r="HPT206" s="110"/>
      <c r="HPU206" s="110"/>
      <c r="HPV206" s="110"/>
      <c r="HPW206" s="110"/>
      <c r="HPX206" s="110"/>
      <c r="HPY206" s="110"/>
      <c r="HPZ206" s="110"/>
      <c r="HQA206" s="110"/>
      <c r="HQB206" s="110"/>
      <c r="HQC206" s="110"/>
      <c r="HQD206" s="110"/>
      <c r="HQE206" s="110"/>
      <c r="HQF206" s="110"/>
      <c r="HQG206" s="110"/>
      <c r="HQH206" s="110"/>
      <c r="HQI206" s="110"/>
      <c r="HQJ206" s="110"/>
      <c r="HQK206" s="110"/>
      <c r="HQL206" s="110"/>
      <c r="HQM206" s="110"/>
      <c r="HQN206" s="110"/>
      <c r="HQO206" s="110"/>
      <c r="HQP206" s="110"/>
      <c r="HQQ206" s="110"/>
      <c r="HQR206" s="110"/>
      <c r="HQS206" s="110"/>
      <c r="HQT206" s="110"/>
      <c r="HQU206" s="110"/>
      <c r="HQV206" s="110"/>
      <c r="HQW206" s="110"/>
      <c r="HQX206" s="110"/>
      <c r="HQY206" s="110"/>
      <c r="HQZ206" s="110"/>
      <c r="HRA206" s="110"/>
      <c r="HRB206" s="110"/>
      <c r="HRC206" s="110"/>
      <c r="HRD206" s="110"/>
      <c r="HRE206" s="110"/>
      <c r="HRF206" s="110"/>
      <c r="HRG206" s="110"/>
      <c r="HRH206" s="110"/>
      <c r="HRI206" s="110"/>
      <c r="HRJ206" s="110"/>
      <c r="HRK206" s="110"/>
      <c r="HRL206" s="110"/>
      <c r="HRM206" s="110"/>
      <c r="HRN206" s="110"/>
      <c r="HRO206" s="110"/>
      <c r="HRP206" s="110"/>
      <c r="HRQ206" s="110"/>
      <c r="HRR206" s="110"/>
      <c r="HRS206" s="110"/>
      <c r="HRT206" s="110"/>
      <c r="HRU206" s="110"/>
      <c r="HRV206" s="110"/>
      <c r="HRW206" s="110"/>
      <c r="HRX206" s="110"/>
      <c r="HRY206" s="110"/>
      <c r="HRZ206" s="110"/>
      <c r="HSA206" s="110"/>
      <c r="HSB206" s="110"/>
      <c r="HSC206" s="110"/>
      <c r="HSD206" s="110"/>
      <c r="HSE206" s="110"/>
      <c r="HSF206" s="110"/>
      <c r="HSG206" s="110"/>
      <c r="HSH206" s="110"/>
      <c r="HSI206" s="110"/>
      <c r="HSJ206" s="110"/>
      <c r="HSK206" s="110"/>
      <c r="HSL206" s="110"/>
      <c r="HSM206" s="110"/>
      <c r="HSN206" s="110"/>
      <c r="HSO206" s="110"/>
      <c r="HSP206" s="110"/>
      <c r="HSQ206" s="110"/>
      <c r="HSR206" s="110"/>
      <c r="HSS206" s="110"/>
      <c r="HST206" s="110"/>
      <c r="HSU206" s="110"/>
      <c r="HSV206" s="110"/>
      <c r="HSW206" s="110"/>
      <c r="HSX206" s="110"/>
      <c r="HSY206" s="110"/>
      <c r="HSZ206" s="110"/>
      <c r="HTA206" s="110"/>
      <c r="HTB206" s="110"/>
      <c r="HTC206" s="110"/>
      <c r="HTD206" s="110"/>
      <c r="HTE206" s="110"/>
      <c r="HTF206" s="110"/>
      <c r="HTG206" s="110"/>
      <c r="HTH206" s="110"/>
      <c r="HTI206" s="110"/>
      <c r="HTJ206" s="110"/>
      <c r="HTK206" s="110"/>
      <c r="HTL206" s="110"/>
      <c r="HTM206" s="110"/>
      <c r="HTN206" s="110"/>
      <c r="HTO206" s="110"/>
      <c r="HTP206" s="110"/>
      <c r="HTQ206" s="110"/>
      <c r="HTR206" s="110"/>
      <c r="HTS206" s="110"/>
      <c r="HTT206" s="110"/>
      <c r="HTU206" s="110"/>
      <c r="HTV206" s="110"/>
      <c r="HTW206" s="110"/>
      <c r="HTX206" s="110"/>
      <c r="HTY206" s="110"/>
      <c r="HTZ206" s="110"/>
      <c r="HUA206" s="110"/>
      <c r="HUB206" s="110"/>
      <c r="HUC206" s="110"/>
      <c r="HUD206" s="110"/>
      <c r="HUE206" s="110"/>
      <c r="HUF206" s="110"/>
      <c r="HUG206" s="110"/>
      <c r="HUH206" s="110"/>
      <c r="HUI206" s="110"/>
      <c r="HUJ206" s="110"/>
      <c r="HUK206" s="110"/>
      <c r="HUL206" s="110"/>
      <c r="HUM206" s="110"/>
      <c r="HUN206" s="110"/>
      <c r="HUO206" s="110"/>
      <c r="HUP206" s="110"/>
      <c r="HUQ206" s="110"/>
      <c r="HUR206" s="110"/>
      <c r="HUS206" s="110"/>
      <c r="HUT206" s="110"/>
      <c r="HUU206" s="110"/>
      <c r="HUV206" s="110"/>
      <c r="HUW206" s="110"/>
      <c r="HUX206" s="110"/>
      <c r="HUY206" s="110"/>
      <c r="HUZ206" s="110"/>
      <c r="HVA206" s="110"/>
      <c r="HVB206" s="110"/>
      <c r="HVC206" s="110"/>
      <c r="HVD206" s="110"/>
      <c r="HVE206" s="110"/>
      <c r="HVF206" s="110"/>
      <c r="HVG206" s="110"/>
      <c r="HVH206" s="110"/>
      <c r="HVI206" s="110"/>
      <c r="HVJ206" s="110"/>
      <c r="HVK206" s="110"/>
      <c r="HVL206" s="110"/>
      <c r="HVM206" s="110"/>
      <c r="HVN206" s="110"/>
      <c r="HVO206" s="110"/>
      <c r="HVP206" s="110"/>
      <c r="HVQ206" s="110"/>
      <c r="HVR206" s="110"/>
      <c r="HVS206" s="110"/>
      <c r="HVT206" s="110"/>
      <c r="HVU206" s="110"/>
      <c r="HVV206" s="110"/>
      <c r="HVW206" s="110"/>
      <c r="HVX206" s="110"/>
      <c r="HVY206" s="110"/>
      <c r="HVZ206" s="110"/>
      <c r="HWA206" s="110"/>
      <c r="HWB206" s="110"/>
      <c r="HWC206" s="110"/>
      <c r="HWD206" s="110"/>
      <c r="HWE206" s="110"/>
      <c r="HWF206" s="110"/>
      <c r="HWG206" s="110"/>
      <c r="HWH206" s="110"/>
      <c r="HWI206" s="110"/>
      <c r="HWJ206" s="110"/>
      <c r="HWK206" s="110"/>
      <c r="HWL206" s="110"/>
      <c r="HWM206" s="110"/>
      <c r="HWN206" s="110"/>
      <c r="HWO206" s="110"/>
      <c r="HWP206" s="110"/>
      <c r="HWQ206" s="110"/>
      <c r="HWR206" s="110"/>
      <c r="HWS206" s="110"/>
      <c r="HWT206" s="110"/>
      <c r="HWU206" s="110"/>
      <c r="HWV206" s="110"/>
      <c r="HWW206" s="110"/>
      <c r="HWX206" s="110"/>
      <c r="HWY206" s="110"/>
      <c r="HWZ206" s="110"/>
      <c r="HXA206" s="110"/>
      <c r="HXB206" s="110"/>
      <c r="HXC206" s="110"/>
      <c r="HXD206" s="110"/>
      <c r="HXE206" s="110"/>
      <c r="HXF206" s="110"/>
      <c r="HXG206" s="110"/>
      <c r="HXH206" s="110"/>
      <c r="HXI206" s="110"/>
      <c r="HXJ206" s="110"/>
      <c r="HXK206" s="110"/>
      <c r="HXL206" s="110"/>
      <c r="HXM206" s="110"/>
      <c r="HXN206" s="110"/>
      <c r="HXO206" s="110"/>
      <c r="HXP206" s="110"/>
      <c r="HXQ206" s="110"/>
      <c r="HXR206" s="110"/>
      <c r="HXS206" s="110"/>
      <c r="HXT206" s="110"/>
      <c r="HXU206" s="110"/>
      <c r="HXV206" s="110"/>
      <c r="HXW206" s="110"/>
      <c r="HXX206" s="110"/>
      <c r="HXY206" s="110"/>
      <c r="HXZ206" s="110"/>
      <c r="HYA206" s="110"/>
      <c r="HYB206" s="110"/>
      <c r="HYC206" s="110"/>
      <c r="HYD206" s="110"/>
      <c r="HYE206" s="110"/>
      <c r="HYF206" s="110"/>
      <c r="HYG206" s="110"/>
      <c r="HYH206" s="110"/>
      <c r="HYI206" s="110"/>
      <c r="HYJ206" s="110"/>
      <c r="HYK206" s="110"/>
      <c r="HYL206" s="110"/>
      <c r="HYM206" s="110"/>
      <c r="HYN206" s="110"/>
      <c r="HYO206" s="110"/>
      <c r="HYP206" s="110"/>
      <c r="HYQ206" s="110"/>
      <c r="HYR206" s="110"/>
      <c r="HYS206" s="110"/>
      <c r="HYT206" s="110"/>
      <c r="HYU206" s="110"/>
      <c r="HYV206" s="110"/>
      <c r="HYW206" s="110"/>
      <c r="HYX206" s="110"/>
      <c r="HYY206" s="110"/>
      <c r="HYZ206" s="110"/>
      <c r="HZA206" s="110"/>
      <c r="HZB206" s="110"/>
      <c r="HZC206" s="110"/>
      <c r="HZD206" s="110"/>
      <c r="HZE206" s="110"/>
      <c r="HZF206" s="110"/>
      <c r="HZG206" s="110"/>
      <c r="HZH206" s="110"/>
      <c r="HZI206" s="110"/>
      <c r="HZJ206" s="110"/>
      <c r="HZK206" s="110"/>
      <c r="HZL206" s="110"/>
      <c r="HZM206" s="110"/>
      <c r="HZN206" s="110"/>
      <c r="HZO206" s="110"/>
      <c r="HZP206" s="110"/>
      <c r="HZQ206" s="110"/>
      <c r="HZR206" s="110"/>
      <c r="HZS206" s="110"/>
      <c r="HZT206" s="110"/>
      <c r="HZU206" s="110"/>
      <c r="HZV206" s="110"/>
      <c r="HZW206" s="110"/>
      <c r="HZX206" s="110"/>
      <c r="HZY206" s="110"/>
      <c r="HZZ206" s="110"/>
      <c r="IAA206" s="110"/>
      <c r="IAB206" s="110"/>
      <c r="IAC206" s="110"/>
      <c r="IAD206" s="110"/>
      <c r="IAE206" s="110"/>
      <c r="IAF206" s="110"/>
      <c r="IAG206" s="110"/>
      <c r="IAH206" s="110"/>
      <c r="IAI206" s="110"/>
      <c r="IAJ206" s="110"/>
      <c r="IAK206" s="110"/>
      <c r="IAL206" s="110"/>
      <c r="IAM206" s="110"/>
      <c r="IAN206" s="110"/>
      <c r="IAO206" s="110"/>
      <c r="IAP206" s="110"/>
      <c r="IAQ206" s="110"/>
      <c r="IAR206" s="110"/>
      <c r="IAS206" s="110"/>
      <c r="IAT206" s="110"/>
      <c r="IAU206" s="110"/>
      <c r="IAV206" s="110"/>
      <c r="IAW206" s="110"/>
      <c r="IAX206" s="110"/>
      <c r="IAY206" s="110"/>
      <c r="IAZ206" s="110"/>
      <c r="IBA206" s="110"/>
      <c r="IBB206" s="110"/>
      <c r="IBC206" s="110"/>
      <c r="IBD206" s="110"/>
      <c r="IBE206" s="110"/>
      <c r="IBF206" s="110"/>
      <c r="IBG206" s="110"/>
      <c r="IBH206" s="110"/>
      <c r="IBI206" s="110"/>
      <c r="IBJ206" s="110"/>
      <c r="IBK206" s="110"/>
      <c r="IBL206" s="110"/>
      <c r="IBM206" s="110"/>
      <c r="IBN206" s="110"/>
      <c r="IBO206" s="110"/>
      <c r="IBP206" s="110"/>
      <c r="IBQ206" s="110"/>
      <c r="IBR206" s="110"/>
      <c r="IBS206" s="110"/>
      <c r="IBT206" s="110"/>
      <c r="IBU206" s="110"/>
      <c r="IBV206" s="110"/>
      <c r="IBW206" s="110"/>
      <c r="IBX206" s="110"/>
      <c r="IBY206" s="110"/>
      <c r="IBZ206" s="110"/>
      <c r="ICA206" s="110"/>
      <c r="ICB206" s="110"/>
      <c r="ICC206" s="110"/>
      <c r="ICD206" s="110"/>
      <c r="ICE206" s="110"/>
      <c r="ICF206" s="110"/>
      <c r="ICG206" s="110"/>
      <c r="ICH206" s="110"/>
      <c r="ICI206" s="110"/>
      <c r="ICJ206" s="110"/>
      <c r="ICK206" s="110"/>
      <c r="ICL206" s="110"/>
      <c r="ICM206" s="110"/>
      <c r="ICN206" s="110"/>
      <c r="ICO206" s="110"/>
      <c r="ICP206" s="110"/>
      <c r="ICQ206" s="110"/>
      <c r="ICR206" s="110"/>
      <c r="ICS206" s="110"/>
      <c r="ICT206" s="110"/>
      <c r="ICU206" s="110"/>
      <c r="ICV206" s="110"/>
      <c r="ICW206" s="110"/>
      <c r="ICX206" s="110"/>
      <c r="ICY206" s="110"/>
      <c r="ICZ206" s="110"/>
      <c r="IDA206" s="110"/>
      <c r="IDB206" s="110"/>
      <c r="IDC206" s="110"/>
      <c r="IDD206" s="110"/>
      <c r="IDE206" s="110"/>
      <c r="IDF206" s="110"/>
      <c r="IDG206" s="110"/>
      <c r="IDH206" s="110"/>
      <c r="IDI206" s="110"/>
      <c r="IDJ206" s="110"/>
      <c r="IDK206" s="110"/>
      <c r="IDL206" s="110"/>
      <c r="IDM206" s="110"/>
      <c r="IDN206" s="110"/>
      <c r="IDO206" s="110"/>
      <c r="IDP206" s="110"/>
      <c r="IDQ206" s="110"/>
      <c r="IDR206" s="110"/>
      <c r="IDS206" s="110"/>
      <c r="IDT206" s="110"/>
      <c r="IDU206" s="110"/>
      <c r="IDV206" s="110"/>
      <c r="IDW206" s="110"/>
      <c r="IDX206" s="110"/>
      <c r="IDY206" s="110"/>
      <c r="IDZ206" s="110"/>
      <c r="IEA206" s="110"/>
      <c r="IEB206" s="110"/>
      <c r="IEC206" s="110"/>
      <c r="IED206" s="110"/>
      <c r="IEE206" s="110"/>
      <c r="IEF206" s="110"/>
      <c r="IEG206" s="110"/>
      <c r="IEH206" s="110"/>
      <c r="IEI206" s="110"/>
      <c r="IEJ206" s="110"/>
      <c r="IEK206" s="110"/>
      <c r="IEL206" s="110"/>
      <c r="IEM206" s="110"/>
      <c r="IEN206" s="110"/>
      <c r="IEO206" s="110"/>
      <c r="IEP206" s="110"/>
      <c r="IEQ206" s="110"/>
      <c r="IER206" s="110"/>
      <c r="IES206" s="110"/>
      <c r="IET206" s="110"/>
      <c r="IEU206" s="110"/>
      <c r="IEV206" s="110"/>
      <c r="IEW206" s="110"/>
      <c r="IEX206" s="110"/>
      <c r="IEY206" s="110"/>
      <c r="IEZ206" s="110"/>
      <c r="IFA206" s="110"/>
      <c r="IFB206" s="110"/>
      <c r="IFC206" s="110"/>
      <c r="IFD206" s="110"/>
      <c r="IFE206" s="110"/>
      <c r="IFF206" s="110"/>
      <c r="IFG206" s="110"/>
      <c r="IFH206" s="110"/>
      <c r="IFI206" s="110"/>
      <c r="IFJ206" s="110"/>
      <c r="IFK206" s="110"/>
      <c r="IFL206" s="110"/>
      <c r="IFM206" s="110"/>
      <c r="IFN206" s="110"/>
      <c r="IFO206" s="110"/>
      <c r="IFP206" s="110"/>
      <c r="IFQ206" s="110"/>
      <c r="IFR206" s="110"/>
      <c r="IFS206" s="110"/>
      <c r="IFT206" s="110"/>
      <c r="IFU206" s="110"/>
      <c r="IFV206" s="110"/>
      <c r="IFW206" s="110"/>
      <c r="IFX206" s="110"/>
      <c r="IFY206" s="110"/>
      <c r="IFZ206" s="110"/>
      <c r="IGA206" s="110"/>
      <c r="IGB206" s="110"/>
      <c r="IGC206" s="110"/>
      <c r="IGD206" s="110"/>
      <c r="IGE206" s="110"/>
      <c r="IGF206" s="110"/>
      <c r="IGG206" s="110"/>
      <c r="IGH206" s="110"/>
      <c r="IGI206" s="110"/>
      <c r="IGJ206" s="110"/>
      <c r="IGK206" s="110"/>
      <c r="IGL206" s="110"/>
      <c r="IGM206" s="110"/>
      <c r="IGN206" s="110"/>
      <c r="IGO206" s="110"/>
      <c r="IGP206" s="110"/>
      <c r="IGQ206" s="110"/>
      <c r="IGR206" s="110"/>
      <c r="IGS206" s="110"/>
      <c r="IGT206" s="110"/>
      <c r="IGU206" s="110"/>
      <c r="IGV206" s="110"/>
      <c r="IGW206" s="110"/>
      <c r="IGX206" s="110"/>
      <c r="IGY206" s="110"/>
      <c r="IGZ206" s="110"/>
      <c r="IHA206" s="110"/>
      <c r="IHB206" s="110"/>
      <c r="IHC206" s="110"/>
      <c r="IHD206" s="110"/>
      <c r="IHE206" s="110"/>
      <c r="IHF206" s="110"/>
      <c r="IHG206" s="110"/>
      <c r="IHH206" s="110"/>
      <c r="IHI206" s="110"/>
      <c r="IHJ206" s="110"/>
      <c r="IHK206" s="110"/>
      <c r="IHL206" s="110"/>
      <c r="IHM206" s="110"/>
      <c r="IHN206" s="110"/>
      <c r="IHO206" s="110"/>
      <c r="IHP206" s="110"/>
      <c r="IHQ206" s="110"/>
      <c r="IHR206" s="110"/>
      <c r="IHS206" s="110"/>
      <c r="IHT206" s="110"/>
      <c r="IHU206" s="110"/>
      <c r="IHV206" s="110"/>
      <c r="IHW206" s="110"/>
      <c r="IHX206" s="110"/>
      <c r="IHY206" s="110"/>
      <c r="IHZ206" s="110"/>
      <c r="IIA206" s="110"/>
      <c r="IIB206" s="110"/>
      <c r="IIC206" s="110"/>
      <c r="IID206" s="110"/>
      <c r="IIE206" s="110"/>
      <c r="IIF206" s="110"/>
      <c r="IIG206" s="110"/>
      <c r="IIH206" s="110"/>
      <c r="III206" s="110"/>
      <c r="IIJ206" s="110"/>
      <c r="IIK206" s="110"/>
      <c r="IIL206" s="110"/>
      <c r="IIM206" s="110"/>
      <c r="IIN206" s="110"/>
      <c r="IIO206" s="110"/>
      <c r="IIP206" s="110"/>
      <c r="IIQ206" s="110"/>
      <c r="IIR206" s="110"/>
      <c r="IIS206" s="110"/>
      <c r="IIT206" s="110"/>
      <c r="IIU206" s="110"/>
      <c r="IIV206" s="110"/>
      <c r="IIW206" s="110"/>
      <c r="IIX206" s="110"/>
      <c r="IIY206" s="110"/>
      <c r="IIZ206" s="110"/>
      <c r="IJA206" s="110"/>
      <c r="IJB206" s="110"/>
      <c r="IJC206" s="110"/>
      <c r="IJD206" s="110"/>
      <c r="IJE206" s="110"/>
      <c r="IJF206" s="110"/>
      <c r="IJG206" s="110"/>
      <c r="IJH206" s="110"/>
      <c r="IJI206" s="110"/>
      <c r="IJJ206" s="110"/>
      <c r="IJK206" s="110"/>
      <c r="IJL206" s="110"/>
      <c r="IJM206" s="110"/>
      <c r="IJN206" s="110"/>
      <c r="IJO206" s="110"/>
      <c r="IJP206" s="110"/>
      <c r="IJQ206" s="110"/>
      <c r="IJR206" s="110"/>
      <c r="IJS206" s="110"/>
      <c r="IJT206" s="110"/>
      <c r="IJU206" s="110"/>
      <c r="IJV206" s="110"/>
      <c r="IJW206" s="110"/>
      <c r="IJX206" s="110"/>
      <c r="IJY206" s="110"/>
      <c r="IJZ206" s="110"/>
      <c r="IKA206" s="110"/>
      <c r="IKB206" s="110"/>
      <c r="IKC206" s="110"/>
      <c r="IKD206" s="110"/>
      <c r="IKE206" s="110"/>
      <c r="IKF206" s="110"/>
      <c r="IKG206" s="110"/>
      <c r="IKH206" s="110"/>
      <c r="IKI206" s="110"/>
      <c r="IKJ206" s="110"/>
      <c r="IKK206" s="110"/>
      <c r="IKL206" s="110"/>
      <c r="IKM206" s="110"/>
      <c r="IKN206" s="110"/>
      <c r="IKO206" s="110"/>
      <c r="IKP206" s="110"/>
      <c r="IKQ206" s="110"/>
      <c r="IKR206" s="110"/>
      <c r="IKS206" s="110"/>
      <c r="IKT206" s="110"/>
      <c r="IKU206" s="110"/>
      <c r="IKV206" s="110"/>
      <c r="IKW206" s="110"/>
      <c r="IKX206" s="110"/>
      <c r="IKY206" s="110"/>
      <c r="IKZ206" s="110"/>
      <c r="ILA206" s="110"/>
      <c r="ILB206" s="110"/>
      <c r="ILC206" s="110"/>
      <c r="ILD206" s="110"/>
      <c r="ILE206" s="110"/>
      <c r="ILF206" s="110"/>
      <c r="ILG206" s="110"/>
      <c r="ILH206" s="110"/>
      <c r="ILI206" s="110"/>
      <c r="ILJ206" s="110"/>
      <c r="ILK206" s="110"/>
      <c r="ILL206" s="110"/>
      <c r="ILM206" s="110"/>
      <c r="ILN206" s="110"/>
      <c r="ILO206" s="110"/>
      <c r="ILP206" s="110"/>
      <c r="ILQ206" s="110"/>
      <c r="ILR206" s="110"/>
      <c r="ILS206" s="110"/>
      <c r="ILT206" s="110"/>
      <c r="ILU206" s="110"/>
      <c r="ILV206" s="110"/>
      <c r="ILW206" s="110"/>
      <c r="ILX206" s="110"/>
      <c r="ILY206" s="110"/>
      <c r="ILZ206" s="110"/>
      <c r="IMA206" s="110"/>
      <c r="IMB206" s="110"/>
      <c r="IMC206" s="110"/>
      <c r="IMD206" s="110"/>
      <c r="IME206" s="110"/>
      <c r="IMF206" s="110"/>
      <c r="IMG206" s="110"/>
      <c r="IMH206" s="110"/>
      <c r="IMI206" s="110"/>
      <c r="IMJ206" s="110"/>
      <c r="IMK206" s="110"/>
      <c r="IML206" s="110"/>
      <c r="IMM206" s="110"/>
      <c r="IMN206" s="110"/>
      <c r="IMO206" s="110"/>
      <c r="IMP206" s="110"/>
      <c r="IMQ206" s="110"/>
      <c r="IMR206" s="110"/>
      <c r="IMS206" s="110"/>
      <c r="IMT206" s="110"/>
      <c r="IMU206" s="110"/>
      <c r="IMV206" s="110"/>
      <c r="IMW206" s="110"/>
      <c r="IMX206" s="110"/>
      <c r="IMY206" s="110"/>
      <c r="IMZ206" s="110"/>
      <c r="INA206" s="110"/>
      <c r="INB206" s="110"/>
      <c r="INC206" s="110"/>
      <c r="IND206" s="110"/>
      <c r="INE206" s="110"/>
      <c r="INF206" s="110"/>
      <c r="ING206" s="110"/>
      <c r="INH206" s="110"/>
      <c r="INI206" s="110"/>
      <c r="INJ206" s="110"/>
      <c r="INK206" s="110"/>
      <c r="INL206" s="110"/>
      <c r="INM206" s="110"/>
      <c r="INN206" s="110"/>
      <c r="INO206" s="110"/>
      <c r="INP206" s="110"/>
      <c r="INQ206" s="110"/>
      <c r="INR206" s="110"/>
      <c r="INS206" s="110"/>
      <c r="INT206" s="110"/>
      <c r="INU206" s="110"/>
      <c r="INV206" s="110"/>
      <c r="INW206" s="110"/>
      <c r="INX206" s="110"/>
      <c r="INY206" s="110"/>
      <c r="INZ206" s="110"/>
      <c r="IOA206" s="110"/>
      <c r="IOB206" s="110"/>
      <c r="IOC206" s="110"/>
      <c r="IOD206" s="110"/>
      <c r="IOE206" s="110"/>
      <c r="IOF206" s="110"/>
      <c r="IOG206" s="110"/>
      <c r="IOH206" s="110"/>
      <c r="IOI206" s="110"/>
      <c r="IOJ206" s="110"/>
      <c r="IOK206" s="110"/>
      <c r="IOL206" s="110"/>
      <c r="IOM206" s="110"/>
      <c r="ION206" s="110"/>
      <c r="IOO206" s="110"/>
      <c r="IOP206" s="110"/>
      <c r="IOQ206" s="110"/>
      <c r="IOR206" s="110"/>
      <c r="IOS206" s="110"/>
      <c r="IOT206" s="110"/>
      <c r="IOU206" s="110"/>
      <c r="IOV206" s="110"/>
      <c r="IOW206" s="110"/>
      <c r="IOX206" s="110"/>
      <c r="IOY206" s="110"/>
      <c r="IOZ206" s="110"/>
      <c r="IPA206" s="110"/>
      <c r="IPB206" s="110"/>
      <c r="IPC206" s="110"/>
      <c r="IPD206" s="110"/>
      <c r="IPE206" s="110"/>
      <c r="IPF206" s="110"/>
      <c r="IPG206" s="110"/>
      <c r="IPH206" s="110"/>
      <c r="IPI206" s="110"/>
      <c r="IPJ206" s="110"/>
      <c r="IPK206" s="110"/>
      <c r="IPL206" s="110"/>
      <c r="IPM206" s="110"/>
      <c r="IPN206" s="110"/>
      <c r="IPO206" s="110"/>
      <c r="IPP206" s="110"/>
      <c r="IPQ206" s="110"/>
      <c r="IPR206" s="110"/>
      <c r="IPS206" s="110"/>
      <c r="IPT206" s="110"/>
      <c r="IPU206" s="110"/>
      <c r="IPV206" s="110"/>
      <c r="IPW206" s="110"/>
      <c r="IPX206" s="110"/>
      <c r="IPY206" s="110"/>
      <c r="IPZ206" s="110"/>
      <c r="IQA206" s="110"/>
      <c r="IQB206" s="110"/>
      <c r="IQC206" s="110"/>
      <c r="IQD206" s="110"/>
      <c r="IQE206" s="110"/>
      <c r="IQF206" s="110"/>
      <c r="IQG206" s="110"/>
      <c r="IQH206" s="110"/>
      <c r="IQI206" s="110"/>
      <c r="IQJ206" s="110"/>
      <c r="IQK206" s="110"/>
      <c r="IQL206" s="110"/>
      <c r="IQM206" s="110"/>
      <c r="IQN206" s="110"/>
      <c r="IQO206" s="110"/>
      <c r="IQP206" s="110"/>
      <c r="IQQ206" s="110"/>
      <c r="IQR206" s="110"/>
      <c r="IQS206" s="110"/>
      <c r="IQT206" s="110"/>
      <c r="IQU206" s="110"/>
      <c r="IQV206" s="110"/>
      <c r="IQW206" s="110"/>
      <c r="IQX206" s="110"/>
      <c r="IQY206" s="110"/>
      <c r="IQZ206" s="110"/>
      <c r="IRA206" s="110"/>
      <c r="IRB206" s="110"/>
      <c r="IRC206" s="110"/>
      <c r="IRD206" s="110"/>
      <c r="IRE206" s="110"/>
      <c r="IRF206" s="110"/>
      <c r="IRG206" s="110"/>
      <c r="IRH206" s="110"/>
      <c r="IRI206" s="110"/>
      <c r="IRJ206" s="110"/>
      <c r="IRK206" s="110"/>
      <c r="IRL206" s="110"/>
      <c r="IRM206" s="110"/>
      <c r="IRN206" s="110"/>
      <c r="IRO206" s="110"/>
      <c r="IRP206" s="110"/>
      <c r="IRQ206" s="110"/>
      <c r="IRR206" s="110"/>
      <c r="IRS206" s="110"/>
      <c r="IRT206" s="110"/>
      <c r="IRU206" s="110"/>
      <c r="IRV206" s="110"/>
      <c r="IRW206" s="110"/>
      <c r="IRX206" s="110"/>
      <c r="IRY206" s="110"/>
      <c r="IRZ206" s="110"/>
      <c r="ISA206" s="110"/>
      <c r="ISB206" s="110"/>
      <c r="ISC206" s="110"/>
      <c r="ISD206" s="110"/>
      <c r="ISE206" s="110"/>
      <c r="ISF206" s="110"/>
      <c r="ISG206" s="110"/>
      <c r="ISH206" s="110"/>
      <c r="ISI206" s="110"/>
      <c r="ISJ206" s="110"/>
      <c r="ISK206" s="110"/>
      <c r="ISL206" s="110"/>
      <c r="ISM206" s="110"/>
      <c r="ISN206" s="110"/>
      <c r="ISO206" s="110"/>
      <c r="ISP206" s="110"/>
      <c r="ISQ206" s="110"/>
      <c r="ISR206" s="110"/>
      <c r="ISS206" s="110"/>
      <c r="IST206" s="110"/>
      <c r="ISU206" s="110"/>
      <c r="ISV206" s="110"/>
      <c r="ISW206" s="110"/>
      <c r="ISX206" s="110"/>
      <c r="ISY206" s="110"/>
      <c r="ISZ206" s="110"/>
      <c r="ITA206" s="110"/>
      <c r="ITB206" s="110"/>
      <c r="ITC206" s="110"/>
      <c r="ITD206" s="110"/>
      <c r="ITE206" s="110"/>
      <c r="ITF206" s="110"/>
      <c r="ITG206" s="110"/>
      <c r="ITH206" s="110"/>
      <c r="ITI206" s="110"/>
      <c r="ITJ206" s="110"/>
      <c r="ITK206" s="110"/>
      <c r="ITL206" s="110"/>
      <c r="ITM206" s="110"/>
      <c r="ITN206" s="110"/>
      <c r="ITO206" s="110"/>
      <c r="ITP206" s="110"/>
      <c r="ITQ206" s="110"/>
      <c r="ITR206" s="110"/>
      <c r="ITS206" s="110"/>
      <c r="ITT206" s="110"/>
      <c r="ITU206" s="110"/>
      <c r="ITV206" s="110"/>
      <c r="ITW206" s="110"/>
      <c r="ITX206" s="110"/>
      <c r="ITY206" s="110"/>
      <c r="ITZ206" s="110"/>
      <c r="IUA206" s="110"/>
      <c r="IUB206" s="110"/>
      <c r="IUC206" s="110"/>
      <c r="IUD206" s="110"/>
      <c r="IUE206" s="110"/>
      <c r="IUF206" s="110"/>
      <c r="IUG206" s="110"/>
      <c r="IUH206" s="110"/>
      <c r="IUI206" s="110"/>
      <c r="IUJ206" s="110"/>
      <c r="IUK206" s="110"/>
      <c r="IUL206" s="110"/>
      <c r="IUM206" s="110"/>
      <c r="IUN206" s="110"/>
      <c r="IUO206" s="110"/>
      <c r="IUP206" s="110"/>
      <c r="IUQ206" s="110"/>
      <c r="IUR206" s="110"/>
      <c r="IUS206" s="110"/>
      <c r="IUT206" s="110"/>
      <c r="IUU206" s="110"/>
      <c r="IUV206" s="110"/>
      <c r="IUW206" s="110"/>
      <c r="IUX206" s="110"/>
      <c r="IUY206" s="110"/>
      <c r="IUZ206" s="110"/>
      <c r="IVA206" s="110"/>
      <c r="IVB206" s="110"/>
      <c r="IVC206" s="110"/>
      <c r="IVD206" s="110"/>
      <c r="IVE206" s="110"/>
      <c r="IVF206" s="110"/>
      <c r="IVG206" s="110"/>
      <c r="IVH206" s="110"/>
      <c r="IVI206" s="110"/>
      <c r="IVJ206" s="110"/>
      <c r="IVK206" s="110"/>
      <c r="IVL206" s="110"/>
      <c r="IVM206" s="110"/>
      <c r="IVN206" s="110"/>
      <c r="IVO206" s="110"/>
      <c r="IVP206" s="110"/>
      <c r="IVQ206" s="110"/>
      <c r="IVR206" s="110"/>
      <c r="IVS206" s="110"/>
      <c r="IVT206" s="110"/>
      <c r="IVU206" s="110"/>
      <c r="IVV206" s="110"/>
      <c r="IVW206" s="110"/>
      <c r="IVX206" s="110"/>
      <c r="IVY206" s="110"/>
      <c r="IVZ206" s="110"/>
      <c r="IWA206" s="110"/>
      <c r="IWB206" s="110"/>
      <c r="IWC206" s="110"/>
      <c r="IWD206" s="110"/>
      <c r="IWE206" s="110"/>
      <c r="IWF206" s="110"/>
      <c r="IWG206" s="110"/>
      <c r="IWH206" s="110"/>
      <c r="IWI206" s="110"/>
      <c r="IWJ206" s="110"/>
      <c r="IWK206" s="110"/>
      <c r="IWL206" s="110"/>
      <c r="IWM206" s="110"/>
      <c r="IWN206" s="110"/>
      <c r="IWO206" s="110"/>
      <c r="IWP206" s="110"/>
      <c r="IWQ206" s="110"/>
      <c r="IWR206" s="110"/>
      <c r="IWS206" s="110"/>
      <c r="IWT206" s="110"/>
      <c r="IWU206" s="110"/>
      <c r="IWV206" s="110"/>
      <c r="IWW206" s="110"/>
      <c r="IWX206" s="110"/>
      <c r="IWY206" s="110"/>
      <c r="IWZ206" s="110"/>
      <c r="IXA206" s="110"/>
      <c r="IXB206" s="110"/>
      <c r="IXC206" s="110"/>
      <c r="IXD206" s="110"/>
      <c r="IXE206" s="110"/>
      <c r="IXF206" s="110"/>
      <c r="IXG206" s="110"/>
      <c r="IXH206" s="110"/>
      <c r="IXI206" s="110"/>
      <c r="IXJ206" s="110"/>
      <c r="IXK206" s="110"/>
      <c r="IXL206" s="110"/>
      <c r="IXM206" s="110"/>
      <c r="IXN206" s="110"/>
      <c r="IXO206" s="110"/>
      <c r="IXP206" s="110"/>
      <c r="IXQ206" s="110"/>
      <c r="IXR206" s="110"/>
      <c r="IXS206" s="110"/>
      <c r="IXT206" s="110"/>
      <c r="IXU206" s="110"/>
      <c r="IXV206" s="110"/>
      <c r="IXW206" s="110"/>
      <c r="IXX206" s="110"/>
      <c r="IXY206" s="110"/>
      <c r="IXZ206" s="110"/>
      <c r="IYA206" s="110"/>
      <c r="IYB206" s="110"/>
      <c r="IYC206" s="110"/>
      <c r="IYD206" s="110"/>
      <c r="IYE206" s="110"/>
      <c r="IYF206" s="110"/>
      <c r="IYG206" s="110"/>
      <c r="IYH206" s="110"/>
      <c r="IYI206" s="110"/>
      <c r="IYJ206" s="110"/>
      <c r="IYK206" s="110"/>
      <c r="IYL206" s="110"/>
      <c r="IYM206" s="110"/>
      <c r="IYN206" s="110"/>
      <c r="IYO206" s="110"/>
      <c r="IYP206" s="110"/>
      <c r="IYQ206" s="110"/>
      <c r="IYR206" s="110"/>
      <c r="IYS206" s="110"/>
      <c r="IYT206" s="110"/>
      <c r="IYU206" s="110"/>
      <c r="IYV206" s="110"/>
      <c r="IYW206" s="110"/>
      <c r="IYX206" s="110"/>
      <c r="IYY206" s="110"/>
      <c r="IYZ206" s="110"/>
      <c r="IZA206" s="110"/>
      <c r="IZB206" s="110"/>
      <c r="IZC206" s="110"/>
      <c r="IZD206" s="110"/>
      <c r="IZE206" s="110"/>
      <c r="IZF206" s="110"/>
      <c r="IZG206" s="110"/>
      <c r="IZH206" s="110"/>
      <c r="IZI206" s="110"/>
      <c r="IZJ206" s="110"/>
      <c r="IZK206" s="110"/>
      <c r="IZL206" s="110"/>
      <c r="IZM206" s="110"/>
      <c r="IZN206" s="110"/>
      <c r="IZO206" s="110"/>
      <c r="IZP206" s="110"/>
      <c r="IZQ206" s="110"/>
      <c r="IZR206" s="110"/>
      <c r="IZS206" s="110"/>
      <c r="IZT206" s="110"/>
      <c r="IZU206" s="110"/>
      <c r="IZV206" s="110"/>
      <c r="IZW206" s="110"/>
      <c r="IZX206" s="110"/>
      <c r="IZY206" s="110"/>
      <c r="IZZ206" s="110"/>
      <c r="JAA206" s="110"/>
      <c r="JAB206" s="110"/>
      <c r="JAC206" s="110"/>
      <c r="JAD206" s="110"/>
      <c r="JAE206" s="110"/>
      <c r="JAF206" s="110"/>
      <c r="JAG206" s="110"/>
      <c r="JAH206" s="110"/>
      <c r="JAI206" s="110"/>
      <c r="JAJ206" s="110"/>
      <c r="JAK206" s="110"/>
      <c r="JAL206" s="110"/>
      <c r="JAM206" s="110"/>
      <c r="JAN206" s="110"/>
      <c r="JAO206" s="110"/>
      <c r="JAP206" s="110"/>
      <c r="JAQ206" s="110"/>
      <c r="JAR206" s="110"/>
      <c r="JAS206" s="110"/>
      <c r="JAT206" s="110"/>
      <c r="JAU206" s="110"/>
      <c r="JAV206" s="110"/>
      <c r="JAW206" s="110"/>
      <c r="JAX206" s="110"/>
      <c r="JAY206" s="110"/>
      <c r="JAZ206" s="110"/>
      <c r="JBA206" s="110"/>
      <c r="JBB206" s="110"/>
      <c r="JBC206" s="110"/>
      <c r="JBD206" s="110"/>
      <c r="JBE206" s="110"/>
      <c r="JBF206" s="110"/>
      <c r="JBG206" s="110"/>
      <c r="JBH206" s="110"/>
      <c r="JBI206" s="110"/>
      <c r="JBJ206" s="110"/>
      <c r="JBK206" s="110"/>
      <c r="JBL206" s="110"/>
      <c r="JBM206" s="110"/>
      <c r="JBN206" s="110"/>
      <c r="JBO206" s="110"/>
      <c r="JBP206" s="110"/>
      <c r="JBQ206" s="110"/>
      <c r="JBR206" s="110"/>
      <c r="JBS206" s="110"/>
      <c r="JBT206" s="110"/>
      <c r="JBU206" s="110"/>
      <c r="JBV206" s="110"/>
      <c r="JBW206" s="110"/>
      <c r="JBX206" s="110"/>
      <c r="JBY206" s="110"/>
      <c r="JBZ206" s="110"/>
      <c r="JCA206" s="110"/>
      <c r="JCB206" s="110"/>
      <c r="JCC206" s="110"/>
      <c r="JCD206" s="110"/>
      <c r="JCE206" s="110"/>
      <c r="JCF206" s="110"/>
      <c r="JCG206" s="110"/>
      <c r="JCH206" s="110"/>
      <c r="JCI206" s="110"/>
      <c r="JCJ206" s="110"/>
      <c r="JCK206" s="110"/>
      <c r="JCL206" s="110"/>
      <c r="JCM206" s="110"/>
      <c r="JCN206" s="110"/>
      <c r="JCO206" s="110"/>
      <c r="JCP206" s="110"/>
      <c r="JCQ206" s="110"/>
      <c r="JCR206" s="110"/>
      <c r="JCS206" s="110"/>
      <c r="JCT206" s="110"/>
      <c r="JCU206" s="110"/>
      <c r="JCV206" s="110"/>
      <c r="JCW206" s="110"/>
      <c r="JCX206" s="110"/>
      <c r="JCY206" s="110"/>
      <c r="JCZ206" s="110"/>
      <c r="JDA206" s="110"/>
      <c r="JDB206" s="110"/>
      <c r="JDC206" s="110"/>
      <c r="JDD206" s="110"/>
      <c r="JDE206" s="110"/>
      <c r="JDF206" s="110"/>
      <c r="JDG206" s="110"/>
      <c r="JDH206" s="110"/>
      <c r="JDI206" s="110"/>
      <c r="JDJ206" s="110"/>
      <c r="JDK206" s="110"/>
      <c r="JDL206" s="110"/>
      <c r="JDM206" s="110"/>
      <c r="JDN206" s="110"/>
      <c r="JDO206" s="110"/>
      <c r="JDP206" s="110"/>
      <c r="JDQ206" s="110"/>
      <c r="JDR206" s="110"/>
      <c r="JDS206" s="110"/>
      <c r="JDT206" s="110"/>
      <c r="JDU206" s="110"/>
      <c r="JDV206" s="110"/>
      <c r="JDW206" s="110"/>
      <c r="JDX206" s="110"/>
      <c r="JDY206" s="110"/>
      <c r="JDZ206" s="110"/>
      <c r="JEA206" s="110"/>
      <c r="JEB206" s="110"/>
      <c r="JEC206" s="110"/>
      <c r="JED206" s="110"/>
      <c r="JEE206" s="110"/>
      <c r="JEF206" s="110"/>
      <c r="JEG206" s="110"/>
      <c r="JEH206" s="110"/>
      <c r="JEI206" s="110"/>
      <c r="JEJ206" s="110"/>
      <c r="JEK206" s="110"/>
      <c r="JEL206" s="110"/>
      <c r="JEM206" s="110"/>
      <c r="JEN206" s="110"/>
      <c r="JEO206" s="110"/>
      <c r="JEP206" s="110"/>
      <c r="JEQ206" s="110"/>
      <c r="JER206" s="110"/>
      <c r="JES206" s="110"/>
      <c r="JET206" s="110"/>
      <c r="JEU206" s="110"/>
      <c r="JEV206" s="110"/>
      <c r="JEW206" s="110"/>
      <c r="JEX206" s="110"/>
      <c r="JEY206" s="110"/>
      <c r="JEZ206" s="110"/>
      <c r="JFA206" s="110"/>
      <c r="JFB206" s="110"/>
      <c r="JFC206" s="110"/>
      <c r="JFD206" s="110"/>
      <c r="JFE206" s="110"/>
      <c r="JFF206" s="110"/>
      <c r="JFG206" s="110"/>
      <c r="JFH206" s="110"/>
      <c r="JFI206" s="110"/>
      <c r="JFJ206" s="110"/>
      <c r="JFK206" s="110"/>
      <c r="JFL206" s="110"/>
      <c r="JFM206" s="110"/>
      <c r="JFN206" s="110"/>
      <c r="JFO206" s="110"/>
      <c r="JFP206" s="110"/>
      <c r="JFQ206" s="110"/>
      <c r="JFR206" s="110"/>
      <c r="JFS206" s="110"/>
      <c r="JFT206" s="110"/>
      <c r="JFU206" s="110"/>
      <c r="JFV206" s="110"/>
      <c r="JFW206" s="110"/>
      <c r="JFX206" s="110"/>
      <c r="JFY206" s="110"/>
      <c r="JFZ206" s="110"/>
      <c r="JGA206" s="110"/>
      <c r="JGB206" s="110"/>
      <c r="JGC206" s="110"/>
      <c r="JGD206" s="110"/>
      <c r="JGE206" s="110"/>
      <c r="JGF206" s="110"/>
      <c r="JGG206" s="110"/>
      <c r="JGH206" s="110"/>
      <c r="JGI206" s="110"/>
      <c r="JGJ206" s="110"/>
      <c r="JGK206" s="110"/>
      <c r="JGL206" s="110"/>
      <c r="JGM206" s="110"/>
      <c r="JGN206" s="110"/>
      <c r="JGO206" s="110"/>
      <c r="JGP206" s="110"/>
      <c r="JGQ206" s="110"/>
      <c r="JGR206" s="110"/>
      <c r="JGS206" s="110"/>
      <c r="JGT206" s="110"/>
      <c r="JGU206" s="110"/>
      <c r="JGV206" s="110"/>
      <c r="JGW206" s="110"/>
      <c r="JGX206" s="110"/>
      <c r="JGY206" s="110"/>
      <c r="JGZ206" s="110"/>
      <c r="JHA206" s="110"/>
      <c r="JHB206" s="110"/>
      <c r="JHC206" s="110"/>
      <c r="JHD206" s="110"/>
      <c r="JHE206" s="110"/>
      <c r="JHF206" s="110"/>
      <c r="JHG206" s="110"/>
      <c r="JHH206" s="110"/>
      <c r="JHI206" s="110"/>
      <c r="JHJ206" s="110"/>
      <c r="JHK206" s="110"/>
      <c r="JHL206" s="110"/>
      <c r="JHM206" s="110"/>
      <c r="JHN206" s="110"/>
      <c r="JHO206" s="110"/>
      <c r="JHP206" s="110"/>
      <c r="JHQ206" s="110"/>
      <c r="JHR206" s="110"/>
      <c r="JHS206" s="110"/>
      <c r="JHT206" s="110"/>
      <c r="JHU206" s="110"/>
      <c r="JHV206" s="110"/>
      <c r="JHW206" s="110"/>
      <c r="JHX206" s="110"/>
      <c r="JHY206" s="110"/>
      <c r="JHZ206" s="110"/>
      <c r="JIA206" s="110"/>
      <c r="JIB206" s="110"/>
      <c r="JIC206" s="110"/>
      <c r="JID206" s="110"/>
      <c r="JIE206" s="110"/>
      <c r="JIF206" s="110"/>
      <c r="JIG206" s="110"/>
      <c r="JIH206" s="110"/>
      <c r="JII206" s="110"/>
      <c r="JIJ206" s="110"/>
      <c r="JIK206" s="110"/>
      <c r="JIL206" s="110"/>
      <c r="JIM206" s="110"/>
      <c r="JIN206" s="110"/>
      <c r="JIO206" s="110"/>
      <c r="JIP206" s="110"/>
      <c r="JIQ206" s="110"/>
      <c r="JIR206" s="110"/>
      <c r="JIS206" s="110"/>
      <c r="JIT206" s="110"/>
      <c r="JIU206" s="110"/>
      <c r="JIV206" s="110"/>
      <c r="JIW206" s="110"/>
      <c r="JIX206" s="110"/>
      <c r="JIY206" s="110"/>
      <c r="JIZ206" s="110"/>
      <c r="JJA206" s="110"/>
      <c r="JJB206" s="110"/>
      <c r="JJC206" s="110"/>
      <c r="JJD206" s="110"/>
      <c r="JJE206" s="110"/>
      <c r="JJF206" s="110"/>
      <c r="JJG206" s="110"/>
      <c r="JJH206" s="110"/>
      <c r="JJI206" s="110"/>
      <c r="JJJ206" s="110"/>
      <c r="JJK206" s="110"/>
      <c r="JJL206" s="110"/>
      <c r="JJM206" s="110"/>
      <c r="JJN206" s="110"/>
      <c r="JJO206" s="110"/>
      <c r="JJP206" s="110"/>
      <c r="JJQ206" s="110"/>
      <c r="JJR206" s="110"/>
      <c r="JJS206" s="110"/>
      <c r="JJT206" s="110"/>
      <c r="JJU206" s="110"/>
      <c r="JJV206" s="110"/>
      <c r="JJW206" s="110"/>
      <c r="JJX206" s="110"/>
      <c r="JJY206" s="110"/>
      <c r="JJZ206" s="110"/>
      <c r="JKA206" s="110"/>
      <c r="JKB206" s="110"/>
      <c r="JKC206" s="110"/>
      <c r="JKD206" s="110"/>
      <c r="JKE206" s="110"/>
      <c r="JKF206" s="110"/>
      <c r="JKG206" s="110"/>
      <c r="JKH206" s="110"/>
      <c r="JKI206" s="110"/>
      <c r="JKJ206" s="110"/>
      <c r="JKK206" s="110"/>
      <c r="JKL206" s="110"/>
      <c r="JKM206" s="110"/>
      <c r="JKN206" s="110"/>
      <c r="JKO206" s="110"/>
      <c r="JKP206" s="110"/>
      <c r="JKQ206" s="110"/>
      <c r="JKR206" s="110"/>
      <c r="JKS206" s="110"/>
      <c r="JKT206" s="110"/>
      <c r="JKU206" s="110"/>
      <c r="JKV206" s="110"/>
      <c r="JKW206" s="110"/>
      <c r="JKX206" s="110"/>
      <c r="JKY206" s="110"/>
      <c r="JKZ206" s="110"/>
      <c r="JLA206" s="110"/>
      <c r="JLB206" s="110"/>
      <c r="JLC206" s="110"/>
      <c r="JLD206" s="110"/>
      <c r="JLE206" s="110"/>
      <c r="JLF206" s="110"/>
      <c r="JLG206" s="110"/>
      <c r="JLH206" s="110"/>
      <c r="JLI206" s="110"/>
      <c r="JLJ206" s="110"/>
      <c r="JLK206" s="110"/>
      <c r="JLL206" s="110"/>
      <c r="JLM206" s="110"/>
      <c r="JLN206" s="110"/>
      <c r="JLO206" s="110"/>
      <c r="JLP206" s="110"/>
      <c r="JLQ206" s="110"/>
      <c r="JLR206" s="110"/>
      <c r="JLS206" s="110"/>
      <c r="JLT206" s="110"/>
      <c r="JLU206" s="110"/>
      <c r="JLV206" s="110"/>
      <c r="JLW206" s="110"/>
      <c r="JLX206" s="110"/>
      <c r="JLY206" s="110"/>
      <c r="JLZ206" s="110"/>
      <c r="JMA206" s="110"/>
      <c r="JMB206" s="110"/>
      <c r="JMC206" s="110"/>
      <c r="JMD206" s="110"/>
      <c r="JME206" s="110"/>
      <c r="JMF206" s="110"/>
      <c r="JMG206" s="110"/>
      <c r="JMH206" s="110"/>
      <c r="JMI206" s="110"/>
      <c r="JMJ206" s="110"/>
      <c r="JMK206" s="110"/>
      <c r="JML206" s="110"/>
      <c r="JMM206" s="110"/>
      <c r="JMN206" s="110"/>
      <c r="JMO206" s="110"/>
      <c r="JMP206" s="110"/>
      <c r="JMQ206" s="110"/>
      <c r="JMR206" s="110"/>
      <c r="JMS206" s="110"/>
      <c r="JMT206" s="110"/>
      <c r="JMU206" s="110"/>
      <c r="JMV206" s="110"/>
      <c r="JMW206" s="110"/>
      <c r="JMX206" s="110"/>
      <c r="JMY206" s="110"/>
      <c r="JMZ206" s="110"/>
      <c r="JNA206" s="110"/>
      <c r="JNB206" s="110"/>
      <c r="JNC206" s="110"/>
      <c r="JND206" s="110"/>
      <c r="JNE206" s="110"/>
      <c r="JNF206" s="110"/>
      <c r="JNG206" s="110"/>
      <c r="JNH206" s="110"/>
      <c r="JNI206" s="110"/>
      <c r="JNJ206" s="110"/>
      <c r="JNK206" s="110"/>
      <c r="JNL206" s="110"/>
      <c r="JNM206" s="110"/>
      <c r="JNN206" s="110"/>
      <c r="JNO206" s="110"/>
      <c r="JNP206" s="110"/>
      <c r="JNQ206" s="110"/>
      <c r="JNR206" s="110"/>
      <c r="JNS206" s="110"/>
      <c r="JNT206" s="110"/>
      <c r="JNU206" s="110"/>
      <c r="JNV206" s="110"/>
      <c r="JNW206" s="110"/>
      <c r="JNX206" s="110"/>
      <c r="JNY206" s="110"/>
      <c r="JNZ206" s="110"/>
      <c r="JOA206" s="110"/>
      <c r="JOB206" s="110"/>
      <c r="JOC206" s="110"/>
      <c r="JOD206" s="110"/>
      <c r="JOE206" s="110"/>
      <c r="JOF206" s="110"/>
      <c r="JOG206" s="110"/>
      <c r="JOH206" s="110"/>
      <c r="JOI206" s="110"/>
      <c r="JOJ206" s="110"/>
      <c r="JOK206" s="110"/>
      <c r="JOL206" s="110"/>
      <c r="JOM206" s="110"/>
      <c r="JON206" s="110"/>
      <c r="JOO206" s="110"/>
      <c r="JOP206" s="110"/>
      <c r="JOQ206" s="110"/>
      <c r="JOR206" s="110"/>
      <c r="JOS206" s="110"/>
      <c r="JOT206" s="110"/>
      <c r="JOU206" s="110"/>
      <c r="JOV206" s="110"/>
      <c r="JOW206" s="110"/>
      <c r="JOX206" s="110"/>
      <c r="JOY206" s="110"/>
      <c r="JOZ206" s="110"/>
      <c r="JPA206" s="110"/>
      <c r="JPB206" s="110"/>
      <c r="JPC206" s="110"/>
      <c r="JPD206" s="110"/>
      <c r="JPE206" s="110"/>
      <c r="JPF206" s="110"/>
      <c r="JPG206" s="110"/>
      <c r="JPH206" s="110"/>
      <c r="JPI206" s="110"/>
      <c r="JPJ206" s="110"/>
      <c r="JPK206" s="110"/>
      <c r="JPL206" s="110"/>
      <c r="JPM206" s="110"/>
      <c r="JPN206" s="110"/>
      <c r="JPO206" s="110"/>
      <c r="JPP206" s="110"/>
      <c r="JPQ206" s="110"/>
      <c r="JPR206" s="110"/>
      <c r="JPS206" s="110"/>
      <c r="JPT206" s="110"/>
      <c r="JPU206" s="110"/>
      <c r="JPV206" s="110"/>
      <c r="JPW206" s="110"/>
      <c r="JPX206" s="110"/>
      <c r="JPY206" s="110"/>
      <c r="JPZ206" s="110"/>
      <c r="JQA206" s="110"/>
      <c r="JQB206" s="110"/>
      <c r="JQC206" s="110"/>
      <c r="JQD206" s="110"/>
      <c r="JQE206" s="110"/>
      <c r="JQF206" s="110"/>
      <c r="JQG206" s="110"/>
      <c r="JQH206" s="110"/>
      <c r="JQI206" s="110"/>
      <c r="JQJ206" s="110"/>
      <c r="JQK206" s="110"/>
      <c r="JQL206" s="110"/>
      <c r="JQM206" s="110"/>
      <c r="JQN206" s="110"/>
      <c r="JQO206" s="110"/>
      <c r="JQP206" s="110"/>
      <c r="JQQ206" s="110"/>
      <c r="JQR206" s="110"/>
      <c r="JQS206" s="110"/>
      <c r="JQT206" s="110"/>
      <c r="JQU206" s="110"/>
      <c r="JQV206" s="110"/>
      <c r="JQW206" s="110"/>
      <c r="JQX206" s="110"/>
      <c r="JQY206" s="110"/>
      <c r="JQZ206" s="110"/>
      <c r="JRA206" s="110"/>
      <c r="JRB206" s="110"/>
      <c r="JRC206" s="110"/>
      <c r="JRD206" s="110"/>
      <c r="JRE206" s="110"/>
      <c r="JRF206" s="110"/>
      <c r="JRG206" s="110"/>
      <c r="JRH206" s="110"/>
      <c r="JRI206" s="110"/>
      <c r="JRJ206" s="110"/>
      <c r="JRK206" s="110"/>
      <c r="JRL206" s="110"/>
      <c r="JRM206" s="110"/>
      <c r="JRN206" s="110"/>
      <c r="JRO206" s="110"/>
      <c r="JRP206" s="110"/>
      <c r="JRQ206" s="110"/>
      <c r="JRR206" s="110"/>
      <c r="JRS206" s="110"/>
      <c r="JRT206" s="110"/>
      <c r="JRU206" s="110"/>
      <c r="JRV206" s="110"/>
      <c r="JRW206" s="110"/>
      <c r="JRX206" s="110"/>
      <c r="JRY206" s="110"/>
      <c r="JRZ206" s="110"/>
      <c r="JSA206" s="110"/>
      <c r="JSB206" s="110"/>
      <c r="JSC206" s="110"/>
      <c r="JSD206" s="110"/>
      <c r="JSE206" s="110"/>
      <c r="JSF206" s="110"/>
      <c r="JSG206" s="110"/>
      <c r="JSH206" s="110"/>
      <c r="JSI206" s="110"/>
      <c r="JSJ206" s="110"/>
      <c r="JSK206" s="110"/>
      <c r="JSL206" s="110"/>
      <c r="JSM206" s="110"/>
      <c r="JSN206" s="110"/>
      <c r="JSO206" s="110"/>
      <c r="JSP206" s="110"/>
      <c r="JSQ206" s="110"/>
      <c r="JSR206" s="110"/>
      <c r="JSS206" s="110"/>
      <c r="JST206" s="110"/>
      <c r="JSU206" s="110"/>
      <c r="JSV206" s="110"/>
      <c r="JSW206" s="110"/>
      <c r="JSX206" s="110"/>
      <c r="JSY206" s="110"/>
      <c r="JSZ206" s="110"/>
      <c r="JTA206" s="110"/>
      <c r="JTB206" s="110"/>
      <c r="JTC206" s="110"/>
      <c r="JTD206" s="110"/>
      <c r="JTE206" s="110"/>
      <c r="JTF206" s="110"/>
      <c r="JTG206" s="110"/>
      <c r="JTH206" s="110"/>
      <c r="JTI206" s="110"/>
      <c r="JTJ206" s="110"/>
      <c r="JTK206" s="110"/>
      <c r="JTL206" s="110"/>
      <c r="JTM206" s="110"/>
      <c r="JTN206" s="110"/>
      <c r="JTO206" s="110"/>
      <c r="JTP206" s="110"/>
      <c r="JTQ206" s="110"/>
      <c r="JTR206" s="110"/>
      <c r="JTS206" s="110"/>
      <c r="JTT206" s="110"/>
      <c r="JTU206" s="110"/>
      <c r="JTV206" s="110"/>
      <c r="JTW206" s="110"/>
      <c r="JTX206" s="110"/>
      <c r="JTY206" s="110"/>
      <c r="JTZ206" s="110"/>
      <c r="JUA206" s="110"/>
      <c r="JUB206" s="110"/>
      <c r="JUC206" s="110"/>
      <c r="JUD206" s="110"/>
      <c r="JUE206" s="110"/>
      <c r="JUF206" s="110"/>
      <c r="JUG206" s="110"/>
      <c r="JUH206" s="110"/>
      <c r="JUI206" s="110"/>
      <c r="JUJ206" s="110"/>
      <c r="JUK206" s="110"/>
      <c r="JUL206" s="110"/>
      <c r="JUM206" s="110"/>
      <c r="JUN206" s="110"/>
      <c r="JUO206" s="110"/>
      <c r="JUP206" s="110"/>
      <c r="JUQ206" s="110"/>
      <c r="JUR206" s="110"/>
      <c r="JUS206" s="110"/>
      <c r="JUT206" s="110"/>
      <c r="JUU206" s="110"/>
      <c r="JUV206" s="110"/>
      <c r="JUW206" s="110"/>
      <c r="JUX206" s="110"/>
      <c r="JUY206" s="110"/>
      <c r="JUZ206" s="110"/>
      <c r="JVA206" s="110"/>
      <c r="JVB206" s="110"/>
      <c r="JVC206" s="110"/>
      <c r="JVD206" s="110"/>
      <c r="JVE206" s="110"/>
      <c r="JVF206" s="110"/>
      <c r="JVG206" s="110"/>
      <c r="JVH206" s="110"/>
      <c r="JVI206" s="110"/>
      <c r="JVJ206" s="110"/>
      <c r="JVK206" s="110"/>
      <c r="JVL206" s="110"/>
      <c r="JVM206" s="110"/>
      <c r="JVN206" s="110"/>
      <c r="JVO206" s="110"/>
      <c r="JVP206" s="110"/>
      <c r="JVQ206" s="110"/>
      <c r="JVR206" s="110"/>
      <c r="JVS206" s="110"/>
      <c r="JVT206" s="110"/>
      <c r="JVU206" s="110"/>
      <c r="JVV206" s="110"/>
      <c r="JVW206" s="110"/>
      <c r="JVX206" s="110"/>
      <c r="JVY206" s="110"/>
      <c r="JVZ206" s="110"/>
      <c r="JWA206" s="110"/>
      <c r="JWB206" s="110"/>
      <c r="JWC206" s="110"/>
      <c r="JWD206" s="110"/>
      <c r="JWE206" s="110"/>
      <c r="JWF206" s="110"/>
      <c r="JWG206" s="110"/>
      <c r="JWH206" s="110"/>
      <c r="JWI206" s="110"/>
      <c r="JWJ206" s="110"/>
      <c r="JWK206" s="110"/>
      <c r="JWL206" s="110"/>
      <c r="JWM206" s="110"/>
      <c r="JWN206" s="110"/>
      <c r="JWO206" s="110"/>
      <c r="JWP206" s="110"/>
      <c r="JWQ206" s="110"/>
      <c r="JWR206" s="110"/>
      <c r="JWS206" s="110"/>
      <c r="JWT206" s="110"/>
      <c r="JWU206" s="110"/>
      <c r="JWV206" s="110"/>
      <c r="JWW206" s="110"/>
      <c r="JWX206" s="110"/>
      <c r="JWY206" s="110"/>
      <c r="JWZ206" s="110"/>
      <c r="JXA206" s="110"/>
      <c r="JXB206" s="110"/>
      <c r="JXC206" s="110"/>
      <c r="JXD206" s="110"/>
      <c r="JXE206" s="110"/>
      <c r="JXF206" s="110"/>
      <c r="JXG206" s="110"/>
      <c r="JXH206" s="110"/>
      <c r="JXI206" s="110"/>
      <c r="JXJ206" s="110"/>
      <c r="JXK206" s="110"/>
      <c r="JXL206" s="110"/>
      <c r="JXM206" s="110"/>
      <c r="JXN206" s="110"/>
      <c r="JXO206" s="110"/>
      <c r="JXP206" s="110"/>
      <c r="JXQ206" s="110"/>
      <c r="JXR206" s="110"/>
      <c r="JXS206" s="110"/>
      <c r="JXT206" s="110"/>
      <c r="JXU206" s="110"/>
      <c r="JXV206" s="110"/>
      <c r="JXW206" s="110"/>
      <c r="JXX206" s="110"/>
      <c r="JXY206" s="110"/>
      <c r="JXZ206" s="110"/>
      <c r="JYA206" s="110"/>
      <c r="JYB206" s="110"/>
      <c r="JYC206" s="110"/>
      <c r="JYD206" s="110"/>
      <c r="JYE206" s="110"/>
      <c r="JYF206" s="110"/>
      <c r="JYG206" s="110"/>
      <c r="JYH206" s="110"/>
      <c r="JYI206" s="110"/>
      <c r="JYJ206" s="110"/>
      <c r="JYK206" s="110"/>
      <c r="JYL206" s="110"/>
      <c r="JYM206" s="110"/>
      <c r="JYN206" s="110"/>
      <c r="JYO206" s="110"/>
      <c r="JYP206" s="110"/>
      <c r="JYQ206" s="110"/>
      <c r="JYR206" s="110"/>
      <c r="JYS206" s="110"/>
      <c r="JYT206" s="110"/>
      <c r="JYU206" s="110"/>
      <c r="JYV206" s="110"/>
      <c r="JYW206" s="110"/>
      <c r="JYX206" s="110"/>
      <c r="JYY206" s="110"/>
      <c r="JYZ206" s="110"/>
      <c r="JZA206" s="110"/>
      <c r="JZB206" s="110"/>
      <c r="JZC206" s="110"/>
      <c r="JZD206" s="110"/>
      <c r="JZE206" s="110"/>
      <c r="JZF206" s="110"/>
      <c r="JZG206" s="110"/>
      <c r="JZH206" s="110"/>
      <c r="JZI206" s="110"/>
      <c r="JZJ206" s="110"/>
      <c r="JZK206" s="110"/>
      <c r="JZL206" s="110"/>
      <c r="JZM206" s="110"/>
      <c r="JZN206" s="110"/>
      <c r="JZO206" s="110"/>
      <c r="JZP206" s="110"/>
      <c r="JZQ206" s="110"/>
      <c r="JZR206" s="110"/>
      <c r="JZS206" s="110"/>
      <c r="JZT206" s="110"/>
      <c r="JZU206" s="110"/>
      <c r="JZV206" s="110"/>
      <c r="JZW206" s="110"/>
      <c r="JZX206" s="110"/>
      <c r="JZY206" s="110"/>
      <c r="JZZ206" s="110"/>
      <c r="KAA206" s="110"/>
      <c r="KAB206" s="110"/>
      <c r="KAC206" s="110"/>
      <c r="KAD206" s="110"/>
      <c r="KAE206" s="110"/>
      <c r="KAF206" s="110"/>
      <c r="KAG206" s="110"/>
      <c r="KAH206" s="110"/>
      <c r="KAI206" s="110"/>
      <c r="KAJ206" s="110"/>
      <c r="KAK206" s="110"/>
      <c r="KAL206" s="110"/>
      <c r="KAM206" s="110"/>
      <c r="KAN206" s="110"/>
      <c r="KAO206" s="110"/>
      <c r="KAP206" s="110"/>
      <c r="KAQ206" s="110"/>
      <c r="KAR206" s="110"/>
      <c r="KAS206" s="110"/>
      <c r="KAT206" s="110"/>
      <c r="KAU206" s="110"/>
      <c r="KAV206" s="110"/>
      <c r="KAW206" s="110"/>
      <c r="KAX206" s="110"/>
      <c r="KAY206" s="110"/>
      <c r="KAZ206" s="110"/>
      <c r="KBA206" s="110"/>
      <c r="KBB206" s="110"/>
      <c r="KBC206" s="110"/>
      <c r="KBD206" s="110"/>
      <c r="KBE206" s="110"/>
      <c r="KBF206" s="110"/>
      <c r="KBG206" s="110"/>
      <c r="KBH206" s="110"/>
      <c r="KBI206" s="110"/>
      <c r="KBJ206" s="110"/>
      <c r="KBK206" s="110"/>
      <c r="KBL206" s="110"/>
      <c r="KBM206" s="110"/>
      <c r="KBN206" s="110"/>
      <c r="KBO206" s="110"/>
      <c r="KBP206" s="110"/>
      <c r="KBQ206" s="110"/>
      <c r="KBR206" s="110"/>
      <c r="KBS206" s="110"/>
      <c r="KBT206" s="110"/>
      <c r="KBU206" s="110"/>
      <c r="KBV206" s="110"/>
      <c r="KBW206" s="110"/>
      <c r="KBX206" s="110"/>
      <c r="KBY206" s="110"/>
      <c r="KBZ206" s="110"/>
      <c r="KCA206" s="110"/>
      <c r="KCB206" s="110"/>
      <c r="KCC206" s="110"/>
      <c r="KCD206" s="110"/>
      <c r="KCE206" s="110"/>
      <c r="KCF206" s="110"/>
      <c r="KCG206" s="110"/>
      <c r="KCH206" s="110"/>
      <c r="KCI206" s="110"/>
      <c r="KCJ206" s="110"/>
      <c r="KCK206" s="110"/>
      <c r="KCL206" s="110"/>
      <c r="KCM206" s="110"/>
      <c r="KCN206" s="110"/>
      <c r="KCO206" s="110"/>
      <c r="KCP206" s="110"/>
      <c r="KCQ206" s="110"/>
      <c r="KCR206" s="110"/>
      <c r="KCS206" s="110"/>
      <c r="KCT206" s="110"/>
      <c r="KCU206" s="110"/>
      <c r="KCV206" s="110"/>
      <c r="KCW206" s="110"/>
      <c r="KCX206" s="110"/>
      <c r="KCY206" s="110"/>
      <c r="KCZ206" s="110"/>
      <c r="KDA206" s="110"/>
      <c r="KDB206" s="110"/>
      <c r="KDC206" s="110"/>
      <c r="KDD206" s="110"/>
      <c r="KDE206" s="110"/>
      <c r="KDF206" s="110"/>
      <c r="KDG206" s="110"/>
      <c r="KDH206" s="110"/>
      <c r="KDI206" s="110"/>
      <c r="KDJ206" s="110"/>
      <c r="KDK206" s="110"/>
      <c r="KDL206" s="110"/>
      <c r="KDM206" s="110"/>
      <c r="KDN206" s="110"/>
      <c r="KDO206" s="110"/>
      <c r="KDP206" s="110"/>
      <c r="KDQ206" s="110"/>
      <c r="KDR206" s="110"/>
      <c r="KDS206" s="110"/>
      <c r="KDT206" s="110"/>
      <c r="KDU206" s="110"/>
      <c r="KDV206" s="110"/>
      <c r="KDW206" s="110"/>
      <c r="KDX206" s="110"/>
      <c r="KDY206" s="110"/>
      <c r="KDZ206" s="110"/>
      <c r="KEA206" s="110"/>
      <c r="KEB206" s="110"/>
      <c r="KEC206" s="110"/>
      <c r="KED206" s="110"/>
      <c r="KEE206" s="110"/>
      <c r="KEF206" s="110"/>
      <c r="KEG206" s="110"/>
      <c r="KEH206" s="110"/>
      <c r="KEI206" s="110"/>
      <c r="KEJ206" s="110"/>
      <c r="KEK206" s="110"/>
      <c r="KEL206" s="110"/>
      <c r="KEM206" s="110"/>
      <c r="KEN206" s="110"/>
      <c r="KEO206" s="110"/>
      <c r="KEP206" s="110"/>
      <c r="KEQ206" s="110"/>
      <c r="KER206" s="110"/>
      <c r="KES206" s="110"/>
      <c r="KET206" s="110"/>
      <c r="KEU206" s="110"/>
      <c r="KEV206" s="110"/>
      <c r="KEW206" s="110"/>
      <c r="KEX206" s="110"/>
      <c r="KEY206" s="110"/>
      <c r="KEZ206" s="110"/>
      <c r="KFA206" s="110"/>
      <c r="KFB206" s="110"/>
      <c r="KFC206" s="110"/>
      <c r="KFD206" s="110"/>
      <c r="KFE206" s="110"/>
      <c r="KFF206" s="110"/>
      <c r="KFG206" s="110"/>
      <c r="KFH206" s="110"/>
      <c r="KFI206" s="110"/>
      <c r="KFJ206" s="110"/>
      <c r="KFK206" s="110"/>
      <c r="KFL206" s="110"/>
      <c r="KFM206" s="110"/>
      <c r="KFN206" s="110"/>
      <c r="KFO206" s="110"/>
      <c r="KFP206" s="110"/>
      <c r="KFQ206" s="110"/>
      <c r="KFR206" s="110"/>
      <c r="KFS206" s="110"/>
      <c r="KFT206" s="110"/>
      <c r="KFU206" s="110"/>
      <c r="KFV206" s="110"/>
      <c r="KFW206" s="110"/>
      <c r="KFX206" s="110"/>
      <c r="KFY206" s="110"/>
      <c r="KFZ206" s="110"/>
      <c r="KGA206" s="110"/>
      <c r="KGB206" s="110"/>
      <c r="KGC206" s="110"/>
      <c r="KGD206" s="110"/>
      <c r="KGE206" s="110"/>
      <c r="KGF206" s="110"/>
      <c r="KGG206" s="110"/>
      <c r="KGH206" s="110"/>
      <c r="KGI206" s="110"/>
      <c r="KGJ206" s="110"/>
      <c r="KGK206" s="110"/>
      <c r="KGL206" s="110"/>
      <c r="KGM206" s="110"/>
      <c r="KGN206" s="110"/>
      <c r="KGO206" s="110"/>
      <c r="KGP206" s="110"/>
      <c r="KGQ206" s="110"/>
      <c r="KGR206" s="110"/>
      <c r="KGS206" s="110"/>
      <c r="KGT206" s="110"/>
      <c r="KGU206" s="110"/>
      <c r="KGV206" s="110"/>
      <c r="KGW206" s="110"/>
      <c r="KGX206" s="110"/>
      <c r="KGY206" s="110"/>
      <c r="KGZ206" s="110"/>
      <c r="KHA206" s="110"/>
      <c r="KHB206" s="110"/>
      <c r="KHC206" s="110"/>
      <c r="KHD206" s="110"/>
      <c r="KHE206" s="110"/>
      <c r="KHF206" s="110"/>
      <c r="KHG206" s="110"/>
      <c r="KHH206" s="110"/>
      <c r="KHI206" s="110"/>
      <c r="KHJ206" s="110"/>
      <c r="KHK206" s="110"/>
      <c r="KHL206" s="110"/>
      <c r="KHM206" s="110"/>
      <c r="KHN206" s="110"/>
      <c r="KHO206" s="110"/>
      <c r="KHP206" s="110"/>
      <c r="KHQ206" s="110"/>
      <c r="KHR206" s="110"/>
      <c r="KHS206" s="110"/>
      <c r="KHT206" s="110"/>
      <c r="KHU206" s="110"/>
      <c r="KHV206" s="110"/>
      <c r="KHW206" s="110"/>
      <c r="KHX206" s="110"/>
      <c r="KHY206" s="110"/>
      <c r="KHZ206" s="110"/>
      <c r="KIA206" s="110"/>
      <c r="KIB206" s="110"/>
      <c r="KIC206" s="110"/>
      <c r="KID206" s="110"/>
      <c r="KIE206" s="110"/>
      <c r="KIF206" s="110"/>
      <c r="KIG206" s="110"/>
      <c r="KIH206" s="110"/>
      <c r="KII206" s="110"/>
      <c r="KIJ206" s="110"/>
      <c r="KIK206" s="110"/>
      <c r="KIL206" s="110"/>
      <c r="KIM206" s="110"/>
      <c r="KIN206" s="110"/>
      <c r="KIO206" s="110"/>
      <c r="KIP206" s="110"/>
      <c r="KIQ206" s="110"/>
      <c r="KIR206" s="110"/>
      <c r="KIS206" s="110"/>
      <c r="KIT206" s="110"/>
      <c r="KIU206" s="110"/>
      <c r="KIV206" s="110"/>
      <c r="KIW206" s="110"/>
      <c r="KIX206" s="110"/>
      <c r="KIY206" s="110"/>
      <c r="KIZ206" s="110"/>
      <c r="KJA206" s="110"/>
      <c r="KJB206" s="110"/>
      <c r="KJC206" s="110"/>
      <c r="KJD206" s="110"/>
      <c r="KJE206" s="110"/>
      <c r="KJF206" s="110"/>
      <c r="KJG206" s="110"/>
      <c r="KJH206" s="110"/>
      <c r="KJI206" s="110"/>
      <c r="KJJ206" s="110"/>
      <c r="KJK206" s="110"/>
      <c r="KJL206" s="110"/>
      <c r="KJM206" s="110"/>
      <c r="KJN206" s="110"/>
      <c r="KJO206" s="110"/>
      <c r="KJP206" s="110"/>
      <c r="KJQ206" s="110"/>
      <c r="KJR206" s="110"/>
      <c r="KJS206" s="110"/>
      <c r="KJT206" s="110"/>
      <c r="KJU206" s="110"/>
      <c r="KJV206" s="110"/>
      <c r="KJW206" s="110"/>
      <c r="KJX206" s="110"/>
      <c r="KJY206" s="110"/>
      <c r="KJZ206" s="110"/>
      <c r="KKA206" s="110"/>
      <c r="KKB206" s="110"/>
      <c r="KKC206" s="110"/>
      <c r="KKD206" s="110"/>
      <c r="KKE206" s="110"/>
      <c r="KKF206" s="110"/>
      <c r="KKG206" s="110"/>
      <c r="KKH206" s="110"/>
      <c r="KKI206" s="110"/>
      <c r="KKJ206" s="110"/>
      <c r="KKK206" s="110"/>
      <c r="KKL206" s="110"/>
      <c r="KKM206" s="110"/>
      <c r="KKN206" s="110"/>
      <c r="KKO206" s="110"/>
      <c r="KKP206" s="110"/>
      <c r="KKQ206" s="110"/>
      <c r="KKR206" s="110"/>
      <c r="KKS206" s="110"/>
      <c r="KKT206" s="110"/>
      <c r="KKU206" s="110"/>
      <c r="KKV206" s="110"/>
      <c r="KKW206" s="110"/>
      <c r="KKX206" s="110"/>
      <c r="KKY206" s="110"/>
      <c r="KKZ206" s="110"/>
      <c r="KLA206" s="110"/>
      <c r="KLB206" s="110"/>
      <c r="KLC206" s="110"/>
      <c r="KLD206" s="110"/>
      <c r="KLE206" s="110"/>
      <c r="KLF206" s="110"/>
      <c r="KLG206" s="110"/>
      <c r="KLH206" s="110"/>
      <c r="KLI206" s="110"/>
      <c r="KLJ206" s="110"/>
      <c r="KLK206" s="110"/>
      <c r="KLL206" s="110"/>
      <c r="KLM206" s="110"/>
      <c r="KLN206" s="110"/>
      <c r="KLO206" s="110"/>
      <c r="KLP206" s="110"/>
      <c r="KLQ206" s="110"/>
      <c r="KLR206" s="110"/>
      <c r="KLS206" s="110"/>
      <c r="KLT206" s="110"/>
      <c r="KLU206" s="110"/>
      <c r="KLV206" s="110"/>
      <c r="KLW206" s="110"/>
      <c r="KLX206" s="110"/>
      <c r="KLY206" s="110"/>
      <c r="KLZ206" s="110"/>
      <c r="KMA206" s="110"/>
      <c r="KMB206" s="110"/>
      <c r="KMC206" s="110"/>
      <c r="KMD206" s="110"/>
      <c r="KME206" s="110"/>
      <c r="KMF206" s="110"/>
      <c r="KMG206" s="110"/>
      <c r="KMH206" s="110"/>
      <c r="KMI206" s="110"/>
      <c r="KMJ206" s="110"/>
      <c r="KMK206" s="110"/>
      <c r="KML206" s="110"/>
      <c r="KMM206" s="110"/>
      <c r="KMN206" s="110"/>
      <c r="KMO206" s="110"/>
      <c r="KMP206" s="110"/>
      <c r="KMQ206" s="110"/>
      <c r="KMR206" s="110"/>
      <c r="KMS206" s="110"/>
      <c r="KMT206" s="110"/>
      <c r="KMU206" s="110"/>
      <c r="KMV206" s="110"/>
      <c r="KMW206" s="110"/>
      <c r="KMX206" s="110"/>
      <c r="KMY206" s="110"/>
      <c r="KMZ206" s="110"/>
      <c r="KNA206" s="110"/>
      <c r="KNB206" s="110"/>
      <c r="KNC206" s="110"/>
      <c r="KND206" s="110"/>
      <c r="KNE206" s="110"/>
      <c r="KNF206" s="110"/>
      <c r="KNG206" s="110"/>
      <c r="KNH206" s="110"/>
      <c r="KNI206" s="110"/>
      <c r="KNJ206" s="110"/>
      <c r="KNK206" s="110"/>
      <c r="KNL206" s="110"/>
      <c r="KNM206" s="110"/>
      <c r="KNN206" s="110"/>
      <c r="KNO206" s="110"/>
      <c r="KNP206" s="110"/>
      <c r="KNQ206" s="110"/>
      <c r="KNR206" s="110"/>
      <c r="KNS206" s="110"/>
      <c r="KNT206" s="110"/>
      <c r="KNU206" s="110"/>
      <c r="KNV206" s="110"/>
      <c r="KNW206" s="110"/>
      <c r="KNX206" s="110"/>
      <c r="KNY206" s="110"/>
      <c r="KNZ206" s="110"/>
      <c r="KOA206" s="110"/>
      <c r="KOB206" s="110"/>
      <c r="KOC206" s="110"/>
      <c r="KOD206" s="110"/>
      <c r="KOE206" s="110"/>
      <c r="KOF206" s="110"/>
      <c r="KOG206" s="110"/>
      <c r="KOH206" s="110"/>
      <c r="KOI206" s="110"/>
      <c r="KOJ206" s="110"/>
      <c r="KOK206" s="110"/>
      <c r="KOL206" s="110"/>
      <c r="KOM206" s="110"/>
      <c r="KON206" s="110"/>
      <c r="KOO206" s="110"/>
      <c r="KOP206" s="110"/>
      <c r="KOQ206" s="110"/>
      <c r="KOR206" s="110"/>
      <c r="KOS206" s="110"/>
      <c r="KOT206" s="110"/>
      <c r="KOU206" s="110"/>
      <c r="KOV206" s="110"/>
      <c r="KOW206" s="110"/>
      <c r="KOX206" s="110"/>
      <c r="KOY206" s="110"/>
      <c r="KOZ206" s="110"/>
      <c r="KPA206" s="110"/>
      <c r="KPB206" s="110"/>
      <c r="KPC206" s="110"/>
      <c r="KPD206" s="110"/>
      <c r="KPE206" s="110"/>
      <c r="KPF206" s="110"/>
      <c r="KPG206" s="110"/>
      <c r="KPH206" s="110"/>
      <c r="KPI206" s="110"/>
      <c r="KPJ206" s="110"/>
      <c r="KPK206" s="110"/>
      <c r="KPL206" s="110"/>
      <c r="KPM206" s="110"/>
      <c r="KPN206" s="110"/>
      <c r="KPO206" s="110"/>
      <c r="KPP206" s="110"/>
      <c r="KPQ206" s="110"/>
      <c r="KPR206" s="110"/>
      <c r="KPS206" s="110"/>
      <c r="KPT206" s="110"/>
      <c r="KPU206" s="110"/>
      <c r="KPV206" s="110"/>
      <c r="KPW206" s="110"/>
      <c r="KPX206" s="110"/>
      <c r="KPY206" s="110"/>
      <c r="KPZ206" s="110"/>
      <c r="KQA206" s="110"/>
      <c r="KQB206" s="110"/>
      <c r="KQC206" s="110"/>
      <c r="KQD206" s="110"/>
      <c r="KQE206" s="110"/>
      <c r="KQF206" s="110"/>
      <c r="KQG206" s="110"/>
      <c r="KQH206" s="110"/>
      <c r="KQI206" s="110"/>
      <c r="KQJ206" s="110"/>
      <c r="KQK206" s="110"/>
      <c r="KQL206" s="110"/>
      <c r="KQM206" s="110"/>
      <c r="KQN206" s="110"/>
      <c r="KQO206" s="110"/>
      <c r="KQP206" s="110"/>
      <c r="KQQ206" s="110"/>
      <c r="KQR206" s="110"/>
      <c r="KQS206" s="110"/>
      <c r="KQT206" s="110"/>
      <c r="KQU206" s="110"/>
      <c r="KQV206" s="110"/>
      <c r="KQW206" s="110"/>
      <c r="KQX206" s="110"/>
      <c r="KQY206" s="110"/>
      <c r="KQZ206" s="110"/>
      <c r="KRA206" s="110"/>
      <c r="KRB206" s="110"/>
      <c r="KRC206" s="110"/>
      <c r="KRD206" s="110"/>
      <c r="KRE206" s="110"/>
      <c r="KRF206" s="110"/>
      <c r="KRG206" s="110"/>
      <c r="KRH206" s="110"/>
      <c r="KRI206" s="110"/>
      <c r="KRJ206" s="110"/>
      <c r="KRK206" s="110"/>
      <c r="KRL206" s="110"/>
      <c r="KRM206" s="110"/>
      <c r="KRN206" s="110"/>
      <c r="KRO206" s="110"/>
      <c r="KRP206" s="110"/>
      <c r="KRQ206" s="110"/>
      <c r="KRR206" s="110"/>
      <c r="KRS206" s="110"/>
      <c r="KRT206" s="110"/>
      <c r="KRU206" s="110"/>
      <c r="KRV206" s="110"/>
      <c r="KRW206" s="110"/>
      <c r="KRX206" s="110"/>
      <c r="KRY206" s="110"/>
      <c r="KRZ206" s="110"/>
      <c r="KSA206" s="110"/>
      <c r="KSB206" s="110"/>
      <c r="KSC206" s="110"/>
      <c r="KSD206" s="110"/>
      <c r="KSE206" s="110"/>
      <c r="KSF206" s="110"/>
      <c r="KSG206" s="110"/>
      <c r="KSH206" s="110"/>
      <c r="KSI206" s="110"/>
      <c r="KSJ206" s="110"/>
      <c r="KSK206" s="110"/>
      <c r="KSL206" s="110"/>
      <c r="KSM206" s="110"/>
      <c r="KSN206" s="110"/>
      <c r="KSO206" s="110"/>
      <c r="KSP206" s="110"/>
      <c r="KSQ206" s="110"/>
      <c r="KSR206" s="110"/>
      <c r="KSS206" s="110"/>
      <c r="KST206" s="110"/>
      <c r="KSU206" s="110"/>
      <c r="KSV206" s="110"/>
      <c r="KSW206" s="110"/>
      <c r="KSX206" s="110"/>
      <c r="KSY206" s="110"/>
      <c r="KSZ206" s="110"/>
      <c r="KTA206" s="110"/>
      <c r="KTB206" s="110"/>
      <c r="KTC206" s="110"/>
      <c r="KTD206" s="110"/>
      <c r="KTE206" s="110"/>
      <c r="KTF206" s="110"/>
      <c r="KTG206" s="110"/>
      <c r="KTH206" s="110"/>
      <c r="KTI206" s="110"/>
      <c r="KTJ206" s="110"/>
      <c r="KTK206" s="110"/>
      <c r="KTL206" s="110"/>
      <c r="KTM206" s="110"/>
      <c r="KTN206" s="110"/>
      <c r="KTO206" s="110"/>
      <c r="KTP206" s="110"/>
      <c r="KTQ206" s="110"/>
      <c r="KTR206" s="110"/>
      <c r="KTS206" s="110"/>
      <c r="KTT206" s="110"/>
      <c r="KTU206" s="110"/>
      <c r="KTV206" s="110"/>
      <c r="KTW206" s="110"/>
      <c r="KTX206" s="110"/>
      <c r="KTY206" s="110"/>
      <c r="KTZ206" s="110"/>
      <c r="KUA206" s="110"/>
      <c r="KUB206" s="110"/>
      <c r="KUC206" s="110"/>
      <c r="KUD206" s="110"/>
      <c r="KUE206" s="110"/>
      <c r="KUF206" s="110"/>
      <c r="KUG206" s="110"/>
      <c r="KUH206" s="110"/>
      <c r="KUI206" s="110"/>
      <c r="KUJ206" s="110"/>
      <c r="KUK206" s="110"/>
      <c r="KUL206" s="110"/>
      <c r="KUM206" s="110"/>
      <c r="KUN206" s="110"/>
      <c r="KUO206" s="110"/>
      <c r="KUP206" s="110"/>
      <c r="KUQ206" s="110"/>
      <c r="KUR206" s="110"/>
      <c r="KUS206" s="110"/>
      <c r="KUT206" s="110"/>
      <c r="KUU206" s="110"/>
      <c r="KUV206" s="110"/>
      <c r="KUW206" s="110"/>
      <c r="KUX206" s="110"/>
      <c r="KUY206" s="110"/>
      <c r="KUZ206" s="110"/>
      <c r="KVA206" s="110"/>
      <c r="KVB206" s="110"/>
      <c r="KVC206" s="110"/>
      <c r="KVD206" s="110"/>
      <c r="KVE206" s="110"/>
      <c r="KVF206" s="110"/>
      <c r="KVG206" s="110"/>
      <c r="KVH206" s="110"/>
      <c r="KVI206" s="110"/>
      <c r="KVJ206" s="110"/>
      <c r="KVK206" s="110"/>
      <c r="KVL206" s="110"/>
      <c r="KVM206" s="110"/>
      <c r="KVN206" s="110"/>
      <c r="KVO206" s="110"/>
      <c r="KVP206" s="110"/>
      <c r="KVQ206" s="110"/>
      <c r="KVR206" s="110"/>
      <c r="KVS206" s="110"/>
      <c r="KVT206" s="110"/>
      <c r="KVU206" s="110"/>
      <c r="KVV206" s="110"/>
      <c r="KVW206" s="110"/>
      <c r="KVX206" s="110"/>
      <c r="KVY206" s="110"/>
      <c r="KVZ206" s="110"/>
      <c r="KWA206" s="110"/>
      <c r="KWB206" s="110"/>
      <c r="KWC206" s="110"/>
      <c r="KWD206" s="110"/>
      <c r="KWE206" s="110"/>
      <c r="KWF206" s="110"/>
      <c r="KWG206" s="110"/>
      <c r="KWH206" s="110"/>
      <c r="KWI206" s="110"/>
      <c r="KWJ206" s="110"/>
      <c r="KWK206" s="110"/>
      <c r="KWL206" s="110"/>
      <c r="KWM206" s="110"/>
      <c r="KWN206" s="110"/>
      <c r="KWO206" s="110"/>
      <c r="KWP206" s="110"/>
      <c r="KWQ206" s="110"/>
      <c r="KWR206" s="110"/>
      <c r="KWS206" s="110"/>
      <c r="KWT206" s="110"/>
      <c r="KWU206" s="110"/>
      <c r="KWV206" s="110"/>
      <c r="KWW206" s="110"/>
      <c r="KWX206" s="110"/>
      <c r="KWY206" s="110"/>
      <c r="KWZ206" s="110"/>
      <c r="KXA206" s="110"/>
      <c r="KXB206" s="110"/>
      <c r="KXC206" s="110"/>
      <c r="KXD206" s="110"/>
      <c r="KXE206" s="110"/>
      <c r="KXF206" s="110"/>
      <c r="KXG206" s="110"/>
      <c r="KXH206" s="110"/>
      <c r="KXI206" s="110"/>
      <c r="KXJ206" s="110"/>
      <c r="KXK206" s="110"/>
      <c r="KXL206" s="110"/>
      <c r="KXM206" s="110"/>
      <c r="KXN206" s="110"/>
      <c r="KXO206" s="110"/>
      <c r="KXP206" s="110"/>
      <c r="KXQ206" s="110"/>
      <c r="KXR206" s="110"/>
      <c r="KXS206" s="110"/>
      <c r="KXT206" s="110"/>
      <c r="KXU206" s="110"/>
      <c r="KXV206" s="110"/>
      <c r="KXW206" s="110"/>
      <c r="KXX206" s="110"/>
      <c r="KXY206" s="110"/>
      <c r="KXZ206" s="110"/>
      <c r="KYA206" s="110"/>
      <c r="KYB206" s="110"/>
      <c r="KYC206" s="110"/>
      <c r="KYD206" s="110"/>
      <c r="KYE206" s="110"/>
      <c r="KYF206" s="110"/>
      <c r="KYG206" s="110"/>
      <c r="KYH206" s="110"/>
      <c r="KYI206" s="110"/>
      <c r="KYJ206" s="110"/>
      <c r="KYK206" s="110"/>
      <c r="KYL206" s="110"/>
      <c r="KYM206" s="110"/>
      <c r="KYN206" s="110"/>
      <c r="KYO206" s="110"/>
      <c r="KYP206" s="110"/>
      <c r="KYQ206" s="110"/>
      <c r="KYR206" s="110"/>
      <c r="KYS206" s="110"/>
      <c r="KYT206" s="110"/>
      <c r="KYU206" s="110"/>
      <c r="KYV206" s="110"/>
      <c r="KYW206" s="110"/>
      <c r="KYX206" s="110"/>
      <c r="KYY206" s="110"/>
      <c r="KYZ206" s="110"/>
      <c r="KZA206" s="110"/>
      <c r="KZB206" s="110"/>
      <c r="KZC206" s="110"/>
      <c r="KZD206" s="110"/>
      <c r="KZE206" s="110"/>
      <c r="KZF206" s="110"/>
      <c r="KZG206" s="110"/>
      <c r="KZH206" s="110"/>
      <c r="KZI206" s="110"/>
      <c r="KZJ206" s="110"/>
      <c r="KZK206" s="110"/>
      <c r="KZL206" s="110"/>
      <c r="KZM206" s="110"/>
      <c r="KZN206" s="110"/>
      <c r="KZO206" s="110"/>
      <c r="KZP206" s="110"/>
      <c r="KZQ206" s="110"/>
      <c r="KZR206" s="110"/>
      <c r="KZS206" s="110"/>
      <c r="KZT206" s="110"/>
      <c r="KZU206" s="110"/>
      <c r="KZV206" s="110"/>
      <c r="KZW206" s="110"/>
      <c r="KZX206" s="110"/>
      <c r="KZY206" s="110"/>
      <c r="KZZ206" s="110"/>
      <c r="LAA206" s="110"/>
      <c r="LAB206" s="110"/>
      <c r="LAC206" s="110"/>
      <c r="LAD206" s="110"/>
      <c r="LAE206" s="110"/>
      <c r="LAF206" s="110"/>
      <c r="LAG206" s="110"/>
      <c r="LAH206" s="110"/>
      <c r="LAI206" s="110"/>
      <c r="LAJ206" s="110"/>
      <c r="LAK206" s="110"/>
      <c r="LAL206" s="110"/>
      <c r="LAM206" s="110"/>
      <c r="LAN206" s="110"/>
      <c r="LAO206" s="110"/>
      <c r="LAP206" s="110"/>
      <c r="LAQ206" s="110"/>
      <c r="LAR206" s="110"/>
      <c r="LAS206" s="110"/>
      <c r="LAT206" s="110"/>
      <c r="LAU206" s="110"/>
      <c r="LAV206" s="110"/>
      <c r="LAW206" s="110"/>
      <c r="LAX206" s="110"/>
      <c r="LAY206" s="110"/>
      <c r="LAZ206" s="110"/>
      <c r="LBA206" s="110"/>
      <c r="LBB206" s="110"/>
      <c r="LBC206" s="110"/>
      <c r="LBD206" s="110"/>
      <c r="LBE206" s="110"/>
      <c r="LBF206" s="110"/>
      <c r="LBG206" s="110"/>
      <c r="LBH206" s="110"/>
      <c r="LBI206" s="110"/>
      <c r="LBJ206" s="110"/>
      <c r="LBK206" s="110"/>
      <c r="LBL206" s="110"/>
      <c r="LBM206" s="110"/>
      <c r="LBN206" s="110"/>
      <c r="LBO206" s="110"/>
      <c r="LBP206" s="110"/>
      <c r="LBQ206" s="110"/>
      <c r="LBR206" s="110"/>
      <c r="LBS206" s="110"/>
      <c r="LBT206" s="110"/>
      <c r="LBU206" s="110"/>
      <c r="LBV206" s="110"/>
      <c r="LBW206" s="110"/>
      <c r="LBX206" s="110"/>
      <c r="LBY206" s="110"/>
      <c r="LBZ206" s="110"/>
      <c r="LCA206" s="110"/>
      <c r="LCB206" s="110"/>
      <c r="LCC206" s="110"/>
      <c r="LCD206" s="110"/>
      <c r="LCE206" s="110"/>
      <c r="LCF206" s="110"/>
      <c r="LCG206" s="110"/>
      <c r="LCH206" s="110"/>
      <c r="LCI206" s="110"/>
      <c r="LCJ206" s="110"/>
      <c r="LCK206" s="110"/>
      <c r="LCL206" s="110"/>
      <c r="LCM206" s="110"/>
      <c r="LCN206" s="110"/>
      <c r="LCO206" s="110"/>
      <c r="LCP206" s="110"/>
      <c r="LCQ206" s="110"/>
      <c r="LCR206" s="110"/>
      <c r="LCS206" s="110"/>
      <c r="LCT206" s="110"/>
      <c r="LCU206" s="110"/>
      <c r="LCV206" s="110"/>
      <c r="LCW206" s="110"/>
      <c r="LCX206" s="110"/>
      <c r="LCY206" s="110"/>
      <c r="LCZ206" s="110"/>
      <c r="LDA206" s="110"/>
      <c r="LDB206" s="110"/>
      <c r="LDC206" s="110"/>
      <c r="LDD206" s="110"/>
      <c r="LDE206" s="110"/>
      <c r="LDF206" s="110"/>
      <c r="LDG206" s="110"/>
      <c r="LDH206" s="110"/>
      <c r="LDI206" s="110"/>
      <c r="LDJ206" s="110"/>
      <c r="LDK206" s="110"/>
      <c r="LDL206" s="110"/>
      <c r="LDM206" s="110"/>
      <c r="LDN206" s="110"/>
      <c r="LDO206" s="110"/>
      <c r="LDP206" s="110"/>
      <c r="LDQ206" s="110"/>
      <c r="LDR206" s="110"/>
      <c r="LDS206" s="110"/>
      <c r="LDT206" s="110"/>
      <c r="LDU206" s="110"/>
      <c r="LDV206" s="110"/>
      <c r="LDW206" s="110"/>
      <c r="LDX206" s="110"/>
      <c r="LDY206" s="110"/>
      <c r="LDZ206" s="110"/>
      <c r="LEA206" s="110"/>
      <c r="LEB206" s="110"/>
      <c r="LEC206" s="110"/>
      <c r="LED206" s="110"/>
      <c r="LEE206" s="110"/>
      <c r="LEF206" s="110"/>
      <c r="LEG206" s="110"/>
      <c r="LEH206" s="110"/>
      <c r="LEI206" s="110"/>
      <c r="LEJ206" s="110"/>
      <c r="LEK206" s="110"/>
      <c r="LEL206" s="110"/>
      <c r="LEM206" s="110"/>
      <c r="LEN206" s="110"/>
      <c r="LEO206" s="110"/>
      <c r="LEP206" s="110"/>
      <c r="LEQ206" s="110"/>
      <c r="LER206" s="110"/>
      <c r="LES206" s="110"/>
      <c r="LET206" s="110"/>
      <c r="LEU206" s="110"/>
      <c r="LEV206" s="110"/>
      <c r="LEW206" s="110"/>
      <c r="LEX206" s="110"/>
      <c r="LEY206" s="110"/>
      <c r="LEZ206" s="110"/>
      <c r="LFA206" s="110"/>
      <c r="LFB206" s="110"/>
      <c r="LFC206" s="110"/>
      <c r="LFD206" s="110"/>
      <c r="LFE206" s="110"/>
      <c r="LFF206" s="110"/>
      <c r="LFG206" s="110"/>
      <c r="LFH206" s="110"/>
      <c r="LFI206" s="110"/>
      <c r="LFJ206" s="110"/>
      <c r="LFK206" s="110"/>
      <c r="LFL206" s="110"/>
      <c r="LFM206" s="110"/>
      <c r="LFN206" s="110"/>
      <c r="LFO206" s="110"/>
      <c r="LFP206" s="110"/>
      <c r="LFQ206" s="110"/>
      <c r="LFR206" s="110"/>
      <c r="LFS206" s="110"/>
      <c r="LFT206" s="110"/>
      <c r="LFU206" s="110"/>
      <c r="LFV206" s="110"/>
      <c r="LFW206" s="110"/>
      <c r="LFX206" s="110"/>
      <c r="LFY206" s="110"/>
      <c r="LFZ206" s="110"/>
      <c r="LGA206" s="110"/>
      <c r="LGB206" s="110"/>
      <c r="LGC206" s="110"/>
      <c r="LGD206" s="110"/>
      <c r="LGE206" s="110"/>
      <c r="LGF206" s="110"/>
      <c r="LGG206" s="110"/>
      <c r="LGH206" s="110"/>
      <c r="LGI206" s="110"/>
      <c r="LGJ206" s="110"/>
      <c r="LGK206" s="110"/>
      <c r="LGL206" s="110"/>
      <c r="LGM206" s="110"/>
      <c r="LGN206" s="110"/>
      <c r="LGO206" s="110"/>
      <c r="LGP206" s="110"/>
      <c r="LGQ206" s="110"/>
      <c r="LGR206" s="110"/>
      <c r="LGS206" s="110"/>
      <c r="LGT206" s="110"/>
      <c r="LGU206" s="110"/>
      <c r="LGV206" s="110"/>
      <c r="LGW206" s="110"/>
      <c r="LGX206" s="110"/>
      <c r="LGY206" s="110"/>
      <c r="LGZ206" s="110"/>
      <c r="LHA206" s="110"/>
      <c r="LHB206" s="110"/>
      <c r="LHC206" s="110"/>
      <c r="LHD206" s="110"/>
      <c r="LHE206" s="110"/>
      <c r="LHF206" s="110"/>
      <c r="LHG206" s="110"/>
      <c r="LHH206" s="110"/>
      <c r="LHI206" s="110"/>
      <c r="LHJ206" s="110"/>
      <c r="LHK206" s="110"/>
      <c r="LHL206" s="110"/>
      <c r="LHM206" s="110"/>
      <c r="LHN206" s="110"/>
      <c r="LHO206" s="110"/>
      <c r="LHP206" s="110"/>
      <c r="LHQ206" s="110"/>
      <c r="LHR206" s="110"/>
      <c r="LHS206" s="110"/>
      <c r="LHT206" s="110"/>
      <c r="LHU206" s="110"/>
      <c r="LHV206" s="110"/>
      <c r="LHW206" s="110"/>
      <c r="LHX206" s="110"/>
      <c r="LHY206" s="110"/>
      <c r="LHZ206" s="110"/>
      <c r="LIA206" s="110"/>
      <c r="LIB206" s="110"/>
      <c r="LIC206" s="110"/>
      <c r="LID206" s="110"/>
      <c r="LIE206" s="110"/>
      <c r="LIF206" s="110"/>
      <c r="LIG206" s="110"/>
      <c r="LIH206" s="110"/>
      <c r="LII206" s="110"/>
      <c r="LIJ206" s="110"/>
      <c r="LIK206" s="110"/>
      <c r="LIL206" s="110"/>
      <c r="LIM206" s="110"/>
      <c r="LIN206" s="110"/>
      <c r="LIO206" s="110"/>
      <c r="LIP206" s="110"/>
      <c r="LIQ206" s="110"/>
      <c r="LIR206" s="110"/>
      <c r="LIS206" s="110"/>
      <c r="LIT206" s="110"/>
      <c r="LIU206" s="110"/>
      <c r="LIV206" s="110"/>
      <c r="LIW206" s="110"/>
      <c r="LIX206" s="110"/>
      <c r="LIY206" s="110"/>
      <c r="LIZ206" s="110"/>
      <c r="LJA206" s="110"/>
      <c r="LJB206" s="110"/>
      <c r="LJC206" s="110"/>
      <c r="LJD206" s="110"/>
      <c r="LJE206" s="110"/>
      <c r="LJF206" s="110"/>
      <c r="LJG206" s="110"/>
      <c r="LJH206" s="110"/>
      <c r="LJI206" s="110"/>
      <c r="LJJ206" s="110"/>
      <c r="LJK206" s="110"/>
      <c r="LJL206" s="110"/>
      <c r="LJM206" s="110"/>
      <c r="LJN206" s="110"/>
      <c r="LJO206" s="110"/>
      <c r="LJP206" s="110"/>
      <c r="LJQ206" s="110"/>
      <c r="LJR206" s="110"/>
      <c r="LJS206" s="110"/>
      <c r="LJT206" s="110"/>
      <c r="LJU206" s="110"/>
      <c r="LJV206" s="110"/>
      <c r="LJW206" s="110"/>
      <c r="LJX206" s="110"/>
      <c r="LJY206" s="110"/>
      <c r="LJZ206" s="110"/>
      <c r="LKA206" s="110"/>
      <c r="LKB206" s="110"/>
      <c r="LKC206" s="110"/>
      <c r="LKD206" s="110"/>
      <c r="LKE206" s="110"/>
      <c r="LKF206" s="110"/>
      <c r="LKG206" s="110"/>
      <c r="LKH206" s="110"/>
      <c r="LKI206" s="110"/>
      <c r="LKJ206" s="110"/>
      <c r="LKK206" s="110"/>
      <c r="LKL206" s="110"/>
      <c r="LKM206" s="110"/>
      <c r="LKN206" s="110"/>
      <c r="LKO206" s="110"/>
      <c r="LKP206" s="110"/>
      <c r="LKQ206" s="110"/>
      <c r="LKR206" s="110"/>
      <c r="LKS206" s="110"/>
      <c r="LKT206" s="110"/>
      <c r="LKU206" s="110"/>
      <c r="LKV206" s="110"/>
      <c r="LKW206" s="110"/>
      <c r="LKX206" s="110"/>
      <c r="LKY206" s="110"/>
      <c r="LKZ206" s="110"/>
      <c r="LLA206" s="110"/>
      <c r="LLB206" s="110"/>
      <c r="LLC206" s="110"/>
      <c r="LLD206" s="110"/>
      <c r="LLE206" s="110"/>
      <c r="LLF206" s="110"/>
      <c r="LLG206" s="110"/>
      <c r="LLH206" s="110"/>
      <c r="LLI206" s="110"/>
      <c r="LLJ206" s="110"/>
      <c r="LLK206" s="110"/>
      <c r="LLL206" s="110"/>
      <c r="LLM206" s="110"/>
      <c r="LLN206" s="110"/>
      <c r="LLO206" s="110"/>
      <c r="LLP206" s="110"/>
      <c r="LLQ206" s="110"/>
      <c r="LLR206" s="110"/>
      <c r="LLS206" s="110"/>
      <c r="LLT206" s="110"/>
      <c r="LLU206" s="110"/>
      <c r="LLV206" s="110"/>
      <c r="LLW206" s="110"/>
      <c r="LLX206" s="110"/>
      <c r="LLY206" s="110"/>
      <c r="LLZ206" s="110"/>
      <c r="LMA206" s="110"/>
      <c r="LMB206" s="110"/>
      <c r="LMC206" s="110"/>
      <c r="LMD206" s="110"/>
      <c r="LME206" s="110"/>
      <c r="LMF206" s="110"/>
      <c r="LMG206" s="110"/>
      <c r="LMH206" s="110"/>
      <c r="LMI206" s="110"/>
      <c r="LMJ206" s="110"/>
      <c r="LMK206" s="110"/>
      <c r="LML206" s="110"/>
      <c r="LMM206" s="110"/>
      <c r="LMN206" s="110"/>
      <c r="LMO206" s="110"/>
      <c r="LMP206" s="110"/>
      <c r="LMQ206" s="110"/>
      <c r="LMR206" s="110"/>
      <c r="LMS206" s="110"/>
      <c r="LMT206" s="110"/>
      <c r="LMU206" s="110"/>
      <c r="LMV206" s="110"/>
      <c r="LMW206" s="110"/>
      <c r="LMX206" s="110"/>
      <c r="LMY206" s="110"/>
      <c r="LMZ206" s="110"/>
      <c r="LNA206" s="110"/>
      <c r="LNB206" s="110"/>
      <c r="LNC206" s="110"/>
      <c r="LND206" s="110"/>
      <c r="LNE206" s="110"/>
      <c r="LNF206" s="110"/>
      <c r="LNG206" s="110"/>
      <c r="LNH206" s="110"/>
      <c r="LNI206" s="110"/>
      <c r="LNJ206" s="110"/>
      <c r="LNK206" s="110"/>
      <c r="LNL206" s="110"/>
      <c r="LNM206" s="110"/>
      <c r="LNN206" s="110"/>
      <c r="LNO206" s="110"/>
      <c r="LNP206" s="110"/>
      <c r="LNQ206" s="110"/>
      <c r="LNR206" s="110"/>
      <c r="LNS206" s="110"/>
      <c r="LNT206" s="110"/>
      <c r="LNU206" s="110"/>
      <c r="LNV206" s="110"/>
      <c r="LNW206" s="110"/>
      <c r="LNX206" s="110"/>
      <c r="LNY206" s="110"/>
      <c r="LNZ206" s="110"/>
      <c r="LOA206" s="110"/>
      <c r="LOB206" s="110"/>
      <c r="LOC206" s="110"/>
      <c r="LOD206" s="110"/>
      <c r="LOE206" s="110"/>
      <c r="LOF206" s="110"/>
      <c r="LOG206" s="110"/>
      <c r="LOH206" s="110"/>
      <c r="LOI206" s="110"/>
      <c r="LOJ206" s="110"/>
      <c r="LOK206" s="110"/>
      <c r="LOL206" s="110"/>
      <c r="LOM206" s="110"/>
      <c r="LON206" s="110"/>
      <c r="LOO206" s="110"/>
      <c r="LOP206" s="110"/>
      <c r="LOQ206" s="110"/>
      <c r="LOR206" s="110"/>
      <c r="LOS206" s="110"/>
      <c r="LOT206" s="110"/>
      <c r="LOU206" s="110"/>
      <c r="LOV206" s="110"/>
      <c r="LOW206" s="110"/>
      <c r="LOX206" s="110"/>
      <c r="LOY206" s="110"/>
      <c r="LOZ206" s="110"/>
      <c r="LPA206" s="110"/>
      <c r="LPB206" s="110"/>
      <c r="LPC206" s="110"/>
      <c r="LPD206" s="110"/>
      <c r="LPE206" s="110"/>
      <c r="LPF206" s="110"/>
      <c r="LPG206" s="110"/>
      <c r="LPH206" s="110"/>
      <c r="LPI206" s="110"/>
      <c r="LPJ206" s="110"/>
      <c r="LPK206" s="110"/>
      <c r="LPL206" s="110"/>
      <c r="LPM206" s="110"/>
      <c r="LPN206" s="110"/>
      <c r="LPO206" s="110"/>
      <c r="LPP206" s="110"/>
      <c r="LPQ206" s="110"/>
      <c r="LPR206" s="110"/>
      <c r="LPS206" s="110"/>
      <c r="LPT206" s="110"/>
      <c r="LPU206" s="110"/>
      <c r="LPV206" s="110"/>
      <c r="LPW206" s="110"/>
      <c r="LPX206" s="110"/>
      <c r="LPY206" s="110"/>
      <c r="LPZ206" s="110"/>
      <c r="LQA206" s="110"/>
      <c r="LQB206" s="110"/>
      <c r="LQC206" s="110"/>
      <c r="LQD206" s="110"/>
      <c r="LQE206" s="110"/>
      <c r="LQF206" s="110"/>
      <c r="LQG206" s="110"/>
      <c r="LQH206" s="110"/>
      <c r="LQI206" s="110"/>
      <c r="LQJ206" s="110"/>
      <c r="LQK206" s="110"/>
      <c r="LQL206" s="110"/>
      <c r="LQM206" s="110"/>
      <c r="LQN206" s="110"/>
      <c r="LQO206" s="110"/>
      <c r="LQP206" s="110"/>
      <c r="LQQ206" s="110"/>
      <c r="LQR206" s="110"/>
      <c r="LQS206" s="110"/>
      <c r="LQT206" s="110"/>
      <c r="LQU206" s="110"/>
      <c r="LQV206" s="110"/>
      <c r="LQW206" s="110"/>
      <c r="LQX206" s="110"/>
      <c r="LQY206" s="110"/>
      <c r="LQZ206" s="110"/>
      <c r="LRA206" s="110"/>
      <c r="LRB206" s="110"/>
      <c r="LRC206" s="110"/>
      <c r="LRD206" s="110"/>
      <c r="LRE206" s="110"/>
      <c r="LRF206" s="110"/>
      <c r="LRG206" s="110"/>
      <c r="LRH206" s="110"/>
      <c r="LRI206" s="110"/>
      <c r="LRJ206" s="110"/>
      <c r="LRK206" s="110"/>
      <c r="LRL206" s="110"/>
      <c r="LRM206" s="110"/>
      <c r="LRN206" s="110"/>
      <c r="LRO206" s="110"/>
      <c r="LRP206" s="110"/>
      <c r="LRQ206" s="110"/>
      <c r="LRR206" s="110"/>
      <c r="LRS206" s="110"/>
      <c r="LRT206" s="110"/>
      <c r="LRU206" s="110"/>
      <c r="LRV206" s="110"/>
      <c r="LRW206" s="110"/>
      <c r="LRX206" s="110"/>
      <c r="LRY206" s="110"/>
      <c r="LRZ206" s="110"/>
      <c r="LSA206" s="110"/>
      <c r="LSB206" s="110"/>
      <c r="LSC206" s="110"/>
      <c r="LSD206" s="110"/>
      <c r="LSE206" s="110"/>
      <c r="LSF206" s="110"/>
      <c r="LSG206" s="110"/>
      <c r="LSH206" s="110"/>
      <c r="LSI206" s="110"/>
      <c r="LSJ206" s="110"/>
      <c r="LSK206" s="110"/>
      <c r="LSL206" s="110"/>
      <c r="LSM206" s="110"/>
      <c r="LSN206" s="110"/>
      <c r="LSO206" s="110"/>
      <c r="LSP206" s="110"/>
      <c r="LSQ206" s="110"/>
      <c r="LSR206" s="110"/>
      <c r="LSS206" s="110"/>
      <c r="LST206" s="110"/>
      <c r="LSU206" s="110"/>
      <c r="LSV206" s="110"/>
      <c r="LSW206" s="110"/>
      <c r="LSX206" s="110"/>
      <c r="LSY206" s="110"/>
      <c r="LSZ206" s="110"/>
      <c r="LTA206" s="110"/>
      <c r="LTB206" s="110"/>
      <c r="LTC206" s="110"/>
      <c r="LTD206" s="110"/>
      <c r="LTE206" s="110"/>
      <c r="LTF206" s="110"/>
      <c r="LTG206" s="110"/>
      <c r="LTH206" s="110"/>
      <c r="LTI206" s="110"/>
      <c r="LTJ206" s="110"/>
      <c r="LTK206" s="110"/>
      <c r="LTL206" s="110"/>
      <c r="LTM206" s="110"/>
      <c r="LTN206" s="110"/>
      <c r="LTO206" s="110"/>
      <c r="LTP206" s="110"/>
      <c r="LTQ206" s="110"/>
      <c r="LTR206" s="110"/>
      <c r="LTS206" s="110"/>
      <c r="LTT206" s="110"/>
      <c r="LTU206" s="110"/>
      <c r="LTV206" s="110"/>
      <c r="LTW206" s="110"/>
      <c r="LTX206" s="110"/>
      <c r="LTY206" s="110"/>
      <c r="LTZ206" s="110"/>
      <c r="LUA206" s="110"/>
      <c r="LUB206" s="110"/>
      <c r="LUC206" s="110"/>
      <c r="LUD206" s="110"/>
      <c r="LUE206" s="110"/>
      <c r="LUF206" s="110"/>
      <c r="LUG206" s="110"/>
      <c r="LUH206" s="110"/>
      <c r="LUI206" s="110"/>
      <c r="LUJ206" s="110"/>
      <c r="LUK206" s="110"/>
      <c r="LUL206" s="110"/>
      <c r="LUM206" s="110"/>
      <c r="LUN206" s="110"/>
      <c r="LUO206" s="110"/>
      <c r="LUP206" s="110"/>
      <c r="LUQ206" s="110"/>
      <c r="LUR206" s="110"/>
      <c r="LUS206" s="110"/>
      <c r="LUT206" s="110"/>
      <c r="LUU206" s="110"/>
      <c r="LUV206" s="110"/>
      <c r="LUW206" s="110"/>
      <c r="LUX206" s="110"/>
      <c r="LUY206" s="110"/>
      <c r="LUZ206" s="110"/>
      <c r="LVA206" s="110"/>
      <c r="LVB206" s="110"/>
      <c r="LVC206" s="110"/>
      <c r="LVD206" s="110"/>
      <c r="LVE206" s="110"/>
      <c r="LVF206" s="110"/>
      <c r="LVG206" s="110"/>
      <c r="LVH206" s="110"/>
      <c r="LVI206" s="110"/>
      <c r="LVJ206" s="110"/>
      <c r="LVK206" s="110"/>
      <c r="LVL206" s="110"/>
      <c r="LVM206" s="110"/>
      <c r="LVN206" s="110"/>
      <c r="LVO206" s="110"/>
      <c r="LVP206" s="110"/>
      <c r="LVQ206" s="110"/>
      <c r="LVR206" s="110"/>
      <c r="LVS206" s="110"/>
      <c r="LVT206" s="110"/>
      <c r="LVU206" s="110"/>
      <c r="LVV206" s="110"/>
      <c r="LVW206" s="110"/>
      <c r="LVX206" s="110"/>
      <c r="LVY206" s="110"/>
      <c r="LVZ206" s="110"/>
      <c r="LWA206" s="110"/>
      <c r="LWB206" s="110"/>
      <c r="LWC206" s="110"/>
      <c r="LWD206" s="110"/>
      <c r="LWE206" s="110"/>
      <c r="LWF206" s="110"/>
      <c r="LWG206" s="110"/>
      <c r="LWH206" s="110"/>
      <c r="LWI206" s="110"/>
      <c r="LWJ206" s="110"/>
      <c r="LWK206" s="110"/>
      <c r="LWL206" s="110"/>
      <c r="LWM206" s="110"/>
      <c r="LWN206" s="110"/>
      <c r="LWO206" s="110"/>
      <c r="LWP206" s="110"/>
      <c r="LWQ206" s="110"/>
      <c r="LWR206" s="110"/>
      <c r="LWS206" s="110"/>
      <c r="LWT206" s="110"/>
      <c r="LWU206" s="110"/>
      <c r="LWV206" s="110"/>
      <c r="LWW206" s="110"/>
      <c r="LWX206" s="110"/>
      <c r="LWY206" s="110"/>
      <c r="LWZ206" s="110"/>
      <c r="LXA206" s="110"/>
      <c r="LXB206" s="110"/>
      <c r="LXC206" s="110"/>
      <c r="LXD206" s="110"/>
      <c r="LXE206" s="110"/>
      <c r="LXF206" s="110"/>
      <c r="LXG206" s="110"/>
      <c r="LXH206" s="110"/>
      <c r="LXI206" s="110"/>
      <c r="LXJ206" s="110"/>
      <c r="LXK206" s="110"/>
      <c r="LXL206" s="110"/>
      <c r="LXM206" s="110"/>
      <c r="LXN206" s="110"/>
      <c r="LXO206" s="110"/>
      <c r="LXP206" s="110"/>
      <c r="LXQ206" s="110"/>
      <c r="LXR206" s="110"/>
      <c r="LXS206" s="110"/>
      <c r="LXT206" s="110"/>
      <c r="LXU206" s="110"/>
      <c r="LXV206" s="110"/>
      <c r="LXW206" s="110"/>
      <c r="LXX206" s="110"/>
      <c r="LXY206" s="110"/>
      <c r="LXZ206" s="110"/>
      <c r="LYA206" s="110"/>
      <c r="LYB206" s="110"/>
      <c r="LYC206" s="110"/>
      <c r="LYD206" s="110"/>
      <c r="LYE206" s="110"/>
      <c r="LYF206" s="110"/>
      <c r="LYG206" s="110"/>
      <c r="LYH206" s="110"/>
      <c r="LYI206" s="110"/>
      <c r="LYJ206" s="110"/>
      <c r="LYK206" s="110"/>
      <c r="LYL206" s="110"/>
      <c r="LYM206" s="110"/>
      <c r="LYN206" s="110"/>
      <c r="LYO206" s="110"/>
      <c r="LYP206" s="110"/>
      <c r="LYQ206" s="110"/>
      <c r="LYR206" s="110"/>
      <c r="LYS206" s="110"/>
      <c r="LYT206" s="110"/>
      <c r="LYU206" s="110"/>
      <c r="LYV206" s="110"/>
      <c r="LYW206" s="110"/>
      <c r="LYX206" s="110"/>
      <c r="LYY206" s="110"/>
      <c r="LYZ206" s="110"/>
      <c r="LZA206" s="110"/>
      <c r="LZB206" s="110"/>
      <c r="LZC206" s="110"/>
      <c r="LZD206" s="110"/>
      <c r="LZE206" s="110"/>
      <c r="LZF206" s="110"/>
      <c r="LZG206" s="110"/>
      <c r="LZH206" s="110"/>
      <c r="LZI206" s="110"/>
      <c r="LZJ206" s="110"/>
      <c r="LZK206" s="110"/>
      <c r="LZL206" s="110"/>
      <c r="LZM206" s="110"/>
      <c r="LZN206" s="110"/>
      <c r="LZO206" s="110"/>
      <c r="LZP206" s="110"/>
      <c r="LZQ206" s="110"/>
      <c r="LZR206" s="110"/>
      <c r="LZS206" s="110"/>
      <c r="LZT206" s="110"/>
      <c r="LZU206" s="110"/>
      <c r="LZV206" s="110"/>
      <c r="LZW206" s="110"/>
      <c r="LZX206" s="110"/>
      <c r="LZY206" s="110"/>
      <c r="LZZ206" s="110"/>
      <c r="MAA206" s="110"/>
      <c r="MAB206" s="110"/>
      <c r="MAC206" s="110"/>
      <c r="MAD206" s="110"/>
      <c r="MAE206" s="110"/>
      <c r="MAF206" s="110"/>
      <c r="MAG206" s="110"/>
      <c r="MAH206" s="110"/>
      <c r="MAI206" s="110"/>
      <c r="MAJ206" s="110"/>
      <c r="MAK206" s="110"/>
      <c r="MAL206" s="110"/>
      <c r="MAM206" s="110"/>
      <c r="MAN206" s="110"/>
      <c r="MAO206" s="110"/>
      <c r="MAP206" s="110"/>
      <c r="MAQ206" s="110"/>
      <c r="MAR206" s="110"/>
      <c r="MAS206" s="110"/>
      <c r="MAT206" s="110"/>
      <c r="MAU206" s="110"/>
      <c r="MAV206" s="110"/>
      <c r="MAW206" s="110"/>
      <c r="MAX206" s="110"/>
      <c r="MAY206" s="110"/>
      <c r="MAZ206" s="110"/>
      <c r="MBA206" s="110"/>
      <c r="MBB206" s="110"/>
      <c r="MBC206" s="110"/>
      <c r="MBD206" s="110"/>
      <c r="MBE206" s="110"/>
      <c r="MBF206" s="110"/>
      <c r="MBG206" s="110"/>
      <c r="MBH206" s="110"/>
      <c r="MBI206" s="110"/>
      <c r="MBJ206" s="110"/>
      <c r="MBK206" s="110"/>
      <c r="MBL206" s="110"/>
      <c r="MBM206" s="110"/>
      <c r="MBN206" s="110"/>
      <c r="MBO206" s="110"/>
      <c r="MBP206" s="110"/>
      <c r="MBQ206" s="110"/>
      <c r="MBR206" s="110"/>
      <c r="MBS206" s="110"/>
      <c r="MBT206" s="110"/>
      <c r="MBU206" s="110"/>
      <c r="MBV206" s="110"/>
      <c r="MBW206" s="110"/>
      <c r="MBX206" s="110"/>
      <c r="MBY206" s="110"/>
      <c r="MBZ206" s="110"/>
      <c r="MCA206" s="110"/>
      <c r="MCB206" s="110"/>
      <c r="MCC206" s="110"/>
      <c r="MCD206" s="110"/>
      <c r="MCE206" s="110"/>
      <c r="MCF206" s="110"/>
      <c r="MCG206" s="110"/>
      <c r="MCH206" s="110"/>
      <c r="MCI206" s="110"/>
      <c r="MCJ206" s="110"/>
      <c r="MCK206" s="110"/>
      <c r="MCL206" s="110"/>
      <c r="MCM206" s="110"/>
      <c r="MCN206" s="110"/>
      <c r="MCO206" s="110"/>
      <c r="MCP206" s="110"/>
      <c r="MCQ206" s="110"/>
      <c r="MCR206" s="110"/>
      <c r="MCS206" s="110"/>
      <c r="MCT206" s="110"/>
      <c r="MCU206" s="110"/>
      <c r="MCV206" s="110"/>
      <c r="MCW206" s="110"/>
      <c r="MCX206" s="110"/>
      <c r="MCY206" s="110"/>
      <c r="MCZ206" s="110"/>
      <c r="MDA206" s="110"/>
      <c r="MDB206" s="110"/>
      <c r="MDC206" s="110"/>
      <c r="MDD206" s="110"/>
      <c r="MDE206" s="110"/>
      <c r="MDF206" s="110"/>
      <c r="MDG206" s="110"/>
      <c r="MDH206" s="110"/>
      <c r="MDI206" s="110"/>
      <c r="MDJ206" s="110"/>
      <c r="MDK206" s="110"/>
      <c r="MDL206" s="110"/>
      <c r="MDM206" s="110"/>
      <c r="MDN206" s="110"/>
      <c r="MDO206" s="110"/>
      <c r="MDP206" s="110"/>
      <c r="MDQ206" s="110"/>
      <c r="MDR206" s="110"/>
      <c r="MDS206" s="110"/>
      <c r="MDT206" s="110"/>
      <c r="MDU206" s="110"/>
      <c r="MDV206" s="110"/>
      <c r="MDW206" s="110"/>
      <c r="MDX206" s="110"/>
      <c r="MDY206" s="110"/>
      <c r="MDZ206" s="110"/>
      <c r="MEA206" s="110"/>
      <c r="MEB206" s="110"/>
      <c r="MEC206" s="110"/>
      <c r="MED206" s="110"/>
      <c r="MEE206" s="110"/>
      <c r="MEF206" s="110"/>
      <c r="MEG206" s="110"/>
      <c r="MEH206" s="110"/>
      <c r="MEI206" s="110"/>
      <c r="MEJ206" s="110"/>
      <c r="MEK206" s="110"/>
      <c r="MEL206" s="110"/>
      <c r="MEM206" s="110"/>
      <c r="MEN206" s="110"/>
      <c r="MEO206" s="110"/>
      <c r="MEP206" s="110"/>
      <c r="MEQ206" s="110"/>
      <c r="MER206" s="110"/>
      <c r="MES206" s="110"/>
      <c r="MET206" s="110"/>
      <c r="MEU206" s="110"/>
      <c r="MEV206" s="110"/>
      <c r="MEW206" s="110"/>
      <c r="MEX206" s="110"/>
      <c r="MEY206" s="110"/>
      <c r="MEZ206" s="110"/>
      <c r="MFA206" s="110"/>
      <c r="MFB206" s="110"/>
      <c r="MFC206" s="110"/>
      <c r="MFD206" s="110"/>
      <c r="MFE206" s="110"/>
      <c r="MFF206" s="110"/>
      <c r="MFG206" s="110"/>
      <c r="MFH206" s="110"/>
      <c r="MFI206" s="110"/>
      <c r="MFJ206" s="110"/>
      <c r="MFK206" s="110"/>
      <c r="MFL206" s="110"/>
      <c r="MFM206" s="110"/>
      <c r="MFN206" s="110"/>
      <c r="MFO206" s="110"/>
      <c r="MFP206" s="110"/>
      <c r="MFQ206" s="110"/>
      <c r="MFR206" s="110"/>
      <c r="MFS206" s="110"/>
      <c r="MFT206" s="110"/>
      <c r="MFU206" s="110"/>
      <c r="MFV206" s="110"/>
      <c r="MFW206" s="110"/>
      <c r="MFX206" s="110"/>
      <c r="MFY206" s="110"/>
      <c r="MFZ206" s="110"/>
      <c r="MGA206" s="110"/>
      <c r="MGB206" s="110"/>
      <c r="MGC206" s="110"/>
      <c r="MGD206" s="110"/>
      <c r="MGE206" s="110"/>
      <c r="MGF206" s="110"/>
      <c r="MGG206" s="110"/>
      <c r="MGH206" s="110"/>
      <c r="MGI206" s="110"/>
      <c r="MGJ206" s="110"/>
      <c r="MGK206" s="110"/>
      <c r="MGL206" s="110"/>
      <c r="MGM206" s="110"/>
      <c r="MGN206" s="110"/>
      <c r="MGO206" s="110"/>
      <c r="MGP206" s="110"/>
      <c r="MGQ206" s="110"/>
      <c r="MGR206" s="110"/>
      <c r="MGS206" s="110"/>
      <c r="MGT206" s="110"/>
      <c r="MGU206" s="110"/>
      <c r="MGV206" s="110"/>
      <c r="MGW206" s="110"/>
      <c r="MGX206" s="110"/>
      <c r="MGY206" s="110"/>
      <c r="MGZ206" s="110"/>
      <c r="MHA206" s="110"/>
      <c r="MHB206" s="110"/>
      <c r="MHC206" s="110"/>
      <c r="MHD206" s="110"/>
      <c r="MHE206" s="110"/>
      <c r="MHF206" s="110"/>
      <c r="MHG206" s="110"/>
      <c r="MHH206" s="110"/>
      <c r="MHI206" s="110"/>
      <c r="MHJ206" s="110"/>
      <c r="MHK206" s="110"/>
      <c r="MHL206" s="110"/>
      <c r="MHM206" s="110"/>
      <c r="MHN206" s="110"/>
      <c r="MHO206" s="110"/>
      <c r="MHP206" s="110"/>
      <c r="MHQ206" s="110"/>
      <c r="MHR206" s="110"/>
      <c r="MHS206" s="110"/>
      <c r="MHT206" s="110"/>
      <c r="MHU206" s="110"/>
      <c r="MHV206" s="110"/>
      <c r="MHW206" s="110"/>
      <c r="MHX206" s="110"/>
      <c r="MHY206" s="110"/>
      <c r="MHZ206" s="110"/>
      <c r="MIA206" s="110"/>
      <c r="MIB206" s="110"/>
      <c r="MIC206" s="110"/>
      <c r="MID206" s="110"/>
      <c r="MIE206" s="110"/>
      <c r="MIF206" s="110"/>
      <c r="MIG206" s="110"/>
      <c r="MIH206" s="110"/>
      <c r="MII206" s="110"/>
      <c r="MIJ206" s="110"/>
      <c r="MIK206" s="110"/>
      <c r="MIL206" s="110"/>
      <c r="MIM206" s="110"/>
      <c r="MIN206" s="110"/>
      <c r="MIO206" s="110"/>
      <c r="MIP206" s="110"/>
      <c r="MIQ206" s="110"/>
      <c r="MIR206" s="110"/>
      <c r="MIS206" s="110"/>
      <c r="MIT206" s="110"/>
      <c r="MIU206" s="110"/>
      <c r="MIV206" s="110"/>
      <c r="MIW206" s="110"/>
      <c r="MIX206" s="110"/>
      <c r="MIY206" s="110"/>
      <c r="MIZ206" s="110"/>
      <c r="MJA206" s="110"/>
      <c r="MJB206" s="110"/>
      <c r="MJC206" s="110"/>
      <c r="MJD206" s="110"/>
      <c r="MJE206" s="110"/>
      <c r="MJF206" s="110"/>
      <c r="MJG206" s="110"/>
      <c r="MJH206" s="110"/>
      <c r="MJI206" s="110"/>
      <c r="MJJ206" s="110"/>
      <c r="MJK206" s="110"/>
      <c r="MJL206" s="110"/>
      <c r="MJM206" s="110"/>
      <c r="MJN206" s="110"/>
      <c r="MJO206" s="110"/>
      <c r="MJP206" s="110"/>
      <c r="MJQ206" s="110"/>
      <c r="MJR206" s="110"/>
      <c r="MJS206" s="110"/>
      <c r="MJT206" s="110"/>
      <c r="MJU206" s="110"/>
      <c r="MJV206" s="110"/>
      <c r="MJW206" s="110"/>
      <c r="MJX206" s="110"/>
      <c r="MJY206" s="110"/>
      <c r="MJZ206" s="110"/>
      <c r="MKA206" s="110"/>
      <c r="MKB206" s="110"/>
      <c r="MKC206" s="110"/>
      <c r="MKD206" s="110"/>
      <c r="MKE206" s="110"/>
      <c r="MKF206" s="110"/>
      <c r="MKG206" s="110"/>
      <c r="MKH206" s="110"/>
      <c r="MKI206" s="110"/>
      <c r="MKJ206" s="110"/>
      <c r="MKK206" s="110"/>
      <c r="MKL206" s="110"/>
      <c r="MKM206" s="110"/>
      <c r="MKN206" s="110"/>
      <c r="MKO206" s="110"/>
      <c r="MKP206" s="110"/>
      <c r="MKQ206" s="110"/>
      <c r="MKR206" s="110"/>
      <c r="MKS206" s="110"/>
      <c r="MKT206" s="110"/>
      <c r="MKU206" s="110"/>
      <c r="MKV206" s="110"/>
      <c r="MKW206" s="110"/>
      <c r="MKX206" s="110"/>
      <c r="MKY206" s="110"/>
      <c r="MKZ206" s="110"/>
      <c r="MLA206" s="110"/>
      <c r="MLB206" s="110"/>
      <c r="MLC206" s="110"/>
      <c r="MLD206" s="110"/>
      <c r="MLE206" s="110"/>
      <c r="MLF206" s="110"/>
      <c r="MLG206" s="110"/>
      <c r="MLH206" s="110"/>
      <c r="MLI206" s="110"/>
      <c r="MLJ206" s="110"/>
      <c r="MLK206" s="110"/>
      <c r="MLL206" s="110"/>
      <c r="MLM206" s="110"/>
      <c r="MLN206" s="110"/>
      <c r="MLO206" s="110"/>
      <c r="MLP206" s="110"/>
      <c r="MLQ206" s="110"/>
      <c r="MLR206" s="110"/>
      <c r="MLS206" s="110"/>
      <c r="MLT206" s="110"/>
      <c r="MLU206" s="110"/>
      <c r="MLV206" s="110"/>
      <c r="MLW206" s="110"/>
      <c r="MLX206" s="110"/>
      <c r="MLY206" s="110"/>
      <c r="MLZ206" s="110"/>
      <c r="MMA206" s="110"/>
      <c r="MMB206" s="110"/>
      <c r="MMC206" s="110"/>
      <c r="MMD206" s="110"/>
      <c r="MME206" s="110"/>
      <c r="MMF206" s="110"/>
      <c r="MMG206" s="110"/>
      <c r="MMH206" s="110"/>
      <c r="MMI206" s="110"/>
      <c r="MMJ206" s="110"/>
      <c r="MMK206" s="110"/>
      <c r="MML206" s="110"/>
      <c r="MMM206" s="110"/>
      <c r="MMN206" s="110"/>
      <c r="MMO206" s="110"/>
      <c r="MMP206" s="110"/>
      <c r="MMQ206" s="110"/>
      <c r="MMR206" s="110"/>
      <c r="MMS206" s="110"/>
      <c r="MMT206" s="110"/>
      <c r="MMU206" s="110"/>
      <c r="MMV206" s="110"/>
      <c r="MMW206" s="110"/>
      <c r="MMX206" s="110"/>
      <c r="MMY206" s="110"/>
      <c r="MMZ206" s="110"/>
      <c r="MNA206" s="110"/>
      <c r="MNB206" s="110"/>
      <c r="MNC206" s="110"/>
      <c r="MND206" s="110"/>
      <c r="MNE206" s="110"/>
      <c r="MNF206" s="110"/>
      <c r="MNG206" s="110"/>
      <c r="MNH206" s="110"/>
      <c r="MNI206" s="110"/>
      <c r="MNJ206" s="110"/>
      <c r="MNK206" s="110"/>
      <c r="MNL206" s="110"/>
      <c r="MNM206" s="110"/>
      <c r="MNN206" s="110"/>
      <c r="MNO206" s="110"/>
      <c r="MNP206" s="110"/>
      <c r="MNQ206" s="110"/>
      <c r="MNR206" s="110"/>
      <c r="MNS206" s="110"/>
      <c r="MNT206" s="110"/>
      <c r="MNU206" s="110"/>
      <c r="MNV206" s="110"/>
      <c r="MNW206" s="110"/>
      <c r="MNX206" s="110"/>
      <c r="MNY206" s="110"/>
      <c r="MNZ206" s="110"/>
      <c r="MOA206" s="110"/>
      <c r="MOB206" s="110"/>
      <c r="MOC206" s="110"/>
      <c r="MOD206" s="110"/>
      <c r="MOE206" s="110"/>
      <c r="MOF206" s="110"/>
      <c r="MOG206" s="110"/>
      <c r="MOH206" s="110"/>
      <c r="MOI206" s="110"/>
      <c r="MOJ206" s="110"/>
      <c r="MOK206" s="110"/>
      <c r="MOL206" s="110"/>
      <c r="MOM206" s="110"/>
      <c r="MON206" s="110"/>
      <c r="MOO206" s="110"/>
      <c r="MOP206" s="110"/>
      <c r="MOQ206" s="110"/>
      <c r="MOR206" s="110"/>
      <c r="MOS206" s="110"/>
      <c r="MOT206" s="110"/>
      <c r="MOU206" s="110"/>
      <c r="MOV206" s="110"/>
      <c r="MOW206" s="110"/>
      <c r="MOX206" s="110"/>
      <c r="MOY206" s="110"/>
      <c r="MOZ206" s="110"/>
      <c r="MPA206" s="110"/>
      <c r="MPB206" s="110"/>
      <c r="MPC206" s="110"/>
      <c r="MPD206" s="110"/>
      <c r="MPE206" s="110"/>
      <c r="MPF206" s="110"/>
      <c r="MPG206" s="110"/>
      <c r="MPH206" s="110"/>
      <c r="MPI206" s="110"/>
      <c r="MPJ206" s="110"/>
      <c r="MPK206" s="110"/>
      <c r="MPL206" s="110"/>
      <c r="MPM206" s="110"/>
      <c r="MPN206" s="110"/>
      <c r="MPO206" s="110"/>
      <c r="MPP206" s="110"/>
      <c r="MPQ206" s="110"/>
      <c r="MPR206" s="110"/>
      <c r="MPS206" s="110"/>
      <c r="MPT206" s="110"/>
      <c r="MPU206" s="110"/>
      <c r="MPV206" s="110"/>
      <c r="MPW206" s="110"/>
      <c r="MPX206" s="110"/>
      <c r="MPY206" s="110"/>
      <c r="MPZ206" s="110"/>
      <c r="MQA206" s="110"/>
      <c r="MQB206" s="110"/>
      <c r="MQC206" s="110"/>
      <c r="MQD206" s="110"/>
      <c r="MQE206" s="110"/>
      <c r="MQF206" s="110"/>
      <c r="MQG206" s="110"/>
      <c r="MQH206" s="110"/>
      <c r="MQI206" s="110"/>
      <c r="MQJ206" s="110"/>
      <c r="MQK206" s="110"/>
      <c r="MQL206" s="110"/>
      <c r="MQM206" s="110"/>
      <c r="MQN206" s="110"/>
      <c r="MQO206" s="110"/>
      <c r="MQP206" s="110"/>
      <c r="MQQ206" s="110"/>
      <c r="MQR206" s="110"/>
      <c r="MQS206" s="110"/>
      <c r="MQT206" s="110"/>
      <c r="MQU206" s="110"/>
      <c r="MQV206" s="110"/>
      <c r="MQW206" s="110"/>
      <c r="MQX206" s="110"/>
      <c r="MQY206" s="110"/>
      <c r="MQZ206" s="110"/>
      <c r="MRA206" s="110"/>
      <c r="MRB206" s="110"/>
      <c r="MRC206" s="110"/>
      <c r="MRD206" s="110"/>
      <c r="MRE206" s="110"/>
      <c r="MRF206" s="110"/>
      <c r="MRG206" s="110"/>
      <c r="MRH206" s="110"/>
      <c r="MRI206" s="110"/>
      <c r="MRJ206" s="110"/>
      <c r="MRK206" s="110"/>
      <c r="MRL206" s="110"/>
      <c r="MRM206" s="110"/>
      <c r="MRN206" s="110"/>
      <c r="MRO206" s="110"/>
      <c r="MRP206" s="110"/>
      <c r="MRQ206" s="110"/>
      <c r="MRR206" s="110"/>
      <c r="MRS206" s="110"/>
      <c r="MRT206" s="110"/>
      <c r="MRU206" s="110"/>
      <c r="MRV206" s="110"/>
      <c r="MRW206" s="110"/>
      <c r="MRX206" s="110"/>
      <c r="MRY206" s="110"/>
      <c r="MRZ206" s="110"/>
      <c r="MSA206" s="110"/>
      <c r="MSB206" s="110"/>
      <c r="MSC206" s="110"/>
      <c r="MSD206" s="110"/>
      <c r="MSE206" s="110"/>
      <c r="MSF206" s="110"/>
      <c r="MSG206" s="110"/>
      <c r="MSH206" s="110"/>
      <c r="MSI206" s="110"/>
      <c r="MSJ206" s="110"/>
      <c r="MSK206" s="110"/>
      <c r="MSL206" s="110"/>
      <c r="MSM206" s="110"/>
      <c r="MSN206" s="110"/>
      <c r="MSO206" s="110"/>
      <c r="MSP206" s="110"/>
      <c r="MSQ206" s="110"/>
      <c r="MSR206" s="110"/>
      <c r="MSS206" s="110"/>
      <c r="MST206" s="110"/>
      <c r="MSU206" s="110"/>
      <c r="MSV206" s="110"/>
      <c r="MSW206" s="110"/>
      <c r="MSX206" s="110"/>
      <c r="MSY206" s="110"/>
      <c r="MSZ206" s="110"/>
      <c r="MTA206" s="110"/>
      <c r="MTB206" s="110"/>
      <c r="MTC206" s="110"/>
      <c r="MTD206" s="110"/>
      <c r="MTE206" s="110"/>
      <c r="MTF206" s="110"/>
      <c r="MTG206" s="110"/>
      <c r="MTH206" s="110"/>
      <c r="MTI206" s="110"/>
      <c r="MTJ206" s="110"/>
      <c r="MTK206" s="110"/>
      <c r="MTL206" s="110"/>
      <c r="MTM206" s="110"/>
      <c r="MTN206" s="110"/>
      <c r="MTO206" s="110"/>
      <c r="MTP206" s="110"/>
      <c r="MTQ206" s="110"/>
      <c r="MTR206" s="110"/>
      <c r="MTS206" s="110"/>
      <c r="MTT206" s="110"/>
      <c r="MTU206" s="110"/>
      <c r="MTV206" s="110"/>
      <c r="MTW206" s="110"/>
      <c r="MTX206" s="110"/>
      <c r="MTY206" s="110"/>
      <c r="MTZ206" s="110"/>
      <c r="MUA206" s="110"/>
      <c r="MUB206" s="110"/>
      <c r="MUC206" s="110"/>
      <c r="MUD206" s="110"/>
      <c r="MUE206" s="110"/>
      <c r="MUF206" s="110"/>
      <c r="MUG206" s="110"/>
      <c r="MUH206" s="110"/>
      <c r="MUI206" s="110"/>
      <c r="MUJ206" s="110"/>
      <c r="MUK206" s="110"/>
      <c r="MUL206" s="110"/>
      <c r="MUM206" s="110"/>
      <c r="MUN206" s="110"/>
      <c r="MUO206" s="110"/>
      <c r="MUP206" s="110"/>
      <c r="MUQ206" s="110"/>
      <c r="MUR206" s="110"/>
      <c r="MUS206" s="110"/>
      <c r="MUT206" s="110"/>
      <c r="MUU206" s="110"/>
      <c r="MUV206" s="110"/>
      <c r="MUW206" s="110"/>
      <c r="MUX206" s="110"/>
      <c r="MUY206" s="110"/>
      <c r="MUZ206" s="110"/>
      <c r="MVA206" s="110"/>
      <c r="MVB206" s="110"/>
      <c r="MVC206" s="110"/>
      <c r="MVD206" s="110"/>
      <c r="MVE206" s="110"/>
      <c r="MVF206" s="110"/>
      <c r="MVG206" s="110"/>
      <c r="MVH206" s="110"/>
      <c r="MVI206" s="110"/>
      <c r="MVJ206" s="110"/>
      <c r="MVK206" s="110"/>
      <c r="MVL206" s="110"/>
      <c r="MVM206" s="110"/>
      <c r="MVN206" s="110"/>
      <c r="MVO206" s="110"/>
      <c r="MVP206" s="110"/>
      <c r="MVQ206" s="110"/>
      <c r="MVR206" s="110"/>
      <c r="MVS206" s="110"/>
      <c r="MVT206" s="110"/>
      <c r="MVU206" s="110"/>
      <c r="MVV206" s="110"/>
      <c r="MVW206" s="110"/>
      <c r="MVX206" s="110"/>
      <c r="MVY206" s="110"/>
      <c r="MVZ206" s="110"/>
      <c r="MWA206" s="110"/>
      <c r="MWB206" s="110"/>
      <c r="MWC206" s="110"/>
      <c r="MWD206" s="110"/>
      <c r="MWE206" s="110"/>
      <c r="MWF206" s="110"/>
      <c r="MWG206" s="110"/>
      <c r="MWH206" s="110"/>
      <c r="MWI206" s="110"/>
      <c r="MWJ206" s="110"/>
      <c r="MWK206" s="110"/>
      <c r="MWL206" s="110"/>
      <c r="MWM206" s="110"/>
      <c r="MWN206" s="110"/>
      <c r="MWO206" s="110"/>
      <c r="MWP206" s="110"/>
      <c r="MWQ206" s="110"/>
      <c r="MWR206" s="110"/>
      <c r="MWS206" s="110"/>
      <c r="MWT206" s="110"/>
      <c r="MWU206" s="110"/>
      <c r="MWV206" s="110"/>
      <c r="MWW206" s="110"/>
      <c r="MWX206" s="110"/>
      <c r="MWY206" s="110"/>
      <c r="MWZ206" s="110"/>
      <c r="MXA206" s="110"/>
      <c r="MXB206" s="110"/>
      <c r="MXC206" s="110"/>
      <c r="MXD206" s="110"/>
      <c r="MXE206" s="110"/>
      <c r="MXF206" s="110"/>
      <c r="MXG206" s="110"/>
      <c r="MXH206" s="110"/>
      <c r="MXI206" s="110"/>
      <c r="MXJ206" s="110"/>
      <c r="MXK206" s="110"/>
      <c r="MXL206" s="110"/>
      <c r="MXM206" s="110"/>
      <c r="MXN206" s="110"/>
      <c r="MXO206" s="110"/>
      <c r="MXP206" s="110"/>
      <c r="MXQ206" s="110"/>
      <c r="MXR206" s="110"/>
      <c r="MXS206" s="110"/>
      <c r="MXT206" s="110"/>
      <c r="MXU206" s="110"/>
      <c r="MXV206" s="110"/>
      <c r="MXW206" s="110"/>
      <c r="MXX206" s="110"/>
      <c r="MXY206" s="110"/>
      <c r="MXZ206" s="110"/>
      <c r="MYA206" s="110"/>
      <c r="MYB206" s="110"/>
      <c r="MYC206" s="110"/>
      <c r="MYD206" s="110"/>
      <c r="MYE206" s="110"/>
      <c r="MYF206" s="110"/>
      <c r="MYG206" s="110"/>
      <c r="MYH206" s="110"/>
      <c r="MYI206" s="110"/>
      <c r="MYJ206" s="110"/>
      <c r="MYK206" s="110"/>
      <c r="MYL206" s="110"/>
      <c r="MYM206" s="110"/>
      <c r="MYN206" s="110"/>
      <c r="MYO206" s="110"/>
      <c r="MYP206" s="110"/>
      <c r="MYQ206" s="110"/>
      <c r="MYR206" s="110"/>
      <c r="MYS206" s="110"/>
      <c r="MYT206" s="110"/>
      <c r="MYU206" s="110"/>
      <c r="MYV206" s="110"/>
      <c r="MYW206" s="110"/>
      <c r="MYX206" s="110"/>
      <c r="MYY206" s="110"/>
      <c r="MYZ206" s="110"/>
      <c r="MZA206" s="110"/>
      <c r="MZB206" s="110"/>
      <c r="MZC206" s="110"/>
      <c r="MZD206" s="110"/>
      <c r="MZE206" s="110"/>
      <c r="MZF206" s="110"/>
      <c r="MZG206" s="110"/>
      <c r="MZH206" s="110"/>
      <c r="MZI206" s="110"/>
      <c r="MZJ206" s="110"/>
      <c r="MZK206" s="110"/>
      <c r="MZL206" s="110"/>
      <c r="MZM206" s="110"/>
      <c r="MZN206" s="110"/>
      <c r="MZO206" s="110"/>
      <c r="MZP206" s="110"/>
      <c r="MZQ206" s="110"/>
      <c r="MZR206" s="110"/>
      <c r="MZS206" s="110"/>
      <c r="MZT206" s="110"/>
      <c r="MZU206" s="110"/>
      <c r="MZV206" s="110"/>
      <c r="MZW206" s="110"/>
      <c r="MZX206" s="110"/>
      <c r="MZY206" s="110"/>
      <c r="MZZ206" s="110"/>
      <c r="NAA206" s="110"/>
      <c r="NAB206" s="110"/>
      <c r="NAC206" s="110"/>
      <c r="NAD206" s="110"/>
      <c r="NAE206" s="110"/>
      <c r="NAF206" s="110"/>
      <c r="NAG206" s="110"/>
      <c r="NAH206" s="110"/>
      <c r="NAI206" s="110"/>
      <c r="NAJ206" s="110"/>
      <c r="NAK206" s="110"/>
      <c r="NAL206" s="110"/>
      <c r="NAM206" s="110"/>
      <c r="NAN206" s="110"/>
      <c r="NAO206" s="110"/>
      <c r="NAP206" s="110"/>
      <c r="NAQ206" s="110"/>
      <c r="NAR206" s="110"/>
      <c r="NAS206" s="110"/>
      <c r="NAT206" s="110"/>
      <c r="NAU206" s="110"/>
      <c r="NAV206" s="110"/>
      <c r="NAW206" s="110"/>
      <c r="NAX206" s="110"/>
      <c r="NAY206" s="110"/>
      <c r="NAZ206" s="110"/>
      <c r="NBA206" s="110"/>
      <c r="NBB206" s="110"/>
      <c r="NBC206" s="110"/>
      <c r="NBD206" s="110"/>
      <c r="NBE206" s="110"/>
      <c r="NBF206" s="110"/>
      <c r="NBG206" s="110"/>
      <c r="NBH206" s="110"/>
      <c r="NBI206" s="110"/>
      <c r="NBJ206" s="110"/>
      <c r="NBK206" s="110"/>
      <c r="NBL206" s="110"/>
      <c r="NBM206" s="110"/>
      <c r="NBN206" s="110"/>
      <c r="NBO206" s="110"/>
      <c r="NBP206" s="110"/>
      <c r="NBQ206" s="110"/>
      <c r="NBR206" s="110"/>
      <c r="NBS206" s="110"/>
      <c r="NBT206" s="110"/>
      <c r="NBU206" s="110"/>
      <c r="NBV206" s="110"/>
      <c r="NBW206" s="110"/>
      <c r="NBX206" s="110"/>
      <c r="NBY206" s="110"/>
      <c r="NBZ206" s="110"/>
      <c r="NCA206" s="110"/>
      <c r="NCB206" s="110"/>
      <c r="NCC206" s="110"/>
      <c r="NCD206" s="110"/>
      <c r="NCE206" s="110"/>
      <c r="NCF206" s="110"/>
      <c r="NCG206" s="110"/>
      <c r="NCH206" s="110"/>
      <c r="NCI206" s="110"/>
      <c r="NCJ206" s="110"/>
      <c r="NCK206" s="110"/>
      <c r="NCL206" s="110"/>
      <c r="NCM206" s="110"/>
      <c r="NCN206" s="110"/>
      <c r="NCO206" s="110"/>
      <c r="NCP206" s="110"/>
      <c r="NCQ206" s="110"/>
      <c r="NCR206" s="110"/>
      <c r="NCS206" s="110"/>
      <c r="NCT206" s="110"/>
      <c r="NCU206" s="110"/>
      <c r="NCV206" s="110"/>
      <c r="NCW206" s="110"/>
      <c r="NCX206" s="110"/>
      <c r="NCY206" s="110"/>
      <c r="NCZ206" s="110"/>
      <c r="NDA206" s="110"/>
      <c r="NDB206" s="110"/>
      <c r="NDC206" s="110"/>
      <c r="NDD206" s="110"/>
      <c r="NDE206" s="110"/>
      <c r="NDF206" s="110"/>
      <c r="NDG206" s="110"/>
      <c r="NDH206" s="110"/>
      <c r="NDI206" s="110"/>
      <c r="NDJ206" s="110"/>
      <c r="NDK206" s="110"/>
      <c r="NDL206" s="110"/>
      <c r="NDM206" s="110"/>
      <c r="NDN206" s="110"/>
      <c r="NDO206" s="110"/>
      <c r="NDP206" s="110"/>
      <c r="NDQ206" s="110"/>
      <c r="NDR206" s="110"/>
      <c r="NDS206" s="110"/>
      <c r="NDT206" s="110"/>
      <c r="NDU206" s="110"/>
      <c r="NDV206" s="110"/>
      <c r="NDW206" s="110"/>
      <c r="NDX206" s="110"/>
      <c r="NDY206" s="110"/>
      <c r="NDZ206" s="110"/>
      <c r="NEA206" s="110"/>
      <c r="NEB206" s="110"/>
      <c r="NEC206" s="110"/>
      <c r="NED206" s="110"/>
      <c r="NEE206" s="110"/>
      <c r="NEF206" s="110"/>
      <c r="NEG206" s="110"/>
      <c r="NEH206" s="110"/>
      <c r="NEI206" s="110"/>
      <c r="NEJ206" s="110"/>
      <c r="NEK206" s="110"/>
      <c r="NEL206" s="110"/>
      <c r="NEM206" s="110"/>
      <c r="NEN206" s="110"/>
      <c r="NEO206" s="110"/>
      <c r="NEP206" s="110"/>
      <c r="NEQ206" s="110"/>
      <c r="NER206" s="110"/>
      <c r="NES206" s="110"/>
      <c r="NET206" s="110"/>
      <c r="NEU206" s="110"/>
      <c r="NEV206" s="110"/>
      <c r="NEW206" s="110"/>
      <c r="NEX206" s="110"/>
      <c r="NEY206" s="110"/>
      <c r="NEZ206" s="110"/>
      <c r="NFA206" s="110"/>
      <c r="NFB206" s="110"/>
      <c r="NFC206" s="110"/>
      <c r="NFD206" s="110"/>
      <c r="NFE206" s="110"/>
      <c r="NFF206" s="110"/>
      <c r="NFG206" s="110"/>
      <c r="NFH206" s="110"/>
      <c r="NFI206" s="110"/>
      <c r="NFJ206" s="110"/>
      <c r="NFK206" s="110"/>
      <c r="NFL206" s="110"/>
      <c r="NFM206" s="110"/>
      <c r="NFN206" s="110"/>
      <c r="NFO206" s="110"/>
      <c r="NFP206" s="110"/>
      <c r="NFQ206" s="110"/>
      <c r="NFR206" s="110"/>
      <c r="NFS206" s="110"/>
      <c r="NFT206" s="110"/>
      <c r="NFU206" s="110"/>
      <c r="NFV206" s="110"/>
      <c r="NFW206" s="110"/>
      <c r="NFX206" s="110"/>
      <c r="NFY206" s="110"/>
      <c r="NFZ206" s="110"/>
      <c r="NGA206" s="110"/>
      <c r="NGB206" s="110"/>
      <c r="NGC206" s="110"/>
      <c r="NGD206" s="110"/>
      <c r="NGE206" s="110"/>
      <c r="NGF206" s="110"/>
      <c r="NGG206" s="110"/>
      <c r="NGH206" s="110"/>
      <c r="NGI206" s="110"/>
      <c r="NGJ206" s="110"/>
      <c r="NGK206" s="110"/>
      <c r="NGL206" s="110"/>
      <c r="NGM206" s="110"/>
      <c r="NGN206" s="110"/>
      <c r="NGO206" s="110"/>
      <c r="NGP206" s="110"/>
      <c r="NGQ206" s="110"/>
      <c r="NGR206" s="110"/>
      <c r="NGS206" s="110"/>
      <c r="NGT206" s="110"/>
      <c r="NGU206" s="110"/>
      <c r="NGV206" s="110"/>
      <c r="NGW206" s="110"/>
      <c r="NGX206" s="110"/>
      <c r="NGY206" s="110"/>
      <c r="NGZ206" s="110"/>
      <c r="NHA206" s="110"/>
      <c r="NHB206" s="110"/>
      <c r="NHC206" s="110"/>
      <c r="NHD206" s="110"/>
      <c r="NHE206" s="110"/>
      <c r="NHF206" s="110"/>
      <c r="NHG206" s="110"/>
      <c r="NHH206" s="110"/>
      <c r="NHI206" s="110"/>
      <c r="NHJ206" s="110"/>
      <c r="NHK206" s="110"/>
      <c r="NHL206" s="110"/>
      <c r="NHM206" s="110"/>
      <c r="NHN206" s="110"/>
      <c r="NHO206" s="110"/>
      <c r="NHP206" s="110"/>
      <c r="NHQ206" s="110"/>
      <c r="NHR206" s="110"/>
      <c r="NHS206" s="110"/>
      <c r="NHT206" s="110"/>
      <c r="NHU206" s="110"/>
      <c r="NHV206" s="110"/>
      <c r="NHW206" s="110"/>
      <c r="NHX206" s="110"/>
      <c r="NHY206" s="110"/>
      <c r="NHZ206" s="110"/>
      <c r="NIA206" s="110"/>
      <c r="NIB206" s="110"/>
      <c r="NIC206" s="110"/>
      <c r="NID206" s="110"/>
      <c r="NIE206" s="110"/>
      <c r="NIF206" s="110"/>
      <c r="NIG206" s="110"/>
      <c r="NIH206" s="110"/>
      <c r="NII206" s="110"/>
      <c r="NIJ206" s="110"/>
      <c r="NIK206" s="110"/>
      <c r="NIL206" s="110"/>
      <c r="NIM206" s="110"/>
      <c r="NIN206" s="110"/>
      <c r="NIO206" s="110"/>
      <c r="NIP206" s="110"/>
      <c r="NIQ206" s="110"/>
      <c r="NIR206" s="110"/>
      <c r="NIS206" s="110"/>
      <c r="NIT206" s="110"/>
      <c r="NIU206" s="110"/>
      <c r="NIV206" s="110"/>
      <c r="NIW206" s="110"/>
      <c r="NIX206" s="110"/>
      <c r="NIY206" s="110"/>
      <c r="NIZ206" s="110"/>
      <c r="NJA206" s="110"/>
      <c r="NJB206" s="110"/>
      <c r="NJC206" s="110"/>
      <c r="NJD206" s="110"/>
      <c r="NJE206" s="110"/>
      <c r="NJF206" s="110"/>
      <c r="NJG206" s="110"/>
      <c r="NJH206" s="110"/>
      <c r="NJI206" s="110"/>
      <c r="NJJ206" s="110"/>
      <c r="NJK206" s="110"/>
      <c r="NJL206" s="110"/>
      <c r="NJM206" s="110"/>
      <c r="NJN206" s="110"/>
      <c r="NJO206" s="110"/>
      <c r="NJP206" s="110"/>
      <c r="NJQ206" s="110"/>
      <c r="NJR206" s="110"/>
      <c r="NJS206" s="110"/>
      <c r="NJT206" s="110"/>
      <c r="NJU206" s="110"/>
      <c r="NJV206" s="110"/>
      <c r="NJW206" s="110"/>
      <c r="NJX206" s="110"/>
      <c r="NJY206" s="110"/>
      <c r="NJZ206" s="110"/>
      <c r="NKA206" s="110"/>
      <c r="NKB206" s="110"/>
      <c r="NKC206" s="110"/>
      <c r="NKD206" s="110"/>
      <c r="NKE206" s="110"/>
      <c r="NKF206" s="110"/>
      <c r="NKG206" s="110"/>
      <c r="NKH206" s="110"/>
      <c r="NKI206" s="110"/>
      <c r="NKJ206" s="110"/>
      <c r="NKK206" s="110"/>
      <c r="NKL206" s="110"/>
      <c r="NKM206" s="110"/>
      <c r="NKN206" s="110"/>
      <c r="NKO206" s="110"/>
      <c r="NKP206" s="110"/>
      <c r="NKQ206" s="110"/>
      <c r="NKR206" s="110"/>
      <c r="NKS206" s="110"/>
      <c r="NKT206" s="110"/>
      <c r="NKU206" s="110"/>
      <c r="NKV206" s="110"/>
      <c r="NKW206" s="110"/>
      <c r="NKX206" s="110"/>
      <c r="NKY206" s="110"/>
      <c r="NKZ206" s="110"/>
      <c r="NLA206" s="110"/>
      <c r="NLB206" s="110"/>
      <c r="NLC206" s="110"/>
      <c r="NLD206" s="110"/>
      <c r="NLE206" s="110"/>
      <c r="NLF206" s="110"/>
      <c r="NLG206" s="110"/>
      <c r="NLH206" s="110"/>
      <c r="NLI206" s="110"/>
      <c r="NLJ206" s="110"/>
      <c r="NLK206" s="110"/>
      <c r="NLL206" s="110"/>
      <c r="NLM206" s="110"/>
      <c r="NLN206" s="110"/>
      <c r="NLO206" s="110"/>
      <c r="NLP206" s="110"/>
      <c r="NLQ206" s="110"/>
      <c r="NLR206" s="110"/>
      <c r="NLS206" s="110"/>
      <c r="NLT206" s="110"/>
      <c r="NLU206" s="110"/>
      <c r="NLV206" s="110"/>
      <c r="NLW206" s="110"/>
      <c r="NLX206" s="110"/>
      <c r="NLY206" s="110"/>
      <c r="NLZ206" s="110"/>
      <c r="NMA206" s="110"/>
      <c r="NMB206" s="110"/>
      <c r="NMC206" s="110"/>
      <c r="NMD206" s="110"/>
      <c r="NME206" s="110"/>
      <c r="NMF206" s="110"/>
      <c r="NMG206" s="110"/>
      <c r="NMH206" s="110"/>
      <c r="NMI206" s="110"/>
      <c r="NMJ206" s="110"/>
      <c r="NMK206" s="110"/>
      <c r="NML206" s="110"/>
      <c r="NMM206" s="110"/>
      <c r="NMN206" s="110"/>
      <c r="NMO206" s="110"/>
      <c r="NMP206" s="110"/>
      <c r="NMQ206" s="110"/>
      <c r="NMR206" s="110"/>
      <c r="NMS206" s="110"/>
      <c r="NMT206" s="110"/>
      <c r="NMU206" s="110"/>
      <c r="NMV206" s="110"/>
      <c r="NMW206" s="110"/>
      <c r="NMX206" s="110"/>
      <c r="NMY206" s="110"/>
      <c r="NMZ206" s="110"/>
      <c r="NNA206" s="110"/>
      <c r="NNB206" s="110"/>
      <c r="NNC206" s="110"/>
      <c r="NND206" s="110"/>
      <c r="NNE206" s="110"/>
      <c r="NNF206" s="110"/>
      <c r="NNG206" s="110"/>
      <c r="NNH206" s="110"/>
      <c r="NNI206" s="110"/>
      <c r="NNJ206" s="110"/>
      <c r="NNK206" s="110"/>
      <c r="NNL206" s="110"/>
      <c r="NNM206" s="110"/>
      <c r="NNN206" s="110"/>
      <c r="NNO206" s="110"/>
      <c r="NNP206" s="110"/>
      <c r="NNQ206" s="110"/>
      <c r="NNR206" s="110"/>
      <c r="NNS206" s="110"/>
      <c r="NNT206" s="110"/>
      <c r="NNU206" s="110"/>
      <c r="NNV206" s="110"/>
      <c r="NNW206" s="110"/>
      <c r="NNX206" s="110"/>
      <c r="NNY206" s="110"/>
      <c r="NNZ206" s="110"/>
      <c r="NOA206" s="110"/>
      <c r="NOB206" s="110"/>
      <c r="NOC206" s="110"/>
      <c r="NOD206" s="110"/>
      <c r="NOE206" s="110"/>
      <c r="NOF206" s="110"/>
      <c r="NOG206" s="110"/>
      <c r="NOH206" s="110"/>
      <c r="NOI206" s="110"/>
      <c r="NOJ206" s="110"/>
      <c r="NOK206" s="110"/>
      <c r="NOL206" s="110"/>
      <c r="NOM206" s="110"/>
      <c r="NON206" s="110"/>
      <c r="NOO206" s="110"/>
      <c r="NOP206" s="110"/>
      <c r="NOQ206" s="110"/>
      <c r="NOR206" s="110"/>
      <c r="NOS206" s="110"/>
      <c r="NOT206" s="110"/>
      <c r="NOU206" s="110"/>
      <c r="NOV206" s="110"/>
      <c r="NOW206" s="110"/>
      <c r="NOX206" s="110"/>
      <c r="NOY206" s="110"/>
      <c r="NOZ206" s="110"/>
      <c r="NPA206" s="110"/>
      <c r="NPB206" s="110"/>
      <c r="NPC206" s="110"/>
      <c r="NPD206" s="110"/>
      <c r="NPE206" s="110"/>
      <c r="NPF206" s="110"/>
      <c r="NPG206" s="110"/>
      <c r="NPH206" s="110"/>
      <c r="NPI206" s="110"/>
      <c r="NPJ206" s="110"/>
      <c r="NPK206" s="110"/>
      <c r="NPL206" s="110"/>
      <c r="NPM206" s="110"/>
      <c r="NPN206" s="110"/>
      <c r="NPO206" s="110"/>
      <c r="NPP206" s="110"/>
      <c r="NPQ206" s="110"/>
      <c r="NPR206" s="110"/>
      <c r="NPS206" s="110"/>
      <c r="NPT206" s="110"/>
      <c r="NPU206" s="110"/>
      <c r="NPV206" s="110"/>
      <c r="NPW206" s="110"/>
      <c r="NPX206" s="110"/>
      <c r="NPY206" s="110"/>
      <c r="NPZ206" s="110"/>
      <c r="NQA206" s="110"/>
      <c r="NQB206" s="110"/>
      <c r="NQC206" s="110"/>
      <c r="NQD206" s="110"/>
      <c r="NQE206" s="110"/>
      <c r="NQF206" s="110"/>
      <c r="NQG206" s="110"/>
      <c r="NQH206" s="110"/>
      <c r="NQI206" s="110"/>
      <c r="NQJ206" s="110"/>
      <c r="NQK206" s="110"/>
      <c r="NQL206" s="110"/>
      <c r="NQM206" s="110"/>
      <c r="NQN206" s="110"/>
      <c r="NQO206" s="110"/>
      <c r="NQP206" s="110"/>
      <c r="NQQ206" s="110"/>
      <c r="NQR206" s="110"/>
      <c r="NQS206" s="110"/>
      <c r="NQT206" s="110"/>
      <c r="NQU206" s="110"/>
      <c r="NQV206" s="110"/>
      <c r="NQW206" s="110"/>
      <c r="NQX206" s="110"/>
      <c r="NQY206" s="110"/>
      <c r="NQZ206" s="110"/>
      <c r="NRA206" s="110"/>
      <c r="NRB206" s="110"/>
      <c r="NRC206" s="110"/>
      <c r="NRD206" s="110"/>
      <c r="NRE206" s="110"/>
      <c r="NRF206" s="110"/>
      <c r="NRG206" s="110"/>
      <c r="NRH206" s="110"/>
      <c r="NRI206" s="110"/>
      <c r="NRJ206" s="110"/>
      <c r="NRK206" s="110"/>
      <c r="NRL206" s="110"/>
      <c r="NRM206" s="110"/>
      <c r="NRN206" s="110"/>
      <c r="NRO206" s="110"/>
      <c r="NRP206" s="110"/>
      <c r="NRQ206" s="110"/>
      <c r="NRR206" s="110"/>
      <c r="NRS206" s="110"/>
      <c r="NRT206" s="110"/>
      <c r="NRU206" s="110"/>
      <c r="NRV206" s="110"/>
      <c r="NRW206" s="110"/>
      <c r="NRX206" s="110"/>
      <c r="NRY206" s="110"/>
      <c r="NRZ206" s="110"/>
      <c r="NSA206" s="110"/>
      <c r="NSB206" s="110"/>
      <c r="NSC206" s="110"/>
      <c r="NSD206" s="110"/>
      <c r="NSE206" s="110"/>
      <c r="NSF206" s="110"/>
      <c r="NSG206" s="110"/>
      <c r="NSH206" s="110"/>
      <c r="NSI206" s="110"/>
      <c r="NSJ206" s="110"/>
      <c r="NSK206" s="110"/>
      <c r="NSL206" s="110"/>
      <c r="NSM206" s="110"/>
      <c r="NSN206" s="110"/>
      <c r="NSO206" s="110"/>
      <c r="NSP206" s="110"/>
      <c r="NSQ206" s="110"/>
      <c r="NSR206" s="110"/>
      <c r="NSS206" s="110"/>
      <c r="NST206" s="110"/>
      <c r="NSU206" s="110"/>
      <c r="NSV206" s="110"/>
      <c r="NSW206" s="110"/>
      <c r="NSX206" s="110"/>
      <c r="NSY206" s="110"/>
      <c r="NSZ206" s="110"/>
      <c r="NTA206" s="110"/>
      <c r="NTB206" s="110"/>
      <c r="NTC206" s="110"/>
      <c r="NTD206" s="110"/>
      <c r="NTE206" s="110"/>
      <c r="NTF206" s="110"/>
      <c r="NTG206" s="110"/>
      <c r="NTH206" s="110"/>
      <c r="NTI206" s="110"/>
      <c r="NTJ206" s="110"/>
      <c r="NTK206" s="110"/>
      <c r="NTL206" s="110"/>
      <c r="NTM206" s="110"/>
      <c r="NTN206" s="110"/>
      <c r="NTO206" s="110"/>
      <c r="NTP206" s="110"/>
      <c r="NTQ206" s="110"/>
      <c r="NTR206" s="110"/>
      <c r="NTS206" s="110"/>
      <c r="NTT206" s="110"/>
      <c r="NTU206" s="110"/>
      <c r="NTV206" s="110"/>
      <c r="NTW206" s="110"/>
      <c r="NTX206" s="110"/>
      <c r="NTY206" s="110"/>
      <c r="NTZ206" s="110"/>
      <c r="NUA206" s="110"/>
      <c r="NUB206" s="110"/>
      <c r="NUC206" s="110"/>
      <c r="NUD206" s="110"/>
      <c r="NUE206" s="110"/>
      <c r="NUF206" s="110"/>
      <c r="NUG206" s="110"/>
      <c r="NUH206" s="110"/>
      <c r="NUI206" s="110"/>
      <c r="NUJ206" s="110"/>
      <c r="NUK206" s="110"/>
      <c r="NUL206" s="110"/>
      <c r="NUM206" s="110"/>
      <c r="NUN206" s="110"/>
      <c r="NUO206" s="110"/>
      <c r="NUP206" s="110"/>
      <c r="NUQ206" s="110"/>
      <c r="NUR206" s="110"/>
      <c r="NUS206" s="110"/>
      <c r="NUT206" s="110"/>
      <c r="NUU206" s="110"/>
      <c r="NUV206" s="110"/>
      <c r="NUW206" s="110"/>
      <c r="NUX206" s="110"/>
      <c r="NUY206" s="110"/>
      <c r="NUZ206" s="110"/>
      <c r="NVA206" s="110"/>
      <c r="NVB206" s="110"/>
      <c r="NVC206" s="110"/>
      <c r="NVD206" s="110"/>
      <c r="NVE206" s="110"/>
      <c r="NVF206" s="110"/>
      <c r="NVG206" s="110"/>
      <c r="NVH206" s="110"/>
      <c r="NVI206" s="110"/>
      <c r="NVJ206" s="110"/>
      <c r="NVK206" s="110"/>
      <c r="NVL206" s="110"/>
      <c r="NVM206" s="110"/>
      <c r="NVN206" s="110"/>
      <c r="NVO206" s="110"/>
      <c r="NVP206" s="110"/>
      <c r="NVQ206" s="110"/>
      <c r="NVR206" s="110"/>
      <c r="NVS206" s="110"/>
      <c r="NVT206" s="110"/>
      <c r="NVU206" s="110"/>
      <c r="NVV206" s="110"/>
      <c r="NVW206" s="110"/>
      <c r="NVX206" s="110"/>
      <c r="NVY206" s="110"/>
      <c r="NVZ206" s="110"/>
      <c r="NWA206" s="110"/>
      <c r="NWB206" s="110"/>
      <c r="NWC206" s="110"/>
      <c r="NWD206" s="110"/>
      <c r="NWE206" s="110"/>
      <c r="NWF206" s="110"/>
      <c r="NWG206" s="110"/>
      <c r="NWH206" s="110"/>
      <c r="NWI206" s="110"/>
      <c r="NWJ206" s="110"/>
      <c r="NWK206" s="110"/>
      <c r="NWL206" s="110"/>
      <c r="NWM206" s="110"/>
      <c r="NWN206" s="110"/>
      <c r="NWO206" s="110"/>
      <c r="NWP206" s="110"/>
      <c r="NWQ206" s="110"/>
      <c r="NWR206" s="110"/>
      <c r="NWS206" s="110"/>
      <c r="NWT206" s="110"/>
      <c r="NWU206" s="110"/>
      <c r="NWV206" s="110"/>
      <c r="NWW206" s="110"/>
      <c r="NWX206" s="110"/>
      <c r="NWY206" s="110"/>
      <c r="NWZ206" s="110"/>
      <c r="NXA206" s="110"/>
      <c r="NXB206" s="110"/>
      <c r="NXC206" s="110"/>
      <c r="NXD206" s="110"/>
      <c r="NXE206" s="110"/>
      <c r="NXF206" s="110"/>
      <c r="NXG206" s="110"/>
      <c r="NXH206" s="110"/>
      <c r="NXI206" s="110"/>
      <c r="NXJ206" s="110"/>
      <c r="NXK206" s="110"/>
      <c r="NXL206" s="110"/>
      <c r="NXM206" s="110"/>
      <c r="NXN206" s="110"/>
      <c r="NXO206" s="110"/>
      <c r="NXP206" s="110"/>
      <c r="NXQ206" s="110"/>
      <c r="NXR206" s="110"/>
      <c r="NXS206" s="110"/>
      <c r="NXT206" s="110"/>
      <c r="NXU206" s="110"/>
      <c r="NXV206" s="110"/>
      <c r="NXW206" s="110"/>
      <c r="NXX206" s="110"/>
      <c r="NXY206" s="110"/>
      <c r="NXZ206" s="110"/>
      <c r="NYA206" s="110"/>
      <c r="NYB206" s="110"/>
      <c r="NYC206" s="110"/>
      <c r="NYD206" s="110"/>
      <c r="NYE206" s="110"/>
      <c r="NYF206" s="110"/>
      <c r="NYG206" s="110"/>
      <c r="NYH206" s="110"/>
      <c r="NYI206" s="110"/>
      <c r="NYJ206" s="110"/>
      <c r="NYK206" s="110"/>
      <c r="NYL206" s="110"/>
      <c r="NYM206" s="110"/>
      <c r="NYN206" s="110"/>
      <c r="NYO206" s="110"/>
      <c r="NYP206" s="110"/>
      <c r="NYQ206" s="110"/>
      <c r="NYR206" s="110"/>
      <c r="NYS206" s="110"/>
      <c r="NYT206" s="110"/>
      <c r="NYU206" s="110"/>
      <c r="NYV206" s="110"/>
      <c r="NYW206" s="110"/>
      <c r="NYX206" s="110"/>
      <c r="NYY206" s="110"/>
      <c r="NYZ206" s="110"/>
      <c r="NZA206" s="110"/>
      <c r="NZB206" s="110"/>
      <c r="NZC206" s="110"/>
      <c r="NZD206" s="110"/>
      <c r="NZE206" s="110"/>
      <c r="NZF206" s="110"/>
      <c r="NZG206" s="110"/>
      <c r="NZH206" s="110"/>
      <c r="NZI206" s="110"/>
      <c r="NZJ206" s="110"/>
      <c r="NZK206" s="110"/>
      <c r="NZL206" s="110"/>
      <c r="NZM206" s="110"/>
      <c r="NZN206" s="110"/>
      <c r="NZO206" s="110"/>
      <c r="NZP206" s="110"/>
      <c r="NZQ206" s="110"/>
      <c r="NZR206" s="110"/>
      <c r="NZS206" s="110"/>
      <c r="NZT206" s="110"/>
      <c r="NZU206" s="110"/>
      <c r="NZV206" s="110"/>
      <c r="NZW206" s="110"/>
      <c r="NZX206" s="110"/>
      <c r="NZY206" s="110"/>
      <c r="NZZ206" s="110"/>
      <c r="OAA206" s="110"/>
      <c r="OAB206" s="110"/>
      <c r="OAC206" s="110"/>
      <c r="OAD206" s="110"/>
      <c r="OAE206" s="110"/>
      <c r="OAF206" s="110"/>
      <c r="OAG206" s="110"/>
      <c r="OAH206" s="110"/>
      <c r="OAI206" s="110"/>
      <c r="OAJ206" s="110"/>
      <c r="OAK206" s="110"/>
      <c r="OAL206" s="110"/>
      <c r="OAM206" s="110"/>
      <c r="OAN206" s="110"/>
      <c r="OAO206" s="110"/>
      <c r="OAP206" s="110"/>
      <c r="OAQ206" s="110"/>
      <c r="OAR206" s="110"/>
      <c r="OAS206" s="110"/>
      <c r="OAT206" s="110"/>
      <c r="OAU206" s="110"/>
      <c r="OAV206" s="110"/>
      <c r="OAW206" s="110"/>
      <c r="OAX206" s="110"/>
      <c r="OAY206" s="110"/>
      <c r="OAZ206" s="110"/>
      <c r="OBA206" s="110"/>
      <c r="OBB206" s="110"/>
      <c r="OBC206" s="110"/>
      <c r="OBD206" s="110"/>
      <c r="OBE206" s="110"/>
      <c r="OBF206" s="110"/>
      <c r="OBG206" s="110"/>
      <c r="OBH206" s="110"/>
      <c r="OBI206" s="110"/>
      <c r="OBJ206" s="110"/>
      <c r="OBK206" s="110"/>
      <c r="OBL206" s="110"/>
      <c r="OBM206" s="110"/>
      <c r="OBN206" s="110"/>
      <c r="OBO206" s="110"/>
      <c r="OBP206" s="110"/>
      <c r="OBQ206" s="110"/>
      <c r="OBR206" s="110"/>
      <c r="OBS206" s="110"/>
      <c r="OBT206" s="110"/>
      <c r="OBU206" s="110"/>
      <c r="OBV206" s="110"/>
      <c r="OBW206" s="110"/>
      <c r="OBX206" s="110"/>
      <c r="OBY206" s="110"/>
      <c r="OBZ206" s="110"/>
      <c r="OCA206" s="110"/>
      <c r="OCB206" s="110"/>
      <c r="OCC206" s="110"/>
      <c r="OCD206" s="110"/>
      <c r="OCE206" s="110"/>
      <c r="OCF206" s="110"/>
      <c r="OCG206" s="110"/>
      <c r="OCH206" s="110"/>
      <c r="OCI206" s="110"/>
      <c r="OCJ206" s="110"/>
      <c r="OCK206" s="110"/>
      <c r="OCL206" s="110"/>
      <c r="OCM206" s="110"/>
      <c r="OCN206" s="110"/>
      <c r="OCO206" s="110"/>
      <c r="OCP206" s="110"/>
      <c r="OCQ206" s="110"/>
      <c r="OCR206" s="110"/>
      <c r="OCS206" s="110"/>
      <c r="OCT206" s="110"/>
      <c r="OCU206" s="110"/>
      <c r="OCV206" s="110"/>
      <c r="OCW206" s="110"/>
      <c r="OCX206" s="110"/>
      <c r="OCY206" s="110"/>
      <c r="OCZ206" s="110"/>
      <c r="ODA206" s="110"/>
      <c r="ODB206" s="110"/>
      <c r="ODC206" s="110"/>
      <c r="ODD206" s="110"/>
      <c r="ODE206" s="110"/>
      <c r="ODF206" s="110"/>
      <c r="ODG206" s="110"/>
      <c r="ODH206" s="110"/>
      <c r="ODI206" s="110"/>
      <c r="ODJ206" s="110"/>
      <c r="ODK206" s="110"/>
      <c r="ODL206" s="110"/>
      <c r="ODM206" s="110"/>
      <c r="ODN206" s="110"/>
      <c r="ODO206" s="110"/>
      <c r="ODP206" s="110"/>
      <c r="ODQ206" s="110"/>
      <c r="ODR206" s="110"/>
      <c r="ODS206" s="110"/>
      <c r="ODT206" s="110"/>
      <c r="ODU206" s="110"/>
      <c r="ODV206" s="110"/>
      <c r="ODW206" s="110"/>
      <c r="ODX206" s="110"/>
      <c r="ODY206" s="110"/>
      <c r="ODZ206" s="110"/>
      <c r="OEA206" s="110"/>
      <c r="OEB206" s="110"/>
      <c r="OEC206" s="110"/>
      <c r="OED206" s="110"/>
      <c r="OEE206" s="110"/>
      <c r="OEF206" s="110"/>
      <c r="OEG206" s="110"/>
      <c r="OEH206" s="110"/>
      <c r="OEI206" s="110"/>
      <c r="OEJ206" s="110"/>
      <c r="OEK206" s="110"/>
      <c r="OEL206" s="110"/>
      <c r="OEM206" s="110"/>
      <c r="OEN206" s="110"/>
      <c r="OEO206" s="110"/>
      <c r="OEP206" s="110"/>
      <c r="OEQ206" s="110"/>
      <c r="OER206" s="110"/>
      <c r="OES206" s="110"/>
      <c r="OET206" s="110"/>
      <c r="OEU206" s="110"/>
      <c r="OEV206" s="110"/>
      <c r="OEW206" s="110"/>
      <c r="OEX206" s="110"/>
      <c r="OEY206" s="110"/>
      <c r="OEZ206" s="110"/>
      <c r="OFA206" s="110"/>
      <c r="OFB206" s="110"/>
      <c r="OFC206" s="110"/>
      <c r="OFD206" s="110"/>
      <c r="OFE206" s="110"/>
      <c r="OFF206" s="110"/>
      <c r="OFG206" s="110"/>
      <c r="OFH206" s="110"/>
      <c r="OFI206" s="110"/>
      <c r="OFJ206" s="110"/>
      <c r="OFK206" s="110"/>
      <c r="OFL206" s="110"/>
      <c r="OFM206" s="110"/>
      <c r="OFN206" s="110"/>
      <c r="OFO206" s="110"/>
      <c r="OFP206" s="110"/>
      <c r="OFQ206" s="110"/>
      <c r="OFR206" s="110"/>
      <c r="OFS206" s="110"/>
      <c r="OFT206" s="110"/>
      <c r="OFU206" s="110"/>
      <c r="OFV206" s="110"/>
      <c r="OFW206" s="110"/>
      <c r="OFX206" s="110"/>
      <c r="OFY206" s="110"/>
      <c r="OFZ206" s="110"/>
      <c r="OGA206" s="110"/>
      <c r="OGB206" s="110"/>
      <c r="OGC206" s="110"/>
      <c r="OGD206" s="110"/>
      <c r="OGE206" s="110"/>
      <c r="OGF206" s="110"/>
      <c r="OGG206" s="110"/>
      <c r="OGH206" s="110"/>
      <c r="OGI206" s="110"/>
      <c r="OGJ206" s="110"/>
      <c r="OGK206" s="110"/>
      <c r="OGL206" s="110"/>
      <c r="OGM206" s="110"/>
      <c r="OGN206" s="110"/>
      <c r="OGO206" s="110"/>
      <c r="OGP206" s="110"/>
      <c r="OGQ206" s="110"/>
      <c r="OGR206" s="110"/>
      <c r="OGS206" s="110"/>
      <c r="OGT206" s="110"/>
      <c r="OGU206" s="110"/>
      <c r="OGV206" s="110"/>
      <c r="OGW206" s="110"/>
      <c r="OGX206" s="110"/>
      <c r="OGY206" s="110"/>
      <c r="OGZ206" s="110"/>
      <c r="OHA206" s="110"/>
      <c r="OHB206" s="110"/>
      <c r="OHC206" s="110"/>
      <c r="OHD206" s="110"/>
      <c r="OHE206" s="110"/>
      <c r="OHF206" s="110"/>
      <c r="OHG206" s="110"/>
      <c r="OHH206" s="110"/>
      <c r="OHI206" s="110"/>
      <c r="OHJ206" s="110"/>
      <c r="OHK206" s="110"/>
      <c r="OHL206" s="110"/>
      <c r="OHM206" s="110"/>
      <c r="OHN206" s="110"/>
      <c r="OHO206" s="110"/>
      <c r="OHP206" s="110"/>
      <c r="OHQ206" s="110"/>
      <c r="OHR206" s="110"/>
      <c r="OHS206" s="110"/>
      <c r="OHT206" s="110"/>
      <c r="OHU206" s="110"/>
      <c r="OHV206" s="110"/>
      <c r="OHW206" s="110"/>
      <c r="OHX206" s="110"/>
      <c r="OHY206" s="110"/>
      <c r="OHZ206" s="110"/>
      <c r="OIA206" s="110"/>
      <c r="OIB206" s="110"/>
      <c r="OIC206" s="110"/>
      <c r="OID206" s="110"/>
      <c r="OIE206" s="110"/>
      <c r="OIF206" s="110"/>
      <c r="OIG206" s="110"/>
      <c r="OIH206" s="110"/>
      <c r="OII206" s="110"/>
      <c r="OIJ206" s="110"/>
      <c r="OIK206" s="110"/>
      <c r="OIL206" s="110"/>
      <c r="OIM206" s="110"/>
      <c r="OIN206" s="110"/>
      <c r="OIO206" s="110"/>
      <c r="OIP206" s="110"/>
      <c r="OIQ206" s="110"/>
      <c r="OIR206" s="110"/>
      <c r="OIS206" s="110"/>
      <c r="OIT206" s="110"/>
      <c r="OIU206" s="110"/>
      <c r="OIV206" s="110"/>
      <c r="OIW206" s="110"/>
      <c r="OIX206" s="110"/>
      <c r="OIY206" s="110"/>
      <c r="OIZ206" s="110"/>
      <c r="OJA206" s="110"/>
      <c r="OJB206" s="110"/>
      <c r="OJC206" s="110"/>
      <c r="OJD206" s="110"/>
      <c r="OJE206" s="110"/>
      <c r="OJF206" s="110"/>
      <c r="OJG206" s="110"/>
      <c r="OJH206" s="110"/>
      <c r="OJI206" s="110"/>
      <c r="OJJ206" s="110"/>
      <c r="OJK206" s="110"/>
      <c r="OJL206" s="110"/>
      <c r="OJM206" s="110"/>
      <c r="OJN206" s="110"/>
      <c r="OJO206" s="110"/>
      <c r="OJP206" s="110"/>
      <c r="OJQ206" s="110"/>
      <c r="OJR206" s="110"/>
      <c r="OJS206" s="110"/>
      <c r="OJT206" s="110"/>
      <c r="OJU206" s="110"/>
      <c r="OJV206" s="110"/>
      <c r="OJW206" s="110"/>
      <c r="OJX206" s="110"/>
      <c r="OJY206" s="110"/>
      <c r="OJZ206" s="110"/>
      <c r="OKA206" s="110"/>
      <c r="OKB206" s="110"/>
      <c r="OKC206" s="110"/>
      <c r="OKD206" s="110"/>
      <c r="OKE206" s="110"/>
      <c r="OKF206" s="110"/>
      <c r="OKG206" s="110"/>
      <c r="OKH206" s="110"/>
      <c r="OKI206" s="110"/>
      <c r="OKJ206" s="110"/>
      <c r="OKK206" s="110"/>
      <c r="OKL206" s="110"/>
      <c r="OKM206" s="110"/>
      <c r="OKN206" s="110"/>
      <c r="OKO206" s="110"/>
      <c r="OKP206" s="110"/>
      <c r="OKQ206" s="110"/>
      <c r="OKR206" s="110"/>
      <c r="OKS206" s="110"/>
      <c r="OKT206" s="110"/>
      <c r="OKU206" s="110"/>
      <c r="OKV206" s="110"/>
      <c r="OKW206" s="110"/>
      <c r="OKX206" s="110"/>
      <c r="OKY206" s="110"/>
      <c r="OKZ206" s="110"/>
      <c r="OLA206" s="110"/>
      <c r="OLB206" s="110"/>
      <c r="OLC206" s="110"/>
      <c r="OLD206" s="110"/>
      <c r="OLE206" s="110"/>
      <c r="OLF206" s="110"/>
      <c r="OLG206" s="110"/>
      <c r="OLH206" s="110"/>
      <c r="OLI206" s="110"/>
      <c r="OLJ206" s="110"/>
      <c r="OLK206" s="110"/>
      <c r="OLL206" s="110"/>
      <c r="OLM206" s="110"/>
      <c r="OLN206" s="110"/>
      <c r="OLO206" s="110"/>
      <c r="OLP206" s="110"/>
      <c r="OLQ206" s="110"/>
      <c r="OLR206" s="110"/>
      <c r="OLS206" s="110"/>
      <c r="OLT206" s="110"/>
      <c r="OLU206" s="110"/>
      <c r="OLV206" s="110"/>
      <c r="OLW206" s="110"/>
      <c r="OLX206" s="110"/>
      <c r="OLY206" s="110"/>
      <c r="OLZ206" s="110"/>
      <c r="OMA206" s="110"/>
      <c r="OMB206" s="110"/>
      <c r="OMC206" s="110"/>
      <c r="OMD206" s="110"/>
      <c r="OME206" s="110"/>
      <c r="OMF206" s="110"/>
      <c r="OMG206" s="110"/>
      <c r="OMH206" s="110"/>
      <c r="OMI206" s="110"/>
      <c r="OMJ206" s="110"/>
      <c r="OMK206" s="110"/>
      <c r="OML206" s="110"/>
      <c r="OMM206" s="110"/>
      <c r="OMN206" s="110"/>
      <c r="OMO206" s="110"/>
      <c r="OMP206" s="110"/>
      <c r="OMQ206" s="110"/>
      <c r="OMR206" s="110"/>
      <c r="OMS206" s="110"/>
      <c r="OMT206" s="110"/>
      <c r="OMU206" s="110"/>
      <c r="OMV206" s="110"/>
      <c r="OMW206" s="110"/>
      <c r="OMX206" s="110"/>
      <c r="OMY206" s="110"/>
      <c r="OMZ206" s="110"/>
      <c r="ONA206" s="110"/>
      <c r="ONB206" s="110"/>
      <c r="ONC206" s="110"/>
      <c r="OND206" s="110"/>
      <c r="ONE206" s="110"/>
      <c r="ONF206" s="110"/>
      <c r="ONG206" s="110"/>
      <c r="ONH206" s="110"/>
      <c r="ONI206" s="110"/>
      <c r="ONJ206" s="110"/>
      <c r="ONK206" s="110"/>
      <c r="ONL206" s="110"/>
      <c r="ONM206" s="110"/>
      <c r="ONN206" s="110"/>
      <c r="ONO206" s="110"/>
      <c r="ONP206" s="110"/>
      <c r="ONQ206" s="110"/>
      <c r="ONR206" s="110"/>
      <c r="ONS206" s="110"/>
      <c r="ONT206" s="110"/>
      <c r="ONU206" s="110"/>
      <c r="ONV206" s="110"/>
      <c r="ONW206" s="110"/>
      <c r="ONX206" s="110"/>
      <c r="ONY206" s="110"/>
      <c r="ONZ206" s="110"/>
      <c r="OOA206" s="110"/>
      <c r="OOB206" s="110"/>
      <c r="OOC206" s="110"/>
      <c r="OOD206" s="110"/>
      <c r="OOE206" s="110"/>
      <c r="OOF206" s="110"/>
      <c r="OOG206" s="110"/>
      <c r="OOH206" s="110"/>
      <c r="OOI206" s="110"/>
      <c r="OOJ206" s="110"/>
      <c r="OOK206" s="110"/>
      <c r="OOL206" s="110"/>
      <c r="OOM206" s="110"/>
      <c r="OON206" s="110"/>
      <c r="OOO206" s="110"/>
      <c r="OOP206" s="110"/>
      <c r="OOQ206" s="110"/>
      <c r="OOR206" s="110"/>
      <c r="OOS206" s="110"/>
      <c r="OOT206" s="110"/>
      <c r="OOU206" s="110"/>
      <c r="OOV206" s="110"/>
      <c r="OOW206" s="110"/>
      <c r="OOX206" s="110"/>
      <c r="OOY206" s="110"/>
      <c r="OOZ206" s="110"/>
      <c r="OPA206" s="110"/>
      <c r="OPB206" s="110"/>
      <c r="OPC206" s="110"/>
      <c r="OPD206" s="110"/>
      <c r="OPE206" s="110"/>
      <c r="OPF206" s="110"/>
      <c r="OPG206" s="110"/>
      <c r="OPH206" s="110"/>
      <c r="OPI206" s="110"/>
      <c r="OPJ206" s="110"/>
      <c r="OPK206" s="110"/>
      <c r="OPL206" s="110"/>
      <c r="OPM206" s="110"/>
      <c r="OPN206" s="110"/>
      <c r="OPO206" s="110"/>
      <c r="OPP206" s="110"/>
      <c r="OPQ206" s="110"/>
      <c r="OPR206" s="110"/>
      <c r="OPS206" s="110"/>
      <c r="OPT206" s="110"/>
      <c r="OPU206" s="110"/>
      <c r="OPV206" s="110"/>
      <c r="OPW206" s="110"/>
      <c r="OPX206" s="110"/>
      <c r="OPY206" s="110"/>
      <c r="OPZ206" s="110"/>
      <c r="OQA206" s="110"/>
      <c r="OQB206" s="110"/>
      <c r="OQC206" s="110"/>
      <c r="OQD206" s="110"/>
      <c r="OQE206" s="110"/>
      <c r="OQF206" s="110"/>
      <c r="OQG206" s="110"/>
      <c r="OQH206" s="110"/>
      <c r="OQI206" s="110"/>
      <c r="OQJ206" s="110"/>
      <c r="OQK206" s="110"/>
      <c r="OQL206" s="110"/>
      <c r="OQM206" s="110"/>
      <c r="OQN206" s="110"/>
      <c r="OQO206" s="110"/>
      <c r="OQP206" s="110"/>
      <c r="OQQ206" s="110"/>
      <c r="OQR206" s="110"/>
      <c r="OQS206" s="110"/>
      <c r="OQT206" s="110"/>
      <c r="OQU206" s="110"/>
      <c r="OQV206" s="110"/>
      <c r="OQW206" s="110"/>
      <c r="OQX206" s="110"/>
      <c r="OQY206" s="110"/>
      <c r="OQZ206" s="110"/>
      <c r="ORA206" s="110"/>
      <c r="ORB206" s="110"/>
      <c r="ORC206" s="110"/>
      <c r="ORD206" s="110"/>
      <c r="ORE206" s="110"/>
      <c r="ORF206" s="110"/>
      <c r="ORG206" s="110"/>
      <c r="ORH206" s="110"/>
      <c r="ORI206" s="110"/>
      <c r="ORJ206" s="110"/>
      <c r="ORK206" s="110"/>
      <c r="ORL206" s="110"/>
      <c r="ORM206" s="110"/>
      <c r="ORN206" s="110"/>
      <c r="ORO206" s="110"/>
      <c r="ORP206" s="110"/>
      <c r="ORQ206" s="110"/>
      <c r="ORR206" s="110"/>
      <c r="ORS206" s="110"/>
      <c r="ORT206" s="110"/>
      <c r="ORU206" s="110"/>
      <c r="ORV206" s="110"/>
      <c r="ORW206" s="110"/>
      <c r="ORX206" s="110"/>
      <c r="ORY206" s="110"/>
      <c r="ORZ206" s="110"/>
      <c r="OSA206" s="110"/>
      <c r="OSB206" s="110"/>
      <c r="OSC206" s="110"/>
      <c r="OSD206" s="110"/>
      <c r="OSE206" s="110"/>
      <c r="OSF206" s="110"/>
      <c r="OSG206" s="110"/>
      <c r="OSH206" s="110"/>
      <c r="OSI206" s="110"/>
      <c r="OSJ206" s="110"/>
      <c r="OSK206" s="110"/>
      <c r="OSL206" s="110"/>
      <c r="OSM206" s="110"/>
      <c r="OSN206" s="110"/>
      <c r="OSO206" s="110"/>
      <c r="OSP206" s="110"/>
      <c r="OSQ206" s="110"/>
      <c r="OSR206" s="110"/>
      <c r="OSS206" s="110"/>
      <c r="OST206" s="110"/>
      <c r="OSU206" s="110"/>
      <c r="OSV206" s="110"/>
      <c r="OSW206" s="110"/>
      <c r="OSX206" s="110"/>
      <c r="OSY206" s="110"/>
      <c r="OSZ206" s="110"/>
      <c r="OTA206" s="110"/>
      <c r="OTB206" s="110"/>
      <c r="OTC206" s="110"/>
      <c r="OTD206" s="110"/>
      <c r="OTE206" s="110"/>
      <c r="OTF206" s="110"/>
      <c r="OTG206" s="110"/>
      <c r="OTH206" s="110"/>
      <c r="OTI206" s="110"/>
      <c r="OTJ206" s="110"/>
      <c r="OTK206" s="110"/>
      <c r="OTL206" s="110"/>
      <c r="OTM206" s="110"/>
      <c r="OTN206" s="110"/>
      <c r="OTO206" s="110"/>
      <c r="OTP206" s="110"/>
      <c r="OTQ206" s="110"/>
      <c r="OTR206" s="110"/>
      <c r="OTS206" s="110"/>
      <c r="OTT206" s="110"/>
      <c r="OTU206" s="110"/>
      <c r="OTV206" s="110"/>
      <c r="OTW206" s="110"/>
      <c r="OTX206" s="110"/>
      <c r="OTY206" s="110"/>
      <c r="OTZ206" s="110"/>
      <c r="OUA206" s="110"/>
      <c r="OUB206" s="110"/>
      <c r="OUC206" s="110"/>
      <c r="OUD206" s="110"/>
      <c r="OUE206" s="110"/>
      <c r="OUF206" s="110"/>
      <c r="OUG206" s="110"/>
      <c r="OUH206" s="110"/>
      <c r="OUI206" s="110"/>
      <c r="OUJ206" s="110"/>
      <c r="OUK206" s="110"/>
      <c r="OUL206" s="110"/>
      <c r="OUM206" s="110"/>
      <c r="OUN206" s="110"/>
      <c r="OUO206" s="110"/>
      <c r="OUP206" s="110"/>
      <c r="OUQ206" s="110"/>
      <c r="OUR206" s="110"/>
      <c r="OUS206" s="110"/>
      <c r="OUT206" s="110"/>
      <c r="OUU206" s="110"/>
      <c r="OUV206" s="110"/>
      <c r="OUW206" s="110"/>
      <c r="OUX206" s="110"/>
      <c r="OUY206" s="110"/>
      <c r="OUZ206" s="110"/>
      <c r="OVA206" s="110"/>
      <c r="OVB206" s="110"/>
      <c r="OVC206" s="110"/>
      <c r="OVD206" s="110"/>
      <c r="OVE206" s="110"/>
      <c r="OVF206" s="110"/>
      <c r="OVG206" s="110"/>
      <c r="OVH206" s="110"/>
      <c r="OVI206" s="110"/>
      <c r="OVJ206" s="110"/>
      <c r="OVK206" s="110"/>
      <c r="OVL206" s="110"/>
      <c r="OVM206" s="110"/>
      <c r="OVN206" s="110"/>
      <c r="OVO206" s="110"/>
      <c r="OVP206" s="110"/>
      <c r="OVQ206" s="110"/>
      <c r="OVR206" s="110"/>
      <c r="OVS206" s="110"/>
      <c r="OVT206" s="110"/>
      <c r="OVU206" s="110"/>
      <c r="OVV206" s="110"/>
      <c r="OVW206" s="110"/>
      <c r="OVX206" s="110"/>
      <c r="OVY206" s="110"/>
      <c r="OVZ206" s="110"/>
      <c r="OWA206" s="110"/>
      <c r="OWB206" s="110"/>
      <c r="OWC206" s="110"/>
      <c r="OWD206" s="110"/>
      <c r="OWE206" s="110"/>
      <c r="OWF206" s="110"/>
      <c r="OWG206" s="110"/>
      <c r="OWH206" s="110"/>
      <c r="OWI206" s="110"/>
      <c r="OWJ206" s="110"/>
      <c r="OWK206" s="110"/>
      <c r="OWL206" s="110"/>
      <c r="OWM206" s="110"/>
      <c r="OWN206" s="110"/>
      <c r="OWO206" s="110"/>
      <c r="OWP206" s="110"/>
      <c r="OWQ206" s="110"/>
      <c r="OWR206" s="110"/>
      <c r="OWS206" s="110"/>
      <c r="OWT206" s="110"/>
      <c r="OWU206" s="110"/>
      <c r="OWV206" s="110"/>
      <c r="OWW206" s="110"/>
      <c r="OWX206" s="110"/>
      <c r="OWY206" s="110"/>
      <c r="OWZ206" s="110"/>
      <c r="OXA206" s="110"/>
      <c r="OXB206" s="110"/>
      <c r="OXC206" s="110"/>
      <c r="OXD206" s="110"/>
      <c r="OXE206" s="110"/>
      <c r="OXF206" s="110"/>
      <c r="OXG206" s="110"/>
      <c r="OXH206" s="110"/>
      <c r="OXI206" s="110"/>
      <c r="OXJ206" s="110"/>
      <c r="OXK206" s="110"/>
      <c r="OXL206" s="110"/>
      <c r="OXM206" s="110"/>
      <c r="OXN206" s="110"/>
      <c r="OXO206" s="110"/>
      <c r="OXP206" s="110"/>
      <c r="OXQ206" s="110"/>
      <c r="OXR206" s="110"/>
      <c r="OXS206" s="110"/>
      <c r="OXT206" s="110"/>
      <c r="OXU206" s="110"/>
      <c r="OXV206" s="110"/>
      <c r="OXW206" s="110"/>
      <c r="OXX206" s="110"/>
      <c r="OXY206" s="110"/>
      <c r="OXZ206" s="110"/>
      <c r="OYA206" s="110"/>
      <c r="OYB206" s="110"/>
      <c r="OYC206" s="110"/>
      <c r="OYD206" s="110"/>
      <c r="OYE206" s="110"/>
      <c r="OYF206" s="110"/>
      <c r="OYG206" s="110"/>
      <c r="OYH206" s="110"/>
      <c r="OYI206" s="110"/>
      <c r="OYJ206" s="110"/>
      <c r="OYK206" s="110"/>
      <c r="OYL206" s="110"/>
      <c r="OYM206" s="110"/>
      <c r="OYN206" s="110"/>
      <c r="OYO206" s="110"/>
      <c r="OYP206" s="110"/>
      <c r="OYQ206" s="110"/>
      <c r="OYR206" s="110"/>
      <c r="OYS206" s="110"/>
      <c r="OYT206" s="110"/>
      <c r="OYU206" s="110"/>
      <c r="OYV206" s="110"/>
      <c r="OYW206" s="110"/>
      <c r="OYX206" s="110"/>
      <c r="OYY206" s="110"/>
      <c r="OYZ206" s="110"/>
      <c r="OZA206" s="110"/>
      <c r="OZB206" s="110"/>
      <c r="OZC206" s="110"/>
      <c r="OZD206" s="110"/>
      <c r="OZE206" s="110"/>
      <c r="OZF206" s="110"/>
      <c r="OZG206" s="110"/>
      <c r="OZH206" s="110"/>
      <c r="OZI206" s="110"/>
      <c r="OZJ206" s="110"/>
      <c r="OZK206" s="110"/>
      <c r="OZL206" s="110"/>
      <c r="OZM206" s="110"/>
      <c r="OZN206" s="110"/>
      <c r="OZO206" s="110"/>
      <c r="OZP206" s="110"/>
      <c r="OZQ206" s="110"/>
      <c r="OZR206" s="110"/>
      <c r="OZS206" s="110"/>
      <c r="OZT206" s="110"/>
      <c r="OZU206" s="110"/>
      <c r="OZV206" s="110"/>
      <c r="OZW206" s="110"/>
      <c r="OZX206" s="110"/>
      <c r="OZY206" s="110"/>
      <c r="OZZ206" s="110"/>
      <c r="PAA206" s="110"/>
      <c r="PAB206" s="110"/>
      <c r="PAC206" s="110"/>
      <c r="PAD206" s="110"/>
      <c r="PAE206" s="110"/>
      <c r="PAF206" s="110"/>
      <c r="PAG206" s="110"/>
      <c r="PAH206" s="110"/>
      <c r="PAI206" s="110"/>
      <c r="PAJ206" s="110"/>
      <c r="PAK206" s="110"/>
      <c r="PAL206" s="110"/>
      <c r="PAM206" s="110"/>
      <c r="PAN206" s="110"/>
      <c r="PAO206" s="110"/>
      <c r="PAP206" s="110"/>
      <c r="PAQ206" s="110"/>
      <c r="PAR206" s="110"/>
      <c r="PAS206" s="110"/>
      <c r="PAT206" s="110"/>
      <c r="PAU206" s="110"/>
      <c r="PAV206" s="110"/>
      <c r="PAW206" s="110"/>
      <c r="PAX206" s="110"/>
      <c r="PAY206" s="110"/>
      <c r="PAZ206" s="110"/>
      <c r="PBA206" s="110"/>
      <c r="PBB206" s="110"/>
      <c r="PBC206" s="110"/>
      <c r="PBD206" s="110"/>
      <c r="PBE206" s="110"/>
      <c r="PBF206" s="110"/>
      <c r="PBG206" s="110"/>
      <c r="PBH206" s="110"/>
      <c r="PBI206" s="110"/>
      <c r="PBJ206" s="110"/>
      <c r="PBK206" s="110"/>
      <c r="PBL206" s="110"/>
      <c r="PBM206" s="110"/>
      <c r="PBN206" s="110"/>
      <c r="PBO206" s="110"/>
      <c r="PBP206" s="110"/>
      <c r="PBQ206" s="110"/>
      <c r="PBR206" s="110"/>
      <c r="PBS206" s="110"/>
      <c r="PBT206" s="110"/>
      <c r="PBU206" s="110"/>
      <c r="PBV206" s="110"/>
      <c r="PBW206" s="110"/>
      <c r="PBX206" s="110"/>
      <c r="PBY206" s="110"/>
      <c r="PBZ206" s="110"/>
      <c r="PCA206" s="110"/>
      <c r="PCB206" s="110"/>
      <c r="PCC206" s="110"/>
      <c r="PCD206" s="110"/>
      <c r="PCE206" s="110"/>
      <c r="PCF206" s="110"/>
      <c r="PCG206" s="110"/>
      <c r="PCH206" s="110"/>
      <c r="PCI206" s="110"/>
      <c r="PCJ206" s="110"/>
      <c r="PCK206" s="110"/>
      <c r="PCL206" s="110"/>
      <c r="PCM206" s="110"/>
      <c r="PCN206" s="110"/>
      <c r="PCO206" s="110"/>
      <c r="PCP206" s="110"/>
      <c r="PCQ206" s="110"/>
      <c r="PCR206" s="110"/>
      <c r="PCS206" s="110"/>
      <c r="PCT206" s="110"/>
      <c r="PCU206" s="110"/>
      <c r="PCV206" s="110"/>
      <c r="PCW206" s="110"/>
      <c r="PCX206" s="110"/>
      <c r="PCY206" s="110"/>
      <c r="PCZ206" s="110"/>
      <c r="PDA206" s="110"/>
      <c r="PDB206" s="110"/>
      <c r="PDC206" s="110"/>
      <c r="PDD206" s="110"/>
      <c r="PDE206" s="110"/>
      <c r="PDF206" s="110"/>
      <c r="PDG206" s="110"/>
      <c r="PDH206" s="110"/>
      <c r="PDI206" s="110"/>
      <c r="PDJ206" s="110"/>
      <c r="PDK206" s="110"/>
      <c r="PDL206" s="110"/>
      <c r="PDM206" s="110"/>
      <c r="PDN206" s="110"/>
      <c r="PDO206" s="110"/>
      <c r="PDP206" s="110"/>
      <c r="PDQ206" s="110"/>
      <c r="PDR206" s="110"/>
      <c r="PDS206" s="110"/>
      <c r="PDT206" s="110"/>
      <c r="PDU206" s="110"/>
      <c r="PDV206" s="110"/>
      <c r="PDW206" s="110"/>
      <c r="PDX206" s="110"/>
      <c r="PDY206" s="110"/>
      <c r="PDZ206" s="110"/>
      <c r="PEA206" s="110"/>
      <c r="PEB206" s="110"/>
      <c r="PEC206" s="110"/>
      <c r="PED206" s="110"/>
      <c r="PEE206" s="110"/>
      <c r="PEF206" s="110"/>
      <c r="PEG206" s="110"/>
      <c r="PEH206" s="110"/>
      <c r="PEI206" s="110"/>
      <c r="PEJ206" s="110"/>
      <c r="PEK206" s="110"/>
      <c r="PEL206" s="110"/>
      <c r="PEM206" s="110"/>
      <c r="PEN206" s="110"/>
      <c r="PEO206" s="110"/>
      <c r="PEP206" s="110"/>
      <c r="PEQ206" s="110"/>
      <c r="PER206" s="110"/>
      <c r="PES206" s="110"/>
      <c r="PET206" s="110"/>
      <c r="PEU206" s="110"/>
      <c r="PEV206" s="110"/>
      <c r="PEW206" s="110"/>
      <c r="PEX206" s="110"/>
      <c r="PEY206" s="110"/>
      <c r="PEZ206" s="110"/>
      <c r="PFA206" s="110"/>
      <c r="PFB206" s="110"/>
      <c r="PFC206" s="110"/>
      <c r="PFD206" s="110"/>
      <c r="PFE206" s="110"/>
      <c r="PFF206" s="110"/>
      <c r="PFG206" s="110"/>
      <c r="PFH206" s="110"/>
      <c r="PFI206" s="110"/>
      <c r="PFJ206" s="110"/>
      <c r="PFK206" s="110"/>
      <c r="PFL206" s="110"/>
      <c r="PFM206" s="110"/>
      <c r="PFN206" s="110"/>
      <c r="PFO206" s="110"/>
      <c r="PFP206" s="110"/>
      <c r="PFQ206" s="110"/>
      <c r="PFR206" s="110"/>
      <c r="PFS206" s="110"/>
      <c r="PFT206" s="110"/>
      <c r="PFU206" s="110"/>
      <c r="PFV206" s="110"/>
      <c r="PFW206" s="110"/>
      <c r="PFX206" s="110"/>
      <c r="PFY206" s="110"/>
      <c r="PFZ206" s="110"/>
      <c r="PGA206" s="110"/>
      <c r="PGB206" s="110"/>
      <c r="PGC206" s="110"/>
      <c r="PGD206" s="110"/>
      <c r="PGE206" s="110"/>
      <c r="PGF206" s="110"/>
      <c r="PGG206" s="110"/>
      <c r="PGH206" s="110"/>
      <c r="PGI206" s="110"/>
      <c r="PGJ206" s="110"/>
      <c r="PGK206" s="110"/>
      <c r="PGL206" s="110"/>
      <c r="PGM206" s="110"/>
      <c r="PGN206" s="110"/>
      <c r="PGO206" s="110"/>
      <c r="PGP206" s="110"/>
      <c r="PGQ206" s="110"/>
      <c r="PGR206" s="110"/>
      <c r="PGS206" s="110"/>
      <c r="PGT206" s="110"/>
      <c r="PGU206" s="110"/>
      <c r="PGV206" s="110"/>
      <c r="PGW206" s="110"/>
      <c r="PGX206" s="110"/>
      <c r="PGY206" s="110"/>
      <c r="PGZ206" s="110"/>
      <c r="PHA206" s="110"/>
      <c r="PHB206" s="110"/>
      <c r="PHC206" s="110"/>
      <c r="PHD206" s="110"/>
      <c r="PHE206" s="110"/>
      <c r="PHF206" s="110"/>
      <c r="PHG206" s="110"/>
      <c r="PHH206" s="110"/>
      <c r="PHI206" s="110"/>
      <c r="PHJ206" s="110"/>
      <c r="PHK206" s="110"/>
      <c r="PHL206" s="110"/>
      <c r="PHM206" s="110"/>
      <c r="PHN206" s="110"/>
      <c r="PHO206" s="110"/>
      <c r="PHP206" s="110"/>
      <c r="PHQ206" s="110"/>
      <c r="PHR206" s="110"/>
      <c r="PHS206" s="110"/>
      <c r="PHT206" s="110"/>
      <c r="PHU206" s="110"/>
      <c r="PHV206" s="110"/>
      <c r="PHW206" s="110"/>
      <c r="PHX206" s="110"/>
      <c r="PHY206" s="110"/>
      <c r="PHZ206" s="110"/>
      <c r="PIA206" s="110"/>
      <c r="PIB206" s="110"/>
      <c r="PIC206" s="110"/>
      <c r="PID206" s="110"/>
      <c r="PIE206" s="110"/>
      <c r="PIF206" s="110"/>
      <c r="PIG206" s="110"/>
      <c r="PIH206" s="110"/>
      <c r="PII206" s="110"/>
      <c r="PIJ206" s="110"/>
      <c r="PIK206" s="110"/>
      <c r="PIL206" s="110"/>
      <c r="PIM206" s="110"/>
      <c r="PIN206" s="110"/>
      <c r="PIO206" s="110"/>
      <c r="PIP206" s="110"/>
      <c r="PIQ206" s="110"/>
      <c r="PIR206" s="110"/>
      <c r="PIS206" s="110"/>
      <c r="PIT206" s="110"/>
      <c r="PIU206" s="110"/>
      <c r="PIV206" s="110"/>
      <c r="PIW206" s="110"/>
      <c r="PIX206" s="110"/>
      <c r="PIY206" s="110"/>
      <c r="PIZ206" s="110"/>
      <c r="PJA206" s="110"/>
      <c r="PJB206" s="110"/>
      <c r="PJC206" s="110"/>
      <c r="PJD206" s="110"/>
      <c r="PJE206" s="110"/>
      <c r="PJF206" s="110"/>
      <c r="PJG206" s="110"/>
      <c r="PJH206" s="110"/>
      <c r="PJI206" s="110"/>
      <c r="PJJ206" s="110"/>
      <c r="PJK206" s="110"/>
      <c r="PJL206" s="110"/>
      <c r="PJM206" s="110"/>
      <c r="PJN206" s="110"/>
      <c r="PJO206" s="110"/>
      <c r="PJP206" s="110"/>
      <c r="PJQ206" s="110"/>
      <c r="PJR206" s="110"/>
      <c r="PJS206" s="110"/>
      <c r="PJT206" s="110"/>
      <c r="PJU206" s="110"/>
      <c r="PJV206" s="110"/>
      <c r="PJW206" s="110"/>
      <c r="PJX206" s="110"/>
      <c r="PJY206" s="110"/>
      <c r="PJZ206" s="110"/>
      <c r="PKA206" s="110"/>
      <c r="PKB206" s="110"/>
      <c r="PKC206" s="110"/>
      <c r="PKD206" s="110"/>
      <c r="PKE206" s="110"/>
      <c r="PKF206" s="110"/>
      <c r="PKG206" s="110"/>
      <c r="PKH206" s="110"/>
      <c r="PKI206" s="110"/>
      <c r="PKJ206" s="110"/>
      <c r="PKK206" s="110"/>
      <c r="PKL206" s="110"/>
      <c r="PKM206" s="110"/>
      <c r="PKN206" s="110"/>
      <c r="PKO206" s="110"/>
      <c r="PKP206" s="110"/>
      <c r="PKQ206" s="110"/>
      <c r="PKR206" s="110"/>
      <c r="PKS206" s="110"/>
      <c r="PKT206" s="110"/>
      <c r="PKU206" s="110"/>
      <c r="PKV206" s="110"/>
      <c r="PKW206" s="110"/>
      <c r="PKX206" s="110"/>
      <c r="PKY206" s="110"/>
      <c r="PKZ206" s="110"/>
      <c r="PLA206" s="110"/>
      <c r="PLB206" s="110"/>
      <c r="PLC206" s="110"/>
      <c r="PLD206" s="110"/>
      <c r="PLE206" s="110"/>
      <c r="PLF206" s="110"/>
      <c r="PLG206" s="110"/>
      <c r="PLH206" s="110"/>
      <c r="PLI206" s="110"/>
      <c r="PLJ206" s="110"/>
      <c r="PLK206" s="110"/>
      <c r="PLL206" s="110"/>
      <c r="PLM206" s="110"/>
      <c r="PLN206" s="110"/>
      <c r="PLO206" s="110"/>
      <c r="PLP206" s="110"/>
      <c r="PLQ206" s="110"/>
      <c r="PLR206" s="110"/>
      <c r="PLS206" s="110"/>
      <c r="PLT206" s="110"/>
      <c r="PLU206" s="110"/>
      <c r="PLV206" s="110"/>
      <c r="PLW206" s="110"/>
      <c r="PLX206" s="110"/>
      <c r="PLY206" s="110"/>
      <c r="PLZ206" s="110"/>
      <c r="PMA206" s="110"/>
      <c r="PMB206" s="110"/>
      <c r="PMC206" s="110"/>
      <c r="PMD206" s="110"/>
      <c r="PME206" s="110"/>
      <c r="PMF206" s="110"/>
      <c r="PMG206" s="110"/>
      <c r="PMH206" s="110"/>
      <c r="PMI206" s="110"/>
      <c r="PMJ206" s="110"/>
      <c r="PMK206" s="110"/>
      <c r="PML206" s="110"/>
      <c r="PMM206" s="110"/>
      <c r="PMN206" s="110"/>
      <c r="PMO206" s="110"/>
      <c r="PMP206" s="110"/>
      <c r="PMQ206" s="110"/>
      <c r="PMR206" s="110"/>
      <c r="PMS206" s="110"/>
      <c r="PMT206" s="110"/>
      <c r="PMU206" s="110"/>
      <c r="PMV206" s="110"/>
      <c r="PMW206" s="110"/>
      <c r="PMX206" s="110"/>
      <c r="PMY206" s="110"/>
      <c r="PMZ206" s="110"/>
      <c r="PNA206" s="110"/>
      <c r="PNB206" s="110"/>
      <c r="PNC206" s="110"/>
      <c r="PND206" s="110"/>
      <c r="PNE206" s="110"/>
      <c r="PNF206" s="110"/>
      <c r="PNG206" s="110"/>
      <c r="PNH206" s="110"/>
      <c r="PNI206" s="110"/>
      <c r="PNJ206" s="110"/>
      <c r="PNK206" s="110"/>
      <c r="PNL206" s="110"/>
      <c r="PNM206" s="110"/>
      <c r="PNN206" s="110"/>
      <c r="PNO206" s="110"/>
      <c r="PNP206" s="110"/>
      <c r="PNQ206" s="110"/>
      <c r="PNR206" s="110"/>
      <c r="PNS206" s="110"/>
      <c r="PNT206" s="110"/>
      <c r="PNU206" s="110"/>
      <c r="PNV206" s="110"/>
      <c r="PNW206" s="110"/>
      <c r="PNX206" s="110"/>
      <c r="PNY206" s="110"/>
      <c r="PNZ206" s="110"/>
      <c r="POA206" s="110"/>
      <c r="POB206" s="110"/>
      <c r="POC206" s="110"/>
      <c r="POD206" s="110"/>
      <c r="POE206" s="110"/>
      <c r="POF206" s="110"/>
      <c r="POG206" s="110"/>
      <c r="POH206" s="110"/>
      <c r="POI206" s="110"/>
      <c r="POJ206" s="110"/>
      <c r="POK206" s="110"/>
      <c r="POL206" s="110"/>
      <c r="POM206" s="110"/>
      <c r="PON206" s="110"/>
      <c r="POO206" s="110"/>
      <c r="POP206" s="110"/>
      <c r="POQ206" s="110"/>
      <c r="POR206" s="110"/>
      <c r="POS206" s="110"/>
      <c r="POT206" s="110"/>
      <c r="POU206" s="110"/>
      <c r="POV206" s="110"/>
      <c r="POW206" s="110"/>
      <c r="POX206" s="110"/>
      <c r="POY206" s="110"/>
      <c r="POZ206" s="110"/>
      <c r="PPA206" s="110"/>
      <c r="PPB206" s="110"/>
      <c r="PPC206" s="110"/>
      <c r="PPD206" s="110"/>
      <c r="PPE206" s="110"/>
      <c r="PPF206" s="110"/>
      <c r="PPG206" s="110"/>
      <c r="PPH206" s="110"/>
      <c r="PPI206" s="110"/>
      <c r="PPJ206" s="110"/>
      <c r="PPK206" s="110"/>
      <c r="PPL206" s="110"/>
      <c r="PPM206" s="110"/>
      <c r="PPN206" s="110"/>
      <c r="PPO206" s="110"/>
      <c r="PPP206" s="110"/>
      <c r="PPQ206" s="110"/>
      <c r="PPR206" s="110"/>
      <c r="PPS206" s="110"/>
      <c r="PPT206" s="110"/>
      <c r="PPU206" s="110"/>
      <c r="PPV206" s="110"/>
      <c r="PPW206" s="110"/>
      <c r="PPX206" s="110"/>
      <c r="PPY206" s="110"/>
      <c r="PPZ206" s="110"/>
      <c r="PQA206" s="110"/>
      <c r="PQB206" s="110"/>
      <c r="PQC206" s="110"/>
      <c r="PQD206" s="110"/>
      <c r="PQE206" s="110"/>
      <c r="PQF206" s="110"/>
      <c r="PQG206" s="110"/>
      <c r="PQH206" s="110"/>
      <c r="PQI206" s="110"/>
      <c r="PQJ206" s="110"/>
      <c r="PQK206" s="110"/>
      <c r="PQL206" s="110"/>
      <c r="PQM206" s="110"/>
      <c r="PQN206" s="110"/>
      <c r="PQO206" s="110"/>
      <c r="PQP206" s="110"/>
      <c r="PQQ206" s="110"/>
      <c r="PQR206" s="110"/>
      <c r="PQS206" s="110"/>
      <c r="PQT206" s="110"/>
      <c r="PQU206" s="110"/>
      <c r="PQV206" s="110"/>
      <c r="PQW206" s="110"/>
      <c r="PQX206" s="110"/>
      <c r="PQY206" s="110"/>
      <c r="PQZ206" s="110"/>
      <c r="PRA206" s="110"/>
      <c r="PRB206" s="110"/>
      <c r="PRC206" s="110"/>
      <c r="PRD206" s="110"/>
      <c r="PRE206" s="110"/>
      <c r="PRF206" s="110"/>
      <c r="PRG206" s="110"/>
      <c r="PRH206" s="110"/>
      <c r="PRI206" s="110"/>
      <c r="PRJ206" s="110"/>
      <c r="PRK206" s="110"/>
      <c r="PRL206" s="110"/>
      <c r="PRM206" s="110"/>
      <c r="PRN206" s="110"/>
      <c r="PRO206" s="110"/>
      <c r="PRP206" s="110"/>
      <c r="PRQ206" s="110"/>
      <c r="PRR206" s="110"/>
      <c r="PRS206" s="110"/>
      <c r="PRT206" s="110"/>
      <c r="PRU206" s="110"/>
      <c r="PRV206" s="110"/>
      <c r="PRW206" s="110"/>
      <c r="PRX206" s="110"/>
      <c r="PRY206" s="110"/>
      <c r="PRZ206" s="110"/>
      <c r="PSA206" s="110"/>
      <c r="PSB206" s="110"/>
      <c r="PSC206" s="110"/>
      <c r="PSD206" s="110"/>
      <c r="PSE206" s="110"/>
      <c r="PSF206" s="110"/>
      <c r="PSG206" s="110"/>
      <c r="PSH206" s="110"/>
      <c r="PSI206" s="110"/>
      <c r="PSJ206" s="110"/>
      <c r="PSK206" s="110"/>
      <c r="PSL206" s="110"/>
      <c r="PSM206" s="110"/>
      <c r="PSN206" s="110"/>
      <c r="PSO206" s="110"/>
      <c r="PSP206" s="110"/>
      <c r="PSQ206" s="110"/>
      <c r="PSR206" s="110"/>
      <c r="PSS206" s="110"/>
      <c r="PST206" s="110"/>
      <c r="PSU206" s="110"/>
      <c r="PSV206" s="110"/>
      <c r="PSW206" s="110"/>
      <c r="PSX206" s="110"/>
      <c r="PSY206" s="110"/>
      <c r="PSZ206" s="110"/>
      <c r="PTA206" s="110"/>
      <c r="PTB206" s="110"/>
      <c r="PTC206" s="110"/>
      <c r="PTD206" s="110"/>
      <c r="PTE206" s="110"/>
      <c r="PTF206" s="110"/>
      <c r="PTG206" s="110"/>
      <c r="PTH206" s="110"/>
      <c r="PTI206" s="110"/>
      <c r="PTJ206" s="110"/>
      <c r="PTK206" s="110"/>
      <c r="PTL206" s="110"/>
      <c r="PTM206" s="110"/>
      <c r="PTN206" s="110"/>
      <c r="PTO206" s="110"/>
      <c r="PTP206" s="110"/>
      <c r="PTQ206" s="110"/>
      <c r="PTR206" s="110"/>
      <c r="PTS206" s="110"/>
      <c r="PTT206" s="110"/>
      <c r="PTU206" s="110"/>
      <c r="PTV206" s="110"/>
      <c r="PTW206" s="110"/>
      <c r="PTX206" s="110"/>
      <c r="PTY206" s="110"/>
      <c r="PTZ206" s="110"/>
      <c r="PUA206" s="110"/>
      <c r="PUB206" s="110"/>
      <c r="PUC206" s="110"/>
      <c r="PUD206" s="110"/>
      <c r="PUE206" s="110"/>
      <c r="PUF206" s="110"/>
      <c r="PUG206" s="110"/>
      <c r="PUH206" s="110"/>
      <c r="PUI206" s="110"/>
      <c r="PUJ206" s="110"/>
      <c r="PUK206" s="110"/>
      <c r="PUL206" s="110"/>
      <c r="PUM206" s="110"/>
      <c r="PUN206" s="110"/>
      <c r="PUO206" s="110"/>
      <c r="PUP206" s="110"/>
      <c r="PUQ206" s="110"/>
      <c r="PUR206" s="110"/>
      <c r="PUS206" s="110"/>
      <c r="PUT206" s="110"/>
      <c r="PUU206" s="110"/>
      <c r="PUV206" s="110"/>
      <c r="PUW206" s="110"/>
      <c r="PUX206" s="110"/>
      <c r="PUY206" s="110"/>
      <c r="PUZ206" s="110"/>
      <c r="PVA206" s="110"/>
      <c r="PVB206" s="110"/>
      <c r="PVC206" s="110"/>
      <c r="PVD206" s="110"/>
      <c r="PVE206" s="110"/>
      <c r="PVF206" s="110"/>
      <c r="PVG206" s="110"/>
      <c r="PVH206" s="110"/>
      <c r="PVI206" s="110"/>
      <c r="PVJ206" s="110"/>
      <c r="PVK206" s="110"/>
      <c r="PVL206" s="110"/>
      <c r="PVM206" s="110"/>
      <c r="PVN206" s="110"/>
      <c r="PVO206" s="110"/>
      <c r="PVP206" s="110"/>
      <c r="PVQ206" s="110"/>
      <c r="PVR206" s="110"/>
      <c r="PVS206" s="110"/>
      <c r="PVT206" s="110"/>
      <c r="PVU206" s="110"/>
      <c r="PVV206" s="110"/>
      <c r="PVW206" s="110"/>
      <c r="PVX206" s="110"/>
      <c r="PVY206" s="110"/>
      <c r="PVZ206" s="110"/>
      <c r="PWA206" s="110"/>
      <c r="PWB206" s="110"/>
      <c r="PWC206" s="110"/>
      <c r="PWD206" s="110"/>
      <c r="PWE206" s="110"/>
      <c r="PWF206" s="110"/>
      <c r="PWG206" s="110"/>
      <c r="PWH206" s="110"/>
      <c r="PWI206" s="110"/>
      <c r="PWJ206" s="110"/>
      <c r="PWK206" s="110"/>
      <c r="PWL206" s="110"/>
      <c r="PWM206" s="110"/>
      <c r="PWN206" s="110"/>
      <c r="PWO206" s="110"/>
      <c r="PWP206" s="110"/>
      <c r="PWQ206" s="110"/>
      <c r="PWR206" s="110"/>
      <c r="PWS206" s="110"/>
      <c r="PWT206" s="110"/>
      <c r="PWU206" s="110"/>
      <c r="PWV206" s="110"/>
      <c r="PWW206" s="110"/>
      <c r="PWX206" s="110"/>
      <c r="PWY206" s="110"/>
      <c r="PWZ206" s="110"/>
      <c r="PXA206" s="110"/>
      <c r="PXB206" s="110"/>
      <c r="PXC206" s="110"/>
      <c r="PXD206" s="110"/>
      <c r="PXE206" s="110"/>
      <c r="PXF206" s="110"/>
      <c r="PXG206" s="110"/>
      <c r="PXH206" s="110"/>
      <c r="PXI206" s="110"/>
      <c r="PXJ206" s="110"/>
      <c r="PXK206" s="110"/>
      <c r="PXL206" s="110"/>
      <c r="PXM206" s="110"/>
      <c r="PXN206" s="110"/>
      <c r="PXO206" s="110"/>
      <c r="PXP206" s="110"/>
      <c r="PXQ206" s="110"/>
      <c r="PXR206" s="110"/>
      <c r="PXS206" s="110"/>
      <c r="PXT206" s="110"/>
      <c r="PXU206" s="110"/>
      <c r="PXV206" s="110"/>
      <c r="PXW206" s="110"/>
      <c r="PXX206" s="110"/>
      <c r="PXY206" s="110"/>
      <c r="PXZ206" s="110"/>
      <c r="PYA206" s="110"/>
      <c r="PYB206" s="110"/>
      <c r="PYC206" s="110"/>
      <c r="PYD206" s="110"/>
      <c r="PYE206" s="110"/>
      <c r="PYF206" s="110"/>
      <c r="PYG206" s="110"/>
      <c r="PYH206" s="110"/>
      <c r="PYI206" s="110"/>
      <c r="PYJ206" s="110"/>
      <c r="PYK206" s="110"/>
      <c r="PYL206" s="110"/>
      <c r="PYM206" s="110"/>
      <c r="PYN206" s="110"/>
      <c r="PYO206" s="110"/>
      <c r="PYP206" s="110"/>
      <c r="PYQ206" s="110"/>
      <c r="PYR206" s="110"/>
      <c r="PYS206" s="110"/>
      <c r="PYT206" s="110"/>
      <c r="PYU206" s="110"/>
      <c r="PYV206" s="110"/>
      <c r="PYW206" s="110"/>
      <c r="PYX206" s="110"/>
      <c r="PYY206" s="110"/>
      <c r="PYZ206" s="110"/>
      <c r="PZA206" s="110"/>
      <c r="PZB206" s="110"/>
      <c r="PZC206" s="110"/>
      <c r="PZD206" s="110"/>
      <c r="PZE206" s="110"/>
      <c r="PZF206" s="110"/>
      <c r="PZG206" s="110"/>
      <c r="PZH206" s="110"/>
      <c r="PZI206" s="110"/>
      <c r="PZJ206" s="110"/>
      <c r="PZK206" s="110"/>
      <c r="PZL206" s="110"/>
      <c r="PZM206" s="110"/>
      <c r="PZN206" s="110"/>
      <c r="PZO206" s="110"/>
      <c r="PZP206" s="110"/>
      <c r="PZQ206" s="110"/>
      <c r="PZR206" s="110"/>
      <c r="PZS206" s="110"/>
      <c r="PZT206" s="110"/>
      <c r="PZU206" s="110"/>
      <c r="PZV206" s="110"/>
      <c r="PZW206" s="110"/>
      <c r="PZX206" s="110"/>
      <c r="PZY206" s="110"/>
      <c r="PZZ206" s="110"/>
      <c r="QAA206" s="110"/>
      <c r="QAB206" s="110"/>
      <c r="QAC206" s="110"/>
      <c r="QAD206" s="110"/>
      <c r="QAE206" s="110"/>
      <c r="QAF206" s="110"/>
      <c r="QAG206" s="110"/>
      <c r="QAH206" s="110"/>
      <c r="QAI206" s="110"/>
      <c r="QAJ206" s="110"/>
      <c r="QAK206" s="110"/>
      <c r="QAL206" s="110"/>
      <c r="QAM206" s="110"/>
      <c r="QAN206" s="110"/>
      <c r="QAO206" s="110"/>
      <c r="QAP206" s="110"/>
      <c r="QAQ206" s="110"/>
      <c r="QAR206" s="110"/>
      <c r="QAS206" s="110"/>
      <c r="QAT206" s="110"/>
      <c r="QAU206" s="110"/>
      <c r="QAV206" s="110"/>
      <c r="QAW206" s="110"/>
      <c r="QAX206" s="110"/>
      <c r="QAY206" s="110"/>
      <c r="QAZ206" s="110"/>
      <c r="QBA206" s="110"/>
      <c r="QBB206" s="110"/>
      <c r="QBC206" s="110"/>
      <c r="QBD206" s="110"/>
      <c r="QBE206" s="110"/>
      <c r="QBF206" s="110"/>
      <c r="QBG206" s="110"/>
      <c r="QBH206" s="110"/>
      <c r="QBI206" s="110"/>
      <c r="QBJ206" s="110"/>
      <c r="QBK206" s="110"/>
      <c r="QBL206" s="110"/>
      <c r="QBM206" s="110"/>
      <c r="QBN206" s="110"/>
      <c r="QBO206" s="110"/>
      <c r="QBP206" s="110"/>
      <c r="QBQ206" s="110"/>
      <c r="QBR206" s="110"/>
      <c r="QBS206" s="110"/>
      <c r="QBT206" s="110"/>
      <c r="QBU206" s="110"/>
      <c r="QBV206" s="110"/>
      <c r="QBW206" s="110"/>
      <c r="QBX206" s="110"/>
      <c r="QBY206" s="110"/>
      <c r="QBZ206" s="110"/>
      <c r="QCA206" s="110"/>
      <c r="QCB206" s="110"/>
      <c r="QCC206" s="110"/>
      <c r="QCD206" s="110"/>
      <c r="QCE206" s="110"/>
      <c r="QCF206" s="110"/>
      <c r="QCG206" s="110"/>
      <c r="QCH206" s="110"/>
      <c r="QCI206" s="110"/>
      <c r="QCJ206" s="110"/>
      <c r="QCK206" s="110"/>
      <c r="QCL206" s="110"/>
      <c r="QCM206" s="110"/>
      <c r="QCN206" s="110"/>
      <c r="QCO206" s="110"/>
      <c r="QCP206" s="110"/>
      <c r="QCQ206" s="110"/>
      <c r="QCR206" s="110"/>
      <c r="QCS206" s="110"/>
      <c r="QCT206" s="110"/>
      <c r="QCU206" s="110"/>
      <c r="QCV206" s="110"/>
      <c r="QCW206" s="110"/>
      <c r="QCX206" s="110"/>
      <c r="QCY206" s="110"/>
      <c r="QCZ206" s="110"/>
      <c r="QDA206" s="110"/>
      <c r="QDB206" s="110"/>
      <c r="QDC206" s="110"/>
      <c r="QDD206" s="110"/>
      <c r="QDE206" s="110"/>
      <c r="QDF206" s="110"/>
      <c r="QDG206" s="110"/>
      <c r="QDH206" s="110"/>
      <c r="QDI206" s="110"/>
      <c r="QDJ206" s="110"/>
      <c r="QDK206" s="110"/>
      <c r="QDL206" s="110"/>
      <c r="QDM206" s="110"/>
      <c r="QDN206" s="110"/>
      <c r="QDO206" s="110"/>
      <c r="QDP206" s="110"/>
      <c r="QDQ206" s="110"/>
      <c r="QDR206" s="110"/>
      <c r="QDS206" s="110"/>
      <c r="QDT206" s="110"/>
      <c r="QDU206" s="110"/>
      <c r="QDV206" s="110"/>
      <c r="QDW206" s="110"/>
      <c r="QDX206" s="110"/>
      <c r="QDY206" s="110"/>
      <c r="QDZ206" s="110"/>
      <c r="QEA206" s="110"/>
      <c r="QEB206" s="110"/>
      <c r="QEC206" s="110"/>
      <c r="QED206" s="110"/>
      <c r="QEE206" s="110"/>
      <c r="QEF206" s="110"/>
      <c r="QEG206" s="110"/>
      <c r="QEH206" s="110"/>
      <c r="QEI206" s="110"/>
      <c r="QEJ206" s="110"/>
      <c r="QEK206" s="110"/>
      <c r="QEL206" s="110"/>
      <c r="QEM206" s="110"/>
      <c r="QEN206" s="110"/>
      <c r="QEO206" s="110"/>
      <c r="QEP206" s="110"/>
      <c r="QEQ206" s="110"/>
      <c r="QER206" s="110"/>
      <c r="QES206" s="110"/>
      <c r="QET206" s="110"/>
      <c r="QEU206" s="110"/>
      <c r="QEV206" s="110"/>
      <c r="QEW206" s="110"/>
      <c r="QEX206" s="110"/>
      <c r="QEY206" s="110"/>
      <c r="QEZ206" s="110"/>
      <c r="QFA206" s="110"/>
      <c r="QFB206" s="110"/>
      <c r="QFC206" s="110"/>
      <c r="QFD206" s="110"/>
      <c r="QFE206" s="110"/>
      <c r="QFF206" s="110"/>
      <c r="QFG206" s="110"/>
      <c r="QFH206" s="110"/>
      <c r="QFI206" s="110"/>
      <c r="QFJ206" s="110"/>
      <c r="QFK206" s="110"/>
      <c r="QFL206" s="110"/>
      <c r="QFM206" s="110"/>
      <c r="QFN206" s="110"/>
      <c r="QFO206" s="110"/>
      <c r="QFP206" s="110"/>
      <c r="QFQ206" s="110"/>
      <c r="QFR206" s="110"/>
      <c r="QFS206" s="110"/>
      <c r="QFT206" s="110"/>
      <c r="QFU206" s="110"/>
      <c r="QFV206" s="110"/>
      <c r="QFW206" s="110"/>
      <c r="QFX206" s="110"/>
      <c r="QFY206" s="110"/>
      <c r="QFZ206" s="110"/>
      <c r="QGA206" s="110"/>
      <c r="QGB206" s="110"/>
      <c r="QGC206" s="110"/>
      <c r="QGD206" s="110"/>
      <c r="QGE206" s="110"/>
      <c r="QGF206" s="110"/>
      <c r="QGG206" s="110"/>
      <c r="QGH206" s="110"/>
      <c r="QGI206" s="110"/>
      <c r="QGJ206" s="110"/>
      <c r="QGK206" s="110"/>
      <c r="QGL206" s="110"/>
      <c r="QGM206" s="110"/>
      <c r="QGN206" s="110"/>
      <c r="QGO206" s="110"/>
      <c r="QGP206" s="110"/>
      <c r="QGQ206" s="110"/>
      <c r="QGR206" s="110"/>
      <c r="QGS206" s="110"/>
      <c r="QGT206" s="110"/>
      <c r="QGU206" s="110"/>
      <c r="QGV206" s="110"/>
      <c r="QGW206" s="110"/>
      <c r="QGX206" s="110"/>
      <c r="QGY206" s="110"/>
      <c r="QGZ206" s="110"/>
      <c r="QHA206" s="110"/>
      <c r="QHB206" s="110"/>
      <c r="QHC206" s="110"/>
      <c r="QHD206" s="110"/>
      <c r="QHE206" s="110"/>
      <c r="QHF206" s="110"/>
      <c r="QHG206" s="110"/>
      <c r="QHH206" s="110"/>
      <c r="QHI206" s="110"/>
      <c r="QHJ206" s="110"/>
      <c r="QHK206" s="110"/>
      <c r="QHL206" s="110"/>
      <c r="QHM206" s="110"/>
      <c r="QHN206" s="110"/>
      <c r="QHO206" s="110"/>
      <c r="QHP206" s="110"/>
      <c r="QHQ206" s="110"/>
      <c r="QHR206" s="110"/>
      <c r="QHS206" s="110"/>
      <c r="QHT206" s="110"/>
      <c r="QHU206" s="110"/>
      <c r="QHV206" s="110"/>
      <c r="QHW206" s="110"/>
      <c r="QHX206" s="110"/>
      <c r="QHY206" s="110"/>
      <c r="QHZ206" s="110"/>
      <c r="QIA206" s="110"/>
      <c r="QIB206" s="110"/>
      <c r="QIC206" s="110"/>
      <c r="QID206" s="110"/>
      <c r="QIE206" s="110"/>
      <c r="QIF206" s="110"/>
      <c r="QIG206" s="110"/>
      <c r="QIH206" s="110"/>
      <c r="QII206" s="110"/>
      <c r="QIJ206" s="110"/>
      <c r="QIK206" s="110"/>
      <c r="QIL206" s="110"/>
      <c r="QIM206" s="110"/>
      <c r="QIN206" s="110"/>
      <c r="QIO206" s="110"/>
      <c r="QIP206" s="110"/>
      <c r="QIQ206" s="110"/>
      <c r="QIR206" s="110"/>
      <c r="QIS206" s="110"/>
      <c r="QIT206" s="110"/>
      <c r="QIU206" s="110"/>
      <c r="QIV206" s="110"/>
      <c r="QIW206" s="110"/>
      <c r="QIX206" s="110"/>
      <c r="QIY206" s="110"/>
      <c r="QIZ206" s="110"/>
      <c r="QJA206" s="110"/>
      <c r="QJB206" s="110"/>
      <c r="QJC206" s="110"/>
      <c r="QJD206" s="110"/>
      <c r="QJE206" s="110"/>
      <c r="QJF206" s="110"/>
      <c r="QJG206" s="110"/>
      <c r="QJH206" s="110"/>
      <c r="QJI206" s="110"/>
      <c r="QJJ206" s="110"/>
      <c r="QJK206" s="110"/>
      <c r="QJL206" s="110"/>
      <c r="QJM206" s="110"/>
      <c r="QJN206" s="110"/>
      <c r="QJO206" s="110"/>
      <c r="QJP206" s="110"/>
      <c r="QJQ206" s="110"/>
      <c r="QJR206" s="110"/>
      <c r="QJS206" s="110"/>
      <c r="QJT206" s="110"/>
      <c r="QJU206" s="110"/>
      <c r="QJV206" s="110"/>
      <c r="QJW206" s="110"/>
      <c r="QJX206" s="110"/>
      <c r="QJY206" s="110"/>
      <c r="QJZ206" s="110"/>
      <c r="QKA206" s="110"/>
      <c r="QKB206" s="110"/>
      <c r="QKC206" s="110"/>
      <c r="QKD206" s="110"/>
      <c r="QKE206" s="110"/>
      <c r="QKF206" s="110"/>
      <c r="QKG206" s="110"/>
      <c r="QKH206" s="110"/>
      <c r="QKI206" s="110"/>
      <c r="QKJ206" s="110"/>
      <c r="QKK206" s="110"/>
      <c r="QKL206" s="110"/>
      <c r="QKM206" s="110"/>
      <c r="QKN206" s="110"/>
      <c r="QKO206" s="110"/>
      <c r="QKP206" s="110"/>
      <c r="QKQ206" s="110"/>
      <c r="QKR206" s="110"/>
      <c r="QKS206" s="110"/>
      <c r="QKT206" s="110"/>
      <c r="QKU206" s="110"/>
      <c r="QKV206" s="110"/>
      <c r="QKW206" s="110"/>
      <c r="QKX206" s="110"/>
      <c r="QKY206" s="110"/>
      <c r="QKZ206" s="110"/>
      <c r="QLA206" s="110"/>
      <c r="QLB206" s="110"/>
      <c r="QLC206" s="110"/>
      <c r="QLD206" s="110"/>
      <c r="QLE206" s="110"/>
      <c r="QLF206" s="110"/>
      <c r="QLG206" s="110"/>
      <c r="QLH206" s="110"/>
      <c r="QLI206" s="110"/>
      <c r="QLJ206" s="110"/>
      <c r="QLK206" s="110"/>
      <c r="QLL206" s="110"/>
      <c r="QLM206" s="110"/>
      <c r="QLN206" s="110"/>
      <c r="QLO206" s="110"/>
      <c r="QLP206" s="110"/>
      <c r="QLQ206" s="110"/>
      <c r="QLR206" s="110"/>
      <c r="QLS206" s="110"/>
      <c r="QLT206" s="110"/>
      <c r="QLU206" s="110"/>
      <c r="QLV206" s="110"/>
      <c r="QLW206" s="110"/>
      <c r="QLX206" s="110"/>
      <c r="QLY206" s="110"/>
      <c r="QLZ206" s="110"/>
      <c r="QMA206" s="110"/>
      <c r="QMB206" s="110"/>
      <c r="QMC206" s="110"/>
      <c r="QMD206" s="110"/>
      <c r="QME206" s="110"/>
      <c r="QMF206" s="110"/>
      <c r="QMG206" s="110"/>
      <c r="QMH206" s="110"/>
      <c r="QMI206" s="110"/>
      <c r="QMJ206" s="110"/>
      <c r="QMK206" s="110"/>
      <c r="QML206" s="110"/>
      <c r="QMM206" s="110"/>
      <c r="QMN206" s="110"/>
      <c r="QMO206" s="110"/>
      <c r="QMP206" s="110"/>
      <c r="QMQ206" s="110"/>
      <c r="QMR206" s="110"/>
      <c r="QMS206" s="110"/>
      <c r="QMT206" s="110"/>
      <c r="QMU206" s="110"/>
      <c r="QMV206" s="110"/>
      <c r="QMW206" s="110"/>
      <c r="QMX206" s="110"/>
      <c r="QMY206" s="110"/>
      <c r="QMZ206" s="110"/>
      <c r="QNA206" s="110"/>
      <c r="QNB206" s="110"/>
      <c r="QNC206" s="110"/>
      <c r="QND206" s="110"/>
      <c r="QNE206" s="110"/>
      <c r="QNF206" s="110"/>
      <c r="QNG206" s="110"/>
      <c r="QNH206" s="110"/>
      <c r="QNI206" s="110"/>
      <c r="QNJ206" s="110"/>
      <c r="QNK206" s="110"/>
      <c r="QNL206" s="110"/>
      <c r="QNM206" s="110"/>
      <c r="QNN206" s="110"/>
      <c r="QNO206" s="110"/>
      <c r="QNP206" s="110"/>
      <c r="QNQ206" s="110"/>
      <c r="QNR206" s="110"/>
      <c r="QNS206" s="110"/>
      <c r="QNT206" s="110"/>
      <c r="QNU206" s="110"/>
      <c r="QNV206" s="110"/>
      <c r="QNW206" s="110"/>
      <c r="QNX206" s="110"/>
      <c r="QNY206" s="110"/>
      <c r="QNZ206" s="110"/>
      <c r="QOA206" s="110"/>
      <c r="QOB206" s="110"/>
      <c r="QOC206" s="110"/>
      <c r="QOD206" s="110"/>
      <c r="QOE206" s="110"/>
      <c r="QOF206" s="110"/>
      <c r="QOG206" s="110"/>
      <c r="QOH206" s="110"/>
      <c r="QOI206" s="110"/>
      <c r="QOJ206" s="110"/>
      <c r="QOK206" s="110"/>
      <c r="QOL206" s="110"/>
      <c r="QOM206" s="110"/>
      <c r="QON206" s="110"/>
      <c r="QOO206" s="110"/>
      <c r="QOP206" s="110"/>
      <c r="QOQ206" s="110"/>
      <c r="QOR206" s="110"/>
      <c r="QOS206" s="110"/>
      <c r="QOT206" s="110"/>
      <c r="QOU206" s="110"/>
      <c r="QOV206" s="110"/>
      <c r="QOW206" s="110"/>
      <c r="QOX206" s="110"/>
      <c r="QOY206" s="110"/>
      <c r="QOZ206" s="110"/>
      <c r="QPA206" s="110"/>
      <c r="QPB206" s="110"/>
      <c r="QPC206" s="110"/>
      <c r="QPD206" s="110"/>
      <c r="QPE206" s="110"/>
      <c r="QPF206" s="110"/>
      <c r="QPG206" s="110"/>
      <c r="QPH206" s="110"/>
      <c r="QPI206" s="110"/>
      <c r="QPJ206" s="110"/>
      <c r="QPK206" s="110"/>
      <c r="QPL206" s="110"/>
      <c r="QPM206" s="110"/>
      <c r="QPN206" s="110"/>
      <c r="QPO206" s="110"/>
      <c r="QPP206" s="110"/>
      <c r="QPQ206" s="110"/>
      <c r="QPR206" s="110"/>
      <c r="QPS206" s="110"/>
      <c r="QPT206" s="110"/>
      <c r="QPU206" s="110"/>
      <c r="QPV206" s="110"/>
      <c r="QPW206" s="110"/>
      <c r="QPX206" s="110"/>
      <c r="QPY206" s="110"/>
      <c r="QPZ206" s="110"/>
      <c r="QQA206" s="110"/>
      <c r="QQB206" s="110"/>
      <c r="QQC206" s="110"/>
      <c r="QQD206" s="110"/>
      <c r="QQE206" s="110"/>
      <c r="QQF206" s="110"/>
      <c r="QQG206" s="110"/>
      <c r="QQH206" s="110"/>
      <c r="QQI206" s="110"/>
      <c r="QQJ206" s="110"/>
      <c r="QQK206" s="110"/>
      <c r="QQL206" s="110"/>
      <c r="QQM206" s="110"/>
      <c r="QQN206" s="110"/>
      <c r="QQO206" s="110"/>
      <c r="QQP206" s="110"/>
      <c r="QQQ206" s="110"/>
      <c r="QQR206" s="110"/>
      <c r="QQS206" s="110"/>
      <c r="QQT206" s="110"/>
      <c r="QQU206" s="110"/>
      <c r="QQV206" s="110"/>
      <c r="QQW206" s="110"/>
      <c r="QQX206" s="110"/>
      <c r="QQY206" s="110"/>
      <c r="QQZ206" s="110"/>
      <c r="QRA206" s="110"/>
      <c r="QRB206" s="110"/>
      <c r="QRC206" s="110"/>
      <c r="QRD206" s="110"/>
      <c r="QRE206" s="110"/>
      <c r="QRF206" s="110"/>
      <c r="QRG206" s="110"/>
      <c r="QRH206" s="110"/>
      <c r="QRI206" s="110"/>
      <c r="QRJ206" s="110"/>
      <c r="QRK206" s="110"/>
      <c r="QRL206" s="110"/>
      <c r="QRM206" s="110"/>
      <c r="QRN206" s="110"/>
      <c r="QRO206" s="110"/>
      <c r="QRP206" s="110"/>
      <c r="QRQ206" s="110"/>
      <c r="QRR206" s="110"/>
      <c r="QRS206" s="110"/>
      <c r="QRT206" s="110"/>
      <c r="QRU206" s="110"/>
      <c r="QRV206" s="110"/>
      <c r="QRW206" s="110"/>
      <c r="QRX206" s="110"/>
      <c r="QRY206" s="110"/>
      <c r="QRZ206" s="110"/>
      <c r="QSA206" s="110"/>
      <c r="QSB206" s="110"/>
      <c r="QSC206" s="110"/>
      <c r="QSD206" s="110"/>
      <c r="QSE206" s="110"/>
      <c r="QSF206" s="110"/>
      <c r="QSG206" s="110"/>
      <c r="QSH206" s="110"/>
      <c r="QSI206" s="110"/>
      <c r="QSJ206" s="110"/>
      <c r="QSK206" s="110"/>
      <c r="QSL206" s="110"/>
      <c r="QSM206" s="110"/>
      <c r="QSN206" s="110"/>
      <c r="QSO206" s="110"/>
      <c r="QSP206" s="110"/>
      <c r="QSQ206" s="110"/>
      <c r="QSR206" s="110"/>
      <c r="QSS206" s="110"/>
      <c r="QST206" s="110"/>
      <c r="QSU206" s="110"/>
      <c r="QSV206" s="110"/>
      <c r="QSW206" s="110"/>
      <c r="QSX206" s="110"/>
      <c r="QSY206" s="110"/>
      <c r="QSZ206" s="110"/>
      <c r="QTA206" s="110"/>
      <c r="QTB206" s="110"/>
      <c r="QTC206" s="110"/>
      <c r="QTD206" s="110"/>
      <c r="QTE206" s="110"/>
      <c r="QTF206" s="110"/>
      <c r="QTG206" s="110"/>
      <c r="QTH206" s="110"/>
      <c r="QTI206" s="110"/>
      <c r="QTJ206" s="110"/>
      <c r="QTK206" s="110"/>
      <c r="QTL206" s="110"/>
      <c r="QTM206" s="110"/>
      <c r="QTN206" s="110"/>
      <c r="QTO206" s="110"/>
      <c r="QTP206" s="110"/>
      <c r="QTQ206" s="110"/>
      <c r="QTR206" s="110"/>
      <c r="QTS206" s="110"/>
      <c r="QTT206" s="110"/>
      <c r="QTU206" s="110"/>
      <c r="QTV206" s="110"/>
      <c r="QTW206" s="110"/>
      <c r="QTX206" s="110"/>
      <c r="QTY206" s="110"/>
      <c r="QTZ206" s="110"/>
      <c r="QUA206" s="110"/>
      <c r="QUB206" s="110"/>
      <c r="QUC206" s="110"/>
      <c r="QUD206" s="110"/>
      <c r="QUE206" s="110"/>
      <c r="QUF206" s="110"/>
      <c r="QUG206" s="110"/>
      <c r="QUH206" s="110"/>
      <c r="QUI206" s="110"/>
      <c r="QUJ206" s="110"/>
      <c r="QUK206" s="110"/>
      <c r="QUL206" s="110"/>
      <c r="QUM206" s="110"/>
      <c r="QUN206" s="110"/>
      <c r="QUO206" s="110"/>
      <c r="QUP206" s="110"/>
      <c r="QUQ206" s="110"/>
      <c r="QUR206" s="110"/>
      <c r="QUS206" s="110"/>
      <c r="QUT206" s="110"/>
      <c r="QUU206" s="110"/>
      <c r="QUV206" s="110"/>
      <c r="QUW206" s="110"/>
      <c r="QUX206" s="110"/>
      <c r="QUY206" s="110"/>
      <c r="QUZ206" s="110"/>
      <c r="QVA206" s="110"/>
      <c r="QVB206" s="110"/>
      <c r="QVC206" s="110"/>
      <c r="QVD206" s="110"/>
      <c r="QVE206" s="110"/>
      <c r="QVF206" s="110"/>
      <c r="QVG206" s="110"/>
      <c r="QVH206" s="110"/>
      <c r="QVI206" s="110"/>
      <c r="QVJ206" s="110"/>
      <c r="QVK206" s="110"/>
      <c r="QVL206" s="110"/>
      <c r="QVM206" s="110"/>
      <c r="QVN206" s="110"/>
      <c r="QVO206" s="110"/>
      <c r="QVP206" s="110"/>
      <c r="QVQ206" s="110"/>
      <c r="QVR206" s="110"/>
      <c r="QVS206" s="110"/>
      <c r="QVT206" s="110"/>
      <c r="QVU206" s="110"/>
      <c r="QVV206" s="110"/>
      <c r="QVW206" s="110"/>
      <c r="QVX206" s="110"/>
      <c r="QVY206" s="110"/>
      <c r="QVZ206" s="110"/>
      <c r="QWA206" s="110"/>
      <c r="QWB206" s="110"/>
      <c r="QWC206" s="110"/>
      <c r="QWD206" s="110"/>
      <c r="QWE206" s="110"/>
      <c r="QWF206" s="110"/>
      <c r="QWG206" s="110"/>
      <c r="QWH206" s="110"/>
      <c r="QWI206" s="110"/>
      <c r="QWJ206" s="110"/>
      <c r="QWK206" s="110"/>
      <c r="QWL206" s="110"/>
      <c r="QWM206" s="110"/>
      <c r="QWN206" s="110"/>
      <c r="QWO206" s="110"/>
      <c r="QWP206" s="110"/>
      <c r="QWQ206" s="110"/>
      <c r="QWR206" s="110"/>
      <c r="QWS206" s="110"/>
      <c r="QWT206" s="110"/>
      <c r="QWU206" s="110"/>
      <c r="QWV206" s="110"/>
      <c r="QWW206" s="110"/>
      <c r="QWX206" s="110"/>
      <c r="QWY206" s="110"/>
      <c r="QWZ206" s="110"/>
      <c r="QXA206" s="110"/>
      <c r="QXB206" s="110"/>
      <c r="QXC206" s="110"/>
      <c r="QXD206" s="110"/>
      <c r="QXE206" s="110"/>
      <c r="QXF206" s="110"/>
      <c r="QXG206" s="110"/>
      <c r="QXH206" s="110"/>
      <c r="QXI206" s="110"/>
      <c r="QXJ206" s="110"/>
      <c r="QXK206" s="110"/>
      <c r="QXL206" s="110"/>
      <c r="QXM206" s="110"/>
      <c r="QXN206" s="110"/>
      <c r="QXO206" s="110"/>
      <c r="QXP206" s="110"/>
      <c r="QXQ206" s="110"/>
      <c r="QXR206" s="110"/>
      <c r="QXS206" s="110"/>
      <c r="QXT206" s="110"/>
      <c r="QXU206" s="110"/>
      <c r="QXV206" s="110"/>
      <c r="QXW206" s="110"/>
      <c r="QXX206" s="110"/>
      <c r="QXY206" s="110"/>
      <c r="QXZ206" s="110"/>
      <c r="QYA206" s="110"/>
      <c r="QYB206" s="110"/>
      <c r="QYC206" s="110"/>
      <c r="QYD206" s="110"/>
      <c r="QYE206" s="110"/>
      <c r="QYF206" s="110"/>
      <c r="QYG206" s="110"/>
      <c r="QYH206" s="110"/>
      <c r="QYI206" s="110"/>
      <c r="QYJ206" s="110"/>
      <c r="QYK206" s="110"/>
      <c r="QYL206" s="110"/>
      <c r="QYM206" s="110"/>
      <c r="QYN206" s="110"/>
      <c r="QYO206" s="110"/>
      <c r="QYP206" s="110"/>
      <c r="QYQ206" s="110"/>
      <c r="QYR206" s="110"/>
      <c r="QYS206" s="110"/>
      <c r="QYT206" s="110"/>
      <c r="QYU206" s="110"/>
      <c r="QYV206" s="110"/>
      <c r="QYW206" s="110"/>
      <c r="QYX206" s="110"/>
      <c r="QYY206" s="110"/>
      <c r="QYZ206" s="110"/>
      <c r="QZA206" s="110"/>
      <c r="QZB206" s="110"/>
      <c r="QZC206" s="110"/>
      <c r="QZD206" s="110"/>
      <c r="QZE206" s="110"/>
      <c r="QZF206" s="110"/>
      <c r="QZG206" s="110"/>
      <c r="QZH206" s="110"/>
      <c r="QZI206" s="110"/>
      <c r="QZJ206" s="110"/>
      <c r="QZK206" s="110"/>
      <c r="QZL206" s="110"/>
      <c r="QZM206" s="110"/>
      <c r="QZN206" s="110"/>
      <c r="QZO206" s="110"/>
      <c r="QZP206" s="110"/>
      <c r="QZQ206" s="110"/>
      <c r="QZR206" s="110"/>
      <c r="QZS206" s="110"/>
      <c r="QZT206" s="110"/>
      <c r="QZU206" s="110"/>
      <c r="QZV206" s="110"/>
      <c r="QZW206" s="110"/>
      <c r="QZX206" s="110"/>
      <c r="QZY206" s="110"/>
      <c r="QZZ206" s="110"/>
      <c r="RAA206" s="110"/>
      <c r="RAB206" s="110"/>
      <c r="RAC206" s="110"/>
      <c r="RAD206" s="110"/>
      <c r="RAE206" s="110"/>
      <c r="RAF206" s="110"/>
      <c r="RAG206" s="110"/>
      <c r="RAH206" s="110"/>
      <c r="RAI206" s="110"/>
      <c r="RAJ206" s="110"/>
      <c r="RAK206" s="110"/>
      <c r="RAL206" s="110"/>
      <c r="RAM206" s="110"/>
      <c r="RAN206" s="110"/>
      <c r="RAO206" s="110"/>
      <c r="RAP206" s="110"/>
      <c r="RAQ206" s="110"/>
      <c r="RAR206" s="110"/>
      <c r="RAS206" s="110"/>
      <c r="RAT206" s="110"/>
      <c r="RAU206" s="110"/>
      <c r="RAV206" s="110"/>
      <c r="RAW206" s="110"/>
      <c r="RAX206" s="110"/>
      <c r="RAY206" s="110"/>
      <c r="RAZ206" s="110"/>
      <c r="RBA206" s="110"/>
      <c r="RBB206" s="110"/>
      <c r="RBC206" s="110"/>
      <c r="RBD206" s="110"/>
      <c r="RBE206" s="110"/>
      <c r="RBF206" s="110"/>
      <c r="RBG206" s="110"/>
      <c r="RBH206" s="110"/>
      <c r="RBI206" s="110"/>
      <c r="RBJ206" s="110"/>
      <c r="RBK206" s="110"/>
      <c r="RBL206" s="110"/>
      <c r="RBM206" s="110"/>
      <c r="RBN206" s="110"/>
      <c r="RBO206" s="110"/>
      <c r="RBP206" s="110"/>
      <c r="RBQ206" s="110"/>
      <c r="RBR206" s="110"/>
      <c r="RBS206" s="110"/>
      <c r="RBT206" s="110"/>
      <c r="RBU206" s="110"/>
      <c r="RBV206" s="110"/>
      <c r="RBW206" s="110"/>
      <c r="RBX206" s="110"/>
      <c r="RBY206" s="110"/>
      <c r="RBZ206" s="110"/>
      <c r="RCA206" s="110"/>
      <c r="RCB206" s="110"/>
      <c r="RCC206" s="110"/>
      <c r="RCD206" s="110"/>
      <c r="RCE206" s="110"/>
      <c r="RCF206" s="110"/>
      <c r="RCG206" s="110"/>
      <c r="RCH206" s="110"/>
      <c r="RCI206" s="110"/>
      <c r="RCJ206" s="110"/>
      <c r="RCK206" s="110"/>
      <c r="RCL206" s="110"/>
      <c r="RCM206" s="110"/>
      <c r="RCN206" s="110"/>
      <c r="RCO206" s="110"/>
      <c r="RCP206" s="110"/>
      <c r="RCQ206" s="110"/>
      <c r="RCR206" s="110"/>
      <c r="RCS206" s="110"/>
      <c r="RCT206" s="110"/>
      <c r="RCU206" s="110"/>
      <c r="RCV206" s="110"/>
      <c r="RCW206" s="110"/>
      <c r="RCX206" s="110"/>
      <c r="RCY206" s="110"/>
      <c r="RCZ206" s="110"/>
      <c r="RDA206" s="110"/>
      <c r="RDB206" s="110"/>
      <c r="RDC206" s="110"/>
      <c r="RDD206" s="110"/>
      <c r="RDE206" s="110"/>
      <c r="RDF206" s="110"/>
      <c r="RDG206" s="110"/>
      <c r="RDH206" s="110"/>
      <c r="RDI206" s="110"/>
      <c r="RDJ206" s="110"/>
      <c r="RDK206" s="110"/>
      <c r="RDL206" s="110"/>
      <c r="RDM206" s="110"/>
      <c r="RDN206" s="110"/>
      <c r="RDO206" s="110"/>
      <c r="RDP206" s="110"/>
      <c r="RDQ206" s="110"/>
      <c r="RDR206" s="110"/>
      <c r="RDS206" s="110"/>
      <c r="RDT206" s="110"/>
      <c r="RDU206" s="110"/>
      <c r="RDV206" s="110"/>
      <c r="RDW206" s="110"/>
      <c r="RDX206" s="110"/>
      <c r="RDY206" s="110"/>
      <c r="RDZ206" s="110"/>
      <c r="REA206" s="110"/>
      <c r="REB206" s="110"/>
      <c r="REC206" s="110"/>
      <c r="RED206" s="110"/>
      <c r="REE206" s="110"/>
      <c r="REF206" s="110"/>
      <c r="REG206" s="110"/>
      <c r="REH206" s="110"/>
      <c r="REI206" s="110"/>
      <c r="REJ206" s="110"/>
      <c r="REK206" s="110"/>
      <c r="REL206" s="110"/>
      <c r="REM206" s="110"/>
      <c r="REN206" s="110"/>
      <c r="REO206" s="110"/>
      <c r="REP206" s="110"/>
      <c r="REQ206" s="110"/>
      <c r="RER206" s="110"/>
      <c r="RES206" s="110"/>
      <c r="RET206" s="110"/>
      <c r="REU206" s="110"/>
      <c r="REV206" s="110"/>
      <c r="REW206" s="110"/>
      <c r="REX206" s="110"/>
      <c r="REY206" s="110"/>
      <c r="REZ206" s="110"/>
      <c r="RFA206" s="110"/>
      <c r="RFB206" s="110"/>
      <c r="RFC206" s="110"/>
      <c r="RFD206" s="110"/>
      <c r="RFE206" s="110"/>
      <c r="RFF206" s="110"/>
      <c r="RFG206" s="110"/>
      <c r="RFH206" s="110"/>
      <c r="RFI206" s="110"/>
      <c r="RFJ206" s="110"/>
      <c r="RFK206" s="110"/>
      <c r="RFL206" s="110"/>
      <c r="RFM206" s="110"/>
      <c r="RFN206" s="110"/>
      <c r="RFO206" s="110"/>
      <c r="RFP206" s="110"/>
      <c r="RFQ206" s="110"/>
      <c r="RFR206" s="110"/>
      <c r="RFS206" s="110"/>
      <c r="RFT206" s="110"/>
      <c r="RFU206" s="110"/>
      <c r="RFV206" s="110"/>
      <c r="RFW206" s="110"/>
      <c r="RFX206" s="110"/>
      <c r="RFY206" s="110"/>
      <c r="RFZ206" s="110"/>
      <c r="RGA206" s="110"/>
      <c r="RGB206" s="110"/>
      <c r="RGC206" s="110"/>
      <c r="RGD206" s="110"/>
      <c r="RGE206" s="110"/>
      <c r="RGF206" s="110"/>
      <c r="RGG206" s="110"/>
      <c r="RGH206" s="110"/>
      <c r="RGI206" s="110"/>
      <c r="RGJ206" s="110"/>
      <c r="RGK206" s="110"/>
      <c r="RGL206" s="110"/>
      <c r="RGM206" s="110"/>
      <c r="RGN206" s="110"/>
      <c r="RGO206" s="110"/>
      <c r="RGP206" s="110"/>
      <c r="RGQ206" s="110"/>
      <c r="RGR206" s="110"/>
      <c r="RGS206" s="110"/>
      <c r="RGT206" s="110"/>
      <c r="RGU206" s="110"/>
      <c r="RGV206" s="110"/>
      <c r="RGW206" s="110"/>
      <c r="RGX206" s="110"/>
      <c r="RGY206" s="110"/>
      <c r="RGZ206" s="110"/>
      <c r="RHA206" s="110"/>
      <c r="RHB206" s="110"/>
      <c r="RHC206" s="110"/>
      <c r="RHD206" s="110"/>
      <c r="RHE206" s="110"/>
      <c r="RHF206" s="110"/>
      <c r="RHG206" s="110"/>
      <c r="RHH206" s="110"/>
      <c r="RHI206" s="110"/>
      <c r="RHJ206" s="110"/>
      <c r="RHK206" s="110"/>
      <c r="RHL206" s="110"/>
      <c r="RHM206" s="110"/>
      <c r="RHN206" s="110"/>
      <c r="RHO206" s="110"/>
      <c r="RHP206" s="110"/>
      <c r="RHQ206" s="110"/>
      <c r="RHR206" s="110"/>
      <c r="RHS206" s="110"/>
      <c r="RHT206" s="110"/>
      <c r="RHU206" s="110"/>
      <c r="RHV206" s="110"/>
      <c r="RHW206" s="110"/>
      <c r="RHX206" s="110"/>
      <c r="RHY206" s="110"/>
      <c r="RHZ206" s="110"/>
      <c r="RIA206" s="110"/>
      <c r="RIB206" s="110"/>
      <c r="RIC206" s="110"/>
      <c r="RID206" s="110"/>
      <c r="RIE206" s="110"/>
      <c r="RIF206" s="110"/>
      <c r="RIG206" s="110"/>
      <c r="RIH206" s="110"/>
      <c r="RII206" s="110"/>
      <c r="RIJ206" s="110"/>
      <c r="RIK206" s="110"/>
      <c r="RIL206" s="110"/>
      <c r="RIM206" s="110"/>
      <c r="RIN206" s="110"/>
      <c r="RIO206" s="110"/>
      <c r="RIP206" s="110"/>
      <c r="RIQ206" s="110"/>
      <c r="RIR206" s="110"/>
      <c r="RIS206" s="110"/>
      <c r="RIT206" s="110"/>
      <c r="RIU206" s="110"/>
      <c r="RIV206" s="110"/>
      <c r="RIW206" s="110"/>
      <c r="RIX206" s="110"/>
      <c r="RIY206" s="110"/>
      <c r="RIZ206" s="110"/>
      <c r="RJA206" s="110"/>
      <c r="RJB206" s="110"/>
      <c r="RJC206" s="110"/>
      <c r="RJD206" s="110"/>
      <c r="RJE206" s="110"/>
      <c r="RJF206" s="110"/>
      <c r="RJG206" s="110"/>
      <c r="RJH206" s="110"/>
      <c r="RJI206" s="110"/>
      <c r="RJJ206" s="110"/>
      <c r="RJK206" s="110"/>
      <c r="RJL206" s="110"/>
      <c r="RJM206" s="110"/>
      <c r="RJN206" s="110"/>
      <c r="RJO206" s="110"/>
      <c r="RJP206" s="110"/>
      <c r="RJQ206" s="110"/>
      <c r="RJR206" s="110"/>
      <c r="RJS206" s="110"/>
      <c r="RJT206" s="110"/>
      <c r="RJU206" s="110"/>
      <c r="RJV206" s="110"/>
      <c r="RJW206" s="110"/>
      <c r="RJX206" s="110"/>
      <c r="RJY206" s="110"/>
      <c r="RJZ206" s="110"/>
      <c r="RKA206" s="110"/>
      <c r="RKB206" s="110"/>
      <c r="RKC206" s="110"/>
      <c r="RKD206" s="110"/>
      <c r="RKE206" s="110"/>
      <c r="RKF206" s="110"/>
      <c r="RKG206" s="110"/>
      <c r="RKH206" s="110"/>
      <c r="RKI206" s="110"/>
      <c r="RKJ206" s="110"/>
      <c r="RKK206" s="110"/>
      <c r="RKL206" s="110"/>
      <c r="RKM206" s="110"/>
      <c r="RKN206" s="110"/>
      <c r="RKO206" s="110"/>
      <c r="RKP206" s="110"/>
      <c r="RKQ206" s="110"/>
      <c r="RKR206" s="110"/>
      <c r="RKS206" s="110"/>
      <c r="RKT206" s="110"/>
      <c r="RKU206" s="110"/>
      <c r="RKV206" s="110"/>
      <c r="RKW206" s="110"/>
      <c r="RKX206" s="110"/>
      <c r="RKY206" s="110"/>
      <c r="RKZ206" s="110"/>
      <c r="RLA206" s="110"/>
      <c r="RLB206" s="110"/>
      <c r="RLC206" s="110"/>
      <c r="RLD206" s="110"/>
      <c r="RLE206" s="110"/>
      <c r="RLF206" s="110"/>
      <c r="RLG206" s="110"/>
      <c r="RLH206" s="110"/>
      <c r="RLI206" s="110"/>
      <c r="RLJ206" s="110"/>
      <c r="RLK206" s="110"/>
      <c r="RLL206" s="110"/>
      <c r="RLM206" s="110"/>
      <c r="RLN206" s="110"/>
      <c r="RLO206" s="110"/>
      <c r="RLP206" s="110"/>
      <c r="RLQ206" s="110"/>
      <c r="RLR206" s="110"/>
      <c r="RLS206" s="110"/>
      <c r="RLT206" s="110"/>
      <c r="RLU206" s="110"/>
      <c r="RLV206" s="110"/>
      <c r="RLW206" s="110"/>
      <c r="RLX206" s="110"/>
      <c r="RLY206" s="110"/>
      <c r="RLZ206" s="110"/>
      <c r="RMA206" s="110"/>
      <c r="RMB206" s="110"/>
      <c r="RMC206" s="110"/>
      <c r="RMD206" s="110"/>
      <c r="RME206" s="110"/>
      <c r="RMF206" s="110"/>
      <c r="RMG206" s="110"/>
      <c r="RMH206" s="110"/>
      <c r="RMI206" s="110"/>
      <c r="RMJ206" s="110"/>
      <c r="RMK206" s="110"/>
      <c r="RML206" s="110"/>
      <c r="RMM206" s="110"/>
      <c r="RMN206" s="110"/>
      <c r="RMO206" s="110"/>
      <c r="RMP206" s="110"/>
      <c r="RMQ206" s="110"/>
      <c r="RMR206" s="110"/>
      <c r="RMS206" s="110"/>
      <c r="RMT206" s="110"/>
      <c r="RMU206" s="110"/>
      <c r="RMV206" s="110"/>
      <c r="RMW206" s="110"/>
      <c r="RMX206" s="110"/>
      <c r="RMY206" s="110"/>
      <c r="RMZ206" s="110"/>
      <c r="RNA206" s="110"/>
      <c r="RNB206" s="110"/>
      <c r="RNC206" s="110"/>
      <c r="RND206" s="110"/>
      <c r="RNE206" s="110"/>
      <c r="RNF206" s="110"/>
      <c r="RNG206" s="110"/>
      <c r="RNH206" s="110"/>
      <c r="RNI206" s="110"/>
      <c r="RNJ206" s="110"/>
      <c r="RNK206" s="110"/>
      <c r="RNL206" s="110"/>
      <c r="RNM206" s="110"/>
      <c r="RNN206" s="110"/>
      <c r="RNO206" s="110"/>
      <c r="RNP206" s="110"/>
      <c r="RNQ206" s="110"/>
      <c r="RNR206" s="110"/>
      <c r="RNS206" s="110"/>
      <c r="RNT206" s="110"/>
      <c r="RNU206" s="110"/>
      <c r="RNV206" s="110"/>
      <c r="RNW206" s="110"/>
      <c r="RNX206" s="110"/>
      <c r="RNY206" s="110"/>
      <c r="RNZ206" s="110"/>
      <c r="ROA206" s="110"/>
      <c r="ROB206" s="110"/>
      <c r="ROC206" s="110"/>
      <c r="ROD206" s="110"/>
      <c r="ROE206" s="110"/>
      <c r="ROF206" s="110"/>
      <c r="ROG206" s="110"/>
      <c r="ROH206" s="110"/>
      <c r="ROI206" s="110"/>
      <c r="ROJ206" s="110"/>
      <c r="ROK206" s="110"/>
      <c r="ROL206" s="110"/>
      <c r="ROM206" s="110"/>
      <c r="RON206" s="110"/>
      <c r="ROO206" s="110"/>
      <c r="ROP206" s="110"/>
      <c r="ROQ206" s="110"/>
      <c r="ROR206" s="110"/>
      <c r="ROS206" s="110"/>
      <c r="ROT206" s="110"/>
      <c r="ROU206" s="110"/>
      <c r="ROV206" s="110"/>
      <c r="ROW206" s="110"/>
      <c r="ROX206" s="110"/>
      <c r="ROY206" s="110"/>
      <c r="ROZ206" s="110"/>
      <c r="RPA206" s="110"/>
      <c r="RPB206" s="110"/>
      <c r="RPC206" s="110"/>
      <c r="RPD206" s="110"/>
      <c r="RPE206" s="110"/>
      <c r="RPF206" s="110"/>
      <c r="RPG206" s="110"/>
      <c r="RPH206" s="110"/>
      <c r="RPI206" s="110"/>
      <c r="RPJ206" s="110"/>
      <c r="RPK206" s="110"/>
      <c r="RPL206" s="110"/>
      <c r="RPM206" s="110"/>
      <c r="RPN206" s="110"/>
      <c r="RPO206" s="110"/>
      <c r="RPP206" s="110"/>
      <c r="RPQ206" s="110"/>
      <c r="RPR206" s="110"/>
      <c r="RPS206" s="110"/>
      <c r="RPT206" s="110"/>
      <c r="RPU206" s="110"/>
      <c r="RPV206" s="110"/>
      <c r="RPW206" s="110"/>
      <c r="RPX206" s="110"/>
      <c r="RPY206" s="110"/>
      <c r="RPZ206" s="110"/>
      <c r="RQA206" s="110"/>
      <c r="RQB206" s="110"/>
      <c r="RQC206" s="110"/>
      <c r="RQD206" s="110"/>
      <c r="RQE206" s="110"/>
      <c r="RQF206" s="110"/>
      <c r="RQG206" s="110"/>
      <c r="RQH206" s="110"/>
      <c r="RQI206" s="110"/>
      <c r="RQJ206" s="110"/>
      <c r="RQK206" s="110"/>
      <c r="RQL206" s="110"/>
      <c r="RQM206" s="110"/>
      <c r="RQN206" s="110"/>
      <c r="RQO206" s="110"/>
      <c r="RQP206" s="110"/>
      <c r="RQQ206" s="110"/>
      <c r="RQR206" s="110"/>
      <c r="RQS206" s="110"/>
      <c r="RQT206" s="110"/>
      <c r="RQU206" s="110"/>
      <c r="RQV206" s="110"/>
      <c r="RQW206" s="110"/>
      <c r="RQX206" s="110"/>
      <c r="RQY206" s="110"/>
      <c r="RQZ206" s="110"/>
      <c r="RRA206" s="110"/>
      <c r="RRB206" s="110"/>
      <c r="RRC206" s="110"/>
      <c r="RRD206" s="110"/>
      <c r="RRE206" s="110"/>
      <c r="RRF206" s="110"/>
      <c r="RRG206" s="110"/>
      <c r="RRH206" s="110"/>
      <c r="RRI206" s="110"/>
      <c r="RRJ206" s="110"/>
      <c r="RRK206" s="110"/>
      <c r="RRL206" s="110"/>
      <c r="RRM206" s="110"/>
      <c r="RRN206" s="110"/>
      <c r="RRO206" s="110"/>
      <c r="RRP206" s="110"/>
      <c r="RRQ206" s="110"/>
      <c r="RRR206" s="110"/>
      <c r="RRS206" s="110"/>
      <c r="RRT206" s="110"/>
      <c r="RRU206" s="110"/>
      <c r="RRV206" s="110"/>
      <c r="RRW206" s="110"/>
      <c r="RRX206" s="110"/>
      <c r="RRY206" s="110"/>
      <c r="RRZ206" s="110"/>
      <c r="RSA206" s="110"/>
      <c r="RSB206" s="110"/>
      <c r="RSC206" s="110"/>
      <c r="RSD206" s="110"/>
      <c r="RSE206" s="110"/>
      <c r="RSF206" s="110"/>
      <c r="RSG206" s="110"/>
      <c r="RSH206" s="110"/>
      <c r="RSI206" s="110"/>
      <c r="RSJ206" s="110"/>
      <c r="RSK206" s="110"/>
      <c r="RSL206" s="110"/>
      <c r="RSM206" s="110"/>
      <c r="RSN206" s="110"/>
      <c r="RSO206" s="110"/>
      <c r="RSP206" s="110"/>
      <c r="RSQ206" s="110"/>
      <c r="RSR206" s="110"/>
      <c r="RSS206" s="110"/>
      <c r="RST206" s="110"/>
      <c r="RSU206" s="110"/>
      <c r="RSV206" s="110"/>
      <c r="RSW206" s="110"/>
      <c r="RSX206" s="110"/>
      <c r="RSY206" s="110"/>
      <c r="RSZ206" s="110"/>
      <c r="RTA206" s="110"/>
      <c r="RTB206" s="110"/>
      <c r="RTC206" s="110"/>
      <c r="RTD206" s="110"/>
      <c r="RTE206" s="110"/>
      <c r="RTF206" s="110"/>
      <c r="RTG206" s="110"/>
      <c r="RTH206" s="110"/>
      <c r="RTI206" s="110"/>
      <c r="RTJ206" s="110"/>
      <c r="RTK206" s="110"/>
      <c r="RTL206" s="110"/>
      <c r="RTM206" s="110"/>
      <c r="RTN206" s="110"/>
      <c r="RTO206" s="110"/>
      <c r="RTP206" s="110"/>
      <c r="RTQ206" s="110"/>
      <c r="RTR206" s="110"/>
      <c r="RTS206" s="110"/>
      <c r="RTT206" s="110"/>
      <c r="RTU206" s="110"/>
      <c r="RTV206" s="110"/>
      <c r="RTW206" s="110"/>
      <c r="RTX206" s="110"/>
      <c r="RTY206" s="110"/>
      <c r="RTZ206" s="110"/>
      <c r="RUA206" s="110"/>
      <c r="RUB206" s="110"/>
      <c r="RUC206" s="110"/>
      <c r="RUD206" s="110"/>
      <c r="RUE206" s="110"/>
      <c r="RUF206" s="110"/>
      <c r="RUG206" s="110"/>
      <c r="RUH206" s="110"/>
      <c r="RUI206" s="110"/>
      <c r="RUJ206" s="110"/>
      <c r="RUK206" s="110"/>
      <c r="RUL206" s="110"/>
      <c r="RUM206" s="110"/>
      <c r="RUN206" s="110"/>
      <c r="RUO206" s="110"/>
      <c r="RUP206" s="110"/>
      <c r="RUQ206" s="110"/>
      <c r="RUR206" s="110"/>
      <c r="RUS206" s="110"/>
      <c r="RUT206" s="110"/>
      <c r="RUU206" s="110"/>
      <c r="RUV206" s="110"/>
      <c r="RUW206" s="110"/>
      <c r="RUX206" s="110"/>
      <c r="RUY206" s="110"/>
      <c r="RUZ206" s="110"/>
      <c r="RVA206" s="110"/>
      <c r="RVB206" s="110"/>
      <c r="RVC206" s="110"/>
      <c r="RVD206" s="110"/>
      <c r="RVE206" s="110"/>
      <c r="RVF206" s="110"/>
      <c r="RVG206" s="110"/>
      <c r="RVH206" s="110"/>
      <c r="RVI206" s="110"/>
      <c r="RVJ206" s="110"/>
      <c r="RVK206" s="110"/>
      <c r="RVL206" s="110"/>
      <c r="RVM206" s="110"/>
      <c r="RVN206" s="110"/>
      <c r="RVO206" s="110"/>
      <c r="RVP206" s="110"/>
      <c r="RVQ206" s="110"/>
      <c r="RVR206" s="110"/>
      <c r="RVS206" s="110"/>
      <c r="RVT206" s="110"/>
      <c r="RVU206" s="110"/>
      <c r="RVV206" s="110"/>
      <c r="RVW206" s="110"/>
      <c r="RVX206" s="110"/>
      <c r="RVY206" s="110"/>
      <c r="RVZ206" s="110"/>
      <c r="RWA206" s="110"/>
      <c r="RWB206" s="110"/>
      <c r="RWC206" s="110"/>
      <c r="RWD206" s="110"/>
      <c r="RWE206" s="110"/>
      <c r="RWF206" s="110"/>
      <c r="RWG206" s="110"/>
      <c r="RWH206" s="110"/>
      <c r="RWI206" s="110"/>
      <c r="RWJ206" s="110"/>
      <c r="RWK206" s="110"/>
      <c r="RWL206" s="110"/>
      <c r="RWM206" s="110"/>
      <c r="RWN206" s="110"/>
      <c r="RWO206" s="110"/>
      <c r="RWP206" s="110"/>
      <c r="RWQ206" s="110"/>
      <c r="RWR206" s="110"/>
      <c r="RWS206" s="110"/>
      <c r="RWT206" s="110"/>
      <c r="RWU206" s="110"/>
      <c r="RWV206" s="110"/>
      <c r="RWW206" s="110"/>
      <c r="RWX206" s="110"/>
      <c r="RWY206" s="110"/>
      <c r="RWZ206" s="110"/>
      <c r="RXA206" s="110"/>
      <c r="RXB206" s="110"/>
      <c r="RXC206" s="110"/>
      <c r="RXD206" s="110"/>
      <c r="RXE206" s="110"/>
      <c r="RXF206" s="110"/>
      <c r="RXG206" s="110"/>
      <c r="RXH206" s="110"/>
      <c r="RXI206" s="110"/>
      <c r="RXJ206" s="110"/>
      <c r="RXK206" s="110"/>
      <c r="RXL206" s="110"/>
      <c r="RXM206" s="110"/>
      <c r="RXN206" s="110"/>
      <c r="RXO206" s="110"/>
      <c r="RXP206" s="110"/>
      <c r="RXQ206" s="110"/>
      <c r="RXR206" s="110"/>
      <c r="RXS206" s="110"/>
      <c r="RXT206" s="110"/>
      <c r="RXU206" s="110"/>
      <c r="RXV206" s="110"/>
      <c r="RXW206" s="110"/>
      <c r="RXX206" s="110"/>
      <c r="RXY206" s="110"/>
      <c r="RXZ206" s="110"/>
      <c r="RYA206" s="110"/>
      <c r="RYB206" s="110"/>
      <c r="RYC206" s="110"/>
      <c r="RYD206" s="110"/>
      <c r="RYE206" s="110"/>
      <c r="RYF206" s="110"/>
      <c r="RYG206" s="110"/>
      <c r="RYH206" s="110"/>
      <c r="RYI206" s="110"/>
      <c r="RYJ206" s="110"/>
      <c r="RYK206" s="110"/>
      <c r="RYL206" s="110"/>
      <c r="RYM206" s="110"/>
      <c r="RYN206" s="110"/>
      <c r="RYO206" s="110"/>
      <c r="RYP206" s="110"/>
      <c r="RYQ206" s="110"/>
      <c r="RYR206" s="110"/>
      <c r="RYS206" s="110"/>
      <c r="RYT206" s="110"/>
      <c r="RYU206" s="110"/>
      <c r="RYV206" s="110"/>
      <c r="RYW206" s="110"/>
      <c r="RYX206" s="110"/>
      <c r="RYY206" s="110"/>
      <c r="RYZ206" s="110"/>
      <c r="RZA206" s="110"/>
      <c r="RZB206" s="110"/>
      <c r="RZC206" s="110"/>
      <c r="RZD206" s="110"/>
      <c r="RZE206" s="110"/>
      <c r="RZF206" s="110"/>
      <c r="RZG206" s="110"/>
      <c r="RZH206" s="110"/>
      <c r="RZI206" s="110"/>
      <c r="RZJ206" s="110"/>
      <c r="RZK206" s="110"/>
      <c r="RZL206" s="110"/>
      <c r="RZM206" s="110"/>
      <c r="RZN206" s="110"/>
      <c r="RZO206" s="110"/>
      <c r="RZP206" s="110"/>
      <c r="RZQ206" s="110"/>
      <c r="RZR206" s="110"/>
      <c r="RZS206" s="110"/>
      <c r="RZT206" s="110"/>
      <c r="RZU206" s="110"/>
      <c r="RZV206" s="110"/>
      <c r="RZW206" s="110"/>
      <c r="RZX206" s="110"/>
      <c r="RZY206" s="110"/>
      <c r="RZZ206" s="110"/>
      <c r="SAA206" s="110"/>
      <c r="SAB206" s="110"/>
      <c r="SAC206" s="110"/>
      <c r="SAD206" s="110"/>
      <c r="SAE206" s="110"/>
      <c r="SAF206" s="110"/>
      <c r="SAG206" s="110"/>
      <c r="SAH206" s="110"/>
      <c r="SAI206" s="110"/>
      <c r="SAJ206" s="110"/>
      <c r="SAK206" s="110"/>
      <c r="SAL206" s="110"/>
      <c r="SAM206" s="110"/>
      <c r="SAN206" s="110"/>
      <c r="SAO206" s="110"/>
      <c r="SAP206" s="110"/>
      <c r="SAQ206" s="110"/>
      <c r="SAR206" s="110"/>
      <c r="SAS206" s="110"/>
      <c r="SAT206" s="110"/>
      <c r="SAU206" s="110"/>
      <c r="SAV206" s="110"/>
      <c r="SAW206" s="110"/>
      <c r="SAX206" s="110"/>
      <c r="SAY206" s="110"/>
      <c r="SAZ206" s="110"/>
      <c r="SBA206" s="110"/>
      <c r="SBB206" s="110"/>
      <c r="SBC206" s="110"/>
      <c r="SBD206" s="110"/>
      <c r="SBE206" s="110"/>
      <c r="SBF206" s="110"/>
      <c r="SBG206" s="110"/>
      <c r="SBH206" s="110"/>
      <c r="SBI206" s="110"/>
      <c r="SBJ206" s="110"/>
      <c r="SBK206" s="110"/>
      <c r="SBL206" s="110"/>
      <c r="SBM206" s="110"/>
      <c r="SBN206" s="110"/>
      <c r="SBO206" s="110"/>
      <c r="SBP206" s="110"/>
      <c r="SBQ206" s="110"/>
      <c r="SBR206" s="110"/>
      <c r="SBS206" s="110"/>
      <c r="SBT206" s="110"/>
      <c r="SBU206" s="110"/>
      <c r="SBV206" s="110"/>
      <c r="SBW206" s="110"/>
      <c r="SBX206" s="110"/>
      <c r="SBY206" s="110"/>
      <c r="SBZ206" s="110"/>
      <c r="SCA206" s="110"/>
      <c r="SCB206" s="110"/>
      <c r="SCC206" s="110"/>
      <c r="SCD206" s="110"/>
      <c r="SCE206" s="110"/>
      <c r="SCF206" s="110"/>
      <c r="SCG206" s="110"/>
      <c r="SCH206" s="110"/>
      <c r="SCI206" s="110"/>
      <c r="SCJ206" s="110"/>
      <c r="SCK206" s="110"/>
      <c r="SCL206" s="110"/>
      <c r="SCM206" s="110"/>
      <c r="SCN206" s="110"/>
      <c r="SCO206" s="110"/>
      <c r="SCP206" s="110"/>
      <c r="SCQ206" s="110"/>
      <c r="SCR206" s="110"/>
      <c r="SCS206" s="110"/>
      <c r="SCT206" s="110"/>
      <c r="SCU206" s="110"/>
      <c r="SCV206" s="110"/>
      <c r="SCW206" s="110"/>
      <c r="SCX206" s="110"/>
      <c r="SCY206" s="110"/>
      <c r="SCZ206" s="110"/>
      <c r="SDA206" s="110"/>
      <c r="SDB206" s="110"/>
      <c r="SDC206" s="110"/>
      <c r="SDD206" s="110"/>
      <c r="SDE206" s="110"/>
      <c r="SDF206" s="110"/>
      <c r="SDG206" s="110"/>
      <c r="SDH206" s="110"/>
      <c r="SDI206" s="110"/>
      <c r="SDJ206" s="110"/>
      <c r="SDK206" s="110"/>
      <c r="SDL206" s="110"/>
      <c r="SDM206" s="110"/>
      <c r="SDN206" s="110"/>
      <c r="SDO206" s="110"/>
      <c r="SDP206" s="110"/>
      <c r="SDQ206" s="110"/>
      <c r="SDR206" s="110"/>
      <c r="SDS206" s="110"/>
      <c r="SDT206" s="110"/>
      <c r="SDU206" s="110"/>
      <c r="SDV206" s="110"/>
      <c r="SDW206" s="110"/>
      <c r="SDX206" s="110"/>
      <c r="SDY206" s="110"/>
      <c r="SDZ206" s="110"/>
      <c r="SEA206" s="110"/>
      <c r="SEB206" s="110"/>
      <c r="SEC206" s="110"/>
      <c r="SED206" s="110"/>
      <c r="SEE206" s="110"/>
      <c r="SEF206" s="110"/>
      <c r="SEG206" s="110"/>
      <c r="SEH206" s="110"/>
      <c r="SEI206" s="110"/>
      <c r="SEJ206" s="110"/>
      <c r="SEK206" s="110"/>
      <c r="SEL206" s="110"/>
      <c r="SEM206" s="110"/>
      <c r="SEN206" s="110"/>
      <c r="SEO206" s="110"/>
      <c r="SEP206" s="110"/>
      <c r="SEQ206" s="110"/>
      <c r="SER206" s="110"/>
      <c r="SES206" s="110"/>
      <c r="SET206" s="110"/>
      <c r="SEU206" s="110"/>
      <c r="SEV206" s="110"/>
      <c r="SEW206" s="110"/>
      <c r="SEX206" s="110"/>
      <c r="SEY206" s="110"/>
      <c r="SEZ206" s="110"/>
      <c r="SFA206" s="110"/>
      <c r="SFB206" s="110"/>
      <c r="SFC206" s="110"/>
      <c r="SFD206" s="110"/>
      <c r="SFE206" s="110"/>
      <c r="SFF206" s="110"/>
      <c r="SFG206" s="110"/>
      <c r="SFH206" s="110"/>
      <c r="SFI206" s="110"/>
      <c r="SFJ206" s="110"/>
      <c r="SFK206" s="110"/>
      <c r="SFL206" s="110"/>
      <c r="SFM206" s="110"/>
      <c r="SFN206" s="110"/>
      <c r="SFO206" s="110"/>
      <c r="SFP206" s="110"/>
      <c r="SFQ206" s="110"/>
      <c r="SFR206" s="110"/>
      <c r="SFS206" s="110"/>
      <c r="SFT206" s="110"/>
      <c r="SFU206" s="110"/>
      <c r="SFV206" s="110"/>
      <c r="SFW206" s="110"/>
      <c r="SFX206" s="110"/>
      <c r="SFY206" s="110"/>
      <c r="SFZ206" s="110"/>
      <c r="SGA206" s="110"/>
      <c r="SGB206" s="110"/>
      <c r="SGC206" s="110"/>
      <c r="SGD206" s="110"/>
      <c r="SGE206" s="110"/>
      <c r="SGF206" s="110"/>
      <c r="SGG206" s="110"/>
      <c r="SGH206" s="110"/>
      <c r="SGI206" s="110"/>
      <c r="SGJ206" s="110"/>
      <c r="SGK206" s="110"/>
      <c r="SGL206" s="110"/>
      <c r="SGM206" s="110"/>
      <c r="SGN206" s="110"/>
      <c r="SGO206" s="110"/>
      <c r="SGP206" s="110"/>
      <c r="SGQ206" s="110"/>
      <c r="SGR206" s="110"/>
      <c r="SGS206" s="110"/>
      <c r="SGT206" s="110"/>
      <c r="SGU206" s="110"/>
      <c r="SGV206" s="110"/>
      <c r="SGW206" s="110"/>
      <c r="SGX206" s="110"/>
      <c r="SGY206" s="110"/>
      <c r="SGZ206" s="110"/>
      <c r="SHA206" s="110"/>
      <c r="SHB206" s="110"/>
      <c r="SHC206" s="110"/>
      <c r="SHD206" s="110"/>
      <c r="SHE206" s="110"/>
      <c r="SHF206" s="110"/>
      <c r="SHG206" s="110"/>
      <c r="SHH206" s="110"/>
      <c r="SHI206" s="110"/>
      <c r="SHJ206" s="110"/>
      <c r="SHK206" s="110"/>
      <c r="SHL206" s="110"/>
      <c r="SHM206" s="110"/>
      <c r="SHN206" s="110"/>
      <c r="SHO206" s="110"/>
      <c r="SHP206" s="110"/>
      <c r="SHQ206" s="110"/>
      <c r="SHR206" s="110"/>
      <c r="SHS206" s="110"/>
      <c r="SHT206" s="110"/>
      <c r="SHU206" s="110"/>
      <c r="SHV206" s="110"/>
      <c r="SHW206" s="110"/>
      <c r="SHX206" s="110"/>
      <c r="SHY206" s="110"/>
      <c r="SHZ206" s="110"/>
      <c r="SIA206" s="110"/>
      <c r="SIB206" s="110"/>
      <c r="SIC206" s="110"/>
      <c r="SID206" s="110"/>
      <c r="SIE206" s="110"/>
      <c r="SIF206" s="110"/>
      <c r="SIG206" s="110"/>
      <c r="SIH206" s="110"/>
      <c r="SII206" s="110"/>
      <c r="SIJ206" s="110"/>
      <c r="SIK206" s="110"/>
      <c r="SIL206" s="110"/>
      <c r="SIM206" s="110"/>
      <c r="SIN206" s="110"/>
      <c r="SIO206" s="110"/>
      <c r="SIP206" s="110"/>
      <c r="SIQ206" s="110"/>
      <c r="SIR206" s="110"/>
      <c r="SIS206" s="110"/>
      <c r="SIT206" s="110"/>
      <c r="SIU206" s="110"/>
      <c r="SIV206" s="110"/>
      <c r="SIW206" s="110"/>
      <c r="SIX206" s="110"/>
      <c r="SIY206" s="110"/>
      <c r="SIZ206" s="110"/>
      <c r="SJA206" s="110"/>
      <c r="SJB206" s="110"/>
      <c r="SJC206" s="110"/>
      <c r="SJD206" s="110"/>
      <c r="SJE206" s="110"/>
      <c r="SJF206" s="110"/>
      <c r="SJG206" s="110"/>
      <c r="SJH206" s="110"/>
      <c r="SJI206" s="110"/>
      <c r="SJJ206" s="110"/>
      <c r="SJK206" s="110"/>
      <c r="SJL206" s="110"/>
      <c r="SJM206" s="110"/>
      <c r="SJN206" s="110"/>
      <c r="SJO206" s="110"/>
      <c r="SJP206" s="110"/>
      <c r="SJQ206" s="110"/>
      <c r="SJR206" s="110"/>
      <c r="SJS206" s="110"/>
      <c r="SJT206" s="110"/>
      <c r="SJU206" s="110"/>
      <c r="SJV206" s="110"/>
      <c r="SJW206" s="110"/>
      <c r="SJX206" s="110"/>
      <c r="SJY206" s="110"/>
      <c r="SJZ206" s="110"/>
      <c r="SKA206" s="110"/>
      <c r="SKB206" s="110"/>
      <c r="SKC206" s="110"/>
      <c r="SKD206" s="110"/>
      <c r="SKE206" s="110"/>
      <c r="SKF206" s="110"/>
      <c r="SKG206" s="110"/>
      <c r="SKH206" s="110"/>
      <c r="SKI206" s="110"/>
      <c r="SKJ206" s="110"/>
      <c r="SKK206" s="110"/>
      <c r="SKL206" s="110"/>
      <c r="SKM206" s="110"/>
      <c r="SKN206" s="110"/>
      <c r="SKO206" s="110"/>
      <c r="SKP206" s="110"/>
      <c r="SKQ206" s="110"/>
      <c r="SKR206" s="110"/>
      <c r="SKS206" s="110"/>
      <c r="SKT206" s="110"/>
      <c r="SKU206" s="110"/>
      <c r="SKV206" s="110"/>
      <c r="SKW206" s="110"/>
      <c r="SKX206" s="110"/>
      <c r="SKY206" s="110"/>
      <c r="SKZ206" s="110"/>
      <c r="SLA206" s="110"/>
      <c r="SLB206" s="110"/>
      <c r="SLC206" s="110"/>
      <c r="SLD206" s="110"/>
      <c r="SLE206" s="110"/>
      <c r="SLF206" s="110"/>
      <c r="SLG206" s="110"/>
      <c r="SLH206" s="110"/>
      <c r="SLI206" s="110"/>
      <c r="SLJ206" s="110"/>
      <c r="SLK206" s="110"/>
      <c r="SLL206" s="110"/>
      <c r="SLM206" s="110"/>
      <c r="SLN206" s="110"/>
      <c r="SLO206" s="110"/>
      <c r="SLP206" s="110"/>
      <c r="SLQ206" s="110"/>
      <c r="SLR206" s="110"/>
      <c r="SLS206" s="110"/>
      <c r="SLT206" s="110"/>
      <c r="SLU206" s="110"/>
      <c r="SLV206" s="110"/>
      <c r="SLW206" s="110"/>
      <c r="SLX206" s="110"/>
      <c r="SLY206" s="110"/>
      <c r="SLZ206" s="110"/>
      <c r="SMA206" s="110"/>
      <c r="SMB206" s="110"/>
      <c r="SMC206" s="110"/>
      <c r="SMD206" s="110"/>
      <c r="SME206" s="110"/>
      <c r="SMF206" s="110"/>
      <c r="SMG206" s="110"/>
      <c r="SMH206" s="110"/>
      <c r="SMI206" s="110"/>
      <c r="SMJ206" s="110"/>
      <c r="SMK206" s="110"/>
      <c r="SML206" s="110"/>
      <c r="SMM206" s="110"/>
      <c r="SMN206" s="110"/>
      <c r="SMO206" s="110"/>
      <c r="SMP206" s="110"/>
      <c r="SMQ206" s="110"/>
      <c r="SMR206" s="110"/>
      <c r="SMS206" s="110"/>
      <c r="SMT206" s="110"/>
      <c r="SMU206" s="110"/>
      <c r="SMV206" s="110"/>
      <c r="SMW206" s="110"/>
      <c r="SMX206" s="110"/>
      <c r="SMY206" s="110"/>
      <c r="SMZ206" s="110"/>
      <c r="SNA206" s="110"/>
      <c r="SNB206" s="110"/>
      <c r="SNC206" s="110"/>
      <c r="SND206" s="110"/>
      <c r="SNE206" s="110"/>
      <c r="SNF206" s="110"/>
      <c r="SNG206" s="110"/>
      <c r="SNH206" s="110"/>
      <c r="SNI206" s="110"/>
      <c r="SNJ206" s="110"/>
      <c r="SNK206" s="110"/>
      <c r="SNL206" s="110"/>
      <c r="SNM206" s="110"/>
      <c r="SNN206" s="110"/>
      <c r="SNO206" s="110"/>
      <c r="SNP206" s="110"/>
      <c r="SNQ206" s="110"/>
      <c r="SNR206" s="110"/>
      <c r="SNS206" s="110"/>
      <c r="SNT206" s="110"/>
      <c r="SNU206" s="110"/>
      <c r="SNV206" s="110"/>
      <c r="SNW206" s="110"/>
      <c r="SNX206" s="110"/>
      <c r="SNY206" s="110"/>
      <c r="SNZ206" s="110"/>
      <c r="SOA206" s="110"/>
      <c r="SOB206" s="110"/>
      <c r="SOC206" s="110"/>
      <c r="SOD206" s="110"/>
      <c r="SOE206" s="110"/>
      <c r="SOF206" s="110"/>
      <c r="SOG206" s="110"/>
      <c r="SOH206" s="110"/>
      <c r="SOI206" s="110"/>
      <c r="SOJ206" s="110"/>
      <c r="SOK206" s="110"/>
      <c r="SOL206" s="110"/>
      <c r="SOM206" s="110"/>
      <c r="SON206" s="110"/>
      <c r="SOO206" s="110"/>
      <c r="SOP206" s="110"/>
      <c r="SOQ206" s="110"/>
      <c r="SOR206" s="110"/>
      <c r="SOS206" s="110"/>
      <c r="SOT206" s="110"/>
      <c r="SOU206" s="110"/>
      <c r="SOV206" s="110"/>
      <c r="SOW206" s="110"/>
      <c r="SOX206" s="110"/>
      <c r="SOY206" s="110"/>
      <c r="SOZ206" s="110"/>
      <c r="SPA206" s="110"/>
      <c r="SPB206" s="110"/>
      <c r="SPC206" s="110"/>
      <c r="SPD206" s="110"/>
      <c r="SPE206" s="110"/>
      <c r="SPF206" s="110"/>
      <c r="SPG206" s="110"/>
      <c r="SPH206" s="110"/>
      <c r="SPI206" s="110"/>
      <c r="SPJ206" s="110"/>
      <c r="SPK206" s="110"/>
      <c r="SPL206" s="110"/>
      <c r="SPM206" s="110"/>
      <c r="SPN206" s="110"/>
      <c r="SPO206" s="110"/>
      <c r="SPP206" s="110"/>
      <c r="SPQ206" s="110"/>
      <c r="SPR206" s="110"/>
      <c r="SPS206" s="110"/>
      <c r="SPT206" s="110"/>
      <c r="SPU206" s="110"/>
      <c r="SPV206" s="110"/>
      <c r="SPW206" s="110"/>
      <c r="SPX206" s="110"/>
      <c r="SPY206" s="110"/>
      <c r="SPZ206" s="110"/>
      <c r="SQA206" s="110"/>
      <c r="SQB206" s="110"/>
      <c r="SQC206" s="110"/>
      <c r="SQD206" s="110"/>
      <c r="SQE206" s="110"/>
      <c r="SQF206" s="110"/>
      <c r="SQG206" s="110"/>
      <c r="SQH206" s="110"/>
      <c r="SQI206" s="110"/>
      <c r="SQJ206" s="110"/>
      <c r="SQK206" s="110"/>
      <c r="SQL206" s="110"/>
      <c r="SQM206" s="110"/>
      <c r="SQN206" s="110"/>
      <c r="SQO206" s="110"/>
      <c r="SQP206" s="110"/>
      <c r="SQQ206" s="110"/>
      <c r="SQR206" s="110"/>
      <c r="SQS206" s="110"/>
      <c r="SQT206" s="110"/>
      <c r="SQU206" s="110"/>
      <c r="SQV206" s="110"/>
      <c r="SQW206" s="110"/>
      <c r="SQX206" s="110"/>
      <c r="SQY206" s="110"/>
      <c r="SQZ206" s="110"/>
      <c r="SRA206" s="110"/>
      <c r="SRB206" s="110"/>
      <c r="SRC206" s="110"/>
      <c r="SRD206" s="110"/>
      <c r="SRE206" s="110"/>
      <c r="SRF206" s="110"/>
      <c r="SRG206" s="110"/>
      <c r="SRH206" s="110"/>
      <c r="SRI206" s="110"/>
      <c r="SRJ206" s="110"/>
      <c r="SRK206" s="110"/>
      <c r="SRL206" s="110"/>
      <c r="SRM206" s="110"/>
      <c r="SRN206" s="110"/>
      <c r="SRO206" s="110"/>
      <c r="SRP206" s="110"/>
      <c r="SRQ206" s="110"/>
      <c r="SRR206" s="110"/>
      <c r="SRS206" s="110"/>
      <c r="SRT206" s="110"/>
      <c r="SRU206" s="110"/>
      <c r="SRV206" s="110"/>
      <c r="SRW206" s="110"/>
      <c r="SRX206" s="110"/>
      <c r="SRY206" s="110"/>
      <c r="SRZ206" s="110"/>
      <c r="SSA206" s="110"/>
      <c r="SSB206" s="110"/>
      <c r="SSC206" s="110"/>
      <c r="SSD206" s="110"/>
      <c r="SSE206" s="110"/>
      <c r="SSF206" s="110"/>
      <c r="SSG206" s="110"/>
      <c r="SSH206" s="110"/>
      <c r="SSI206" s="110"/>
      <c r="SSJ206" s="110"/>
      <c r="SSK206" s="110"/>
      <c r="SSL206" s="110"/>
      <c r="SSM206" s="110"/>
      <c r="SSN206" s="110"/>
      <c r="SSO206" s="110"/>
      <c r="SSP206" s="110"/>
      <c r="SSQ206" s="110"/>
      <c r="SSR206" s="110"/>
      <c r="SSS206" s="110"/>
      <c r="SST206" s="110"/>
      <c r="SSU206" s="110"/>
      <c r="SSV206" s="110"/>
      <c r="SSW206" s="110"/>
      <c r="SSX206" s="110"/>
      <c r="SSY206" s="110"/>
      <c r="SSZ206" s="110"/>
      <c r="STA206" s="110"/>
      <c r="STB206" s="110"/>
      <c r="STC206" s="110"/>
      <c r="STD206" s="110"/>
      <c r="STE206" s="110"/>
      <c r="STF206" s="110"/>
      <c r="STG206" s="110"/>
      <c r="STH206" s="110"/>
      <c r="STI206" s="110"/>
      <c r="STJ206" s="110"/>
      <c r="STK206" s="110"/>
      <c r="STL206" s="110"/>
      <c r="STM206" s="110"/>
      <c r="STN206" s="110"/>
      <c r="STO206" s="110"/>
      <c r="STP206" s="110"/>
      <c r="STQ206" s="110"/>
      <c r="STR206" s="110"/>
      <c r="STS206" s="110"/>
      <c r="STT206" s="110"/>
      <c r="STU206" s="110"/>
      <c r="STV206" s="110"/>
      <c r="STW206" s="110"/>
      <c r="STX206" s="110"/>
      <c r="STY206" s="110"/>
      <c r="STZ206" s="110"/>
      <c r="SUA206" s="110"/>
      <c r="SUB206" s="110"/>
      <c r="SUC206" s="110"/>
      <c r="SUD206" s="110"/>
      <c r="SUE206" s="110"/>
      <c r="SUF206" s="110"/>
      <c r="SUG206" s="110"/>
      <c r="SUH206" s="110"/>
      <c r="SUI206" s="110"/>
      <c r="SUJ206" s="110"/>
      <c r="SUK206" s="110"/>
      <c r="SUL206" s="110"/>
      <c r="SUM206" s="110"/>
      <c r="SUN206" s="110"/>
      <c r="SUO206" s="110"/>
      <c r="SUP206" s="110"/>
      <c r="SUQ206" s="110"/>
      <c r="SUR206" s="110"/>
      <c r="SUS206" s="110"/>
      <c r="SUT206" s="110"/>
      <c r="SUU206" s="110"/>
      <c r="SUV206" s="110"/>
      <c r="SUW206" s="110"/>
      <c r="SUX206" s="110"/>
      <c r="SUY206" s="110"/>
      <c r="SUZ206" s="110"/>
      <c r="SVA206" s="110"/>
      <c r="SVB206" s="110"/>
      <c r="SVC206" s="110"/>
      <c r="SVD206" s="110"/>
      <c r="SVE206" s="110"/>
      <c r="SVF206" s="110"/>
      <c r="SVG206" s="110"/>
      <c r="SVH206" s="110"/>
      <c r="SVI206" s="110"/>
      <c r="SVJ206" s="110"/>
      <c r="SVK206" s="110"/>
      <c r="SVL206" s="110"/>
      <c r="SVM206" s="110"/>
      <c r="SVN206" s="110"/>
      <c r="SVO206" s="110"/>
      <c r="SVP206" s="110"/>
      <c r="SVQ206" s="110"/>
      <c r="SVR206" s="110"/>
      <c r="SVS206" s="110"/>
      <c r="SVT206" s="110"/>
      <c r="SVU206" s="110"/>
      <c r="SVV206" s="110"/>
      <c r="SVW206" s="110"/>
      <c r="SVX206" s="110"/>
      <c r="SVY206" s="110"/>
      <c r="SVZ206" s="110"/>
      <c r="SWA206" s="110"/>
      <c r="SWB206" s="110"/>
      <c r="SWC206" s="110"/>
      <c r="SWD206" s="110"/>
      <c r="SWE206" s="110"/>
      <c r="SWF206" s="110"/>
      <c r="SWG206" s="110"/>
      <c r="SWH206" s="110"/>
      <c r="SWI206" s="110"/>
      <c r="SWJ206" s="110"/>
      <c r="SWK206" s="110"/>
      <c r="SWL206" s="110"/>
      <c r="SWM206" s="110"/>
      <c r="SWN206" s="110"/>
      <c r="SWO206" s="110"/>
      <c r="SWP206" s="110"/>
      <c r="SWQ206" s="110"/>
      <c r="SWR206" s="110"/>
      <c r="SWS206" s="110"/>
      <c r="SWT206" s="110"/>
      <c r="SWU206" s="110"/>
      <c r="SWV206" s="110"/>
      <c r="SWW206" s="110"/>
      <c r="SWX206" s="110"/>
      <c r="SWY206" s="110"/>
      <c r="SWZ206" s="110"/>
      <c r="SXA206" s="110"/>
      <c r="SXB206" s="110"/>
      <c r="SXC206" s="110"/>
      <c r="SXD206" s="110"/>
      <c r="SXE206" s="110"/>
      <c r="SXF206" s="110"/>
      <c r="SXG206" s="110"/>
      <c r="SXH206" s="110"/>
      <c r="SXI206" s="110"/>
      <c r="SXJ206" s="110"/>
      <c r="SXK206" s="110"/>
      <c r="SXL206" s="110"/>
      <c r="SXM206" s="110"/>
      <c r="SXN206" s="110"/>
      <c r="SXO206" s="110"/>
      <c r="SXP206" s="110"/>
      <c r="SXQ206" s="110"/>
      <c r="SXR206" s="110"/>
      <c r="SXS206" s="110"/>
      <c r="SXT206" s="110"/>
      <c r="SXU206" s="110"/>
      <c r="SXV206" s="110"/>
      <c r="SXW206" s="110"/>
      <c r="SXX206" s="110"/>
      <c r="SXY206" s="110"/>
      <c r="SXZ206" s="110"/>
      <c r="SYA206" s="110"/>
      <c r="SYB206" s="110"/>
      <c r="SYC206" s="110"/>
      <c r="SYD206" s="110"/>
      <c r="SYE206" s="110"/>
      <c r="SYF206" s="110"/>
      <c r="SYG206" s="110"/>
      <c r="SYH206" s="110"/>
      <c r="SYI206" s="110"/>
      <c r="SYJ206" s="110"/>
      <c r="SYK206" s="110"/>
      <c r="SYL206" s="110"/>
      <c r="SYM206" s="110"/>
      <c r="SYN206" s="110"/>
      <c r="SYO206" s="110"/>
      <c r="SYP206" s="110"/>
      <c r="SYQ206" s="110"/>
      <c r="SYR206" s="110"/>
      <c r="SYS206" s="110"/>
      <c r="SYT206" s="110"/>
      <c r="SYU206" s="110"/>
      <c r="SYV206" s="110"/>
      <c r="SYW206" s="110"/>
      <c r="SYX206" s="110"/>
      <c r="SYY206" s="110"/>
      <c r="SYZ206" s="110"/>
      <c r="SZA206" s="110"/>
      <c r="SZB206" s="110"/>
      <c r="SZC206" s="110"/>
      <c r="SZD206" s="110"/>
      <c r="SZE206" s="110"/>
      <c r="SZF206" s="110"/>
      <c r="SZG206" s="110"/>
      <c r="SZH206" s="110"/>
      <c r="SZI206" s="110"/>
      <c r="SZJ206" s="110"/>
      <c r="SZK206" s="110"/>
      <c r="SZL206" s="110"/>
      <c r="SZM206" s="110"/>
      <c r="SZN206" s="110"/>
      <c r="SZO206" s="110"/>
      <c r="SZP206" s="110"/>
      <c r="SZQ206" s="110"/>
      <c r="SZR206" s="110"/>
      <c r="SZS206" s="110"/>
      <c r="SZT206" s="110"/>
      <c r="SZU206" s="110"/>
      <c r="SZV206" s="110"/>
      <c r="SZW206" s="110"/>
      <c r="SZX206" s="110"/>
      <c r="SZY206" s="110"/>
      <c r="SZZ206" s="110"/>
      <c r="TAA206" s="110"/>
      <c r="TAB206" s="110"/>
      <c r="TAC206" s="110"/>
      <c r="TAD206" s="110"/>
      <c r="TAE206" s="110"/>
      <c r="TAF206" s="110"/>
      <c r="TAG206" s="110"/>
      <c r="TAH206" s="110"/>
      <c r="TAI206" s="110"/>
      <c r="TAJ206" s="110"/>
      <c r="TAK206" s="110"/>
      <c r="TAL206" s="110"/>
      <c r="TAM206" s="110"/>
      <c r="TAN206" s="110"/>
      <c r="TAO206" s="110"/>
      <c r="TAP206" s="110"/>
      <c r="TAQ206" s="110"/>
      <c r="TAR206" s="110"/>
      <c r="TAS206" s="110"/>
      <c r="TAT206" s="110"/>
      <c r="TAU206" s="110"/>
      <c r="TAV206" s="110"/>
      <c r="TAW206" s="110"/>
      <c r="TAX206" s="110"/>
      <c r="TAY206" s="110"/>
      <c r="TAZ206" s="110"/>
      <c r="TBA206" s="110"/>
      <c r="TBB206" s="110"/>
      <c r="TBC206" s="110"/>
      <c r="TBD206" s="110"/>
      <c r="TBE206" s="110"/>
      <c r="TBF206" s="110"/>
      <c r="TBG206" s="110"/>
      <c r="TBH206" s="110"/>
      <c r="TBI206" s="110"/>
      <c r="TBJ206" s="110"/>
      <c r="TBK206" s="110"/>
      <c r="TBL206" s="110"/>
      <c r="TBM206" s="110"/>
      <c r="TBN206" s="110"/>
      <c r="TBO206" s="110"/>
      <c r="TBP206" s="110"/>
      <c r="TBQ206" s="110"/>
      <c r="TBR206" s="110"/>
      <c r="TBS206" s="110"/>
      <c r="TBT206" s="110"/>
      <c r="TBU206" s="110"/>
      <c r="TBV206" s="110"/>
      <c r="TBW206" s="110"/>
      <c r="TBX206" s="110"/>
      <c r="TBY206" s="110"/>
      <c r="TBZ206" s="110"/>
      <c r="TCA206" s="110"/>
      <c r="TCB206" s="110"/>
      <c r="TCC206" s="110"/>
      <c r="TCD206" s="110"/>
      <c r="TCE206" s="110"/>
      <c r="TCF206" s="110"/>
      <c r="TCG206" s="110"/>
      <c r="TCH206" s="110"/>
      <c r="TCI206" s="110"/>
      <c r="TCJ206" s="110"/>
      <c r="TCK206" s="110"/>
      <c r="TCL206" s="110"/>
      <c r="TCM206" s="110"/>
      <c r="TCN206" s="110"/>
      <c r="TCO206" s="110"/>
      <c r="TCP206" s="110"/>
      <c r="TCQ206" s="110"/>
      <c r="TCR206" s="110"/>
      <c r="TCS206" s="110"/>
      <c r="TCT206" s="110"/>
      <c r="TCU206" s="110"/>
      <c r="TCV206" s="110"/>
      <c r="TCW206" s="110"/>
      <c r="TCX206" s="110"/>
      <c r="TCY206" s="110"/>
      <c r="TCZ206" s="110"/>
      <c r="TDA206" s="110"/>
      <c r="TDB206" s="110"/>
      <c r="TDC206" s="110"/>
      <c r="TDD206" s="110"/>
      <c r="TDE206" s="110"/>
      <c r="TDF206" s="110"/>
      <c r="TDG206" s="110"/>
      <c r="TDH206" s="110"/>
      <c r="TDI206" s="110"/>
      <c r="TDJ206" s="110"/>
      <c r="TDK206" s="110"/>
      <c r="TDL206" s="110"/>
      <c r="TDM206" s="110"/>
      <c r="TDN206" s="110"/>
      <c r="TDO206" s="110"/>
      <c r="TDP206" s="110"/>
      <c r="TDQ206" s="110"/>
      <c r="TDR206" s="110"/>
      <c r="TDS206" s="110"/>
      <c r="TDT206" s="110"/>
      <c r="TDU206" s="110"/>
      <c r="TDV206" s="110"/>
      <c r="TDW206" s="110"/>
      <c r="TDX206" s="110"/>
      <c r="TDY206" s="110"/>
      <c r="TDZ206" s="110"/>
      <c r="TEA206" s="110"/>
      <c r="TEB206" s="110"/>
      <c r="TEC206" s="110"/>
      <c r="TED206" s="110"/>
      <c r="TEE206" s="110"/>
      <c r="TEF206" s="110"/>
      <c r="TEG206" s="110"/>
      <c r="TEH206" s="110"/>
      <c r="TEI206" s="110"/>
      <c r="TEJ206" s="110"/>
      <c r="TEK206" s="110"/>
      <c r="TEL206" s="110"/>
      <c r="TEM206" s="110"/>
      <c r="TEN206" s="110"/>
      <c r="TEO206" s="110"/>
      <c r="TEP206" s="110"/>
      <c r="TEQ206" s="110"/>
      <c r="TER206" s="110"/>
      <c r="TES206" s="110"/>
      <c r="TET206" s="110"/>
      <c r="TEU206" s="110"/>
      <c r="TEV206" s="110"/>
      <c r="TEW206" s="110"/>
      <c r="TEX206" s="110"/>
      <c r="TEY206" s="110"/>
      <c r="TEZ206" s="110"/>
      <c r="TFA206" s="110"/>
      <c r="TFB206" s="110"/>
      <c r="TFC206" s="110"/>
      <c r="TFD206" s="110"/>
      <c r="TFE206" s="110"/>
      <c r="TFF206" s="110"/>
      <c r="TFG206" s="110"/>
      <c r="TFH206" s="110"/>
      <c r="TFI206" s="110"/>
      <c r="TFJ206" s="110"/>
      <c r="TFK206" s="110"/>
      <c r="TFL206" s="110"/>
      <c r="TFM206" s="110"/>
      <c r="TFN206" s="110"/>
      <c r="TFO206" s="110"/>
      <c r="TFP206" s="110"/>
      <c r="TFQ206" s="110"/>
      <c r="TFR206" s="110"/>
      <c r="TFS206" s="110"/>
      <c r="TFT206" s="110"/>
      <c r="TFU206" s="110"/>
      <c r="TFV206" s="110"/>
      <c r="TFW206" s="110"/>
      <c r="TFX206" s="110"/>
      <c r="TFY206" s="110"/>
      <c r="TFZ206" s="110"/>
      <c r="TGA206" s="110"/>
      <c r="TGB206" s="110"/>
      <c r="TGC206" s="110"/>
      <c r="TGD206" s="110"/>
      <c r="TGE206" s="110"/>
      <c r="TGF206" s="110"/>
      <c r="TGG206" s="110"/>
      <c r="TGH206" s="110"/>
      <c r="TGI206" s="110"/>
      <c r="TGJ206" s="110"/>
      <c r="TGK206" s="110"/>
      <c r="TGL206" s="110"/>
      <c r="TGM206" s="110"/>
      <c r="TGN206" s="110"/>
      <c r="TGO206" s="110"/>
      <c r="TGP206" s="110"/>
      <c r="TGQ206" s="110"/>
      <c r="TGR206" s="110"/>
      <c r="TGS206" s="110"/>
      <c r="TGT206" s="110"/>
      <c r="TGU206" s="110"/>
      <c r="TGV206" s="110"/>
      <c r="TGW206" s="110"/>
      <c r="TGX206" s="110"/>
      <c r="TGY206" s="110"/>
      <c r="TGZ206" s="110"/>
      <c r="THA206" s="110"/>
      <c r="THB206" s="110"/>
      <c r="THC206" s="110"/>
      <c r="THD206" s="110"/>
      <c r="THE206" s="110"/>
      <c r="THF206" s="110"/>
      <c r="THG206" s="110"/>
      <c r="THH206" s="110"/>
      <c r="THI206" s="110"/>
      <c r="THJ206" s="110"/>
      <c r="THK206" s="110"/>
      <c r="THL206" s="110"/>
      <c r="THM206" s="110"/>
      <c r="THN206" s="110"/>
      <c r="THO206" s="110"/>
      <c r="THP206" s="110"/>
      <c r="THQ206" s="110"/>
      <c r="THR206" s="110"/>
      <c r="THS206" s="110"/>
      <c r="THT206" s="110"/>
      <c r="THU206" s="110"/>
      <c r="THV206" s="110"/>
      <c r="THW206" s="110"/>
      <c r="THX206" s="110"/>
      <c r="THY206" s="110"/>
      <c r="THZ206" s="110"/>
      <c r="TIA206" s="110"/>
      <c r="TIB206" s="110"/>
      <c r="TIC206" s="110"/>
      <c r="TID206" s="110"/>
      <c r="TIE206" s="110"/>
      <c r="TIF206" s="110"/>
      <c r="TIG206" s="110"/>
      <c r="TIH206" s="110"/>
      <c r="TII206" s="110"/>
      <c r="TIJ206" s="110"/>
      <c r="TIK206" s="110"/>
      <c r="TIL206" s="110"/>
      <c r="TIM206" s="110"/>
      <c r="TIN206" s="110"/>
      <c r="TIO206" s="110"/>
      <c r="TIP206" s="110"/>
      <c r="TIQ206" s="110"/>
      <c r="TIR206" s="110"/>
      <c r="TIS206" s="110"/>
      <c r="TIT206" s="110"/>
      <c r="TIU206" s="110"/>
      <c r="TIV206" s="110"/>
      <c r="TIW206" s="110"/>
      <c r="TIX206" s="110"/>
      <c r="TIY206" s="110"/>
      <c r="TIZ206" s="110"/>
      <c r="TJA206" s="110"/>
      <c r="TJB206" s="110"/>
      <c r="TJC206" s="110"/>
      <c r="TJD206" s="110"/>
      <c r="TJE206" s="110"/>
      <c r="TJF206" s="110"/>
      <c r="TJG206" s="110"/>
      <c r="TJH206" s="110"/>
      <c r="TJI206" s="110"/>
      <c r="TJJ206" s="110"/>
      <c r="TJK206" s="110"/>
      <c r="TJL206" s="110"/>
      <c r="TJM206" s="110"/>
      <c r="TJN206" s="110"/>
      <c r="TJO206" s="110"/>
      <c r="TJP206" s="110"/>
      <c r="TJQ206" s="110"/>
      <c r="TJR206" s="110"/>
      <c r="TJS206" s="110"/>
      <c r="TJT206" s="110"/>
      <c r="TJU206" s="110"/>
      <c r="TJV206" s="110"/>
      <c r="TJW206" s="110"/>
      <c r="TJX206" s="110"/>
      <c r="TJY206" s="110"/>
      <c r="TJZ206" s="110"/>
      <c r="TKA206" s="110"/>
      <c r="TKB206" s="110"/>
      <c r="TKC206" s="110"/>
      <c r="TKD206" s="110"/>
      <c r="TKE206" s="110"/>
      <c r="TKF206" s="110"/>
      <c r="TKG206" s="110"/>
      <c r="TKH206" s="110"/>
      <c r="TKI206" s="110"/>
      <c r="TKJ206" s="110"/>
      <c r="TKK206" s="110"/>
      <c r="TKL206" s="110"/>
      <c r="TKM206" s="110"/>
      <c r="TKN206" s="110"/>
      <c r="TKO206" s="110"/>
      <c r="TKP206" s="110"/>
      <c r="TKQ206" s="110"/>
      <c r="TKR206" s="110"/>
      <c r="TKS206" s="110"/>
      <c r="TKT206" s="110"/>
      <c r="TKU206" s="110"/>
      <c r="TKV206" s="110"/>
      <c r="TKW206" s="110"/>
      <c r="TKX206" s="110"/>
      <c r="TKY206" s="110"/>
      <c r="TKZ206" s="110"/>
      <c r="TLA206" s="110"/>
      <c r="TLB206" s="110"/>
      <c r="TLC206" s="110"/>
      <c r="TLD206" s="110"/>
      <c r="TLE206" s="110"/>
      <c r="TLF206" s="110"/>
      <c r="TLG206" s="110"/>
      <c r="TLH206" s="110"/>
      <c r="TLI206" s="110"/>
      <c r="TLJ206" s="110"/>
      <c r="TLK206" s="110"/>
      <c r="TLL206" s="110"/>
      <c r="TLM206" s="110"/>
      <c r="TLN206" s="110"/>
      <c r="TLO206" s="110"/>
      <c r="TLP206" s="110"/>
      <c r="TLQ206" s="110"/>
      <c r="TLR206" s="110"/>
      <c r="TLS206" s="110"/>
      <c r="TLT206" s="110"/>
      <c r="TLU206" s="110"/>
      <c r="TLV206" s="110"/>
      <c r="TLW206" s="110"/>
      <c r="TLX206" s="110"/>
      <c r="TLY206" s="110"/>
      <c r="TLZ206" s="110"/>
      <c r="TMA206" s="110"/>
      <c r="TMB206" s="110"/>
      <c r="TMC206" s="110"/>
      <c r="TMD206" s="110"/>
      <c r="TME206" s="110"/>
      <c r="TMF206" s="110"/>
      <c r="TMG206" s="110"/>
      <c r="TMH206" s="110"/>
      <c r="TMI206" s="110"/>
      <c r="TMJ206" s="110"/>
      <c r="TMK206" s="110"/>
      <c r="TML206" s="110"/>
      <c r="TMM206" s="110"/>
      <c r="TMN206" s="110"/>
      <c r="TMO206" s="110"/>
      <c r="TMP206" s="110"/>
      <c r="TMQ206" s="110"/>
      <c r="TMR206" s="110"/>
      <c r="TMS206" s="110"/>
      <c r="TMT206" s="110"/>
      <c r="TMU206" s="110"/>
      <c r="TMV206" s="110"/>
      <c r="TMW206" s="110"/>
      <c r="TMX206" s="110"/>
      <c r="TMY206" s="110"/>
      <c r="TMZ206" s="110"/>
      <c r="TNA206" s="110"/>
      <c r="TNB206" s="110"/>
      <c r="TNC206" s="110"/>
      <c r="TND206" s="110"/>
      <c r="TNE206" s="110"/>
      <c r="TNF206" s="110"/>
      <c r="TNG206" s="110"/>
      <c r="TNH206" s="110"/>
      <c r="TNI206" s="110"/>
      <c r="TNJ206" s="110"/>
      <c r="TNK206" s="110"/>
      <c r="TNL206" s="110"/>
      <c r="TNM206" s="110"/>
      <c r="TNN206" s="110"/>
      <c r="TNO206" s="110"/>
      <c r="TNP206" s="110"/>
      <c r="TNQ206" s="110"/>
      <c r="TNR206" s="110"/>
      <c r="TNS206" s="110"/>
      <c r="TNT206" s="110"/>
      <c r="TNU206" s="110"/>
      <c r="TNV206" s="110"/>
      <c r="TNW206" s="110"/>
      <c r="TNX206" s="110"/>
      <c r="TNY206" s="110"/>
      <c r="TNZ206" s="110"/>
      <c r="TOA206" s="110"/>
      <c r="TOB206" s="110"/>
      <c r="TOC206" s="110"/>
      <c r="TOD206" s="110"/>
      <c r="TOE206" s="110"/>
      <c r="TOF206" s="110"/>
      <c r="TOG206" s="110"/>
      <c r="TOH206" s="110"/>
      <c r="TOI206" s="110"/>
      <c r="TOJ206" s="110"/>
      <c r="TOK206" s="110"/>
      <c r="TOL206" s="110"/>
      <c r="TOM206" s="110"/>
      <c r="TON206" s="110"/>
      <c r="TOO206" s="110"/>
      <c r="TOP206" s="110"/>
      <c r="TOQ206" s="110"/>
      <c r="TOR206" s="110"/>
      <c r="TOS206" s="110"/>
      <c r="TOT206" s="110"/>
      <c r="TOU206" s="110"/>
      <c r="TOV206" s="110"/>
      <c r="TOW206" s="110"/>
      <c r="TOX206" s="110"/>
      <c r="TOY206" s="110"/>
      <c r="TOZ206" s="110"/>
      <c r="TPA206" s="110"/>
      <c r="TPB206" s="110"/>
      <c r="TPC206" s="110"/>
      <c r="TPD206" s="110"/>
      <c r="TPE206" s="110"/>
      <c r="TPF206" s="110"/>
      <c r="TPG206" s="110"/>
      <c r="TPH206" s="110"/>
      <c r="TPI206" s="110"/>
      <c r="TPJ206" s="110"/>
      <c r="TPK206" s="110"/>
      <c r="TPL206" s="110"/>
      <c r="TPM206" s="110"/>
      <c r="TPN206" s="110"/>
      <c r="TPO206" s="110"/>
      <c r="TPP206" s="110"/>
      <c r="TPQ206" s="110"/>
      <c r="TPR206" s="110"/>
      <c r="TPS206" s="110"/>
      <c r="TPT206" s="110"/>
      <c r="TPU206" s="110"/>
      <c r="TPV206" s="110"/>
      <c r="TPW206" s="110"/>
      <c r="TPX206" s="110"/>
      <c r="TPY206" s="110"/>
      <c r="TPZ206" s="110"/>
      <c r="TQA206" s="110"/>
      <c r="TQB206" s="110"/>
      <c r="TQC206" s="110"/>
      <c r="TQD206" s="110"/>
      <c r="TQE206" s="110"/>
      <c r="TQF206" s="110"/>
      <c r="TQG206" s="110"/>
      <c r="TQH206" s="110"/>
      <c r="TQI206" s="110"/>
      <c r="TQJ206" s="110"/>
      <c r="TQK206" s="110"/>
      <c r="TQL206" s="110"/>
      <c r="TQM206" s="110"/>
      <c r="TQN206" s="110"/>
      <c r="TQO206" s="110"/>
      <c r="TQP206" s="110"/>
      <c r="TQQ206" s="110"/>
      <c r="TQR206" s="110"/>
      <c r="TQS206" s="110"/>
      <c r="TQT206" s="110"/>
      <c r="TQU206" s="110"/>
      <c r="TQV206" s="110"/>
      <c r="TQW206" s="110"/>
      <c r="TQX206" s="110"/>
      <c r="TQY206" s="110"/>
      <c r="TQZ206" s="110"/>
      <c r="TRA206" s="110"/>
      <c r="TRB206" s="110"/>
      <c r="TRC206" s="110"/>
      <c r="TRD206" s="110"/>
      <c r="TRE206" s="110"/>
      <c r="TRF206" s="110"/>
      <c r="TRG206" s="110"/>
      <c r="TRH206" s="110"/>
      <c r="TRI206" s="110"/>
      <c r="TRJ206" s="110"/>
      <c r="TRK206" s="110"/>
      <c r="TRL206" s="110"/>
      <c r="TRM206" s="110"/>
      <c r="TRN206" s="110"/>
      <c r="TRO206" s="110"/>
      <c r="TRP206" s="110"/>
      <c r="TRQ206" s="110"/>
      <c r="TRR206" s="110"/>
      <c r="TRS206" s="110"/>
      <c r="TRT206" s="110"/>
      <c r="TRU206" s="110"/>
      <c r="TRV206" s="110"/>
      <c r="TRW206" s="110"/>
      <c r="TRX206" s="110"/>
      <c r="TRY206" s="110"/>
      <c r="TRZ206" s="110"/>
      <c r="TSA206" s="110"/>
      <c r="TSB206" s="110"/>
      <c r="TSC206" s="110"/>
      <c r="TSD206" s="110"/>
      <c r="TSE206" s="110"/>
      <c r="TSF206" s="110"/>
      <c r="TSG206" s="110"/>
      <c r="TSH206" s="110"/>
      <c r="TSI206" s="110"/>
      <c r="TSJ206" s="110"/>
      <c r="TSK206" s="110"/>
      <c r="TSL206" s="110"/>
      <c r="TSM206" s="110"/>
      <c r="TSN206" s="110"/>
      <c r="TSO206" s="110"/>
      <c r="TSP206" s="110"/>
      <c r="TSQ206" s="110"/>
      <c r="TSR206" s="110"/>
      <c r="TSS206" s="110"/>
      <c r="TST206" s="110"/>
      <c r="TSU206" s="110"/>
      <c r="TSV206" s="110"/>
      <c r="TSW206" s="110"/>
      <c r="TSX206" s="110"/>
      <c r="TSY206" s="110"/>
      <c r="TSZ206" s="110"/>
      <c r="TTA206" s="110"/>
      <c r="TTB206" s="110"/>
      <c r="TTC206" s="110"/>
      <c r="TTD206" s="110"/>
      <c r="TTE206" s="110"/>
      <c r="TTF206" s="110"/>
      <c r="TTG206" s="110"/>
      <c r="TTH206" s="110"/>
      <c r="TTI206" s="110"/>
      <c r="TTJ206" s="110"/>
      <c r="TTK206" s="110"/>
      <c r="TTL206" s="110"/>
      <c r="TTM206" s="110"/>
      <c r="TTN206" s="110"/>
      <c r="TTO206" s="110"/>
      <c r="TTP206" s="110"/>
      <c r="TTQ206" s="110"/>
      <c r="TTR206" s="110"/>
      <c r="TTS206" s="110"/>
      <c r="TTT206" s="110"/>
      <c r="TTU206" s="110"/>
      <c r="TTV206" s="110"/>
      <c r="TTW206" s="110"/>
      <c r="TTX206" s="110"/>
      <c r="TTY206" s="110"/>
      <c r="TTZ206" s="110"/>
      <c r="TUA206" s="110"/>
      <c r="TUB206" s="110"/>
      <c r="TUC206" s="110"/>
      <c r="TUD206" s="110"/>
      <c r="TUE206" s="110"/>
      <c r="TUF206" s="110"/>
      <c r="TUG206" s="110"/>
      <c r="TUH206" s="110"/>
      <c r="TUI206" s="110"/>
      <c r="TUJ206" s="110"/>
      <c r="TUK206" s="110"/>
      <c r="TUL206" s="110"/>
      <c r="TUM206" s="110"/>
      <c r="TUN206" s="110"/>
      <c r="TUO206" s="110"/>
      <c r="TUP206" s="110"/>
      <c r="TUQ206" s="110"/>
      <c r="TUR206" s="110"/>
      <c r="TUS206" s="110"/>
      <c r="TUT206" s="110"/>
      <c r="TUU206" s="110"/>
      <c r="TUV206" s="110"/>
      <c r="TUW206" s="110"/>
      <c r="TUX206" s="110"/>
      <c r="TUY206" s="110"/>
      <c r="TUZ206" s="110"/>
      <c r="TVA206" s="110"/>
      <c r="TVB206" s="110"/>
      <c r="TVC206" s="110"/>
      <c r="TVD206" s="110"/>
      <c r="TVE206" s="110"/>
      <c r="TVF206" s="110"/>
      <c r="TVG206" s="110"/>
      <c r="TVH206" s="110"/>
      <c r="TVI206" s="110"/>
      <c r="TVJ206" s="110"/>
      <c r="TVK206" s="110"/>
      <c r="TVL206" s="110"/>
      <c r="TVM206" s="110"/>
      <c r="TVN206" s="110"/>
      <c r="TVO206" s="110"/>
      <c r="TVP206" s="110"/>
      <c r="TVQ206" s="110"/>
      <c r="TVR206" s="110"/>
      <c r="TVS206" s="110"/>
      <c r="TVT206" s="110"/>
      <c r="TVU206" s="110"/>
      <c r="TVV206" s="110"/>
      <c r="TVW206" s="110"/>
      <c r="TVX206" s="110"/>
      <c r="TVY206" s="110"/>
      <c r="TVZ206" s="110"/>
      <c r="TWA206" s="110"/>
      <c r="TWB206" s="110"/>
      <c r="TWC206" s="110"/>
      <c r="TWD206" s="110"/>
      <c r="TWE206" s="110"/>
      <c r="TWF206" s="110"/>
      <c r="TWG206" s="110"/>
      <c r="TWH206" s="110"/>
      <c r="TWI206" s="110"/>
      <c r="TWJ206" s="110"/>
      <c r="TWK206" s="110"/>
      <c r="TWL206" s="110"/>
      <c r="TWM206" s="110"/>
      <c r="TWN206" s="110"/>
      <c r="TWO206" s="110"/>
      <c r="TWP206" s="110"/>
      <c r="TWQ206" s="110"/>
      <c r="TWR206" s="110"/>
      <c r="TWS206" s="110"/>
      <c r="TWT206" s="110"/>
      <c r="TWU206" s="110"/>
      <c r="TWV206" s="110"/>
      <c r="TWW206" s="110"/>
      <c r="TWX206" s="110"/>
      <c r="TWY206" s="110"/>
      <c r="TWZ206" s="110"/>
      <c r="TXA206" s="110"/>
      <c r="TXB206" s="110"/>
      <c r="TXC206" s="110"/>
      <c r="TXD206" s="110"/>
      <c r="TXE206" s="110"/>
      <c r="TXF206" s="110"/>
      <c r="TXG206" s="110"/>
      <c r="TXH206" s="110"/>
      <c r="TXI206" s="110"/>
      <c r="TXJ206" s="110"/>
      <c r="TXK206" s="110"/>
      <c r="TXL206" s="110"/>
      <c r="TXM206" s="110"/>
      <c r="TXN206" s="110"/>
      <c r="TXO206" s="110"/>
      <c r="TXP206" s="110"/>
      <c r="TXQ206" s="110"/>
      <c r="TXR206" s="110"/>
      <c r="TXS206" s="110"/>
      <c r="TXT206" s="110"/>
      <c r="TXU206" s="110"/>
      <c r="TXV206" s="110"/>
      <c r="TXW206" s="110"/>
      <c r="TXX206" s="110"/>
      <c r="TXY206" s="110"/>
      <c r="TXZ206" s="110"/>
      <c r="TYA206" s="110"/>
      <c r="TYB206" s="110"/>
      <c r="TYC206" s="110"/>
      <c r="TYD206" s="110"/>
      <c r="TYE206" s="110"/>
      <c r="TYF206" s="110"/>
      <c r="TYG206" s="110"/>
      <c r="TYH206" s="110"/>
      <c r="TYI206" s="110"/>
      <c r="TYJ206" s="110"/>
      <c r="TYK206" s="110"/>
      <c r="TYL206" s="110"/>
      <c r="TYM206" s="110"/>
      <c r="TYN206" s="110"/>
      <c r="TYO206" s="110"/>
      <c r="TYP206" s="110"/>
      <c r="TYQ206" s="110"/>
      <c r="TYR206" s="110"/>
      <c r="TYS206" s="110"/>
      <c r="TYT206" s="110"/>
      <c r="TYU206" s="110"/>
      <c r="TYV206" s="110"/>
      <c r="TYW206" s="110"/>
      <c r="TYX206" s="110"/>
      <c r="TYY206" s="110"/>
      <c r="TYZ206" s="110"/>
      <c r="TZA206" s="110"/>
      <c r="TZB206" s="110"/>
      <c r="TZC206" s="110"/>
      <c r="TZD206" s="110"/>
      <c r="TZE206" s="110"/>
      <c r="TZF206" s="110"/>
      <c r="TZG206" s="110"/>
      <c r="TZH206" s="110"/>
      <c r="TZI206" s="110"/>
      <c r="TZJ206" s="110"/>
      <c r="TZK206" s="110"/>
      <c r="TZL206" s="110"/>
      <c r="TZM206" s="110"/>
      <c r="TZN206" s="110"/>
      <c r="TZO206" s="110"/>
      <c r="TZP206" s="110"/>
      <c r="TZQ206" s="110"/>
      <c r="TZR206" s="110"/>
      <c r="TZS206" s="110"/>
      <c r="TZT206" s="110"/>
      <c r="TZU206" s="110"/>
      <c r="TZV206" s="110"/>
      <c r="TZW206" s="110"/>
      <c r="TZX206" s="110"/>
      <c r="TZY206" s="110"/>
      <c r="TZZ206" s="110"/>
      <c r="UAA206" s="110"/>
      <c r="UAB206" s="110"/>
      <c r="UAC206" s="110"/>
      <c r="UAD206" s="110"/>
      <c r="UAE206" s="110"/>
      <c r="UAF206" s="110"/>
      <c r="UAG206" s="110"/>
      <c r="UAH206" s="110"/>
      <c r="UAI206" s="110"/>
      <c r="UAJ206" s="110"/>
      <c r="UAK206" s="110"/>
      <c r="UAL206" s="110"/>
      <c r="UAM206" s="110"/>
      <c r="UAN206" s="110"/>
      <c r="UAO206" s="110"/>
      <c r="UAP206" s="110"/>
      <c r="UAQ206" s="110"/>
      <c r="UAR206" s="110"/>
      <c r="UAS206" s="110"/>
      <c r="UAT206" s="110"/>
      <c r="UAU206" s="110"/>
      <c r="UAV206" s="110"/>
      <c r="UAW206" s="110"/>
      <c r="UAX206" s="110"/>
      <c r="UAY206" s="110"/>
      <c r="UAZ206" s="110"/>
      <c r="UBA206" s="110"/>
      <c r="UBB206" s="110"/>
      <c r="UBC206" s="110"/>
      <c r="UBD206" s="110"/>
      <c r="UBE206" s="110"/>
      <c r="UBF206" s="110"/>
      <c r="UBG206" s="110"/>
      <c r="UBH206" s="110"/>
      <c r="UBI206" s="110"/>
      <c r="UBJ206" s="110"/>
      <c r="UBK206" s="110"/>
      <c r="UBL206" s="110"/>
      <c r="UBM206" s="110"/>
      <c r="UBN206" s="110"/>
      <c r="UBO206" s="110"/>
      <c r="UBP206" s="110"/>
      <c r="UBQ206" s="110"/>
      <c r="UBR206" s="110"/>
      <c r="UBS206" s="110"/>
      <c r="UBT206" s="110"/>
      <c r="UBU206" s="110"/>
      <c r="UBV206" s="110"/>
      <c r="UBW206" s="110"/>
      <c r="UBX206" s="110"/>
      <c r="UBY206" s="110"/>
      <c r="UBZ206" s="110"/>
      <c r="UCA206" s="110"/>
      <c r="UCB206" s="110"/>
      <c r="UCC206" s="110"/>
      <c r="UCD206" s="110"/>
      <c r="UCE206" s="110"/>
      <c r="UCF206" s="110"/>
      <c r="UCG206" s="110"/>
      <c r="UCH206" s="110"/>
      <c r="UCI206" s="110"/>
      <c r="UCJ206" s="110"/>
      <c r="UCK206" s="110"/>
      <c r="UCL206" s="110"/>
      <c r="UCM206" s="110"/>
      <c r="UCN206" s="110"/>
      <c r="UCO206" s="110"/>
      <c r="UCP206" s="110"/>
      <c r="UCQ206" s="110"/>
      <c r="UCR206" s="110"/>
      <c r="UCS206" s="110"/>
      <c r="UCT206" s="110"/>
      <c r="UCU206" s="110"/>
      <c r="UCV206" s="110"/>
      <c r="UCW206" s="110"/>
      <c r="UCX206" s="110"/>
      <c r="UCY206" s="110"/>
      <c r="UCZ206" s="110"/>
      <c r="UDA206" s="110"/>
      <c r="UDB206" s="110"/>
      <c r="UDC206" s="110"/>
      <c r="UDD206" s="110"/>
      <c r="UDE206" s="110"/>
      <c r="UDF206" s="110"/>
      <c r="UDG206" s="110"/>
      <c r="UDH206" s="110"/>
      <c r="UDI206" s="110"/>
      <c r="UDJ206" s="110"/>
      <c r="UDK206" s="110"/>
      <c r="UDL206" s="110"/>
      <c r="UDM206" s="110"/>
      <c r="UDN206" s="110"/>
      <c r="UDO206" s="110"/>
      <c r="UDP206" s="110"/>
      <c r="UDQ206" s="110"/>
      <c r="UDR206" s="110"/>
      <c r="UDS206" s="110"/>
      <c r="UDT206" s="110"/>
      <c r="UDU206" s="110"/>
      <c r="UDV206" s="110"/>
      <c r="UDW206" s="110"/>
      <c r="UDX206" s="110"/>
      <c r="UDY206" s="110"/>
      <c r="UDZ206" s="110"/>
      <c r="UEA206" s="110"/>
      <c r="UEB206" s="110"/>
      <c r="UEC206" s="110"/>
      <c r="UED206" s="110"/>
      <c r="UEE206" s="110"/>
      <c r="UEF206" s="110"/>
      <c r="UEG206" s="110"/>
      <c r="UEH206" s="110"/>
      <c r="UEI206" s="110"/>
      <c r="UEJ206" s="110"/>
      <c r="UEK206" s="110"/>
      <c r="UEL206" s="110"/>
      <c r="UEM206" s="110"/>
      <c r="UEN206" s="110"/>
      <c r="UEO206" s="110"/>
      <c r="UEP206" s="110"/>
      <c r="UEQ206" s="110"/>
      <c r="UER206" s="110"/>
      <c r="UES206" s="110"/>
      <c r="UET206" s="110"/>
      <c r="UEU206" s="110"/>
      <c r="UEV206" s="110"/>
      <c r="UEW206" s="110"/>
      <c r="UEX206" s="110"/>
      <c r="UEY206" s="110"/>
      <c r="UEZ206" s="110"/>
      <c r="UFA206" s="110"/>
      <c r="UFB206" s="110"/>
      <c r="UFC206" s="110"/>
      <c r="UFD206" s="110"/>
      <c r="UFE206" s="110"/>
      <c r="UFF206" s="110"/>
      <c r="UFG206" s="110"/>
      <c r="UFH206" s="110"/>
      <c r="UFI206" s="110"/>
      <c r="UFJ206" s="110"/>
      <c r="UFK206" s="110"/>
      <c r="UFL206" s="110"/>
      <c r="UFM206" s="110"/>
      <c r="UFN206" s="110"/>
      <c r="UFO206" s="110"/>
      <c r="UFP206" s="110"/>
      <c r="UFQ206" s="110"/>
      <c r="UFR206" s="110"/>
      <c r="UFS206" s="110"/>
      <c r="UFT206" s="110"/>
      <c r="UFU206" s="110"/>
      <c r="UFV206" s="110"/>
      <c r="UFW206" s="110"/>
      <c r="UFX206" s="110"/>
      <c r="UFY206" s="110"/>
      <c r="UFZ206" s="110"/>
      <c r="UGA206" s="110"/>
      <c r="UGB206" s="110"/>
      <c r="UGC206" s="110"/>
      <c r="UGD206" s="110"/>
      <c r="UGE206" s="110"/>
      <c r="UGF206" s="110"/>
      <c r="UGG206" s="110"/>
      <c r="UGH206" s="110"/>
      <c r="UGI206" s="110"/>
      <c r="UGJ206" s="110"/>
      <c r="UGK206" s="110"/>
      <c r="UGL206" s="110"/>
      <c r="UGM206" s="110"/>
      <c r="UGN206" s="110"/>
      <c r="UGO206" s="110"/>
      <c r="UGP206" s="110"/>
      <c r="UGQ206" s="110"/>
      <c r="UGR206" s="110"/>
      <c r="UGS206" s="110"/>
      <c r="UGT206" s="110"/>
      <c r="UGU206" s="110"/>
      <c r="UGV206" s="110"/>
      <c r="UGW206" s="110"/>
      <c r="UGX206" s="110"/>
      <c r="UGY206" s="110"/>
      <c r="UGZ206" s="110"/>
      <c r="UHA206" s="110"/>
      <c r="UHB206" s="110"/>
      <c r="UHC206" s="110"/>
      <c r="UHD206" s="110"/>
      <c r="UHE206" s="110"/>
      <c r="UHF206" s="110"/>
      <c r="UHG206" s="110"/>
      <c r="UHH206" s="110"/>
      <c r="UHI206" s="110"/>
      <c r="UHJ206" s="110"/>
      <c r="UHK206" s="110"/>
      <c r="UHL206" s="110"/>
      <c r="UHM206" s="110"/>
      <c r="UHN206" s="110"/>
      <c r="UHO206" s="110"/>
      <c r="UHP206" s="110"/>
      <c r="UHQ206" s="110"/>
      <c r="UHR206" s="110"/>
      <c r="UHS206" s="110"/>
      <c r="UHT206" s="110"/>
      <c r="UHU206" s="110"/>
      <c r="UHV206" s="110"/>
      <c r="UHW206" s="110"/>
      <c r="UHX206" s="110"/>
      <c r="UHY206" s="110"/>
      <c r="UHZ206" s="110"/>
      <c r="UIA206" s="110"/>
      <c r="UIB206" s="110"/>
      <c r="UIC206" s="110"/>
      <c r="UID206" s="110"/>
      <c r="UIE206" s="110"/>
      <c r="UIF206" s="110"/>
      <c r="UIG206" s="110"/>
      <c r="UIH206" s="110"/>
      <c r="UII206" s="110"/>
      <c r="UIJ206" s="110"/>
      <c r="UIK206" s="110"/>
      <c r="UIL206" s="110"/>
      <c r="UIM206" s="110"/>
      <c r="UIN206" s="110"/>
      <c r="UIO206" s="110"/>
      <c r="UIP206" s="110"/>
      <c r="UIQ206" s="110"/>
      <c r="UIR206" s="110"/>
      <c r="UIS206" s="110"/>
      <c r="UIT206" s="110"/>
      <c r="UIU206" s="110"/>
      <c r="UIV206" s="110"/>
      <c r="UIW206" s="110"/>
      <c r="UIX206" s="110"/>
      <c r="UIY206" s="110"/>
      <c r="UIZ206" s="110"/>
      <c r="UJA206" s="110"/>
      <c r="UJB206" s="110"/>
      <c r="UJC206" s="110"/>
      <c r="UJD206" s="110"/>
      <c r="UJE206" s="110"/>
      <c r="UJF206" s="110"/>
      <c r="UJG206" s="110"/>
      <c r="UJH206" s="110"/>
      <c r="UJI206" s="110"/>
      <c r="UJJ206" s="110"/>
      <c r="UJK206" s="110"/>
      <c r="UJL206" s="110"/>
      <c r="UJM206" s="110"/>
      <c r="UJN206" s="110"/>
      <c r="UJO206" s="110"/>
      <c r="UJP206" s="110"/>
      <c r="UJQ206" s="110"/>
      <c r="UJR206" s="110"/>
      <c r="UJS206" s="110"/>
      <c r="UJT206" s="110"/>
      <c r="UJU206" s="110"/>
      <c r="UJV206" s="110"/>
      <c r="UJW206" s="110"/>
      <c r="UJX206" s="110"/>
      <c r="UJY206" s="110"/>
      <c r="UJZ206" s="110"/>
      <c r="UKA206" s="110"/>
      <c r="UKB206" s="110"/>
      <c r="UKC206" s="110"/>
      <c r="UKD206" s="110"/>
      <c r="UKE206" s="110"/>
      <c r="UKF206" s="110"/>
      <c r="UKG206" s="110"/>
      <c r="UKH206" s="110"/>
      <c r="UKI206" s="110"/>
      <c r="UKJ206" s="110"/>
      <c r="UKK206" s="110"/>
      <c r="UKL206" s="110"/>
      <c r="UKM206" s="110"/>
      <c r="UKN206" s="110"/>
      <c r="UKO206" s="110"/>
      <c r="UKP206" s="110"/>
      <c r="UKQ206" s="110"/>
      <c r="UKR206" s="110"/>
      <c r="UKS206" s="110"/>
      <c r="UKT206" s="110"/>
      <c r="UKU206" s="110"/>
      <c r="UKV206" s="110"/>
      <c r="UKW206" s="110"/>
      <c r="UKX206" s="110"/>
      <c r="UKY206" s="110"/>
      <c r="UKZ206" s="110"/>
      <c r="ULA206" s="110"/>
      <c r="ULB206" s="110"/>
      <c r="ULC206" s="110"/>
      <c r="ULD206" s="110"/>
      <c r="ULE206" s="110"/>
      <c r="ULF206" s="110"/>
      <c r="ULG206" s="110"/>
      <c r="ULH206" s="110"/>
      <c r="ULI206" s="110"/>
      <c r="ULJ206" s="110"/>
      <c r="ULK206" s="110"/>
      <c r="ULL206" s="110"/>
      <c r="ULM206" s="110"/>
      <c r="ULN206" s="110"/>
      <c r="ULO206" s="110"/>
      <c r="ULP206" s="110"/>
      <c r="ULQ206" s="110"/>
      <c r="ULR206" s="110"/>
      <c r="ULS206" s="110"/>
      <c r="ULT206" s="110"/>
      <c r="ULU206" s="110"/>
      <c r="ULV206" s="110"/>
      <c r="ULW206" s="110"/>
      <c r="ULX206" s="110"/>
      <c r="ULY206" s="110"/>
      <c r="ULZ206" s="110"/>
      <c r="UMA206" s="110"/>
      <c r="UMB206" s="110"/>
      <c r="UMC206" s="110"/>
      <c r="UMD206" s="110"/>
      <c r="UME206" s="110"/>
      <c r="UMF206" s="110"/>
      <c r="UMG206" s="110"/>
      <c r="UMH206" s="110"/>
      <c r="UMI206" s="110"/>
      <c r="UMJ206" s="110"/>
      <c r="UMK206" s="110"/>
      <c r="UML206" s="110"/>
      <c r="UMM206" s="110"/>
      <c r="UMN206" s="110"/>
      <c r="UMO206" s="110"/>
      <c r="UMP206" s="110"/>
      <c r="UMQ206" s="110"/>
      <c r="UMR206" s="110"/>
      <c r="UMS206" s="110"/>
      <c r="UMT206" s="110"/>
      <c r="UMU206" s="110"/>
      <c r="UMV206" s="110"/>
      <c r="UMW206" s="110"/>
      <c r="UMX206" s="110"/>
      <c r="UMY206" s="110"/>
      <c r="UMZ206" s="110"/>
      <c r="UNA206" s="110"/>
      <c r="UNB206" s="110"/>
      <c r="UNC206" s="110"/>
      <c r="UND206" s="110"/>
      <c r="UNE206" s="110"/>
      <c r="UNF206" s="110"/>
      <c r="UNG206" s="110"/>
      <c r="UNH206" s="110"/>
      <c r="UNI206" s="110"/>
      <c r="UNJ206" s="110"/>
      <c r="UNK206" s="110"/>
      <c r="UNL206" s="110"/>
      <c r="UNM206" s="110"/>
      <c r="UNN206" s="110"/>
      <c r="UNO206" s="110"/>
      <c r="UNP206" s="110"/>
      <c r="UNQ206" s="110"/>
      <c r="UNR206" s="110"/>
      <c r="UNS206" s="110"/>
      <c r="UNT206" s="110"/>
      <c r="UNU206" s="110"/>
      <c r="UNV206" s="110"/>
      <c r="UNW206" s="110"/>
      <c r="UNX206" s="110"/>
      <c r="UNY206" s="110"/>
      <c r="UNZ206" s="110"/>
      <c r="UOA206" s="110"/>
      <c r="UOB206" s="110"/>
      <c r="UOC206" s="110"/>
      <c r="UOD206" s="110"/>
      <c r="UOE206" s="110"/>
      <c r="UOF206" s="110"/>
      <c r="UOG206" s="110"/>
      <c r="UOH206" s="110"/>
      <c r="UOI206" s="110"/>
      <c r="UOJ206" s="110"/>
      <c r="UOK206" s="110"/>
      <c r="UOL206" s="110"/>
      <c r="UOM206" s="110"/>
      <c r="UON206" s="110"/>
      <c r="UOO206" s="110"/>
      <c r="UOP206" s="110"/>
      <c r="UOQ206" s="110"/>
      <c r="UOR206" s="110"/>
      <c r="UOS206" s="110"/>
      <c r="UOT206" s="110"/>
      <c r="UOU206" s="110"/>
      <c r="UOV206" s="110"/>
      <c r="UOW206" s="110"/>
      <c r="UOX206" s="110"/>
      <c r="UOY206" s="110"/>
      <c r="UOZ206" s="110"/>
      <c r="UPA206" s="110"/>
      <c r="UPB206" s="110"/>
      <c r="UPC206" s="110"/>
      <c r="UPD206" s="110"/>
      <c r="UPE206" s="110"/>
      <c r="UPF206" s="110"/>
      <c r="UPG206" s="110"/>
      <c r="UPH206" s="110"/>
      <c r="UPI206" s="110"/>
      <c r="UPJ206" s="110"/>
      <c r="UPK206" s="110"/>
      <c r="UPL206" s="110"/>
      <c r="UPM206" s="110"/>
      <c r="UPN206" s="110"/>
      <c r="UPO206" s="110"/>
      <c r="UPP206" s="110"/>
      <c r="UPQ206" s="110"/>
      <c r="UPR206" s="110"/>
      <c r="UPS206" s="110"/>
      <c r="UPT206" s="110"/>
      <c r="UPU206" s="110"/>
      <c r="UPV206" s="110"/>
      <c r="UPW206" s="110"/>
      <c r="UPX206" s="110"/>
      <c r="UPY206" s="110"/>
      <c r="UPZ206" s="110"/>
      <c r="UQA206" s="110"/>
      <c r="UQB206" s="110"/>
      <c r="UQC206" s="110"/>
      <c r="UQD206" s="110"/>
      <c r="UQE206" s="110"/>
      <c r="UQF206" s="110"/>
      <c r="UQG206" s="110"/>
      <c r="UQH206" s="110"/>
      <c r="UQI206" s="110"/>
      <c r="UQJ206" s="110"/>
      <c r="UQK206" s="110"/>
      <c r="UQL206" s="110"/>
      <c r="UQM206" s="110"/>
      <c r="UQN206" s="110"/>
      <c r="UQO206" s="110"/>
      <c r="UQP206" s="110"/>
      <c r="UQQ206" s="110"/>
      <c r="UQR206" s="110"/>
      <c r="UQS206" s="110"/>
      <c r="UQT206" s="110"/>
      <c r="UQU206" s="110"/>
      <c r="UQV206" s="110"/>
      <c r="UQW206" s="110"/>
      <c r="UQX206" s="110"/>
      <c r="UQY206" s="110"/>
      <c r="UQZ206" s="110"/>
      <c r="URA206" s="110"/>
      <c r="URB206" s="110"/>
      <c r="URC206" s="110"/>
      <c r="URD206" s="110"/>
      <c r="URE206" s="110"/>
      <c r="URF206" s="110"/>
      <c r="URG206" s="110"/>
      <c r="URH206" s="110"/>
      <c r="URI206" s="110"/>
      <c r="URJ206" s="110"/>
      <c r="URK206" s="110"/>
      <c r="URL206" s="110"/>
      <c r="URM206" s="110"/>
      <c r="URN206" s="110"/>
      <c r="URO206" s="110"/>
      <c r="URP206" s="110"/>
      <c r="URQ206" s="110"/>
      <c r="URR206" s="110"/>
      <c r="URS206" s="110"/>
      <c r="URT206" s="110"/>
      <c r="URU206" s="110"/>
      <c r="URV206" s="110"/>
      <c r="URW206" s="110"/>
      <c r="URX206" s="110"/>
      <c r="URY206" s="110"/>
      <c r="URZ206" s="110"/>
      <c r="USA206" s="110"/>
      <c r="USB206" s="110"/>
      <c r="USC206" s="110"/>
      <c r="USD206" s="110"/>
      <c r="USE206" s="110"/>
      <c r="USF206" s="110"/>
      <c r="USG206" s="110"/>
      <c r="USH206" s="110"/>
      <c r="USI206" s="110"/>
      <c r="USJ206" s="110"/>
      <c r="USK206" s="110"/>
      <c r="USL206" s="110"/>
      <c r="USM206" s="110"/>
      <c r="USN206" s="110"/>
      <c r="USO206" s="110"/>
      <c r="USP206" s="110"/>
      <c r="USQ206" s="110"/>
      <c r="USR206" s="110"/>
      <c r="USS206" s="110"/>
      <c r="UST206" s="110"/>
      <c r="USU206" s="110"/>
      <c r="USV206" s="110"/>
      <c r="USW206" s="110"/>
      <c r="USX206" s="110"/>
      <c r="USY206" s="110"/>
      <c r="USZ206" s="110"/>
      <c r="UTA206" s="110"/>
      <c r="UTB206" s="110"/>
      <c r="UTC206" s="110"/>
      <c r="UTD206" s="110"/>
      <c r="UTE206" s="110"/>
      <c r="UTF206" s="110"/>
      <c r="UTG206" s="110"/>
      <c r="UTH206" s="110"/>
      <c r="UTI206" s="110"/>
      <c r="UTJ206" s="110"/>
      <c r="UTK206" s="110"/>
      <c r="UTL206" s="110"/>
      <c r="UTM206" s="110"/>
      <c r="UTN206" s="110"/>
      <c r="UTO206" s="110"/>
      <c r="UTP206" s="110"/>
      <c r="UTQ206" s="110"/>
      <c r="UTR206" s="110"/>
      <c r="UTS206" s="110"/>
      <c r="UTT206" s="110"/>
      <c r="UTU206" s="110"/>
      <c r="UTV206" s="110"/>
      <c r="UTW206" s="110"/>
      <c r="UTX206" s="110"/>
      <c r="UTY206" s="110"/>
      <c r="UTZ206" s="110"/>
      <c r="UUA206" s="110"/>
      <c r="UUB206" s="110"/>
      <c r="UUC206" s="110"/>
      <c r="UUD206" s="110"/>
      <c r="UUE206" s="110"/>
      <c r="UUF206" s="110"/>
      <c r="UUG206" s="110"/>
      <c r="UUH206" s="110"/>
      <c r="UUI206" s="110"/>
      <c r="UUJ206" s="110"/>
      <c r="UUK206" s="110"/>
      <c r="UUL206" s="110"/>
      <c r="UUM206" s="110"/>
      <c r="UUN206" s="110"/>
      <c r="UUO206" s="110"/>
      <c r="UUP206" s="110"/>
      <c r="UUQ206" s="110"/>
      <c r="UUR206" s="110"/>
      <c r="UUS206" s="110"/>
      <c r="UUT206" s="110"/>
      <c r="UUU206" s="110"/>
      <c r="UUV206" s="110"/>
      <c r="UUW206" s="110"/>
      <c r="UUX206" s="110"/>
      <c r="UUY206" s="110"/>
      <c r="UUZ206" s="110"/>
      <c r="UVA206" s="110"/>
      <c r="UVB206" s="110"/>
      <c r="UVC206" s="110"/>
      <c r="UVD206" s="110"/>
      <c r="UVE206" s="110"/>
      <c r="UVF206" s="110"/>
      <c r="UVG206" s="110"/>
      <c r="UVH206" s="110"/>
      <c r="UVI206" s="110"/>
      <c r="UVJ206" s="110"/>
      <c r="UVK206" s="110"/>
      <c r="UVL206" s="110"/>
      <c r="UVM206" s="110"/>
      <c r="UVN206" s="110"/>
      <c r="UVO206" s="110"/>
      <c r="UVP206" s="110"/>
      <c r="UVQ206" s="110"/>
      <c r="UVR206" s="110"/>
      <c r="UVS206" s="110"/>
      <c r="UVT206" s="110"/>
      <c r="UVU206" s="110"/>
      <c r="UVV206" s="110"/>
      <c r="UVW206" s="110"/>
      <c r="UVX206" s="110"/>
      <c r="UVY206" s="110"/>
      <c r="UVZ206" s="110"/>
      <c r="UWA206" s="110"/>
      <c r="UWB206" s="110"/>
      <c r="UWC206" s="110"/>
      <c r="UWD206" s="110"/>
      <c r="UWE206" s="110"/>
      <c r="UWF206" s="110"/>
      <c r="UWG206" s="110"/>
      <c r="UWH206" s="110"/>
      <c r="UWI206" s="110"/>
      <c r="UWJ206" s="110"/>
      <c r="UWK206" s="110"/>
      <c r="UWL206" s="110"/>
      <c r="UWM206" s="110"/>
      <c r="UWN206" s="110"/>
      <c r="UWO206" s="110"/>
      <c r="UWP206" s="110"/>
      <c r="UWQ206" s="110"/>
      <c r="UWR206" s="110"/>
      <c r="UWS206" s="110"/>
      <c r="UWT206" s="110"/>
      <c r="UWU206" s="110"/>
      <c r="UWV206" s="110"/>
      <c r="UWW206" s="110"/>
      <c r="UWX206" s="110"/>
      <c r="UWY206" s="110"/>
      <c r="UWZ206" s="110"/>
      <c r="UXA206" s="110"/>
      <c r="UXB206" s="110"/>
      <c r="UXC206" s="110"/>
      <c r="UXD206" s="110"/>
      <c r="UXE206" s="110"/>
      <c r="UXF206" s="110"/>
      <c r="UXG206" s="110"/>
      <c r="UXH206" s="110"/>
      <c r="UXI206" s="110"/>
      <c r="UXJ206" s="110"/>
      <c r="UXK206" s="110"/>
      <c r="UXL206" s="110"/>
      <c r="UXM206" s="110"/>
      <c r="UXN206" s="110"/>
      <c r="UXO206" s="110"/>
      <c r="UXP206" s="110"/>
      <c r="UXQ206" s="110"/>
      <c r="UXR206" s="110"/>
      <c r="UXS206" s="110"/>
      <c r="UXT206" s="110"/>
      <c r="UXU206" s="110"/>
      <c r="UXV206" s="110"/>
      <c r="UXW206" s="110"/>
      <c r="UXX206" s="110"/>
      <c r="UXY206" s="110"/>
      <c r="UXZ206" s="110"/>
      <c r="UYA206" s="110"/>
      <c r="UYB206" s="110"/>
      <c r="UYC206" s="110"/>
      <c r="UYD206" s="110"/>
      <c r="UYE206" s="110"/>
      <c r="UYF206" s="110"/>
      <c r="UYG206" s="110"/>
      <c r="UYH206" s="110"/>
      <c r="UYI206" s="110"/>
      <c r="UYJ206" s="110"/>
      <c r="UYK206" s="110"/>
      <c r="UYL206" s="110"/>
      <c r="UYM206" s="110"/>
      <c r="UYN206" s="110"/>
      <c r="UYO206" s="110"/>
      <c r="UYP206" s="110"/>
      <c r="UYQ206" s="110"/>
      <c r="UYR206" s="110"/>
      <c r="UYS206" s="110"/>
      <c r="UYT206" s="110"/>
      <c r="UYU206" s="110"/>
      <c r="UYV206" s="110"/>
      <c r="UYW206" s="110"/>
      <c r="UYX206" s="110"/>
      <c r="UYY206" s="110"/>
      <c r="UYZ206" s="110"/>
      <c r="UZA206" s="110"/>
      <c r="UZB206" s="110"/>
      <c r="UZC206" s="110"/>
      <c r="UZD206" s="110"/>
      <c r="UZE206" s="110"/>
      <c r="UZF206" s="110"/>
      <c r="UZG206" s="110"/>
      <c r="UZH206" s="110"/>
      <c r="UZI206" s="110"/>
      <c r="UZJ206" s="110"/>
      <c r="UZK206" s="110"/>
      <c r="UZL206" s="110"/>
      <c r="UZM206" s="110"/>
      <c r="UZN206" s="110"/>
      <c r="UZO206" s="110"/>
      <c r="UZP206" s="110"/>
      <c r="UZQ206" s="110"/>
      <c r="UZR206" s="110"/>
      <c r="UZS206" s="110"/>
      <c r="UZT206" s="110"/>
      <c r="UZU206" s="110"/>
      <c r="UZV206" s="110"/>
      <c r="UZW206" s="110"/>
      <c r="UZX206" s="110"/>
      <c r="UZY206" s="110"/>
      <c r="UZZ206" s="110"/>
      <c r="VAA206" s="110"/>
      <c r="VAB206" s="110"/>
      <c r="VAC206" s="110"/>
      <c r="VAD206" s="110"/>
      <c r="VAE206" s="110"/>
      <c r="VAF206" s="110"/>
      <c r="VAG206" s="110"/>
      <c r="VAH206" s="110"/>
      <c r="VAI206" s="110"/>
      <c r="VAJ206" s="110"/>
      <c r="VAK206" s="110"/>
      <c r="VAL206" s="110"/>
      <c r="VAM206" s="110"/>
      <c r="VAN206" s="110"/>
      <c r="VAO206" s="110"/>
      <c r="VAP206" s="110"/>
      <c r="VAQ206" s="110"/>
      <c r="VAR206" s="110"/>
      <c r="VAS206" s="110"/>
      <c r="VAT206" s="110"/>
      <c r="VAU206" s="110"/>
      <c r="VAV206" s="110"/>
      <c r="VAW206" s="110"/>
      <c r="VAX206" s="110"/>
      <c r="VAY206" s="110"/>
      <c r="VAZ206" s="110"/>
      <c r="VBA206" s="110"/>
      <c r="VBB206" s="110"/>
      <c r="VBC206" s="110"/>
      <c r="VBD206" s="110"/>
      <c r="VBE206" s="110"/>
      <c r="VBF206" s="110"/>
      <c r="VBG206" s="110"/>
      <c r="VBH206" s="110"/>
      <c r="VBI206" s="110"/>
      <c r="VBJ206" s="110"/>
      <c r="VBK206" s="110"/>
      <c r="VBL206" s="110"/>
      <c r="VBM206" s="110"/>
      <c r="VBN206" s="110"/>
      <c r="VBO206" s="110"/>
      <c r="VBP206" s="110"/>
      <c r="VBQ206" s="110"/>
      <c r="VBR206" s="110"/>
      <c r="VBS206" s="110"/>
      <c r="VBT206" s="110"/>
      <c r="VBU206" s="110"/>
      <c r="VBV206" s="110"/>
      <c r="VBW206" s="110"/>
      <c r="VBX206" s="110"/>
      <c r="VBY206" s="110"/>
      <c r="VBZ206" s="110"/>
      <c r="VCA206" s="110"/>
      <c r="VCB206" s="110"/>
      <c r="VCC206" s="110"/>
      <c r="VCD206" s="110"/>
      <c r="VCE206" s="110"/>
      <c r="VCF206" s="110"/>
      <c r="VCG206" s="110"/>
      <c r="VCH206" s="110"/>
      <c r="VCI206" s="110"/>
      <c r="VCJ206" s="110"/>
      <c r="VCK206" s="110"/>
      <c r="VCL206" s="110"/>
      <c r="VCM206" s="110"/>
      <c r="VCN206" s="110"/>
      <c r="VCO206" s="110"/>
      <c r="VCP206" s="110"/>
      <c r="VCQ206" s="110"/>
      <c r="VCR206" s="110"/>
      <c r="VCS206" s="110"/>
      <c r="VCT206" s="110"/>
      <c r="VCU206" s="110"/>
      <c r="VCV206" s="110"/>
      <c r="VCW206" s="110"/>
      <c r="VCX206" s="110"/>
      <c r="VCY206" s="110"/>
      <c r="VCZ206" s="110"/>
      <c r="VDA206" s="110"/>
      <c r="VDB206" s="110"/>
      <c r="VDC206" s="110"/>
      <c r="VDD206" s="110"/>
      <c r="VDE206" s="110"/>
      <c r="VDF206" s="110"/>
      <c r="VDG206" s="110"/>
      <c r="VDH206" s="110"/>
      <c r="VDI206" s="110"/>
      <c r="VDJ206" s="110"/>
      <c r="VDK206" s="110"/>
      <c r="VDL206" s="110"/>
      <c r="VDM206" s="110"/>
      <c r="VDN206" s="110"/>
      <c r="VDO206" s="110"/>
      <c r="VDP206" s="110"/>
      <c r="VDQ206" s="110"/>
      <c r="VDR206" s="110"/>
      <c r="VDS206" s="110"/>
      <c r="VDT206" s="110"/>
      <c r="VDU206" s="110"/>
      <c r="VDV206" s="110"/>
      <c r="VDW206" s="110"/>
      <c r="VDX206" s="110"/>
      <c r="VDY206" s="110"/>
      <c r="VDZ206" s="110"/>
      <c r="VEA206" s="110"/>
      <c r="VEB206" s="110"/>
      <c r="VEC206" s="110"/>
      <c r="VED206" s="110"/>
      <c r="VEE206" s="110"/>
      <c r="VEF206" s="110"/>
      <c r="VEG206" s="110"/>
      <c r="VEH206" s="110"/>
      <c r="VEI206" s="110"/>
      <c r="VEJ206" s="110"/>
      <c r="VEK206" s="110"/>
      <c r="VEL206" s="110"/>
      <c r="VEM206" s="110"/>
      <c r="VEN206" s="110"/>
      <c r="VEO206" s="110"/>
      <c r="VEP206" s="110"/>
      <c r="VEQ206" s="110"/>
      <c r="VER206" s="110"/>
      <c r="VES206" s="110"/>
      <c r="VET206" s="110"/>
      <c r="VEU206" s="110"/>
      <c r="VEV206" s="110"/>
      <c r="VEW206" s="110"/>
      <c r="VEX206" s="110"/>
      <c r="VEY206" s="110"/>
      <c r="VEZ206" s="110"/>
      <c r="VFA206" s="110"/>
      <c r="VFB206" s="110"/>
      <c r="VFC206" s="110"/>
      <c r="VFD206" s="110"/>
      <c r="VFE206" s="110"/>
      <c r="VFF206" s="110"/>
      <c r="VFG206" s="110"/>
      <c r="VFH206" s="110"/>
      <c r="VFI206" s="110"/>
      <c r="VFJ206" s="110"/>
      <c r="VFK206" s="110"/>
      <c r="VFL206" s="110"/>
      <c r="VFM206" s="110"/>
      <c r="VFN206" s="110"/>
      <c r="VFO206" s="110"/>
      <c r="VFP206" s="110"/>
      <c r="VFQ206" s="110"/>
      <c r="VFR206" s="110"/>
      <c r="VFS206" s="110"/>
      <c r="VFT206" s="110"/>
      <c r="VFU206" s="110"/>
      <c r="VFV206" s="110"/>
      <c r="VFW206" s="110"/>
      <c r="VFX206" s="110"/>
      <c r="VFY206" s="110"/>
      <c r="VFZ206" s="110"/>
      <c r="VGA206" s="110"/>
      <c r="VGB206" s="110"/>
      <c r="VGC206" s="110"/>
      <c r="VGD206" s="110"/>
      <c r="VGE206" s="110"/>
      <c r="VGF206" s="110"/>
      <c r="VGG206" s="110"/>
      <c r="VGH206" s="110"/>
      <c r="VGI206" s="110"/>
      <c r="VGJ206" s="110"/>
      <c r="VGK206" s="110"/>
      <c r="VGL206" s="110"/>
      <c r="VGM206" s="110"/>
      <c r="VGN206" s="110"/>
      <c r="VGO206" s="110"/>
      <c r="VGP206" s="110"/>
      <c r="VGQ206" s="110"/>
      <c r="VGR206" s="110"/>
      <c r="VGS206" s="110"/>
      <c r="VGT206" s="110"/>
      <c r="VGU206" s="110"/>
      <c r="VGV206" s="110"/>
      <c r="VGW206" s="110"/>
      <c r="VGX206" s="110"/>
      <c r="VGY206" s="110"/>
      <c r="VGZ206" s="110"/>
      <c r="VHA206" s="110"/>
      <c r="VHB206" s="110"/>
      <c r="VHC206" s="110"/>
      <c r="VHD206" s="110"/>
      <c r="VHE206" s="110"/>
      <c r="VHF206" s="110"/>
      <c r="VHG206" s="110"/>
      <c r="VHH206" s="110"/>
      <c r="VHI206" s="110"/>
      <c r="VHJ206" s="110"/>
      <c r="VHK206" s="110"/>
      <c r="VHL206" s="110"/>
      <c r="VHM206" s="110"/>
      <c r="VHN206" s="110"/>
      <c r="VHO206" s="110"/>
      <c r="VHP206" s="110"/>
      <c r="VHQ206" s="110"/>
      <c r="VHR206" s="110"/>
      <c r="VHS206" s="110"/>
      <c r="VHT206" s="110"/>
      <c r="VHU206" s="110"/>
      <c r="VHV206" s="110"/>
      <c r="VHW206" s="110"/>
      <c r="VHX206" s="110"/>
      <c r="VHY206" s="110"/>
      <c r="VHZ206" s="110"/>
      <c r="VIA206" s="110"/>
      <c r="VIB206" s="110"/>
      <c r="VIC206" s="110"/>
      <c r="VID206" s="110"/>
      <c r="VIE206" s="110"/>
      <c r="VIF206" s="110"/>
      <c r="VIG206" s="110"/>
      <c r="VIH206" s="110"/>
      <c r="VII206" s="110"/>
      <c r="VIJ206" s="110"/>
      <c r="VIK206" s="110"/>
      <c r="VIL206" s="110"/>
      <c r="VIM206" s="110"/>
      <c r="VIN206" s="110"/>
      <c r="VIO206" s="110"/>
      <c r="VIP206" s="110"/>
      <c r="VIQ206" s="110"/>
      <c r="VIR206" s="110"/>
      <c r="VIS206" s="110"/>
      <c r="VIT206" s="110"/>
      <c r="VIU206" s="110"/>
      <c r="VIV206" s="110"/>
      <c r="VIW206" s="110"/>
      <c r="VIX206" s="110"/>
      <c r="VIY206" s="110"/>
      <c r="VIZ206" s="110"/>
      <c r="VJA206" s="110"/>
      <c r="VJB206" s="110"/>
      <c r="VJC206" s="110"/>
      <c r="VJD206" s="110"/>
      <c r="VJE206" s="110"/>
      <c r="VJF206" s="110"/>
      <c r="VJG206" s="110"/>
      <c r="VJH206" s="110"/>
      <c r="VJI206" s="110"/>
      <c r="VJJ206" s="110"/>
      <c r="VJK206" s="110"/>
      <c r="VJL206" s="110"/>
      <c r="VJM206" s="110"/>
      <c r="VJN206" s="110"/>
      <c r="VJO206" s="110"/>
      <c r="VJP206" s="110"/>
      <c r="VJQ206" s="110"/>
      <c r="VJR206" s="110"/>
      <c r="VJS206" s="110"/>
      <c r="VJT206" s="110"/>
      <c r="VJU206" s="110"/>
      <c r="VJV206" s="110"/>
      <c r="VJW206" s="110"/>
      <c r="VJX206" s="110"/>
      <c r="VJY206" s="110"/>
      <c r="VJZ206" s="110"/>
      <c r="VKA206" s="110"/>
      <c r="VKB206" s="110"/>
      <c r="VKC206" s="110"/>
      <c r="VKD206" s="110"/>
      <c r="VKE206" s="110"/>
      <c r="VKF206" s="110"/>
      <c r="VKG206" s="110"/>
      <c r="VKH206" s="110"/>
      <c r="VKI206" s="110"/>
      <c r="VKJ206" s="110"/>
      <c r="VKK206" s="110"/>
      <c r="VKL206" s="110"/>
      <c r="VKM206" s="110"/>
      <c r="VKN206" s="110"/>
      <c r="VKO206" s="110"/>
      <c r="VKP206" s="110"/>
      <c r="VKQ206" s="110"/>
      <c r="VKR206" s="110"/>
      <c r="VKS206" s="110"/>
      <c r="VKT206" s="110"/>
      <c r="VKU206" s="110"/>
      <c r="VKV206" s="110"/>
      <c r="VKW206" s="110"/>
      <c r="VKX206" s="110"/>
      <c r="VKY206" s="110"/>
      <c r="VKZ206" s="110"/>
      <c r="VLA206" s="110"/>
      <c r="VLB206" s="110"/>
      <c r="VLC206" s="110"/>
      <c r="VLD206" s="110"/>
      <c r="VLE206" s="110"/>
      <c r="VLF206" s="110"/>
      <c r="VLG206" s="110"/>
      <c r="VLH206" s="110"/>
      <c r="VLI206" s="110"/>
      <c r="VLJ206" s="110"/>
      <c r="VLK206" s="110"/>
      <c r="VLL206" s="110"/>
      <c r="VLM206" s="110"/>
      <c r="VLN206" s="110"/>
      <c r="VLO206" s="110"/>
      <c r="VLP206" s="110"/>
      <c r="VLQ206" s="110"/>
      <c r="VLR206" s="110"/>
      <c r="VLS206" s="110"/>
      <c r="VLT206" s="110"/>
      <c r="VLU206" s="110"/>
      <c r="VLV206" s="110"/>
      <c r="VLW206" s="110"/>
      <c r="VLX206" s="110"/>
      <c r="VLY206" s="110"/>
      <c r="VLZ206" s="110"/>
      <c r="VMA206" s="110"/>
      <c r="VMB206" s="110"/>
      <c r="VMC206" s="110"/>
      <c r="VMD206" s="110"/>
      <c r="VME206" s="110"/>
      <c r="VMF206" s="110"/>
      <c r="VMG206" s="110"/>
      <c r="VMH206" s="110"/>
      <c r="VMI206" s="110"/>
      <c r="VMJ206" s="110"/>
      <c r="VMK206" s="110"/>
      <c r="VML206" s="110"/>
      <c r="VMM206" s="110"/>
      <c r="VMN206" s="110"/>
      <c r="VMO206" s="110"/>
      <c r="VMP206" s="110"/>
      <c r="VMQ206" s="110"/>
      <c r="VMR206" s="110"/>
      <c r="VMS206" s="110"/>
      <c r="VMT206" s="110"/>
      <c r="VMU206" s="110"/>
      <c r="VMV206" s="110"/>
      <c r="VMW206" s="110"/>
      <c r="VMX206" s="110"/>
      <c r="VMY206" s="110"/>
      <c r="VMZ206" s="110"/>
      <c r="VNA206" s="110"/>
      <c r="VNB206" s="110"/>
      <c r="VNC206" s="110"/>
      <c r="VND206" s="110"/>
      <c r="VNE206" s="110"/>
      <c r="VNF206" s="110"/>
      <c r="VNG206" s="110"/>
      <c r="VNH206" s="110"/>
      <c r="VNI206" s="110"/>
      <c r="VNJ206" s="110"/>
      <c r="VNK206" s="110"/>
      <c r="VNL206" s="110"/>
      <c r="VNM206" s="110"/>
      <c r="VNN206" s="110"/>
      <c r="VNO206" s="110"/>
      <c r="VNP206" s="110"/>
      <c r="VNQ206" s="110"/>
      <c r="VNR206" s="110"/>
      <c r="VNS206" s="110"/>
      <c r="VNT206" s="110"/>
      <c r="VNU206" s="110"/>
      <c r="VNV206" s="110"/>
      <c r="VNW206" s="110"/>
      <c r="VNX206" s="110"/>
      <c r="VNY206" s="110"/>
      <c r="VNZ206" s="110"/>
      <c r="VOA206" s="110"/>
      <c r="VOB206" s="110"/>
      <c r="VOC206" s="110"/>
      <c r="VOD206" s="110"/>
      <c r="VOE206" s="110"/>
      <c r="VOF206" s="110"/>
      <c r="VOG206" s="110"/>
      <c r="VOH206" s="110"/>
      <c r="VOI206" s="110"/>
      <c r="VOJ206" s="110"/>
      <c r="VOK206" s="110"/>
      <c r="VOL206" s="110"/>
      <c r="VOM206" s="110"/>
      <c r="VON206" s="110"/>
      <c r="VOO206" s="110"/>
      <c r="VOP206" s="110"/>
      <c r="VOQ206" s="110"/>
      <c r="VOR206" s="110"/>
      <c r="VOS206" s="110"/>
      <c r="VOT206" s="110"/>
      <c r="VOU206" s="110"/>
      <c r="VOV206" s="110"/>
      <c r="VOW206" s="110"/>
      <c r="VOX206" s="110"/>
      <c r="VOY206" s="110"/>
      <c r="VOZ206" s="110"/>
      <c r="VPA206" s="110"/>
      <c r="VPB206" s="110"/>
      <c r="VPC206" s="110"/>
      <c r="VPD206" s="110"/>
      <c r="VPE206" s="110"/>
      <c r="VPF206" s="110"/>
      <c r="VPG206" s="110"/>
      <c r="VPH206" s="110"/>
      <c r="VPI206" s="110"/>
      <c r="VPJ206" s="110"/>
      <c r="VPK206" s="110"/>
      <c r="VPL206" s="110"/>
      <c r="VPM206" s="110"/>
      <c r="VPN206" s="110"/>
      <c r="VPO206" s="110"/>
      <c r="VPP206" s="110"/>
      <c r="VPQ206" s="110"/>
      <c r="VPR206" s="110"/>
      <c r="VPS206" s="110"/>
      <c r="VPT206" s="110"/>
      <c r="VPU206" s="110"/>
      <c r="VPV206" s="110"/>
      <c r="VPW206" s="110"/>
      <c r="VPX206" s="110"/>
      <c r="VPY206" s="110"/>
      <c r="VPZ206" s="110"/>
      <c r="VQA206" s="110"/>
      <c r="VQB206" s="110"/>
      <c r="VQC206" s="110"/>
      <c r="VQD206" s="110"/>
      <c r="VQE206" s="110"/>
      <c r="VQF206" s="110"/>
      <c r="VQG206" s="110"/>
      <c r="VQH206" s="110"/>
      <c r="VQI206" s="110"/>
      <c r="VQJ206" s="110"/>
      <c r="VQK206" s="110"/>
      <c r="VQL206" s="110"/>
      <c r="VQM206" s="110"/>
      <c r="VQN206" s="110"/>
      <c r="VQO206" s="110"/>
      <c r="VQP206" s="110"/>
      <c r="VQQ206" s="110"/>
      <c r="VQR206" s="110"/>
      <c r="VQS206" s="110"/>
      <c r="VQT206" s="110"/>
      <c r="VQU206" s="110"/>
      <c r="VQV206" s="110"/>
      <c r="VQW206" s="110"/>
      <c r="VQX206" s="110"/>
      <c r="VQY206" s="110"/>
      <c r="VQZ206" s="110"/>
      <c r="VRA206" s="110"/>
      <c r="VRB206" s="110"/>
      <c r="VRC206" s="110"/>
      <c r="VRD206" s="110"/>
      <c r="VRE206" s="110"/>
      <c r="VRF206" s="110"/>
      <c r="VRG206" s="110"/>
      <c r="VRH206" s="110"/>
      <c r="VRI206" s="110"/>
      <c r="VRJ206" s="110"/>
      <c r="VRK206" s="110"/>
      <c r="VRL206" s="110"/>
      <c r="VRM206" s="110"/>
      <c r="VRN206" s="110"/>
      <c r="VRO206" s="110"/>
      <c r="VRP206" s="110"/>
      <c r="VRQ206" s="110"/>
      <c r="VRR206" s="110"/>
      <c r="VRS206" s="110"/>
      <c r="VRT206" s="110"/>
      <c r="VRU206" s="110"/>
      <c r="VRV206" s="110"/>
      <c r="VRW206" s="110"/>
      <c r="VRX206" s="110"/>
      <c r="VRY206" s="110"/>
      <c r="VRZ206" s="110"/>
      <c r="VSA206" s="110"/>
      <c r="VSB206" s="110"/>
      <c r="VSC206" s="110"/>
      <c r="VSD206" s="110"/>
      <c r="VSE206" s="110"/>
      <c r="VSF206" s="110"/>
      <c r="VSG206" s="110"/>
      <c r="VSH206" s="110"/>
      <c r="VSI206" s="110"/>
      <c r="VSJ206" s="110"/>
      <c r="VSK206" s="110"/>
      <c r="VSL206" s="110"/>
      <c r="VSM206" s="110"/>
      <c r="VSN206" s="110"/>
      <c r="VSO206" s="110"/>
      <c r="VSP206" s="110"/>
      <c r="VSQ206" s="110"/>
      <c r="VSR206" s="110"/>
      <c r="VSS206" s="110"/>
      <c r="VST206" s="110"/>
      <c r="VSU206" s="110"/>
      <c r="VSV206" s="110"/>
      <c r="VSW206" s="110"/>
      <c r="VSX206" s="110"/>
      <c r="VSY206" s="110"/>
      <c r="VSZ206" s="110"/>
      <c r="VTA206" s="110"/>
      <c r="VTB206" s="110"/>
      <c r="VTC206" s="110"/>
      <c r="VTD206" s="110"/>
      <c r="VTE206" s="110"/>
      <c r="VTF206" s="110"/>
      <c r="VTG206" s="110"/>
      <c r="VTH206" s="110"/>
      <c r="VTI206" s="110"/>
      <c r="VTJ206" s="110"/>
      <c r="VTK206" s="110"/>
      <c r="VTL206" s="110"/>
      <c r="VTM206" s="110"/>
      <c r="VTN206" s="110"/>
      <c r="VTO206" s="110"/>
      <c r="VTP206" s="110"/>
      <c r="VTQ206" s="110"/>
      <c r="VTR206" s="110"/>
      <c r="VTS206" s="110"/>
      <c r="VTT206" s="110"/>
      <c r="VTU206" s="110"/>
      <c r="VTV206" s="110"/>
      <c r="VTW206" s="110"/>
      <c r="VTX206" s="110"/>
      <c r="VTY206" s="110"/>
      <c r="VTZ206" s="110"/>
      <c r="VUA206" s="110"/>
      <c r="VUB206" s="110"/>
      <c r="VUC206" s="110"/>
      <c r="VUD206" s="110"/>
      <c r="VUE206" s="110"/>
      <c r="VUF206" s="110"/>
      <c r="VUG206" s="110"/>
      <c r="VUH206" s="110"/>
      <c r="VUI206" s="110"/>
      <c r="VUJ206" s="110"/>
      <c r="VUK206" s="110"/>
      <c r="VUL206" s="110"/>
      <c r="VUM206" s="110"/>
      <c r="VUN206" s="110"/>
      <c r="VUO206" s="110"/>
      <c r="VUP206" s="110"/>
      <c r="VUQ206" s="110"/>
      <c r="VUR206" s="110"/>
      <c r="VUS206" s="110"/>
      <c r="VUT206" s="110"/>
      <c r="VUU206" s="110"/>
      <c r="VUV206" s="110"/>
      <c r="VUW206" s="110"/>
      <c r="VUX206" s="110"/>
      <c r="VUY206" s="110"/>
      <c r="VUZ206" s="110"/>
      <c r="VVA206" s="110"/>
      <c r="VVB206" s="110"/>
      <c r="VVC206" s="110"/>
      <c r="VVD206" s="110"/>
      <c r="VVE206" s="110"/>
      <c r="VVF206" s="110"/>
      <c r="VVG206" s="110"/>
      <c r="VVH206" s="110"/>
      <c r="VVI206" s="110"/>
      <c r="VVJ206" s="110"/>
      <c r="VVK206" s="110"/>
      <c r="VVL206" s="110"/>
      <c r="VVM206" s="110"/>
      <c r="VVN206" s="110"/>
      <c r="VVO206" s="110"/>
      <c r="VVP206" s="110"/>
      <c r="VVQ206" s="110"/>
      <c r="VVR206" s="110"/>
      <c r="VVS206" s="110"/>
      <c r="VVT206" s="110"/>
      <c r="VVU206" s="110"/>
      <c r="VVV206" s="110"/>
      <c r="VVW206" s="110"/>
      <c r="VVX206" s="110"/>
      <c r="VVY206" s="110"/>
      <c r="VVZ206" s="110"/>
      <c r="VWA206" s="110"/>
      <c r="VWB206" s="110"/>
      <c r="VWC206" s="110"/>
      <c r="VWD206" s="110"/>
      <c r="VWE206" s="110"/>
      <c r="VWF206" s="110"/>
      <c r="VWG206" s="110"/>
      <c r="VWH206" s="110"/>
      <c r="VWI206" s="110"/>
      <c r="VWJ206" s="110"/>
      <c r="VWK206" s="110"/>
      <c r="VWL206" s="110"/>
      <c r="VWM206" s="110"/>
      <c r="VWN206" s="110"/>
      <c r="VWO206" s="110"/>
      <c r="VWP206" s="110"/>
      <c r="VWQ206" s="110"/>
      <c r="VWR206" s="110"/>
      <c r="VWS206" s="110"/>
      <c r="VWT206" s="110"/>
      <c r="VWU206" s="110"/>
      <c r="VWV206" s="110"/>
      <c r="VWW206" s="110"/>
      <c r="VWX206" s="110"/>
      <c r="VWY206" s="110"/>
      <c r="VWZ206" s="110"/>
      <c r="VXA206" s="110"/>
      <c r="VXB206" s="110"/>
      <c r="VXC206" s="110"/>
      <c r="VXD206" s="110"/>
      <c r="VXE206" s="110"/>
      <c r="VXF206" s="110"/>
      <c r="VXG206" s="110"/>
      <c r="VXH206" s="110"/>
      <c r="VXI206" s="110"/>
      <c r="VXJ206" s="110"/>
      <c r="VXK206" s="110"/>
      <c r="VXL206" s="110"/>
      <c r="VXM206" s="110"/>
      <c r="VXN206" s="110"/>
      <c r="VXO206" s="110"/>
      <c r="VXP206" s="110"/>
      <c r="VXQ206" s="110"/>
      <c r="VXR206" s="110"/>
      <c r="VXS206" s="110"/>
      <c r="VXT206" s="110"/>
      <c r="VXU206" s="110"/>
      <c r="VXV206" s="110"/>
      <c r="VXW206" s="110"/>
      <c r="VXX206" s="110"/>
      <c r="VXY206" s="110"/>
      <c r="VXZ206" s="110"/>
      <c r="VYA206" s="110"/>
      <c r="VYB206" s="110"/>
      <c r="VYC206" s="110"/>
      <c r="VYD206" s="110"/>
      <c r="VYE206" s="110"/>
      <c r="VYF206" s="110"/>
      <c r="VYG206" s="110"/>
      <c r="VYH206" s="110"/>
      <c r="VYI206" s="110"/>
      <c r="VYJ206" s="110"/>
      <c r="VYK206" s="110"/>
      <c r="VYL206" s="110"/>
      <c r="VYM206" s="110"/>
      <c r="VYN206" s="110"/>
      <c r="VYO206" s="110"/>
      <c r="VYP206" s="110"/>
      <c r="VYQ206" s="110"/>
      <c r="VYR206" s="110"/>
      <c r="VYS206" s="110"/>
      <c r="VYT206" s="110"/>
      <c r="VYU206" s="110"/>
      <c r="VYV206" s="110"/>
      <c r="VYW206" s="110"/>
      <c r="VYX206" s="110"/>
      <c r="VYY206" s="110"/>
      <c r="VYZ206" s="110"/>
      <c r="VZA206" s="110"/>
      <c r="VZB206" s="110"/>
      <c r="VZC206" s="110"/>
      <c r="VZD206" s="110"/>
      <c r="VZE206" s="110"/>
      <c r="VZF206" s="110"/>
      <c r="VZG206" s="110"/>
      <c r="VZH206" s="110"/>
      <c r="VZI206" s="110"/>
      <c r="VZJ206" s="110"/>
      <c r="VZK206" s="110"/>
      <c r="VZL206" s="110"/>
      <c r="VZM206" s="110"/>
      <c r="VZN206" s="110"/>
      <c r="VZO206" s="110"/>
      <c r="VZP206" s="110"/>
      <c r="VZQ206" s="110"/>
      <c r="VZR206" s="110"/>
      <c r="VZS206" s="110"/>
      <c r="VZT206" s="110"/>
      <c r="VZU206" s="110"/>
      <c r="VZV206" s="110"/>
      <c r="VZW206" s="110"/>
      <c r="VZX206" s="110"/>
      <c r="VZY206" s="110"/>
      <c r="VZZ206" s="110"/>
      <c r="WAA206" s="110"/>
      <c r="WAB206" s="110"/>
      <c r="WAC206" s="110"/>
      <c r="WAD206" s="110"/>
      <c r="WAE206" s="110"/>
      <c r="WAF206" s="110"/>
      <c r="WAG206" s="110"/>
      <c r="WAH206" s="110"/>
      <c r="WAI206" s="110"/>
      <c r="WAJ206" s="110"/>
      <c r="WAK206" s="110"/>
      <c r="WAL206" s="110"/>
      <c r="WAM206" s="110"/>
      <c r="WAN206" s="110"/>
      <c r="WAO206" s="110"/>
      <c r="WAP206" s="110"/>
      <c r="WAQ206" s="110"/>
      <c r="WAR206" s="110"/>
      <c r="WAS206" s="110"/>
      <c r="WAT206" s="110"/>
      <c r="WAU206" s="110"/>
      <c r="WAV206" s="110"/>
      <c r="WAW206" s="110"/>
      <c r="WAX206" s="110"/>
      <c r="WAY206" s="110"/>
      <c r="WAZ206" s="110"/>
      <c r="WBA206" s="110"/>
      <c r="WBB206" s="110"/>
      <c r="WBC206" s="110"/>
      <c r="WBD206" s="110"/>
      <c r="WBE206" s="110"/>
      <c r="WBF206" s="110"/>
      <c r="WBG206" s="110"/>
      <c r="WBH206" s="110"/>
      <c r="WBI206" s="110"/>
      <c r="WBJ206" s="110"/>
      <c r="WBK206" s="110"/>
      <c r="WBL206" s="110"/>
      <c r="WBM206" s="110"/>
      <c r="WBN206" s="110"/>
      <c r="WBO206" s="110"/>
      <c r="WBP206" s="110"/>
      <c r="WBQ206" s="110"/>
      <c r="WBR206" s="110"/>
      <c r="WBS206" s="110"/>
      <c r="WBT206" s="110"/>
      <c r="WBU206" s="110"/>
      <c r="WBV206" s="110"/>
      <c r="WBW206" s="110"/>
      <c r="WBX206" s="110"/>
      <c r="WBY206" s="110"/>
      <c r="WBZ206" s="110"/>
      <c r="WCA206" s="110"/>
      <c r="WCB206" s="110"/>
      <c r="WCC206" s="110"/>
      <c r="WCD206" s="110"/>
      <c r="WCE206" s="110"/>
      <c r="WCF206" s="110"/>
      <c r="WCG206" s="110"/>
      <c r="WCH206" s="110"/>
      <c r="WCI206" s="110"/>
      <c r="WCJ206" s="110"/>
      <c r="WCK206" s="110"/>
      <c r="WCL206" s="110"/>
      <c r="WCM206" s="110"/>
      <c r="WCN206" s="110"/>
      <c r="WCO206" s="110"/>
      <c r="WCP206" s="110"/>
      <c r="WCQ206" s="110"/>
      <c r="WCR206" s="110"/>
      <c r="WCS206" s="110"/>
      <c r="WCT206" s="110"/>
      <c r="WCU206" s="110"/>
      <c r="WCV206" s="110"/>
      <c r="WCW206" s="110"/>
      <c r="WCX206" s="110"/>
      <c r="WCY206" s="110"/>
      <c r="WCZ206" s="110"/>
      <c r="WDA206" s="110"/>
      <c r="WDB206" s="110"/>
      <c r="WDC206" s="110"/>
      <c r="WDD206" s="110"/>
      <c r="WDE206" s="110"/>
      <c r="WDF206" s="110"/>
      <c r="WDG206" s="110"/>
      <c r="WDH206" s="110"/>
      <c r="WDI206" s="110"/>
      <c r="WDJ206" s="110"/>
      <c r="WDK206" s="110"/>
      <c r="WDL206" s="110"/>
      <c r="WDM206" s="110"/>
      <c r="WDN206" s="110"/>
      <c r="WDO206" s="110"/>
      <c r="WDP206" s="110"/>
      <c r="WDQ206" s="110"/>
      <c r="WDR206" s="110"/>
      <c r="WDS206" s="110"/>
      <c r="WDT206" s="110"/>
      <c r="WDU206" s="110"/>
      <c r="WDV206" s="110"/>
      <c r="WDW206" s="110"/>
      <c r="WDX206" s="110"/>
      <c r="WDY206" s="110"/>
      <c r="WDZ206" s="110"/>
      <c r="WEA206" s="110"/>
      <c r="WEB206" s="110"/>
      <c r="WEC206" s="110"/>
      <c r="WED206" s="110"/>
      <c r="WEE206" s="110"/>
      <c r="WEF206" s="110"/>
      <c r="WEG206" s="110"/>
      <c r="WEH206" s="110"/>
      <c r="WEI206" s="110"/>
      <c r="WEJ206" s="110"/>
      <c r="WEK206" s="110"/>
      <c r="WEL206" s="110"/>
      <c r="WEM206" s="110"/>
      <c r="WEN206" s="110"/>
      <c r="WEO206" s="110"/>
      <c r="WEP206" s="110"/>
      <c r="WEQ206" s="110"/>
      <c r="WER206" s="110"/>
      <c r="WES206" s="110"/>
      <c r="WET206" s="110"/>
      <c r="WEU206" s="110"/>
      <c r="WEV206" s="110"/>
      <c r="WEW206" s="110"/>
      <c r="WEX206" s="110"/>
      <c r="WEY206" s="110"/>
      <c r="WEZ206" s="110"/>
      <c r="WFA206" s="110"/>
      <c r="WFB206" s="110"/>
      <c r="WFC206" s="110"/>
      <c r="WFD206" s="110"/>
      <c r="WFE206" s="110"/>
      <c r="WFF206" s="110"/>
      <c r="WFG206" s="110"/>
      <c r="WFH206" s="110"/>
      <c r="WFI206" s="110"/>
      <c r="WFJ206" s="110"/>
      <c r="WFK206" s="110"/>
      <c r="WFL206" s="110"/>
      <c r="WFM206" s="110"/>
      <c r="WFN206" s="110"/>
      <c r="WFO206" s="110"/>
      <c r="WFP206" s="110"/>
      <c r="WFQ206" s="110"/>
      <c r="WFR206" s="110"/>
      <c r="WFS206" s="110"/>
      <c r="WFT206" s="110"/>
      <c r="WFU206" s="110"/>
      <c r="WFV206" s="110"/>
      <c r="WFW206" s="110"/>
      <c r="WFX206" s="110"/>
      <c r="WFY206" s="110"/>
      <c r="WFZ206" s="110"/>
      <c r="WGA206" s="110"/>
      <c r="WGB206" s="110"/>
      <c r="WGC206" s="110"/>
      <c r="WGD206" s="110"/>
      <c r="WGE206" s="110"/>
      <c r="WGF206" s="110"/>
      <c r="WGG206" s="110"/>
      <c r="WGH206" s="110"/>
      <c r="WGI206" s="110"/>
      <c r="WGJ206" s="110"/>
      <c r="WGK206" s="110"/>
      <c r="WGL206" s="110"/>
      <c r="WGM206" s="110"/>
      <c r="WGN206" s="110"/>
      <c r="WGO206" s="110"/>
      <c r="WGP206" s="110"/>
      <c r="WGQ206" s="110"/>
      <c r="WGR206" s="110"/>
      <c r="WGS206" s="110"/>
      <c r="WGT206" s="110"/>
      <c r="WGU206" s="110"/>
      <c r="WGV206" s="110"/>
      <c r="WGW206" s="110"/>
      <c r="WGX206" s="110"/>
      <c r="WGY206" s="110"/>
      <c r="WGZ206" s="110"/>
      <c r="WHA206" s="110"/>
      <c r="WHB206" s="110"/>
      <c r="WHC206" s="110"/>
      <c r="WHD206" s="110"/>
      <c r="WHE206" s="110"/>
      <c r="WHF206" s="110"/>
      <c r="WHG206" s="110"/>
      <c r="WHH206" s="110"/>
      <c r="WHI206" s="110"/>
      <c r="WHJ206" s="110"/>
      <c r="WHK206" s="110"/>
      <c r="WHL206" s="110"/>
      <c r="WHM206" s="110"/>
      <c r="WHN206" s="110"/>
      <c r="WHO206" s="110"/>
      <c r="WHP206" s="110"/>
      <c r="WHQ206" s="110"/>
      <c r="WHR206" s="110"/>
      <c r="WHS206" s="110"/>
      <c r="WHT206" s="110"/>
      <c r="WHU206" s="110"/>
      <c r="WHV206" s="110"/>
      <c r="WHW206" s="110"/>
      <c r="WHX206" s="110"/>
      <c r="WHY206" s="110"/>
      <c r="WHZ206" s="110"/>
      <c r="WIA206" s="110"/>
      <c r="WIB206" s="110"/>
      <c r="WIC206" s="110"/>
      <c r="WID206" s="110"/>
      <c r="WIE206" s="110"/>
      <c r="WIF206" s="110"/>
      <c r="WIG206" s="110"/>
      <c r="WIH206" s="110"/>
      <c r="WII206" s="110"/>
      <c r="WIJ206" s="110"/>
      <c r="WIK206" s="110"/>
      <c r="WIL206" s="110"/>
      <c r="WIM206" s="110"/>
      <c r="WIN206" s="110"/>
      <c r="WIO206" s="110"/>
      <c r="WIP206" s="110"/>
      <c r="WIQ206" s="110"/>
      <c r="WIR206" s="110"/>
      <c r="WIS206" s="110"/>
      <c r="WIT206" s="110"/>
      <c r="WIU206" s="110"/>
      <c r="WIV206" s="110"/>
      <c r="WIW206" s="110"/>
      <c r="WIX206" s="110"/>
      <c r="WIY206" s="110"/>
      <c r="WIZ206" s="110"/>
      <c r="WJA206" s="110"/>
      <c r="WJB206" s="110"/>
      <c r="WJC206" s="110"/>
      <c r="WJD206" s="110"/>
      <c r="WJE206" s="110"/>
      <c r="WJF206" s="110"/>
      <c r="WJG206" s="110"/>
      <c r="WJH206" s="110"/>
      <c r="WJI206" s="110"/>
      <c r="WJJ206" s="110"/>
      <c r="WJK206" s="110"/>
      <c r="WJL206" s="110"/>
      <c r="WJM206" s="110"/>
      <c r="WJN206" s="110"/>
      <c r="WJO206" s="110"/>
      <c r="WJP206" s="110"/>
      <c r="WJQ206" s="110"/>
      <c r="WJR206" s="110"/>
      <c r="WJS206" s="110"/>
      <c r="WJT206" s="110"/>
      <c r="WJU206" s="110"/>
      <c r="WJV206" s="110"/>
      <c r="WJW206" s="110"/>
      <c r="WJX206" s="110"/>
      <c r="WJY206" s="110"/>
      <c r="WJZ206" s="110"/>
      <c r="WKA206" s="110"/>
      <c r="WKB206" s="110"/>
      <c r="WKC206" s="110"/>
      <c r="WKD206" s="110"/>
      <c r="WKE206" s="110"/>
      <c r="WKF206" s="110"/>
      <c r="WKG206" s="110"/>
      <c r="WKH206" s="110"/>
      <c r="WKI206" s="110"/>
      <c r="WKJ206" s="110"/>
      <c r="WKK206" s="110"/>
      <c r="WKL206" s="110"/>
      <c r="WKM206" s="110"/>
      <c r="WKN206" s="110"/>
      <c r="WKO206" s="110"/>
      <c r="WKP206" s="110"/>
      <c r="WKQ206" s="110"/>
      <c r="WKR206" s="110"/>
      <c r="WKS206" s="110"/>
      <c r="WKT206" s="110"/>
      <c r="WKU206" s="110"/>
      <c r="WKV206" s="110"/>
      <c r="WKW206" s="110"/>
      <c r="WKX206" s="110"/>
      <c r="WKY206" s="110"/>
      <c r="WKZ206" s="110"/>
      <c r="WLA206" s="110"/>
      <c r="WLB206" s="110"/>
      <c r="WLC206" s="110"/>
      <c r="WLD206" s="110"/>
      <c r="WLE206" s="110"/>
      <c r="WLF206" s="110"/>
      <c r="WLG206" s="110"/>
      <c r="WLH206" s="110"/>
      <c r="WLI206" s="110"/>
      <c r="WLJ206" s="110"/>
      <c r="WLK206" s="110"/>
      <c r="WLL206" s="110"/>
      <c r="WLM206" s="110"/>
      <c r="WLN206" s="110"/>
      <c r="WLO206" s="110"/>
      <c r="WLP206" s="110"/>
      <c r="WLQ206" s="110"/>
      <c r="WLR206" s="110"/>
      <c r="WLS206" s="110"/>
      <c r="WLT206" s="110"/>
      <c r="WLU206" s="110"/>
      <c r="WLV206" s="110"/>
      <c r="WLW206" s="110"/>
      <c r="WLX206" s="110"/>
      <c r="WLY206" s="110"/>
      <c r="WLZ206" s="110"/>
      <c r="WMA206" s="110"/>
      <c r="WMB206" s="110"/>
      <c r="WMC206" s="110"/>
      <c r="WMD206" s="110"/>
      <c r="WME206" s="110"/>
      <c r="WMF206" s="110"/>
      <c r="WMG206" s="110"/>
      <c r="WMH206" s="110"/>
      <c r="WMI206" s="110"/>
      <c r="WMJ206" s="110"/>
      <c r="WMK206" s="110"/>
      <c r="WML206" s="110"/>
      <c r="WMM206" s="110"/>
      <c r="WMN206" s="110"/>
      <c r="WMO206" s="110"/>
      <c r="WMP206" s="110"/>
      <c r="WMQ206" s="110"/>
      <c r="WMR206" s="110"/>
      <c r="WMS206" s="110"/>
      <c r="WMT206" s="110"/>
      <c r="WMU206" s="110"/>
      <c r="WMV206" s="110"/>
      <c r="WMW206" s="110"/>
      <c r="WMX206" s="110"/>
      <c r="WMY206" s="110"/>
      <c r="WMZ206" s="110"/>
      <c r="WNA206" s="110"/>
      <c r="WNB206" s="110"/>
      <c r="WNC206" s="110"/>
      <c r="WND206" s="110"/>
      <c r="WNE206" s="110"/>
      <c r="WNF206" s="110"/>
      <c r="WNG206" s="110"/>
      <c r="WNH206" s="110"/>
      <c r="WNI206" s="110"/>
      <c r="WNJ206" s="110"/>
      <c r="WNK206" s="110"/>
      <c r="WNL206" s="110"/>
      <c r="WNM206" s="110"/>
      <c r="WNN206" s="110"/>
      <c r="WNO206" s="110"/>
      <c r="WNP206" s="110"/>
      <c r="WNQ206" s="110"/>
      <c r="WNR206" s="110"/>
      <c r="WNS206" s="110"/>
      <c r="WNT206" s="110"/>
      <c r="WNU206" s="110"/>
      <c r="WNV206" s="110"/>
      <c r="WNW206" s="110"/>
      <c r="WNX206" s="110"/>
      <c r="WNY206" s="110"/>
      <c r="WNZ206" s="110"/>
      <c r="WOA206" s="110"/>
      <c r="WOB206" s="110"/>
      <c r="WOC206" s="110"/>
      <c r="WOD206" s="110"/>
      <c r="WOE206" s="110"/>
      <c r="WOF206" s="110"/>
      <c r="WOG206" s="110"/>
      <c r="WOH206" s="110"/>
      <c r="WOI206" s="110"/>
      <c r="WOJ206" s="110"/>
      <c r="WOK206" s="110"/>
      <c r="WOL206" s="110"/>
      <c r="WOM206" s="110"/>
      <c r="WON206" s="110"/>
      <c r="WOO206" s="110"/>
      <c r="WOP206" s="110"/>
      <c r="WOQ206" s="110"/>
      <c r="WOR206" s="110"/>
      <c r="WOS206" s="110"/>
      <c r="WOT206" s="110"/>
      <c r="WOU206" s="110"/>
      <c r="WOV206" s="110"/>
      <c r="WOW206" s="110"/>
      <c r="WOX206" s="110"/>
      <c r="WOY206" s="110"/>
      <c r="WOZ206" s="110"/>
      <c r="WPA206" s="110"/>
      <c r="WPB206" s="110"/>
      <c r="WPC206" s="110"/>
      <c r="WPD206" s="110"/>
      <c r="WPE206" s="110"/>
      <c r="WPF206" s="110"/>
      <c r="WPG206" s="110"/>
      <c r="WPH206" s="110"/>
      <c r="WPI206" s="110"/>
      <c r="WPJ206" s="110"/>
      <c r="WPK206" s="110"/>
      <c r="WPL206" s="110"/>
      <c r="WPM206" s="110"/>
      <c r="WPN206" s="110"/>
      <c r="WPO206" s="110"/>
      <c r="WPP206" s="110"/>
      <c r="WPQ206" s="110"/>
      <c r="WPR206" s="110"/>
      <c r="WPS206" s="110"/>
      <c r="WPT206" s="110"/>
      <c r="WPU206" s="110"/>
      <c r="WPV206" s="110"/>
      <c r="WPW206" s="110"/>
      <c r="WPX206" s="110"/>
      <c r="WPY206" s="110"/>
      <c r="WPZ206" s="110"/>
      <c r="WQA206" s="110"/>
      <c r="WQB206" s="110"/>
      <c r="WQC206" s="110"/>
      <c r="WQD206" s="110"/>
      <c r="WQE206" s="110"/>
      <c r="WQF206" s="110"/>
      <c r="WQG206" s="110"/>
      <c r="WQH206" s="110"/>
      <c r="WQI206" s="110"/>
      <c r="WQJ206" s="110"/>
      <c r="WQK206" s="110"/>
      <c r="WQL206" s="110"/>
      <c r="WQM206" s="110"/>
      <c r="WQN206" s="110"/>
      <c r="WQO206" s="110"/>
      <c r="WQP206" s="110"/>
      <c r="WQQ206" s="110"/>
      <c r="WQR206" s="110"/>
      <c r="WQS206" s="110"/>
      <c r="WQT206" s="110"/>
      <c r="WQU206" s="110"/>
      <c r="WQV206" s="110"/>
      <c r="WQW206" s="110"/>
      <c r="WQX206" s="110"/>
      <c r="WQY206" s="110"/>
      <c r="WQZ206" s="110"/>
      <c r="WRA206" s="110"/>
      <c r="WRB206" s="110"/>
      <c r="WRC206" s="110"/>
      <c r="WRD206" s="110"/>
      <c r="WRE206" s="110"/>
      <c r="WRF206" s="110"/>
      <c r="WRG206" s="110"/>
      <c r="WRH206" s="110"/>
      <c r="WRI206" s="110"/>
      <c r="WRJ206" s="110"/>
      <c r="WRK206" s="110"/>
      <c r="WRL206" s="110"/>
      <c r="WRM206" s="110"/>
      <c r="WRN206" s="110"/>
      <c r="WRO206" s="110"/>
      <c r="WRP206" s="110"/>
      <c r="WRQ206" s="110"/>
      <c r="WRR206" s="110"/>
      <c r="WRS206" s="110"/>
      <c r="WRT206" s="110"/>
      <c r="WRU206" s="110"/>
      <c r="WRV206" s="110"/>
      <c r="WRW206" s="110"/>
      <c r="WRX206" s="110"/>
      <c r="WRY206" s="110"/>
      <c r="WRZ206" s="110"/>
      <c r="WSA206" s="110"/>
      <c r="WSB206" s="110"/>
      <c r="WSC206" s="110"/>
      <c r="WSD206" s="110"/>
      <c r="WSE206" s="110"/>
      <c r="WSF206" s="110"/>
      <c r="WSG206" s="110"/>
      <c r="WSH206" s="110"/>
      <c r="WSI206" s="110"/>
      <c r="WSJ206" s="110"/>
      <c r="WSK206" s="110"/>
      <c r="WSL206" s="110"/>
      <c r="WSM206" s="110"/>
      <c r="WSN206" s="110"/>
      <c r="WSO206" s="110"/>
      <c r="WSP206" s="110"/>
      <c r="WSQ206" s="110"/>
      <c r="WSR206" s="110"/>
      <c r="WSS206" s="110"/>
      <c r="WST206" s="110"/>
      <c r="WSU206" s="110"/>
      <c r="WSV206" s="110"/>
      <c r="WSW206" s="110"/>
      <c r="WSX206" s="110"/>
      <c r="WSY206" s="110"/>
      <c r="WSZ206" s="110"/>
      <c r="WTA206" s="110"/>
      <c r="WTB206" s="110"/>
      <c r="WTC206" s="110"/>
      <c r="WTD206" s="110"/>
      <c r="WTE206" s="110"/>
      <c r="WTF206" s="110"/>
      <c r="WTG206" s="110"/>
      <c r="WTH206" s="110"/>
      <c r="WTI206" s="110"/>
      <c r="WTJ206" s="110"/>
      <c r="WTK206" s="110"/>
      <c r="WTL206" s="110"/>
      <c r="WTM206" s="110"/>
      <c r="WTN206" s="110"/>
      <c r="WTO206" s="110"/>
      <c r="WTP206" s="110"/>
      <c r="WTQ206" s="110"/>
      <c r="WTR206" s="110"/>
      <c r="WTS206" s="110"/>
      <c r="WTT206" s="110"/>
      <c r="WTU206" s="110"/>
      <c r="WTV206" s="110"/>
      <c r="WTW206" s="110"/>
      <c r="WTX206" s="110"/>
      <c r="WTY206" s="110"/>
      <c r="WTZ206" s="110"/>
      <c r="WUA206" s="110"/>
      <c r="WUB206" s="110"/>
      <c r="WUC206" s="110"/>
      <c r="WUD206" s="110"/>
      <c r="WUE206" s="110"/>
      <c r="WUF206" s="110"/>
      <c r="WUG206" s="110"/>
      <c r="WUH206" s="110"/>
      <c r="WUI206" s="110"/>
      <c r="WUJ206" s="110"/>
      <c r="WUK206" s="110"/>
      <c r="WUL206" s="110"/>
      <c r="WUM206" s="110"/>
      <c r="WUN206" s="110"/>
      <c r="WUO206" s="110"/>
      <c r="WUP206" s="110"/>
      <c r="WUQ206" s="110"/>
      <c r="WUR206" s="110"/>
      <c r="WUS206" s="110"/>
      <c r="WUT206" s="110"/>
      <c r="WUU206" s="110"/>
      <c r="WUV206" s="110"/>
      <c r="WUW206" s="110"/>
      <c r="WUX206" s="110"/>
      <c r="WUY206" s="110"/>
      <c r="WUZ206" s="110"/>
      <c r="WVA206" s="110"/>
      <c r="WVB206" s="110"/>
      <c r="WVC206" s="110"/>
      <c r="WVD206" s="110"/>
      <c r="WVE206" s="110"/>
      <c r="WVF206" s="110"/>
      <c r="WVG206" s="110"/>
      <c r="WVH206" s="110"/>
      <c r="WVI206" s="110"/>
      <c r="WVJ206" s="110"/>
      <c r="WVK206" s="110"/>
      <c r="WVL206" s="110"/>
      <c r="WVM206" s="110"/>
      <c r="WVN206" s="110"/>
      <c r="WVO206" s="110"/>
      <c r="WVP206" s="110"/>
      <c r="WVQ206" s="110"/>
      <c r="WVR206" s="110"/>
      <c r="WVS206" s="110"/>
      <c r="WVT206" s="110"/>
      <c r="WVU206" s="110"/>
      <c r="WVV206" s="110"/>
      <c r="WVW206" s="110"/>
      <c r="WVX206" s="110"/>
      <c r="WVY206" s="110"/>
      <c r="WVZ206" s="110"/>
      <c r="WWA206" s="110"/>
      <c r="WWB206" s="110"/>
      <c r="WWC206" s="110"/>
      <c r="WWD206" s="110"/>
      <c r="WWE206" s="110"/>
      <c r="WWF206" s="110"/>
      <c r="WWG206" s="110"/>
      <c r="WWH206" s="110"/>
      <c r="WWI206" s="110"/>
      <c r="WWJ206" s="110"/>
      <c r="WWK206" s="110"/>
      <c r="WWL206" s="110"/>
      <c r="WWM206" s="110"/>
      <c r="WWN206" s="110"/>
      <c r="WWO206" s="110"/>
      <c r="WWP206" s="110"/>
      <c r="WWQ206" s="110"/>
      <c r="WWR206" s="110"/>
      <c r="WWS206" s="110"/>
      <c r="WWT206" s="110"/>
      <c r="WWU206" s="110"/>
      <c r="WWV206" s="110"/>
      <c r="WWW206" s="110"/>
      <c r="WWX206" s="110"/>
      <c r="WWY206" s="110"/>
      <c r="WWZ206" s="110"/>
      <c r="WXA206" s="110"/>
      <c r="WXB206" s="110"/>
      <c r="WXC206" s="110"/>
      <c r="WXD206" s="110"/>
      <c r="WXE206" s="110"/>
      <c r="WXF206" s="110"/>
      <c r="WXG206" s="110"/>
      <c r="WXH206" s="110"/>
      <c r="WXI206" s="110"/>
      <c r="WXJ206" s="110"/>
      <c r="WXK206" s="110"/>
      <c r="WXL206" s="110"/>
      <c r="WXM206" s="110"/>
      <c r="WXN206" s="110"/>
      <c r="WXO206" s="110"/>
      <c r="WXP206" s="110"/>
      <c r="WXQ206" s="110"/>
      <c r="WXR206" s="110"/>
      <c r="WXS206" s="110"/>
      <c r="WXT206" s="110"/>
      <c r="WXU206" s="110"/>
      <c r="WXV206" s="110"/>
      <c r="WXW206" s="110"/>
      <c r="WXX206" s="110"/>
      <c r="WXY206" s="110"/>
      <c r="WXZ206" s="110"/>
      <c r="WYA206" s="110"/>
      <c r="WYB206" s="110"/>
      <c r="WYC206" s="110"/>
      <c r="WYD206" s="110"/>
      <c r="WYE206" s="110"/>
      <c r="WYF206" s="110"/>
      <c r="WYG206" s="110"/>
      <c r="WYH206" s="110"/>
      <c r="WYI206" s="110"/>
      <c r="WYJ206" s="110"/>
      <c r="WYK206" s="110"/>
      <c r="WYL206" s="110"/>
      <c r="WYM206" s="110"/>
      <c r="WYN206" s="110"/>
      <c r="WYO206" s="110"/>
      <c r="WYP206" s="110"/>
      <c r="WYQ206" s="110"/>
      <c r="WYR206" s="110"/>
      <c r="WYS206" s="110"/>
      <c r="WYT206" s="110"/>
      <c r="WYU206" s="110"/>
      <c r="WYV206" s="110"/>
      <c r="WYW206" s="110"/>
      <c r="WYX206" s="110"/>
      <c r="WYY206" s="110"/>
      <c r="WYZ206" s="110"/>
      <c r="WZA206" s="110"/>
      <c r="WZB206" s="110"/>
      <c r="WZC206" s="110"/>
      <c r="WZD206" s="110"/>
      <c r="WZE206" s="110"/>
      <c r="WZF206" s="110"/>
      <c r="WZG206" s="110"/>
      <c r="WZH206" s="110"/>
      <c r="WZI206" s="110"/>
      <c r="WZJ206" s="110"/>
      <c r="WZK206" s="110"/>
      <c r="WZL206" s="110"/>
      <c r="WZM206" s="110"/>
      <c r="WZN206" s="110"/>
      <c r="WZO206" s="110"/>
      <c r="WZP206" s="110"/>
      <c r="WZQ206" s="110"/>
      <c r="WZR206" s="110"/>
      <c r="WZS206" s="110"/>
      <c r="WZT206" s="110"/>
      <c r="WZU206" s="110"/>
      <c r="WZV206" s="110"/>
      <c r="WZW206" s="110"/>
      <c r="WZX206" s="110"/>
      <c r="WZY206" s="110"/>
      <c r="WZZ206" s="110"/>
      <c r="XAA206" s="110"/>
      <c r="XAB206" s="110"/>
      <c r="XAC206" s="110"/>
      <c r="XAD206" s="110"/>
      <c r="XAE206" s="110"/>
      <c r="XAF206" s="110"/>
      <c r="XAG206" s="110"/>
      <c r="XAH206" s="110"/>
      <c r="XAI206" s="110"/>
      <c r="XAJ206" s="110"/>
      <c r="XAK206" s="110"/>
      <c r="XAL206" s="110"/>
      <c r="XAM206" s="110"/>
      <c r="XAN206" s="110"/>
      <c r="XAO206" s="110"/>
      <c r="XAP206" s="110"/>
      <c r="XAQ206" s="110"/>
      <c r="XAR206" s="110"/>
      <c r="XAS206" s="110"/>
      <c r="XAT206" s="110"/>
      <c r="XAU206" s="110"/>
      <c r="XAV206" s="110"/>
      <c r="XAW206" s="110"/>
      <c r="XAX206" s="110"/>
      <c r="XAY206" s="110"/>
      <c r="XAZ206" s="110"/>
      <c r="XBA206" s="110"/>
      <c r="XBB206" s="110"/>
      <c r="XBC206" s="110"/>
      <c r="XBD206" s="110"/>
      <c r="XBE206" s="110"/>
      <c r="XBF206" s="110"/>
      <c r="XBG206" s="110"/>
      <c r="XBH206" s="110"/>
      <c r="XBI206" s="110"/>
      <c r="XBJ206" s="110"/>
      <c r="XBK206" s="110"/>
      <c r="XBL206" s="110"/>
      <c r="XBM206" s="110"/>
      <c r="XBN206" s="110"/>
      <c r="XBO206" s="110"/>
      <c r="XBP206" s="110"/>
      <c r="XBQ206" s="110"/>
      <c r="XBR206" s="110"/>
      <c r="XBS206" s="110"/>
      <c r="XBT206" s="110"/>
      <c r="XBU206" s="110"/>
      <c r="XBV206" s="110"/>
      <c r="XBW206" s="110"/>
      <c r="XBX206" s="110"/>
      <c r="XBY206" s="110"/>
      <c r="XBZ206" s="110"/>
      <c r="XCA206" s="110"/>
      <c r="XCB206" s="110"/>
      <c r="XCC206" s="110"/>
      <c r="XCD206" s="110"/>
      <c r="XCE206" s="110"/>
      <c r="XCF206" s="110"/>
      <c r="XCG206" s="110"/>
      <c r="XCH206" s="110"/>
      <c r="XCI206" s="110"/>
      <c r="XCJ206" s="110"/>
      <c r="XCK206" s="110"/>
      <c r="XCL206" s="110"/>
      <c r="XCM206" s="110"/>
      <c r="XCN206" s="110"/>
      <c r="XCO206" s="110"/>
      <c r="XCP206" s="110"/>
      <c r="XCQ206" s="110"/>
      <c r="XCR206" s="110"/>
      <c r="XCS206" s="110"/>
      <c r="XCT206" s="110"/>
      <c r="XCU206" s="110"/>
      <c r="XCV206" s="110"/>
      <c r="XCW206" s="110"/>
      <c r="XCX206" s="110"/>
      <c r="XCY206" s="110"/>
      <c r="XCZ206" s="110"/>
      <c r="XDA206" s="110"/>
      <c r="XDB206" s="110"/>
      <c r="XDC206" s="110"/>
      <c r="XDD206" s="110"/>
      <c r="XDE206" s="110"/>
      <c r="XDF206" s="110"/>
      <c r="XDG206" s="110"/>
      <c r="XDH206" s="110"/>
      <c r="XDI206" s="110"/>
      <c r="XDJ206" s="110"/>
      <c r="XDK206" s="110"/>
      <c r="XDL206" s="110"/>
      <c r="XDM206" s="110"/>
      <c r="XDN206" s="110"/>
      <c r="XDO206" s="110"/>
      <c r="XDP206" s="110"/>
      <c r="XDQ206" s="110"/>
      <c r="XDR206" s="110"/>
      <c r="XDS206" s="110"/>
      <c r="XDT206" s="110"/>
      <c r="XDU206" s="110"/>
      <c r="XDV206" s="110"/>
      <c r="XDW206" s="110"/>
      <c r="XDX206" s="110"/>
      <c r="XDY206" s="110"/>
      <c r="XDZ206" s="110"/>
      <c r="XEA206" s="110"/>
      <c r="XEB206" s="110"/>
      <c r="XEC206" s="110"/>
      <c r="XED206" s="110"/>
      <c r="XEE206" s="110"/>
      <c r="XEF206" s="110"/>
      <c r="XEG206" s="110"/>
      <c r="XEH206" s="110"/>
      <c r="XEI206" s="110"/>
      <c r="XEJ206" s="110"/>
      <c r="XEK206" s="110"/>
      <c r="XEL206" s="110"/>
      <c r="XEM206" s="110"/>
      <c r="XEN206" s="110"/>
      <c r="XEO206" s="110"/>
      <c r="XEP206" s="110"/>
      <c r="XEQ206" s="110"/>
      <c r="XER206" s="110"/>
      <c r="XES206" s="110"/>
      <c r="XET206" s="110"/>
      <c r="XEU206" s="110"/>
      <c r="XEV206" s="110"/>
      <c r="XEW206" s="110"/>
      <c r="XEX206" s="110"/>
      <c r="XEY206" s="110"/>
      <c r="XEZ206" s="110"/>
      <c r="XFA206" s="110"/>
      <c r="XFB206" s="110"/>
      <c r="XFC206" s="110"/>
      <c r="XFD206" s="110"/>
    </row>
    <row r="207" spans="1:16384" s="13" customFormat="1" x14ac:dyDescent="0.25">
      <c r="A207" s="110"/>
      <c r="B207" s="111"/>
      <c r="C207" s="111"/>
      <c r="D207" s="111"/>
      <c r="E207" s="110"/>
      <c r="F207" s="110"/>
      <c r="G207" s="111"/>
      <c r="H207" s="111"/>
      <c r="I207" s="111"/>
      <c r="J207" s="46"/>
      <c r="K207" s="46"/>
      <c r="L207" s="110"/>
      <c r="M207" s="111"/>
      <c r="N207" s="111"/>
      <c r="O207" s="111"/>
      <c r="P207" s="111"/>
      <c r="Q207" s="47"/>
      <c r="R207" s="46"/>
      <c r="S207" s="46"/>
      <c r="T207" s="46"/>
      <c r="V207" s="46"/>
      <c r="W207" s="46"/>
      <c r="X207" s="46"/>
      <c r="Z207" s="46"/>
      <c r="AA207" s="46"/>
      <c r="AB207" s="46"/>
      <c r="AD207" s="46"/>
      <c r="AE207" s="46"/>
      <c r="AF207" s="46"/>
      <c r="AI207" s="234"/>
      <c r="AJ207" s="234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  <c r="BU207" s="110"/>
      <c r="BV207" s="110"/>
      <c r="BW207" s="110"/>
      <c r="BX207" s="110"/>
      <c r="BY207" s="110"/>
      <c r="BZ207" s="110"/>
      <c r="CA207" s="110"/>
      <c r="CB207" s="110"/>
      <c r="CC207" s="110"/>
      <c r="CD207" s="110"/>
      <c r="CE207" s="110"/>
      <c r="CF207" s="110"/>
      <c r="CG207" s="110"/>
      <c r="CH207" s="110"/>
      <c r="CI207" s="110"/>
      <c r="CJ207" s="110"/>
      <c r="CK207" s="110"/>
      <c r="CL207" s="110"/>
      <c r="CM207" s="110"/>
      <c r="CN207" s="110"/>
      <c r="CO207" s="110"/>
      <c r="CP207" s="110"/>
      <c r="CQ207" s="110"/>
      <c r="CR207" s="110"/>
      <c r="CS207" s="110"/>
      <c r="CT207" s="110"/>
      <c r="CU207" s="110"/>
      <c r="CV207" s="110"/>
      <c r="CW207" s="110"/>
      <c r="CX207" s="110"/>
      <c r="CY207" s="110"/>
      <c r="CZ207" s="110"/>
      <c r="DA207" s="110"/>
      <c r="DB207" s="110"/>
      <c r="DC207" s="110"/>
      <c r="DD207" s="110"/>
      <c r="DE207" s="110"/>
      <c r="DF207" s="110"/>
      <c r="DG207" s="110"/>
      <c r="DH207" s="110"/>
      <c r="DI207" s="110"/>
      <c r="DJ207" s="110"/>
      <c r="DK207" s="110"/>
      <c r="DL207" s="110"/>
      <c r="DM207" s="110"/>
      <c r="DN207" s="110"/>
      <c r="DO207" s="110"/>
      <c r="DP207" s="110"/>
      <c r="DQ207" s="110"/>
      <c r="DR207" s="110"/>
      <c r="DS207" s="110"/>
      <c r="DT207" s="110"/>
      <c r="DU207" s="110"/>
      <c r="DV207" s="110"/>
      <c r="DW207" s="110"/>
      <c r="DX207" s="110"/>
      <c r="DY207" s="110"/>
      <c r="DZ207" s="110"/>
      <c r="EA207" s="110"/>
      <c r="EB207" s="110"/>
      <c r="EC207" s="110"/>
      <c r="ED207" s="110"/>
      <c r="EE207" s="110"/>
      <c r="EF207" s="110"/>
      <c r="EG207" s="110"/>
      <c r="EH207" s="110"/>
      <c r="EI207" s="110"/>
      <c r="EJ207" s="110"/>
      <c r="EK207" s="110"/>
      <c r="EL207" s="110"/>
      <c r="EM207" s="110"/>
      <c r="EN207" s="110"/>
      <c r="EO207" s="110"/>
      <c r="EP207" s="110"/>
      <c r="EQ207" s="110"/>
      <c r="ER207" s="110"/>
      <c r="ES207" s="110"/>
      <c r="ET207" s="110"/>
      <c r="EU207" s="110"/>
      <c r="EV207" s="110"/>
      <c r="EW207" s="110"/>
      <c r="EX207" s="110"/>
      <c r="EY207" s="110"/>
      <c r="EZ207" s="110"/>
      <c r="FA207" s="110"/>
      <c r="FB207" s="110"/>
      <c r="FC207" s="110"/>
      <c r="FD207" s="110"/>
      <c r="FE207" s="110"/>
      <c r="FF207" s="110"/>
      <c r="FG207" s="110"/>
      <c r="FH207" s="110"/>
      <c r="FI207" s="110"/>
      <c r="FJ207" s="110"/>
      <c r="FK207" s="110"/>
      <c r="FL207" s="110"/>
      <c r="FM207" s="110"/>
      <c r="FN207" s="110"/>
      <c r="FO207" s="110"/>
      <c r="FP207" s="110"/>
      <c r="FQ207" s="110"/>
      <c r="FR207" s="110"/>
      <c r="FS207" s="110"/>
      <c r="FT207" s="110"/>
      <c r="FU207" s="110"/>
      <c r="FV207" s="110"/>
      <c r="FW207" s="110"/>
      <c r="FX207" s="110"/>
      <c r="FY207" s="110"/>
      <c r="FZ207" s="110"/>
      <c r="GA207" s="110"/>
      <c r="GB207" s="110"/>
      <c r="GC207" s="110"/>
      <c r="GD207" s="110"/>
      <c r="GE207" s="110"/>
      <c r="GF207" s="110"/>
      <c r="GG207" s="110"/>
      <c r="GH207" s="110"/>
      <c r="GI207" s="110"/>
      <c r="GJ207" s="110"/>
      <c r="GK207" s="110"/>
      <c r="GL207" s="110"/>
      <c r="GM207" s="110"/>
      <c r="GN207" s="110"/>
      <c r="GO207" s="110"/>
      <c r="GP207" s="110"/>
      <c r="GQ207" s="110"/>
      <c r="GR207" s="110"/>
      <c r="GS207" s="110"/>
      <c r="GT207" s="110"/>
      <c r="GU207" s="110"/>
      <c r="GV207" s="110"/>
      <c r="GW207" s="110"/>
      <c r="GX207" s="110"/>
      <c r="GY207" s="110"/>
      <c r="GZ207" s="110"/>
      <c r="HA207" s="110"/>
      <c r="HB207" s="110"/>
      <c r="HC207" s="110"/>
      <c r="HD207" s="110"/>
      <c r="HE207" s="110"/>
      <c r="HF207" s="110"/>
      <c r="HG207" s="110"/>
      <c r="HH207" s="110"/>
      <c r="HI207" s="110"/>
      <c r="HJ207" s="110"/>
      <c r="HK207" s="110"/>
      <c r="HL207" s="110"/>
      <c r="HM207" s="110"/>
      <c r="HN207" s="110"/>
      <c r="HO207" s="110"/>
      <c r="HP207" s="110"/>
      <c r="HQ207" s="110"/>
      <c r="HR207" s="110"/>
      <c r="HS207" s="110"/>
      <c r="HT207" s="110"/>
      <c r="HU207" s="110"/>
      <c r="HV207" s="110"/>
      <c r="HW207" s="110"/>
      <c r="HX207" s="110"/>
      <c r="HY207" s="110"/>
      <c r="HZ207" s="110"/>
      <c r="IA207" s="110"/>
      <c r="IB207" s="110"/>
      <c r="IC207" s="110"/>
      <c r="ID207" s="110"/>
      <c r="IE207" s="110"/>
      <c r="IF207" s="110"/>
      <c r="IG207" s="110"/>
      <c r="IH207" s="110"/>
      <c r="II207" s="110"/>
      <c r="IJ207" s="110"/>
      <c r="IK207" s="110"/>
      <c r="IL207" s="110"/>
      <c r="IM207" s="110"/>
      <c r="IN207" s="110"/>
      <c r="IO207" s="110"/>
      <c r="IP207" s="110"/>
      <c r="IQ207" s="110"/>
      <c r="IR207" s="110"/>
      <c r="IS207" s="110"/>
      <c r="IT207" s="110"/>
      <c r="IU207" s="110"/>
      <c r="IV207" s="110"/>
      <c r="IW207" s="110"/>
      <c r="IX207" s="110"/>
      <c r="IY207" s="110"/>
      <c r="IZ207" s="110"/>
      <c r="JA207" s="110"/>
      <c r="JB207" s="110"/>
      <c r="JC207" s="110"/>
      <c r="JD207" s="110"/>
      <c r="JE207" s="110"/>
      <c r="JF207" s="110"/>
      <c r="JG207" s="110"/>
      <c r="JH207" s="110"/>
      <c r="JI207" s="110"/>
      <c r="JJ207" s="110"/>
      <c r="JK207" s="110"/>
      <c r="JL207" s="110"/>
      <c r="JM207" s="110"/>
      <c r="JN207" s="110"/>
      <c r="JO207" s="110"/>
      <c r="JP207" s="110"/>
      <c r="JQ207" s="110"/>
      <c r="JR207" s="110"/>
      <c r="JS207" s="110"/>
      <c r="JT207" s="110"/>
      <c r="JU207" s="110"/>
      <c r="JV207" s="110"/>
      <c r="JW207" s="110"/>
      <c r="JX207" s="110"/>
      <c r="JY207" s="110"/>
      <c r="JZ207" s="110"/>
      <c r="KA207" s="110"/>
      <c r="KB207" s="110"/>
      <c r="KC207" s="110"/>
      <c r="KD207" s="110"/>
      <c r="KE207" s="110"/>
      <c r="KF207" s="110"/>
      <c r="KG207" s="110"/>
      <c r="KH207" s="110"/>
      <c r="KI207" s="110"/>
      <c r="KJ207" s="110"/>
      <c r="KK207" s="110"/>
      <c r="KL207" s="110"/>
      <c r="KM207" s="110"/>
      <c r="KN207" s="110"/>
      <c r="KO207" s="110"/>
      <c r="KP207" s="110"/>
      <c r="KQ207" s="110"/>
      <c r="KR207" s="110"/>
      <c r="KS207" s="110"/>
      <c r="KT207" s="110"/>
      <c r="KU207" s="110"/>
      <c r="KV207" s="110"/>
      <c r="KW207" s="110"/>
      <c r="KX207" s="110"/>
      <c r="KY207" s="110"/>
      <c r="KZ207" s="110"/>
      <c r="LA207" s="110"/>
      <c r="LB207" s="110"/>
      <c r="LC207" s="110"/>
      <c r="LD207" s="110"/>
      <c r="LE207" s="110"/>
      <c r="LF207" s="110"/>
      <c r="LG207" s="110"/>
      <c r="LH207" s="110"/>
      <c r="LI207" s="110"/>
      <c r="LJ207" s="110"/>
      <c r="LK207" s="110"/>
      <c r="LL207" s="110"/>
      <c r="LM207" s="110"/>
      <c r="LN207" s="110"/>
      <c r="LO207" s="110"/>
      <c r="LP207" s="110"/>
      <c r="LQ207" s="110"/>
      <c r="LR207" s="110"/>
      <c r="LS207" s="110"/>
      <c r="LT207" s="110"/>
      <c r="LU207" s="110"/>
      <c r="LV207" s="110"/>
      <c r="LW207" s="110"/>
      <c r="LX207" s="110"/>
      <c r="LY207" s="110"/>
      <c r="LZ207" s="110"/>
      <c r="MA207" s="110"/>
      <c r="MB207" s="110"/>
      <c r="MC207" s="110"/>
      <c r="MD207" s="110"/>
      <c r="ME207" s="110"/>
      <c r="MF207" s="110"/>
      <c r="MG207" s="110"/>
      <c r="MH207" s="110"/>
      <c r="MI207" s="110"/>
      <c r="MJ207" s="110"/>
      <c r="MK207" s="110"/>
      <c r="ML207" s="110"/>
      <c r="MM207" s="110"/>
      <c r="MN207" s="110"/>
      <c r="MO207" s="110"/>
      <c r="MP207" s="110"/>
      <c r="MQ207" s="110"/>
      <c r="MR207" s="110"/>
      <c r="MS207" s="110"/>
      <c r="MT207" s="110"/>
      <c r="MU207" s="110"/>
      <c r="MV207" s="110"/>
      <c r="MW207" s="110"/>
      <c r="MX207" s="110"/>
      <c r="MY207" s="110"/>
      <c r="MZ207" s="110"/>
      <c r="NA207" s="110"/>
      <c r="NB207" s="110"/>
      <c r="NC207" s="110"/>
      <c r="ND207" s="110"/>
      <c r="NE207" s="110"/>
      <c r="NF207" s="110"/>
      <c r="NG207" s="110"/>
      <c r="NH207" s="110"/>
      <c r="NI207" s="110"/>
      <c r="NJ207" s="110"/>
      <c r="NK207" s="110"/>
      <c r="NL207" s="110"/>
      <c r="NM207" s="110"/>
      <c r="NN207" s="110"/>
      <c r="NO207" s="110"/>
      <c r="NP207" s="110"/>
      <c r="NQ207" s="110"/>
      <c r="NR207" s="110"/>
      <c r="NS207" s="110"/>
      <c r="NT207" s="110"/>
      <c r="NU207" s="110"/>
      <c r="NV207" s="110"/>
      <c r="NW207" s="110"/>
      <c r="NX207" s="110"/>
      <c r="NY207" s="110"/>
      <c r="NZ207" s="110"/>
      <c r="OA207" s="110"/>
      <c r="OB207" s="110"/>
      <c r="OC207" s="110"/>
      <c r="OD207" s="110"/>
      <c r="OE207" s="110"/>
      <c r="OF207" s="110"/>
      <c r="OG207" s="110"/>
      <c r="OH207" s="110"/>
      <c r="OI207" s="110"/>
      <c r="OJ207" s="110"/>
      <c r="OK207" s="110"/>
      <c r="OL207" s="110"/>
      <c r="OM207" s="110"/>
      <c r="ON207" s="110"/>
      <c r="OO207" s="110"/>
      <c r="OP207" s="110"/>
      <c r="OQ207" s="110"/>
      <c r="OR207" s="110"/>
      <c r="OS207" s="110"/>
      <c r="OT207" s="110"/>
      <c r="OU207" s="110"/>
      <c r="OV207" s="110"/>
      <c r="OW207" s="110"/>
      <c r="OX207" s="110"/>
      <c r="OY207" s="110"/>
      <c r="OZ207" s="110"/>
      <c r="PA207" s="110"/>
      <c r="PB207" s="110"/>
      <c r="PC207" s="110"/>
      <c r="PD207" s="110"/>
      <c r="PE207" s="110"/>
      <c r="PF207" s="110"/>
      <c r="PG207" s="110"/>
      <c r="PH207" s="110"/>
      <c r="PI207" s="110"/>
      <c r="PJ207" s="110"/>
      <c r="PK207" s="110"/>
      <c r="PL207" s="110"/>
      <c r="PM207" s="110"/>
      <c r="PN207" s="110"/>
      <c r="PO207" s="110"/>
      <c r="PP207" s="110"/>
      <c r="PQ207" s="110"/>
      <c r="PR207" s="110"/>
      <c r="PS207" s="110"/>
      <c r="PT207" s="110"/>
      <c r="PU207" s="110"/>
      <c r="PV207" s="110"/>
      <c r="PW207" s="110"/>
      <c r="PX207" s="110"/>
      <c r="PY207" s="110"/>
      <c r="PZ207" s="110"/>
      <c r="QA207" s="110"/>
      <c r="QB207" s="110"/>
      <c r="QC207" s="110"/>
      <c r="QD207" s="110"/>
      <c r="QE207" s="110"/>
      <c r="QF207" s="110"/>
      <c r="QG207" s="110"/>
      <c r="QH207" s="110"/>
      <c r="QI207" s="110"/>
      <c r="QJ207" s="110"/>
      <c r="QK207" s="110"/>
      <c r="QL207" s="110"/>
      <c r="QM207" s="110"/>
      <c r="QN207" s="110"/>
      <c r="QO207" s="110"/>
      <c r="QP207" s="110"/>
      <c r="QQ207" s="110"/>
      <c r="QR207" s="110"/>
      <c r="QS207" s="110"/>
      <c r="QT207" s="110"/>
      <c r="QU207" s="110"/>
      <c r="QV207" s="110"/>
      <c r="QW207" s="110"/>
      <c r="QX207" s="110"/>
      <c r="QY207" s="110"/>
      <c r="QZ207" s="110"/>
      <c r="RA207" s="110"/>
      <c r="RB207" s="110"/>
      <c r="RC207" s="110"/>
      <c r="RD207" s="110"/>
      <c r="RE207" s="110"/>
      <c r="RF207" s="110"/>
      <c r="RG207" s="110"/>
      <c r="RH207" s="110"/>
      <c r="RI207" s="110"/>
      <c r="RJ207" s="110"/>
      <c r="RK207" s="110"/>
      <c r="RL207" s="110"/>
      <c r="RM207" s="110"/>
      <c r="RN207" s="110"/>
      <c r="RO207" s="110"/>
      <c r="RP207" s="110"/>
      <c r="RQ207" s="110"/>
      <c r="RR207" s="110"/>
      <c r="RS207" s="110"/>
      <c r="RT207" s="110"/>
      <c r="RU207" s="110"/>
      <c r="RV207" s="110"/>
      <c r="RW207" s="110"/>
      <c r="RX207" s="110"/>
      <c r="RY207" s="110"/>
      <c r="RZ207" s="110"/>
      <c r="SA207" s="110"/>
      <c r="SB207" s="110"/>
      <c r="SC207" s="110"/>
      <c r="SD207" s="110"/>
      <c r="SE207" s="110"/>
      <c r="SF207" s="110"/>
      <c r="SG207" s="110"/>
      <c r="SH207" s="110"/>
      <c r="SI207" s="110"/>
      <c r="SJ207" s="110"/>
      <c r="SK207" s="110"/>
      <c r="SL207" s="110"/>
      <c r="SM207" s="110"/>
      <c r="SN207" s="110"/>
      <c r="SO207" s="110"/>
      <c r="SP207" s="110"/>
      <c r="SQ207" s="110"/>
      <c r="SR207" s="110"/>
      <c r="SS207" s="110"/>
      <c r="ST207" s="110"/>
      <c r="SU207" s="110"/>
      <c r="SV207" s="110"/>
      <c r="SW207" s="110"/>
      <c r="SX207" s="110"/>
      <c r="SY207" s="110"/>
      <c r="SZ207" s="110"/>
      <c r="TA207" s="110"/>
      <c r="TB207" s="110"/>
      <c r="TC207" s="110"/>
      <c r="TD207" s="110"/>
      <c r="TE207" s="110"/>
      <c r="TF207" s="110"/>
      <c r="TG207" s="110"/>
      <c r="TH207" s="110"/>
      <c r="TI207" s="110"/>
      <c r="TJ207" s="110"/>
      <c r="TK207" s="110"/>
      <c r="TL207" s="110"/>
      <c r="TM207" s="110"/>
      <c r="TN207" s="110"/>
      <c r="TO207" s="110"/>
      <c r="TP207" s="110"/>
      <c r="TQ207" s="110"/>
      <c r="TR207" s="110"/>
      <c r="TS207" s="110"/>
      <c r="TT207" s="110"/>
      <c r="TU207" s="110"/>
      <c r="TV207" s="110"/>
      <c r="TW207" s="110"/>
      <c r="TX207" s="110"/>
      <c r="TY207" s="110"/>
      <c r="TZ207" s="110"/>
      <c r="UA207" s="110"/>
      <c r="UB207" s="110"/>
      <c r="UC207" s="110"/>
      <c r="UD207" s="110"/>
      <c r="UE207" s="110"/>
      <c r="UF207" s="110"/>
      <c r="UG207" s="110"/>
      <c r="UH207" s="110"/>
      <c r="UI207" s="110"/>
      <c r="UJ207" s="110"/>
      <c r="UK207" s="110"/>
      <c r="UL207" s="110"/>
      <c r="UM207" s="110"/>
      <c r="UN207" s="110"/>
      <c r="UO207" s="110"/>
      <c r="UP207" s="110"/>
      <c r="UQ207" s="110"/>
      <c r="UR207" s="110"/>
      <c r="US207" s="110"/>
      <c r="UT207" s="110"/>
      <c r="UU207" s="110"/>
      <c r="UV207" s="110"/>
      <c r="UW207" s="110"/>
      <c r="UX207" s="110"/>
      <c r="UY207" s="110"/>
      <c r="UZ207" s="110"/>
      <c r="VA207" s="110"/>
      <c r="VB207" s="110"/>
      <c r="VC207" s="110"/>
      <c r="VD207" s="110"/>
      <c r="VE207" s="110"/>
      <c r="VF207" s="110"/>
      <c r="VG207" s="110"/>
      <c r="VH207" s="110"/>
      <c r="VI207" s="110"/>
      <c r="VJ207" s="110"/>
      <c r="VK207" s="110"/>
      <c r="VL207" s="110"/>
      <c r="VM207" s="110"/>
      <c r="VN207" s="110"/>
      <c r="VO207" s="110"/>
      <c r="VP207" s="110"/>
      <c r="VQ207" s="110"/>
      <c r="VR207" s="110"/>
      <c r="VS207" s="110"/>
      <c r="VT207" s="110"/>
      <c r="VU207" s="110"/>
      <c r="VV207" s="110"/>
      <c r="VW207" s="110"/>
      <c r="VX207" s="110"/>
      <c r="VY207" s="110"/>
      <c r="VZ207" s="110"/>
      <c r="WA207" s="110"/>
      <c r="WB207" s="110"/>
      <c r="WC207" s="110"/>
      <c r="WD207" s="110"/>
      <c r="WE207" s="110"/>
      <c r="WF207" s="110"/>
      <c r="WG207" s="110"/>
      <c r="WH207" s="110"/>
      <c r="WI207" s="110"/>
      <c r="WJ207" s="110"/>
      <c r="WK207" s="110"/>
      <c r="WL207" s="110"/>
      <c r="WM207" s="110"/>
      <c r="WN207" s="110"/>
      <c r="WO207" s="110"/>
      <c r="WP207" s="110"/>
      <c r="WQ207" s="110"/>
      <c r="WR207" s="110"/>
      <c r="WS207" s="110"/>
      <c r="WT207" s="110"/>
      <c r="WU207" s="110"/>
      <c r="WV207" s="110"/>
      <c r="WW207" s="110"/>
      <c r="WX207" s="110"/>
      <c r="WY207" s="110"/>
      <c r="WZ207" s="110"/>
      <c r="XA207" s="110"/>
      <c r="XB207" s="110"/>
      <c r="XC207" s="110"/>
      <c r="XD207" s="110"/>
      <c r="XE207" s="110"/>
      <c r="XF207" s="110"/>
      <c r="XG207" s="110"/>
      <c r="XH207" s="110"/>
      <c r="XI207" s="110"/>
      <c r="XJ207" s="110"/>
      <c r="XK207" s="110"/>
      <c r="XL207" s="110"/>
      <c r="XM207" s="110"/>
      <c r="XN207" s="110"/>
      <c r="XO207" s="110"/>
      <c r="XP207" s="110"/>
      <c r="XQ207" s="110"/>
      <c r="XR207" s="110"/>
      <c r="XS207" s="110"/>
      <c r="XT207" s="110"/>
      <c r="XU207" s="110"/>
      <c r="XV207" s="110"/>
      <c r="XW207" s="110"/>
      <c r="XX207" s="110"/>
      <c r="XY207" s="110"/>
      <c r="XZ207" s="110"/>
      <c r="YA207" s="110"/>
      <c r="YB207" s="110"/>
      <c r="YC207" s="110"/>
      <c r="YD207" s="110"/>
      <c r="YE207" s="110"/>
      <c r="YF207" s="110"/>
      <c r="YG207" s="110"/>
      <c r="YH207" s="110"/>
      <c r="YI207" s="110"/>
      <c r="YJ207" s="110"/>
      <c r="YK207" s="110"/>
      <c r="YL207" s="110"/>
      <c r="YM207" s="110"/>
      <c r="YN207" s="110"/>
      <c r="YO207" s="110"/>
      <c r="YP207" s="110"/>
      <c r="YQ207" s="110"/>
      <c r="YR207" s="110"/>
      <c r="YS207" s="110"/>
      <c r="YT207" s="110"/>
      <c r="YU207" s="110"/>
      <c r="YV207" s="110"/>
      <c r="YW207" s="110"/>
      <c r="YX207" s="110"/>
      <c r="YY207" s="110"/>
      <c r="YZ207" s="110"/>
      <c r="ZA207" s="110"/>
      <c r="ZB207" s="110"/>
      <c r="ZC207" s="110"/>
      <c r="ZD207" s="110"/>
      <c r="ZE207" s="110"/>
      <c r="ZF207" s="110"/>
      <c r="ZG207" s="110"/>
      <c r="ZH207" s="110"/>
      <c r="ZI207" s="110"/>
      <c r="ZJ207" s="110"/>
      <c r="ZK207" s="110"/>
      <c r="ZL207" s="110"/>
      <c r="ZM207" s="110"/>
      <c r="ZN207" s="110"/>
      <c r="ZO207" s="110"/>
      <c r="ZP207" s="110"/>
      <c r="ZQ207" s="110"/>
      <c r="ZR207" s="110"/>
      <c r="ZS207" s="110"/>
      <c r="ZT207" s="110"/>
      <c r="ZU207" s="110"/>
      <c r="ZV207" s="110"/>
      <c r="ZW207" s="110"/>
      <c r="ZX207" s="110"/>
      <c r="ZY207" s="110"/>
      <c r="ZZ207" s="110"/>
      <c r="AAA207" s="110"/>
      <c r="AAB207" s="110"/>
      <c r="AAC207" s="110"/>
      <c r="AAD207" s="110"/>
      <c r="AAE207" s="110"/>
      <c r="AAF207" s="110"/>
      <c r="AAG207" s="110"/>
      <c r="AAH207" s="110"/>
      <c r="AAI207" s="110"/>
      <c r="AAJ207" s="110"/>
      <c r="AAK207" s="110"/>
      <c r="AAL207" s="110"/>
      <c r="AAM207" s="110"/>
      <c r="AAN207" s="110"/>
      <c r="AAO207" s="110"/>
      <c r="AAP207" s="110"/>
      <c r="AAQ207" s="110"/>
      <c r="AAR207" s="110"/>
      <c r="AAS207" s="110"/>
      <c r="AAT207" s="110"/>
      <c r="AAU207" s="110"/>
      <c r="AAV207" s="110"/>
      <c r="AAW207" s="110"/>
      <c r="AAX207" s="110"/>
      <c r="AAY207" s="110"/>
      <c r="AAZ207" s="110"/>
      <c r="ABA207" s="110"/>
      <c r="ABB207" s="110"/>
      <c r="ABC207" s="110"/>
      <c r="ABD207" s="110"/>
      <c r="ABE207" s="110"/>
      <c r="ABF207" s="110"/>
      <c r="ABG207" s="110"/>
      <c r="ABH207" s="110"/>
      <c r="ABI207" s="110"/>
      <c r="ABJ207" s="110"/>
      <c r="ABK207" s="110"/>
      <c r="ABL207" s="110"/>
      <c r="ABM207" s="110"/>
      <c r="ABN207" s="110"/>
      <c r="ABO207" s="110"/>
      <c r="ABP207" s="110"/>
      <c r="ABQ207" s="110"/>
      <c r="ABR207" s="110"/>
      <c r="ABS207" s="110"/>
      <c r="ABT207" s="110"/>
      <c r="ABU207" s="110"/>
      <c r="ABV207" s="110"/>
      <c r="ABW207" s="110"/>
      <c r="ABX207" s="110"/>
      <c r="ABY207" s="110"/>
      <c r="ABZ207" s="110"/>
      <c r="ACA207" s="110"/>
      <c r="ACB207" s="110"/>
      <c r="ACC207" s="110"/>
      <c r="ACD207" s="110"/>
      <c r="ACE207" s="110"/>
      <c r="ACF207" s="110"/>
      <c r="ACG207" s="110"/>
      <c r="ACH207" s="110"/>
      <c r="ACI207" s="110"/>
      <c r="ACJ207" s="110"/>
      <c r="ACK207" s="110"/>
      <c r="ACL207" s="110"/>
      <c r="ACM207" s="110"/>
      <c r="ACN207" s="110"/>
      <c r="ACO207" s="110"/>
      <c r="ACP207" s="110"/>
      <c r="ACQ207" s="110"/>
      <c r="ACR207" s="110"/>
      <c r="ACS207" s="110"/>
      <c r="ACT207" s="110"/>
      <c r="ACU207" s="110"/>
      <c r="ACV207" s="110"/>
      <c r="ACW207" s="110"/>
      <c r="ACX207" s="110"/>
      <c r="ACY207" s="110"/>
      <c r="ACZ207" s="110"/>
      <c r="ADA207" s="110"/>
      <c r="ADB207" s="110"/>
      <c r="ADC207" s="110"/>
      <c r="ADD207" s="110"/>
      <c r="ADE207" s="110"/>
      <c r="ADF207" s="110"/>
      <c r="ADG207" s="110"/>
      <c r="ADH207" s="110"/>
      <c r="ADI207" s="110"/>
      <c r="ADJ207" s="110"/>
      <c r="ADK207" s="110"/>
      <c r="ADL207" s="110"/>
      <c r="ADM207" s="110"/>
      <c r="ADN207" s="110"/>
      <c r="ADO207" s="110"/>
      <c r="ADP207" s="110"/>
      <c r="ADQ207" s="110"/>
      <c r="ADR207" s="110"/>
      <c r="ADS207" s="110"/>
      <c r="ADT207" s="110"/>
      <c r="ADU207" s="110"/>
      <c r="ADV207" s="110"/>
      <c r="ADW207" s="110"/>
      <c r="ADX207" s="110"/>
      <c r="ADY207" s="110"/>
      <c r="ADZ207" s="110"/>
      <c r="AEA207" s="110"/>
      <c r="AEB207" s="110"/>
      <c r="AEC207" s="110"/>
      <c r="AED207" s="110"/>
      <c r="AEE207" s="110"/>
      <c r="AEF207" s="110"/>
      <c r="AEG207" s="110"/>
      <c r="AEH207" s="110"/>
      <c r="AEI207" s="110"/>
      <c r="AEJ207" s="110"/>
      <c r="AEK207" s="110"/>
      <c r="AEL207" s="110"/>
      <c r="AEM207" s="110"/>
      <c r="AEN207" s="110"/>
      <c r="AEO207" s="110"/>
      <c r="AEP207" s="110"/>
      <c r="AEQ207" s="110"/>
      <c r="AER207" s="110"/>
      <c r="AES207" s="110"/>
      <c r="AET207" s="110"/>
      <c r="AEU207" s="110"/>
      <c r="AEV207" s="110"/>
      <c r="AEW207" s="110"/>
      <c r="AEX207" s="110"/>
      <c r="AEY207" s="110"/>
      <c r="AEZ207" s="110"/>
      <c r="AFA207" s="110"/>
      <c r="AFB207" s="110"/>
      <c r="AFC207" s="110"/>
      <c r="AFD207" s="110"/>
      <c r="AFE207" s="110"/>
      <c r="AFF207" s="110"/>
      <c r="AFG207" s="110"/>
      <c r="AFH207" s="110"/>
      <c r="AFI207" s="110"/>
      <c r="AFJ207" s="110"/>
      <c r="AFK207" s="110"/>
      <c r="AFL207" s="110"/>
      <c r="AFM207" s="110"/>
      <c r="AFN207" s="110"/>
      <c r="AFO207" s="110"/>
      <c r="AFP207" s="110"/>
      <c r="AFQ207" s="110"/>
      <c r="AFR207" s="110"/>
      <c r="AFS207" s="110"/>
      <c r="AFT207" s="110"/>
      <c r="AFU207" s="110"/>
      <c r="AFV207" s="110"/>
      <c r="AFW207" s="110"/>
      <c r="AFX207" s="110"/>
      <c r="AFY207" s="110"/>
      <c r="AFZ207" s="110"/>
      <c r="AGA207" s="110"/>
      <c r="AGB207" s="110"/>
      <c r="AGC207" s="110"/>
      <c r="AGD207" s="110"/>
      <c r="AGE207" s="110"/>
      <c r="AGF207" s="110"/>
      <c r="AGG207" s="110"/>
      <c r="AGH207" s="110"/>
      <c r="AGI207" s="110"/>
      <c r="AGJ207" s="110"/>
      <c r="AGK207" s="110"/>
      <c r="AGL207" s="110"/>
      <c r="AGM207" s="110"/>
      <c r="AGN207" s="110"/>
      <c r="AGO207" s="110"/>
      <c r="AGP207" s="110"/>
      <c r="AGQ207" s="110"/>
      <c r="AGR207" s="110"/>
      <c r="AGS207" s="110"/>
      <c r="AGT207" s="110"/>
      <c r="AGU207" s="110"/>
      <c r="AGV207" s="110"/>
      <c r="AGW207" s="110"/>
      <c r="AGX207" s="110"/>
      <c r="AGY207" s="110"/>
      <c r="AGZ207" s="110"/>
      <c r="AHA207" s="110"/>
      <c r="AHB207" s="110"/>
      <c r="AHC207" s="110"/>
      <c r="AHD207" s="110"/>
      <c r="AHE207" s="110"/>
      <c r="AHF207" s="110"/>
      <c r="AHG207" s="110"/>
      <c r="AHH207" s="110"/>
      <c r="AHI207" s="110"/>
      <c r="AHJ207" s="110"/>
      <c r="AHK207" s="110"/>
      <c r="AHL207" s="110"/>
      <c r="AHM207" s="110"/>
      <c r="AHN207" s="110"/>
      <c r="AHO207" s="110"/>
      <c r="AHP207" s="110"/>
      <c r="AHQ207" s="110"/>
      <c r="AHR207" s="110"/>
      <c r="AHS207" s="110"/>
      <c r="AHT207" s="110"/>
      <c r="AHU207" s="110"/>
      <c r="AHV207" s="110"/>
      <c r="AHW207" s="110"/>
      <c r="AHX207" s="110"/>
      <c r="AHY207" s="110"/>
      <c r="AHZ207" s="110"/>
      <c r="AIA207" s="110"/>
      <c r="AIB207" s="110"/>
      <c r="AIC207" s="110"/>
      <c r="AID207" s="110"/>
      <c r="AIE207" s="110"/>
      <c r="AIF207" s="110"/>
      <c r="AIG207" s="110"/>
      <c r="AIH207" s="110"/>
      <c r="AII207" s="110"/>
      <c r="AIJ207" s="110"/>
      <c r="AIK207" s="110"/>
      <c r="AIL207" s="110"/>
      <c r="AIM207" s="110"/>
      <c r="AIN207" s="110"/>
      <c r="AIO207" s="110"/>
      <c r="AIP207" s="110"/>
      <c r="AIQ207" s="110"/>
      <c r="AIR207" s="110"/>
      <c r="AIS207" s="110"/>
      <c r="AIT207" s="110"/>
      <c r="AIU207" s="110"/>
      <c r="AIV207" s="110"/>
      <c r="AIW207" s="110"/>
      <c r="AIX207" s="110"/>
      <c r="AIY207" s="110"/>
      <c r="AIZ207" s="110"/>
      <c r="AJA207" s="110"/>
      <c r="AJB207" s="110"/>
      <c r="AJC207" s="110"/>
      <c r="AJD207" s="110"/>
      <c r="AJE207" s="110"/>
      <c r="AJF207" s="110"/>
      <c r="AJG207" s="110"/>
      <c r="AJH207" s="110"/>
      <c r="AJI207" s="110"/>
      <c r="AJJ207" s="110"/>
      <c r="AJK207" s="110"/>
      <c r="AJL207" s="110"/>
      <c r="AJM207" s="110"/>
      <c r="AJN207" s="110"/>
      <c r="AJO207" s="110"/>
      <c r="AJP207" s="110"/>
      <c r="AJQ207" s="110"/>
      <c r="AJR207" s="110"/>
      <c r="AJS207" s="110"/>
      <c r="AJT207" s="110"/>
      <c r="AJU207" s="110"/>
      <c r="AJV207" s="110"/>
      <c r="AJW207" s="110"/>
      <c r="AJX207" s="110"/>
      <c r="AJY207" s="110"/>
      <c r="AJZ207" s="110"/>
      <c r="AKA207" s="110"/>
      <c r="AKB207" s="110"/>
      <c r="AKC207" s="110"/>
      <c r="AKD207" s="110"/>
      <c r="AKE207" s="110"/>
      <c r="AKF207" s="110"/>
      <c r="AKG207" s="110"/>
      <c r="AKH207" s="110"/>
      <c r="AKI207" s="110"/>
      <c r="AKJ207" s="110"/>
      <c r="AKK207" s="110"/>
      <c r="AKL207" s="110"/>
      <c r="AKM207" s="110"/>
      <c r="AKN207" s="110"/>
      <c r="AKO207" s="110"/>
      <c r="AKP207" s="110"/>
      <c r="AKQ207" s="110"/>
      <c r="AKR207" s="110"/>
      <c r="AKS207" s="110"/>
      <c r="AKT207" s="110"/>
      <c r="AKU207" s="110"/>
      <c r="AKV207" s="110"/>
      <c r="AKW207" s="110"/>
      <c r="AKX207" s="110"/>
      <c r="AKY207" s="110"/>
      <c r="AKZ207" s="110"/>
      <c r="ALA207" s="110"/>
      <c r="ALB207" s="110"/>
      <c r="ALC207" s="110"/>
      <c r="ALD207" s="110"/>
      <c r="ALE207" s="110"/>
      <c r="ALF207" s="110"/>
      <c r="ALG207" s="110"/>
      <c r="ALH207" s="110"/>
      <c r="ALI207" s="110"/>
      <c r="ALJ207" s="110"/>
      <c r="ALK207" s="110"/>
      <c r="ALL207" s="110"/>
      <c r="ALM207" s="110"/>
      <c r="ALN207" s="110"/>
      <c r="ALO207" s="110"/>
      <c r="ALP207" s="110"/>
      <c r="ALQ207" s="110"/>
      <c r="ALR207" s="110"/>
      <c r="ALS207" s="110"/>
      <c r="ALT207" s="110"/>
      <c r="ALU207" s="110"/>
      <c r="ALV207" s="110"/>
      <c r="ALW207" s="110"/>
      <c r="ALX207" s="110"/>
      <c r="ALY207" s="110"/>
      <c r="ALZ207" s="110"/>
      <c r="AMA207" s="110"/>
      <c r="AMB207" s="110"/>
      <c r="AMC207" s="110"/>
      <c r="AMD207" s="110"/>
      <c r="AME207" s="110"/>
      <c r="AMF207" s="110"/>
      <c r="AMG207" s="110"/>
      <c r="AMH207" s="110"/>
      <c r="AMI207" s="110"/>
      <c r="AMJ207" s="110"/>
      <c r="AMK207" s="110"/>
      <c r="AML207" s="110"/>
      <c r="AMM207" s="110"/>
      <c r="AMN207" s="110"/>
      <c r="AMO207" s="110"/>
      <c r="AMP207" s="110"/>
      <c r="AMQ207" s="110"/>
      <c r="AMR207" s="110"/>
      <c r="AMS207" s="110"/>
      <c r="AMT207" s="110"/>
      <c r="AMU207" s="110"/>
      <c r="AMV207" s="110"/>
      <c r="AMW207" s="110"/>
      <c r="AMX207" s="110"/>
      <c r="AMY207" s="110"/>
      <c r="AMZ207" s="110"/>
      <c r="ANA207" s="110"/>
      <c r="ANB207" s="110"/>
      <c r="ANC207" s="110"/>
      <c r="AND207" s="110"/>
      <c r="ANE207" s="110"/>
      <c r="ANF207" s="110"/>
      <c r="ANG207" s="110"/>
      <c r="ANH207" s="110"/>
      <c r="ANI207" s="110"/>
      <c r="ANJ207" s="110"/>
      <c r="ANK207" s="110"/>
      <c r="ANL207" s="110"/>
      <c r="ANM207" s="110"/>
      <c r="ANN207" s="110"/>
      <c r="ANO207" s="110"/>
      <c r="ANP207" s="110"/>
      <c r="ANQ207" s="110"/>
      <c r="ANR207" s="110"/>
      <c r="ANS207" s="110"/>
      <c r="ANT207" s="110"/>
      <c r="ANU207" s="110"/>
      <c r="ANV207" s="110"/>
      <c r="ANW207" s="110"/>
      <c r="ANX207" s="110"/>
      <c r="ANY207" s="110"/>
      <c r="ANZ207" s="110"/>
      <c r="AOA207" s="110"/>
      <c r="AOB207" s="110"/>
      <c r="AOC207" s="110"/>
      <c r="AOD207" s="110"/>
      <c r="AOE207" s="110"/>
      <c r="AOF207" s="110"/>
      <c r="AOG207" s="110"/>
      <c r="AOH207" s="110"/>
      <c r="AOI207" s="110"/>
      <c r="AOJ207" s="110"/>
      <c r="AOK207" s="110"/>
      <c r="AOL207" s="110"/>
      <c r="AOM207" s="110"/>
      <c r="AON207" s="110"/>
      <c r="AOO207" s="110"/>
      <c r="AOP207" s="110"/>
      <c r="AOQ207" s="110"/>
      <c r="AOR207" s="110"/>
      <c r="AOS207" s="110"/>
      <c r="AOT207" s="110"/>
      <c r="AOU207" s="110"/>
      <c r="AOV207" s="110"/>
      <c r="AOW207" s="110"/>
      <c r="AOX207" s="110"/>
      <c r="AOY207" s="110"/>
      <c r="AOZ207" s="110"/>
      <c r="APA207" s="110"/>
      <c r="APB207" s="110"/>
      <c r="APC207" s="110"/>
      <c r="APD207" s="110"/>
      <c r="APE207" s="110"/>
      <c r="APF207" s="110"/>
      <c r="APG207" s="110"/>
      <c r="APH207" s="110"/>
      <c r="API207" s="110"/>
      <c r="APJ207" s="110"/>
      <c r="APK207" s="110"/>
      <c r="APL207" s="110"/>
      <c r="APM207" s="110"/>
      <c r="APN207" s="110"/>
      <c r="APO207" s="110"/>
      <c r="APP207" s="110"/>
      <c r="APQ207" s="110"/>
      <c r="APR207" s="110"/>
      <c r="APS207" s="110"/>
      <c r="APT207" s="110"/>
      <c r="APU207" s="110"/>
      <c r="APV207" s="110"/>
      <c r="APW207" s="110"/>
      <c r="APX207" s="110"/>
      <c r="APY207" s="110"/>
      <c r="APZ207" s="110"/>
      <c r="AQA207" s="110"/>
      <c r="AQB207" s="110"/>
      <c r="AQC207" s="110"/>
      <c r="AQD207" s="110"/>
      <c r="AQE207" s="110"/>
      <c r="AQF207" s="110"/>
      <c r="AQG207" s="110"/>
      <c r="AQH207" s="110"/>
      <c r="AQI207" s="110"/>
      <c r="AQJ207" s="110"/>
      <c r="AQK207" s="110"/>
      <c r="AQL207" s="110"/>
      <c r="AQM207" s="110"/>
      <c r="AQN207" s="110"/>
      <c r="AQO207" s="110"/>
      <c r="AQP207" s="110"/>
      <c r="AQQ207" s="110"/>
      <c r="AQR207" s="110"/>
      <c r="AQS207" s="110"/>
      <c r="AQT207" s="110"/>
      <c r="AQU207" s="110"/>
      <c r="AQV207" s="110"/>
      <c r="AQW207" s="110"/>
      <c r="AQX207" s="110"/>
      <c r="AQY207" s="110"/>
      <c r="AQZ207" s="110"/>
      <c r="ARA207" s="110"/>
      <c r="ARB207" s="110"/>
      <c r="ARC207" s="110"/>
      <c r="ARD207" s="110"/>
      <c r="ARE207" s="110"/>
      <c r="ARF207" s="110"/>
      <c r="ARG207" s="110"/>
      <c r="ARH207" s="110"/>
      <c r="ARI207" s="110"/>
      <c r="ARJ207" s="110"/>
      <c r="ARK207" s="110"/>
      <c r="ARL207" s="110"/>
      <c r="ARM207" s="110"/>
      <c r="ARN207" s="110"/>
      <c r="ARO207" s="110"/>
      <c r="ARP207" s="110"/>
      <c r="ARQ207" s="110"/>
      <c r="ARR207" s="110"/>
      <c r="ARS207" s="110"/>
      <c r="ART207" s="110"/>
      <c r="ARU207" s="110"/>
      <c r="ARV207" s="110"/>
      <c r="ARW207" s="110"/>
      <c r="ARX207" s="110"/>
      <c r="ARY207" s="110"/>
      <c r="ARZ207" s="110"/>
      <c r="ASA207" s="110"/>
      <c r="ASB207" s="110"/>
      <c r="ASC207" s="110"/>
      <c r="ASD207" s="110"/>
      <c r="ASE207" s="110"/>
      <c r="ASF207" s="110"/>
      <c r="ASG207" s="110"/>
      <c r="ASH207" s="110"/>
      <c r="ASI207" s="110"/>
      <c r="ASJ207" s="110"/>
      <c r="ASK207" s="110"/>
      <c r="ASL207" s="110"/>
      <c r="ASM207" s="110"/>
      <c r="ASN207" s="110"/>
      <c r="ASO207" s="110"/>
      <c r="ASP207" s="110"/>
      <c r="ASQ207" s="110"/>
      <c r="ASR207" s="110"/>
      <c r="ASS207" s="110"/>
      <c r="AST207" s="110"/>
      <c r="ASU207" s="110"/>
      <c r="ASV207" s="110"/>
      <c r="ASW207" s="110"/>
      <c r="ASX207" s="110"/>
      <c r="ASY207" s="110"/>
      <c r="ASZ207" s="110"/>
      <c r="ATA207" s="110"/>
      <c r="ATB207" s="110"/>
      <c r="ATC207" s="110"/>
      <c r="ATD207" s="110"/>
      <c r="ATE207" s="110"/>
      <c r="ATF207" s="110"/>
      <c r="ATG207" s="110"/>
      <c r="ATH207" s="110"/>
      <c r="ATI207" s="110"/>
      <c r="ATJ207" s="110"/>
      <c r="ATK207" s="110"/>
      <c r="ATL207" s="110"/>
      <c r="ATM207" s="110"/>
      <c r="ATN207" s="110"/>
      <c r="ATO207" s="110"/>
      <c r="ATP207" s="110"/>
      <c r="ATQ207" s="110"/>
      <c r="ATR207" s="110"/>
      <c r="ATS207" s="110"/>
      <c r="ATT207" s="110"/>
      <c r="ATU207" s="110"/>
      <c r="ATV207" s="110"/>
      <c r="ATW207" s="110"/>
      <c r="ATX207" s="110"/>
      <c r="ATY207" s="110"/>
      <c r="ATZ207" s="110"/>
      <c r="AUA207" s="110"/>
      <c r="AUB207" s="110"/>
      <c r="AUC207" s="110"/>
      <c r="AUD207" s="110"/>
      <c r="AUE207" s="110"/>
      <c r="AUF207" s="110"/>
      <c r="AUG207" s="110"/>
      <c r="AUH207" s="110"/>
      <c r="AUI207" s="110"/>
      <c r="AUJ207" s="110"/>
      <c r="AUK207" s="110"/>
      <c r="AUL207" s="110"/>
      <c r="AUM207" s="110"/>
      <c r="AUN207" s="110"/>
      <c r="AUO207" s="110"/>
      <c r="AUP207" s="110"/>
      <c r="AUQ207" s="110"/>
      <c r="AUR207" s="110"/>
      <c r="AUS207" s="110"/>
      <c r="AUT207" s="110"/>
      <c r="AUU207" s="110"/>
      <c r="AUV207" s="110"/>
      <c r="AUW207" s="110"/>
      <c r="AUX207" s="110"/>
      <c r="AUY207" s="110"/>
      <c r="AUZ207" s="110"/>
      <c r="AVA207" s="110"/>
      <c r="AVB207" s="110"/>
      <c r="AVC207" s="110"/>
      <c r="AVD207" s="110"/>
      <c r="AVE207" s="110"/>
      <c r="AVF207" s="110"/>
      <c r="AVG207" s="110"/>
      <c r="AVH207" s="110"/>
      <c r="AVI207" s="110"/>
      <c r="AVJ207" s="110"/>
      <c r="AVK207" s="110"/>
      <c r="AVL207" s="110"/>
      <c r="AVM207" s="110"/>
      <c r="AVN207" s="110"/>
      <c r="AVO207" s="110"/>
      <c r="AVP207" s="110"/>
      <c r="AVQ207" s="110"/>
      <c r="AVR207" s="110"/>
      <c r="AVS207" s="110"/>
      <c r="AVT207" s="110"/>
      <c r="AVU207" s="110"/>
      <c r="AVV207" s="110"/>
      <c r="AVW207" s="110"/>
      <c r="AVX207" s="110"/>
      <c r="AVY207" s="110"/>
      <c r="AVZ207" s="110"/>
      <c r="AWA207" s="110"/>
      <c r="AWB207" s="110"/>
      <c r="AWC207" s="110"/>
      <c r="AWD207" s="110"/>
      <c r="AWE207" s="110"/>
      <c r="AWF207" s="110"/>
      <c r="AWG207" s="110"/>
      <c r="AWH207" s="110"/>
      <c r="AWI207" s="110"/>
      <c r="AWJ207" s="110"/>
      <c r="AWK207" s="110"/>
      <c r="AWL207" s="110"/>
      <c r="AWM207" s="110"/>
      <c r="AWN207" s="110"/>
      <c r="AWO207" s="110"/>
      <c r="AWP207" s="110"/>
      <c r="AWQ207" s="110"/>
      <c r="AWR207" s="110"/>
      <c r="AWS207" s="110"/>
      <c r="AWT207" s="110"/>
      <c r="AWU207" s="110"/>
      <c r="AWV207" s="110"/>
      <c r="AWW207" s="110"/>
      <c r="AWX207" s="110"/>
      <c r="AWY207" s="110"/>
      <c r="AWZ207" s="110"/>
      <c r="AXA207" s="110"/>
      <c r="AXB207" s="110"/>
      <c r="AXC207" s="110"/>
      <c r="AXD207" s="110"/>
      <c r="AXE207" s="110"/>
      <c r="AXF207" s="110"/>
      <c r="AXG207" s="110"/>
      <c r="AXH207" s="110"/>
      <c r="AXI207" s="110"/>
      <c r="AXJ207" s="110"/>
      <c r="AXK207" s="110"/>
      <c r="AXL207" s="110"/>
      <c r="AXM207" s="110"/>
      <c r="AXN207" s="110"/>
      <c r="AXO207" s="110"/>
      <c r="AXP207" s="110"/>
      <c r="AXQ207" s="110"/>
      <c r="AXR207" s="110"/>
      <c r="AXS207" s="110"/>
      <c r="AXT207" s="110"/>
      <c r="AXU207" s="110"/>
      <c r="AXV207" s="110"/>
      <c r="AXW207" s="110"/>
      <c r="AXX207" s="110"/>
      <c r="AXY207" s="110"/>
      <c r="AXZ207" s="110"/>
      <c r="AYA207" s="110"/>
      <c r="AYB207" s="110"/>
      <c r="AYC207" s="110"/>
      <c r="AYD207" s="110"/>
      <c r="AYE207" s="110"/>
      <c r="AYF207" s="110"/>
      <c r="AYG207" s="110"/>
      <c r="AYH207" s="110"/>
      <c r="AYI207" s="110"/>
      <c r="AYJ207" s="110"/>
      <c r="AYK207" s="110"/>
      <c r="AYL207" s="110"/>
      <c r="AYM207" s="110"/>
      <c r="AYN207" s="110"/>
      <c r="AYO207" s="110"/>
      <c r="AYP207" s="110"/>
      <c r="AYQ207" s="110"/>
      <c r="AYR207" s="110"/>
      <c r="AYS207" s="110"/>
      <c r="AYT207" s="110"/>
      <c r="AYU207" s="110"/>
      <c r="AYV207" s="110"/>
      <c r="AYW207" s="110"/>
      <c r="AYX207" s="110"/>
      <c r="AYY207" s="110"/>
      <c r="AYZ207" s="110"/>
      <c r="AZA207" s="110"/>
      <c r="AZB207" s="110"/>
      <c r="AZC207" s="110"/>
      <c r="AZD207" s="110"/>
      <c r="AZE207" s="110"/>
      <c r="AZF207" s="110"/>
      <c r="AZG207" s="110"/>
      <c r="AZH207" s="110"/>
      <c r="AZI207" s="110"/>
      <c r="AZJ207" s="110"/>
      <c r="AZK207" s="110"/>
      <c r="AZL207" s="110"/>
      <c r="AZM207" s="110"/>
      <c r="AZN207" s="110"/>
      <c r="AZO207" s="110"/>
      <c r="AZP207" s="110"/>
      <c r="AZQ207" s="110"/>
      <c r="AZR207" s="110"/>
      <c r="AZS207" s="110"/>
      <c r="AZT207" s="110"/>
      <c r="AZU207" s="110"/>
      <c r="AZV207" s="110"/>
      <c r="AZW207" s="110"/>
      <c r="AZX207" s="110"/>
      <c r="AZY207" s="110"/>
      <c r="AZZ207" s="110"/>
      <c r="BAA207" s="110"/>
      <c r="BAB207" s="110"/>
      <c r="BAC207" s="110"/>
      <c r="BAD207" s="110"/>
      <c r="BAE207" s="110"/>
      <c r="BAF207" s="110"/>
      <c r="BAG207" s="110"/>
      <c r="BAH207" s="110"/>
      <c r="BAI207" s="110"/>
      <c r="BAJ207" s="110"/>
      <c r="BAK207" s="110"/>
      <c r="BAL207" s="110"/>
      <c r="BAM207" s="110"/>
      <c r="BAN207" s="110"/>
      <c r="BAO207" s="110"/>
      <c r="BAP207" s="110"/>
      <c r="BAQ207" s="110"/>
      <c r="BAR207" s="110"/>
      <c r="BAS207" s="110"/>
      <c r="BAT207" s="110"/>
      <c r="BAU207" s="110"/>
      <c r="BAV207" s="110"/>
      <c r="BAW207" s="110"/>
      <c r="BAX207" s="110"/>
      <c r="BAY207" s="110"/>
      <c r="BAZ207" s="110"/>
      <c r="BBA207" s="110"/>
      <c r="BBB207" s="110"/>
      <c r="BBC207" s="110"/>
      <c r="BBD207" s="110"/>
      <c r="BBE207" s="110"/>
      <c r="BBF207" s="110"/>
      <c r="BBG207" s="110"/>
      <c r="BBH207" s="110"/>
      <c r="BBI207" s="110"/>
      <c r="BBJ207" s="110"/>
      <c r="BBK207" s="110"/>
      <c r="BBL207" s="110"/>
      <c r="BBM207" s="110"/>
      <c r="BBN207" s="110"/>
      <c r="BBO207" s="110"/>
      <c r="BBP207" s="110"/>
      <c r="BBQ207" s="110"/>
      <c r="BBR207" s="110"/>
      <c r="BBS207" s="110"/>
      <c r="BBT207" s="110"/>
      <c r="BBU207" s="110"/>
      <c r="BBV207" s="110"/>
      <c r="BBW207" s="110"/>
      <c r="BBX207" s="110"/>
      <c r="BBY207" s="110"/>
      <c r="BBZ207" s="110"/>
      <c r="BCA207" s="110"/>
      <c r="BCB207" s="110"/>
      <c r="BCC207" s="110"/>
      <c r="BCD207" s="110"/>
      <c r="BCE207" s="110"/>
      <c r="BCF207" s="110"/>
      <c r="BCG207" s="110"/>
      <c r="BCH207" s="110"/>
      <c r="BCI207" s="110"/>
      <c r="BCJ207" s="110"/>
      <c r="BCK207" s="110"/>
      <c r="BCL207" s="110"/>
      <c r="BCM207" s="110"/>
      <c r="BCN207" s="110"/>
      <c r="BCO207" s="110"/>
      <c r="BCP207" s="110"/>
      <c r="BCQ207" s="110"/>
      <c r="BCR207" s="110"/>
      <c r="BCS207" s="110"/>
      <c r="BCT207" s="110"/>
      <c r="BCU207" s="110"/>
      <c r="BCV207" s="110"/>
      <c r="BCW207" s="110"/>
      <c r="BCX207" s="110"/>
      <c r="BCY207" s="110"/>
      <c r="BCZ207" s="110"/>
      <c r="BDA207" s="110"/>
      <c r="BDB207" s="110"/>
      <c r="BDC207" s="110"/>
      <c r="BDD207" s="110"/>
      <c r="BDE207" s="110"/>
      <c r="BDF207" s="110"/>
      <c r="BDG207" s="110"/>
      <c r="BDH207" s="110"/>
      <c r="BDI207" s="110"/>
      <c r="BDJ207" s="110"/>
      <c r="BDK207" s="110"/>
      <c r="BDL207" s="110"/>
      <c r="BDM207" s="110"/>
      <c r="BDN207" s="110"/>
      <c r="BDO207" s="110"/>
      <c r="BDP207" s="110"/>
      <c r="BDQ207" s="110"/>
      <c r="BDR207" s="110"/>
      <c r="BDS207" s="110"/>
      <c r="BDT207" s="110"/>
      <c r="BDU207" s="110"/>
      <c r="BDV207" s="110"/>
      <c r="BDW207" s="110"/>
      <c r="BDX207" s="110"/>
      <c r="BDY207" s="110"/>
      <c r="BDZ207" s="110"/>
      <c r="BEA207" s="110"/>
      <c r="BEB207" s="110"/>
      <c r="BEC207" s="110"/>
      <c r="BED207" s="110"/>
      <c r="BEE207" s="110"/>
      <c r="BEF207" s="110"/>
      <c r="BEG207" s="110"/>
      <c r="BEH207" s="110"/>
      <c r="BEI207" s="110"/>
      <c r="BEJ207" s="110"/>
      <c r="BEK207" s="110"/>
      <c r="BEL207" s="110"/>
      <c r="BEM207" s="110"/>
      <c r="BEN207" s="110"/>
      <c r="BEO207" s="110"/>
      <c r="BEP207" s="110"/>
      <c r="BEQ207" s="110"/>
      <c r="BER207" s="110"/>
      <c r="BES207" s="110"/>
      <c r="BET207" s="110"/>
      <c r="BEU207" s="110"/>
      <c r="BEV207" s="110"/>
      <c r="BEW207" s="110"/>
      <c r="BEX207" s="110"/>
      <c r="BEY207" s="110"/>
      <c r="BEZ207" s="110"/>
      <c r="BFA207" s="110"/>
      <c r="BFB207" s="110"/>
      <c r="BFC207" s="110"/>
      <c r="BFD207" s="110"/>
      <c r="BFE207" s="110"/>
      <c r="BFF207" s="110"/>
      <c r="BFG207" s="110"/>
      <c r="BFH207" s="110"/>
      <c r="BFI207" s="110"/>
      <c r="BFJ207" s="110"/>
      <c r="BFK207" s="110"/>
      <c r="BFL207" s="110"/>
      <c r="BFM207" s="110"/>
      <c r="BFN207" s="110"/>
      <c r="BFO207" s="110"/>
      <c r="BFP207" s="110"/>
      <c r="BFQ207" s="110"/>
      <c r="BFR207" s="110"/>
      <c r="BFS207" s="110"/>
      <c r="BFT207" s="110"/>
      <c r="BFU207" s="110"/>
      <c r="BFV207" s="110"/>
      <c r="BFW207" s="110"/>
      <c r="BFX207" s="110"/>
      <c r="BFY207" s="110"/>
      <c r="BFZ207" s="110"/>
      <c r="BGA207" s="110"/>
      <c r="BGB207" s="110"/>
      <c r="BGC207" s="110"/>
      <c r="BGD207" s="110"/>
      <c r="BGE207" s="110"/>
      <c r="BGF207" s="110"/>
      <c r="BGG207" s="110"/>
      <c r="BGH207" s="110"/>
      <c r="BGI207" s="110"/>
      <c r="BGJ207" s="110"/>
      <c r="BGK207" s="110"/>
      <c r="BGL207" s="110"/>
      <c r="BGM207" s="110"/>
      <c r="BGN207" s="110"/>
      <c r="BGO207" s="110"/>
      <c r="BGP207" s="110"/>
      <c r="BGQ207" s="110"/>
      <c r="BGR207" s="110"/>
      <c r="BGS207" s="110"/>
      <c r="BGT207" s="110"/>
      <c r="BGU207" s="110"/>
      <c r="BGV207" s="110"/>
      <c r="BGW207" s="110"/>
      <c r="BGX207" s="110"/>
      <c r="BGY207" s="110"/>
      <c r="BGZ207" s="110"/>
      <c r="BHA207" s="110"/>
      <c r="BHB207" s="110"/>
      <c r="BHC207" s="110"/>
      <c r="BHD207" s="110"/>
      <c r="BHE207" s="110"/>
      <c r="BHF207" s="110"/>
      <c r="BHG207" s="110"/>
      <c r="BHH207" s="110"/>
      <c r="BHI207" s="110"/>
      <c r="BHJ207" s="110"/>
      <c r="BHK207" s="110"/>
      <c r="BHL207" s="110"/>
      <c r="BHM207" s="110"/>
      <c r="BHN207" s="110"/>
      <c r="BHO207" s="110"/>
      <c r="BHP207" s="110"/>
      <c r="BHQ207" s="110"/>
      <c r="BHR207" s="110"/>
      <c r="BHS207" s="110"/>
      <c r="BHT207" s="110"/>
      <c r="BHU207" s="110"/>
      <c r="BHV207" s="110"/>
      <c r="BHW207" s="110"/>
      <c r="BHX207" s="110"/>
      <c r="BHY207" s="110"/>
      <c r="BHZ207" s="110"/>
      <c r="BIA207" s="110"/>
      <c r="BIB207" s="110"/>
      <c r="BIC207" s="110"/>
      <c r="BID207" s="110"/>
      <c r="BIE207" s="110"/>
      <c r="BIF207" s="110"/>
      <c r="BIG207" s="110"/>
      <c r="BIH207" s="110"/>
      <c r="BII207" s="110"/>
      <c r="BIJ207" s="110"/>
      <c r="BIK207" s="110"/>
      <c r="BIL207" s="110"/>
      <c r="BIM207" s="110"/>
      <c r="BIN207" s="110"/>
      <c r="BIO207" s="110"/>
      <c r="BIP207" s="110"/>
      <c r="BIQ207" s="110"/>
      <c r="BIR207" s="110"/>
      <c r="BIS207" s="110"/>
      <c r="BIT207" s="110"/>
      <c r="BIU207" s="110"/>
      <c r="BIV207" s="110"/>
      <c r="BIW207" s="110"/>
      <c r="BIX207" s="110"/>
      <c r="BIY207" s="110"/>
      <c r="BIZ207" s="110"/>
      <c r="BJA207" s="110"/>
      <c r="BJB207" s="110"/>
      <c r="BJC207" s="110"/>
      <c r="BJD207" s="110"/>
      <c r="BJE207" s="110"/>
      <c r="BJF207" s="110"/>
      <c r="BJG207" s="110"/>
      <c r="BJH207" s="110"/>
      <c r="BJI207" s="110"/>
      <c r="BJJ207" s="110"/>
      <c r="BJK207" s="110"/>
      <c r="BJL207" s="110"/>
      <c r="BJM207" s="110"/>
      <c r="BJN207" s="110"/>
      <c r="BJO207" s="110"/>
      <c r="BJP207" s="110"/>
      <c r="BJQ207" s="110"/>
      <c r="BJR207" s="110"/>
      <c r="BJS207" s="110"/>
      <c r="BJT207" s="110"/>
      <c r="BJU207" s="110"/>
      <c r="BJV207" s="110"/>
      <c r="BJW207" s="110"/>
      <c r="BJX207" s="110"/>
      <c r="BJY207" s="110"/>
      <c r="BJZ207" s="110"/>
      <c r="BKA207" s="110"/>
      <c r="BKB207" s="110"/>
      <c r="BKC207" s="110"/>
      <c r="BKD207" s="110"/>
      <c r="BKE207" s="110"/>
      <c r="BKF207" s="110"/>
      <c r="BKG207" s="110"/>
      <c r="BKH207" s="110"/>
      <c r="BKI207" s="110"/>
      <c r="BKJ207" s="110"/>
      <c r="BKK207" s="110"/>
      <c r="BKL207" s="110"/>
      <c r="BKM207" s="110"/>
      <c r="BKN207" s="110"/>
      <c r="BKO207" s="110"/>
      <c r="BKP207" s="110"/>
      <c r="BKQ207" s="110"/>
      <c r="BKR207" s="110"/>
      <c r="BKS207" s="110"/>
      <c r="BKT207" s="110"/>
      <c r="BKU207" s="110"/>
      <c r="BKV207" s="110"/>
      <c r="BKW207" s="110"/>
      <c r="BKX207" s="110"/>
      <c r="BKY207" s="110"/>
      <c r="BKZ207" s="110"/>
      <c r="BLA207" s="110"/>
      <c r="BLB207" s="110"/>
      <c r="BLC207" s="110"/>
      <c r="BLD207" s="110"/>
      <c r="BLE207" s="110"/>
      <c r="BLF207" s="110"/>
      <c r="BLG207" s="110"/>
      <c r="BLH207" s="110"/>
      <c r="BLI207" s="110"/>
      <c r="BLJ207" s="110"/>
      <c r="BLK207" s="110"/>
      <c r="BLL207" s="110"/>
      <c r="BLM207" s="110"/>
      <c r="BLN207" s="110"/>
      <c r="BLO207" s="110"/>
      <c r="BLP207" s="110"/>
      <c r="BLQ207" s="110"/>
      <c r="BLR207" s="110"/>
      <c r="BLS207" s="110"/>
      <c r="BLT207" s="110"/>
      <c r="BLU207" s="110"/>
      <c r="BLV207" s="110"/>
      <c r="BLW207" s="110"/>
      <c r="BLX207" s="110"/>
      <c r="BLY207" s="110"/>
      <c r="BLZ207" s="110"/>
      <c r="BMA207" s="110"/>
      <c r="BMB207" s="110"/>
      <c r="BMC207" s="110"/>
      <c r="BMD207" s="110"/>
      <c r="BME207" s="110"/>
      <c r="BMF207" s="110"/>
      <c r="BMG207" s="110"/>
      <c r="BMH207" s="110"/>
      <c r="BMI207" s="110"/>
      <c r="BMJ207" s="110"/>
      <c r="BMK207" s="110"/>
      <c r="BML207" s="110"/>
      <c r="BMM207" s="110"/>
      <c r="BMN207" s="110"/>
      <c r="BMO207" s="110"/>
      <c r="BMP207" s="110"/>
      <c r="BMQ207" s="110"/>
      <c r="BMR207" s="110"/>
      <c r="BMS207" s="110"/>
      <c r="BMT207" s="110"/>
      <c r="BMU207" s="110"/>
      <c r="BMV207" s="110"/>
      <c r="BMW207" s="110"/>
      <c r="BMX207" s="110"/>
      <c r="BMY207" s="110"/>
      <c r="BMZ207" s="110"/>
      <c r="BNA207" s="110"/>
      <c r="BNB207" s="110"/>
      <c r="BNC207" s="110"/>
      <c r="BND207" s="110"/>
      <c r="BNE207" s="110"/>
      <c r="BNF207" s="110"/>
      <c r="BNG207" s="110"/>
      <c r="BNH207" s="110"/>
      <c r="BNI207" s="110"/>
      <c r="BNJ207" s="110"/>
      <c r="BNK207" s="110"/>
      <c r="BNL207" s="110"/>
      <c r="BNM207" s="110"/>
      <c r="BNN207" s="110"/>
      <c r="BNO207" s="110"/>
      <c r="BNP207" s="110"/>
      <c r="BNQ207" s="110"/>
      <c r="BNR207" s="110"/>
      <c r="BNS207" s="110"/>
      <c r="BNT207" s="110"/>
      <c r="BNU207" s="110"/>
      <c r="BNV207" s="110"/>
      <c r="BNW207" s="110"/>
      <c r="BNX207" s="110"/>
      <c r="BNY207" s="110"/>
      <c r="BNZ207" s="110"/>
      <c r="BOA207" s="110"/>
      <c r="BOB207" s="110"/>
      <c r="BOC207" s="110"/>
      <c r="BOD207" s="110"/>
      <c r="BOE207" s="110"/>
      <c r="BOF207" s="110"/>
      <c r="BOG207" s="110"/>
      <c r="BOH207" s="110"/>
      <c r="BOI207" s="110"/>
      <c r="BOJ207" s="110"/>
      <c r="BOK207" s="110"/>
      <c r="BOL207" s="110"/>
      <c r="BOM207" s="110"/>
      <c r="BON207" s="110"/>
      <c r="BOO207" s="110"/>
      <c r="BOP207" s="110"/>
      <c r="BOQ207" s="110"/>
      <c r="BOR207" s="110"/>
      <c r="BOS207" s="110"/>
      <c r="BOT207" s="110"/>
      <c r="BOU207" s="110"/>
      <c r="BOV207" s="110"/>
      <c r="BOW207" s="110"/>
      <c r="BOX207" s="110"/>
      <c r="BOY207" s="110"/>
      <c r="BOZ207" s="110"/>
      <c r="BPA207" s="110"/>
      <c r="BPB207" s="110"/>
      <c r="BPC207" s="110"/>
      <c r="BPD207" s="110"/>
      <c r="BPE207" s="110"/>
      <c r="BPF207" s="110"/>
      <c r="BPG207" s="110"/>
      <c r="BPH207" s="110"/>
      <c r="BPI207" s="110"/>
      <c r="BPJ207" s="110"/>
      <c r="BPK207" s="110"/>
      <c r="BPL207" s="110"/>
      <c r="BPM207" s="110"/>
      <c r="BPN207" s="110"/>
      <c r="BPO207" s="110"/>
      <c r="BPP207" s="110"/>
      <c r="BPQ207" s="110"/>
      <c r="BPR207" s="110"/>
      <c r="BPS207" s="110"/>
      <c r="BPT207" s="110"/>
      <c r="BPU207" s="110"/>
      <c r="BPV207" s="110"/>
      <c r="BPW207" s="110"/>
      <c r="BPX207" s="110"/>
      <c r="BPY207" s="110"/>
      <c r="BPZ207" s="110"/>
      <c r="BQA207" s="110"/>
      <c r="BQB207" s="110"/>
      <c r="BQC207" s="110"/>
      <c r="BQD207" s="110"/>
      <c r="BQE207" s="110"/>
      <c r="BQF207" s="110"/>
      <c r="BQG207" s="110"/>
      <c r="BQH207" s="110"/>
      <c r="BQI207" s="110"/>
      <c r="BQJ207" s="110"/>
      <c r="BQK207" s="110"/>
      <c r="BQL207" s="110"/>
      <c r="BQM207" s="110"/>
      <c r="BQN207" s="110"/>
      <c r="BQO207" s="110"/>
      <c r="BQP207" s="110"/>
      <c r="BQQ207" s="110"/>
      <c r="BQR207" s="110"/>
      <c r="BQS207" s="110"/>
      <c r="BQT207" s="110"/>
      <c r="BQU207" s="110"/>
      <c r="BQV207" s="110"/>
      <c r="BQW207" s="110"/>
      <c r="BQX207" s="110"/>
      <c r="BQY207" s="110"/>
      <c r="BQZ207" s="110"/>
      <c r="BRA207" s="110"/>
      <c r="BRB207" s="110"/>
      <c r="BRC207" s="110"/>
      <c r="BRD207" s="110"/>
      <c r="BRE207" s="110"/>
      <c r="BRF207" s="110"/>
      <c r="BRG207" s="110"/>
      <c r="BRH207" s="110"/>
      <c r="BRI207" s="110"/>
      <c r="BRJ207" s="110"/>
      <c r="BRK207" s="110"/>
      <c r="BRL207" s="110"/>
      <c r="BRM207" s="110"/>
      <c r="BRN207" s="110"/>
      <c r="BRO207" s="110"/>
      <c r="BRP207" s="110"/>
      <c r="BRQ207" s="110"/>
      <c r="BRR207" s="110"/>
      <c r="BRS207" s="110"/>
      <c r="BRT207" s="110"/>
      <c r="BRU207" s="110"/>
      <c r="BRV207" s="110"/>
      <c r="BRW207" s="110"/>
      <c r="BRX207" s="110"/>
      <c r="BRY207" s="110"/>
      <c r="BRZ207" s="110"/>
      <c r="BSA207" s="110"/>
      <c r="BSB207" s="110"/>
      <c r="BSC207" s="110"/>
      <c r="BSD207" s="110"/>
      <c r="BSE207" s="110"/>
      <c r="BSF207" s="110"/>
      <c r="BSG207" s="110"/>
      <c r="BSH207" s="110"/>
      <c r="BSI207" s="110"/>
      <c r="BSJ207" s="110"/>
      <c r="BSK207" s="110"/>
      <c r="BSL207" s="110"/>
      <c r="BSM207" s="110"/>
      <c r="BSN207" s="110"/>
      <c r="BSO207" s="110"/>
      <c r="BSP207" s="110"/>
      <c r="BSQ207" s="110"/>
      <c r="BSR207" s="110"/>
      <c r="BSS207" s="110"/>
      <c r="BST207" s="110"/>
      <c r="BSU207" s="110"/>
      <c r="BSV207" s="110"/>
      <c r="BSW207" s="110"/>
      <c r="BSX207" s="110"/>
      <c r="BSY207" s="110"/>
      <c r="BSZ207" s="110"/>
      <c r="BTA207" s="110"/>
      <c r="BTB207" s="110"/>
      <c r="BTC207" s="110"/>
      <c r="BTD207" s="110"/>
      <c r="BTE207" s="110"/>
      <c r="BTF207" s="110"/>
      <c r="BTG207" s="110"/>
      <c r="BTH207" s="110"/>
      <c r="BTI207" s="110"/>
      <c r="BTJ207" s="110"/>
      <c r="BTK207" s="110"/>
      <c r="BTL207" s="110"/>
      <c r="BTM207" s="110"/>
      <c r="BTN207" s="110"/>
      <c r="BTO207" s="110"/>
      <c r="BTP207" s="110"/>
      <c r="BTQ207" s="110"/>
      <c r="BTR207" s="110"/>
      <c r="BTS207" s="110"/>
      <c r="BTT207" s="110"/>
      <c r="BTU207" s="110"/>
      <c r="BTV207" s="110"/>
      <c r="BTW207" s="110"/>
      <c r="BTX207" s="110"/>
      <c r="BTY207" s="110"/>
      <c r="BTZ207" s="110"/>
      <c r="BUA207" s="110"/>
      <c r="BUB207" s="110"/>
      <c r="BUC207" s="110"/>
      <c r="BUD207" s="110"/>
      <c r="BUE207" s="110"/>
      <c r="BUF207" s="110"/>
      <c r="BUG207" s="110"/>
      <c r="BUH207" s="110"/>
      <c r="BUI207" s="110"/>
      <c r="BUJ207" s="110"/>
      <c r="BUK207" s="110"/>
      <c r="BUL207" s="110"/>
      <c r="BUM207" s="110"/>
      <c r="BUN207" s="110"/>
      <c r="BUO207" s="110"/>
      <c r="BUP207" s="110"/>
      <c r="BUQ207" s="110"/>
      <c r="BUR207" s="110"/>
      <c r="BUS207" s="110"/>
      <c r="BUT207" s="110"/>
      <c r="BUU207" s="110"/>
      <c r="BUV207" s="110"/>
      <c r="BUW207" s="110"/>
      <c r="BUX207" s="110"/>
      <c r="BUY207" s="110"/>
      <c r="BUZ207" s="110"/>
      <c r="BVA207" s="110"/>
      <c r="BVB207" s="110"/>
      <c r="BVC207" s="110"/>
      <c r="BVD207" s="110"/>
      <c r="BVE207" s="110"/>
      <c r="BVF207" s="110"/>
      <c r="BVG207" s="110"/>
      <c r="BVH207" s="110"/>
      <c r="BVI207" s="110"/>
      <c r="BVJ207" s="110"/>
      <c r="BVK207" s="110"/>
      <c r="BVL207" s="110"/>
      <c r="BVM207" s="110"/>
      <c r="BVN207" s="110"/>
      <c r="BVO207" s="110"/>
      <c r="BVP207" s="110"/>
      <c r="BVQ207" s="110"/>
      <c r="BVR207" s="110"/>
      <c r="BVS207" s="110"/>
      <c r="BVT207" s="110"/>
      <c r="BVU207" s="110"/>
      <c r="BVV207" s="110"/>
      <c r="BVW207" s="110"/>
      <c r="BVX207" s="110"/>
      <c r="BVY207" s="110"/>
      <c r="BVZ207" s="110"/>
      <c r="BWA207" s="110"/>
      <c r="BWB207" s="110"/>
      <c r="BWC207" s="110"/>
      <c r="BWD207" s="110"/>
      <c r="BWE207" s="110"/>
      <c r="BWF207" s="110"/>
      <c r="BWG207" s="110"/>
      <c r="BWH207" s="110"/>
      <c r="BWI207" s="110"/>
      <c r="BWJ207" s="110"/>
      <c r="BWK207" s="110"/>
      <c r="BWL207" s="110"/>
      <c r="BWM207" s="110"/>
      <c r="BWN207" s="110"/>
      <c r="BWO207" s="110"/>
      <c r="BWP207" s="110"/>
      <c r="BWQ207" s="110"/>
      <c r="BWR207" s="110"/>
      <c r="BWS207" s="110"/>
      <c r="BWT207" s="110"/>
      <c r="BWU207" s="110"/>
      <c r="BWV207" s="110"/>
      <c r="BWW207" s="110"/>
      <c r="BWX207" s="110"/>
      <c r="BWY207" s="110"/>
      <c r="BWZ207" s="110"/>
      <c r="BXA207" s="110"/>
      <c r="BXB207" s="110"/>
      <c r="BXC207" s="110"/>
      <c r="BXD207" s="110"/>
      <c r="BXE207" s="110"/>
      <c r="BXF207" s="110"/>
      <c r="BXG207" s="110"/>
      <c r="BXH207" s="110"/>
      <c r="BXI207" s="110"/>
      <c r="BXJ207" s="110"/>
      <c r="BXK207" s="110"/>
      <c r="BXL207" s="110"/>
      <c r="BXM207" s="110"/>
      <c r="BXN207" s="110"/>
      <c r="BXO207" s="110"/>
      <c r="BXP207" s="110"/>
      <c r="BXQ207" s="110"/>
      <c r="BXR207" s="110"/>
      <c r="BXS207" s="110"/>
      <c r="BXT207" s="110"/>
      <c r="BXU207" s="110"/>
      <c r="BXV207" s="110"/>
      <c r="BXW207" s="110"/>
      <c r="BXX207" s="110"/>
      <c r="BXY207" s="110"/>
      <c r="BXZ207" s="110"/>
      <c r="BYA207" s="110"/>
      <c r="BYB207" s="110"/>
      <c r="BYC207" s="110"/>
      <c r="BYD207" s="110"/>
      <c r="BYE207" s="110"/>
      <c r="BYF207" s="110"/>
      <c r="BYG207" s="110"/>
      <c r="BYH207" s="110"/>
      <c r="BYI207" s="110"/>
      <c r="BYJ207" s="110"/>
      <c r="BYK207" s="110"/>
      <c r="BYL207" s="110"/>
      <c r="BYM207" s="110"/>
      <c r="BYN207" s="110"/>
      <c r="BYO207" s="110"/>
      <c r="BYP207" s="110"/>
      <c r="BYQ207" s="110"/>
      <c r="BYR207" s="110"/>
      <c r="BYS207" s="110"/>
      <c r="BYT207" s="110"/>
      <c r="BYU207" s="110"/>
      <c r="BYV207" s="110"/>
      <c r="BYW207" s="110"/>
      <c r="BYX207" s="110"/>
      <c r="BYY207" s="110"/>
      <c r="BYZ207" s="110"/>
      <c r="BZA207" s="110"/>
      <c r="BZB207" s="110"/>
      <c r="BZC207" s="110"/>
      <c r="BZD207" s="110"/>
      <c r="BZE207" s="110"/>
      <c r="BZF207" s="110"/>
      <c r="BZG207" s="110"/>
      <c r="BZH207" s="110"/>
      <c r="BZI207" s="110"/>
      <c r="BZJ207" s="110"/>
      <c r="BZK207" s="110"/>
      <c r="BZL207" s="110"/>
      <c r="BZM207" s="110"/>
      <c r="BZN207" s="110"/>
      <c r="BZO207" s="110"/>
      <c r="BZP207" s="110"/>
      <c r="BZQ207" s="110"/>
      <c r="BZR207" s="110"/>
      <c r="BZS207" s="110"/>
      <c r="BZT207" s="110"/>
      <c r="BZU207" s="110"/>
      <c r="BZV207" s="110"/>
      <c r="BZW207" s="110"/>
      <c r="BZX207" s="110"/>
      <c r="BZY207" s="110"/>
      <c r="BZZ207" s="110"/>
      <c r="CAA207" s="110"/>
      <c r="CAB207" s="110"/>
      <c r="CAC207" s="110"/>
      <c r="CAD207" s="110"/>
      <c r="CAE207" s="110"/>
      <c r="CAF207" s="110"/>
      <c r="CAG207" s="110"/>
      <c r="CAH207" s="110"/>
      <c r="CAI207" s="110"/>
      <c r="CAJ207" s="110"/>
      <c r="CAK207" s="110"/>
      <c r="CAL207" s="110"/>
      <c r="CAM207" s="110"/>
      <c r="CAN207" s="110"/>
      <c r="CAO207" s="110"/>
      <c r="CAP207" s="110"/>
      <c r="CAQ207" s="110"/>
      <c r="CAR207" s="110"/>
      <c r="CAS207" s="110"/>
      <c r="CAT207" s="110"/>
      <c r="CAU207" s="110"/>
      <c r="CAV207" s="110"/>
      <c r="CAW207" s="110"/>
      <c r="CAX207" s="110"/>
      <c r="CAY207" s="110"/>
      <c r="CAZ207" s="110"/>
      <c r="CBA207" s="110"/>
      <c r="CBB207" s="110"/>
      <c r="CBC207" s="110"/>
      <c r="CBD207" s="110"/>
      <c r="CBE207" s="110"/>
      <c r="CBF207" s="110"/>
      <c r="CBG207" s="110"/>
      <c r="CBH207" s="110"/>
      <c r="CBI207" s="110"/>
      <c r="CBJ207" s="110"/>
      <c r="CBK207" s="110"/>
      <c r="CBL207" s="110"/>
      <c r="CBM207" s="110"/>
      <c r="CBN207" s="110"/>
      <c r="CBO207" s="110"/>
      <c r="CBP207" s="110"/>
      <c r="CBQ207" s="110"/>
      <c r="CBR207" s="110"/>
      <c r="CBS207" s="110"/>
      <c r="CBT207" s="110"/>
      <c r="CBU207" s="110"/>
      <c r="CBV207" s="110"/>
      <c r="CBW207" s="110"/>
      <c r="CBX207" s="110"/>
      <c r="CBY207" s="110"/>
      <c r="CBZ207" s="110"/>
      <c r="CCA207" s="110"/>
      <c r="CCB207" s="110"/>
      <c r="CCC207" s="110"/>
      <c r="CCD207" s="110"/>
      <c r="CCE207" s="110"/>
      <c r="CCF207" s="110"/>
      <c r="CCG207" s="110"/>
      <c r="CCH207" s="110"/>
      <c r="CCI207" s="110"/>
      <c r="CCJ207" s="110"/>
      <c r="CCK207" s="110"/>
      <c r="CCL207" s="110"/>
      <c r="CCM207" s="110"/>
      <c r="CCN207" s="110"/>
      <c r="CCO207" s="110"/>
      <c r="CCP207" s="110"/>
      <c r="CCQ207" s="110"/>
      <c r="CCR207" s="110"/>
      <c r="CCS207" s="110"/>
      <c r="CCT207" s="110"/>
      <c r="CCU207" s="110"/>
      <c r="CCV207" s="110"/>
      <c r="CCW207" s="110"/>
      <c r="CCX207" s="110"/>
      <c r="CCY207" s="110"/>
      <c r="CCZ207" s="110"/>
      <c r="CDA207" s="110"/>
      <c r="CDB207" s="110"/>
      <c r="CDC207" s="110"/>
      <c r="CDD207" s="110"/>
      <c r="CDE207" s="110"/>
      <c r="CDF207" s="110"/>
      <c r="CDG207" s="110"/>
      <c r="CDH207" s="110"/>
      <c r="CDI207" s="110"/>
      <c r="CDJ207" s="110"/>
      <c r="CDK207" s="110"/>
      <c r="CDL207" s="110"/>
      <c r="CDM207" s="110"/>
      <c r="CDN207" s="110"/>
      <c r="CDO207" s="110"/>
      <c r="CDP207" s="110"/>
      <c r="CDQ207" s="110"/>
      <c r="CDR207" s="110"/>
      <c r="CDS207" s="110"/>
      <c r="CDT207" s="110"/>
      <c r="CDU207" s="110"/>
      <c r="CDV207" s="110"/>
      <c r="CDW207" s="110"/>
      <c r="CDX207" s="110"/>
      <c r="CDY207" s="110"/>
      <c r="CDZ207" s="110"/>
      <c r="CEA207" s="110"/>
      <c r="CEB207" s="110"/>
      <c r="CEC207" s="110"/>
      <c r="CED207" s="110"/>
      <c r="CEE207" s="110"/>
      <c r="CEF207" s="110"/>
      <c r="CEG207" s="110"/>
      <c r="CEH207" s="110"/>
      <c r="CEI207" s="110"/>
      <c r="CEJ207" s="110"/>
      <c r="CEK207" s="110"/>
      <c r="CEL207" s="110"/>
      <c r="CEM207" s="110"/>
      <c r="CEN207" s="110"/>
      <c r="CEO207" s="110"/>
      <c r="CEP207" s="110"/>
      <c r="CEQ207" s="110"/>
      <c r="CER207" s="110"/>
      <c r="CES207" s="110"/>
      <c r="CET207" s="110"/>
      <c r="CEU207" s="110"/>
      <c r="CEV207" s="110"/>
      <c r="CEW207" s="110"/>
      <c r="CEX207" s="110"/>
      <c r="CEY207" s="110"/>
      <c r="CEZ207" s="110"/>
      <c r="CFA207" s="110"/>
      <c r="CFB207" s="110"/>
      <c r="CFC207" s="110"/>
      <c r="CFD207" s="110"/>
      <c r="CFE207" s="110"/>
      <c r="CFF207" s="110"/>
      <c r="CFG207" s="110"/>
      <c r="CFH207" s="110"/>
      <c r="CFI207" s="110"/>
      <c r="CFJ207" s="110"/>
      <c r="CFK207" s="110"/>
      <c r="CFL207" s="110"/>
      <c r="CFM207" s="110"/>
      <c r="CFN207" s="110"/>
      <c r="CFO207" s="110"/>
      <c r="CFP207" s="110"/>
      <c r="CFQ207" s="110"/>
      <c r="CFR207" s="110"/>
      <c r="CFS207" s="110"/>
      <c r="CFT207" s="110"/>
      <c r="CFU207" s="110"/>
      <c r="CFV207" s="110"/>
      <c r="CFW207" s="110"/>
      <c r="CFX207" s="110"/>
      <c r="CFY207" s="110"/>
      <c r="CFZ207" s="110"/>
      <c r="CGA207" s="110"/>
      <c r="CGB207" s="110"/>
      <c r="CGC207" s="110"/>
      <c r="CGD207" s="110"/>
      <c r="CGE207" s="110"/>
      <c r="CGF207" s="110"/>
      <c r="CGG207" s="110"/>
      <c r="CGH207" s="110"/>
      <c r="CGI207" s="110"/>
      <c r="CGJ207" s="110"/>
      <c r="CGK207" s="110"/>
      <c r="CGL207" s="110"/>
      <c r="CGM207" s="110"/>
      <c r="CGN207" s="110"/>
      <c r="CGO207" s="110"/>
      <c r="CGP207" s="110"/>
      <c r="CGQ207" s="110"/>
      <c r="CGR207" s="110"/>
      <c r="CGS207" s="110"/>
      <c r="CGT207" s="110"/>
      <c r="CGU207" s="110"/>
      <c r="CGV207" s="110"/>
      <c r="CGW207" s="110"/>
      <c r="CGX207" s="110"/>
      <c r="CGY207" s="110"/>
      <c r="CGZ207" s="110"/>
      <c r="CHA207" s="110"/>
      <c r="CHB207" s="110"/>
      <c r="CHC207" s="110"/>
      <c r="CHD207" s="110"/>
      <c r="CHE207" s="110"/>
      <c r="CHF207" s="110"/>
      <c r="CHG207" s="110"/>
      <c r="CHH207" s="110"/>
      <c r="CHI207" s="110"/>
      <c r="CHJ207" s="110"/>
      <c r="CHK207" s="110"/>
      <c r="CHL207" s="110"/>
      <c r="CHM207" s="110"/>
      <c r="CHN207" s="110"/>
      <c r="CHO207" s="110"/>
      <c r="CHP207" s="110"/>
      <c r="CHQ207" s="110"/>
      <c r="CHR207" s="110"/>
      <c r="CHS207" s="110"/>
      <c r="CHT207" s="110"/>
      <c r="CHU207" s="110"/>
      <c r="CHV207" s="110"/>
      <c r="CHW207" s="110"/>
      <c r="CHX207" s="110"/>
      <c r="CHY207" s="110"/>
      <c r="CHZ207" s="110"/>
      <c r="CIA207" s="110"/>
      <c r="CIB207" s="110"/>
      <c r="CIC207" s="110"/>
      <c r="CID207" s="110"/>
      <c r="CIE207" s="110"/>
      <c r="CIF207" s="110"/>
      <c r="CIG207" s="110"/>
      <c r="CIH207" s="110"/>
      <c r="CII207" s="110"/>
      <c r="CIJ207" s="110"/>
      <c r="CIK207" s="110"/>
      <c r="CIL207" s="110"/>
      <c r="CIM207" s="110"/>
      <c r="CIN207" s="110"/>
      <c r="CIO207" s="110"/>
      <c r="CIP207" s="110"/>
      <c r="CIQ207" s="110"/>
      <c r="CIR207" s="110"/>
      <c r="CIS207" s="110"/>
      <c r="CIT207" s="110"/>
      <c r="CIU207" s="110"/>
      <c r="CIV207" s="110"/>
      <c r="CIW207" s="110"/>
      <c r="CIX207" s="110"/>
      <c r="CIY207" s="110"/>
      <c r="CIZ207" s="110"/>
      <c r="CJA207" s="110"/>
      <c r="CJB207" s="110"/>
      <c r="CJC207" s="110"/>
      <c r="CJD207" s="110"/>
      <c r="CJE207" s="110"/>
      <c r="CJF207" s="110"/>
      <c r="CJG207" s="110"/>
      <c r="CJH207" s="110"/>
      <c r="CJI207" s="110"/>
      <c r="CJJ207" s="110"/>
      <c r="CJK207" s="110"/>
      <c r="CJL207" s="110"/>
      <c r="CJM207" s="110"/>
      <c r="CJN207" s="110"/>
      <c r="CJO207" s="110"/>
      <c r="CJP207" s="110"/>
      <c r="CJQ207" s="110"/>
      <c r="CJR207" s="110"/>
      <c r="CJS207" s="110"/>
      <c r="CJT207" s="110"/>
      <c r="CJU207" s="110"/>
      <c r="CJV207" s="110"/>
      <c r="CJW207" s="110"/>
      <c r="CJX207" s="110"/>
      <c r="CJY207" s="110"/>
      <c r="CJZ207" s="110"/>
      <c r="CKA207" s="110"/>
      <c r="CKB207" s="110"/>
      <c r="CKC207" s="110"/>
      <c r="CKD207" s="110"/>
      <c r="CKE207" s="110"/>
      <c r="CKF207" s="110"/>
      <c r="CKG207" s="110"/>
      <c r="CKH207" s="110"/>
      <c r="CKI207" s="110"/>
      <c r="CKJ207" s="110"/>
      <c r="CKK207" s="110"/>
      <c r="CKL207" s="110"/>
      <c r="CKM207" s="110"/>
      <c r="CKN207" s="110"/>
      <c r="CKO207" s="110"/>
      <c r="CKP207" s="110"/>
      <c r="CKQ207" s="110"/>
      <c r="CKR207" s="110"/>
      <c r="CKS207" s="110"/>
      <c r="CKT207" s="110"/>
      <c r="CKU207" s="110"/>
      <c r="CKV207" s="110"/>
      <c r="CKW207" s="110"/>
      <c r="CKX207" s="110"/>
      <c r="CKY207" s="110"/>
      <c r="CKZ207" s="110"/>
      <c r="CLA207" s="110"/>
      <c r="CLB207" s="110"/>
      <c r="CLC207" s="110"/>
      <c r="CLD207" s="110"/>
      <c r="CLE207" s="110"/>
      <c r="CLF207" s="110"/>
      <c r="CLG207" s="110"/>
      <c r="CLH207" s="110"/>
      <c r="CLI207" s="110"/>
      <c r="CLJ207" s="110"/>
      <c r="CLK207" s="110"/>
      <c r="CLL207" s="110"/>
      <c r="CLM207" s="110"/>
      <c r="CLN207" s="110"/>
      <c r="CLO207" s="110"/>
      <c r="CLP207" s="110"/>
      <c r="CLQ207" s="110"/>
      <c r="CLR207" s="110"/>
      <c r="CLS207" s="110"/>
      <c r="CLT207" s="110"/>
      <c r="CLU207" s="110"/>
      <c r="CLV207" s="110"/>
      <c r="CLW207" s="110"/>
      <c r="CLX207" s="110"/>
      <c r="CLY207" s="110"/>
      <c r="CLZ207" s="110"/>
      <c r="CMA207" s="110"/>
      <c r="CMB207" s="110"/>
      <c r="CMC207" s="110"/>
      <c r="CMD207" s="110"/>
      <c r="CME207" s="110"/>
      <c r="CMF207" s="110"/>
      <c r="CMG207" s="110"/>
      <c r="CMH207" s="110"/>
      <c r="CMI207" s="110"/>
      <c r="CMJ207" s="110"/>
      <c r="CMK207" s="110"/>
      <c r="CML207" s="110"/>
      <c r="CMM207" s="110"/>
      <c r="CMN207" s="110"/>
      <c r="CMO207" s="110"/>
      <c r="CMP207" s="110"/>
      <c r="CMQ207" s="110"/>
      <c r="CMR207" s="110"/>
      <c r="CMS207" s="110"/>
      <c r="CMT207" s="110"/>
      <c r="CMU207" s="110"/>
      <c r="CMV207" s="110"/>
      <c r="CMW207" s="110"/>
      <c r="CMX207" s="110"/>
      <c r="CMY207" s="110"/>
      <c r="CMZ207" s="110"/>
      <c r="CNA207" s="110"/>
      <c r="CNB207" s="110"/>
      <c r="CNC207" s="110"/>
      <c r="CND207" s="110"/>
      <c r="CNE207" s="110"/>
      <c r="CNF207" s="110"/>
      <c r="CNG207" s="110"/>
      <c r="CNH207" s="110"/>
      <c r="CNI207" s="110"/>
      <c r="CNJ207" s="110"/>
      <c r="CNK207" s="110"/>
      <c r="CNL207" s="110"/>
      <c r="CNM207" s="110"/>
      <c r="CNN207" s="110"/>
      <c r="CNO207" s="110"/>
      <c r="CNP207" s="110"/>
      <c r="CNQ207" s="110"/>
      <c r="CNR207" s="110"/>
      <c r="CNS207" s="110"/>
      <c r="CNT207" s="110"/>
      <c r="CNU207" s="110"/>
      <c r="CNV207" s="110"/>
      <c r="CNW207" s="110"/>
      <c r="CNX207" s="110"/>
      <c r="CNY207" s="110"/>
      <c r="CNZ207" s="110"/>
      <c r="COA207" s="110"/>
      <c r="COB207" s="110"/>
      <c r="COC207" s="110"/>
      <c r="COD207" s="110"/>
      <c r="COE207" s="110"/>
      <c r="COF207" s="110"/>
      <c r="COG207" s="110"/>
      <c r="COH207" s="110"/>
      <c r="COI207" s="110"/>
      <c r="COJ207" s="110"/>
      <c r="COK207" s="110"/>
      <c r="COL207" s="110"/>
      <c r="COM207" s="110"/>
      <c r="CON207" s="110"/>
      <c r="COO207" s="110"/>
      <c r="COP207" s="110"/>
      <c r="COQ207" s="110"/>
      <c r="COR207" s="110"/>
      <c r="COS207" s="110"/>
      <c r="COT207" s="110"/>
      <c r="COU207" s="110"/>
      <c r="COV207" s="110"/>
      <c r="COW207" s="110"/>
      <c r="COX207" s="110"/>
      <c r="COY207" s="110"/>
      <c r="COZ207" s="110"/>
      <c r="CPA207" s="110"/>
      <c r="CPB207" s="110"/>
      <c r="CPC207" s="110"/>
      <c r="CPD207" s="110"/>
      <c r="CPE207" s="110"/>
      <c r="CPF207" s="110"/>
      <c r="CPG207" s="110"/>
      <c r="CPH207" s="110"/>
      <c r="CPI207" s="110"/>
      <c r="CPJ207" s="110"/>
      <c r="CPK207" s="110"/>
      <c r="CPL207" s="110"/>
      <c r="CPM207" s="110"/>
      <c r="CPN207" s="110"/>
      <c r="CPO207" s="110"/>
      <c r="CPP207" s="110"/>
      <c r="CPQ207" s="110"/>
      <c r="CPR207" s="110"/>
      <c r="CPS207" s="110"/>
      <c r="CPT207" s="110"/>
      <c r="CPU207" s="110"/>
      <c r="CPV207" s="110"/>
      <c r="CPW207" s="110"/>
      <c r="CPX207" s="110"/>
      <c r="CPY207" s="110"/>
      <c r="CPZ207" s="110"/>
      <c r="CQA207" s="110"/>
      <c r="CQB207" s="110"/>
      <c r="CQC207" s="110"/>
      <c r="CQD207" s="110"/>
      <c r="CQE207" s="110"/>
      <c r="CQF207" s="110"/>
      <c r="CQG207" s="110"/>
      <c r="CQH207" s="110"/>
      <c r="CQI207" s="110"/>
      <c r="CQJ207" s="110"/>
      <c r="CQK207" s="110"/>
      <c r="CQL207" s="110"/>
      <c r="CQM207" s="110"/>
      <c r="CQN207" s="110"/>
      <c r="CQO207" s="110"/>
      <c r="CQP207" s="110"/>
      <c r="CQQ207" s="110"/>
      <c r="CQR207" s="110"/>
      <c r="CQS207" s="110"/>
      <c r="CQT207" s="110"/>
      <c r="CQU207" s="110"/>
      <c r="CQV207" s="110"/>
      <c r="CQW207" s="110"/>
      <c r="CQX207" s="110"/>
      <c r="CQY207" s="110"/>
      <c r="CQZ207" s="110"/>
      <c r="CRA207" s="110"/>
      <c r="CRB207" s="110"/>
      <c r="CRC207" s="110"/>
      <c r="CRD207" s="110"/>
      <c r="CRE207" s="110"/>
      <c r="CRF207" s="110"/>
      <c r="CRG207" s="110"/>
      <c r="CRH207" s="110"/>
      <c r="CRI207" s="110"/>
      <c r="CRJ207" s="110"/>
      <c r="CRK207" s="110"/>
      <c r="CRL207" s="110"/>
      <c r="CRM207" s="110"/>
      <c r="CRN207" s="110"/>
      <c r="CRO207" s="110"/>
      <c r="CRP207" s="110"/>
      <c r="CRQ207" s="110"/>
      <c r="CRR207" s="110"/>
      <c r="CRS207" s="110"/>
      <c r="CRT207" s="110"/>
      <c r="CRU207" s="110"/>
      <c r="CRV207" s="110"/>
      <c r="CRW207" s="110"/>
      <c r="CRX207" s="110"/>
      <c r="CRY207" s="110"/>
      <c r="CRZ207" s="110"/>
      <c r="CSA207" s="110"/>
      <c r="CSB207" s="110"/>
      <c r="CSC207" s="110"/>
      <c r="CSD207" s="110"/>
      <c r="CSE207" s="110"/>
      <c r="CSF207" s="110"/>
      <c r="CSG207" s="110"/>
      <c r="CSH207" s="110"/>
      <c r="CSI207" s="110"/>
      <c r="CSJ207" s="110"/>
      <c r="CSK207" s="110"/>
      <c r="CSL207" s="110"/>
      <c r="CSM207" s="110"/>
      <c r="CSN207" s="110"/>
      <c r="CSO207" s="110"/>
      <c r="CSP207" s="110"/>
      <c r="CSQ207" s="110"/>
      <c r="CSR207" s="110"/>
      <c r="CSS207" s="110"/>
      <c r="CST207" s="110"/>
      <c r="CSU207" s="110"/>
      <c r="CSV207" s="110"/>
      <c r="CSW207" s="110"/>
      <c r="CSX207" s="110"/>
      <c r="CSY207" s="110"/>
      <c r="CSZ207" s="110"/>
      <c r="CTA207" s="110"/>
      <c r="CTB207" s="110"/>
      <c r="CTC207" s="110"/>
      <c r="CTD207" s="110"/>
      <c r="CTE207" s="110"/>
      <c r="CTF207" s="110"/>
      <c r="CTG207" s="110"/>
      <c r="CTH207" s="110"/>
      <c r="CTI207" s="110"/>
      <c r="CTJ207" s="110"/>
      <c r="CTK207" s="110"/>
      <c r="CTL207" s="110"/>
      <c r="CTM207" s="110"/>
      <c r="CTN207" s="110"/>
      <c r="CTO207" s="110"/>
      <c r="CTP207" s="110"/>
      <c r="CTQ207" s="110"/>
      <c r="CTR207" s="110"/>
      <c r="CTS207" s="110"/>
      <c r="CTT207" s="110"/>
      <c r="CTU207" s="110"/>
      <c r="CTV207" s="110"/>
      <c r="CTW207" s="110"/>
      <c r="CTX207" s="110"/>
      <c r="CTY207" s="110"/>
      <c r="CTZ207" s="110"/>
      <c r="CUA207" s="110"/>
      <c r="CUB207" s="110"/>
      <c r="CUC207" s="110"/>
      <c r="CUD207" s="110"/>
      <c r="CUE207" s="110"/>
      <c r="CUF207" s="110"/>
      <c r="CUG207" s="110"/>
      <c r="CUH207" s="110"/>
      <c r="CUI207" s="110"/>
      <c r="CUJ207" s="110"/>
      <c r="CUK207" s="110"/>
      <c r="CUL207" s="110"/>
      <c r="CUM207" s="110"/>
      <c r="CUN207" s="110"/>
      <c r="CUO207" s="110"/>
      <c r="CUP207" s="110"/>
      <c r="CUQ207" s="110"/>
      <c r="CUR207" s="110"/>
      <c r="CUS207" s="110"/>
      <c r="CUT207" s="110"/>
      <c r="CUU207" s="110"/>
      <c r="CUV207" s="110"/>
      <c r="CUW207" s="110"/>
      <c r="CUX207" s="110"/>
      <c r="CUY207" s="110"/>
      <c r="CUZ207" s="110"/>
      <c r="CVA207" s="110"/>
      <c r="CVB207" s="110"/>
      <c r="CVC207" s="110"/>
      <c r="CVD207" s="110"/>
      <c r="CVE207" s="110"/>
      <c r="CVF207" s="110"/>
      <c r="CVG207" s="110"/>
      <c r="CVH207" s="110"/>
      <c r="CVI207" s="110"/>
      <c r="CVJ207" s="110"/>
      <c r="CVK207" s="110"/>
      <c r="CVL207" s="110"/>
      <c r="CVM207" s="110"/>
      <c r="CVN207" s="110"/>
      <c r="CVO207" s="110"/>
      <c r="CVP207" s="110"/>
      <c r="CVQ207" s="110"/>
      <c r="CVR207" s="110"/>
      <c r="CVS207" s="110"/>
      <c r="CVT207" s="110"/>
      <c r="CVU207" s="110"/>
      <c r="CVV207" s="110"/>
      <c r="CVW207" s="110"/>
      <c r="CVX207" s="110"/>
      <c r="CVY207" s="110"/>
      <c r="CVZ207" s="110"/>
      <c r="CWA207" s="110"/>
      <c r="CWB207" s="110"/>
      <c r="CWC207" s="110"/>
      <c r="CWD207" s="110"/>
      <c r="CWE207" s="110"/>
      <c r="CWF207" s="110"/>
      <c r="CWG207" s="110"/>
      <c r="CWH207" s="110"/>
      <c r="CWI207" s="110"/>
      <c r="CWJ207" s="110"/>
      <c r="CWK207" s="110"/>
      <c r="CWL207" s="110"/>
      <c r="CWM207" s="110"/>
      <c r="CWN207" s="110"/>
      <c r="CWO207" s="110"/>
      <c r="CWP207" s="110"/>
      <c r="CWQ207" s="110"/>
      <c r="CWR207" s="110"/>
      <c r="CWS207" s="110"/>
      <c r="CWT207" s="110"/>
      <c r="CWU207" s="110"/>
      <c r="CWV207" s="110"/>
      <c r="CWW207" s="110"/>
      <c r="CWX207" s="110"/>
      <c r="CWY207" s="110"/>
      <c r="CWZ207" s="110"/>
      <c r="CXA207" s="110"/>
      <c r="CXB207" s="110"/>
      <c r="CXC207" s="110"/>
      <c r="CXD207" s="110"/>
      <c r="CXE207" s="110"/>
      <c r="CXF207" s="110"/>
      <c r="CXG207" s="110"/>
      <c r="CXH207" s="110"/>
      <c r="CXI207" s="110"/>
      <c r="CXJ207" s="110"/>
      <c r="CXK207" s="110"/>
      <c r="CXL207" s="110"/>
      <c r="CXM207" s="110"/>
      <c r="CXN207" s="110"/>
      <c r="CXO207" s="110"/>
      <c r="CXP207" s="110"/>
      <c r="CXQ207" s="110"/>
      <c r="CXR207" s="110"/>
      <c r="CXS207" s="110"/>
      <c r="CXT207" s="110"/>
      <c r="CXU207" s="110"/>
      <c r="CXV207" s="110"/>
      <c r="CXW207" s="110"/>
      <c r="CXX207" s="110"/>
      <c r="CXY207" s="110"/>
      <c r="CXZ207" s="110"/>
      <c r="CYA207" s="110"/>
      <c r="CYB207" s="110"/>
      <c r="CYC207" s="110"/>
      <c r="CYD207" s="110"/>
      <c r="CYE207" s="110"/>
      <c r="CYF207" s="110"/>
      <c r="CYG207" s="110"/>
      <c r="CYH207" s="110"/>
      <c r="CYI207" s="110"/>
      <c r="CYJ207" s="110"/>
      <c r="CYK207" s="110"/>
      <c r="CYL207" s="110"/>
      <c r="CYM207" s="110"/>
      <c r="CYN207" s="110"/>
      <c r="CYO207" s="110"/>
      <c r="CYP207" s="110"/>
      <c r="CYQ207" s="110"/>
      <c r="CYR207" s="110"/>
      <c r="CYS207" s="110"/>
      <c r="CYT207" s="110"/>
      <c r="CYU207" s="110"/>
      <c r="CYV207" s="110"/>
      <c r="CYW207" s="110"/>
      <c r="CYX207" s="110"/>
      <c r="CYY207" s="110"/>
      <c r="CYZ207" s="110"/>
      <c r="CZA207" s="110"/>
      <c r="CZB207" s="110"/>
      <c r="CZC207" s="110"/>
      <c r="CZD207" s="110"/>
      <c r="CZE207" s="110"/>
      <c r="CZF207" s="110"/>
      <c r="CZG207" s="110"/>
      <c r="CZH207" s="110"/>
      <c r="CZI207" s="110"/>
      <c r="CZJ207" s="110"/>
      <c r="CZK207" s="110"/>
      <c r="CZL207" s="110"/>
      <c r="CZM207" s="110"/>
      <c r="CZN207" s="110"/>
      <c r="CZO207" s="110"/>
      <c r="CZP207" s="110"/>
      <c r="CZQ207" s="110"/>
      <c r="CZR207" s="110"/>
      <c r="CZS207" s="110"/>
      <c r="CZT207" s="110"/>
      <c r="CZU207" s="110"/>
      <c r="CZV207" s="110"/>
      <c r="CZW207" s="110"/>
      <c r="CZX207" s="110"/>
      <c r="CZY207" s="110"/>
      <c r="CZZ207" s="110"/>
      <c r="DAA207" s="110"/>
      <c r="DAB207" s="110"/>
      <c r="DAC207" s="110"/>
      <c r="DAD207" s="110"/>
      <c r="DAE207" s="110"/>
      <c r="DAF207" s="110"/>
      <c r="DAG207" s="110"/>
      <c r="DAH207" s="110"/>
      <c r="DAI207" s="110"/>
      <c r="DAJ207" s="110"/>
      <c r="DAK207" s="110"/>
      <c r="DAL207" s="110"/>
      <c r="DAM207" s="110"/>
      <c r="DAN207" s="110"/>
      <c r="DAO207" s="110"/>
      <c r="DAP207" s="110"/>
      <c r="DAQ207" s="110"/>
      <c r="DAR207" s="110"/>
      <c r="DAS207" s="110"/>
      <c r="DAT207" s="110"/>
      <c r="DAU207" s="110"/>
      <c r="DAV207" s="110"/>
      <c r="DAW207" s="110"/>
      <c r="DAX207" s="110"/>
      <c r="DAY207" s="110"/>
      <c r="DAZ207" s="110"/>
      <c r="DBA207" s="110"/>
      <c r="DBB207" s="110"/>
      <c r="DBC207" s="110"/>
      <c r="DBD207" s="110"/>
      <c r="DBE207" s="110"/>
      <c r="DBF207" s="110"/>
      <c r="DBG207" s="110"/>
      <c r="DBH207" s="110"/>
      <c r="DBI207" s="110"/>
      <c r="DBJ207" s="110"/>
      <c r="DBK207" s="110"/>
      <c r="DBL207" s="110"/>
      <c r="DBM207" s="110"/>
      <c r="DBN207" s="110"/>
      <c r="DBO207" s="110"/>
      <c r="DBP207" s="110"/>
      <c r="DBQ207" s="110"/>
      <c r="DBR207" s="110"/>
      <c r="DBS207" s="110"/>
      <c r="DBT207" s="110"/>
      <c r="DBU207" s="110"/>
      <c r="DBV207" s="110"/>
      <c r="DBW207" s="110"/>
      <c r="DBX207" s="110"/>
      <c r="DBY207" s="110"/>
      <c r="DBZ207" s="110"/>
      <c r="DCA207" s="110"/>
      <c r="DCB207" s="110"/>
      <c r="DCC207" s="110"/>
      <c r="DCD207" s="110"/>
      <c r="DCE207" s="110"/>
      <c r="DCF207" s="110"/>
      <c r="DCG207" s="110"/>
      <c r="DCH207" s="110"/>
      <c r="DCI207" s="110"/>
      <c r="DCJ207" s="110"/>
      <c r="DCK207" s="110"/>
      <c r="DCL207" s="110"/>
      <c r="DCM207" s="110"/>
      <c r="DCN207" s="110"/>
      <c r="DCO207" s="110"/>
      <c r="DCP207" s="110"/>
      <c r="DCQ207" s="110"/>
      <c r="DCR207" s="110"/>
      <c r="DCS207" s="110"/>
      <c r="DCT207" s="110"/>
      <c r="DCU207" s="110"/>
      <c r="DCV207" s="110"/>
      <c r="DCW207" s="110"/>
      <c r="DCX207" s="110"/>
      <c r="DCY207" s="110"/>
      <c r="DCZ207" s="110"/>
      <c r="DDA207" s="110"/>
      <c r="DDB207" s="110"/>
      <c r="DDC207" s="110"/>
      <c r="DDD207" s="110"/>
      <c r="DDE207" s="110"/>
      <c r="DDF207" s="110"/>
      <c r="DDG207" s="110"/>
      <c r="DDH207" s="110"/>
      <c r="DDI207" s="110"/>
      <c r="DDJ207" s="110"/>
      <c r="DDK207" s="110"/>
      <c r="DDL207" s="110"/>
      <c r="DDM207" s="110"/>
      <c r="DDN207" s="110"/>
      <c r="DDO207" s="110"/>
      <c r="DDP207" s="110"/>
      <c r="DDQ207" s="110"/>
      <c r="DDR207" s="110"/>
      <c r="DDS207" s="110"/>
      <c r="DDT207" s="110"/>
      <c r="DDU207" s="110"/>
      <c r="DDV207" s="110"/>
      <c r="DDW207" s="110"/>
      <c r="DDX207" s="110"/>
      <c r="DDY207" s="110"/>
      <c r="DDZ207" s="110"/>
      <c r="DEA207" s="110"/>
      <c r="DEB207" s="110"/>
      <c r="DEC207" s="110"/>
      <c r="DED207" s="110"/>
      <c r="DEE207" s="110"/>
      <c r="DEF207" s="110"/>
      <c r="DEG207" s="110"/>
      <c r="DEH207" s="110"/>
      <c r="DEI207" s="110"/>
      <c r="DEJ207" s="110"/>
      <c r="DEK207" s="110"/>
      <c r="DEL207" s="110"/>
      <c r="DEM207" s="110"/>
      <c r="DEN207" s="110"/>
      <c r="DEO207" s="110"/>
      <c r="DEP207" s="110"/>
      <c r="DEQ207" s="110"/>
      <c r="DER207" s="110"/>
      <c r="DES207" s="110"/>
      <c r="DET207" s="110"/>
      <c r="DEU207" s="110"/>
      <c r="DEV207" s="110"/>
      <c r="DEW207" s="110"/>
      <c r="DEX207" s="110"/>
      <c r="DEY207" s="110"/>
      <c r="DEZ207" s="110"/>
      <c r="DFA207" s="110"/>
      <c r="DFB207" s="110"/>
      <c r="DFC207" s="110"/>
      <c r="DFD207" s="110"/>
      <c r="DFE207" s="110"/>
      <c r="DFF207" s="110"/>
      <c r="DFG207" s="110"/>
      <c r="DFH207" s="110"/>
      <c r="DFI207" s="110"/>
      <c r="DFJ207" s="110"/>
      <c r="DFK207" s="110"/>
      <c r="DFL207" s="110"/>
      <c r="DFM207" s="110"/>
      <c r="DFN207" s="110"/>
      <c r="DFO207" s="110"/>
      <c r="DFP207" s="110"/>
      <c r="DFQ207" s="110"/>
      <c r="DFR207" s="110"/>
      <c r="DFS207" s="110"/>
      <c r="DFT207" s="110"/>
      <c r="DFU207" s="110"/>
      <c r="DFV207" s="110"/>
      <c r="DFW207" s="110"/>
      <c r="DFX207" s="110"/>
      <c r="DFY207" s="110"/>
      <c r="DFZ207" s="110"/>
      <c r="DGA207" s="110"/>
      <c r="DGB207" s="110"/>
      <c r="DGC207" s="110"/>
      <c r="DGD207" s="110"/>
      <c r="DGE207" s="110"/>
      <c r="DGF207" s="110"/>
      <c r="DGG207" s="110"/>
      <c r="DGH207" s="110"/>
      <c r="DGI207" s="110"/>
      <c r="DGJ207" s="110"/>
      <c r="DGK207" s="110"/>
      <c r="DGL207" s="110"/>
      <c r="DGM207" s="110"/>
      <c r="DGN207" s="110"/>
      <c r="DGO207" s="110"/>
      <c r="DGP207" s="110"/>
      <c r="DGQ207" s="110"/>
      <c r="DGR207" s="110"/>
      <c r="DGS207" s="110"/>
      <c r="DGT207" s="110"/>
      <c r="DGU207" s="110"/>
      <c r="DGV207" s="110"/>
      <c r="DGW207" s="110"/>
      <c r="DGX207" s="110"/>
      <c r="DGY207" s="110"/>
      <c r="DGZ207" s="110"/>
      <c r="DHA207" s="110"/>
      <c r="DHB207" s="110"/>
      <c r="DHC207" s="110"/>
      <c r="DHD207" s="110"/>
      <c r="DHE207" s="110"/>
      <c r="DHF207" s="110"/>
      <c r="DHG207" s="110"/>
      <c r="DHH207" s="110"/>
      <c r="DHI207" s="110"/>
      <c r="DHJ207" s="110"/>
      <c r="DHK207" s="110"/>
      <c r="DHL207" s="110"/>
      <c r="DHM207" s="110"/>
      <c r="DHN207" s="110"/>
      <c r="DHO207" s="110"/>
      <c r="DHP207" s="110"/>
      <c r="DHQ207" s="110"/>
      <c r="DHR207" s="110"/>
      <c r="DHS207" s="110"/>
      <c r="DHT207" s="110"/>
      <c r="DHU207" s="110"/>
      <c r="DHV207" s="110"/>
      <c r="DHW207" s="110"/>
      <c r="DHX207" s="110"/>
      <c r="DHY207" s="110"/>
      <c r="DHZ207" s="110"/>
      <c r="DIA207" s="110"/>
      <c r="DIB207" s="110"/>
      <c r="DIC207" s="110"/>
      <c r="DID207" s="110"/>
      <c r="DIE207" s="110"/>
      <c r="DIF207" s="110"/>
      <c r="DIG207" s="110"/>
      <c r="DIH207" s="110"/>
      <c r="DII207" s="110"/>
      <c r="DIJ207" s="110"/>
      <c r="DIK207" s="110"/>
      <c r="DIL207" s="110"/>
      <c r="DIM207" s="110"/>
      <c r="DIN207" s="110"/>
      <c r="DIO207" s="110"/>
      <c r="DIP207" s="110"/>
      <c r="DIQ207" s="110"/>
      <c r="DIR207" s="110"/>
      <c r="DIS207" s="110"/>
      <c r="DIT207" s="110"/>
      <c r="DIU207" s="110"/>
      <c r="DIV207" s="110"/>
      <c r="DIW207" s="110"/>
      <c r="DIX207" s="110"/>
      <c r="DIY207" s="110"/>
      <c r="DIZ207" s="110"/>
      <c r="DJA207" s="110"/>
      <c r="DJB207" s="110"/>
      <c r="DJC207" s="110"/>
      <c r="DJD207" s="110"/>
      <c r="DJE207" s="110"/>
      <c r="DJF207" s="110"/>
      <c r="DJG207" s="110"/>
      <c r="DJH207" s="110"/>
      <c r="DJI207" s="110"/>
      <c r="DJJ207" s="110"/>
      <c r="DJK207" s="110"/>
      <c r="DJL207" s="110"/>
      <c r="DJM207" s="110"/>
      <c r="DJN207" s="110"/>
      <c r="DJO207" s="110"/>
      <c r="DJP207" s="110"/>
      <c r="DJQ207" s="110"/>
      <c r="DJR207" s="110"/>
      <c r="DJS207" s="110"/>
      <c r="DJT207" s="110"/>
      <c r="DJU207" s="110"/>
      <c r="DJV207" s="110"/>
      <c r="DJW207" s="110"/>
      <c r="DJX207" s="110"/>
      <c r="DJY207" s="110"/>
      <c r="DJZ207" s="110"/>
      <c r="DKA207" s="110"/>
      <c r="DKB207" s="110"/>
      <c r="DKC207" s="110"/>
      <c r="DKD207" s="110"/>
      <c r="DKE207" s="110"/>
      <c r="DKF207" s="110"/>
      <c r="DKG207" s="110"/>
      <c r="DKH207" s="110"/>
      <c r="DKI207" s="110"/>
      <c r="DKJ207" s="110"/>
      <c r="DKK207" s="110"/>
      <c r="DKL207" s="110"/>
      <c r="DKM207" s="110"/>
      <c r="DKN207" s="110"/>
      <c r="DKO207" s="110"/>
      <c r="DKP207" s="110"/>
      <c r="DKQ207" s="110"/>
      <c r="DKR207" s="110"/>
      <c r="DKS207" s="110"/>
      <c r="DKT207" s="110"/>
      <c r="DKU207" s="110"/>
      <c r="DKV207" s="110"/>
      <c r="DKW207" s="110"/>
      <c r="DKX207" s="110"/>
      <c r="DKY207" s="110"/>
      <c r="DKZ207" s="110"/>
      <c r="DLA207" s="110"/>
      <c r="DLB207" s="110"/>
      <c r="DLC207" s="110"/>
      <c r="DLD207" s="110"/>
      <c r="DLE207" s="110"/>
      <c r="DLF207" s="110"/>
      <c r="DLG207" s="110"/>
      <c r="DLH207" s="110"/>
      <c r="DLI207" s="110"/>
      <c r="DLJ207" s="110"/>
      <c r="DLK207" s="110"/>
      <c r="DLL207" s="110"/>
      <c r="DLM207" s="110"/>
      <c r="DLN207" s="110"/>
      <c r="DLO207" s="110"/>
      <c r="DLP207" s="110"/>
      <c r="DLQ207" s="110"/>
      <c r="DLR207" s="110"/>
      <c r="DLS207" s="110"/>
      <c r="DLT207" s="110"/>
      <c r="DLU207" s="110"/>
      <c r="DLV207" s="110"/>
      <c r="DLW207" s="110"/>
      <c r="DLX207" s="110"/>
      <c r="DLY207" s="110"/>
      <c r="DLZ207" s="110"/>
      <c r="DMA207" s="110"/>
      <c r="DMB207" s="110"/>
      <c r="DMC207" s="110"/>
      <c r="DMD207" s="110"/>
      <c r="DME207" s="110"/>
      <c r="DMF207" s="110"/>
      <c r="DMG207" s="110"/>
      <c r="DMH207" s="110"/>
      <c r="DMI207" s="110"/>
      <c r="DMJ207" s="110"/>
      <c r="DMK207" s="110"/>
      <c r="DML207" s="110"/>
      <c r="DMM207" s="110"/>
      <c r="DMN207" s="110"/>
      <c r="DMO207" s="110"/>
      <c r="DMP207" s="110"/>
      <c r="DMQ207" s="110"/>
      <c r="DMR207" s="110"/>
      <c r="DMS207" s="110"/>
      <c r="DMT207" s="110"/>
      <c r="DMU207" s="110"/>
      <c r="DMV207" s="110"/>
      <c r="DMW207" s="110"/>
      <c r="DMX207" s="110"/>
      <c r="DMY207" s="110"/>
      <c r="DMZ207" s="110"/>
      <c r="DNA207" s="110"/>
      <c r="DNB207" s="110"/>
      <c r="DNC207" s="110"/>
      <c r="DND207" s="110"/>
      <c r="DNE207" s="110"/>
      <c r="DNF207" s="110"/>
      <c r="DNG207" s="110"/>
      <c r="DNH207" s="110"/>
      <c r="DNI207" s="110"/>
      <c r="DNJ207" s="110"/>
      <c r="DNK207" s="110"/>
      <c r="DNL207" s="110"/>
      <c r="DNM207" s="110"/>
      <c r="DNN207" s="110"/>
      <c r="DNO207" s="110"/>
      <c r="DNP207" s="110"/>
      <c r="DNQ207" s="110"/>
      <c r="DNR207" s="110"/>
      <c r="DNS207" s="110"/>
      <c r="DNT207" s="110"/>
      <c r="DNU207" s="110"/>
      <c r="DNV207" s="110"/>
      <c r="DNW207" s="110"/>
      <c r="DNX207" s="110"/>
      <c r="DNY207" s="110"/>
      <c r="DNZ207" s="110"/>
      <c r="DOA207" s="110"/>
      <c r="DOB207" s="110"/>
      <c r="DOC207" s="110"/>
      <c r="DOD207" s="110"/>
      <c r="DOE207" s="110"/>
      <c r="DOF207" s="110"/>
      <c r="DOG207" s="110"/>
      <c r="DOH207" s="110"/>
      <c r="DOI207" s="110"/>
      <c r="DOJ207" s="110"/>
      <c r="DOK207" s="110"/>
      <c r="DOL207" s="110"/>
      <c r="DOM207" s="110"/>
      <c r="DON207" s="110"/>
      <c r="DOO207" s="110"/>
      <c r="DOP207" s="110"/>
      <c r="DOQ207" s="110"/>
      <c r="DOR207" s="110"/>
      <c r="DOS207" s="110"/>
      <c r="DOT207" s="110"/>
      <c r="DOU207" s="110"/>
      <c r="DOV207" s="110"/>
      <c r="DOW207" s="110"/>
      <c r="DOX207" s="110"/>
      <c r="DOY207" s="110"/>
      <c r="DOZ207" s="110"/>
      <c r="DPA207" s="110"/>
      <c r="DPB207" s="110"/>
      <c r="DPC207" s="110"/>
      <c r="DPD207" s="110"/>
      <c r="DPE207" s="110"/>
      <c r="DPF207" s="110"/>
      <c r="DPG207" s="110"/>
      <c r="DPH207" s="110"/>
      <c r="DPI207" s="110"/>
      <c r="DPJ207" s="110"/>
      <c r="DPK207" s="110"/>
      <c r="DPL207" s="110"/>
      <c r="DPM207" s="110"/>
      <c r="DPN207" s="110"/>
      <c r="DPO207" s="110"/>
      <c r="DPP207" s="110"/>
      <c r="DPQ207" s="110"/>
      <c r="DPR207" s="110"/>
      <c r="DPS207" s="110"/>
      <c r="DPT207" s="110"/>
      <c r="DPU207" s="110"/>
      <c r="DPV207" s="110"/>
      <c r="DPW207" s="110"/>
      <c r="DPX207" s="110"/>
      <c r="DPY207" s="110"/>
      <c r="DPZ207" s="110"/>
      <c r="DQA207" s="110"/>
      <c r="DQB207" s="110"/>
      <c r="DQC207" s="110"/>
      <c r="DQD207" s="110"/>
      <c r="DQE207" s="110"/>
      <c r="DQF207" s="110"/>
      <c r="DQG207" s="110"/>
      <c r="DQH207" s="110"/>
      <c r="DQI207" s="110"/>
      <c r="DQJ207" s="110"/>
      <c r="DQK207" s="110"/>
      <c r="DQL207" s="110"/>
      <c r="DQM207" s="110"/>
      <c r="DQN207" s="110"/>
      <c r="DQO207" s="110"/>
      <c r="DQP207" s="110"/>
      <c r="DQQ207" s="110"/>
      <c r="DQR207" s="110"/>
      <c r="DQS207" s="110"/>
      <c r="DQT207" s="110"/>
      <c r="DQU207" s="110"/>
      <c r="DQV207" s="110"/>
      <c r="DQW207" s="110"/>
      <c r="DQX207" s="110"/>
      <c r="DQY207" s="110"/>
      <c r="DQZ207" s="110"/>
      <c r="DRA207" s="110"/>
      <c r="DRB207" s="110"/>
      <c r="DRC207" s="110"/>
      <c r="DRD207" s="110"/>
      <c r="DRE207" s="110"/>
      <c r="DRF207" s="110"/>
      <c r="DRG207" s="110"/>
      <c r="DRH207" s="110"/>
      <c r="DRI207" s="110"/>
      <c r="DRJ207" s="110"/>
      <c r="DRK207" s="110"/>
      <c r="DRL207" s="110"/>
      <c r="DRM207" s="110"/>
      <c r="DRN207" s="110"/>
      <c r="DRO207" s="110"/>
      <c r="DRP207" s="110"/>
      <c r="DRQ207" s="110"/>
      <c r="DRR207" s="110"/>
      <c r="DRS207" s="110"/>
      <c r="DRT207" s="110"/>
      <c r="DRU207" s="110"/>
      <c r="DRV207" s="110"/>
      <c r="DRW207" s="110"/>
      <c r="DRX207" s="110"/>
      <c r="DRY207" s="110"/>
      <c r="DRZ207" s="110"/>
      <c r="DSA207" s="110"/>
      <c r="DSB207" s="110"/>
      <c r="DSC207" s="110"/>
      <c r="DSD207" s="110"/>
      <c r="DSE207" s="110"/>
      <c r="DSF207" s="110"/>
      <c r="DSG207" s="110"/>
      <c r="DSH207" s="110"/>
      <c r="DSI207" s="110"/>
      <c r="DSJ207" s="110"/>
      <c r="DSK207" s="110"/>
      <c r="DSL207" s="110"/>
      <c r="DSM207" s="110"/>
      <c r="DSN207" s="110"/>
      <c r="DSO207" s="110"/>
      <c r="DSP207" s="110"/>
      <c r="DSQ207" s="110"/>
      <c r="DSR207" s="110"/>
      <c r="DSS207" s="110"/>
      <c r="DST207" s="110"/>
      <c r="DSU207" s="110"/>
      <c r="DSV207" s="110"/>
      <c r="DSW207" s="110"/>
      <c r="DSX207" s="110"/>
      <c r="DSY207" s="110"/>
      <c r="DSZ207" s="110"/>
      <c r="DTA207" s="110"/>
      <c r="DTB207" s="110"/>
      <c r="DTC207" s="110"/>
      <c r="DTD207" s="110"/>
      <c r="DTE207" s="110"/>
      <c r="DTF207" s="110"/>
      <c r="DTG207" s="110"/>
      <c r="DTH207" s="110"/>
      <c r="DTI207" s="110"/>
      <c r="DTJ207" s="110"/>
      <c r="DTK207" s="110"/>
      <c r="DTL207" s="110"/>
      <c r="DTM207" s="110"/>
      <c r="DTN207" s="110"/>
      <c r="DTO207" s="110"/>
      <c r="DTP207" s="110"/>
      <c r="DTQ207" s="110"/>
      <c r="DTR207" s="110"/>
      <c r="DTS207" s="110"/>
      <c r="DTT207" s="110"/>
      <c r="DTU207" s="110"/>
      <c r="DTV207" s="110"/>
      <c r="DTW207" s="110"/>
      <c r="DTX207" s="110"/>
      <c r="DTY207" s="110"/>
      <c r="DTZ207" s="110"/>
      <c r="DUA207" s="110"/>
      <c r="DUB207" s="110"/>
      <c r="DUC207" s="110"/>
      <c r="DUD207" s="110"/>
      <c r="DUE207" s="110"/>
      <c r="DUF207" s="110"/>
      <c r="DUG207" s="110"/>
      <c r="DUH207" s="110"/>
      <c r="DUI207" s="110"/>
      <c r="DUJ207" s="110"/>
      <c r="DUK207" s="110"/>
      <c r="DUL207" s="110"/>
      <c r="DUM207" s="110"/>
      <c r="DUN207" s="110"/>
      <c r="DUO207" s="110"/>
      <c r="DUP207" s="110"/>
      <c r="DUQ207" s="110"/>
      <c r="DUR207" s="110"/>
      <c r="DUS207" s="110"/>
      <c r="DUT207" s="110"/>
      <c r="DUU207" s="110"/>
      <c r="DUV207" s="110"/>
      <c r="DUW207" s="110"/>
      <c r="DUX207" s="110"/>
      <c r="DUY207" s="110"/>
      <c r="DUZ207" s="110"/>
      <c r="DVA207" s="110"/>
      <c r="DVB207" s="110"/>
      <c r="DVC207" s="110"/>
      <c r="DVD207" s="110"/>
      <c r="DVE207" s="110"/>
      <c r="DVF207" s="110"/>
      <c r="DVG207" s="110"/>
      <c r="DVH207" s="110"/>
      <c r="DVI207" s="110"/>
      <c r="DVJ207" s="110"/>
      <c r="DVK207" s="110"/>
      <c r="DVL207" s="110"/>
      <c r="DVM207" s="110"/>
      <c r="DVN207" s="110"/>
      <c r="DVO207" s="110"/>
      <c r="DVP207" s="110"/>
      <c r="DVQ207" s="110"/>
      <c r="DVR207" s="110"/>
      <c r="DVS207" s="110"/>
      <c r="DVT207" s="110"/>
      <c r="DVU207" s="110"/>
      <c r="DVV207" s="110"/>
      <c r="DVW207" s="110"/>
      <c r="DVX207" s="110"/>
      <c r="DVY207" s="110"/>
      <c r="DVZ207" s="110"/>
      <c r="DWA207" s="110"/>
      <c r="DWB207" s="110"/>
      <c r="DWC207" s="110"/>
      <c r="DWD207" s="110"/>
      <c r="DWE207" s="110"/>
      <c r="DWF207" s="110"/>
      <c r="DWG207" s="110"/>
      <c r="DWH207" s="110"/>
      <c r="DWI207" s="110"/>
      <c r="DWJ207" s="110"/>
      <c r="DWK207" s="110"/>
      <c r="DWL207" s="110"/>
      <c r="DWM207" s="110"/>
      <c r="DWN207" s="110"/>
      <c r="DWO207" s="110"/>
      <c r="DWP207" s="110"/>
      <c r="DWQ207" s="110"/>
      <c r="DWR207" s="110"/>
      <c r="DWS207" s="110"/>
      <c r="DWT207" s="110"/>
      <c r="DWU207" s="110"/>
      <c r="DWV207" s="110"/>
      <c r="DWW207" s="110"/>
      <c r="DWX207" s="110"/>
      <c r="DWY207" s="110"/>
      <c r="DWZ207" s="110"/>
      <c r="DXA207" s="110"/>
      <c r="DXB207" s="110"/>
      <c r="DXC207" s="110"/>
      <c r="DXD207" s="110"/>
      <c r="DXE207" s="110"/>
      <c r="DXF207" s="110"/>
      <c r="DXG207" s="110"/>
      <c r="DXH207" s="110"/>
      <c r="DXI207" s="110"/>
      <c r="DXJ207" s="110"/>
      <c r="DXK207" s="110"/>
      <c r="DXL207" s="110"/>
      <c r="DXM207" s="110"/>
      <c r="DXN207" s="110"/>
      <c r="DXO207" s="110"/>
      <c r="DXP207" s="110"/>
      <c r="DXQ207" s="110"/>
      <c r="DXR207" s="110"/>
      <c r="DXS207" s="110"/>
      <c r="DXT207" s="110"/>
      <c r="DXU207" s="110"/>
      <c r="DXV207" s="110"/>
      <c r="DXW207" s="110"/>
      <c r="DXX207" s="110"/>
      <c r="DXY207" s="110"/>
      <c r="DXZ207" s="110"/>
      <c r="DYA207" s="110"/>
      <c r="DYB207" s="110"/>
      <c r="DYC207" s="110"/>
      <c r="DYD207" s="110"/>
      <c r="DYE207" s="110"/>
      <c r="DYF207" s="110"/>
      <c r="DYG207" s="110"/>
      <c r="DYH207" s="110"/>
      <c r="DYI207" s="110"/>
      <c r="DYJ207" s="110"/>
      <c r="DYK207" s="110"/>
      <c r="DYL207" s="110"/>
      <c r="DYM207" s="110"/>
      <c r="DYN207" s="110"/>
      <c r="DYO207" s="110"/>
      <c r="DYP207" s="110"/>
      <c r="DYQ207" s="110"/>
      <c r="DYR207" s="110"/>
      <c r="DYS207" s="110"/>
      <c r="DYT207" s="110"/>
      <c r="DYU207" s="110"/>
      <c r="DYV207" s="110"/>
      <c r="DYW207" s="110"/>
      <c r="DYX207" s="110"/>
      <c r="DYY207" s="110"/>
      <c r="DYZ207" s="110"/>
      <c r="DZA207" s="110"/>
      <c r="DZB207" s="110"/>
      <c r="DZC207" s="110"/>
      <c r="DZD207" s="110"/>
      <c r="DZE207" s="110"/>
      <c r="DZF207" s="110"/>
      <c r="DZG207" s="110"/>
      <c r="DZH207" s="110"/>
      <c r="DZI207" s="110"/>
      <c r="DZJ207" s="110"/>
      <c r="DZK207" s="110"/>
      <c r="DZL207" s="110"/>
      <c r="DZM207" s="110"/>
      <c r="DZN207" s="110"/>
      <c r="DZO207" s="110"/>
      <c r="DZP207" s="110"/>
      <c r="DZQ207" s="110"/>
      <c r="DZR207" s="110"/>
      <c r="DZS207" s="110"/>
      <c r="DZT207" s="110"/>
      <c r="DZU207" s="110"/>
      <c r="DZV207" s="110"/>
      <c r="DZW207" s="110"/>
      <c r="DZX207" s="110"/>
      <c r="DZY207" s="110"/>
      <c r="DZZ207" s="110"/>
      <c r="EAA207" s="110"/>
      <c r="EAB207" s="110"/>
      <c r="EAC207" s="110"/>
      <c r="EAD207" s="110"/>
      <c r="EAE207" s="110"/>
      <c r="EAF207" s="110"/>
      <c r="EAG207" s="110"/>
      <c r="EAH207" s="110"/>
      <c r="EAI207" s="110"/>
      <c r="EAJ207" s="110"/>
      <c r="EAK207" s="110"/>
      <c r="EAL207" s="110"/>
      <c r="EAM207" s="110"/>
      <c r="EAN207" s="110"/>
      <c r="EAO207" s="110"/>
      <c r="EAP207" s="110"/>
      <c r="EAQ207" s="110"/>
      <c r="EAR207" s="110"/>
      <c r="EAS207" s="110"/>
      <c r="EAT207" s="110"/>
      <c r="EAU207" s="110"/>
      <c r="EAV207" s="110"/>
      <c r="EAW207" s="110"/>
      <c r="EAX207" s="110"/>
      <c r="EAY207" s="110"/>
      <c r="EAZ207" s="110"/>
      <c r="EBA207" s="110"/>
      <c r="EBB207" s="110"/>
      <c r="EBC207" s="110"/>
      <c r="EBD207" s="110"/>
      <c r="EBE207" s="110"/>
      <c r="EBF207" s="110"/>
      <c r="EBG207" s="110"/>
      <c r="EBH207" s="110"/>
      <c r="EBI207" s="110"/>
      <c r="EBJ207" s="110"/>
      <c r="EBK207" s="110"/>
      <c r="EBL207" s="110"/>
      <c r="EBM207" s="110"/>
      <c r="EBN207" s="110"/>
      <c r="EBO207" s="110"/>
      <c r="EBP207" s="110"/>
      <c r="EBQ207" s="110"/>
      <c r="EBR207" s="110"/>
      <c r="EBS207" s="110"/>
      <c r="EBT207" s="110"/>
      <c r="EBU207" s="110"/>
      <c r="EBV207" s="110"/>
      <c r="EBW207" s="110"/>
      <c r="EBX207" s="110"/>
      <c r="EBY207" s="110"/>
      <c r="EBZ207" s="110"/>
      <c r="ECA207" s="110"/>
      <c r="ECB207" s="110"/>
      <c r="ECC207" s="110"/>
      <c r="ECD207" s="110"/>
      <c r="ECE207" s="110"/>
      <c r="ECF207" s="110"/>
      <c r="ECG207" s="110"/>
      <c r="ECH207" s="110"/>
      <c r="ECI207" s="110"/>
      <c r="ECJ207" s="110"/>
      <c r="ECK207" s="110"/>
      <c r="ECL207" s="110"/>
      <c r="ECM207" s="110"/>
      <c r="ECN207" s="110"/>
      <c r="ECO207" s="110"/>
      <c r="ECP207" s="110"/>
      <c r="ECQ207" s="110"/>
      <c r="ECR207" s="110"/>
      <c r="ECS207" s="110"/>
      <c r="ECT207" s="110"/>
      <c r="ECU207" s="110"/>
      <c r="ECV207" s="110"/>
      <c r="ECW207" s="110"/>
      <c r="ECX207" s="110"/>
      <c r="ECY207" s="110"/>
      <c r="ECZ207" s="110"/>
      <c r="EDA207" s="110"/>
      <c r="EDB207" s="110"/>
      <c r="EDC207" s="110"/>
      <c r="EDD207" s="110"/>
      <c r="EDE207" s="110"/>
      <c r="EDF207" s="110"/>
      <c r="EDG207" s="110"/>
      <c r="EDH207" s="110"/>
      <c r="EDI207" s="110"/>
      <c r="EDJ207" s="110"/>
      <c r="EDK207" s="110"/>
      <c r="EDL207" s="110"/>
      <c r="EDM207" s="110"/>
      <c r="EDN207" s="110"/>
      <c r="EDO207" s="110"/>
      <c r="EDP207" s="110"/>
      <c r="EDQ207" s="110"/>
      <c r="EDR207" s="110"/>
      <c r="EDS207" s="110"/>
      <c r="EDT207" s="110"/>
      <c r="EDU207" s="110"/>
      <c r="EDV207" s="110"/>
      <c r="EDW207" s="110"/>
      <c r="EDX207" s="110"/>
      <c r="EDY207" s="110"/>
      <c r="EDZ207" s="110"/>
      <c r="EEA207" s="110"/>
      <c r="EEB207" s="110"/>
      <c r="EEC207" s="110"/>
      <c r="EED207" s="110"/>
      <c r="EEE207" s="110"/>
      <c r="EEF207" s="110"/>
      <c r="EEG207" s="110"/>
      <c r="EEH207" s="110"/>
      <c r="EEI207" s="110"/>
      <c r="EEJ207" s="110"/>
      <c r="EEK207" s="110"/>
      <c r="EEL207" s="110"/>
      <c r="EEM207" s="110"/>
      <c r="EEN207" s="110"/>
      <c r="EEO207" s="110"/>
      <c r="EEP207" s="110"/>
      <c r="EEQ207" s="110"/>
      <c r="EER207" s="110"/>
      <c r="EES207" s="110"/>
      <c r="EET207" s="110"/>
      <c r="EEU207" s="110"/>
      <c r="EEV207" s="110"/>
      <c r="EEW207" s="110"/>
      <c r="EEX207" s="110"/>
      <c r="EEY207" s="110"/>
      <c r="EEZ207" s="110"/>
      <c r="EFA207" s="110"/>
      <c r="EFB207" s="110"/>
      <c r="EFC207" s="110"/>
      <c r="EFD207" s="110"/>
      <c r="EFE207" s="110"/>
      <c r="EFF207" s="110"/>
      <c r="EFG207" s="110"/>
      <c r="EFH207" s="110"/>
      <c r="EFI207" s="110"/>
      <c r="EFJ207" s="110"/>
      <c r="EFK207" s="110"/>
      <c r="EFL207" s="110"/>
      <c r="EFM207" s="110"/>
      <c r="EFN207" s="110"/>
      <c r="EFO207" s="110"/>
      <c r="EFP207" s="110"/>
      <c r="EFQ207" s="110"/>
      <c r="EFR207" s="110"/>
      <c r="EFS207" s="110"/>
      <c r="EFT207" s="110"/>
      <c r="EFU207" s="110"/>
      <c r="EFV207" s="110"/>
      <c r="EFW207" s="110"/>
      <c r="EFX207" s="110"/>
      <c r="EFY207" s="110"/>
      <c r="EFZ207" s="110"/>
      <c r="EGA207" s="110"/>
      <c r="EGB207" s="110"/>
      <c r="EGC207" s="110"/>
      <c r="EGD207" s="110"/>
      <c r="EGE207" s="110"/>
      <c r="EGF207" s="110"/>
      <c r="EGG207" s="110"/>
      <c r="EGH207" s="110"/>
      <c r="EGI207" s="110"/>
      <c r="EGJ207" s="110"/>
      <c r="EGK207" s="110"/>
      <c r="EGL207" s="110"/>
      <c r="EGM207" s="110"/>
      <c r="EGN207" s="110"/>
      <c r="EGO207" s="110"/>
      <c r="EGP207" s="110"/>
      <c r="EGQ207" s="110"/>
      <c r="EGR207" s="110"/>
      <c r="EGS207" s="110"/>
      <c r="EGT207" s="110"/>
      <c r="EGU207" s="110"/>
      <c r="EGV207" s="110"/>
      <c r="EGW207" s="110"/>
      <c r="EGX207" s="110"/>
      <c r="EGY207" s="110"/>
      <c r="EGZ207" s="110"/>
      <c r="EHA207" s="110"/>
      <c r="EHB207" s="110"/>
      <c r="EHC207" s="110"/>
      <c r="EHD207" s="110"/>
      <c r="EHE207" s="110"/>
      <c r="EHF207" s="110"/>
      <c r="EHG207" s="110"/>
      <c r="EHH207" s="110"/>
      <c r="EHI207" s="110"/>
      <c r="EHJ207" s="110"/>
      <c r="EHK207" s="110"/>
      <c r="EHL207" s="110"/>
      <c r="EHM207" s="110"/>
      <c r="EHN207" s="110"/>
      <c r="EHO207" s="110"/>
      <c r="EHP207" s="110"/>
      <c r="EHQ207" s="110"/>
      <c r="EHR207" s="110"/>
      <c r="EHS207" s="110"/>
      <c r="EHT207" s="110"/>
      <c r="EHU207" s="110"/>
      <c r="EHV207" s="110"/>
      <c r="EHW207" s="110"/>
      <c r="EHX207" s="110"/>
      <c r="EHY207" s="110"/>
      <c r="EHZ207" s="110"/>
      <c r="EIA207" s="110"/>
      <c r="EIB207" s="110"/>
      <c r="EIC207" s="110"/>
      <c r="EID207" s="110"/>
      <c r="EIE207" s="110"/>
      <c r="EIF207" s="110"/>
      <c r="EIG207" s="110"/>
      <c r="EIH207" s="110"/>
      <c r="EII207" s="110"/>
      <c r="EIJ207" s="110"/>
      <c r="EIK207" s="110"/>
      <c r="EIL207" s="110"/>
      <c r="EIM207" s="110"/>
      <c r="EIN207" s="110"/>
      <c r="EIO207" s="110"/>
      <c r="EIP207" s="110"/>
      <c r="EIQ207" s="110"/>
      <c r="EIR207" s="110"/>
      <c r="EIS207" s="110"/>
      <c r="EIT207" s="110"/>
      <c r="EIU207" s="110"/>
      <c r="EIV207" s="110"/>
      <c r="EIW207" s="110"/>
      <c r="EIX207" s="110"/>
      <c r="EIY207" s="110"/>
      <c r="EIZ207" s="110"/>
      <c r="EJA207" s="110"/>
      <c r="EJB207" s="110"/>
      <c r="EJC207" s="110"/>
      <c r="EJD207" s="110"/>
      <c r="EJE207" s="110"/>
      <c r="EJF207" s="110"/>
      <c r="EJG207" s="110"/>
      <c r="EJH207" s="110"/>
      <c r="EJI207" s="110"/>
      <c r="EJJ207" s="110"/>
      <c r="EJK207" s="110"/>
      <c r="EJL207" s="110"/>
      <c r="EJM207" s="110"/>
      <c r="EJN207" s="110"/>
      <c r="EJO207" s="110"/>
      <c r="EJP207" s="110"/>
      <c r="EJQ207" s="110"/>
      <c r="EJR207" s="110"/>
      <c r="EJS207" s="110"/>
      <c r="EJT207" s="110"/>
      <c r="EJU207" s="110"/>
      <c r="EJV207" s="110"/>
      <c r="EJW207" s="110"/>
      <c r="EJX207" s="110"/>
      <c r="EJY207" s="110"/>
      <c r="EJZ207" s="110"/>
      <c r="EKA207" s="110"/>
      <c r="EKB207" s="110"/>
      <c r="EKC207" s="110"/>
      <c r="EKD207" s="110"/>
      <c r="EKE207" s="110"/>
      <c r="EKF207" s="110"/>
      <c r="EKG207" s="110"/>
      <c r="EKH207" s="110"/>
      <c r="EKI207" s="110"/>
      <c r="EKJ207" s="110"/>
      <c r="EKK207" s="110"/>
      <c r="EKL207" s="110"/>
      <c r="EKM207" s="110"/>
      <c r="EKN207" s="110"/>
      <c r="EKO207" s="110"/>
      <c r="EKP207" s="110"/>
      <c r="EKQ207" s="110"/>
      <c r="EKR207" s="110"/>
      <c r="EKS207" s="110"/>
      <c r="EKT207" s="110"/>
      <c r="EKU207" s="110"/>
      <c r="EKV207" s="110"/>
      <c r="EKW207" s="110"/>
      <c r="EKX207" s="110"/>
      <c r="EKY207" s="110"/>
      <c r="EKZ207" s="110"/>
      <c r="ELA207" s="110"/>
      <c r="ELB207" s="110"/>
      <c r="ELC207" s="110"/>
      <c r="ELD207" s="110"/>
      <c r="ELE207" s="110"/>
      <c r="ELF207" s="110"/>
      <c r="ELG207" s="110"/>
      <c r="ELH207" s="110"/>
      <c r="ELI207" s="110"/>
      <c r="ELJ207" s="110"/>
      <c r="ELK207" s="110"/>
      <c r="ELL207" s="110"/>
      <c r="ELM207" s="110"/>
      <c r="ELN207" s="110"/>
      <c r="ELO207" s="110"/>
      <c r="ELP207" s="110"/>
      <c r="ELQ207" s="110"/>
      <c r="ELR207" s="110"/>
      <c r="ELS207" s="110"/>
      <c r="ELT207" s="110"/>
      <c r="ELU207" s="110"/>
      <c r="ELV207" s="110"/>
      <c r="ELW207" s="110"/>
      <c r="ELX207" s="110"/>
      <c r="ELY207" s="110"/>
      <c r="ELZ207" s="110"/>
      <c r="EMA207" s="110"/>
      <c r="EMB207" s="110"/>
      <c r="EMC207" s="110"/>
      <c r="EMD207" s="110"/>
      <c r="EME207" s="110"/>
      <c r="EMF207" s="110"/>
      <c r="EMG207" s="110"/>
      <c r="EMH207" s="110"/>
      <c r="EMI207" s="110"/>
      <c r="EMJ207" s="110"/>
      <c r="EMK207" s="110"/>
      <c r="EML207" s="110"/>
      <c r="EMM207" s="110"/>
      <c r="EMN207" s="110"/>
      <c r="EMO207" s="110"/>
      <c r="EMP207" s="110"/>
      <c r="EMQ207" s="110"/>
      <c r="EMR207" s="110"/>
      <c r="EMS207" s="110"/>
      <c r="EMT207" s="110"/>
      <c r="EMU207" s="110"/>
      <c r="EMV207" s="110"/>
      <c r="EMW207" s="110"/>
      <c r="EMX207" s="110"/>
      <c r="EMY207" s="110"/>
      <c r="EMZ207" s="110"/>
      <c r="ENA207" s="110"/>
      <c r="ENB207" s="110"/>
      <c r="ENC207" s="110"/>
      <c r="END207" s="110"/>
      <c r="ENE207" s="110"/>
      <c r="ENF207" s="110"/>
      <c r="ENG207" s="110"/>
      <c r="ENH207" s="110"/>
      <c r="ENI207" s="110"/>
      <c r="ENJ207" s="110"/>
      <c r="ENK207" s="110"/>
      <c r="ENL207" s="110"/>
      <c r="ENM207" s="110"/>
      <c r="ENN207" s="110"/>
      <c r="ENO207" s="110"/>
      <c r="ENP207" s="110"/>
      <c r="ENQ207" s="110"/>
      <c r="ENR207" s="110"/>
      <c r="ENS207" s="110"/>
      <c r="ENT207" s="110"/>
      <c r="ENU207" s="110"/>
      <c r="ENV207" s="110"/>
      <c r="ENW207" s="110"/>
      <c r="ENX207" s="110"/>
      <c r="ENY207" s="110"/>
      <c r="ENZ207" s="110"/>
      <c r="EOA207" s="110"/>
      <c r="EOB207" s="110"/>
      <c r="EOC207" s="110"/>
      <c r="EOD207" s="110"/>
      <c r="EOE207" s="110"/>
      <c r="EOF207" s="110"/>
      <c r="EOG207" s="110"/>
      <c r="EOH207" s="110"/>
      <c r="EOI207" s="110"/>
      <c r="EOJ207" s="110"/>
      <c r="EOK207" s="110"/>
      <c r="EOL207" s="110"/>
      <c r="EOM207" s="110"/>
      <c r="EON207" s="110"/>
      <c r="EOO207" s="110"/>
      <c r="EOP207" s="110"/>
      <c r="EOQ207" s="110"/>
      <c r="EOR207" s="110"/>
      <c r="EOS207" s="110"/>
      <c r="EOT207" s="110"/>
      <c r="EOU207" s="110"/>
      <c r="EOV207" s="110"/>
      <c r="EOW207" s="110"/>
      <c r="EOX207" s="110"/>
      <c r="EOY207" s="110"/>
      <c r="EOZ207" s="110"/>
      <c r="EPA207" s="110"/>
      <c r="EPB207" s="110"/>
      <c r="EPC207" s="110"/>
      <c r="EPD207" s="110"/>
      <c r="EPE207" s="110"/>
      <c r="EPF207" s="110"/>
      <c r="EPG207" s="110"/>
      <c r="EPH207" s="110"/>
      <c r="EPI207" s="110"/>
      <c r="EPJ207" s="110"/>
      <c r="EPK207" s="110"/>
      <c r="EPL207" s="110"/>
      <c r="EPM207" s="110"/>
      <c r="EPN207" s="110"/>
      <c r="EPO207" s="110"/>
      <c r="EPP207" s="110"/>
      <c r="EPQ207" s="110"/>
      <c r="EPR207" s="110"/>
      <c r="EPS207" s="110"/>
      <c r="EPT207" s="110"/>
      <c r="EPU207" s="110"/>
      <c r="EPV207" s="110"/>
      <c r="EPW207" s="110"/>
      <c r="EPX207" s="110"/>
      <c r="EPY207" s="110"/>
      <c r="EPZ207" s="110"/>
      <c r="EQA207" s="110"/>
      <c r="EQB207" s="110"/>
      <c r="EQC207" s="110"/>
      <c r="EQD207" s="110"/>
      <c r="EQE207" s="110"/>
      <c r="EQF207" s="110"/>
      <c r="EQG207" s="110"/>
      <c r="EQH207" s="110"/>
      <c r="EQI207" s="110"/>
      <c r="EQJ207" s="110"/>
      <c r="EQK207" s="110"/>
      <c r="EQL207" s="110"/>
      <c r="EQM207" s="110"/>
      <c r="EQN207" s="110"/>
      <c r="EQO207" s="110"/>
      <c r="EQP207" s="110"/>
      <c r="EQQ207" s="110"/>
      <c r="EQR207" s="110"/>
      <c r="EQS207" s="110"/>
      <c r="EQT207" s="110"/>
      <c r="EQU207" s="110"/>
      <c r="EQV207" s="110"/>
      <c r="EQW207" s="110"/>
      <c r="EQX207" s="110"/>
      <c r="EQY207" s="110"/>
      <c r="EQZ207" s="110"/>
      <c r="ERA207" s="110"/>
      <c r="ERB207" s="110"/>
      <c r="ERC207" s="110"/>
      <c r="ERD207" s="110"/>
      <c r="ERE207" s="110"/>
      <c r="ERF207" s="110"/>
      <c r="ERG207" s="110"/>
      <c r="ERH207" s="110"/>
      <c r="ERI207" s="110"/>
      <c r="ERJ207" s="110"/>
      <c r="ERK207" s="110"/>
      <c r="ERL207" s="110"/>
      <c r="ERM207" s="110"/>
      <c r="ERN207" s="110"/>
      <c r="ERO207" s="110"/>
      <c r="ERP207" s="110"/>
      <c r="ERQ207" s="110"/>
      <c r="ERR207" s="110"/>
      <c r="ERS207" s="110"/>
      <c r="ERT207" s="110"/>
      <c r="ERU207" s="110"/>
      <c r="ERV207" s="110"/>
      <c r="ERW207" s="110"/>
      <c r="ERX207" s="110"/>
      <c r="ERY207" s="110"/>
      <c r="ERZ207" s="110"/>
      <c r="ESA207" s="110"/>
      <c r="ESB207" s="110"/>
      <c r="ESC207" s="110"/>
      <c r="ESD207" s="110"/>
      <c r="ESE207" s="110"/>
      <c r="ESF207" s="110"/>
      <c r="ESG207" s="110"/>
      <c r="ESH207" s="110"/>
      <c r="ESI207" s="110"/>
      <c r="ESJ207" s="110"/>
      <c r="ESK207" s="110"/>
      <c r="ESL207" s="110"/>
      <c r="ESM207" s="110"/>
      <c r="ESN207" s="110"/>
      <c r="ESO207" s="110"/>
      <c r="ESP207" s="110"/>
      <c r="ESQ207" s="110"/>
      <c r="ESR207" s="110"/>
      <c r="ESS207" s="110"/>
      <c r="EST207" s="110"/>
      <c r="ESU207" s="110"/>
      <c r="ESV207" s="110"/>
      <c r="ESW207" s="110"/>
      <c r="ESX207" s="110"/>
      <c r="ESY207" s="110"/>
      <c r="ESZ207" s="110"/>
      <c r="ETA207" s="110"/>
      <c r="ETB207" s="110"/>
      <c r="ETC207" s="110"/>
      <c r="ETD207" s="110"/>
      <c r="ETE207" s="110"/>
      <c r="ETF207" s="110"/>
      <c r="ETG207" s="110"/>
      <c r="ETH207" s="110"/>
      <c r="ETI207" s="110"/>
      <c r="ETJ207" s="110"/>
      <c r="ETK207" s="110"/>
      <c r="ETL207" s="110"/>
      <c r="ETM207" s="110"/>
      <c r="ETN207" s="110"/>
      <c r="ETO207" s="110"/>
      <c r="ETP207" s="110"/>
      <c r="ETQ207" s="110"/>
      <c r="ETR207" s="110"/>
      <c r="ETS207" s="110"/>
      <c r="ETT207" s="110"/>
      <c r="ETU207" s="110"/>
      <c r="ETV207" s="110"/>
      <c r="ETW207" s="110"/>
      <c r="ETX207" s="110"/>
      <c r="ETY207" s="110"/>
      <c r="ETZ207" s="110"/>
      <c r="EUA207" s="110"/>
      <c r="EUB207" s="110"/>
      <c r="EUC207" s="110"/>
      <c r="EUD207" s="110"/>
      <c r="EUE207" s="110"/>
      <c r="EUF207" s="110"/>
      <c r="EUG207" s="110"/>
      <c r="EUH207" s="110"/>
      <c r="EUI207" s="110"/>
      <c r="EUJ207" s="110"/>
      <c r="EUK207" s="110"/>
      <c r="EUL207" s="110"/>
      <c r="EUM207" s="110"/>
      <c r="EUN207" s="110"/>
      <c r="EUO207" s="110"/>
      <c r="EUP207" s="110"/>
      <c r="EUQ207" s="110"/>
      <c r="EUR207" s="110"/>
      <c r="EUS207" s="110"/>
      <c r="EUT207" s="110"/>
      <c r="EUU207" s="110"/>
      <c r="EUV207" s="110"/>
      <c r="EUW207" s="110"/>
      <c r="EUX207" s="110"/>
      <c r="EUY207" s="110"/>
      <c r="EUZ207" s="110"/>
      <c r="EVA207" s="110"/>
      <c r="EVB207" s="110"/>
      <c r="EVC207" s="110"/>
      <c r="EVD207" s="110"/>
      <c r="EVE207" s="110"/>
      <c r="EVF207" s="110"/>
      <c r="EVG207" s="110"/>
      <c r="EVH207" s="110"/>
      <c r="EVI207" s="110"/>
      <c r="EVJ207" s="110"/>
      <c r="EVK207" s="110"/>
      <c r="EVL207" s="110"/>
      <c r="EVM207" s="110"/>
      <c r="EVN207" s="110"/>
      <c r="EVO207" s="110"/>
      <c r="EVP207" s="110"/>
      <c r="EVQ207" s="110"/>
      <c r="EVR207" s="110"/>
      <c r="EVS207" s="110"/>
      <c r="EVT207" s="110"/>
      <c r="EVU207" s="110"/>
      <c r="EVV207" s="110"/>
      <c r="EVW207" s="110"/>
      <c r="EVX207" s="110"/>
      <c r="EVY207" s="110"/>
      <c r="EVZ207" s="110"/>
      <c r="EWA207" s="110"/>
      <c r="EWB207" s="110"/>
      <c r="EWC207" s="110"/>
      <c r="EWD207" s="110"/>
      <c r="EWE207" s="110"/>
      <c r="EWF207" s="110"/>
      <c r="EWG207" s="110"/>
      <c r="EWH207" s="110"/>
      <c r="EWI207" s="110"/>
      <c r="EWJ207" s="110"/>
      <c r="EWK207" s="110"/>
      <c r="EWL207" s="110"/>
      <c r="EWM207" s="110"/>
      <c r="EWN207" s="110"/>
      <c r="EWO207" s="110"/>
      <c r="EWP207" s="110"/>
      <c r="EWQ207" s="110"/>
      <c r="EWR207" s="110"/>
      <c r="EWS207" s="110"/>
      <c r="EWT207" s="110"/>
      <c r="EWU207" s="110"/>
      <c r="EWV207" s="110"/>
      <c r="EWW207" s="110"/>
      <c r="EWX207" s="110"/>
      <c r="EWY207" s="110"/>
      <c r="EWZ207" s="110"/>
      <c r="EXA207" s="110"/>
      <c r="EXB207" s="110"/>
      <c r="EXC207" s="110"/>
      <c r="EXD207" s="110"/>
      <c r="EXE207" s="110"/>
      <c r="EXF207" s="110"/>
      <c r="EXG207" s="110"/>
      <c r="EXH207" s="110"/>
      <c r="EXI207" s="110"/>
      <c r="EXJ207" s="110"/>
      <c r="EXK207" s="110"/>
      <c r="EXL207" s="110"/>
      <c r="EXM207" s="110"/>
      <c r="EXN207" s="110"/>
      <c r="EXO207" s="110"/>
      <c r="EXP207" s="110"/>
      <c r="EXQ207" s="110"/>
      <c r="EXR207" s="110"/>
      <c r="EXS207" s="110"/>
      <c r="EXT207" s="110"/>
      <c r="EXU207" s="110"/>
      <c r="EXV207" s="110"/>
      <c r="EXW207" s="110"/>
      <c r="EXX207" s="110"/>
      <c r="EXY207" s="110"/>
      <c r="EXZ207" s="110"/>
      <c r="EYA207" s="110"/>
      <c r="EYB207" s="110"/>
      <c r="EYC207" s="110"/>
      <c r="EYD207" s="110"/>
      <c r="EYE207" s="110"/>
      <c r="EYF207" s="110"/>
      <c r="EYG207" s="110"/>
      <c r="EYH207" s="110"/>
      <c r="EYI207" s="110"/>
      <c r="EYJ207" s="110"/>
      <c r="EYK207" s="110"/>
      <c r="EYL207" s="110"/>
      <c r="EYM207" s="110"/>
      <c r="EYN207" s="110"/>
      <c r="EYO207" s="110"/>
      <c r="EYP207" s="110"/>
      <c r="EYQ207" s="110"/>
      <c r="EYR207" s="110"/>
      <c r="EYS207" s="110"/>
      <c r="EYT207" s="110"/>
      <c r="EYU207" s="110"/>
      <c r="EYV207" s="110"/>
      <c r="EYW207" s="110"/>
      <c r="EYX207" s="110"/>
      <c r="EYY207" s="110"/>
      <c r="EYZ207" s="110"/>
      <c r="EZA207" s="110"/>
      <c r="EZB207" s="110"/>
      <c r="EZC207" s="110"/>
      <c r="EZD207" s="110"/>
      <c r="EZE207" s="110"/>
      <c r="EZF207" s="110"/>
      <c r="EZG207" s="110"/>
      <c r="EZH207" s="110"/>
      <c r="EZI207" s="110"/>
      <c r="EZJ207" s="110"/>
      <c r="EZK207" s="110"/>
      <c r="EZL207" s="110"/>
      <c r="EZM207" s="110"/>
      <c r="EZN207" s="110"/>
      <c r="EZO207" s="110"/>
      <c r="EZP207" s="110"/>
      <c r="EZQ207" s="110"/>
      <c r="EZR207" s="110"/>
      <c r="EZS207" s="110"/>
      <c r="EZT207" s="110"/>
      <c r="EZU207" s="110"/>
      <c r="EZV207" s="110"/>
      <c r="EZW207" s="110"/>
      <c r="EZX207" s="110"/>
      <c r="EZY207" s="110"/>
      <c r="EZZ207" s="110"/>
      <c r="FAA207" s="110"/>
      <c r="FAB207" s="110"/>
      <c r="FAC207" s="110"/>
      <c r="FAD207" s="110"/>
      <c r="FAE207" s="110"/>
      <c r="FAF207" s="110"/>
      <c r="FAG207" s="110"/>
      <c r="FAH207" s="110"/>
      <c r="FAI207" s="110"/>
      <c r="FAJ207" s="110"/>
      <c r="FAK207" s="110"/>
      <c r="FAL207" s="110"/>
      <c r="FAM207" s="110"/>
      <c r="FAN207" s="110"/>
      <c r="FAO207" s="110"/>
      <c r="FAP207" s="110"/>
      <c r="FAQ207" s="110"/>
      <c r="FAR207" s="110"/>
      <c r="FAS207" s="110"/>
      <c r="FAT207" s="110"/>
      <c r="FAU207" s="110"/>
      <c r="FAV207" s="110"/>
      <c r="FAW207" s="110"/>
      <c r="FAX207" s="110"/>
      <c r="FAY207" s="110"/>
      <c r="FAZ207" s="110"/>
      <c r="FBA207" s="110"/>
      <c r="FBB207" s="110"/>
      <c r="FBC207" s="110"/>
      <c r="FBD207" s="110"/>
      <c r="FBE207" s="110"/>
      <c r="FBF207" s="110"/>
      <c r="FBG207" s="110"/>
      <c r="FBH207" s="110"/>
      <c r="FBI207" s="110"/>
      <c r="FBJ207" s="110"/>
      <c r="FBK207" s="110"/>
      <c r="FBL207" s="110"/>
      <c r="FBM207" s="110"/>
      <c r="FBN207" s="110"/>
      <c r="FBO207" s="110"/>
      <c r="FBP207" s="110"/>
      <c r="FBQ207" s="110"/>
      <c r="FBR207" s="110"/>
      <c r="FBS207" s="110"/>
      <c r="FBT207" s="110"/>
      <c r="FBU207" s="110"/>
      <c r="FBV207" s="110"/>
      <c r="FBW207" s="110"/>
      <c r="FBX207" s="110"/>
      <c r="FBY207" s="110"/>
      <c r="FBZ207" s="110"/>
      <c r="FCA207" s="110"/>
      <c r="FCB207" s="110"/>
      <c r="FCC207" s="110"/>
      <c r="FCD207" s="110"/>
      <c r="FCE207" s="110"/>
      <c r="FCF207" s="110"/>
      <c r="FCG207" s="110"/>
      <c r="FCH207" s="110"/>
      <c r="FCI207" s="110"/>
      <c r="FCJ207" s="110"/>
      <c r="FCK207" s="110"/>
      <c r="FCL207" s="110"/>
      <c r="FCM207" s="110"/>
      <c r="FCN207" s="110"/>
      <c r="FCO207" s="110"/>
      <c r="FCP207" s="110"/>
      <c r="FCQ207" s="110"/>
      <c r="FCR207" s="110"/>
      <c r="FCS207" s="110"/>
      <c r="FCT207" s="110"/>
      <c r="FCU207" s="110"/>
      <c r="FCV207" s="110"/>
      <c r="FCW207" s="110"/>
      <c r="FCX207" s="110"/>
      <c r="FCY207" s="110"/>
      <c r="FCZ207" s="110"/>
      <c r="FDA207" s="110"/>
      <c r="FDB207" s="110"/>
      <c r="FDC207" s="110"/>
      <c r="FDD207" s="110"/>
      <c r="FDE207" s="110"/>
      <c r="FDF207" s="110"/>
      <c r="FDG207" s="110"/>
      <c r="FDH207" s="110"/>
      <c r="FDI207" s="110"/>
      <c r="FDJ207" s="110"/>
      <c r="FDK207" s="110"/>
      <c r="FDL207" s="110"/>
      <c r="FDM207" s="110"/>
      <c r="FDN207" s="110"/>
      <c r="FDO207" s="110"/>
      <c r="FDP207" s="110"/>
      <c r="FDQ207" s="110"/>
      <c r="FDR207" s="110"/>
      <c r="FDS207" s="110"/>
      <c r="FDT207" s="110"/>
      <c r="FDU207" s="110"/>
      <c r="FDV207" s="110"/>
      <c r="FDW207" s="110"/>
      <c r="FDX207" s="110"/>
      <c r="FDY207" s="110"/>
      <c r="FDZ207" s="110"/>
      <c r="FEA207" s="110"/>
      <c r="FEB207" s="110"/>
      <c r="FEC207" s="110"/>
      <c r="FED207" s="110"/>
      <c r="FEE207" s="110"/>
      <c r="FEF207" s="110"/>
      <c r="FEG207" s="110"/>
      <c r="FEH207" s="110"/>
      <c r="FEI207" s="110"/>
      <c r="FEJ207" s="110"/>
      <c r="FEK207" s="110"/>
      <c r="FEL207" s="110"/>
      <c r="FEM207" s="110"/>
      <c r="FEN207" s="110"/>
      <c r="FEO207" s="110"/>
      <c r="FEP207" s="110"/>
      <c r="FEQ207" s="110"/>
      <c r="FER207" s="110"/>
      <c r="FES207" s="110"/>
      <c r="FET207" s="110"/>
      <c r="FEU207" s="110"/>
      <c r="FEV207" s="110"/>
      <c r="FEW207" s="110"/>
      <c r="FEX207" s="110"/>
      <c r="FEY207" s="110"/>
      <c r="FEZ207" s="110"/>
      <c r="FFA207" s="110"/>
      <c r="FFB207" s="110"/>
      <c r="FFC207" s="110"/>
      <c r="FFD207" s="110"/>
      <c r="FFE207" s="110"/>
      <c r="FFF207" s="110"/>
      <c r="FFG207" s="110"/>
      <c r="FFH207" s="110"/>
      <c r="FFI207" s="110"/>
      <c r="FFJ207" s="110"/>
      <c r="FFK207" s="110"/>
      <c r="FFL207" s="110"/>
      <c r="FFM207" s="110"/>
      <c r="FFN207" s="110"/>
      <c r="FFO207" s="110"/>
      <c r="FFP207" s="110"/>
      <c r="FFQ207" s="110"/>
      <c r="FFR207" s="110"/>
      <c r="FFS207" s="110"/>
      <c r="FFT207" s="110"/>
      <c r="FFU207" s="110"/>
      <c r="FFV207" s="110"/>
      <c r="FFW207" s="110"/>
      <c r="FFX207" s="110"/>
      <c r="FFY207" s="110"/>
      <c r="FFZ207" s="110"/>
      <c r="FGA207" s="110"/>
      <c r="FGB207" s="110"/>
      <c r="FGC207" s="110"/>
      <c r="FGD207" s="110"/>
      <c r="FGE207" s="110"/>
      <c r="FGF207" s="110"/>
      <c r="FGG207" s="110"/>
      <c r="FGH207" s="110"/>
      <c r="FGI207" s="110"/>
      <c r="FGJ207" s="110"/>
      <c r="FGK207" s="110"/>
      <c r="FGL207" s="110"/>
      <c r="FGM207" s="110"/>
      <c r="FGN207" s="110"/>
      <c r="FGO207" s="110"/>
      <c r="FGP207" s="110"/>
      <c r="FGQ207" s="110"/>
      <c r="FGR207" s="110"/>
      <c r="FGS207" s="110"/>
      <c r="FGT207" s="110"/>
      <c r="FGU207" s="110"/>
      <c r="FGV207" s="110"/>
      <c r="FGW207" s="110"/>
      <c r="FGX207" s="110"/>
      <c r="FGY207" s="110"/>
      <c r="FGZ207" s="110"/>
      <c r="FHA207" s="110"/>
      <c r="FHB207" s="110"/>
      <c r="FHC207" s="110"/>
      <c r="FHD207" s="110"/>
      <c r="FHE207" s="110"/>
      <c r="FHF207" s="110"/>
      <c r="FHG207" s="110"/>
      <c r="FHH207" s="110"/>
      <c r="FHI207" s="110"/>
      <c r="FHJ207" s="110"/>
      <c r="FHK207" s="110"/>
      <c r="FHL207" s="110"/>
      <c r="FHM207" s="110"/>
      <c r="FHN207" s="110"/>
      <c r="FHO207" s="110"/>
      <c r="FHP207" s="110"/>
      <c r="FHQ207" s="110"/>
      <c r="FHR207" s="110"/>
      <c r="FHS207" s="110"/>
      <c r="FHT207" s="110"/>
      <c r="FHU207" s="110"/>
      <c r="FHV207" s="110"/>
      <c r="FHW207" s="110"/>
      <c r="FHX207" s="110"/>
      <c r="FHY207" s="110"/>
      <c r="FHZ207" s="110"/>
      <c r="FIA207" s="110"/>
      <c r="FIB207" s="110"/>
      <c r="FIC207" s="110"/>
      <c r="FID207" s="110"/>
      <c r="FIE207" s="110"/>
      <c r="FIF207" s="110"/>
      <c r="FIG207" s="110"/>
      <c r="FIH207" s="110"/>
      <c r="FII207" s="110"/>
      <c r="FIJ207" s="110"/>
      <c r="FIK207" s="110"/>
      <c r="FIL207" s="110"/>
      <c r="FIM207" s="110"/>
      <c r="FIN207" s="110"/>
      <c r="FIO207" s="110"/>
      <c r="FIP207" s="110"/>
      <c r="FIQ207" s="110"/>
      <c r="FIR207" s="110"/>
      <c r="FIS207" s="110"/>
      <c r="FIT207" s="110"/>
      <c r="FIU207" s="110"/>
      <c r="FIV207" s="110"/>
      <c r="FIW207" s="110"/>
      <c r="FIX207" s="110"/>
      <c r="FIY207" s="110"/>
      <c r="FIZ207" s="110"/>
      <c r="FJA207" s="110"/>
      <c r="FJB207" s="110"/>
      <c r="FJC207" s="110"/>
      <c r="FJD207" s="110"/>
      <c r="FJE207" s="110"/>
      <c r="FJF207" s="110"/>
      <c r="FJG207" s="110"/>
      <c r="FJH207" s="110"/>
      <c r="FJI207" s="110"/>
      <c r="FJJ207" s="110"/>
      <c r="FJK207" s="110"/>
      <c r="FJL207" s="110"/>
      <c r="FJM207" s="110"/>
      <c r="FJN207" s="110"/>
      <c r="FJO207" s="110"/>
      <c r="FJP207" s="110"/>
      <c r="FJQ207" s="110"/>
      <c r="FJR207" s="110"/>
      <c r="FJS207" s="110"/>
      <c r="FJT207" s="110"/>
      <c r="FJU207" s="110"/>
      <c r="FJV207" s="110"/>
      <c r="FJW207" s="110"/>
      <c r="FJX207" s="110"/>
      <c r="FJY207" s="110"/>
      <c r="FJZ207" s="110"/>
      <c r="FKA207" s="110"/>
      <c r="FKB207" s="110"/>
      <c r="FKC207" s="110"/>
      <c r="FKD207" s="110"/>
      <c r="FKE207" s="110"/>
      <c r="FKF207" s="110"/>
      <c r="FKG207" s="110"/>
      <c r="FKH207" s="110"/>
      <c r="FKI207" s="110"/>
      <c r="FKJ207" s="110"/>
      <c r="FKK207" s="110"/>
      <c r="FKL207" s="110"/>
      <c r="FKM207" s="110"/>
      <c r="FKN207" s="110"/>
      <c r="FKO207" s="110"/>
      <c r="FKP207" s="110"/>
      <c r="FKQ207" s="110"/>
      <c r="FKR207" s="110"/>
      <c r="FKS207" s="110"/>
      <c r="FKT207" s="110"/>
      <c r="FKU207" s="110"/>
      <c r="FKV207" s="110"/>
      <c r="FKW207" s="110"/>
      <c r="FKX207" s="110"/>
      <c r="FKY207" s="110"/>
      <c r="FKZ207" s="110"/>
      <c r="FLA207" s="110"/>
      <c r="FLB207" s="110"/>
      <c r="FLC207" s="110"/>
      <c r="FLD207" s="110"/>
      <c r="FLE207" s="110"/>
      <c r="FLF207" s="110"/>
      <c r="FLG207" s="110"/>
      <c r="FLH207" s="110"/>
      <c r="FLI207" s="110"/>
      <c r="FLJ207" s="110"/>
      <c r="FLK207" s="110"/>
      <c r="FLL207" s="110"/>
      <c r="FLM207" s="110"/>
      <c r="FLN207" s="110"/>
      <c r="FLO207" s="110"/>
      <c r="FLP207" s="110"/>
      <c r="FLQ207" s="110"/>
      <c r="FLR207" s="110"/>
      <c r="FLS207" s="110"/>
      <c r="FLT207" s="110"/>
      <c r="FLU207" s="110"/>
      <c r="FLV207" s="110"/>
      <c r="FLW207" s="110"/>
      <c r="FLX207" s="110"/>
      <c r="FLY207" s="110"/>
      <c r="FLZ207" s="110"/>
      <c r="FMA207" s="110"/>
      <c r="FMB207" s="110"/>
      <c r="FMC207" s="110"/>
      <c r="FMD207" s="110"/>
      <c r="FME207" s="110"/>
      <c r="FMF207" s="110"/>
      <c r="FMG207" s="110"/>
      <c r="FMH207" s="110"/>
      <c r="FMI207" s="110"/>
      <c r="FMJ207" s="110"/>
      <c r="FMK207" s="110"/>
      <c r="FML207" s="110"/>
      <c r="FMM207" s="110"/>
      <c r="FMN207" s="110"/>
      <c r="FMO207" s="110"/>
      <c r="FMP207" s="110"/>
      <c r="FMQ207" s="110"/>
      <c r="FMR207" s="110"/>
      <c r="FMS207" s="110"/>
      <c r="FMT207" s="110"/>
      <c r="FMU207" s="110"/>
      <c r="FMV207" s="110"/>
      <c r="FMW207" s="110"/>
      <c r="FMX207" s="110"/>
      <c r="FMY207" s="110"/>
      <c r="FMZ207" s="110"/>
      <c r="FNA207" s="110"/>
      <c r="FNB207" s="110"/>
      <c r="FNC207" s="110"/>
      <c r="FND207" s="110"/>
      <c r="FNE207" s="110"/>
      <c r="FNF207" s="110"/>
      <c r="FNG207" s="110"/>
      <c r="FNH207" s="110"/>
      <c r="FNI207" s="110"/>
      <c r="FNJ207" s="110"/>
      <c r="FNK207" s="110"/>
      <c r="FNL207" s="110"/>
      <c r="FNM207" s="110"/>
      <c r="FNN207" s="110"/>
      <c r="FNO207" s="110"/>
      <c r="FNP207" s="110"/>
      <c r="FNQ207" s="110"/>
      <c r="FNR207" s="110"/>
      <c r="FNS207" s="110"/>
      <c r="FNT207" s="110"/>
      <c r="FNU207" s="110"/>
      <c r="FNV207" s="110"/>
      <c r="FNW207" s="110"/>
      <c r="FNX207" s="110"/>
      <c r="FNY207" s="110"/>
      <c r="FNZ207" s="110"/>
      <c r="FOA207" s="110"/>
      <c r="FOB207" s="110"/>
      <c r="FOC207" s="110"/>
      <c r="FOD207" s="110"/>
      <c r="FOE207" s="110"/>
      <c r="FOF207" s="110"/>
      <c r="FOG207" s="110"/>
      <c r="FOH207" s="110"/>
      <c r="FOI207" s="110"/>
      <c r="FOJ207" s="110"/>
      <c r="FOK207" s="110"/>
      <c r="FOL207" s="110"/>
      <c r="FOM207" s="110"/>
      <c r="FON207" s="110"/>
      <c r="FOO207" s="110"/>
      <c r="FOP207" s="110"/>
      <c r="FOQ207" s="110"/>
      <c r="FOR207" s="110"/>
      <c r="FOS207" s="110"/>
      <c r="FOT207" s="110"/>
      <c r="FOU207" s="110"/>
      <c r="FOV207" s="110"/>
      <c r="FOW207" s="110"/>
      <c r="FOX207" s="110"/>
      <c r="FOY207" s="110"/>
      <c r="FOZ207" s="110"/>
      <c r="FPA207" s="110"/>
      <c r="FPB207" s="110"/>
      <c r="FPC207" s="110"/>
      <c r="FPD207" s="110"/>
      <c r="FPE207" s="110"/>
      <c r="FPF207" s="110"/>
      <c r="FPG207" s="110"/>
      <c r="FPH207" s="110"/>
      <c r="FPI207" s="110"/>
      <c r="FPJ207" s="110"/>
      <c r="FPK207" s="110"/>
      <c r="FPL207" s="110"/>
      <c r="FPM207" s="110"/>
      <c r="FPN207" s="110"/>
      <c r="FPO207" s="110"/>
      <c r="FPP207" s="110"/>
      <c r="FPQ207" s="110"/>
      <c r="FPR207" s="110"/>
      <c r="FPS207" s="110"/>
      <c r="FPT207" s="110"/>
      <c r="FPU207" s="110"/>
      <c r="FPV207" s="110"/>
      <c r="FPW207" s="110"/>
      <c r="FPX207" s="110"/>
      <c r="FPY207" s="110"/>
      <c r="FPZ207" s="110"/>
      <c r="FQA207" s="110"/>
      <c r="FQB207" s="110"/>
      <c r="FQC207" s="110"/>
      <c r="FQD207" s="110"/>
      <c r="FQE207" s="110"/>
      <c r="FQF207" s="110"/>
      <c r="FQG207" s="110"/>
      <c r="FQH207" s="110"/>
      <c r="FQI207" s="110"/>
      <c r="FQJ207" s="110"/>
      <c r="FQK207" s="110"/>
      <c r="FQL207" s="110"/>
      <c r="FQM207" s="110"/>
      <c r="FQN207" s="110"/>
      <c r="FQO207" s="110"/>
      <c r="FQP207" s="110"/>
      <c r="FQQ207" s="110"/>
      <c r="FQR207" s="110"/>
      <c r="FQS207" s="110"/>
      <c r="FQT207" s="110"/>
      <c r="FQU207" s="110"/>
      <c r="FQV207" s="110"/>
      <c r="FQW207" s="110"/>
      <c r="FQX207" s="110"/>
      <c r="FQY207" s="110"/>
      <c r="FQZ207" s="110"/>
      <c r="FRA207" s="110"/>
      <c r="FRB207" s="110"/>
      <c r="FRC207" s="110"/>
      <c r="FRD207" s="110"/>
      <c r="FRE207" s="110"/>
      <c r="FRF207" s="110"/>
      <c r="FRG207" s="110"/>
      <c r="FRH207" s="110"/>
      <c r="FRI207" s="110"/>
      <c r="FRJ207" s="110"/>
      <c r="FRK207" s="110"/>
      <c r="FRL207" s="110"/>
      <c r="FRM207" s="110"/>
      <c r="FRN207" s="110"/>
      <c r="FRO207" s="110"/>
      <c r="FRP207" s="110"/>
      <c r="FRQ207" s="110"/>
      <c r="FRR207" s="110"/>
      <c r="FRS207" s="110"/>
      <c r="FRT207" s="110"/>
      <c r="FRU207" s="110"/>
      <c r="FRV207" s="110"/>
      <c r="FRW207" s="110"/>
      <c r="FRX207" s="110"/>
      <c r="FRY207" s="110"/>
      <c r="FRZ207" s="110"/>
      <c r="FSA207" s="110"/>
      <c r="FSB207" s="110"/>
      <c r="FSC207" s="110"/>
      <c r="FSD207" s="110"/>
      <c r="FSE207" s="110"/>
      <c r="FSF207" s="110"/>
      <c r="FSG207" s="110"/>
      <c r="FSH207" s="110"/>
      <c r="FSI207" s="110"/>
      <c r="FSJ207" s="110"/>
      <c r="FSK207" s="110"/>
      <c r="FSL207" s="110"/>
      <c r="FSM207" s="110"/>
      <c r="FSN207" s="110"/>
      <c r="FSO207" s="110"/>
      <c r="FSP207" s="110"/>
      <c r="FSQ207" s="110"/>
      <c r="FSR207" s="110"/>
      <c r="FSS207" s="110"/>
      <c r="FST207" s="110"/>
      <c r="FSU207" s="110"/>
      <c r="FSV207" s="110"/>
      <c r="FSW207" s="110"/>
      <c r="FSX207" s="110"/>
      <c r="FSY207" s="110"/>
      <c r="FSZ207" s="110"/>
      <c r="FTA207" s="110"/>
      <c r="FTB207" s="110"/>
      <c r="FTC207" s="110"/>
      <c r="FTD207" s="110"/>
      <c r="FTE207" s="110"/>
      <c r="FTF207" s="110"/>
      <c r="FTG207" s="110"/>
      <c r="FTH207" s="110"/>
      <c r="FTI207" s="110"/>
      <c r="FTJ207" s="110"/>
      <c r="FTK207" s="110"/>
      <c r="FTL207" s="110"/>
      <c r="FTM207" s="110"/>
      <c r="FTN207" s="110"/>
      <c r="FTO207" s="110"/>
      <c r="FTP207" s="110"/>
      <c r="FTQ207" s="110"/>
      <c r="FTR207" s="110"/>
      <c r="FTS207" s="110"/>
      <c r="FTT207" s="110"/>
      <c r="FTU207" s="110"/>
      <c r="FTV207" s="110"/>
      <c r="FTW207" s="110"/>
      <c r="FTX207" s="110"/>
      <c r="FTY207" s="110"/>
      <c r="FTZ207" s="110"/>
      <c r="FUA207" s="110"/>
      <c r="FUB207" s="110"/>
      <c r="FUC207" s="110"/>
      <c r="FUD207" s="110"/>
      <c r="FUE207" s="110"/>
      <c r="FUF207" s="110"/>
      <c r="FUG207" s="110"/>
      <c r="FUH207" s="110"/>
      <c r="FUI207" s="110"/>
      <c r="FUJ207" s="110"/>
      <c r="FUK207" s="110"/>
      <c r="FUL207" s="110"/>
      <c r="FUM207" s="110"/>
      <c r="FUN207" s="110"/>
      <c r="FUO207" s="110"/>
      <c r="FUP207" s="110"/>
      <c r="FUQ207" s="110"/>
      <c r="FUR207" s="110"/>
      <c r="FUS207" s="110"/>
      <c r="FUT207" s="110"/>
      <c r="FUU207" s="110"/>
      <c r="FUV207" s="110"/>
      <c r="FUW207" s="110"/>
      <c r="FUX207" s="110"/>
      <c r="FUY207" s="110"/>
      <c r="FUZ207" s="110"/>
      <c r="FVA207" s="110"/>
      <c r="FVB207" s="110"/>
      <c r="FVC207" s="110"/>
      <c r="FVD207" s="110"/>
      <c r="FVE207" s="110"/>
      <c r="FVF207" s="110"/>
      <c r="FVG207" s="110"/>
      <c r="FVH207" s="110"/>
      <c r="FVI207" s="110"/>
      <c r="FVJ207" s="110"/>
      <c r="FVK207" s="110"/>
      <c r="FVL207" s="110"/>
      <c r="FVM207" s="110"/>
      <c r="FVN207" s="110"/>
      <c r="FVO207" s="110"/>
      <c r="FVP207" s="110"/>
      <c r="FVQ207" s="110"/>
      <c r="FVR207" s="110"/>
      <c r="FVS207" s="110"/>
      <c r="FVT207" s="110"/>
      <c r="FVU207" s="110"/>
      <c r="FVV207" s="110"/>
      <c r="FVW207" s="110"/>
      <c r="FVX207" s="110"/>
      <c r="FVY207" s="110"/>
      <c r="FVZ207" s="110"/>
      <c r="FWA207" s="110"/>
      <c r="FWB207" s="110"/>
      <c r="FWC207" s="110"/>
      <c r="FWD207" s="110"/>
      <c r="FWE207" s="110"/>
      <c r="FWF207" s="110"/>
      <c r="FWG207" s="110"/>
      <c r="FWH207" s="110"/>
      <c r="FWI207" s="110"/>
      <c r="FWJ207" s="110"/>
      <c r="FWK207" s="110"/>
      <c r="FWL207" s="110"/>
      <c r="FWM207" s="110"/>
      <c r="FWN207" s="110"/>
      <c r="FWO207" s="110"/>
      <c r="FWP207" s="110"/>
      <c r="FWQ207" s="110"/>
      <c r="FWR207" s="110"/>
      <c r="FWS207" s="110"/>
      <c r="FWT207" s="110"/>
      <c r="FWU207" s="110"/>
      <c r="FWV207" s="110"/>
      <c r="FWW207" s="110"/>
      <c r="FWX207" s="110"/>
      <c r="FWY207" s="110"/>
      <c r="FWZ207" s="110"/>
      <c r="FXA207" s="110"/>
      <c r="FXB207" s="110"/>
      <c r="FXC207" s="110"/>
      <c r="FXD207" s="110"/>
      <c r="FXE207" s="110"/>
      <c r="FXF207" s="110"/>
      <c r="FXG207" s="110"/>
      <c r="FXH207" s="110"/>
      <c r="FXI207" s="110"/>
      <c r="FXJ207" s="110"/>
      <c r="FXK207" s="110"/>
      <c r="FXL207" s="110"/>
      <c r="FXM207" s="110"/>
      <c r="FXN207" s="110"/>
      <c r="FXO207" s="110"/>
      <c r="FXP207" s="110"/>
      <c r="FXQ207" s="110"/>
      <c r="FXR207" s="110"/>
      <c r="FXS207" s="110"/>
      <c r="FXT207" s="110"/>
      <c r="FXU207" s="110"/>
      <c r="FXV207" s="110"/>
      <c r="FXW207" s="110"/>
      <c r="FXX207" s="110"/>
      <c r="FXY207" s="110"/>
      <c r="FXZ207" s="110"/>
      <c r="FYA207" s="110"/>
      <c r="FYB207" s="110"/>
      <c r="FYC207" s="110"/>
      <c r="FYD207" s="110"/>
      <c r="FYE207" s="110"/>
      <c r="FYF207" s="110"/>
      <c r="FYG207" s="110"/>
      <c r="FYH207" s="110"/>
      <c r="FYI207" s="110"/>
      <c r="FYJ207" s="110"/>
      <c r="FYK207" s="110"/>
      <c r="FYL207" s="110"/>
      <c r="FYM207" s="110"/>
      <c r="FYN207" s="110"/>
      <c r="FYO207" s="110"/>
      <c r="FYP207" s="110"/>
      <c r="FYQ207" s="110"/>
      <c r="FYR207" s="110"/>
      <c r="FYS207" s="110"/>
      <c r="FYT207" s="110"/>
      <c r="FYU207" s="110"/>
      <c r="FYV207" s="110"/>
      <c r="FYW207" s="110"/>
      <c r="FYX207" s="110"/>
      <c r="FYY207" s="110"/>
      <c r="FYZ207" s="110"/>
      <c r="FZA207" s="110"/>
      <c r="FZB207" s="110"/>
      <c r="FZC207" s="110"/>
      <c r="FZD207" s="110"/>
      <c r="FZE207" s="110"/>
      <c r="FZF207" s="110"/>
      <c r="FZG207" s="110"/>
      <c r="FZH207" s="110"/>
      <c r="FZI207" s="110"/>
      <c r="FZJ207" s="110"/>
      <c r="FZK207" s="110"/>
      <c r="FZL207" s="110"/>
      <c r="FZM207" s="110"/>
      <c r="FZN207" s="110"/>
      <c r="FZO207" s="110"/>
      <c r="FZP207" s="110"/>
      <c r="FZQ207" s="110"/>
      <c r="FZR207" s="110"/>
      <c r="FZS207" s="110"/>
      <c r="FZT207" s="110"/>
      <c r="FZU207" s="110"/>
      <c r="FZV207" s="110"/>
      <c r="FZW207" s="110"/>
      <c r="FZX207" s="110"/>
      <c r="FZY207" s="110"/>
      <c r="FZZ207" s="110"/>
      <c r="GAA207" s="110"/>
      <c r="GAB207" s="110"/>
      <c r="GAC207" s="110"/>
      <c r="GAD207" s="110"/>
      <c r="GAE207" s="110"/>
      <c r="GAF207" s="110"/>
      <c r="GAG207" s="110"/>
      <c r="GAH207" s="110"/>
      <c r="GAI207" s="110"/>
      <c r="GAJ207" s="110"/>
      <c r="GAK207" s="110"/>
      <c r="GAL207" s="110"/>
      <c r="GAM207" s="110"/>
      <c r="GAN207" s="110"/>
      <c r="GAO207" s="110"/>
      <c r="GAP207" s="110"/>
      <c r="GAQ207" s="110"/>
      <c r="GAR207" s="110"/>
      <c r="GAS207" s="110"/>
      <c r="GAT207" s="110"/>
      <c r="GAU207" s="110"/>
      <c r="GAV207" s="110"/>
      <c r="GAW207" s="110"/>
      <c r="GAX207" s="110"/>
      <c r="GAY207" s="110"/>
      <c r="GAZ207" s="110"/>
      <c r="GBA207" s="110"/>
      <c r="GBB207" s="110"/>
      <c r="GBC207" s="110"/>
      <c r="GBD207" s="110"/>
      <c r="GBE207" s="110"/>
      <c r="GBF207" s="110"/>
      <c r="GBG207" s="110"/>
      <c r="GBH207" s="110"/>
      <c r="GBI207" s="110"/>
      <c r="GBJ207" s="110"/>
      <c r="GBK207" s="110"/>
      <c r="GBL207" s="110"/>
      <c r="GBM207" s="110"/>
      <c r="GBN207" s="110"/>
      <c r="GBO207" s="110"/>
      <c r="GBP207" s="110"/>
      <c r="GBQ207" s="110"/>
      <c r="GBR207" s="110"/>
      <c r="GBS207" s="110"/>
      <c r="GBT207" s="110"/>
      <c r="GBU207" s="110"/>
      <c r="GBV207" s="110"/>
      <c r="GBW207" s="110"/>
      <c r="GBX207" s="110"/>
      <c r="GBY207" s="110"/>
      <c r="GBZ207" s="110"/>
      <c r="GCA207" s="110"/>
      <c r="GCB207" s="110"/>
      <c r="GCC207" s="110"/>
      <c r="GCD207" s="110"/>
      <c r="GCE207" s="110"/>
      <c r="GCF207" s="110"/>
      <c r="GCG207" s="110"/>
      <c r="GCH207" s="110"/>
      <c r="GCI207" s="110"/>
      <c r="GCJ207" s="110"/>
      <c r="GCK207" s="110"/>
      <c r="GCL207" s="110"/>
      <c r="GCM207" s="110"/>
      <c r="GCN207" s="110"/>
      <c r="GCO207" s="110"/>
      <c r="GCP207" s="110"/>
      <c r="GCQ207" s="110"/>
      <c r="GCR207" s="110"/>
      <c r="GCS207" s="110"/>
      <c r="GCT207" s="110"/>
      <c r="GCU207" s="110"/>
      <c r="GCV207" s="110"/>
      <c r="GCW207" s="110"/>
      <c r="GCX207" s="110"/>
      <c r="GCY207" s="110"/>
      <c r="GCZ207" s="110"/>
      <c r="GDA207" s="110"/>
      <c r="GDB207" s="110"/>
      <c r="GDC207" s="110"/>
      <c r="GDD207" s="110"/>
      <c r="GDE207" s="110"/>
      <c r="GDF207" s="110"/>
      <c r="GDG207" s="110"/>
      <c r="GDH207" s="110"/>
      <c r="GDI207" s="110"/>
      <c r="GDJ207" s="110"/>
      <c r="GDK207" s="110"/>
      <c r="GDL207" s="110"/>
      <c r="GDM207" s="110"/>
      <c r="GDN207" s="110"/>
      <c r="GDO207" s="110"/>
      <c r="GDP207" s="110"/>
      <c r="GDQ207" s="110"/>
      <c r="GDR207" s="110"/>
      <c r="GDS207" s="110"/>
      <c r="GDT207" s="110"/>
      <c r="GDU207" s="110"/>
      <c r="GDV207" s="110"/>
      <c r="GDW207" s="110"/>
      <c r="GDX207" s="110"/>
      <c r="GDY207" s="110"/>
      <c r="GDZ207" s="110"/>
      <c r="GEA207" s="110"/>
      <c r="GEB207" s="110"/>
      <c r="GEC207" s="110"/>
      <c r="GED207" s="110"/>
      <c r="GEE207" s="110"/>
      <c r="GEF207" s="110"/>
      <c r="GEG207" s="110"/>
      <c r="GEH207" s="110"/>
      <c r="GEI207" s="110"/>
      <c r="GEJ207" s="110"/>
      <c r="GEK207" s="110"/>
      <c r="GEL207" s="110"/>
      <c r="GEM207" s="110"/>
      <c r="GEN207" s="110"/>
      <c r="GEO207" s="110"/>
      <c r="GEP207" s="110"/>
      <c r="GEQ207" s="110"/>
      <c r="GER207" s="110"/>
      <c r="GES207" s="110"/>
      <c r="GET207" s="110"/>
      <c r="GEU207" s="110"/>
      <c r="GEV207" s="110"/>
      <c r="GEW207" s="110"/>
      <c r="GEX207" s="110"/>
      <c r="GEY207" s="110"/>
      <c r="GEZ207" s="110"/>
      <c r="GFA207" s="110"/>
      <c r="GFB207" s="110"/>
      <c r="GFC207" s="110"/>
      <c r="GFD207" s="110"/>
      <c r="GFE207" s="110"/>
      <c r="GFF207" s="110"/>
      <c r="GFG207" s="110"/>
      <c r="GFH207" s="110"/>
      <c r="GFI207" s="110"/>
      <c r="GFJ207" s="110"/>
      <c r="GFK207" s="110"/>
      <c r="GFL207" s="110"/>
      <c r="GFM207" s="110"/>
      <c r="GFN207" s="110"/>
      <c r="GFO207" s="110"/>
      <c r="GFP207" s="110"/>
      <c r="GFQ207" s="110"/>
      <c r="GFR207" s="110"/>
      <c r="GFS207" s="110"/>
      <c r="GFT207" s="110"/>
      <c r="GFU207" s="110"/>
      <c r="GFV207" s="110"/>
      <c r="GFW207" s="110"/>
      <c r="GFX207" s="110"/>
      <c r="GFY207" s="110"/>
      <c r="GFZ207" s="110"/>
      <c r="GGA207" s="110"/>
      <c r="GGB207" s="110"/>
      <c r="GGC207" s="110"/>
      <c r="GGD207" s="110"/>
      <c r="GGE207" s="110"/>
      <c r="GGF207" s="110"/>
      <c r="GGG207" s="110"/>
      <c r="GGH207" s="110"/>
      <c r="GGI207" s="110"/>
      <c r="GGJ207" s="110"/>
      <c r="GGK207" s="110"/>
      <c r="GGL207" s="110"/>
      <c r="GGM207" s="110"/>
      <c r="GGN207" s="110"/>
      <c r="GGO207" s="110"/>
      <c r="GGP207" s="110"/>
      <c r="GGQ207" s="110"/>
      <c r="GGR207" s="110"/>
      <c r="GGS207" s="110"/>
      <c r="GGT207" s="110"/>
      <c r="GGU207" s="110"/>
      <c r="GGV207" s="110"/>
      <c r="GGW207" s="110"/>
      <c r="GGX207" s="110"/>
      <c r="GGY207" s="110"/>
      <c r="GGZ207" s="110"/>
      <c r="GHA207" s="110"/>
      <c r="GHB207" s="110"/>
      <c r="GHC207" s="110"/>
      <c r="GHD207" s="110"/>
      <c r="GHE207" s="110"/>
      <c r="GHF207" s="110"/>
      <c r="GHG207" s="110"/>
      <c r="GHH207" s="110"/>
      <c r="GHI207" s="110"/>
      <c r="GHJ207" s="110"/>
      <c r="GHK207" s="110"/>
      <c r="GHL207" s="110"/>
      <c r="GHM207" s="110"/>
      <c r="GHN207" s="110"/>
      <c r="GHO207" s="110"/>
      <c r="GHP207" s="110"/>
      <c r="GHQ207" s="110"/>
      <c r="GHR207" s="110"/>
      <c r="GHS207" s="110"/>
      <c r="GHT207" s="110"/>
      <c r="GHU207" s="110"/>
      <c r="GHV207" s="110"/>
      <c r="GHW207" s="110"/>
      <c r="GHX207" s="110"/>
      <c r="GHY207" s="110"/>
      <c r="GHZ207" s="110"/>
      <c r="GIA207" s="110"/>
      <c r="GIB207" s="110"/>
      <c r="GIC207" s="110"/>
      <c r="GID207" s="110"/>
      <c r="GIE207" s="110"/>
      <c r="GIF207" s="110"/>
      <c r="GIG207" s="110"/>
      <c r="GIH207" s="110"/>
      <c r="GII207" s="110"/>
      <c r="GIJ207" s="110"/>
      <c r="GIK207" s="110"/>
      <c r="GIL207" s="110"/>
      <c r="GIM207" s="110"/>
      <c r="GIN207" s="110"/>
      <c r="GIO207" s="110"/>
      <c r="GIP207" s="110"/>
      <c r="GIQ207" s="110"/>
      <c r="GIR207" s="110"/>
      <c r="GIS207" s="110"/>
      <c r="GIT207" s="110"/>
      <c r="GIU207" s="110"/>
      <c r="GIV207" s="110"/>
      <c r="GIW207" s="110"/>
      <c r="GIX207" s="110"/>
      <c r="GIY207" s="110"/>
      <c r="GIZ207" s="110"/>
      <c r="GJA207" s="110"/>
      <c r="GJB207" s="110"/>
      <c r="GJC207" s="110"/>
      <c r="GJD207" s="110"/>
      <c r="GJE207" s="110"/>
      <c r="GJF207" s="110"/>
      <c r="GJG207" s="110"/>
      <c r="GJH207" s="110"/>
      <c r="GJI207" s="110"/>
      <c r="GJJ207" s="110"/>
      <c r="GJK207" s="110"/>
      <c r="GJL207" s="110"/>
      <c r="GJM207" s="110"/>
      <c r="GJN207" s="110"/>
      <c r="GJO207" s="110"/>
      <c r="GJP207" s="110"/>
      <c r="GJQ207" s="110"/>
      <c r="GJR207" s="110"/>
      <c r="GJS207" s="110"/>
      <c r="GJT207" s="110"/>
      <c r="GJU207" s="110"/>
      <c r="GJV207" s="110"/>
      <c r="GJW207" s="110"/>
      <c r="GJX207" s="110"/>
      <c r="GJY207" s="110"/>
      <c r="GJZ207" s="110"/>
      <c r="GKA207" s="110"/>
      <c r="GKB207" s="110"/>
      <c r="GKC207" s="110"/>
      <c r="GKD207" s="110"/>
      <c r="GKE207" s="110"/>
      <c r="GKF207" s="110"/>
      <c r="GKG207" s="110"/>
      <c r="GKH207" s="110"/>
      <c r="GKI207" s="110"/>
      <c r="GKJ207" s="110"/>
      <c r="GKK207" s="110"/>
      <c r="GKL207" s="110"/>
      <c r="GKM207" s="110"/>
      <c r="GKN207" s="110"/>
      <c r="GKO207" s="110"/>
      <c r="GKP207" s="110"/>
      <c r="GKQ207" s="110"/>
      <c r="GKR207" s="110"/>
      <c r="GKS207" s="110"/>
      <c r="GKT207" s="110"/>
      <c r="GKU207" s="110"/>
      <c r="GKV207" s="110"/>
      <c r="GKW207" s="110"/>
      <c r="GKX207" s="110"/>
      <c r="GKY207" s="110"/>
      <c r="GKZ207" s="110"/>
      <c r="GLA207" s="110"/>
      <c r="GLB207" s="110"/>
      <c r="GLC207" s="110"/>
      <c r="GLD207" s="110"/>
      <c r="GLE207" s="110"/>
      <c r="GLF207" s="110"/>
      <c r="GLG207" s="110"/>
      <c r="GLH207" s="110"/>
      <c r="GLI207" s="110"/>
      <c r="GLJ207" s="110"/>
      <c r="GLK207" s="110"/>
      <c r="GLL207" s="110"/>
      <c r="GLM207" s="110"/>
      <c r="GLN207" s="110"/>
      <c r="GLO207" s="110"/>
      <c r="GLP207" s="110"/>
      <c r="GLQ207" s="110"/>
      <c r="GLR207" s="110"/>
      <c r="GLS207" s="110"/>
      <c r="GLT207" s="110"/>
      <c r="GLU207" s="110"/>
      <c r="GLV207" s="110"/>
      <c r="GLW207" s="110"/>
      <c r="GLX207" s="110"/>
      <c r="GLY207" s="110"/>
      <c r="GLZ207" s="110"/>
      <c r="GMA207" s="110"/>
      <c r="GMB207" s="110"/>
      <c r="GMC207" s="110"/>
      <c r="GMD207" s="110"/>
      <c r="GME207" s="110"/>
      <c r="GMF207" s="110"/>
      <c r="GMG207" s="110"/>
      <c r="GMH207" s="110"/>
      <c r="GMI207" s="110"/>
      <c r="GMJ207" s="110"/>
      <c r="GMK207" s="110"/>
      <c r="GML207" s="110"/>
      <c r="GMM207" s="110"/>
      <c r="GMN207" s="110"/>
      <c r="GMO207" s="110"/>
      <c r="GMP207" s="110"/>
      <c r="GMQ207" s="110"/>
      <c r="GMR207" s="110"/>
      <c r="GMS207" s="110"/>
      <c r="GMT207" s="110"/>
      <c r="GMU207" s="110"/>
      <c r="GMV207" s="110"/>
      <c r="GMW207" s="110"/>
      <c r="GMX207" s="110"/>
      <c r="GMY207" s="110"/>
      <c r="GMZ207" s="110"/>
      <c r="GNA207" s="110"/>
      <c r="GNB207" s="110"/>
      <c r="GNC207" s="110"/>
      <c r="GND207" s="110"/>
      <c r="GNE207" s="110"/>
      <c r="GNF207" s="110"/>
      <c r="GNG207" s="110"/>
      <c r="GNH207" s="110"/>
      <c r="GNI207" s="110"/>
      <c r="GNJ207" s="110"/>
      <c r="GNK207" s="110"/>
      <c r="GNL207" s="110"/>
      <c r="GNM207" s="110"/>
      <c r="GNN207" s="110"/>
      <c r="GNO207" s="110"/>
      <c r="GNP207" s="110"/>
      <c r="GNQ207" s="110"/>
      <c r="GNR207" s="110"/>
      <c r="GNS207" s="110"/>
      <c r="GNT207" s="110"/>
      <c r="GNU207" s="110"/>
      <c r="GNV207" s="110"/>
      <c r="GNW207" s="110"/>
      <c r="GNX207" s="110"/>
      <c r="GNY207" s="110"/>
      <c r="GNZ207" s="110"/>
      <c r="GOA207" s="110"/>
      <c r="GOB207" s="110"/>
      <c r="GOC207" s="110"/>
      <c r="GOD207" s="110"/>
      <c r="GOE207" s="110"/>
      <c r="GOF207" s="110"/>
      <c r="GOG207" s="110"/>
      <c r="GOH207" s="110"/>
      <c r="GOI207" s="110"/>
      <c r="GOJ207" s="110"/>
      <c r="GOK207" s="110"/>
      <c r="GOL207" s="110"/>
      <c r="GOM207" s="110"/>
      <c r="GON207" s="110"/>
      <c r="GOO207" s="110"/>
      <c r="GOP207" s="110"/>
      <c r="GOQ207" s="110"/>
      <c r="GOR207" s="110"/>
      <c r="GOS207" s="110"/>
      <c r="GOT207" s="110"/>
      <c r="GOU207" s="110"/>
      <c r="GOV207" s="110"/>
      <c r="GOW207" s="110"/>
      <c r="GOX207" s="110"/>
      <c r="GOY207" s="110"/>
      <c r="GOZ207" s="110"/>
      <c r="GPA207" s="110"/>
      <c r="GPB207" s="110"/>
      <c r="GPC207" s="110"/>
      <c r="GPD207" s="110"/>
      <c r="GPE207" s="110"/>
      <c r="GPF207" s="110"/>
      <c r="GPG207" s="110"/>
      <c r="GPH207" s="110"/>
      <c r="GPI207" s="110"/>
      <c r="GPJ207" s="110"/>
      <c r="GPK207" s="110"/>
      <c r="GPL207" s="110"/>
      <c r="GPM207" s="110"/>
      <c r="GPN207" s="110"/>
      <c r="GPO207" s="110"/>
      <c r="GPP207" s="110"/>
      <c r="GPQ207" s="110"/>
      <c r="GPR207" s="110"/>
      <c r="GPS207" s="110"/>
      <c r="GPT207" s="110"/>
      <c r="GPU207" s="110"/>
      <c r="GPV207" s="110"/>
      <c r="GPW207" s="110"/>
      <c r="GPX207" s="110"/>
      <c r="GPY207" s="110"/>
      <c r="GPZ207" s="110"/>
      <c r="GQA207" s="110"/>
      <c r="GQB207" s="110"/>
      <c r="GQC207" s="110"/>
      <c r="GQD207" s="110"/>
      <c r="GQE207" s="110"/>
      <c r="GQF207" s="110"/>
      <c r="GQG207" s="110"/>
      <c r="GQH207" s="110"/>
      <c r="GQI207" s="110"/>
      <c r="GQJ207" s="110"/>
      <c r="GQK207" s="110"/>
      <c r="GQL207" s="110"/>
      <c r="GQM207" s="110"/>
      <c r="GQN207" s="110"/>
      <c r="GQO207" s="110"/>
      <c r="GQP207" s="110"/>
      <c r="GQQ207" s="110"/>
      <c r="GQR207" s="110"/>
      <c r="GQS207" s="110"/>
      <c r="GQT207" s="110"/>
      <c r="GQU207" s="110"/>
      <c r="GQV207" s="110"/>
      <c r="GQW207" s="110"/>
      <c r="GQX207" s="110"/>
      <c r="GQY207" s="110"/>
      <c r="GQZ207" s="110"/>
      <c r="GRA207" s="110"/>
      <c r="GRB207" s="110"/>
      <c r="GRC207" s="110"/>
      <c r="GRD207" s="110"/>
      <c r="GRE207" s="110"/>
      <c r="GRF207" s="110"/>
      <c r="GRG207" s="110"/>
      <c r="GRH207" s="110"/>
      <c r="GRI207" s="110"/>
      <c r="GRJ207" s="110"/>
      <c r="GRK207" s="110"/>
      <c r="GRL207" s="110"/>
      <c r="GRM207" s="110"/>
      <c r="GRN207" s="110"/>
      <c r="GRO207" s="110"/>
      <c r="GRP207" s="110"/>
      <c r="GRQ207" s="110"/>
      <c r="GRR207" s="110"/>
      <c r="GRS207" s="110"/>
      <c r="GRT207" s="110"/>
      <c r="GRU207" s="110"/>
      <c r="GRV207" s="110"/>
      <c r="GRW207" s="110"/>
      <c r="GRX207" s="110"/>
      <c r="GRY207" s="110"/>
      <c r="GRZ207" s="110"/>
      <c r="GSA207" s="110"/>
      <c r="GSB207" s="110"/>
      <c r="GSC207" s="110"/>
      <c r="GSD207" s="110"/>
      <c r="GSE207" s="110"/>
      <c r="GSF207" s="110"/>
      <c r="GSG207" s="110"/>
      <c r="GSH207" s="110"/>
      <c r="GSI207" s="110"/>
      <c r="GSJ207" s="110"/>
      <c r="GSK207" s="110"/>
      <c r="GSL207" s="110"/>
      <c r="GSM207" s="110"/>
      <c r="GSN207" s="110"/>
      <c r="GSO207" s="110"/>
      <c r="GSP207" s="110"/>
      <c r="GSQ207" s="110"/>
      <c r="GSR207" s="110"/>
      <c r="GSS207" s="110"/>
      <c r="GST207" s="110"/>
      <c r="GSU207" s="110"/>
      <c r="GSV207" s="110"/>
      <c r="GSW207" s="110"/>
      <c r="GSX207" s="110"/>
      <c r="GSY207" s="110"/>
      <c r="GSZ207" s="110"/>
      <c r="GTA207" s="110"/>
      <c r="GTB207" s="110"/>
      <c r="GTC207" s="110"/>
      <c r="GTD207" s="110"/>
      <c r="GTE207" s="110"/>
      <c r="GTF207" s="110"/>
      <c r="GTG207" s="110"/>
      <c r="GTH207" s="110"/>
      <c r="GTI207" s="110"/>
      <c r="GTJ207" s="110"/>
      <c r="GTK207" s="110"/>
      <c r="GTL207" s="110"/>
      <c r="GTM207" s="110"/>
      <c r="GTN207" s="110"/>
      <c r="GTO207" s="110"/>
      <c r="GTP207" s="110"/>
      <c r="GTQ207" s="110"/>
      <c r="GTR207" s="110"/>
      <c r="GTS207" s="110"/>
      <c r="GTT207" s="110"/>
      <c r="GTU207" s="110"/>
      <c r="GTV207" s="110"/>
      <c r="GTW207" s="110"/>
      <c r="GTX207" s="110"/>
      <c r="GTY207" s="110"/>
      <c r="GTZ207" s="110"/>
      <c r="GUA207" s="110"/>
      <c r="GUB207" s="110"/>
      <c r="GUC207" s="110"/>
      <c r="GUD207" s="110"/>
      <c r="GUE207" s="110"/>
      <c r="GUF207" s="110"/>
      <c r="GUG207" s="110"/>
      <c r="GUH207" s="110"/>
      <c r="GUI207" s="110"/>
      <c r="GUJ207" s="110"/>
      <c r="GUK207" s="110"/>
      <c r="GUL207" s="110"/>
      <c r="GUM207" s="110"/>
      <c r="GUN207" s="110"/>
      <c r="GUO207" s="110"/>
      <c r="GUP207" s="110"/>
      <c r="GUQ207" s="110"/>
      <c r="GUR207" s="110"/>
      <c r="GUS207" s="110"/>
      <c r="GUT207" s="110"/>
      <c r="GUU207" s="110"/>
      <c r="GUV207" s="110"/>
      <c r="GUW207" s="110"/>
      <c r="GUX207" s="110"/>
      <c r="GUY207" s="110"/>
      <c r="GUZ207" s="110"/>
      <c r="GVA207" s="110"/>
      <c r="GVB207" s="110"/>
      <c r="GVC207" s="110"/>
      <c r="GVD207" s="110"/>
      <c r="GVE207" s="110"/>
      <c r="GVF207" s="110"/>
      <c r="GVG207" s="110"/>
      <c r="GVH207" s="110"/>
      <c r="GVI207" s="110"/>
      <c r="GVJ207" s="110"/>
      <c r="GVK207" s="110"/>
      <c r="GVL207" s="110"/>
      <c r="GVM207" s="110"/>
      <c r="GVN207" s="110"/>
      <c r="GVO207" s="110"/>
      <c r="GVP207" s="110"/>
      <c r="GVQ207" s="110"/>
      <c r="GVR207" s="110"/>
      <c r="GVS207" s="110"/>
      <c r="GVT207" s="110"/>
      <c r="GVU207" s="110"/>
      <c r="GVV207" s="110"/>
      <c r="GVW207" s="110"/>
      <c r="GVX207" s="110"/>
      <c r="GVY207" s="110"/>
      <c r="GVZ207" s="110"/>
      <c r="GWA207" s="110"/>
      <c r="GWB207" s="110"/>
      <c r="GWC207" s="110"/>
      <c r="GWD207" s="110"/>
      <c r="GWE207" s="110"/>
      <c r="GWF207" s="110"/>
      <c r="GWG207" s="110"/>
      <c r="GWH207" s="110"/>
      <c r="GWI207" s="110"/>
      <c r="GWJ207" s="110"/>
      <c r="GWK207" s="110"/>
      <c r="GWL207" s="110"/>
      <c r="GWM207" s="110"/>
      <c r="GWN207" s="110"/>
      <c r="GWO207" s="110"/>
      <c r="GWP207" s="110"/>
      <c r="GWQ207" s="110"/>
      <c r="GWR207" s="110"/>
      <c r="GWS207" s="110"/>
      <c r="GWT207" s="110"/>
      <c r="GWU207" s="110"/>
      <c r="GWV207" s="110"/>
      <c r="GWW207" s="110"/>
      <c r="GWX207" s="110"/>
      <c r="GWY207" s="110"/>
      <c r="GWZ207" s="110"/>
      <c r="GXA207" s="110"/>
      <c r="GXB207" s="110"/>
      <c r="GXC207" s="110"/>
      <c r="GXD207" s="110"/>
      <c r="GXE207" s="110"/>
      <c r="GXF207" s="110"/>
      <c r="GXG207" s="110"/>
      <c r="GXH207" s="110"/>
      <c r="GXI207" s="110"/>
      <c r="GXJ207" s="110"/>
      <c r="GXK207" s="110"/>
      <c r="GXL207" s="110"/>
      <c r="GXM207" s="110"/>
      <c r="GXN207" s="110"/>
      <c r="GXO207" s="110"/>
      <c r="GXP207" s="110"/>
      <c r="GXQ207" s="110"/>
      <c r="GXR207" s="110"/>
      <c r="GXS207" s="110"/>
      <c r="GXT207" s="110"/>
      <c r="GXU207" s="110"/>
      <c r="GXV207" s="110"/>
      <c r="GXW207" s="110"/>
      <c r="GXX207" s="110"/>
      <c r="GXY207" s="110"/>
      <c r="GXZ207" s="110"/>
      <c r="GYA207" s="110"/>
      <c r="GYB207" s="110"/>
      <c r="GYC207" s="110"/>
      <c r="GYD207" s="110"/>
      <c r="GYE207" s="110"/>
      <c r="GYF207" s="110"/>
      <c r="GYG207" s="110"/>
      <c r="GYH207" s="110"/>
      <c r="GYI207" s="110"/>
      <c r="GYJ207" s="110"/>
      <c r="GYK207" s="110"/>
      <c r="GYL207" s="110"/>
      <c r="GYM207" s="110"/>
      <c r="GYN207" s="110"/>
      <c r="GYO207" s="110"/>
      <c r="GYP207" s="110"/>
      <c r="GYQ207" s="110"/>
      <c r="GYR207" s="110"/>
      <c r="GYS207" s="110"/>
      <c r="GYT207" s="110"/>
      <c r="GYU207" s="110"/>
      <c r="GYV207" s="110"/>
      <c r="GYW207" s="110"/>
      <c r="GYX207" s="110"/>
      <c r="GYY207" s="110"/>
      <c r="GYZ207" s="110"/>
      <c r="GZA207" s="110"/>
      <c r="GZB207" s="110"/>
      <c r="GZC207" s="110"/>
      <c r="GZD207" s="110"/>
      <c r="GZE207" s="110"/>
      <c r="GZF207" s="110"/>
      <c r="GZG207" s="110"/>
      <c r="GZH207" s="110"/>
      <c r="GZI207" s="110"/>
      <c r="GZJ207" s="110"/>
      <c r="GZK207" s="110"/>
      <c r="GZL207" s="110"/>
      <c r="GZM207" s="110"/>
      <c r="GZN207" s="110"/>
      <c r="GZO207" s="110"/>
      <c r="GZP207" s="110"/>
      <c r="GZQ207" s="110"/>
      <c r="GZR207" s="110"/>
      <c r="GZS207" s="110"/>
      <c r="GZT207" s="110"/>
      <c r="GZU207" s="110"/>
      <c r="GZV207" s="110"/>
      <c r="GZW207" s="110"/>
      <c r="GZX207" s="110"/>
      <c r="GZY207" s="110"/>
      <c r="GZZ207" s="110"/>
      <c r="HAA207" s="110"/>
      <c r="HAB207" s="110"/>
      <c r="HAC207" s="110"/>
      <c r="HAD207" s="110"/>
      <c r="HAE207" s="110"/>
      <c r="HAF207" s="110"/>
      <c r="HAG207" s="110"/>
      <c r="HAH207" s="110"/>
      <c r="HAI207" s="110"/>
      <c r="HAJ207" s="110"/>
      <c r="HAK207" s="110"/>
      <c r="HAL207" s="110"/>
      <c r="HAM207" s="110"/>
      <c r="HAN207" s="110"/>
      <c r="HAO207" s="110"/>
      <c r="HAP207" s="110"/>
      <c r="HAQ207" s="110"/>
      <c r="HAR207" s="110"/>
      <c r="HAS207" s="110"/>
      <c r="HAT207" s="110"/>
      <c r="HAU207" s="110"/>
      <c r="HAV207" s="110"/>
      <c r="HAW207" s="110"/>
      <c r="HAX207" s="110"/>
      <c r="HAY207" s="110"/>
      <c r="HAZ207" s="110"/>
      <c r="HBA207" s="110"/>
      <c r="HBB207" s="110"/>
      <c r="HBC207" s="110"/>
      <c r="HBD207" s="110"/>
      <c r="HBE207" s="110"/>
      <c r="HBF207" s="110"/>
      <c r="HBG207" s="110"/>
      <c r="HBH207" s="110"/>
      <c r="HBI207" s="110"/>
      <c r="HBJ207" s="110"/>
      <c r="HBK207" s="110"/>
      <c r="HBL207" s="110"/>
      <c r="HBM207" s="110"/>
      <c r="HBN207" s="110"/>
      <c r="HBO207" s="110"/>
      <c r="HBP207" s="110"/>
      <c r="HBQ207" s="110"/>
      <c r="HBR207" s="110"/>
      <c r="HBS207" s="110"/>
      <c r="HBT207" s="110"/>
      <c r="HBU207" s="110"/>
      <c r="HBV207" s="110"/>
      <c r="HBW207" s="110"/>
      <c r="HBX207" s="110"/>
      <c r="HBY207" s="110"/>
      <c r="HBZ207" s="110"/>
      <c r="HCA207" s="110"/>
      <c r="HCB207" s="110"/>
      <c r="HCC207" s="110"/>
      <c r="HCD207" s="110"/>
      <c r="HCE207" s="110"/>
      <c r="HCF207" s="110"/>
      <c r="HCG207" s="110"/>
      <c r="HCH207" s="110"/>
      <c r="HCI207" s="110"/>
      <c r="HCJ207" s="110"/>
      <c r="HCK207" s="110"/>
      <c r="HCL207" s="110"/>
      <c r="HCM207" s="110"/>
      <c r="HCN207" s="110"/>
      <c r="HCO207" s="110"/>
      <c r="HCP207" s="110"/>
      <c r="HCQ207" s="110"/>
      <c r="HCR207" s="110"/>
      <c r="HCS207" s="110"/>
      <c r="HCT207" s="110"/>
      <c r="HCU207" s="110"/>
      <c r="HCV207" s="110"/>
      <c r="HCW207" s="110"/>
      <c r="HCX207" s="110"/>
      <c r="HCY207" s="110"/>
      <c r="HCZ207" s="110"/>
      <c r="HDA207" s="110"/>
      <c r="HDB207" s="110"/>
      <c r="HDC207" s="110"/>
      <c r="HDD207" s="110"/>
      <c r="HDE207" s="110"/>
      <c r="HDF207" s="110"/>
      <c r="HDG207" s="110"/>
      <c r="HDH207" s="110"/>
      <c r="HDI207" s="110"/>
      <c r="HDJ207" s="110"/>
      <c r="HDK207" s="110"/>
      <c r="HDL207" s="110"/>
      <c r="HDM207" s="110"/>
      <c r="HDN207" s="110"/>
      <c r="HDO207" s="110"/>
      <c r="HDP207" s="110"/>
      <c r="HDQ207" s="110"/>
      <c r="HDR207" s="110"/>
      <c r="HDS207" s="110"/>
      <c r="HDT207" s="110"/>
      <c r="HDU207" s="110"/>
      <c r="HDV207" s="110"/>
      <c r="HDW207" s="110"/>
      <c r="HDX207" s="110"/>
      <c r="HDY207" s="110"/>
      <c r="HDZ207" s="110"/>
      <c r="HEA207" s="110"/>
      <c r="HEB207" s="110"/>
      <c r="HEC207" s="110"/>
      <c r="HED207" s="110"/>
      <c r="HEE207" s="110"/>
      <c r="HEF207" s="110"/>
      <c r="HEG207" s="110"/>
      <c r="HEH207" s="110"/>
      <c r="HEI207" s="110"/>
      <c r="HEJ207" s="110"/>
      <c r="HEK207" s="110"/>
      <c r="HEL207" s="110"/>
      <c r="HEM207" s="110"/>
      <c r="HEN207" s="110"/>
      <c r="HEO207" s="110"/>
      <c r="HEP207" s="110"/>
      <c r="HEQ207" s="110"/>
      <c r="HER207" s="110"/>
      <c r="HES207" s="110"/>
      <c r="HET207" s="110"/>
      <c r="HEU207" s="110"/>
      <c r="HEV207" s="110"/>
      <c r="HEW207" s="110"/>
      <c r="HEX207" s="110"/>
      <c r="HEY207" s="110"/>
      <c r="HEZ207" s="110"/>
      <c r="HFA207" s="110"/>
      <c r="HFB207" s="110"/>
      <c r="HFC207" s="110"/>
      <c r="HFD207" s="110"/>
      <c r="HFE207" s="110"/>
      <c r="HFF207" s="110"/>
      <c r="HFG207" s="110"/>
      <c r="HFH207" s="110"/>
      <c r="HFI207" s="110"/>
      <c r="HFJ207" s="110"/>
      <c r="HFK207" s="110"/>
      <c r="HFL207" s="110"/>
      <c r="HFM207" s="110"/>
      <c r="HFN207" s="110"/>
      <c r="HFO207" s="110"/>
      <c r="HFP207" s="110"/>
      <c r="HFQ207" s="110"/>
      <c r="HFR207" s="110"/>
      <c r="HFS207" s="110"/>
      <c r="HFT207" s="110"/>
      <c r="HFU207" s="110"/>
      <c r="HFV207" s="110"/>
      <c r="HFW207" s="110"/>
      <c r="HFX207" s="110"/>
      <c r="HFY207" s="110"/>
      <c r="HFZ207" s="110"/>
      <c r="HGA207" s="110"/>
      <c r="HGB207" s="110"/>
      <c r="HGC207" s="110"/>
      <c r="HGD207" s="110"/>
      <c r="HGE207" s="110"/>
      <c r="HGF207" s="110"/>
      <c r="HGG207" s="110"/>
      <c r="HGH207" s="110"/>
      <c r="HGI207" s="110"/>
      <c r="HGJ207" s="110"/>
      <c r="HGK207" s="110"/>
      <c r="HGL207" s="110"/>
      <c r="HGM207" s="110"/>
      <c r="HGN207" s="110"/>
      <c r="HGO207" s="110"/>
      <c r="HGP207" s="110"/>
      <c r="HGQ207" s="110"/>
      <c r="HGR207" s="110"/>
      <c r="HGS207" s="110"/>
      <c r="HGT207" s="110"/>
      <c r="HGU207" s="110"/>
      <c r="HGV207" s="110"/>
      <c r="HGW207" s="110"/>
      <c r="HGX207" s="110"/>
      <c r="HGY207" s="110"/>
      <c r="HGZ207" s="110"/>
      <c r="HHA207" s="110"/>
      <c r="HHB207" s="110"/>
      <c r="HHC207" s="110"/>
      <c r="HHD207" s="110"/>
      <c r="HHE207" s="110"/>
      <c r="HHF207" s="110"/>
      <c r="HHG207" s="110"/>
      <c r="HHH207" s="110"/>
      <c r="HHI207" s="110"/>
      <c r="HHJ207" s="110"/>
      <c r="HHK207" s="110"/>
      <c r="HHL207" s="110"/>
      <c r="HHM207" s="110"/>
      <c r="HHN207" s="110"/>
      <c r="HHO207" s="110"/>
      <c r="HHP207" s="110"/>
      <c r="HHQ207" s="110"/>
      <c r="HHR207" s="110"/>
      <c r="HHS207" s="110"/>
      <c r="HHT207" s="110"/>
      <c r="HHU207" s="110"/>
      <c r="HHV207" s="110"/>
      <c r="HHW207" s="110"/>
      <c r="HHX207" s="110"/>
      <c r="HHY207" s="110"/>
      <c r="HHZ207" s="110"/>
      <c r="HIA207" s="110"/>
      <c r="HIB207" s="110"/>
      <c r="HIC207" s="110"/>
      <c r="HID207" s="110"/>
      <c r="HIE207" s="110"/>
      <c r="HIF207" s="110"/>
      <c r="HIG207" s="110"/>
      <c r="HIH207" s="110"/>
      <c r="HII207" s="110"/>
      <c r="HIJ207" s="110"/>
      <c r="HIK207" s="110"/>
      <c r="HIL207" s="110"/>
      <c r="HIM207" s="110"/>
      <c r="HIN207" s="110"/>
      <c r="HIO207" s="110"/>
      <c r="HIP207" s="110"/>
      <c r="HIQ207" s="110"/>
      <c r="HIR207" s="110"/>
      <c r="HIS207" s="110"/>
      <c r="HIT207" s="110"/>
      <c r="HIU207" s="110"/>
      <c r="HIV207" s="110"/>
      <c r="HIW207" s="110"/>
      <c r="HIX207" s="110"/>
      <c r="HIY207" s="110"/>
      <c r="HIZ207" s="110"/>
      <c r="HJA207" s="110"/>
      <c r="HJB207" s="110"/>
      <c r="HJC207" s="110"/>
      <c r="HJD207" s="110"/>
      <c r="HJE207" s="110"/>
      <c r="HJF207" s="110"/>
      <c r="HJG207" s="110"/>
      <c r="HJH207" s="110"/>
      <c r="HJI207" s="110"/>
      <c r="HJJ207" s="110"/>
      <c r="HJK207" s="110"/>
      <c r="HJL207" s="110"/>
      <c r="HJM207" s="110"/>
      <c r="HJN207" s="110"/>
      <c r="HJO207" s="110"/>
      <c r="HJP207" s="110"/>
      <c r="HJQ207" s="110"/>
      <c r="HJR207" s="110"/>
      <c r="HJS207" s="110"/>
      <c r="HJT207" s="110"/>
      <c r="HJU207" s="110"/>
      <c r="HJV207" s="110"/>
      <c r="HJW207" s="110"/>
      <c r="HJX207" s="110"/>
      <c r="HJY207" s="110"/>
      <c r="HJZ207" s="110"/>
      <c r="HKA207" s="110"/>
      <c r="HKB207" s="110"/>
      <c r="HKC207" s="110"/>
      <c r="HKD207" s="110"/>
      <c r="HKE207" s="110"/>
      <c r="HKF207" s="110"/>
      <c r="HKG207" s="110"/>
      <c r="HKH207" s="110"/>
      <c r="HKI207" s="110"/>
      <c r="HKJ207" s="110"/>
      <c r="HKK207" s="110"/>
      <c r="HKL207" s="110"/>
      <c r="HKM207" s="110"/>
      <c r="HKN207" s="110"/>
      <c r="HKO207" s="110"/>
      <c r="HKP207" s="110"/>
      <c r="HKQ207" s="110"/>
      <c r="HKR207" s="110"/>
      <c r="HKS207" s="110"/>
      <c r="HKT207" s="110"/>
      <c r="HKU207" s="110"/>
      <c r="HKV207" s="110"/>
      <c r="HKW207" s="110"/>
      <c r="HKX207" s="110"/>
      <c r="HKY207" s="110"/>
      <c r="HKZ207" s="110"/>
      <c r="HLA207" s="110"/>
      <c r="HLB207" s="110"/>
      <c r="HLC207" s="110"/>
      <c r="HLD207" s="110"/>
      <c r="HLE207" s="110"/>
      <c r="HLF207" s="110"/>
      <c r="HLG207" s="110"/>
      <c r="HLH207" s="110"/>
      <c r="HLI207" s="110"/>
      <c r="HLJ207" s="110"/>
      <c r="HLK207" s="110"/>
      <c r="HLL207" s="110"/>
      <c r="HLM207" s="110"/>
      <c r="HLN207" s="110"/>
      <c r="HLO207" s="110"/>
      <c r="HLP207" s="110"/>
      <c r="HLQ207" s="110"/>
      <c r="HLR207" s="110"/>
      <c r="HLS207" s="110"/>
      <c r="HLT207" s="110"/>
      <c r="HLU207" s="110"/>
      <c r="HLV207" s="110"/>
      <c r="HLW207" s="110"/>
      <c r="HLX207" s="110"/>
      <c r="HLY207" s="110"/>
      <c r="HLZ207" s="110"/>
      <c r="HMA207" s="110"/>
      <c r="HMB207" s="110"/>
      <c r="HMC207" s="110"/>
      <c r="HMD207" s="110"/>
      <c r="HME207" s="110"/>
      <c r="HMF207" s="110"/>
      <c r="HMG207" s="110"/>
      <c r="HMH207" s="110"/>
      <c r="HMI207" s="110"/>
      <c r="HMJ207" s="110"/>
      <c r="HMK207" s="110"/>
      <c r="HML207" s="110"/>
      <c r="HMM207" s="110"/>
      <c r="HMN207" s="110"/>
      <c r="HMO207" s="110"/>
      <c r="HMP207" s="110"/>
      <c r="HMQ207" s="110"/>
      <c r="HMR207" s="110"/>
      <c r="HMS207" s="110"/>
      <c r="HMT207" s="110"/>
      <c r="HMU207" s="110"/>
      <c r="HMV207" s="110"/>
      <c r="HMW207" s="110"/>
      <c r="HMX207" s="110"/>
      <c r="HMY207" s="110"/>
      <c r="HMZ207" s="110"/>
      <c r="HNA207" s="110"/>
      <c r="HNB207" s="110"/>
      <c r="HNC207" s="110"/>
      <c r="HND207" s="110"/>
      <c r="HNE207" s="110"/>
      <c r="HNF207" s="110"/>
      <c r="HNG207" s="110"/>
      <c r="HNH207" s="110"/>
      <c r="HNI207" s="110"/>
      <c r="HNJ207" s="110"/>
      <c r="HNK207" s="110"/>
      <c r="HNL207" s="110"/>
      <c r="HNM207" s="110"/>
      <c r="HNN207" s="110"/>
      <c r="HNO207" s="110"/>
      <c r="HNP207" s="110"/>
      <c r="HNQ207" s="110"/>
      <c r="HNR207" s="110"/>
      <c r="HNS207" s="110"/>
      <c r="HNT207" s="110"/>
      <c r="HNU207" s="110"/>
      <c r="HNV207" s="110"/>
      <c r="HNW207" s="110"/>
      <c r="HNX207" s="110"/>
      <c r="HNY207" s="110"/>
      <c r="HNZ207" s="110"/>
      <c r="HOA207" s="110"/>
      <c r="HOB207" s="110"/>
      <c r="HOC207" s="110"/>
      <c r="HOD207" s="110"/>
      <c r="HOE207" s="110"/>
      <c r="HOF207" s="110"/>
      <c r="HOG207" s="110"/>
      <c r="HOH207" s="110"/>
      <c r="HOI207" s="110"/>
      <c r="HOJ207" s="110"/>
      <c r="HOK207" s="110"/>
      <c r="HOL207" s="110"/>
      <c r="HOM207" s="110"/>
      <c r="HON207" s="110"/>
      <c r="HOO207" s="110"/>
      <c r="HOP207" s="110"/>
      <c r="HOQ207" s="110"/>
      <c r="HOR207" s="110"/>
      <c r="HOS207" s="110"/>
      <c r="HOT207" s="110"/>
      <c r="HOU207" s="110"/>
      <c r="HOV207" s="110"/>
      <c r="HOW207" s="110"/>
      <c r="HOX207" s="110"/>
      <c r="HOY207" s="110"/>
      <c r="HOZ207" s="110"/>
      <c r="HPA207" s="110"/>
      <c r="HPB207" s="110"/>
      <c r="HPC207" s="110"/>
      <c r="HPD207" s="110"/>
      <c r="HPE207" s="110"/>
      <c r="HPF207" s="110"/>
      <c r="HPG207" s="110"/>
      <c r="HPH207" s="110"/>
      <c r="HPI207" s="110"/>
      <c r="HPJ207" s="110"/>
      <c r="HPK207" s="110"/>
      <c r="HPL207" s="110"/>
      <c r="HPM207" s="110"/>
      <c r="HPN207" s="110"/>
      <c r="HPO207" s="110"/>
      <c r="HPP207" s="110"/>
      <c r="HPQ207" s="110"/>
      <c r="HPR207" s="110"/>
      <c r="HPS207" s="110"/>
      <c r="HPT207" s="110"/>
      <c r="HPU207" s="110"/>
      <c r="HPV207" s="110"/>
      <c r="HPW207" s="110"/>
      <c r="HPX207" s="110"/>
      <c r="HPY207" s="110"/>
      <c r="HPZ207" s="110"/>
      <c r="HQA207" s="110"/>
      <c r="HQB207" s="110"/>
      <c r="HQC207" s="110"/>
      <c r="HQD207" s="110"/>
      <c r="HQE207" s="110"/>
      <c r="HQF207" s="110"/>
      <c r="HQG207" s="110"/>
      <c r="HQH207" s="110"/>
      <c r="HQI207" s="110"/>
      <c r="HQJ207" s="110"/>
      <c r="HQK207" s="110"/>
      <c r="HQL207" s="110"/>
      <c r="HQM207" s="110"/>
      <c r="HQN207" s="110"/>
      <c r="HQO207" s="110"/>
      <c r="HQP207" s="110"/>
      <c r="HQQ207" s="110"/>
      <c r="HQR207" s="110"/>
      <c r="HQS207" s="110"/>
      <c r="HQT207" s="110"/>
      <c r="HQU207" s="110"/>
      <c r="HQV207" s="110"/>
      <c r="HQW207" s="110"/>
      <c r="HQX207" s="110"/>
      <c r="HQY207" s="110"/>
      <c r="HQZ207" s="110"/>
      <c r="HRA207" s="110"/>
      <c r="HRB207" s="110"/>
      <c r="HRC207" s="110"/>
      <c r="HRD207" s="110"/>
      <c r="HRE207" s="110"/>
      <c r="HRF207" s="110"/>
      <c r="HRG207" s="110"/>
      <c r="HRH207" s="110"/>
      <c r="HRI207" s="110"/>
      <c r="HRJ207" s="110"/>
      <c r="HRK207" s="110"/>
      <c r="HRL207" s="110"/>
      <c r="HRM207" s="110"/>
      <c r="HRN207" s="110"/>
      <c r="HRO207" s="110"/>
      <c r="HRP207" s="110"/>
      <c r="HRQ207" s="110"/>
      <c r="HRR207" s="110"/>
      <c r="HRS207" s="110"/>
      <c r="HRT207" s="110"/>
      <c r="HRU207" s="110"/>
      <c r="HRV207" s="110"/>
      <c r="HRW207" s="110"/>
      <c r="HRX207" s="110"/>
      <c r="HRY207" s="110"/>
      <c r="HRZ207" s="110"/>
      <c r="HSA207" s="110"/>
      <c r="HSB207" s="110"/>
      <c r="HSC207" s="110"/>
      <c r="HSD207" s="110"/>
      <c r="HSE207" s="110"/>
      <c r="HSF207" s="110"/>
      <c r="HSG207" s="110"/>
      <c r="HSH207" s="110"/>
      <c r="HSI207" s="110"/>
      <c r="HSJ207" s="110"/>
      <c r="HSK207" s="110"/>
      <c r="HSL207" s="110"/>
      <c r="HSM207" s="110"/>
      <c r="HSN207" s="110"/>
      <c r="HSO207" s="110"/>
      <c r="HSP207" s="110"/>
      <c r="HSQ207" s="110"/>
      <c r="HSR207" s="110"/>
      <c r="HSS207" s="110"/>
      <c r="HST207" s="110"/>
      <c r="HSU207" s="110"/>
      <c r="HSV207" s="110"/>
      <c r="HSW207" s="110"/>
      <c r="HSX207" s="110"/>
      <c r="HSY207" s="110"/>
      <c r="HSZ207" s="110"/>
      <c r="HTA207" s="110"/>
      <c r="HTB207" s="110"/>
      <c r="HTC207" s="110"/>
      <c r="HTD207" s="110"/>
      <c r="HTE207" s="110"/>
      <c r="HTF207" s="110"/>
      <c r="HTG207" s="110"/>
      <c r="HTH207" s="110"/>
      <c r="HTI207" s="110"/>
      <c r="HTJ207" s="110"/>
      <c r="HTK207" s="110"/>
      <c r="HTL207" s="110"/>
      <c r="HTM207" s="110"/>
      <c r="HTN207" s="110"/>
      <c r="HTO207" s="110"/>
      <c r="HTP207" s="110"/>
      <c r="HTQ207" s="110"/>
      <c r="HTR207" s="110"/>
      <c r="HTS207" s="110"/>
      <c r="HTT207" s="110"/>
      <c r="HTU207" s="110"/>
      <c r="HTV207" s="110"/>
      <c r="HTW207" s="110"/>
      <c r="HTX207" s="110"/>
      <c r="HTY207" s="110"/>
      <c r="HTZ207" s="110"/>
      <c r="HUA207" s="110"/>
      <c r="HUB207" s="110"/>
      <c r="HUC207" s="110"/>
      <c r="HUD207" s="110"/>
      <c r="HUE207" s="110"/>
      <c r="HUF207" s="110"/>
      <c r="HUG207" s="110"/>
      <c r="HUH207" s="110"/>
      <c r="HUI207" s="110"/>
      <c r="HUJ207" s="110"/>
      <c r="HUK207" s="110"/>
      <c r="HUL207" s="110"/>
      <c r="HUM207" s="110"/>
      <c r="HUN207" s="110"/>
      <c r="HUO207" s="110"/>
      <c r="HUP207" s="110"/>
      <c r="HUQ207" s="110"/>
      <c r="HUR207" s="110"/>
      <c r="HUS207" s="110"/>
      <c r="HUT207" s="110"/>
      <c r="HUU207" s="110"/>
      <c r="HUV207" s="110"/>
      <c r="HUW207" s="110"/>
      <c r="HUX207" s="110"/>
      <c r="HUY207" s="110"/>
      <c r="HUZ207" s="110"/>
      <c r="HVA207" s="110"/>
      <c r="HVB207" s="110"/>
      <c r="HVC207" s="110"/>
      <c r="HVD207" s="110"/>
      <c r="HVE207" s="110"/>
      <c r="HVF207" s="110"/>
      <c r="HVG207" s="110"/>
      <c r="HVH207" s="110"/>
      <c r="HVI207" s="110"/>
      <c r="HVJ207" s="110"/>
      <c r="HVK207" s="110"/>
      <c r="HVL207" s="110"/>
      <c r="HVM207" s="110"/>
      <c r="HVN207" s="110"/>
      <c r="HVO207" s="110"/>
      <c r="HVP207" s="110"/>
      <c r="HVQ207" s="110"/>
      <c r="HVR207" s="110"/>
      <c r="HVS207" s="110"/>
      <c r="HVT207" s="110"/>
      <c r="HVU207" s="110"/>
      <c r="HVV207" s="110"/>
      <c r="HVW207" s="110"/>
      <c r="HVX207" s="110"/>
      <c r="HVY207" s="110"/>
      <c r="HVZ207" s="110"/>
      <c r="HWA207" s="110"/>
      <c r="HWB207" s="110"/>
      <c r="HWC207" s="110"/>
      <c r="HWD207" s="110"/>
      <c r="HWE207" s="110"/>
      <c r="HWF207" s="110"/>
      <c r="HWG207" s="110"/>
      <c r="HWH207" s="110"/>
      <c r="HWI207" s="110"/>
      <c r="HWJ207" s="110"/>
      <c r="HWK207" s="110"/>
      <c r="HWL207" s="110"/>
      <c r="HWM207" s="110"/>
      <c r="HWN207" s="110"/>
      <c r="HWO207" s="110"/>
      <c r="HWP207" s="110"/>
      <c r="HWQ207" s="110"/>
      <c r="HWR207" s="110"/>
      <c r="HWS207" s="110"/>
      <c r="HWT207" s="110"/>
      <c r="HWU207" s="110"/>
      <c r="HWV207" s="110"/>
      <c r="HWW207" s="110"/>
      <c r="HWX207" s="110"/>
      <c r="HWY207" s="110"/>
      <c r="HWZ207" s="110"/>
      <c r="HXA207" s="110"/>
      <c r="HXB207" s="110"/>
      <c r="HXC207" s="110"/>
      <c r="HXD207" s="110"/>
      <c r="HXE207" s="110"/>
      <c r="HXF207" s="110"/>
      <c r="HXG207" s="110"/>
      <c r="HXH207" s="110"/>
      <c r="HXI207" s="110"/>
      <c r="HXJ207" s="110"/>
      <c r="HXK207" s="110"/>
      <c r="HXL207" s="110"/>
      <c r="HXM207" s="110"/>
      <c r="HXN207" s="110"/>
      <c r="HXO207" s="110"/>
      <c r="HXP207" s="110"/>
      <c r="HXQ207" s="110"/>
      <c r="HXR207" s="110"/>
      <c r="HXS207" s="110"/>
      <c r="HXT207" s="110"/>
      <c r="HXU207" s="110"/>
      <c r="HXV207" s="110"/>
      <c r="HXW207" s="110"/>
      <c r="HXX207" s="110"/>
      <c r="HXY207" s="110"/>
      <c r="HXZ207" s="110"/>
      <c r="HYA207" s="110"/>
      <c r="HYB207" s="110"/>
      <c r="HYC207" s="110"/>
      <c r="HYD207" s="110"/>
      <c r="HYE207" s="110"/>
      <c r="HYF207" s="110"/>
      <c r="HYG207" s="110"/>
      <c r="HYH207" s="110"/>
      <c r="HYI207" s="110"/>
      <c r="HYJ207" s="110"/>
      <c r="HYK207" s="110"/>
      <c r="HYL207" s="110"/>
      <c r="HYM207" s="110"/>
      <c r="HYN207" s="110"/>
      <c r="HYO207" s="110"/>
      <c r="HYP207" s="110"/>
      <c r="HYQ207" s="110"/>
      <c r="HYR207" s="110"/>
      <c r="HYS207" s="110"/>
      <c r="HYT207" s="110"/>
      <c r="HYU207" s="110"/>
      <c r="HYV207" s="110"/>
      <c r="HYW207" s="110"/>
      <c r="HYX207" s="110"/>
      <c r="HYY207" s="110"/>
      <c r="HYZ207" s="110"/>
      <c r="HZA207" s="110"/>
      <c r="HZB207" s="110"/>
      <c r="HZC207" s="110"/>
      <c r="HZD207" s="110"/>
      <c r="HZE207" s="110"/>
      <c r="HZF207" s="110"/>
      <c r="HZG207" s="110"/>
      <c r="HZH207" s="110"/>
      <c r="HZI207" s="110"/>
      <c r="HZJ207" s="110"/>
      <c r="HZK207" s="110"/>
      <c r="HZL207" s="110"/>
      <c r="HZM207" s="110"/>
      <c r="HZN207" s="110"/>
      <c r="HZO207" s="110"/>
      <c r="HZP207" s="110"/>
      <c r="HZQ207" s="110"/>
      <c r="HZR207" s="110"/>
      <c r="HZS207" s="110"/>
      <c r="HZT207" s="110"/>
      <c r="HZU207" s="110"/>
      <c r="HZV207" s="110"/>
      <c r="HZW207" s="110"/>
      <c r="HZX207" s="110"/>
      <c r="HZY207" s="110"/>
      <c r="HZZ207" s="110"/>
      <c r="IAA207" s="110"/>
      <c r="IAB207" s="110"/>
      <c r="IAC207" s="110"/>
      <c r="IAD207" s="110"/>
      <c r="IAE207" s="110"/>
      <c r="IAF207" s="110"/>
      <c r="IAG207" s="110"/>
      <c r="IAH207" s="110"/>
      <c r="IAI207" s="110"/>
      <c r="IAJ207" s="110"/>
      <c r="IAK207" s="110"/>
      <c r="IAL207" s="110"/>
      <c r="IAM207" s="110"/>
      <c r="IAN207" s="110"/>
      <c r="IAO207" s="110"/>
      <c r="IAP207" s="110"/>
      <c r="IAQ207" s="110"/>
      <c r="IAR207" s="110"/>
      <c r="IAS207" s="110"/>
      <c r="IAT207" s="110"/>
      <c r="IAU207" s="110"/>
      <c r="IAV207" s="110"/>
      <c r="IAW207" s="110"/>
      <c r="IAX207" s="110"/>
      <c r="IAY207" s="110"/>
      <c r="IAZ207" s="110"/>
      <c r="IBA207" s="110"/>
      <c r="IBB207" s="110"/>
      <c r="IBC207" s="110"/>
      <c r="IBD207" s="110"/>
      <c r="IBE207" s="110"/>
      <c r="IBF207" s="110"/>
      <c r="IBG207" s="110"/>
      <c r="IBH207" s="110"/>
      <c r="IBI207" s="110"/>
      <c r="IBJ207" s="110"/>
      <c r="IBK207" s="110"/>
      <c r="IBL207" s="110"/>
      <c r="IBM207" s="110"/>
      <c r="IBN207" s="110"/>
      <c r="IBO207" s="110"/>
      <c r="IBP207" s="110"/>
      <c r="IBQ207" s="110"/>
      <c r="IBR207" s="110"/>
      <c r="IBS207" s="110"/>
      <c r="IBT207" s="110"/>
      <c r="IBU207" s="110"/>
      <c r="IBV207" s="110"/>
      <c r="IBW207" s="110"/>
      <c r="IBX207" s="110"/>
      <c r="IBY207" s="110"/>
      <c r="IBZ207" s="110"/>
      <c r="ICA207" s="110"/>
      <c r="ICB207" s="110"/>
      <c r="ICC207" s="110"/>
      <c r="ICD207" s="110"/>
      <c r="ICE207" s="110"/>
      <c r="ICF207" s="110"/>
      <c r="ICG207" s="110"/>
      <c r="ICH207" s="110"/>
      <c r="ICI207" s="110"/>
      <c r="ICJ207" s="110"/>
      <c r="ICK207" s="110"/>
      <c r="ICL207" s="110"/>
      <c r="ICM207" s="110"/>
      <c r="ICN207" s="110"/>
      <c r="ICO207" s="110"/>
      <c r="ICP207" s="110"/>
      <c r="ICQ207" s="110"/>
      <c r="ICR207" s="110"/>
      <c r="ICS207" s="110"/>
      <c r="ICT207" s="110"/>
      <c r="ICU207" s="110"/>
      <c r="ICV207" s="110"/>
      <c r="ICW207" s="110"/>
      <c r="ICX207" s="110"/>
      <c r="ICY207" s="110"/>
      <c r="ICZ207" s="110"/>
      <c r="IDA207" s="110"/>
      <c r="IDB207" s="110"/>
      <c r="IDC207" s="110"/>
      <c r="IDD207" s="110"/>
      <c r="IDE207" s="110"/>
      <c r="IDF207" s="110"/>
      <c r="IDG207" s="110"/>
      <c r="IDH207" s="110"/>
      <c r="IDI207" s="110"/>
      <c r="IDJ207" s="110"/>
      <c r="IDK207" s="110"/>
      <c r="IDL207" s="110"/>
      <c r="IDM207" s="110"/>
      <c r="IDN207" s="110"/>
      <c r="IDO207" s="110"/>
      <c r="IDP207" s="110"/>
      <c r="IDQ207" s="110"/>
      <c r="IDR207" s="110"/>
      <c r="IDS207" s="110"/>
      <c r="IDT207" s="110"/>
      <c r="IDU207" s="110"/>
      <c r="IDV207" s="110"/>
      <c r="IDW207" s="110"/>
      <c r="IDX207" s="110"/>
      <c r="IDY207" s="110"/>
      <c r="IDZ207" s="110"/>
      <c r="IEA207" s="110"/>
      <c r="IEB207" s="110"/>
      <c r="IEC207" s="110"/>
      <c r="IED207" s="110"/>
      <c r="IEE207" s="110"/>
      <c r="IEF207" s="110"/>
      <c r="IEG207" s="110"/>
      <c r="IEH207" s="110"/>
      <c r="IEI207" s="110"/>
      <c r="IEJ207" s="110"/>
      <c r="IEK207" s="110"/>
      <c r="IEL207" s="110"/>
      <c r="IEM207" s="110"/>
      <c r="IEN207" s="110"/>
      <c r="IEO207" s="110"/>
      <c r="IEP207" s="110"/>
      <c r="IEQ207" s="110"/>
      <c r="IER207" s="110"/>
      <c r="IES207" s="110"/>
      <c r="IET207" s="110"/>
      <c r="IEU207" s="110"/>
      <c r="IEV207" s="110"/>
      <c r="IEW207" s="110"/>
      <c r="IEX207" s="110"/>
      <c r="IEY207" s="110"/>
      <c r="IEZ207" s="110"/>
      <c r="IFA207" s="110"/>
      <c r="IFB207" s="110"/>
      <c r="IFC207" s="110"/>
      <c r="IFD207" s="110"/>
      <c r="IFE207" s="110"/>
      <c r="IFF207" s="110"/>
      <c r="IFG207" s="110"/>
      <c r="IFH207" s="110"/>
      <c r="IFI207" s="110"/>
      <c r="IFJ207" s="110"/>
      <c r="IFK207" s="110"/>
      <c r="IFL207" s="110"/>
      <c r="IFM207" s="110"/>
      <c r="IFN207" s="110"/>
      <c r="IFO207" s="110"/>
      <c r="IFP207" s="110"/>
      <c r="IFQ207" s="110"/>
      <c r="IFR207" s="110"/>
      <c r="IFS207" s="110"/>
      <c r="IFT207" s="110"/>
      <c r="IFU207" s="110"/>
      <c r="IFV207" s="110"/>
      <c r="IFW207" s="110"/>
      <c r="IFX207" s="110"/>
      <c r="IFY207" s="110"/>
      <c r="IFZ207" s="110"/>
      <c r="IGA207" s="110"/>
      <c r="IGB207" s="110"/>
      <c r="IGC207" s="110"/>
      <c r="IGD207" s="110"/>
      <c r="IGE207" s="110"/>
      <c r="IGF207" s="110"/>
      <c r="IGG207" s="110"/>
      <c r="IGH207" s="110"/>
      <c r="IGI207" s="110"/>
      <c r="IGJ207" s="110"/>
      <c r="IGK207" s="110"/>
      <c r="IGL207" s="110"/>
      <c r="IGM207" s="110"/>
      <c r="IGN207" s="110"/>
      <c r="IGO207" s="110"/>
      <c r="IGP207" s="110"/>
      <c r="IGQ207" s="110"/>
      <c r="IGR207" s="110"/>
      <c r="IGS207" s="110"/>
      <c r="IGT207" s="110"/>
      <c r="IGU207" s="110"/>
      <c r="IGV207" s="110"/>
      <c r="IGW207" s="110"/>
      <c r="IGX207" s="110"/>
      <c r="IGY207" s="110"/>
      <c r="IGZ207" s="110"/>
      <c r="IHA207" s="110"/>
      <c r="IHB207" s="110"/>
      <c r="IHC207" s="110"/>
      <c r="IHD207" s="110"/>
      <c r="IHE207" s="110"/>
      <c r="IHF207" s="110"/>
      <c r="IHG207" s="110"/>
      <c r="IHH207" s="110"/>
      <c r="IHI207" s="110"/>
      <c r="IHJ207" s="110"/>
      <c r="IHK207" s="110"/>
      <c r="IHL207" s="110"/>
      <c r="IHM207" s="110"/>
      <c r="IHN207" s="110"/>
      <c r="IHO207" s="110"/>
      <c r="IHP207" s="110"/>
      <c r="IHQ207" s="110"/>
      <c r="IHR207" s="110"/>
      <c r="IHS207" s="110"/>
      <c r="IHT207" s="110"/>
      <c r="IHU207" s="110"/>
      <c r="IHV207" s="110"/>
      <c r="IHW207" s="110"/>
      <c r="IHX207" s="110"/>
      <c r="IHY207" s="110"/>
      <c r="IHZ207" s="110"/>
      <c r="IIA207" s="110"/>
      <c r="IIB207" s="110"/>
      <c r="IIC207" s="110"/>
      <c r="IID207" s="110"/>
      <c r="IIE207" s="110"/>
      <c r="IIF207" s="110"/>
      <c r="IIG207" s="110"/>
      <c r="IIH207" s="110"/>
      <c r="III207" s="110"/>
      <c r="IIJ207" s="110"/>
      <c r="IIK207" s="110"/>
      <c r="IIL207" s="110"/>
      <c r="IIM207" s="110"/>
      <c r="IIN207" s="110"/>
      <c r="IIO207" s="110"/>
      <c r="IIP207" s="110"/>
      <c r="IIQ207" s="110"/>
      <c r="IIR207" s="110"/>
      <c r="IIS207" s="110"/>
      <c r="IIT207" s="110"/>
      <c r="IIU207" s="110"/>
      <c r="IIV207" s="110"/>
      <c r="IIW207" s="110"/>
      <c r="IIX207" s="110"/>
      <c r="IIY207" s="110"/>
      <c r="IIZ207" s="110"/>
      <c r="IJA207" s="110"/>
      <c r="IJB207" s="110"/>
      <c r="IJC207" s="110"/>
      <c r="IJD207" s="110"/>
      <c r="IJE207" s="110"/>
      <c r="IJF207" s="110"/>
      <c r="IJG207" s="110"/>
      <c r="IJH207" s="110"/>
      <c r="IJI207" s="110"/>
      <c r="IJJ207" s="110"/>
      <c r="IJK207" s="110"/>
      <c r="IJL207" s="110"/>
      <c r="IJM207" s="110"/>
      <c r="IJN207" s="110"/>
      <c r="IJO207" s="110"/>
      <c r="IJP207" s="110"/>
      <c r="IJQ207" s="110"/>
      <c r="IJR207" s="110"/>
      <c r="IJS207" s="110"/>
      <c r="IJT207" s="110"/>
      <c r="IJU207" s="110"/>
      <c r="IJV207" s="110"/>
      <c r="IJW207" s="110"/>
      <c r="IJX207" s="110"/>
      <c r="IJY207" s="110"/>
      <c r="IJZ207" s="110"/>
      <c r="IKA207" s="110"/>
      <c r="IKB207" s="110"/>
      <c r="IKC207" s="110"/>
      <c r="IKD207" s="110"/>
      <c r="IKE207" s="110"/>
      <c r="IKF207" s="110"/>
      <c r="IKG207" s="110"/>
      <c r="IKH207" s="110"/>
      <c r="IKI207" s="110"/>
      <c r="IKJ207" s="110"/>
      <c r="IKK207" s="110"/>
      <c r="IKL207" s="110"/>
      <c r="IKM207" s="110"/>
      <c r="IKN207" s="110"/>
      <c r="IKO207" s="110"/>
      <c r="IKP207" s="110"/>
      <c r="IKQ207" s="110"/>
      <c r="IKR207" s="110"/>
      <c r="IKS207" s="110"/>
      <c r="IKT207" s="110"/>
      <c r="IKU207" s="110"/>
      <c r="IKV207" s="110"/>
      <c r="IKW207" s="110"/>
      <c r="IKX207" s="110"/>
      <c r="IKY207" s="110"/>
      <c r="IKZ207" s="110"/>
      <c r="ILA207" s="110"/>
      <c r="ILB207" s="110"/>
      <c r="ILC207" s="110"/>
      <c r="ILD207" s="110"/>
      <c r="ILE207" s="110"/>
      <c r="ILF207" s="110"/>
      <c r="ILG207" s="110"/>
      <c r="ILH207" s="110"/>
      <c r="ILI207" s="110"/>
      <c r="ILJ207" s="110"/>
      <c r="ILK207" s="110"/>
      <c r="ILL207" s="110"/>
      <c r="ILM207" s="110"/>
      <c r="ILN207" s="110"/>
      <c r="ILO207" s="110"/>
      <c r="ILP207" s="110"/>
      <c r="ILQ207" s="110"/>
      <c r="ILR207" s="110"/>
      <c r="ILS207" s="110"/>
      <c r="ILT207" s="110"/>
      <c r="ILU207" s="110"/>
      <c r="ILV207" s="110"/>
      <c r="ILW207" s="110"/>
      <c r="ILX207" s="110"/>
      <c r="ILY207" s="110"/>
      <c r="ILZ207" s="110"/>
      <c r="IMA207" s="110"/>
      <c r="IMB207" s="110"/>
      <c r="IMC207" s="110"/>
      <c r="IMD207" s="110"/>
      <c r="IME207" s="110"/>
      <c r="IMF207" s="110"/>
      <c r="IMG207" s="110"/>
      <c r="IMH207" s="110"/>
      <c r="IMI207" s="110"/>
      <c r="IMJ207" s="110"/>
      <c r="IMK207" s="110"/>
      <c r="IML207" s="110"/>
      <c r="IMM207" s="110"/>
      <c r="IMN207" s="110"/>
      <c r="IMO207" s="110"/>
      <c r="IMP207" s="110"/>
      <c r="IMQ207" s="110"/>
      <c r="IMR207" s="110"/>
      <c r="IMS207" s="110"/>
      <c r="IMT207" s="110"/>
      <c r="IMU207" s="110"/>
      <c r="IMV207" s="110"/>
      <c r="IMW207" s="110"/>
      <c r="IMX207" s="110"/>
      <c r="IMY207" s="110"/>
      <c r="IMZ207" s="110"/>
      <c r="INA207" s="110"/>
      <c r="INB207" s="110"/>
      <c r="INC207" s="110"/>
      <c r="IND207" s="110"/>
      <c r="INE207" s="110"/>
      <c r="INF207" s="110"/>
      <c r="ING207" s="110"/>
      <c r="INH207" s="110"/>
      <c r="INI207" s="110"/>
      <c r="INJ207" s="110"/>
      <c r="INK207" s="110"/>
      <c r="INL207" s="110"/>
      <c r="INM207" s="110"/>
      <c r="INN207" s="110"/>
      <c r="INO207" s="110"/>
      <c r="INP207" s="110"/>
      <c r="INQ207" s="110"/>
      <c r="INR207" s="110"/>
      <c r="INS207" s="110"/>
      <c r="INT207" s="110"/>
      <c r="INU207" s="110"/>
      <c r="INV207" s="110"/>
      <c r="INW207" s="110"/>
      <c r="INX207" s="110"/>
      <c r="INY207" s="110"/>
      <c r="INZ207" s="110"/>
      <c r="IOA207" s="110"/>
      <c r="IOB207" s="110"/>
      <c r="IOC207" s="110"/>
      <c r="IOD207" s="110"/>
      <c r="IOE207" s="110"/>
      <c r="IOF207" s="110"/>
      <c r="IOG207" s="110"/>
      <c r="IOH207" s="110"/>
      <c r="IOI207" s="110"/>
      <c r="IOJ207" s="110"/>
      <c r="IOK207" s="110"/>
      <c r="IOL207" s="110"/>
      <c r="IOM207" s="110"/>
      <c r="ION207" s="110"/>
      <c r="IOO207" s="110"/>
      <c r="IOP207" s="110"/>
      <c r="IOQ207" s="110"/>
      <c r="IOR207" s="110"/>
      <c r="IOS207" s="110"/>
      <c r="IOT207" s="110"/>
      <c r="IOU207" s="110"/>
      <c r="IOV207" s="110"/>
      <c r="IOW207" s="110"/>
      <c r="IOX207" s="110"/>
      <c r="IOY207" s="110"/>
      <c r="IOZ207" s="110"/>
      <c r="IPA207" s="110"/>
      <c r="IPB207" s="110"/>
      <c r="IPC207" s="110"/>
      <c r="IPD207" s="110"/>
      <c r="IPE207" s="110"/>
      <c r="IPF207" s="110"/>
      <c r="IPG207" s="110"/>
      <c r="IPH207" s="110"/>
      <c r="IPI207" s="110"/>
      <c r="IPJ207" s="110"/>
      <c r="IPK207" s="110"/>
      <c r="IPL207" s="110"/>
      <c r="IPM207" s="110"/>
      <c r="IPN207" s="110"/>
      <c r="IPO207" s="110"/>
      <c r="IPP207" s="110"/>
      <c r="IPQ207" s="110"/>
      <c r="IPR207" s="110"/>
      <c r="IPS207" s="110"/>
      <c r="IPT207" s="110"/>
      <c r="IPU207" s="110"/>
      <c r="IPV207" s="110"/>
      <c r="IPW207" s="110"/>
      <c r="IPX207" s="110"/>
      <c r="IPY207" s="110"/>
      <c r="IPZ207" s="110"/>
      <c r="IQA207" s="110"/>
      <c r="IQB207" s="110"/>
      <c r="IQC207" s="110"/>
      <c r="IQD207" s="110"/>
      <c r="IQE207" s="110"/>
      <c r="IQF207" s="110"/>
      <c r="IQG207" s="110"/>
      <c r="IQH207" s="110"/>
      <c r="IQI207" s="110"/>
      <c r="IQJ207" s="110"/>
      <c r="IQK207" s="110"/>
      <c r="IQL207" s="110"/>
      <c r="IQM207" s="110"/>
      <c r="IQN207" s="110"/>
      <c r="IQO207" s="110"/>
      <c r="IQP207" s="110"/>
      <c r="IQQ207" s="110"/>
      <c r="IQR207" s="110"/>
      <c r="IQS207" s="110"/>
      <c r="IQT207" s="110"/>
      <c r="IQU207" s="110"/>
      <c r="IQV207" s="110"/>
      <c r="IQW207" s="110"/>
      <c r="IQX207" s="110"/>
      <c r="IQY207" s="110"/>
      <c r="IQZ207" s="110"/>
      <c r="IRA207" s="110"/>
      <c r="IRB207" s="110"/>
      <c r="IRC207" s="110"/>
      <c r="IRD207" s="110"/>
      <c r="IRE207" s="110"/>
      <c r="IRF207" s="110"/>
      <c r="IRG207" s="110"/>
      <c r="IRH207" s="110"/>
      <c r="IRI207" s="110"/>
      <c r="IRJ207" s="110"/>
      <c r="IRK207" s="110"/>
      <c r="IRL207" s="110"/>
      <c r="IRM207" s="110"/>
      <c r="IRN207" s="110"/>
      <c r="IRO207" s="110"/>
      <c r="IRP207" s="110"/>
      <c r="IRQ207" s="110"/>
      <c r="IRR207" s="110"/>
      <c r="IRS207" s="110"/>
      <c r="IRT207" s="110"/>
      <c r="IRU207" s="110"/>
      <c r="IRV207" s="110"/>
      <c r="IRW207" s="110"/>
      <c r="IRX207" s="110"/>
      <c r="IRY207" s="110"/>
      <c r="IRZ207" s="110"/>
      <c r="ISA207" s="110"/>
      <c r="ISB207" s="110"/>
      <c r="ISC207" s="110"/>
      <c r="ISD207" s="110"/>
      <c r="ISE207" s="110"/>
      <c r="ISF207" s="110"/>
      <c r="ISG207" s="110"/>
      <c r="ISH207" s="110"/>
      <c r="ISI207" s="110"/>
      <c r="ISJ207" s="110"/>
      <c r="ISK207" s="110"/>
      <c r="ISL207" s="110"/>
      <c r="ISM207" s="110"/>
      <c r="ISN207" s="110"/>
      <c r="ISO207" s="110"/>
      <c r="ISP207" s="110"/>
      <c r="ISQ207" s="110"/>
      <c r="ISR207" s="110"/>
      <c r="ISS207" s="110"/>
      <c r="IST207" s="110"/>
      <c r="ISU207" s="110"/>
      <c r="ISV207" s="110"/>
      <c r="ISW207" s="110"/>
      <c r="ISX207" s="110"/>
      <c r="ISY207" s="110"/>
      <c r="ISZ207" s="110"/>
      <c r="ITA207" s="110"/>
      <c r="ITB207" s="110"/>
      <c r="ITC207" s="110"/>
      <c r="ITD207" s="110"/>
      <c r="ITE207" s="110"/>
      <c r="ITF207" s="110"/>
      <c r="ITG207" s="110"/>
      <c r="ITH207" s="110"/>
      <c r="ITI207" s="110"/>
      <c r="ITJ207" s="110"/>
      <c r="ITK207" s="110"/>
      <c r="ITL207" s="110"/>
      <c r="ITM207" s="110"/>
      <c r="ITN207" s="110"/>
      <c r="ITO207" s="110"/>
      <c r="ITP207" s="110"/>
      <c r="ITQ207" s="110"/>
      <c r="ITR207" s="110"/>
      <c r="ITS207" s="110"/>
      <c r="ITT207" s="110"/>
      <c r="ITU207" s="110"/>
      <c r="ITV207" s="110"/>
      <c r="ITW207" s="110"/>
      <c r="ITX207" s="110"/>
      <c r="ITY207" s="110"/>
      <c r="ITZ207" s="110"/>
      <c r="IUA207" s="110"/>
      <c r="IUB207" s="110"/>
      <c r="IUC207" s="110"/>
      <c r="IUD207" s="110"/>
      <c r="IUE207" s="110"/>
      <c r="IUF207" s="110"/>
      <c r="IUG207" s="110"/>
      <c r="IUH207" s="110"/>
      <c r="IUI207" s="110"/>
      <c r="IUJ207" s="110"/>
      <c r="IUK207" s="110"/>
      <c r="IUL207" s="110"/>
      <c r="IUM207" s="110"/>
      <c r="IUN207" s="110"/>
      <c r="IUO207" s="110"/>
      <c r="IUP207" s="110"/>
      <c r="IUQ207" s="110"/>
      <c r="IUR207" s="110"/>
      <c r="IUS207" s="110"/>
      <c r="IUT207" s="110"/>
      <c r="IUU207" s="110"/>
      <c r="IUV207" s="110"/>
      <c r="IUW207" s="110"/>
      <c r="IUX207" s="110"/>
      <c r="IUY207" s="110"/>
      <c r="IUZ207" s="110"/>
      <c r="IVA207" s="110"/>
      <c r="IVB207" s="110"/>
      <c r="IVC207" s="110"/>
      <c r="IVD207" s="110"/>
      <c r="IVE207" s="110"/>
      <c r="IVF207" s="110"/>
      <c r="IVG207" s="110"/>
      <c r="IVH207" s="110"/>
      <c r="IVI207" s="110"/>
      <c r="IVJ207" s="110"/>
      <c r="IVK207" s="110"/>
      <c r="IVL207" s="110"/>
      <c r="IVM207" s="110"/>
      <c r="IVN207" s="110"/>
      <c r="IVO207" s="110"/>
      <c r="IVP207" s="110"/>
      <c r="IVQ207" s="110"/>
      <c r="IVR207" s="110"/>
      <c r="IVS207" s="110"/>
      <c r="IVT207" s="110"/>
      <c r="IVU207" s="110"/>
      <c r="IVV207" s="110"/>
      <c r="IVW207" s="110"/>
      <c r="IVX207" s="110"/>
      <c r="IVY207" s="110"/>
      <c r="IVZ207" s="110"/>
      <c r="IWA207" s="110"/>
      <c r="IWB207" s="110"/>
      <c r="IWC207" s="110"/>
      <c r="IWD207" s="110"/>
      <c r="IWE207" s="110"/>
      <c r="IWF207" s="110"/>
      <c r="IWG207" s="110"/>
      <c r="IWH207" s="110"/>
      <c r="IWI207" s="110"/>
      <c r="IWJ207" s="110"/>
      <c r="IWK207" s="110"/>
      <c r="IWL207" s="110"/>
      <c r="IWM207" s="110"/>
      <c r="IWN207" s="110"/>
      <c r="IWO207" s="110"/>
      <c r="IWP207" s="110"/>
      <c r="IWQ207" s="110"/>
      <c r="IWR207" s="110"/>
      <c r="IWS207" s="110"/>
      <c r="IWT207" s="110"/>
      <c r="IWU207" s="110"/>
      <c r="IWV207" s="110"/>
      <c r="IWW207" s="110"/>
      <c r="IWX207" s="110"/>
      <c r="IWY207" s="110"/>
      <c r="IWZ207" s="110"/>
      <c r="IXA207" s="110"/>
      <c r="IXB207" s="110"/>
      <c r="IXC207" s="110"/>
      <c r="IXD207" s="110"/>
      <c r="IXE207" s="110"/>
      <c r="IXF207" s="110"/>
      <c r="IXG207" s="110"/>
      <c r="IXH207" s="110"/>
      <c r="IXI207" s="110"/>
      <c r="IXJ207" s="110"/>
      <c r="IXK207" s="110"/>
      <c r="IXL207" s="110"/>
      <c r="IXM207" s="110"/>
      <c r="IXN207" s="110"/>
      <c r="IXO207" s="110"/>
      <c r="IXP207" s="110"/>
      <c r="IXQ207" s="110"/>
      <c r="IXR207" s="110"/>
      <c r="IXS207" s="110"/>
      <c r="IXT207" s="110"/>
      <c r="IXU207" s="110"/>
      <c r="IXV207" s="110"/>
      <c r="IXW207" s="110"/>
      <c r="IXX207" s="110"/>
      <c r="IXY207" s="110"/>
      <c r="IXZ207" s="110"/>
      <c r="IYA207" s="110"/>
      <c r="IYB207" s="110"/>
      <c r="IYC207" s="110"/>
      <c r="IYD207" s="110"/>
      <c r="IYE207" s="110"/>
      <c r="IYF207" s="110"/>
      <c r="IYG207" s="110"/>
      <c r="IYH207" s="110"/>
      <c r="IYI207" s="110"/>
      <c r="IYJ207" s="110"/>
      <c r="IYK207" s="110"/>
      <c r="IYL207" s="110"/>
      <c r="IYM207" s="110"/>
      <c r="IYN207" s="110"/>
      <c r="IYO207" s="110"/>
      <c r="IYP207" s="110"/>
      <c r="IYQ207" s="110"/>
      <c r="IYR207" s="110"/>
      <c r="IYS207" s="110"/>
      <c r="IYT207" s="110"/>
      <c r="IYU207" s="110"/>
      <c r="IYV207" s="110"/>
      <c r="IYW207" s="110"/>
      <c r="IYX207" s="110"/>
      <c r="IYY207" s="110"/>
      <c r="IYZ207" s="110"/>
      <c r="IZA207" s="110"/>
      <c r="IZB207" s="110"/>
      <c r="IZC207" s="110"/>
      <c r="IZD207" s="110"/>
      <c r="IZE207" s="110"/>
      <c r="IZF207" s="110"/>
      <c r="IZG207" s="110"/>
      <c r="IZH207" s="110"/>
      <c r="IZI207" s="110"/>
      <c r="IZJ207" s="110"/>
      <c r="IZK207" s="110"/>
      <c r="IZL207" s="110"/>
      <c r="IZM207" s="110"/>
      <c r="IZN207" s="110"/>
      <c r="IZO207" s="110"/>
      <c r="IZP207" s="110"/>
      <c r="IZQ207" s="110"/>
      <c r="IZR207" s="110"/>
      <c r="IZS207" s="110"/>
      <c r="IZT207" s="110"/>
      <c r="IZU207" s="110"/>
      <c r="IZV207" s="110"/>
      <c r="IZW207" s="110"/>
      <c r="IZX207" s="110"/>
      <c r="IZY207" s="110"/>
      <c r="IZZ207" s="110"/>
      <c r="JAA207" s="110"/>
      <c r="JAB207" s="110"/>
      <c r="JAC207" s="110"/>
      <c r="JAD207" s="110"/>
      <c r="JAE207" s="110"/>
      <c r="JAF207" s="110"/>
      <c r="JAG207" s="110"/>
      <c r="JAH207" s="110"/>
      <c r="JAI207" s="110"/>
      <c r="JAJ207" s="110"/>
      <c r="JAK207" s="110"/>
      <c r="JAL207" s="110"/>
      <c r="JAM207" s="110"/>
      <c r="JAN207" s="110"/>
      <c r="JAO207" s="110"/>
      <c r="JAP207" s="110"/>
      <c r="JAQ207" s="110"/>
      <c r="JAR207" s="110"/>
      <c r="JAS207" s="110"/>
      <c r="JAT207" s="110"/>
      <c r="JAU207" s="110"/>
      <c r="JAV207" s="110"/>
      <c r="JAW207" s="110"/>
      <c r="JAX207" s="110"/>
      <c r="JAY207" s="110"/>
      <c r="JAZ207" s="110"/>
      <c r="JBA207" s="110"/>
      <c r="JBB207" s="110"/>
      <c r="JBC207" s="110"/>
      <c r="JBD207" s="110"/>
      <c r="JBE207" s="110"/>
      <c r="JBF207" s="110"/>
      <c r="JBG207" s="110"/>
      <c r="JBH207" s="110"/>
      <c r="JBI207" s="110"/>
      <c r="JBJ207" s="110"/>
      <c r="JBK207" s="110"/>
      <c r="JBL207" s="110"/>
      <c r="JBM207" s="110"/>
      <c r="JBN207" s="110"/>
      <c r="JBO207" s="110"/>
      <c r="JBP207" s="110"/>
      <c r="JBQ207" s="110"/>
      <c r="JBR207" s="110"/>
      <c r="JBS207" s="110"/>
      <c r="JBT207" s="110"/>
      <c r="JBU207" s="110"/>
      <c r="JBV207" s="110"/>
      <c r="JBW207" s="110"/>
      <c r="JBX207" s="110"/>
      <c r="JBY207" s="110"/>
      <c r="JBZ207" s="110"/>
      <c r="JCA207" s="110"/>
      <c r="JCB207" s="110"/>
      <c r="JCC207" s="110"/>
      <c r="JCD207" s="110"/>
      <c r="JCE207" s="110"/>
      <c r="JCF207" s="110"/>
      <c r="JCG207" s="110"/>
      <c r="JCH207" s="110"/>
      <c r="JCI207" s="110"/>
      <c r="JCJ207" s="110"/>
      <c r="JCK207" s="110"/>
      <c r="JCL207" s="110"/>
      <c r="JCM207" s="110"/>
      <c r="JCN207" s="110"/>
      <c r="JCO207" s="110"/>
      <c r="JCP207" s="110"/>
      <c r="JCQ207" s="110"/>
      <c r="JCR207" s="110"/>
      <c r="JCS207" s="110"/>
      <c r="JCT207" s="110"/>
      <c r="JCU207" s="110"/>
      <c r="JCV207" s="110"/>
      <c r="JCW207" s="110"/>
      <c r="JCX207" s="110"/>
      <c r="JCY207" s="110"/>
      <c r="JCZ207" s="110"/>
      <c r="JDA207" s="110"/>
      <c r="JDB207" s="110"/>
      <c r="JDC207" s="110"/>
      <c r="JDD207" s="110"/>
      <c r="JDE207" s="110"/>
      <c r="JDF207" s="110"/>
      <c r="JDG207" s="110"/>
      <c r="JDH207" s="110"/>
      <c r="JDI207" s="110"/>
      <c r="JDJ207" s="110"/>
      <c r="JDK207" s="110"/>
      <c r="JDL207" s="110"/>
      <c r="JDM207" s="110"/>
      <c r="JDN207" s="110"/>
      <c r="JDO207" s="110"/>
      <c r="JDP207" s="110"/>
      <c r="JDQ207" s="110"/>
      <c r="JDR207" s="110"/>
      <c r="JDS207" s="110"/>
      <c r="JDT207" s="110"/>
      <c r="JDU207" s="110"/>
      <c r="JDV207" s="110"/>
      <c r="JDW207" s="110"/>
      <c r="JDX207" s="110"/>
      <c r="JDY207" s="110"/>
      <c r="JDZ207" s="110"/>
      <c r="JEA207" s="110"/>
      <c r="JEB207" s="110"/>
      <c r="JEC207" s="110"/>
      <c r="JED207" s="110"/>
      <c r="JEE207" s="110"/>
      <c r="JEF207" s="110"/>
      <c r="JEG207" s="110"/>
      <c r="JEH207" s="110"/>
      <c r="JEI207" s="110"/>
      <c r="JEJ207" s="110"/>
      <c r="JEK207" s="110"/>
      <c r="JEL207" s="110"/>
      <c r="JEM207" s="110"/>
      <c r="JEN207" s="110"/>
      <c r="JEO207" s="110"/>
      <c r="JEP207" s="110"/>
      <c r="JEQ207" s="110"/>
      <c r="JER207" s="110"/>
      <c r="JES207" s="110"/>
      <c r="JET207" s="110"/>
      <c r="JEU207" s="110"/>
      <c r="JEV207" s="110"/>
      <c r="JEW207" s="110"/>
      <c r="JEX207" s="110"/>
      <c r="JEY207" s="110"/>
      <c r="JEZ207" s="110"/>
      <c r="JFA207" s="110"/>
      <c r="JFB207" s="110"/>
      <c r="JFC207" s="110"/>
      <c r="JFD207" s="110"/>
      <c r="JFE207" s="110"/>
      <c r="JFF207" s="110"/>
      <c r="JFG207" s="110"/>
      <c r="JFH207" s="110"/>
      <c r="JFI207" s="110"/>
      <c r="JFJ207" s="110"/>
      <c r="JFK207" s="110"/>
      <c r="JFL207" s="110"/>
      <c r="JFM207" s="110"/>
      <c r="JFN207" s="110"/>
      <c r="JFO207" s="110"/>
      <c r="JFP207" s="110"/>
      <c r="JFQ207" s="110"/>
      <c r="JFR207" s="110"/>
      <c r="JFS207" s="110"/>
      <c r="JFT207" s="110"/>
      <c r="JFU207" s="110"/>
      <c r="JFV207" s="110"/>
      <c r="JFW207" s="110"/>
      <c r="JFX207" s="110"/>
      <c r="JFY207" s="110"/>
      <c r="JFZ207" s="110"/>
      <c r="JGA207" s="110"/>
      <c r="JGB207" s="110"/>
      <c r="JGC207" s="110"/>
      <c r="JGD207" s="110"/>
      <c r="JGE207" s="110"/>
      <c r="JGF207" s="110"/>
      <c r="JGG207" s="110"/>
      <c r="JGH207" s="110"/>
      <c r="JGI207" s="110"/>
      <c r="JGJ207" s="110"/>
      <c r="JGK207" s="110"/>
      <c r="JGL207" s="110"/>
      <c r="JGM207" s="110"/>
      <c r="JGN207" s="110"/>
      <c r="JGO207" s="110"/>
      <c r="JGP207" s="110"/>
      <c r="JGQ207" s="110"/>
      <c r="JGR207" s="110"/>
      <c r="JGS207" s="110"/>
      <c r="JGT207" s="110"/>
      <c r="JGU207" s="110"/>
      <c r="JGV207" s="110"/>
      <c r="JGW207" s="110"/>
      <c r="JGX207" s="110"/>
      <c r="JGY207" s="110"/>
      <c r="JGZ207" s="110"/>
      <c r="JHA207" s="110"/>
      <c r="JHB207" s="110"/>
      <c r="JHC207" s="110"/>
      <c r="JHD207" s="110"/>
      <c r="JHE207" s="110"/>
      <c r="JHF207" s="110"/>
      <c r="JHG207" s="110"/>
      <c r="JHH207" s="110"/>
      <c r="JHI207" s="110"/>
      <c r="JHJ207" s="110"/>
      <c r="JHK207" s="110"/>
      <c r="JHL207" s="110"/>
      <c r="JHM207" s="110"/>
      <c r="JHN207" s="110"/>
      <c r="JHO207" s="110"/>
      <c r="JHP207" s="110"/>
      <c r="JHQ207" s="110"/>
      <c r="JHR207" s="110"/>
      <c r="JHS207" s="110"/>
      <c r="JHT207" s="110"/>
      <c r="JHU207" s="110"/>
      <c r="JHV207" s="110"/>
      <c r="JHW207" s="110"/>
      <c r="JHX207" s="110"/>
      <c r="JHY207" s="110"/>
      <c r="JHZ207" s="110"/>
      <c r="JIA207" s="110"/>
      <c r="JIB207" s="110"/>
      <c r="JIC207" s="110"/>
      <c r="JID207" s="110"/>
      <c r="JIE207" s="110"/>
      <c r="JIF207" s="110"/>
      <c r="JIG207" s="110"/>
      <c r="JIH207" s="110"/>
      <c r="JII207" s="110"/>
      <c r="JIJ207" s="110"/>
      <c r="JIK207" s="110"/>
      <c r="JIL207" s="110"/>
      <c r="JIM207" s="110"/>
      <c r="JIN207" s="110"/>
      <c r="JIO207" s="110"/>
      <c r="JIP207" s="110"/>
      <c r="JIQ207" s="110"/>
      <c r="JIR207" s="110"/>
      <c r="JIS207" s="110"/>
      <c r="JIT207" s="110"/>
      <c r="JIU207" s="110"/>
      <c r="JIV207" s="110"/>
      <c r="JIW207" s="110"/>
      <c r="JIX207" s="110"/>
      <c r="JIY207" s="110"/>
      <c r="JIZ207" s="110"/>
      <c r="JJA207" s="110"/>
      <c r="JJB207" s="110"/>
      <c r="JJC207" s="110"/>
      <c r="JJD207" s="110"/>
      <c r="JJE207" s="110"/>
      <c r="JJF207" s="110"/>
      <c r="JJG207" s="110"/>
      <c r="JJH207" s="110"/>
      <c r="JJI207" s="110"/>
      <c r="JJJ207" s="110"/>
      <c r="JJK207" s="110"/>
      <c r="JJL207" s="110"/>
      <c r="JJM207" s="110"/>
      <c r="JJN207" s="110"/>
      <c r="JJO207" s="110"/>
      <c r="JJP207" s="110"/>
      <c r="JJQ207" s="110"/>
      <c r="JJR207" s="110"/>
      <c r="JJS207" s="110"/>
      <c r="JJT207" s="110"/>
      <c r="JJU207" s="110"/>
      <c r="JJV207" s="110"/>
      <c r="JJW207" s="110"/>
      <c r="JJX207" s="110"/>
      <c r="JJY207" s="110"/>
      <c r="JJZ207" s="110"/>
      <c r="JKA207" s="110"/>
      <c r="JKB207" s="110"/>
      <c r="JKC207" s="110"/>
      <c r="JKD207" s="110"/>
      <c r="JKE207" s="110"/>
      <c r="JKF207" s="110"/>
      <c r="JKG207" s="110"/>
      <c r="JKH207" s="110"/>
      <c r="JKI207" s="110"/>
      <c r="JKJ207" s="110"/>
      <c r="JKK207" s="110"/>
      <c r="JKL207" s="110"/>
      <c r="JKM207" s="110"/>
      <c r="JKN207" s="110"/>
      <c r="JKO207" s="110"/>
      <c r="JKP207" s="110"/>
      <c r="JKQ207" s="110"/>
      <c r="JKR207" s="110"/>
      <c r="JKS207" s="110"/>
      <c r="JKT207" s="110"/>
      <c r="JKU207" s="110"/>
      <c r="JKV207" s="110"/>
      <c r="JKW207" s="110"/>
      <c r="JKX207" s="110"/>
      <c r="JKY207" s="110"/>
      <c r="JKZ207" s="110"/>
      <c r="JLA207" s="110"/>
      <c r="JLB207" s="110"/>
      <c r="JLC207" s="110"/>
      <c r="JLD207" s="110"/>
      <c r="JLE207" s="110"/>
      <c r="JLF207" s="110"/>
      <c r="JLG207" s="110"/>
      <c r="JLH207" s="110"/>
      <c r="JLI207" s="110"/>
      <c r="JLJ207" s="110"/>
      <c r="JLK207" s="110"/>
      <c r="JLL207" s="110"/>
      <c r="JLM207" s="110"/>
      <c r="JLN207" s="110"/>
      <c r="JLO207" s="110"/>
      <c r="JLP207" s="110"/>
      <c r="JLQ207" s="110"/>
      <c r="JLR207" s="110"/>
      <c r="JLS207" s="110"/>
      <c r="JLT207" s="110"/>
      <c r="JLU207" s="110"/>
      <c r="JLV207" s="110"/>
      <c r="JLW207" s="110"/>
      <c r="JLX207" s="110"/>
      <c r="JLY207" s="110"/>
      <c r="JLZ207" s="110"/>
      <c r="JMA207" s="110"/>
      <c r="JMB207" s="110"/>
      <c r="JMC207" s="110"/>
      <c r="JMD207" s="110"/>
      <c r="JME207" s="110"/>
      <c r="JMF207" s="110"/>
      <c r="JMG207" s="110"/>
      <c r="JMH207" s="110"/>
      <c r="JMI207" s="110"/>
      <c r="JMJ207" s="110"/>
      <c r="JMK207" s="110"/>
      <c r="JML207" s="110"/>
      <c r="JMM207" s="110"/>
      <c r="JMN207" s="110"/>
      <c r="JMO207" s="110"/>
      <c r="JMP207" s="110"/>
      <c r="JMQ207" s="110"/>
      <c r="JMR207" s="110"/>
      <c r="JMS207" s="110"/>
      <c r="JMT207" s="110"/>
      <c r="JMU207" s="110"/>
      <c r="JMV207" s="110"/>
      <c r="JMW207" s="110"/>
      <c r="JMX207" s="110"/>
      <c r="JMY207" s="110"/>
      <c r="JMZ207" s="110"/>
      <c r="JNA207" s="110"/>
      <c r="JNB207" s="110"/>
      <c r="JNC207" s="110"/>
      <c r="JND207" s="110"/>
      <c r="JNE207" s="110"/>
      <c r="JNF207" s="110"/>
      <c r="JNG207" s="110"/>
      <c r="JNH207" s="110"/>
      <c r="JNI207" s="110"/>
      <c r="JNJ207" s="110"/>
      <c r="JNK207" s="110"/>
      <c r="JNL207" s="110"/>
      <c r="JNM207" s="110"/>
      <c r="JNN207" s="110"/>
      <c r="JNO207" s="110"/>
      <c r="JNP207" s="110"/>
      <c r="JNQ207" s="110"/>
      <c r="JNR207" s="110"/>
      <c r="JNS207" s="110"/>
      <c r="JNT207" s="110"/>
      <c r="JNU207" s="110"/>
      <c r="JNV207" s="110"/>
      <c r="JNW207" s="110"/>
      <c r="JNX207" s="110"/>
      <c r="JNY207" s="110"/>
      <c r="JNZ207" s="110"/>
      <c r="JOA207" s="110"/>
      <c r="JOB207" s="110"/>
      <c r="JOC207" s="110"/>
      <c r="JOD207" s="110"/>
      <c r="JOE207" s="110"/>
      <c r="JOF207" s="110"/>
      <c r="JOG207" s="110"/>
      <c r="JOH207" s="110"/>
      <c r="JOI207" s="110"/>
      <c r="JOJ207" s="110"/>
      <c r="JOK207" s="110"/>
      <c r="JOL207" s="110"/>
      <c r="JOM207" s="110"/>
      <c r="JON207" s="110"/>
      <c r="JOO207" s="110"/>
      <c r="JOP207" s="110"/>
      <c r="JOQ207" s="110"/>
      <c r="JOR207" s="110"/>
      <c r="JOS207" s="110"/>
      <c r="JOT207" s="110"/>
      <c r="JOU207" s="110"/>
      <c r="JOV207" s="110"/>
      <c r="JOW207" s="110"/>
      <c r="JOX207" s="110"/>
      <c r="JOY207" s="110"/>
      <c r="JOZ207" s="110"/>
      <c r="JPA207" s="110"/>
      <c r="JPB207" s="110"/>
      <c r="JPC207" s="110"/>
      <c r="JPD207" s="110"/>
      <c r="JPE207" s="110"/>
      <c r="JPF207" s="110"/>
      <c r="JPG207" s="110"/>
      <c r="JPH207" s="110"/>
      <c r="JPI207" s="110"/>
      <c r="JPJ207" s="110"/>
      <c r="JPK207" s="110"/>
      <c r="JPL207" s="110"/>
      <c r="JPM207" s="110"/>
      <c r="JPN207" s="110"/>
      <c r="JPO207" s="110"/>
      <c r="JPP207" s="110"/>
      <c r="JPQ207" s="110"/>
      <c r="JPR207" s="110"/>
      <c r="JPS207" s="110"/>
      <c r="JPT207" s="110"/>
      <c r="JPU207" s="110"/>
      <c r="JPV207" s="110"/>
      <c r="JPW207" s="110"/>
      <c r="JPX207" s="110"/>
      <c r="JPY207" s="110"/>
      <c r="JPZ207" s="110"/>
      <c r="JQA207" s="110"/>
      <c r="JQB207" s="110"/>
      <c r="JQC207" s="110"/>
      <c r="JQD207" s="110"/>
      <c r="JQE207" s="110"/>
      <c r="JQF207" s="110"/>
      <c r="JQG207" s="110"/>
      <c r="JQH207" s="110"/>
      <c r="JQI207" s="110"/>
      <c r="JQJ207" s="110"/>
      <c r="JQK207" s="110"/>
      <c r="JQL207" s="110"/>
      <c r="JQM207" s="110"/>
      <c r="JQN207" s="110"/>
      <c r="JQO207" s="110"/>
      <c r="JQP207" s="110"/>
      <c r="JQQ207" s="110"/>
      <c r="JQR207" s="110"/>
      <c r="JQS207" s="110"/>
      <c r="JQT207" s="110"/>
      <c r="JQU207" s="110"/>
      <c r="JQV207" s="110"/>
      <c r="JQW207" s="110"/>
      <c r="JQX207" s="110"/>
      <c r="JQY207" s="110"/>
      <c r="JQZ207" s="110"/>
      <c r="JRA207" s="110"/>
      <c r="JRB207" s="110"/>
      <c r="JRC207" s="110"/>
      <c r="JRD207" s="110"/>
      <c r="JRE207" s="110"/>
      <c r="JRF207" s="110"/>
      <c r="JRG207" s="110"/>
      <c r="JRH207" s="110"/>
      <c r="JRI207" s="110"/>
      <c r="JRJ207" s="110"/>
      <c r="JRK207" s="110"/>
      <c r="JRL207" s="110"/>
      <c r="JRM207" s="110"/>
      <c r="JRN207" s="110"/>
      <c r="JRO207" s="110"/>
      <c r="JRP207" s="110"/>
      <c r="JRQ207" s="110"/>
      <c r="JRR207" s="110"/>
      <c r="JRS207" s="110"/>
      <c r="JRT207" s="110"/>
      <c r="JRU207" s="110"/>
      <c r="JRV207" s="110"/>
      <c r="JRW207" s="110"/>
      <c r="JRX207" s="110"/>
      <c r="JRY207" s="110"/>
      <c r="JRZ207" s="110"/>
      <c r="JSA207" s="110"/>
      <c r="JSB207" s="110"/>
      <c r="JSC207" s="110"/>
      <c r="JSD207" s="110"/>
      <c r="JSE207" s="110"/>
      <c r="JSF207" s="110"/>
      <c r="JSG207" s="110"/>
      <c r="JSH207" s="110"/>
      <c r="JSI207" s="110"/>
      <c r="JSJ207" s="110"/>
      <c r="JSK207" s="110"/>
      <c r="JSL207" s="110"/>
      <c r="JSM207" s="110"/>
      <c r="JSN207" s="110"/>
      <c r="JSO207" s="110"/>
      <c r="JSP207" s="110"/>
      <c r="JSQ207" s="110"/>
      <c r="JSR207" s="110"/>
      <c r="JSS207" s="110"/>
      <c r="JST207" s="110"/>
      <c r="JSU207" s="110"/>
      <c r="JSV207" s="110"/>
      <c r="JSW207" s="110"/>
      <c r="JSX207" s="110"/>
      <c r="JSY207" s="110"/>
      <c r="JSZ207" s="110"/>
      <c r="JTA207" s="110"/>
      <c r="JTB207" s="110"/>
      <c r="JTC207" s="110"/>
      <c r="JTD207" s="110"/>
      <c r="JTE207" s="110"/>
      <c r="JTF207" s="110"/>
      <c r="JTG207" s="110"/>
      <c r="JTH207" s="110"/>
      <c r="JTI207" s="110"/>
      <c r="JTJ207" s="110"/>
      <c r="JTK207" s="110"/>
      <c r="JTL207" s="110"/>
      <c r="JTM207" s="110"/>
      <c r="JTN207" s="110"/>
      <c r="JTO207" s="110"/>
      <c r="JTP207" s="110"/>
      <c r="JTQ207" s="110"/>
      <c r="JTR207" s="110"/>
      <c r="JTS207" s="110"/>
      <c r="JTT207" s="110"/>
      <c r="JTU207" s="110"/>
      <c r="JTV207" s="110"/>
      <c r="JTW207" s="110"/>
      <c r="JTX207" s="110"/>
      <c r="JTY207" s="110"/>
      <c r="JTZ207" s="110"/>
      <c r="JUA207" s="110"/>
      <c r="JUB207" s="110"/>
      <c r="JUC207" s="110"/>
      <c r="JUD207" s="110"/>
      <c r="JUE207" s="110"/>
      <c r="JUF207" s="110"/>
      <c r="JUG207" s="110"/>
      <c r="JUH207" s="110"/>
      <c r="JUI207" s="110"/>
      <c r="JUJ207" s="110"/>
      <c r="JUK207" s="110"/>
      <c r="JUL207" s="110"/>
      <c r="JUM207" s="110"/>
      <c r="JUN207" s="110"/>
      <c r="JUO207" s="110"/>
      <c r="JUP207" s="110"/>
      <c r="JUQ207" s="110"/>
      <c r="JUR207" s="110"/>
      <c r="JUS207" s="110"/>
      <c r="JUT207" s="110"/>
      <c r="JUU207" s="110"/>
      <c r="JUV207" s="110"/>
      <c r="JUW207" s="110"/>
      <c r="JUX207" s="110"/>
      <c r="JUY207" s="110"/>
      <c r="JUZ207" s="110"/>
      <c r="JVA207" s="110"/>
      <c r="JVB207" s="110"/>
      <c r="JVC207" s="110"/>
      <c r="JVD207" s="110"/>
      <c r="JVE207" s="110"/>
      <c r="JVF207" s="110"/>
      <c r="JVG207" s="110"/>
      <c r="JVH207" s="110"/>
      <c r="JVI207" s="110"/>
      <c r="JVJ207" s="110"/>
      <c r="JVK207" s="110"/>
      <c r="JVL207" s="110"/>
      <c r="JVM207" s="110"/>
      <c r="JVN207" s="110"/>
      <c r="JVO207" s="110"/>
      <c r="JVP207" s="110"/>
      <c r="JVQ207" s="110"/>
      <c r="JVR207" s="110"/>
      <c r="JVS207" s="110"/>
      <c r="JVT207" s="110"/>
      <c r="JVU207" s="110"/>
      <c r="JVV207" s="110"/>
      <c r="JVW207" s="110"/>
      <c r="JVX207" s="110"/>
      <c r="JVY207" s="110"/>
      <c r="JVZ207" s="110"/>
      <c r="JWA207" s="110"/>
      <c r="JWB207" s="110"/>
      <c r="JWC207" s="110"/>
      <c r="JWD207" s="110"/>
      <c r="JWE207" s="110"/>
      <c r="JWF207" s="110"/>
      <c r="JWG207" s="110"/>
      <c r="JWH207" s="110"/>
      <c r="JWI207" s="110"/>
      <c r="JWJ207" s="110"/>
      <c r="JWK207" s="110"/>
      <c r="JWL207" s="110"/>
      <c r="JWM207" s="110"/>
      <c r="JWN207" s="110"/>
      <c r="JWO207" s="110"/>
      <c r="JWP207" s="110"/>
      <c r="JWQ207" s="110"/>
      <c r="JWR207" s="110"/>
      <c r="JWS207" s="110"/>
      <c r="JWT207" s="110"/>
      <c r="JWU207" s="110"/>
      <c r="JWV207" s="110"/>
      <c r="JWW207" s="110"/>
      <c r="JWX207" s="110"/>
      <c r="JWY207" s="110"/>
      <c r="JWZ207" s="110"/>
      <c r="JXA207" s="110"/>
      <c r="JXB207" s="110"/>
      <c r="JXC207" s="110"/>
      <c r="JXD207" s="110"/>
      <c r="JXE207" s="110"/>
      <c r="JXF207" s="110"/>
      <c r="JXG207" s="110"/>
      <c r="JXH207" s="110"/>
      <c r="JXI207" s="110"/>
      <c r="JXJ207" s="110"/>
      <c r="JXK207" s="110"/>
      <c r="JXL207" s="110"/>
      <c r="JXM207" s="110"/>
      <c r="JXN207" s="110"/>
      <c r="JXO207" s="110"/>
      <c r="JXP207" s="110"/>
      <c r="JXQ207" s="110"/>
      <c r="JXR207" s="110"/>
      <c r="JXS207" s="110"/>
      <c r="JXT207" s="110"/>
      <c r="JXU207" s="110"/>
      <c r="JXV207" s="110"/>
      <c r="JXW207" s="110"/>
      <c r="JXX207" s="110"/>
      <c r="JXY207" s="110"/>
      <c r="JXZ207" s="110"/>
      <c r="JYA207" s="110"/>
      <c r="JYB207" s="110"/>
      <c r="JYC207" s="110"/>
      <c r="JYD207" s="110"/>
      <c r="JYE207" s="110"/>
      <c r="JYF207" s="110"/>
      <c r="JYG207" s="110"/>
      <c r="JYH207" s="110"/>
      <c r="JYI207" s="110"/>
      <c r="JYJ207" s="110"/>
      <c r="JYK207" s="110"/>
      <c r="JYL207" s="110"/>
      <c r="JYM207" s="110"/>
      <c r="JYN207" s="110"/>
      <c r="JYO207" s="110"/>
      <c r="JYP207" s="110"/>
      <c r="JYQ207" s="110"/>
      <c r="JYR207" s="110"/>
      <c r="JYS207" s="110"/>
      <c r="JYT207" s="110"/>
      <c r="JYU207" s="110"/>
      <c r="JYV207" s="110"/>
      <c r="JYW207" s="110"/>
      <c r="JYX207" s="110"/>
      <c r="JYY207" s="110"/>
      <c r="JYZ207" s="110"/>
      <c r="JZA207" s="110"/>
      <c r="JZB207" s="110"/>
      <c r="JZC207" s="110"/>
      <c r="JZD207" s="110"/>
      <c r="JZE207" s="110"/>
      <c r="JZF207" s="110"/>
      <c r="JZG207" s="110"/>
      <c r="JZH207" s="110"/>
      <c r="JZI207" s="110"/>
      <c r="JZJ207" s="110"/>
      <c r="JZK207" s="110"/>
      <c r="JZL207" s="110"/>
      <c r="JZM207" s="110"/>
      <c r="JZN207" s="110"/>
      <c r="JZO207" s="110"/>
      <c r="JZP207" s="110"/>
      <c r="JZQ207" s="110"/>
      <c r="JZR207" s="110"/>
      <c r="JZS207" s="110"/>
      <c r="JZT207" s="110"/>
      <c r="JZU207" s="110"/>
      <c r="JZV207" s="110"/>
      <c r="JZW207" s="110"/>
      <c r="JZX207" s="110"/>
      <c r="JZY207" s="110"/>
      <c r="JZZ207" s="110"/>
      <c r="KAA207" s="110"/>
      <c r="KAB207" s="110"/>
      <c r="KAC207" s="110"/>
      <c r="KAD207" s="110"/>
      <c r="KAE207" s="110"/>
      <c r="KAF207" s="110"/>
      <c r="KAG207" s="110"/>
      <c r="KAH207" s="110"/>
      <c r="KAI207" s="110"/>
      <c r="KAJ207" s="110"/>
      <c r="KAK207" s="110"/>
      <c r="KAL207" s="110"/>
      <c r="KAM207" s="110"/>
      <c r="KAN207" s="110"/>
      <c r="KAO207" s="110"/>
      <c r="KAP207" s="110"/>
      <c r="KAQ207" s="110"/>
      <c r="KAR207" s="110"/>
      <c r="KAS207" s="110"/>
      <c r="KAT207" s="110"/>
      <c r="KAU207" s="110"/>
      <c r="KAV207" s="110"/>
      <c r="KAW207" s="110"/>
      <c r="KAX207" s="110"/>
      <c r="KAY207" s="110"/>
      <c r="KAZ207" s="110"/>
      <c r="KBA207" s="110"/>
      <c r="KBB207" s="110"/>
      <c r="KBC207" s="110"/>
      <c r="KBD207" s="110"/>
      <c r="KBE207" s="110"/>
      <c r="KBF207" s="110"/>
      <c r="KBG207" s="110"/>
      <c r="KBH207" s="110"/>
      <c r="KBI207" s="110"/>
      <c r="KBJ207" s="110"/>
      <c r="KBK207" s="110"/>
      <c r="KBL207" s="110"/>
      <c r="KBM207" s="110"/>
      <c r="KBN207" s="110"/>
      <c r="KBO207" s="110"/>
      <c r="KBP207" s="110"/>
      <c r="KBQ207" s="110"/>
      <c r="KBR207" s="110"/>
      <c r="KBS207" s="110"/>
      <c r="KBT207" s="110"/>
      <c r="KBU207" s="110"/>
      <c r="KBV207" s="110"/>
      <c r="KBW207" s="110"/>
      <c r="KBX207" s="110"/>
      <c r="KBY207" s="110"/>
      <c r="KBZ207" s="110"/>
      <c r="KCA207" s="110"/>
      <c r="KCB207" s="110"/>
      <c r="KCC207" s="110"/>
      <c r="KCD207" s="110"/>
      <c r="KCE207" s="110"/>
      <c r="KCF207" s="110"/>
      <c r="KCG207" s="110"/>
      <c r="KCH207" s="110"/>
      <c r="KCI207" s="110"/>
      <c r="KCJ207" s="110"/>
      <c r="KCK207" s="110"/>
      <c r="KCL207" s="110"/>
      <c r="KCM207" s="110"/>
      <c r="KCN207" s="110"/>
      <c r="KCO207" s="110"/>
      <c r="KCP207" s="110"/>
      <c r="KCQ207" s="110"/>
      <c r="KCR207" s="110"/>
      <c r="KCS207" s="110"/>
      <c r="KCT207" s="110"/>
      <c r="KCU207" s="110"/>
      <c r="KCV207" s="110"/>
      <c r="KCW207" s="110"/>
      <c r="KCX207" s="110"/>
      <c r="KCY207" s="110"/>
      <c r="KCZ207" s="110"/>
      <c r="KDA207" s="110"/>
      <c r="KDB207" s="110"/>
      <c r="KDC207" s="110"/>
      <c r="KDD207" s="110"/>
      <c r="KDE207" s="110"/>
      <c r="KDF207" s="110"/>
      <c r="KDG207" s="110"/>
      <c r="KDH207" s="110"/>
      <c r="KDI207" s="110"/>
      <c r="KDJ207" s="110"/>
      <c r="KDK207" s="110"/>
      <c r="KDL207" s="110"/>
      <c r="KDM207" s="110"/>
      <c r="KDN207" s="110"/>
      <c r="KDO207" s="110"/>
      <c r="KDP207" s="110"/>
      <c r="KDQ207" s="110"/>
      <c r="KDR207" s="110"/>
      <c r="KDS207" s="110"/>
      <c r="KDT207" s="110"/>
      <c r="KDU207" s="110"/>
      <c r="KDV207" s="110"/>
      <c r="KDW207" s="110"/>
      <c r="KDX207" s="110"/>
      <c r="KDY207" s="110"/>
      <c r="KDZ207" s="110"/>
      <c r="KEA207" s="110"/>
      <c r="KEB207" s="110"/>
      <c r="KEC207" s="110"/>
      <c r="KED207" s="110"/>
      <c r="KEE207" s="110"/>
      <c r="KEF207" s="110"/>
      <c r="KEG207" s="110"/>
      <c r="KEH207" s="110"/>
      <c r="KEI207" s="110"/>
      <c r="KEJ207" s="110"/>
      <c r="KEK207" s="110"/>
      <c r="KEL207" s="110"/>
      <c r="KEM207" s="110"/>
      <c r="KEN207" s="110"/>
      <c r="KEO207" s="110"/>
      <c r="KEP207" s="110"/>
      <c r="KEQ207" s="110"/>
      <c r="KER207" s="110"/>
      <c r="KES207" s="110"/>
      <c r="KET207" s="110"/>
      <c r="KEU207" s="110"/>
      <c r="KEV207" s="110"/>
      <c r="KEW207" s="110"/>
      <c r="KEX207" s="110"/>
      <c r="KEY207" s="110"/>
      <c r="KEZ207" s="110"/>
      <c r="KFA207" s="110"/>
      <c r="KFB207" s="110"/>
      <c r="KFC207" s="110"/>
      <c r="KFD207" s="110"/>
      <c r="KFE207" s="110"/>
      <c r="KFF207" s="110"/>
      <c r="KFG207" s="110"/>
      <c r="KFH207" s="110"/>
      <c r="KFI207" s="110"/>
      <c r="KFJ207" s="110"/>
      <c r="KFK207" s="110"/>
      <c r="KFL207" s="110"/>
      <c r="KFM207" s="110"/>
      <c r="KFN207" s="110"/>
      <c r="KFO207" s="110"/>
      <c r="KFP207" s="110"/>
      <c r="KFQ207" s="110"/>
      <c r="KFR207" s="110"/>
      <c r="KFS207" s="110"/>
      <c r="KFT207" s="110"/>
      <c r="KFU207" s="110"/>
      <c r="KFV207" s="110"/>
      <c r="KFW207" s="110"/>
      <c r="KFX207" s="110"/>
      <c r="KFY207" s="110"/>
      <c r="KFZ207" s="110"/>
      <c r="KGA207" s="110"/>
      <c r="KGB207" s="110"/>
      <c r="KGC207" s="110"/>
      <c r="KGD207" s="110"/>
      <c r="KGE207" s="110"/>
      <c r="KGF207" s="110"/>
      <c r="KGG207" s="110"/>
      <c r="KGH207" s="110"/>
      <c r="KGI207" s="110"/>
      <c r="KGJ207" s="110"/>
      <c r="KGK207" s="110"/>
      <c r="KGL207" s="110"/>
      <c r="KGM207" s="110"/>
      <c r="KGN207" s="110"/>
      <c r="KGO207" s="110"/>
      <c r="KGP207" s="110"/>
      <c r="KGQ207" s="110"/>
      <c r="KGR207" s="110"/>
      <c r="KGS207" s="110"/>
      <c r="KGT207" s="110"/>
      <c r="KGU207" s="110"/>
      <c r="KGV207" s="110"/>
      <c r="KGW207" s="110"/>
      <c r="KGX207" s="110"/>
      <c r="KGY207" s="110"/>
      <c r="KGZ207" s="110"/>
      <c r="KHA207" s="110"/>
      <c r="KHB207" s="110"/>
      <c r="KHC207" s="110"/>
      <c r="KHD207" s="110"/>
      <c r="KHE207" s="110"/>
      <c r="KHF207" s="110"/>
      <c r="KHG207" s="110"/>
      <c r="KHH207" s="110"/>
      <c r="KHI207" s="110"/>
      <c r="KHJ207" s="110"/>
      <c r="KHK207" s="110"/>
      <c r="KHL207" s="110"/>
      <c r="KHM207" s="110"/>
      <c r="KHN207" s="110"/>
      <c r="KHO207" s="110"/>
      <c r="KHP207" s="110"/>
      <c r="KHQ207" s="110"/>
      <c r="KHR207" s="110"/>
      <c r="KHS207" s="110"/>
      <c r="KHT207" s="110"/>
      <c r="KHU207" s="110"/>
      <c r="KHV207" s="110"/>
      <c r="KHW207" s="110"/>
      <c r="KHX207" s="110"/>
      <c r="KHY207" s="110"/>
      <c r="KHZ207" s="110"/>
      <c r="KIA207" s="110"/>
      <c r="KIB207" s="110"/>
      <c r="KIC207" s="110"/>
      <c r="KID207" s="110"/>
      <c r="KIE207" s="110"/>
      <c r="KIF207" s="110"/>
      <c r="KIG207" s="110"/>
      <c r="KIH207" s="110"/>
      <c r="KII207" s="110"/>
      <c r="KIJ207" s="110"/>
      <c r="KIK207" s="110"/>
      <c r="KIL207" s="110"/>
      <c r="KIM207" s="110"/>
      <c r="KIN207" s="110"/>
      <c r="KIO207" s="110"/>
      <c r="KIP207" s="110"/>
      <c r="KIQ207" s="110"/>
      <c r="KIR207" s="110"/>
      <c r="KIS207" s="110"/>
      <c r="KIT207" s="110"/>
      <c r="KIU207" s="110"/>
      <c r="KIV207" s="110"/>
      <c r="KIW207" s="110"/>
      <c r="KIX207" s="110"/>
      <c r="KIY207" s="110"/>
      <c r="KIZ207" s="110"/>
      <c r="KJA207" s="110"/>
      <c r="KJB207" s="110"/>
      <c r="KJC207" s="110"/>
      <c r="KJD207" s="110"/>
      <c r="KJE207" s="110"/>
      <c r="KJF207" s="110"/>
      <c r="KJG207" s="110"/>
      <c r="KJH207" s="110"/>
      <c r="KJI207" s="110"/>
      <c r="KJJ207" s="110"/>
      <c r="KJK207" s="110"/>
      <c r="KJL207" s="110"/>
      <c r="KJM207" s="110"/>
      <c r="KJN207" s="110"/>
      <c r="KJO207" s="110"/>
      <c r="KJP207" s="110"/>
      <c r="KJQ207" s="110"/>
      <c r="KJR207" s="110"/>
      <c r="KJS207" s="110"/>
      <c r="KJT207" s="110"/>
      <c r="KJU207" s="110"/>
      <c r="KJV207" s="110"/>
      <c r="KJW207" s="110"/>
      <c r="KJX207" s="110"/>
      <c r="KJY207" s="110"/>
      <c r="KJZ207" s="110"/>
      <c r="KKA207" s="110"/>
      <c r="KKB207" s="110"/>
      <c r="KKC207" s="110"/>
      <c r="KKD207" s="110"/>
      <c r="KKE207" s="110"/>
      <c r="KKF207" s="110"/>
      <c r="KKG207" s="110"/>
      <c r="KKH207" s="110"/>
      <c r="KKI207" s="110"/>
      <c r="KKJ207" s="110"/>
      <c r="KKK207" s="110"/>
      <c r="KKL207" s="110"/>
      <c r="KKM207" s="110"/>
      <c r="KKN207" s="110"/>
      <c r="KKO207" s="110"/>
      <c r="KKP207" s="110"/>
      <c r="KKQ207" s="110"/>
      <c r="KKR207" s="110"/>
      <c r="KKS207" s="110"/>
      <c r="KKT207" s="110"/>
      <c r="KKU207" s="110"/>
      <c r="KKV207" s="110"/>
      <c r="KKW207" s="110"/>
      <c r="KKX207" s="110"/>
      <c r="KKY207" s="110"/>
      <c r="KKZ207" s="110"/>
      <c r="KLA207" s="110"/>
      <c r="KLB207" s="110"/>
      <c r="KLC207" s="110"/>
      <c r="KLD207" s="110"/>
      <c r="KLE207" s="110"/>
      <c r="KLF207" s="110"/>
      <c r="KLG207" s="110"/>
      <c r="KLH207" s="110"/>
      <c r="KLI207" s="110"/>
      <c r="KLJ207" s="110"/>
      <c r="KLK207" s="110"/>
      <c r="KLL207" s="110"/>
      <c r="KLM207" s="110"/>
      <c r="KLN207" s="110"/>
      <c r="KLO207" s="110"/>
      <c r="KLP207" s="110"/>
      <c r="KLQ207" s="110"/>
      <c r="KLR207" s="110"/>
      <c r="KLS207" s="110"/>
      <c r="KLT207" s="110"/>
      <c r="KLU207" s="110"/>
      <c r="KLV207" s="110"/>
      <c r="KLW207" s="110"/>
      <c r="KLX207" s="110"/>
      <c r="KLY207" s="110"/>
      <c r="KLZ207" s="110"/>
      <c r="KMA207" s="110"/>
      <c r="KMB207" s="110"/>
      <c r="KMC207" s="110"/>
      <c r="KMD207" s="110"/>
      <c r="KME207" s="110"/>
      <c r="KMF207" s="110"/>
      <c r="KMG207" s="110"/>
      <c r="KMH207" s="110"/>
      <c r="KMI207" s="110"/>
      <c r="KMJ207" s="110"/>
      <c r="KMK207" s="110"/>
      <c r="KML207" s="110"/>
      <c r="KMM207" s="110"/>
      <c r="KMN207" s="110"/>
      <c r="KMO207" s="110"/>
      <c r="KMP207" s="110"/>
      <c r="KMQ207" s="110"/>
      <c r="KMR207" s="110"/>
      <c r="KMS207" s="110"/>
      <c r="KMT207" s="110"/>
      <c r="KMU207" s="110"/>
      <c r="KMV207" s="110"/>
      <c r="KMW207" s="110"/>
      <c r="KMX207" s="110"/>
      <c r="KMY207" s="110"/>
      <c r="KMZ207" s="110"/>
      <c r="KNA207" s="110"/>
      <c r="KNB207" s="110"/>
      <c r="KNC207" s="110"/>
      <c r="KND207" s="110"/>
      <c r="KNE207" s="110"/>
      <c r="KNF207" s="110"/>
      <c r="KNG207" s="110"/>
      <c r="KNH207" s="110"/>
      <c r="KNI207" s="110"/>
      <c r="KNJ207" s="110"/>
      <c r="KNK207" s="110"/>
      <c r="KNL207" s="110"/>
      <c r="KNM207" s="110"/>
      <c r="KNN207" s="110"/>
      <c r="KNO207" s="110"/>
      <c r="KNP207" s="110"/>
      <c r="KNQ207" s="110"/>
      <c r="KNR207" s="110"/>
      <c r="KNS207" s="110"/>
      <c r="KNT207" s="110"/>
      <c r="KNU207" s="110"/>
      <c r="KNV207" s="110"/>
      <c r="KNW207" s="110"/>
      <c r="KNX207" s="110"/>
      <c r="KNY207" s="110"/>
      <c r="KNZ207" s="110"/>
      <c r="KOA207" s="110"/>
      <c r="KOB207" s="110"/>
      <c r="KOC207" s="110"/>
      <c r="KOD207" s="110"/>
      <c r="KOE207" s="110"/>
      <c r="KOF207" s="110"/>
      <c r="KOG207" s="110"/>
      <c r="KOH207" s="110"/>
      <c r="KOI207" s="110"/>
      <c r="KOJ207" s="110"/>
      <c r="KOK207" s="110"/>
      <c r="KOL207" s="110"/>
      <c r="KOM207" s="110"/>
      <c r="KON207" s="110"/>
      <c r="KOO207" s="110"/>
      <c r="KOP207" s="110"/>
      <c r="KOQ207" s="110"/>
      <c r="KOR207" s="110"/>
      <c r="KOS207" s="110"/>
      <c r="KOT207" s="110"/>
      <c r="KOU207" s="110"/>
      <c r="KOV207" s="110"/>
      <c r="KOW207" s="110"/>
      <c r="KOX207" s="110"/>
      <c r="KOY207" s="110"/>
      <c r="KOZ207" s="110"/>
      <c r="KPA207" s="110"/>
      <c r="KPB207" s="110"/>
      <c r="KPC207" s="110"/>
      <c r="KPD207" s="110"/>
      <c r="KPE207" s="110"/>
      <c r="KPF207" s="110"/>
      <c r="KPG207" s="110"/>
      <c r="KPH207" s="110"/>
      <c r="KPI207" s="110"/>
      <c r="KPJ207" s="110"/>
      <c r="KPK207" s="110"/>
      <c r="KPL207" s="110"/>
      <c r="KPM207" s="110"/>
      <c r="KPN207" s="110"/>
      <c r="KPO207" s="110"/>
      <c r="KPP207" s="110"/>
      <c r="KPQ207" s="110"/>
      <c r="KPR207" s="110"/>
      <c r="KPS207" s="110"/>
      <c r="KPT207" s="110"/>
      <c r="KPU207" s="110"/>
      <c r="KPV207" s="110"/>
      <c r="KPW207" s="110"/>
      <c r="KPX207" s="110"/>
      <c r="KPY207" s="110"/>
      <c r="KPZ207" s="110"/>
      <c r="KQA207" s="110"/>
      <c r="KQB207" s="110"/>
      <c r="KQC207" s="110"/>
      <c r="KQD207" s="110"/>
      <c r="KQE207" s="110"/>
      <c r="KQF207" s="110"/>
      <c r="KQG207" s="110"/>
      <c r="KQH207" s="110"/>
      <c r="KQI207" s="110"/>
      <c r="KQJ207" s="110"/>
      <c r="KQK207" s="110"/>
      <c r="KQL207" s="110"/>
      <c r="KQM207" s="110"/>
      <c r="KQN207" s="110"/>
      <c r="KQO207" s="110"/>
      <c r="KQP207" s="110"/>
      <c r="KQQ207" s="110"/>
      <c r="KQR207" s="110"/>
      <c r="KQS207" s="110"/>
      <c r="KQT207" s="110"/>
      <c r="KQU207" s="110"/>
      <c r="KQV207" s="110"/>
      <c r="KQW207" s="110"/>
      <c r="KQX207" s="110"/>
      <c r="KQY207" s="110"/>
      <c r="KQZ207" s="110"/>
      <c r="KRA207" s="110"/>
      <c r="KRB207" s="110"/>
      <c r="KRC207" s="110"/>
      <c r="KRD207" s="110"/>
      <c r="KRE207" s="110"/>
      <c r="KRF207" s="110"/>
      <c r="KRG207" s="110"/>
      <c r="KRH207" s="110"/>
      <c r="KRI207" s="110"/>
      <c r="KRJ207" s="110"/>
      <c r="KRK207" s="110"/>
      <c r="KRL207" s="110"/>
      <c r="KRM207" s="110"/>
      <c r="KRN207" s="110"/>
      <c r="KRO207" s="110"/>
      <c r="KRP207" s="110"/>
      <c r="KRQ207" s="110"/>
      <c r="KRR207" s="110"/>
      <c r="KRS207" s="110"/>
      <c r="KRT207" s="110"/>
      <c r="KRU207" s="110"/>
      <c r="KRV207" s="110"/>
      <c r="KRW207" s="110"/>
      <c r="KRX207" s="110"/>
      <c r="KRY207" s="110"/>
      <c r="KRZ207" s="110"/>
      <c r="KSA207" s="110"/>
      <c r="KSB207" s="110"/>
      <c r="KSC207" s="110"/>
      <c r="KSD207" s="110"/>
      <c r="KSE207" s="110"/>
      <c r="KSF207" s="110"/>
      <c r="KSG207" s="110"/>
      <c r="KSH207" s="110"/>
      <c r="KSI207" s="110"/>
      <c r="KSJ207" s="110"/>
      <c r="KSK207" s="110"/>
      <c r="KSL207" s="110"/>
      <c r="KSM207" s="110"/>
      <c r="KSN207" s="110"/>
      <c r="KSO207" s="110"/>
      <c r="KSP207" s="110"/>
      <c r="KSQ207" s="110"/>
      <c r="KSR207" s="110"/>
      <c r="KSS207" s="110"/>
      <c r="KST207" s="110"/>
      <c r="KSU207" s="110"/>
      <c r="KSV207" s="110"/>
      <c r="KSW207" s="110"/>
      <c r="KSX207" s="110"/>
      <c r="KSY207" s="110"/>
      <c r="KSZ207" s="110"/>
      <c r="KTA207" s="110"/>
      <c r="KTB207" s="110"/>
      <c r="KTC207" s="110"/>
      <c r="KTD207" s="110"/>
      <c r="KTE207" s="110"/>
      <c r="KTF207" s="110"/>
      <c r="KTG207" s="110"/>
      <c r="KTH207" s="110"/>
      <c r="KTI207" s="110"/>
      <c r="KTJ207" s="110"/>
      <c r="KTK207" s="110"/>
      <c r="KTL207" s="110"/>
      <c r="KTM207" s="110"/>
      <c r="KTN207" s="110"/>
      <c r="KTO207" s="110"/>
      <c r="KTP207" s="110"/>
      <c r="KTQ207" s="110"/>
      <c r="KTR207" s="110"/>
      <c r="KTS207" s="110"/>
      <c r="KTT207" s="110"/>
      <c r="KTU207" s="110"/>
      <c r="KTV207" s="110"/>
      <c r="KTW207" s="110"/>
      <c r="KTX207" s="110"/>
      <c r="KTY207" s="110"/>
      <c r="KTZ207" s="110"/>
      <c r="KUA207" s="110"/>
      <c r="KUB207" s="110"/>
      <c r="KUC207" s="110"/>
      <c r="KUD207" s="110"/>
      <c r="KUE207" s="110"/>
      <c r="KUF207" s="110"/>
      <c r="KUG207" s="110"/>
      <c r="KUH207" s="110"/>
      <c r="KUI207" s="110"/>
      <c r="KUJ207" s="110"/>
      <c r="KUK207" s="110"/>
      <c r="KUL207" s="110"/>
      <c r="KUM207" s="110"/>
      <c r="KUN207" s="110"/>
      <c r="KUO207" s="110"/>
      <c r="KUP207" s="110"/>
      <c r="KUQ207" s="110"/>
      <c r="KUR207" s="110"/>
      <c r="KUS207" s="110"/>
      <c r="KUT207" s="110"/>
      <c r="KUU207" s="110"/>
      <c r="KUV207" s="110"/>
      <c r="KUW207" s="110"/>
      <c r="KUX207" s="110"/>
      <c r="KUY207" s="110"/>
      <c r="KUZ207" s="110"/>
      <c r="KVA207" s="110"/>
      <c r="KVB207" s="110"/>
      <c r="KVC207" s="110"/>
      <c r="KVD207" s="110"/>
      <c r="KVE207" s="110"/>
      <c r="KVF207" s="110"/>
      <c r="KVG207" s="110"/>
      <c r="KVH207" s="110"/>
      <c r="KVI207" s="110"/>
      <c r="KVJ207" s="110"/>
      <c r="KVK207" s="110"/>
      <c r="KVL207" s="110"/>
      <c r="KVM207" s="110"/>
      <c r="KVN207" s="110"/>
      <c r="KVO207" s="110"/>
      <c r="KVP207" s="110"/>
      <c r="KVQ207" s="110"/>
      <c r="KVR207" s="110"/>
      <c r="KVS207" s="110"/>
      <c r="KVT207" s="110"/>
      <c r="KVU207" s="110"/>
      <c r="KVV207" s="110"/>
      <c r="KVW207" s="110"/>
      <c r="KVX207" s="110"/>
      <c r="KVY207" s="110"/>
      <c r="KVZ207" s="110"/>
      <c r="KWA207" s="110"/>
      <c r="KWB207" s="110"/>
      <c r="KWC207" s="110"/>
      <c r="KWD207" s="110"/>
      <c r="KWE207" s="110"/>
      <c r="KWF207" s="110"/>
      <c r="KWG207" s="110"/>
      <c r="KWH207" s="110"/>
      <c r="KWI207" s="110"/>
      <c r="KWJ207" s="110"/>
      <c r="KWK207" s="110"/>
      <c r="KWL207" s="110"/>
      <c r="KWM207" s="110"/>
      <c r="KWN207" s="110"/>
      <c r="KWO207" s="110"/>
      <c r="KWP207" s="110"/>
      <c r="KWQ207" s="110"/>
      <c r="KWR207" s="110"/>
      <c r="KWS207" s="110"/>
      <c r="KWT207" s="110"/>
      <c r="KWU207" s="110"/>
      <c r="KWV207" s="110"/>
      <c r="KWW207" s="110"/>
      <c r="KWX207" s="110"/>
      <c r="KWY207" s="110"/>
      <c r="KWZ207" s="110"/>
      <c r="KXA207" s="110"/>
      <c r="KXB207" s="110"/>
      <c r="KXC207" s="110"/>
      <c r="KXD207" s="110"/>
      <c r="KXE207" s="110"/>
      <c r="KXF207" s="110"/>
      <c r="KXG207" s="110"/>
      <c r="KXH207" s="110"/>
      <c r="KXI207" s="110"/>
      <c r="KXJ207" s="110"/>
      <c r="KXK207" s="110"/>
      <c r="KXL207" s="110"/>
      <c r="KXM207" s="110"/>
      <c r="KXN207" s="110"/>
      <c r="KXO207" s="110"/>
      <c r="KXP207" s="110"/>
      <c r="KXQ207" s="110"/>
      <c r="KXR207" s="110"/>
      <c r="KXS207" s="110"/>
      <c r="KXT207" s="110"/>
      <c r="KXU207" s="110"/>
      <c r="KXV207" s="110"/>
      <c r="KXW207" s="110"/>
      <c r="KXX207" s="110"/>
      <c r="KXY207" s="110"/>
      <c r="KXZ207" s="110"/>
      <c r="KYA207" s="110"/>
      <c r="KYB207" s="110"/>
      <c r="KYC207" s="110"/>
      <c r="KYD207" s="110"/>
      <c r="KYE207" s="110"/>
      <c r="KYF207" s="110"/>
      <c r="KYG207" s="110"/>
      <c r="KYH207" s="110"/>
      <c r="KYI207" s="110"/>
      <c r="KYJ207" s="110"/>
      <c r="KYK207" s="110"/>
      <c r="KYL207" s="110"/>
      <c r="KYM207" s="110"/>
      <c r="KYN207" s="110"/>
      <c r="KYO207" s="110"/>
      <c r="KYP207" s="110"/>
      <c r="KYQ207" s="110"/>
      <c r="KYR207" s="110"/>
      <c r="KYS207" s="110"/>
      <c r="KYT207" s="110"/>
      <c r="KYU207" s="110"/>
      <c r="KYV207" s="110"/>
      <c r="KYW207" s="110"/>
      <c r="KYX207" s="110"/>
      <c r="KYY207" s="110"/>
      <c r="KYZ207" s="110"/>
      <c r="KZA207" s="110"/>
      <c r="KZB207" s="110"/>
      <c r="KZC207" s="110"/>
      <c r="KZD207" s="110"/>
      <c r="KZE207" s="110"/>
      <c r="KZF207" s="110"/>
      <c r="KZG207" s="110"/>
      <c r="KZH207" s="110"/>
      <c r="KZI207" s="110"/>
      <c r="KZJ207" s="110"/>
      <c r="KZK207" s="110"/>
      <c r="KZL207" s="110"/>
      <c r="KZM207" s="110"/>
      <c r="KZN207" s="110"/>
      <c r="KZO207" s="110"/>
      <c r="KZP207" s="110"/>
      <c r="KZQ207" s="110"/>
      <c r="KZR207" s="110"/>
      <c r="KZS207" s="110"/>
      <c r="KZT207" s="110"/>
      <c r="KZU207" s="110"/>
      <c r="KZV207" s="110"/>
      <c r="KZW207" s="110"/>
      <c r="KZX207" s="110"/>
      <c r="KZY207" s="110"/>
      <c r="KZZ207" s="110"/>
      <c r="LAA207" s="110"/>
      <c r="LAB207" s="110"/>
      <c r="LAC207" s="110"/>
      <c r="LAD207" s="110"/>
      <c r="LAE207" s="110"/>
      <c r="LAF207" s="110"/>
      <c r="LAG207" s="110"/>
      <c r="LAH207" s="110"/>
      <c r="LAI207" s="110"/>
      <c r="LAJ207" s="110"/>
      <c r="LAK207" s="110"/>
      <c r="LAL207" s="110"/>
      <c r="LAM207" s="110"/>
      <c r="LAN207" s="110"/>
      <c r="LAO207" s="110"/>
      <c r="LAP207" s="110"/>
      <c r="LAQ207" s="110"/>
      <c r="LAR207" s="110"/>
      <c r="LAS207" s="110"/>
      <c r="LAT207" s="110"/>
      <c r="LAU207" s="110"/>
      <c r="LAV207" s="110"/>
      <c r="LAW207" s="110"/>
      <c r="LAX207" s="110"/>
      <c r="LAY207" s="110"/>
      <c r="LAZ207" s="110"/>
      <c r="LBA207" s="110"/>
      <c r="LBB207" s="110"/>
      <c r="LBC207" s="110"/>
      <c r="LBD207" s="110"/>
      <c r="LBE207" s="110"/>
      <c r="LBF207" s="110"/>
      <c r="LBG207" s="110"/>
      <c r="LBH207" s="110"/>
      <c r="LBI207" s="110"/>
      <c r="LBJ207" s="110"/>
      <c r="LBK207" s="110"/>
      <c r="LBL207" s="110"/>
      <c r="LBM207" s="110"/>
      <c r="LBN207" s="110"/>
      <c r="LBO207" s="110"/>
      <c r="LBP207" s="110"/>
      <c r="LBQ207" s="110"/>
      <c r="LBR207" s="110"/>
      <c r="LBS207" s="110"/>
      <c r="LBT207" s="110"/>
      <c r="LBU207" s="110"/>
      <c r="LBV207" s="110"/>
      <c r="LBW207" s="110"/>
      <c r="LBX207" s="110"/>
      <c r="LBY207" s="110"/>
      <c r="LBZ207" s="110"/>
      <c r="LCA207" s="110"/>
      <c r="LCB207" s="110"/>
      <c r="LCC207" s="110"/>
      <c r="LCD207" s="110"/>
      <c r="LCE207" s="110"/>
      <c r="LCF207" s="110"/>
      <c r="LCG207" s="110"/>
      <c r="LCH207" s="110"/>
      <c r="LCI207" s="110"/>
      <c r="LCJ207" s="110"/>
      <c r="LCK207" s="110"/>
      <c r="LCL207" s="110"/>
      <c r="LCM207" s="110"/>
      <c r="LCN207" s="110"/>
      <c r="LCO207" s="110"/>
      <c r="LCP207" s="110"/>
      <c r="LCQ207" s="110"/>
      <c r="LCR207" s="110"/>
      <c r="LCS207" s="110"/>
      <c r="LCT207" s="110"/>
      <c r="LCU207" s="110"/>
      <c r="LCV207" s="110"/>
      <c r="LCW207" s="110"/>
      <c r="LCX207" s="110"/>
      <c r="LCY207" s="110"/>
      <c r="LCZ207" s="110"/>
      <c r="LDA207" s="110"/>
      <c r="LDB207" s="110"/>
      <c r="LDC207" s="110"/>
      <c r="LDD207" s="110"/>
      <c r="LDE207" s="110"/>
      <c r="LDF207" s="110"/>
      <c r="LDG207" s="110"/>
      <c r="LDH207" s="110"/>
      <c r="LDI207" s="110"/>
      <c r="LDJ207" s="110"/>
      <c r="LDK207" s="110"/>
      <c r="LDL207" s="110"/>
      <c r="LDM207" s="110"/>
      <c r="LDN207" s="110"/>
      <c r="LDO207" s="110"/>
      <c r="LDP207" s="110"/>
      <c r="LDQ207" s="110"/>
      <c r="LDR207" s="110"/>
      <c r="LDS207" s="110"/>
      <c r="LDT207" s="110"/>
      <c r="LDU207" s="110"/>
      <c r="LDV207" s="110"/>
      <c r="LDW207" s="110"/>
      <c r="LDX207" s="110"/>
      <c r="LDY207" s="110"/>
      <c r="LDZ207" s="110"/>
      <c r="LEA207" s="110"/>
      <c r="LEB207" s="110"/>
      <c r="LEC207" s="110"/>
      <c r="LED207" s="110"/>
      <c r="LEE207" s="110"/>
      <c r="LEF207" s="110"/>
      <c r="LEG207" s="110"/>
      <c r="LEH207" s="110"/>
      <c r="LEI207" s="110"/>
      <c r="LEJ207" s="110"/>
      <c r="LEK207" s="110"/>
      <c r="LEL207" s="110"/>
      <c r="LEM207" s="110"/>
      <c r="LEN207" s="110"/>
      <c r="LEO207" s="110"/>
      <c r="LEP207" s="110"/>
      <c r="LEQ207" s="110"/>
      <c r="LER207" s="110"/>
      <c r="LES207" s="110"/>
      <c r="LET207" s="110"/>
      <c r="LEU207" s="110"/>
      <c r="LEV207" s="110"/>
      <c r="LEW207" s="110"/>
      <c r="LEX207" s="110"/>
      <c r="LEY207" s="110"/>
      <c r="LEZ207" s="110"/>
      <c r="LFA207" s="110"/>
      <c r="LFB207" s="110"/>
      <c r="LFC207" s="110"/>
      <c r="LFD207" s="110"/>
      <c r="LFE207" s="110"/>
      <c r="LFF207" s="110"/>
      <c r="LFG207" s="110"/>
      <c r="LFH207" s="110"/>
      <c r="LFI207" s="110"/>
      <c r="LFJ207" s="110"/>
      <c r="LFK207" s="110"/>
      <c r="LFL207" s="110"/>
      <c r="LFM207" s="110"/>
      <c r="LFN207" s="110"/>
      <c r="LFO207" s="110"/>
      <c r="LFP207" s="110"/>
      <c r="LFQ207" s="110"/>
      <c r="LFR207" s="110"/>
      <c r="LFS207" s="110"/>
      <c r="LFT207" s="110"/>
      <c r="LFU207" s="110"/>
      <c r="LFV207" s="110"/>
      <c r="LFW207" s="110"/>
      <c r="LFX207" s="110"/>
      <c r="LFY207" s="110"/>
      <c r="LFZ207" s="110"/>
      <c r="LGA207" s="110"/>
      <c r="LGB207" s="110"/>
      <c r="LGC207" s="110"/>
      <c r="LGD207" s="110"/>
      <c r="LGE207" s="110"/>
      <c r="LGF207" s="110"/>
      <c r="LGG207" s="110"/>
      <c r="LGH207" s="110"/>
      <c r="LGI207" s="110"/>
      <c r="LGJ207" s="110"/>
      <c r="LGK207" s="110"/>
      <c r="LGL207" s="110"/>
      <c r="LGM207" s="110"/>
      <c r="LGN207" s="110"/>
      <c r="LGO207" s="110"/>
      <c r="LGP207" s="110"/>
      <c r="LGQ207" s="110"/>
      <c r="LGR207" s="110"/>
      <c r="LGS207" s="110"/>
      <c r="LGT207" s="110"/>
      <c r="LGU207" s="110"/>
      <c r="LGV207" s="110"/>
      <c r="LGW207" s="110"/>
      <c r="LGX207" s="110"/>
      <c r="LGY207" s="110"/>
      <c r="LGZ207" s="110"/>
      <c r="LHA207" s="110"/>
      <c r="LHB207" s="110"/>
      <c r="LHC207" s="110"/>
      <c r="LHD207" s="110"/>
      <c r="LHE207" s="110"/>
      <c r="LHF207" s="110"/>
      <c r="LHG207" s="110"/>
      <c r="LHH207" s="110"/>
      <c r="LHI207" s="110"/>
      <c r="LHJ207" s="110"/>
      <c r="LHK207" s="110"/>
      <c r="LHL207" s="110"/>
      <c r="LHM207" s="110"/>
      <c r="LHN207" s="110"/>
      <c r="LHO207" s="110"/>
      <c r="LHP207" s="110"/>
      <c r="LHQ207" s="110"/>
      <c r="LHR207" s="110"/>
      <c r="LHS207" s="110"/>
      <c r="LHT207" s="110"/>
      <c r="LHU207" s="110"/>
      <c r="LHV207" s="110"/>
      <c r="LHW207" s="110"/>
      <c r="LHX207" s="110"/>
      <c r="LHY207" s="110"/>
      <c r="LHZ207" s="110"/>
      <c r="LIA207" s="110"/>
      <c r="LIB207" s="110"/>
      <c r="LIC207" s="110"/>
      <c r="LID207" s="110"/>
      <c r="LIE207" s="110"/>
      <c r="LIF207" s="110"/>
      <c r="LIG207" s="110"/>
      <c r="LIH207" s="110"/>
      <c r="LII207" s="110"/>
      <c r="LIJ207" s="110"/>
      <c r="LIK207" s="110"/>
      <c r="LIL207" s="110"/>
      <c r="LIM207" s="110"/>
      <c r="LIN207" s="110"/>
      <c r="LIO207" s="110"/>
      <c r="LIP207" s="110"/>
      <c r="LIQ207" s="110"/>
      <c r="LIR207" s="110"/>
      <c r="LIS207" s="110"/>
      <c r="LIT207" s="110"/>
      <c r="LIU207" s="110"/>
      <c r="LIV207" s="110"/>
      <c r="LIW207" s="110"/>
      <c r="LIX207" s="110"/>
      <c r="LIY207" s="110"/>
      <c r="LIZ207" s="110"/>
      <c r="LJA207" s="110"/>
      <c r="LJB207" s="110"/>
      <c r="LJC207" s="110"/>
      <c r="LJD207" s="110"/>
      <c r="LJE207" s="110"/>
      <c r="LJF207" s="110"/>
      <c r="LJG207" s="110"/>
      <c r="LJH207" s="110"/>
      <c r="LJI207" s="110"/>
      <c r="LJJ207" s="110"/>
      <c r="LJK207" s="110"/>
      <c r="LJL207" s="110"/>
      <c r="LJM207" s="110"/>
      <c r="LJN207" s="110"/>
      <c r="LJO207" s="110"/>
      <c r="LJP207" s="110"/>
      <c r="LJQ207" s="110"/>
      <c r="LJR207" s="110"/>
      <c r="LJS207" s="110"/>
      <c r="LJT207" s="110"/>
      <c r="LJU207" s="110"/>
      <c r="LJV207" s="110"/>
      <c r="LJW207" s="110"/>
      <c r="LJX207" s="110"/>
      <c r="LJY207" s="110"/>
      <c r="LJZ207" s="110"/>
      <c r="LKA207" s="110"/>
      <c r="LKB207" s="110"/>
      <c r="LKC207" s="110"/>
      <c r="LKD207" s="110"/>
      <c r="LKE207" s="110"/>
      <c r="LKF207" s="110"/>
      <c r="LKG207" s="110"/>
      <c r="LKH207" s="110"/>
      <c r="LKI207" s="110"/>
      <c r="LKJ207" s="110"/>
      <c r="LKK207" s="110"/>
      <c r="LKL207" s="110"/>
      <c r="LKM207" s="110"/>
      <c r="LKN207" s="110"/>
      <c r="LKO207" s="110"/>
      <c r="LKP207" s="110"/>
      <c r="LKQ207" s="110"/>
      <c r="LKR207" s="110"/>
      <c r="LKS207" s="110"/>
      <c r="LKT207" s="110"/>
      <c r="LKU207" s="110"/>
      <c r="LKV207" s="110"/>
      <c r="LKW207" s="110"/>
      <c r="LKX207" s="110"/>
      <c r="LKY207" s="110"/>
      <c r="LKZ207" s="110"/>
      <c r="LLA207" s="110"/>
      <c r="LLB207" s="110"/>
      <c r="LLC207" s="110"/>
      <c r="LLD207" s="110"/>
      <c r="LLE207" s="110"/>
      <c r="LLF207" s="110"/>
      <c r="LLG207" s="110"/>
      <c r="LLH207" s="110"/>
      <c r="LLI207" s="110"/>
      <c r="LLJ207" s="110"/>
      <c r="LLK207" s="110"/>
      <c r="LLL207" s="110"/>
      <c r="LLM207" s="110"/>
      <c r="LLN207" s="110"/>
      <c r="LLO207" s="110"/>
      <c r="LLP207" s="110"/>
      <c r="LLQ207" s="110"/>
      <c r="LLR207" s="110"/>
      <c r="LLS207" s="110"/>
      <c r="LLT207" s="110"/>
      <c r="LLU207" s="110"/>
      <c r="LLV207" s="110"/>
      <c r="LLW207" s="110"/>
      <c r="LLX207" s="110"/>
      <c r="LLY207" s="110"/>
      <c r="LLZ207" s="110"/>
      <c r="LMA207" s="110"/>
      <c r="LMB207" s="110"/>
      <c r="LMC207" s="110"/>
      <c r="LMD207" s="110"/>
      <c r="LME207" s="110"/>
      <c r="LMF207" s="110"/>
      <c r="LMG207" s="110"/>
      <c r="LMH207" s="110"/>
      <c r="LMI207" s="110"/>
      <c r="LMJ207" s="110"/>
      <c r="LMK207" s="110"/>
      <c r="LML207" s="110"/>
      <c r="LMM207" s="110"/>
      <c r="LMN207" s="110"/>
      <c r="LMO207" s="110"/>
      <c r="LMP207" s="110"/>
      <c r="LMQ207" s="110"/>
      <c r="LMR207" s="110"/>
      <c r="LMS207" s="110"/>
      <c r="LMT207" s="110"/>
      <c r="LMU207" s="110"/>
      <c r="LMV207" s="110"/>
      <c r="LMW207" s="110"/>
      <c r="LMX207" s="110"/>
      <c r="LMY207" s="110"/>
      <c r="LMZ207" s="110"/>
      <c r="LNA207" s="110"/>
      <c r="LNB207" s="110"/>
      <c r="LNC207" s="110"/>
      <c r="LND207" s="110"/>
      <c r="LNE207" s="110"/>
      <c r="LNF207" s="110"/>
      <c r="LNG207" s="110"/>
      <c r="LNH207" s="110"/>
      <c r="LNI207" s="110"/>
      <c r="LNJ207" s="110"/>
      <c r="LNK207" s="110"/>
      <c r="LNL207" s="110"/>
      <c r="LNM207" s="110"/>
      <c r="LNN207" s="110"/>
      <c r="LNO207" s="110"/>
      <c r="LNP207" s="110"/>
      <c r="LNQ207" s="110"/>
      <c r="LNR207" s="110"/>
      <c r="LNS207" s="110"/>
      <c r="LNT207" s="110"/>
      <c r="LNU207" s="110"/>
      <c r="LNV207" s="110"/>
      <c r="LNW207" s="110"/>
      <c r="LNX207" s="110"/>
      <c r="LNY207" s="110"/>
      <c r="LNZ207" s="110"/>
      <c r="LOA207" s="110"/>
      <c r="LOB207" s="110"/>
      <c r="LOC207" s="110"/>
      <c r="LOD207" s="110"/>
      <c r="LOE207" s="110"/>
      <c r="LOF207" s="110"/>
      <c r="LOG207" s="110"/>
      <c r="LOH207" s="110"/>
      <c r="LOI207" s="110"/>
      <c r="LOJ207" s="110"/>
      <c r="LOK207" s="110"/>
      <c r="LOL207" s="110"/>
      <c r="LOM207" s="110"/>
      <c r="LON207" s="110"/>
      <c r="LOO207" s="110"/>
      <c r="LOP207" s="110"/>
      <c r="LOQ207" s="110"/>
      <c r="LOR207" s="110"/>
      <c r="LOS207" s="110"/>
      <c r="LOT207" s="110"/>
      <c r="LOU207" s="110"/>
      <c r="LOV207" s="110"/>
      <c r="LOW207" s="110"/>
      <c r="LOX207" s="110"/>
      <c r="LOY207" s="110"/>
      <c r="LOZ207" s="110"/>
      <c r="LPA207" s="110"/>
      <c r="LPB207" s="110"/>
      <c r="LPC207" s="110"/>
      <c r="LPD207" s="110"/>
      <c r="LPE207" s="110"/>
      <c r="LPF207" s="110"/>
      <c r="LPG207" s="110"/>
      <c r="LPH207" s="110"/>
      <c r="LPI207" s="110"/>
      <c r="LPJ207" s="110"/>
      <c r="LPK207" s="110"/>
      <c r="LPL207" s="110"/>
      <c r="LPM207" s="110"/>
      <c r="LPN207" s="110"/>
      <c r="LPO207" s="110"/>
      <c r="LPP207" s="110"/>
      <c r="LPQ207" s="110"/>
      <c r="LPR207" s="110"/>
      <c r="LPS207" s="110"/>
      <c r="LPT207" s="110"/>
      <c r="LPU207" s="110"/>
      <c r="LPV207" s="110"/>
      <c r="LPW207" s="110"/>
      <c r="LPX207" s="110"/>
      <c r="LPY207" s="110"/>
      <c r="LPZ207" s="110"/>
      <c r="LQA207" s="110"/>
      <c r="LQB207" s="110"/>
      <c r="LQC207" s="110"/>
      <c r="LQD207" s="110"/>
      <c r="LQE207" s="110"/>
      <c r="LQF207" s="110"/>
      <c r="LQG207" s="110"/>
      <c r="LQH207" s="110"/>
      <c r="LQI207" s="110"/>
      <c r="LQJ207" s="110"/>
      <c r="LQK207" s="110"/>
      <c r="LQL207" s="110"/>
      <c r="LQM207" s="110"/>
      <c r="LQN207" s="110"/>
      <c r="LQO207" s="110"/>
      <c r="LQP207" s="110"/>
      <c r="LQQ207" s="110"/>
      <c r="LQR207" s="110"/>
      <c r="LQS207" s="110"/>
      <c r="LQT207" s="110"/>
      <c r="LQU207" s="110"/>
      <c r="LQV207" s="110"/>
      <c r="LQW207" s="110"/>
      <c r="LQX207" s="110"/>
      <c r="LQY207" s="110"/>
      <c r="LQZ207" s="110"/>
      <c r="LRA207" s="110"/>
      <c r="LRB207" s="110"/>
      <c r="LRC207" s="110"/>
      <c r="LRD207" s="110"/>
      <c r="LRE207" s="110"/>
      <c r="LRF207" s="110"/>
      <c r="LRG207" s="110"/>
      <c r="LRH207" s="110"/>
      <c r="LRI207" s="110"/>
      <c r="LRJ207" s="110"/>
      <c r="LRK207" s="110"/>
      <c r="LRL207" s="110"/>
      <c r="LRM207" s="110"/>
      <c r="LRN207" s="110"/>
      <c r="LRO207" s="110"/>
      <c r="LRP207" s="110"/>
      <c r="LRQ207" s="110"/>
      <c r="LRR207" s="110"/>
      <c r="LRS207" s="110"/>
      <c r="LRT207" s="110"/>
      <c r="LRU207" s="110"/>
      <c r="LRV207" s="110"/>
      <c r="LRW207" s="110"/>
      <c r="LRX207" s="110"/>
      <c r="LRY207" s="110"/>
      <c r="LRZ207" s="110"/>
      <c r="LSA207" s="110"/>
      <c r="LSB207" s="110"/>
      <c r="LSC207" s="110"/>
      <c r="LSD207" s="110"/>
      <c r="LSE207" s="110"/>
      <c r="LSF207" s="110"/>
      <c r="LSG207" s="110"/>
      <c r="LSH207" s="110"/>
      <c r="LSI207" s="110"/>
      <c r="LSJ207" s="110"/>
      <c r="LSK207" s="110"/>
      <c r="LSL207" s="110"/>
      <c r="LSM207" s="110"/>
      <c r="LSN207" s="110"/>
      <c r="LSO207" s="110"/>
      <c r="LSP207" s="110"/>
      <c r="LSQ207" s="110"/>
      <c r="LSR207" s="110"/>
      <c r="LSS207" s="110"/>
      <c r="LST207" s="110"/>
      <c r="LSU207" s="110"/>
      <c r="LSV207" s="110"/>
      <c r="LSW207" s="110"/>
      <c r="LSX207" s="110"/>
      <c r="LSY207" s="110"/>
      <c r="LSZ207" s="110"/>
      <c r="LTA207" s="110"/>
      <c r="LTB207" s="110"/>
      <c r="LTC207" s="110"/>
      <c r="LTD207" s="110"/>
      <c r="LTE207" s="110"/>
      <c r="LTF207" s="110"/>
      <c r="LTG207" s="110"/>
      <c r="LTH207" s="110"/>
      <c r="LTI207" s="110"/>
      <c r="LTJ207" s="110"/>
      <c r="LTK207" s="110"/>
      <c r="LTL207" s="110"/>
      <c r="LTM207" s="110"/>
      <c r="LTN207" s="110"/>
      <c r="LTO207" s="110"/>
      <c r="LTP207" s="110"/>
      <c r="LTQ207" s="110"/>
      <c r="LTR207" s="110"/>
      <c r="LTS207" s="110"/>
      <c r="LTT207" s="110"/>
      <c r="LTU207" s="110"/>
      <c r="LTV207" s="110"/>
      <c r="LTW207" s="110"/>
      <c r="LTX207" s="110"/>
      <c r="LTY207" s="110"/>
      <c r="LTZ207" s="110"/>
      <c r="LUA207" s="110"/>
      <c r="LUB207" s="110"/>
      <c r="LUC207" s="110"/>
      <c r="LUD207" s="110"/>
      <c r="LUE207" s="110"/>
      <c r="LUF207" s="110"/>
      <c r="LUG207" s="110"/>
      <c r="LUH207" s="110"/>
      <c r="LUI207" s="110"/>
      <c r="LUJ207" s="110"/>
      <c r="LUK207" s="110"/>
      <c r="LUL207" s="110"/>
      <c r="LUM207" s="110"/>
      <c r="LUN207" s="110"/>
      <c r="LUO207" s="110"/>
      <c r="LUP207" s="110"/>
      <c r="LUQ207" s="110"/>
      <c r="LUR207" s="110"/>
      <c r="LUS207" s="110"/>
      <c r="LUT207" s="110"/>
      <c r="LUU207" s="110"/>
      <c r="LUV207" s="110"/>
      <c r="LUW207" s="110"/>
      <c r="LUX207" s="110"/>
      <c r="LUY207" s="110"/>
      <c r="LUZ207" s="110"/>
      <c r="LVA207" s="110"/>
      <c r="LVB207" s="110"/>
      <c r="LVC207" s="110"/>
      <c r="LVD207" s="110"/>
      <c r="LVE207" s="110"/>
      <c r="LVF207" s="110"/>
      <c r="LVG207" s="110"/>
      <c r="LVH207" s="110"/>
      <c r="LVI207" s="110"/>
      <c r="LVJ207" s="110"/>
      <c r="LVK207" s="110"/>
      <c r="LVL207" s="110"/>
      <c r="LVM207" s="110"/>
      <c r="LVN207" s="110"/>
      <c r="LVO207" s="110"/>
      <c r="LVP207" s="110"/>
      <c r="LVQ207" s="110"/>
      <c r="LVR207" s="110"/>
      <c r="LVS207" s="110"/>
      <c r="LVT207" s="110"/>
      <c r="LVU207" s="110"/>
      <c r="LVV207" s="110"/>
      <c r="LVW207" s="110"/>
      <c r="LVX207" s="110"/>
      <c r="LVY207" s="110"/>
      <c r="LVZ207" s="110"/>
      <c r="LWA207" s="110"/>
      <c r="LWB207" s="110"/>
      <c r="LWC207" s="110"/>
      <c r="LWD207" s="110"/>
      <c r="LWE207" s="110"/>
      <c r="LWF207" s="110"/>
      <c r="LWG207" s="110"/>
      <c r="LWH207" s="110"/>
      <c r="LWI207" s="110"/>
      <c r="LWJ207" s="110"/>
      <c r="LWK207" s="110"/>
      <c r="LWL207" s="110"/>
      <c r="LWM207" s="110"/>
      <c r="LWN207" s="110"/>
      <c r="LWO207" s="110"/>
      <c r="LWP207" s="110"/>
      <c r="LWQ207" s="110"/>
      <c r="LWR207" s="110"/>
      <c r="LWS207" s="110"/>
      <c r="LWT207" s="110"/>
      <c r="LWU207" s="110"/>
      <c r="LWV207" s="110"/>
      <c r="LWW207" s="110"/>
      <c r="LWX207" s="110"/>
      <c r="LWY207" s="110"/>
      <c r="LWZ207" s="110"/>
      <c r="LXA207" s="110"/>
      <c r="LXB207" s="110"/>
      <c r="LXC207" s="110"/>
      <c r="LXD207" s="110"/>
      <c r="LXE207" s="110"/>
      <c r="LXF207" s="110"/>
      <c r="LXG207" s="110"/>
      <c r="LXH207" s="110"/>
      <c r="LXI207" s="110"/>
      <c r="LXJ207" s="110"/>
      <c r="LXK207" s="110"/>
      <c r="LXL207" s="110"/>
      <c r="LXM207" s="110"/>
      <c r="LXN207" s="110"/>
      <c r="LXO207" s="110"/>
      <c r="LXP207" s="110"/>
      <c r="LXQ207" s="110"/>
      <c r="LXR207" s="110"/>
      <c r="LXS207" s="110"/>
      <c r="LXT207" s="110"/>
      <c r="LXU207" s="110"/>
      <c r="LXV207" s="110"/>
      <c r="LXW207" s="110"/>
      <c r="LXX207" s="110"/>
      <c r="LXY207" s="110"/>
      <c r="LXZ207" s="110"/>
      <c r="LYA207" s="110"/>
      <c r="LYB207" s="110"/>
      <c r="LYC207" s="110"/>
      <c r="LYD207" s="110"/>
      <c r="LYE207" s="110"/>
      <c r="LYF207" s="110"/>
      <c r="LYG207" s="110"/>
      <c r="LYH207" s="110"/>
      <c r="LYI207" s="110"/>
      <c r="LYJ207" s="110"/>
      <c r="LYK207" s="110"/>
      <c r="LYL207" s="110"/>
      <c r="LYM207" s="110"/>
      <c r="LYN207" s="110"/>
      <c r="LYO207" s="110"/>
      <c r="LYP207" s="110"/>
      <c r="LYQ207" s="110"/>
      <c r="LYR207" s="110"/>
      <c r="LYS207" s="110"/>
      <c r="LYT207" s="110"/>
      <c r="LYU207" s="110"/>
      <c r="LYV207" s="110"/>
      <c r="LYW207" s="110"/>
      <c r="LYX207" s="110"/>
      <c r="LYY207" s="110"/>
      <c r="LYZ207" s="110"/>
      <c r="LZA207" s="110"/>
      <c r="LZB207" s="110"/>
      <c r="LZC207" s="110"/>
      <c r="LZD207" s="110"/>
      <c r="LZE207" s="110"/>
      <c r="LZF207" s="110"/>
      <c r="LZG207" s="110"/>
      <c r="LZH207" s="110"/>
      <c r="LZI207" s="110"/>
      <c r="LZJ207" s="110"/>
      <c r="LZK207" s="110"/>
      <c r="LZL207" s="110"/>
      <c r="LZM207" s="110"/>
      <c r="LZN207" s="110"/>
      <c r="LZO207" s="110"/>
      <c r="LZP207" s="110"/>
      <c r="LZQ207" s="110"/>
      <c r="LZR207" s="110"/>
      <c r="LZS207" s="110"/>
      <c r="LZT207" s="110"/>
      <c r="LZU207" s="110"/>
      <c r="LZV207" s="110"/>
      <c r="LZW207" s="110"/>
      <c r="LZX207" s="110"/>
      <c r="LZY207" s="110"/>
      <c r="LZZ207" s="110"/>
      <c r="MAA207" s="110"/>
      <c r="MAB207" s="110"/>
      <c r="MAC207" s="110"/>
      <c r="MAD207" s="110"/>
      <c r="MAE207" s="110"/>
      <c r="MAF207" s="110"/>
      <c r="MAG207" s="110"/>
      <c r="MAH207" s="110"/>
      <c r="MAI207" s="110"/>
      <c r="MAJ207" s="110"/>
      <c r="MAK207" s="110"/>
      <c r="MAL207" s="110"/>
      <c r="MAM207" s="110"/>
      <c r="MAN207" s="110"/>
      <c r="MAO207" s="110"/>
      <c r="MAP207" s="110"/>
      <c r="MAQ207" s="110"/>
      <c r="MAR207" s="110"/>
      <c r="MAS207" s="110"/>
      <c r="MAT207" s="110"/>
      <c r="MAU207" s="110"/>
      <c r="MAV207" s="110"/>
      <c r="MAW207" s="110"/>
      <c r="MAX207" s="110"/>
      <c r="MAY207" s="110"/>
      <c r="MAZ207" s="110"/>
      <c r="MBA207" s="110"/>
      <c r="MBB207" s="110"/>
      <c r="MBC207" s="110"/>
      <c r="MBD207" s="110"/>
      <c r="MBE207" s="110"/>
      <c r="MBF207" s="110"/>
      <c r="MBG207" s="110"/>
      <c r="MBH207" s="110"/>
      <c r="MBI207" s="110"/>
      <c r="MBJ207" s="110"/>
      <c r="MBK207" s="110"/>
      <c r="MBL207" s="110"/>
      <c r="MBM207" s="110"/>
      <c r="MBN207" s="110"/>
      <c r="MBO207" s="110"/>
      <c r="MBP207" s="110"/>
      <c r="MBQ207" s="110"/>
      <c r="MBR207" s="110"/>
      <c r="MBS207" s="110"/>
      <c r="MBT207" s="110"/>
      <c r="MBU207" s="110"/>
      <c r="MBV207" s="110"/>
      <c r="MBW207" s="110"/>
      <c r="MBX207" s="110"/>
      <c r="MBY207" s="110"/>
      <c r="MBZ207" s="110"/>
      <c r="MCA207" s="110"/>
      <c r="MCB207" s="110"/>
      <c r="MCC207" s="110"/>
      <c r="MCD207" s="110"/>
      <c r="MCE207" s="110"/>
      <c r="MCF207" s="110"/>
      <c r="MCG207" s="110"/>
      <c r="MCH207" s="110"/>
      <c r="MCI207" s="110"/>
      <c r="MCJ207" s="110"/>
      <c r="MCK207" s="110"/>
      <c r="MCL207" s="110"/>
      <c r="MCM207" s="110"/>
      <c r="MCN207" s="110"/>
      <c r="MCO207" s="110"/>
      <c r="MCP207" s="110"/>
      <c r="MCQ207" s="110"/>
      <c r="MCR207" s="110"/>
      <c r="MCS207" s="110"/>
      <c r="MCT207" s="110"/>
      <c r="MCU207" s="110"/>
      <c r="MCV207" s="110"/>
      <c r="MCW207" s="110"/>
      <c r="MCX207" s="110"/>
      <c r="MCY207" s="110"/>
      <c r="MCZ207" s="110"/>
      <c r="MDA207" s="110"/>
      <c r="MDB207" s="110"/>
      <c r="MDC207" s="110"/>
      <c r="MDD207" s="110"/>
      <c r="MDE207" s="110"/>
      <c r="MDF207" s="110"/>
      <c r="MDG207" s="110"/>
      <c r="MDH207" s="110"/>
      <c r="MDI207" s="110"/>
      <c r="MDJ207" s="110"/>
      <c r="MDK207" s="110"/>
      <c r="MDL207" s="110"/>
      <c r="MDM207" s="110"/>
      <c r="MDN207" s="110"/>
      <c r="MDO207" s="110"/>
      <c r="MDP207" s="110"/>
      <c r="MDQ207" s="110"/>
      <c r="MDR207" s="110"/>
      <c r="MDS207" s="110"/>
      <c r="MDT207" s="110"/>
      <c r="MDU207" s="110"/>
      <c r="MDV207" s="110"/>
      <c r="MDW207" s="110"/>
      <c r="MDX207" s="110"/>
      <c r="MDY207" s="110"/>
      <c r="MDZ207" s="110"/>
      <c r="MEA207" s="110"/>
      <c r="MEB207" s="110"/>
      <c r="MEC207" s="110"/>
      <c r="MED207" s="110"/>
      <c r="MEE207" s="110"/>
      <c r="MEF207" s="110"/>
      <c r="MEG207" s="110"/>
      <c r="MEH207" s="110"/>
      <c r="MEI207" s="110"/>
      <c r="MEJ207" s="110"/>
      <c r="MEK207" s="110"/>
      <c r="MEL207" s="110"/>
      <c r="MEM207" s="110"/>
      <c r="MEN207" s="110"/>
      <c r="MEO207" s="110"/>
      <c r="MEP207" s="110"/>
      <c r="MEQ207" s="110"/>
      <c r="MER207" s="110"/>
      <c r="MES207" s="110"/>
      <c r="MET207" s="110"/>
      <c r="MEU207" s="110"/>
      <c r="MEV207" s="110"/>
      <c r="MEW207" s="110"/>
      <c r="MEX207" s="110"/>
      <c r="MEY207" s="110"/>
      <c r="MEZ207" s="110"/>
      <c r="MFA207" s="110"/>
      <c r="MFB207" s="110"/>
      <c r="MFC207" s="110"/>
      <c r="MFD207" s="110"/>
      <c r="MFE207" s="110"/>
      <c r="MFF207" s="110"/>
      <c r="MFG207" s="110"/>
      <c r="MFH207" s="110"/>
      <c r="MFI207" s="110"/>
      <c r="MFJ207" s="110"/>
      <c r="MFK207" s="110"/>
      <c r="MFL207" s="110"/>
      <c r="MFM207" s="110"/>
      <c r="MFN207" s="110"/>
      <c r="MFO207" s="110"/>
      <c r="MFP207" s="110"/>
      <c r="MFQ207" s="110"/>
      <c r="MFR207" s="110"/>
      <c r="MFS207" s="110"/>
      <c r="MFT207" s="110"/>
      <c r="MFU207" s="110"/>
      <c r="MFV207" s="110"/>
      <c r="MFW207" s="110"/>
      <c r="MFX207" s="110"/>
      <c r="MFY207" s="110"/>
      <c r="MFZ207" s="110"/>
      <c r="MGA207" s="110"/>
      <c r="MGB207" s="110"/>
      <c r="MGC207" s="110"/>
      <c r="MGD207" s="110"/>
      <c r="MGE207" s="110"/>
      <c r="MGF207" s="110"/>
      <c r="MGG207" s="110"/>
      <c r="MGH207" s="110"/>
      <c r="MGI207" s="110"/>
      <c r="MGJ207" s="110"/>
      <c r="MGK207" s="110"/>
      <c r="MGL207" s="110"/>
      <c r="MGM207" s="110"/>
      <c r="MGN207" s="110"/>
      <c r="MGO207" s="110"/>
      <c r="MGP207" s="110"/>
      <c r="MGQ207" s="110"/>
      <c r="MGR207" s="110"/>
      <c r="MGS207" s="110"/>
      <c r="MGT207" s="110"/>
      <c r="MGU207" s="110"/>
      <c r="MGV207" s="110"/>
      <c r="MGW207" s="110"/>
      <c r="MGX207" s="110"/>
      <c r="MGY207" s="110"/>
      <c r="MGZ207" s="110"/>
      <c r="MHA207" s="110"/>
      <c r="MHB207" s="110"/>
      <c r="MHC207" s="110"/>
      <c r="MHD207" s="110"/>
      <c r="MHE207" s="110"/>
      <c r="MHF207" s="110"/>
      <c r="MHG207" s="110"/>
      <c r="MHH207" s="110"/>
      <c r="MHI207" s="110"/>
      <c r="MHJ207" s="110"/>
      <c r="MHK207" s="110"/>
      <c r="MHL207" s="110"/>
      <c r="MHM207" s="110"/>
      <c r="MHN207" s="110"/>
      <c r="MHO207" s="110"/>
      <c r="MHP207" s="110"/>
      <c r="MHQ207" s="110"/>
      <c r="MHR207" s="110"/>
      <c r="MHS207" s="110"/>
      <c r="MHT207" s="110"/>
      <c r="MHU207" s="110"/>
      <c r="MHV207" s="110"/>
      <c r="MHW207" s="110"/>
      <c r="MHX207" s="110"/>
      <c r="MHY207" s="110"/>
      <c r="MHZ207" s="110"/>
      <c r="MIA207" s="110"/>
      <c r="MIB207" s="110"/>
      <c r="MIC207" s="110"/>
      <c r="MID207" s="110"/>
      <c r="MIE207" s="110"/>
      <c r="MIF207" s="110"/>
      <c r="MIG207" s="110"/>
      <c r="MIH207" s="110"/>
      <c r="MII207" s="110"/>
      <c r="MIJ207" s="110"/>
      <c r="MIK207" s="110"/>
      <c r="MIL207" s="110"/>
      <c r="MIM207" s="110"/>
      <c r="MIN207" s="110"/>
      <c r="MIO207" s="110"/>
      <c r="MIP207" s="110"/>
      <c r="MIQ207" s="110"/>
      <c r="MIR207" s="110"/>
      <c r="MIS207" s="110"/>
      <c r="MIT207" s="110"/>
      <c r="MIU207" s="110"/>
      <c r="MIV207" s="110"/>
      <c r="MIW207" s="110"/>
      <c r="MIX207" s="110"/>
      <c r="MIY207" s="110"/>
      <c r="MIZ207" s="110"/>
      <c r="MJA207" s="110"/>
      <c r="MJB207" s="110"/>
      <c r="MJC207" s="110"/>
      <c r="MJD207" s="110"/>
      <c r="MJE207" s="110"/>
      <c r="MJF207" s="110"/>
      <c r="MJG207" s="110"/>
      <c r="MJH207" s="110"/>
      <c r="MJI207" s="110"/>
      <c r="MJJ207" s="110"/>
      <c r="MJK207" s="110"/>
      <c r="MJL207" s="110"/>
      <c r="MJM207" s="110"/>
      <c r="MJN207" s="110"/>
      <c r="MJO207" s="110"/>
      <c r="MJP207" s="110"/>
      <c r="MJQ207" s="110"/>
      <c r="MJR207" s="110"/>
      <c r="MJS207" s="110"/>
      <c r="MJT207" s="110"/>
      <c r="MJU207" s="110"/>
      <c r="MJV207" s="110"/>
      <c r="MJW207" s="110"/>
      <c r="MJX207" s="110"/>
      <c r="MJY207" s="110"/>
      <c r="MJZ207" s="110"/>
      <c r="MKA207" s="110"/>
      <c r="MKB207" s="110"/>
      <c r="MKC207" s="110"/>
      <c r="MKD207" s="110"/>
      <c r="MKE207" s="110"/>
      <c r="MKF207" s="110"/>
      <c r="MKG207" s="110"/>
      <c r="MKH207" s="110"/>
      <c r="MKI207" s="110"/>
      <c r="MKJ207" s="110"/>
      <c r="MKK207" s="110"/>
      <c r="MKL207" s="110"/>
      <c r="MKM207" s="110"/>
      <c r="MKN207" s="110"/>
      <c r="MKO207" s="110"/>
      <c r="MKP207" s="110"/>
      <c r="MKQ207" s="110"/>
      <c r="MKR207" s="110"/>
      <c r="MKS207" s="110"/>
      <c r="MKT207" s="110"/>
      <c r="MKU207" s="110"/>
      <c r="MKV207" s="110"/>
      <c r="MKW207" s="110"/>
      <c r="MKX207" s="110"/>
      <c r="MKY207" s="110"/>
      <c r="MKZ207" s="110"/>
      <c r="MLA207" s="110"/>
      <c r="MLB207" s="110"/>
      <c r="MLC207" s="110"/>
      <c r="MLD207" s="110"/>
      <c r="MLE207" s="110"/>
      <c r="MLF207" s="110"/>
      <c r="MLG207" s="110"/>
      <c r="MLH207" s="110"/>
      <c r="MLI207" s="110"/>
      <c r="MLJ207" s="110"/>
      <c r="MLK207" s="110"/>
      <c r="MLL207" s="110"/>
      <c r="MLM207" s="110"/>
      <c r="MLN207" s="110"/>
      <c r="MLO207" s="110"/>
      <c r="MLP207" s="110"/>
      <c r="MLQ207" s="110"/>
      <c r="MLR207" s="110"/>
      <c r="MLS207" s="110"/>
      <c r="MLT207" s="110"/>
      <c r="MLU207" s="110"/>
      <c r="MLV207" s="110"/>
      <c r="MLW207" s="110"/>
      <c r="MLX207" s="110"/>
      <c r="MLY207" s="110"/>
      <c r="MLZ207" s="110"/>
      <c r="MMA207" s="110"/>
      <c r="MMB207" s="110"/>
      <c r="MMC207" s="110"/>
      <c r="MMD207" s="110"/>
      <c r="MME207" s="110"/>
      <c r="MMF207" s="110"/>
      <c r="MMG207" s="110"/>
      <c r="MMH207" s="110"/>
      <c r="MMI207" s="110"/>
      <c r="MMJ207" s="110"/>
      <c r="MMK207" s="110"/>
      <c r="MML207" s="110"/>
      <c r="MMM207" s="110"/>
      <c r="MMN207" s="110"/>
      <c r="MMO207" s="110"/>
      <c r="MMP207" s="110"/>
      <c r="MMQ207" s="110"/>
      <c r="MMR207" s="110"/>
      <c r="MMS207" s="110"/>
      <c r="MMT207" s="110"/>
      <c r="MMU207" s="110"/>
      <c r="MMV207" s="110"/>
      <c r="MMW207" s="110"/>
      <c r="MMX207" s="110"/>
      <c r="MMY207" s="110"/>
      <c r="MMZ207" s="110"/>
      <c r="MNA207" s="110"/>
      <c r="MNB207" s="110"/>
      <c r="MNC207" s="110"/>
      <c r="MND207" s="110"/>
      <c r="MNE207" s="110"/>
      <c r="MNF207" s="110"/>
      <c r="MNG207" s="110"/>
      <c r="MNH207" s="110"/>
      <c r="MNI207" s="110"/>
      <c r="MNJ207" s="110"/>
      <c r="MNK207" s="110"/>
      <c r="MNL207" s="110"/>
      <c r="MNM207" s="110"/>
      <c r="MNN207" s="110"/>
      <c r="MNO207" s="110"/>
      <c r="MNP207" s="110"/>
      <c r="MNQ207" s="110"/>
      <c r="MNR207" s="110"/>
      <c r="MNS207" s="110"/>
      <c r="MNT207" s="110"/>
      <c r="MNU207" s="110"/>
      <c r="MNV207" s="110"/>
      <c r="MNW207" s="110"/>
      <c r="MNX207" s="110"/>
      <c r="MNY207" s="110"/>
      <c r="MNZ207" s="110"/>
      <c r="MOA207" s="110"/>
      <c r="MOB207" s="110"/>
      <c r="MOC207" s="110"/>
      <c r="MOD207" s="110"/>
      <c r="MOE207" s="110"/>
      <c r="MOF207" s="110"/>
      <c r="MOG207" s="110"/>
      <c r="MOH207" s="110"/>
      <c r="MOI207" s="110"/>
      <c r="MOJ207" s="110"/>
      <c r="MOK207" s="110"/>
      <c r="MOL207" s="110"/>
      <c r="MOM207" s="110"/>
      <c r="MON207" s="110"/>
      <c r="MOO207" s="110"/>
      <c r="MOP207" s="110"/>
      <c r="MOQ207" s="110"/>
      <c r="MOR207" s="110"/>
      <c r="MOS207" s="110"/>
      <c r="MOT207" s="110"/>
      <c r="MOU207" s="110"/>
      <c r="MOV207" s="110"/>
      <c r="MOW207" s="110"/>
      <c r="MOX207" s="110"/>
      <c r="MOY207" s="110"/>
      <c r="MOZ207" s="110"/>
      <c r="MPA207" s="110"/>
      <c r="MPB207" s="110"/>
      <c r="MPC207" s="110"/>
      <c r="MPD207" s="110"/>
      <c r="MPE207" s="110"/>
      <c r="MPF207" s="110"/>
      <c r="MPG207" s="110"/>
      <c r="MPH207" s="110"/>
      <c r="MPI207" s="110"/>
      <c r="MPJ207" s="110"/>
      <c r="MPK207" s="110"/>
      <c r="MPL207" s="110"/>
      <c r="MPM207" s="110"/>
      <c r="MPN207" s="110"/>
      <c r="MPO207" s="110"/>
      <c r="MPP207" s="110"/>
      <c r="MPQ207" s="110"/>
      <c r="MPR207" s="110"/>
      <c r="MPS207" s="110"/>
      <c r="MPT207" s="110"/>
      <c r="MPU207" s="110"/>
      <c r="MPV207" s="110"/>
      <c r="MPW207" s="110"/>
      <c r="MPX207" s="110"/>
      <c r="MPY207" s="110"/>
      <c r="MPZ207" s="110"/>
      <c r="MQA207" s="110"/>
      <c r="MQB207" s="110"/>
      <c r="MQC207" s="110"/>
      <c r="MQD207" s="110"/>
      <c r="MQE207" s="110"/>
      <c r="MQF207" s="110"/>
      <c r="MQG207" s="110"/>
      <c r="MQH207" s="110"/>
      <c r="MQI207" s="110"/>
      <c r="MQJ207" s="110"/>
      <c r="MQK207" s="110"/>
      <c r="MQL207" s="110"/>
      <c r="MQM207" s="110"/>
      <c r="MQN207" s="110"/>
      <c r="MQO207" s="110"/>
      <c r="MQP207" s="110"/>
      <c r="MQQ207" s="110"/>
      <c r="MQR207" s="110"/>
      <c r="MQS207" s="110"/>
      <c r="MQT207" s="110"/>
      <c r="MQU207" s="110"/>
      <c r="MQV207" s="110"/>
      <c r="MQW207" s="110"/>
      <c r="MQX207" s="110"/>
      <c r="MQY207" s="110"/>
      <c r="MQZ207" s="110"/>
      <c r="MRA207" s="110"/>
      <c r="MRB207" s="110"/>
      <c r="MRC207" s="110"/>
      <c r="MRD207" s="110"/>
      <c r="MRE207" s="110"/>
      <c r="MRF207" s="110"/>
      <c r="MRG207" s="110"/>
      <c r="MRH207" s="110"/>
      <c r="MRI207" s="110"/>
      <c r="MRJ207" s="110"/>
      <c r="MRK207" s="110"/>
      <c r="MRL207" s="110"/>
      <c r="MRM207" s="110"/>
      <c r="MRN207" s="110"/>
      <c r="MRO207" s="110"/>
      <c r="MRP207" s="110"/>
      <c r="MRQ207" s="110"/>
      <c r="MRR207" s="110"/>
      <c r="MRS207" s="110"/>
      <c r="MRT207" s="110"/>
      <c r="MRU207" s="110"/>
      <c r="MRV207" s="110"/>
      <c r="MRW207" s="110"/>
      <c r="MRX207" s="110"/>
      <c r="MRY207" s="110"/>
      <c r="MRZ207" s="110"/>
      <c r="MSA207" s="110"/>
      <c r="MSB207" s="110"/>
      <c r="MSC207" s="110"/>
      <c r="MSD207" s="110"/>
      <c r="MSE207" s="110"/>
      <c r="MSF207" s="110"/>
      <c r="MSG207" s="110"/>
      <c r="MSH207" s="110"/>
      <c r="MSI207" s="110"/>
      <c r="MSJ207" s="110"/>
      <c r="MSK207" s="110"/>
      <c r="MSL207" s="110"/>
      <c r="MSM207" s="110"/>
      <c r="MSN207" s="110"/>
      <c r="MSO207" s="110"/>
      <c r="MSP207" s="110"/>
      <c r="MSQ207" s="110"/>
      <c r="MSR207" s="110"/>
      <c r="MSS207" s="110"/>
      <c r="MST207" s="110"/>
      <c r="MSU207" s="110"/>
      <c r="MSV207" s="110"/>
      <c r="MSW207" s="110"/>
      <c r="MSX207" s="110"/>
      <c r="MSY207" s="110"/>
      <c r="MSZ207" s="110"/>
      <c r="MTA207" s="110"/>
      <c r="MTB207" s="110"/>
      <c r="MTC207" s="110"/>
      <c r="MTD207" s="110"/>
      <c r="MTE207" s="110"/>
      <c r="MTF207" s="110"/>
      <c r="MTG207" s="110"/>
      <c r="MTH207" s="110"/>
      <c r="MTI207" s="110"/>
      <c r="MTJ207" s="110"/>
      <c r="MTK207" s="110"/>
      <c r="MTL207" s="110"/>
      <c r="MTM207" s="110"/>
      <c r="MTN207" s="110"/>
      <c r="MTO207" s="110"/>
      <c r="MTP207" s="110"/>
      <c r="MTQ207" s="110"/>
      <c r="MTR207" s="110"/>
      <c r="MTS207" s="110"/>
      <c r="MTT207" s="110"/>
      <c r="MTU207" s="110"/>
      <c r="MTV207" s="110"/>
      <c r="MTW207" s="110"/>
      <c r="MTX207" s="110"/>
      <c r="MTY207" s="110"/>
      <c r="MTZ207" s="110"/>
      <c r="MUA207" s="110"/>
      <c r="MUB207" s="110"/>
      <c r="MUC207" s="110"/>
      <c r="MUD207" s="110"/>
      <c r="MUE207" s="110"/>
      <c r="MUF207" s="110"/>
      <c r="MUG207" s="110"/>
      <c r="MUH207" s="110"/>
      <c r="MUI207" s="110"/>
      <c r="MUJ207" s="110"/>
      <c r="MUK207" s="110"/>
      <c r="MUL207" s="110"/>
      <c r="MUM207" s="110"/>
      <c r="MUN207" s="110"/>
      <c r="MUO207" s="110"/>
      <c r="MUP207" s="110"/>
      <c r="MUQ207" s="110"/>
      <c r="MUR207" s="110"/>
      <c r="MUS207" s="110"/>
      <c r="MUT207" s="110"/>
      <c r="MUU207" s="110"/>
      <c r="MUV207" s="110"/>
      <c r="MUW207" s="110"/>
      <c r="MUX207" s="110"/>
      <c r="MUY207" s="110"/>
      <c r="MUZ207" s="110"/>
      <c r="MVA207" s="110"/>
      <c r="MVB207" s="110"/>
      <c r="MVC207" s="110"/>
      <c r="MVD207" s="110"/>
      <c r="MVE207" s="110"/>
      <c r="MVF207" s="110"/>
      <c r="MVG207" s="110"/>
      <c r="MVH207" s="110"/>
      <c r="MVI207" s="110"/>
      <c r="MVJ207" s="110"/>
      <c r="MVK207" s="110"/>
      <c r="MVL207" s="110"/>
      <c r="MVM207" s="110"/>
      <c r="MVN207" s="110"/>
      <c r="MVO207" s="110"/>
      <c r="MVP207" s="110"/>
      <c r="MVQ207" s="110"/>
      <c r="MVR207" s="110"/>
      <c r="MVS207" s="110"/>
      <c r="MVT207" s="110"/>
      <c r="MVU207" s="110"/>
      <c r="MVV207" s="110"/>
      <c r="MVW207" s="110"/>
      <c r="MVX207" s="110"/>
      <c r="MVY207" s="110"/>
      <c r="MVZ207" s="110"/>
      <c r="MWA207" s="110"/>
      <c r="MWB207" s="110"/>
      <c r="MWC207" s="110"/>
      <c r="MWD207" s="110"/>
      <c r="MWE207" s="110"/>
      <c r="MWF207" s="110"/>
      <c r="MWG207" s="110"/>
      <c r="MWH207" s="110"/>
      <c r="MWI207" s="110"/>
      <c r="MWJ207" s="110"/>
      <c r="MWK207" s="110"/>
      <c r="MWL207" s="110"/>
      <c r="MWM207" s="110"/>
      <c r="MWN207" s="110"/>
      <c r="MWO207" s="110"/>
      <c r="MWP207" s="110"/>
      <c r="MWQ207" s="110"/>
      <c r="MWR207" s="110"/>
      <c r="MWS207" s="110"/>
      <c r="MWT207" s="110"/>
      <c r="MWU207" s="110"/>
      <c r="MWV207" s="110"/>
      <c r="MWW207" s="110"/>
      <c r="MWX207" s="110"/>
      <c r="MWY207" s="110"/>
      <c r="MWZ207" s="110"/>
      <c r="MXA207" s="110"/>
      <c r="MXB207" s="110"/>
      <c r="MXC207" s="110"/>
      <c r="MXD207" s="110"/>
      <c r="MXE207" s="110"/>
      <c r="MXF207" s="110"/>
      <c r="MXG207" s="110"/>
      <c r="MXH207" s="110"/>
      <c r="MXI207" s="110"/>
      <c r="MXJ207" s="110"/>
      <c r="MXK207" s="110"/>
      <c r="MXL207" s="110"/>
      <c r="MXM207" s="110"/>
      <c r="MXN207" s="110"/>
      <c r="MXO207" s="110"/>
      <c r="MXP207" s="110"/>
      <c r="MXQ207" s="110"/>
      <c r="MXR207" s="110"/>
      <c r="MXS207" s="110"/>
      <c r="MXT207" s="110"/>
      <c r="MXU207" s="110"/>
      <c r="MXV207" s="110"/>
      <c r="MXW207" s="110"/>
      <c r="MXX207" s="110"/>
      <c r="MXY207" s="110"/>
      <c r="MXZ207" s="110"/>
      <c r="MYA207" s="110"/>
      <c r="MYB207" s="110"/>
      <c r="MYC207" s="110"/>
      <c r="MYD207" s="110"/>
      <c r="MYE207" s="110"/>
      <c r="MYF207" s="110"/>
      <c r="MYG207" s="110"/>
      <c r="MYH207" s="110"/>
      <c r="MYI207" s="110"/>
      <c r="MYJ207" s="110"/>
      <c r="MYK207" s="110"/>
      <c r="MYL207" s="110"/>
      <c r="MYM207" s="110"/>
      <c r="MYN207" s="110"/>
      <c r="MYO207" s="110"/>
      <c r="MYP207" s="110"/>
      <c r="MYQ207" s="110"/>
      <c r="MYR207" s="110"/>
      <c r="MYS207" s="110"/>
      <c r="MYT207" s="110"/>
      <c r="MYU207" s="110"/>
      <c r="MYV207" s="110"/>
      <c r="MYW207" s="110"/>
      <c r="MYX207" s="110"/>
      <c r="MYY207" s="110"/>
      <c r="MYZ207" s="110"/>
      <c r="MZA207" s="110"/>
      <c r="MZB207" s="110"/>
      <c r="MZC207" s="110"/>
      <c r="MZD207" s="110"/>
      <c r="MZE207" s="110"/>
      <c r="MZF207" s="110"/>
      <c r="MZG207" s="110"/>
      <c r="MZH207" s="110"/>
      <c r="MZI207" s="110"/>
      <c r="MZJ207" s="110"/>
      <c r="MZK207" s="110"/>
      <c r="MZL207" s="110"/>
      <c r="MZM207" s="110"/>
      <c r="MZN207" s="110"/>
      <c r="MZO207" s="110"/>
      <c r="MZP207" s="110"/>
      <c r="MZQ207" s="110"/>
      <c r="MZR207" s="110"/>
      <c r="MZS207" s="110"/>
      <c r="MZT207" s="110"/>
      <c r="MZU207" s="110"/>
      <c r="MZV207" s="110"/>
      <c r="MZW207" s="110"/>
      <c r="MZX207" s="110"/>
      <c r="MZY207" s="110"/>
      <c r="MZZ207" s="110"/>
      <c r="NAA207" s="110"/>
      <c r="NAB207" s="110"/>
      <c r="NAC207" s="110"/>
      <c r="NAD207" s="110"/>
      <c r="NAE207" s="110"/>
      <c r="NAF207" s="110"/>
      <c r="NAG207" s="110"/>
      <c r="NAH207" s="110"/>
      <c r="NAI207" s="110"/>
      <c r="NAJ207" s="110"/>
      <c r="NAK207" s="110"/>
      <c r="NAL207" s="110"/>
      <c r="NAM207" s="110"/>
      <c r="NAN207" s="110"/>
      <c r="NAO207" s="110"/>
      <c r="NAP207" s="110"/>
      <c r="NAQ207" s="110"/>
      <c r="NAR207" s="110"/>
      <c r="NAS207" s="110"/>
      <c r="NAT207" s="110"/>
      <c r="NAU207" s="110"/>
      <c r="NAV207" s="110"/>
      <c r="NAW207" s="110"/>
      <c r="NAX207" s="110"/>
      <c r="NAY207" s="110"/>
      <c r="NAZ207" s="110"/>
      <c r="NBA207" s="110"/>
      <c r="NBB207" s="110"/>
      <c r="NBC207" s="110"/>
      <c r="NBD207" s="110"/>
      <c r="NBE207" s="110"/>
      <c r="NBF207" s="110"/>
      <c r="NBG207" s="110"/>
      <c r="NBH207" s="110"/>
      <c r="NBI207" s="110"/>
      <c r="NBJ207" s="110"/>
      <c r="NBK207" s="110"/>
      <c r="NBL207" s="110"/>
      <c r="NBM207" s="110"/>
      <c r="NBN207" s="110"/>
      <c r="NBO207" s="110"/>
      <c r="NBP207" s="110"/>
      <c r="NBQ207" s="110"/>
      <c r="NBR207" s="110"/>
      <c r="NBS207" s="110"/>
      <c r="NBT207" s="110"/>
      <c r="NBU207" s="110"/>
      <c r="NBV207" s="110"/>
      <c r="NBW207" s="110"/>
      <c r="NBX207" s="110"/>
      <c r="NBY207" s="110"/>
      <c r="NBZ207" s="110"/>
      <c r="NCA207" s="110"/>
      <c r="NCB207" s="110"/>
      <c r="NCC207" s="110"/>
      <c r="NCD207" s="110"/>
      <c r="NCE207" s="110"/>
      <c r="NCF207" s="110"/>
      <c r="NCG207" s="110"/>
      <c r="NCH207" s="110"/>
      <c r="NCI207" s="110"/>
      <c r="NCJ207" s="110"/>
      <c r="NCK207" s="110"/>
      <c r="NCL207" s="110"/>
      <c r="NCM207" s="110"/>
      <c r="NCN207" s="110"/>
      <c r="NCO207" s="110"/>
      <c r="NCP207" s="110"/>
      <c r="NCQ207" s="110"/>
      <c r="NCR207" s="110"/>
      <c r="NCS207" s="110"/>
      <c r="NCT207" s="110"/>
      <c r="NCU207" s="110"/>
      <c r="NCV207" s="110"/>
      <c r="NCW207" s="110"/>
      <c r="NCX207" s="110"/>
      <c r="NCY207" s="110"/>
      <c r="NCZ207" s="110"/>
      <c r="NDA207" s="110"/>
      <c r="NDB207" s="110"/>
      <c r="NDC207" s="110"/>
      <c r="NDD207" s="110"/>
      <c r="NDE207" s="110"/>
      <c r="NDF207" s="110"/>
      <c r="NDG207" s="110"/>
      <c r="NDH207" s="110"/>
      <c r="NDI207" s="110"/>
      <c r="NDJ207" s="110"/>
      <c r="NDK207" s="110"/>
      <c r="NDL207" s="110"/>
      <c r="NDM207" s="110"/>
      <c r="NDN207" s="110"/>
      <c r="NDO207" s="110"/>
      <c r="NDP207" s="110"/>
      <c r="NDQ207" s="110"/>
      <c r="NDR207" s="110"/>
      <c r="NDS207" s="110"/>
      <c r="NDT207" s="110"/>
      <c r="NDU207" s="110"/>
      <c r="NDV207" s="110"/>
      <c r="NDW207" s="110"/>
      <c r="NDX207" s="110"/>
      <c r="NDY207" s="110"/>
      <c r="NDZ207" s="110"/>
      <c r="NEA207" s="110"/>
      <c r="NEB207" s="110"/>
      <c r="NEC207" s="110"/>
      <c r="NED207" s="110"/>
      <c r="NEE207" s="110"/>
      <c r="NEF207" s="110"/>
      <c r="NEG207" s="110"/>
      <c r="NEH207" s="110"/>
      <c r="NEI207" s="110"/>
      <c r="NEJ207" s="110"/>
      <c r="NEK207" s="110"/>
      <c r="NEL207" s="110"/>
      <c r="NEM207" s="110"/>
      <c r="NEN207" s="110"/>
      <c r="NEO207" s="110"/>
      <c r="NEP207" s="110"/>
      <c r="NEQ207" s="110"/>
      <c r="NER207" s="110"/>
      <c r="NES207" s="110"/>
      <c r="NET207" s="110"/>
      <c r="NEU207" s="110"/>
      <c r="NEV207" s="110"/>
      <c r="NEW207" s="110"/>
      <c r="NEX207" s="110"/>
      <c r="NEY207" s="110"/>
      <c r="NEZ207" s="110"/>
      <c r="NFA207" s="110"/>
      <c r="NFB207" s="110"/>
      <c r="NFC207" s="110"/>
      <c r="NFD207" s="110"/>
      <c r="NFE207" s="110"/>
      <c r="NFF207" s="110"/>
      <c r="NFG207" s="110"/>
      <c r="NFH207" s="110"/>
      <c r="NFI207" s="110"/>
      <c r="NFJ207" s="110"/>
      <c r="NFK207" s="110"/>
      <c r="NFL207" s="110"/>
      <c r="NFM207" s="110"/>
      <c r="NFN207" s="110"/>
      <c r="NFO207" s="110"/>
      <c r="NFP207" s="110"/>
      <c r="NFQ207" s="110"/>
      <c r="NFR207" s="110"/>
      <c r="NFS207" s="110"/>
      <c r="NFT207" s="110"/>
      <c r="NFU207" s="110"/>
      <c r="NFV207" s="110"/>
      <c r="NFW207" s="110"/>
      <c r="NFX207" s="110"/>
      <c r="NFY207" s="110"/>
      <c r="NFZ207" s="110"/>
      <c r="NGA207" s="110"/>
      <c r="NGB207" s="110"/>
      <c r="NGC207" s="110"/>
      <c r="NGD207" s="110"/>
      <c r="NGE207" s="110"/>
      <c r="NGF207" s="110"/>
      <c r="NGG207" s="110"/>
      <c r="NGH207" s="110"/>
      <c r="NGI207" s="110"/>
      <c r="NGJ207" s="110"/>
      <c r="NGK207" s="110"/>
      <c r="NGL207" s="110"/>
      <c r="NGM207" s="110"/>
      <c r="NGN207" s="110"/>
      <c r="NGO207" s="110"/>
      <c r="NGP207" s="110"/>
      <c r="NGQ207" s="110"/>
      <c r="NGR207" s="110"/>
      <c r="NGS207" s="110"/>
      <c r="NGT207" s="110"/>
      <c r="NGU207" s="110"/>
      <c r="NGV207" s="110"/>
      <c r="NGW207" s="110"/>
      <c r="NGX207" s="110"/>
      <c r="NGY207" s="110"/>
      <c r="NGZ207" s="110"/>
      <c r="NHA207" s="110"/>
      <c r="NHB207" s="110"/>
      <c r="NHC207" s="110"/>
      <c r="NHD207" s="110"/>
      <c r="NHE207" s="110"/>
      <c r="NHF207" s="110"/>
      <c r="NHG207" s="110"/>
      <c r="NHH207" s="110"/>
      <c r="NHI207" s="110"/>
      <c r="NHJ207" s="110"/>
      <c r="NHK207" s="110"/>
      <c r="NHL207" s="110"/>
      <c r="NHM207" s="110"/>
      <c r="NHN207" s="110"/>
      <c r="NHO207" s="110"/>
      <c r="NHP207" s="110"/>
      <c r="NHQ207" s="110"/>
      <c r="NHR207" s="110"/>
      <c r="NHS207" s="110"/>
      <c r="NHT207" s="110"/>
      <c r="NHU207" s="110"/>
      <c r="NHV207" s="110"/>
      <c r="NHW207" s="110"/>
      <c r="NHX207" s="110"/>
      <c r="NHY207" s="110"/>
      <c r="NHZ207" s="110"/>
      <c r="NIA207" s="110"/>
      <c r="NIB207" s="110"/>
      <c r="NIC207" s="110"/>
      <c r="NID207" s="110"/>
      <c r="NIE207" s="110"/>
      <c r="NIF207" s="110"/>
      <c r="NIG207" s="110"/>
      <c r="NIH207" s="110"/>
      <c r="NII207" s="110"/>
      <c r="NIJ207" s="110"/>
      <c r="NIK207" s="110"/>
      <c r="NIL207" s="110"/>
      <c r="NIM207" s="110"/>
      <c r="NIN207" s="110"/>
      <c r="NIO207" s="110"/>
      <c r="NIP207" s="110"/>
      <c r="NIQ207" s="110"/>
      <c r="NIR207" s="110"/>
      <c r="NIS207" s="110"/>
      <c r="NIT207" s="110"/>
      <c r="NIU207" s="110"/>
      <c r="NIV207" s="110"/>
      <c r="NIW207" s="110"/>
      <c r="NIX207" s="110"/>
      <c r="NIY207" s="110"/>
      <c r="NIZ207" s="110"/>
      <c r="NJA207" s="110"/>
      <c r="NJB207" s="110"/>
      <c r="NJC207" s="110"/>
      <c r="NJD207" s="110"/>
      <c r="NJE207" s="110"/>
      <c r="NJF207" s="110"/>
      <c r="NJG207" s="110"/>
      <c r="NJH207" s="110"/>
      <c r="NJI207" s="110"/>
      <c r="NJJ207" s="110"/>
      <c r="NJK207" s="110"/>
      <c r="NJL207" s="110"/>
      <c r="NJM207" s="110"/>
      <c r="NJN207" s="110"/>
      <c r="NJO207" s="110"/>
      <c r="NJP207" s="110"/>
      <c r="NJQ207" s="110"/>
      <c r="NJR207" s="110"/>
      <c r="NJS207" s="110"/>
      <c r="NJT207" s="110"/>
      <c r="NJU207" s="110"/>
      <c r="NJV207" s="110"/>
      <c r="NJW207" s="110"/>
      <c r="NJX207" s="110"/>
      <c r="NJY207" s="110"/>
      <c r="NJZ207" s="110"/>
      <c r="NKA207" s="110"/>
      <c r="NKB207" s="110"/>
      <c r="NKC207" s="110"/>
      <c r="NKD207" s="110"/>
      <c r="NKE207" s="110"/>
      <c r="NKF207" s="110"/>
      <c r="NKG207" s="110"/>
      <c r="NKH207" s="110"/>
      <c r="NKI207" s="110"/>
      <c r="NKJ207" s="110"/>
      <c r="NKK207" s="110"/>
      <c r="NKL207" s="110"/>
      <c r="NKM207" s="110"/>
      <c r="NKN207" s="110"/>
      <c r="NKO207" s="110"/>
      <c r="NKP207" s="110"/>
      <c r="NKQ207" s="110"/>
      <c r="NKR207" s="110"/>
      <c r="NKS207" s="110"/>
      <c r="NKT207" s="110"/>
      <c r="NKU207" s="110"/>
      <c r="NKV207" s="110"/>
      <c r="NKW207" s="110"/>
      <c r="NKX207" s="110"/>
      <c r="NKY207" s="110"/>
      <c r="NKZ207" s="110"/>
      <c r="NLA207" s="110"/>
      <c r="NLB207" s="110"/>
      <c r="NLC207" s="110"/>
      <c r="NLD207" s="110"/>
      <c r="NLE207" s="110"/>
      <c r="NLF207" s="110"/>
      <c r="NLG207" s="110"/>
      <c r="NLH207" s="110"/>
      <c r="NLI207" s="110"/>
      <c r="NLJ207" s="110"/>
      <c r="NLK207" s="110"/>
      <c r="NLL207" s="110"/>
      <c r="NLM207" s="110"/>
      <c r="NLN207" s="110"/>
      <c r="NLO207" s="110"/>
      <c r="NLP207" s="110"/>
      <c r="NLQ207" s="110"/>
      <c r="NLR207" s="110"/>
      <c r="NLS207" s="110"/>
      <c r="NLT207" s="110"/>
      <c r="NLU207" s="110"/>
      <c r="NLV207" s="110"/>
      <c r="NLW207" s="110"/>
      <c r="NLX207" s="110"/>
      <c r="NLY207" s="110"/>
      <c r="NLZ207" s="110"/>
      <c r="NMA207" s="110"/>
      <c r="NMB207" s="110"/>
      <c r="NMC207" s="110"/>
      <c r="NMD207" s="110"/>
      <c r="NME207" s="110"/>
      <c r="NMF207" s="110"/>
      <c r="NMG207" s="110"/>
      <c r="NMH207" s="110"/>
      <c r="NMI207" s="110"/>
      <c r="NMJ207" s="110"/>
      <c r="NMK207" s="110"/>
      <c r="NML207" s="110"/>
      <c r="NMM207" s="110"/>
      <c r="NMN207" s="110"/>
      <c r="NMO207" s="110"/>
      <c r="NMP207" s="110"/>
      <c r="NMQ207" s="110"/>
      <c r="NMR207" s="110"/>
      <c r="NMS207" s="110"/>
      <c r="NMT207" s="110"/>
      <c r="NMU207" s="110"/>
      <c r="NMV207" s="110"/>
      <c r="NMW207" s="110"/>
      <c r="NMX207" s="110"/>
      <c r="NMY207" s="110"/>
      <c r="NMZ207" s="110"/>
      <c r="NNA207" s="110"/>
      <c r="NNB207" s="110"/>
      <c r="NNC207" s="110"/>
      <c r="NND207" s="110"/>
      <c r="NNE207" s="110"/>
      <c r="NNF207" s="110"/>
      <c r="NNG207" s="110"/>
      <c r="NNH207" s="110"/>
      <c r="NNI207" s="110"/>
      <c r="NNJ207" s="110"/>
      <c r="NNK207" s="110"/>
      <c r="NNL207" s="110"/>
      <c r="NNM207" s="110"/>
      <c r="NNN207" s="110"/>
      <c r="NNO207" s="110"/>
      <c r="NNP207" s="110"/>
      <c r="NNQ207" s="110"/>
      <c r="NNR207" s="110"/>
      <c r="NNS207" s="110"/>
      <c r="NNT207" s="110"/>
      <c r="NNU207" s="110"/>
      <c r="NNV207" s="110"/>
      <c r="NNW207" s="110"/>
      <c r="NNX207" s="110"/>
      <c r="NNY207" s="110"/>
      <c r="NNZ207" s="110"/>
      <c r="NOA207" s="110"/>
      <c r="NOB207" s="110"/>
      <c r="NOC207" s="110"/>
      <c r="NOD207" s="110"/>
      <c r="NOE207" s="110"/>
      <c r="NOF207" s="110"/>
      <c r="NOG207" s="110"/>
      <c r="NOH207" s="110"/>
      <c r="NOI207" s="110"/>
      <c r="NOJ207" s="110"/>
      <c r="NOK207" s="110"/>
      <c r="NOL207" s="110"/>
      <c r="NOM207" s="110"/>
      <c r="NON207" s="110"/>
      <c r="NOO207" s="110"/>
      <c r="NOP207" s="110"/>
      <c r="NOQ207" s="110"/>
      <c r="NOR207" s="110"/>
      <c r="NOS207" s="110"/>
      <c r="NOT207" s="110"/>
      <c r="NOU207" s="110"/>
      <c r="NOV207" s="110"/>
      <c r="NOW207" s="110"/>
      <c r="NOX207" s="110"/>
      <c r="NOY207" s="110"/>
      <c r="NOZ207" s="110"/>
      <c r="NPA207" s="110"/>
      <c r="NPB207" s="110"/>
      <c r="NPC207" s="110"/>
      <c r="NPD207" s="110"/>
      <c r="NPE207" s="110"/>
      <c r="NPF207" s="110"/>
      <c r="NPG207" s="110"/>
      <c r="NPH207" s="110"/>
      <c r="NPI207" s="110"/>
      <c r="NPJ207" s="110"/>
      <c r="NPK207" s="110"/>
      <c r="NPL207" s="110"/>
      <c r="NPM207" s="110"/>
      <c r="NPN207" s="110"/>
      <c r="NPO207" s="110"/>
      <c r="NPP207" s="110"/>
      <c r="NPQ207" s="110"/>
      <c r="NPR207" s="110"/>
      <c r="NPS207" s="110"/>
      <c r="NPT207" s="110"/>
      <c r="NPU207" s="110"/>
      <c r="NPV207" s="110"/>
      <c r="NPW207" s="110"/>
      <c r="NPX207" s="110"/>
      <c r="NPY207" s="110"/>
      <c r="NPZ207" s="110"/>
      <c r="NQA207" s="110"/>
      <c r="NQB207" s="110"/>
      <c r="NQC207" s="110"/>
      <c r="NQD207" s="110"/>
      <c r="NQE207" s="110"/>
      <c r="NQF207" s="110"/>
      <c r="NQG207" s="110"/>
      <c r="NQH207" s="110"/>
      <c r="NQI207" s="110"/>
      <c r="NQJ207" s="110"/>
      <c r="NQK207" s="110"/>
      <c r="NQL207" s="110"/>
      <c r="NQM207" s="110"/>
      <c r="NQN207" s="110"/>
      <c r="NQO207" s="110"/>
      <c r="NQP207" s="110"/>
      <c r="NQQ207" s="110"/>
      <c r="NQR207" s="110"/>
      <c r="NQS207" s="110"/>
      <c r="NQT207" s="110"/>
      <c r="NQU207" s="110"/>
      <c r="NQV207" s="110"/>
      <c r="NQW207" s="110"/>
      <c r="NQX207" s="110"/>
      <c r="NQY207" s="110"/>
      <c r="NQZ207" s="110"/>
      <c r="NRA207" s="110"/>
      <c r="NRB207" s="110"/>
      <c r="NRC207" s="110"/>
      <c r="NRD207" s="110"/>
      <c r="NRE207" s="110"/>
      <c r="NRF207" s="110"/>
      <c r="NRG207" s="110"/>
      <c r="NRH207" s="110"/>
      <c r="NRI207" s="110"/>
      <c r="NRJ207" s="110"/>
      <c r="NRK207" s="110"/>
      <c r="NRL207" s="110"/>
      <c r="NRM207" s="110"/>
      <c r="NRN207" s="110"/>
      <c r="NRO207" s="110"/>
      <c r="NRP207" s="110"/>
      <c r="NRQ207" s="110"/>
      <c r="NRR207" s="110"/>
      <c r="NRS207" s="110"/>
      <c r="NRT207" s="110"/>
      <c r="NRU207" s="110"/>
      <c r="NRV207" s="110"/>
      <c r="NRW207" s="110"/>
      <c r="NRX207" s="110"/>
      <c r="NRY207" s="110"/>
      <c r="NRZ207" s="110"/>
      <c r="NSA207" s="110"/>
      <c r="NSB207" s="110"/>
      <c r="NSC207" s="110"/>
      <c r="NSD207" s="110"/>
      <c r="NSE207" s="110"/>
      <c r="NSF207" s="110"/>
      <c r="NSG207" s="110"/>
      <c r="NSH207" s="110"/>
      <c r="NSI207" s="110"/>
      <c r="NSJ207" s="110"/>
      <c r="NSK207" s="110"/>
      <c r="NSL207" s="110"/>
      <c r="NSM207" s="110"/>
      <c r="NSN207" s="110"/>
      <c r="NSO207" s="110"/>
      <c r="NSP207" s="110"/>
      <c r="NSQ207" s="110"/>
      <c r="NSR207" s="110"/>
      <c r="NSS207" s="110"/>
      <c r="NST207" s="110"/>
      <c r="NSU207" s="110"/>
      <c r="NSV207" s="110"/>
      <c r="NSW207" s="110"/>
      <c r="NSX207" s="110"/>
      <c r="NSY207" s="110"/>
      <c r="NSZ207" s="110"/>
      <c r="NTA207" s="110"/>
      <c r="NTB207" s="110"/>
      <c r="NTC207" s="110"/>
      <c r="NTD207" s="110"/>
      <c r="NTE207" s="110"/>
      <c r="NTF207" s="110"/>
      <c r="NTG207" s="110"/>
      <c r="NTH207" s="110"/>
      <c r="NTI207" s="110"/>
      <c r="NTJ207" s="110"/>
      <c r="NTK207" s="110"/>
      <c r="NTL207" s="110"/>
      <c r="NTM207" s="110"/>
      <c r="NTN207" s="110"/>
      <c r="NTO207" s="110"/>
      <c r="NTP207" s="110"/>
      <c r="NTQ207" s="110"/>
      <c r="NTR207" s="110"/>
      <c r="NTS207" s="110"/>
      <c r="NTT207" s="110"/>
      <c r="NTU207" s="110"/>
      <c r="NTV207" s="110"/>
      <c r="NTW207" s="110"/>
      <c r="NTX207" s="110"/>
      <c r="NTY207" s="110"/>
      <c r="NTZ207" s="110"/>
      <c r="NUA207" s="110"/>
      <c r="NUB207" s="110"/>
      <c r="NUC207" s="110"/>
      <c r="NUD207" s="110"/>
      <c r="NUE207" s="110"/>
      <c r="NUF207" s="110"/>
      <c r="NUG207" s="110"/>
      <c r="NUH207" s="110"/>
      <c r="NUI207" s="110"/>
      <c r="NUJ207" s="110"/>
      <c r="NUK207" s="110"/>
      <c r="NUL207" s="110"/>
      <c r="NUM207" s="110"/>
      <c r="NUN207" s="110"/>
      <c r="NUO207" s="110"/>
      <c r="NUP207" s="110"/>
      <c r="NUQ207" s="110"/>
      <c r="NUR207" s="110"/>
      <c r="NUS207" s="110"/>
      <c r="NUT207" s="110"/>
      <c r="NUU207" s="110"/>
      <c r="NUV207" s="110"/>
      <c r="NUW207" s="110"/>
      <c r="NUX207" s="110"/>
      <c r="NUY207" s="110"/>
      <c r="NUZ207" s="110"/>
      <c r="NVA207" s="110"/>
      <c r="NVB207" s="110"/>
      <c r="NVC207" s="110"/>
      <c r="NVD207" s="110"/>
      <c r="NVE207" s="110"/>
      <c r="NVF207" s="110"/>
      <c r="NVG207" s="110"/>
      <c r="NVH207" s="110"/>
      <c r="NVI207" s="110"/>
      <c r="NVJ207" s="110"/>
      <c r="NVK207" s="110"/>
      <c r="NVL207" s="110"/>
      <c r="NVM207" s="110"/>
      <c r="NVN207" s="110"/>
      <c r="NVO207" s="110"/>
      <c r="NVP207" s="110"/>
      <c r="NVQ207" s="110"/>
      <c r="NVR207" s="110"/>
      <c r="NVS207" s="110"/>
      <c r="NVT207" s="110"/>
      <c r="NVU207" s="110"/>
      <c r="NVV207" s="110"/>
      <c r="NVW207" s="110"/>
      <c r="NVX207" s="110"/>
      <c r="NVY207" s="110"/>
      <c r="NVZ207" s="110"/>
      <c r="NWA207" s="110"/>
      <c r="NWB207" s="110"/>
      <c r="NWC207" s="110"/>
      <c r="NWD207" s="110"/>
      <c r="NWE207" s="110"/>
      <c r="NWF207" s="110"/>
      <c r="NWG207" s="110"/>
      <c r="NWH207" s="110"/>
      <c r="NWI207" s="110"/>
      <c r="NWJ207" s="110"/>
      <c r="NWK207" s="110"/>
      <c r="NWL207" s="110"/>
      <c r="NWM207" s="110"/>
      <c r="NWN207" s="110"/>
      <c r="NWO207" s="110"/>
      <c r="NWP207" s="110"/>
      <c r="NWQ207" s="110"/>
      <c r="NWR207" s="110"/>
      <c r="NWS207" s="110"/>
      <c r="NWT207" s="110"/>
      <c r="NWU207" s="110"/>
      <c r="NWV207" s="110"/>
      <c r="NWW207" s="110"/>
      <c r="NWX207" s="110"/>
      <c r="NWY207" s="110"/>
      <c r="NWZ207" s="110"/>
      <c r="NXA207" s="110"/>
      <c r="NXB207" s="110"/>
      <c r="NXC207" s="110"/>
      <c r="NXD207" s="110"/>
      <c r="NXE207" s="110"/>
      <c r="NXF207" s="110"/>
      <c r="NXG207" s="110"/>
      <c r="NXH207" s="110"/>
      <c r="NXI207" s="110"/>
      <c r="NXJ207" s="110"/>
      <c r="NXK207" s="110"/>
      <c r="NXL207" s="110"/>
      <c r="NXM207" s="110"/>
      <c r="NXN207" s="110"/>
      <c r="NXO207" s="110"/>
      <c r="NXP207" s="110"/>
      <c r="NXQ207" s="110"/>
      <c r="NXR207" s="110"/>
      <c r="NXS207" s="110"/>
      <c r="NXT207" s="110"/>
      <c r="NXU207" s="110"/>
      <c r="NXV207" s="110"/>
      <c r="NXW207" s="110"/>
      <c r="NXX207" s="110"/>
      <c r="NXY207" s="110"/>
      <c r="NXZ207" s="110"/>
      <c r="NYA207" s="110"/>
      <c r="NYB207" s="110"/>
      <c r="NYC207" s="110"/>
      <c r="NYD207" s="110"/>
      <c r="NYE207" s="110"/>
      <c r="NYF207" s="110"/>
      <c r="NYG207" s="110"/>
      <c r="NYH207" s="110"/>
      <c r="NYI207" s="110"/>
      <c r="NYJ207" s="110"/>
      <c r="NYK207" s="110"/>
      <c r="NYL207" s="110"/>
      <c r="NYM207" s="110"/>
      <c r="NYN207" s="110"/>
      <c r="NYO207" s="110"/>
      <c r="NYP207" s="110"/>
      <c r="NYQ207" s="110"/>
      <c r="NYR207" s="110"/>
      <c r="NYS207" s="110"/>
      <c r="NYT207" s="110"/>
      <c r="NYU207" s="110"/>
      <c r="NYV207" s="110"/>
      <c r="NYW207" s="110"/>
      <c r="NYX207" s="110"/>
      <c r="NYY207" s="110"/>
      <c r="NYZ207" s="110"/>
      <c r="NZA207" s="110"/>
      <c r="NZB207" s="110"/>
      <c r="NZC207" s="110"/>
      <c r="NZD207" s="110"/>
      <c r="NZE207" s="110"/>
      <c r="NZF207" s="110"/>
      <c r="NZG207" s="110"/>
      <c r="NZH207" s="110"/>
      <c r="NZI207" s="110"/>
      <c r="NZJ207" s="110"/>
      <c r="NZK207" s="110"/>
      <c r="NZL207" s="110"/>
      <c r="NZM207" s="110"/>
      <c r="NZN207" s="110"/>
      <c r="NZO207" s="110"/>
      <c r="NZP207" s="110"/>
      <c r="NZQ207" s="110"/>
      <c r="NZR207" s="110"/>
      <c r="NZS207" s="110"/>
      <c r="NZT207" s="110"/>
      <c r="NZU207" s="110"/>
      <c r="NZV207" s="110"/>
      <c r="NZW207" s="110"/>
      <c r="NZX207" s="110"/>
      <c r="NZY207" s="110"/>
      <c r="NZZ207" s="110"/>
      <c r="OAA207" s="110"/>
      <c r="OAB207" s="110"/>
      <c r="OAC207" s="110"/>
      <c r="OAD207" s="110"/>
      <c r="OAE207" s="110"/>
      <c r="OAF207" s="110"/>
      <c r="OAG207" s="110"/>
      <c r="OAH207" s="110"/>
      <c r="OAI207" s="110"/>
      <c r="OAJ207" s="110"/>
      <c r="OAK207" s="110"/>
      <c r="OAL207" s="110"/>
      <c r="OAM207" s="110"/>
      <c r="OAN207" s="110"/>
      <c r="OAO207" s="110"/>
      <c r="OAP207" s="110"/>
      <c r="OAQ207" s="110"/>
      <c r="OAR207" s="110"/>
      <c r="OAS207" s="110"/>
      <c r="OAT207" s="110"/>
      <c r="OAU207" s="110"/>
      <c r="OAV207" s="110"/>
      <c r="OAW207" s="110"/>
      <c r="OAX207" s="110"/>
      <c r="OAY207" s="110"/>
      <c r="OAZ207" s="110"/>
      <c r="OBA207" s="110"/>
      <c r="OBB207" s="110"/>
      <c r="OBC207" s="110"/>
      <c r="OBD207" s="110"/>
      <c r="OBE207" s="110"/>
      <c r="OBF207" s="110"/>
      <c r="OBG207" s="110"/>
      <c r="OBH207" s="110"/>
      <c r="OBI207" s="110"/>
      <c r="OBJ207" s="110"/>
      <c r="OBK207" s="110"/>
      <c r="OBL207" s="110"/>
      <c r="OBM207" s="110"/>
      <c r="OBN207" s="110"/>
      <c r="OBO207" s="110"/>
      <c r="OBP207" s="110"/>
      <c r="OBQ207" s="110"/>
      <c r="OBR207" s="110"/>
      <c r="OBS207" s="110"/>
      <c r="OBT207" s="110"/>
      <c r="OBU207" s="110"/>
      <c r="OBV207" s="110"/>
      <c r="OBW207" s="110"/>
      <c r="OBX207" s="110"/>
      <c r="OBY207" s="110"/>
      <c r="OBZ207" s="110"/>
      <c r="OCA207" s="110"/>
      <c r="OCB207" s="110"/>
      <c r="OCC207" s="110"/>
      <c r="OCD207" s="110"/>
      <c r="OCE207" s="110"/>
      <c r="OCF207" s="110"/>
      <c r="OCG207" s="110"/>
      <c r="OCH207" s="110"/>
      <c r="OCI207" s="110"/>
      <c r="OCJ207" s="110"/>
      <c r="OCK207" s="110"/>
      <c r="OCL207" s="110"/>
      <c r="OCM207" s="110"/>
      <c r="OCN207" s="110"/>
      <c r="OCO207" s="110"/>
      <c r="OCP207" s="110"/>
      <c r="OCQ207" s="110"/>
      <c r="OCR207" s="110"/>
      <c r="OCS207" s="110"/>
      <c r="OCT207" s="110"/>
      <c r="OCU207" s="110"/>
      <c r="OCV207" s="110"/>
      <c r="OCW207" s="110"/>
      <c r="OCX207" s="110"/>
      <c r="OCY207" s="110"/>
      <c r="OCZ207" s="110"/>
      <c r="ODA207" s="110"/>
      <c r="ODB207" s="110"/>
      <c r="ODC207" s="110"/>
      <c r="ODD207" s="110"/>
      <c r="ODE207" s="110"/>
      <c r="ODF207" s="110"/>
      <c r="ODG207" s="110"/>
      <c r="ODH207" s="110"/>
      <c r="ODI207" s="110"/>
      <c r="ODJ207" s="110"/>
      <c r="ODK207" s="110"/>
      <c r="ODL207" s="110"/>
      <c r="ODM207" s="110"/>
      <c r="ODN207" s="110"/>
      <c r="ODO207" s="110"/>
      <c r="ODP207" s="110"/>
      <c r="ODQ207" s="110"/>
      <c r="ODR207" s="110"/>
      <c r="ODS207" s="110"/>
      <c r="ODT207" s="110"/>
      <c r="ODU207" s="110"/>
      <c r="ODV207" s="110"/>
      <c r="ODW207" s="110"/>
      <c r="ODX207" s="110"/>
      <c r="ODY207" s="110"/>
      <c r="ODZ207" s="110"/>
      <c r="OEA207" s="110"/>
      <c r="OEB207" s="110"/>
      <c r="OEC207" s="110"/>
      <c r="OED207" s="110"/>
      <c r="OEE207" s="110"/>
      <c r="OEF207" s="110"/>
      <c r="OEG207" s="110"/>
      <c r="OEH207" s="110"/>
      <c r="OEI207" s="110"/>
      <c r="OEJ207" s="110"/>
      <c r="OEK207" s="110"/>
      <c r="OEL207" s="110"/>
      <c r="OEM207" s="110"/>
      <c r="OEN207" s="110"/>
      <c r="OEO207" s="110"/>
      <c r="OEP207" s="110"/>
      <c r="OEQ207" s="110"/>
      <c r="OER207" s="110"/>
      <c r="OES207" s="110"/>
      <c r="OET207" s="110"/>
      <c r="OEU207" s="110"/>
      <c r="OEV207" s="110"/>
      <c r="OEW207" s="110"/>
      <c r="OEX207" s="110"/>
      <c r="OEY207" s="110"/>
      <c r="OEZ207" s="110"/>
      <c r="OFA207" s="110"/>
      <c r="OFB207" s="110"/>
      <c r="OFC207" s="110"/>
      <c r="OFD207" s="110"/>
      <c r="OFE207" s="110"/>
      <c r="OFF207" s="110"/>
      <c r="OFG207" s="110"/>
      <c r="OFH207" s="110"/>
      <c r="OFI207" s="110"/>
      <c r="OFJ207" s="110"/>
      <c r="OFK207" s="110"/>
      <c r="OFL207" s="110"/>
      <c r="OFM207" s="110"/>
      <c r="OFN207" s="110"/>
      <c r="OFO207" s="110"/>
      <c r="OFP207" s="110"/>
      <c r="OFQ207" s="110"/>
      <c r="OFR207" s="110"/>
      <c r="OFS207" s="110"/>
      <c r="OFT207" s="110"/>
      <c r="OFU207" s="110"/>
      <c r="OFV207" s="110"/>
      <c r="OFW207" s="110"/>
      <c r="OFX207" s="110"/>
      <c r="OFY207" s="110"/>
      <c r="OFZ207" s="110"/>
      <c r="OGA207" s="110"/>
      <c r="OGB207" s="110"/>
      <c r="OGC207" s="110"/>
      <c r="OGD207" s="110"/>
      <c r="OGE207" s="110"/>
      <c r="OGF207" s="110"/>
      <c r="OGG207" s="110"/>
      <c r="OGH207" s="110"/>
      <c r="OGI207" s="110"/>
      <c r="OGJ207" s="110"/>
      <c r="OGK207" s="110"/>
      <c r="OGL207" s="110"/>
      <c r="OGM207" s="110"/>
      <c r="OGN207" s="110"/>
      <c r="OGO207" s="110"/>
      <c r="OGP207" s="110"/>
      <c r="OGQ207" s="110"/>
      <c r="OGR207" s="110"/>
      <c r="OGS207" s="110"/>
      <c r="OGT207" s="110"/>
      <c r="OGU207" s="110"/>
      <c r="OGV207" s="110"/>
      <c r="OGW207" s="110"/>
      <c r="OGX207" s="110"/>
      <c r="OGY207" s="110"/>
      <c r="OGZ207" s="110"/>
      <c r="OHA207" s="110"/>
      <c r="OHB207" s="110"/>
      <c r="OHC207" s="110"/>
      <c r="OHD207" s="110"/>
      <c r="OHE207" s="110"/>
      <c r="OHF207" s="110"/>
      <c r="OHG207" s="110"/>
      <c r="OHH207" s="110"/>
      <c r="OHI207" s="110"/>
      <c r="OHJ207" s="110"/>
      <c r="OHK207" s="110"/>
      <c r="OHL207" s="110"/>
      <c r="OHM207" s="110"/>
      <c r="OHN207" s="110"/>
      <c r="OHO207" s="110"/>
      <c r="OHP207" s="110"/>
      <c r="OHQ207" s="110"/>
      <c r="OHR207" s="110"/>
      <c r="OHS207" s="110"/>
      <c r="OHT207" s="110"/>
      <c r="OHU207" s="110"/>
      <c r="OHV207" s="110"/>
      <c r="OHW207" s="110"/>
      <c r="OHX207" s="110"/>
      <c r="OHY207" s="110"/>
      <c r="OHZ207" s="110"/>
      <c r="OIA207" s="110"/>
      <c r="OIB207" s="110"/>
      <c r="OIC207" s="110"/>
      <c r="OID207" s="110"/>
      <c r="OIE207" s="110"/>
      <c r="OIF207" s="110"/>
      <c r="OIG207" s="110"/>
      <c r="OIH207" s="110"/>
      <c r="OII207" s="110"/>
      <c r="OIJ207" s="110"/>
      <c r="OIK207" s="110"/>
      <c r="OIL207" s="110"/>
      <c r="OIM207" s="110"/>
      <c r="OIN207" s="110"/>
      <c r="OIO207" s="110"/>
      <c r="OIP207" s="110"/>
      <c r="OIQ207" s="110"/>
      <c r="OIR207" s="110"/>
      <c r="OIS207" s="110"/>
      <c r="OIT207" s="110"/>
      <c r="OIU207" s="110"/>
      <c r="OIV207" s="110"/>
      <c r="OIW207" s="110"/>
      <c r="OIX207" s="110"/>
      <c r="OIY207" s="110"/>
      <c r="OIZ207" s="110"/>
      <c r="OJA207" s="110"/>
      <c r="OJB207" s="110"/>
      <c r="OJC207" s="110"/>
      <c r="OJD207" s="110"/>
      <c r="OJE207" s="110"/>
      <c r="OJF207" s="110"/>
      <c r="OJG207" s="110"/>
      <c r="OJH207" s="110"/>
      <c r="OJI207" s="110"/>
      <c r="OJJ207" s="110"/>
      <c r="OJK207" s="110"/>
      <c r="OJL207" s="110"/>
      <c r="OJM207" s="110"/>
      <c r="OJN207" s="110"/>
      <c r="OJO207" s="110"/>
      <c r="OJP207" s="110"/>
      <c r="OJQ207" s="110"/>
      <c r="OJR207" s="110"/>
      <c r="OJS207" s="110"/>
      <c r="OJT207" s="110"/>
      <c r="OJU207" s="110"/>
      <c r="OJV207" s="110"/>
      <c r="OJW207" s="110"/>
      <c r="OJX207" s="110"/>
      <c r="OJY207" s="110"/>
      <c r="OJZ207" s="110"/>
      <c r="OKA207" s="110"/>
      <c r="OKB207" s="110"/>
      <c r="OKC207" s="110"/>
      <c r="OKD207" s="110"/>
      <c r="OKE207" s="110"/>
      <c r="OKF207" s="110"/>
      <c r="OKG207" s="110"/>
      <c r="OKH207" s="110"/>
      <c r="OKI207" s="110"/>
      <c r="OKJ207" s="110"/>
      <c r="OKK207" s="110"/>
      <c r="OKL207" s="110"/>
      <c r="OKM207" s="110"/>
      <c r="OKN207" s="110"/>
      <c r="OKO207" s="110"/>
      <c r="OKP207" s="110"/>
      <c r="OKQ207" s="110"/>
      <c r="OKR207" s="110"/>
      <c r="OKS207" s="110"/>
      <c r="OKT207" s="110"/>
      <c r="OKU207" s="110"/>
      <c r="OKV207" s="110"/>
      <c r="OKW207" s="110"/>
      <c r="OKX207" s="110"/>
      <c r="OKY207" s="110"/>
      <c r="OKZ207" s="110"/>
      <c r="OLA207" s="110"/>
      <c r="OLB207" s="110"/>
      <c r="OLC207" s="110"/>
      <c r="OLD207" s="110"/>
      <c r="OLE207" s="110"/>
      <c r="OLF207" s="110"/>
      <c r="OLG207" s="110"/>
      <c r="OLH207" s="110"/>
      <c r="OLI207" s="110"/>
      <c r="OLJ207" s="110"/>
      <c r="OLK207" s="110"/>
      <c r="OLL207" s="110"/>
      <c r="OLM207" s="110"/>
      <c r="OLN207" s="110"/>
      <c r="OLO207" s="110"/>
      <c r="OLP207" s="110"/>
      <c r="OLQ207" s="110"/>
      <c r="OLR207" s="110"/>
      <c r="OLS207" s="110"/>
      <c r="OLT207" s="110"/>
      <c r="OLU207" s="110"/>
      <c r="OLV207" s="110"/>
      <c r="OLW207" s="110"/>
      <c r="OLX207" s="110"/>
      <c r="OLY207" s="110"/>
      <c r="OLZ207" s="110"/>
      <c r="OMA207" s="110"/>
      <c r="OMB207" s="110"/>
      <c r="OMC207" s="110"/>
      <c r="OMD207" s="110"/>
      <c r="OME207" s="110"/>
      <c r="OMF207" s="110"/>
      <c r="OMG207" s="110"/>
      <c r="OMH207" s="110"/>
      <c r="OMI207" s="110"/>
      <c r="OMJ207" s="110"/>
      <c r="OMK207" s="110"/>
      <c r="OML207" s="110"/>
      <c r="OMM207" s="110"/>
      <c r="OMN207" s="110"/>
      <c r="OMO207" s="110"/>
      <c r="OMP207" s="110"/>
      <c r="OMQ207" s="110"/>
      <c r="OMR207" s="110"/>
      <c r="OMS207" s="110"/>
      <c r="OMT207" s="110"/>
      <c r="OMU207" s="110"/>
      <c r="OMV207" s="110"/>
      <c r="OMW207" s="110"/>
      <c r="OMX207" s="110"/>
      <c r="OMY207" s="110"/>
      <c r="OMZ207" s="110"/>
      <c r="ONA207" s="110"/>
      <c r="ONB207" s="110"/>
      <c r="ONC207" s="110"/>
      <c r="OND207" s="110"/>
      <c r="ONE207" s="110"/>
      <c r="ONF207" s="110"/>
      <c r="ONG207" s="110"/>
      <c r="ONH207" s="110"/>
      <c r="ONI207" s="110"/>
      <c r="ONJ207" s="110"/>
      <c r="ONK207" s="110"/>
      <c r="ONL207" s="110"/>
      <c r="ONM207" s="110"/>
      <c r="ONN207" s="110"/>
      <c r="ONO207" s="110"/>
      <c r="ONP207" s="110"/>
      <c r="ONQ207" s="110"/>
      <c r="ONR207" s="110"/>
      <c r="ONS207" s="110"/>
      <c r="ONT207" s="110"/>
      <c r="ONU207" s="110"/>
      <c r="ONV207" s="110"/>
      <c r="ONW207" s="110"/>
      <c r="ONX207" s="110"/>
      <c r="ONY207" s="110"/>
      <c r="ONZ207" s="110"/>
      <c r="OOA207" s="110"/>
      <c r="OOB207" s="110"/>
      <c r="OOC207" s="110"/>
      <c r="OOD207" s="110"/>
      <c r="OOE207" s="110"/>
      <c r="OOF207" s="110"/>
      <c r="OOG207" s="110"/>
      <c r="OOH207" s="110"/>
      <c r="OOI207" s="110"/>
      <c r="OOJ207" s="110"/>
      <c r="OOK207" s="110"/>
      <c r="OOL207" s="110"/>
      <c r="OOM207" s="110"/>
      <c r="OON207" s="110"/>
      <c r="OOO207" s="110"/>
      <c r="OOP207" s="110"/>
      <c r="OOQ207" s="110"/>
      <c r="OOR207" s="110"/>
      <c r="OOS207" s="110"/>
      <c r="OOT207" s="110"/>
      <c r="OOU207" s="110"/>
      <c r="OOV207" s="110"/>
      <c r="OOW207" s="110"/>
      <c r="OOX207" s="110"/>
      <c r="OOY207" s="110"/>
      <c r="OOZ207" s="110"/>
      <c r="OPA207" s="110"/>
      <c r="OPB207" s="110"/>
      <c r="OPC207" s="110"/>
      <c r="OPD207" s="110"/>
      <c r="OPE207" s="110"/>
      <c r="OPF207" s="110"/>
      <c r="OPG207" s="110"/>
      <c r="OPH207" s="110"/>
      <c r="OPI207" s="110"/>
      <c r="OPJ207" s="110"/>
      <c r="OPK207" s="110"/>
      <c r="OPL207" s="110"/>
      <c r="OPM207" s="110"/>
      <c r="OPN207" s="110"/>
      <c r="OPO207" s="110"/>
      <c r="OPP207" s="110"/>
      <c r="OPQ207" s="110"/>
      <c r="OPR207" s="110"/>
      <c r="OPS207" s="110"/>
      <c r="OPT207" s="110"/>
      <c r="OPU207" s="110"/>
      <c r="OPV207" s="110"/>
      <c r="OPW207" s="110"/>
      <c r="OPX207" s="110"/>
      <c r="OPY207" s="110"/>
      <c r="OPZ207" s="110"/>
      <c r="OQA207" s="110"/>
      <c r="OQB207" s="110"/>
      <c r="OQC207" s="110"/>
      <c r="OQD207" s="110"/>
      <c r="OQE207" s="110"/>
      <c r="OQF207" s="110"/>
      <c r="OQG207" s="110"/>
      <c r="OQH207" s="110"/>
      <c r="OQI207" s="110"/>
      <c r="OQJ207" s="110"/>
      <c r="OQK207" s="110"/>
      <c r="OQL207" s="110"/>
      <c r="OQM207" s="110"/>
      <c r="OQN207" s="110"/>
      <c r="OQO207" s="110"/>
      <c r="OQP207" s="110"/>
      <c r="OQQ207" s="110"/>
      <c r="OQR207" s="110"/>
      <c r="OQS207" s="110"/>
      <c r="OQT207" s="110"/>
      <c r="OQU207" s="110"/>
      <c r="OQV207" s="110"/>
      <c r="OQW207" s="110"/>
      <c r="OQX207" s="110"/>
      <c r="OQY207" s="110"/>
      <c r="OQZ207" s="110"/>
      <c r="ORA207" s="110"/>
      <c r="ORB207" s="110"/>
      <c r="ORC207" s="110"/>
      <c r="ORD207" s="110"/>
      <c r="ORE207" s="110"/>
      <c r="ORF207" s="110"/>
      <c r="ORG207" s="110"/>
      <c r="ORH207" s="110"/>
      <c r="ORI207" s="110"/>
      <c r="ORJ207" s="110"/>
      <c r="ORK207" s="110"/>
      <c r="ORL207" s="110"/>
      <c r="ORM207" s="110"/>
      <c r="ORN207" s="110"/>
      <c r="ORO207" s="110"/>
      <c r="ORP207" s="110"/>
      <c r="ORQ207" s="110"/>
      <c r="ORR207" s="110"/>
      <c r="ORS207" s="110"/>
      <c r="ORT207" s="110"/>
      <c r="ORU207" s="110"/>
      <c r="ORV207" s="110"/>
      <c r="ORW207" s="110"/>
      <c r="ORX207" s="110"/>
      <c r="ORY207" s="110"/>
      <c r="ORZ207" s="110"/>
      <c r="OSA207" s="110"/>
      <c r="OSB207" s="110"/>
      <c r="OSC207" s="110"/>
      <c r="OSD207" s="110"/>
      <c r="OSE207" s="110"/>
      <c r="OSF207" s="110"/>
      <c r="OSG207" s="110"/>
      <c r="OSH207" s="110"/>
      <c r="OSI207" s="110"/>
      <c r="OSJ207" s="110"/>
      <c r="OSK207" s="110"/>
      <c r="OSL207" s="110"/>
      <c r="OSM207" s="110"/>
      <c r="OSN207" s="110"/>
      <c r="OSO207" s="110"/>
      <c r="OSP207" s="110"/>
      <c r="OSQ207" s="110"/>
      <c r="OSR207" s="110"/>
      <c r="OSS207" s="110"/>
      <c r="OST207" s="110"/>
      <c r="OSU207" s="110"/>
      <c r="OSV207" s="110"/>
      <c r="OSW207" s="110"/>
      <c r="OSX207" s="110"/>
      <c r="OSY207" s="110"/>
      <c r="OSZ207" s="110"/>
      <c r="OTA207" s="110"/>
      <c r="OTB207" s="110"/>
      <c r="OTC207" s="110"/>
      <c r="OTD207" s="110"/>
      <c r="OTE207" s="110"/>
      <c r="OTF207" s="110"/>
      <c r="OTG207" s="110"/>
      <c r="OTH207" s="110"/>
      <c r="OTI207" s="110"/>
      <c r="OTJ207" s="110"/>
      <c r="OTK207" s="110"/>
      <c r="OTL207" s="110"/>
      <c r="OTM207" s="110"/>
      <c r="OTN207" s="110"/>
      <c r="OTO207" s="110"/>
      <c r="OTP207" s="110"/>
      <c r="OTQ207" s="110"/>
      <c r="OTR207" s="110"/>
      <c r="OTS207" s="110"/>
      <c r="OTT207" s="110"/>
      <c r="OTU207" s="110"/>
      <c r="OTV207" s="110"/>
      <c r="OTW207" s="110"/>
      <c r="OTX207" s="110"/>
      <c r="OTY207" s="110"/>
      <c r="OTZ207" s="110"/>
      <c r="OUA207" s="110"/>
      <c r="OUB207" s="110"/>
      <c r="OUC207" s="110"/>
      <c r="OUD207" s="110"/>
      <c r="OUE207" s="110"/>
      <c r="OUF207" s="110"/>
      <c r="OUG207" s="110"/>
      <c r="OUH207" s="110"/>
      <c r="OUI207" s="110"/>
      <c r="OUJ207" s="110"/>
      <c r="OUK207" s="110"/>
      <c r="OUL207" s="110"/>
      <c r="OUM207" s="110"/>
      <c r="OUN207" s="110"/>
      <c r="OUO207" s="110"/>
      <c r="OUP207" s="110"/>
      <c r="OUQ207" s="110"/>
      <c r="OUR207" s="110"/>
      <c r="OUS207" s="110"/>
      <c r="OUT207" s="110"/>
      <c r="OUU207" s="110"/>
      <c r="OUV207" s="110"/>
      <c r="OUW207" s="110"/>
      <c r="OUX207" s="110"/>
      <c r="OUY207" s="110"/>
      <c r="OUZ207" s="110"/>
      <c r="OVA207" s="110"/>
      <c r="OVB207" s="110"/>
      <c r="OVC207" s="110"/>
      <c r="OVD207" s="110"/>
      <c r="OVE207" s="110"/>
      <c r="OVF207" s="110"/>
      <c r="OVG207" s="110"/>
      <c r="OVH207" s="110"/>
      <c r="OVI207" s="110"/>
      <c r="OVJ207" s="110"/>
      <c r="OVK207" s="110"/>
      <c r="OVL207" s="110"/>
      <c r="OVM207" s="110"/>
      <c r="OVN207" s="110"/>
      <c r="OVO207" s="110"/>
      <c r="OVP207" s="110"/>
      <c r="OVQ207" s="110"/>
      <c r="OVR207" s="110"/>
      <c r="OVS207" s="110"/>
      <c r="OVT207" s="110"/>
      <c r="OVU207" s="110"/>
      <c r="OVV207" s="110"/>
      <c r="OVW207" s="110"/>
      <c r="OVX207" s="110"/>
      <c r="OVY207" s="110"/>
      <c r="OVZ207" s="110"/>
      <c r="OWA207" s="110"/>
      <c r="OWB207" s="110"/>
      <c r="OWC207" s="110"/>
      <c r="OWD207" s="110"/>
      <c r="OWE207" s="110"/>
      <c r="OWF207" s="110"/>
      <c r="OWG207" s="110"/>
      <c r="OWH207" s="110"/>
      <c r="OWI207" s="110"/>
      <c r="OWJ207" s="110"/>
      <c r="OWK207" s="110"/>
      <c r="OWL207" s="110"/>
      <c r="OWM207" s="110"/>
      <c r="OWN207" s="110"/>
      <c r="OWO207" s="110"/>
      <c r="OWP207" s="110"/>
      <c r="OWQ207" s="110"/>
      <c r="OWR207" s="110"/>
      <c r="OWS207" s="110"/>
      <c r="OWT207" s="110"/>
      <c r="OWU207" s="110"/>
      <c r="OWV207" s="110"/>
      <c r="OWW207" s="110"/>
      <c r="OWX207" s="110"/>
      <c r="OWY207" s="110"/>
      <c r="OWZ207" s="110"/>
      <c r="OXA207" s="110"/>
      <c r="OXB207" s="110"/>
      <c r="OXC207" s="110"/>
      <c r="OXD207" s="110"/>
      <c r="OXE207" s="110"/>
      <c r="OXF207" s="110"/>
      <c r="OXG207" s="110"/>
      <c r="OXH207" s="110"/>
      <c r="OXI207" s="110"/>
      <c r="OXJ207" s="110"/>
      <c r="OXK207" s="110"/>
      <c r="OXL207" s="110"/>
      <c r="OXM207" s="110"/>
      <c r="OXN207" s="110"/>
      <c r="OXO207" s="110"/>
      <c r="OXP207" s="110"/>
      <c r="OXQ207" s="110"/>
      <c r="OXR207" s="110"/>
      <c r="OXS207" s="110"/>
      <c r="OXT207" s="110"/>
      <c r="OXU207" s="110"/>
      <c r="OXV207" s="110"/>
      <c r="OXW207" s="110"/>
      <c r="OXX207" s="110"/>
      <c r="OXY207" s="110"/>
      <c r="OXZ207" s="110"/>
      <c r="OYA207" s="110"/>
      <c r="OYB207" s="110"/>
      <c r="OYC207" s="110"/>
      <c r="OYD207" s="110"/>
      <c r="OYE207" s="110"/>
      <c r="OYF207" s="110"/>
      <c r="OYG207" s="110"/>
      <c r="OYH207" s="110"/>
      <c r="OYI207" s="110"/>
      <c r="OYJ207" s="110"/>
      <c r="OYK207" s="110"/>
      <c r="OYL207" s="110"/>
      <c r="OYM207" s="110"/>
      <c r="OYN207" s="110"/>
      <c r="OYO207" s="110"/>
      <c r="OYP207" s="110"/>
      <c r="OYQ207" s="110"/>
      <c r="OYR207" s="110"/>
      <c r="OYS207" s="110"/>
      <c r="OYT207" s="110"/>
      <c r="OYU207" s="110"/>
      <c r="OYV207" s="110"/>
      <c r="OYW207" s="110"/>
      <c r="OYX207" s="110"/>
      <c r="OYY207" s="110"/>
      <c r="OYZ207" s="110"/>
      <c r="OZA207" s="110"/>
      <c r="OZB207" s="110"/>
      <c r="OZC207" s="110"/>
      <c r="OZD207" s="110"/>
      <c r="OZE207" s="110"/>
      <c r="OZF207" s="110"/>
      <c r="OZG207" s="110"/>
      <c r="OZH207" s="110"/>
      <c r="OZI207" s="110"/>
      <c r="OZJ207" s="110"/>
      <c r="OZK207" s="110"/>
      <c r="OZL207" s="110"/>
      <c r="OZM207" s="110"/>
      <c r="OZN207" s="110"/>
      <c r="OZO207" s="110"/>
      <c r="OZP207" s="110"/>
      <c r="OZQ207" s="110"/>
      <c r="OZR207" s="110"/>
      <c r="OZS207" s="110"/>
      <c r="OZT207" s="110"/>
      <c r="OZU207" s="110"/>
      <c r="OZV207" s="110"/>
      <c r="OZW207" s="110"/>
      <c r="OZX207" s="110"/>
      <c r="OZY207" s="110"/>
      <c r="OZZ207" s="110"/>
      <c r="PAA207" s="110"/>
      <c r="PAB207" s="110"/>
      <c r="PAC207" s="110"/>
      <c r="PAD207" s="110"/>
      <c r="PAE207" s="110"/>
      <c r="PAF207" s="110"/>
      <c r="PAG207" s="110"/>
      <c r="PAH207" s="110"/>
      <c r="PAI207" s="110"/>
      <c r="PAJ207" s="110"/>
      <c r="PAK207" s="110"/>
      <c r="PAL207" s="110"/>
      <c r="PAM207" s="110"/>
      <c r="PAN207" s="110"/>
      <c r="PAO207" s="110"/>
      <c r="PAP207" s="110"/>
      <c r="PAQ207" s="110"/>
      <c r="PAR207" s="110"/>
      <c r="PAS207" s="110"/>
      <c r="PAT207" s="110"/>
      <c r="PAU207" s="110"/>
      <c r="PAV207" s="110"/>
      <c r="PAW207" s="110"/>
      <c r="PAX207" s="110"/>
      <c r="PAY207" s="110"/>
      <c r="PAZ207" s="110"/>
      <c r="PBA207" s="110"/>
      <c r="PBB207" s="110"/>
      <c r="PBC207" s="110"/>
      <c r="PBD207" s="110"/>
      <c r="PBE207" s="110"/>
      <c r="PBF207" s="110"/>
      <c r="PBG207" s="110"/>
      <c r="PBH207" s="110"/>
      <c r="PBI207" s="110"/>
      <c r="PBJ207" s="110"/>
      <c r="PBK207" s="110"/>
      <c r="PBL207" s="110"/>
      <c r="PBM207" s="110"/>
      <c r="PBN207" s="110"/>
      <c r="PBO207" s="110"/>
      <c r="PBP207" s="110"/>
      <c r="PBQ207" s="110"/>
      <c r="PBR207" s="110"/>
      <c r="PBS207" s="110"/>
      <c r="PBT207" s="110"/>
      <c r="PBU207" s="110"/>
      <c r="PBV207" s="110"/>
      <c r="PBW207" s="110"/>
      <c r="PBX207" s="110"/>
      <c r="PBY207" s="110"/>
      <c r="PBZ207" s="110"/>
      <c r="PCA207" s="110"/>
      <c r="PCB207" s="110"/>
      <c r="PCC207" s="110"/>
      <c r="PCD207" s="110"/>
      <c r="PCE207" s="110"/>
      <c r="PCF207" s="110"/>
      <c r="PCG207" s="110"/>
      <c r="PCH207" s="110"/>
      <c r="PCI207" s="110"/>
      <c r="PCJ207" s="110"/>
      <c r="PCK207" s="110"/>
      <c r="PCL207" s="110"/>
      <c r="PCM207" s="110"/>
      <c r="PCN207" s="110"/>
      <c r="PCO207" s="110"/>
      <c r="PCP207" s="110"/>
      <c r="PCQ207" s="110"/>
      <c r="PCR207" s="110"/>
      <c r="PCS207" s="110"/>
      <c r="PCT207" s="110"/>
      <c r="PCU207" s="110"/>
      <c r="PCV207" s="110"/>
      <c r="PCW207" s="110"/>
      <c r="PCX207" s="110"/>
      <c r="PCY207" s="110"/>
      <c r="PCZ207" s="110"/>
      <c r="PDA207" s="110"/>
      <c r="PDB207" s="110"/>
      <c r="PDC207" s="110"/>
      <c r="PDD207" s="110"/>
      <c r="PDE207" s="110"/>
      <c r="PDF207" s="110"/>
      <c r="PDG207" s="110"/>
      <c r="PDH207" s="110"/>
      <c r="PDI207" s="110"/>
      <c r="PDJ207" s="110"/>
      <c r="PDK207" s="110"/>
      <c r="PDL207" s="110"/>
      <c r="PDM207" s="110"/>
      <c r="PDN207" s="110"/>
      <c r="PDO207" s="110"/>
      <c r="PDP207" s="110"/>
      <c r="PDQ207" s="110"/>
      <c r="PDR207" s="110"/>
      <c r="PDS207" s="110"/>
      <c r="PDT207" s="110"/>
      <c r="PDU207" s="110"/>
      <c r="PDV207" s="110"/>
      <c r="PDW207" s="110"/>
      <c r="PDX207" s="110"/>
      <c r="PDY207" s="110"/>
      <c r="PDZ207" s="110"/>
      <c r="PEA207" s="110"/>
      <c r="PEB207" s="110"/>
      <c r="PEC207" s="110"/>
      <c r="PED207" s="110"/>
      <c r="PEE207" s="110"/>
      <c r="PEF207" s="110"/>
      <c r="PEG207" s="110"/>
      <c r="PEH207" s="110"/>
      <c r="PEI207" s="110"/>
      <c r="PEJ207" s="110"/>
      <c r="PEK207" s="110"/>
      <c r="PEL207" s="110"/>
      <c r="PEM207" s="110"/>
      <c r="PEN207" s="110"/>
      <c r="PEO207" s="110"/>
      <c r="PEP207" s="110"/>
      <c r="PEQ207" s="110"/>
      <c r="PER207" s="110"/>
      <c r="PES207" s="110"/>
      <c r="PET207" s="110"/>
      <c r="PEU207" s="110"/>
      <c r="PEV207" s="110"/>
      <c r="PEW207" s="110"/>
      <c r="PEX207" s="110"/>
      <c r="PEY207" s="110"/>
      <c r="PEZ207" s="110"/>
      <c r="PFA207" s="110"/>
      <c r="PFB207" s="110"/>
      <c r="PFC207" s="110"/>
      <c r="PFD207" s="110"/>
      <c r="PFE207" s="110"/>
      <c r="PFF207" s="110"/>
      <c r="PFG207" s="110"/>
      <c r="PFH207" s="110"/>
      <c r="PFI207" s="110"/>
      <c r="PFJ207" s="110"/>
      <c r="PFK207" s="110"/>
      <c r="PFL207" s="110"/>
      <c r="PFM207" s="110"/>
      <c r="PFN207" s="110"/>
      <c r="PFO207" s="110"/>
      <c r="PFP207" s="110"/>
      <c r="PFQ207" s="110"/>
      <c r="PFR207" s="110"/>
      <c r="PFS207" s="110"/>
      <c r="PFT207" s="110"/>
      <c r="PFU207" s="110"/>
      <c r="PFV207" s="110"/>
      <c r="PFW207" s="110"/>
      <c r="PFX207" s="110"/>
      <c r="PFY207" s="110"/>
      <c r="PFZ207" s="110"/>
      <c r="PGA207" s="110"/>
      <c r="PGB207" s="110"/>
      <c r="PGC207" s="110"/>
      <c r="PGD207" s="110"/>
      <c r="PGE207" s="110"/>
      <c r="PGF207" s="110"/>
      <c r="PGG207" s="110"/>
      <c r="PGH207" s="110"/>
      <c r="PGI207" s="110"/>
      <c r="PGJ207" s="110"/>
      <c r="PGK207" s="110"/>
      <c r="PGL207" s="110"/>
      <c r="PGM207" s="110"/>
      <c r="PGN207" s="110"/>
      <c r="PGO207" s="110"/>
      <c r="PGP207" s="110"/>
      <c r="PGQ207" s="110"/>
      <c r="PGR207" s="110"/>
      <c r="PGS207" s="110"/>
      <c r="PGT207" s="110"/>
      <c r="PGU207" s="110"/>
      <c r="PGV207" s="110"/>
      <c r="PGW207" s="110"/>
      <c r="PGX207" s="110"/>
      <c r="PGY207" s="110"/>
      <c r="PGZ207" s="110"/>
      <c r="PHA207" s="110"/>
      <c r="PHB207" s="110"/>
      <c r="PHC207" s="110"/>
      <c r="PHD207" s="110"/>
      <c r="PHE207" s="110"/>
      <c r="PHF207" s="110"/>
      <c r="PHG207" s="110"/>
      <c r="PHH207" s="110"/>
      <c r="PHI207" s="110"/>
      <c r="PHJ207" s="110"/>
      <c r="PHK207" s="110"/>
      <c r="PHL207" s="110"/>
      <c r="PHM207" s="110"/>
      <c r="PHN207" s="110"/>
      <c r="PHO207" s="110"/>
      <c r="PHP207" s="110"/>
      <c r="PHQ207" s="110"/>
      <c r="PHR207" s="110"/>
      <c r="PHS207" s="110"/>
      <c r="PHT207" s="110"/>
      <c r="PHU207" s="110"/>
      <c r="PHV207" s="110"/>
      <c r="PHW207" s="110"/>
      <c r="PHX207" s="110"/>
      <c r="PHY207" s="110"/>
      <c r="PHZ207" s="110"/>
      <c r="PIA207" s="110"/>
      <c r="PIB207" s="110"/>
      <c r="PIC207" s="110"/>
      <c r="PID207" s="110"/>
      <c r="PIE207" s="110"/>
      <c r="PIF207" s="110"/>
      <c r="PIG207" s="110"/>
      <c r="PIH207" s="110"/>
      <c r="PII207" s="110"/>
      <c r="PIJ207" s="110"/>
      <c r="PIK207" s="110"/>
      <c r="PIL207" s="110"/>
      <c r="PIM207" s="110"/>
      <c r="PIN207" s="110"/>
      <c r="PIO207" s="110"/>
      <c r="PIP207" s="110"/>
      <c r="PIQ207" s="110"/>
      <c r="PIR207" s="110"/>
      <c r="PIS207" s="110"/>
      <c r="PIT207" s="110"/>
      <c r="PIU207" s="110"/>
      <c r="PIV207" s="110"/>
      <c r="PIW207" s="110"/>
      <c r="PIX207" s="110"/>
      <c r="PIY207" s="110"/>
      <c r="PIZ207" s="110"/>
      <c r="PJA207" s="110"/>
      <c r="PJB207" s="110"/>
      <c r="PJC207" s="110"/>
      <c r="PJD207" s="110"/>
      <c r="PJE207" s="110"/>
      <c r="PJF207" s="110"/>
      <c r="PJG207" s="110"/>
      <c r="PJH207" s="110"/>
      <c r="PJI207" s="110"/>
      <c r="PJJ207" s="110"/>
      <c r="PJK207" s="110"/>
      <c r="PJL207" s="110"/>
      <c r="PJM207" s="110"/>
      <c r="PJN207" s="110"/>
      <c r="PJO207" s="110"/>
      <c r="PJP207" s="110"/>
      <c r="PJQ207" s="110"/>
      <c r="PJR207" s="110"/>
      <c r="PJS207" s="110"/>
      <c r="PJT207" s="110"/>
      <c r="PJU207" s="110"/>
      <c r="PJV207" s="110"/>
      <c r="PJW207" s="110"/>
      <c r="PJX207" s="110"/>
      <c r="PJY207" s="110"/>
      <c r="PJZ207" s="110"/>
      <c r="PKA207" s="110"/>
      <c r="PKB207" s="110"/>
      <c r="PKC207" s="110"/>
      <c r="PKD207" s="110"/>
      <c r="PKE207" s="110"/>
      <c r="PKF207" s="110"/>
      <c r="PKG207" s="110"/>
      <c r="PKH207" s="110"/>
      <c r="PKI207" s="110"/>
      <c r="PKJ207" s="110"/>
      <c r="PKK207" s="110"/>
      <c r="PKL207" s="110"/>
      <c r="PKM207" s="110"/>
      <c r="PKN207" s="110"/>
      <c r="PKO207" s="110"/>
      <c r="PKP207" s="110"/>
      <c r="PKQ207" s="110"/>
      <c r="PKR207" s="110"/>
      <c r="PKS207" s="110"/>
      <c r="PKT207" s="110"/>
      <c r="PKU207" s="110"/>
      <c r="PKV207" s="110"/>
      <c r="PKW207" s="110"/>
      <c r="PKX207" s="110"/>
      <c r="PKY207" s="110"/>
      <c r="PKZ207" s="110"/>
      <c r="PLA207" s="110"/>
      <c r="PLB207" s="110"/>
      <c r="PLC207" s="110"/>
      <c r="PLD207" s="110"/>
      <c r="PLE207" s="110"/>
      <c r="PLF207" s="110"/>
      <c r="PLG207" s="110"/>
      <c r="PLH207" s="110"/>
      <c r="PLI207" s="110"/>
      <c r="PLJ207" s="110"/>
      <c r="PLK207" s="110"/>
      <c r="PLL207" s="110"/>
      <c r="PLM207" s="110"/>
      <c r="PLN207" s="110"/>
      <c r="PLO207" s="110"/>
      <c r="PLP207" s="110"/>
      <c r="PLQ207" s="110"/>
      <c r="PLR207" s="110"/>
      <c r="PLS207" s="110"/>
      <c r="PLT207" s="110"/>
      <c r="PLU207" s="110"/>
      <c r="PLV207" s="110"/>
      <c r="PLW207" s="110"/>
      <c r="PLX207" s="110"/>
      <c r="PLY207" s="110"/>
      <c r="PLZ207" s="110"/>
      <c r="PMA207" s="110"/>
      <c r="PMB207" s="110"/>
      <c r="PMC207" s="110"/>
      <c r="PMD207" s="110"/>
      <c r="PME207" s="110"/>
      <c r="PMF207" s="110"/>
      <c r="PMG207" s="110"/>
      <c r="PMH207" s="110"/>
      <c r="PMI207" s="110"/>
      <c r="PMJ207" s="110"/>
      <c r="PMK207" s="110"/>
      <c r="PML207" s="110"/>
      <c r="PMM207" s="110"/>
      <c r="PMN207" s="110"/>
      <c r="PMO207" s="110"/>
      <c r="PMP207" s="110"/>
      <c r="PMQ207" s="110"/>
      <c r="PMR207" s="110"/>
      <c r="PMS207" s="110"/>
      <c r="PMT207" s="110"/>
      <c r="PMU207" s="110"/>
      <c r="PMV207" s="110"/>
      <c r="PMW207" s="110"/>
      <c r="PMX207" s="110"/>
      <c r="PMY207" s="110"/>
      <c r="PMZ207" s="110"/>
      <c r="PNA207" s="110"/>
      <c r="PNB207" s="110"/>
      <c r="PNC207" s="110"/>
      <c r="PND207" s="110"/>
      <c r="PNE207" s="110"/>
      <c r="PNF207" s="110"/>
      <c r="PNG207" s="110"/>
      <c r="PNH207" s="110"/>
      <c r="PNI207" s="110"/>
      <c r="PNJ207" s="110"/>
      <c r="PNK207" s="110"/>
      <c r="PNL207" s="110"/>
      <c r="PNM207" s="110"/>
      <c r="PNN207" s="110"/>
      <c r="PNO207" s="110"/>
      <c r="PNP207" s="110"/>
      <c r="PNQ207" s="110"/>
      <c r="PNR207" s="110"/>
      <c r="PNS207" s="110"/>
      <c r="PNT207" s="110"/>
      <c r="PNU207" s="110"/>
      <c r="PNV207" s="110"/>
      <c r="PNW207" s="110"/>
      <c r="PNX207" s="110"/>
      <c r="PNY207" s="110"/>
      <c r="PNZ207" s="110"/>
      <c r="POA207" s="110"/>
      <c r="POB207" s="110"/>
      <c r="POC207" s="110"/>
      <c r="POD207" s="110"/>
      <c r="POE207" s="110"/>
      <c r="POF207" s="110"/>
      <c r="POG207" s="110"/>
      <c r="POH207" s="110"/>
      <c r="POI207" s="110"/>
      <c r="POJ207" s="110"/>
      <c r="POK207" s="110"/>
      <c r="POL207" s="110"/>
      <c r="POM207" s="110"/>
      <c r="PON207" s="110"/>
      <c r="POO207" s="110"/>
      <c r="POP207" s="110"/>
      <c r="POQ207" s="110"/>
      <c r="POR207" s="110"/>
      <c r="POS207" s="110"/>
      <c r="POT207" s="110"/>
      <c r="POU207" s="110"/>
      <c r="POV207" s="110"/>
      <c r="POW207" s="110"/>
      <c r="POX207" s="110"/>
      <c r="POY207" s="110"/>
      <c r="POZ207" s="110"/>
      <c r="PPA207" s="110"/>
      <c r="PPB207" s="110"/>
      <c r="PPC207" s="110"/>
      <c r="PPD207" s="110"/>
      <c r="PPE207" s="110"/>
      <c r="PPF207" s="110"/>
      <c r="PPG207" s="110"/>
      <c r="PPH207" s="110"/>
      <c r="PPI207" s="110"/>
      <c r="PPJ207" s="110"/>
      <c r="PPK207" s="110"/>
      <c r="PPL207" s="110"/>
      <c r="PPM207" s="110"/>
      <c r="PPN207" s="110"/>
      <c r="PPO207" s="110"/>
      <c r="PPP207" s="110"/>
      <c r="PPQ207" s="110"/>
      <c r="PPR207" s="110"/>
      <c r="PPS207" s="110"/>
      <c r="PPT207" s="110"/>
      <c r="PPU207" s="110"/>
      <c r="PPV207" s="110"/>
      <c r="PPW207" s="110"/>
      <c r="PPX207" s="110"/>
      <c r="PPY207" s="110"/>
      <c r="PPZ207" s="110"/>
      <c r="PQA207" s="110"/>
      <c r="PQB207" s="110"/>
      <c r="PQC207" s="110"/>
      <c r="PQD207" s="110"/>
      <c r="PQE207" s="110"/>
      <c r="PQF207" s="110"/>
      <c r="PQG207" s="110"/>
      <c r="PQH207" s="110"/>
      <c r="PQI207" s="110"/>
      <c r="PQJ207" s="110"/>
      <c r="PQK207" s="110"/>
      <c r="PQL207" s="110"/>
      <c r="PQM207" s="110"/>
      <c r="PQN207" s="110"/>
      <c r="PQO207" s="110"/>
      <c r="PQP207" s="110"/>
      <c r="PQQ207" s="110"/>
      <c r="PQR207" s="110"/>
      <c r="PQS207" s="110"/>
      <c r="PQT207" s="110"/>
      <c r="PQU207" s="110"/>
      <c r="PQV207" s="110"/>
      <c r="PQW207" s="110"/>
      <c r="PQX207" s="110"/>
      <c r="PQY207" s="110"/>
      <c r="PQZ207" s="110"/>
      <c r="PRA207" s="110"/>
      <c r="PRB207" s="110"/>
      <c r="PRC207" s="110"/>
      <c r="PRD207" s="110"/>
      <c r="PRE207" s="110"/>
      <c r="PRF207" s="110"/>
      <c r="PRG207" s="110"/>
      <c r="PRH207" s="110"/>
      <c r="PRI207" s="110"/>
      <c r="PRJ207" s="110"/>
      <c r="PRK207" s="110"/>
      <c r="PRL207" s="110"/>
      <c r="PRM207" s="110"/>
      <c r="PRN207" s="110"/>
      <c r="PRO207" s="110"/>
      <c r="PRP207" s="110"/>
      <c r="PRQ207" s="110"/>
      <c r="PRR207" s="110"/>
      <c r="PRS207" s="110"/>
      <c r="PRT207" s="110"/>
      <c r="PRU207" s="110"/>
      <c r="PRV207" s="110"/>
      <c r="PRW207" s="110"/>
      <c r="PRX207" s="110"/>
      <c r="PRY207" s="110"/>
      <c r="PRZ207" s="110"/>
      <c r="PSA207" s="110"/>
      <c r="PSB207" s="110"/>
      <c r="PSC207" s="110"/>
      <c r="PSD207" s="110"/>
      <c r="PSE207" s="110"/>
      <c r="PSF207" s="110"/>
      <c r="PSG207" s="110"/>
      <c r="PSH207" s="110"/>
      <c r="PSI207" s="110"/>
      <c r="PSJ207" s="110"/>
      <c r="PSK207" s="110"/>
      <c r="PSL207" s="110"/>
      <c r="PSM207" s="110"/>
      <c r="PSN207" s="110"/>
      <c r="PSO207" s="110"/>
      <c r="PSP207" s="110"/>
      <c r="PSQ207" s="110"/>
      <c r="PSR207" s="110"/>
      <c r="PSS207" s="110"/>
      <c r="PST207" s="110"/>
      <c r="PSU207" s="110"/>
      <c r="PSV207" s="110"/>
      <c r="PSW207" s="110"/>
      <c r="PSX207" s="110"/>
      <c r="PSY207" s="110"/>
      <c r="PSZ207" s="110"/>
      <c r="PTA207" s="110"/>
      <c r="PTB207" s="110"/>
      <c r="PTC207" s="110"/>
      <c r="PTD207" s="110"/>
      <c r="PTE207" s="110"/>
      <c r="PTF207" s="110"/>
      <c r="PTG207" s="110"/>
      <c r="PTH207" s="110"/>
      <c r="PTI207" s="110"/>
      <c r="PTJ207" s="110"/>
      <c r="PTK207" s="110"/>
      <c r="PTL207" s="110"/>
      <c r="PTM207" s="110"/>
      <c r="PTN207" s="110"/>
      <c r="PTO207" s="110"/>
      <c r="PTP207" s="110"/>
      <c r="PTQ207" s="110"/>
      <c r="PTR207" s="110"/>
      <c r="PTS207" s="110"/>
      <c r="PTT207" s="110"/>
      <c r="PTU207" s="110"/>
      <c r="PTV207" s="110"/>
      <c r="PTW207" s="110"/>
      <c r="PTX207" s="110"/>
      <c r="PTY207" s="110"/>
      <c r="PTZ207" s="110"/>
      <c r="PUA207" s="110"/>
      <c r="PUB207" s="110"/>
      <c r="PUC207" s="110"/>
      <c r="PUD207" s="110"/>
      <c r="PUE207" s="110"/>
      <c r="PUF207" s="110"/>
      <c r="PUG207" s="110"/>
      <c r="PUH207" s="110"/>
      <c r="PUI207" s="110"/>
      <c r="PUJ207" s="110"/>
      <c r="PUK207" s="110"/>
      <c r="PUL207" s="110"/>
      <c r="PUM207" s="110"/>
      <c r="PUN207" s="110"/>
      <c r="PUO207" s="110"/>
      <c r="PUP207" s="110"/>
      <c r="PUQ207" s="110"/>
      <c r="PUR207" s="110"/>
      <c r="PUS207" s="110"/>
      <c r="PUT207" s="110"/>
      <c r="PUU207" s="110"/>
      <c r="PUV207" s="110"/>
      <c r="PUW207" s="110"/>
      <c r="PUX207" s="110"/>
      <c r="PUY207" s="110"/>
      <c r="PUZ207" s="110"/>
      <c r="PVA207" s="110"/>
      <c r="PVB207" s="110"/>
      <c r="PVC207" s="110"/>
      <c r="PVD207" s="110"/>
      <c r="PVE207" s="110"/>
      <c r="PVF207" s="110"/>
      <c r="PVG207" s="110"/>
      <c r="PVH207" s="110"/>
      <c r="PVI207" s="110"/>
      <c r="PVJ207" s="110"/>
      <c r="PVK207" s="110"/>
      <c r="PVL207" s="110"/>
      <c r="PVM207" s="110"/>
      <c r="PVN207" s="110"/>
      <c r="PVO207" s="110"/>
      <c r="PVP207" s="110"/>
      <c r="PVQ207" s="110"/>
      <c r="PVR207" s="110"/>
      <c r="PVS207" s="110"/>
      <c r="PVT207" s="110"/>
      <c r="PVU207" s="110"/>
      <c r="PVV207" s="110"/>
      <c r="PVW207" s="110"/>
      <c r="PVX207" s="110"/>
      <c r="PVY207" s="110"/>
      <c r="PVZ207" s="110"/>
      <c r="PWA207" s="110"/>
      <c r="PWB207" s="110"/>
      <c r="PWC207" s="110"/>
      <c r="PWD207" s="110"/>
      <c r="PWE207" s="110"/>
      <c r="PWF207" s="110"/>
      <c r="PWG207" s="110"/>
      <c r="PWH207" s="110"/>
      <c r="PWI207" s="110"/>
      <c r="PWJ207" s="110"/>
      <c r="PWK207" s="110"/>
      <c r="PWL207" s="110"/>
      <c r="PWM207" s="110"/>
      <c r="PWN207" s="110"/>
      <c r="PWO207" s="110"/>
      <c r="PWP207" s="110"/>
      <c r="PWQ207" s="110"/>
      <c r="PWR207" s="110"/>
      <c r="PWS207" s="110"/>
      <c r="PWT207" s="110"/>
      <c r="PWU207" s="110"/>
      <c r="PWV207" s="110"/>
      <c r="PWW207" s="110"/>
      <c r="PWX207" s="110"/>
      <c r="PWY207" s="110"/>
      <c r="PWZ207" s="110"/>
      <c r="PXA207" s="110"/>
      <c r="PXB207" s="110"/>
      <c r="PXC207" s="110"/>
      <c r="PXD207" s="110"/>
      <c r="PXE207" s="110"/>
      <c r="PXF207" s="110"/>
      <c r="PXG207" s="110"/>
      <c r="PXH207" s="110"/>
      <c r="PXI207" s="110"/>
      <c r="PXJ207" s="110"/>
      <c r="PXK207" s="110"/>
      <c r="PXL207" s="110"/>
      <c r="PXM207" s="110"/>
      <c r="PXN207" s="110"/>
      <c r="PXO207" s="110"/>
      <c r="PXP207" s="110"/>
      <c r="PXQ207" s="110"/>
      <c r="PXR207" s="110"/>
      <c r="PXS207" s="110"/>
      <c r="PXT207" s="110"/>
      <c r="PXU207" s="110"/>
      <c r="PXV207" s="110"/>
      <c r="PXW207" s="110"/>
      <c r="PXX207" s="110"/>
      <c r="PXY207" s="110"/>
      <c r="PXZ207" s="110"/>
      <c r="PYA207" s="110"/>
      <c r="PYB207" s="110"/>
      <c r="PYC207" s="110"/>
      <c r="PYD207" s="110"/>
      <c r="PYE207" s="110"/>
      <c r="PYF207" s="110"/>
      <c r="PYG207" s="110"/>
      <c r="PYH207" s="110"/>
      <c r="PYI207" s="110"/>
      <c r="PYJ207" s="110"/>
      <c r="PYK207" s="110"/>
      <c r="PYL207" s="110"/>
      <c r="PYM207" s="110"/>
      <c r="PYN207" s="110"/>
      <c r="PYO207" s="110"/>
      <c r="PYP207" s="110"/>
      <c r="PYQ207" s="110"/>
      <c r="PYR207" s="110"/>
      <c r="PYS207" s="110"/>
      <c r="PYT207" s="110"/>
      <c r="PYU207" s="110"/>
      <c r="PYV207" s="110"/>
      <c r="PYW207" s="110"/>
      <c r="PYX207" s="110"/>
      <c r="PYY207" s="110"/>
      <c r="PYZ207" s="110"/>
      <c r="PZA207" s="110"/>
      <c r="PZB207" s="110"/>
      <c r="PZC207" s="110"/>
      <c r="PZD207" s="110"/>
      <c r="PZE207" s="110"/>
      <c r="PZF207" s="110"/>
      <c r="PZG207" s="110"/>
      <c r="PZH207" s="110"/>
      <c r="PZI207" s="110"/>
      <c r="PZJ207" s="110"/>
      <c r="PZK207" s="110"/>
      <c r="PZL207" s="110"/>
      <c r="PZM207" s="110"/>
      <c r="PZN207" s="110"/>
      <c r="PZO207" s="110"/>
      <c r="PZP207" s="110"/>
      <c r="PZQ207" s="110"/>
      <c r="PZR207" s="110"/>
      <c r="PZS207" s="110"/>
      <c r="PZT207" s="110"/>
      <c r="PZU207" s="110"/>
      <c r="PZV207" s="110"/>
      <c r="PZW207" s="110"/>
      <c r="PZX207" s="110"/>
      <c r="PZY207" s="110"/>
      <c r="PZZ207" s="110"/>
      <c r="QAA207" s="110"/>
      <c r="QAB207" s="110"/>
      <c r="QAC207" s="110"/>
      <c r="QAD207" s="110"/>
      <c r="QAE207" s="110"/>
      <c r="QAF207" s="110"/>
      <c r="QAG207" s="110"/>
      <c r="QAH207" s="110"/>
      <c r="QAI207" s="110"/>
      <c r="QAJ207" s="110"/>
      <c r="QAK207" s="110"/>
      <c r="QAL207" s="110"/>
      <c r="QAM207" s="110"/>
      <c r="QAN207" s="110"/>
      <c r="QAO207" s="110"/>
      <c r="QAP207" s="110"/>
      <c r="QAQ207" s="110"/>
      <c r="QAR207" s="110"/>
      <c r="QAS207" s="110"/>
      <c r="QAT207" s="110"/>
      <c r="QAU207" s="110"/>
      <c r="QAV207" s="110"/>
      <c r="QAW207" s="110"/>
      <c r="QAX207" s="110"/>
      <c r="QAY207" s="110"/>
      <c r="QAZ207" s="110"/>
      <c r="QBA207" s="110"/>
      <c r="QBB207" s="110"/>
      <c r="QBC207" s="110"/>
      <c r="QBD207" s="110"/>
      <c r="QBE207" s="110"/>
      <c r="QBF207" s="110"/>
      <c r="QBG207" s="110"/>
      <c r="QBH207" s="110"/>
      <c r="QBI207" s="110"/>
      <c r="QBJ207" s="110"/>
      <c r="QBK207" s="110"/>
      <c r="QBL207" s="110"/>
      <c r="QBM207" s="110"/>
      <c r="QBN207" s="110"/>
      <c r="QBO207" s="110"/>
      <c r="QBP207" s="110"/>
      <c r="QBQ207" s="110"/>
      <c r="QBR207" s="110"/>
      <c r="QBS207" s="110"/>
      <c r="QBT207" s="110"/>
      <c r="QBU207" s="110"/>
      <c r="QBV207" s="110"/>
      <c r="QBW207" s="110"/>
      <c r="QBX207" s="110"/>
      <c r="QBY207" s="110"/>
      <c r="QBZ207" s="110"/>
      <c r="QCA207" s="110"/>
      <c r="QCB207" s="110"/>
      <c r="QCC207" s="110"/>
      <c r="QCD207" s="110"/>
      <c r="QCE207" s="110"/>
      <c r="QCF207" s="110"/>
      <c r="QCG207" s="110"/>
      <c r="QCH207" s="110"/>
      <c r="QCI207" s="110"/>
      <c r="QCJ207" s="110"/>
      <c r="QCK207" s="110"/>
      <c r="QCL207" s="110"/>
      <c r="QCM207" s="110"/>
      <c r="QCN207" s="110"/>
      <c r="QCO207" s="110"/>
      <c r="QCP207" s="110"/>
      <c r="QCQ207" s="110"/>
      <c r="QCR207" s="110"/>
      <c r="QCS207" s="110"/>
      <c r="QCT207" s="110"/>
      <c r="QCU207" s="110"/>
      <c r="QCV207" s="110"/>
      <c r="QCW207" s="110"/>
      <c r="QCX207" s="110"/>
      <c r="QCY207" s="110"/>
      <c r="QCZ207" s="110"/>
      <c r="QDA207" s="110"/>
      <c r="QDB207" s="110"/>
      <c r="QDC207" s="110"/>
      <c r="QDD207" s="110"/>
      <c r="QDE207" s="110"/>
      <c r="QDF207" s="110"/>
      <c r="QDG207" s="110"/>
      <c r="QDH207" s="110"/>
      <c r="QDI207" s="110"/>
      <c r="QDJ207" s="110"/>
      <c r="QDK207" s="110"/>
      <c r="QDL207" s="110"/>
      <c r="QDM207" s="110"/>
      <c r="QDN207" s="110"/>
      <c r="QDO207" s="110"/>
      <c r="QDP207" s="110"/>
      <c r="QDQ207" s="110"/>
      <c r="QDR207" s="110"/>
      <c r="QDS207" s="110"/>
      <c r="QDT207" s="110"/>
      <c r="QDU207" s="110"/>
      <c r="QDV207" s="110"/>
      <c r="QDW207" s="110"/>
      <c r="QDX207" s="110"/>
      <c r="QDY207" s="110"/>
      <c r="QDZ207" s="110"/>
      <c r="QEA207" s="110"/>
      <c r="QEB207" s="110"/>
      <c r="QEC207" s="110"/>
      <c r="QED207" s="110"/>
      <c r="QEE207" s="110"/>
      <c r="QEF207" s="110"/>
      <c r="QEG207" s="110"/>
      <c r="QEH207" s="110"/>
      <c r="QEI207" s="110"/>
      <c r="QEJ207" s="110"/>
      <c r="QEK207" s="110"/>
      <c r="QEL207" s="110"/>
      <c r="QEM207" s="110"/>
      <c r="QEN207" s="110"/>
      <c r="QEO207" s="110"/>
      <c r="QEP207" s="110"/>
      <c r="QEQ207" s="110"/>
      <c r="QER207" s="110"/>
      <c r="QES207" s="110"/>
      <c r="QET207" s="110"/>
      <c r="QEU207" s="110"/>
      <c r="QEV207" s="110"/>
      <c r="QEW207" s="110"/>
      <c r="QEX207" s="110"/>
      <c r="QEY207" s="110"/>
      <c r="QEZ207" s="110"/>
      <c r="QFA207" s="110"/>
      <c r="QFB207" s="110"/>
      <c r="QFC207" s="110"/>
      <c r="QFD207" s="110"/>
      <c r="QFE207" s="110"/>
      <c r="QFF207" s="110"/>
      <c r="QFG207" s="110"/>
      <c r="QFH207" s="110"/>
      <c r="QFI207" s="110"/>
      <c r="QFJ207" s="110"/>
      <c r="QFK207" s="110"/>
      <c r="QFL207" s="110"/>
      <c r="QFM207" s="110"/>
      <c r="QFN207" s="110"/>
      <c r="QFO207" s="110"/>
      <c r="QFP207" s="110"/>
      <c r="QFQ207" s="110"/>
      <c r="QFR207" s="110"/>
      <c r="QFS207" s="110"/>
      <c r="QFT207" s="110"/>
      <c r="QFU207" s="110"/>
      <c r="QFV207" s="110"/>
      <c r="QFW207" s="110"/>
      <c r="QFX207" s="110"/>
      <c r="QFY207" s="110"/>
      <c r="QFZ207" s="110"/>
      <c r="QGA207" s="110"/>
      <c r="QGB207" s="110"/>
      <c r="QGC207" s="110"/>
      <c r="QGD207" s="110"/>
      <c r="QGE207" s="110"/>
      <c r="QGF207" s="110"/>
      <c r="QGG207" s="110"/>
      <c r="QGH207" s="110"/>
      <c r="QGI207" s="110"/>
      <c r="QGJ207" s="110"/>
      <c r="QGK207" s="110"/>
      <c r="QGL207" s="110"/>
      <c r="QGM207" s="110"/>
      <c r="QGN207" s="110"/>
      <c r="QGO207" s="110"/>
      <c r="QGP207" s="110"/>
      <c r="QGQ207" s="110"/>
      <c r="QGR207" s="110"/>
      <c r="QGS207" s="110"/>
      <c r="QGT207" s="110"/>
      <c r="QGU207" s="110"/>
      <c r="QGV207" s="110"/>
      <c r="QGW207" s="110"/>
      <c r="QGX207" s="110"/>
      <c r="QGY207" s="110"/>
      <c r="QGZ207" s="110"/>
      <c r="QHA207" s="110"/>
      <c r="QHB207" s="110"/>
      <c r="QHC207" s="110"/>
      <c r="QHD207" s="110"/>
      <c r="QHE207" s="110"/>
      <c r="QHF207" s="110"/>
      <c r="QHG207" s="110"/>
      <c r="QHH207" s="110"/>
      <c r="QHI207" s="110"/>
      <c r="QHJ207" s="110"/>
      <c r="QHK207" s="110"/>
      <c r="QHL207" s="110"/>
      <c r="QHM207" s="110"/>
      <c r="QHN207" s="110"/>
      <c r="QHO207" s="110"/>
      <c r="QHP207" s="110"/>
      <c r="QHQ207" s="110"/>
      <c r="QHR207" s="110"/>
      <c r="QHS207" s="110"/>
      <c r="QHT207" s="110"/>
      <c r="QHU207" s="110"/>
      <c r="QHV207" s="110"/>
      <c r="QHW207" s="110"/>
      <c r="QHX207" s="110"/>
      <c r="QHY207" s="110"/>
      <c r="QHZ207" s="110"/>
      <c r="QIA207" s="110"/>
      <c r="QIB207" s="110"/>
      <c r="QIC207" s="110"/>
      <c r="QID207" s="110"/>
      <c r="QIE207" s="110"/>
      <c r="QIF207" s="110"/>
      <c r="QIG207" s="110"/>
      <c r="QIH207" s="110"/>
      <c r="QII207" s="110"/>
      <c r="QIJ207" s="110"/>
      <c r="QIK207" s="110"/>
      <c r="QIL207" s="110"/>
      <c r="QIM207" s="110"/>
      <c r="QIN207" s="110"/>
      <c r="QIO207" s="110"/>
      <c r="QIP207" s="110"/>
      <c r="QIQ207" s="110"/>
      <c r="QIR207" s="110"/>
      <c r="QIS207" s="110"/>
      <c r="QIT207" s="110"/>
      <c r="QIU207" s="110"/>
      <c r="QIV207" s="110"/>
      <c r="QIW207" s="110"/>
      <c r="QIX207" s="110"/>
      <c r="QIY207" s="110"/>
      <c r="QIZ207" s="110"/>
      <c r="QJA207" s="110"/>
      <c r="QJB207" s="110"/>
      <c r="QJC207" s="110"/>
      <c r="QJD207" s="110"/>
      <c r="QJE207" s="110"/>
      <c r="QJF207" s="110"/>
      <c r="QJG207" s="110"/>
      <c r="QJH207" s="110"/>
      <c r="QJI207" s="110"/>
      <c r="QJJ207" s="110"/>
      <c r="QJK207" s="110"/>
      <c r="QJL207" s="110"/>
      <c r="QJM207" s="110"/>
      <c r="QJN207" s="110"/>
      <c r="QJO207" s="110"/>
      <c r="QJP207" s="110"/>
      <c r="QJQ207" s="110"/>
      <c r="QJR207" s="110"/>
      <c r="QJS207" s="110"/>
      <c r="QJT207" s="110"/>
      <c r="QJU207" s="110"/>
      <c r="QJV207" s="110"/>
      <c r="QJW207" s="110"/>
      <c r="QJX207" s="110"/>
      <c r="QJY207" s="110"/>
      <c r="QJZ207" s="110"/>
      <c r="QKA207" s="110"/>
      <c r="QKB207" s="110"/>
      <c r="QKC207" s="110"/>
      <c r="QKD207" s="110"/>
      <c r="QKE207" s="110"/>
      <c r="QKF207" s="110"/>
      <c r="QKG207" s="110"/>
      <c r="QKH207" s="110"/>
      <c r="QKI207" s="110"/>
      <c r="QKJ207" s="110"/>
      <c r="QKK207" s="110"/>
      <c r="QKL207" s="110"/>
      <c r="QKM207" s="110"/>
      <c r="QKN207" s="110"/>
      <c r="QKO207" s="110"/>
      <c r="QKP207" s="110"/>
      <c r="QKQ207" s="110"/>
      <c r="QKR207" s="110"/>
      <c r="QKS207" s="110"/>
      <c r="QKT207" s="110"/>
      <c r="QKU207" s="110"/>
      <c r="QKV207" s="110"/>
      <c r="QKW207" s="110"/>
      <c r="QKX207" s="110"/>
      <c r="QKY207" s="110"/>
      <c r="QKZ207" s="110"/>
      <c r="QLA207" s="110"/>
      <c r="QLB207" s="110"/>
      <c r="QLC207" s="110"/>
      <c r="QLD207" s="110"/>
      <c r="QLE207" s="110"/>
      <c r="QLF207" s="110"/>
      <c r="QLG207" s="110"/>
      <c r="QLH207" s="110"/>
      <c r="QLI207" s="110"/>
      <c r="QLJ207" s="110"/>
      <c r="QLK207" s="110"/>
      <c r="QLL207" s="110"/>
      <c r="QLM207" s="110"/>
      <c r="QLN207" s="110"/>
      <c r="QLO207" s="110"/>
      <c r="QLP207" s="110"/>
      <c r="QLQ207" s="110"/>
      <c r="QLR207" s="110"/>
      <c r="QLS207" s="110"/>
      <c r="QLT207" s="110"/>
      <c r="QLU207" s="110"/>
      <c r="QLV207" s="110"/>
      <c r="QLW207" s="110"/>
      <c r="QLX207" s="110"/>
      <c r="QLY207" s="110"/>
      <c r="QLZ207" s="110"/>
      <c r="QMA207" s="110"/>
      <c r="QMB207" s="110"/>
      <c r="QMC207" s="110"/>
      <c r="QMD207" s="110"/>
      <c r="QME207" s="110"/>
      <c r="QMF207" s="110"/>
      <c r="QMG207" s="110"/>
      <c r="QMH207" s="110"/>
      <c r="QMI207" s="110"/>
      <c r="QMJ207" s="110"/>
      <c r="QMK207" s="110"/>
      <c r="QML207" s="110"/>
      <c r="QMM207" s="110"/>
      <c r="QMN207" s="110"/>
      <c r="QMO207" s="110"/>
      <c r="QMP207" s="110"/>
      <c r="QMQ207" s="110"/>
      <c r="QMR207" s="110"/>
      <c r="QMS207" s="110"/>
      <c r="QMT207" s="110"/>
      <c r="QMU207" s="110"/>
      <c r="QMV207" s="110"/>
      <c r="QMW207" s="110"/>
      <c r="QMX207" s="110"/>
      <c r="QMY207" s="110"/>
      <c r="QMZ207" s="110"/>
      <c r="QNA207" s="110"/>
      <c r="QNB207" s="110"/>
      <c r="QNC207" s="110"/>
      <c r="QND207" s="110"/>
      <c r="QNE207" s="110"/>
      <c r="QNF207" s="110"/>
      <c r="QNG207" s="110"/>
      <c r="QNH207" s="110"/>
      <c r="QNI207" s="110"/>
      <c r="QNJ207" s="110"/>
      <c r="QNK207" s="110"/>
      <c r="QNL207" s="110"/>
      <c r="QNM207" s="110"/>
      <c r="QNN207" s="110"/>
      <c r="QNO207" s="110"/>
      <c r="QNP207" s="110"/>
      <c r="QNQ207" s="110"/>
      <c r="QNR207" s="110"/>
      <c r="QNS207" s="110"/>
      <c r="QNT207" s="110"/>
      <c r="QNU207" s="110"/>
      <c r="QNV207" s="110"/>
      <c r="QNW207" s="110"/>
      <c r="QNX207" s="110"/>
      <c r="QNY207" s="110"/>
      <c r="QNZ207" s="110"/>
      <c r="QOA207" s="110"/>
      <c r="QOB207" s="110"/>
      <c r="QOC207" s="110"/>
      <c r="QOD207" s="110"/>
      <c r="QOE207" s="110"/>
      <c r="QOF207" s="110"/>
      <c r="QOG207" s="110"/>
      <c r="QOH207" s="110"/>
      <c r="QOI207" s="110"/>
      <c r="QOJ207" s="110"/>
      <c r="QOK207" s="110"/>
      <c r="QOL207" s="110"/>
      <c r="QOM207" s="110"/>
      <c r="QON207" s="110"/>
      <c r="QOO207" s="110"/>
      <c r="QOP207" s="110"/>
      <c r="QOQ207" s="110"/>
      <c r="QOR207" s="110"/>
      <c r="QOS207" s="110"/>
      <c r="QOT207" s="110"/>
      <c r="QOU207" s="110"/>
      <c r="QOV207" s="110"/>
      <c r="QOW207" s="110"/>
      <c r="QOX207" s="110"/>
      <c r="QOY207" s="110"/>
      <c r="QOZ207" s="110"/>
      <c r="QPA207" s="110"/>
      <c r="QPB207" s="110"/>
      <c r="QPC207" s="110"/>
      <c r="QPD207" s="110"/>
      <c r="QPE207" s="110"/>
      <c r="QPF207" s="110"/>
      <c r="QPG207" s="110"/>
      <c r="QPH207" s="110"/>
      <c r="QPI207" s="110"/>
      <c r="QPJ207" s="110"/>
      <c r="QPK207" s="110"/>
      <c r="QPL207" s="110"/>
      <c r="QPM207" s="110"/>
      <c r="QPN207" s="110"/>
      <c r="QPO207" s="110"/>
      <c r="QPP207" s="110"/>
      <c r="QPQ207" s="110"/>
      <c r="QPR207" s="110"/>
      <c r="QPS207" s="110"/>
      <c r="QPT207" s="110"/>
      <c r="QPU207" s="110"/>
      <c r="QPV207" s="110"/>
      <c r="QPW207" s="110"/>
      <c r="QPX207" s="110"/>
      <c r="QPY207" s="110"/>
      <c r="QPZ207" s="110"/>
      <c r="QQA207" s="110"/>
      <c r="QQB207" s="110"/>
      <c r="QQC207" s="110"/>
      <c r="QQD207" s="110"/>
      <c r="QQE207" s="110"/>
      <c r="QQF207" s="110"/>
      <c r="QQG207" s="110"/>
      <c r="QQH207" s="110"/>
      <c r="QQI207" s="110"/>
      <c r="QQJ207" s="110"/>
      <c r="QQK207" s="110"/>
      <c r="QQL207" s="110"/>
      <c r="QQM207" s="110"/>
      <c r="QQN207" s="110"/>
      <c r="QQO207" s="110"/>
      <c r="QQP207" s="110"/>
      <c r="QQQ207" s="110"/>
      <c r="QQR207" s="110"/>
      <c r="QQS207" s="110"/>
      <c r="QQT207" s="110"/>
      <c r="QQU207" s="110"/>
      <c r="QQV207" s="110"/>
      <c r="QQW207" s="110"/>
      <c r="QQX207" s="110"/>
      <c r="QQY207" s="110"/>
      <c r="QQZ207" s="110"/>
      <c r="QRA207" s="110"/>
      <c r="QRB207" s="110"/>
      <c r="QRC207" s="110"/>
      <c r="QRD207" s="110"/>
      <c r="QRE207" s="110"/>
      <c r="QRF207" s="110"/>
      <c r="QRG207" s="110"/>
      <c r="QRH207" s="110"/>
      <c r="QRI207" s="110"/>
      <c r="QRJ207" s="110"/>
      <c r="QRK207" s="110"/>
      <c r="QRL207" s="110"/>
      <c r="QRM207" s="110"/>
      <c r="QRN207" s="110"/>
      <c r="QRO207" s="110"/>
      <c r="QRP207" s="110"/>
      <c r="QRQ207" s="110"/>
      <c r="QRR207" s="110"/>
      <c r="QRS207" s="110"/>
      <c r="QRT207" s="110"/>
      <c r="QRU207" s="110"/>
      <c r="QRV207" s="110"/>
      <c r="QRW207" s="110"/>
      <c r="QRX207" s="110"/>
      <c r="QRY207" s="110"/>
      <c r="QRZ207" s="110"/>
      <c r="QSA207" s="110"/>
      <c r="QSB207" s="110"/>
      <c r="QSC207" s="110"/>
      <c r="QSD207" s="110"/>
      <c r="QSE207" s="110"/>
      <c r="QSF207" s="110"/>
      <c r="QSG207" s="110"/>
      <c r="QSH207" s="110"/>
      <c r="QSI207" s="110"/>
      <c r="QSJ207" s="110"/>
      <c r="QSK207" s="110"/>
      <c r="QSL207" s="110"/>
      <c r="QSM207" s="110"/>
      <c r="QSN207" s="110"/>
      <c r="QSO207" s="110"/>
      <c r="QSP207" s="110"/>
      <c r="QSQ207" s="110"/>
      <c r="QSR207" s="110"/>
      <c r="QSS207" s="110"/>
      <c r="QST207" s="110"/>
      <c r="QSU207" s="110"/>
      <c r="QSV207" s="110"/>
      <c r="QSW207" s="110"/>
      <c r="QSX207" s="110"/>
      <c r="QSY207" s="110"/>
      <c r="QSZ207" s="110"/>
      <c r="QTA207" s="110"/>
      <c r="QTB207" s="110"/>
      <c r="QTC207" s="110"/>
      <c r="QTD207" s="110"/>
      <c r="QTE207" s="110"/>
      <c r="QTF207" s="110"/>
      <c r="QTG207" s="110"/>
      <c r="QTH207" s="110"/>
      <c r="QTI207" s="110"/>
      <c r="QTJ207" s="110"/>
      <c r="QTK207" s="110"/>
      <c r="QTL207" s="110"/>
      <c r="QTM207" s="110"/>
      <c r="QTN207" s="110"/>
      <c r="QTO207" s="110"/>
      <c r="QTP207" s="110"/>
      <c r="QTQ207" s="110"/>
      <c r="QTR207" s="110"/>
      <c r="QTS207" s="110"/>
      <c r="QTT207" s="110"/>
      <c r="QTU207" s="110"/>
      <c r="QTV207" s="110"/>
      <c r="QTW207" s="110"/>
      <c r="QTX207" s="110"/>
      <c r="QTY207" s="110"/>
      <c r="QTZ207" s="110"/>
      <c r="QUA207" s="110"/>
      <c r="QUB207" s="110"/>
      <c r="QUC207" s="110"/>
      <c r="QUD207" s="110"/>
      <c r="QUE207" s="110"/>
      <c r="QUF207" s="110"/>
      <c r="QUG207" s="110"/>
      <c r="QUH207" s="110"/>
      <c r="QUI207" s="110"/>
      <c r="QUJ207" s="110"/>
      <c r="QUK207" s="110"/>
      <c r="QUL207" s="110"/>
      <c r="QUM207" s="110"/>
      <c r="QUN207" s="110"/>
      <c r="QUO207" s="110"/>
      <c r="QUP207" s="110"/>
      <c r="QUQ207" s="110"/>
      <c r="QUR207" s="110"/>
      <c r="QUS207" s="110"/>
      <c r="QUT207" s="110"/>
      <c r="QUU207" s="110"/>
      <c r="QUV207" s="110"/>
      <c r="QUW207" s="110"/>
      <c r="QUX207" s="110"/>
      <c r="QUY207" s="110"/>
      <c r="QUZ207" s="110"/>
      <c r="QVA207" s="110"/>
      <c r="QVB207" s="110"/>
      <c r="QVC207" s="110"/>
      <c r="QVD207" s="110"/>
      <c r="QVE207" s="110"/>
      <c r="QVF207" s="110"/>
      <c r="QVG207" s="110"/>
      <c r="QVH207" s="110"/>
      <c r="QVI207" s="110"/>
      <c r="QVJ207" s="110"/>
      <c r="QVK207" s="110"/>
      <c r="QVL207" s="110"/>
      <c r="QVM207" s="110"/>
      <c r="QVN207" s="110"/>
      <c r="QVO207" s="110"/>
      <c r="QVP207" s="110"/>
      <c r="QVQ207" s="110"/>
      <c r="QVR207" s="110"/>
      <c r="QVS207" s="110"/>
      <c r="QVT207" s="110"/>
      <c r="QVU207" s="110"/>
      <c r="QVV207" s="110"/>
      <c r="QVW207" s="110"/>
      <c r="QVX207" s="110"/>
      <c r="QVY207" s="110"/>
      <c r="QVZ207" s="110"/>
      <c r="QWA207" s="110"/>
      <c r="QWB207" s="110"/>
      <c r="QWC207" s="110"/>
      <c r="QWD207" s="110"/>
      <c r="QWE207" s="110"/>
      <c r="QWF207" s="110"/>
      <c r="QWG207" s="110"/>
      <c r="QWH207" s="110"/>
      <c r="QWI207" s="110"/>
      <c r="QWJ207" s="110"/>
      <c r="QWK207" s="110"/>
      <c r="QWL207" s="110"/>
      <c r="QWM207" s="110"/>
      <c r="QWN207" s="110"/>
      <c r="QWO207" s="110"/>
      <c r="QWP207" s="110"/>
      <c r="QWQ207" s="110"/>
      <c r="QWR207" s="110"/>
      <c r="QWS207" s="110"/>
      <c r="QWT207" s="110"/>
      <c r="QWU207" s="110"/>
      <c r="QWV207" s="110"/>
      <c r="QWW207" s="110"/>
      <c r="QWX207" s="110"/>
      <c r="QWY207" s="110"/>
      <c r="QWZ207" s="110"/>
      <c r="QXA207" s="110"/>
      <c r="QXB207" s="110"/>
      <c r="QXC207" s="110"/>
      <c r="QXD207" s="110"/>
      <c r="QXE207" s="110"/>
      <c r="QXF207" s="110"/>
      <c r="QXG207" s="110"/>
      <c r="QXH207" s="110"/>
      <c r="QXI207" s="110"/>
      <c r="QXJ207" s="110"/>
      <c r="QXK207" s="110"/>
      <c r="QXL207" s="110"/>
      <c r="QXM207" s="110"/>
      <c r="QXN207" s="110"/>
      <c r="QXO207" s="110"/>
      <c r="QXP207" s="110"/>
      <c r="QXQ207" s="110"/>
      <c r="QXR207" s="110"/>
      <c r="QXS207" s="110"/>
      <c r="QXT207" s="110"/>
      <c r="QXU207" s="110"/>
      <c r="QXV207" s="110"/>
      <c r="QXW207" s="110"/>
      <c r="QXX207" s="110"/>
      <c r="QXY207" s="110"/>
      <c r="QXZ207" s="110"/>
      <c r="QYA207" s="110"/>
      <c r="QYB207" s="110"/>
      <c r="QYC207" s="110"/>
      <c r="QYD207" s="110"/>
      <c r="QYE207" s="110"/>
      <c r="QYF207" s="110"/>
      <c r="QYG207" s="110"/>
      <c r="QYH207" s="110"/>
      <c r="QYI207" s="110"/>
      <c r="QYJ207" s="110"/>
      <c r="QYK207" s="110"/>
      <c r="QYL207" s="110"/>
      <c r="QYM207" s="110"/>
      <c r="QYN207" s="110"/>
      <c r="QYO207" s="110"/>
      <c r="QYP207" s="110"/>
      <c r="QYQ207" s="110"/>
      <c r="QYR207" s="110"/>
      <c r="QYS207" s="110"/>
      <c r="QYT207" s="110"/>
      <c r="QYU207" s="110"/>
      <c r="QYV207" s="110"/>
      <c r="QYW207" s="110"/>
      <c r="QYX207" s="110"/>
      <c r="QYY207" s="110"/>
      <c r="QYZ207" s="110"/>
      <c r="QZA207" s="110"/>
      <c r="QZB207" s="110"/>
      <c r="QZC207" s="110"/>
      <c r="QZD207" s="110"/>
      <c r="QZE207" s="110"/>
      <c r="QZF207" s="110"/>
      <c r="QZG207" s="110"/>
      <c r="QZH207" s="110"/>
      <c r="QZI207" s="110"/>
      <c r="QZJ207" s="110"/>
      <c r="QZK207" s="110"/>
      <c r="QZL207" s="110"/>
      <c r="QZM207" s="110"/>
      <c r="QZN207" s="110"/>
      <c r="QZO207" s="110"/>
      <c r="QZP207" s="110"/>
      <c r="QZQ207" s="110"/>
      <c r="QZR207" s="110"/>
      <c r="QZS207" s="110"/>
      <c r="QZT207" s="110"/>
      <c r="QZU207" s="110"/>
      <c r="QZV207" s="110"/>
      <c r="QZW207" s="110"/>
      <c r="QZX207" s="110"/>
      <c r="QZY207" s="110"/>
      <c r="QZZ207" s="110"/>
      <c r="RAA207" s="110"/>
      <c r="RAB207" s="110"/>
      <c r="RAC207" s="110"/>
      <c r="RAD207" s="110"/>
      <c r="RAE207" s="110"/>
      <c r="RAF207" s="110"/>
      <c r="RAG207" s="110"/>
      <c r="RAH207" s="110"/>
      <c r="RAI207" s="110"/>
      <c r="RAJ207" s="110"/>
      <c r="RAK207" s="110"/>
      <c r="RAL207" s="110"/>
      <c r="RAM207" s="110"/>
      <c r="RAN207" s="110"/>
      <c r="RAO207" s="110"/>
      <c r="RAP207" s="110"/>
      <c r="RAQ207" s="110"/>
      <c r="RAR207" s="110"/>
      <c r="RAS207" s="110"/>
      <c r="RAT207" s="110"/>
      <c r="RAU207" s="110"/>
      <c r="RAV207" s="110"/>
      <c r="RAW207" s="110"/>
      <c r="RAX207" s="110"/>
      <c r="RAY207" s="110"/>
      <c r="RAZ207" s="110"/>
      <c r="RBA207" s="110"/>
      <c r="RBB207" s="110"/>
      <c r="RBC207" s="110"/>
      <c r="RBD207" s="110"/>
      <c r="RBE207" s="110"/>
      <c r="RBF207" s="110"/>
      <c r="RBG207" s="110"/>
      <c r="RBH207" s="110"/>
      <c r="RBI207" s="110"/>
      <c r="RBJ207" s="110"/>
      <c r="RBK207" s="110"/>
      <c r="RBL207" s="110"/>
      <c r="RBM207" s="110"/>
      <c r="RBN207" s="110"/>
      <c r="RBO207" s="110"/>
      <c r="RBP207" s="110"/>
      <c r="RBQ207" s="110"/>
      <c r="RBR207" s="110"/>
      <c r="RBS207" s="110"/>
      <c r="RBT207" s="110"/>
      <c r="RBU207" s="110"/>
      <c r="RBV207" s="110"/>
      <c r="RBW207" s="110"/>
      <c r="RBX207" s="110"/>
      <c r="RBY207" s="110"/>
      <c r="RBZ207" s="110"/>
      <c r="RCA207" s="110"/>
      <c r="RCB207" s="110"/>
      <c r="RCC207" s="110"/>
      <c r="RCD207" s="110"/>
      <c r="RCE207" s="110"/>
      <c r="RCF207" s="110"/>
      <c r="RCG207" s="110"/>
      <c r="RCH207" s="110"/>
      <c r="RCI207" s="110"/>
      <c r="RCJ207" s="110"/>
      <c r="RCK207" s="110"/>
      <c r="RCL207" s="110"/>
      <c r="RCM207" s="110"/>
      <c r="RCN207" s="110"/>
      <c r="RCO207" s="110"/>
      <c r="RCP207" s="110"/>
      <c r="RCQ207" s="110"/>
      <c r="RCR207" s="110"/>
      <c r="RCS207" s="110"/>
      <c r="RCT207" s="110"/>
      <c r="RCU207" s="110"/>
      <c r="RCV207" s="110"/>
      <c r="RCW207" s="110"/>
      <c r="RCX207" s="110"/>
      <c r="RCY207" s="110"/>
      <c r="RCZ207" s="110"/>
      <c r="RDA207" s="110"/>
      <c r="RDB207" s="110"/>
      <c r="RDC207" s="110"/>
      <c r="RDD207" s="110"/>
      <c r="RDE207" s="110"/>
      <c r="RDF207" s="110"/>
      <c r="RDG207" s="110"/>
      <c r="RDH207" s="110"/>
      <c r="RDI207" s="110"/>
      <c r="RDJ207" s="110"/>
      <c r="RDK207" s="110"/>
      <c r="RDL207" s="110"/>
      <c r="RDM207" s="110"/>
      <c r="RDN207" s="110"/>
      <c r="RDO207" s="110"/>
      <c r="RDP207" s="110"/>
      <c r="RDQ207" s="110"/>
      <c r="RDR207" s="110"/>
      <c r="RDS207" s="110"/>
      <c r="RDT207" s="110"/>
      <c r="RDU207" s="110"/>
      <c r="RDV207" s="110"/>
      <c r="RDW207" s="110"/>
      <c r="RDX207" s="110"/>
      <c r="RDY207" s="110"/>
      <c r="RDZ207" s="110"/>
      <c r="REA207" s="110"/>
      <c r="REB207" s="110"/>
      <c r="REC207" s="110"/>
      <c r="RED207" s="110"/>
      <c r="REE207" s="110"/>
      <c r="REF207" s="110"/>
      <c r="REG207" s="110"/>
      <c r="REH207" s="110"/>
      <c r="REI207" s="110"/>
      <c r="REJ207" s="110"/>
      <c r="REK207" s="110"/>
      <c r="REL207" s="110"/>
      <c r="REM207" s="110"/>
      <c r="REN207" s="110"/>
      <c r="REO207" s="110"/>
      <c r="REP207" s="110"/>
      <c r="REQ207" s="110"/>
      <c r="RER207" s="110"/>
      <c r="RES207" s="110"/>
      <c r="RET207" s="110"/>
      <c r="REU207" s="110"/>
      <c r="REV207" s="110"/>
      <c r="REW207" s="110"/>
      <c r="REX207" s="110"/>
      <c r="REY207" s="110"/>
      <c r="REZ207" s="110"/>
      <c r="RFA207" s="110"/>
      <c r="RFB207" s="110"/>
      <c r="RFC207" s="110"/>
      <c r="RFD207" s="110"/>
      <c r="RFE207" s="110"/>
      <c r="RFF207" s="110"/>
      <c r="RFG207" s="110"/>
      <c r="RFH207" s="110"/>
      <c r="RFI207" s="110"/>
      <c r="RFJ207" s="110"/>
      <c r="RFK207" s="110"/>
      <c r="RFL207" s="110"/>
      <c r="RFM207" s="110"/>
      <c r="RFN207" s="110"/>
      <c r="RFO207" s="110"/>
      <c r="RFP207" s="110"/>
      <c r="RFQ207" s="110"/>
      <c r="RFR207" s="110"/>
      <c r="RFS207" s="110"/>
      <c r="RFT207" s="110"/>
      <c r="RFU207" s="110"/>
      <c r="RFV207" s="110"/>
      <c r="RFW207" s="110"/>
      <c r="RFX207" s="110"/>
      <c r="RFY207" s="110"/>
      <c r="RFZ207" s="110"/>
      <c r="RGA207" s="110"/>
      <c r="RGB207" s="110"/>
      <c r="RGC207" s="110"/>
      <c r="RGD207" s="110"/>
      <c r="RGE207" s="110"/>
      <c r="RGF207" s="110"/>
      <c r="RGG207" s="110"/>
      <c r="RGH207" s="110"/>
      <c r="RGI207" s="110"/>
      <c r="RGJ207" s="110"/>
      <c r="RGK207" s="110"/>
      <c r="RGL207" s="110"/>
      <c r="RGM207" s="110"/>
      <c r="RGN207" s="110"/>
      <c r="RGO207" s="110"/>
      <c r="RGP207" s="110"/>
      <c r="RGQ207" s="110"/>
      <c r="RGR207" s="110"/>
      <c r="RGS207" s="110"/>
      <c r="RGT207" s="110"/>
      <c r="RGU207" s="110"/>
      <c r="RGV207" s="110"/>
      <c r="RGW207" s="110"/>
      <c r="RGX207" s="110"/>
      <c r="RGY207" s="110"/>
      <c r="RGZ207" s="110"/>
      <c r="RHA207" s="110"/>
      <c r="RHB207" s="110"/>
      <c r="RHC207" s="110"/>
      <c r="RHD207" s="110"/>
      <c r="RHE207" s="110"/>
      <c r="RHF207" s="110"/>
      <c r="RHG207" s="110"/>
      <c r="RHH207" s="110"/>
      <c r="RHI207" s="110"/>
      <c r="RHJ207" s="110"/>
      <c r="RHK207" s="110"/>
      <c r="RHL207" s="110"/>
      <c r="RHM207" s="110"/>
      <c r="RHN207" s="110"/>
      <c r="RHO207" s="110"/>
      <c r="RHP207" s="110"/>
      <c r="RHQ207" s="110"/>
      <c r="RHR207" s="110"/>
      <c r="RHS207" s="110"/>
      <c r="RHT207" s="110"/>
      <c r="RHU207" s="110"/>
      <c r="RHV207" s="110"/>
      <c r="RHW207" s="110"/>
      <c r="RHX207" s="110"/>
      <c r="RHY207" s="110"/>
      <c r="RHZ207" s="110"/>
      <c r="RIA207" s="110"/>
      <c r="RIB207" s="110"/>
      <c r="RIC207" s="110"/>
      <c r="RID207" s="110"/>
      <c r="RIE207" s="110"/>
      <c r="RIF207" s="110"/>
      <c r="RIG207" s="110"/>
      <c r="RIH207" s="110"/>
      <c r="RII207" s="110"/>
      <c r="RIJ207" s="110"/>
      <c r="RIK207" s="110"/>
      <c r="RIL207" s="110"/>
      <c r="RIM207" s="110"/>
      <c r="RIN207" s="110"/>
      <c r="RIO207" s="110"/>
      <c r="RIP207" s="110"/>
      <c r="RIQ207" s="110"/>
      <c r="RIR207" s="110"/>
      <c r="RIS207" s="110"/>
      <c r="RIT207" s="110"/>
      <c r="RIU207" s="110"/>
      <c r="RIV207" s="110"/>
      <c r="RIW207" s="110"/>
      <c r="RIX207" s="110"/>
      <c r="RIY207" s="110"/>
      <c r="RIZ207" s="110"/>
      <c r="RJA207" s="110"/>
      <c r="RJB207" s="110"/>
      <c r="RJC207" s="110"/>
      <c r="RJD207" s="110"/>
      <c r="RJE207" s="110"/>
      <c r="RJF207" s="110"/>
      <c r="RJG207" s="110"/>
      <c r="RJH207" s="110"/>
      <c r="RJI207" s="110"/>
      <c r="RJJ207" s="110"/>
      <c r="RJK207" s="110"/>
      <c r="RJL207" s="110"/>
      <c r="RJM207" s="110"/>
      <c r="RJN207" s="110"/>
      <c r="RJO207" s="110"/>
      <c r="RJP207" s="110"/>
      <c r="RJQ207" s="110"/>
      <c r="RJR207" s="110"/>
      <c r="RJS207" s="110"/>
      <c r="RJT207" s="110"/>
      <c r="RJU207" s="110"/>
      <c r="RJV207" s="110"/>
      <c r="RJW207" s="110"/>
      <c r="RJX207" s="110"/>
      <c r="RJY207" s="110"/>
      <c r="RJZ207" s="110"/>
      <c r="RKA207" s="110"/>
      <c r="RKB207" s="110"/>
      <c r="RKC207" s="110"/>
      <c r="RKD207" s="110"/>
      <c r="RKE207" s="110"/>
      <c r="RKF207" s="110"/>
      <c r="RKG207" s="110"/>
      <c r="RKH207" s="110"/>
      <c r="RKI207" s="110"/>
      <c r="RKJ207" s="110"/>
      <c r="RKK207" s="110"/>
      <c r="RKL207" s="110"/>
      <c r="RKM207" s="110"/>
      <c r="RKN207" s="110"/>
      <c r="RKO207" s="110"/>
      <c r="RKP207" s="110"/>
      <c r="RKQ207" s="110"/>
      <c r="RKR207" s="110"/>
      <c r="RKS207" s="110"/>
      <c r="RKT207" s="110"/>
      <c r="RKU207" s="110"/>
      <c r="RKV207" s="110"/>
      <c r="RKW207" s="110"/>
      <c r="RKX207" s="110"/>
      <c r="RKY207" s="110"/>
      <c r="RKZ207" s="110"/>
      <c r="RLA207" s="110"/>
      <c r="RLB207" s="110"/>
      <c r="RLC207" s="110"/>
      <c r="RLD207" s="110"/>
      <c r="RLE207" s="110"/>
      <c r="RLF207" s="110"/>
      <c r="RLG207" s="110"/>
      <c r="RLH207" s="110"/>
      <c r="RLI207" s="110"/>
      <c r="RLJ207" s="110"/>
      <c r="RLK207" s="110"/>
      <c r="RLL207" s="110"/>
      <c r="RLM207" s="110"/>
      <c r="RLN207" s="110"/>
      <c r="RLO207" s="110"/>
      <c r="RLP207" s="110"/>
      <c r="RLQ207" s="110"/>
      <c r="RLR207" s="110"/>
      <c r="RLS207" s="110"/>
      <c r="RLT207" s="110"/>
      <c r="RLU207" s="110"/>
      <c r="RLV207" s="110"/>
      <c r="RLW207" s="110"/>
      <c r="RLX207" s="110"/>
      <c r="RLY207" s="110"/>
      <c r="RLZ207" s="110"/>
      <c r="RMA207" s="110"/>
      <c r="RMB207" s="110"/>
      <c r="RMC207" s="110"/>
      <c r="RMD207" s="110"/>
      <c r="RME207" s="110"/>
      <c r="RMF207" s="110"/>
      <c r="RMG207" s="110"/>
      <c r="RMH207" s="110"/>
      <c r="RMI207" s="110"/>
      <c r="RMJ207" s="110"/>
      <c r="RMK207" s="110"/>
      <c r="RML207" s="110"/>
      <c r="RMM207" s="110"/>
      <c r="RMN207" s="110"/>
      <c r="RMO207" s="110"/>
      <c r="RMP207" s="110"/>
      <c r="RMQ207" s="110"/>
      <c r="RMR207" s="110"/>
      <c r="RMS207" s="110"/>
      <c r="RMT207" s="110"/>
      <c r="RMU207" s="110"/>
      <c r="RMV207" s="110"/>
      <c r="RMW207" s="110"/>
      <c r="RMX207" s="110"/>
      <c r="RMY207" s="110"/>
      <c r="RMZ207" s="110"/>
      <c r="RNA207" s="110"/>
      <c r="RNB207" s="110"/>
      <c r="RNC207" s="110"/>
      <c r="RND207" s="110"/>
      <c r="RNE207" s="110"/>
      <c r="RNF207" s="110"/>
      <c r="RNG207" s="110"/>
      <c r="RNH207" s="110"/>
      <c r="RNI207" s="110"/>
      <c r="RNJ207" s="110"/>
      <c r="RNK207" s="110"/>
      <c r="RNL207" s="110"/>
      <c r="RNM207" s="110"/>
      <c r="RNN207" s="110"/>
      <c r="RNO207" s="110"/>
      <c r="RNP207" s="110"/>
      <c r="RNQ207" s="110"/>
      <c r="RNR207" s="110"/>
      <c r="RNS207" s="110"/>
      <c r="RNT207" s="110"/>
      <c r="RNU207" s="110"/>
      <c r="RNV207" s="110"/>
      <c r="RNW207" s="110"/>
      <c r="RNX207" s="110"/>
      <c r="RNY207" s="110"/>
      <c r="RNZ207" s="110"/>
      <c r="ROA207" s="110"/>
      <c r="ROB207" s="110"/>
      <c r="ROC207" s="110"/>
      <c r="ROD207" s="110"/>
      <c r="ROE207" s="110"/>
      <c r="ROF207" s="110"/>
      <c r="ROG207" s="110"/>
      <c r="ROH207" s="110"/>
      <c r="ROI207" s="110"/>
      <c r="ROJ207" s="110"/>
      <c r="ROK207" s="110"/>
      <c r="ROL207" s="110"/>
      <c r="ROM207" s="110"/>
      <c r="RON207" s="110"/>
      <c r="ROO207" s="110"/>
      <c r="ROP207" s="110"/>
      <c r="ROQ207" s="110"/>
      <c r="ROR207" s="110"/>
      <c r="ROS207" s="110"/>
      <c r="ROT207" s="110"/>
      <c r="ROU207" s="110"/>
      <c r="ROV207" s="110"/>
      <c r="ROW207" s="110"/>
      <c r="ROX207" s="110"/>
      <c r="ROY207" s="110"/>
      <c r="ROZ207" s="110"/>
      <c r="RPA207" s="110"/>
      <c r="RPB207" s="110"/>
      <c r="RPC207" s="110"/>
      <c r="RPD207" s="110"/>
      <c r="RPE207" s="110"/>
      <c r="RPF207" s="110"/>
      <c r="RPG207" s="110"/>
      <c r="RPH207" s="110"/>
      <c r="RPI207" s="110"/>
      <c r="RPJ207" s="110"/>
      <c r="RPK207" s="110"/>
      <c r="RPL207" s="110"/>
      <c r="RPM207" s="110"/>
      <c r="RPN207" s="110"/>
      <c r="RPO207" s="110"/>
      <c r="RPP207" s="110"/>
      <c r="RPQ207" s="110"/>
      <c r="RPR207" s="110"/>
      <c r="RPS207" s="110"/>
      <c r="RPT207" s="110"/>
      <c r="RPU207" s="110"/>
      <c r="RPV207" s="110"/>
      <c r="RPW207" s="110"/>
      <c r="RPX207" s="110"/>
      <c r="RPY207" s="110"/>
      <c r="RPZ207" s="110"/>
      <c r="RQA207" s="110"/>
      <c r="RQB207" s="110"/>
      <c r="RQC207" s="110"/>
      <c r="RQD207" s="110"/>
      <c r="RQE207" s="110"/>
      <c r="RQF207" s="110"/>
      <c r="RQG207" s="110"/>
      <c r="RQH207" s="110"/>
      <c r="RQI207" s="110"/>
      <c r="RQJ207" s="110"/>
      <c r="RQK207" s="110"/>
      <c r="RQL207" s="110"/>
      <c r="RQM207" s="110"/>
      <c r="RQN207" s="110"/>
      <c r="RQO207" s="110"/>
      <c r="RQP207" s="110"/>
      <c r="RQQ207" s="110"/>
      <c r="RQR207" s="110"/>
      <c r="RQS207" s="110"/>
      <c r="RQT207" s="110"/>
      <c r="RQU207" s="110"/>
      <c r="RQV207" s="110"/>
      <c r="RQW207" s="110"/>
      <c r="RQX207" s="110"/>
      <c r="RQY207" s="110"/>
      <c r="RQZ207" s="110"/>
      <c r="RRA207" s="110"/>
      <c r="RRB207" s="110"/>
      <c r="RRC207" s="110"/>
      <c r="RRD207" s="110"/>
      <c r="RRE207" s="110"/>
      <c r="RRF207" s="110"/>
      <c r="RRG207" s="110"/>
      <c r="RRH207" s="110"/>
      <c r="RRI207" s="110"/>
      <c r="RRJ207" s="110"/>
      <c r="RRK207" s="110"/>
      <c r="RRL207" s="110"/>
      <c r="RRM207" s="110"/>
      <c r="RRN207" s="110"/>
      <c r="RRO207" s="110"/>
      <c r="RRP207" s="110"/>
      <c r="RRQ207" s="110"/>
      <c r="RRR207" s="110"/>
      <c r="RRS207" s="110"/>
      <c r="RRT207" s="110"/>
      <c r="RRU207" s="110"/>
      <c r="RRV207" s="110"/>
      <c r="RRW207" s="110"/>
      <c r="RRX207" s="110"/>
      <c r="RRY207" s="110"/>
      <c r="RRZ207" s="110"/>
      <c r="RSA207" s="110"/>
      <c r="RSB207" s="110"/>
      <c r="RSC207" s="110"/>
      <c r="RSD207" s="110"/>
      <c r="RSE207" s="110"/>
      <c r="RSF207" s="110"/>
      <c r="RSG207" s="110"/>
      <c r="RSH207" s="110"/>
      <c r="RSI207" s="110"/>
      <c r="RSJ207" s="110"/>
      <c r="RSK207" s="110"/>
      <c r="RSL207" s="110"/>
      <c r="RSM207" s="110"/>
      <c r="RSN207" s="110"/>
      <c r="RSO207" s="110"/>
      <c r="RSP207" s="110"/>
      <c r="RSQ207" s="110"/>
      <c r="RSR207" s="110"/>
      <c r="RSS207" s="110"/>
      <c r="RST207" s="110"/>
      <c r="RSU207" s="110"/>
      <c r="RSV207" s="110"/>
      <c r="RSW207" s="110"/>
      <c r="RSX207" s="110"/>
      <c r="RSY207" s="110"/>
      <c r="RSZ207" s="110"/>
      <c r="RTA207" s="110"/>
      <c r="RTB207" s="110"/>
      <c r="RTC207" s="110"/>
      <c r="RTD207" s="110"/>
      <c r="RTE207" s="110"/>
      <c r="RTF207" s="110"/>
      <c r="RTG207" s="110"/>
      <c r="RTH207" s="110"/>
      <c r="RTI207" s="110"/>
      <c r="RTJ207" s="110"/>
      <c r="RTK207" s="110"/>
      <c r="RTL207" s="110"/>
      <c r="RTM207" s="110"/>
      <c r="RTN207" s="110"/>
      <c r="RTO207" s="110"/>
      <c r="RTP207" s="110"/>
      <c r="RTQ207" s="110"/>
      <c r="RTR207" s="110"/>
      <c r="RTS207" s="110"/>
      <c r="RTT207" s="110"/>
      <c r="RTU207" s="110"/>
      <c r="RTV207" s="110"/>
      <c r="RTW207" s="110"/>
      <c r="RTX207" s="110"/>
      <c r="RTY207" s="110"/>
      <c r="RTZ207" s="110"/>
      <c r="RUA207" s="110"/>
      <c r="RUB207" s="110"/>
      <c r="RUC207" s="110"/>
      <c r="RUD207" s="110"/>
      <c r="RUE207" s="110"/>
      <c r="RUF207" s="110"/>
      <c r="RUG207" s="110"/>
      <c r="RUH207" s="110"/>
      <c r="RUI207" s="110"/>
      <c r="RUJ207" s="110"/>
      <c r="RUK207" s="110"/>
      <c r="RUL207" s="110"/>
      <c r="RUM207" s="110"/>
      <c r="RUN207" s="110"/>
      <c r="RUO207" s="110"/>
      <c r="RUP207" s="110"/>
      <c r="RUQ207" s="110"/>
      <c r="RUR207" s="110"/>
      <c r="RUS207" s="110"/>
      <c r="RUT207" s="110"/>
      <c r="RUU207" s="110"/>
      <c r="RUV207" s="110"/>
      <c r="RUW207" s="110"/>
      <c r="RUX207" s="110"/>
      <c r="RUY207" s="110"/>
      <c r="RUZ207" s="110"/>
      <c r="RVA207" s="110"/>
      <c r="RVB207" s="110"/>
      <c r="RVC207" s="110"/>
      <c r="RVD207" s="110"/>
      <c r="RVE207" s="110"/>
      <c r="RVF207" s="110"/>
      <c r="RVG207" s="110"/>
      <c r="RVH207" s="110"/>
      <c r="RVI207" s="110"/>
      <c r="RVJ207" s="110"/>
      <c r="RVK207" s="110"/>
      <c r="RVL207" s="110"/>
      <c r="RVM207" s="110"/>
      <c r="RVN207" s="110"/>
      <c r="RVO207" s="110"/>
      <c r="RVP207" s="110"/>
      <c r="RVQ207" s="110"/>
      <c r="RVR207" s="110"/>
      <c r="RVS207" s="110"/>
      <c r="RVT207" s="110"/>
      <c r="RVU207" s="110"/>
      <c r="RVV207" s="110"/>
      <c r="RVW207" s="110"/>
      <c r="RVX207" s="110"/>
      <c r="RVY207" s="110"/>
      <c r="RVZ207" s="110"/>
      <c r="RWA207" s="110"/>
      <c r="RWB207" s="110"/>
      <c r="RWC207" s="110"/>
      <c r="RWD207" s="110"/>
      <c r="RWE207" s="110"/>
      <c r="RWF207" s="110"/>
      <c r="RWG207" s="110"/>
      <c r="RWH207" s="110"/>
      <c r="RWI207" s="110"/>
      <c r="RWJ207" s="110"/>
      <c r="RWK207" s="110"/>
      <c r="RWL207" s="110"/>
      <c r="RWM207" s="110"/>
      <c r="RWN207" s="110"/>
      <c r="RWO207" s="110"/>
      <c r="RWP207" s="110"/>
      <c r="RWQ207" s="110"/>
      <c r="RWR207" s="110"/>
      <c r="RWS207" s="110"/>
      <c r="RWT207" s="110"/>
      <c r="RWU207" s="110"/>
      <c r="RWV207" s="110"/>
      <c r="RWW207" s="110"/>
      <c r="RWX207" s="110"/>
      <c r="RWY207" s="110"/>
      <c r="RWZ207" s="110"/>
      <c r="RXA207" s="110"/>
      <c r="RXB207" s="110"/>
      <c r="RXC207" s="110"/>
      <c r="RXD207" s="110"/>
      <c r="RXE207" s="110"/>
      <c r="RXF207" s="110"/>
      <c r="RXG207" s="110"/>
      <c r="RXH207" s="110"/>
      <c r="RXI207" s="110"/>
      <c r="RXJ207" s="110"/>
      <c r="RXK207" s="110"/>
      <c r="RXL207" s="110"/>
      <c r="RXM207" s="110"/>
      <c r="RXN207" s="110"/>
      <c r="RXO207" s="110"/>
      <c r="RXP207" s="110"/>
      <c r="RXQ207" s="110"/>
      <c r="RXR207" s="110"/>
      <c r="RXS207" s="110"/>
      <c r="RXT207" s="110"/>
      <c r="RXU207" s="110"/>
      <c r="RXV207" s="110"/>
      <c r="RXW207" s="110"/>
      <c r="RXX207" s="110"/>
      <c r="RXY207" s="110"/>
      <c r="RXZ207" s="110"/>
      <c r="RYA207" s="110"/>
      <c r="RYB207" s="110"/>
      <c r="RYC207" s="110"/>
      <c r="RYD207" s="110"/>
      <c r="RYE207" s="110"/>
      <c r="RYF207" s="110"/>
      <c r="RYG207" s="110"/>
      <c r="RYH207" s="110"/>
      <c r="RYI207" s="110"/>
      <c r="RYJ207" s="110"/>
      <c r="RYK207" s="110"/>
      <c r="RYL207" s="110"/>
      <c r="RYM207" s="110"/>
      <c r="RYN207" s="110"/>
      <c r="RYO207" s="110"/>
      <c r="RYP207" s="110"/>
      <c r="RYQ207" s="110"/>
      <c r="RYR207" s="110"/>
      <c r="RYS207" s="110"/>
      <c r="RYT207" s="110"/>
      <c r="RYU207" s="110"/>
      <c r="RYV207" s="110"/>
      <c r="RYW207" s="110"/>
      <c r="RYX207" s="110"/>
      <c r="RYY207" s="110"/>
      <c r="RYZ207" s="110"/>
      <c r="RZA207" s="110"/>
      <c r="RZB207" s="110"/>
      <c r="RZC207" s="110"/>
      <c r="RZD207" s="110"/>
      <c r="RZE207" s="110"/>
      <c r="RZF207" s="110"/>
      <c r="RZG207" s="110"/>
      <c r="RZH207" s="110"/>
      <c r="RZI207" s="110"/>
      <c r="RZJ207" s="110"/>
      <c r="RZK207" s="110"/>
      <c r="RZL207" s="110"/>
      <c r="RZM207" s="110"/>
      <c r="RZN207" s="110"/>
      <c r="RZO207" s="110"/>
      <c r="RZP207" s="110"/>
      <c r="RZQ207" s="110"/>
      <c r="RZR207" s="110"/>
      <c r="RZS207" s="110"/>
      <c r="RZT207" s="110"/>
      <c r="RZU207" s="110"/>
      <c r="RZV207" s="110"/>
      <c r="RZW207" s="110"/>
      <c r="RZX207" s="110"/>
      <c r="RZY207" s="110"/>
      <c r="RZZ207" s="110"/>
      <c r="SAA207" s="110"/>
      <c r="SAB207" s="110"/>
      <c r="SAC207" s="110"/>
      <c r="SAD207" s="110"/>
      <c r="SAE207" s="110"/>
      <c r="SAF207" s="110"/>
      <c r="SAG207" s="110"/>
      <c r="SAH207" s="110"/>
      <c r="SAI207" s="110"/>
      <c r="SAJ207" s="110"/>
      <c r="SAK207" s="110"/>
      <c r="SAL207" s="110"/>
      <c r="SAM207" s="110"/>
      <c r="SAN207" s="110"/>
      <c r="SAO207" s="110"/>
      <c r="SAP207" s="110"/>
      <c r="SAQ207" s="110"/>
      <c r="SAR207" s="110"/>
      <c r="SAS207" s="110"/>
      <c r="SAT207" s="110"/>
      <c r="SAU207" s="110"/>
      <c r="SAV207" s="110"/>
      <c r="SAW207" s="110"/>
      <c r="SAX207" s="110"/>
      <c r="SAY207" s="110"/>
      <c r="SAZ207" s="110"/>
      <c r="SBA207" s="110"/>
      <c r="SBB207" s="110"/>
      <c r="SBC207" s="110"/>
      <c r="SBD207" s="110"/>
      <c r="SBE207" s="110"/>
      <c r="SBF207" s="110"/>
      <c r="SBG207" s="110"/>
      <c r="SBH207" s="110"/>
      <c r="SBI207" s="110"/>
      <c r="SBJ207" s="110"/>
      <c r="SBK207" s="110"/>
      <c r="SBL207" s="110"/>
      <c r="SBM207" s="110"/>
      <c r="SBN207" s="110"/>
      <c r="SBO207" s="110"/>
      <c r="SBP207" s="110"/>
      <c r="SBQ207" s="110"/>
      <c r="SBR207" s="110"/>
      <c r="SBS207" s="110"/>
      <c r="SBT207" s="110"/>
      <c r="SBU207" s="110"/>
      <c r="SBV207" s="110"/>
      <c r="SBW207" s="110"/>
      <c r="SBX207" s="110"/>
      <c r="SBY207" s="110"/>
      <c r="SBZ207" s="110"/>
      <c r="SCA207" s="110"/>
      <c r="SCB207" s="110"/>
      <c r="SCC207" s="110"/>
      <c r="SCD207" s="110"/>
      <c r="SCE207" s="110"/>
      <c r="SCF207" s="110"/>
      <c r="SCG207" s="110"/>
      <c r="SCH207" s="110"/>
      <c r="SCI207" s="110"/>
      <c r="SCJ207" s="110"/>
      <c r="SCK207" s="110"/>
      <c r="SCL207" s="110"/>
      <c r="SCM207" s="110"/>
      <c r="SCN207" s="110"/>
      <c r="SCO207" s="110"/>
      <c r="SCP207" s="110"/>
      <c r="SCQ207" s="110"/>
      <c r="SCR207" s="110"/>
      <c r="SCS207" s="110"/>
      <c r="SCT207" s="110"/>
      <c r="SCU207" s="110"/>
      <c r="SCV207" s="110"/>
      <c r="SCW207" s="110"/>
      <c r="SCX207" s="110"/>
      <c r="SCY207" s="110"/>
      <c r="SCZ207" s="110"/>
      <c r="SDA207" s="110"/>
      <c r="SDB207" s="110"/>
      <c r="SDC207" s="110"/>
      <c r="SDD207" s="110"/>
      <c r="SDE207" s="110"/>
      <c r="SDF207" s="110"/>
      <c r="SDG207" s="110"/>
      <c r="SDH207" s="110"/>
      <c r="SDI207" s="110"/>
      <c r="SDJ207" s="110"/>
      <c r="SDK207" s="110"/>
      <c r="SDL207" s="110"/>
      <c r="SDM207" s="110"/>
      <c r="SDN207" s="110"/>
      <c r="SDO207" s="110"/>
      <c r="SDP207" s="110"/>
      <c r="SDQ207" s="110"/>
      <c r="SDR207" s="110"/>
      <c r="SDS207" s="110"/>
      <c r="SDT207" s="110"/>
      <c r="SDU207" s="110"/>
      <c r="SDV207" s="110"/>
      <c r="SDW207" s="110"/>
      <c r="SDX207" s="110"/>
      <c r="SDY207" s="110"/>
      <c r="SDZ207" s="110"/>
      <c r="SEA207" s="110"/>
      <c r="SEB207" s="110"/>
      <c r="SEC207" s="110"/>
      <c r="SED207" s="110"/>
      <c r="SEE207" s="110"/>
      <c r="SEF207" s="110"/>
      <c r="SEG207" s="110"/>
      <c r="SEH207" s="110"/>
      <c r="SEI207" s="110"/>
      <c r="SEJ207" s="110"/>
      <c r="SEK207" s="110"/>
      <c r="SEL207" s="110"/>
      <c r="SEM207" s="110"/>
      <c r="SEN207" s="110"/>
      <c r="SEO207" s="110"/>
      <c r="SEP207" s="110"/>
      <c r="SEQ207" s="110"/>
      <c r="SER207" s="110"/>
      <c r="SES207" s="110"/>
      <c r="SET207" s="110"/>
      <c r="SEU207" s="110"/>
      <c r="SEV207" s="110"/>
      <c r="SEW207" s="110"/>
      <c r="SEX207" s="110"/>
      <c r="SEY207" s="110"/>
      <c r="SEZ207" s="110"/>
      <c r="SFA207" s="110"/>
      <c r="SFB207" s="110"/>
      <c r="SFC207" s="110"/>
      <c r="SFD207" s="110"/>
      <c r="SFE207" s="110"/>
      <c r="SFF207" s="110"/>
      <c r="SFG207" s="110"/>
      <c r="SFH207" s="110"/>
      <c r="SFI207" s="110"/>
      <c r="SFJ207" s="110"/>
      <c r="SFK207" s="110"/>
      <c r="SFL207" s="110"/>
      <c r="SFM207" s="110"/>
      <c r="SFN207" s="110"/>
      <c r="SFO207" s="110"/>
      <c r="SFP207" s="110"/>
      <c r="SFQ207" s="110"/>
      <c r="SFR207" s="110"/>
      <c r="SFS207" s="110"/>
      <c r="SFT207" s="110"/>
      <c r="SFU207" s="110"/>
      <c r="SFV207" s="110"/>
      <c r="SFW207" s="110"/>
      <c r="SFX207" s="110"/>
      <c r="SFY207" s="110"/>
      <c r="SFZ207" s="110"/>
      <c r="SGA207" s="110"/>
      <c r="SGB207" s="110"/>
      <c r="SGC207" s="110"/>
      <c r="SGD207" s="110"/>
      <c r="SGE207" s="110"/>
      <c r="SGF207" s="110"/>
      <c r="SGG207" s="110"/>
      <c r="SGH207" s="110"/>
      <c r="SGI207" s="110"/>
      <c r="SGJ207" s="110"/>
      <c r="SGK207" s="110"/>
      <c r="SGL207" s="110"/>
      <c r="SGM207" s="110"/>
      <c r="SGN207" s="110"/>
      <c r="SGO207" s="110"/>
      <c r="SGP207" s="110"/>
      <c r="SGQ207" s="110"/>
      <c r="SGR207" s="110"/>
      <c r="SGS207" s="110"/>
      <c r="SGT207" s="110"/>
      <c r="SGU207" s="110"/>
      <c r="SGV207" s="110"/>
      <c r="SGW207" s="110"/>
      <c r="SGX207" s="110"/>
      <c r="SGY207" s="110"/>
      <c r="SGZ207" s="110"/>
      <c r="SHA207" s="110"/>
      <c r="SHB207" s="110"/>
      <c r="SHC207" s="110"/>
      <c r="SHD207" s="110"/>
      <c r="SHE207" s="110"/>
      <c r="SHF207" s="110"/>
      <c r="SHG207" s="110"/>
      <c r="SHH207" s="110"/>
      <c r="SHI207" s="110"/>
      <c r="SHJ207" s="110"/>
      <c r="SHK207" s="110"/>
      <c r="SHL207" s="110"/>
      <c r="SHM207" s="110"/>
      <c r="SHN207" s="110"/>
      <c r="SHO207" s="110"/>
      <c r="SHP207" s="110"/>
      <c r="SHQ207" s="110"/>
      <c r="SHR207" s="110"/>
      <c r="SHS207" s="110"/>
      <c r="SHT207" s="110"/>
      <c r="SHU207" s="110"/>
      <c r="SHV207" s="110"/>
      <c r="SHW207" s="110"/>
      <c r="SHX207" s="110"/>
      <c r="SHY207" s="110"/>
      <c r="SHZ207" s="110"/>
      <c r="SIA207" s="110"/>
      <c r="SIB207" s="110"/>
      <c r="SIC207" s="110"/>
      <c r="SID207" s="110"/>
      <c r="SIE207" s="110"/>
      <c r="SIF207" s="110"/>
      <c r="SIG207" s="110"/>
      <c r="SIH207" s="110"/>
      <c r="SII207" s="110"/>
      <c r="SIJ207" s="110"/>
      <c r="SIK207" s="110"/>
      <c r="SIL207" s="110"/>
      <c r="SIM207" s="110"/>
      <c r="SIN207" s="110"/>
      <c r="SIO207" s="110"/>
      <c r="SIP207" s="110"/>
      <c r="SIQ207" s="110"/>
      <c r="SIR207" s="110"/>
      <c r="SIS207" s="110"/>
      <c r="SIT207" s="110"/>
      <c r="SIU207" s="110"/>
      <c r="SIV207" s="110"/>
      <c r="SIW207" s="110"/>
      <c r="SIX207" s="110"/>
      <c r="SIY207" s="110"/>
      <c r="SIZ207" s="110"/>
      <c r="SJA207" s="110"/>
      <c r="SJB207" s="110"/>
      <c r="SJC207" s="110"/>
      <c r="SJD207" s="110"/>
      <c r="SJE207" s="110"/>
      <c r="SJF207" s="110"/>
      <c r="SJG207" s="110"/>
      <c r="SJH207" s="110"/>
      <c r="SJI207" s="110"/>
      <c r="SJJ207" s="110"/>
      <c r="SJK207" s="110"/>
      <c r="SJL207" s="110"/>
      <c r="SJM207" s="110"/>
      <c r="SJN207" s="110"/>
      <c r="SJO207" s="110"/>
      <c r="SJP207" s="110"/>
      <c r="SJQ207" s="110"/>
      <c r="SJR207" s="110"/>
      <c r="SJS207" s="110"/>
      <c r="SJT207" s="110"/>
      <c r="SJU207" s="110"/>
      <c r="SJV207" s="110"/>
      <c r="SJW207" s="110"/>
      <c r="SJX207" s="110"/>
      <c r="SJY207" s="110"/>
      <c r="SJZ207" s="110"/>
      <c r="SKA207" s="110"/>
      <c r="SKB207" s="110"/>
      <c r="SKC207" s="110"/>
      <c r="SKD207" s="110"/>
      <c r="SKE207" s="110"/>
      <c r="SKF207" s="110"/>
      <c r="SKG207" s="110"/>
      <c r="SKH207" s="110"/>
      <c r="SKI207" s="110"/>
      <c r="SKJ207" s="110"/>
      <c r="SKK207" s="110"/>
      <c r="SKL207" s="110"/>
      <c r="SKM207" s="110"/>
      <c r="SKN207" s="110"/>
      <c r="SKO207" s="110"/>
      <c r="SKP207" s="110"/>
      <c r="SKQ207" s="110"/>
      <c r="SKR207" s="110"/>
      <c r="SKS207" s="110"/>
      <c r="SKT207" s="110"/>
      <c r="SKU207" s="110"/>
      <c r="SKV207" s="110"/>
      <c r="SKW207" s="110"/>
      <c r="SKX207" s="110"/>
      <c r="SKY207" s="110"/>
      <c r="SKZ207" s="110"/>
      <c r="SLA207" s="110"/>
      <c r="SLB207" s="110"/>
      <c r="SLC207" s="110"/>
      <c r="SLD207" s="110"/>
      <c r="SLE207" s="110"/>
      <c r="SLF207" s="110"/>
      <c r="SLG207" s="110"/>
      <c r="SLH207" s="110"/>
      <c r="SLI207" s="110"/>
      <c r="SLJ207" s="110"/>
      <c r="SLK207" s="110"/>
      <c r="SLL207" s="110"/>
      <c r="SLM207" s="110"/>
      <c r="SLN207" s="110"/>
      <c r="SLO207" s="110"/>
      <c r="SLP207" s="110"/>
      <c r="SLQ207" s="110"/>
      <c r="SLR207" s="110"/>
      <c r="SLS207" s="110"/>
      <c r="SLT207" s="110"/>
      <c r="SLU207" s="110"/>
      <c r="SLV207" s="110"/>
      <c r="SLW207" s="110"/>
      <c r="SLX207" s="110"/>
      <c r="SLY207" s="110"/>
      <c r="SLZ207" s="110"/>
      <c r="SMA207" s="110"/>
      <c r="SMB207" s="110"/>
      <c r="SMC207" s="110"/>
      <c r="SMD207" s="110"/>
      <c r="SME207" s="110"/>
      <c r="SMF207" s="110"/>
      <c r="SMG207" s="110"/>
      <c r="SMH207" s="110"/>
      <c r="SMI207" s="110"/>
      <c r="SMJ207" s="110"/>
      <c r="SMK207" s="110"/>
      <c r="SML207" s="110"/>
      <c r="SMM207" s="110"/>
      <c r="SMN207" s="110"/>
      <c r="SMO207" s="110"/>
      <c r="SMP207" s="110"/>
      <c r="SMQ207" s="110"/>
      <c r="SMR207" s="110"/>
      <c r="SMS207" s="110"/>
      <c r="SMT207" s="110"/>
      <c r="SMU207" s="110"/>
      <c r="SMV207" s="110"/>
      <c r="SMW207" s="110"/>
      <c r="SMX207" s="110"/>
      <c r="SMY207" s="110"/>
      <c r="SMZ207" s="110"/>
      <c r="SNA207" s="110"/>
      <c r="SNB207" s="110"/>
      <c r="SNC207" s="110"/>
      <c r="SND207" s="110"/>
      <c r="SNE207" s="110"/>
      <c r="SNF207" s="110"/>
      <c r="SNG207" s="110"/>
      <c r="SNH207" s="110"/>
      <c r="SNI207" s="110"/>
      <c r="SNJ207" s="110"/>
      <c r="SNK207" s="110"/>
      <c r="SNL207" s="110"/>
      <c r="SNM207" s="110"/>
      <c r="SNN207" s="110"/>
      <c r="SNO207" s="110"/>
      <c r="SNP207" s="110"/>
      <c r="SNQ207" s="110"/>
      <c r="SNR207" s="110"/>
      <c r="SNS207" s="110"/>
      <c r="SNT207" s="110"/>
      <c r="SNU207" s="110"/>
      <c r="SNV207" s="110"/>
      <c r="SNW207" s="110"/>
      <c r="SNX207" s="110"/>
      <c r="SNY207" s="110"/>
      <c r="SNZ207" s="110"/>
      <c r="SOA207" s="110"/>
      <c r="SOB207" s="110"/>
      <c r="SOC207" s="110"/>
      <c r="SOD207" s="110"/>
      <c r="SOE207" s="110"/>
      <c r="SOF207" s="110"/>
      <c r="SOG207" s="110"/>
      <c r="SOH207" s="110"/>
      <c r="SOI207" s="110"/>
      <c r="SOJ207" s="110"/>
      <c r="SOK207" s="110"/>
      <c r="SOL207" s="110"/>
      <c r="SOM207" s="110"/>
      <c r="SON207" s="110"/>
      <c r="SOO207" s="110"/>
      <c r="SOP207" s="110"/>
      <c r="SOQ207" s="110"/>
      <c r="SOR207" s="110"/>
      <c r="SOS207" s="110"/>
      <c r="SOT207" s="110"/>
      <c r="SOU207" s="110"/>
      <c r="SOV207" s="110"/>
      <c r="SOW207" s="110"/>
      <c r="SOX207" s="110"/>
      <c r="SOY207" s="110"/>
      <c r="SOZ207" s="110"/>
      <c r="SPA207" s="110"/>
      <c r="SPB207" s="110"/>
      <c r="SPC207" s="110"/>
      <c r="SPD207" s="110"/>
      <c r="SPE207" s="110"/>
      <c r="SPF207" s="110"/>
      <c r="SPG207" s="110"/>
      <c r="SPH207" s="110"/>
      <c r="SPI207" s="110"/>
      <c r="SPJ207" s="110"/>
      <c r="SPK207" s="110"/>
      <c r="SPL207" s="110"/>
      <c r="SPM207" s="110"/>
      <c r="SPN207" s="110"/>
      <c r="SPO207" s="110"/>
      <c r="SPP207" s="110"/>
      <c r="SPQ207" s="110"/>
      <c r="SPR207" s="110"/>
      <c r="SPS207" s="110"/>
      <c r="SPT207" s="110"/>
      <c r="SPU207" s="110"/>
      <c r="SPV207" s="110"/>
      <c r="SPW207" s="110"/>
      <c r="SPX207" s="110"/>
      <c r="SPY207" s="110"/>
      <c r="SPZ207" s="110"/>
      <c r="SQA207" s="110"/>
      <c r="SQB207" s="110"/>
      <c r="SQC207" s="110"/>
      <c r="SQD207" s="110"/>
      <c r="SQE207" s="110"/>
      <c r="SQF207" s="110"/>
      <c r="SQG207" s="110"/>
      <c r="SQH207" s="110"/>
      <c r="SQI207" s="110"/>
      <c r="SQJ207" s="110"/>
      <c r="SQK207" s="110"/>
      <c r="SQL207" s="110"/>
      <c r="SQM207" s="110"/>
      <c r="SQN207" s="110"/>
      <c r="SQO207" s="110"/>
      <c r="SQP207" s="110"/>
      <c r="SQQ207" s="110"/>
      <c r="SQR207" s="110"/>
      <c r="SQS207" s="110"/>
      <c r="SQT207" s="110"/>
      <c r="SQU207" s="110"/>
      <c r="SQV207" s="110"/>
      <c r="SQW207" s="110"/>
      <c r="SQX207" s="110"/>
      <c r="SQY207" s="110"/>
      <c r="SQZ207" s="110"/>
      <c r="SRA207" s="110"/>
      <c r="SRB207" s="110"/>
      <c r="SRC207" s="110"/>
      <c r="SRD207" s="110"/>
      <c r="SRE207" s="110"/>
      <c r="SRF207" s="110"/>
      <c r="SRG207" s="110"/>
      <c r="SRH207" s="110"/>
      <c r="SRI207" s="110"/>
      <c r="SRJ207" s="110"/>
      <c r="SRK207" s="110"/>
      <c r="SRL207" s="110"/>
      <c r="SRM207" s="110"/>
      <c r="SRN207" s="110"/>
      <c r="SRO207" s="110"/>
      <c r="SRP207" s="110"/>
      <c r="SRQ207" s="110"/>
      <c r="SRR207" s="110"/>
      <c r="SRS207" s="110"/>
      <c r="SRT207" s="110"/>
      <c r="SRU207" s="110"/>
      <c r="SRV207" s="110"/>
      <c r="SRW207" s="110"/>
      <c r="SRX207" s="110"/>
      <c r="SRY207" s="110"/>
      <c r="SRZ207" s="110"/>
      <c r="SSA207" s="110"/>
      <c r="SSB207" s="110"/>
      <c r="SSC207" s="110"/>
      <c r="SSD207" s="110"/>
      <c r="SSE207" s="110"/>
      <c r="SSF207" s="110"/>
      <c r="SSG207" s="110"/>
      <c r="SSH207" s="110"/>
      <c r="SSI207" s="110"/>
      <c r="SSJ207" s="110"/>
      <c r="SSK207" s="110"/>
      <c r="SSL207" s="110"/>
      <c r="SSM207" s="110"/>
      <c r="SSN207" s="110"/>
      <c r="SSO207" s="110"/>
      <c r="SSP207" s="110"/>
      <c r="SSQ207" s="110"/>
      <c r="SSR207" s="110"/>
      <c r="SSS207" s="110"/>
      <c r="SST207" s="110"/>
      <c r="SSU207" s="110"/>
      <c r="SSV207" s="110"/>
      <c r="SSW207" s="110"/>
      <c r="SSX207" s="110"/>
      <c r="SSY207" s="110"/>
      <c r="SSZ207" s="110"/>
      <c r="STA207" s="110"/>
      <c r="STB207" s="110"/>
      <c r="STC207" s="110"/>
      <c r="STD207" s="110"/>
      <c r="STE207" s="110"/>
      <c r="STF207" s="110"/>
      <c r="STG207" s="110"/>
      <c r="STH207" s="110"/>
      <c r="STI207" s="110"/>
      <c r="STJ207" s="110"/>
      <c r="STK207" s="110"/>
      <c r="STL207" s="110"/>
      <c r="STM207" s="110"/>
      <c r="STN207" s="110"/>
      <c r="STO207" s="110"/>
      <c r="STP207" s="110"/>
      <c r="STQ207" s="110"/>
      <c r="STR207" s="110"/>
      <c r="STS207" s="110"/>
      <c r="STT207" s="110"/>
      <c r="STU207" s="110"/>
      <c r="STV207" s="110"/>
      <c r="STW207" s="110"/>
      <c r="STX207" s="110"/>
      <c r="STY207" s="110"/>
      <c r="STZ207" s="110"/>
      <c r="SUA207" s="110"/>
      <c r="SUB207" s="110"/>
      <c r="SUC207" s="110"/>
      <c r="SUD207" s="110"/>
      <c r="SUE207" s="110"/>
      <c r="SUF207" s="110"/>
      <c r="SUG207" s="110"/>
      <c r="SUH207" s="110"/>
      <c r="SUI207" s="110"/>
      <c r="SUJ207" s="110"/>
      <c r="SUK207" s="110"/>
      <c r="SUL207" s="110"/>
      <c r="SUM207" s="110"/>
      <c r="SUN207" s="110"/>
      <c r="SUO207" s="110"/>
      <c r="SUP207" s="110"/>
      <c r="SUQ207" s="110"/>
      <c r="SUR207" s="110"/>
      <c r="SUS207" s="110"/>
      <c r="SUT207" s="110"/>
      <c r="SUU207" s="110"/>
      <c r="SUV207" s="110"/>
      <c r="SUW207" s="110"/>
      <c r="SUX207" s="110"/>
      <c r="SUY207" s="110"/>
      <c r="SUZ207" s="110"/>
      <c r="SVA207" s="110"/>
      <c r="SVB207" s="110"/>
      <c r="SVC207" s="110"/>
      <c r="SVD207" s="110"/>
      <c r="SVE207" s="110"/>
      <c r="SVF207" s="110"/>
      <c r="SVG207" s="110"/>
      <c r="SVH207" s="110"/>
      <c r="SVI207" s="110"/>
      <c r="SVJ207" s="110"/>
      <c r="SVK207" s="110"/>
      <c r="SVL207" s="110"/>
      <c r="SVM207" s="110"/>
      <c r="SVN207" s="110"/>
      <c r="SVO207" s="110"/>
      <c r="SVP207" s="110"/>
      <c r="SVQ207" s="110"/>
      <c r="SVR207" s="110"/>
      <c r="SVS207" s="110"/>
      <c r="SVT207" s="110"/>
      <c r="SVU207" s="110"/>
      <c r="SVV207" s="110"/>
      <c r="SVW207" s="110"/>
      <c r="SVX207" s="110"/>
      <c r="SVY207" s="110"/>
      <c r="SVZ207" s="110"/>
      <c r="SWA207" s="110"/>
      <c r="SWB207" s="110"/>
      <c r="SWC207" s="110"/>
      <c r="SWD207" s="110"/>
      <c r="SWE207" s="110"/>
      <c r="SWF207" s="110"/>
      <c r="SWG207" s="110"/>
      <c r="SWH207" s="110"/>
      <c r="SWI207" s="110"/>
      <c r="SWJ207" s="110"/>
      <c r="SWK207" s="110"/>
      <c r="SWL207" s="110"/>
      <c r="SWM207" s="110"/>
      <c r="SWN207" s="110"/>
      <c r="SWO207" s="110"/>
      <c r="SWP207" s="110"/>
      <c r="SWQ207" s="110"/>
      <c r="SWR207" s="110"/>
      <c r="SWS207" s="110"/>
      <c r="SWT207" s="110"/>
      <c r="SWU207" s="110"/>
      <c r="SWV207" s="110"/>
      <c r="SWW207" s="110"/>
      <c r="SWX207" s="110"/>
      <c r="SWY207" s="110"/>
      <c r="SWZ207" s="110"/>
      <c r="SXA207" s="110"/>
      <c r="SXB207" s="110"/>
      <c r="SXC207" s="110"/>
      <c r="SXD207" s="110"/>
      <c r="SXE207" s="110"/>
      <c r="SXF207" s="110"/>
      <c r="SXG207" s="110"/>
      <c r="SXH207" s="110"/>
      <c r="SXI207" s="110"/>
      <c r="SXJ207" s="110"/>
      <c r="SXK207" s="110"/>
      <c r="SXL207" s="110"/>
      <c r="SXM207" s="110"/>
      <c r="SXN207" s="110"/>
      <c r="SXO207" s="110"/>
      <c r="SXP207" s="110"/>
      <c r="SXQ207" s="110"/>
      <c r="SXR207" s="110"/>
      <c r="SXS207" s="110"/>
      <c r="SXT207" s="110"/>
      <c r="SXU207" s="110"/>
      <c r="SXV207" s="110"/>
      <c r="SXW207" s="110"/>
      <c r="SXX207" s="110"/>
      <c r="SXY207" s="110"/>
      <c r="SXZ207" s="110"/>
      <c r="SYA207" s="110"/>
      <c r="SYB207" s="110"/>
      <c r="SYC207" s="110"/>
      <c r="SYD207" s="110"/>
      <c r="SYE207" s="110"/>
      <c r="SYF207" s="110"/>
      <c r="SYG207" s="110"/>
      <c r="SYH207" s="110"/>
      <c r="SYI207" s="110"/>
      <c r="SYJ207" s="110"/>
      <c r="SYK207" s="110"/>
      <c r="SYL207" s="110"/>
      <c r="SYM207" s="110"/>
      <c r="SYN207" s="110"/>
      <c r="SYO207" s="110"/>
      <c r="SYP207" s="110"/>
      <c r="SYQ207" s="110"/>
      <c r="SYR207" s="110"/>
      <c r="SYS207" s="110"/>
      <c r="SYT207" s="110"/>
      <c r="SYU207" s="110"/>
      <c r="SYV207" s="110"/>
      <c r="SYW207" s="110"/>
      <c r="SYX207" s="110"/>
      <c r="SYY207" s="110"/>
      <c r="SYZ207" s="110"/>
      <c r="SZA207" s="110"/>
      <c r="SZB207" s="110"/>
      <c r="SZC207" s="110"/>
      <c r="SZD207" s="110"/>
      <c r="SZE207" s="110"/>
      <c r="SZF207" s="110"/>
      <c r="SZG207" s="110"/>
      <c r="SZH207" s="110"/>
      <c r="SZI207" s="110"/>
      <c r="SZJ207" s="110"/>
      <c r="SZK207" s="110"/>
      <c r="SZL207" s="110"/>
      <c r="SZM207" s="110"/>
      <c r="SZN207" s="110"/>
      <c r="SZO207" s="110"/>
      <c r="SZP207" s="110"/>
      <c r="SZQ207" s="110"/>
      <c r="SZR207" s="110"/>
      <c r="SZS207" s="110"/>
      <c r="SZT207" s="110"/>
      <c r="SZU207" s="110"/>
      <c r="SZV207" s="110"/>
      <c r="SZW207" s="110"/>
      <c r="SZX207" s="110"/>
      <c r="SZY207" s="110"/>
      <c r="SZZ207" s="110"/>
      <c r="TAA207" s="110"/>
      <c r="TAB207" s="110"/>
      <c r="TAC207" s="110"/>
      <c r="TAD207" s="110"/>
      <c r="TAE207" s="110"/>
      <c r="TAF207" s="110"/>
      <c r="TAG207" s="110"/>
      <c r="TAH207" s="110"/>
      <c r="TAI207" s="110"/>
      <c r="TAJ207" s="110"/>
      <c r="TAK207" s="110"/>
      <c r="TAL207" s="110"/>
      <c r="TAM207" s="110"/>
      <c r="TAN207" s="110"/>
      <c r="TAO207" s="110"/>
      <c r="TAP207" s="110"/>
      <c r="TAQ207" s="110"/>
      <c r="TAR207" s="110"/>
      <c r="TAS207" s="110"/>
      <c r="TAT207" s="110"/>
      <c r="TAU207" s="110"/>
      <c r="TAV207" s="110"/>
      <c r="TAW207" s="110"/>
      <c r="TAX207" s="110"/>
      <c r="TAY207" s="110"/>
      <c r="TAZ207" s="110"/>
      <c r="TBA207" s="110"/>
      <c r="TBB207" s="110"/>
      <c r="TBC207" s="110"/>
      <c r="TBD207" s="110"/>
      <c r="TBE207" s="110"/>
      <c r="TBF207" s="110"/>
      <c r="TBG207" s="110"/>
      <c r="TBH207" s="110"/>
      <c r="TBI207" s="110"/>
      <c r="TBJ207" s="110"/>
      <c r="TBK207" s="110"/>
      <c r="TBL207" s="110"/>
      <c r="TBM207" s="110"/>
      <c r="TBN207" s="110"/>
      <c r="TBO207" s="110"/>
      <c r="TBP207" s="110"/>
      <c r="TBQ207" s="110"/>
      <c r="TBR207" s="110"/>
      <c r="TBS207" s="110"/>
      <c r="TBT207" s="110"/>
      <c r="TBU207" s="110"/>
      <c r="TBV207" s="110"/>
      <c r="TBW207" s="110"/>
      <c r="TBX207" s="110"/>
      <c r="TBY207" s="110"/>
      <c r="TBZ207" s="110"/>
      <c r="TCA207" s="110"/>
      <c r="TCB207" s="110"/>
      <c r="TCC207" s="110"/>
      <c r="TCD207" s="110"/>
      <c r="TCE207" s="110"/>
      <c r="TCF207" s="110"/>
      <c r="TCG207" s="110"/>
      <c r="TCH207" s="110"/>
      <c r="TCI207" s="110"/>
      <c r="TCJ207" s="110"/>
      <c r="TCK207" s="110"/>
      <c r="TCL207" s="110"/>
      <c r="TCM207" s="110"/>
      <c r="TCN207" s="110"/>
      <c r="TCO207" s="110"/>
      <c r="TCP207" s="110"/>
      <c r="TCQ207" s="110"/>
      <c r="TCR207" s="110"/>
      <c r="TCS207" s="110"/>
      <c r="TCT207" s="110"/>
      <c r="TCU207" s="110"/>
      <c r="TCV207" s="110"/>
      <c r="TCW207" s="110"/>
      <c r="TCX207" s="110"/>
      <c r="TCY207" s="110"/>
      <c r="TCZ207" s="110"/>
      <c r="TDA207" s="110"/>
      <c r="TDB207" s="110"/>
      <c r="TDC207" s="110"/>
      <c r="TDD207" s="110"/>
      <c r="TDE207" s="110"/>
      <c r="TDF207" s="110"/>
      <c r="TDG207" s="110"/>
      <c r="TDH207" s="110"/>
      <c r="TDI207" s="110"/>
      <c r="TDJ207" s="110"/>
      <c r="TDK207" s="110"/>
      <c r="TDL207" s="110"/>
      <c r="TDM207" s="110"/>
      <c r="TDN207" s="110"/>
      <c r="TDO207" s="110"/>
      <c r="TDP207" s="110"/>
      <c r="TDQ207" s="110"/>
      <c r="TDR207" s="110"/>
      <c r="TDS207" s="110"/>
      <c r="TDT207" s="110"/>
      <c r="TDU207" s="110"/>
      <c r="TDV207" s="110"/>
      <c r="TDW207" s="110"/>
      <c r="TDX207" s="110"/>
      <c r="TDY207" s="110"/>
      <c r="TDZ207" s="110"/>
      <c r="TEA207" s="110"/>
      <c r="TEB207" s="110"/>
      <c r="TEC207" s="110"/>
      <c r="TED207" s="110"/>
      <c r="TEE207" s="110"/>
      <c r="TEF207" s="110"/>
      <c r="TEG207" s="110"/>
      <c r="TEH207" s="110"/>
      <c r="TEI207" s="110"/>
      <c r="TEJ207" s="110"/>
      <c r="TEK207" s="110"/>
      <c r="TEL207" s="110"/>
      <c r="TEM207" s="110"/>
      <c r="TEN207" s="110"/>
      <c r="TEO207" s="110"/>
      <c r="TEP207" s="110"/>
      <c r="TEQ207" s="110"/>
      <c r="TER207" s="110"/>
      <c r="TES207" s="110"/>
      <c r="TET207" s="110"/>
      <c r="TEU207" s="110"/>
      <c r="TEV207" s="110"/>
      <c r="TEW207" s="110"/>
      <c r="TEX207" s="110"/>
      <c r="TEY207" s="110"/>
      <c r="TEZ207" s="110"/>
      <c r="TFA207" s="110"/>
      <c r="TFB207" s="110"/>
      <c r="TFC207" s="110"/>
      <c r="TFD207" s="110"/>
      <c r="TFE207" s="110"/>
      <c r="TFF207" s="110"/>
      <c r="TFG207" s="110"/>
      <c r="TFH207" s="110"/>
      <c r="TFI207" s="110"/>
      <c r="TFJ207" s="110"/>
      <c r="TFK207" s="110"/>
      <c r="TFL207" s="110"/>
      <c r="TFM207" s="110"/>
      <c r="TFN207" s="110"/>
      <c r="TFO207" s="110"/>
      <c r="TFP207" s="110"/>
      <c r="TFQ207" s="110"/>
      <c r="TFR207" s="110"/>
      <c r="TFS207" s="110"/>
      <c r="TFT207" s="110"/>
      <c r="TFU207" s="110"/>
      <c r="TFV207" s="110"/>
      <c r="TFW207" s="110"/>
      <c r="TFX207" s="110"/>
      <c r="TFY207" s="110"/>
      <c r="TFZ207" s="110"/>
      <c r="TGA207" s="110"/>
      <c r="TGB207" s="110"/>
      <c r="TGC207" s="110"/>
      <c r="TGD207" s="110"/>
      <c r="TGE207" s="110"/>
      <c r="TGF207" s="110"/>
      <c r="TGG207" s="110"/>
      <c r="TGH207" s="110"/>
      <c r="TGI207" s="110"/>
      <c r="TGJ207" s="110"/>
      <c r="TGK207" s="110"/>
      <c r="TGL207" s="110"/>
      <c r="TGM207" s="110"/>
      <c r="TGN207" s="110"/>
      <c r="TGO207" s="110"/>
      <c r="TGP207" s="110"/>
      <c r="TGQ207" s="110"/>
      <c r="TGR207" s="110"/>
      <c r="TGS207" s="110"/>
      <c r="TGT207" s="110"/>
      <c r="TGU207" s="110"/>
      <c r="TGV207" s="110"/>
      <c r="TGW207" s="110"/>
      <c r="TGX207" s="110"/>
      <c r="TGY207" s="110"/>
      <c r="TGZ207" s="110"/>
      <c r="THA207" s="110"/>
      <c r="THB207" s="110"/>
      <c r="THC207" s="110"/>
      <c r="THD207" s="110"/>
      <c r="THE207" s="110"/>
      <c r="THF207" s="110"/>
      <c r="THG207" s="110"/>
      <c r="THH207" s="110"/>
      <c r="THI207" s="110"/>
      <c r="THJ207" s="110"/>
      <c r="THK207" s="110"/>
      <c r="THL207" s="110"/>
      <c r="THM207" s="110"/>
      <c r="THN207" s="110"/>
      <c r="THO207" s="110"/>
      <c r="THP207" s="110"/>
      <c r="THQ207" s="110"/>
      <c r="THR207" s="110"/>
      <c r="THS207" s="110"/>
      <c r="THT207" s="110"/>
      <c r="THU207" s="110"/>
      <c r="THV207" s="110"/>
      <c r="THW207" s="110"/>
      <c r="THX207" s="110"/>
      <c r="THY207" s="110"/>
      <c r="THZ207" s="110"/>
      <c r="TIA207" s="110"/>
      <c r="TIB207" s="110"/>
      <c r="TIC207" s="110"/>
      <c r="TID207" s="110"/>
      <c r="TIE207" s="110"/>
      <c r="TIF207" s="110"/>
      <c r="TIG207" s="110"/>
      <c r="TIH207" s="110"/>
      <c r="TII207" s="110"/>
      <c r="TIJ207" s="110"/>
      <c r="TIK207" s="110"/>
      <c r="TIL207" s="110"/>
      <c r="TIM207" s="110"/>
      <c r="TIN207" s="110"/>
      <c r="TIO207" s="110"/>
      <c r="TIP207" s="110"/>
      <c r="TIQ207" s="110"/>
      <c r="TIR207" s="110"/>
      <c r="TIS207" s="110"/>
      <c r="TIT207" s="110"/>
      <c r="TIU207" s="110"/>
      <c r="TIV207" s="110"/>
      <c r="TIW207" s="110"/>
      <c r="TIX207" s="110"/>
      <c r="TIY207" s="110"/>
      <c r="TIZ207" s="110"/>
      <c r="TJA207" s="110"/>
      <c r="TJB207" s="110"/>
      <c r="TJC207" s="110"/>
      <c r="TJD207" s="110"/>
      <c r="TJE207" s="110"/>
      <c r="TJF207" s="110"/>
      <c r="TJG207" s="110"/>
      <c r="TJH207" s="110"/>
      <c r="TJI207" s="110"/>
      <c r="TJJ207" s="110"/>
      <c r="TJK207" s="110"/>
      <c r="TJL207" s="110"/>
      <c r="TJM207" s="110"/>
      <c r="TJN207" s="110"/>
      <c r="TJO207" s="110"/>
      <c r="TJP207" s="110"/>
      <c r="TJQ207" s="110"/>
      <c r="TJR207" s="110"/>
      <c r="TJS207" s="110"/>
      <c r="TJT207" s="110"/>
      <c r="TJU207" s="110"/>
      <c r="TJV207" s="110"/>
      <c r="TJW207" s="110"/>
      <c r="TJX207" s="110"/>
      <c r="TJY207" s="110"/>
      <c r="TJZ207" s="110"/>
      <c r="TKA207" s="110"/>
      <c r="TKB207" s="110"/>
      <c r="TKC207" s="110"/>
      <c r="TKD207" s="110"/>
      <c r="TKE207" s="110"/>
      <c r="TKF207" s="110"/>
      <c r="TKG207" s="110"/>
      <c r="TKH207" s="110"/>
      <c r="TKI207" s="110"/>
      <c r="TKJ207" s="110"/>
      <c r="TKK207" s="110"/>
      <c r="TKL207" s="110"/>
      <c r="TKM207" s="110"/>
      <c r="TKN207" s="110"/>
      <c r="TKO207" s="110"/>
      <c r="TKP207" s="110"/>
      <c r="TKQ207" s="110"/>
      <c r="TKR207" s="110"/>
      <c r="TKS207" s="110"/>
      <c r="TKT207" s="110"/>
      <c r="TKU207" s="110"/>
      <c r="TKV207" s="110"/>
      <c r="TKW207" s="110"/>
      <c r="TKX207" s="110"/>
      <c r="TKY207" s="110"/>
      <c r="TKZ207" s="110"/>
      <c r="TLA207" s="110"/>
      <c r="TLB207" s="110"/>
      <c r="TLC207" s="110"/>
      <c r="TLD207" s="110"/>
      <c r="TLE207" s="110"/>
      <c r="TLF207" s="110"/>
      <c r="TLG207" s="110"/>
      <c r="TLH207" s="110"/>
      <c r="TLI207" s="110"/>
      <c r="TLJ207" s="110"/>
      <c r="TLK207" s="110"/>
      <c r="TLL207" s="110"/>
      <c r="TLM207" s="110"/>
      <c r="TLN207" s="110"/>
      <c r="TLO207" s="110"/>
      <c r="TLP207" s="110"/>
      <c r="TLQ207" s="110"/>
      <c r="TLR207" s="110"/>
      <c r="TLS207" s="110"/>
      <c r="TLT207" s="110"/>
      <c r="TLU207" s="110"/>
      <c r="TLV207" s="110"/>
      <c r="TLW207" s="110"/>
      <c r="TLX207" s="110"/>
      <c r="TLY207" s="110"/>
      <c r="TLZ207" s="110"/>
      <c r="TMA207" s="110"/>
      <c r="TMB207" s="110"/>
      <c r="TMC207" s="110"/>
      <c r="TMD207" s="110"/>
      <c r="TME207" s="110"/>
      <c r="TMF207" s="110"/>
      <c r="TMG207" s="110"/>
      <c r="TMH207" s="110"/>
      <c r="TMI207" s="110"/>
      <c r="TMJ207" s="110"/>
      <c r="TMK207" s="110"/>
      <c r="TML207" s="110"/>
      <c r="TMM207" s="110"/>
      <c r="TMN207" s="110"/>
      <c r="TMO207" s="110"/>
      <c r="TMP207" s="110"/>
      <c r="TMQ207" s="110"/>
      <c r="TMR207" s="110"/>
      <c r="TMS207" s="110"/>
      <c r="TMT207" s="110"/>
      <c r="TMU207" s="110"/>
      <c r="TMV207" s="110"/>
      <c r="TMW207" s="110"/>
      <c r="TMX207" s="110"/>
      <c r="TMY207" s="110"/>
      <c r="TMZ207" s="110"/>
      <c r="TNA207" s="110"/>
      <c r="TNB207" s="110"/>
      <c r="TNC207" s="110"/>
      <c r="TND207" s="110"/>
      <c r="TNE207" s="110"/>
      <c r="TNF207" s="110"/>
      <c r="TNG207" s="110"/>
      <c r="TNH207" s="110"/>
      <c r="TNI207" s="110"/>
      <c r="TNJ207" s="110"/>
      <c r="TNK207" s="110"/>
      <c r="TNL207" s="110"/>
      <c r="TNM207" s="110"/>
      <c r="TNN207" s="110"/>
      <c r="TNO207" s="110"/>
      <c r="TNP207" s="110"/>
      <c r="TNQ207" s="110"/>
      <c r="TNR207" s="110"/>
      <c r="TNS207" s="110"/>
      <c r="TNT207" s="110"/>
      <c r="TNU207" s="110"/>
      <c r="TNV207" s="110"/>
      <c r="TNW207" s="110"/>
      <c r="TNX207" s="110"/>
      <c r="TNY207" s="110"/>
      <c r="TNZ207" s="110"/>
      <c r="TOA207" s="110"/>
      <c r="TOB207" s="110"/>
      <c r="TOC207" s="110"/>
      <c r="TOD207" s="110"/>
      <c r="TOE207" s="110"/>
      <c r="TOF207" s="110"/>
      <c r="TOG207" s="110"/>
      <c r="TOH207" s="110"/>
      <c r="TOI207" s="110"/>
      <c r="TOJ207" s="110"/>
      <c r="TOK207" s="110"/>
      <c r="TOL207" s="110"/>
      <c r="TOM207" s="110"/>
      <c r="TON207" s="110"/>
      <c r="TOO207" s="110"/>
      <c r="TOP207" s="110"/>
      <c r="TOQ207" s="110"/>
      <c r="TOR207" s="110"/>
      <c r="TOS207" s="110"/>
      <c r="TOT207" s="110"/>
      <c r="TOU207" s="110"/>
      <c r="TOV207" s="110"/>
      <c r="TOW207" s="110"/>
      <c r="TOX207" s="110"/>
      <c r="TOY207" s="110"/>
      <c r="TOZ207" s="110"/>
      <c r="TPA207" s="110"/>
      <c r="TPB207" s="110"/>
      <c r="TPC207" s="110"/>
      <c r="TPD207" s="110"/>
      <c r="TPE207" s="110"/>
      <c r="TPF207" s="110"/>
      <c r="TPG207" s="110"/>
      <c r="TPH207" s="110"/>
      <c r="TPI207" s="110"/>
      <c r="TPJ207" s="110"/>
      <c r="TPK207" s="110"/>
      <c r="TPL207" s="110"/>
      <c r="TPM207" s="110"/>
      <c r="TPN207" s="110"/>
      <c r="TPO207" s="110"/>
      <c r="TPP207" s="110"/>
      <c r="TPQ207" s="110"/>
      <c r="TPR207" s="110"/>
      <c r="TPS207" s="110"/>
      <c r="TPT207" s="110"/>
      <c r="TPU207" s="110"/>
      <c r="TPV207" s="110"/>
      <c r="TPW207" s="110"/>
      <c r="TPX207" s="110"/>
      <c r="TPY207" s="110"/>
      <c r="TPZ207" s="110"/>
      <c r="TQA207" s="110"/>
      <c r="TQB207" s="110"/>
      <c r="TQC207" s="110"/>
      <c r="TQD207" s="110"/>
      <c r="TQE207" s="110"/>
      <c r="TQF207" s="110"/>
      <c r="TQG207" s="110"/>
      <c r="TQH207" s="110"/>
      <c r="TQI207" s="110"/>
      <c r="TQJ207" s="110"/>
      <c r="TQK207" s="110"/>
      <c r="TQL207" s="110"/>
      <c r="TQM207" s="110"/>
      <c r="TQN207" s="110"/>
      <c r="TQO207" s="110"/>
      <c r="TQP207" s="110"/>
      <c r="TQQ207" s="110"/>
      <c r="TQR207" s="110"/>
      <c r="TQS207" s="110"/>
      <c r="TQT207" s="110"/>
      <c r="TQU207" s="110"/>
      <c r="TQV207" s="110"/>
      <c r="TQW207" s="110"/>
      <c r="TQX207" s="110"/>
      <c r="TQY207" s="110"/>
      <c r="TQZ207" s="110"/>
      <c r="TRA207" s="110"/>
      <c r="TRB207" s="110"/>
      <c r="TRC207" s="110"/>
      <c r="TRD207" s="110"/>
      <c r="TRE207" s="110"/>
      <c r="TRF207" s="110"/>
      <c r="TRG207" s="110"/>
      <c r="TRH207" s="110"/>
      <c r="TRI207" s="110"/>
      <c r="TRJ207" s="110"/>
      <c r="TRK207" s="110"/>
      <c r="TRL207" s="110"/>
      <c r="TRM207" s="110"/>
      <c r="TRN207" s="110"/>
      <c r="TRO207" s="110"/>
      <c r="TRP207" s="110"/>
      <c r="TRQ207" s="110"/>
      <c r="TRR207" s="110"/>
      <c r="TRS207" s="110"/>
      <c r="TRT207" s="110"/>
      <c r="TRU207" s="110"/>
      <c r="TRV207" s="110"/>
      <c r="TRW207" s="110"/>
      <c r="TRX207" s="110"/>
      <c r="TRY207" s="110"/>
      <c r="TRZ207" s="110"/>
      <c r="TSA207" s="110"/>
      <c r="TSB207" s="110"/>
      <c r="TSC207" s="110"/>
      <c r="TSD207" s="110"/>
      <c r="TSE207" s="110"/>
      <c r="TSF207" s="110"/>
      <c r="TSG207" s="110"/>
      <c r="TSH207" s="110"/>
      <c r="TSI207" s="110"/>
      <c r="TSJ207" s="110"/>
      <c r="TSK207" s="110"/>
      <c r="TSL207" s="110"/>
      <c r="TSM207" s="110"/>
      <c r="TSN207" s="110"/>
      <c r="TSO207" s="110"/>
      <c r="TSP207" s="110"/>
      <c r="TSQ207" s="110"/>
      <c r="TSR207" s="110"/>
      <c r="TSS207" s="110"/>
      <c r="TST207" s="110"/>
      <c r="TSU207" s="110"/>
      <c r="TSV207" s="110"/>
      <c r="TSW207" s="110"/>
      <c r="TSX207" s="110"/>
      <c r="TSY207" s="110"/>
      <c r="TSZ207" s="110"/>
      <c r="TTA207" s="110"/>
      <c r="TTB207" s="110"/>
      <c r="TTC207" s="110"/>
      <c r="TTD207" s="110"/>
      <c r="TTE207" s="110"/>
      <c r="TTF207" s="110"/>
      <c r="TTG207" s="110"/>
      <c r="TTH207" s="110"/>
      <c r="TTI207" s="110"/>
      <c r="TTJ207" s="110"/>
      <c r="TTK207" s="110"/>
      <c r="TTL207" s="110"/>
      <c r="TTM207" s="110"/>
      <c r="TTN207" s="110"/>
      <c r="TTO207" s="110"/>
      <c r="TTP207" s="110"/>
      <c r="TTQ207" s="110"/>
      <c r="TTR207" s="110"/>
      <c r="TTS207" s="110"/>
      <c r="TTT207" s="110"/>
      <c r="TTU207" s="110"/>
      <c r="TTV207" s="110"/>
      <c r="TTW207" s="110"/>
      <c r="TTX207" s="110"/>
      <c r="TTY207" s="110"/>
      <c r="TTZ207" s="110"/>
      <c r="TUA207" s="110"/>
      <c r="TUB207" s="110"/>
      <c r="TUC207" s="110"/>
      <c r="TUD207" s="110"/>
      <c r="TUE207" s="110"/>
      <c r="TUF207" s="110"/>
      <c r="TUG207" s="110"/>
      <c r="TUH207" s="110"/>
      <c r="TUI207" s="110"/>
      <c r="TUJ207" s="110"/>
      <c r="TUK207" s="110"/>
      <c r="TUL207" s="110"/>
      <c r="TUM207" s="110"/>
      <c r="TUN207" s="110"/>
      <c r="TUO207" s="110"/>
      <c r="TUP207" s="110"/>
      <c r="TUQ207" s="110"/>
      <c r="TUR207" s="110"/>
      <c r="TUS207" s="110"/>
      <c r="TUT207" s="110"/>
      <c r="TUU207" s="110"/>
      <c r="TUV207" s="110"/>
      <c r="TUW207" s="110"/>
      <c r="TUX207" s="110"/>
      <c r="TUY207" s="110"/>
      <c r="TUZ207" s="110"/>
      <c r="TVA207" s="110"/>
      <c r="TVB207" s="110"/>
      <c r="TVC207" s="110"/>
      <c r="TVD207" s="110"/>
      <c r="TVE207" s="110"/>
      <c r="TVF207" s="110"/>
      <c r="TVG207" s="110"/>
      <c r="TVH207" s="110"/>
      <c r="TVI207" s="110"/>
      <c r="TVJ207" s="110"/>
      <c r="TVK207" s="110"/>
      <c r="TVL207" s="110"/>
      <c r="TVM207" s="110"/>
      <c r="TVN207" s="110"/>
      <c r="TVO207" s="110"/>
      <c r="TVP207" s="110"/>
      <c r="TVQ207" s="110"/>
      <c r="TVR207" s="110"/>
      <c r="TVS207" s="110"/>
      <c r="TVT207" s="110"/>
      <c r="TVU207" s="110"/>
      <c r="TVV207" s="110"/>
      <c r="TVW207" s="110"/>
      <c r="TVX207" s="110"/>
      <c r="TVY207" s="110"/>
      <c r="TVZ207" s="110"/>
      <c r="TWA207" s="110"/>
      <c r="TWB207" s="110"/>
      <c r="TWC207" s="110"/>
      <c r="TWD207" s="110"/>
      <c r="TWE207" s="110"/>
      <c r="TWF207" s="110"/>
      <c r="TWG207" s="110"/>
      <c r="TWH207" s="110"/>
      <c r="TWI207" s="110"/>
      <c r="TWJ207" s="110"/>
      <c r="TWK207" s="110"/>
      <c r="TWL207" s="110"/>
      <c r="TWM207" s="110"/>
      <c r="TWN207" s="110"/>
      <c r="TWO207" s="110"/>
      <c r="TWP207" s="110"/>
      <c r="TWQ207" s="110"/>
      <c r="TWR207" s="110"/>
      <c r="TWS207" s="110"/>
      <c r="TWT207" s="110"/>
      <c r="TWU207" s="110"/>
      <c r="TWV207" s="110"/>
      <c r="TWW207" s="110"/>
      <c r="TWX207" s="110"/>
      <c r="TWY207" s="110"/>
      <c r="TWZ207" s="110"/>
      <c r="TXA207" s="110"/>
      <c r="TXB207" s="110"/>
      <c r="TXC207" s="110"/>
      <c r="TXD207" s="110"/>
      <c r="TXE207" s="110"/>
      <c r="TXF207" s="110"/>
      <c r="TXG207" s="110"/>
      <c r="TXH207" s="110"/>
      <c r="TXI207" s="110"/>
      <c r="TXJ207" s="110"/>
      <c r="TXK207" s="110"/>
      <c r="TXL207" s="110"/>
      <c r="TXM207" s="110"/>
      <c r="TXN207" s="110"/>
      <c r="TXO207" s="110"/>
      <c r="TXP207" s="110"/>
      <c r="TXQ207" s="110"/>
      <c r="TXR207" s="110"/>
      <c r="TXS207" s="110"/>
      <c r="TXT207" s="110"/>
      <c r="TXU207" s="110"/>
      <c r="TXV207" s="110"/>
      <c r="TXW207" s="110"/>
      <c r="TXX207" s="110"/>
      <c r="TXY207" s="110"/>
      <c r="TXZ207" s="110"/>
      <c r="TYA207" s="110"/>
      <c r="TYB207" s="110"/>
      <c r="TYC207" s="110"/>
      <c r="TYD207" s="110"/>
      <c r="TYE207" s="110"/>
      <c r="TYF207" s="110"/>
      <c r="TYG207" s="110"/>
      <c r="TYH207" s="110"/>
      <c r="TYI207" s="110"/>
      <c r="TYJ207" s="110"/>
      <c r="TYK207" s="110"/>
      <c r="TYL207" s="110"/>
      <c r="TYM207" s="110"/>
      <c r="TYN207" s="110"/>
      <c r="TYO207" s="110"/>
      <c r="TYP207" s="110"/>
      <c r="TYQ207" s="110"/>
      <c r="TYR207" s="110"/>
      <c r="TYS207" s="110"/>
      <c r="TYT207" s="110"/>
      <c r="TYU207" s="110"/>
      <c r="TYV207" s="110"/>
      <c r="TYW207" s="110"/>
      <c r="TYX207" s="110"/>
      <c r="TYY207" s="110"/>
      <c r="TYZ207" s="110"/>
      <c r="TZA207" s="110"/>
      <c r="TZB207" s="110"/>
      <c r="TZC207" s="110"/>
      <c r="TZD207" s="110"/>
      <c r="TZE207" s="110"/>
      <c r="TZF207" s="110"/>
      <c r="TZG207" s="110"/>
      <c r="TZH207" s="110"/>
      <c r="TZI207" s="110"/>
      <c r="TZJ207" s="110"/>
      <c r="TZK207" s="110"/>
      <c r="TZL207" s="110"/>
      <c r="TZM207" s="110"/>
      <c r="TZN207" s="110"/>
      <c r="TZO207" s="110"/>
      <c r="TZP207" s="110"/>
      <c r="TZQ207" s="110"/>
      <c r="TZR207" s="110"/>
      <c r="TZS207" s="110"/>
      <c r="TZT207" s="110"/>
      <c r="TZU207" s="110"/>
      <c r="TZV207" s="110"/>
      <c r="TZW207" s="110"/>
      <c r="TZX207" s="110"/>
      <c r="TZY207" s="110"/>
      <c r="TZZ207" s="110"/>
      <c r="UAA207" s="110"/>
      <c r="UAB207" s="110"/>
      <c r="UAC207" s="110"/>
      <c r="UAD207" s="110"/>
      <c r="UAE207" s="110"/>
      <c r="UAF207" s="110"/>
      <c r="UAG207" s="110"/>
      <c r="UAH207" s="110"/>
      <c r="UAI207" s="110"/>
      <c r="UAJ207" s="110"/>
      <c r="UAK207" s="110"/>
      <c r="UAL207" s="110"/>
      <c r="UAM207" s="110"/>
      <c r="UAN207" s="110"/>
      <c r="UAO207" s="110"/>
      <c r="UAP207" s="110"/>
      <c r="UAQ207" s="110"/>
      <c r="UAR207" s="110"/>
      <c r="UAS207" s="110"/>
      <c r="UAT207" s="110"/>
      <c r="UAU207" s="110"/>
      <c r="UAV207" s="110"/>
      <c r="UAW207" s="110"/>
      <c r="UAX207" s="110"/>
      <c r="UAY207" s="110"/>
      <c r="UAZ207" s="110"/>
      <c r="UBA207" s="110"/>
      <c r="UBB207" s="110"/>
      <c r="UBC207" s="110"/>
      <c r="UBD207" s="110"/>
      <c r="UBE207" s="110"/>
      <c r="UBF207" s="110"/>
      <c r="UBG207" s="110"/>
      <c r="UBH207" s="110"/>
      <c r="UBI207" s="110"/>
      <c r="UBJ207" s="110"/>
      <c r="UBK207" s="110"/>
      <c r="UBL207" s="110"/>
      <c r="UBM207" s="110"/>
      <c r="UBN207" s="110"/>
      <c r="UBO207" s="110"/>
      <c r="UBP207" s="110"/>
      <c r="UBQ207" s="110"/>
      <c r="UBR207" s="110"/>
      <c r="UBS207" s="110"/>
      <c r="UBT207" s="110"/>
      <c r="UBU207" s="110"/>
      <c r="UBV207" s="110"/>
      <c r="UBW207" s="110"/>
      <c r="UBX207" s="110"/>
      <c r="UBY207" s="110"/>
      <c r="UBZ207" s="110"/>
      <c r="UCA207" s="110"/>
      <c r="UCB207" s="110"/>
      <c r="UCC207" s="110"/>
      <c r="UCD207" s="110"/>
      <c r="UCE207" s="110"/>
      <c r="UCF207" s="110"/>
      <c r="UCG207" s="110"/>
      <c r="UCH207" s="110"/>
      <c r="UCI207" s="110"/>
      <c r="UCJ207" s="110"/>
      <c r="UCK207" s="110"/>
      <c r="UCL207" s="110"/>
      <c r="UCM207" s="110"/>
      <c r="UCN207" s="110"/>
      <c r="UCO207" s="110"/>
      <c r="UCP207" s="110"/>
      <c r="UCQ207" s="110"/>
      <c r="UCR207" s="110"/>
      <c r="UCS207" s="110"/>
      <c r="UCT207" s="110"/>
      <c r="UCU207" s="110"/>
      <c r="UCV207" s="110"/>
      <c r="UCW207" s="110"/>
      <c r="UCX207" s="110"/>
      <c r="UCY207" s="110"/>
      <c r="UCZ207" s="110"/>
      <c r="UDA207" s="110"/>
      <c r="UDB207" s="110"/>
      <c r="UDC207" s="110"/>
      <c r="UDD207" s="110"/>
      <c r="UDE207" s="110"/>
      <c r="UDF207" s="110"/>
      <c r="UDG207" s="110"/>
      <c r="UDH207" s="110"/>
      <c r="UDI207" s="110"/>
      <c r="UDJ207" s="110"/>
      <c r="UDK207" s="110"/>
      <c r="UDL207" s="110"/>
      <c r="UDM207" s="110"/>
      <c r="UDN207" s="110"/>
      <c r="UDO207" s="110"/>
      <c r="UDP207" s="110"/>
      <c r="UDQ207" s="110"/>
      <c r="UDR207" s="110"/>
      <c r="UDS207" s="110"/>
      <c r="UDT207" s="110"/>
      <c r="UDU207" s="110"/>
      <c r="UDV207" s="110"/>
      <c r="UDW207" s="110"/>
      <c r="UDX207" s="110"/>
      <c r="UDY207" s="110"/>
      <c r="UDZ207" s="110"/>
      <c r="UEA207" s="110"/>
      <c r="UEB207" s="110"/>
      <c r="UEC207" s="110"/>
      <c r="UED207" s="110"/>
      <c r="UEE207" s="110"/>
      <c r="UEF207" s="110"/>
      <c r="UEG207" s="110"/>
      <c r="UEH207" s="110"/>
      <c r="UEI207" s="110"/>
      <c r="UEJ207" s="110"/>
      <c r="UEK207" s="110"/>
      <c r="UEL207" s="110"/>
      <c r="UEM207" s="110"/>
      <c r="UEN207" s="110"/>
      <c r="UEO207" s="110"/>
      <c r="UEP207" s="110"/>
      <c r="UEQ207" s="110"/>
      <c r="UER207" s="110"/>
      <c r="UES207" s="110"/>
      <c r="UET207" s="110"/>
      <c r="UEU207" s="110"/>
      <c r="UEV207" s="110"/>
      <c r="UEW207" s="110"/>
      <c r="UEX207" s="110"/>
      <c r="UEY207" s="110"/>
      <c r="UEZ207" s="110"/>
      <c r="UFA207" s="110"/>
      <c r="UFB207" s="110"/>
      <c r="UFC207" s="110"/>
      <c r="UFD207" s="110"/>
      <c r="UFE207" s="110"/>
      <c r="UFF207" s="110"/>
      <c r="UFG207" s="110"/>
      <c r="UFH207" s="110"/>
      <c r="UFI207" s="110"/>
      <c r="UFJ207" s="110"/>
      <c r="UFK207" s="110"/>
      <c r="UFL207" s="110"/>
      <c r="UFM207" s="110"/>
      <c r="UFN207" s="110"/>
      <c r="UFO207" s="110"/>
      <c r="UFP207" s="110"/>
      <c r="UFQ207" s="110"/>
      <c r="UFR207" s="110"/>
      <c r="UFS207" s="110"/>
      <c r="UFT207" s="110"/>
      <c r="UFU207" s="110"/>
      <c r="UFV207" s="110"/>
      <c r="UFW207" s="110"/>
      <c r="UFX207" s="110"/>
      <c r="UFY207" s="110"/>
      <c r="UFZ207" s="110"/>
      <c r="UGA207" s="110"/>
      <c r="UGB207" s="110"/>
      <c r="UGC207" s="110"/>
      <c r="UGD207" s="110"/>
      <c r="UGE207" s="110"/>
      <c r="UGF207" s="110"/>
      <c r="UGG207" s="110"/>
      <c r="UGH207" s="110"/>
      <c r="UGI207" s="110"/>
      <c r="UGJ207" s="110"/>
      <c r="UGK207" s="110"/>
      <c r="UGL207" s="110"/>
      <c r="UGM207" s="110"/>
      <c r="UGN207" s="110"/>
      <c r="UGO207" s="110"/>
      <c r="UGP207" s="110"/>
      <c r="UGQ207" s="110"/>
      <c r="UGR207" s="110"/>
      <c r="UGS207" s="110"/>
      <c r="UGT207" s="110"/>
      <c r="UGU207" s="110"/>
      <c r="UGV207" s="110"/>
      <c r="UGW207" s="110"/>
      <c r="UGX207" s="110"/>
      <c r="UGY207" s="110"/>
      <c r="UGZ207" s="110"/>
      <c r="UHA207" s="110"/>
      <c r="UHB207" s="110"/>
      <c r="UHC207" s="110"/>
      <c r="UHD207" s="110"/>
      <c r="UHE207" s="110"/>
      <c r="UHF207" s="110"/>
      <c r="UHG207" s="110"/>
      <c r="UHH207" s="110"/>
      <c r="UHI207" s="110"/>
      <c r="UHJ207" s="110"/>
      <c r="UHK207" s="110"/>
      <c r="UHL207" s="110"/>
      <c r="UHM207" s="110"/>
      <c r="UHN207" s="110"/>
      <c r="UHO207" s="110"/>
      <c r="UHP207" s="110"/>
      <c r="UHQ207" s="110"/>
      <c r="UHR207" s="110"/>
      <c r="UHS207" s="110"/>
      <c r="UHT207" s="110"/>
      <c r="UHU207" s="110"/>
      <c r="UHV207" s="110"/>
      <c r="UHW207" s="110"/>
      <c r="UHX207" s="110"/>
      <c r="UHY207" s="110"/>
      <c r="UHZ207" s="110"/>
      <c r="UIA207" s="110"/>
      <c r="UIB207" s="110"/>
      <c r="UIC207" s="110"/>
      <c r="UID207" s="110"/>
      <c r="UIE207" s="110"/>
      <c r="UIF207" s="110"/>
      <c r="UIG207" s="110"/>
      <c r="UIH207" s="110"/>
      <c r="UII207" s="110"/>
      <c r="UIJ207" s="110"/>
      <c r="UIK207" s="110"/>
      <c r="UIL207" s="110"/>
      <c r="UIM207" s="110"/>
      <c r="UIN207" s="110"/>
      <c r="UIO207" s="110"/>
      <c r="UIP207" s="110"/>
      <c r="UIQ207" s="110"/>
      <c r="UIR207" s="110"/>
      <c r="UIS207" s="110"/>
      <c r="UIT207" s="110"/>
      <c r="UIU207" s="110"/>
      <c r="UIV207" s="110"/>
      <c r="UIW207" s="110"/>
      <c r="UIX207" s="110"/>
      <c r="UIY207" s="110"/>
      <c r="UIZ207" s="110"/>
      <c r="UJA207" s="110"/>
      <c r="UJB207" s="110"/>
      <c r="UJC207" s="110"/>
      <c r="UJD207" s="110"/>
      <c r="UJE207" s="110"/>
      <c r="UJF207" s="110"/>
      <c r="UJG207" s="110"/>
      <c r="UJH207" s="110"/>
      <c r="UJI207" s="110"/>
      <c r="UJJ207" s="110"/>
      <c r="UJK207" s="110"/>
      <c r="UJL207" s="110"/>
      <c r="UJM207" s="110"/>
      <c r="UJN207" s="110"/>
      <c r="UJO207" s="110"/>
      <c r="UJP207" s="110"/>
      <c r="UJQ207" s="110"/>
      <c r="UJR207" s="110"/>
      <c r="UJS207" s="110"/>
      <c r="UJT207" s="110"/>
      <c r="UJU207" s="110"/>
      <c r="UJV207" s="110"/>
      <c r="UJW207" s="110"/>
      <c r="UJX207" s="110"/>
      <c r="UJY207" s="110"/>
      <c r="UJZ207" s="110"/>
      <c r="UKA207" s="110"/>
      <c r="UKB207" s="110"/>
      <c r="UKC207" s="110"/>
      <c r="UKD207" s="110"/>
      <c r="UKE207" s="110"/>
      <c r="UKF207" s="110"/>
      <c r="UKG207" s="110"/>
      <c r="UKH207" s="110"/>
      <c r="UKI207" s="110"/>
      <c r="UKJ207" s="110"/>
      <c r="UKK207" s="110"/>
      <c r="UKL207" s="110"/>
      <c r="UKM207" s="110"/>
      <c r="UKN207" s="110"/>
      <c r="UKO207" s="110"/>
      <c r="UKP207" s="110"/>
      <c r="UKQ207" s="110"/>
      <c r="UKR207" s="110"/>
      <c r="UKS207" s="110"/>
      <c r="UKT207" s="110"/>
      <c r="UKU207" s="110"/>
      <c r="UKV207" s="110"/>
      <c r="UKW207" s="110"/>
      <c r="UKX207" s="110"/>
      <c r="UKY207" s="110"/>
      <c r="UKZ207" s="110"/>
      <c r="ULA207" s="110"/>
      <c r="ULB207" s="110"/>
      <c r="ULC207" s="110"/>
      <c r="ULD207" s="110"/>
      <c r="ULE207" s="110"/>
      <c r="ULF207" s="110"/>
      <c r="ULG207" s="110"/>
      <c r="ULH207" s="110"/>
      <c r="ULI207" s="110"/>
      <c r="ULJ207" s="110"/>
      <c r="ULK207" s="110"/>
      <c r="ULL207" s="110"/>
      <c r="ULM207" s="110"/>
      <c r="ULN207" s="110"/>
      <c r="ULO207" s="110"/>
      <c r="ULP207" s="110"/>
      <c r="ULQ207" s="110"/>
      <c r="ULR207" s="110"/>
      <c r="ULS207" s="110"/>
      <c r="ULT207" s="110"/>
      <c r="ULU207" s="110"/>
      <c r="ULV207" s="110"/>
      <c r="ULW207" s="110"/>
      <c r="ULX207" s="110"/>
      <c r="ULY207" s="110"/>
      <c r="ULZ207" s="110"/>
      <c r="UMA207" s="110"/>
      <c r="UMB207" s="110"/>
      <c r="UMC207" s="110"/>
      <c r="UMD207" s="110"/>
      <c r="UME207" s="110"/>
      <c r="UMF207" s="110"/>
      <c r="UMG207" s="110"/>
      <c r="UMH207" s="110"/>
      <c r="UMI207" s="110"/>
      <c r="UMJ207" s="110"/>
      <c r="UMK207" s="110"/>
      <c r="UML207" s="110"/>
      <c r="UMM207" s="110"/>
      <c r="UMN207" s="110"/>
      <c r="UMO207" s="110"/>
      <c r="UMP207" s="110"/>
      <c r="UMQ207" s="110"/>
      <c r="UMR207" s="110"/>
      <c r="UMS207" s="110"/>
      <c r="UMT207" s="110"/>
      <c r="UMU207" s="110"/>
      <c r="UMV207" s="110"/>
      <c r="UMW207" s="110"/>
      <c r="UMX207" s="110"/>
      <c r="UMY207" s="110"/>
      <c r="UMZ207" s="110"/>
      <c r="UNA207" s="110"/>
      <c r="UNB207" s="110"/>
      <c r="UNC207" s="110"/>
      <c r="UND207" s="110"/>
      <c r="UNE207" s="110"/>
      <c r="UNF207" s="110"/>
      <c r="UNG207" s="110"/>
      <c r="UNH207" s="110"/>
      <c r="UNI207" s="110"/>
      <c r="UNJ207" s="110"/>
      <c r="UNK207" s="110"/>
      <c r="UNL207" s="110"/>
      <c r="UNM207" s="110"/>
      <c r="UNN207" s="110"/>
      <c r="UNO207" s="110"/>
      <c r="UNP207" s="110"/>
      <c r="UNQ207" s="110"/>
      <c r="UNR207" s="110"/>
      <c r="UNS207" s="110"/>
      <c r="UNT207" s="110"/>
      <c r="UNU207" s="110"/>
      <c r="UNV207" s="110"/>
      <c r="UNW207" s="110"/>
      <c r="UNX207" s="110"/>
      <c r="UNY207" s="110"/>
      <c r="UNZ207" s="110"/>
      <c r="UOA207" s="110"/>
      <c r="UOB207" s="110"/>
      <c r="UOC207" s="110"/>
      <c r="UOD207" s="110"/>
      <c r="UOE207" s="110"/>
      <c r="UOF207" s="110"/>
      <c r="UOG207" s="110"/>
      <c r="UOH207" s="110"/>
      <c r="UOI207" s="110"/>
      <c r="UOJ207" s="110"/>
      <c r="UOK207" s="110"/>
      <c r="UOL207" s="110"/>
      <c r="UOM207" s="110"/>
      <c r="UON207" s="110"/>
      <c r="UOO207" s="110"/>
      <c r="UOP207" s="110"/>
      <c r="UOQ207" s="110"/>
      <c r="UOR207" s="110"/>
      <c r="UOS207" s="110"/>
      <c r="UOT207" s="110"/>
      <c r="UOU207" s="110"/>
      <c r="UOV207" s="110"/>
      <c r="UOW207" s="110"/>
      <c r="UOX207" s="110"/>
      <c r="UOY207" s="110"/>
      <c r="UOZ207" s="110"/>
      <c r="UPA207" s="110"/>
      <c r="UPB207" s="110"/>
      <c r="UPC207" s="110"/>
      <c r="UPD207" s="110"/>
      <c r="UPE207" s="110"/>
      <c r="UPF207" s="110"/>
      <c r="UPG207" s="110"/>
      <c r="UPH207" s="110"/>
      <c r="UPI207" s="110"/>
      <c r="UPJ207" s="110"/>
      <c r="UPK207" s="110"/>
      <c r="UPL207" s="110"/>
      <c r="UPM207" s="110"/>
      <c r="UPN207" s="110"/>
      <c r="UPO207" s="110"/>
      <c r="UPP207" s="110"/>
      <c r="UPQ207" s="110"/>
      <c r="UPR207" s="110"/>
      <c r="UPS207" s="110"/>
      <c r="UPT207" s="110"/>
      <c r="UPU207" s="110"/>
      <c r="UPV207" s="110"/>
      <c r="UPW207" s="110"/>
      <c r="UPX207" s="110"/>
      <c r="UPY207" s="110"/>
      <c r="UPZ207" s="110"/>
      <c r="UQA207" s="110"/>
      <c r="UQB207" s="110"/>
      <c r="UQC207" s="110"/>
      <c r="UQD207" s="110"/>
      <c r="UQE207" s="110"/>
      <c r="UQF207" s="110"/>
      <c r="UQG207" s="110"/>
      <c r="UQH207" s="110"/>
      <c r="UQI207" s="110"/>
      <c r="UQJ207" s="110"/>
      <c r="UQK207" s="110"/>
      <c r="UQL207" s="110"/>
      <c r="UQM207" s="110"/>
      <c r="UQN207" s="110"/>
      <c r="UQO207" s="110"/>
      <c r="UQP207" s="110"/>
      <c r="UQQ207" s="110"/>
      <c r="UQR207" s="110"/>
      <c r="UQS207" s="110"/>
      <c r="UQT207" s="110"/>
      <c r="UQU207" s="110"/>
      <c r="UQV207" s="110"/>
      <c r="UQW207" s="110"/>
      <c r="UQX207" s="110"/>
      <c r="UQY207" s="110"/>
      <c r="UQZ207" s="110"/>
      <c r="URA207" s="110"/>
      <c r="URB207" s="110"/>
      <c r="URC207" s="110"/>
      <c r="URD207" s="110"/>
      <c r="URE207" s="110"/>
      <c r="URF207" s="110"/>
      <c r="URG207" s="110"/>
      <c r="URH207" s="110"/>
      <c r="URI207" s="110"/>
      <c r="URJ207" s="110"/>
      <c r="URK207" s="110"/>
      <c r="URL207" s="110"/>
      <c r="URM207" s="110"/>
      <c r="URN207" s="110"/>
      <c r="URO207" s="110"/>
      <c r="URP207" s="110"/>
      <c r="URQ207" s="110"/>
      <c r="URR207" s="110"/>
      <c r="URS207" s="110"/>
      <c r="URT207" s="110"/>
      <c r="URU207" s="110"/>
      <c r="URV207" s="110"/>
      <c r="URW207" s="110"/>
      <c r="URX207" s="110"/>
      <c r="URY207" s="110"/>
      <c r="URZ207" s="110"/>
      <c r="USA207" s="110"/>
      <c r="USB207" s="110"/>
      <c r="USC207" s="110"/>
      <c r="USD207" s="110"/>
      <c r="USE207" s="110"/>
      <c r="USF207" s="110"/>
      <c r="USG207" s="110"/>
      <c r="USH207" s="110"/>
      <c r="USI207" s="110"/>
      <c r="USJ207" s="110"/>
      <c r="USK207" s="110"/>
      <c r="USL207" s="110"/>
      <c r="USM207" s="110"/>
      <c r="USN207" s="110"/>
      <c r="USO207" s="110"/>
      <c r="USP207" s="110"/>
      <c r="USQ207" s="110"/>
      <c r="USR207" s="110"/>
      <c r="USS207" s="110"/>
      <c r="UST207" s="110"/>
      <c r="USU207" s="110"/>
      <c r="USV207" s="110"/>
      <c r="USW207" s="110"/>
      <c r="USX207" s="110"/>
      <c r="USY207" s="110"/>
      <c r="USZ207" s="110"/>
      <c r="UTA207" s="110"/>
      <c r="UTB207" s="110"/>
      <c r="UTC207" s="110"/>
      <c r="UTD207" s="110"/>
      <c r="UTE207" s="110"/>
      <c r="UTF207" s="110"/>
      <c r="UTG207" s="110"/>
      <c r="UTH207" s="110"/>
      <c r="UTI207" s="110"/>
      <c r="UTJ207" s="110"/>
      <c r="UTK207" s="110"/>
      <c r="UTL207" s="110"/>
      <c r="UTM207" s="110"/>
      <c r="UTN207" s="110"/>
      <c r="UTO207" s="110"/>
      <c r="UTP207" s="110"/>
      <c r="UTQ207" s="110"/>
      <c r="UTR207" s="110"/>
      <c r="UTS207" s="110"/>
      <c r="UTT207" s="110"/>
      <c r="UTU207" s="110"/>
      <c r="UTV207" s="110"/>
      <c r="UTW207" s="110"/>
      <c r="UTX207" s="110"/>
      <c r="UTY207" s="110"/>
      <c r="UTZ207" s="110"/>
      <c r="UUA207" s="110"/>
      <c r="UUB207" s="110"/>
      <c r="UUC207" s="110"/>
      <c r="UUD207" s="110"/>
      <c r="UUE207" s="110"/>
      <c r="UUF207" s="110"/>
      <c r="UUG207" s="110"/>
      <c r="UUH207" s="110"/>
      <c r="UUI207" s="110"/>
      <c r="UUJ207" s="110"/>
      <c r="UUK207" s="110"/>
      <c r="UUL207" s="110"/>
      <c r="UUM207" s="110"/>
      <c r="UUN207" s="110"/>
      <c r="UUO207" s="110"/>
      <c r="UUP207" s="110"/>
      <c r="UUQ207" s="110"/>
      <c r="UUR207" s="110"/>
      <c r="UUS207" s="110"/>
      <c r="UUT207" s="110"/>
      <c r="UUU207" s="110"/>
      <c r="UUV207" s="110"/>
      <c r="UUW207" s="110"/>
      <c r="UUX207" s="110"/>
      <c r="UUY207" s="110"/>
      <c r="UUZ207" s="110"/>
      <c r="UVA207" s="110"/>
      <c r="UVB207" s="110"/>
      <c r="UVC207" s="110"/>
      <c r="UVD207" s="110"/>
      <c r="UVE207" s="110"/>
      <c r="UVF207" s="110"/>
      <c r="UVG207" s="110"/>
      <c r="UVH207" s="110"/>
      <c r="UVI207" s="110"/>
      <c r="UVJ207" s="110"/>
      <c r="UVK207" s="110"/>
      <c r="UVL207" s="110"/>
      <c r="UVM207" s="110"/>
      <c r="UVN207" s="110"/>
      <c r="UVO207" s="110"/>
      <c r="UVP207" s="110"/>
      <c r="UVQ207" s="110"/>
      <c r="UVR207" s="110"/>
      <c r="UVS207" s="110"/>
      <c r="UVT207" s="110"/>
      <c r="UVU207" s="110"/>
      <c r="UVV207" s="110"/>
      <c r="UVW207" s="110"/>
      <c r="UVX207" s="110"/>
      <c r="UVY207" s="110"/>
      <c r="UVZ207" s="110"/>
      <c r="UWA207" s="110"/>
      <c r="UWB207" s="110"/>
      <c r="UWC207" s="110"/>
      <c r="UWD207" s="110"/>
      <c r="UWE207" s="110"/>
      <c r="UWF207" s="110"/>
      <c r="UWG207" s="110"/>
      <c r="UWH207" s="110"/>
      <c r="UWI207" s="110"/>
      <c r="UWJ207" s="110"/>
      <c r="UWK207" s="110"/>
      <c r="UWL207" s="110"/>
      <c r="UWM207" s="110"/>
      <c r="UWN207" s="110"/>
      <c r="UWO207" s="110"/>
      <c r="UWP207" s="110"/>
      <c r="UWQ207" s="110"/>
      <c r="UWR207" s="110"/>
      <c r="UWS207" s="110"/>
      <c r="UWT207" s="110"/>
      <c r="UWU207" s="110"/>
      <c r="UWV207" s="110"/>
      <c r="UWW207" s="110"/>
      <c r="UWX207" s="110"/>
      <c r="UWY207" s="110"/>
      <c r="UWZ207" s="110"/>
      <c r="UXA207" s="110"/>
      <c r="UXB207" s="110"/>
      <c r="UXC207" s="110"/>
      <c r="UXD207" s="110"/>
      <c r="UXE207" s="110"/>
      <c r="UXF207" s="110"/>
      <c r="UXG207" s="110"/>
      <c r="UXH207" s="110"/>
      <c r="UXI207" s="110"/>
      <c r="UXJ207" s="110"/>
      <c r="UXK207" s="110"/>
      <c r="UXL207" s="110"/>
      <c r="UXM207" s="110"/>
      <c r="UXN207" s="110"/>
      <c r="UXO207" s="110"/>
      <c r="UXP207" s="110"/>
      <c r="UXQ207" s="110"/>
      <c r="UXR207" s="110"/>
      <c r="UXS207" s="110"/>
      <c r="UXT207" s="110"/>
      <c r="UXU207" s="110"/>
      <c r="UXV207" s="110"/>
      <c r="UXW207" s="110"/>
      <c r="UXX207" s="110"/>
      <c r="UXY207" s="110"/>
      <c r="UXZ207" s="110"/>
      <c r="UYA207" s="110"/>
      <c r="UYB207" s="110"/>
      <c r="UYC207" s="110"/>
      <c r="UYD207" s="110"/>
      <c r="UYE207" s="110"/>
      <c r="UYF207" s="110"/>
      <c r="UYG207" s="110"/>
      <c r="UYH207" s="110"/>
      <c r="UYI207" s="110"/>
      <c r="UYJ207" s="110"/>
      <c r="UYK207" s="110"/>
      <c r="UYL207" s="110"/>
      <c r="UYM207" s="110"/>
      <c r="UYN207" s="110"/>
      <c r="UYO207" s="110"/>
      <c r="UYP207" s="110"/>
      <c r="UYQ207" s="110"/>
      <c r="UYR207" s="110"/>
      <c r="UYS207" s="110"/>
      <c r="UYT207" s="110"/>
      <c r="UYU207" s="110"/>
      <c r="UYV207" s="110"/>
      <c r="UYW207" s="110"/>
      <c r="UYX207" s="110"/>
      <c r="UYY207" s="110"/>
      <c r="UYZ207" s="110"/>
      <c r="UZA207" s="110"/>
      <c r="UZB207" s="110"/>
      <c r="UZC207" s="110"/>
      <c r="UZD207" s="110"/>
      <c r="UZE207" s="110"/>
      <c r="UZF207" s="110"/>
      <c r="UZG207" s="110"/>
      <c r="UZH207" s="110"/>
      <c r="UZI207" s="110"/>
      <c r="UZJ207" s="110"/>
      <c r="UZK207" s="110"/>
      <c r="UZL207" s="110"/>
      <c r="UZM207" s="110"/>
      <c r="UZN207" s="110"/>
      <c r="UZO207" s="110"/>
      <c r="UZP207" s="110"/>
      <c r="UZQ207" s="110"/>
      <c r="UZR207" s="110"/>
      <c r="UZS207" s="110"/>
      <c r="UZT207" s="110"/>
      <c r="UZU207" s="110"/>
      <c r="UZV207" s="110"/>
      <c r="UZW207" s="110"/>
      <c r="UZX207" s="110"/>
      <c r="UZY207" s="110"/>
      <c r="UZZ207" s="110"/>
      <c r="VAA207" s="110"/>
      <c r="VAB207" s="110"/>
      <c r="VAC207" s="110"/>
      <c r="VAD207" s="110"/>
      <c r="VAE207" s="110"/>
      <c r="VAF207" s="110"/>
      <c r="VAG207" s="110"/>
      <c r="VAH207" s="110"/>
      <c r="VAI207" s="110"/>
      <c r="VAJ207" s="110"/>
      <c r="VAK207" s="110"/>
      <c r="VAL207" s="110"/>
      <c r="VAM207" s="110"/>
      <c r="VAN207" s="110"/>
      <c r="VAO207" s="110"/>
      <c r="VAP207" s="110"/>
      <c r="VAQ207" s="110"/>
      <c r="VAR207" s="110"/>
      <c r="VAS207" s="110"/>
      <c r="VAT207" s="110"/>
      <c r="VAU207" s="110"/>
      <c r="VAV207" s="110"/>
      <c r="VAW207" s="110"/>
      <c r="VAX207" s="110"/>
      <c r="VAY207" s="110"/>
      <c r="VAZ207" s="110"/>
      <c r="VBA207" s="110"/>
      <c r="VBB207" s="110"/>
      <c r="VBC207" s="110"/>
      <c r="VBD207" s="110"/>
      <c r="VBE207" s="110"/>
      <c r="VBF207" s="110"/>
      <c r="VBG207" s="110"/>
      <c r="VBH207" s="110"/>
      <c r="VBI207" s="110"/>
      <c r="VBJ207" s="110"/>
      <c r="VBK207" s="110"/>
      <c r="VBL207" s="110"/>
      <c r="VBM207" s="110"/>
      <c r="VBN207" s="110"/>
      <c r="VBO207" s="110"/>
      <c r="VBP207" s="110"/>
      <c r="VBQ207" s="110"/>
      <c r="VBR207" s="110"/>
      <c r="VBS207" s="110"/>
      <c r="VBT207" s="110"/>
      <c r="VBU207" s="110"/>
      <c r="VBV207" s="110"/>
      <c r="VBW207" s="110"/>
      <c r="VBX207" s="110"/>
      <c r="VBY207" s="110"/>
      <c r="VBZ207" s="110"/>
      <c r="VCA207" s="110"/>
      <c r="VCB207" s="110"/>
      <c r="VCC207" s="110"/>
      <c r="VCD207" s="110"/>
      <c r="VCE207" s="110"/>
      <c r="VCF207" s="110"/>
      <c r="VCG207" s="110"/>
      <c r="VCH207" s="110"/>
      <c r="VCI207" s="110"/>
      <c r="VCJ207" s="110"/>
      <c r="VCK207" s="110"/>
      <c r="VCL207" s="110"/>
      <c r="VCM207" s="110"/>
      <c r="VCN207" s="110"/>
      <c r="VCO207" s="110"/>
      <c r="VCP207" s="110"/>
      <c r="VCQ207" s="110"/>
      <c r="VCR207" s="110"/>
      <c r="VCS207" s="110"/>
      <c r="VCT207" s="110"/>
      <c r="VCU207" s="110"/>
      <c r="VCV207" s="110"/>
      <c r="VCW207" s="110"/>
      <c r="VCX207" s="110"/>
      <c r="VCY207" s="110"/>
      <c r="VCZ207" s="110"/>
      <c r="VDA207" s="110"/>
      <c r="VDB207" s="110"/>
      <c r="VDC207" s="110"/>
      <c r="VDD207" s="110"/>
      <c r="VDE207" s="110"/>
      <c r="VDF207" s="110"/>
      <c r="VDG207" s="110"/>
      <c r="VDH207" s="110"/>
      <c r="VDI207" s="110"/>
      <c r="VDJ207" s="110"/>
      <c r="VDK207" s="110"/>
      <c r="VDL207" s="110"/>
      <c r="VDM207" s="110"/>
      <c r="VDN207" s="110"/>
      <c r="VDO207" s="110"/>
      <c r="VDP207" s="110"/>
      <c r="VDQ207" s="110"/>
      <c r="VDR207" s="110"/>
      <c r="VDS207" s="110"/>
      <c r="VDT207" s="110"/>
      <c r="VDU207" s="110"/>
      <c r="VDV207" s="110"/>
      <c r="VDW207" s="110"/>
      <c r="VDX207" s="110"/>
      <c r="VDY207" s="110"/>
      <c r="VDZ207" s="110"/>
      <c r="VEA207" s="110"/>
      <c r="VEB207" s="110"/>
      <c r="VEC207" s="110"/>
      <c r="VED207" s="110"/>
      <c r="VEE207" s="110"/>
      <c r="VEF207" s="110"/>
      <c r="VEG207" s="110"/>
      <c r="VEH207" s="110"/>
      <c r="VEI207" s="110"/>
      <c r="VEJ207" s="110"/>
      <c r="VEK207" s="110"/>
      <c r="VEL207" s="110"/>
      <c r="VEM207" s="110"/>
      <c r="VEN207" s="110"/>
      <c r="VEO207" s="110"/>
      <c r="VEP207" s="110"/>
      <c r="VEQ207" s="110"/>
      <c r="VER207" s="110"/>
      <c r="VES207" s="110"/>
      <c r="VET207" s="110"/>
      <c r="VEU207" s="110"/>
      <c r="VEV207" s="110"/>
      <c r="VEW207" s="110"/>
      <c r="VEX207" s="110"/>
      <c r="VEY207" s="110"/>
      <c r="VEZ207" s="110"/>
      <c r="VFA207" s="110"/>
      <c r="VFB207" s="110"/>
      <c r="VFC207" s="110"/>
      <c r="VFD207" s="110"/>
      <c r="VFE207" s="110"/>
      <c r="VFF207" s="110"/>
      <c r="VFG207" s="110"/>
      <c r="VFH207" s="110"/>
      <c r="VFI207" s="110"/>
      <c r="VFJ207" s="110"/>
      <c r="VFK207" s="110"/>
      <c r="VFL207" s="110"/>
      <c r="VFM207" s="110"/>
      <c r="VFN207" s="110"/>
      <c r="VFO207" s="110"/>
      <c r="VFP207" s="110"/>
      <c r="VFQ207" s="110"/>
      <c r="VFR207" s="110"/>
      <c r="VFS207" s="110"/>
      <c r="VFT207" s="110"/>
      <c r="VFU207" s="110"/>
      <c r="VFV207" s="110"/>
      <c r="VFW207" s="110"/>
      <c r="VFX207" s="110"/>
      <c r="VFY207" s="110"/>
      <c r="VFZ207" s="110"/>
      <c r="VGA207" s="110"/>
      <c r="VGB207" s="110"/>
      <c r="VGC207" s="110"/>
      <c r="VGD207" s="110"/>
      <c r="VGE207" s="110"/>
      <c r="VGF207" s="110"/>
      <c r="VGG207" s="110"/>
      <c r="VGH207" s="110"/>
      <c r="VGI207" s="110"/>
      <c r="VGJ207" s="110"/>
      <c r="VGK207" s="110"/>
      <c r="VGL207" s="110"/>
      <c r="VGM207" s="110"/>
      <c r="VGN207" s="110"/>
      <c r="VGO207" s="110"/>
      <c r="VGP207" s="110"/>
      <c r="VGQ207" s="110"/>
      <c r="VGR207" s="110"/>
      <c r="VGS207" s="110"/>
      <c r="VGT207" s="110"/>
      <c r="VGU207" s="110"/>
      <c r="VGV207" s="110"/>
      <c r="VGW207" s="110"/>
      <c r="VGX207" s="110"/>
      <c r="VGY207" s="110"/>
      <c r="VGZ207" s="110"/>
      <c r="VHA207" s="110"/>
      <c r="VHB207" s="110"/>
      <c r="VHC207" s="110"/>
      <c r="VHD207" s="110"/>
      <c r="VHE207" s="110"/>
      <c r="VHF207" s="110"/>
      <c r="VHG207" s="110"/>
      <c r="VHH207" s="110"/>
      <c r="VHI207" s="110"/>
      <c r="VHJ207" s="110"/>
      <c r="VHK207" s="110"/>
      <c r="VHL207" s="110"/>
      <c r="VHM207" s="110"/>
      <c r="VHN207" s="110"/>
      <c r="VHO207" s="110"/>
      <c r="VHP207" s="110"/>
      <c r="VHQ207" s="110"/>
      <c r="VHR207" s="110"/>
      <c r="VHS207" s="110"/>
      <c r="VHT207" s="110"/>
      <c r="VHU207" s="110"/>
      <c r="VHV207" s="110"/>
      <c r="VHW207" s="110"/>
      <c r="VHX207" s="110"/>
      <c r="VHY207" s="110"/>
      <c r="VHZ207" s="110"/>
      <c r="VIA207" s="110"/>
      <c r="VIB207" s="110"/>
      <c r="VIC207" s="110"/>
      <c r="VID207" s="110"/>
      <c r="VIE207" s="110"/>
      <c r="VIF207" s="110"/>
      <c r="VIG207" s="110"/>
      <c r="VIH207" s="110"/>
      <c r="VII207" s="110"/>
      <c r="VIJ207" s="110"/>
      <c r="VIK207" s="110"/>
      <c r="VIL207" s="110"/>
      <c r="VIM207" s="110"/>
      <c r="VIN207" s="110"/>
      <c r="VIO207" s="110"/>
      <c r="VIP207" s="110"/>
      <c r="VIQ207" s="110"/>
      <c r="VIR207" s="110"/>
      <c r="VIS207" s="110"/>
      <c r="VIT207" s="110"/>
      <c r="VIU207" s="110"/>
      <c r="VIV207" s="110"/>
      <c r="VIW207" s="110"/>
      <c r="VIX207" s="110"/>
      <c r="VIY207" s="110"/>
      <c r="VIZ207" s="110"/>
      <c r="VJA207" s="110"/>
      <c r="VJB207" s="110"/>
      <c r="VJC207" s="110"/>
      <c r="VJD207" s="110"/>
      <c r="VJE207" s="110"/>
      <c r="VJF207" s="110"/>
      <c r="VJG207" s="110"/>
      <c r="VJH207" s="110"/>
      <c r="VJI207" s="110"/>
      <c r="VJJ207" s="110"/>
      <c r="VJK207" s="110"/>
      <c r="VJL207" s="110"/>
      <c r="VJM207" s="110"/>
      <c r="VJN207" s="110"/>
      <c r="VJO207" s="110"/>
      <c r="VJP207" s="110"/>
      <c r="VJQ207" s="110"/>
      <c r="VJR207" s="110"/>
      <c r="VJS207" s="110"/>
      <c r="VJT207" s="110"/>
      <c r="VJU207" s="110"/>
      <c r="VJV207" s="110"/>
      <c r="VJW207" s="110"/>
      <c r="VJX207" s="110"/>
      <c r="VJY207" s="110"/>
      <c r="VJZ207" s="110"/>
      <c r="VKA207" s="110"/>
      <c r="VKB207" s="110"/>
      <c r="VKC207" s="110"/>
      <c r="VKD207" s="110"/>
      <c r="VKE207" s="110"/>
      <c r="VKF207" s="110"/>
      <c r="VKG207" s="110"/>
      <c r="VKH207" s="110"/>
      <c r="VKI207" s="110"/>
      <c r="VKJ207" s="110"/>
      <c r="VKK207" s="110"/>
      <c r="VKL207" s="110"/>
      <c r="VKM207" s="110"/>
      <c r="VKN207" s="110"/>
      <c r="VKO207" s="110"/>
      <c r="VKP207" s="110"/>
      <c r="VKQ207" s="110"/>
      <c r="VKR207" s="110"/>
      <c r="VKS207" s="110"/>
      <c r="VKT207" s="110"/>
      <c r="VKU207" s="110"/>
      <c r="VKV207" s="110"/>
      <c r="VKW207" s="110"/>
      <c r="VKX207" s="110"/>
      <c r="VKY207" s="110"/>
      <c r="VKZ207" s="110"/>
      <c r="VLA207" s="110"/>
      <c r="VLB207" s="110"/>
      <c r="VLC207" s="110"/>
      <c r="VLD207" s="110"/>
      <c r="VLE207" s="110"/>
      <c r="VLF207" s="110"/>
      <c r="VLG207" s="110"/>
      <c r="VLH207" s="110"/>
      <c r="VLI207" s="110"/>
      <c r="VLJ207" s="110"/>
      <c r="VLK207" s="110"/>
      <c r="VLL207" s="110"/>
      <c r="VLM207" s="110"/>
      <c r="VLN207" s="110"/>
      <c r="VLO207" s="110"/>
      <c r="VLP207" s="110"/>
      <c r="VLQ207" s="110"/>
      <c r="VLR207" s="110"/>
      <c r="VLS207" s="110"/>
      <c r="VLT207" s="110"/>
      <c r="VLU207" s="110"/>
      <c r="VLV207" s="110"/>
      <c r="VLW207" s="110"/>
      <c r="VLX207" s="110"/>
      <c r="VLY207" s="110"/>
      <c r="VLZ207" s="110"/>
      <c r="VMA207" s="110"/>
      <c r="VMB207" s="110"/>
      <c r="VMC207" s="110"/>
      <c r="VMD207" s="110"/>
      <c r="VME207" s="110"/>
      <c r="VMF207" s="110"/>
      <c r="VMG207" s="110"/>
      <c r="VMH207" s="110"/>
      <c r="VMI207" s="110"/>
      <c r="VMJ207" s="110"/>
      <c r="VMK207" s="110"/>
      <c r="VML207" s="110"/>
      <c r="VMM207" s="110"/>
      <c r="VMN207" s="110"/>
      <c r="VMO207" s="110"/>
      <c r="VMP207" s="110"/>
      <c r="VMQ207" s="110"/>
      <c r="VMR207" s="110"/>
      <c r="VMS207" s="110"/>
      <c r="VMT207" s="110"/>
      <c r="VMU207" s="110"/>
      <c r="VMV207" s="110"/>
      <c r="VMW207" s="110"/>
      <c r="VMX207" s="110"/>
      <c r="VMY207" s="110"/>
      <c r="VMZ207" s="110"/>
      <c r="VNA207" s="110"/>
      <c r="VNB207" s="110"/>
      <c r="VNC207" s="110"/>
      <c r="VND207" s="110"/>
      <c r="VNE207" s="110"/>
      <c r="VNF207" s="110"/>
      <c r="VNG207" s="110"/>
      <c r="VNH207" s="110"/>
      <c r="VNI207" s="110"/>
      <c r="VNJ207" s="110"/>
      <c r="VNK207" s="110"/>
      <c r="VNL207" s="110"/>
      <c r="VNM207" s="110"/>
      <c r="VNN207" s="110"/>
      <c r="VNO207" s="110"/>
      <c r="VNP207" s="110"/>
      <c r="VNQ207" s="110"/>
      <c r="VNR207" s="110"/>
      <c r="VNS207" s="110"/>
      <c r="VNT207" s="110"/>
      <c r="VNU207" s="110"/>
      <c r="VNV207" s="110"/>
      <c r="VNW207" s="110"/>
      <c r="VNX207" s="110"/>
      <c r="VNY207" s="110"/>
      <c r="VNZ207" s="110"/>
      <c r="VOA207" s="110"/>
      <c r="VOB207" s="110"/>
      <c r="VOC207" s="110"/>
      <c r="VOD207" s="110"/>
      <c r="VOE207" s="110"/>
      <c r="VOF207" s="110"/>
      <c r="VOG207" s="110"/>
      <c r="VOH207" s="110"/>
      <c r="VOI207" s="110"/>
      <c r="VOJ207" s="110"/>
      <c r="VOK207" s="110"/>
      <c r="VOL207" s="110"/>
      <c r="VOM207" s="110"/>
      <c r="VON207" s="110"/>
      <c r="VOO207" s="110"/>
      <c r="VOP207" s="110"/>
      <c r="VOQ207" s="110"/>
      <c r="VOR207" s="110"/>
      <c r="VOS207" s="110"/>
      <c r="VOT207" s="110"/>
      <c r="VOU207" s="110"/>
      <c r="VOV207" s="110"/>
      <c r="VOW207" s="110"/>
      <c r="VOX207" s="110"/>
      <c r="VOY207" s="110"/>
      <c r="VOZ207" s="110"/>
      <c r="VPA207" s="110"/>
      <c r="VPB207" s="110"/>
      <c r="VPC207" s="110"/>
      <c r="VPD207" s="110"/>
      <c r="VPE207" s="110"/>
      <c r="VPF207" s="110"/>
      <c r="VPG207" s="110"/>
      <c r="VPH207" s="110"/>
      <c r="VPI207" s="110"/>
      <c r="VPJ207" s="110"/>
      <c r="VPK207" s="110"/>
      <c r="VPL207" s="110"/>
      <c r="VPM207" s="110"/>
      <c r="VPN207" s="110"/>
      <c r="VPO207" s="110"/>
      <c r="VPP207" s="110"/>
      <c r="VPQ207" s="110"/>
      <c r="VPR207" s="110"/>
      <c r="VPS207" s="110"/>
      <c r="VPT207" s="110"/>
      <c r="VPU207" s="110"/>
      <c r="VPV207" s="110"/>
      <c r="VPW207" s="110"/>
      <c r="VPX207" s="110"/>
      <c r="VPY207" s="110"/>
      <c r="VPZ207" s="110"/>
      <c r="VQA207" s="110"/>
      <c r="VQB207" s="110"/>
      <c r="VQC207" s="110"/>
      <c r="VQD207" s="110"/>
      <c r="VQE207" s="110"/>
      <c r="VQF207" s="110"/>
      <c r="VQG207" s="110"/>
      <c r="VQH207" s="110"/>
      <c r="VQI207" s="110"/>
      <c r="VQJ207" s="110"/>
      <c r="VQK207" s="110"/>
      <c r="VQL207" s="110"/>
      <c r="VQM207" s="110"/>
      <c r="VQN207" s="110"/>
      <c r="VQO207" s="110"/>
      <c r="VQP207" s="110"/>
      <c r="VQQ207" s="110"/>
      <c r="VQR207" s="110"/>
      <c r="VQS207" s="110"/>
      <c r="VQT207" s="110"/>
      <c r="VQU207" s="110"/>
      <c r="VQV207" s="110"/>
      <c r="VQW207" s="110"/>
      <c r="VQX207" s="110"/>
      <c r="VQY207" s="110"/>
      <c r="VQZ207" s="110"/>
      <c r="VRA207" s="110"/>
      <c r="VRB207" s="110"/>
      <c r="VRC207" s="110"/>
      <c r="VRD207" s="110"/>
      <c r="VRE207" s="110"/>
      <c r="VRF207" s="110"/>
      <c r="VRG207" s="110"/>
      <c r="VRH207" s="110"/>
      <c r="VRI207" s="110"/>
      <c r="VRJ207" s="110"/>
      <c r="VRK207" s="110"/>
      <c r="VRL207" s="110"/>
      <c r="VRM207" s="110"/>
      <c r="VRN207" s="110"/>
      <c r="VRO207" s="110"/>
      <c r="VRP207" s="110"/>
      <c r="VRQ207" s="110"/>
      <c r="VRR207" s="110"/>
      <c r="VRS207" s="110"/>
      <c r="VRT207" s="110"/>
      <c r="VRU207" s="110"/>
      <c r="VRV207" s="110"/>
      <c r="VRW207" s="110"/>
      <c r="VRX207" s="110"/>
      <c r="VRY207" s="110"/>
      <c r="VRZ207" s="110"/>
      <c r="VSA207" s="110"/>
      <c r="VSB207" s="110"/>
      <c r="VSC207" s="110"/>
      <c r="VSD207" s="110"/>
      <c r="VSE207" s="110"/>
      <c r="VSF207" s="110"/>
      <c r="VSG207" s="110"/>
      <c r="VSH207" s="110"/>
      <c r="VSI207" s="110"/>
      <c r="VSJ207" s="110"/>
      <c r="VSK207" s="110"/>
      <c r="VSL207" s="110"/>
      <c r="VSM207" s="110"/>
      <c r="VSN207" s="110"/>
      <c r="VSO207" s="110"/>
      <c r="VSP207" s="110"/>
      <c r="VSQ207" s="110"/>
      <c r="VSR207" s="110"/>
      <c r="VSS207" s="110"/>
      <c r="VST207" s="110"/>
      <c r="VSU207" s="110"/>
      <c r="VSV207" s="110"/>
      <c r="VSW207" s="110"/>
      <c r="VSX207" s="110"/>
      <c r="VSY207" s="110"/>
      <c r="VSZ207" s="110"/>
      <c r="VTA207" s="110"/>
      <c r="VTB207" s="110"/>
      <c r="VTC207" s="110"/>
      <c r="VTD207" s="110"/>
      <c r="VTE207" s="110"/>
      <c r="VTF207" s="110"/>
      <c r="VTG207" s="110"/>
      <c r="VTH207" s="110"/>
      <c r="VTI207" s="110"/>
      <c r="VTJ207" s="110"/>
      <c r="VTK207" s="110"/>
      <c r="VTL207" s="110"/>
      <c r="VTM207" s="110"/>
      <c r="VTN207" s="110"/>
      <c r="VTO207" s="110"/>
      <c r="VTP207" s="110"/>
      <c r="VTQ207" s="110"/>
      <c r="VTR207" s="110"/>
      <c r="VTS207" s="110"/>
      <c r="VTT207" s="110"/>
      <c r="VTU207" s="110"/>
      <c r="VTV207" s="110"/>
      <c r="VTW207" s="110"/>
      <c r="VTX207" s="110"/>
      <c r="VTY207" s="110"/>
      <c r="VTZ207" s="110"/>
      <c r="VUA207" s="110"/>
      <c r="VUB207" s="110"/>
      <c r="VUC207" s="110"/>
      <c r="VUD207" s="110"/>
      <c r="VUE207" s="110"/>
      <c r="VUF207" s="110"/>
      <c r="VUG207" s="110"/>
      <c r="VUH207" s="110"/>
      <c r="VUI207" s="110"/>
      <c r="VUJ207" s="110"/>
      <c r="VUK207" s="110"/>
      <c r="VUL207" s="110"/>
      <c r="VUM207" s="110"/>
      <c r="VUN207" s="110"/>
      <c r="VUO207" s="110"/>
      <c r="VUP207" s="110"/>
      <c r="VUQ207" s="110"/>
      <c r="VUR207" s="110"/>
      <c r="VUS207" s="110"/>
      <c r="VUT207" s="110"/>
      <c r="VUU207" s="110"/>
      <c r="VUV207" s="110"/>
      <c r="VUW207" s="110"/>
      <c r="VUX207" s="110"/>
      <c r="VUY207" s="110"/>
      <c r="VUZ207" s="110"/>
      <c r="VVA207" s="110"/>
      <c r="VVB207" s="110"/>
      <c r="VVC207" s="110"/>
      <c r="VVD207" s="110"/>
      <c r="VVE207" s="110"/>
      <c r="VVF207" s="110"/>
      <c r="VVG207" s="110"/>
      <c r="VVH207" s="110"/>
      <c r="VVI207" s="110"/>
      <c r="VVJ207" s="110"/>
      <c r="VVK207" s="110"/>
      <c r="VVL207" s="110"/>
      <c r="VVM207" s="110"/>
      <c r="VVN207" s="110"/>
      <c r="VVO207" s="110"/>
      <c r="VVP207" s="110"/>
      <c r="VVQ207" s="110"/>
      <c r="VVR207" s="110"/>
      <c r="VVS207" s="110"/>
      <c r="VVT207" s="110"/>
      <c r="VVU207" s="110"/>
      <c r="VVV207" s="110"/>
      <c r="VVW207" s="110"/>
      <c r="VVX207" s="110"/>
      <c r="VVY207" s="110"/>
      <c r="VVZ207" s="110"/>
      <c r="VWA207" s="110"/>
      <c r="VWB207" s="110"/>
      <c r="VWC207" s="110"/>
      <c r="VWD207" s="110"/>
      <c r="VWE207" s="110"/>
      <c r="VWF207" s="110"/>
      <c r="VWG207" s="110"/>
      <c r="VWH207" s="110"/>
      <c r="VWI207" s="110"/>
      <c r="VWJ207" s="110"/>
      <c r="VWK207" s="110"/>
      <c r="VWL207" s="110"/>
      <c r="VWM207" s="110"/>
      <c r="VWN207" s="110"/>
      <c r="VWO207" s="110"/>
      <c r="VWP207" s="110"/>
      <c r="VWQ207" s="110"/>
      <c r="VWR207" s="110"/>
      <c r="VWS207" s="110"/>
      <c r="VWT207" s="110"/>
      <c r="VWU207" s="110"/>
      <c r="VWV207" s="110"/>
      <c r="VWW207" s="110"/>
      <c r="VWX207" s="110"/>
      <c r="VWY207" s="110"/>
      <c r="VWZ207" s="110"/>
      <c r="VXA207" s="110"/>
      <c r="VXB207" s="110"/>
      <c r="VXC207" s="110"/>
      <c r="VXD207" s="110"/>
      <c r="VXE207" s="110"/>
      <c r="VXF207" s="110"/>
      <c r="VXG207" s="110"/>
      <c r="VXH207" s="110"/>
      <c r="VXI207" s="110"/>
      <c r="VXJ207" s="110"/>
      <c r="VXK207" s="110"/>
      <c r="VXL207" s="110"/>
      <c r="VXM207" s="110"/>
      <c r="VXN207" s="110"/>
      <c r="VXO207" s="110"/>
      <c r="VXP207" s="110"/>
      <c r="VXQ207" s="110"/>
      <c r="VXR207" s="110"/>
      <c r="VXS207" s="110"/>
      <c r="VXT207" s="110"/>
      <c r="VXU207" s="110"/>
      <c r="VXV207" s="110"/>
      <c r="VXW207" s="110"/>
      <c r="VXX207" s="110"/>
      <c r="VXY207" s="110"/>
      <c r="VXZ207" s="110"/>
      <c r="VYA207" s="110"/>
      <c r="VYB207" s="110"/>
      <c r="VYC207" s="110"/>
      <c r="VYD207" s="110"/>
      <c r="VYE207" s="110"/>
      <c r="VYF207" s="110"/>
      <c r="VYG207" s="110"/>
      <c r="VYH207" s="110"/>
      <c r="VYI207" s="110"/>
      <c r="VYJ207" s="110"/>
      <c r="VYK207" s="110"/>
      <c r="VYL207" s="110"/>
      <c r="VYM207" s="110"/>
      <c r="VYN207" s="110"/>
      <c r="VYO207" s="110"/>
      <c r="VYP207" s="110"/>
      <c r="VYQ207" s="110"/>
      <c r="VYR207" s="110"/>
      <c r="VYS207" s="110"/>
      <c r="VYT207" s="110"/>
      <c r="VYU207" s="110"/>
      <c r="VYV207" s="110"/>
      <c r="VYW207" s="110"/>
      <c r="VYX207" s="110"/>
      <c r="VYY207" s="110"/>
      <c r="VYZ207" s="110"/>
      <c r="VZA207" s="110"/>
      <c r="VZB207" s="110"/>
      <c r="VZC207" s="110"/>
      <c r="VZD207" s="110"/>
      <c r="VZE207" s="110"/>
      <c r="VZF207" s="110"/>
      <c r="VZG207" s="110"/>
      <c r="VZH207" s="110"/>
      <c r="VZI207" s="110"/>
      <c r="VZJ207" s="110"/>
      <c r="VZK207" s="110"/>
      <c r="VZL207" s="110"/>
      <c r="VZM207" s="110"/>
      <c r="VZN207" s="110"/>
      <c r="VZO207" s="110"/>
      <c r="VZP207" s="110"/>
      <c r="VZQ207" s="110"/>
      <c r="VZR207" s="110"/>
      <c r="VZS207" s="110"/>
      <c r="VZT207" s="110"/>
      <c r="VZU207" s="110"/>
      <c r="VZV207" s="110"/>
      <c r="VZW207" s="110"/>
      <c r="VZX207" s="110"/>
      <c r="VZY207" s="110"/>
      <c r="VZZ207" s="110"/>
      <c r="WAA207" s="110"/>
      <c r="WAB207" s="110"/>
      <c r="WAC207" s="110"/>
      <c r="WAD207" s="110"/>
      <c r="WAE207" s="110"/>
      <c r="WAF207" s="110"/>
      <c r="WAG207" s="110"/>
      <c r="WAH207" s="110"/>
      <c r="WAI207" s="110"/>
      <c r="WAJ207" s="110"/>
      <c r="WAK207" s="110"/>
      <c r="WAL207" s="110"/>
      <c r="WAM207" s="110"/>
      <c r="WAN207" s="110"/>
      <c r="WAO207" s="110"/>
      <c r="WAP207" s="110"/>
      <c r="WAQ207" s="110"/>
      <c r="WAR207" s="110"/>
      <c r="WAS207" s="110"/>
      <c r="WAT207" s="110"/>
      <c r="WAU207" s="110"/>
      <c r="WAV207" s="110"/>
      <c r="WAW207" s="110"/>
      <c r="WAX207" s="110"/>
      <c r="WAY207" s="110"/>
      <c r="WAZ207" s="110"/>
      <c r="WBA207" s="110"/>
      <c r="WBB207" s="110"/>
      <c r="WBC207" s="110"/>
      <c r="WBD207" s="110"/>
      <c r="WBE207" s="110"/>
      <c r="WBF207" s="110"/>
      <c r="WBG207" s="110"/>
      <c r="WBH207" s="110"/>
      <c r="WBI207" s="110"/>
      <c r="WBJ207" s="110"/>
      <c r="WBK207" s="110"/>
      <c r="WBL207" s="110"/>
      <c r="WBM207" s="110"/>
      <c r="WBN207" s="110"/>
      <c r="WBO207" s="110"/>
      <c r="WBP207" s="110"/>
      <c r="WBQ207" s="110"/>
      <c r="WBR207" s="110"/>
      <c r="WBS207" s="110"/>
      <c r="WBT207" s="110"/>
      <c r="WBU207" s="110"/>
      <c r="WBV207" s="110"/>
      <c r="WBW207" s="110"/>
      <c r="WBX207" s="110"/>
      <c r="WBY207" s="110"/>
      <c r="WBZ207" s="110"/>
      <c r="WCA207" s="110"/>
      <c r="WCB207" s="110"/>
      <c r="WCC207" s="110"/>
      <c r="WCD207" s="110"/>
      <c r="WCE207" s="110"/>
      <c r="WCF207" s="110"/>
      <c r="WCG207" s="110"/>
      <c r="WCH207" s="110"/>
      <c r="WCI207" s="110"/>
      <c r="WCJ207" s="110"/>
      <c r="WCK207" s="110"/>
      <c r="WCL207" s="110"/>
      <c r="WCM207" s="110"/>
      <c r="WCN207" s="110"/>
      <c r="WCO207" s="110"/>
      <c r="WCP207" s="110"/>
      <c r="WCQ207" s="110"/>
      <c r="WCR207" s="110"/>
      <c r="WCS207" s="110"/>
      <c r="WCT207" s="110"/>
      <c r="WCU207" s="110"/>
      <c r="WCV207" s="110"/>
      <c r="WCW207" s="110"/>
      <c r="WCX207" s="110"/>
      <c r="WCY207" s="110"/>
      <c r="WCZ207" s="110"/>
      <c r="WDA207" s="110"/>
      <c r="WDB207" s="110"/>
      <c r="WDC207" s="110"/>
      <c r="WDD207" s="110"/>
      <c r="WDE207" s="110"/>
      <c r="WDF207" s="110"/>
      <c r="WDG207" s="110"/>
      <c r="WDH207" s="110"/>
      <c r="WDI207" s="110"/>
      <c r="WDJ207" s="110"/>
      <c r="WDK207" s="110"/>
      <c r="WDL207" s="110"/>
      <c r="WDM207" s="110"/>
      <c r="WDN207" s="110"/>
      <c r="WDO207" s="110"/>
      <c r="WDP207" s="110"/>
      <c r="WDQ207" s="110"/>
      <c r="WDR207" s="110"/>
      <c r="WDS207" s="110"/>
      <c r="WDT207" s="110"/>
      <c r="WDU207" s="110"/>
      <c r="WDV207" s="110"/>
      <c r="WDW207" s="110"/>
      <c r="WDX207" s="110"/>
      <c r="WDY207" s="110"/>
      <c r="WDZ207" s="110"/>
      <c r="WEA207" s="110"/>
      <c r="WEB207" s="110"/>
      <c r="WEC207" s="110"/>
      <c r="WED207" s="110"/>
      <c r="WEE207" s="110"/>
      <c r="WEF207" s="110"/>
      <c r="WEG207" s="110"/>
      <c r="WEH207" s="110"/>
      <c r="WEI207" s="110"/>
      <c r="WEJ207" s="110"/>
      <c r="WEK207" s="110"/>
      <c r="WEL207" s="110"/>
      <c r="WEM207" s="110"/>
      <c r="WEN207" s="110"/>
      <c r="WEO207" s="110"/>
      <c r="WEP207" s="110"/>
      <c r="WEQ207" s="110"/>
      <c r="WER207" s="110"/>
      <c r="WES207" s="110"/>
      <c r="WET207" s="110"/>
      <c r="WEU207" s="110"/>
      <c r="WEV207" s="110"/>
      <c r="WEW207" s="110"/>
      <c r="WEX207" s="110"/>
      <c r="WEY207" s="110"/>
      <c r="WEZ207" s="110"/>
      <c r="WFA207" s="110"/>
      <c r="WFB207" s="110"/>
      <c r="WFC207" s="110"/>
      <c r="WFD207" s="110"/>
      <c r="WFE207" s="110"/>
      <c r="WFF207" s="110"/>
      <c r="WFG207" s="110"/>
      <c r="WFH207" s="110"/>
      <c r="WFI207" s="110"/>
      <c r="WFJ207" s="110"/>
      <c r="WFK207" s="110"/>
      <c r="WFL207" s="110"/>
      <c r="WFM207" s="110"/>
      <c r="WFN207" s="110"/>
      <c r="WFO207" s="110"/>
      <c r="WFP207" s="110"/>
      <c r="WFQ207" s="110"/>
      <c r="WFR207" s="110"/>
      <c r="WFS207" s="110"/>
      <c r="WFT207" s="110"/>
      <c r="WFU207" s="110"/>
      <c r="WFV207" s="110"/>
      <c r="WFW207" s="110"/>
      <c r="WFX207" s="110"/>
      <c r="WFY207" s="110"/>
      <c r="WFZ207" s="110"/>
      <c r="WGA207" s="110"/>
      <c r="WGB207" s="110"/>
      <c r="WGC207" s="110"/>
      <c r="WGD207" s="110"/>
      <c r="WGE207" s="110"/>
      <c r="WGF207" s="110"/>
      <c r="WGG207" s="110"/>
      <c r="WGH207" s="110"/>
      <c r="WGI207" s="110"/>
      <c r="WGJ207" s="110"/>
      <c r="WGK207" s="110"/>
      <c r="WGL207" s="110"/>
      <c r="WGM207" s="110"/>
      <c r="WGN207" s="110"/>
      <c r="WGO207" s="110"/>
      <c r="WGP207" s="110"/>
      <c r="WGQ207" s="110"/>
      <c r="WGR207" s="110"/>
      <c r="WGS207" s="110"/>
      <c r="WGT207" s="110"/>
      <c r="WGU207" s="110"/>
      <c r="WGV207" s="110"/>
      <c r="WGW207" s="110"/>
      <c r="WGX207" s="110"/>
      <c r="WGY207" s="110"/>
      <c r="WGZ207" s="110"/>
      <c r="WHA207" s="110"/>
      <c r="WHB207" s="110"/>
      <c r="WHC207" s="110"/>
      <c r="WHD207" s="110"/>
      <c r="WHE207" s="110"/>
      <c r="WHF207" s="110"/>
      <c r="WHG207" s="110"/>
      <c r="WHH207" s="110"/>
      <c r="WHI207" s="110"/>
      <c r="WHJ207" s="110"/>
      <c r="WHK207" s="110"/>
      <c r="WHL207" s="110"/>
      <c r="WHM207" s="110"/>
      <c r="WHN207" s="110"/>
      <c r="WHO207" s="110"/>
      <c r="WHP207" s="110"/>
      <c r="WHQ207" s="110"/>
      <c r="WHR207" s="110"/>
      <c r="WHS207" s="110"/>
      <c r="WHT207" s="110"/>
      <c r="WHU207" s="110"/>
      <c r="WHV207" s="110"/>
      <c r="WHW207" s="110"/>
      <c r="WHX207" s="110"/>
      <c r="WHY207" s="110"/>
      <c r="WHZ207" s="110"/>
      <c r="WIA207" s="110"/>
      <c r="WIB207" s="110"/>
      <c r="WIC207" s="110"/>
      <c r="WID207" s="110"/>
      <c r="WIE207" s="110"/>
      <c r="WIF207" s="110"/>
      <c r="WIG207" s="110"/>
      <c r="WIH207" s="110"/>
      <c r="WII207" s="110"/>
      <c r="WIJ207" s="110"/>
      <c r="WIK207" s="110"/>
      <c r="WIL207" s="110"/>
      <c r="WIM207" s="110"/>
      <c r="WIN207" s="110"/>
      <c r="WIO207" s="110"/>
      <c r="WIP207" s="110"/>
      <c r="WIQ207" s="110"/>
      <c r="WIR207" s="110"/>
      <c r="WIS207" s="110"/>
      <c r="WIT207" s="110"/>
      <c r="WIU207" s="110"/>
      <c r="WIV207" s="110"/>
      <c r="WIW207" s="110"/>
      <c r="WIX207" s="110"/>
      <c r="WIY207" s="110"/>
      <c r="WIZ207" s="110"/>
      <c r="WJA207" s="110"/>
      <c r="WJB207" s="110"/>
      <c r="WJC207" s="110"/>
      <c r="WJD207" s="110"/>
      <c r="WJE207" s="110"/>
      <c r="WJF207" s="110"/>
      <c r="WJG207" s="110"/>
      <c r="WJH207" s="110"/>
      <c r="WJI207" s="110"/>
      <c r="WJJ207" s="110"/>
      <c r="WJK207" s="110"/>
      <c r="WJL207" s="110"/>
      <c r="WJM207" s="110"/>
      <c r="WJN207" s="110"/>
      <c r="WJO207" s="110"/>
      <c r="WJP207" s="110"/>
      <c r="WJQ207" s="110"/>
      <c r="WJR207" s="110"/>
      <c r="WJS207" s="110"/>
      <c r="WJT207" s="110"/>
      <c r="WJU207" s="110"/>
      <c r="WJV207" s="110"/>
      <c r="WJW207" s="110"/>
      <c r="WJX207" s="110"/>
      <c r="WJY207" s="110"/>
      <c r="WJZ207" s="110"/>
      <c r="WKA207" s="110"/>
      <c r="WKB207" s="110"/>
      <c r="WKC207" s="110"/>
      <c r="WKD207" s="110"/>
      <c r="WKE207" s="110"/>
      <c r="WKF207" s="110"/>
      <c r="WKG207" s="110"/>
      <c r="WKH207" s="110"/>
      <c r="WKI207" s="110"/>
      <c r="WKJ207" s="110"/>
      <c r="WKK207" s="110"/>
      <c r="WKL207" s="110"/>
      <c r="WKM207" s="110"/>
      <c r="WKN207" s="110"/>
      <c r="WKO207" s="110"/>
      <c r="WKP207" s="110"/>
      <c r="WKQ207" s="110"/>
      <c r="WKR207" s="110"/>
      <c r="WKS207" s="110"/>
      <c r="WKT207" s="110"/>
      <c r="WKU207" s="110"/>
      <c r="WKV207" s="110"/>
      <c r="WKW207" s="110"/>
      <c r="WKX207" s="110"/>
      <c r="WKY207" s="110"/>
      <c r="WKZ207" s="110"/>
      <c r="WLA207" s="110"/>
      <c r="WLB207" s="110"/>
      <c r="WLC207" s="110"/>
      <c r="WLD207" s="110"/>
      <c r="WLE207" s="110"/>
      <c r="WLF207" s="110"/>
      <c r="WLG207" s="110"/>
      <c r="WLH207" s="110"/>
      <c r="WLI207" s="110"/>
      <c r="WLJ207" s="110"/>
      <c r="WLK207" s="110"/>
      <c r="WLL207" s="110"/>
      <c r="WLM207" s="110"/>
      <c r="WLN207" s="110"/>
      <c r="WLO207" s="110"/>
      <c r="WLP207" s="110"/>
      <c r="WLQ207" s="110"/>
      <c r="WLR207" s="110"/>
      <c r="WLS207" s="110"/>
      <c r="WLT207" s="110"/>
      <c r="WLU207" s="110"/>
      <c r="WLV207" s="110"/>
      <c r="WLW207" s="110"/>
      <c r="WLX207" s="110"/>
      <c r="WLY207" s="110"/>
      <c r="WLZ207" s="110"/>
      <c r="WMA207" s="110"/>
      <c r="WMB207" s="110"/>
      <c r="WMC207" s="110"/>
      <c r="WMD207" s="110"/>
      <c r="WME207" s="110"/>
      <c r="WMF207" s="110"/>
      <c r="WMG207" s="110"/>
      <c r="WMH207" s="110"/>
      <c r="WMI207" s="110"/>
      <c r="WMJ207" s="110"/>
      <c r="WMK207" s="110"/>
      <c r="WML207" s="110"/>
      <c r="WMM207" s="110"/>
      <c r="WMN207" s="110"/>
      <c r="WMO207" s="110"/>
      <c r="WMP207" s="110"/>
      <c r="WMQ207" s="110"/>
      <c r="WMR207" s="110"/>
      <c r="WMS207" s="110"/>
      <c r="WMT207" s="110"/>
      <c r="WMU207" s="110"/>
      <c r="WMV207" s="110"/>
      <c r="WMW207" s="110"/>
      <c r="WMX207" s="110"/>
      <c r="WMY207" s="110"/>
      <c r="WMZ207" s="110"/>
      <c r="WNA207" s="110"/>
      <c r="WNB207" s="110"/>
      <c r="WNC207" s="110"/>
      <c r="WND207" s="110"/>
      <c r="WNE207" s="110"/>
      <c r="WNF207" s="110"/>
      <c r="WNG207" s="110"/>
      <c r="WNH207" s="110"/>
      <c r="WNI207" s="110"/>
      <c r="WNJ207" s="110"/>
      <c r="WNK207" s="110"/>
      <c r="WNL207" s="110"/>
      <c r="WNM207" s="110"/>
      <c r="WNN207" s="110"/>
      <c r="WNO207" s="110"/>
      <c r="WNP207" s="110"/>
      <c r="WNQ207" s="110"/>
      <c r="WNR207" s="110"/>
      <c r="WNS207" s="110"/>
      <c r="WNT207" s="110"/>
      <c r="WNU207" s="110"/>
      <c r="WNV207" s="110"/>
      <c r="WNW207" s="110"/>
      <c r="WNX207" s="110"/>
      <c r="WNY207" s="110"/>
      <c r="WNZ207" s="110"/>
      <c r="WOA207" s="110"/>
      <c r="WOB207" s="110"/>
      <c r="WOC207" s="110"/>
      <c r="WOD207" s="110"/>
      <c r="WOE207" s="110"/>
      <c r="WOF207" s="110"/>
      <c r="WOG207" s="110"/>
      <c r="WOH207" s="110"/>
      <c r="WOI207" s="110"/>
      <c r="WOJ207" s="110"/>
      <c r="WOK207" s="110"/>
      <c r="WOL207" s="110"/>
      <c r="WOM207" s="110"/>
      <c r="WON207" s="110"/>
      <c r="WOO207" s="110"/>
      <c r="WOP207" s="110"/>
      <c r="WOQ207" s="110"/>
      <c r="WOR207" s="110"/>
      <c r="WOS207" s="110"/>
      <c r="WOT207" s="110"/>
      <c r="WOU207" s="110"/>
      <c r="WOV207" s="110"/>
      <c r="WOW207" s="110"/>
      <c r="WOX207" s="110"/>
      <c r="WOY207" s="110"/>
      <c r="WOZ207" s="110"/>
      <c r="WPA207" s="110"/>
      <c r="WPB207" s="110"/>
      <c r="WPC207" s="110"/>
      <c r="WPD207" s="110"/>
      <c r="WPE207" s="110"/>
      <c r="WPF207" s="110"/>
      <c r="WPG207" s="110"/>
      <c r="WPH207" s="110"/>
      <c r="WPI207" s="110"/>
      <c r="WPJ207" s="110"/>
      <c r="WPK207" s="110"/>
      <c r="WPL207" s="110"/>
      <c r="WPM207" s="110"/>
      <c r="WPN207" s="110"/>
      <c r="WPO207" s="110"/>
      <c r="WPP207" s="110"/>
      <c r="WPQ207" s="110"/>
      <c r="WPR207" s="110"/>
      <c r="WPS207" s="110"/>
      <c r="WPT207" s="110"/>
      <c r="WPU207" s="110"/>
      <c r="WPV207" s="110"/>
      <c r="WPW207" s="110"/>
      <c r="WPX207" s="110"/>
      <c r="WPY207" s="110"/>
      <c r="WPZ207" s="110"/>
      <c r="WQA207" s="110"/>
      <c r="WQB207" s="110"/>
      <c r="WQC207" s="110"/>
      <c r="WQD207" s="110"/>
      <c r="WQE207" s="110"/>
      <c r="WQF207" s="110"/>
      <c r="WQG207" s="110"/>
      <c r="WQH207" s="110"/>
      <c r="WQI207" s="110"/>
      <c r="WQJ207" s="110"/>
      <c r="WQK207" s="110"/>
      <c r="WQL207" s="110"/>
      <c r="WQM207" s="110"/>
      <c r="WQN207" s="110"/>
      <c r="WQO207" s="110"/>
      <c r="WQP207" s="110"/>
      <c r="WQQ207" s="110"/>
      <c r="WQR207" s="110"/>
      <c r="WQS207" s="110"/>
      <c r="WQT207" s="110"/>
      <c r="WQU207" s="110"/>
      <c r="WQV207" s="110"/>
      <c r="WQW207" s="110"/>
      <c r="WQX207" s="110"/>
      <c r="WQY207" s="110"/>
      <c r="WQZ207" s="110"/>
      <c r="WRA207" s="110"/>
      <c r="WRB207" s="110"/>
      <c r="WRC207" s="110"/>
      <c r="WRD207" s="110"/>
      <c r="WRE207" s="110"/>
      <c r="WRF207" s="110"/>
      <c r="WRG207" s="110"/>
      <c r="WRH207" s="110"/>
      <c r="WRI207" s="110"/>
      <c r="WRJ207" s="110"/>
      <c r="WRK207" s="110"/>
      <c r="WRL207" s="110"/>
      <c r="WRM207" s="110"/>
      <c r="WRN207" s="110"/>
      <c r="WRO207" s="110"/>
      <c r="WRP207" s="110"/>
      <c r="WRQ207" s="110"/>
      <c r="WRR207" s="110"/>
      <c r="WRS207" s="110"/>
      <c r="WRT207" s="110"/>
      <c r="WRU207" s="110"/>
      <c r="WRV207" s="110"/>
      <c r="WRW207" s="110"/>
      <c r="WRX207" s="110"/>
      <c r="WRY207" s="110"/>
      <c r="WRZ207" s="110"/>
      <c r="WSA207" s="110"/>
      <c r="WSB207" s="110"/>
      <c r="WSC207" s="110"/>
      <c r="WSD207" s="110"/>
      <c r="WSE207" s="110"/>
      <c r="WSF207" s="110"/>
      <c r="WSG207" s="110"/>
      <c r="WSH207" s="110"/>
      <c r="WSI207" s="110"/>
      <c r="WSJ207" s="110"/>
      <c r="WSK207" s="110"/>
      <c r="WSL207" s="110"/>
      <c r="WSM207" s="110"/>
      <c r="WSN207" s="110"/>
      <c r="WSO207" s="110"/>
      <c r="WSP207" s="110"/>
      <c r="WSQ207" s="110"/>
      <c r="WSR207" s="110"/>
      <c r="WSS207" s="110"/>
      <c r="WST207" s="110"/>
      <c r="WSU207" s="110"/>
      <c r="WSV207" s="110"/>
      <c r="WSW207" s="110"/>
      <c r="WSX207" s="110"/>
      <c r="WSY207" s="110"/>
      <c r="WSZ207" s="110"/>
      <c r="WTA207" s="110"/>
      <c r="WTB207" s="110"/>
      <c r="WTC207" s="110"/>
      <c r="WTD207" s="110"/>
      <c r="WTE207" s="110"/>
      <c r="WTF207" s="110"/>
      <c r="WTG207" s="110"/>
      <c r="WTH207" s="110"/>
      <c r="WTI207" s="110"/>
      <c r="WTJ207" s="110"/>
      <c r="WTK207" s="110"/>
      <c r="WTL207" s="110"/>
      <c r="WTM207" s="110"/>
      <c r="WTN207" s="110"/>
      <c r="WTO207" s="110"/>
      <c r="WTP207" s="110"/>
      <c r="WTQ207" s="110"/>
      <c r="WTR207" s="110"/>
      <c r="WTS207" s="110"/>
      <c r="WTT207" s="110"/>
      <c r="WTU207" s="110"/>
      <c r="WTV207" s="110"/>
      <c r="WTW207" s="110"/>
      <c r="WTX207" s="110"/>
      <c r="WTY207" s="110"/>
      <c r="WTZ207" s="110"/>
      <c r="WUA207" s="110"/>
      <c r="WUB207" s="110"/>
      <c r="WUC207" s="110"/>
      <c r="WUD207" s="110"/>
      <c r="WUE207" s="110"/>
      <c r="WUF207" s="110"/>
      <c r="WUG207" s="110"/>
      <c r="WUH207" s="110"/>
      <c r="WUI207" s="110"/>
      <c r="WUJ207" s="110"/>
      <c r="WUK207" s="110"/>
      <c r="WUL207" s="110"/>
      <c r="WUM207" s="110"/>
      <c r="WUN207" s="110"/>
      <c r="WUO207" s="110"/>
      <c r="WUP207" s="110"/>
      <c r="WUQ207" s="110"/>
      <c r="WUR207" s="110"/>
      <c r="WUS207" s="110"/>
      <c r="WUT207" s="110"/>
      <c r="WUU207" s="110"/>
      <c r="WUV207" s="110"/>
      <c r="WUW207" s="110"/>
      <c r="WUX207" s="110"/>
      <c r="WUY207" s="110"/>
      <c r="WUZ207" s="110"/>
      <c r="WVA207" s="110"/>
      <c r="WVB207" s="110"/>
      <c r="WVC207" s="110"/>
      <c r="WVD207" s="110"/>
      <c r="WVE207" s="110"/>
      <c r="WVF207" s="110"/>
      <c r="WVG207" s="110"/>
      <c r="WVH207" s="110"/>
      <c r="WVI207" s="110"/>
      <c r="WVJ207" s="110"/>
      <c r="WVK207" s="110"/>
      <c r="WVL207" s="110"/>
      <c r="WVM207" s="110"/>
      <c r="WVN207" s="110"/>
      <c r="WVO207" s="110"/>
      <c r="WVP207" s="110"/>
      <c r="WVQ207" s="110"/>
      <c r="WVR207" s="110"/>
      <c r="WVS207" s="110"/>
      <c r="WVT207" s="110"/>
      <c r="WVU207" s="110"/>
      <c r="WVV207" s="110"/>
      <c r="WVW207" s="110"/>
      <c r="WVX207" s="110"/>
      <c r="WVY207" s="110"/>
      <c r="WVZ207" s="110"/>
      <c r="WWA207" s="110"/>
      <c r="WWB207" s="110"/>
      <c r="WWC207" s="110"/>
      <c r="WWD207" s="110"/>
      <c r="WWE207" s="110"/>
      <c r="WWF207" s="110"/>
      <c r="WWG207" s="110"/>
      <c r="WWH207" s="110"/>
      <c r="WWI207" s="110"/>
      <c r="WWJ207" s="110"/>
      <c r="WWK207" s="110"/>
      <c r="WWL207" s="110"/>
      <c r="WWM207" s="110"/>
      <c r="WWN207" s="110"/>
      <c r="WWO207" s="110"/>
      <c r="WWP207" s="110"/>
      <c r="WWQ207" s="110"/>
      <c r="WWR207" s="110"/>
      <c r="WWS207" s="110"/>
      <c r="WWT207" s="110"/>
      <c r="WWU207" s="110"/>
      <c r="WWV207" s="110"/>
      <c r="WWW207" s="110"/>
      <c r="WWX207" s="110"/>
      <c r="WWY207" s="110"/>
      <c r="WWZ207" s="110"/>
      <c r="WXA207" s="110"/>
      <c r="WXB207" s="110"/>
      <c r="WXC207" s="110"/>
      <c r="WXD207" s="110"/>
      <c r="WXE207" s="110"/>
      <c r="WXF207" s="110"/>
      <c r="WXG207" s="110"/>
      <c r="WXH207" s="110"/>
      <c r="WXI207" s="110"/>
      <c r="WXJ207" s="110"/>
      <c r="WXK207" s="110"/>
      <c r="WXL207" s="110"/>
      <c r="WXM207" s="110"/>
      <c r="WXN207" s="110"/>
      <c r="WXO207" s="110"/>
      <c r="WXP207" s="110"/>
      <c r="WXQ207" s="110"/>
      <c r="WXR207" s="110"/>
      <c r="WXS207" s="110"/>
      <c r="WXT207" s="110"/>
      <c r="WXU207" s="110"/>
      <c r="WXV207" s="110"/>
      <c r="WXW207" s="110"/>
      <c r="WXX207" s="110"/>
      <c r="WXY207" s="110"/>
      <c r="WXZ207" s="110"/>
      <c r="WYA207" s="110"/>
      <c r="WYB207" s="110"/>
      <c r="WYC207" s="110"/>
      <c r="WYD207" s="110"/>
      <c r="WYE207" s="110"/>
      <c r="WYF207" s="110"/>
      <c r="WYG207" s="110"/>
      <c r="WYH207" s="110"/>
      <c r="WYI207" s="110"/>
      <c r="WYJ207" s="110"/>
      <c r="WYK207" s="110"/>
      <c r="WYL207" s="110"/>
      <c r="WYM207" s="110"/>
      <c r="WYN207" s="110"/>
      <c r="WYO207" s="110"/>
      <c r="WYP207" s="110"/>
      <c r="WYQ207" s="110"/>
      <c r="WYR207" s="110"/>
      <c r="WYS207" s="110"/>
      <c r="WYT207" s="110"/>
      <c r="WYU207" s="110"/>
      <c r="WYV207" s="110"/>
      <c r="WYW207" s="110"/>
      <c r="WYX207" s="110"/>
      <c r="WYY207" s="110"/>
      <c r="WYZ207" s="110"/>
      <c r="WZA207" s="110"/>
      <c r="WZB207" s="110"/>
      <c r="WZC207" s="110"/>
      <c r="WZD207" s="110"/>
      <c r="WZE207" s="110"/>
      <c r="WZF207" s="110"/>
      <c r="WZG207" s="110"/>
      <c r="WZH207" s="110"/>
      <c r="WZI207" s="110"/>
      <c r="WZJ207" s="110"/>
      <c r="WZK207" s="110"/>
      <c r="WZL207" s="110"/>
      <c r="WZM207" s="110"/>
      <c r="WZN207" s="110"/>
      <c r="WZO207" s="110"/>
      <c r="WZP207" s="110"/>
      <c r="WZQ207" s="110"/>
      <c r="WZR207" s="110"/>
      <c r="WZS207" s="110"/>
      <c r="WZT207" s="110"/>
      <c r="WZU207" s="110"/>
      <c r="WZV207" s="110"/>
      <c r="WZW207" s="110"/>
      <c r="WZX207" s="110"/>
      <c r="WZY207" s="110"/>
      <c r="WZZ207" s="110"/>
      <c r="XAA207" s="110"/>
      <c r="XAB207" s="110"/>
      <c r="XAC207" s="110"/>
      <c r="XAD207" s="110"/>
      <c r="XAE207" s="110"/>
      <c r="XAF207" s="110"/>
      <c r="XAG207" s="110"/>
      <c r="XAH207" s="110"/>
      <c r="XAI207" s="110"/>
      <c r="XAJ207" s="110"/>
      <c r="XAK207" s="110"/>
      <c r="XAL207" s="110"/>
      <c r="XAM207" s="110"/>
      <c r="XAN207" s="110"/>
      <c r="XAO207" s="110"/>
      <c r="XAP207" s="110"/>
      <c r="XAQ207" s="110"/>
      <c r="XAR207" s="110"/>
      <c r="XAS207" s="110"/>
      <c r="XAT207" s="110"/>
      <c r="XAU207" s="110"/>
      <c r="XAV207" s="110"/>
      <c r="XAW207" s="110"/>
      <c r="XAX207" s="110"/>
      <c r="XAY207" s="110"/>
      <c r="XAZ207" s="110"/>
      <c r="XBA207" s="110"/>
      <c r="XBB207" s="110"/>
      <c r="XBC207" s="110"/>
      <c r="XBD207" s="110"/>
      <c r="XBE207" s="110"/>
      <c r="XBF207" s="110"/>
      <c r="XBG207" s="110"/>
      <c r="XBH207" s="110"/>
      <c r="XBI207" s="110"/>
      <c r="XBJ207" s="110"/>
      <c r="XBK207" s="110"/>
      <c r="XBL207" s="110"/>
      <c r="XBM207" s="110"/>
      <c r="XBN207" s="110"/>
      <c r="XBO207" s="110"/>
      <c r="XBP207" s="110"/>
      <c r="XBQ207" s="110"/>
      <c r="XBR207" s="110"/>
      <c r="XBS207" s="110"/>
      <c r="XBT207" s="110"/>
      <c r="XBU207" s="110"/>
      <c r="XBV207" s="110"/>
      <c r="XBW207" s="110"/>
      <c r="XBX207" s="110"/>
      <c r="XBY207" s="110"/>
      <c r="XBZ207" s="110"/>
      <c r="XCA207" s="110"/>
      <c r="XCB207" s="110"/>
      <c r="XCC207" s="110"/>
      <c r="XCD207" s="110"/>
      <c r="XCE207" s="110"/>
      <c r="XCF207" s="110"/>
      <c r="XCG207" s="110"/>
      <c r="XCH207" s="110"/>
      <c r="XCI207" s="110"/>
      <c r="XCJ207" s="110"/>
      <c r="XCK207" s="110"/>
      <c r="XCL207" s="110"/>
      <c r="XCM207" s="110"/>
      <c r="XCN207" s="110"/>
      <c r="XCO207" s="110"/>
      <c r="XCP207" s="110"/>
      <c r="XCQ207" s="110"/>
      <c r="XCR207" s="110"/>
      <c r="XCS207" s="110"/>
      <c r="XCT207" s="110"/>
      <c r="XCU207" s="110"/>
      <c r="XCV207" s="110"/>
      <c r="XCW207" s="110"/>
      <c r="XCX207" s="110"/>
      <c r="XCY207" s="110"/>
      <c r="XCZ207" s="110"/>
      <c r="XDA207" s="110"/>
      <c r="XDB207" s="110"/>
      <c r="XDC207" s="110"/>
      <c r="XDD207" s="110"/>
      <c r="XDE207" s="110"/>
      <c r="XDF207" s="110"/>
      <c r="XDG207" s="110"/>
      <c r="XDH207" s="110"/>
      <c r="XDI207" s="110"/>
      <c r="XDJ207" s="110"/>
      <c r="XDK207" s="110"/>
      <c r="XDL207" s="110"/>
      <c r="XDM207" s="110"/>
      <c r="XDN207" s="110"/>
      <c r="XDO207" s="110"/>
      <c r="XDP207" s="110"/>
      <c r="XDQ207" s="110"/>
      <c r="XDR207" s="110"/>
      <c r="XDS207" s="110"/>
      <c r="XDT207" s="110"/>
      <c r="XDU207" s="110"/>
      <c r="XDV207" s="110"/>
      <c r="XDW207" s="110"/>
      <c r="XDX207" s="110"/>
      <c r="XDY207" s="110"/>
      <c r="XDZ207" s="110"/>
      <c r="XEA207" s="110"/>
      <c r="XEB207" s="110"/>
      <c r="XEC207" s="110"/>
      <c r="XED207" s="110"/>
      <c r="XEE207" s="110"/>
      <c r="XEF207" s="110"/>
      <c r="XEG207" s="110"/>
      <c r="XEH207" s="110"/>
      <c r="XEI207" s="110"/>
      <c r="XEJ207" s="110"/>
      <c r="XEK207" s="110"/>
      <c r="XEL207" s="110"/>
      <c r="XEM207" s="110"/>
      <c r="XEN207" s="110"/>
      <c r="XEO207" s="110"/>
      <c r="XEP207" s="110"/>
      <c r="XEQ207" s="110"/>
      <c r="XER207" s="110"/>
      <c r="XES207" s="110"/>
      <c r="XET207" s="110"/>
      <c r="XEU207" s="110"/>
      <c r="XEV207" s="110"/>
      <c r="XEW207" s="110"/>
      <c r="XEX207" s="110"/>
      <c r="XEY207" s="110"/>
      <c r="XEZ207" s="110"/>
      <c r="XFA207" s="110"/>
      <c r="XFB207" s="110"/>
      <c r="XFC207" s="110"/>
      <c r="XFD207" s="110"/>
    </row>
    <row r="208" spans="1:16384" s="13" customFormat="1" x14ac:dyDescent="0.25">
      <c r="A208" s="110"/>
      <c r="B208" s="111"/>
      <c r="C208" s="111"/>
      <c r="D208" s="111"/>
      <c r="E208" s="110"/>
      <c r="F208" s="110"/>
      <c r="G208" s="111"/>
      <c r="H208" s="111"/>
      <c r="I208" s="111"/>
      <c r="J208" s="46"/>
      <c r="K208" s="46"/>
      <c r="L208" s="110"/>
      <c r="M208" s="111"/>
      <c r="N208" s="111"/>
      <c r="O208" s="111"/>
      <c r="P208" s="111"/>
      <c r="Q208" s="47"/>
      <c r="R208" s="46"/>
      <c r="S208" s="46"/>
      <c r="T208" s="46"/>
      <c r="V208" s="46"/>
      <c r="W208" s="46"/>
      <c r="X208" s="46"/>
      <c r="Z208" s="46"/>
      <c r="AA208" s="46"/>
      <c r="AB208" s="46"/>
      <c r="AD208" s="46"/>
      <c r="AE208" s="46"/>
      <c r="AF208" s="46"/>
      <c r="AI208" s="234"/>
      <c r="AJ208" s="234"/>
      <c r="AK208" s="110"/>
      <c r="AL208" s="110"/>
      <c r="AM208" s="110"/>
      <c r="AN208" s="110"/>
      <c r="AO208" s="110"/>
      <c r="AP208" s="110"/>
      <c r="AQ208" s="110"/>
      <c r="AR208" s="110"/>
      <c r="AS208" s="110"/>
      <c r="AT208" s="110"/>
      <c r="AU208" s="110"/>
      <c r="AV208" s="110"/>
      <c r="AW208" s="110"/>
      <c r="AX208" s="110"/>
      <c r="AY208" s="110"/>
      <c r="AZ208" s="110"/>
      <c r="BA208" s="110"/>
      <c r="BB208" s="110"/>
      <c r="BC208" s="110"/>
      <c r="BD208" s="110"/>
      <c r="BE208" s="110"/>
      <c r="BF208" s="110"/>
      <c r="BG208" s="110"/>
      <c r="BH208" s="110"/>
      <c r="BI208" s="110"/>
      <c r="BJ208" s="110"/>
      <c r="BK208" s="110"/>
      <c r="BL208" s="110"/>
      <c r="BM208" s="110"/>
      <c r="BN208" s="110"/>
      <c r="BO208" s="110"/>
      <c r="BP208" s="110"/>
      <c r="BQ208" s="110"/>
      <c r="BR208" s="110"/>
      <c r="BS208" s="110"/>
      <c r="BT208" s="110"/>
      <c r="BU208" s="110"/>
      <c r="BV208" s="110"/>
      <c r="BW208" s="110"/>
      <c r="BX208" s="110"/>
      <c r="BY208" s="110"/>
      <c r="BZ208" s="110"/>
      <c r="CA208" s="110"/>
      <c r="CB208" s="110"/>
      <c r="CC208" s="110"/>
      <c r="CD208" s="110"/>
      <c r="CE208" s="110"/>
      <c r="CF208" s="110"/>
      <c r="CG208" s="110"/>
      <c r="CH208" s="110"/>
      <c r="CI208" s="110"/>
      <c r="CJ208" s="110"/>
      <c r="CK208" s="110"/>
      <c r="CL208" s="110"/>
      <c r="CM208" s="110"/>
      <c r="CN208" s="110"/>
      <c r="CO208" s="110"/>
      <c r="CP208" s="110"/>
      <c r="CQ208" s="110"/>
      <c r="CR208" s="110"/>
      <c r="CS208" s="110"/>
      <c r="CT208" s="110"/>
      <c r="CU208" s="110"/>
      <c r="CV208" s="110"/>
      <c r="CW208" s="110"/>
      <c r="CX208" s="110"/>
      <c r="CY208" s="110"/>
      <c r="CZ208" s="110"/>
      <c r="DA208" s="110"/>
      <c r="DB208" s="110"/>
      <c r="DC208" s="110"/>
      <c r="DD208" s="110"/>
      <c r="DE208" s="110"/>
      <c r="DF208" s="110"/>
      <c r="DG208" s="110"/>
      <c r="DH208" s="110"/>
      <c r="DI208" s="110"/>
      <c r="DJ208" s="110"/>
      <c r="DK208" s="110"/>
      <c r="DL208" s="110"/>
      <c r="DM208" s="110"/>
      <c r="DN208" s="110"/>
      <c r="DO208" s="110"/>
      <c r="DP208" s="110"/>
      <c r="DQ208" s="110"/>
      <c r="DR208" s="110"/>
      <c r="DS208" s="110"/>
      <c r="DT208" s="110"/>
      <c r="DU208" s="110"/>
      <c r="DV208" s="110"/>
      <c r="DW208" s="110"/>
      <c r="DX208" s="110"/>
      <c r="DY208" s="110"/>
      <c r="DZ208" s="110"/>
      <c r="EA208" s="110"/>
      <c r="EB208" s="110"/>
      <c r="EC208" s="110"/>
      <c r="ED208" s="110"/>
      <c r="EE208" s="110"/>
      <c r="EF208" s="110"/>
      <c r="EG208" s="110"/>
      <c r="EH208" s="110"/>
      <c r="EI208" s="110"/>
      <c r="EJ208" s="110"/>
      <c r="EK208" s="110"/>
      <c r="EL208" s="110"/>
      <c r="EM208" s="110"/>
      <c r="EN208" s="110"/>
      <c r="EO208" s="110"/>
      <c r="EP208" s="110"/>
      <c r="EQ208" s="110"/>
      <c r="ER208" s="110"/>
      <c r="ES208" s="110"/>
      <c r="ET208" s="110"/>
      <c r="EU208" s="110"/>
      <c r="EV208" s="110"/>
      <c r="EW208" s="110"/>
      <c r="EX208" s="110"/>
      <c r="EY208" s="110"/>
      <c r="EZ208" s="110"/>
      <c r="FA208" s="110"/>
      <c r="FB208" s="110"/>
      <c r="FC208" s="110"/>
      <c r="FD208" s="110"/>
      <c r="FE208" s="110"/>
      <c r="FF208" s="110"/>
      <c r="FG208" s="110"/>
      <c r="FH208" s="110"/>
      <c r="FI208" s="110"/>
      <c r="FJ208" s="110"/>
      <c r="FK208" s="110"/>
      <c r="FL208" s="110"/>
      <c r="FM208" s="110"/>
      <c r="FN208" s="110"/>
      <c r="FO208" s="110"/>
      <c r="FP208" s="110"/>
      <c r="FQ208" s="110"/>
      <c r="FR208" s="110"/>
      <c r="FS208" s="110"/>
      <c r="FT208" s="110"/>
      <c r="FU208" s="110"/>
      <c r="FV208" s="110"/>
      <c r="FW208" s="110"/>
      <c r="FX208" s="110"/>
      <c r="FY208" s="110"/>
      <c r="FZ208" s="110"/>
      <c r="GA208" s="110"/>
      <c r="GB208" s="110"/>
      <c r="GC208" s="110"/>
      <c r="GD208" s="110"/>
      <c r="GE208" s="110"/>
      <c r="GF208" s="110"/>
      <c r="GG208" s="110"/>
      <c r="GH208" s="110"/>
      <c r="GI208" s="110"/>
      <c r="GJ208" s="110"/>
      <c r="GK208" s="110"/>
      <c r="GL208" s="110"/>
      <c r="GM208" s="110"/>
      <c r="GN208" s="110"/>
      <c r="GO208" s="110"/>
      <c r="GP208" s="110"/>
      <c r="GQ208" s="110"/>
      <c r="GR208" s="110"/>
      <c r="GS208" s="110"/>
      <c r="GT208" s="110"/>
      <c r="GU208" s="110"/>
      <c r="GV208" s="110"/>
      <c r="GW208" s="110"/>
      <c r="GX208" s="110"/>
      <c r="GY208" s="110"/>
      <c r="GZ208" s="110"/>
      <c r="HA208" s="110"/>
      <c r="HB208" s="110"/>
      <c r="HC208" s="110"/>
      <c r="HD208" s="110"/>
      <c r="HE208" s="110"/>
      <c r="HF208" s="110"/>
      <c r="HG208" s="110"/>
      <c r="HH208" s="110"/>
      <c r="HI208" s="110"/>
      <c r="HJ208" s="110"/>
      <c r="HK208" s="110"/>
      <c r="HL208" s="110"/>
      <c r="HM208" s="110"/>
      <c r="HN208" s="110"/>
      <c r="HO208" s="110"/>
      <c r="HP208" s="110"/>
      <c r="HQ208" s="110"/>
      <c r="HR208" s="110"/>
      <c r="HS208" s="110"/>
      <c r="HT208" s="110"/>
      <c r="HU208" s="110"/>
      <c r="HV208" s="110"/>
      <c r="HW208" s="110"/>
      <c r="HX208" s="110"/>
      <c r="HY208" s="110"/>
      <c r="HZ208" s="110"/>
      <c r="IA208" s="110"/>
      <c r="IB208" s="110"/>
      <c r="IC208" s="110"/>
      <c r="ID208" s="110"/>
      <c r="IE208" s="110"/>
      <c r="IF208" s="110"/>
      <c r="IG208" s="110"/>
      <c r="IH208" s="110"/>
      <c r="II208" s="110"/>
      <c r="IJ208" s="110"/>
      <c r="IK208" s="110"/>
      <c r="IL208" s="110"/>
      <c r="IM208" s="110"/>
      <c r="IN208" s="110"/>
      <c r="IO208" s="110"/>
      <c r="IP208" s="110"/>
      <c r="IQ208" s="110"/>
      <c r="IR208" s="110"/>
      <c r="IS208" s="110"/>
      <c r="IT208" s="110"/>
      <c r="IU208" s="110"/>
      <c r="IV208" s="110"/>
      <c r="IW208" s="110"/>
      <c r="IX208" s="110"/>
      <c r="IY208" s="110"/>
      <c r="IZ208" s="110"/>
      <c r="JA208" s="110"/>
      <c r="JB208" s="110"/>
      <c r="JC208" s="110"/>
      <c r="JD208" s="110"/>
      <c r="JE208" s="110"/>
      <c r="JF208" s="110"/>
      <c r="JG208" s="110"/>
      <c r="JH208" s="110"/>
      <c r="JI208" s="110"/>
      <c r="JJ208" s="110"/>
      <c r="JK208" s="110"/>
      <c r="JL208" s="110"/>
      <c r="JM208" s="110"/>
      <c r="JN208" s="110"/>
      <c r="JO208" s="110"/>
      <c r="JP208" s="110"/>
      <c r="JQ208" s="110"/>
      <c r="JR208" s="110"/>
      <c r="JS208" s="110"/>
      <c r="JT208" s="110"/>
      <c r="JU208" s="110"/>
      <c r="JV208" s="110"/>
      <c r="JW208" s="110"/>
      <c r="JX208" s="110"/>
      <c r="JY208" s="110"/>
      <c r="JZ208" s="110"/>
      <c r="KA208" s="110"/>
      <c r="KB208" s="110"/>
      <c r="KC208" s="110"/>
      <c r="KD208" s="110"/>
      <c r="KE208" s="110"/>
      <c r="KF208" s="110"/>
      <c r="KG208" s="110"/>
      <c r="KH208" s="110"/>
      <c r="KI208" s="110"/>
      <c r="KJ208" s="110"/>
      <c r="KK208" s="110"/>
      <c r="KL208" s="110"/>
      <c r="KM208" s="110"/>
      <c r="KN208" s="110"/>
      <c r="KO208" s="110"/>
      <c r="KP208" s="110"/>
      <c r="KQ208" s="110"/>
      <c r="KR208" s="110"/>
      <c r="KS208" s="110"/>
      <c r="KT208" s="110"/>
      <c r="KU208" s="110"/>
      <c r="KV208" s="110"/>
      <c r="KW208" s="110"/>
      <c r="KX208" s="110"/>
      <c r="KY208" s="110"/>
      <c r="KZ208" s="110"/>
      <c r="LA208" s="110"/>
      <c r="LB208" s="110"/>
      <c r="LC208" s="110"/>
      <c r="LD208" s="110"/>
      <c r="LE208" s="110"/>
      <c r="LF208" s="110"/>
      <c r="LG208" s="110"/>
      <c r="LH208" s="110"/>
      <c r="LI208" s="110"/>
      <c r="LJ208" s="110"/>
      <c r="LK208" s="110"/>
      <c r="LL208" s="110"/>
      <c r="LM208" s="110"/>
      <c r="LN208" s="110"/>
      <c r="LO208" s="110"/>
      <c r="LP208" s="110"/>
      <c r="LQ208" s="110"/>
      <c r="LR208" s="110"/>
      <c r="LS208" s="110"/>
      <c r="LT208" s="110"/>
      <c r="LU208" s="110"/>
      <c r="LV208" s="110"/>
      <c r="LW208" s="110"/>
      <c r="LX208" s="110"/>
      <c r="LY208" s="110"/>
      <c r="LZ208" s="110"/>
      <c r="MA208" s="110"/>
      <c r="MB208" s="110"/>
      <c r="MC208" s="110"/>
      <c r="MD208" s="110"/>
      <c r="ME208" s="110"/>
      <c r="MF208" s="110"/>
      <c r="MG208" s="110"/>
      <c r="MH208" s="110"/>
      <c r="MI208" s="110"/>
      <c r="MJ208" s="110"/>
      <c r="MK208" s="110"/>
      <c r="ML208" s="110"/>
      <c r="MM208" s="110"/>
      <c r="MN208" s="110"/>
      <c r="MO208" s="110"/>
      <c r="MP208" s="110"/>
      <c r="MQ208" s="110"/>
      <c r="MR208" s="110"/>
      <c r="MS208" s="110"/>
      <c r="MT208" s="110"/>
      <c r="MU208" s="110"/>
      <c r="MV208" s="110"/>
      <c r="MW208" s="110"/>
      <c r="MX208" s="110"/>
      <c r="MY208" s="110"/>
      <c r="MZ208" s="110"/>
      <c r="NA208" s="110"/>
      <c r="NB208" s="110"/>
      <c r="NC208" s="110"/>
      <c r="ND208" s="110"/>
      <c r="NE208" s="110"/>
      <c r="NF208" s="110"/>
      <c r="NG208" s="110"/>
      <c r="NH208" s="110"/>
      <c r="NI208" s="110"/>
      <c r="NJ208" s="110"/>
      <c r="NK208" s="110"/>
      <c r="NL208" s="110"/>
      <c r="NM208" s="110"/>
      <c r="NN208" s="110"/>
      <c r="NO208" s="110"/>
      <c r="NP208" s="110"/>
      <c r="NQ208" s="110"/>
      <c r="NR208" s="110"/>
      <c r="NS208" s="110"/>
      <c r="NT208" s="110"/>
      <c r="NU208" s="110"/>
      <c r="NV208" s="110"/>
      <c r="NW208" s="110"/>
      <c r="NX208" s="110"/>
      <c r="NY208" s="110"/>
      <c r="NZ208" s="110"/>
      <c r="OA208" s="110"/>
      <c r="OB208" s="110"/>
      <c r="OC208" s="110"/>
      <c r="OD208" s="110"/>
      <c r="OE208" s="110"/>
      <c r="OF208" s="110"/>
      <c r="OG208" s="110"/>
      <c r="OH208" s="110"/>
      <c r="OI208" s="110"/>
      <c r="OJ208" s="110"/>
      <c r="OK208" s="110"/>
      <c r="OL208" s="110"/>
      <c r="OM208" s="110"/>
      <c r="ON208" s="110"/>
      <c r="OO208" s="110"/>
      <c r="OP208" s="110"/>
      <c r="OQ208" s="110"/>
      <c r="OR208" s="110"/>
      <c r="OS208" s="110"/>
      <c r="OT208" s="110"/>
      <c r="OU208" s="110"/>
      <c r="OV208" s="110"/>
      <c r="OW208" s="110"/>
      <c r="OX208" s="110"/>
      <c r="OY208" s="110"/>
      <c r="OZ208" s="110"/>
      <c r="PA208" s="110"/>
      <c r="PB208" s="110"/>
      <c r="PC208" s="110"/>
      <c r="PD208" s="110"/>
      <c r="PE208" s="110"/>
      <c r="PF208" s="110"/>
      <c r="PG208" s="110"/>
      <c r="PH208" s="110"/>
      <c r="PI208" s="110"/>
      <c r="PJ208" s="110"/>
      <c r="PK208" s="110"/>
      <c r="PL208" s="110"/>
      <c r="PM208" s="110"/>
      <c r="PN208" s="110"/>
      <c r="PO208" s="110"/>
      <c r="PP208" s="110"/>
      <c r="PQ208" s="110"/>
      <c r="PR208" s="110"/>
      <c r="PS208" s="110"/>
      <c r="PT208" s="110"/>
      <c r="PU208" s="110"/>
      <c r="PV208" s="110"/>
      <c r="PW208" s="110"/>
      <c r="PX208" s="110"/>
      <c r="PY208" s="110"/>
      <c r="PZ208" s="110"/>
      <c r="QA208" s="110"/>
      <c r="QB208" s="110"/>
      <c r="QC208" s="110"/>
      <c r="QD208" s="110"/>
      <c r="QE208" s="110"/>
      <c r="QF208" s="110"/>
      <c r="QG208" s="110"/>
      <c r="QH208" s="110"/>
      <c r="QI208" s="110"/>
      <c r="QJ208" s="110"/>
      <c r="QK208" s="110"/>
      <c r="QL208" s="110"/>
      <c r="QM208" s="110"/>
      <c r="QN208" s="110"/>
      <c r="QO208" s="110"/>
      <c r="QP208" s="110"/>
      <c r="QQ208" s="110"/>
      <c r="QR208" s="110"/>
      <c r="QS208" s="110"/>
      <c r="QT208" s="110"/>
      <c r="QU208" s="110"/>
      <c r="QV208" s="110"/>
      <c r="QW208" s="110"/>
      <c r="QX208" s="110"/>
      <c r="QY208" s="110"/>
      <c r="QZ208" s="110"/>
      <c r="RA208" s="110"/>
      <c r="RB208" s="110"/>
      <c r="RC208" s="110"/>
      <c r="RD208" s="110"/>
      <c r="RE208" s="110"/>
      <c r="RF208" s="110"/>
      <c r="RG208" s="110"/>
      <c r="RH208" s="110"/>
      <c r="RI208" s="110"/>
      <c r="RJ208" s="110"/>
      <c r="RK208" s="110"/>
      <c r="RL208" s="110"/>
      <c r="RM208" s="110"/>
      <c r="RN208" s="110"/>
      <c r="RO208" s="110"/>
      <c r="RP208" s="110"/>
      <c r="RQ208" s="110"/>
      <c r="RR208" s="110"/>
      <c r="RS208" s="110"/>
      <c r="RT208" s="110"/>
      <c r="RU208" s="110"/>
      <c r="RV208" s="110"/>
      <c r="RW208" s="110"/>
      <c r="RX208" s="110"/>
      <c r="RY208" s="110"/>
      <c r="RZ208" s="110"/>
      <c r="SA208" s="110"/>
      <c r="SB208" s="110"/>
      <c r="SC208" s="110"/>
      <c r="SD208" s="110"/>
      <c r="SE208" s="110"/>
      <c r="SF208" s="110"/>
      <c r="SG208" s="110"/>
      <c r="SH208" s="110"/>
      <c r="SI208" s="110"/>
      <c r="SJ208" s="110"/>
      <c r="SK208" s="110"/>
      <c r="SL208" s="110"/>
      <c r="SM208" s="110"/>
      <c r="SN208" s="110"/>
      <c r="SO208" s="110"/>
      <c r="SP208" s="110"/>
      <c r="SQ208" s="110"/>
      <c r="SR208" s="110"/>
      <c r="SS208" s="110"/>
      <c r="ST208" s="110"/>
      <c r="SU208" s="110"/>
      <c r="SV208" s="110"/>
      <c r="SW208" s="110"/>
      <c r="SX208" s="110"/>
      <c r="SY208" s="110"/>
      <c r="SZ208" s="110"/>
      <c r="TA208" s="110"/>
      <c r="TB208" s="110"/>
      <c r="TC208" s="110"/>
      <c r="TD208" s="110"/>
      <c r="TE208" s="110"/>
      <c r="TF208" s="110"/>
      <c r="TG208" s="110"/>
      <c r="TH208" s="110"/>
      <c r="TI208" s="110"/>
      <c r="TJ208" s="110"/>
      <c r="TK208" s="110"/>
      <c r="TL208" s="110"/>
      <c r="TM208" s="110"/>
      <c r="TN208" s="110"/>
      <c r="TO208" s="110"/>
      <c r="TP208" s="110"/>
      <c r="TQ208" s="110"/>
      <c r="TR208" s="110"/>
      <c r="TS208" s="110"/>
      <c r="TT208" s="110"/>
      <c r="TU208" s="110"/>
      <c r="TV208" s="110"/>
      <c r="TW208" s="110"/>
      <c r="TX208" s="110"/>
      <c r="TY208" s="110"/>
      <c r="TZ208" s="110"/>
      <c r="UA208" s="110"/>
      <c r="UB208" s="110"/>
      <c r="UC208" s="110"/>
      <c r="UD208" s="110"/>
      <c r="UE208" s="110"/>
      <c r="UF208" s="110"/>
      <c r="UG208" s="110"/>
      <c r="UH208" s="110"/>
      <c r="UI208" s="110"/>
      <c r="UJ208" s="110"/>
      <c r="UK208" s="110"/>
      <c r="UL208" s="110"/>
      <c r="UM208" s="110"/>
      <c r="UN208" s="110"/>
      <c r="UO208" s="110"/>
      <c r="UP208" s="110"/>
      <c r="UQ208" s="110"/>
      <c r="UR208" s="110"/>
      <c r="US208" s="110"/>
      <c r="UT208" s="110"/>
      <c r="UU208" s="110"/>
      <c r="UV208" s="110"/>
      <c r="UW208" s="110"/>
      <c r="UX208" s="110"/>
      <c r="UY208" s="110"/>
      <c r="UZ208" s="110"/>
      <c r="VA208" s="110"/>
      <c r="VB208" s="110"/>
      <c r="VC208" s="110"/>
      <c r="VD208" s="110"/>
      <c r="VE208" s="110"/>
      <c r="VF208" s="110"/>
      <c r="VG208" s="110"/>
      <c r="VH208" s="110"/>
      <c r="VI208" s="110"/>
      <c r="VJ208" s="110"/>
      <c r="VK208" s="110"/>
      <c r="VL208" s="110"/>
      <c r="VM208" s="110"/>
      <c r="VN208" s="110"/>
      <c r="VO208" s="110"/>
      <c r="VP208" s="110"/>
      <c r="VQ208" s="110"/>
      <c r="VR208" s="110"/>
      <c r="VS208" s="110"/>
      <c r="VT208" s="110"/>
      <c r="VU208" s="110"/>
      <c r="VV208" s="110"/>
      <c r="VW208" s="110"/>
      <c r="VX208" s="110"/>
      <c r="VY208" s="110"/>
      <c r="VZ208" s="110"/>
      <c r="WA208" s="110"/>
      <c r="WB208" s="110"/>
      <c r="WC208" s="110"/>
      <c r="WD208" s="110"/>
      <c r="WE208" s="110"/>
      <c r="WF208" s="110"/>
      <c r="WG208" s="110"/>
      <c r="WH208" s="110"/>
      <c r="WI208" s="110"/>
      <c r="WJ208" s="110"/>
      <c r="WK208" s="110"/>
      <c r="WL208" s="110"/>
      <c r="WM208" s="110"/>
      <c r="WN208" s="110"/>
      <c r="WO208" s="110"/>
      <c r="WP208" s="110"/>
      <c r="WQ208" s="110"/>
      <c r="WR208" s="110"/>
      <c r="WS208" s="110"/>
      <c r="WT208" s="110"/>
      <c r="WU208" s="110"/>
      <c r="WV208" s="110"/>
      <c r="WW208" s="110"/>
      <c r="WX208" s="110"/>
      <c r="WY208" s="110"/>
      <c r="WZ208" s="110"/>
      <c r="XA208" s="110"/>
      <c r="XB208" s="110"/>
      <c r="XC208" s="110"/>
      <c r="XD208" s="110"/>
      <c r="XE208" s="110"/>
      <c r="XF208" s="110"/>
      <c r="XG208" s="110"/>
      <c r="XH208" s="110"/>
      <c r="XI208" s="110"/>
      <c r="XJ208" s="110"/>
      <c r="XK208" s="110"/>
      <c r="XL208" s="110"/>
      <c r="XM208" s="110"/>
      <c r="XN208" s="110"/>
      <c r="XO208" s="110"/>
      <c r="XP208" s="110"/>
      <c r="XQ208" s="110"/>
      <c r="XR208" s="110"/>
      <c r="XS208" s="110"/>
      <c r="XT208" s="110"/>
      <c r="XU208" s="110"/>
      <c r="XV208" s="110"/>
      <c r="XW208" s="110"/>
      <c r="XX208" s="110"/>
      <c r="XY208" s="110"/>
      <c r="XZ208" s="110"/>
      <c r="YA208" s="110"/>
      <c r="YB208" s="110"/>
      <c r="YC208" s="110"/>
      <c r="YD208" s="110"/>
      <c r="YE208" s="110"/>
      <c r="YF208" s="110"/>
      <c r="YG208" s="110"/>
      <c r="YH208" s="110"/>
      <c r="YI208" s="110"/>
      <c r="YJ208" s="110"/>
      <c r="YK208" s="110"/>
      <c r="YL208" s="110"/>
      <c r="YM208" s="110"/>
      <c r="YN208" s="110"/>
      <c r="YO208" s="110"/>
      <c r="YP208" s="110"/>
      <c r="YQ208" s="110"/>
      <c r="YR208" s="110"/>
      <c r="YS208" s="110"/>
      <c r="YT208" s="110"/>
      <c r="YU208" s="110"/>
      <c r="YV208" s="110"/>
      <c r="YW208" s="110"/>
      <c r="YX208" s="110"/>
      <c r="YY208" s="110"/>
      <c r="YZ208" s="110"/>
      <c r="ZA208" s="110"/>
      <c r="ZB208" s="110"/>
      <c r="ZC208" s="110"/>
      <c r="ZD208" s="110"/>
      <c r="ZE208" s="110"/>
      <c r="ZF208" s="110"/>
      <c r="ZG208" s="110"/>
      <c r="ZH208" s="110"/>
      <c r="ZI208" s="110"/>
      <c r="ZJ208" s="110"/>
      <c r="ZK208" s="110"/>
      <c r="ZL208" s="110"/>
      <c r="ZM208" s="110"/>
      <c r="ZN208" s="110"/>
      <c r="ZO208" s="110"/>
      <c r="ZP208" s="110"/>
      <c r="ZQ208" s="110"/>
      <c r="ZR208" s="110"/>
      <c r="ZS208" s="110"/>
      <c r="ZT208" s="110"/>
      <c r="ZU208" s="110"/>
      <c r="ZV208" s="110"/>
      <c r="ZW208" s="110"/>
      <c r="ZX208" s="110"/>
      <c r="ZY208" s="110"/>
      <c r="ZZ208" s="110"/>
      <c r="AAA208" s="110"/>
      <c r="AAB208" s="110"/>
      <c r="AAC208" s="110"/>
      <c r="AAD208" s="110"/>
      <c r="AAE208" s="110"/>
      <c r="AAF208" s="110"/>
      <c r="AAG208" s="110"/>
      <c r="AAH208" s="110"/>
      <c r="AAI208" s="110"/>
      <c r="AAJ208" s="110"/>
      <c r="AAK208" s="110"/>
      <c r="AAL208" s="110"/>
      <c r="AAM208" s="110"/>
      <c r="AAN208" s="110"/>
      <c r="AAO208" s="110"/>
      <c r="AAP208" s="110"/>
      <c r="AAQ208" s="110"/>
      <c r="AAR208" s="110"/>
      <c r="AAS208" s="110"/>
      <c r="AAT208" s="110"/>
      <c r="AAU208" s="110"/>
      <c r="AAV208" s="110"/>
      <c r="AAW208" s="110"/>
      <c r="AAX208" s="110"/>
      <c r="AAY208" s="110"/>
      <c r="AAZ208" s="110"/>
      <c r="ABA208" s="110"/>
      <c r="ABB208" s="110"/>
      <c r="ABC208" s="110"/>
      <c r="ABD208" s="110"/>
      <c r="ABE208" s="110"/>
      <c r="ABF208" s="110"/>
      <c r="ABG208" s="110"/>
      <c r="ABH208" s="110"/>
      <c r="ABI208" s="110"/>
      <c r="ABJ208" s="110"/>
      <c r="ABK208" s="110"/>
      <c r="ABL208" s="110"/>
      <c r="ABM208" s="110"/>
      <c r="ABN208" s="110"/>
      <c r="ABO208" s="110"/>
      <c r="ABP208" s="110"/>
      <c r="ABQ208" s="110"/>
      <c r="ABR208" s="110"/>
      <c r="ABS208" s="110"/>
      <c r="ABT208" s="110"/>
      <c r="ABU208" s="110"/>
      <c r="ABV208" s="110"/>
      <c r="ABW208" s="110"/>
      <c r="ABX208" s="110"/>
      <c r="ABY208" s="110"/>
      <c r="ABZ208" s="110"/>
      <c r="ACA208" s="110"/>
      <c r="ACB208" s="110"/>
      <c r="ACC208" s="110"/>
      <c r="ACD208" s="110"/>
      <c r="ACE208" s="110"/>
      <c r="ACF208" s="110"/>
      <c r="ACG208" s="110"/>
      <c r="ACH208" s="110"/>
      <c r="ACI208" s="110"/>
      <c r="ACJ208" s="110"/>
      <c r="ACK208" s="110"/>
      <c r="ACL208" s="110"/>
      <c r="ACM208" s="110"/>
      <c r="ACN208" s="110"/>
      <c r="ACO208" s="110"/>
      <c r="ACP208" s="110"/>
      <c r="ACQ208" s="110"/>
      <c r="ACR208" s="110"/>
      <c r="ACS208" s="110"/>
      <c r="ACT208" s="110"/>
      <c r="ACU208" s="110"/>
      <c r="ACV208" s="110"/>
      <c r="ACW208" s="110"/>
      <c r="ACX208" s="110"/>
      <c r="ACY208" s="110"/>
      <c r="ACZ208" s="110"/>
      <c r="ADA208" s="110"/>
      <c r="ADB208" s="110"/>
      <c r="ADC208" s="110"/>
      <c r="ADD208" s="110"/>
      <c r="ADE208" s="110"/>
      <c r="ADF208" s="110"/>
      <c r="ADG208" s="110"/>
      <c r="ADH208" s="110"/>
      <c r="ADI208" s="110"/>
      <c r="ADJ208" s="110"/>
      <c r="ADK208" s="110"/>
      <c r="ADL208" s="110"/>
      <c r="ADM208" s="110"/>
      <c r="ADN208" s="110"/>
      <c r="ADO208" s="110"/>
      <c r="ADP208" s="110"/>
      <c r="ADQ208" s="110"/>
      <c r="ADR208" s="110"/>
      <c r="ADS208" s="110"/>
      <c r="ADT208" s="110"/>
      <c r="ADU208" s="110"/>
      <c r="ADV208" s="110"/>
      <c r="ADW208" s="110"/>
      <c r="ADX208" s="110"/>
      <c r="ADY208" s="110"/>
      <c r="ADZ208" s="110"/>
      <c r="AEA208" s="110"/>
      <c r="AEB208" s="110"/>
      <c r="AEC208" s="110"/>
      <c r="AED208" s="110"/>
      <c r="AEE208" s="110"/>
      <c r="AEF208" s="110"/>
      <c r="AEG208" s="110"/>
      <c r="AEH208" s="110"/>
      <c r="AEI208" s="110"/>
      <c r="AEJ208" s="110"/>
      <c r="AEK208" s="110"/>
      <c r="AEL208" s="110"/>
      <c r="AEM208" s="110"/>
      <c r="AEN208" s="110"/>
      <c r="AEO208" s="110"/>
      <c r="AEP208" s="110"/>
      <c r="AEQ208" s="110"/>
      <c r="AER208" s="110"/>
      <c r="AES208" s="110"/>
      <c r="AET208" s="110"/>
      <c r="AEU208" s="110"/>
      <c r="AEV208" s="110"/>
      <c r="AEW208" s="110"/>
      <c r="AEX208" s="110"/>
      <c r="AEY208" s="110"/>
      <c r="AEZ208" s="110"/>
      <c r="AFA208" s="110"/>
      <c r="AFB208" s="110"/>
      <c r="AFC208" s="110"/>
      <c r="AFD208" s="110"/>
      <c r="AFE208" s="110"/>
      <c r="AFF208" s="110"/>
      <c r="AFG208" s="110"/>
      <c r="AFH208" s="110"/>
      <c r="AFI208" s="110"/>
      <c r="AFJ208" s="110"/>
      <c r="AFK208" s="110"/>
      <c r="AFL208" s="110"/>
      <c r="AFM208" s="110"/>
      <c r="AFN208" s="110"/>
      <c r="AFO208" s="110"/>
      <c r="AFP208" s="110"/>
      <c r="AFQ208" s="110"/>
      <c r="AFR208" s="110"/>
      <c r="AFS208" s="110"/>
      <c r="AFT208" s="110"/>
      <c r="AFU208" s="110"/>
      <c r="AFV208" s="110"/>
      <c r="AFW208" s="110"/>
      <c r="AFX208" s="110"/>
      <c r="AFY208" s="110"/>
      <c r="AFZ208" s="110"/>
      <c r="AGA208" s="110"/>
      <c r="AGB208" s="110"/>
      <c r="AGC208" s="110"/>
      <c r="AGD208" s="110"/>
      <c r="AGE208" s="110"/>
      <c r="AGF208" s="110"/>
      <c r="AGG208" s="110"/>
      <c r="AGH208" s="110"/>
      <c r="AGI208" s="110"/>
      <c r="AGJ208" s="110"/>
      <c r="AGK208" s="110"/>
      <c r="AGL208" s="110"/>
      <c r="AGM208" s="110"/>
      <c r="AGN208" s="110"/>
      <c r="AGO208" s="110"/>
      <c r="AGP208" s="110"/>
      <c r="AGQ208" s="110"/>
      <c r="AGR208" s="110"/>
      <c r="AGS208" s="110"/>
      <c r="AGT208" s="110"/>
      <c r="AGU208" s="110"/>
      <c r="AGV208" s="110"/>
      <c r="AGW208" s="110"/>
      <c r="AGX208" s="110"/>
      <c r="AGY208" s="110"/>
      <c r="AGZ208" s="110"/>
      <c r="AHA208" s="110"/>
      <c r="AHB208" s="110"/>
      <c r="AHC208" s="110"/>
      <c r="AHD208" s="110"/>
      <c r="AHE208" s="110"/>
      <c r="AHF208" s="110"/>
      <c r="AHG208" s="110"/>
      <c r="AHH208" s="110"/>
      <c r="AHI208" s="110"/>
      <c r="AHJ208" s="110"/>
      <c r="AHK208" s="110"/>
      <c r="AHL208" s="110"/>
      <c r="AHM208" s="110"/>
      <c r="AHN208" s="110"/>
      <c r="AHO208" s="110"/>
      <c r="AHP208" s="110"/>
      <c r="AHQ208" s="110"/>
      <c r="AHR208" s="110"/>
      <c r="AHS208" s="110"/>
      <c r="AHT208" s="110"/>
      <c r="AHU208" s="110"/>
      <c r="AHV208" s="110"/>
      <c r="AHW208" s="110"/>
      <c r="AHX208" s="110"/>
      <c r="AHY208" s="110"/>
      <c r="AHZ208" s="110"/>
      <c r="AIA208" s="110"/>
      <c r="AIB208" s="110"/>
      <c r="AIC208" s="110"/>
      <c r="AID208" s="110"/>
      <c r="AIE208" s="110"/>
      <c r="AIF208" s="110"/>
      <c r="AIG208" s="110"/>
      <c r="AIH208" s="110"/>
      <c r="AII208" s="110"/>
      <c r="AIJ208" s="110"/>
      <c r="AIK208" s="110"/>
      <c r="AIL208" s="110"/>
      <c r="AIM208" s="110"/>
      <c r="AIN208" s="110"/>
      <c r="AIO208" s="110"/>
      <c r="AIP208" s="110"/>
      <c r="AIQ208" s="110"/>
      <c r="AIR208" s="110"/>
      <c r="AIS208" s="110"/>
      <c r="AIT208" s="110"/>
      <c r="AIU208" s="110"/>
      <c r="AIV208" s="110"/>
      <c r="AIW208" s="110"/>
      <c r="AIX208" s="110"/>
      <c r="AIY208" s="110"/>
      <c r="AIZ208" s="110"/>
      <c r="AJA208" s="110"/>
      <c r="AJB208" s="110"/>
      <c r="AJC208" s="110"/>
      <c r="AJD208" s="110"/>
      <c r="AJE208" s="110"/>
      <c r="AJF208" s="110"/>
      <c r="AJG208" s="110"/>
      <c r="AJH208" s="110"/>
      <c r="AJI208" s="110"/>
      <c r="AJJ208" s="110"/>
      <c r="AJK208" s="110"/>
      <c r="AJL208" s="110"/>
      <c r="AJM208" s="110"/>
      <c r="AJN208" s="110"/>
      <c r="AJO208" s="110"/>
      <c r="AJP208" s="110"/>
      <c r="AJQ208" s="110"/>
      <c r="AJR208" s="110"/>
      <c r="AJS208" s="110"/>
      <c r="AJT208" s="110"/>
      <c r="AJU208" s="110"/>
      <c r="AJV208" s="110"/>
      <c r="AJW208" s="110"/>
      <c r="AJX208" s="110"/>
      <c r="AJY208" s="110"/>
      <c r="AJZ208" s="110"/>
      <c r="AKA208" s="110"/>
      <c r="AKB208" s="110"/>
      <c r="AKC208" s="110"/>
      <c r="AKD208" s="110"/>
      <c r="AKE208" s="110"/>
      <c r="AKF208" s="110"/>
      <c r="AKG208" s="110"/>
      <c r="AKH208" s="110"/>
      <c r="AKI208" s="110"/>
      <c r="AKJ208" s="110"/>
      <c r="AKK208" s="110"/>
      <c r="AKL208" s="110"/>
      <c r="AKM208" s="110"/>
      <c r="AKN208" s="110"/>
      <c r="AKO208" s="110"/>
      <c r="AKP208" s="110"/>
      <c r="AKQ208" s="110"/>
      <c r="AKR208" s="110"/>
      <c r="AKS208" s="110"/>
      <c r="AKT208" s="110"/>
      <c r="AKU208" s="110"/>
      <c r="AKV208" s="110"/>
      <c r="AKW208" s="110"/>
      <c r="AKX208" s="110"/>
      <c r="AKY208" s="110"/>
      <c r="AKZ208" s="110"/>
      <c r="ALA208" s="110"/>
      <c r="ALB208" s="110"/>
      <c r="ALC208" s="110"/>
      <c r="ALD208" s="110"/>
      <c r="ALE208" s="110"/>
      <c r="ALF208" s="110"/>
      <c r="ALG208" s="110"/>
      <c r="ALH208" s="110"/>
      <c r="ALI208" s="110"/>
      <c r="ALJ208" s="110"/>
      <c r="ALK208" s="110"/>
      <c r="ALL208" s="110"/>
      <c r="ALM208" s="110"/>
      <c r="ALN208" s="110"/>
      <c r="ALO208" s="110"/>
      <c r="ALP208" s="110"/>
      <c r="ALQ208" s="110"/>
      <c r="ALR208" s="110"/>
      <c r="ALS208" s="110"/>
      <c r="ALT208" s="110"/>
      <c r="ALU208" s="110"/>
      <c r="ALV208" s="110"/>
      <c r="ALW208" s="110"/>
      <c r="ALX208" s="110"/>
      <c r="ALY208" s="110"/>
      <c r="ALZ208" s="110"/>
      <c r="AMA208" s="110"/>
      <c r="AMB208" s="110"/>
      <c r="AMC208" s="110"/>
      <c r="AMD208" s="110"/>
      <c r="AME208" s="110"/>
      <c r="AMF208" s="110"/>
      <c r="AMG208" s="110"/>
      <c r="AMH208" s="110"/>
      <c r="AMI208" s="110"/>
      <c r="AMJ208" s="110"/>
      <c r="AMK208" s="110"/>
      <c r="AML208" s="110"/>
      <c r="AMM208" s="110"/>
      <c r="AMN208" s="110"/>
      <c r="AMO208" s="110"/>
      <c r="AMP208" s="110"/>
      <c r="AMQ208" s="110"/>
      <c r="AMR208" s="110"/>
      <c r="AMS208" s="110"/>
      <c r="AMT208" s="110"/>
      <c r="AMU208" s="110"/>
      <c r="AMV208" s="110"/>
      <c r="AMW208" s="110"/>
      <c r="AMX208" s="110"/>
      <c r="AMY208" s="110"/>
      <c r="AMZ208" s="110"/>
      <c r="ANA208" s="110"/>
      <c r="ANB208" s="110"/>
      <c r="ANC208" s="110"/>
      <c r="AND208" s="110"/>
      <c r="ANE208" s="110"/>
      <c r="ANF208" s="110"/>
      <c r="ANG208" s="110"/>
      <c r="ANH208" s="110"/>
      <c r="ANI208" s="110"/>
      <c r="ANJ208" s="110"/>
      <c r="ANK208" s="110"/>
      <c r="ANL208" s="110"/>
      <c r="ANM208" s="110"/>
      <c r="ANN208" s="110"/>
      <c r="ANO208" s="110"/>
      <c r="ANP208" s="110"/>
      <c r="ANQ208" s="110"/>
      <c r="ANR208" s="110"/>
      <c r="ANS208" s="110"/>
      <c r="ANT208" s="110"/>
      <c r="ANU208" s="110"/>
      <c r="ANV208" s="110"/>
      <c r="ANW208" s="110"/>
      <c r="ANX208" s="110"/>
      <c r="ANY208" s="110"/>
      <c r="ANZ208" s="110"/>
      <c r="AOA208" s="110"/>
      <c r="AOB208" s="110"/>
      <c r="AOC208" s="110"/>
      <c r="AOD208" s="110"/>
      <c r="AOE208" s="110"/>
      <c r="AOF208" s="110"/>
      <c r="AOG208" s="110"/>
      <c r="AOH208" s="110"/>
      <c r="AOI208" s="110"/>
      <c r="AOJ208" s="110"/>
      <c r="AOK208" s="110"/>
      <c r="AOL208" s="110"/>
      <c r="AOM208" s="110"/>
      <c r="AON208" s="110"/>
      <c r="AOO208" s="110"/>
      <c r="AOP208" s="110"/>
      <c r="AOQ208" s="110"/>
      <c r="AOR208" s="110"/>
      <c r="AOS208" s="110"/>
      <c r="AOT208" s="110"/>
      <c r="AOU208" s="110"/>
      <c r="AOV208" s="110"/>
      <c r="AOW208" s="110"/>
      <c r="AOX208" s="110"/>
      <c r="AOY208" s="110"/>
      <c r="AOZ208" s="110"/>
      <c r="APA208" s="110"/>
      <c r="APB208" s="110"/>
      <c r="APC208" s="110"/>
      <c r="APD208" s="110"/>
      <c r="APE208" s="110"/>
      <c r="APF208" s="110"/>
      <c r="APG208" s="110"/>
      <c r="APH208" s="110"/>
      <c r="API208" s="110"/>
      <c r="APJ208" s="110"/>
      <c r="APK208" s="110"/>
      <c r="APL208" s="110"/>
      <c r="APM208" s="110"/>
      <c r="APN208" s="110"/>
      <c r="APO208" s="110"/>
      <c r="APP208" s="110"/>
      <c r="APQ208" s="110"/>
      <c r="APR208" s="110"/>
      <c r="APS208" s="110"/>
      <c r="APT208" s="110"/>
      <c r="APU208" s="110"/>
      <c r="APV208" s="110"/>
      <c r="APW208" s="110"/>
      <c r="APX208" s="110"/>
      <c r="APY208" s="110"/>
      <c r="APZ208" s="110"/>
      <c r="AQA208" s="110"/>
      <c r="AQB208" s="110"/>
      <c r="AQC208" s="110"/>
      <c r="AQD208" s="110"/>
      <c r="AQE208" s="110"/>
      <c r="AQF208" s="110"/>
      <c r="AQG208" s="110"/>
      <c r="AQH208" s="110"/>
      <c r="AQI208" s="110"/>
      <c r="AQJ208" s="110"/>
      <c r="AQK208" s="110"/>
      <c r="AQL208" s="110"/>
      <c r="AQM208" s="110"/>
      <c r="AQN208" s="110"/>
      <c r="AQO208" s="110"/>
      <c r="AQP208" s="110"/>
      <c r="AQQ208" s="110"/>
      <c r="AQR208" s="110"/>
      <c r="AQS208" s="110"/>
      <c r="AQT208" s="110"/>
      <c r="AQU208" s="110"/>
      <c r="AQV208" s="110"/>
      <c r="AQW208" s="110"/>
      <c r="AQX208" s="110"/>
      <c r="AQY208" s="110"/>
      <c r="AQZ208" s="110"/>
      <c r="ARA208" s="110"/>
      <c r="ARB208" s="110"/>
      <c r="ARC208" s="110"/>
      <c r="ARD208" s="110"/>
      <c r="ARE208" s="110"/>
      <c r="ARF208" s="110"/>
      <c r="ARG208" s="110"/>
      <c r="ARH208" s="110"/>
      <c r="ARI208" s="110"/>
      <c r="ARJ208" s="110"/>
      <c r="ARK208" s="110"/>
      <c r="ARL208" s="110"/>
      <c r="ARM208" s="110"/>
      <c r="ARN208" s="110"/>
      <c r="ARO208" s="110"/>
      <c r="ARP208" s="110"/>
      <c r="ARQ208" s="110"/>
      <c r="ARR208" s="110"/>
      <c r="ARS208" s="110"/>
      <c r="ART208" s="110"/>
      <c r="ARU208" s="110"/>
      <c r="ARV208" s="110"/>
      <c r="ARW208" s="110"/>
      <c r="ARX208" s="110"/>
      <c r="ARY208" s="110"/>
      <c r="ARZ208" s="110"/>
      <c r="ASA208" s="110"/>
      <c r="ASB208" s="110"/>
      <c r="ASC208" s="110"/>
      <c r="ASD208" s="110"/>
      <c r="ASE208" s="110"/>
      <c r="ASF208" s="110"/>
      <c r="ASG208" s="110"/>
      <c r="ASH208" s="110"/>
      <c r="ASI208" s="110"/>
      <c r="ASJ208" s="110"/>
      <c r="ASK208" s="110"/>
      <c r="ASL208" s="110"/>
      <c r="ASM208" s="110"/>
      <c r="ASN208" s="110"/>
      <c r="ASO208" s="110"/>
      <c r="ASP208" s="110"/>
      <c r="ASQ208" s="110"/>
      <c r="ASR208" s="110"/>
      <c r="ASS208" s="110"/>
      <c r="AST208" s="110"/>
      <c r="ASU208" s="110"/>
      <c r="ASV208" s="110"/>
      <c r="ASW208" s="110"/>
      <c r="ASX208" s="110"/>
      <c r="ASY208" s="110"/>
      <c r="ASZ208" s="110"/>
      <c r="ATA208" s="110"/>
      <c r="ATB208" s="110"/>
      <c r="ATC208" s="110"/>
      <c r="ATD208" s="110"/>
      <c r="ATE208" s="110"/>
      <c r="ATF208" s="110"/>
      <c r="ATG208" s="110"/>
      <c r="ATH208" s="110"/>
      <c r="ATI208" s="110"/>
      <c r="ATJ208" s="110"/>
      <c r="ATK208" s="110"/>
      <c r="ATL208" s="110"/>
      <c r="ATM208" s="110"/>
      <c r="ATN208" s="110"/>
      <c r="ATO208" s="110"/>
      <c r="ATP208" s="110"/>
      <c r="ATQ208" s="110"/>
      <c r="ATR208" s="110"/>
      <c r="ATS208" s="110"/>
      <c r="ATT208" s="110"/>
      <c r="ATU208" s="110"/>
      <c r="ATV208" s="110"/>
      <c r="ATW208" s="110"/>
      <c r="ATX208" s="110"/>
      <c r="ATY208" s="110"/>
      <c r="ATZ208" s="110"/>
      <c r="AUA208" s="110"/>
      <c r="AUB208" s="110"/>
      <c r="AUC208" s="110"/>
      <c r="AUD208" s="110"/>
      <c r="AUE208" s="110"/>
      <c r="AUF208" s="110"/>
      <c r="AUG208" s="110"/>
      <c r="AUH208" s="110"/>
      <c r="AUI208" s="110"/>
      <c r="AUJ208" s="110"/>
      <c r="AUK208" s="110"/>
      <c r="AUL208" s="110"/>
      <c r="AUM208" s="110"/>
      <c r="AUN208" s="110"/>
      <c r="AUO208" s="110"/>
      <c r="AUP208" s="110"/>
      <c r="AUQ208" s="110"/>
      <c r="AUR208" s="110"/>
      <c r="AUS208" s="110"/>
      <c r="AUT208" s="110"/>
      <c r="AUU208" s="110"/>
      <c r="AUV208" s="110"/>
      <c r="AUW208" s="110"/>
      <c r="AUX208" s="110"/>
      <c r="AUY208" s="110"/>
      <c r="AUZ208" s="110"/>
      <c r="AVA208" s="110"/>
      <c r="AVB208" s="110"/>
      <c r="AVC208" s="110"/>
      <c r="AVD208" s="110"/>
      <c r="AVE208" s="110"/>
      <c r="AVF208" s="110"/>
      <c r="AVG208" s="110"/>
      <c r="AVH208" s="110"/>
      <c r="AVI208" s="110"/>
      <c r="AVJ208" s="110"/>
      <c r="AVK208" s="110"/>
      <c r="AVL208" s="110"/>
      <c r="AVM208" s="110"/>
      <c r="AVN208" s="110"/>
      <c r="AVO208" s="110"/>
      <c r="AVP208" s="110"/>
      <c r="AVQ208" s="110"/>
      <c r="AVR208" s="110"/>
      <c r="AVS208" s="110"/>
      <c r="AVT208" s="110"/>
      <c r="AVU208" s="110"/>
      <c r="AVV208" s="110"/>
      <c r="AVW208" s="110"/>
      <c r="AVX208" s="110"/>
      <c r="AVY208" s="110"/>
      <c r="AVZ208" s="110"/>
      <c r="AWA208" s="110"/>
      <c r="AWB208" s="110"/>
      <c r="AWC208" s="110"/>
      <c r="AWD208" s="110"/>
      <c r="AWE208" s="110"/>
      <c r="AWF208" s="110"/>
      <c r="AWG208" s="110"/>
      <c r="AWH208" s="110"/>
      <c r="AWI208" s="110"/>
      <c r="AWJ208" s="110"/>
      <c r="AWK208" s="110"/>
      <c r="AWL208" s="110"/>
      <c r="AWM208" s="110"/>
      <c r="AWN208" s="110"/>
      <c r="AWO208" s="110"/>
      <c r="AWP208" s="110"/>
      <c r="AWQ208" s="110"/>
      <c r="AWR208" s="110"/>
      <c r="AWS208" s="110"/>
      <c r="AWT208" s="110"/>
      <c r="AWU208" s="110"/>
      <c r="AWV208" s="110"/>
      <c r="AWW208" s="110"/>
      <c r="AWX208" s="110"/>
      <c r="AWY208" s="110"/>
      <c r="AWZ208" s="110"/>
      <c r="AXA208" s="110"/>
      <c r="AXB208" s="110"/>
      <c r="AXC208" s="110"/>
      <c r="AXD208" s="110"/>
      <c r="AXE208" s="110"/>
      <c r="AXF208" s="110"/>
      <c r="AXG208" s="110"/>
      <c r="AXH208" s="110"/>
      <c r="AXI208" s="110"/>
      <c r="AXJ208" s="110"/>
      <c r="AXK208" s="110"/>
      <c r="AXL208" s="110"/>
      <c r="AXM208" s="110"/>
      <c r="AXN208" s="110"/>
      <c r="AXO208" s="110"/>
      <c r="AXP208" s="110"/>
      <c r="AXQ208" s="110"/>
      <c r="AXR208" s="110"/>
      <c r="AXS208" s="110"/>
      <c r="AXT208" s="110"/>
      <c r="AXU208" s="110"/>
      <c r="AXV208" s="110"/>
      <c r="AXW208" s="110"/>
      <c r="AXX208" s="110"/>
      <c r="AXY208" s="110"/>
      <c r="AXZ208" s="110"/>
      <c r="AYA208" s="110"/>
      <c r="AYB208" s="110"/>
      <c r="AYC208" s="110"/>
      <c r="AYD208" s="110"/>
      <c r="AYE208" s="110"/>
      <c r="AYF208" s="110"/>
      <c r="AYG208" s="110"/>
      <c r="AYH208" s="110"/>
      <c r="AYI208" s="110"/>
      <c r="AYJ208" s="110"/>
      <c r="AYK208" s="110"/>
      <c r="AYL208" s="110"/>
      <c r="AYM208" s="110"/>
      <c r="AYN208" s="110"/>
      <c r="AYO208" s="110"/>
      <c r="AYP208" s="110"/>
      <c r="AYQ208" s="110"/>
      <c r="AYR208" s="110"/>
      <c r="AYS208" s="110"/>
      <c r="AYT208" s="110"/>
      <c r="AYU208" s="110"/>
      <c r="AYV208" s="110"/>
      <c r="AYW208" s="110"/>
      <c r="AYX208" s="110"/>
      <c r="AYY208" s="110"/>
      <c r="AYZ208" s="110"/>
      <c r="AZA208" s="110"/>
      <c r="AZB208" s="110"/>
      <c r="AZC208" s="110"/>
      <c r="AZD208" s="110"/>
      <c r="AZE208" s="110"/>
      <c r="AZF208" s="110"/>
      <c r="AZG208" s="110"/>
      <c r="AZH208" s="110"/>
      <c r="AZI208" s="110"/>
      <c r="AZJ208" s="110"/>
      <c r="AZK208" s="110"/>
      <c r="AZL208" s="110"/>
      <c r="AZM208" s="110"/>
      <c r="AZN208" s="110"/>
      <c r="AZO208" s="110"/>
      <c r="AZP208" s="110"/>
      <c r="AZQ208" s="110"/>
      <c r="AZR208" s="110"/>
      <c r="AZS208" s="110"/>
      <c r="AZT208" s="110"/>
      <c r="AZU208" s="110"/>
      <c r="AZV208" s="110"/>
      <c r="AZW208" s="110"/>
      <c r="AZX208" s="110"/>
      <c r="AZY208" s="110"/>
      <c r="AZZ208" s="110"/>
      <c r="BAA208" s="110"/>
      <c r="BAB208" s="110"/>
      <c r="BAC208" s="110"/>
      <c r="BAD208" s="110"/>
      <c r="BAE208" s="110"/>
      <c r="BAF208" s="110"/>
      <c r="BAG208" s="110"/>
      <c r="BAH208" s="110"/>
      <c r="BAI208" s="110"/>
      <c r="BAJ208" s="110"/>
      <c r="BAK208" s="110"/>
      <c r="BAL208" s="110"/>
      <c r="BAM208" s="110"/>
      <c r="BAN208" s="110"/>
      <c r="BAO208" s="110"/>
      <c r="BAP208" s="110"/>
      <c r="BAQ208" s="110"/>
      <c r="BAR208" s="110"/>
      <c r="BAS208" s="110"/>
      <c r="BAT208" s="110"/>
      <c r="BAU208" s="110"/>
      <c r="BAV208" s="110"/>
      <c r="BAW208" s="110"/>
      <c r="BAX208" s="110"/>
      <c r="BAY208" s="110"/>
      <c r="BAZ208" s="110"/>
      <c r="BBA208" s="110"/>
      <c r="BBB208" s="110"/>
      <c r="BBC208" s="110"/>
      <c r="BBD208" s="110"/>
      <c r="BBE208" s="110"/>
      <c r="BBF208" s="110"/>
      <c r="BBG208" s="110"/>
      <c r="BBH208" s="110"/>
      <c r="BBI208" s="110"/>
      <c r="BBJ208" s="110"/>
      <c r="BBK208" s="110"/>
      <c r="BBL208" s="110"/>
      <c r="BBM208" s="110"/>
      <c r="BBN208" s="110"/>
      <c r="BBO208" s="110"/>
      <c r="BBP208" s="110"/>
      <c r="BBQ208" s="110"/>
      <c r="BBR208" s="110"/>
      <c r="BBS208" s="110"/>
      <c r="BBT208" s="110"/>
      <c r="BBU208" s="110"/>
      <c r="BBV208" s="110"/>
      <c r="BBW208" s="110"/>
      <c r="BBX208" s="110"/>
      <c r="BBY208" s="110"/>
      <c r="BBZ208" s="110"/>
      <c r="BCA208" s="110"/>
      <c r="BCB208" s="110"/>
      <c r="BCC208" s="110"/>
      <c r="BCD208" s="110"/>
      <c r="BCE208" s="110"/>
      <c r="BCF208" s="110"/>
      <c r="BCG208" s="110"/>
      <c r="BCH208" s="110"/>
      <c r="BCI208" s="110"/>
      <c r="BCJ208" s="110"/>
      <c r="BCK208" s="110"/>
      <c r="BCL208" s="110"/>
      <c r="BCM208" s="110"/>
      <c r="BCN208" s="110"/>
      <c r="BCO208" s="110"/>
      <c r="BCP208" s="110"/>
      <c r="BCQ208" s="110"/>
      <c r="BCR208" s="110"/>
      <c r="BCS208" s="110"/>
      <c r="BCT208" s="110"/>
      <c r="BCU208" s="110"/>
      <c r="BCV208" s="110"/>
      <c r="BCW208" s="110"/>
      <c r="BCX208" s="110"/>
      <c r="BCY208" s="110"/>
      <c r="BCZ208" s="110"/>
      <c r="BDA208" s="110"/>
      <c r="BDB208" s="110"/>
      <c r="BDC208" s="110"/>
      <c r="BDD208" s="110"/>
      <c r="BDE208" s="110"/>
      <c r="BDF208" s="110"/>
      <c r="BDG208" s="110"/>
      <c r="BDH208" s="110"/>
      <c r="BDI208" s="110"/>
      <c r="BDJ208" s="110"/>
      <c r="BDK208" s="110"/>
      <c r="BDL208" s="110"/>
      <c r="BDM208" s="110"/>
      <c r="BDN208" s="110"/>
      <c r="BDO208" s="110"/>
      <c r="BDP208" s="110"/>
      <c r="BDQ208" s="110"/>
      <c r="BDR208" s="110"/>
      <c r="BDS208" s="110"/>
      <c r="BDT208" s="110"/>
      <c r="BDU208" s="110"/>
      <c r="BDV208" s="110"/>
      <c r="BDW208" s="110"/>
      <c r="BDX208" s="110"/>
      <c r="BDY208" s="110"/>
      <c r="BDZ208" s="110"/>
      <c r="BEA208" s="110"/>
      <c r="BEB208" s="110"/>
      <c r="BEC208" s="110"/>
      <c r="BED208" s="110"/>
      <c r="BEE208" s="110"/>
      <c r="BEF208" s="110"/>
      <c r="BEG208" s="110"/>
      <c r="BEH208" s="110"/>
      <c r="BEI208" s="110"/>
      <c r="BEJ208" s="110"/>
      <c r="BEK208" s="110"/>
      <c r="BEL208" s="110"/>
      <c r="BEM208" s="110"/>
      <c r="BEN208" s="110"/>
      <c r="BEO208" s="110"/>
      <c r="BEP208" s="110"/>
      <c r="BEQ208" s="110"/>
      <c r="BER208" s="110"/>
      <c r="BES208" s="110"/>
      <c r="BET208" s="110"/>
      <c r="BEU208" s="110"/>
      <c r="BEV208" s="110"/>
      <c r="BEW208" s="110"/>
      <c r="BEX208" s="110"/>
      <c r="BEY208" s="110"/>
      <c r="BEZ208" s="110"/>
      <c r="BFA208" s="110"/>
      <c r="BFB208" s="110"/>
      <c r="BFC208" s="110"/>
      <c r="BFD208" s="110"/>
      <c r="BFE208" s="110"/>
      <c r="BFF208" s="110"/>
      <c r="BFG208" s="110"/>
      <c r="BFH208" s="110"/>
      <c r="BFI208" s="110"/>
      <c r="BFJ208" s="110"/>
      <c r="BFK208" s="110"/>
      <c r="BFL208" s="110"/>
      <c r="BFM208" s="110"/>
      <c r="BFN208" s="110"/>
      <c r="BFO208" s="110"/>
      <c r="BFP208" s="110"/>
      <c r="BFQ208" s="110"/>
      <c r="BFR208" s="110"/>
      <c r="BFS208" s="110"/>
      <c r="BFT208" s="110"/>
      <c r="BFU208" s="110"/>
      <c r="BFV208" s="110"/>
      <c r="BFW208" s="110"/>
      <c r="BFX208" s="110"/>
      <c r="BFY208" s="110"/>
      <c r="BFZ208" s="110"/>
      <c r="BGA208" s="110"/>
      <c r="BGB208" s="110"/>
      <c r="BGC208" s="110"/>
      <c r="BGD208" s="110"/>
      <c r="BGE208" s="110"/>
      <c r="BGF208" s="110"/>
      <c r="BGG208" s="110"/>
      <c r="BGH208" s="110"/>
      <c r="BGI208" s="110"/>
      <c r="BGJ208" s="110"/>
      <c r="BGK208" s="110"/>
      <c r="BGL208" s="110"/>
      <c r="BGM208" s="110"/>
      <c r="BGN208" s="110"/>
      <c r="BGO208" s="110"/>
      <c r="BGP208" s="110"/>
      <c r="BGQ208" s="110"/>
      <c r="BGR208" s="110"/>
      <c r="BGS208" s="110"/>
      <c r="BGT208" s="110"/>
      <c r="BGU208" s="110"/>
      <c r="BGV208" s="110"/>
      <c r="BGW208" s="110"/>
      <c r="BGX208" s="110"/>
      <c r="BGY208" s="110"/>
      <c r="BGZ208" s="110"/>
      <c r="BHA208" s="110"/>
      <c r="BHB208" s="110"/>
      <c r="BHC208" s="110"/>
      <c r="BHD208" s="110"/>
      <c r="BHE208" s="110"/>
      <c r="BHF208" s="110"/>
      <c r="BHG208" s="110"/>
      <c r="BHH208" s="110"/>
      <c r="BHI208" s="110"/>
      <c r="BHJ208" s="110"/>
      <c r="BHK208" s="110"/>
      <c r="BHL208" s="110"/>
      <c r="BHM208" s="110"/>
      <c r="BHN208" s="110"/>
      <c r="BHO208" s="110"/>
      <c r="BHP208" s="110"/>
      <c r="BHQ208" s="110"/>
      <c r="BHR208" s="110"/>
      <c r="BHS208" s="110"/>
      <c r="BHT208" s="110"/>
      <c r="BHU208" s="110"/>
      <c r="BHV208" s="110"/>
      <c r="BHW208" s="110"/>
      <c r="BHX208" s="110"/>
      <c r="BHY208" s="110"/>
      <c r="BHZ208" s="110"/>
      <c r="BIA208" s="110"/>
      <c r="BIB208" s="110"/>
      <c r="BIC208" s="110"/>
      <c r="BID208" s="110"/>
      <c r="BIE208" s="110"/>
      <c r="BIF208" s="110"/>
      <c r="BIG208" s="110"/>
      <c r="BIH208" s="110"/>
      <c r="BII208" s="110"/>
      <c r="BIJ208" s="110"/>
      <c r="BIK208" s="110"/>
      <c r="BIL208" s="110"/>
      <c r="BIM208" s="110"/>
      <c r="BIN208" s="110"/>
      <c r="BIO208" s="110"/>
      <c r="BIP208" s="110"/>
      <c r="BIQ208" s="110"/>
      <c r="BIR208" s="110"/>
      <c r="BIS208" s="110"/>
      <c r="BIT208" s="110"/>
      <c r="BIU208" s="110"/>
      <c r="BIV208" s="110"/>
      <c r="BIW208" s="110"/>
      <c r="BIX208" s="110"/>
      <c r="BIY208" s="110"/>
      <c r="BIZ208" s="110"/>
      <c r="BJA208" s="110"/>
      <c r="BJB208" s="110"/>
      <c r="BJC208" s="110"/>
      <c r="BJD208" s="110"/>
      <c r="BJE208" s="110"/>
      <c r="BJF208" s="110"/>
      <c r="BJG208" s="110"/>
      <c r="BJH208" s="110"/>
      <c r="BJI208" s="110"/>
      <c r="BJJ208" s="110"/>
      <c r="BJK208" s="110"/>
      <c r="BJL208" s="110"/>
      <c r="BJM208" s="110"/>
      <c r="BJN208" s="110"/>
      <c r="BJO208" s="110"/>
      <c r="BJP208" s="110"/>
      <c r="BJQ208" s="110"/>
      <c r="BJR208" s="110"/>
      <c r="BJS208" s="110"/>
      <c r="BJT208" s="110"/>
      <c r="BJU208" s="110"/>
      <c r="BJV208" s="110"/>
      <c r="BJW208" s="110"/>
      <c r="BJX208" s="110"/>
      <c r="BJY208" s="110"/>
      <c r="BJZ208" s="110"/>
      <c r="BKA208" s="110"/>
      <c r="BKB208" s="110"/>
      <c r="BKC208" s="110"/>
      <c r="BKD208" s="110"/>
      <c r="BKE208" s="110"/>
      <c r="BKF208" s="110"/>
      <c r="BKG208" s="110"/>
      <c r="BKH208" s="110"/>
      <c r="BKI208" s="110"/>
      <c r="BKJ208" s="110"/>
      <c r="BKK208" s="110"/>
      <c r="BKL208" s="110"/>
      <c r="BKM208" s="110"/>
      <c r="BKN208" s="110"/>
      <c r="BKO208" s="110"/>
      <c r="BKP208" s="110"/>
      <c r="BKQ208" s="110"/>
      <c r="BKR208" s="110"/>
      <c r="BKS208" s="110"/>
      <c r="BKT208" s="110"/>
      <c r="BKU208" s="110"/>
      <c r="BKV208" s="110"/>
      <c r="BKW208" s="110"/>
      <c r="BKX208" s="110"/>
      <c r="BKY208" s="110"/>
      <c r="BKZ208" s="110"/>
      <c r="BLA208" s="110"/>
      <c r="BLB208" s="110"/>
      <c r="BLC208" s="110"/>
      <c r="BLD208" s="110"/>
      <c r="BLE208" s="110"/>
      <c r="BLF208" s="110"/>
      <c r="BLG208" s="110"/>
      <c r="BLH208" s="110"/>
      <c r="BLI208" s="110"/>
      <c r="BLJ208" s="110"/>
      <c r="BLK208" s="110"/>
      <c r="BLL208" s="110"/>
      <c r="BLM208" s="110"/>
      <c r="BLN208" s="110"/>
      <c r="BLO208" s="110"/>
      <c r="BLP208" s="110"/>
      <c r="BLQ208" s="110"/>
      <c r="BLR208" s="110"/>
      <c r="BLS208" s="110"/>
      <c r="BLT208" s="110"/>
      <c r="BLU208" s="110"/>
      <c r="BLV208" s="110"/>
      <c r="BLW208" s="110"/>
      <c r="BLX208" s="110"/>
      <c r="BLY208" s="110"/>
      <c r="BLZ208" s="110"/>
      <c r="BMA208" s="110"/>
      <c r="BMB208" s="110"/>
      <c r="BMC208" s="110"/>
      <c r="BMD208" s="110"/>
      <c r="BME208" s="110"/>
      <c r="BMF208" s="110"/>
      <c r="BMG208" s="110"/>
      <c r="BMH208" s="110"/>
      <c r="BMI208" s="110"/>
      <c r="BMJ208" s="110"/>
      <c r="BMK208" s="110"/>
      <c r="BML208" s="110"/>
      <c r="BMM208" s="110"/>
      <c r="BMN208" s="110"/>
      <c r="BMO208" s="110"/>
      <c r="BMP208" s="110"/>
      <c r="BMQ208" s="110"/>
      <c r="BMR208" s="110"/>
      <c r="BMS208" s="110"/>
      <c r="BMT208" s="110"/>
      <c r="BMU208" s="110"/>
      <c r="BMV208" s="110"/>
      <c r="BMW208" s="110"/>
      <c r="BMX208" s="110"/>
      <c r="BMY208" s="110"/>
      <c r="BMZ208" s="110"/>
      <c r="BNA208" s="110"/>
      <c r="BNB208" s="110"/>
      <c r="BNC208" s="110"/>
      <c r="BND208" s="110"/>
      <c r="BNE208" s="110"/>
      <c r="BNF208" s="110"/>
      <c r="BNG208" s="110"/>
      <c r="BNH208" s="110"/>
      <c r="BNI208" s="110"/>
      <c r="BNJ208" s="110"/>
      <c r="BNK208" s="110"/>
      <c r="BNL208" s="110"/>
      <c r="BNM208" s="110"/>
      <c r="BNN208" s="110"/>
      <c r="BNO208" s="110"/>
      <c r="BNP208" s="110"/>
      <c r="BNQ208" s="110"/>
      <c r="BNR208" s="110"/>
      <c r="BNS208" s="110"/>
      <c r="BNT208" s="110"/>
      <c r="BNU208" s="110"/>
      <c r="BNV208" s="110"/>
      <c r="BNW208" s="110"/>
      <c r="BNX208" s="110"/>
      <c r="BNY208" s="110"/>
      <c r="BNZ208" s="110"/>
      <c r="BOA208" s="110"/>
      <c r="BOB208" s="110"/>
      <c r="BOC208" s="110"/>
      <c r="BOD208" s="110"/>
      <c r="BOE208" s="110"/>
      <c r="BOF208" s="110"/>
      <c r="BOG208" s="110"/>
      <c r="BOH208" s="110"/>
      <c r="BOI208" s="110"/>
      <c r="BOJ208" s="110"/>
      <c r="BOK208" s="110"/>
      <c r="BOL208" s="110"/>
      <c r="BOM208" s="110"/>
      <c r="BON208" s="110"/>
      <c r="BOO208" s="110"/>
      <c r="BOP208" s="110"/>
      <c r="BOQ208" s="110"/>
      <c r="BOR208" s="110"/>
      <c r="BOS208" s="110"/>
      <c r="BOT208" s="110"/>
      <c r="BOU208" s="110"/>
      <c r="BOV208" s="110"/>
      <c r="BOW208" s="110"/>
      <c r="BOX208" s="110"/>
      <c r="BOY208" s="110"/>
      <c r="BOZ208" s="110"/>
      <c r="BPA208" s="110"/>
      <c r="BPB208" s="110"/>
      <c r="BPC208" s="110"/>
      <c r="BPD208" s="110"/>
      <c r="BPE208" s="110"/>
      <c r="BPF208" s="110"/>
      <c r="BPG208" s="110"/>
      <c r="BPH208" s="110"/>
      <c r="BPI208" s="110"/>
      <c r="BPJ208" s="110"/>
      <c r="BPK208" s="110"/>
      <c r="BPL208" s="110"/>
      <c r="BPM208" s="110"/>
      <c r="BPN208" s="110"/>
      <c r="BPO208" s="110"/>
      <c r="BPP208" s="110"/>
      <c r="BPQ208" s="110"/>
      <c r="BPR208" s="110"/>
      <c r="BPS208" s="110"/>
      <c r="BPT208" s="110"/>
      <c r="BPU208" s="110"/>
      <c r="BPV208" s="110"/>
      <c r="BPW208" s="110"/>
      <c r="BPX208" s="110"/>
      <c r="BPY208" s="110"/>
      <c r="BPZ208" s="110"/>
      <c r="BQA208" s="110"/>
      <c r="BQB208" s="110"/>
      <c r="BQC208" s="110"/>
      <c r="BQD208" s="110"/>
      <c r="BQE208" s="110"/>
      <c r="BQF208" s="110"/>
      <c r="BQG208" s="110"/>
      <c r="BQH208" s="110"/>
      <c r="BQI208" s="110"/>
      <c r="BQJ208" s="110"/>
      <c r="BQK208" s="110"/>
      <c r="BQL208" s="110"/>
      <c r="BQM208" s="110"/>
      <c r="BQN208" s="110"/>
      <c r="BQO208" s="110"/>
      <c r="BQP208" s="110"/>
      <c r="BQQ208" s="110"/>
      <c r="BQR208" s="110"/>
      <c r="BQS208" s="110"/>
      <c r="BQT208" s="110"/>
      <c r="BQU208" s="110"/>
      <c r="BQV208" s="110"/>
      <c r="BQW208" s="110"/>
      <c r="BQX208" s="110"/>
      <c r="BQY208" s="110"/>
      <c r="BQZ208" s="110"/>
      <c r="BRA208" s="110"/>
      <c r="BRB208" s="110"/>
      <c r="BRC208" s="110"/>
      <c r="BRD208" s="110"/>
      <c r="BRE208" s="110"/>
      <c r="BRF208" s="110"/>
      <c r="BRG208" s="110"/>
      <c r="BRH208" s="110"/>
      <c r="BRI208" s="110"/>
      <c r="BRJ208" s="110"/>
      <c r="BRK208" s="110"/>
      <c r="BRL208" s="110"/>
      <c r="BRM208" s="110"/>
      <c r="BRN208" s="110"/>
      <c r="BRO208" s="110"/>
      <c r="BRP208" s="110"/>
      <c r="BRQ208" s="110"/>
      <c r="BRR208" s="110"/>
      <c r="BRS208" s="110"/>
      <c r="BRT208" s="110"/>
      <c r="BRU208" s="110"/>
      <c r="BRV208" s="110"/>
      <c r="BRW208" s="110"/>
      <c r="BRX208" s="110"/>
      <c r="BRY208" s="110"/>
      <c r="BRZ208" s="110"/>
      <c r="BSA208" s="110"/>
      <c r="BSB208" s="110"/>
      <c r="BSC208" s="110"/>
      <c r="BSD208" s="110"/>
      <c r="BSE208" s="110"/>
      <c r="BSF208" s="110"/>
      <c r="BSG208" s="110"/>
      <c r="BSH208" s="110"/>
      <c r="BSI208" s="110"/>
      <c r="BSJ208" s="110"/>
      <c r="BSK208" s="110"/>
      <c r="BSL208" s="110"/>
      <c r="BSM208" s="110"/>
      <c r="BSN208" s="110"/>
      <c r="BSO208" s="110"/>
      <c r="BSP208" s="110"/>
      <c r="BSQ208" s="110"/>
      <c r="BSR208" s="110"/>
      <c r="BSS208" s="110"/>
      <c r="BST208" s="110"/>
      <c r="BSU208" s="110"/>
      <c r="BSV208" s="110"/>
      <c r="BSW208" s="110"/>
      <c r="BSX208" s="110"/>
      <c r="BSY208" s="110"/>
      <c r="BSZ208" s="110"/>
      <c r="BTA208" s="110"/>
      <c r="BTB208" s="110"/>
      <c r="BTC208" s="110"/>
      <c r="BTD208" s="110"/>
      <c r="BTE208" s="110"/>
      <c r="BTF208" s="110"/>
      <c r="BTG208" s="110"/>
      <c r="BTH208" s="110"/>
      <c r="BTI208" s="110"/>
      <c r="BTJ208" s="110"/>
      <c r="BTK208" s="110"/>
      <c r="BTL208" s="110"/>
      <c r="BTM208" s="110"/>
      <c r="BTN208" s="110"/>
      <c r="BTO208" s="110"/>
      <c r="BTP208" s="110"/>
      <c r="BTQ208" s="110"/>
      <c r="BTR208" s="110"/>
      <c r="BTS208" s="110"/>
      <c r="BTT208" s="110"/>
      <c r="BTU208" s="110"/>
      <c r="BTV208" s="110"/>
      <c r="BTW208" s="110"/>
      <c r="BTX208" s="110"/>
      <c r="BTY208" s="110"/>
      <c r="BTZ208" s="110"/>
      <c r="BUA208" s="110"/>
      <c r="BUB208" s="110"/>
      <c r="BUC208" s="110"/>
      <c r="BUD208" s="110"/>
      <c r="BUE208" s="110"/>
      <c r="BUF208" s="110"/>
      <c r="BUG208" s="110"/>
      <c r="BUH208" s="110"/>
      <c r="BUI208" s="110"/>
      <c r="BUJ208" s="110"/>
      <c r="BUK208" s="110"/>
      <c r="BUL208" s="110"/>
      <c r="BUM208" s="110"/>
      <c r="BUN208" s="110"/>
      <c r="BUO208" s="110"/>
      <c r="BUP208" s="110"/>
      <c r="BUQ208" s="110"/>
      <c r="BUR208" s="110"/>
      <c r="BUS208" s="110"/>
      <c r="BUT208" s="110"/>
      <c r="BUU208" s="110"/>
      <c r="BUV208" s="110"/>
      <c r="BUW208" s="110"/>
      <c r="BUX208" s="110"/>
      <c r="BUY208" s="110"/>
      <c r="BUZ208" s="110"/>
      <c r="BVA208" s="110"/>
      <c r="BVB208" s="110"/>
      <c r="BVC208" s="110"/>
      <c r="BVD208" s="110"/>
      <c r="BVE208" s="110"/>
      <c r="BVF208" s="110"/>
      <c r="BVG208" s="110"/>
      <c r="BVH208" s="110"/>
      <c r="BVI208" s="110"/>
      <c r="BVJ208" s="110"/>
      <c r="BVK208" s="110"/>
      <c r="BVL208" s="110"/>
      <c r="BVM208" s="110"/>
      <c r="BVN208" s="110"/>
      <c r="BVO208" s="110"/>
      <c r="BVP208" s="110"/>
      <c r="BVQ208" s="110"/>
      <c r="BVR208" s="110"/>
      <c r="BVS208" s="110"/>
      <c r="BVT208" s="110"/>
      <c r="BVU208" s="110"/>
      <c r="BVV208" s="110"/>
      <c r="BVW208" s="110"/>
      <c r="BVX208" s="110"/>
      <c r="BVY208" s="110"/>
      <c r="BVZ208" s="110"/>
      <c r="BWA208" s="110"/>
      <c r="BWB208" s="110"/>
      <c r="BWC208" s="110"/>
      <c r="BWD208" s="110"/>
      <c r="BWE208" s="110"/>
      <c r="BWF208" s="110"/>
      <c r="BWG208" s="110"/>
      <c r="BWH208" s="110"/>
      <c r="BWI208" s="110"/>
      <c r="BWJ208" s="110"/>
      <c r="BWK208" s="110"/>
      <c r="BWL208" s="110"/>
      <c r="BWM208" s="110"/>
      <c r="BWN208" s="110"/>
      <c r="BWO208" s="110"/>
      <c r="BWP208" s="110"/>
      <c r="BWQ208" s="110"/>
      <c r="BWR208" s="110"/>
      <c r="BWS208" s="110"/>
      <c r="BWT208" s="110"/>
      <c r="BWU208" s="110"/>
      <c r="BWV208" s="110"/>
      <c r="BWW208" s="110"/>
      <c r="BWX208" s="110"/>
      <c r="BWY208" s="110"/>
      <c r="BWZ208" s="110"/>
      <c r="BXA208" s="110"/>
      <c r="BXB208" s="110"/>
      <c r="BXC208" s="110"/>
      <c r="BXD208" s="110"/>
      <c r="BXE208" s="110"/>
      <c r="BXF208" s="110"/>
      <c r="BXG208" s="110"/>
      <c r="BXH208" s="110"/>
      <c r="BXI208" s="110"/>
      <c r="BXJ208" s="110"/>
      <c r="BXK208" s="110"/>
      <c r="BXL208" s="110"/>
      <c r="BXM208" s="110"/>
      <c r="BXN208" s="110"/>
      <c r="BXO208" s="110"/>
      <c r="BXP208" s="110"/>
      <c r="BXQ208" s="110"/>
      <c r="BXR208" s="110"/>
      <c r="BXS208" s="110"/>
      <c r="BXT208" s="110"/>
      <c r="BXU208" s="110"/>
      <c r="BXV208" s="110"/>
      <c r="BXW208" s="110"/>
      <c r="BXX208" s="110"/>
      <c r="BXY208" s="110"/>
      <c r="BXZ208" s="110"/>
      <c r="BYA208" s="110"/>
      <c r="BYB208" s="110"/>
      <c r="BYC208" s="110"/>
      <c r="BYD208" s="110"/>
      <c r="BYE208" s="110"/>
      <c r="BYF208" s="110"/>
      <c r="BYG208" s="110"/>
      <c r="BYH208" s="110"/>
      <c r="BYI208" s="110"/>
      <c r="BYJ208" s="110"/>
      <c r="BYK208" s="110"/>
      <c r="BYL208" s="110"/>
      <c r="BYM208" s="110"/>
      <c r="BYN208" s="110"/>
      <c r="BYO208" s="110"/>
      <c r="BYP208" s="110"/>
      <c r="BYQ208" s="110"/>
      <c r="BYR208" s="110"/>
      <c r="BYS208" s="110"/>
      <c r="BYT208" s="110"/>
      <c r="BYU208" s="110"/>
      <c r="BYV208" s="110"/>
      <c r="BYW208" s="110"/>
      <c r="BYX208" s="110"/>
      <c r="BYY208" s="110"/>
      <c r="BYZ208" s="110"/>
      <c r="BZA208" s="110"/>
      <c r="BZB208" s="110"/>
      <c r="BZC208" s="110"/>
      <c r="BZD208" s="110"/>
      <c r="BZE208" s="110"/>
      <c r="BZF208" s="110"/>
      <c r="BZG208" s="110"/>
      <c r="BZH208" s="110"/>
      <c r="BZI208" s="110"/>
      <c r="BZJ208" s="110"/>
      <c r="BZK208" s="110"/>
      <c r="BZL208" s="110"/>
      <c r="BZM208" s="110"/>
      <c r="BZN208" s="110"/>
      <c r="BZO208" s="110"/>
      <c r="BZP208" s="110"/>
      <c r="BZQ208" s="110"/>
      <c r="BZR208" s="110"/>
      <c r="BZS208" s="110"/>
      <c r="BZT208" s="110"/>
      <c r="BZU208" s="110"/>
      <c r="BZV208" s="110"/>
      <c r="BZW208" s="110"/>
      <c r="BZX208" s="110"/>
      <c r="BZY208" s="110"/>
      <c r="BZZ208" s="110"/>
      <c r="CAA208" s="110"/>
      <c r="CAB208" s="110"/>
      <c r="CAC208" s="110"/>
      <c r="CAD208" s="110"/>
      <c r="CAE208" s="110"/>
      <c r="CAF208" s="110"/>
      <c r="CAG208" s="110"/>
      <c r="CAH208" s="110"/>
      <c r="CAI208" s="110"/>
      <c r="CAJ208" s="110"/>
      <c r="CAK208" s="110"/>
      <c r="CAL208" s="110"/>
      <c r="CAM208" s="110"/>
      <c r="CAN208" s="110"/>
      <c r="CAO208" s="110"/>
      <c r="CAP208" s="110"/>
      <c r="CAQ208" s="110"/>
      <c r="CAR208" s="110"/>
      <c r="CAS208" s="110"/>
      <c r="CAT208" s="110"/>
      <c r="CAU208" s="110"/>
      <c r="CAV208" s="110"/>
      <c r="CAW208" s="110"/>
      <c r="CAX208" s="110"/>
      <c r="CAY208" s="110"/>
      <c r="CAZ208" s="110"/>
      <c r="CBA208" s="110"/>
      <c r="CBB208" s="110"/>
      <c r="CBC208" s="110"/>
      <c r="CBD208" s="110"/>
      <c r="CBE208" s="110"/>
      <c r="CBF208" s="110"/>
      <c r="CBG208" s="110"/>
      <c r="CBH208" s="110"/>
      <c r="CBI208" s="110"/>
      <c r="CBJ208" s="110"/>
      <c r="CBK208" s="110"/>
      <c r="CBL208" s="110"/>
      <c r="CBM208" s="110"/>
      <c r="CBN208" s="110"/>
      <c r="CBO208" s="110"/>
      <c r="CBP208" s="110"/>
      <c r="CBQ208" s="110"/>
      <c r="CBR208" s="110"/>
      <c r="CBS208" s="110"/>
      <c r="CBT208" s="110"/>
      <c r="CBU208" s="110"/>
      <c r="CBV208" s="110"/>
      <c r="CBW208" s="110"/>
      <c r="CBX208" s="110"/>
      <c r="CBY208" s="110"/>
      <c r="CBZ208" s="110"/>
      <c r="CCA208" s="110"/>
      <c r="CCB208" s="110"/>
      <c r="CCC208" s="110"/>
      <c r="CCD208" s="110"/>
      <c r="CCE208" s="110"/>
      <c r="CCF208" s="110"/>
      <c r="CCG208" s="110"/>
      <c r="CCH208" s="110"/>
      <c r="CCI208" s="110"/>
      <c r="CCJ208" s="110"/>
      <c r="CCK208" s="110"/>
      <c r="CCL208" s="110"/>
      <c r="CCM208" s="110"/>
      <c r="CCN208" s="110"/>
      <c r="CCO208" s="110"/>
      <c r="CCP208" s="110"/>
      <c r="CCQ208" s="110"/>
      <c r="CCR208" s="110"/>
      <c r="CCS208" s="110"/>
      <c r="CCT208" s="110"/>
      <c r="CCU208" s="110"/>
      <c r="CCV208" s="110"/>
      <c r="CCW208" s="110"/>
      <c r="CCX208" s="110"/>
      <c r="CCY208" s="110"/>
      <c r="CCZ208" s="110"/>
      <c r="CDA208" s="110"/>
      <c r="CDB208" s="110"/>
      <c r="CDC208" s="110"/>
      <c r="CDD208" s="110"/>
      <c r="CDE208" s="110"/>
      <c r="CDF208" s="110"/>
      <c r="CDG208" s="110"/>
      <c r="CDH208" s="110"/>
      <c r="CDI208" s="110"/>
      <c r="CDJ208" s="110"/>
      <c r="CDK208" s="110"/>
      <c r="CDL208" s="110"/>
      <c r="CDM208" s="110"/>
      <c r="CDN208" s="110"/>
      <c r="CDO208" s="110"/>
      <c r="CDP208" s="110"/>
      <c r="CDQ208" s="110"/>
      <c r="CDR208" s="110"/>
      <c r="CDS208" s="110"/>
      <c r="CDT208" s="110"/>
      <c r="CDU208" s="110"/>
      <c r="CDV208" s="110"/>
      <c r="CDW208" s="110"/>
      <c r="CDX208" s="110"/>
      <c r="CDY208" s="110"/>
      <c r="CDZ208" s="110"/>
      <c r="CEA208" s="110"/>
      <c r="CEB208" s="110"/>
      <c r="CEC208" s="110"/>
      <c r="CED208" s="110"/>
      <c r="CEE208" s="110"/>
      <c r="CEF208" s="110"/>
      <c r="CEG208" s="110"/>
      <c r="CEH208" s="110"/>
      <c r="CEI208" s="110"/>
      <c r="CEJ208" s="110"/>
      <c r="CEK208" s="110"/>
      <c r="CEL208" s="110"/>
      <c r="CEM208" s="110"/>
      <c r="CEN208" s="110"/>
      <c r="CEO208" s="110"/>
      <c r="CEP208" s="110"/>
      <c r="CEQ208" s="110"/>
      <c r="CER208" s="110"/>
      <c r="CES208" s="110"/>
      <c r="CET208" s="110"/>
      <c r="CEU208" s="110"/>
      <c r="CEV208" s="110"/>
      <c r="CEW208" s="110"/>
      <c r="CEX208" s="110"/>
      <c r="CEY208" s="110"/>
      <c r="CEZ208" s="110"/>
      <c r="CFA208" s="110"/>
      <c r="CFB208" s="110"/>
      <c r="CFC208" s="110"/>
      <c r="CFD208" s="110"/>
      <c r="CFE208" s="110"/>
      <c r="CFF208" s="110"/>
      <c r="CFG208" s="110"/>
      <c r="CFH208" s="110"/>
      <c r="CFI208" s="110"/>
      <c r="CFJ208" s="110"/>
      <c r="CFK208" s="110"/>
      <c r="CFL208" s="110"/>
      <c r="CFM208" s="110"/>
      <c r="CFN208" s="110"/>
      <c r="CFO208" s="110"/>
      <c r="CFP208" s="110"/>
      <c r="CFQ208" s="110"/>
      <c r="CFR208" s="110"/>
      <c r="CFS208" s="110"/>
      <c r="CFT208" s="110"/>
      <c r="CFU208" s="110"/>
      <c r="CFV208" s="110"/>
      <c r="CFW208" s="110"/>
      <c r="CFX208" s="110"/>
      <c r="CFY208" s="110"/>
      <c r="CFZ208" s="110"/>
      <c r="CGA208" s="110"/>
      <c r="CGB208" s="110"/>
      <c r="CGC208" s="110"/>
      <c r="CGD208" s="110"/>
      <c r="CGE208" s="110"/>
      <c r="CGF208" s="110"/>
      <c r="CGG208" s="110"/>
      <c r="CGH208" s="110"/>
      <c r="CGI208" s="110"/>
      <c r="CGJ208" s="110"/>
      <c r="CGK208" s="110"/>
      <c r="CGL208" s="110"/>
      <c r="CGM208" s="110"/>
      <c r="CGN208" s="110"/>
      <c r="CGO208" s="110"/>
      <c r="CGP208" s="110"/>
      <c r="CGQ208" s="110"/>
      <c r="CGR208" s="110"/>
      <c r="CGS208" s="110"/>
      <c r="CGT208" s="110"/>
      <c r="CGU208" s="110"/>
      <c r="CGV208" s="110"/>
      <c r="CGW208" s="110"/>
      <c r="CGX208" s="110"/>
      <c r="CGY208" s="110"/>
      <c r="CGZ208" s="110"/>
      <c r="CHA208" s="110"/>
      <c r="CHB208" s="110"/>
      <c r="CHC208" s="110"/>
      <c r="CHD208" s="110"/>
      <c r="CHE208" s="110"/>
      <c r="CHF208" s="110"/>
      <c r="CHG208" s="110"/>
      <c r="CHH208" s="110"/>
      <c r="CHI208" s="110"/>
      <c r="CHJ208" s="110"/>
      <c r="CHK208" s="110"/>
      <c r="CHL208" s="110"/>
      <c r="CHM208" s="110"/>
      <c r="CHN208" s="110"/>
      <c r="CHO208" s="110"/>
      <c r="CHP208" s="110"/>
      <c r="CHQ208" s="110"/>
      <c r="CHR208" s="110"/>
      <c r="CHS208" s="110"/>
      <c r="CHT208" s="110"/>
      <c r="CHU208" s="110"/>
      <c r="CHV208" s="110"/>
      <c r="CHW208" s="110"/>
      <c r="CHX208" s="110"/>
      <c r="CHY208" s="110"/>
      <c r="CHZ208" s="110"/>
      <c r="CIA208" s="110"/>
      <c r="CIB208" s="110"/>
      <c r="CIC208" s="110"/>
      <c r="CID208" s="110"/>
      <c r="CIE208" s="110"/>
      <c r="CIF208" s="110"/>
      <c r="CIG208" s="110"/>
      <c r="CIH208" s="110"/>
      <c r="CII208" s="110"/>
      <c r="CIJ208" s="110"/>
      <c r="CIK208" s="110"/>
      <c r="CIL208" s="110"/>
      <c r="CIM208" s="110"/>
      <c r="CIN208" s="110"/>
      <c r="CIO208" s="110"/>
      <c r="CIP208" s="110"/>
      <c r="CIQ208" s="110"/>
      <c r="CIR208" s="110"/>
      <c r="CIS208" s="110"/>
      <c r="CIT208" s="110"/>
      <c r="CIU208" s="110"/>
      <c r="CIV208" s="110"/>
      <c r="CIW208" s="110"/>
      <c r="CIX208" s="110"/>
      <c r="CIY208" s="110"/>
      <c r="CIZ208" s="110"/>
      <c r="CJA208" s="110"/>
      <c r="CJB208" s="110"/>
      <c r="CJC208" s="110"/>
      <c r="CJD208" s="110"/>
      <c r="CJE208" s="110"/>
      <c r="CJF208" s="110"/>
      <c r="CJG208" s="110"/>
      <c r="CJH208" s="110"/>
      <c r="CJI208" s="110"/>
      <c r="CJJ208" s="110"/>
      <c r="CJK208" s="110"/>
      <c r="CJL208" s="110"/>
      <c r="CJM208" s="110"/>
      <c r="CJN208" s="110"/>
      <c r="CJO208" s="110"/>
      <c r="CJP208" s="110"/>
      <c r="CJQ208" s="110"/>
      <c r="CJR208" s="110"/>
      <c r="CJS208" s="110"/>
      <c r="CJT208" s="110"/>
      <c r="CJU208" s="110"/>
      <c r="CJV208" s="110"/>
      <c r="CJW208" s="110"/>
      <c r="CJX208" s="110"/>
      <c r="CJY208" s="110"/>
      <c r="CJZ208" s="110"/>
      <c r="CKA208" s="110"/>
      <c r="CKB208" s="110"/>
      <c r="CKC208" s="110"/>
      <c r="CKD208" s="110"/>
      <c r="CKE208" s="110"/>
      <c r="CKF208" s="110"/>
      <c r="CKG208" s="110"/>
      <c r="CKH208" s="110"/>
      <c r="CKI208" s="110"/>
      <c r="CKJ208" s="110"/>
      <c r="CKK208" s="110"/>
      <c r="CKL208" s="110"/>
      <c r="CKM208" s="110"/>
      <c r="CKN208" s="110"/>
      <c r="CKO208" s="110"/>
      <c r="CKP208" s="110"/>
      <c r="CKQ208" s="110"/>
      <c r="CKR208" s="110"/>
      <c r="CKS208" s="110"/>
      <c r="CKT208" s="110"/>
      <c r="CKU208" s="110"/>
      <c r="CKV208" s="110"/>
      <c r="CKW208" s="110"/>
      <c r="CKX208" s="110"/>
      <c r="CKY208" s="110"/>
      <c r="CKZ208" s="110"/>
      <c r="CLA208" s="110"/>
      <c r="CLB208" s="110"/>
      <c r="CLC208" s="110"/>
      <c r="CLD208" s="110"/>
      <c r="CLE208" s="110"/>
      <c r="CLF208" s="110"/>
      <c r="CLG208" s="110"/>
      <c r="CLH208" s="110"/>
      <c r="CLI208" s="110"/>
      <c r="CLJ208" s="110"/>
      <c r="CLK208" s="110"/>
      <c r="CLL208" s="110"/>
      <c r="CLM208" s="110"/>
      <c r="CLN208" s="110"/>
      <c r="CLO208" s="110"/>
      <c r="CLP208" s="110"/>
      <c r="CLQ208" s="110"/>
      <c r="CLR208" s="110"/>
      <c r="CLS208" s="110"/>
      <c r="CLT208" s="110"/>
      <c r="CLU208" s="110"/>
      <c r="CLV208" s="110"/>
      <c r="CLW208" s="110"/>
      <c r="CLX208" s="110"/>
      <c r="CLY208" s="110"/>
      <c r="CLZ208" s="110"/>
      <c r="CMA208" s="110"/>
      <c r="CMB208" s="110"/>
      <c r="CMC208" s="110"/>
      <c r="CMD208" s="110"/>
      <c r="CME208" s="110"/>
      <c r="CMF208" s="110"/>
      <c r="CMG208" s="110"/>
      <c r="CMH208" s="110"/>
      <c r="CMI208" s="110"/>
      <c r="CMJ208" s="110"/>
      <c r="CMK208" s="110"/>
      <c r="CML208" s="110"/>
      <c r="CMM208" s="110"/>
      <c r="CMN208" s="110"/>
      <c r="CMO208" s="110"/>
      <c r="CMP208" s="110"/>
      <c r="CMQ208" s="110"/>
      <c r="CMR208" s="110"/>
      <c r="CMS208" s="110"/>
      <c r="CMT208" s="110"/>
      <c r="CMU208" s="110"/>
      <c r="CMV208" s="110"/>
      <c r="CMW208" s="110"/>
      <c r="CMX208" s="110"/>
      <c r="CMY208" s="110"/>
      <c r="CMZ208" s="110"/>
      <c r="CNA208" s="110"/>
      <c r="CNB208" s="110"/>
      <c r="CNC208" s="110"/>
      <c r="CND208" s="110"/>
      <c r="CNE208" s="110"/>
      <c r="CNF208" s="110"/>
      <c r="CNG208" s="110"/>
      <c r="CNH208" s="110"/>
      <c r="CNI208" s="110"/>
      <c r="CNJ208" s="110"/>
      <c r="CNK208" s="110"/>
      <c r="CNL208" s="110"/>
      <c r="CNM208" s="110"/>
      <c r="CNN208" s="110"/>
      <c r="CNO208" s="110"/>
      <c r="CNP208" s="110"/>
      <c r="CNQ208" s="110"/>
      <c r="CNR208" s="110"/>
      <c r="CNS208" s="110"/>
      <c r="CNT208" s="110"/>
      <c r="CNU208" s="110"/>
      <c r="CNV208" s="110"/>
      <c r="CNW208" s="110"/>
      <c r="CNX208" s="110"/>
      <c r="CNY208" s="110"/>
      <c r="CNZ208" s="110"/>
      <c r="COA208" s="110"/>
      <c r="COB208" s="110"/>
      <c r="COC208" s="110"/>
      <c r="COD208" s="110"/>
      <c r="COE208" s="110"/>
      <c r="COF208" s="110"/>
      <c r="COG208" s="110"/>
      <c r="COH208" s="110"/>
      <c r="COI208" s="110"/>
      <c r="COJ208" s="110"/>
      <c r="COK208" s="110"/>
      <c r="COL208" s="110"/>
      <c r="COM208" s="110"/>
      <c r="CON208" s="110"/>
      <c r="COO208" s="110"/>
      <c r="COP208" s="110"/>
      <c r="COQ208" s="110"/>
      <c r="COR208" s="110"/>
      <c r="COS208" s="110"/>
      <c r="COT208" s="110"/>
      <c r="COU208" s="110"/>
      <c r="COV208" s="110"/>
      <c r="COW208" s="110"/>
      <c r="COX208" s="110"/>
      <c r="COY208" s="110"/>
      <c r="COZ208" s="110"/>
      <c r="CPA208" s="110"/>
      <c r="CPB208" s="110"/>
      <c r="CPC208" s="110"/>
      <c r="CPD208" s="110"/>
      <c r="CPE208" s="110"/>
      <c r="CPF208" s="110"/>
      <c r="CPG208" s="110"/>
      <c r="CPH208" s="110"/>
      <c r="CPI208" s="110"/>
      <c r="CPJ208" s="110"/>
      <c r="CPK208" s="110"/>
      <c r="CPL208" s="110"/>
      <c r="CPM208" s="110"/>
      <c r="CPN208" s="110"/>
      <c r="CPO208" s="110"/>
      <c r="CPP208" s="110"/>
      <c r="CPQ208" s="110"/>
      <c r="CPR208" s="110"/>
      <c r="CPS208" s="110"/>
      <c r="CPT208" s="110"/>
      <c r="CPU208" s="110"/>
      <c r="CPV208" s="110"/>
      <c r="CPW208" s="110"/>
      <c r="CPX208" s="110"/>
      <c r="CPY208" s="110"/>
      <c r="CPZ208" s="110"/>
      <c r="CQA208" s="110"/>
      <c r="CQB208" s="110"/>
      <c r="CQC208" s="110"/>
      <c r="CQD208" s="110"/>
      <c r="CQE208" s="110"/>
      <c r="CQF208" s="110"/>
      <c r="CQG208" s="110"/>
      <c r="CQH208" s="110"/>
      <c r="CQI208" s="110"/>
      <c r="CQJ208" s="110"/>
      <c r="CQK208" s="110"/>
      <c r="CQL208" s="110"/>
      <c r="CQM208" s="110"/>
      <c r="CQN208" s="110"/>
      <c r="CQO208" s="110"/>
      <c r="CQP208" s="110"/>
      <c r="CQQ208" s="110"/>
      <c r="CQR208" s="110"/>
      <c r="CQS208" s="110"/>
      <c r="CQT208" s="110"/>
      <c r="CQU208" s="110"/>
      <c r="CQV208" s="110"/>
      <c r="CQW208" s="110"/>
      <c r="CQX208" s="110"/>
      <c r="CQY208" s="110"/>
      <c r="CQZ208" s="110"/>
      <c r="CRA208" s="110"/>
      <c r="CRB208" s="110"/>
      <c r="CRC208" s="110"/>
      <c r="CRD208" s="110"/>
      <c r="CRE208" s="110"/>
      <c r="CRF208" s="110"/>
      <c r="CRG208" s="110"/>
      <c r="CRH208" s="110"/>
      <c r="CRI208" s="110"/>
      <c r="CRJ208" s="110"/>
      <c r="CRK208" s="110"/>
      <c r="CRL208" s="110"/>
      <c r="CRM208" s="110"/>
      <c r="CRN208" s="110"/>
      <c r="CRO208" s="110"/>
      <c r="CRP208" s="110"/>
      <c r="CRQ208" s="110"/>
      <c r="CRR208" s="110"/>
      <c r="CRS208" s="110"/>
      <c r="CRT208" s="110"/>
      <c r="CRU208" s="110"/>
      <c r="CRV208" s="110"/>
      <c r="CRW208" s="110"/>
      <c r="CRX208" s="110"/>
      <c r="CRY208" s="110"/>
      <c r="CRZ208" s="110"/>
      <c r="CSA208" s="110"/>
      <c r="CSB208" s="110"/>
      <c r="CSC208" s="110"/>
      <c r="CSD208" s="110"/>
      <c r="CSE208" s="110"/>
      <c r="CSF208" s="110"/>
      <c r="CSG208" s="110"/>
      <c r="CSH208" s="110"/>
      <c r="CSI208" s="110"/>
      <c r="CSJ208" s="110"/>
      <c r="CSK208" s="110"/>
      <c r="CSL208" s="110"/>
      <c r="CSM208" s="110"/>
      <c r="CSN208" s="110"/>
      <c r="CSO208" s="110"/>
      <c r="CSP208" s="110"/>
      <c r="CSQ208" s="110"/>
      <c r="CSR208" s="110"/>
      <c r="CSS208" s="110"/>
      <c r="CST208" s="110"/>
      <c r="CSU208" s="110"/>
      <c r="CSV208" s="110"/>
      <c r="CSW208" s="110"/>
      <c r="CSX208" s="110"/>
      <c r="CSY208" s="110"/>
      <c r="CSZ208" s="110"/>
      <c r="CTA208" s="110"/>
      <c r="CTB208" s="110"/>
      <c r="CTC208" s="110"/>
      <c r="CTD208" s="110"/>
      <c r="CTE208" s="110"/>
      <c r="CTF208" s="110"/>
      <c r="CTG208" s="110"/>
      <c r="CTH208" s="110"/>
      <c r="CTI208" s="110"/>
      <c r="CTJ208" s="110"/>
      <c r="CTK208" s="110"/>
      <c r="CTL208" s="110"/>
      <c r="CTM208" s="110"/>
      <c r="CTN208" s="110"/>
      <c r="CTO208" s="110"/>
      <c r="CTP208" s="110"/>
      <c r="CTQ208" s="110"/>
      <c r="CTR208" s="110"/>
      <c r="CTS208" s="110"/>
      <c r="CTT208" s="110"/>
      <c r="CTU208" s="110"/>
      <c r="CTV208" s="110"/>
      <c r="CTW208" s="110"/>
      <c r="CTX208" s="110"/>
      <c r="CTY208" s="110"/>
      <c r="CTZ208" s="110"/>
      <c r="CUA208" s="110"/>
      <c r="CUB208" s="110"/>
      <c r="CUC208" s="110"/>
      <c r="CUD208" s="110"/>
      <c r="CUE208" s="110"/>
      <c r="CUF208" s="110"/>
      <c r="CUG208" s="110"/>
      <c r="CUH208" s="110"/>
      <c r="CUI208" s="110"/>
      <c r="CUJ208" s="110"/>
      <c r="CUK208" s="110"/>
      <c r="CUL208" s="110"/>
      <c r="CUM208" s="110"/>
      <c r="CUN208" s="110"/>
      <c r="CUO208" s="110"/>
      <c r="CUP208" s="110"/>
      <c r="CUQ208" s="110"/>
      <c r="CUR208" s="110"/>
      <c r="CUS208" s="110"/>
      <c r="CUT208" s="110"/>
      <c r="CUU208" s="110"/>
      <c r="CUV208" s="110"/>
      <c r="CUW208" s="110"/>
      <c r="CUX208" s="110"/>
      <c r="CUY208" s="110"/>
      <c r="CUZ208" s="110"/>
      <c r="CVA208" s="110"/>
      <c r="CVB208" s="110"/>
      <c r="CVC208" s="110"/>
      <c r="CVD208" s="110"/>
      <c r="CVE208" s="110"/>
      <c r="CVF208" s="110"/>
      <c r="CVG208" s="110"/>
      <c r="CVH208" s="110"/>
      <c r="CVI208" s="110"/>
      <c r="CVJ208" s="110"/>
      <c r="CVK208" s="110"/>
      <c r="CVL208" s="110"/>
      <c r="CVM208" s="110"/>
      <c r="CVN208" s="110"/>
      <c r="CVO208" s="110"/>
      <c r="CVP208" s="110"/>
      <c r="CVQ208" s="110"/>
      <c r="CVR208" s="110"/>
      <c r="CVS208" s="110"/>
      <c r="CVT208" s="110"/>
      <c r="CVU208" s="110"/>
      <c r="CVV208" s="110"/>
      <c r="CVW208" s="110"/>
      <c r="CVX208" s="110"/>
      <c r="CVY208" s="110"/>
      <c r="CVZ208" s="110"/>
      <c r="CWA208" s="110"/>
      <c r="CWB208" s="110"/>
      <c r="CWC208" s="110"/>
      <c r="CWD208" s="110"/>
      <c r="CWE208" s="110"/>
      <c r="CWF208" s="110"/>
      <c r="CWG208" s="110"/>
      <c r="CWH208" s="110"/>
      <c r="CWI208" s="110"/>
      <c r="CWJ208" s="110"/>
      <c r="CWK208" s="110"/>
      <c r="CWL208" s="110"/>
      <c r="CWM208" s="110"/>
      <c r="CWN208" s="110"/>
      <c r="CWO208" s="110"/>
      <c r="CWP208" s="110"/>
      <c r="CWQ208" s="110"/>
      <c r="CWR208" s="110"/>
      <c r="CWS208" s="110"/>
      <c r="CWT208" s="110"/>
      <c r="CWU208" s="110"/>
      <c r="CWV208" s="110"/>
      <c r="CWW208" s="110"/>
      <c r="CWX208" s="110"/>
      <c r="CWY208" s="110"/>
      <c r="CWZ208" s="110"/>
      <c r="CXA208" s="110"/>
      <c r="CXB208" s="110"/>
      <c r="CXC208" s="110"/>
      <c r="CXD208" s="110"/>
      <c r="CXE208" s="110"/>
      <c r="CXF208" s="110"/>
      <c r="CXG208" s="110"/>
      <c r="CXH208" s="110"/>
      <c r="CXI208" s="110"/>
      <c r="CXJ208" s="110"/>
      <c r="CXK208" s="110"/>
      <c r="CXL208" s="110"/>
      <c r="CXM208" s="110"/>
      <c r="CXN208" s="110"/>
      <c r="CXO208" s="110"/>
      <c r="CXP208" s="110"/>
      <c r="CXQ208" s="110"/>
      <c r="CXR208" s="110"/>
      <c r="CXS208" s="110"/>
      <c r="CXT208" s="110"/>
      <c r="CXU208" s="110"/>
      <c r="CXV208" s="110"/>
      <c r="CXW208" s="110"/>
      <c r="CXX208" s="110"/>
      <c r="CXY208" s="110"/>
      <c r="CXZ208" s="110"/>
      <c r="CYA208" s="110"/>
      <c r="CYB208" s="110"/>
      <c r="CYC208" s="110"/>
      <c r="CYD208" s="110"/>
      <c r="CYE208" s="110"/>
      <c r="CYF208" s="110"/>
      <c r="CYG208" s="110"/>
      <c r="CYH208" s="110"/>
      <c r="CYI208" s="110"/>
      <c r="CYJ208" s="110"/>
      <c r="CYK208" s="110"/>
      <c r="CYL208" s="110"/>
      <c r="CYM208" s="110"/>
      <c r="CYN208" s="110"/>
      <c r="CYO208" s="110"/>
      <c r="CYP208" s="110"/>
      <c r="CYQ208" s="110"/>
      <c r="CYR208" s="110"/>
      <c r="CYS208" s="110"/>
      <c r="CYT208" s="110"/>
      <c r="CYU208" s="110"/>
      <c r="CYV208" s="110"/>
      <c r="CYW208" s="110"/>
      <c r="CYX208" s="110"/>
      <c r="CYY208" s="110"/>
      <c r="CYZ208" s="110"/>
      <c r="CZA208" s="110"/>
      <c r="CZB208" s="110"/>
      <c r="CZC208" s="110"/>
      <c r="CZD208" s="110"/>
      <c r="CZE208" s="110"/>
      <c r="CZF208" s="110"/>
      <c r="CZG208" s="110"/>
      <c r="CZH208" s="110"/>
      <c r="CZI208" s="110"/>
      <c r="CZJ208" s="110"/>
      <c r="CZK208" s="110"/>
      <c r="CZL208" s="110"/>
      <c r="CZM208" s="110"/>
      <c r="CZN208" s="110"/>
      <c r="CZO208" s="110"/>
      <c r="CZP208" s="110"/>
      <c r="CZQ208" s="110"/>
      <c r="CZR208" s="110"/>
      <c r="CZS208" s="110"/>
      <c r="CZT208" s="110"/>
      <c r="CZU208" s="110"/>
      <c r="CZV208" s="110"/>
      <c r="CZW208" s="110"/>
      <c r="CZX208" s="110"/>
      <c r="CZY208" s="110"/>
      <c r="CZZ208" s="110"/>
      <c r="DAA208" s="110"/>
      <c r="DAB208" s="110"/>
      <c r="DAC208" s="110"/>
      <c r="DAD208" s="110"/>
      <c r="DAE208" s="110"/>
      <c r="DAF208" s="110"/>
      <c r="DAG208" s="110"/>
      <c r="DAH208" s="110"/>
      <c r="DAI208" s="110"/>
      <c r="DAJ208" s="110"/>
      <c r="DAK208" s="110"/>
      <c r="DAL208" s="110"/>
      <c r="DAM208" s="110"/>
      <c r="DAN208" s="110"/>
      <c r="DAO208" s="110"/>
      <c r="DAP208" s="110"/>
      <c r="DAQ208" s="110"/>
      <c r="DAR208" s="110"/>
      <c r="DAS208" s="110"/>
      <c r="DAT208" s="110"/>
      <c r="DAU208" s="110"/>
      <c r="DAV208" s="110"/>
      <c r="DAW208" s="110"/>
      <c r="DAX208" s="110"/>
      <c r="DAY208" s="110"/>
      <c r="DAZ208" s="110"/>
      <c r="DBA208" s="110"/>
      <c r="DBB208" s="110"/>
      <c r="DBC208" s="110"/>
      <c r="DBD208" s="110"/>
      <c r="DBE208" s="110"/>
      <c r="DBF208" s="110"/>
      <c r="DBG208" s="110"/>
      <c r="DBH208" s="110"/>
      <c r="DBI208" s="110"/>
      <c r="DBJ208" s="110"/>
      <c r="DBK208" s="110"/>
      <c r="DBL208" s="110"/>
      <c r="DBM208" s="110"/>
      <c r="DBN208" s="110"/>
      <c r="DBO208" s="110"/>
      <c r="DBP208" s="110"/>
      <c r="DBQ208" s="110"/>
      <c r="DBR208" s="110"/>
      <c r="DBS208" s="110"/>
      <c r="DBT208" s="110"/>
      <c r="DBU208" s="110"/>
      <c r="DBV208" s="110"/>
      <c r="DBW208" s="110"/>
      <c r="DBX208" s="110"/>
      <c r="DBY208" s="110"/>
      <c r="DBZ208" s="110"/>
      <c r="DCA208" s="110"/>
      <c r="DCB208" s="110"/>
      <c r="DCC208" s="110"/>
      <c r="DCD208" s="110"/>
      <c r="DCE208" s="110"/>
      <c r="DCF208" s="110"/>
      <c r="DCG208" s="110"/>
      <c r="DCH208" s="110"/>
      <c r="DCI208" s="110"/>
      <c r="DCJ208" s="110"/>
      <c r="DCK208" s="110"/>
      <c r="DCL208" s="110"/>
      <c r="DCM208" s="110"/>
      <c r="DCN208" s="110"/>
      <c r="DCO208" s="110"/>
      <c r="DCP208" s="110"/>
      <c r="DCQ208" s="110"/>
      <c r="DCR208" s="110"/>
      <c r="DCS208" s="110"/>
      <c r="DCT208" s="110"/>
      <c r="DCU208" s="110"/>
      <c r="DCV208" s="110"/>
      <c r="DCW208" s="110"/>
      <c r="DCX208" s="110"/>
      <c r="DCY208" s="110"/>
      <c r="DCZ208" s="110"/>
      <c r="DDA208" s="110"/>
      <c r="DDB208" s="110"/>
      <c r="DDC208" s="110"/>
      <c r="DDD208" s="110"/>
      <c r="DDE208" s="110"/>
      <c r="DDF208" s="110"/>
      <c r="DDG208" s="110"/>
      <c r="DDH208" s="110"/>
      <c r="DDI208" s="110"/>
      <c r="DDJ208" s="110"/>
      <c r="DDK208" s="110"/>
      <c r="DDL208" s="110"/>
      <c r="DDM208" s="110"/>
      <c r="DDN208" s="110"/>
      <c r="DDO208" s="110"/>
      <c r="DDP208" s="110"/>
      <c r="DDQ208" s="110"/>
      <c r="DDR208" s="110"/>
      <c r="DDS208" s="110"/>
      <c r="DDT208" s="110"/>
      <c r="DDU208" s="110"/>
      <c r="DDV208" s="110"/>
      <c r="DDW208" s="110"/>
      <c r="DDX208" s="110"/>
      <c r="DDY208" s="110"/>
      <c r="DDZ208" s="110"/>
      <c r="DEA208" s="110"/>
      <c r="DEB208" s="110"/>
      <c r="DEC208" s="110"/>
      <c r="DED208" s="110"/>
      <c r="DEE208" s="110"/>
      <c r="DEF208" s="110"/>
      <c r="DEG208" s="110"/>
      <c r="DEH208" s="110"/>
      <c r="DEI208" s="110"/>
      <c r="DEJ208" s="110"/>
      <c r="DEK208" s="110"/>
      <c r="DEL208" s="110"/>
      <c r="DEM208" s="110"/>
      <c r="DEN208" s="110"/>
      <c r="DEO208" s="110"/>
      <c r="DEP208" s="110"/>
      <c r="DEQ208" s="110"/>
      <c r="DER208" s="110"/>
      <c r="DES208" s="110"/>
      <c r="DET208" s="110"/>
      <c r="DEU208" s="110"/>
      <c r="DEV208" s="110"/>
      <c r="DEW208" s="110"/>
      <c r="DEX208" s="110"/>
      <c r="DEY208" s="110"/>
      <c r="DEZ208" s="110"/>
      <c r="DFA208" s="110"/>
      <c r="DFB208" s="110"/>
      <c r="DFC208" s="110"/>
      <c r="DFD208" s="110"/>
      <c r="DFE208" s="110"/>
      <c r="DFF208" s="110"/>
      <c r="DFG208" s="110"/>
      <c r="DFH208" s="110"/>
      <c r="DFI208" s="110"/>
      <c r="DFJ208" s="110"/>
      <c r="DFK208" s="110"/>
      <c r="DFL208" s="110"/>
      <c r="DFM208" s="110"/>
      <c r="DFN208" s="110"/>
      <c r="DFO208" s="110"/>
      <c r="DFP208" s="110"/>
      <c r="DFQ208" s="110"/>
      <c r="DFR208" s="110"/>
      <c r="DFS208" s="110"/>
      <c r="DFT208" s="110"/>
      <c r="DFU208" s="110"/>
      <c r="DFV208" s="110"/>
      <c r="DFW208" s="110"/>
      <c r="DFX208" s="110"/>
      <c r="DFY208" s="110"/>
      <c r="DFZ208" s="110"/>
      <c r="DGA208" s="110"/>
      <c r="DGB208" s="110"/>
      <c r="DGC208" s="110"/>
      <c r="DGD208" s="110"/>
      <c r="DGE208" s="110"/>
      <c r="DGF208" s="110"/>
      <c r="DGG208" s="110"/>
      <c r="DGH208" s="110"/>
      <c r="DGI208" s="110"/>
      <c r="DGJ208" s="110"/>
      <c r="DGK208" s="110"/>
      <c r="DGL208" s="110"/>
      <c r="DGM208" s="110"/>
      <c r="DGN208" s="110"/>
      <c r="DGO208" s="110"/>
      <c r="DGP208" s="110"/>
      <c r="DGQ208" s="110"/>
      <c r="DGR208" s="110"/>
      <c r="DGS208" s="110"/>
      <c r="DGT208" s="110"/>
      <c r="DGU208" s="110"/>
      <c r="DGV208" s="110"/>
      <c r="DGW208" s="110"/>
      <c r="DGX208" s="110"/>
      <c r="DGY208" s="110"/>
      <c r="DGZ208" s="110"/>
      <c r="DHA208" s="110"/>
      <c r="DHB208" s="110"/>
      <c r="DHC208" s="110"/>
      <c r="DHD208" s="110"/>
      <c r="DHE208" s="110"/>
      <c r="DHF208" s="110"/>
      <c r="DHG208" s="110"/>
      <c r="DHH208" s="110"/>
      <c r="DHI208" s="110"/>
      <c r="DHJ208" s="110"/>
      <c r="DHK208" s="110"/>
      <c r="DHL208" s="110"/>
      <c r="DHM208" s="110"/>
      <c r="DHN208" s="110"/>
      <c r="DHO208" s="110"/>
      <c r="DHP208" s="110"/>
      <c r="DHQ208" s="110"/>
      <c r="DHR208" s="110"/>
      <c r="DHS208" s="110"/>
      <c r="DHT208" s="110"/>
      <c r="DHU208" s="110"/>
      <c r="DHV208" s="110"/>
      <c r="DHW208" s="110"/>
      <c r="DHX208" s="110"/>
      <c r="DHY208" s="110"/>
      <c r="DHZ208" s="110"/>
      <c r="DIA208" s="110"/>
      <c r="DIB208" s="110"/>
      <c r="DIC208" s="110"/>
      <c r="DID208" s="110"/>
      <c r="DIE208" s="110"/>
      <c r="DIF208" s="110"/>
      <c r="DIG208" s="110"/>
      <c r="DIH208" s="110"/>
      <c r="DII208" s="110"/>
      <c r="DIJ208" s="110"/>
      <c r="DIK208" s="110"/>
      <c r="DIL208" s="110"/>
      <c r="DIM208" s="110"/>
      <c r="DIN208" s="110"/>
      <c r="DIO208" s="110"/>
      <c r="DIP208" s="110"/>
      <c r="DIQ208" s="110"/>
      <c r="DIR208" s="110"/>
      <c r="DIS208" s="110"/>
      <c r="DIT208" s="110"/>
      <c r="DIU208" s="110"/>
      <c r="DIV208" s="110"/>
      <c r="DIW208" s="110"/>
      <c r="DIX208" s="110"/>
      <c r="DIY208" s="110"/>
      <c r="DIZ208" s="110"/>
      <c r="DJA208" s="110"/>
      <c r="DJB208" s="110"/>
      <c r="DJC208" s="110"/>
      <c r="DJD208" s="110"/>
      <c r="DJE208" s="110"/>
      <c r="DJF208" s="110"/>
      <c r="DJG208" s="110"/>
      <c r="DJH208" s="110"/>
      <c r="DJI208" s="110"/>
      <c r="DJJ208" s="110"/>
      <c r="DJK208" s="110"/>
      <c r="DJL208" s="110"/>
      <c r="DJM208" s="110"/>
      <c r="DJN208" s="110"/>
      <c r="DJO208" s="110"/>
      <c r="DJP208" s="110"/>
      <c r="DJQ208" s="110"/>
      <c r="DJR208" s="110"/>
      <c r="DJS208" s="110"/>
      <c r="DJT208" s="110"/>
      <c r="DJU208" s="110"/>
      <c r="DJV208" s="110"/>
      <c r="DJW208" s="110"/>
      <c r="DJX208" s="110"/>
      <c r="DJY208" s="110"/>
      <c r="DJZ208" s="110"/>
      <c r="DKA208" s="110"/>
      <c r="DKB208" s="110"/>
      <c r="DKC208" s="110"/>
      <c r="DKD208" s="110"/>
      <c r="DKE208" s="110"/>
      <c r="DKF208" s="110"/>
      <c r="DKG208" s="110"/>
      <c r="DKH208" s="110"/>
      <c r="DKI208" s="110"/>
      <c r="DKJ208" s="110"/>
      <c r="DKK208" s="110"/>
      <c r="DKL208" s="110"/>
      <c r="DKM208" s="110"/>
      <c r="DKN208" s="110"/>
      <c r="DKO208" s="110"/>
      <c r="DKP208" s="110"/>
      <c r="DKQ208" s="110"/>
      <c r="DKR208" s="110"/>
      <c r="DKS208" s="110"/>
      <c r="DKT208" s="110"/>
      <c r="DKU208" s="110"/>
      <c r="DKV208" s="110"/>
      <c r="DKW208" s="110"/>
      <c r="DKX208" s="110"/>
      <c r="DKY208" s="110"/>
      <c r="DKZ208" s="110"/>
      <c r="DLA208" s="110"/>
      <c r="DLB208" s="110"/>
      <c r="DLC208" s="110"/>
      <c r="DLD208" s="110"/>
      <c r="DLE208" s="110"/>
      <c r="DLF208" s="110"/>
      <c r="DLG208" s="110"/>
      <c r="DLH208" s="110"/>
      <c r="DLI208" s="110"/>
      <c r="DLJ208" s="110"/>
      <c r="DLK208" s="110"/>
      <c r="DLL208" s="110"/>
      <c r="DLM208" s="110"/>
      <c r="DLN208" s="110"/>
      <c r="DLO208" s="110"/>
      <c r="DLP208" s="110"/>
      <c r="DLQ208" s="110"/>
      <c r="DLR208" s="110"/>
      <c r="DLS208" s="110"/>
      <c r="DLT208" s="110"/>
      <c r="DLU208" s="110"/>
      <c r="DLV208" s="110"/>
      <c r="DLW208" s="110"/>
      <c r="DLX208" s="110"/>
      <c r="DLY208" s="110"/>
      <c r="DLZ208" s="110"/>
      <c r="DMA208" s="110"/>
      <c r="DMB208" s="110"/>
      <c r="DMC208" s="110"/>
      <c r="DMD208" s="110"/>
      <c r="DME208" s="110"/>
      <c r="DMF208" s="110"/>
      <c r="DMG208" s="110"/>
      <c r="DMH208" s="110"/>
      <c r="DMI208" s="110"/>
      <c r="DMJ208" s="110"/>
      <c r="DMK208" s="110"/>
      <c r="DML208" s="110"/>
      <c r="DMM208" s="110"/>
      <c r="DMN208" s="110"/>
      <c r="DMO208" s="110"/>
      <c r="DMP208" s="110"/>
      <c r="DMQ208" s="110"/>
      <c r="DMR208" s="110"/>
      <c r="DMS208" s="110"/>
      <c r="DMT208" s="110"/>
      <c r="DMU208" s="110"/>
      <c r="DMV208" s="110"/>
      <c r="DMW208" s="110"/>
      <c r="DMX208" s="110"/>
      <c r="DMY208" s="110"/>
      <c r="DMZ208" s="110"/>
      <c r="DNA208" s="110"/>
      <c r="DNB208" s="110"/>
      <c r="DNC208" s="110"/>
      <c r="DND208" s="110"/>
      <c r="DNE208" s="110"/>
      <c r="DNF208" s="110"/>
      <c r="DNG208" s="110"/>
      <c r="DNH208" s="110"/>
      <c r="DNI208" s="110"/>
      <c r="DNJ208" s="110"/>
      <c r="DNK208" s="110"/>
      <c r="DNL208" s="110"/>
      <c r="DNM208" s="110"/>
      <c r="DNN208" s="110"/>
      <c r="DNO208" s="110"/>
      <c r="DNP208" s="110"/>
      <c r="DNQ208" s="110"/>
      <c r="DNR208" s="110"/>
      <c r="DNS208" s="110"/>
      <c r="DNT208" s="110"/>
      <c r="DNU208" s="110"/>
      <c r="DNV208" s="110"/>
      <c r="DNW208" s="110"/>
      <c r="DNX208" s="110"/>
      <c r="DNY208" s="110"/>
      <c r="DNZ208" s="110"/>
      <c r="DOA208" s="110"/>
      <c r="DOB208" s="110"/>
      <c r="DOC208" s="110"/>
      <c r="DOD208" s="110"/>
      <c r="DOE208" s="110"/>
      <c r="DOF208" s="110"/>
      <c r="DOG208" s="110"/>
      <c r="DOH208" s="110"/>
      <c r="DOI208" s="110"/>
      <c r="DOJ208" s="110"/>
      <c r="DOK208" s="110"/>
      <c r="DOL208" s="110"/>
      <c r="DOM208" s="110"/>
      <c r="DON208" s="110"/>
      <c r="DOO208" s="110"/>
      <c r="DOP208" s="110"/>
      <c r="DOQ208" s="110"/>
      <c r="DOR208" s="110"/>
      <c r="DOS208" s="110"/>
      <c r="DOT208" s="110"/>
      <c r="DOU208" s="110"/>
      <c r="DOV208" s="110"/>
      <c r="DOW208" s="110"/>
      <c r="DOX208" s="110"/>
      <c r="DOY208" s="110"/>
      <c r="DOZ208" s="110"/>
      <c r="DPA208" s="110"/>
      <c r="DPB208" s="110"/>
      <c r="DPC208" s="110"/>
      <c r="DPD208" s="110"/>
      <c r="DPE208" s="110"/>
      <c r="DPF208" s="110"/>
      <c r="DPG208" s="110"/>
      <c r="DPH208" s="110"/>
      <c r="DPI208" s="110"/>
      <c r="DPJ208" s="110"/>
      <c r="DPK208" s="110"/>
      <c r="DPL208" s="110"/>
      <c r="DPM208" s="110"/>
      <c r="DPN208" s="110"/>
      <c r="DPO208" s="110"/>
      <c r="DPP208" s="110"/>
      <c r="DPQ208" s="110"/>
      <c r="DPR208" s="110"/>
      <c r="DPS208" s="110"/>
      <c r="DPT208" s="110"/>
      <c r="DPU208" s="110"/>
      <c r="DPV208" s="110"/>
      <c r="DPW208" s="110"/>
      <c r="DPX208" s="110"/>
      <c r="DPY208" s="110"/>
      <c r="DPZ208" s="110"/>
      <c r="DQA208" s="110"/>
      <c r="DQB208" s="110"/>
      <c r="DQC208" s="110"/>
      <c r="DQD208" s="110"/>
      <c r="DQE208" s="110"/>
      <c r="DQF208" s="110"/>
      <c r="DQG208" s="110"/>
      <c r="DQH208" s="110"/>
      <c r="DQI208" s="110"/>
      <c r="DQJ208" s="110"/>
      <c r="DQK208" s="110"/>
      <c r="DQL208" s="110"/>
      <c r="DQM208" s="110"/>
      <c r="DQN208" s="110"/>
      <c r="DQO208" s="110"/>
      <c r="DQP208" s="110"/>
      <c r="DQQ208" s="110"/>
      <c r="DQR208" s="110"/>
      <c r="DQS208" s="110"/>
      <c r="DQT208" s="110"/>
      <c r="DQU208" s="110"/>
      <c r="DQV208" s="110"/>
      <c r="DQW208" s="110"/>
      <c r="DQX208" s="110"/>
      <c r="DQY208" s="110"/>
      <c r="DQZ208" s="110"/>
      <c r="DRA208" s="110"/>
      <c r="DRB208" s="110"/>
      <c r="DRC208" s="110"/>
      <c r="DRD208" s="110"/>
      <c r="DRE208" s="110"/>
      <c r="DRF208" s="110"/>
      <c r="DRG208" s="110"/>
      <c r="DRH208" s="110"/>
      <c r="DRI208" s="110"/>
      <c r="DRJ208" s="110"/>
      <c r="DRK208" s="110"/>
      <c r="DRL208" s="110"/>
      <c r="DRM208" s="110"/>
      <c r="DRN208" s="110"/>
      <c r="DRO208" s="110"/>
      <c r="DRP208" s="110"/>
      <c r="DRQ208" s="110"/>
      <c r="DRR208" s="110"/>
      <c r="DRS208" s="110"/>
      <c r="DRT208" s="110"/>
      <c r="DRU208" s="110"/>
      <c r="DRV208" s="110"/>
      <c r="DRW208" s="110"/>
      <c r="DRX208" s="110"/>
      <c r="DRY208" s="110"/>
      <c r="DRZ208" s="110"/>
      <c r="DSA208" s="110"/>
      <c r="DSB208" s="110"/>
      <c r="DSC208" s="110"/>
      <c r="DSD208" s="110"/>
      <c r="DSE208" s="110"/>
      <c r="DSF208" s="110"/>
      <c r="DSG208" s="110"/>
      <c r="DSH208" s="110"/>
      <c r="DSI208" s="110"/>
      <c r="DSJ208" s="110"/>
      <c r="DSK208" s="110"/>
      <c r="DSL208" s="110"/>
      <c r="DSM208" s="110"/>
      <c r="DSN208" s="110"/>
      <c r="DSO208" s="110"/>
      <c r="DSP208" s="110"/>
      <c r="DSQ208" s="110"/>
      <c r="DSR208" s="110"/>
      <c r="DSS208" s="110"/>
      <c r="DST208" s="110"/>
      <c r="DSU208" s="110"/>
      <c r="DSV208" s="110"/>
      <c r="DSW208" s="110"/>
      <c r="DSX208" s="110"/>
      <c r="DSY208" s="110"/>
      <c r="DSZ208" s="110"/>
      <c r="DTA208" s="110"/>
      <c r="DTB208" s="110"/>
      <c r="DTC208" s="110"/>
      <c r="DTD208" s="110"/>
      <c r="DTE208" s="110"/>
      <c r="DTF208" s="110"/>
      <c r="DTG208" s="110"/>
      <c r="DTH208" s="110"/>
      <c r="DTI208" s="110"/>
      <c r="DTJ208" s="110"/>
      <c r="DTK208" s="110"/>
      <c r="DTL208" s="110"/>
      <c r="DTM208" s="110"/>
      <c r="DTN208" s="110"/>
      <c r="DTO208" s="110"/>
      <c r="DTP208" s="110"/>
      <c r="DTQ208" s="110"/>
      <c r="DTR208" s="110"/>
      <c r="DTS208" s="110"/>
      <c r="DTT208" s="110"/>
      <c r="DTU208" s="110"/>
      <c r="DTV208" s="110"/>
      <c r="DTW208" s="110"/>
      <c r="DTX208" s="110"/>
      <c r="DTY208" s="110"/>
      <c r="DTZ208" s="110"/>
      <c r="DUA208" s="110"/>
      <c r="DUB208" s="110"/>
      <c r="DUC208" s="110"/>
      <c r="DUD208" s="110"/>
      <c r="DUE208" s="110"/>
      <c r="DUF208" s="110"/>
      <c r="DUG208" s="110"/>
      <c r="DUH208" s="110"/>
      <c r="DUI208" s="110"/>
      <c r="DUJ208" s="110"/>
      <c r="DUK208" s="110"/>
      <c r="DUL208" s="110"/>
      <c r="DUM208" s="110"/>
      <c r="DUN208" s="110"/>
      <c r="DUO208" s="110"/>
      <c r="DUP208" s="110"/>
      <c r="DUQ208" s="110"/>
      <c r="DUR208" s="110"/>
      <c r="DUS208" s="110"/>
      <c r="DUT208" s="110"/>
      <c r="DUU208" s="110"/>
      <c r="DUV208" s="110"/>
      <c r="DUW208" s="110"/>
      <c r="DUX208" s="110"/>
      <c r="DUY208" s="110"/>
      <c r="DUZ208" s="110"/>
      <c r="DVA208" s="110"/>
      <c r="DVB208" s="110"/>
      <c r="DVC208" s="110"/>
      <c r="DVD208" s="110"/>
      <c r="DVE208" s="110"/>
      <c r="DVF208" s="110"/>
      <c r="DVG208" s="110"/>
      <c r="DVH208" s="110"/>
      <c r="DVI208" s="110"/>
      <c r="DVJ208" s="110"/>
      <c r="DVK208" s="110"/>
      <c r="DVL208" s="110"/>
      <c r="DVM208" s="110"/>
      <c r="DVN208" s="110"/>
      <c r="DVO208" s="110"/>
      <c r="DVP208" s="110"/>
      <c r="DVQ208" s="110"/>
      <c r="DVR208" s="110"/>
      <c r="DVS208" s="110"/>
      <c r="DVT208" s="110"/>
      <c r="DVU208" s="110"/>
      <c r="DVV208" s="110"/>
      <c r="DVW208" s="110"/>
      <c r="DVX208" s="110"/>
      <c r="DVY208" s="110"/>
      <c r="DVZ208" s="110"/>
      <c r="DWA208" s="110"/>
      <c r="DWB208" s="110"/>
      <c r="DWC208" s="110"/>
      <c r="DWD208" s="110"/>
      <c r="DWE208" s="110"/>
      <c r="DWF208" s="110"/>
      <c r="DWG208" s="110"/>
      <c r="DWH208" s="110"/>
      <c r="DWI208" s="110"/>
      <c r="DWJ208" s="110"/>
      <c r="DWK208" s="110"/>
      <c r="DWL208" s="110"/>
      <c r="DWM208" s="110"/>
      <c r="DWN208" s="110"/>
      <c r="DWO208" s="110"/>
      <c r="DWP208" s="110"/>
      <c r="DWQ208" s="110"/>
      <c r="DWR208" s="110"/>
      <c r="DWS208" s="110"/>
      <c r="DWT208" s="110"/>
      <c r="DWU208" s="110"/>
      <c r="DWV208" s="110"/>
      <c r="DWW208" s="110"/>
      <c r="DWX208" s="110"/>
      <c r="DWY208" s="110"/>
      <c r="DWZ208" s="110"/>
      <c r="DXA208" s="110"/>
      <c r="DXB208" s="110"/>
      <c r="DXC208" s="110"/>
      <c r="DXD208" s="110"/>
      <c r="DXE208" s="110"/>
      <c r="DXF208" s="110"/>
      <c r="DXG208" s="110"/>
      <c r="DXH208" s="110"/>
      <c r="DXI208" s="110"/>
      <c r="DXJ208" s="110"/>
      <c r="DXK208" s="110"/>
      <c r="DXL208" s="110"/>
      <c r="DXM208" s="110"/>
      <c r="DXN208" s="110"/>
      <c r="DXO208" s="110"/>
      <c r="DXP208" s="110"/>
      <c r="DXQ208" s="110"/>
      <c r="DXR208" s="110"/>
      <c r="DXS208" s="110"/>
      <c r="DXT208" s="110"/>
      <c r="DXU208" s="110"/>
      <c r="DXV208" s="110"/>
      <c r="DXW208" s="110"/>
      <c r="DXX208" s="110"/>
      <c r="DXY208" s="110"/>
      <c r="DXZ208" s="110"/>
      <c r="DYA208" s="110"/>
      <c r="DYB208" s="110"/>
      <c r="DYC208" s="110"/>
      <c r="DYD208" s="110"/>
      <c r="DYE208" s="110"/>
      <c r="DYF208" s="110"/>
      <c r="DYG208" s="110"/>
      <c r="DYH208" s="110"/>
      <c r="DYI208" s="110"/>
      <c r="DYJ208" s="110"/>
      <c r="DYK208" s="110"/>
      <c r="DYL208" s="110"/>
      <c r="DYM208" s="110"/>
      <c r="DYN208" s="110"/>
      <c r="DYO208" s="110"/>
      <c r="DYP208" s="110"/>
      <c r="DYQ208" s="110"/>
      <c r="DYR208" s="110"/>
      <c r="DYS208" s="110"/>
      <c r="DYT208" s="110"/>
      <c r="DYU208" s="110"/>
      <c r="DYV208" s="110"/>
      <c r="DYW208" s="110"/>
      <c r="DYX208" s="110"/>
      <c r="DYY208" s="110"/>
      <c r="DYZ208" s="110"/>
      <c r="DZA208" s="110"/>
      <c r="DZB208" s="110"/>
      <c r="DZC208" s="110"/>
      <c r="DZD208" s="110"/>
      <c r="DZE208" s="110"/>
      <c r="DZF208" s="110"/>
      <c r="DZG208" s="110"/>
      <c r="DZH208" s="110"/>
      <c r="DZI208" s="110"/>
      <c r="DZJ208" s="110"/>
      <c r="DZK208" s="110"/>
      <c r="DZL208" s="110"/>
      <c r="DZM208" s="110"/>
      <c r="DZN208" s="110"/>
      <c r="DZO208" s="110"/>
      <c r="DZP208" s="110"/>
      <c r="DZQ208" s="110"/>
      <c r="DZR208" s="110"/>
      <c r="DZS208" s="110"/>
      <c r="DZT208" s="110"/>
      <c r="DZU208" s="110"/>
      <c r="DZV208" s="110"/>
      <c r="DZW208" s="110"/>
      <c r="DZX208" s="110"/>
      <c r="DZY208" s="110"/>
      <c r="DZZ208" s="110"/>
      <c r="EAA208" s="110"/>
      <c r="EAB208" s="110"/>
      <c r="EAC208" s="110"/>
      <c r="EAD208" s="110"/>
      <c r="EAE208" s="110"/>
      <c r="EAF208" s="110"/>
      <c r="EAG208" s="110"/>
      <c r="EAH208" s="110"/>
      <c r="EAI208" s="110"/>
      <c r="EAJ208" s="110"/>
      <c r="EAK208" s="110"/>
      <c r="EAL208" s="110"/>
      <c r="EAM208" s="110"/>
      <c r="EAN208" s="110"/>
      <c r="EAO208" s="110"/>
      <c r="EAP208" s="110"/>
      <c r="EAQ208" s="110"/>
      <c r="EAR208" s="110"/>
      <c r="EAS208" s="110"/>
      <c r="EAT208" s="110"/>
      <c r="EAU208" s="110"/>
      <c r="EAV208" s="110"/>
      <c r="EAW208" s="110"/>
      <c r="EAX208" s="110"/>
      <c r="EAY208" s="110"/>
      <c r="EAZ208" s="110"/>
      <c r="EBA208" s="110"/>
      <c r="EBB208" s="110"/>
      <c r="EBC208" s="110"/>
      <c r="EBD208" s="110"/>
      <c r="EBE208" s="110"/>
      <c r="EBF208" s="110"/>
      <c r="EBG208" s="110"/>
      <c r="EBH208" s="110"/>
      <c r="EBI208" s="110"/>
      <c r="EBJ208" s="110"/>
      <c r="EBK208" s="110"/>
      <c r="EBL208" s="110"/>
      <c r="EBM208" s="110"/>
      <c r="EBN208" s="110"/>
      <c r="EBO208" s="110"/>
      <c r="EBP208" s="110"/>
      <c r="EBQ208" s="110"/>
      <c r="EBR208" s="110"/>
      <c r="EBS208" s="110"/>
      <c r="EBT208" s="110"/>
      <c r="EBU208" s="110"/>
      <c r="EBV208" s="110"/>
      <c r="EBW208" s="110"/>
      <c r="EBX208" s="110"/>
      <c r="EBY208" s="110"/>
      <c r="EBZ208" s="110"/>
      <c r="ECA208" s="110"/>
      <c r="ECB208" s="110"/>
      <c r="ECC208" s="110"/>
      <c r="ECD208" s="110"/>
      <c r="ECE208" s="110"/>
      <c r="ECF208" s="110"/>
      <c r="ECG208" s="110"/>
      <c r="ECH208" s="110"/>
      <c r="ECI208" s="110"/>
      <c r="ECJ208" s="110"/>
      <c r="ECK208" s="110"/>
      <c r="ECL208" s="110"/>
      <c r="ECM208" s="110"/>
      <c r="ECN208" s="110"/>
      <c r="ECO208" s="110"/>
      <c r="ECP208" s="110"/>
      <c r="ECQ208" s="110"/>
      <c r="ECR208" s="110"/>
      <c r="ECS208" s="110"/>
      <c r="ECT208" s="110"/>
      <c r="ECU208" s="110"/>
      <c r="ECV208" s="110"/>
      <c r="ECW208" s="110"/>
      <c r="ECX208" s="110"/>
      <c r="ECY208" s="110"/>
      <c r="ECZ208" s="110"/>
      <c r="EDA208" s="110"/>
      <c r="EDB208" s="110"/>
      <c r="EDC208" s="110"/>
      <c r="EDD208" s="110"/>
      <c r="EDE208" s="110"/>
      <c r="EDF208" s="110"/>
      <c r="EDG208" s="110"/>
      <c r="EDH208" s="110"/>
      <c r="EDI208" s="110"/>
      <c r="EDJ208" s="110"/>
      <c r="EDK208" s="110"/>
      <c r="EDL208" s="110"/>
      <c r="EDM208" s="110"/>
      <c r="EDN208" s="110"/>
      <c r="EDO208" s="110"/>
      <c r="EDP208" s="110"/>
      <c r="EDQ208" s="110"/>
      <c r="EDR208" s="110"/>
      <c r="EDS208" s="110"/>
      <c r="EDT208" s="110"/>
      <c r="EDU208" s="110"/>
      <c r="EDV208" s="110"/>
      <c r="EDW208" s="110"/>
      <c r="EDX208" s="110"/>
      <c r="EDY208" s="110"/>
      <c r="EDZ208" s="110"/>
      <c r="EEA208" s="110"/>
      <c r="EEB208" s="110"/>
      <c r="EEC208" s="110"/>
      <c r="EED208" s="110"/>
      <c r="EEE208" s="110"/>
      <c r="EEF208" s="110"/>
      <c r="EEG208" s="110"/>
      <c r="EEH208" s="110"/>
      <c r="EEI208" s="110"/>
      <c r="EEJ208" s="110"/>
      <c r="EEK208" s="110"/>
      <c r="EEL208" s="110"/>
      <c r="EEM208" s="110"/>
      <c r="EEN208" s="110"/>
      <c r="EEO208" s="110"/>
      <c r="EEP208" s="110"/>
      <c r="EEQ208" s="110"/>
      <c r="EER208" s="110"/>
      <c r="EES208" s="110"/>
      <c r="EET208" s="110"/>
      <c r="EEU208" s="110"/>
      <c r="EEV208" s="110"/>
      <c r="EEW208" s="110"/>
      <c r="EEX208" s="110"/>
      <c r="EEY208" s="110"/>
      <c r="EEZ208" s="110"/>
      <c r="EFA208" s="110"/>
      <c r="EFB208" s="110"/>
      <c r="EFC208" s="110"/>
      <c r="EFD208" s="110"/>
      <c r="EFE208" s="110"/>
      <c r="EFF208" s="110"/>
      <c r="EFG208" s="110"/>
      <c r="EFH208" s="110"/>
      <c r="EFI208" s="110"/>
      <c r="EFJ208" s="110"/>
      <c r="EFK208" s="110"/>
      <c r="EFL208" s="110"/>
      <c r="EFM208" s="110"/>
      <c r="EFN208" s="110"/>
      <c r="EFO208" s="110"/>
      <c r="EFP208" s="110"/>
      <c r="EFQ208" s="110"/>
      <c r="EFR208" s="110"/>
      <c r="EFS208" s="110"/>
      <c r="EFT208" s="110"/>
      <c r="EFU208" s="110"/>
      <c r="EFV208" s="110"/>
      <c r="EFW208" s="110"/>
      <c r="EFX208" s="110"/>
      <c r="EFY208" s="110"/>
      <c r="EFZ208" s="110"/>
      <c r="EGA208" s="110"/>
      <c r="EGB208" s="110"/>
      <c r="EGC208" s="110"/>
      <c r="EGD208" s="110"/>
      <c r="EGE208" s="110"/>
      <c r="EGF208" s="110"/>
      <c r="EGG208" s="110"/>
      <c r="EGH208" s="110"/>
      <c r="EGI208" s="110"/>
      <c r="EGJ208" s="110"/>
      <c r="EGK208" s="110"/>
      <c r="EGL208" s="110"/>
      <c r="EGM208" s="110"/>
      <c r="EGN208" s="110"/>
      <c r="EGO208" s="110"/>
      <c r="EGP208" s="110"/>
      <c r="EGQ208" s="110"/>
      <c r="EGR208" s="110"/>
      <c r="EGS208" s="110"/>
      <c r="EGT208" s="110"/>
      <c r="EGU208" s="110"/>
      <c r="EGV208" s="110"/>
      <c r="EGW208" s="110"/>
      <c r="EGX208" s="110"/>
      <c r="EGY208" s="110"/>
      <c r="EGZ208" s="110"/>
      <c r="EHA208" s="110"/>
      <c r="EHB208" s="110"/>
      <c r="EHC208" s="110"/>
      <c r="EHD208" s="110"/>
      <c r="EHE208" s="110"/>
      <c r="EHF208" s="110"/>
      <c r="EHG208" s="110"/>
      <c r="EHH208" s="110"/>
      <c r="EHI208" s="110"/>
      <c r="EHJ208" s="110"/>
      <c r="EHK208" s="110"/>
      <c r="EHL208" s="110"/>
      <c r="EHM208" s="110"/>
      <c r="EHN208" s="110"/>
      <c r="EHO208" s="110"/>
      <c r="EHP208" s="110"/>
      <c r="EHQ208" s="110"/>
      <c r="EHR208" s="110"/>
      <c r="EHS208" s="110"/>
      <c r="EHT208" s="110"/>
      <c r="EHU208" s="110"/>
      <c r="EHV208" s="110"/>
      <c r="EHW208" s="110"/>
      <c r="EHX208" s="110"/>
      <c r="EHY208" s="110"/>
      <c r="EHZ208" s="110"/>
      <c r="EIA208" s="110"/>
      <c r="EIB208" s="110"/>
      <c r="EIC208" s="110"/>
      <c r="EID208" s="110"/>
      <c r="EIE208" s="110"/>
      <c r="EIF208" s="110"/>
      <c r="EIG208" s="110"/>
      <c r="EIH208" s="110"/>
      <c r="EII208" s="110"/>
      <c r="EIJ208" s="110"/>
      <c r="EIK208" s="110"/>
      <c r="EIL208" s="110"/>
      <c r="EIM208" s="110"/>
      <c r="EIN208" s="110"/>
      <c r="EIO208" s="110"/>
      <c r="EIP208" s="110"/>
      <c r="EIQ208" s="110"/>
      <c r="EIR208" s="110"/>
      <c r="EIS208" s="110"/>
      <c r="EIT208" s="110"/>
      <c r="EIU208" s="110"/>
      <c r="EIV208" s="110"/>
      <c r="EIW208" s="110"/>
      <c r="EIX208" s="110"/>
      <c r="EIY208" s="110"/>
      <c r="EIZ208" s="110"/>
      <c r="EJA208" s="110"/>
      <c r="EJB208" s="110"/>
      <c r="EJC208" s="110"/>
      <c r="EJD208" s="110"/>
      <c r="EJE208" s="110"/>
      <c r="EJF208" s="110"/>
      <c r="EJG208" s="110"/>
      <c r="EJH208" s="110"/>
      <c r="EJI208" s="110"/>
      <c r="EJJ208" s="110"/>
      <c r="EJK208" s="110"/>
      <c r="EJL208" s="110"/>
      <c r="EJM208" s="110"/>
      <c r="EJN208" s="110"/>
      <c r="EJO208" s="110"/>
      <c r="EJP208" s="110"/>
      <c r="EJQ208" s="110"/>
      <c r="EJR208" s="110"/>
      <c r="EJS208" s="110"/>
      <c r="EJT208" s="110"/>
      <c r="EJU208" s="110"/>
      <c r="EJV208" s="110"/>
      <c r="EJW208" s="110"/>
      <c r="EJX208" s="110"/>
      <c r="EJY208" s="110"/>
      <c r="EJZ208" s="110"/>
      <c r="EKA208" s="110"/>
      <c r="EKB208" s="110"/>
      <c r="EKC208" s="110"/>
      <c r="EKD208" s="110"/>
      <c r="EKE208" s="110"/>
      <c r="EKF208" s="110"/>
      <c r="EKG208" s="110"/>
      <c r="EKH208" s="110"/>
      <c r="EKI208" s="110"/>
      <c r="EKJ208" s="110"/>
      <c r="EKK208" s="110"/>
      <c r="EKL208" s="110"/>
      <c r="EKM208" s="110"/>
      <c r="EKN208" s="110"/>
      <c r="EKO208" s="110"/>
      <c r="EKP208" s="110"/>
      <c r="EKQ208" s="110"/>
      <c r="EKR208" s="110"/>
      <c r="EKS208" s="110"/>
      <c r="EKT208" s="110"/>
      <c r="EKU208" s="110"/>
      <c r="EKV208" s="110"/>
      <c r="EKW208" s="110"/>
      <c r="EKX208" s="110"/>
      <c r="EKY208" s="110"/>
      <c r="EKZ208" s="110"/>
      <c r="ELA208" s="110"/>
      <c r="ELB208" s="110"/>
      <c r="ELC208" s="110"/>
      <c r="ELD208" s="110"/>
      <c r="ELE208" s="110"/>
      <c r="ELF208" s="110"/>
      <c r="ELG208" s="110"/>
      <c r="ELH208" s="110"/>
      <c r="ELI208" s="110"/>
      <c r="ELJ208" s="110"/>
      <c r="ELK208" s="110"/>
      <c r="ELL208" s="110"/>
      <c r="ELM208" s="110"/>
      <c r="ELN208" s="110"/>
      <c r="ELO208" s="110"/>
      <c r="ELP208" s="110"/>
      <c r="ELQ208" s="110"/>
      <c r="ELR208" s="110"/>
      <c r="ELS208" s="110"/>
      <c r="ELT208" s="110"/>
      <c r="ELU208" s="110"/>
      <c r="ELV208" s="110"/>
      <c r="ELW208" s="110"/>
      <c r="ELX208" s="110"/>
      <c r="ELY208" s="110"/>
      <c r="ELZ208" s="110"/>
      <c r="EMA208" s="110"/>
      <c r="EMB208" s="110"/>
      <c r="EMC208" s="110"/>
      <c r="EMD208" s="110"/>
      <c r="EME208" s="110"/>
      <c r="EMF208" s="110"/>
      <c r="EMG208" s="110"/>
      <c r="EMH208" s="110"/>
      <c r="EMI208" s="110"/>
      <c r="EMJ208" s="110"/>
      <c r="EMK208" s="110"/>
      <c r="EML208" s="110"/>
      <c r="EMM208" s="110"/>
      <c r="EMN208" s="110"/>
      <c r="EMO208" s="110"/>
      <c r="EMP208" s="110"/>
      <c r="EMQ208" s="110"/>
      <c r="EMR208" s="110"/>
      <c r="EMS208" s="110"/>
      <c r="EMT208" s="110"/>
      <c r="EMU208" s="110"/>
      <c r="EMV208" s="110"/>
      <c r="EMW208" s="110"/>
      <c r="EMX208" s="110"/>
      <c r="EMY208" s="110"/>
      <c r="EMZ208" s="110"/>
      <c r="ENA208" s="110"/>
      <c r="ENB208" s="110"/>
      <c r="ENC208" s="110"/>
      <c r="END208" s="110"/>
      <c r="ENE208" s="110"/>
      <c r="ENF208" s="110"/>
      <c r="ENG208" s="110"/>
      <c r="ENH208" s="110"/>
      <c r="ENI208" s="110"/>
      <c r="ENJ208" s="110"/>
      <c r="ENK208" s="110"/>
      <c r="ENL208" s="110"/>
      <c r="ENM208" s="110"/>
      <c r="ENN208" s="110"/>
      <c r="ENO208" s="110"/>
      <c r="ENP208" s="110"/>
      <c r="ENQ208" s="110"/>
      <c r="ENR208" s="110"/>
      <c r="ENS208" s="110"/>
      <c r="ENT208" s="110"/>
      <c r="ENU208" s="110"/>
      <c r="ENV208" s="110"/>
      <c r="ENW208" s="110"/>
      <c r="ENX208" s="110"/>
      <c r="ENY208" s="110"/>
      <c r="ENZ208" s="110"/>
      <c r="EOA208" s="110"/>
      <c r="EOB208" s="110"/>
      <c r="EOC208" s="110"/>
      <c r="EOD208" s="110"/>
      <c r="EOE208" s="110"/>
      <c r="EOF208" s="110"/>
      <c r="EOG208" s="110"/>
      <c r="EOH208" s="110"/>
      <c r="EOI208" s="110"/>
      <c r="EOJ208" s="110"/>
      <c r="EOK208" s="110"/>
      <c r="EOL208" s="110"/>
      <c r="EOM208" s="110"/>
      <c r="EON208" s="110"/>
      <c r="EOO208" s="110"/>
      <c r="EOP208" s="110"/>
      <c r="EOQ208" s="110"/>
      <c r="EOR208" s="110"/>
      <c r="EOS208" s="110"/>
      <c r="EOT208" s="110"/>
      <c r="EOU208" s="110"/>
      <c r="EOV208" s="110"/>
      <c r="EOW208" s="110"/>
      <c r="EOX208" s="110"/>
      <c r="EOY208" s="110"/>
      <c r="EOZ208" s="110"/>
      <c r="EPA208" s="110"/>
      <c r="EPB208" s="110"/>
      <c r="EPC208" s="110"/>
      <c r="EPD208" s="110"/>
      <c r="EPE208" s="110"/>
      <c r="EPF208" s="110"/>
      <c r="EPG208" s="110"/>
      <c r="EPH208" s="110"/>
      <c r="EPI208" s="110"/>
      <c r="EPJ208" s="110"/>
      <c r="EPK208" s="110"/>
      <c r="EPL208" s="110"/>
      <c r="EPM208" s="110"/>
      <c r="EPN208" s="110"/>
      <c r="EPO208" s="110"/>
      <c r="EPP208" s="110"/>
      <c r="EPQ208" s="110"/>
      <c r="EPR208" s="110"/>
      <c r="EPS208" s="110"/>
      <c r="EPT208" s="110"/>
      <c r="EPU208" s="110"/>
      <c r="EPV208" s="110"/>
      <c r="EPW208" s="110"/>
      <c r="EPX208" s="110"/>
      <c r="EPY208" s="110"/>
      <c r="EPZ208" s="110"/>
      <c r="EQA208" s="110"/>
      <c r="EQB208" s="110"/>
      <c r="EQC208" s="110"/>
      <c r="EQD208" s="110"/>
      <c r="EQE208" s="110"/>
      <c r="EQF208" s="110"/>
      <c r="EQG208" s="110"/>
      <c r="EQH208" s="110"/>
      <c r="EQI208" s="110"/>
      <c r="EQJ208" s="110"/>
      <c r="EQK208" s="110"/>
      <c r="EQL208" s="110"/>
      <c r="EQM208" s="110"/>
      <c r="EQN208" s="110"/>
      <c r="EQO208" s="110"/>
      <c r="EQP208" s="110"/>
      <c r="EQQ208" s="110"/>
      <c r="EQR208" s="110"/>
      <c r="EQS208" s="110"/>
      <c r="EQT208" s="110"/>
      <c r="EQU208" s="110"/>
      <c r="EQV208" s="110"/>
      <c r="EQW208" s="110"/>
      <c r="EQX208" s="110"/>
      <c r="EQY208" s="110"/>
      <c r="EQZ208" s="110"/>
      <c r="ERA208" s="110"/>
      <c r="ERB208" s="110"/>
      <c r="ERC208" s="110"/>
      <c r="ERD208" s="110"/>
      <c r="ERE208" s="110"/>
      <c r="ERF208" s="110"/>
      <c r="ERG208" s="110"/>
      <c r="ERH208" s="110"/>
      <c r="ERI208" s="110"/>
      <c r="ERJ208" s="110"/>
      <c r="ERK208" s="110"/>
      <c r="ERL208" s="110"/>
      <c r="ERM208" s="110"/>
      <c r="ERN208" s="110"/>
      <c r="ERO208" s="110"/>
      <c r="ERP208" s="110"/>
      <c r="ERQ208" s="110"/>
      <c r="ERR208" s="110"/>
      <c r="ERS208" s="110"/>
      <c r="ERT208" s="110"/>
      <c r="ERU208" s="110"/>
      <c r="ERV208" s="110"/>
      <c r="ERW208" s="110"/>
      <c r="ERX208" s="110"/>
      <c r="ERY208" s="110"/>
      <c r="ERZ208" s="110"/>
      <c r="ESA208" s="110"/>
      <c r="ESB208" s="110"/>
      <c r="ESC208" s="110"/>
      <c r="ESD208" s="110"/>
      <c r="ESE208" s="110"/>
      <c r="ESF208" s="110"/>
      <c r="ESG208" s="110"/>
      <c r="ESH208" s="110"/>
      <c r="ESI208" s="110"/>
      <c r="ESJ208" s="110"/>
      <c r="ESK208" s="110"/>
      <c r="ESL208" s="110"/>
      <c r="ESM208" s="110"/>
      <c r="ESN208" s="110"/>
      <c r="ESO208" s="110"/>
      <c r="ESP208" s="110"/>
      <c r="ESQ208" s="110"/>
      <c r="ESR208" s="110"/>
      <c r="ESS208" s="110"/>
      <c r="EST208" s="110"/>
      <c r="ESU208" s="110"/>
      <c r="ESV208" s="110"/>
      <c r="ESW208" s="110"/>
      <c r="ESX208" s="110"/>
      <c r="ESY208" s="110"/>
      <c r="ESZ208" s="110"/>
      <c r="ETA208" s="110"/>
      <c r="ETB208" s="110"/>
      <c r="ETC208" s="110"/>
      <c r="ETD208" s="110"/>
      <c r="ETE208" s="110"/>
      <c r="ETF208" s="110"/>
      <c r="ETG208" s="110"/>
      <c r="ETH208" s="110"/>
      <c r="ETI208" s="110"/>
      <c r="ETJ208" s="110"/>
      <c r="ETK208" s="110"/>
      <c r="ETL208" s="110"/>
      <c r="ETM208" s="110"/>
      <c r="ETN208" s="110"/>
      <c r="ETO208" s="110"/>
      <c r="ETP208" s="110"/>
      <c r="ETQ208" s="110"/>
      <c r="ETR208" s="110"/>
      <c r="ETS208" s="110"/>
      <c r="ETT208" s="110"/>
      <c r="ETU208" s="110"/>
      <c r="ETV208" s="110"/>
      <c r="ETW208" s="110"/>
      <c r="ETX208" s="110"/>
      <c r="ETY208" s="110"/>
      <c r="ETZ208" s="110"/>
      <c r="EUA208" s="110"/>
      <c r="EUB208" s="110"/>
      <c r="EUC208" s="110"/>
      <c r="EUD208" s="110"/>
      <c r="EUE208" s="110"/>
      <c r="EUF208" s="110"/>
      <c r="EUG208" s="110"/>
      <c r="EUH208" s="110"/>
      <c r="EUI208" s="110"/>
      <c r="EUJ208" s="110"/>
      <c r="EUK208" s="110"/>
      <c r="EUL208" s="110"/>
      <c r="EUM208" s="110"/>
      <c r="EUN208" s="110"/>
      <c r="EUO208" s="110"/>
      <c r="EUP208" s="110"/>
      <c r="EUQ208" s="110"/>
      <c r="EUR208" s="110"/>
      <c r="EUS208" s="110"/>
      <c r="EUT208" s="110"/>
      <c r="EUU208" s="110"/>
      <c r="EUV208" s="110"/>
      <c r="EUW208" s="110"/>
      <c r="EUX208" s="110"/>
      <c r="EUY208" s="110"/>
      <c r="EUZ208" s="110"/>
      <c r="EVA208" s="110"/>
      <c r="EVB208" s="110"/>
      <c r="EVC208" s="110"/>
      <c r="EVD208" s="110"/>
      <c r="EVE208" s="110"/>
      <c r="EVF208" s="110"/>
      <c r="EVG208" s="110"/>
      <c r="EVH208" s="110"/>
      <c r="EVI208" s="110"/>
      <c r="EVJ208" s="110"/>
      <c r="EVK208" s="110"/>
      <c r="EVL208" s="110"/>
      <c r="EVM208" s="110"/>
      <c r="EVN208" s="110"/>
      <c r="EVO208" s="110"/>
      <c r="EVP208" s="110"/>
      <c r="EVQ208" s="110"/>
      <c r="EVR208" s="110"/>
      <c r="EVS208" s="110"/>
      <c r="EVT208" s="110"/>
      <c r="EVU208" s="110"/>
      <c r="EVV208" s="110"/>
      <c r="EVW208" s="110"/>
      <c r="EVX208" s="110"/>
      <c r="EVY208" s="110"/>
      <c r="EVZ208" s="110"/>
      <c r="EWA208" s="110"/>
      <c r="EWB208" s="110"/>
      <c r="EWC208" s="110"/>
      <c r="EWD208" s="110"/>
      <c r="EWE208" s="110"/>
      <c r="EWF208" s="110"/>
      <c r="EWG208" s="110"/>
      <c r="EWH208" s="110"/>
      <c r="EWI208" s="110"/>
      <c r="EWJ208" s="110"/>
      <c r="EWK208" s="110"/>
      <c r="EWL208" s="110"/>
      <c r="EWM208" s="110"/>
      <c r="EWN208" s="110"/>
      <c r="EWO208" s="110"/>
      <c r="EWP208" s="110"/>
      <c r="EWQ208" s="110"/>
      <c r="EWR208" s="110"/>
      <c r="EWS208" s="110"/>
      <c r="EWT208" s="110"/>
      <c r="EWU208" s="110"/>
      <c r="EWV208" s="110"/>
      <c r="EWW208" s="110"/>
      <c r="EWX208" s="110"/>
      <c r="EWY208" s="110"/>
      <c r="EWZ208" s="110"/>
      <c r="EXA208" s="110"/>
      <c r="EXB208" s="110"/>
      <c r="EXC208" s="110"/>
      <c r="EXD208" s="110"/>
      <c r="EXE208" s="110"/>
      <c r="EXF208" s="110"/>
      <c r="EXG208" s="110"/>
      <c r="EXH208" s="110"/>
      <c r="EXI208" s="110"/>
      <c r="EXJ208" s="110"/>
      <c r="EXK208" s="110"/>
      <c r="EXL208" s="110"/>
      <c r="EXM208" s="110"/>
      <c r="EXN208" s="110"/>
      <c r="EXO208" s="110"/>
      <c r="EXP208" s="110"/>
      <c r="EXQ208" s="110"/>
      <c r="EXR208" s="110"/>
      <c r="EXS208" s="110"/>
      <c r="EXT208" s="110"/>
      <c r="EXU208" s="110"/>
      <c r="EXV208" s="110"/>
      <c r="EXW208" s="110"/>
      <c r="EXX208" s="110"/>
      <c r="EXY208" s="110"/>
      <c r="EXZ208" s="110"/>
      <c r="EYA208" s="110"/>
      <c r="EYB208" s="110"/>
      <c r="EYC208" s="110"/>
      <c r="EYD208" s="110"/>
      <c r="EYE208" s="110"/>
      <c r="EYF208" s="110"/>
      <c r="EYG208" s="110"/>
      <c r="EYH208" s="110"/>
      <c r="EYI208" s="110"/>
      <c r="EYJ208" s="110"/>
      <c r="EYK208" s="110"/>
      <c r="EYL208" s="110"/>
      <c r="EYM208" s="110"/>
      <c r="EYN208" s="110"/>
      <c r="EYO208" s="110"/>
      <c r="EYP208" s="110"/>
      <c r="EYQ208" s="110"/>
      <c r="EYR208" s="110"/>
      <c r="EYS208" s="110"/>
      <c r="EYT208" s="110"/>
      <c r="EYU208" s="110"/>
      <c r="EYV208" s="110"/>
      <c r="EYW208" s="110"/>
      <c r="EYX208" s="110"/>
      <c r="EYY208" s="110"/>
      <c r="EYZ208" s="110"/>
      <c r="EZA208" s="110"/>
      <c r="EZB208" s="110"/>
      <c r="EZC208" s="110"/>
      <c r="EZD208" s="110"/>
      <c r="EZE208" s="110"/>
      <c r="EZF208" s="110"/>
      <c r="EZG208" s="110"/>
      <c r="EZH208" s="110"/>
      <c r="EZI208" s="110"/>
      <c r="EZJ208" s="110"/>
      <c r="EZK208" s="110"/>
      <c r="EZL208" s="110"/>
      <c r="EZM208" s="110"/>
      <c r="EZN208" s="110"/>
      <c r="EZO208" s="110"/>
      <c r="EZP208" s="110"/>
      <c r="EZQ208" s="110"/>
      <c r="EZR208" s="110"/>
      <c r="EZS208" s="110"/>
      <c r="EZT208" s="110"/>
      <c r="EZU208" s="110"/>
      <c r="EZV208" s="110"/>
      <c r="EZW208" s="110"/>
      <c r="EZX208" s="110"/>
      <c r="EZY208" s="110"/>
      <c r="EZZ208" s="110"/>
      <c r="FAA208" s="110"/>
      <c r="FAB208" s="110"/>
      <c r="FAC208" s="110"/>
      <c r="FAD208" s="110"/>
      <c r="FAE208" s="110"/>
      <c r="FAF208" s="110"/>
      <c r="FAG208" s="110"/>
      <c r="FAH208" s="110"/>
      <c r="FAI208" s="110"/>
      <c r="FAJ208" s="110"/>
      <c r="FAK208" s="110"/>
      <c r="FAL208" s="110"/>
      <c r="FAM208" s="110"/>
      <c r="FAN208" s="110"/>
      <c r="FAO208" s="110"/>
      <c r="FAP208" s="110"/>
      <c r="FAQ208" s="110"/>
      <c r="FAR208" s="110"/>
      <c r="FAS208" s="110"/>
      <c r="FAT208" s="110"/>
      <c r="FAU208" s="110"/>
      <c r="FAV208" s="110"/>
      <c r="FAW208" s="110"/>
      <c r="FAX208" s="110"/>
      <c r="FAY208" s="110"/>
      <c r="FAZ208" s="110"/>
      <c r="FBA208" s="110"/>
      <c r="FBB208" s="110"/>
      <c r="FBC208" s="110"/>
      <c r="FBD208" s="110"/>
      <c r="FBE208" s="110"/>
      <c r="FBF208" s="110"/>
      <c r="FBG208" s="110"/>
      <c r="FBH208" s="110"/>
      <c r="FBI208" s="110"/>
      <c r="FBJ208" s="110"/>
      <c r="FBK208" s="110"/>
      <c r="FBL208" s="110"/>
      <c r="FBM208" s="110"/>
      <c r="FBN208" s="110"/>
      <c r="FBO208" s="110"/>
      <c r="FBP208" s="110"/>
      <c r="FBQ208" s="110"/>
      <c r="FBR208" s="110"/>
      <c r="FBS208" s="110"/>
      <c r="FBT208" s="110"/>
      <c r="FBU208" s="110"/>
      <c r="FBV208" s="110"/>
      <c r="FBW208" s="110"/>
      <c r="FBX208" s="110"/>
      <c r="FBY208" s="110"/>
      <c r="FBZ208" s="110"/>
      <c r="FCA208" s="110"/>
      <c r="FCB208" s="110"/>
      <c r="FCC208" s="110"/>
      <c r="FCD208" s="110"/>
      <c r="FCE208" s="110"/>
      <c r="FCF208" s="110"/>
      <c r="FCG208" s="110"/>
      <c r="FCH208" s="110"/>
      <c r="FCI208" s="110"/>
      <c r="FCJ208" s="110"/>
      <c r="FCK208" s="110"/>
      <c r="FCL208" s="110"/>
      <c r="FCM208" s="110"/>
      <c r="FCN208" s="110"/>
      <c r="FCO208" s="110"/>
      <c r="FCP208" s="110"/>
      <c r="FCQ208" s="110"/>
      <c r="FCR208" s="110"/>
      <c r="FCS208" s="110"/>
      <c r="FCT208" s="110"/>
      <c r="FCU208" s="110"/>
      <c r="FCV208" s="110"/>
      <c r="FCW208" s="110"/>
      <c r="FCX208" s="110"/>
      <c r="FCY208" s="110"/>
      <c r="FCZ208" s="110"/>
      <c r="FDA208" s="110"/>
      <c r="FDB208" s="110"/>
      <c r="FDC208" s="110"/>
      <c r="FDD208" s="110"/>
      <c r="FDE208" s="110"/>
      <c r="FDF208" s="110"/>
      <c r="FDG208" s="110"/>
      <c r="FDH208" s="110"/>
      <c r="FDI208" s="110"/>
      <c r="FDJ208" s="110"/>
      <c r="FDK208" s="110"/>
      <c r="FDL208" s="110"/>
      <c r="FDM208" s="110"/>
      <c r="FDN208" s="110"/>
      <c r="FDO208" s="110"/>
      <c r="FDP208" s="110"/>
      <c r="FDQ208" s="110"/>
      <c r="FDR208" s="110"/>
      <c r="FDS208" s="110"/>
      <c r="FDT208" s="110"/>
      <c r="FDU208" s="110"/>
      <c r="FDV208" s="110"/>
      <c r="FDW208" s="110"/>
      <c r="FDX208" s="110"/>
      <c r="FDY208" s="110"/>
      <c r="FDZ208" s="110"/>
      <c r="FEA208" s="110"/>
      <c r="FEB208" s="110"/>
      <c r="FEC208" s="110"/>
      <c r="FED208" s="110"/>
      <c r="FEE208" s="110"/>
      <c r="FEF208" s="110"/>
      <c r="FEG208" s="110"/>
      <c r="FEH208" s="110"/>
      <c r="FEI208" s="110"/>
      <c r="FEJ208" s="110"/>
      <c r="FEK208" s="110"/>
      <c r="FEL208" s="110"/>
      <c r="FEM208" s="110"/>
      <c r="FEN208" s="110"/>
      <c r="FEO208" s="110"/>
      <c r="FEP208" s="110"/>
      <c r="FEQ208" s="110"/>
      <c r="FER208" s="110"/>
      <c r="FES208" s="110"/>
      <c r="FET208" s="110"/>
      <c r="FEU208" s="110"/>
      <c r="FEV208" s="110"/>
      <c r="FEW208" s="110"/>
      <c r="FEX208" s="110"/>
      <c r="FEY208" s="110"/>
      <c r="FEZ208" s="110"/>
      <c r="FFA208" s="110"/>
      <c r="FFB208" s="110"/>
      <c r="FFC208" s="110"/>
      <c r="FFD208" s="110"/>
      <c r="FFE208" s="110"/>
      <c r="FFF208" s="110"/>
      <c r="FFG208" s="110"/>
      <c r="FFH208" s="110"/>
      <c r="FFI208" s="110"/>
      <c r="FFJ208" s="110"/>
      <c r="FFK208" s="110"/>
      <c r="FFL208" s="110"/>
      <c r="FFM208" s="110"/>
      <c r="FFN208" s="110"/>
      <c r="FFO208" s="110"/>
      <c r="FFP208" s="110"/>
      <c r="FFQ208" s="110"/>
      <c r="FFR208" s="110"/>
      <c r="FFS208" s="110"/>
      <c r="FFT208" s="110"/>
      <c r="FFU208" s="110"/>
      <c r="FFV208" s="110"/>
      <c r="FFW208" s="110"/>
      <c r="FFX208" s="110"/>
      <c r="FFY208" s="110"/>
      <c r="FFZ208" s="110"/>
      <c r="FGA208" s="110"/>
      <c r="FGB208" s="110"/>
      <c r="FGC208" s="110"/>
      <c r="FGD208" s="110"/>
      <c r="FGE208" s="110"/>
      <c r="FGF208" s="110"/>
      <c r="FGG208" s="110"/>
      <c r="FGH208" s="110"/>
      <c r="FGI208" s="110"/>
      <c r="FGJ208" s="110"/>
      <c r="FGK208" s="110"/>
      <c r="FGL208" s="110"/>
      <c r="FGM208" s="110"/>
      <c r="FGN208" s="110"/>
      <c r="FGO208" s="110"/>
      <c r="FGP208" s="110"/>
      <c r="FGQ208" s="110"/>
      <c r="FGR208" s="110"/>
      <c r="FGS208" s="110"/>
      <c r="FGT208" s="110"/>
      <c r="FGU208" s="110"/>
      <c r="FGV208" s="110"/>
      <c r="FGW208" s="110"/>
      <c r="FGX208" s="110"/>
      <c r="FGY208" s="110"/>
      <c r="FGZ208" s="110"/>
      <c r="FHA208" s="110"/>
      <c r="FHB208" s="110"/>
      <c r="FHC208" s="110"/>
      <c r="FHD208" s="110"/>
      <c r="FHE208" s="110"/>
      <c r="FHF208" s="110"/>
      <c r="FHG208" s="110"/>
      <c r="FHH208" s="110"/>
      <c r="FHI208" s="110"/>
      <c r="FHJ208" s="110"/>
      <c r="FHK208" s="110"/>
      <c r="FHL208" s="110"/>
      <c r="FHM208" s="110"/>
      <c r="FHN208" s="110"/>
      <c r="FHO208" s="110"/>
      <c r="FHP208" s="110"/>
      <c r="FHQ208" s="110"/>
      <c r="FHR208" s="110"/>
      <c r="FHS208" s="110"/>
      <c r="FHT208" s="110"/>
      <c r="FHU208" s="110"/>
      <c r="FHV208" s="110"/>
      <c r="FHW208" s="110"/>
      <c r="FHX208" s="110"/>
      <c r="FHY208" s="110"/>
      <c r="FHZ208" s="110"/>
      <c r="FIA208" s="110"/>
      <c r="FIB208" s="110"/>
      <c r="FIC208" s="110"/>
      <c r="FID208" s="110"/>
      <c r="FIE208" s="110"/>
      <c r="FIF208" s="110"/>
      <c r="FIG208" s="110"/>
      <c r="FIH208" s="110"/>
      <c r="FII208" s="110"/>
      <c r="FIJ208" s="110"/>
      <c r="FIK208" s="110"/>
      <c r="FIL208" s="110"/>
      <c r="FIM208" s="110"/>
      <c r="FIN208" s="110"/>
      <c r="FIO208" s="110"/>
      <c r="FIP208" s="110"/>
      <c r="FIQ208" s="110"/>
      <c r="FIR208" s="110"/>
      <c r="FIS208" s="110"/>
      <c r="FIT208" s="110"/>
      <c r="FIU208" s="110"/>
      <c r="FIV208" s="110"/>
      <c r="FIW208" s="110"/>
      <c r="FIX208" s="110"/>
      <c r="FIY208" s="110"/>
      <c r="FIZ208" s="110"/>
      <c r="FJA208" s="110"/>
      <c r="FJB208" s="110"/>
      <c r="FJC208" s="110"/>
      <c r="FJD208" s="110"/>
      <c r="FJE208" s="110"/>
      <c r="FJF208" s="110"/>
      <c r="FJG208" s="110"/>
      <c r="FJH208" s="110"/>
      <c r="FJI208" s="110"/>
      <c r="FJJ208" s="110"/>
      <c r="FJK208" s="110"/>
      <c r="FJL208" s="110"/>
      <c r="FJM208" s="110"/>
      <c r="FJN208" s="110"/>
      <c r="FJO208" s="110"/>
      <c r="FJP208" s="110"/>
      <c r="FJQ208" s="110"/>
      <c r="FJR208" s="110"/>
      <c r="FJS208" s="110"/>
      <c r="FJT208" s="110"/>
      <c r="FJU208" s="110"/>
      <c r="FJV208" s="110"/>
      <c r="FJW208" s="110"/>
      <c r="FJX208" s="110"/>
      <c r="FJY208" s="110"/>
      <c r="FJZ208" s="110"/>
      <c r="FKA208" s="110"/>
      <c r="FKB208" s="110"/>
      <c r="FKC208" s="110"/>
      <c r="FKD208" s="110"/>
      <c r="FKE208" s="110"/>
      <c r="FKF208" s="110"/>
      <c r="FKG208" s="110"/>
      <c r="FKH208" s="110"/>
      <c r="FKI208" s="110"/>
      <c r="FKJ208" s="110"/>
      <c r="FKK208" s="110"/>
      <c r="FKL208" s="110"/>
      <c r="FKM208" s="110"/>
      <c r="FKN208" s="110"/>
      <c r="FKO208" s="110"/>
      <c r="FKP208" s="110"/>
      <c r="FKQ208" s="110"/>
      <c r="FKR208" s="110"/>
      <c r="FKS208" s="110"/>
      <c r="FKT208" s="110"/>
      <c r="FKU208" s="110"/>
      <c r="FKV208" s="110"/>
      <c r="FKW208" s="110"/>
      <c r="FKX208" s="110"/>
      <c r="FKY208" s="110"/>
      <c r="FKZ208" s="110"/>
      <c r="FLA208" s="110"/>
      <c r="FLB208" s="110"/>
      <c r="FLC208" s="110"/>
      <c r="FLD208" s="110"/>
      <c r="FLE208" s="110"/>
      <c r="FLF208" s="110"/>
      <c r="FLG208" s="110"/>
      <c r="FLH208" s="110"/>
      <c r="FLI208" s="110"/>
      <c r="FLJ208" s="110"/>
      <c r="FLK208" s="110"/>
      <c r="FLL208" s="110"/>
      <c r="FLM208" s="110"/>
      <c r="FLN208" s="110"/>
      <c r="FLO208" s="110"/>
      <c r="FLP208" s="110"/>
      <c r="FLQ208" s="110"/>
      <c r="FLR208" s="110"/>
      <c r="FLS208" s="110"/>
      <c r="FLT208" s="110"/>
      <c r="FLU208" s="110"/>
      <c r="FLV208" s="110"/>
      <c r="FLW208" s="110"/>
      <c r="FLX208" s="110"/>
      <c r="FLY208" s="110"/>
      <c r="FLZ208" s="110"/>
      <c r="FMA208" s="110"/>
      <c r="FMB208" s="110"/>
      <c r="FMC208" s="110"/>
      <c r="FMD208" s="110"/>
      <c r="FME208" s="110"/>
      <c r="FMF208" s="110"/>
      <c r="FMG208" s="110"/>
      <c r="FMH208" s="110"/>
      <c r="FMI208" s="110"/>
      <c r="FMJ208" s="110"/>
      <c r="FMK208" s="110"/>
      <c r="FML208" s="110"/>
      <c r="FMM208" s="110"/>
      <c r="FMN208" s="110"/>
      <c r="FMO208" s="110"/>
      <c r="FMP208" s="110"/>
      <c r="FMQ208" s="110"/>
      <c r="FMR208" s="110"/>
      <c r="FMS208" s="110"/>
      <c r="FMT208" s="110"/>
      <c r="FMU208" s="110"/>
      <c r="FMV208" s="110"/>
      <c r="FMW208" s="110"/>
      <c r="FMX208" s="110"/>
      <c r="FMY208" s="110"/>
      <c r="FMZ208" s="110"/>
      <c r="FNA208" s="110"/>
      <c r="FNB208" s="110"/>
      <c r="FNC208" s="110"/>
      <c r="FND208" s="110"/>
      <c r="FNE208" s="110"/>
      <c r="FNF208" s="110"/>
      <c r="FNG208" s="110"/>
      <c r="FNH208" s="110"/>
      <c r="FNI208" s="110"/>
      <c r="FNJ208" s="110"/>
      <c r="FNK208" s="110"/>
      <c r="FNL208" s="110"/>
      <c r="FNM208" s="110"/>
      <c r="FNN208" s="110"/>
      <c r="FNO208" s="110"/>
      <c r="FNP208" s="110"/>
      <c r="FNQ208" s="110"/>
      <c r="FNR208" s="110"/>
      <c r="FNS208" s="110"/>
      <c r="FNT208" s="110"/>
      <c r="FNU208" s="110"/>
      <c r="FNV208" s="110"/>
      <c r="FNW208" s="110"/>
      <c r="FNX208" s="110"/>
      <c r="FNY208" s="110"/>
      <c r="FNZ208" s="110"/>
      <c r="FOA208" s="110"/>
      <c r="FOB208" s="110"/>
      <c r="FOC208" s="110"/>
      <c r="FOD208" s="110"/>
      <c r="FOE208" s="110"/>
      <c r="FOF208" s="110"/>
      <c r="FOG208" s="110"/>
      <c r="FOH208" s="110"/>
      <c r="FOI208" s="110"/>
      <c r="FOJ208" s="110"/>
      <c r="FOK208" s="110"/>
      <c r="FOL208" s="110"/>
      <c r="FOM208" s="110"/>
      <c r="FON208" s="110"/>
      <c r="FOO208" s="110"/>
      <c r="FOP208" s="110"/>
      <c r="FOQ208" s="110"/>
      <c r="FOR208" s="110"/>
      <c r="FOS208" s="110"/>
      <c r="FOT208" s="110"/>
      <c r="FOU208" s="110"/>
      <c r="FOV208" s="110"/>
      <c r="FOW208" s="110"/>
      <c r="FOX208" s="110"/>
      <c r="FOY208" s="110"/>
      <c r="FOZ208" s="110"/>
      <c r="FPA208" s="110"/>
      <c r="FPB208" s="110"/>
      <c r="FPC208" s="110"/>
      <c r="FPD208" s="110"/>
      <c r="FPE208" s="110"/>
      <c r="FPF208" s="110"/>
      <c r="FPG208" s="110"/>
      <c r="FPH208" s="110"/>
      <c r="FPI208" s="110"/>
      <c r="FPJ208" s="110"/>
      <c r="FPK208" s="110"/>
      <c r="FPL208" s="110"/>
      <c r="FPM208" s="110"/>
      <c r="FPN208" s="110"/>
      <c r="FPO208" s="110"/>
      <c r="FPP208" s="110"/>
      <c r="FPQ208" s="110"/>
      <c r="FPR208" s="110"/>
      <c r="FPS208" s="110"/>
      <c r="FPT208" s="110"/>
      <c r="FPU208" s="110"/>
      <c r="FPV208" s="110"/>
      <c r="FPW208" s="110"/>
      <c r="FPX208" s="110"/>
      <c r="FPY208" s="110"/>
      <c r="FPZ208" s="110"/>
      <c r="FQA208" s="110"/>
      <c r="FQB208" s="110"/>
      <c r="FQC208" s="110"/>
      <c r="FQD208" s="110"/>
      <c r="FQE208" s="110"/>
      <c r="FQF208" s="110"/>
      <c r="FQG208" s="110"/>
      <c r="FQH208" s="110"/>
      <c r="FQI208" s="110"/>
      <c r="FQJ208" s="110"/>
      <c r="FQK208" s="110"/>
      <c r="FQL208" s="110"/>
      <c r="FQM208" s="110"/>
      <c r="FQN208" s="110"/>
      <c r="FQO208" s="110"/>
      <c r="FQP208" s="110"/>
      <c r="FQQ208" s="110"/>
      <c r="FQR208" s="110"/>
      <c r="FQS208" s="110"/>
      <c r="FQT208" s="110"/>
      <c r="FQU208" s="110"/>
      <c r="FQV208" s="110"/>
      <c r="FQW208" s="110"/>
      <c r="FQX208" s="110"/>
      <c r="FQY208" s="110"/>
      <c r="FQZ208" s="110"/>
      <c r="FRA208" s="110"/>
      <c r="FRB208" s="110"/>
      <c r="FRC208" s="110"/>
      <c r="FRD208" s="110"/>
      <c r="FRE208" s="110"/>
      <c r="FRF208" s="110"/>
      <c r="FRG208" s="110"/>
      <c r="FRH208" s="110"/>
      <c r="FRI208" s="110"/>
      <c r="FRJ208" s="110"/>
      <c r="FRK208" s="110"/>
      <c r="FRL208" s="110"/>
      <c r="FRM208" s="110"/>
      <c r="FRN208" s="110"/>
      <c r="FRO208" s="110"/>
      <c r="FRP208" s="110"/>
      <c r="FRQ208" s="110"/>
      <c r="FRR208" s="110"/>
      <c r="FRS208" s="110"/>
      <c r="FRT208" s="110"/>
      <c r="FRU208" s="110"/>
      <c r="FRV208" s="110"/>
      <c r="FRW208" s="110"/>
      <c r="FRX208" s="110"/>
      <c r="FRY208" s="110"/>
      <c r="FRZ208" s="110"/>
      <c r="FSA208" s="110"/>
      <c r="FSB208" s="110"/>
      <c r="FSC208" s="110"/>
      <c r="FSD208" s="110"/>
      <c r="FSE208" s="110"/>
      <c r="FSF208" s="110"/>
      <c r="FSG208" s="110"/>
      <c r="FSH208" s="110"/>
      <c r="FSI208" s="110"/>
      <c r="FSJ208" s="110"/>
      <c r="FSK208" s="110"/>
      <c r="FSL208" s="110"/>
      <c r="FSM208" s="110"/>
      <c r="FSN208" s="110"/>
      <c r="FSO208" s="110"/>
      <c r="FSP208" s="110"/>
      <c r="FSQ208" s="110"/>
      <c r="FSR208" s="110"/>
      <c r="FSS208" s="110"/>
      <c r="FST208" s="110"/>
      <c r="FSU208" s="110"/>
      <c r="FSV208" s="110"/>
      <c r="FSW208" s="110"/>
      <c r="FSX208" s="110"/>
      <c r="FSY208" s="110"/>
      <c r="FSZ208" s="110"/>
      <c r="FTA208" s="110"/>
      <c r="FTB208" s="110"/>
      <c r="FTC208" s="110"/>
      <c r="FTD208" s="110"/>
      <c r="FTE208" s="110"/>
      <c r="FTF208" s="110"/>
      <c r="FTG208" s="110"/>
      <c r="FTH208" s="110"/>
      <c r="FTI208" s="110"/>
      <c r="FTJ208" s="110"/>
      <c r="FTK208" s="110"/>
      <c r="FTL208" s="110"/>
      <c r="FTM208" s="110"/>
      <c r="FTN208" s="110"/>
      <c r="FTO208" s="110"/>
      <c r="FTP208" s="110"/>
      <c r="FTQ208" s="110"/>
      <c r="FTR208" s="110"/>
      <c r="FTS208" s="110"/>
      <c r="FTT208" s="110"/>
      <c r="FTU208" s="110"/>
      <c r="FTV208" s="110"/>
      <c r="FTW208" s="110"/>
      <c r="FTX208" s="110"/>
      <c r="FTY208" s="110"/>
      <c r="FTZ208" s="110"/>
      <c r="FUA208" s="110"/>
      <c r="FUB208" s="110"/>
      <c r="FUC208" s="110"/>
      <c r="FUD208" s="110"/>
      <c r="FUE208" s="110"/>
      <c r="FUF208" s="110"/>
      <c r="FUG208" s="110"/>
      <c r="FUH208" s="110"/>
      <c r="FUI208" s="110"/>
      <c r="FUJ208" s="110"/>
      <c r="FUK208" s="110"/>
      <c r="FUL208" s="110"/>
      <c r="FUM208" s="110"/>
      <c r="FUN208" s="110"/>
      <c r="FUO208" s="110"/>
      <c r="FUP208" s="110"/>
      <c r="FUQ208" s="110"/>
      <c r="FUR208" s="110"/>
      <c r="FUS208" s="110"/>
      <c r="FUT208" s="110"/>
      <c r="FUU208" s="110"/>
      <c r="FUV208" s="110"/>
      <c r="FUW208" s="110"/>
      <c r="FUX208" s="110"/>
      <c r="FUY208" s="110"/>
      <c r="FUZ208" s="110"/>
      <c r="FVA208" s="110"/>
      <c r="FVB208" s="110"/>
      <c r="FVC208" s="110"/>
      <c r="FVD208" s="110"/>
      <c r="FVE208" s="110"/>
      <c r="FVF208" s="110"/>
      <c r="FVG208" s="110"/>
      <c r="FVH208" s="110"/>
      <c r="FVI208" s="110"/>
      <c r="FVJ208" s="110"/>
      <c r="FVK208" s="110"/>
      <c r="FVL208" s="110"/>
      <c r="FVM208" s="110"/>
      <c r="FVN208" s="110"/>
      <c r="FVO208" s="110"/>
      <c r="FVP208" s="110"/>
      <c r="FVQ208" s="110"/>
      <c r="FVR208" s="110"/>
      <c r="FVS208" s="110"/>
      <c r="FVT208" s="110"/>
      <c r="FVU208" s="110"/>
      <c r="FVV208" s="110"/>
      <c r="FVW208" s="110"/>
      <c r="FVX208" s="110"/>
      <c r="FVY208" s="110"/>
      <c r="FVZ208" s="110"/>
      <c r="FWA208" s="110"/>
      <c r="FWB208" s="110"/>
      <c r="FWC208" s="110"/>
      <c r="FWD208" s="110"/>
      <c r="FWE208" s="110"/>
      <c r="FWF208" s="110"/>
      <c r="FWG208" s="110"/>
      <c r="FWH208" s="110"/>
      <c r="FWI208" s="110"/>
      <c r="FWJ208" s="110"/>
      <c r="FWK208" s="110"/>
      <c r="FWL208" s="110"/>
      <c r="FWM208" s="110"/>
      <c r="FWN208" s="110"/>
      <c r="FWO208" s="110"/>
      <c r="FWP208" s="110"/>
      <c r="FWQ208" s="110"/>
      <c r="FWR208" s="110"/>
      <c r="FWS208" s="110"/>
      <c r="FWT208" s="110"/>
      <c r="FWU208" s="110"/>
      <c r="FWV208" s="110"/>
      <c r="FWW208" s="110"/>
      <c r="FWX208" s="110"/>
      <c r="FWY208" s="110"/>
      <c r="FWZ208" s="110"/>
      <c r="FXA208" s="110"/>
      <c r="FXB208" s="110"/>
      <c r="FXC208" s="110"/>
      <c r="FXD208" s="110"/>
      <c r="FXE208" s="110"/>
      <c r="FXF208" s="110"/>
      <c r="FXG208" s="110"/>
      <c r="FXH208" s="110"/>
      <c r="FXI208" s="110"/>
      <c r="FXJ208" s="110"/>
      <c r="FXK208" s="110"/>
      <c r="FXL208" s="110"/>
      <c r="FXM208" s="110"/>
      <c r="FXN208" s="110"/>
      <c r="FXO208" s="110"/>
      <c r="FXP208" s="110"/>
      <c r="FXQ208" s="110"/>
      <c r="FXR208" s="110"/>
      <c r="FXS208" s="110"/>
      <c r="FXT208" s="110"/>
      <c r="FXU208" s="110"/>
      <c r="FXV208" s="110"/>
      <c r="FXW208" s="110"/>
      <c r="FXX208" s="110"/>
      <c r="FXY208" s="110"/>
      <c r="FXZ208" s="110"/>
      <c r="FYA208" s="110"/>
      <c r="FYB208" s="110"/>
      <c r="FYC208" s="110"/>
      <c r="FYD208" s="110"/>
      <c r="FYE208" s="110"/>
      <c r="FYF208" s="110"/>
      <c r="FYG208" s="110"/>
      <c r="FYH208" s="110"/>
      <c r="FYI208" s="110"/>
      <c r="FYJ208" s="110"/>
      <c r="FYK208" s="110"/>
      <c r="FYL208" s="110"/>
      <c r="FYM208" s="110"/>
      <c r="FYN208" s="110"/>
      <c r="FYO208" s="110"/>
      <c r="FYP208" s="110"/>
      <c r="FYQ208" s="110"/>
      <c r="FYR208" s="110"/>
      <c r="FYS208" s="110"/>
      <c r="FYT208" s="110"/>
      <c r="FYU208" s="110"/>
      <c r="FYV208" s="110"/>
      <c r="FYW208" s="110"/>
      <c r="FYX208" s="110"/>
      <c r="FYY208" s="110"/>
      <c r="FYZ208" s="110"/>
      <c r="FZA208" s="110"/>
      <c r="FZB208" s="110"/>
      <c r="FZC208" s="110"/>
      <c r="FZD208" s="110"/>
      <c r="FZE208" s="110"/>
      <c r="FZF208" s="110"/>
      <c r="FZG208" s="110"/>
      <c r="FZH208" s="110"/>
      <c r="FZI208" s="110"/>
      <c r="FZJ208" s="110"/>
      <c r="FZK208" s="110"/>
      <c r="FZL208" s="110"/>
      <c r="FZM208" s="110"/>
      <c r="FZN208" s="110"/>
      <c r="FZO208" s="110"/>
      <c r="FZP208" s="110"/>
      <c r="FZQ208" s="110"/>
      <c r="FZR208" s="110"/>
      <c r="FZS208" s="110"/>
      <c r="FZT208" s="110"/>
      <c r="FZU208" s="110"/>
      <c r="FZV208" s="110"/>
      <c r="FZW208" s="110"/>
      <c r="FZX208" s="110"/>
      <c r="FZY208" s="110"/>
      <c r="FZZ208" s="110"/>
      <c r="GAA208" s="110"/>
      <c r="GAB208" s="110"/>
      <c r="GAC208" s="110"/>
      <c r="GAD208" s="110"/>
      <c r="GAE208" s="110"/>
      <c r="GAF208" s="110"/>
      <c r="GAG208" s="110"/>
      <c r="GAH208" s="110"/>
      <c r="GAI208" s="110"/>
      <c r="GAJ208" s="110"/>
      <c r="GAK208" s="110"/>
      <c r="GAL208" s="110"/>
      <c r="GAM208" s="110"/>
      <c r="GAN208" s="110"/>
      <c r="GAO208" s="110"/>
      <c r="GAP208" s="110"/>
      <c r="GAQ208" s="110"/>
      <c r="GAR208" s="110"/>
      <c r="GAS208" s="110"/>
      <c r="GAT208" s="110"/>
      <c r="GAU208" s="110"/>
      <c r="GAV208" s="110"/>
      <c r="GAW208" s="110"/>
      <c r="GAX208" s="110"/>
      <c r="GAY208" s="110"/>
      <c r="GAZ208" s="110"/>
      <c r="GBA208" s="110"/>
      <c r="GBB208" s="110"/>
      <c r="GBC208" s="110"/>
      <c r="GBD208" s="110"/>
      <c r="GBE208" s="110"/>
      <c r="GBF208" s="110"/>
      <c r="GBG208" s="110"/>
      <c r="GBH208" s="110"/>
      <c r="GBI208" s="110"/>
      <c r="GBJ208" s="110"/>
      <c r="GBK208" s="110"/>
      <c r="GBL208" s="110"/>
      <c r="GBM208" s="110"/>
      <c r="GBN208" s="110"/>
      <c r="GBO208" s="110"/>
      <c r="GBP208" s="110"/>
      <c r="GBQ208" s="110"/>
      <c r="GBR208" s="110"/>
      <c r="GBS208" s="110"/>
      <c r="GBT208" s="110"/>
      <c r="GBU208" s="110"/>
      <c r="GBV208" s="110"/>
      <c r="GBW208" s="110"/>
      <c r="GBX208" s="110"/>
      <c r="GBY208" s="110"/>
      <c r="GBZ208" s="110"/>
      <c r="GCA208" s="110"/>
      <c r="GCB208" s="110"/>
      <c r="GCC208" s="110"/>
      <c r="GCD208" s="110"/>
      <c r="GCE208" s="110"/>
      <c r="GCF208" s="110"/>
      <c r="GCG208" s="110"/>
      <c r="GCH208" s="110"/>
      <c r="GCI208" s="110"/>
      <c r="GCJ208" s="110"/>
      <c r="GCK208" s="110"/>
      <c r="GCL208" s="110"/>
      <c r="GCM208" s="110"/>
      <c r="GCN208" s="110"/>
      <c r="GCO208" s="110"/>
      <c r="GCP208" s="110"/>
      <c r="GCQ208" s="110"/>
      <c r="GCR208" s="110"/>
      <c r="GCS208" s="110"/>
      <c r="GCT208" s="110"/>
      <c r="GCU208" s="110"/>
      <c r="GCV208" s="110"/>
      <c r="GCW208" s="110"/>
      <c r="GCX208" s="110"/>
      <c r="GCY208" s="110"/>
      <c r="GCZ208" s="110"/>
      <c r="GDA208" s="110"/>
      <c r="GDB208" s="110"/>
      <c r="GDC208" s="110"/>
      <c r="GDD208" s="110"/>
      <c r="GDE208" s="110"/>
      <c r="GDF208" s="110"/>
      <c r="GDG208" s="110"/>
      <c r="GDH208" s="110"/>
      <c r="GDI208" s="110"/>
      <c r="GDJ208" s="110"/>
      <c r="GDK208" s="110"/>
      <c r="GDL208" s="110"/>
      <c r="GDM208" s="110"/>
      <c r="GDN208" s="110"/>
      <c r="GDO208" s="110"/>
      <c r="GDP208" s="110"/>
      <c r="GDQ208" s="110"/>
      <c r="GDR208" s="110"/>
      <c r="GDS208" s="110"/>
      <c r="GDT208" s="110"/>
      <c r="GDU208" s="110"/>
      <c r="GDV208" s="110"/>
      <c r="GDW208" s="110"/>
      <c r="GDX208" s="110"/>
      <c r="GDY208" s="110"/>
      <c r="GDZ208" s="110"/>
      <c r="GEA208" s="110"/>
      <c r="GEB208" s="110"/>
      <c r="GEC208" s="110"/>
      <c r="GED208" s="110"/>
      <c r="GEE208" s="110"/>
      <c r="GEF208" s="110"/>
      <c r="GEG208" s="110"/>
      <c r="GEH208" s="110"/>
      <c r="GEI208" s="110"/>
      <c r="GEJ208" s="110"/>
      <c r="GEK208" s="110"/>
      <c r="GEL208" s="110"/>
      <c r="GEM208" s="110"/>
      <c r="GEN208" s="110"/>
      <c r="GEO208" s="110"/>
      <c r="GEP208" s="110"/>
      <c r="GEQ208" s="110"/>
      <c r="GER208" s="110"/>
      <c r="GES208" s="110"/>
      <c r="GET208" s="110"/>
      <c r="GEU208" s="110"/>
      <c r="GEV208" s="110"/>
      <c r="GEW208" s="110"/>
      <c r="GEX208" s="110"/>
      <c r="GEY208" s="110"/>
      <c r="GEZ208" s="110"/>
      <c r="GFA208" s="110"/>
      <c r="GFB208" s="110"/>
      <c r="GFC208" s="110"/>
      <c r="GFD208" s="110"/>
      <c r="GFE208" s="110"/>
      <c r="GFF208" s="110"/>
      <c r="GFG208" s="110"/>
      <c r="GFH208" s="110"/>
      <c r="GFI208" s="110"/>
      <c r="GFJ208" s="110"/>
      <c r="GFK208" s="110"/>
      <c r="GFL208" s="110"/>
      <c r="GFM208" s="110"/>
      <c r="GFN208" s="110"/>
      <c r="GFO208" s="110"/>
      <c r="GFP208" s="110"/>
      <c r="GFQ208" s="110"/>
      <c r="GFR208" s="110"/>
      <c r="GFS208" s="110"/>
      <c r="GFT208" s="110"/>
      <c r="GFU208" s="110"/>
      <c r="GFV208" s="110"/>
      <c r="GFW208" s="110"/>
      <c r="GFX208" s="110"/>
      <c r="GFY208" s="110"/>
      <c r="GFZ208" s="110"/>
      <c r="GGA208" s="110"/>
      <c r="GGB208" s="110"/>
      <c r="GGC208" s="110"/>
      <c r="GGD208" s="110"/>
      <c r="GGE208" s="110"/>
      <c r="GGF208" s="110"/>
      <c r="GGG208" s="110"/>
      <c r="GGH208" s="110"/>
      <c r="GGI208" s="110"/>
      <c r="GGJ208" s="110"/>
      <c r="GGK208" s="110"/>
      <c r="GGL208" s="110"/>
      <c r="GGM208" s="110"/>
      <c r="GGN208" s="110"/>
      <c r="GGO208" s="110"/>
      <c r="GGP208" s="110"/>
      <c r="GGQ208" s="110"/>
      <c r="GGR208" s="110"/>
      <c r="GGS208" s="110"/>
      <c r="GGT208" s="110"/>
      <c r="GGU208" s="110"/>
      <c r="GGV208" s="110"/>
      <c r="GGW208" s="110"/>
      <c r="GGX208" s="110"/>
      <c r="GGY208" s="110"/>
      <c r="GGZ208" s="110"/>
      <c r="GHA208" s="110"/>
      <c r="GHB208" s="110"/>
      <c r="GHC208" s="110"/>
      <c r="GHD208" s="110"/>
      <c r="GHE208" s="110"/>
      <c r="GHF208" s="110"/>
      <c r="GHG208" s="110"/>
      <c r="GHH208" s="110"/>
      <c r="GHI208" s="110"/>
      <c r="GHJ208" s="110"/>
      <c r="GHK208" s="110"/>
      <c r="GHL208" s="110"/>
      <c r="GHM208" s="110"/>
      <c r="GHN208" s="110"/>
      <c r="GHO208" s="110"/>
      <c r="GHP208" s="110"/>
      <c r="GHQ208" s="110"/>
      <c r="GHR208" s="110"/>
      <c r="GHS208" s="110"/>
      <c r="GHT208" s="110"/>
      <c r="GHU208" s="110"/>
      <c r="GHV208" s="110"/>
      <c r="GHW208" s="110"/>
      <c r="GHX208" s="110"/>
      <c r="GHY208" s="110"/>
      <c r="GHZ208" s="110"/>
      <c r="GIA208" s="110"/>
      <c r="GIB208" s="110"/>
      <c r="GIC208" s="110"/>
      <c r="GID208" s="110"/>
      <c r="GIE208" s="110"/>
      <c r="GIF208" s="110"/>
      <c r="GIG208" s="110"/>
      <c r="GIH208" s="110"/>
      <c r="GII208" s="110"/>
      <c r="GIJ208" s="110"/>
      <c r="GIK208" s="110"/>
      <c r="GIL208" s="110"/>
      <c r="GIM208" s="110"/>
      <c r="GIN208" s="110"/>
      <c r="GIO208" s="110"/>
      <c r="GIP208" s="110"/>
      <c r="GIQ208" s="110"/>
      <c r="GIR208" s="110"/>
      <c r="GIS208" s="110"/>
      <c r="GIT208" s="110"/>
      <c r="GIU208" s="110"/>
      <c r="GIV208" s="110"/>
      <c r="GIW208" s="110"/>
      <c r="GIX208" s="110"/>
      <c r="GIY208" s="110"/>
      <c r="GIZ208" s="110"/>
      <c r="GJA208" s="110"/>
      <c r="GJB208" s="110"/>
      <c r="GJC208" s="110"/>
      <c r="GJD208" s="110"/>
      <c r="GJE208" s="110"/>
      <c r="GJF208" s="110"/>
      <c r="GJG208" s="110"/>
      <c r="GJH208" s="110"/>
      <c r="GJI208" s="110"/>
      <c r="GJJ208" s="110"/>
      <c r="GJK208" s="110"/>
      <c r="GJL208" s="110"/>
      <c r="GJM208" s="110"/>
      <c r="GJN208" s="110"/>
      <c r="GJO208" s="110"/>
      <c r="GJP208" s="110"/>
      <c r="GJQ208" s="110"/>
      <c r="GJR208" s="110"/>
      <c r="GJS208" s="110"/>
      <c r="GJT208" s="110"/>
      <c r="GJU208" s="110"/>
      <c r="GJV208" s="110"/>
      <c r="GJW208" s="110"/>
      <c r="GJX208" s="110"/>
      <c r="GJY208" s="110"/>
      <c r="GJZ208" s="110"/>
      <c r="GKA208" s="110"/>
      <c r="GKB208" s="110"/>
      <c r="GKC208" s="110"/>
      <c r="GKD208" s="110"/>
      <c r="GKE208" s="110"/>
      <c r="GKF208" s="110"/>
      <c r="GKG208" s="110"/>
      <c r="GKH208" s="110"/>
      <c r="GKI208" s="110"/>
      <c r="GKJ208" s="110"/>
      <c r="GKK208" s="110"/>
      <c r="GKL208" s="110"/>
      <c r="GKM208" s="110"/>
      <c r="GKN208" s="110"/>
      <c r="GKO208" s="110"/>
      <c r="GKP208" s="110"/>
      <c r="GKQ208" s="110"/>
      <c r="GKR208" s="110"/>
      <c r="GKS208" s="110"/>
      <c r="GKT208" s="110"/>
      <c r="GKU208" s="110"/>
      <c r="GKV208" s="110"/>
      <c r="GKW208" s="110"/>
      <c r="GKX208" s="110"/>
      <c r="GKY208" s="110"/>
      <c r="GKZ208" s="110"/>
      <c r="GLA208" s="110"/>
      <c r="GLB208" s="110"/>
      <c r="GLC208" s="110"/>
      <c r="GLD208" s="110"/>
      <c r="GLE208" s="110"/>
      <c r="GLF208" s="110"/>
      <c r="GLG208" s="110"/>
      <c r="GLH208" s="110"/>
      <c r="GLI208" s="110"/>
      <c r="GLJ208" s="110"/>
      <c r="GLK208" s="110"/>
      <c r="GLL208" s="110"/>
      <c r="GLM208" s="110"/>
      <c r="GLN208" s="110"/>
      <c r="GLO208" s="110"/>
      <c r="GLP208" s="110"/>
      <c r="GLQ208" s="110"/>
      <c r="GLR208" s="110"/>
      <c r="GLS208" s="110"/>
      <c r="GLT208" s="110"/>
      <c r="GLU208" s="110"/>
      <c r="GLV208" s="110"/>
      <c r="GLW208" s="110"/>
      <c r="GLX208" s="110"/>
      <c r="GLY208" s="110"/>
      <c r="GLZ208" s="110"/>
      <c r="GMA208" s="110"/>
      <c r="GMB208" s="110"/>
      <c r="GMC208" s="110"/>
      <c r="GMD208" s="110"/>
      <c r="GME208" s="110"/>
      <c r="GMF208" s="110"/>
      <c r="GMG208" s="110"/>
      <c r="GMH208" s="110"/>
      <c r="GMI208" s="110"/>
      <c r="GMJ208" s="110"/>
      <c r="GMK208" s="110"/>
      <c r="GML208" s="110"/>
      <c r="GMM208" s="110"/>
      <c r="GMN208" s="110"/>
      <c r="GMO208" s="110"/>
      <c r="GMP208" s="110"/>
      <c r="GMQ208" s="110"/>
      <c r="GMR208" s="110"/>
      <c r="GMS208" s="110"/>
      <c r="GMT208" s="110"/>
      <c r="GMU208" s="110"/>
      <c r="GMV208" s="110"/>
      <c r="GMW208" s="110"/>
      <c r="GMX208" s="110"/>
      <c r="GMY208" s="110"/>
      <c r="GMZ208" s="110"/>
      <c r="GNA208" s="110"/>
      <c r="GNB208" s="110"/>
      <c r="GNC208" s="110"/>
      <c r="GND208" s="110"/>
      <c r="GNE208" s="110"/>
      <c r="GNF208" s="110"/>
      <c r="GNG208" s="110"/>
      <c r="GNH208" s="110"/>
      <c r="GNI208" s="110"/>
      <c r="GNJ208" s="110"/>
      <c r="GNK208" s="110"/>
      <c r="GNL208" s="110"/>
      <c r="GNM208" s="110"/>
      <c r="GNN208" s="110"/>
      <c r="GNO208" s="110"/>
      <c r="GNP208" s="110"/>
      <c r="GNQ208" s="110"/>
      <c r="GNR208" s="110"/>
      <c r="GNS208" s="110"/>
      <c r="GNT208" s="110"/>
      <c r="GNU208" s="110"/>
      <c r="GNV208" s="110"/>
      <c r="GNW208" s="110"/>
      <c r="GNX208" s="110"/>
      <c r="GNY208" s="110"/>
      <c r="GNZ208" s="110"/>
      <c r="GOA208" s="110"/>
      <c r="GOB208" s="110"/>
      <c r="GOC208" s="110"/>
      <c r="GOD208" s="110"/>
      <c r="GOE208" s="110"/>
      <c r="GOF208" s="110"/>
      <c r="GOG208" s="110"/>
      <c r="GOH208" s="110"/>
      <c r="GOI208" s="110"/>
      <c r="GOJ208" s="110"/>
      <c r="GOK208" s="110"/>
      <c r="GOL208" s="110"/>
      <c r="GOM208" s="110"/>
      <c r="GON208" s="110"/>
      <c r="GOO208" s="110"/>
      <c r="GOP208" s="110"/>
      <c r="GOQ208" s="110"/>
      <c r="GOR208" s="110"/>
      <c r="GOS208" s="110"/>
      <c r="GOT208" s="110"/>
      <c r="GOU208" s="110"/>
      <c r="GOV208" s="110"/>
      <c r="GOW208" s="110"/>
      <c r="GOX208" s="110"/>
      <c r="GOY208" s="110"/>
      <c r="GOZ208" s="110"/>
      <c r="GPA208" s="110"/>
      <c r="GPB208" s="110"/>
      <c r="GPC208" s="110"/>
      <c r="GPD208" s="110"/>
      <c r="GPE208" s="110"/>
      <c r="GPF208" s="110"/>
      <c r="GPG208" s="110"/>
      <c r="GPH208" s="110"/>
      <c r="GPI208" s="110"/>
      <c r="GPJ208" s="110"/>
      <c r="GPK208" s="110"/>
      <c r="GPL208" s="110"/>
      <c r="GPM208" s="110"/>
      <c r="GPN208" s="110"/>
      <c r="GPO208" s="110"/>
      <c r="GPP208" s="110"/>
      <c r="GPQ208" s="110"/>
      <c r="GPR208" s="110"/>
      <c r="GPS208" s="110"/>
      <c r="GPT208" s="110"/>
      <c r="GPU208" s="110"/>
      <c r="GPV208" s="110"/>
      <c r="GPW208" s="110"/>
      <c r="GPX208" s="110"/>
      <c r="GPY208" s="110"/>
      <c r="GPZ208" s="110"/>
      <c r="GQA208" s="110"/>
      <c r="GQB208" s="110"/>
      <c r="GQC208" s="110"/>
      <c r="GQD208" s="110"/>
      <c r="GQE208" s="110"/>
      <c r="GQF208" s="110"/>
      <c r="GQG208" s="110"/>
      <c r="GQH208" s="110"/>
      <c r="GQI208" s="110"/>
      <c r="GQJ208" s="110"/>
      <c r="GQK208" s="110"/>
      <c r="GQL208" s="110"/>
      <c r="GQM208" s="110"/>
      <c r="GQN208" s="110"/>
      <c r="GQO208" s="110"/>
      <c r="GQP208" s="110"/>
      <c r="GQQ208" s="110"/>
      <c r="GQR208" s="110"/>
      <c r="GQS208" s="110"/>
      <c r="GQT208" s="110"/>
      <c r="GQU208" s="110"/>
      <c r="GQV208" s="110"/>
      <c r="GQW208" s="110"/>
      <c r="GQX208" s="110"/>
      <c r="GQY208" s="110"/>
      <c r="GQZ208" s="110"/>
      <c r="GRA208" s="110"/>
      <c r="GRB208" s="110"/>
      <c r="GRC208" s="110"/>
      <c r="GRD208" s="110"/>
      <c r="GRE208" s="110"/>
      <c r="GRF208" s="110"/>
      <c r="GRG208" s="110"/>
      <c r="GRH208" s="110"/>
      <c r="GRI208" s="110"/>
      <c r="GRJ208" s="110"/>
      <c r="GRK208" s="110"/>
      <c r="GRL208" s="110"/>
      <c r="GRM208" s="110"/>
      <c r="GRN208" s="110"/>
      <c r="GRO208" s="110"/>
      <c r="GRP208" s="110"/>
      <c r="GRQ208" s="110"/>
      <c r="GRR208" s="110"/>
      <c r="GRS208" s="110"/>
      <c r="GRT208" s="110"/>
      <c r="GRU208" s="110"/>
      <c r="GRV208" s="110"/>
      <c r="GRW208" s="110"/>
      <c r="GRX208" s="110"/>
      <c r="GRY208" s="110"/>
      <c r="GRZ208" s="110"/>
      <c r="GSA208" s="110"/>
      <c r="GSB208" s="110"/>
      <c r="GSC208" s="110"/>
      <c r="GSD208" s="110"/>
      <c r="GSE208" s="110"/>
      <c r="GSF208" s="110"/>
      <c r="GSG208" s="110"/>
      <c r="GSH208" s="110"/>
      <c r="GSI208" s="110"/>
      <c r="GSJ208" s="110"/>
      <c r="GSK208" s="110"/>
      <c r="GSL208" s="110"/>
      <c r="GSM208" s="110"/>
      <c r="GSN208" s="110"/>
      <c r="GSO208" s="110"/>
      <c r="GSP208" s="110"/>
      <c r="GSQ208" s="110"/>
      <c r="GSR208" s="110"/>
      <c r="GSS208" s="110"/>
      <c r="GST208" s="110"/>
      <c r="GSU208" s="110"/>
      <c r="GSV208" s="110"/>
      <c r="GSW208" s="110"/>
      <c r="GSX208" s="110"/>
      <c r="GSY208" s="110"/>
      <c r="GSZ208" s="110"/>
      <c r="GTA208" s="110"/>
      <c r="GTB208" s="110"/>
      <c r="GTC208" s="110"/>
      <c r="GTD208" s="110"/>
      <c r="GTE208" s="110"/>
      <c r="GTF208" s="110"/>
      <c r="GTG208" s="110"/>
      <c r="GTH208" s="110"/>
      <c r="GTI208" s="110"/>
      <c r="GTJ208" s="110"/>
      <c r="GTK208" s="110"/>
      <c r="GTL208" s="110"/>
      <c r="GTM208" s="110"/>
      <c r="GTN208" s="110"/>
      <c r="GTO208" s="110"/>
      <c r="GTP208" s="110"/>
      <c r="GTQ208" s="110"/>
      <c r="GTR208" s="110"/>
      <c r="GTS208" s="110"/>
      <c r="GTT208" s="110"/>
      <c r="GTU208" s="110"/>
      <c r="GTV208" s="110"/>
      <c r="GTW208" s="110"/>
      <c r="GTX208" s="110"/>
      <c r="GTY208" s="110"/>
      <c r="GTZ208" s="110"/>
      <c r="GUA208" s="110"/>
      <c r="GUB208" s="110"/>
      <c r="GUC208" s="110"/>
      <c r="GUD208" s="110"/>
      <c r="GUE208" s="110"/>
      <c r="GUF208" s="110"/>
      <c r="GUG208" s="110"/>
      <c r="GUH208" s="110"/>
      <c r="GUI208" s="110"/>
      <c r="GUJ208" s="110"/>
      <c r="GUK208" s="110"/>
      <c r="GUL208" s="110"/>
      <c r="GUM208" s="110"/>
      <c r="GUN208" s="110"/>
      <c r="GUO208" s="110"/>
      <c r="GUP208" s="110"/>
      <c r="GUQ208" s="110"/>
      <c r="GUR208" s="110"/>
      <c r="GUS208" s="110"/>
      <c r="GUT208" s="110"/>
      <c r="GUU208" s="110"/>
      <c r="GUV208" s="110"/>
      <c r="GUW208" s="110"/>
      <c r="GUX208" s="110"/>
      <c r="GUY208" s="110"/>
      <c r="GUZ208" s="110"/>
      <c r="GVA208" s="110"/>
      <c r="GVB208" s="110"/>
      <c r="GVC208" s="110"/>
      <c r="GVD208" s="110"/>
      <c r="GVE208" s="110"/>
      <c r="GVF208" s="110"/>
      <c r="GVG208" s="110"/>
      <c r="GVH208" s="110"/>
      <c r="GVI208" s="110"/>
      <c r="GVJ208" s="110"/>
      <c r="GVK208" s="110"/>
      <c r="GVL208" s="110"/>
      <c r="GVM208" s="110"/>
      <c r="GVN208" s="110"/>
      <c r="GVO208" s="110"/>
      <c r="GVP208" s="110"/>
      <c r="GVQ208" s="110"/>
      <c r="GVR208" s="110"/>
      <c r="GVS208" s="110"/>
      <c r="GVT208" s="110"/>
      <c r="GVU208" s="110"/>
      <c r="GVV208" s="110"/>
      <c r="GVW208" s="110"/>
      <c r="GVX208" s="110"/>
      <c r="GVY208" s="110"/>
      <c r="GVZ208" s="110"/>
      <c r="GWA208" s="110"/>
      <c r="GWB208" s="110"/>
      <c r="GWC208" s="110"/>
      <c r="GWD208" s="110"/>
      <c r="GWE208" s="110"/>
      <c r="GWF208" s="110"/>
      <c r="GWG208" s="110"/>
      <c r="GWH208" s="110"/>
      <c r="GWI208" s="110"/>
      <c r="GWJ208" s="110"/>
      <c r="GWK208" s="110"/>
      <c r="GWL208" s="110"/>
      <c r="GWM208" s="110"/>
      <c r="GWN208" s="110"/>
      <c r="GWO208" s="110"/>
      <c r="GWP208" s="110"/>
      <c r="GWQ208" s="110"/>
      <c r="GWR208" s="110"/>
      <c r="GWS208" s="110"/>
      <c r="GWT208" s="110"/>
      <c r="GWU208" s="110"/>
      <c r="GWV208" s="110"/>
      <c r="GWW208" s="110"/>
      <c r="GWX208" s="110"/>
      <c r="GWY208" s="110"/>
      <c r="GWZ208" s="110"/>
      <c r="GXA208" s="110"/>
      <c r="GXB208" s="110"/>
      <c r="GXC208" s="110"/>
      <c r="GXD208" s="110"/>
      <c r="GXE208" s="110"/>
      <c r="GXF208" s="110"/>
      <c r="GXG208" s="110"/>
      <c r="GXH208" s="110"/>
      <c r="GXI208" s="110"/>
      <c r="GXJ208" s="110"/>
      <c r="GXK208" s="110"/>
      <c r="GXL208" s="110"/>
      <c r="GXM208" s="110"/>
      <c r="GXN208" s="110"/>
      <c r="GXO208" s="110"/>
      <c r="GXP208" s="110"/>
      <c r="GXQ208" s="110"/>
      <c r="GXR208" s="110"/>
      <c r="GXS208" s="110"/>
      <c r="GXT208" s="110"/>
      <c r="GXU208" s="110"/>
      <c r="GXV208" s="110"/>
      <c r="GXW208" s="110"/>
      <c r="GXX208" s="110"/>
      <c r="GXY208" s="110"/>
      <c r="GXZ208" s="110"/>
      <c r="GYA208" s="110"/>
      <c r="GYB208" s="110"/>
      <c r="GYC208" s="110"/>
      <c r="GYD208" s="110"/>
      <c r="GYE208" s="110"/>
      <c r="GYF208" s="110"/>
      <c r="GYG208" s="110"/>
      <c r="GYH208" s="110"/>
      <c r="GYI208" s="110"/>
      <c r="GYJ208" s="110"/>
      <c r="GYK208" s="110"/>
      <c r="GYL208" s="110"/>
      <c r="GYM208" s="110"/>
      <c r="GYN208" s="110"/>
      <c r="GYO208" s="110"/>
      <c r="GYP208" s="110"/>
      <c r="GYQ208" s="110"/>
      <c r="GYR208" s="110"/>
      <c r="GYS208" s="110"/>
      <c r="GYT208" s="110"/>
      <c r="GYU208" s="110"/>
      <c r="GYV208" s="110"/>
      <c r="GYW208" s="110"/>
      <c r="GYX208" s="110"/>
      <c r="GYY208" s="110"/>
      <c r="GYZ208" s="110"/>
      <c r="GZA208" s="110"/>
      <c r="GZB208" s="110"/>
      <c r="GZC208" s="110"/>
      <c r="GZD208" s="110"/>
      <c r="GZE208" s="110"/>
      <c r="GZF208" s="110"/>
      <c r="GZG208" s="110"/>
      <c r="GZH208" s="110"/>
      <c r="GZI208" s="110"/>
      <c r="GZJ208" s="110"/>
      <c r="GZK208" s="110"/>
      <c r="GZL208" s="110"/>
      <c r="GZM208" s="110"/>
      <c r="GZN208" s="110"/>
      <c r="GZO208" s="110"/>
      <c r="GZP208" s="110"/>
      <c r="GZQ208" s="110"/>
      <c r="GZR208" s="110"/>
      <c r="GZS208" s="110"/>
      <c r="GZT208" s="110"/>
      <c r="GZU208" s="110"/>
      <c r="GZV208" s="110"/>
      <c r="GZW208" s="110"/>
      <c r="GZX208" s="110"/>
      <c r="GZY208" s="110"/>
      <c r="GZZ208" s="110"/>
      <c r="HAA208" s="110"/>
      <c r="HAB208" s="110"/>
      <c r="HAC208" s="110"/>
      <c r="HAD208" s="110"/>
      <c r="HAE208" s="110"/>
      <c r="HAF208" s="110"/>
      <c r="HAG208" s="110"/>
      <c r="HAH208" s="110"/>
      <c r="HAI208" s="110"/>
      <c r="HAJ208" s="110"/>
      <c r="HAK208" s="110"/>
      <c r="HAL208" s="110"/>
      <c r="HAM208" s="110"/>
      <c r="HAN208" s="110"/>
      <c r="HAO208" s="110"/>
      <c r="HAP208" s="110"/>
      <c r="HAQ208" s="110"/>
      <c r="HAR208" s="110"/>
      <c r="HAS208" s="110"/>
      <c r="HAT208" s="110"/>
      <c r="HAU208" s="110"/>
      <c r="HAV208" s="110"/>
      <c r="HAW208" s="110"/>
      <c r="HAX208" s="110"/>
      <c r="HAY208" s="110"/>
      <c r="HAZ208" s="110"/>
      <c r="HBA208" s="110"/>
      <c r="HBB208" s="110"/>
      <c r="HBC208" s="110"/>
      <c r="HBD208" s="110"/>
      <c r="HBE208" s="110"/>
      <c r="HBF208" s="110"/>
      <c r="HBG208" s="110"/>
      <c r="HBH208" s="110"/>
      <c r="HBI208" s="110"/>
      <c r="HBJ208" s="110"/>
      <c r="HBK208" s="110"/>
      <c r="HBL208" s="110"/>
      <c r="HBM208" s="110"/>
      <c r="HBN208" s="110"/>
      <c r="HBO208" s="110"/>
      <c r="HBP208" s="110"/>
      <c r="HBQ208" s="110"/>
      <c r="HBR208" s="110"/>
      <c r="HBS208" s="110"/>
      <c r="HBT208" s="110"/>
      <c r="HBU208" s="110"/>
      <c r="HBV208" s="110"/>
      <c r="HBW208" s="110"/>
      <c r="HBX208" s="110"/>
      <c r="HBY208" s="110"/>
      <c r="HBZ208" s="110"/>
      <c r="HCA208" s="110"/>
      <c r="HCB208" s="110"/>
      <c r="HCC208" s="110"/>
      <c r="HCD208" s="110"/>
      <c r="HCE208" s="110"/>
      <c r="HCF208" s="110"/>
      <c r="HCG208" s="110"/>
      <c r="HCH208" s="110"/>
      <c r="HCI208" s="110"/>
      <c r="HCJ208" s="110"/>
      <c r="HCK208" s="110"/>
      <c r="HCL208" s="110"/>
      <c r="HCM208" s="110"/>
      <c r="HCN208" s="110"/>
      <c r="HCO208" s="110"/>
      <c r="HCP208" s="110"/>
      <c r="HCQ208" s="110"/>
      <c r="HCR208" s="110"/>
      <c r="HCS208" s="110"/>
      <c r="HCT208" s="110"/>
      <c r="HCU208" s="110"/>
      <c r="HCV208" s="110"/>
      <c r="HCW208" s="110"/>
      <c r="HCX208" s="110"/>
      <c r="HCY208" s="110"/>
      <c r="HCZ208" s="110"/>
      <c r="HDA208" s="110"/>
      <c r="HDB208" s="110"/>
      <c r="HDC208" s="110"/>
      <c r="HDD208" s="110"/>
      <c r="HDE208" s="110"/>
      <c r="HDF208" s="110"/>
      <c r="HDG208" s="110"/>
      <c r="HDH208" s="110"/>
      <c r="HDI208" s="110"/>
      <c r="HDJ208" s="110"/>
      <c r="HDK208" s="110"/>
      <c r="HDL208" s="110"/>
      <c r="HDM208" s="110"/>
      <c r="HDN208" s="110"/>
      <c r="HDO208" s="110"/>
      <c r="HDP208" s="110"/>
      <c r="HDQ208" s="110"/>
      <c r="HDR208" s="110"/>
      <c r="HDS208" s="110"/>
      <c r="HDT208" s="110"/>
      <c r="HDU208" s="110"/>
      <c r="HDV208" s="110"/>
      <c r="HDW208" s="110"/>
      <c r="HDX208" s="110"/>
      <c r="HDY208" s="110"/>
      <c r="HDZ208" s="110"/>
      <c r="HEA208" s="110"/>
      <c r="HEB208" s="110"/>
      <c r="HEC208" s="110"/>
      <c r="HED208" s="110"/>
      <c r="HEE208" s="110"/>
      <c r="HEF208" s="110"/>
      <c r="HEG208" s="110"/>
      <c r="HEH208" s="110"/>
      <c r="HEI208" s="110"/>
      <c r="HEJ208" s="110"/>
      <c r="HEK208" s="110"/>
      <c r="HEL208" s="110"/>
      <c r="HEM208" s="110"/>
      <c r="HEN208" s="110"/>
      <c r="HEO208" s="110"/>
      <c r="HEP208" s="110"/>
      <c r="HEQ208" s="110"/>
      <c r="HER208" s="110"/>
      <c r="HES208" s="110"/>
      <c r="HET208" s="110"/>
      <c r="HEU208" s="110"/>
      <c r="HEV208" s="110"/>
      <c r="HEW208" s="110"/>
      <c r="HEX208" s="110"/>
      <c r="HEY208" s="110"/>
      <c r="HEZ208" s="110"/>
      <c r="HFA208" s="110"/>
      <c r="HFB208" s="110"/>
      <c r="HFC208" s="110"/>
      <c r="HFD208" s="110"/>
      <c r="HFE208" s="110"/>
      <c r="HFF208" s="110"/>
      <c r="HFG208" s="110"/>
      <c r="HFH208" s="110"/>
      <c r="HFI208" s="110"/>
      <c r="HFJ208" s="110"/>
      <c r="HFK208" s="110"/>
      <c r="HFL208" s="110"/>
      <c r="HFM208" s="110"/>
      <c r="HFN208" s="110"/>
      <c r="HFO208" s="110"/>
      <c r="HFP208" s="110"/>
      <c r="HFQ208" s="110"/>
      <c r="HFR208" s="110"/>
      <c r="HFS208" s="110"/>
      <c r="HFT208" s="110"/>
      <c r="HFU208" s="110"/>
      <c r="HFV208" s="110"/>
      <c r="HFW208" s="110"/>
      <c r="HFX208" s="110"/>
      <c r="HFY208" s="110"/>
      <c r="HFZ208" s="110"/>
      <c r="HGA208" s="110"/>
      <c r="HGB208" s="110"/>
      <c r="HGC208" s="110"/>
      <c r="HGD208" s="110"/>
      <c r="HGE208" s="110"/>
      <c r="HGF208" s="110"/>
      <c r="HGG208" s="110"/>
      <c r="HGH208" s="110"/>
      <c r="HGI208" s="110"/>
      <c r="HGJ208" s="110"/>
      <c r="HGK208" s="110"/>
      <c r="HGL208" s="110"/>
      <c r="HGM208" s="110"/>
      <c r="HGN208" s="110"/>
      <c r="HGO208" s="110"/>
      <c r="HGP208" s="110"/>
      <c r="HGQ208" s="110"/>
      <c r="HGR208" s="110"/>
      <c r="HGS208" s="110"/>
      <c r="HGT208" s="110"/>
      <c r="HGU208" s="110"/>
      <c r="HGV208" s="110"/>
      <c r="HGW208" s="110"/>
      <c r="HGX208" s="110"/>
      <c r="HGY208" s="110"/>
      <c r="HGZ208" s="110"/>
      <c r="HHA208" s="110"/>
      <c r="HHB208" s="110"/>
      <c r="HHC208" s="110"/>
      <c r="HHD208" s="110"/>
      <c r="HHE208" s="110"/>
      <c r="HHF208" s="110"/>
      <c r="HHG208" s="110"/>
      <c r="HHH208" s="110"/>
      <c r="HHI208" s="110"/>
      <c r="HHJ208" s="110"/>
      <c r="HHK208" s="110"/>
      <c r="HHL208" s="110"/>
      <c r="HHM208" s="110"/>
      <c r="HHN208" s="110"/>
      <c r="HHO208" s="110"/>
      <c r="HHP208" s="110"/>
      <c r="HHQ208" s="110"/>
      <c r="HHR208" s="110"/>
      <c r="HHS208" s="110"/>
      <c r="HHT208" s="110"/>
      <c r="HHU208" s="110"/>
      <c r="HHV208" s="110"/>
      <c r="HHW208" s="110"/>
      <c r="HHX208" s="110"/>
      <c r="HHY208" s="110"/>
      <c r="HHZ208" s="110"/>
      <c r="HIA208" s="110"/>
      <c r="HIB208" s="110"/>
      <c r="HIC208" s="110"/>
      <c r="HID208" s="110"/>
      <c r="HIE208" s="110"/>
      <c r="HIF208" s="110"/>
      <c r="HIG208" s="110"/>
      <c r="HIH208" s="110"/>
      <c r="HII208" s="110"/>
      <c r="HIJ208" s="110"/>
      <c r="HIK208" s="110"/>
      <c r="HIL208" s="110"/>
      <c r="HIM208" s="110"/>
      <c r="HIN208" s="110"/>
      <c r="HIO208" s="110"/>
      <c r="HIP208" s="110"/>
      <c r="HIQ208" s="110"/>
      <c r="HIR208" s="110"/>
      <c r="HIS208" s="110"/>
      <c r="HIT208" s="110"/>
      <c r="HIU208" s="110"/>
      <c r="HIV208" s="110"/>
      <c r="HIW208" s="110"/>
      <c r="HIX208" s="110"/>
      <c r="HIY208" s="110"/>
      <c r="HIZ208" s="110"/>
      <c r="HJA208" s="110"/>
      <c r="HJB208" s="110"/>
      <c r="HJC208" s="110"/>
      <c r="HJD208" s="110"/>
      <c r="HJE208" s="110"/>
      <c r="HJF208" s="110"/>
      <c r="HJG208" s="110"/>
      <c r="HJH208" s="110"/>
      <c r="HJI208" s="110"/>
      <c r="HJJ208" s="110"/>
      <c r="HJK208" s="110"/>
      <c r="HJL208" s="110"/>
      <c r="HJM208" s="110"/>
      <c r="HJN208" s="110"/>
      <c r="HJO208" s="110"/>
      <c r="HJP208" s="110"/>
      <c r="HJQ208" s="110"/>
      <c r="HJR208" s="110"/>
      <c r="HJS208" s="110"/>
      <c r="HJT208" s="110"/>
      <c r="HJU208" s="110"/>
      <c r="HJV208" s="110"/>
      <c r="HJW208" s="110"/>
      <c r="HJX208" s="110"/>
      <c r="HJY208" s="110"/>
      <c r="HJZ208" s="110"/>
      <c r="HKA208" s="110"/>
      <c r="HKB208" s="110"/>
      <c r="HKC208" s="110"/>
      <c r="HKD208" s="110"/>
      <c r="HKE208" s="110"/>
      <c r="HKF208" s="110"/>
      <c r="HKG208" s="110"/>
      <c r="HKH208" s="110"/>
      <c r="HKI208" s="110"/>
      <c r="HKJ208" s="110"/>
      <c r="HKK208" s="110"/>
      <c r="HKL208" s="110"/>
      <c r="HKM208" s="110"/>
      <c r="HKN208" s="110"/>
      <c r="HKO208" s="110"/>
      <c r="HKP208" s="110"/>
      <c r="HKQ208" s="110"/>
      <c r="HKR208" s="110"/>
      <c r="HKS208" s="110"/>
      <c r="HKT208" s="110"/>
      <c r="HKU208" s="110"/>
      <c r="HKV208" s="110"/>
      <c r="HKW208" s="110"/>
      <c r="HKX208" s="110"/>
      <c r="HKY208" s="110"/>
      <c r="HKZ208" s="110"/>
      <c r="HLA208" s="110"/>
      <c r="HLB208" s="110"/>
      <c r="HLC208" s="110"/>
      <c r="HLD208" s="110"/>
      <c r="HLE208" s="110"/>
      <c r="HLF208" s="110"/>
      <c r="HLG208" s="110"/>
      <c r="HLH208" s="110"/>
      <c r="HLI208" s="110"/>
      <c r="HLJ208" s="110"/>
      <c r="HLK208" s="110"/>
      <c r="HLL208" s="110"/>
      <c r="HLM208" s="110"/>
      <c r="HLN208" s="110"/>
      <c r="HLO208" s="110"/>
      <c r="HLP208" s="110"/>
      <c r="HLQ208" s="110"/>
      <c r="HLR208" s="110"/>
      <c r="HLS208" s="110"/>
      <c r="HLT208" s="110"/>
      <c r="HLU208" s="110"/>
      <c r="HLV208" s="110"/>
      <c r="HLW208" s="110"/>
      <c r="HLX208" s="110"/>
      <c r="HLY208" s="110"/>
      <c r="HLZ208" s="110"/>
      <c r="HMA208" s="110"/>
      <c r="HMB208" s="110"/>
      <c r="HMC208" s="110"/>
      <c r="HMD208" s="110"/>
      <c r="HME208" s="110"/>
      <c r="HMF208" s="110"/>
      <c r="HMG208" s="110"/>
      <c r="HMH208" s="110"/>
      <c r="HMI208" s="110"/>
      <c r="HMJ208" s="110"/>
      <c r="HMK208" s="110"/>
      <c r="HML208" s="110"/>
      <c r="HMM208" s="110"/>
      <c r="HMN208" s="110"/>
      <c r="HMO208" s="110"/>
      <c r="HMP208" s="110"/>
      <c r="HMQ208" s="110"/>
      <c r="HMR208" s="110"/>
      <c r="HMS208" s="110"/>
      <c r="HMT208" s="110"/>
      <c r="HMU208" s="110"/>
      <c r="HMV208" s="110"/>
      <c r="HMW208" s="110"/>
      <c r="HMX208" s="110"/>
      <c r="HMY208" s="110"/>
      <c r="HMZ208" s="110"/>
      <c r="HNA208" s="110"/>
      <c r="HNB208" s="110"/>
      <c r="HNC208" s="110"/>
      <c r="HND208" s="110"/>
      <c r="HNE208" s="110"/>
      <c r="HNF208" s="110"/>
      <c r="HNG208" s="110"/>
      <c r="HNH208" s="110"/>
      <c r="HNI208" s="110"/>
      <c r="HNJ208" s="110"/>
      <c r="HNK208" s="110"/>
      <c r="HNL208" s="110"/>
      <c r="HNM208" s="110"/>
      <c r="HNN208" s="110"/>
      <c r="HNO208" s="110"/>
      <c r="HNP208" s="110"/>
      <c r="HNQ208" s="110"/>
      <c r="HNR208" s="110"/>
      <c r="HNS208" s="110"/>
      <c r="HNT208" s="110"/>
      <c r="HNU208" s="110"/>
      <c r="HNV208" s="110"/>
      <c r="HNW208" s="110"/>
      <c r="HNX208" s="110"/>
      <c r="HNY208" s="110"/>
      <c r="HNZ208" s="110"/>
      <c r="HOA208" s="110"/>
      <c r="HOB208" s="110"/>
      <c r="HOC208" s="110"/>
      <c r="HOD208" s="110"/>
      <c r="HOE208" s="110"/>
      <c r="HOF208" s="110"/>
      <c r="HOG208" s="110"/>
      <c r="HOH208" s="110"/>
      <c r="HOI208" s="110"/>
      <c r="HOJ208" s="110"/>
      <c r="HOK208" s="110"/>
      <c r="HOL208" s="110"/>
      <c r="HOM208" s="110"/>
      <c r="HON208" s="110"/>
      <c r="HOO208" s="110"/>
      <c r="HOP208" s="110"/>
      <c r="HOQ208" s="110"/>
      <c r="HOR208" s="110"/>
      <c r="HOS208" s="110"/>
      <c r="HOT208" s="110"/>
      <c r="HOU208" s="110"/>
      <c r="HOV208" s="110"/>
      <c r="HOW208" s="110"/>
      <c r="HOX208" s="110"/>
      <c r="HOY208" s="110"/>
      <c r="HOZ208" s="110"/>
      <c r="HPA208" s="110"/>
      <c r="HPB208" s="110"/>
      <c r="HPC208" s="110"/>
      <c r="HPD208" s="110"/>
      <c r="HPE208" s="110"/>
      <c r="HPF208" s="110"/>
      <c r="HPG208" s="110"/>
      <c r="HPH208" s="110"/>
      <c r="HPI208" s="110"/>
      <c r="HPJ208" s="110"/>
      <c r="HPK208" s="110"/>
      <c r="HPL208" s="110"/>
      <c r="HPM208" s="110"/>
      <c r="HPN208" s="110"/>
      <c r="HPO208" s="110"/>
      <c r="HPP208" s="110"/>
      <c r="HPQ208" s="110"/>
      <c r="HPR208" s="110"/>
      <c r="HPS208" s="110"/>
      <c r="HPT208" s="110"/>
      <c r="HPU208" s="110"/>
      <c r="HPV208" s="110"/>
      <c r="HPW208" s="110"/>
      <c r="HPX208" s="110"/>
      <c r="HPY208" s="110"/>
      <c r="HPZ208" s="110"/>
      <c r="HQA208" s="110"/>
      <c r="HQB208" s="110"/>
      <c r="HQC208" s="110"/>
      <c r="HQD208" s="110"/>
      <c r="HQE208" s="110"/>
      <c r="HQF208" s="110"/>
      <c r="HQG208" s="110"/>
      <c r="HQH208" s="110"/>
      <c r="HQI208" s="110"/>
      <c r="HQJ208" s="110"/>
      <c r="HQK208" s="110"/>
      <c r="HQL208" s="110"/>
      <c r="HQM208" s="110"/>
      <c r="HQN208" s="110"/>
      <c r="HQO208" s="110"/>
      <c r="HQP208" s="110"/>
      <c r="HQQ208" s="110"/>
      <c r="HQR208" s="110"/>
      <c r="HQS208" s="110"/>
      <c r="HQT208" s="110"/>
      <c r="HQU208" s="110"/>
      <c r="HQV208" s="110"/>
      <c r="HQW208" s="110"/>
      <c r="HQX208" s="110"/>
      <c r="HQY208" s="110"/>
      <c r="HQZ208" s="110"/>
      <c r="HRA208" s="110"/>
      <c r="HRB208" s="110"/>
      <c r="HRC208" s="110"/>
      <c r="HRD208" s="110"/>
      <c r="HRE208" s="110"/>
      <c r="HRF208" s="110"/>
      <c r="HRG208" s="110"/>
      <c r="HRH208" s="110"/>
      <c r="HRI208" s="110"/>
      <c r="HRJ208" s="110"/>
      <c r="HRK208" s="110"/>
      <c r="HRL208" s="110"/>
      <c r="HRM208" s="110"/>
      <c r="HRN208" s="110"/>
      <c r="HRO208" s="110"/>
      <c r="HRP208" s="110"/>
      <c r="HRQ208" s="110"/>
      <c r="HRR208" s="110"/>
      <c r="HRS208" s="110"/>
      <c r="HRT208" s="110"/>
      <c r="HRU208" s="110"/>
      <c r="HRV208" s="110"/>
      <c r="HRW208" s="110"/>
      <c r="HRX208" s="110"/>
      <c r="HRY208" s="110"/>
      <c r="HRZ208" s="110"/>
      <c r="HSA208" s="110"/>
      <c r="HSB208" s="110"/>
      <c r="HSC208" s="110"/>
      <c r="HSD208" s="110"/>
      <c r="HSE208" s="110"/>
      <c r="HSF208" s="110"/>
      <c r="HSG208" s="110"/>
      <c r="HSH208" s="110"/>
      <c r="HSI208" s="110"/>
      <c r="HSJ208" s="110"/>
      <c r="HSK208" s="110"/>
      <c r="HSL208" s="110"/>
      <c r="HSM208" s="110"/>
      <c r="HSN208" s="110"/>
      <c r="HSO208" s="110"/>
      <c r="HSP208" s="110"/>
      <c r="HSQ208" s="110"/>
      <c r="HSR208" s="110"/>
      <c r="HSS208" s="110"/>
      <c r="HST208" s="110"/>
      <c r="HSU208" s="110"/>
      <c r="HSV208" s="110"/>
      <c r="HSW208" s="110"/>
      <c r="HSX208" s="110"/>
      <c r="HSY208" s="110"/>
      <c r="HSZ208" s="110"/>
      <c r="HTA208" s="110"/>
      <c r="HTB208" s="110"/>
      <c r="HTC208" s="110"/>
      <c r="HTD208" s="110"/>
      <c r="HTE208" s="110"/>
      <c r="HTF208" s="110"/>
      <c r="HTG208" s="110"/>
      <c r="HTH208" s="110"/>
      <c r="HTI208" s="110"/>
      <c r="HTJ208" s="110"/>
      <c r="HTK208" s="110"/>
      <c r="HTL208" s="110"/>
      <c r="HTM208" s="110"/>
      <c r="HTN208" s="110"/>
      <c r="HTO208" s="110"/>
      <c r="HTP208" s="110"/>
      <c r="HTQ208" s="110"/>
      <c r="HTR208" s="110"/>
      <c r="HTS208" s="110"/>
      <c r="HTT208" s="110"/>
      <c r="HTU208" s="110"/>
      <c r="HTV208" s="110"/>
      <c r="HTW208" s="110"/>
      <c r="HTX208" s="110"/>
      <c r="HTY208" s="110"/>
      <c r="HTZ208" s="110"/>
      <c r="HUA208" s="110"/>
      <c r="HUB208" s="110"/>
      <c r="HUC208" s="110"/>
      <c r="HUD208" s="110"/>
      <c r="HUE208" s="110"/>
      <c r="HUF208" s="110"/>
      <c r="HUG208" s="110"/>
      <c r="HUH208" s="110"/>
      <c r="HUI208" s="110"/>
      <c r="HUJ208" s="110"/>
      <c r="HUK208" s="110"/>
      <c r="HUL208" s="110"/>
      <c r="HUM208" s="110"/>
      <c r="HUN208" s="110"/>
      <c r="HUO208" s="110"/>
      <c r="HUP208" s="110"/>
      <c r="HUQ208" s="110"/>
      <c r="HUR208" s="110"/>
      <c r="HUS208" s="110"/>
      <c r="HUT208" s="110"/>
      <c r="HUU208" s="110"/>
      <c r="HUV208" s="110"/>
      <c r="HUW208" s="110"/>
      <c r="HUX208" s="110"/>
      <c r="HUY208" s="110"/>
      <c r="HUZ208" s="110"/>
      <c r="HVA208" s="110"/>
      <c r="HVB208" s="110"/>
      <c r="HVC208" s="110"/>
      <c r="HVD208" s="110"/>
      <c r="HVE208" s="110"/>
      <c r="HVF208" s="110"/>
      <c r="HVG208" s="110"/>
      <c r="HVH208" s="110"/>
      <c r="HVI208" s="110"/>
      <c r="HVJ208" s="110"/>
      <c r="HVK208" s="110"/>
      <c r="HVL208" s="110"/>
      <c r="HVM208" s="110"/>
      <c r="HVN208" s="110"/>
      <c r="HVO208" s="110"/>
      <c r="HVP208" s="110"/>
      <c r="HVQ208" s="110"/>
      <c r="HVR208" s="110"/>
      <c r="HVS208" s="110"/>
      <c r="HVT208" s="110"/>
      <c r="HVU208" s="110"/>
      <c r="HVV208" s="110"/>
      <c r="HVW208" s="110"/>
      <c r="HVX208" s="110"/>
      <c r="HVY208" s="110"/>
      <c r="HVZ208" s="110"/>
      <c r="HWA208" s="110"/>
      <c r="HWB208" s="110"/>
      <c r="HWC208" s="110"/>
      <c r="HWD208" s="110"/>
      <c r="HWE208" s="110"/>
      <c r="HWF208" s="110"/>
      <c r="HWG208" s="110"/>
      <c r="HWH208" s="110"/>
      <c r="HWI208" s="110"/>
      <c r="HWJ208" s="110"/>
      <c r="HWK208" s="110"/>
      <c r="HWL208" s="110"/>
      <c r="HWM208" s="110"/>
      <c r="HWN208" s="110"/>
      <c r="HWO208" s="110"/>
      <c r="HWP208" s="110"/>
      <c r="HWQ208" s="110"/>
      <c r="HWR208" s="110"/>
      <c r="HWS208" s="110"/>
      <c r="HWT208" s="110"/>
      <c r="HWU208" s="110"/>
      <c r="HWV208" s="110"/>
      <c r="HWW208" s="110"/>
      <c r="HWX208" s="110"/>
      <c r="HWY208" s="110"/>
      <c r="HWZ208" s="110"/>
      <c r="HXA208" s="110"/>
      <c r="HXB208" s="110"/>
      <c r="HXC208" s="110"/>
      <c r="HXD208" s="110"/>
      <c r="HXE208" s="110"/>
      <c r="HXF208" s="110"/>
      <c r="HXG208" s="110"/>
      <c r="HXH208" s="110"/>
      <c r="HXI208" s="110"/>
      <c r="HXJ208" s="110"/>
      <c r="HXK208" s="110"/>
      <c r="HXL208" s="110"/>
      <c r="HXM208" s="110"/>
      <c r="HXN208" s="110"/>
      <c r="HXO208" s="110"/>
      <c r="HXP208" s="110"/>
      <c r="HXQ208" s="110"/>
      <c r="HXR208" s="110"/>
      <c r="HXS208" s="110"/>
      <c r="HXT208" s="110"/>
      <c r="HXU208" s="110"/>
      <c r="HXV208" s="110"/>
      <c r="HXW208" s="110"/>
      <c r="HXX208" s="110"/>
      <c r="HXY208" s="110"/>
      <c r="HXZ208" s="110"/>
      <c r="HYA208" s="110"/>
      <c r="HYB208" s="110"/>
      <c r="HYC208" s="110"/>
      <c r="HYD208" s="110"/>
      <c r="HYE208" s="110"/>
      <c r="HYF208" s="110"/>
      <c r="HYG208" s="110"/>
      <c r="HYH208" s="110"/>
      <c r="HYI208" s="110"/>
      <c r="HYJ208" s="110"/>
      <c r="HYK208" s="110"/>
      <c r="HYL208" s="110"/>
      <c r="HYM208" s="110"/>
      <c r="HYN208" s="110"/>
      <c r="HYO208" s="110"/>
      <c r="HYP208" s="110"/>
      <c r="HYQ208" s="110"/>
      <c r="HYR208" s="110"/>
      <c r="HYS208" s="110"/>
      <c r="HYT208" s="110"/>
      <c r="HYU208" s="110"/>
      <c r="HYV208" s="110"/>
      <c r="HYW208" s="110"/>
      <c r="HYX208" s="110"/>
      <c r="HYY208" s="110"/>
      <c r="HYZ208" s="110"/>
      <c r="HZA208" s="110"/>
      <c r="HZB208" s="110"/>
      <c r="HZC208" s="110"/>
      <c r="HZD208" s="110"/>
      <c r="HZE208" s="110"/>
      <c r="HZF208" s="110"/>
      <c r="HZG208" s="110"/>
      <c r="HZH208" s="110"/>
      <c r="HZI208" s="110"/>
      <c r="HZJ208" s="110"/>
      <c r="HZK208" s="110"/>
      <c r="HZL208" s="110"/>
      <c r="HZM208" s="110"/>
      <c r="HZN208" s="110"/>
      <c r="HZO208" s="110"/>
      <c r="HZP208" s="110"/>
      <c r="HZQ208" s="110"/>
      <c r="HZR208" s="110"/>
      <c r="HZS208" s="110"/>
      <c r="HZT208" s="110"/>
      <c r="HZU208" s="110"/>
      <c r="HZV208" s="110"/>
      <c r="HZW208" s="110"/>
      <c r="HZX208" s="110"/>
      <c r="HZY208" s="110"/>
      <c r="HZZ208" s="110"/>
      <c r="IAA208" s="110"/>
      <c r="IAB208" s="110"/>
      <c r="IAC208" s="110"/>
      <c r="IAD208" s="110"/>
      <c r="IAE208" s="110"/>
      <c r="IAF208" s="110"/>
      <c r="IAG208" s="110"/>
      <c r="IAH208" s="110"/>
      <c r="IAI208" s="110"/>
      <c r="IAJ208" s="110"/>
      <c r="IAK208" s="110"/>
      <c r="IAL208" s="110"/>
      <c r="IAM208" s="110"/>
      <c r="IAN208" s="110"/>
      <c r="IAO208" s="110"/>
      <c r="IAP208" s="110"/>
      <c r="IAQ208" s="110"/>
      <c r="IAR208" s="110"/>
      <c r="IAS208" s="110"/>
      <c r="IAT208" s="110"/>
      <c r="IAU208" s="110"/>
      <c r="IAV208" s="110"/>
      <c r="IAW208" s="110"/>
      <c r="IAX208" s="110"/>
      <c r="IAY208" s="110"/>
      <c r="IAZ208" s="110"/>
      <c r="IBA208" s="110"/>
      <c r="IBB208" s="110"/>
      <c r="IBC208" s="110"/>
      <c r="IBD208" s="110"/>
      <c r="IBE208" s="110"/>
      <c r="IBF208" s="110"/>
      <c r="IBG208" s="110"/>
      <c r="IBH208" s="110"/>
      <c r="IBI208" s="110"/>
      <c r="IBJ208" s="110"/>
      <c r="IBK208" s="110"/>
      <c r="IBL208" s="110"/>
      <c r="IBM208" s="110"/>
      <c r="IBN208" s="110"/>
      <c r="IBO208" s="110"/>
      <c r="IBP208" s="110"/>
      <c r="IBQ208" s="110"/>
      <c r="IBR208" s="110"/>
      <c r="IBS208" s="110"/>
      <c r="IBT208" s="110"/>
      <c r="IBU208" s="110"/>
      <c r="IBV208" s="110"/>
      <c r="IBW208" s="110"/>
      <c r="IBX208" s="110"/>
      <c r="IBY208" s="110"/>
      <c r="IBZ208" s="110"/>
      <c r="ICA208" s="110"/>
      <c r="ICB208" s="110"/>
      <c r="ICC208" s="110"/>
      <c r="ICD208" s="110"/>
      <c r="ICE208" s="110"/>
      <c r="ICF208" s="110"/>
      <c r="ICG208" s="110"/>
      <c r="ICH208" s="110"/>
      <c r="ICI208" s="110"/>
      <c r="ICJ208" s="110"/>
      <c r="ICK208" s="110"/>
      <c r="ICL208" s="110"/>
      <c r="ICM208" s="110"/>
      <c r="ICN208" s="110"/>
      <c r="ICO208" s="110"/>
      <c r="ICP208" s="110"/>
      <c r="ICQ208" s="110"/>
      <c r="ICR208" s="110"/>
      <c r="ICS208" s="110"/>
      <c r="ICT208" s="110"/>
      <c r="ICU208" s="110"/>
      <c r="ICV208" s="110"/>
      <c r="ICW208" s="110"/>
      <c r="ICX208" s="110"/>
      <c r="ICY208" s="110"/>
      <c r="ICZ208" s="110"/>
      <c r="IDA208" s="110"/>
      <c r="IDB208" s="110"/>
      <c r="IDC208" s="110"/>
      <c r="IDD208" s="110"/>
      <c r="IDE208" s="110"/>
      <c r="IDF208" s="110"/>
      <c r="IDG208" s="110"/>
      <c r="IDH208" s="110"/>
      <c r="IDI208" s="110"/>
      <c r="IDJ208" s="110"/>
      <c r="IDK208" s="110"/>
      <c r="IDL208" s="110"/>
      <c r="IDM208" s="110"/>
      <c r="IDN208" s="110"/>
      <c r="IDO208" s="110"/>
      <c r="IDP208" s="110"/>
      <c r="IDQ208" s="110"/>
      <c r="IDR208" s="110"/>
      <c r="IDS208" s="110"/>
      <c r="IDT208" s="110"/>
      <c r="IDU208" s="110"/>
      <c r="IDV208" s="110"/>
      <c r="IDW208" s="110"/>
      <c r="IDX208" s="110"/>
      <c r="IDY208" s="110"/>
      <c r="IDZ208" s="110"/>
      <c r="IEA208" s="110"/>
      <c r="IEB208" s="110"/>
      <c r="IEC208" s="110"/>
      <c r="IED208" s="110"/>
      <c r="IEE208" s="110"/>
      <c r="IEF208" s="110"/>
      <c r="IEG208" s="110"/>
      <c r="IEH208" s="110"/>
      <c r="IEI208" s="110"/>
      <c r="IEJ208" s="110"/>
      <c r="IEK208" s="110"/>
      <c r="IEL208" s="110"/>
      <c r="IEM208" s="110"/>
      <c r="IEN208" s="110"/>
      <c r="IEO208" s="110"/>
      <c r="IEP208" s="110"/>
      <c r="IEQ208" s="110"/>
      <c r="IER208" s="110"/>
      <c r="IES208" s="110"/>
      <c r="IET208" s="110"/>
      <c r="IEU208" s="110"/>
      <c r="IEV208" s="110"/>
      <c r="IEW208" s="110"/>
      <c r="IEX208" s="110"/>
      <c r="IEY208" s="110"/>
      <c r="IEZ208" s="110"/>
      <c r="IFA208" s="110"/>
      <c r="IFB208" s="110"/>
      <c r="IFC208" s="110"/>
      <c r="IFD208" s="110"/>
      <c r="IFE208" s="110"/>
      <c r="IFF208" s="110"/>
      <c r="IFG208" s="110"/>
      <c r="IFH208" s="110"/>
      <c r="IFI208" s="110"/>
      <c r="IFJ208" s="110"/>
      <c r="IFK208" s="110"/>
      <c r="IFL208" s="110"/>
      <c r="IFM208" s="110"/>
      <c r="IFN208" s="110"/>
      <c r="IFO208" s="110"/>
      <c r="IFP208" s="110"/>
      <c r="IFQ208" s="110"/>
      <c r="IFR208" s="110"/>
      <c r="IFS208" s="110"/>
      <c r="IFT208" s="110"/>
      <c r="IFU208" s="110"/>
      <c r="IFV208" s="110"/>
      <c r="IFW208" s="110"/>
      <c r="IFX208" s="110"/>
      <c r="IFY208" s="110"/>
      <c r="IFZ208" s="110"/>
      <c r="IGA208" s="110"/>
      <c r="IGB208" s="110"/>
      <c r="IGC208" s="110"/>
      <c r="IGD208" s="110"/>
      <c r="IGE208" s="110"/>
      <c r="IGF208" s="110"/>
      <c r="IGG208" s="110"/>
      <c r="IGH208" s="110"/>
      <c r="IGI208" s="110"/>
      <c r="IGJ208" s="110"/>
      <c r="IGK208" s="110"/>
      <c r="IGL208" s="110"/>
      <c r="IGM208" s="110"/>
      <c r="IGN208" s="110"/>
      <c r="IGO208" s="110"/>
      <c r="IGP208" s="110"/>
      <c r="IGQ208" s="110"/>
      <c r="IGR208" s="110"/>
      <c r="IGS208" s="110"/>
      <c r="IGT208" s="110"/>
      <c r="IGU208" s="110"/>
      <c r="IGV208" s="110"/>
      <c r="IGW208" s="110"/>
      <c r="IGX208" s="110"/>
      <c r="IGY208" s="110"/>
      <c r="IGZ208" s="110"/>
      <c r="IHA208" s="110"/>
      <c r="IHB208" s="110"/>
      <c r="IHC208" s="110"/>
      <c r="IHD208" s="110"/>
      <c r="IHE208" s="110"/>
      <c r="IHF208" s="110"/>
      <c r="IHG208" s="110"/>
      <c r="IHH208" s="110"/>
      <c r="IHI208" s="110"/>
      <c r="IHJ208" s="110"/>
      <c r="IHK208" s="110"/>
      <c r="IHL208" s="110"/>
      <c r="IHM208" s="110"/>
      <c r="IHN208" s="110"/>
      <c r="IHO208" s="110"/>
      <c r="IHP208" s="110"/>
      <c r="IHQ208" s="110"/>
      <c r="IHR208" s="110"/>
      <c r="IHS208" s="110"/>
      <c r="IHT208" s="110"/>
      <c r="IHU208" s="110"/>
      <c r="IHV208" s="110"/>
      <c r="IHW208" s="110"/>
      <c r="IHX208" s="110"/>
      <c r="IHY208" s="110"/>
      <c r="IHZ208" s="110"/>
      <c r="IIA208" s="110"/>
      <c r="IIB208" s="110"/>
      <c r="IIC208" s="110"/>
      <c r="IID208" s="110"/>
      <c r="IIE208" s="110"/>
      <c r="IIF208" s="110"/>
      <c r="IIG208" s="110"/>
      <c r="IIH208" s="110"/>
      <c r="III208" s="110"/>
      <c r="IIJ208" s="110"/>
      <c r="IIK208" s="110"/>
      <c r="IIL208" s="110"/>
      <c r="IIM208" s="110"/>
      <c r="IIN208" s="110"/>
      <c r="IIO208" s="110"/>
      <c r="IIP208" s="110"/>
      <c r="IIQ208" s="110"/>
      <c r="IIR208" s="110"/>
      <c r="IIS208" s="110"/>
      <c r="IIT208" s="110"/>
      <c r="IIU208" s="110"/>
      <c r="IIV208" s="110"/>
      <c r="IIW208" s="110"/>
      <c r="IIX208" s="110"/>
      <c r="IIY208" s="110"/>
      <c r="IIZ208" s="110"/>
      <c r="IJA208" s="110"/>
      <c r="IJB208" s="110"/>
      <c r="IJC208" s="110"/>
      <c r="IJD208" s="110"/>
      <c r="IJE208" s="110"/>
      <c r="IJF208" s="110"/>
      <c r="IJG208" s="110"/>
      <c r="IJH208" s="110"/>
      <c r="IJI208" s="110"/>
      <c r="IJJ208" s="110"/>
      <c r="IJK208" s="110"/>
      <c r="IJL208" s="110"/>
      <c r="IJM208" s="110"/>
      <c r="IJN208" s="110"/>
      <c r="IJO208" s="110"/>
      <c r="IJP208" s="110"/>
      <c r="IJQ208" s="110"/>
      <c r="IJR208" s="110"/>
      <c r="IJS208" s="110"/>
      <c r="IJT208" s="110"/>
      <c r="IJU208" s="110"/>
      <c r="IJV208" s="110"/>
      <c r="IJW208" s="110"/>
      <c r="IJX208" s="110"/>
      <c r="IJY208" s="110"/>
      <c r="IJZ208" s="110"/>
      <c r="IKA208" s="110"/>
      <c r="IKB208" s="110"/>
      <c r="IKC208" s="110"/>
      <c r="IKD208" s="110"/>
      <c r="IKE208" s="110"/>
      <c r="IKF208" s="110"/>
      <c r="IKG208" s="110"/>
      <c r="IKH208" s="110"/>
      <c r="IKI208" s="110"/>
      <c r="IKJ208" s="110"/>
      <c r="IKK208" s="110"/>
      <c r="IKL208" s="110"/>
      <c r="IKM208" s="110"/>
      <c r="IKN208" s="110"/>
      <c r="IKO208" s="110"/>
      <c r="IKP208" s="110"/>
      <c r="IKQ208" s="110"/>
      <c r="IKR208" s="110"/>
      <c r="IKS208" s="110"/>
      <c r="IKT208" s="110"/>
      <c r="IKU208" s="110"/>
      <c r="IKV208" s="110"/>
      <c r="IKW208" s="110"/>
      <c r="IKX208" s="110"/>
      <c r="IKY208" s="110"/>
      <c r="IKZ208" s="110"/>
      <c r="ILA208" s="110"/>
      <c r="ILB208" s="110"/>
      <c r="ILC208" s="110"/>
      <c r="ILD208" s="110"/>
      <c r="ILE208" s="110"/>
      <c r="ILF208" s="110"/>
      <c r="ILG208" s="110"/>
      <c r="ILH208" s="110"/>
      <c r="ILI208" s="110"/>
      <c r="ILJ208" s="110"/>
      <c r="ILK208" s="110"/>
      <c r="ILL208" s="110"/>
      <c r="ILM208" s="110"/>
      <c r="ILN208" s="110"/>
      <c r="ILO208" s="110"/>
      <c r="ILP208" s="110"/>
      <c r="ILQ208" s="110"/>
      <c r="ILR208" s="110"/>
      <c r="ILS208" s="110"/>
      <c r="ILT208" s="110"/>
      <c r="ILU208" s="110"/>
      <c r="ILV208" s="110"/>
      <c r="ILW208" s="110"/>
      <c r="ILX208" s="110"/>
      <c r="ILY208" s="110"/>
      <c r="ILZ208" s="110"/>
      <c r="IMA208" s="110"/>
      <c r="IMB208" s="110"/>
      <c r="IMC208" s="110"/>
      <c r="IMD208" s="110"/>
      <c r="IME208" s="110"/>
      <c r="IMF208" s="110"/>
      <c r="IMG208" s="110"/>
      <c r="IMH208" s="110"/>
      <c r="IMI208" s="110"/>
      <c r="IMJ208" s="110"/>
      <c r="IMK208" s="110"/>
      <c r="IML208" s="110"/>
      <c r="IMM208" s="110"/>
      <c r="IMN208" s="110"/>
      <c r="IMO208" s="110"/>
      <c r="IMP208" s="110"/>
      <c r="IMQ208" s="110"/>
      <c r="IMR208" s="110"/>
      <c r="IMS208" s="110"/>
      <c r="IMT208" s="110"/>
      <c r="IMU208" s="110"/>
      <c r="IMV208" s="110"/>
      <c r="IMW208" s="110"/>
      <c r="IMX208" s="110"/>
      <c r="IMY208" s="110"/>
      <c r="IMZ208" s="110"/>
      <c r="INA208" s="110"/>
      <c r="INB208" s="110"/>
      <c r="INC208" s="110"/>
      <c r="IND208" s="110"/>
      <c r="INE208" s="110"/>
      <c r="INF208" s="110"/>
      <c r="ING208" s="110"/>
      <c r="INH208" s="110"/>
      <c r="INI208" s="110"/>
      <c r="INJ208" s="110"/>
      <c r="INK208" s="110"/>
      <c r="INL208" s="110"/>
      <c r="INM208" s="110"/>
      <c r="INN208" s="110"/>
      <c r="INO208" s="110"/>
      <c r="INP208" s="110"/>
      <c r="INQ208" s="110"/>
      <c r="INR208" s="110"/>
      <c r="INS208" s="110"/>
      <c r="INT208" s="110"/>
      <c r="INU208" s="110"/>
      <c r="INV208" s="110"/>
      <c r="INW208" s="110"/>
      <c r="INX208" s="110"/>
      <c r="INY208" s="110"/>
      <c r="INZ208" s="110"/>
      <c r="IOA208" s="110"/>
      <c r="IOB208" s="110"/>
      <c r="IOC208" s="110"/>
      <c r="IOD208" s="110"/>
      <c r="IOE208" s="110"/>
      <c r="IOF208" s="110"/>
      <c r="IOG208" s="110"/>
      <c r="IOH208" s="110"/>
      <c r="IOI208" s="110"/>
      <c r="IOJ208" s="110"/>
      <c r="IOK208" s="110"/>
      <c r="IOL208" s="110"/>
      <c r="IOM208" s="110"/>
      <c r="ION208" s="110"/>
      <c r="IOO208" s="110"/>
      <c r="IOP208" s="110"/>
      <c r="IOQ208" s="110"/>
      <c r="IOR208" s="110"/>
      <c r="IOS208" s="110"/>
      <c r="IOT208" s="110"/>
      <c r="IOU208" s="110"/>
      <c r="IOV208" s="110"/>
      <c r="IOW208" s="110"/>
      <c r="IOX208" s="110"/>
      <c r="IOY208" s="110"/>
      <c r="IOZ208" s="110"/>
      <c r="IPA208" s="110"/>
      <c r="IPB208" s="110"/>
      <c r="IPC208" s="110"/>
      <c r="IPD208" s="110"/>
      <c r="IPE208" s="110"/>
      <c r="IPF208" s="110"/>
      <c r="IPG208" s="110"/>
      <c r="IPH208" s="110"/>
      <c r="IPI208" s="110"/>
      <c r="IPJ208" s="110"/>
      <c r="IPK208" s="110"/>
      <c r="IPL208" s="110"/>
      <c r="IPM208" s="110"/>
      <c r="IPN208" s="110"/>
      <c r="IPO208" s="110"/>
      <c r="IPP208" s="110"/>
      <c r="IPQ208" s="110"/>
      <c r="IPR208" s="110"/>
      <c r="IPS208" s="110"/>
      <c r="IPT208" s="110"/>
      <c r="IPU208" s="110"/>
      <c r="IPV208" s="110"/>
      <c r="IPW208" s="110"/>
      <c r="IPX208" s="110"/>
      <c r="IPY208" s="110"/>
      <c r="IPZ208" s="110"/>
      <c r="IQA208" s="110"/>
      <c r="IQB208" s="110"/>
      <c r="IQC208" s="110"/>
      <c r="IQD208" s="110"/>
      <c r="IQE208" s="110"/>
      <c r="IQF208" s="110"/>
      <c r="IQG208" s="110"/>
      <c r="IQH208" s="110"/>
      <c r="IQI208" s="110"/>
      <c r="IQJ208" s="110"/>
      <c r="IQK208" s="110"/>
      <c r="IQL208" s="110"/>
      <c r="IQM208" s="110"/>
      <c r="IQN208" s="110"/>
      <c r="IQO208" s="110"/>
      <c r="IQP208" s="110"/>
      <c r="IQQ208" s="110"/>
      <c r="IQR208" s="110"/>
      <c r="IQS208" s="110"/>
      <c r="IQT208" s="110"/>
      <c r="IQU208" s="110"/>
      <c r="IQV208" s="110"/>
      <c r="IQW208" s="110"/>
      <c r="IQX208" s="110"/>
      <c r="IQY208" s="110"/>
      <c r="IQZ208" s="110"/>
      <c r="IRA208" s="110"/>
      <c r="IRB208" s="110"/>
      <c r="IRC208" s="110"/>
      <c r="IRD208" s="110"/>
      <c r="IRE208" s="110"/>
      <c r="IRF208" s="110"/>
      <c r="IRG208" s="110"/>
      <c r="IRH208" s="110"/>
      <c r="IRI208" s="110"/>
      <c r="IRJ208" s="110"/>
      <c r="IRK208" s="110"/>
      <c r="IRL208" s="110"/>
      <c r="IRM208" s="110"/>
      <c r="IRN208" s="110"/>
      <c r="IRO208" s="110"/>
      <c r="IRP208" s="110"/>
      <c r="IRQ208" s="110"/>
      <c r="IRR208" s="110"/>
      <c r="IRS208" s="110"/>
      <c r="IRT208" s="110"/>
      <c r="IRU208" s="110"/>
      <c r="IRV208" s="110"/>
      <c r="IRW208" s="110"/>
      <c r="IRX208" s="110"/>
      <c r="IRY208" s="110"/>
      <c r="IRZ208" s="110"/>
      <c r="ISA208" s="110"/>
      <c r="ISB208" s="110"/>
      <c r="ISC208" s="110"/>
      <c r="ISD208" s="110"/>
      <c r="ISE208" s="110"/>
      <c r="ISF208" s="110"/>
      <c r="ISG208" s="110"/>
      <c r="ISH208" s="110"/>
      <c r="ISI208" s="110"/>
      <c r="ISJ208" s="110"/>
      <c r="ISK208" s="110"/>
      <c r="ISL208" s="110"/>
      <c r="ISM208" s="110"/>
      <c r="ISN208" s="110"/>
      <c r="ISO208" s="110"/>
      <c r="ISP208" s="110"/>
      <c r="ISQ208" s="110"/>
      <c r="ISR208" s="110"/>
      <c r="ISS208" s="110"/>
      <c r="IST208" s="110"/>
      <c r="ISU208" s="110"/>
      <c r="ISV208" s="110"/>
      <c r="ISW208" s="110"/>
      <c r="ISX208" s="110"/>
      <c r="ISY208" s="110"/>
      <c r="ISZ208" s="110"/>
      <c r="ITA208" s="110"/>
      <c r="ITB208" s="110"/>
      <c r="ITC208" s="110"/>
      <c r="ITD208" s="110"/>
      <c r="ITE208" s="110"/>
      <c r="ITF208" s="110"/>
      <c r="ITG208" s="110"/>
      <c r="ITH208" s="110"/>
      <c r="ITI208" s="110"/>
      <c r="ITJ208" s="110"/>
      <c r="ITK208" s="110"/>
      <c r="ITL208" s="110"/>
      <c r="ITM208" s="110"/>
      <c r="ITN208" s="110"/>
      <c r="ITO208" s="110"/>
      <c r="ITP208" s="110"/>
      <c r="ITQ208" s="110"/>
      <c r="ITR208" s="110"/>
      <c r="ITS208" s="110"/>
      <c r="ITT208" s="110"/>
      <c r="ITU208" s="110"/>
      <c r="ITV208" s="110"/>
      <c r="ITW208" s="110"/>
      <c r="ITX208" s="110"/>
      <c r="ITY208" s="110"/>
      <c r="ITZ208" s="110"/>
      <c r="IUA208" s="110"/>
      <c r="IUB208" s="110"/>
      <c r="IUC208" s="110"/>
      <c r="IUD208" s="110"/>
      <c r="IUE208" s="110"/>
      <c r="IUF208" s="110"/>
      <c r="IUG208" s="110"/>
      <c r="IUH208" s="110"/>
      <c r="IUI208" s="110"/>
      <c r="IUJ208" s="110"/>
      <c r="IUK208" s="110"/>
      <c r="IUL208" s="110"/>
      <c r="IUM208" s="110"/>
      <c r="IUN208" s="110"/>
      <c r="IUO208" s="110"/>
      <c r="IUP208" s="110"/>
      <c r="IUQ208" s="110"/>
      <c r="IUR208" s="110"/>
      <c r="IUS208" s="110"/>
      <c r="IUT208" s="110"/>
      <c r="IUU208" s="110"/>
      <c r="IUV208" s="110"/>
      <c r="IUW208" s="110"/>
      <c r="IUX208" s="110"/>
      <c r="IUY208" s="110"/>
      <c r="IUZ208" s="110"/>
      <c r="IVA208" s="110"/>
      <c r="IVB208" s="110"/>
      <c r="IVC208" s="110"/>
      <c r="IVD208" s="110"/>
      <c r="IVE208" s="110"/>
      <c r="IVF208" s="110"/>
      <c r="IVG208" s="110"/>
      <c r="IVH208" s="110"/>
      <c r="IVI208" s="110"/>
      <c r="IVJ208" s="110"/>
      <c r="IVK208" s="110"/>
      <c r="IVL208" s="110"/>
      <c r="IVM208" s="110"/>
      <c r="IVN208" s="110"/>
      <c r="IVO208" s="110"/>
      <c r="IVP208" s="110"/>
      <c r="IVQ208" s="110"/>
      <c r="IVR208" s="110"/>
      <c r="IVS208" s="110"/>
      <c r="IVT208" s="110"/>
      <c r="IVU208" s="110"/>
      <c r="IVV208" s="110"/>
      <c r="IVW208" s="110"/>
      <c r="IVX208" s="110"/>
      <c r="IVY208" s="110"/>
      <c r="IVZ208" s="110"/>
      <c r="IWA208" s="110"/>
      <c r="IWB208" s="110"/>
      <c r="IWC208" s="110"/>
      <c r="IWD208" s="110"/>
      <c r="IWE208" s="110"/>
      <c r="IWF208" s="110"/>
      <c r="IWG208" s="110"/>
      <c r="IWH208" s="110"/>
      <c r="IWI208" s="110"/>
      <c r="IWJ208" s="110"/>
      <c r="IWK208" s="110"/>
      <c r="IWL208" s="110"/>
      <c r="IWM208" s="110"/>
      <c r="IWN208" s="110"/>
      <c r="IWO208" s="110"/>
      <c r="IWP208" s="110"/>
      <c r="IWQ208" s="110"/>
      <c r="IWR208" s="110"/>
      <c r="IWS208" s="110"/>
      <c r="IWT208" s="110"/>
      <c r="IWU208" s="110"/>
      <c r="IWV208" s="110"/>
      <c r="IWW208" s="110"/>
      <c r="IWX208" s="110"/>
      <c r="IWY208" s="110"/>
      <c r="IWZ208" s="110"/>
      <c r="IXA208" s="110"/>
      <c r="IXB208" s="110"/>
      <c r="IXC208" s="110"/>
      <c r="IXD208" s="110"/>
      <c r="IXE208" s="110"/>
      <c r="IXF208" s="110"/>
      <c r="IXG208" s="110"/>
      <c r="IXH208" s="110"/>
      <c r="IXI208" s="110"/>
      <c r="IXJ208" s="110"/>
      <c r="IXK208" s="110"/>
      <c r="IXL208" s="110"/>
      <c r="IXM208" s="110"/>
      <c r="IXN208" s="110"/>
      <c r="IXO208" s="110"/>
      <c r="IXP208" s="110"/>
      <c r="IXQ208" s="110"/>
      <c r="IXR208" s="110"/>
      <c r="IXS208" s="110"/>
      <c r="IXT208" s="110"/>
      <c r="IXU208" s="110"/>
      <c r="IXV208" s="110"/>
      <c r="IXW208" s="110"/>
      <c r="IXX208" s="110"/>
      <c r="IXY208" s="110"/>
      <c r="IXZ208" s="110"/>
      <c r="IYA208" s="110"/>
      <c r="IYB208" s="110"/>
      <c r="IYC208" s="110"/>
      <c r="IYD208" s="110"/>
      <c r="IYE208" s="110"/>
      <c r="IYF208" s="110"/>
      <c r="IYG208" s="110"/>
      <c r="IYH208" s="110"/>
      <c r="IYI208" s="110"/>
      <c r="IYJ208" s="110"/>
      <c r="IYK208" s="110"/>
      <c r="IYL208" s="110"/>
      <c r="IYM208" s="110"/>
      <c r="IYN208" s="110"/>
      <c r="IYO208" s="110"/>
      <c r="IYP208" s="110"/>
      <c r="IYQ208" s="110"/>
      <c r="IYR208" s="110"/>
      <c r="IYS208" s="110"/>
      <c r="IYT208" s="110"/>
      <c r="IYU208" s="110"/>
      <c r="IYV208" s="110"/>
      <c r="IYW208" s="110"/>
      <c r="IYX208" s="110"/>
      <c r="IYY208" s="110"/>
      <c r="IYZ208" s="110"/>
      <c r="IZA208" s="110"/>
      <c r="IZB208" s="110"/>
      <c r="IZC208" s="110"/>
      <c r="IZD208" s="110"/>
      <c r="IZE208" s="110"/>
      <c r="IZF208" s="110"/>
      <c r="IZG208" s="110"/>
      <c r="IZH208" s="110"/>
      <c r="IZI208" s="110"/>
      <c r="IZJ208" s="110"/>
      <c r="IZK208" s="110"/>
      <c r="IZL208" s="110"/>
      <c r="IZM208" s="110"/>
      <c r="IZN208" s="110"/>
      <c r="IZO208" s="110"/>
      <c r="IZP208" s="110"/>
      <c r="IZQ208" s="110"/>
      <c r="IZR208" s="110"/>
      <c r="IZS208" s="110"/>
      <c r="IZT208" s="110"/>
      <c r="IZU208" s="110"/>
      <c r="IZV208" s="110"/>
      <c r="IZW208" s="110"/>
      <c r="IZX208" s="110"/>
      <c r="IZY208" s="110"/>
      <c r="IZZ208" s="110"/>
      <c r="JAA208" s="110"/>
      <c r="JAB208" s="110"/>
      <c r="JAC208" s="110"/>
      <c r="JAD208" s="110"/>
      <c r="JAE208" s="110"/>
      <c r="JAF208" s="110"/>
      <c r="JAG208" s="110"/>
      <c r="JAH208" s="110"/>
      <c r="JAI208" s="110"/>
      <c r="JAJ208" s="110"/>
      <c r="JAK208" s="110"/>
      <c r="JAL208" s="110"/>
      <c r="JAM208" s="110"/>
      <c r="JAN208" s="110"/>
      <c r="JAO208" s="110"/>
      <c r="JAP208" s="110"/>
      <c r="JAQ208" s="110"/>
      <c r="JAR208" s="110"/>
      <c r="JAS208" s="110"/>
      <c r="JAT208" s="110"/>
      <c r="JAU208" s="110"/>
      <c r="JAV208" s="110"/>
      <c r="JAW208" s="110"/>
      <c r="JAX208" s="110"/>
      <c r="JAY208" s="110"/>
      <c r="JAZ208" s="110"/>
      <c r="JBA208" s="110"/>
      <c r="JBB208" s="110"/>
      <c r="JBC208" s="110"/>
      <c r="JBD208" s="110"/>
      <c r="JBE208" s="110"/>
      <c r="JBF208" s="110"/>
      <c r="JBG208" s="110"/>
      <c r="JBH208" s="110"/>
      <c r="JBI208" s="110"/>
      <c r="JBJ208" s="110"/>
      <c r="JBK208" s="110"/>
      <c r="JBL208" s="110"/>
      <c r="JBM208" s="110"/>
      <c r="JBN208" s="110"/>
      <c r="JBO208" s="110"/>
      <c r="JBP208" s="110"/>
      <c r="JBQ208" s="110"/>
      <c r="JBR208" s="110"/>
      <c r="JBS208" s="110"/>
      <c r="JBT208" s="110"/>
      <c r="JBU208" s="110"/>
      <c r="JBV208" s="110"/>
      <c r="JBW208" s="110"/>
      <c r="JBX208" s="110"/>
      <c r="JBY208" s="110"/>
      <c r="JBZ208" s="110"/>
      <c r="JCA208" s="110"/>
      <c r="JCB208" s="110"/>
      <c r="JCC208" s="110"/>
      <c r="JCD208" s="110"/>
      <c r="JCE208" s="110"/>
      <c r="JCF208" s="110"/>
      <c r="JCG208" s="110"/>
      <c r="JCH208" s="110"/>
      <c r="JCI208" s="110"/>
      <c r="JCJ208" s="110"/>
      <c r="JCK208" s="110"/>
      <c r="JCL208" s="110"/>
      <c r="JCM208" s="110"/>
      <c r="JCN208" s="110"/>
      <c r="JCO208" s="110"/>
      <c r="JCP208" s="110"/>
      <c r="JCQ208" s="110"/>
      <c r="JCR208" s="110"/>
      <c r="JCS208" s="110"/>
      <c r="JCT208" s="110"/>
      <c r="JCU208" s="110"/>
      <c r="JCV208" s="110"/>
      <c r="JCW208" s="110"/>
      <c r="JCX208" s="110"/>
      <c r="JCY208" s="110"/>
      <c r="JCZ208" s="110"/>
      <c r="JDA208" s="110"/>
      <c r="JDB208" s="110"/>
      <c r="JDC208" s="110"/>
      <c r="JDD208" s="110"/>
      <c r="JDE208" s="110"/>
      <c r="JDF208" s="110"/>
      <c r="JDG208" s="110"/>
      <c r="JDH208" s="110"/>
      <c r="JDI208" s="110"/>
      <c r="JDJ208" s="110"/>
      <c r="JDK208" s="110"/>
      <c r="JDL208" s="110"/>
      <c r="JDM208" s="110"/>
      <c r="JDN208" s="110"/>
      <c r="JDO208" s="110"/>
      <c r="JDP208" s="110"/>
      <c r="JDQ208" s="110"/>
      <c r="JDR208" s="110"/>
      <c r="JDS208" s="110"/>
      <c r="JDT208" s="110"/>
      <c r="JDU208" s="110"/>
      <c r="JDV208" s="110"/>
      <c r="JDW208" s="110"/>
      <c r="JDX208" s="110"/>
      <c r="JDY208" s="110"/>
      <c r="JDZ208" s="110"/>
      <c r="JEA208" s="110"/>
      <c r="JEB208" s="110"/>
      <c r="JEC208" s="110"/>
      <c r="JED208" s="110"/>
      <c r="JEE208" s="110"/>
      <c r="JEF208" s="110"/>
      <c r="JEG208" s="110"/>
      <c r="JEH208" s="110"/>
      <c r="JEI208" s="110"/>
      <c r="JEJ208" s="110"/>
      <c r="JEK208" s="110"/>
      <c r="JEL208" s="110"/>
      <c r="JEM208" s="110"/>
      <c r="JEN208" s="110"/>
      <c r="JEO208" s="110"/>
      <c r="JEP208" s="110"/>
      <c r="JEQ208" s="110"/>
      <c r="JER208" s="110"/>
      <c r="JES208" s="110"/>
      <c r="JET208" s="110"/>
      <c r="JEU208" s="110"/>
      <c r="JEV208" s="110"/>
      <c r="JEW208" s="110"/>
      <c r="JEX208" s="110"/>
      <c r="JEY208" s="110"/>
      <c r="JEZ208" s="110"/>
      <c r="JFA208" s="110"/>
      <c r="JFB208" s="110"/>
      <c r="JFC208" s="110"/>
      <c r="JFD208" s="110"/>
      <c r="JFE208" s="110"/>
      <c r="JFF208" s="110"/>
      <c r="JFG208" s="110"/>
      <c r="JFH208" s="110"/>
      <c r="JFI208" s="110"/>
      <c r="JFJ208" s="110"/>
      <c r="JFK208" s="110"/>
      <c r="JFL208" s="110"/>
      <c r="JFM208" s="110"/>
      <c r="JFN208" s="110"/>
      <c r="JFO208" s="110"/>
      <c r="JFP208" s="110"/>
      <c r="JFQ208" s="110"/>
      <c r="JFR208" s="110"/>
      <c r="JFS208" s="110"/>
      <c r="JFT208" s="110"/>
      <c r="JFU208" s="110"/>
      <c r="JFV208" s="110"/>
      <c r="JFW208" s="110"/>
      <c r="JFX208" s="110"/>
      <c r="JFY208" s="110"/>
      <c r="JFZ208" s="110"/>
      <c r="JGA208" s="110"/>
      <c r="JGB208" s="110"/>
      <c r="JGC208" s="110"/>
      <c r="JGD208" s="110"/>
      <c r="JGE208" s="110"/>
      <c r="JGF208" s="110"/>
      <c r="JGG208" s="110"/>
      <c r="JGH208" s="110"/>
      <c r="JGI208" s="110"/>
      <c r="JGJ208" s="110"/>
      <c r="JGK208" s="110"/>
      <c r="JGL208" s="110"/>
      <c r="JGM208" s="110"/>
      <c r="JGN208" s="110"/>
      <c r="JGO208" s="110"/>
      <c r="JGP208" s="110"/>
      <c r="JGQ208" s="110"/>
      <c r="JGR208" s="110"/>
      <c r="JGS208" s="110"/>
      <c r="JGT208" s="110"/>
      <c r="JGU208" s="110"/>
      <c r="JGV208" s="110"/>
      <c r="JGW208" s="110"/>
      <c r="JGX208" s="110"/>
      <c r="JGY208" s="110"/>
      <c r="JGZ208" s="110"/>
      <c r="JHA208" s="110"/>
      <c r="JHB208" s="110"/>
      <c r="JHC208" s="110"/>
      <c r="JHD208" s="110"/>
      <c r="JHE208" s="110"/>
      <c r="JHF208" s="110"/>
      <c r="JHG208" s="110"/>
      <c r="JHH208" s="110"/>
      <c r="JHI208" s="110"/>
      <c r="JHJ208" s="110"/>
      <c r="JHK208" s="110"/>
      <c r="JHL208" s="110"/>
      <c r="JHM208" s="110"/>
      <c r="JHN208" s="110"/>
      <c r="JHO208" s="110"/>
      <c r="JHP208" s="110"/>
      <c r="JHQ208" s="110"/>
      <c r="JHR208" s="110"/>
      <c r="JHS208" s="110"/>
      <c r="JHT208" s="110"/>
      <c r="JHU208" s="110"/>
      <c r="JHV208" s="110"/>
      <c r="JHW208" s="110"/>
      <c r="JHX208" s="110"/>
      <c r="JHY208" s="110"/>
      <c r="JHZ208" s="110"/>
      <c r="JIA208" s="110"/>
      <c r="JIB208" s="110"/>
      <c r="JIC208" s="110"/>
      <c r="JID208" s="110"/>
      <c r="JIE208" s="110"/>
      <c r="JIF208" s="110"/>
      <c r="JIG208" s="110"/>
      <c r="JIH208" s="110"/>
      <c r="JII208" s="110"/>
      <c r="JIJ208" s="110"/>
      <c r="JIK208" s="110"/>
      <c r="JIL208" s="110"/>
      <c r="JIM208" s="110"/>
      <c r="JIN208" s="110"/>
      <c r="JIO208" s="110"/>
      <c r="JIP208" s="110"/>
      <c r="JIQ208" s="110"/>
      <c r="JIR208" s="110"/>
      <c r="JIS208" s="110"/>
      <c r="JIT208" s="110"/>
      <c r="JIU208" s="110"/>
      <c r="JIV208" s="110"/>
      <c r="JIW208" s="110"/>
      <c r="JIX208" s="110"/>
      <c r="JIY208" s="110"/>
      <c r="JIZ208" s="110"/>
      <c r="JJA208" s="110"/>
      <c r="JJB208" s="110"/>
      <c r="JJC208" s="110"/>
      <c r="JJD208" s="110"/>
      <c r="JJE208" s="110"/>
      <c r="JJF208" s="110"/>
      <c r="JJG208" s="110"/>
      <c r="JJH208" s="110"/>
      <c r="JJI208" s="110"/>
      <c r="JJJ208" s="110"/>
      <c r="JJK208" s="110"/>
      <c r="JJL208" s="110"/>
      <c r="JJM208" s="110"/>
      <c r="JJN208" s="110"/>
      <c r="JJO208" s="110"/>
      <c r="JJP208" s="110"/>
      <c r="JJQ208" s="110"/>
      <c r="JJR208" s="110"/>
      <c r="JJS208" s="110"/>
      <c r="JJT208" s="110"/>
      <c r="JJU208" s="110"/>
      <c r="JJV208" s="110"/>
      <c r="JJW208" s="110"/>
      <c r="JJX208" s="110"/>
      <c r="JJY208" s="110"/>
      <c r="JJZ208" s="110"/>
      <c r="JKA208" s="110"/>
      <c r="JKB208" s="110"/>
      <c r="JKC208" s="110"/>
      <c r="JKD208" s="110"/>
      <c r="JKE208" s="110"/>
      <c r="JKF208" s="110"/>
      <c r="JKG208" s="110"/>
      <c r="JKH208" s="110"/>
      <c r="JKI208" s="110"/>
      <c r="JKJ208" s="110"/>
      <c r="JKK208" s="110"/>
      <c r="JKL208" s="110"/>
      <c r="JKM208" s="110"/>
      <c r="JKN208" s="110"/>
      <c r="JKO208" s="110"/>
      <c r="JKP208" s="110"/>
      <c r="JKQ208" s="110"/>
      <c r="JKR208" s="110"/>
      <c r="JKS208" s="110"/>
      <c r="JKT208" s="110"/>
      <c r="JKU208" s="110"/>
      <c r="JKV208" s="110"/>
      <c r="JKW208" s="110"/>
      <c r="JKX208" s="110"/>
      <c r="JKY208" s="110"/>
      <c r="JKZ208" s="110"/>
      <c r="JLA208" s="110"/>
      <c r="JLB208" s="110"/>
      <c r="JLC208" s="110"/>
      <c r="JLD208" s="110"/>
      <c r="JLE208" s="110"/>
      <c r="JLF208" s="110"/>
      <c r="JLG208" s="110"/>
      <c r="JLH208" s="110"/>
      <c r="JLI208" s="110"/>
      <c r="JLJ208" s="110"/>
      <c r="JLK208" s="110"/>
      <c r="JLL208" s="110"/>
      <c r="JLM208" s="110"/>
      <c r="JLN208" s="110"/>
      <c r="JLO208" s="110"/>
      <c r="JLP208" s="110"/>
      <c r="JLQ208" s="110"/>
      <c r="JLR208" s="110"/>
      <c r="JLS208" s="110"/>
      <c r="JLT208" s="110"/>
      <c r="JLU208" s="110"/>
      <c r="JLV208" s="110"/>
      <c r="JLW208" s="110"/>
      <c r="JLX208" s="110"/>
      <c r="JLY208" s="110"/>
      <c r="JLZ208" s="110"/>
      <c r="JMA208" s="110"/>
      <c r="JMB208" s="110"/>
      <c r="JMC208" s="110"/>
      <c r="JMD208" s="110"/>
      <c r="JME208" s="110"/>
      <c r="JMF208" s="110"/>
      <c r="JMG208" s="110"/>
      <c r="JMH208" s="110"/>
      <c r="JMI208" s="110"/>
      <c r="JMJ208" s="110"/>
      <c r="JMK208" s="110"/>
      <c r="JML208" s="110"/>
      <c r="JMM208" s="110"/>
      <c r="JMN208" s="110"/>
      <c r="JMO208" s="110"/>
      <c r="JMP208" s="110"/>
      <c r="JMQ208" s="110"/>
      <c r="JMR208" s="110"/>
      <c r="JMS208" s="110"/>
      <c r="JMT208" s="110"/>
      <c r="JMU208" s="110"/>
      <c r="JMV208" s="110"/>
      <c r="JMW208" s="110"/>
      <c r="JMX208" s="110"/>
      <c r="JMY208" s="110"/>
      <c r="JMZ208" s="110"/>
      <c r="JNA208" s="110"/>
      <c r="JNB208" s="110"/>
      <c r="JNC208" s="110"/>
      <c r="JND208" s="110"/>
      <c r="JNE208" s="110"/>
      <c r="JNF208" s="110"/>
      <c r="JNG208" s="110"/>
      <c r="JNH208" s="110"/>
      <c r="JNI208" s="110"/>
      <c r="JNJ208" s="110"/>
      <c r="JNK208" s="110"/>
      <c r="JNL208" s="110"/>
      <c r="JNM208" s="110"/>
      <c r="JNN208" s="110"/>
      <c r="JNO208" s="110"/>
      <c r="JNP208" s="110"/>
      <c r="JNQ208" s="110"/>
      <c r="JNR208" s="110"/>
      <c r="JNS208" s="110"/>
      <c r="JNT208" s="110"/>
      <c r="JNU208" s="110"/>
      <c r="JNV208" s="110"/>
      <c r="JNW208" s="110"/>
      <c r="JNX208" s="110"/>
      <c r="JNY208" s="110"/>
      <c r="JNZ208" s="110"/>
      <c r="JOA208" s="110"/>
      <c r="JOB208" s="110"/>
      <c r="JOC208" s="110"/>
      <c r="JOD208" s="110"/>
      <c r="JOE208" s="110"/>
      <c r="JOF208" s="110"/>
      <c r="JOG208" s="110"/>
      <c r="JOH208" s="110"/>
      <c r="JOI208" s="110"/>
      <c r="JOJ208" s="110"/>
      <c r="JOK208" s="110"/>
      <c r="JOL208" s="110"/>
      <c r="JOM208" s="110"/>
      <c r="JON208" s="110"/>
      <c r="JOO208" s="110"/>
      <c r="JOP208" s="110"/>
      <c r="JOQ208" s="110"/>
      <c r="JOR208" s="110"/>
      <c r="JOS208" s="110"/>
      <c r="JOT208" s="110"/>
      <c r="JOU208" s="110"/>
      <c r="JOV208" s="110"/>
      <c r="JOW208" s="110"/>
      <c r="JOX208" s="110"/>
      <c r="JOY208" s="110"/>
      <c r="JOZ208" s="110"/>
      <c r="JPA208" s="110"/>
      <c r="JPB208" s="110"/>
      <c r="JPC208" s="110"/>
      <c r="JPD208" s="110"/>
      <c r="JPE208" s="110"/>
      <c r="JPF208" s="110"/>
      <c r="JPG208" s="110"/>
      <c r="JPH208" s="110"/>
      <c r="JPI208" s="110"/>
      <c r="JPJ208" s="110"/>
      <c r="JPK208" s="110"/>
      <c r="JPL208" s="110"/>
      <c r="JPM208" s="110"/>
      <c r="JPN208" s="110"/>
      <c r="JPO208" s="110"/>
      <c r="JPP208" s="110"/>
      <c r="JPQ208" s="110"/>
      <c r="JPR208" s="110"/>
      <c r="JPS208" s="110"/>
      <c r="JPT208" s="110"/>
      <c r="JPU208" s="110"/>
      <c r="JPV208" s="110"/>
      <c r="JPW208" s="110"/>
      <c r="JPX208" s="110"/>
      <c r="JPY208" s="110"/>
      <c r="JPZ208" s="110"/>
      <c r="JQA208" s="110"/>
      <c r="JQB208" s="110"/>
      <c r="JQC208" s="110"/>
      <c r="JQD208" s="110"/>
      <c r="JQE208" s="110"/>
      <c r="JQF208" s="110"/>
      <c r="JQG208" s="110"/>
      <c r="JQH208" s="110"/>
      <c r="JQI208" s="110"/>
      <c r="JQJ208" s="110"/>
      <c r="JQK208" s="110"/>
      <c r="JQL208" s="110"/>
      <c r="JQM208" s="110"/>
      <c r="JQN208" s="110"/>
      <c r="JQO208" s="110"/>
      <c r="JQP208" s="110"/>
      <c r="JQQ208" s="110"/>
      <c r="JQR208" s="110"/>
      <c r="JQS208" s="110"/>
      <c r="JQT208" s="110"/>
      <c r="JQU208" s="110"/>
      <c r="JQV208" s="110"/>
      <c r="JQW208" s="110"/>
      <c r="JQX208" s="110"/>
      <c r="JQY208" s="110"/>
      <c r="JQZ208" s="110"/>
      <c r="JRA208" s="110"/>
      <c r="JRB208" s="110"/>
      <c r="JRC208" s="110"/>
      <c r="JRD208" s="110"/>
      <c r="JRE208" s="110"/>
      <c r="JRF208" s="110"/>
      <c r="JRG208" s="110"/>
      <c r="JRH208" s="110"/>
      <c r="JRI208" s="110"/>
      <c r="JRJ208" s="110"/>
      <c r="JRK208" s="110"/>
      <c r="JRL208" s="110"/>
      <c r="JRM208" s="110"/>
      <c r="JRN208" s="110"/>
      <c r="JRO208" s="110"/>
      <c r="JRP208" s="110"/>
      <c r="JRQ208" s="110"/>
      <c r="JRR208" s="110"/>
      <c r="JRS208" s="110"/>
      <c r="JRT208" s="110"/>
      <c r="JRU208" s="110"/>
      <c r="JRV208" s="110"/>
      <c r="JRW208" s="110"/>
      <c r="JRX208" s="110"/>
      <c r="JRY208" s="110"/>
      <c r="JRZ208" s="110"/>
      <c r="JSA208" s="110"/>
      <c r="JSB208" s="110"/>
      <c r="JSC208" s="110"/>
      <c r="JSD208" s="110"/>
      <c r="JSE208" s="110"/>
      <c r="JSF208" s="110"/>
      <c r="JSG208" s="110"/>
      <c r="JSH208" s="110"/>
      <c r="JSI208" s="110"/>
      <c r="JSJ208" s="110"/>
      <c r="JSK208" s="110"/>
      <c r="JSL208" s="110"/>
      <c r="JSM208" s="110"/>
      <c r="JSN208" s="110"/>
      <c r="JSO208" s="110"/>
      <c r="JSP208" s="110"/>
      <c r="JSQ208" s="110"/>
      <c r="JSR208" s="110"/>
      <c r="JSS208" s="110"/>
      <c r="JST208" s="110"/>
      <c r="JSU208" s="110"/>
      <c r="JSV208" s="110"/>
      <c r="JSW208" s="110"/>
      <c r="JSX208" s="110"/>
      <c r="JSY208" s="110"/>
      <c r="JSZ208" s="110"/>
      <c r="JTA208" s="110"/>
      <c r="JTB208" s="110"/>
      <c r="JTC208" s="110"/>
      <c r="JTD208" s="110"/>
      <c r="JTE208" s="110"/>
      <c r="JTF208" s="110"/>
      <c r="JTG208" s="110"/>
      <c r="JTH208" s="110"/>
      <c r="JTI208" s="110"/>
      <c r="JTJ208" s="110"/>
      <c r="JTK208" s="110"/>
      <c r="JTL208" s="110"/>
      <c r="JTM208" s="110"/>
      <c r="JTN208" s="110"/>
      <c r="JTO208" s="110"/>
      <c r="JTP208" s="110"/>
      <c r="JTQ208" s="110"/>
      <c r="JTR208" s="110"/>
      <c r="JTS208" s="110"/>
      <c r="JTT208" s="110"/>
      <c r="JTU208" s="110"/>
      <c r="JTV208" s="110"/>
      <c r="JTW208" s="110"/>
      <c r="JTX208" s="110"/>
      <c r="JTY208" s="110"/>
      <c r="JTZ208" s="110"/>
      <c r="JUA208" s="110"/>
      <c r="JUB208" s="110"/>
      <c r="JUC208" s="110"/>
      <c r="JUD208" s="110"/>
      <c r="JUE208" s="110"/>
      <c r="JUF208" s="110"/>
      <c r="JUG208" s="110"/>
      <c r="JUH208" s="110"/>
      <c r="JUI208" s="110"/>
      <c r="JUJ208" s="110"/>
      <c r="JUK208" s="110"/>
      <c r="JUL208" s="110"/>
      <c r="JUM208" s="110"/>
      <c r="JUN208" s="110"/>
      <c r="JUO208" s="110"/>
      <c r="JUP208" s="110"/>
      <c r="JUQ208" s="110"/>
      <c r="JUR208" s="110"/>
      <c r="JUS208" s="110"/>
      <c r="JUT208" s="110"/>
      <c r="JUU208" s="110"/>
      <c r="JUV208" s="110"/>
      <c r="JUW208" s="110"/>
      <c r="JUX208" s="110"/>
      <c r="JUY208" s="110"/>
      <c r="JUZ208" s="110"/>
      <c r="JVA208" s="110"/>
      <c r="JVB208" s="110"/>
      <c r="JVC208" s="110"/>
      <c r="JVD208" s="110"/>
      <c r="JVE208" s="110"/>
      <c r="JVF208" s="110"/>
      <c r="JVG208" s="110"/>
      <c r="JVH208" s="110"/>
      <c r="JVI208" s="110"/>
      <c r="JVJ208" s="110"/>
      <c r="JVK208" s="110"/>
      <c r="JVL208" s="110"/>
      <c r="JVM208" s="110"/>
      <c r="JVN208" s="110"/>
      <c r="JVO208" s="110"/>
      <c r="JVP208" s="110"/>
      <c r="JVQ208" s="110"/>
      <c r="JVR208" s="110"/>
      <c r="JVS208" s="110"/>
      <c r="JVT208" s="110"/>
      <c r="JVU208" s="110"/>
      <c r="JVV208" s="110"/>
      <c r="JVW208" s="110"/>
      <c r="JVX208" s="110"/>
      <c r="JVY208" s="110"/>
      <c r="JVZ208" s="110"/>
      <c r="JWA208" s="110"/>
      <c r="JWB208" s="110"/>
      <c r="JWC208" s="110"/>
      <c r="JWD208" s="110"/>
      <c r="JWE208" s="110"/>
      <c r="JWF208" s="110"/>
      <c r="JWG208" s="110"/>
      <c r="JWH208" s="110"/>
      <c r="JWI208" s="110"/>
      <c r="JWJ208" s="110"/>
      <c r="JWK208" s="110"/>
      <c r="JWL208" s="110"/>
      <c r="JWM208" s="110"/>
      <c r="JWN208" s="110"/>
      <c r="JWO208" s="110"/>
      <c r="JWP208" s="110"/>
      <c r="JWQ208" s="110"/>
      <c r="JWR208" s="110"/>
      <c r="JWS208" s="110"/>
      <c r="JWT208" s="110"/>
      <c r="JWU208" s="110"/>
      <c r="JWV208" s="110"/>
      <c r="JWW208" s="110"/>
      <c r="JWX208" s="110"/>
      <c r="JWY208" s="110"/>
      <c r="JWZ208" s="110"/>
      <c r="JXA208" s="110"/>
      <c r="JXB208" s="110"/>
      <c r="JXC208" s="110"/>
      <c r="JXD208" s="110"/>
      <c r="JXE208" s="110"/>
      <c r="JXF208" s="110"/>
      <c r="JXG208" s="110"/>
      <c r="JXH208" s="110"/>
      <c r="JXI208" s="110"/>
      <c r="JXJ208" s="110"/>
      <c r="JXK208" s="110"/>
      <c r="JXL208" s="110"/>
      <c r="JXM208" s="110"/>
      <c r="JXN208" s="110"/>
      <c r="JXO208" s="110"/>
      <c r="JXP208" s="110"/>
      <c r="JXQ208" s="110"/>
      <c r="JXR208" s="110"/>
      <c r="JXS208" s="110"/>
      <c r="JXT208" s="110"/>
      <c r="JXU208" s="110"/>
      <c r="JXV208" s="110"/>
      <c r="JXW208" s="110"/>
      <c r="JXX208" s="110"/>
      <c r="JXY208" s="110"/>
      <c r="JXZ208" s="110"/>
      <c r="JYA208" s="110"/>
      <c r="JYB208" s="110"/>
      <c r="JYC208" s="110"/>
      <c r="JYD208" s="110"/>
      <c r="JYE208" s="110"/>
      <c r="JYF208" s="110"/>
      <c r="JYG208" s="110"/>
      <c r="JYH208" s="110"/>
      <c r="JYI208" s="110"/>
      <c r="JYJ208" s="110"/>
      <c r="JYK208" s="110"/>
      <c r="JYL208" s="110"/>
      <c r="JYM208" s="110"/>
      <c r="JYN208" s="110"/>
      <c r="JYO208" s="110"/>
      <c r="JYP208" s="110"/>
      <c r="JYQ208" s="110"/>
      <c r="JYR208" s="110"/>
      <c r="JYS208" s="110"/>
      <c r="JYT208" s="110"/>
      <c r="JYU208" s="110"/>
      <c r="JYV208" s="110"/>
      <c r="JYW208" s="110"/>
      <c r="JYX208" s="110"/>
      <c r="JYY208" s="110"/>
      <c r="JYZ208" s="110"/>
      <c r="JZA208" s="110"/>
      <c r="JZB208" s="110"/>
      <c r="JZC208" s="110"/>
      <c r="JZD208" s="110"/>
      <c r="JZE208" s="110"/>
      <c r="JZF208" s="110"/>
      <c r="JZG208" s="110"/>
      <c r="JZH208" s="110"/>
      <c r="JZI208" s="110"/>
      <c r="JZJ208" s="110"/>
      <c r="JZK208" s="110"/>
      <c r="JZL208" s="110"/>
      <c r="JZM208" s="110"/>
      <c r="JZN208" s="110"/>
      <c r="JZO208" s="110"/>
      <c r="JZP208" s="110"/>
      <c r="JZQ208" s="110"/>
      <c r="JZR208" s="110"/>
      <c r="JZS208" s="110"/>
      <c r="JZT208" s="110"/>
      <c r="JZU208" s="110"/>
      <c r="JZV208" s="110"/>
      <c r="JZW208" s="110"/>
      <c r="JZX208" s="110"/>
      <c r="JZY208" s="110"/>
      <c r="JZZ208" s="110"/>
      <c r="KAA208" s="110"/>
      <c r="KAB208" s="110"/>
      <c r="KAC208" s="110"/>
      <c r="KAD208" s="110"/>
      <c r="KAE208" s="110"/>
      <c r="KAF208" s="110"/>
      <c r="KAG208" s="110"/>
      <c r="KAH208" s="110"/>
      <c r="KAI208" s="110"/>
      <c r="KAJ208" s="110"/>
      <c r="KAK208" s="110"/>
      <c r="KAL208" s="110"/>
      <c r="KAM208" s="110"/>
      <c r="KAN208" s="110"/>
      <c r="KAO208" s="110"/>
      <c r="KAP208" s="110"/>
      <c r="KAQ208" s="110"/>
      <c r="KAR208" s="110"/>
      <c r="KAS208" s="110"/>
      <c r="KAT208" s="110"/>
      <c r="KAU208" s="110"/>
      <c r="KAV208" s="110"/>
      <c r="KAW208" s="110"/>
      <c r="KAX208" s="110"/>
      <c r="KAY208" s="110"/>
      <c r="KAZ208" s="110"/>
      <c r="KBA208" s="110"/>
      <c r="KBB208" s="110"/>
      <c r="KBC208" s="110"/>
      <c r="KBD208" s="110"/>
      <c r="KBE208" s="110"/>
      <c r="KBF208" s="110"/>
      <c r="KBG208" s="110"/>
      <c r="KBH208" s="110"/>
      <c r="KBI208" s="110"/>
      <c r="KBJ208" s="110"/>
      <c r="KBK208" s="110"/>
      <c r="KBL208" s="110"/>
      <c r="KBM208" s="110"/>
      <c r="KBN208" s="110"/>
      <c r="KBO208" s="110"/>
      <c r="KBP208" s="110"/>
      <c r="KBQ208" s="110"/>
      <c r="KBR208" s="110"/>
      <c r="KBS208" s="110"/>
      <c r="KBT208" s="110"/>
      <c r="KBU208" s="110"/>
      <c r="KBV208" s="110"/>
      <c r="KBW208" s="110"/>
      <c r="KBX208" s="110"/>
      <c r="KBY208" s="110"/>
      <c r="KBZ208" s="110"/>
      <c r="KCA208" s="110"/>
      <c r="KCB208" s="110"/>
      <c r="KCC208" s="110"/>
      <c r="KCD208" s="110"/>
      <c r="KCE208" s="110"/>
      <c r="KCF208" s="110"/>
      <c r="KCG208" s="110"/>
      <c r="KCH208" s="110"/>
      <c r="KCI208" s="110"/>
      <c r="KCJ208" s="110"/>
      <c r="KCK208" s="110"/>
      <c r="KCL208" s="110"/>
      <c r="KCM208" s="110"/>
      <c r="KCN208" s="110"/>
      <c r="KCO208" s="110"/>
      <c r="KCP208" s="110"/>
      <c r="KCQ208" s="110"/>
      <c r="KCR208" s="110"/>
      <c r="KCS208" s="110"/>
      <c r="KCT208" s="110"/>
      <c r="KCU208" s="110"/>
      <c r="KCV208" s="110"/>
      <c r="KCW208" s="110"/>
      <c r="KCX208" s="110"/>
      <c r="KCY208" s="110"/>
      <c r="KCZ208" s="110"/>
      <c r="KDA208" s="110"/>
      <c r="KDB208" s="110"/>
      <c r="KDC208" s="110"/>
      <c r="KDD208" s="110"/>
      <c r="KDE208" s="110"/>
      <c r="KDF208" s="110"/>
      <c r="KDG208" s="110"/>
      <c r="KDH208" s="110"/>
      <c r="KDI208" s="110"/>
      <c r="KDJ208" s="110"/>
      <c r="KDK208" s="110"/>
      <c r="KDL208" s="110"/>
      <c r="KDM208" s="110"/>
      <c r="KDN208" s="110"/>
      <c r="KDO208" s="110"/>
      <c r="KDP208" s="110"/>
      <c r="KDQ208" s="110"/>
      <c r="KDR208" s="110"/>
      <c r="KDS208" s="110"/>
      <c r="KDT208" s="110"/>
      <c r="KDU208" s="110"/>
      <c r="KDV208" s="110"/>
      <c r="KDW208" s="110"/>
      <c r="KDX208" s="110"/>
      <c r="KDY208" s="110"/>
      <c r="KDZ208" s="110"/>
      <c r="KEA208" s="110"/>
      <c r="KEB208" s="110"/>
      <c r="KEC208" s="110"/>
      <c r="KED208" s="110"/>
      <c r="KEE208" s="110"/>
      <c r="KEF208" s="110"/>
      <c r="KEG208" s="110"/>
      <c r="KEH208" s="110"/>
      <c r="KEI208" s="110"/>
      <c r="KEJ208" s="110"/>
      <c r="KEK208" s="110"/>
      <c r="KEL208" s="110"/>
      <c r="KEM208" s="110"/>
      <c r="KEN208" s="110"/>
      <c r="KEO208" s="110"/>
      <c r="KEP208" s="110"/>
      <c r="KEQ208" s="110"/>
      <c r="KER208" s="110"/>
      <c r="KES208" s="110"/>
      <c r="KET208" s="110"/>
      <c r="KEU208" s="110"/>
      <c r="KEV208" s="110"/>
      <c r="KEW208" s="110"/>
      <c r="KEX208" s="110"/>
      <c r="KEY208" s="110"/>
      <c r="KEZ208" s="110"/>
      <c r="KFA208" s="110"/>
      <c r="KFB208" s="110"/>
      <c r="KFC208" s="110"/>
      <c r="KFD208" s="110"/>
      <c r="KFE208" s="110"/>
      <c r="KFF208" s="110"/>
      <c r="KFG208" s="110"/>
      <c r="KFH208" s="110"/>
      <c r="KFI208" s="110"/>
      <c r="KFJ208" s="110"/>
      <c r="KFK208" s="110"/>
      <c r="KFL208" s="110"/>
      <c r="KFM208" s="110"/>
      <c r="KFN208" s="110"/>
      <c r="KFO208" s="110"/>
      <c r="KFP208" s="110"/>
      <c r="KFQ208" s="110"/>
      <c r="KFR208" s="110"/>
      <c r="KFS208" s="110"/>
      <c r="KFT208" s="110"/>
      <c r="KFU208" s="110"/>
      <c r="KFV208" s="110"/>
      <c r="KFW208" s="110"/>
      <c r="KFX208" s="110"/>
      <c r="KFY208" s="110"/>
      <c r="KFZ208" s="110"/>
      <c r="KGA208" s="110"/>
      <c r="KGB208" s="110"/>
      <c r="KGC208" s="110"/>
      <c r="KGD208" s="110"/>
      <c r="KGE208" s="110"/>
      <c r="KGF208" s="110"/>
      <c r="KGG208" s="110"/>
      <c r="KGH208" s="110"/>
      <c r="KGI208" s="110"/>
      <c r="KGJ208" s="110"/>
      <c r="KGK208" s="110"/>
      <c r="KGL208" s="110"/>
      <c r="KGM208" s="110"/>
      <c r="KGN208" s="110"/>
      <c r="KGO208" s="110"/>
      <c r="KGP208" s="110"/>
      <c r="KGQ208" s="110"/>
      <c r="KGR208" s="110"/>
      <c r="KGS208" s="110"/>
      <c r="KGT208" s="110"/>
      <c r="KGU208" s="110"/>
      <c r="KGV208" s="110"/>
      <c r="KGW208" s="110"/>
      <c r="KGX208" s="110"/>
      <c r="KGY208" s="110"/>
      <c r="KGZ208" s="110"/>
      <c r="KHA208" s="110"/>
      <c r="KHB208" s="110"/>
      <c r="KHC208" s="110"/>
      <c r="KHD208" s="110"/>
      <c r="KHE208" s="110"/>
      <c r="KHF208" s="110"/>
      <c r="KHG208" s="110"/>
      <c r="KHH208" s="110"/>
      <c r="KHI208" s="110"/>
      <c r="KHJ208" s="110"/>
      <c r="KHK208" s="110"/>
      <c r="KHL208" s="110"/>
      <c r="KHM208" s="110"/>
      <c r="KHN208" s="110"/>
      <c r="KHO208" s="110"/>
      <c r="KHP208" s="110"/>
      <c r="KHQ208" s="110"/>
      <c r="KHR208" s="110"/>
      <c r="KHS208" s="110"/>
      <c r="KHT208" s="110"/>
      <c r="KHU208" s="110"/>
      <c r="KHV208" s="110"/>
      <c r="KHW208" s="110"/>
      <c r="KHX208" s="110"/>
      <c r="KHY208" s="110"/>
      <c r="KHZ208" s="110"/>
      <c r="KIA208" s="110"/>
      <c r="KIB208" s="110"/>
      <c r="KIC208" s="110"/>
      <c r="KID208" s="110"/>
      <c r="KIE208" s="110"/>
      <c r="KIF208" s="110"/>
      <c r="KIG208" s="110"/>
      <c r="KIH208" s="110"/>
      <c r="KII208" s="110"/>
      <c r="KIJ208" s="110"/>
      <c r="KIK208" s="110"/>
      <c r="KIL208" s="110"/>
      <c r="KIM208" s="110"/>
      <c r="KIN208" s="110"/>
      <c r="KIO208" s="110"/>
      <c r="KIP208" s="110"/>
      <c r="KIQ208" s="110"/>
      <c r="KIR208" s="110"/>
      <c r="KIS208" s="110"/>
      <c r="KIT208" s="110"/>
      <c r="KIU208" s="110"/>
      <c r="KIV208" s="110"/>
      <c r="KIW208" s="110"/>
      <c r="KIX208" s="110"/>
      <c r="KIY208" s="110"/>
      <c r="KIZ208" s="110"/>
      <c r="KJA208" s="110"/>
      <c r="KJB208" s="110"/>
      <c r="KJC208" s="110"/>
      <c r="KJD208" s="110"/>
      <c r="KJE208" s="110"/>
      <c r="KJF208" s="110"/>
      <c r="KJG208" s="110"/>
      <c r="KJH208" s="110"/>
      <c r="KJI208" s="110"/>
      <c r="KJJ208" s="110"/>
      <c r="KJK208" s="110"/>
      <c r="KJL208" s="110"/>
      <c r="KJM208" s="110"/>
      <c r="KJN208" s="110"/>
      <c r="KJO208" s="110"/>
      <c r="KJP208" s="110"/>
      <c r="KJQ208" s="110"/>
      <c r="KJR208" s="110"/>
      <c r="KJS208" s="110"/>
      <c r="KJT208" s="110"/>
      <c r="KJU208" s="110"/>
      <c r="KJV208" s="110"/>
      <c r="KJW208" s="110"/>
      <c r="KJX208" s="110"/>
      <c r="KJY208" s="110"/>
      <c r="KJZ208" s="110"/>
      <c r="KKA208" s="110"/>
      <c r="KKB208" s="110"/>
      <c r="KKC208" s="110"/>
      <c r="KKD208" s="110"/>
      <c r="KKE208" s="110"/>
      <c r="KKF208" s="110"/>
      <c r="KKG208" s="110"/>
      <c r="KKH208" s="110"/>
      <c r="KKI208" s="110"/>
      <c r="KKJ208" s="110"/>
      <c r="KKK208" s="110"/>
      <c r="KKL208" s="110"/>
      <c r="KKM208" s="110"/>
      <c r="KKN208" s="110"/>
      <c r="KKO208" s="110"/>
      <c r="KKP208" s="110"/>
      <c r="KKQ208" s="110"/>
      <c r="KKR208" s="110"/>
      <c r="KKS208" s="110"/>
      <c r="KKT208" s="110"/>
      <c r="KKU208" s="110"/>
      <c r="KKV208" s="110"/>
      <c r="KKW208" s="110"/>
      <c r="KKX208" s="110"/>
      <c r="KKY208" s="110"/>
      <c r="KKZ208" s="110"/>
      <c r="KLA208" s="110"/>
      <c r="KLB208" s="110"/>
      <c r="KLC208" s="110"/>
      <c r="KLD208" s="110"/>
      <c r="KLE208" s="110"/>
      <c r="KLF208" s="110"/>
      <c r="KLG208" s="110"/>
      <c r="KLH208" s="110"/>
      <c r="KLI208" s="110"/>
      <c r="KLJ208" s="110"/>
      <c r="KLK208" s="110"/>
      <c r="KLL208" s="110"/>
      <c r="KLM208" s="110"/>
      <c r="KLN208" s="110"/>
      <c r="KLO208" s="110"/>
      <c r="KLP208" s="110"/>
      <c r="KLQ208" s="110"/>
      <c r="KLR208" s="110"/>
      <c r="KLS208" s="110"/>
      <c r="KLT208" s="110"/>
      <c r="KLU208" s="110"/>
      <c r="KLV208" s="110"/>
      <c r="KLW208" s="110"/>
      <c r="KLX208" s="110"/>
      <c r="KLY208" s="110"/>
      <c r="KLZ208" s="110"/>
      <c r="KMA208" s="110"/>
      <c r="KMB208" s="110"/>
      <c r="KMC208" s="110"/>
      <c r="KMD208" s="110"/>
      <c r="KME208" s="110"/>
      <c r="KMF208" s="110"/>
      <c r="KMG208" s="110"/>
      <c r="KMH208" s="110"/>
      <c r="KMI208" s="110"/>
      <c r="KMJ208" s="110"/>
      <c r="KMK208" s="110"/>
      <c r="KML208" s="110"/>
      <c r="KMM208" s="110"/>
      <c r="KMN208" s="110"/>
      <c r="KMO208" s="110"/>
      <c r="KMP208" s="110"/>
      <c r="KMQ208" s="110"/>
      <c r="KMR208" s="110"/>
      <c r="KMS208" s="110"/>
      <c r="KMT208" s="110"/>
      <c r="KMU208" s="110"/>
      <c r="KMV208" s="110"/>
      <c r="KMW208" s="110"/>
      <c r="KMX208" s="110"/>
      <c r="KMY208" s="110"/>
      <c r="KMZ208" s="110"/>
      <c r="KNA208" s="110"/>
      <c r="KNB208" s="110"/>
      <c r="KNC208" s="110"/>
      <c r="KND208" s="110"/>
      <c r="KNE208" s="110"/>
      <c r="KNF208" s="110"/>
      <c r="KNG208" s="110"/>
      <c r="KNH208" s="110"/>
      <c r="KNI208" s="110"/>
      <c r="KNJ208" s="110"/>
      <c r="KNK208" s="110"/>
      <c r="KNL208" s="110"/>
      <c r="KNM208" s="110"/>
      <c r="KNN208" s="110"/>
      <c r="KNO208" s="110"/>
      <c r="KNP208" s="110"/>
      <c r="KNQ208" s="110"/>
      <c r="KNR208" s="110"/>
      <c r="KNS208" s="110"/>
      <c r="KNT208" s="110"/>
      <c r="KNU208" s="110"/>
      <c r="KNV208" s="110"/>
      <c r="KNW208" s="110"/>
      <c r="KNX208" s="110"/>
      <c r="KNY208" s="110"/>
      <c r="KNZ208" s="110"/>
      <c r="KOA208" s="110"/>
      <c r="KOB208" s="110"/>
      <c r="KOC208" s="110"/>
      <c r="KOD208" s="110"/>
      <c r="KOE208" s="110"/>
      <c r="KOF208" s="110"/>
      <c r="KOG208" s="110"/>
      <c r="KOH208" s="110"/>
      <c r="KOI208" s="110"/>
      <c r="KOJ208" s="110"/>
      <c r="KOK208" s="110"/>
      <c r="KOL208" s="110"/>
      <c r="KOM208" s="110"/>
      <c r="KON208" s="110"/>
      <c r="KOO208" s="110"/>
      <c r="KOP208" s="110"/>
      <c r="KOQ208" s="110"/>
      <c r="KOR208" s="110"/>
      <c r="KOS208" s="110"/>
      <c r="KOT208" s="110"/>
      <c r="KOU208" s="110"/>
      <c r="KOV208" s="110"/>
      <c r="KOW208" s="110"/>
      <c r="KOX208" s="110"/>
      <c r="KOY208" s="110"/>
      <c r="KOZ208" s="110"/>
      <c r="KPA208" s="110"/>
      <c r="KPB208" s="110"/>
      <c r="KPC208" s="110"/>
      <c r="KPD208" s="110"/>
      <c r="KPE208" s="110"/>
      <c r="KPF208" s="110"/>
      <c r="KPG208" s="110"/>
      <c r="KPH208" s="110"/>
      <c r="KPI208" s="110"/>
      <c r="KPJ208" s="110"/>
      <c r="KPK208" s="110"/>
      <c r="KPL208" s="110"/>
      <c r="KPM208" s="110"/>
      <c r="KPN208" s="110"/>
      <c r="KPO208" s="110"/>
      <c r="KPP208" s="110"/>
      <c r="KPQ208" s="110"/>
      <c r="KPR208" s="110"/>
      <c r="KPS208" s="110"/>
      <c r="KPT208" s="110"/>
      <c r="KPU208" s="110"/>
      <c r="KPV208" s="110"/>
      <c r="KPW208" s="110"/>
      <c r="KPX208" s="110"/>
      <c r="KPY208" s="110"/>
      <c r="KPZ208" s="110"/>
      <c r="KQA208" s="110"/>
      <c r="KQB208" s="110"/>
      <c r="KQC208" s="110"/>
      <c r="KQD208" s="110"/>
      <c r="KQE208" s="110"/>
      <c r="KQF208" s="110"/>
      <c r="KQG208" s="110"/>
      <c r="KQH208" s="110"/>
      <c r="KQI208" s="110"/>
      <c r="KQJ208" s="110"/>
      <c r="KQK208" s="110"/>
      <c r="KQL208" s="110"/>
      <c r="KQM208" s="110"/>
      <c r="KQN208" s="110"/>
      <c r="KQO208" s="110"/>
      <c r="KQP208" s="110"/>
      <c r="KQQ208" s="110"/>
      <c r="KQR208" s="110"/>
      <c r="KQS208" s="110"/>
      <c r="KQT208" s="110"/>
      <c r="KQU208" s="110"/>
      <c r="KQV208" s="110"/>
      <c r="KQW208" s="110"/>
      <c r="KQX208" s="110"/>
      <c r="KQY208" s="110"/>
      <c r="KQZ208" s="110"/>
      <c r="KRA208" s="110"/>
      <c r="KRB208" s="110"/>
      <c r="KRC208" s="110"/>
      <c r="KRD208" s="110"/>
      <c r="KRE208" s="110"/>
      <c r="KRF208" s="110"/>
      <c r="KRG208" s="110"/>
      <c r="KRH208" s="110"/>
      <c r="KRI208" s="110"/>
      <c r="KRJ208" s="110"/>
      <c r="KRK208" s="110"/>
      <c r="KRL208" s="110"/>
      <c r="KRM208" s="110"/>
      <c r="KRN208" s="110"/>
      <c r="KRO208" s="110"/>
      <c r="KRP208" s="110"/>
      <c r="KRQ208" s="110"/>
      <c r="KRR208" s="110"/>
      <c r="KRS208" s="110"/>
      <c r="KRT208" s="110"/>
      <c r="KRU208" s="110"/>
      <c r="KRV208" s="110"/>
      <c r="KRW208" s="110"/>
      <c r="KRX208" s="110"/>
      <c r="KRY208" s="110"/>
      <c r="KRZ208" s="110"/>
      <c r="KSA208" s="110"/>
      <c r="KSB208" s="110"/>
      <c r="KSC208" s="110"/>
      <c r="KSD208" s="110"/>
      <c r="KSE208" s="110"/>
      <c r="KSF208" s="110"/>
      <c r="KSG208" s="110"/>
      <c r="KSH208" s="110"/>
      <c r="KSI208" s="110"/>
      <c r="KSJ208" s="110"/>
      <c r="KSK208" s="110"/>
      <c r="KSL208" s="110"/>
      <c r="KSM208" s="110"/>
      <c r="KSN208" s="110"/>
      <c r="KSO208" s="110"/>
      <c r="KSP208" s="110"/>
      <c r="KSQ208" s="110"/>
      <c r="KSR208" s="110"/>
      <c r="KSS208" s="110"/>
      <c r="KST208" s="110"/>
      <c r="KSU208" s="110"/>
      <c r="KSV208" s="110"/>
      <c r="KSW208" s="110"/>
      <c r="KSX208" s="110"/>
      <c r="KSY208" s="110"/>
      <c r="KSZ208" s="110"/>
      <c r="KTA208" s="110"/>
      <c r="KTB208" s="110"/>
      <c r="KTC208" s="110"/>
      <c r="KTD208" s="110"/>
      <c r="KTE208" s="110"/>
      <c r="KTF208" s="110"/>
      <c r="KTG208" s="110"/>
      <c r="KTH208" s="110"/>
      <c r="KTI208" s="110"/>
      <c r="KTJ208" s="110"/>
      <c r="KTK208" s="110"/>
      <c r="KTL208" s="110"/>
      <c r="KTM208" s="110"/>
      <c r="KTN208" s="110"/>
      <c r="KTO208" s="110"/>
      <c r="KTP208" s="110"/>
      <c r="KTQ208" s="110"/>
      <c r="KTR208" s="110"/>
      <c r="KTS208" s="110"/>
      <c r="KTT208" s="110"/>
      <c r="KTU208" s="110"/>
      <c r="KTV208" s="110"/>
      <c r="KTW208" s="110"/>
      <c r="KTX208" s="110"/>
      <c r="KTY208" s="110"/>
      <c r="KTZ208" s="110"/>
      <c r="KUA208" s="110"/>
      <c r="KUB208" s="110"/>
      <c r="KUC208" s="110"/>
      <c r="KUD208" s="110"/>
      <c r="KUE208" s="110"/>
      <c r="KUF208" s="110"/>
      <c r="KUG208" s="110"/>
      <c r="KUH208" s="110"/>
      <c r="KUI208" s="110"/>
      <c r="KUJ208" s="110"/>
      <c r="KUK208" s="110"/>
      <c r="KUL208" s="110"/>
      <c r="KUM208" s="110"/>
      <c r="KUN208" s="110"/>
      <c r="KUO208" s="110"/>
      <c r="KUP208" s="110"/>
      <c r="KUQ208" s="110"/>
      <c r="KUR208" s="110"/>
      <c r="KUS208" s="110"/>
      <c r="KUT208" s="110"/>
      <c r="KUU208" s="110"/>
      <c r="KUV208" s="110"/>
      <c r="KUW208" s="110"/>
      <c r="KUX208" s="110"/>
      <c r="KUY208" s="110"/>
      <c r="KUZ208" s="110"/>
      <c r="KVA208" s="110"/>
      <c r="KVB208" s="110"/>
      <c r="KVC208" s="110"/>
      <c r="KVD208" s="110"/>
      <c r="KVE208" s="110"/>
      <c r="KVF208" s="110"/>
      <c r="KVG208" s="110"/>
      <c r="KVH208" s="110"/>
      <c r="KVI208" s="110"/>
      <c r="KVJ208" s="110"/>
      <c r="KVK208" s="110"/>
      <c r="KVL208" s="110"/>
      <c r="KVM208" s="110"/>
      <c r="KVN208" s="110"/>
      <c r="KVO208" s="110"/>
      <c r="KVP208" s="110"/>
      <c r="KVQ208" s="110"/>
      <c r="KVR208" s="110"/>
      <c r="KVS208" s="110"/>
      <c r="KVT208" s="110"/>
      <c r="KVU208" s="110"/>
      <c r="KVV208" s="110"/>
      <c r="KVW208" s="110"/>
      <c r="KVX208" s="110"/>
      <c r="KVY208" s="110"/>
      <c r="KVZ208" s="110"/>
      <c r="KWA208" s="110"/>
      <c r="KWB208" s="110"/>
      <c r="KWC208" s="110"/>
      <c r="KWD208" s="110"/>
      <c r="KWE208" s="110"/>
      <c r="KWF208" s="110"/>
      <c r="KWG208" s="110"/>
      <c r="KWH208" s="110"/>
      <c r="KWI208" s="110"/>
      <c r="KWJ208" s="110"/>
      <c r="KWK208" s="110"/>
      <c r="KWL208" s="110"/>
      <c r="KWM208" s="110"/>
      <c r="KWN208" s="110"/>
      <c r="KWO208" s="110"/>
      <c r="KWP208" s="110"/>
      <c r="KWQ208" s="110"/>
      <c r="KWR208" s="110"/>
      <c r="KWS208" s="110"/>
      <c r="KWT208" s="110"/>
      <c r="KWU208" s="110"/>
      <c r="KWV208" s="110"/>
      <c r="KWW208" s="110"/>
      <c r="KWX208" s="110"/>
      <c r="KWY208" s="110"/>
      <c r="KWZ208" s="110"/>
      <c r="KXA208" s="110"/>
      <c r="KXB208" s="110"/>
      <c r="KXC208" s="110"/>
      <c r="KXD208" s="110"/>
      <c r="KXE208" s="110"/>
      <c r="KXF208" s="110"/>
      <c r="KXG208" s="110"/>
      <c r="KXH208" s="110"/>
      <c r="KXI208" s="110"/>
      <c r="KXJ208" s="110"/>
      <c r="KXK208" s="110"/>
      <c r="KXL208" s="110"/>
      <c r="KXM208" s="110"/>
      <c r="KXN208" s="110"/>
      <c r="KXO208" s="110"/>
      <c r="KXP208" s="110"/>
      <c r="KXQ208" s="110"/>
      <c r="KXR208" s="110"/>
      <c r="KXS208" s="110"/>
      <c r="KXT208" s="110"/>
      <c r="KXU208" s="110"/>
      <c r="KXV208" s="110"/>
      <c r="KXW208" s="110"/>
      <c r="KXX208" s="110"/>
      <c r="KXY208" s="110"/>
      <c r="KXZ208" s="110"/>
      <c r="KYA208" s="110"/>
      <c r="KYB208" s="110"/>
      <c r="KYC208" s="110"/>
      <c r="KYD208" s="110"/>
      <c r="KYE208" s="110"/>
      <c r="KYF208" s="110"/>
      <c r="KYG208" s="110"/>
      <c r="KYH208" s="110"/>
      <c r="KYI208" s="110"/>
      <c r="KYJ208" s="110"/>
      <c r="KYK208" s="110"/>
      <c r="KYL208" s="110"/>
      <c r="KYM208" s="110"/>
      <c r="KYN208" s="110"/>
      <c r="KYO208" s="110"/>
      <c r="KYP208" s="110"/>
      <c r="KYQ208" s="110"/>
      <c r="KYR208" s="110"/>
      <c r="KYS208" s="110"/>
      <c r="KYT208" s="110"/>
      <c r="KYU208" s="110"/>
      <c r="KYV208" s="110"/>
      <c r="KYW208" s="110"/>
      <c r="KYX208" s="110"/>
      <c r="KYY208" s="110"/>
      <c r="KYZ208" s="110"/>
      <c r="KZA208" s="110"/>
      <c r="KZB208" s="110"/>
      <c r="KZC208" s="110"/>
      <c r="KZD208" s="110"/>
      <c r="KZE208" s="110"/>
      <c r="KZF208" s="110"/>
      <c r="KZG208" s="110"/>
      <c r="KZH208" s="110"/>
      <c r="KZI208" s="110"/>
      <c r="KZJ208" s="110"/>
      <c r="KZK208" s="110"/>
      <c r="KZL208" s="110"/>
      <c r="KZM208" s="110"/>
      <c r="KZN208" s="110"/>
      <c r="KZO208" s="110"/>
      <c r="KZP208" s="110"/>
      <c r="KZQ208" s="110"/>
      <c r="KZR208" s="110"/>
      <c r="KZS208" s="110"/>
      <c r="KZT208" s="110"/>
      <c r="KZU208" s="110"/>
      <c r="KZV208" s="110"/>
      <c r="KZW208" s="110"/>
      <c r="KZX208" s="110"/>
      <c r="KZY208" s="110"/>
      <c r="KZZ208" s="110"/>
      <c r="LAA208" s="110"/>
      <c r="LAB208" s="110"/>
      <c r="LAC208" s="110"/>
      <c r="LAD208" s="110"/>
      <c r="LAE208" s="110"/>
      <c r="LAF208" s="110"/>
      <c r="LAG208" s="110"/>
      <c r="LAH208" s="110"/>
      <c r="LAI208" s="110"/>
      <c r="LAJ208" s="110"/>
      <c r="LAK208" s="110"/>
      <c r="LAL208" s="110"/>
      <c r="LAM208" s="110"/>
      <c r="LAN208" s="110"/>
      <c r="LAO208" s="110"/>
      <c r="LAP208" s="110"/>
      <c r="LAQ208" s="110"/>
      <c r="LAR208" s="110"/>
      <c r="LAS208" s="110"/>
      <c r="LAT208" s="110"/>
      <c r="LAU208" s="110"/>
      <c r="LAV208" s="110"/>
      <c r="LAW208" s="110"/>
      <c r="LAX208" s="110"/>
      <c r="LAY208" s="110"/>
      <c r="LAZ208" s="110"/>
      <c r="LBA208" s="110"/>
      <c r="LBB208" s="110"/>
      <c r="LBC208" s="110"/>
      <c r="LBD208" s="110"/>
      <c r="LBE208" s="110"/>
      <c r="LBF208" s="110"/>
      <c r="LBG208" s="110"/>
      <c r="LBH208" s="110"/>
      <c r="LBI208" s="110"/>
      <c r="LBJ208" s="110"/>
      <c r="LBK208" s="110"/>
      <c r="LBL208" s="110"/>
      <c r="LBM208" s="110"/>
      <c r="LBN208" s="110"/>
      <c r="LBO208" s="110"/>
      <c r="LBP208" s="110"/>
      <c r="LBQ208" s="110"/>
      <c r="LBR208" s="110"/>
      <c r="LBS208" s="110"/>
      <c r="LBT208" s="110"/>
      <c r="LBU208" s="110"/>
      <c r="LBV208" s="110"/>
      <c r="LBW208" s="110"/>
      <c r="LBX208" s="110"/>
      <c r="LBY208" s="110"/>
      <c r="LBZ208" s="110"/>
      <c r="LCA208" s="110"/>
      <c r="LCB208" s="110"/>
      <c r="LCC208" s="110"/>
      <c r="LCD208" s="110"/>
      <c r="LCE208" s="110"/>
      <c r="LCF208" s="110"/>
      <c r="LCG208" s="110"/>
      <c r="LCH208" s="110"/>
      <c r="LCI208" s="110"/>
      <c r="LCJ208" s="110"/>
      <c r="LCK208" s="110"/>
      <c r="LCL208" s="110"/>
      <c r="LCM208" s="110"/>
      <c r="LCN208" s="110"/>
      <c r="LCO208" s="110"/>
      <c r="LCP208" s="110"/>
      <c r="LCQ208" s="110"/>
      <c r="LCR208" s="110"/>
      <c r="LCS208" s="110"/>
      <c r="LCT208" s="110"/>
      <c r="LCU208" s="110"/>
      <c r="LCV208" s="110"/>
      <c r="LCW208" s="110"/>
      <c r="LCX208" s="110"/>
      <c r="LCY208" s="110"/>
      <c r="LCZ208" s="110"/>
      <c r="LDA208" s="110"/>
      <c r="LDB208" s="110"/>
      <c r="LDC208" s="110"/>
      <c r="LDD208" s="110"/>
      <c r="LDE208" s="110"/>
      <c r="LDF208" s="110"/>
      <c r="LDG208" s="110"/>
      <c r="LDH208" s="110"/>
      <c r="LDI208" s="110"/>
      <c r="LDJ208" s="110"/>
      <c r="LDK208" s="110"/>
      <c r="LDL208" s="110"/>
      <c r="LDM208" s="110"/>
      <c r="LDN208" s="110"/>
      <c r="LDO208" s="110"/>
      <c r="LDP208" s="110"/>
      <c r="LDQ208" s="110"/>
      <c r="LDR208" s="110"/>
      <c r="LDS208" s="110"/>
      <c r="LDT208" s="110"/>
      <c r="LDU208" s="110"/>
      <c r="LDV208" s="110"/>
      <c r="LDW208" s="110"/>
      <c r="LDX208" s="110"/>
      <c r="LDY208" s="110"/>
      <c r="LDZ208" s="110"/>
      <c r="LEA208" s="110"/>
      <c r="LEB208" s="110"/>
      <c r="LEC208" s="110"/>
      <c r="LED208" s="110"/>
      <c r="LEE208" s="110"/>
      <c r="LEF208" s="110"/>
      <c r="LEG208" s="110"/>
      <c r="LEH208" s="110"/>
      <c r="LEI208" s="110"/>
      <c r="LEJ208" s="110"/>
      <c r="LEK208" s="110"/>
      <c r="LEL208" s="110"/>
      <c r="LEM208" s="110"/>
      <c r="LEN208" s="110"/>
      <c r="LEO208" s="110"/>
      <c r="LEP208" s="110"/>
      <c r="LEQ208" s="110"/>
      <c r="LER208" s="110"/>
      <c r="LES208" s="110"/>
      <c r="LET208" s="110"/>
      <c r="LEU208" s="110"/>
      <c r="LEV208" s="110"/>
      <c r="LEW208" s="110"/>
      <c r="LEX208" s="110"/>
      <c r="LEY208" s="110"/>
      <c r="LEZ208" s="110"/>
      <c r="LFA208" s="110"/>
      <c r="LFB208" s="110"/>
      <c r="LFC208" s="110"/>
      <c r="LFD208" s="110"/>
      <c r="LFE208" s="110"/>
      <c r="LFF208" s="110"/>
      <c r="LFG208" s="110"/>
      <c r="LFH208" s="110"/>
      <c r="LFI208" s="110"/>
      <c r="LFJ208" s="110"/>
      <c r="LFK208" s="110"/>
      <c r="LFL208" s="110"/>
      <c r="LFM208" s="110"/>
      <c r="LFN208" s="110"/>
      <c r="LFO208" s="110"/>
      <c r="LFP208" s="110"/>
      <c r="LFQ208" s="110"/>
      <c r="LFR208" s="110"/>
      <c r="LFS208" s="110"/>
      <c r="LFT208" s="110"/>
      <c r="LFU208" s="110"/>
      <c r="LFV208" s="110"/>
      <c r="LFW208" s="110"/>
      <c r="LFX208" s="110"/>
      <c r="LFY208" s="110"/>
      <c r="LFZ208" s="110"/>
      <c r="LGA208" s="110"/>
      <c r="LGB208" s="110"/>
      <c r="LGC208" s="110"/>
      <c r="LGD208" s="110"/>
      <c r="LGE208" s="110"/>
      <c r="LGF208" s="110"/>
      <c r="LGG208" s="110"/>
      <c r="LGH208" s="110"/>
      <c r="LGI208" s="110"/>
      <c r="LGJ208" s="110"/>
      <c r="LGK208" s="110"/>
      <c r="LGL208" s="110"/>
      <c r="LGM208" s="110"/>
      <c r="LGN208" s="110"/>
      <c r="LGO208" s="110"/>
      <c r="LGP208" s="110"/>
      <c r="LGQ208" s="110"/>
      <c r="LGR208" s="110"/>
      <c r="LGS208" s="110"/>
      <c r="LGT208" s="110"/>
      <c r="LGU208" s="110"/>
      <c r="LGV208" s="110"/>
      <c r="LGW208" s="110"/>
      <c r="LGX208" s="110"/>
      <c r="LGY208" s="110"/>
      <c r="LGZ208" s="110"/>
      <c r="LHA208" s="110"/>
      <c r="LHB208" s="110"/>
      <c r="LHC208" s="110"/>
      <c r="LHD208" s="110"/>
      <c r="LHE208" s="110"/>
      <c r="LHF208" s="110"/>
      <c r="LHG208" s="110"/>
      <c r="LHH208" s="110"/>
      <c r="LHI208" s="110"/>
      <c r="LHJ208" s="110"/>
      <c r="LHK208" s="110"/>
      <c r="LHL208" s="110"/>
      <c r="LHM208" s="110"/>
      <c r="LHN208" s="110"/>
      <c r="LHO208" s="110"/>
      <c r="LHP208" s="110"/>
      <c r="LHQ208" s="110"/>
      <c r="LHR208" s="110"/>
      <c r="LHS208" s="110"/>
      <c r="LHT208" s="110"/>
      <c r="LHU208" s="110"/>
      <c r="LHV208" s="110"/>
      <c r="LHW208" s="110"/>
      <c r="LHX208" s="110"/>
      <c r="LHY208" s="110"/>
      <c r="LHZ208" s="110"/>
      <c r="LIA208" s="110"/>
      <c r="LIB208" s="110"/>
      <c r="LIC208" s="110"/>
      <c r="LID208" s="110"/>
      <c r="LIE208" s="110"/>
      <c r="LIF208" s="110"/>
      <c r="LIG208" s="110"/>
      <c r="LIH208" s="110"/>
      <c r="LII208" s="110"/>
      <c r="LIJ208" s="110"/>
      <c r="LIK208" s="110"/>
      <c r="LIL208" s="110"/>
      <c r="LIM208" s="110"/>
      <c r="LIN208" s="110"/>
      <c r="LIO208" s="110"/>
      <c r="LIP208" s="110"/>
      <c r="LIQ208" s="110"/>
      <c r="LIR208" s="110"/>
      <c r="LIS208" s="110"/>
      <c r="LIT208" s="110"/>
      <c r="LIU208" s="110"/>
      <c r="LIV208" s="110"/>
      <c r="LIW208" s="110"/>
      <c r="LIX208" s="110"/>
      <c r="LIY208" s="110"/>
      <c r="LIZ208" s="110"/>
      <c r="LJA208" s="110"/>
      <c r="LJB208" s="110"/>
      <c r="LJC208" s="110"/>
      <c r="LJD208" s="110"/>
      <c r="LJE208" s="110"/>
      <c r="LJF208" s="110"/>
      <c r="LJG208" s="110"/>
      <c r="LJH208" s="110"/>
      <c r="LJI208" s="110"/>
      <c r="LJJ208" s="110"/>
      <c r="LJK208" s="110"/>
      <c r="LJL208" s="110"/>
      <c r="LJM208" s="110"/>
      <c r="LJN208" s="110"/>
      <c r="LJO208" s="110"/>
      <c r="LJP208" s="110"/>
      <c r="LJQ208" s="110"/>
      <c r="LJR208" s="110"/>
      <c r="LJS208" s="110"/>
      <c r="LJT208" s="110"/>
      <c r="LJU208" s="110"/>
      <c r="LJV208" s="110"/>
      <c r="LJW208" s="110"/>
      <c r="LJX208" s="110"/>
      <c r="LJY208" s="110"/>
      <c r="LJZ208" s="110"/>
      <c r="LKA208" s="110"/>
      <c r="LKB208" s="110"/>
      <c r="LKC208" s="110"/>
      <c r="LKD208" s="110"/>
      <c r="LKE208" s="110"/>
      <c r="LKF208" s="110"/>
      <c r="LKG208" s="110"/>
      <c r="LKH208" s="110"/>
      <c r="LKI208" s="110"/>
      <c r="LKJ208" s="110"/>
      <c r="LKK208" s="110"/>
      <c r="LKL208" s="110"/>
      <c r="LKM208" s="110"/>
      <c r="LKN208" s="110"/>
      <c r="LKO208" s="110"/>
      <c r="LKP208" s="110"/>
      <c r="LKQ208" s="110"/>
      <c r="LKR208" s="110"/>
      <c r="LKS208" s="110"/>
      <c r="LKT208" s="110"/>
      <c r="LKU208" s="110"/>
      <c r="LKV208" s="110"/>
      <c r="LKW208" s="110"/>
      <c r="LKX208" s="110"/>
      <c r="LKY208" s="110"/>
      <c r="LKZ208" s="110"/>
      <c r="LLA208" s="110"/>
      <c r="LLB208" s="110"/>
      <c r="LLC208" s="110"/>
      <c r="LLD208" s="110"/>
      <c r="LLE208" s="110"/>
      <c r="LLF208" s="110"/>
      <c r="LLG208" s="110"/>
      <c r="LLH208" s="110"/>
      <c r="LLI208" s="110"/>
      <c r="LLJ208" s="110"/>
      <c r="LLK208" s="110"/>
      <c r="LLL208" s="110"/>
      <c r="LLM208" s="110"/>
      <c r="LLN208" s="110"/>
      <c r="LLO208" s="110"/>
      <c r="LLP208" s="110"/>
      <c r="LLQ208" s="110"/>
      <c r="LLR208" s="110"/>
      <c r="LLS208" s="110"/>
      <c r="LLT208" s="110"/>
      <c r="LLU208" s="110"/>
      <c r="LLV208" s="110"/>
      <c r="LLW208" s="110"/>
      <c r="LLX208" s="110"/>
      <c r="LLY208" s="110"/>
      <c r="LLZ208" s="110"/>
      <c r="LMA208" s="110"/>
      <c r="LMB208" s="110"/>
      <c r="LMC208" s="110"/>
      <c r="LMD208" s="110"/>
      <c r="LME208" s="110"/>
      <c r="LMF208" s="110"/>
      <c r="LMG208" s="110"/>
      <c r="LMH208" s="110"/>
      <c r="LMI208" s="110"/>
      <c r="LMJ208" s="110"/>
      <c r="LMK208" s="110"/>
      <c r="LML208" s="110"/>
      <c r="LMM208" s="110"/>
      <c r="LMN208" s="110"/>
      <c r="LMO208" s="110"/>
      <c r="LMP208" s="110"/>
      <c r="LMQ208" s="110"/>
      <c r="LMR208" s="110"/>
      <c r="LMS208" s="110"/>
      <c r="LMT208" s="110"/>
      <c r="LMU208" s="110"/>
      <c r="LMV208" s="110"/>
      <c r="LMW208" s="110"/>
      <c r="LMX208" s="110"/>
      <c r="LMY208" s="110"/>
      <c r="LMZ208" s="110"/>
      <c r="LNA208" s="110"/>
      <c r="LNB208" s="110"/>
      <c r="LNC208" s="110"/>
      <c r="LND208" s="110"/>
      <c r="LNE208" s="110"/>
      <c r="LNF208" s="110"/>
      <c r="LNG208" s="110"/>
      <c r="LNH208" s="110"/>
      <c r="LNI208" s="110"/>
      <c r="LNJ208" s="110"/>
      <c r="LNK208" s="110"/>
      <c r="LNL208" s="110"/>
      <c r="LNM208" s="110"/>
      <c r="LNN208" s="110"/>
      <c r="LNO208" s="110"/>
      <c r="LNP208" s="110"/>
      <c r="LNQ208" s="110"/>
      <c r="LNR208" s="110"/>
      <c r="LNS208" s="110"/>
      <c r="LNT208" s="110"/>
      <c r="LNU208" s="110"/>
      <c r="LNV208" s="110"/>
      <c r="LNW208" s="110"/>
      <c r="LNX208" s="110"/>
      <c r="LNY208" s="110"/>
      <c r="LNZ208" s="110"/>
      <c r="LOA208" s="110"/>
      <c r="LOB208" s="110"/>
      <c r="LOC208" s="110"/>
      <c r="LOD208" s="110"/>
      <c r="LOE208" s="110"/>
      <c r="LOF208" s="110"/>
      <c r="LOG208" s="110"/>
      <c r="LOH208" s="110"/>
      <c r="LOI208" s="110"/>
      <c r="LOJ208" s="110"/>
      <c r="LOK208" s="110"/>
      <c r="LOL208" s="110"/>
      <c r="LOM208" s="110"/>
      <c r="LON208" s="110"/>
      <c r="LOO208" s="110"/>
      <c r="LOP208" s="110"/>
      <c r="LOQ208" s="110"/>
      <c r="LOR208" s="110"/>
      <c r="LOS208" s="110"/>
      <c r="LOT208" s="110"/>
      <c r="LOU208" s="110"/>
      <c r="LOV208" s="110"/>
      <c r="LOW208" s="110"/>
      <c r="LOX208" s="110"/>
      <c r="LOY208" s="110"/>
      <c r="LOZ208" s="110"/>
      <c r="LPA208" s="110"/>
      <c r="LPB208" s="110"/>
      <c r="LPC208" s="110"/>
      <c r="LPD208" s="110"/>
      <c r="LPE208" s="110"/>
      <c r="LPF208" s="110"/>
      <c r="LPG208" s="110"/>
      <c r="LPH208" s="110"/>
      <c r="LPI208" s="110"/>
      <c r="LPJ208" s="110"/>
      <c r="LPK208" s="110"/>
      <c r="LPL208" s="110"/>
      <c r="LPM208" s="110"/>
      <c r="LPN208" s="110"/>
      <c r="LPO208" s="110"/>
      <c r="LPP208" s="110"/>
      <c r="LPQ208" s="110"/>
      <c r="LPR208" s="110"/>
      <c r="LPS208" s="110"/>
      <c r="LPT208" s="110"/>
      <c r="LPU208" s="110"/>
      <c r="LPV208" s="110"/>
      <c r="LPW208" s="110"/>
      <c r="LPX208" s="110"/>
      <c r="LPY208" s="110"/>
      <c r="LPZ208" s="110"/>
      <c r="LQA208" s="110"/>
      <c r="LQB208" s="110"/>
      <c r="LQC208" s="110"/>
      <c r="LQD208" s="110"/>
      <c r="LQE208" s="110"/>
      <c r="LQF208" s="110"/>
      <c r="LQG208" s="110"/>
      <c r="LQH208" s="110"/>
      <c r="LQI208" s="110"/>
      <c r="LQJ208" s="110"/>
      <c r="LQK208" s="110"/>
      <c r="LQL208" s="110"/>
      <c r="LQM208" s="110"/>
      <c r="LQN208" s="110"/>
      <c r="LQO208" s="110"/>
      <c r="LQP208" s="110"/>
      <c r="LQQ208" s="110"/>
      <c r="LQR208" s="110"/>
      <c r="LQS208" s="110"/>
      <c r="LQT208" s="110"/>
      <c r="LQU208" s="110"/>
      <c r="LQV208" s="110"/>
      <c r="LQW208" s="110"/>
      <c r="LQX208" s="110"/>
      <c r="LQY208" s="110"/>
      <c r="LQZ208" s="110"/>
      <c r="LRA208" s="110"/>
      <c r="LRB208" s="110"/>
      <c r="LRC208" s="110"/>
      <c r="LRD208" s="110"/>
      <c r="LRE208" s="110"/>
      <c r="LRF208" s="110"/>
      <c r="LRG208" s="110"/>
      <c r="LRH208" s="110"/>
      <c r="LRI208" s="110"/>
      <c r="LRJ208" s="110"/>
      <c r="LRK208" s="110"/>
      <c r="LRL208" s="110"/>
      <c r="LRM208" s="110"/>
      <c r="LRN208" s="110"/>
      <c r="LRO208" s="110"/>
      <c r="LRP208" s="110"/>
      <c r="LRQ208" s="110"/>
      <c r="LRR208" s="110"/>
      <c r="LRS208" s="110"/>
      <c r="LRT208" s="110"/>
      <c r="LRU208" s="110"/>
      <c r="LRV208" s="110"/>
      <c r="LRW208" s="110"/>
      <c r="LRX208" s="110"/>
      <c r="LRY208" s="110"/>
      <c r="LRZ208" s="110"/>
      <c r="LSA208" s="110"/>
      <c r="LSB208" s="110"/>
      <c r="LSC208" s="110"/>
      <c r="LSD208" s="110"/>
      <c r="LSE208" s="110"/>
      <c r="LSF208" s="110"/>
      <c r="LSG208" s="110"/>
      <c r="LSH208" s="110"/>
      <c r="LSI208" s="110"/>
      <c r="LSJ208" s="110"/>
      <c r="LSK208" s="110"/>
      <c r="LSL208" s="110"/>
      <c r="LSM208" s="110"/>
      <c r="LSN208" s="110"/>
      <c r="LSO208" s="110"/>
      <c r="LSP208" s="110"/>
      <c r="LSQ208" s="110"/>
      <c r="LSR208" s="110"/>
      <c r="LSS208" s="110"/>
      <c r="LST208" s="110"/>
      <c r="LSU208" s="110"/>
      <c r="LSV208" s="110"/>
      <c r="LSW208" s="110"/>
      <c r="LSX208" s="110"/>
      <c r="LSY208" s="110"/>
      <c r="LSZ208" s="110"/>
      <c r="LTA208" s="110"/>
      <c r="LTB208" s="110"/>
      <c r="LTC208" s="110"/>
      <c r="LTD208" s="110"/>
      <c r="LTE208" s="110"/>
      <c r="LTF208" s="110"/>
      <c r="LTG208" s="110"/>
      <c r="LTH208" s="110"/>
      <c r="LTI208" s="110"/>
      <c r="LTJ208" s="110"/>
      <c r="LTK208" s="110"/>
      <c r="LTL208" s="110"/>
      <c r="LTM208" s="110"/>
      <c r="LTN208" s="110"/>
      <c r="LTO208" s="110"/>
      <c r="LTP208" s="110"/>
      <c r="LTQ208" s="110"/>
      <c r="LTR208" s="110"/>
      <c r="LTS208" s="110"/>
      <c r="LTT208" s="110"/>
      <c r="LTU208" s="110"/>
      <c r="LTV208" s="110"/>
      <c r="LTW208" s="110"/>
      <c r="LTX208" s="110"/>
      <c r="LTY208" s="110"/>
      <c r="LTZ208" s="110"/>
      <c r="LUA208" s="110"/>
      <c r="LUB208" s="110"/>
      <c r="LUC208" s="110"/>
      <c r="LUD208" s="110"/>
      <c r="LUE208" s="110"/>
      <c r="LUF208" s="110"/>
      <c r="LUG208" s="110"/>
      <c r="LUH208" s="110"/>
      <c r="LUI208" s="110"/>
      <c r="LUJ208" s="110"/>
      <c r="LUK208" s="110"/>
      <c r="LUL208" s="110"/>
      <c r="LUM208" s="110"/>
      <c r="LUN208" s="110"/>
      <c r="LUO208" s="110"/>
      <c r="LUP208" s="110"/>
      <c r="LUQ208" s="110"/>
      <c r="LUR208" s="110"/>
      <c r="LUS208" s="110"/>
      <c r="LUT208" s="110"/>
      <c r="LUU208" s="110"/>
      <c r="LUV208" s="110"/>
      <c r="LUW208" s="110"/>
      <c r="LUX208" s="110"/>
      <c r="LUY208" s="110"/>
      <c r="LUZ208" s="110"/>
      <c r="LVA208" s="110"/>
      <c r="LVB208" s="110"/>
      <c r="LVC208" s="110"/>
      <c r="LVD208" s="110"/>
      <c r="LVE208" s="110"/>
      <c r="LVF208" s="110"/>
      <c r="LVG208" s="110"/>
      <c r="LVH208" s="110"/>
      <c r="LVI208" s="110"/>
      <c r="LVJ208" s="110"/>
      <c r="LVK208" s="110"/>
      <c r="LVL208" s="110"/>
      <c r="LVM208" s="110"/>
      <c r="LVN208" s="110"/>
      <c r="LVO208" s="110"/>
      <c r="LVP208" s="110"/>
      <c r="LVQ208" s="110"/>
      <c r="LVR208" s="110"/>
      <c r="LVS208" s="110"/>
      <c r="LVT208" s="110"/>
      <c r="LVU208" s="110"/>
      <c r="LVV208" s="110"/>
      <c r="LVW208" s="110"/>
      <c r="LVX208" s="110"/>
      <c r="LVY208" s="110"/>
      <c r="LVZ208" s="110"/>
      <c r="LWA208" s="110"/>
      <c r="LWB208" s="110"/>
      <c r="LWC208" s="110"/>
      <c r="LWD208" s="110"/>
      <c r="LWE208" s="110"/>
      <c r="LWF208" s="110"/>
      <c r="LWG208" s="110"/>
      <c r="LWH208" s="110"/>
      <c r="LWI208" s="110"/>
      <c r="LWJ208" s="110"/>
      <c r="LWK208" s="110"/>
      <c r="LWL208" s="110"/>
      <c r="LWM208" s="110"/>
      <c r="LWN208" s="110"/>
      <c r="LWO208" s="110"/>
      <c r="LWP208" s="110"/>
      <c r="LWQ208" s="110"/>
      <c r="LWR208" s="110"/>
      <c r="LWS208" s="110"/>
      <c r="LWT208" s="110"/>
      <c r="LWU208" s="110"/>
      <c r="LWV208" s="110"/>
      <c r="LWW208" s="110"/>
      <c r="LWX208" s="110"/>
      <c r="LWY208" s="110"/>
      <c r="LWZ208" s="110"/>
      <c r="LXA208" s="110"/>
      <c r="LXB208" s="110"/>
      <c r="LXC208" s="110"/>
      <c r="LXD208" s="110"/>
      <c r="LXE208" s="110"/>
      <c r="LXF208" s="110"/>
      <c r="LXG208" s="110"/>
      <c r="LXH208" s="110"/>
      <c r="LXI208" s="110"/>
      <c r="LXJ208" s="110"/>
      <c r="LXK208" s="110"/>
      <c r="LXL208" s="110"/>
      <c r="LXM208" s="110"/>
      <c r="LXN208" s="110"/>
      <c r="LXO208" s="110"/>
      <c r="LXP208" s="110"/>
      <c r="LXQ208" s="110"/>
      <c r="LXR208" s="110"/>
      <c r="LXS208" s="110"/>
      <c r="LXT208" s="110"/>
      <c r="LXU208" s="110"/>
      <c r="LXV208" s="110"/>
      <c r="LXW208" s="110"/>
      <c r="LXX208" s="110"/>
      <c r="LXY208" s="110"/>
      <c r="LXZ208" s="110"/>
      <c r="LYA208" s="110"/>
      <c r="LYB208" s="110"/>
      <c r="LYC208" s="110"/>
      <c r="LYD208" s="110"/>
      <c r="LYE208" s="110"/>
      <c r="LYF208" s="110"/>
      <c r="LYG208" s="110"/>
      <c r="LYH208" s="110"/>
      <c r="LYI208" s="110"/>
      <c r="LYJ208" s="110"/>
      <c r="LYK208" s="110"/>
      <c r="LYL208" s="110"/>
      <c r="LYM208" s="110"/>
      <c r="LYN208" s="110"/>
      <c r="LYO208" s="110"/>
      <c r="LYP208" s="110"/>
      <c r="LYQ208" s="110"/>
      <c r="LYR208" s="110"/>
      <c r="LYS208" s="110"/>
      <c r="LYT208" s="110"/>
      <c r="LYU208" s="110"/>
      <c r="LYV208" s="110"/>
      <c r="LYW208" s="110"/>
      <c r="LYX208" s="110"/>
      <c r="LYY208" s="110"/>
      <c r="LYZ208" s="110"/>
      <c r="LZA208" s="110"/>
      <c r="LZB208" s="110"/>
      <c r="LZC208" s="110"/>
      <c r="LZD208" s="110"/>
      <c r="LZE208" s="110"/>
      <c r="LZF208" s="110"/>
      <c r="LZG208" s="110"/>
      <c r="LZH208" s="110"/>
      <c r="LZI208" s="110"/>
      <c r="LZJ208" s="110"/>
      <c r="LZK208" s="110"/>
      <c r="LZL208" s="110"/>
      <c r="LZM208" s="110"/>
      <c r="LZN208" s="110"/>
      <c r="LZO208" s="110"/>
      <c r="LZP208" s="110"/>
      <c r="LZQ208" s="110"/>
      <c r="LZR208" s="110"/>
      <c r="LZS208" s="110"/>
      <c r="LZT208" s="110"/>
      <c r="LZU208" s="110"/>
      <c r="LZV208" s="110"/>
      <c r="LZW208" s="110"/>
      <c r="LZX208" s="110"/>
      <c r="LZY208" s="110"/>
      <c r="LZZ208" s="110"/>
      <c r="MAA208" s="110"/>
      <c r="MAB208" s="110"/>
      <c r="MAC208" s="110"/>
      <c r="MAD208" s="110"/>
      <c r="MAE208" s="110"/>
      <c r="MAF208" s="110"/>
      <c r="MAG208" s="110"/>
      <c r="MAH208" s="110"/>
      <c r="MAI208" s="110"/>
      <c r="MAJ208" s="110"/>
      <c r="MAK208" s="110"/>
      <c r="MAL208" s="110"/>
      <c r="MAM208" s="110"/>
      <c r="MAN208" s="110"/>
      <c r="MAO208" s="110"/>
      <c r="MAP208" s="110"/>
      <c r="MAQ208" s="110"/>
      <c r="MAR208" s="110"/>
      <c r="MAS208" s="110"/>
      <c r="MAT208" s="110"/>
      <c r="MAU208" s="110"/>
      <c r="MAV208" s="110"/>
      <c r="MAW208" s="110"/>
      <c r="MAX208" s="110"/>
      <c r="MAY208" s="110"/>
      <c r="MAZ208" s="110"/>
      <c r="MBA208" s="110"/>
      <c r="MBB208" s="110"/>
      <c r="MBC208" s="110"/>
      <c r="MBD208" s="110"/>
      <c r="MBE208" s="110"/>
      <c r="MBF208" s="110"/>
      <c r="MBG208" s="110"/>
      <c r="MBH208" s="110"/>
      <c r="MBI208" s="110"/>
      <c r="MBJ208" s="110"/>
      <c r="MBK208" s="110"/>
      <c r="MBL208" s="110"/>
      <c r="MBM208" s="110"/>
      <c r="MBN208" s="110"/>
      <c r="MBO208" s="110"/>
      <c r="MBP208" s="110"/>
      <c r="MBQ208" s="110"/>
      <c r="MBR208" s="110"/>
      <c r="MBS208" s="110"/>
      <c r="MBT208" s="110"/>
      <c r="MBU208" s="110"/>
      <c r="MBV208" s="110"/>
      <c r="MBW208" s="110"/>
      <c r="MBX208" s="110"/>
      <c r="MBY208" s="110"/>
      <c r="MBZ208" s="110"/>
      <c r="MCA208" s="110"/>
      <c r="MCB208" s="110"/>
      <c r="MCC208" s="110"/>
      <c r="MCD208" s="110"/>
      <c r="MCE208" s="110"/>
      <c r="MCF208" s="110"/>
      <c r="MCG208" s="110"/>
      <c r="MCH208" s="110"/>
      <c r="MCI208" s="110"/>
      <c r="MCJ208" s="110"/>
      <c r="MCK208" s="110"/>
      <c r="MCL208" s="110"/>
      <c r="MCM208" s="110"/>
      <c r="MCN208" s="110"/>
      <c r="MCO208" s="110"/>
      <c r="MCP208" s="110"/>
      <c r="MCQ208" s="110"/>
      <c r="MCR208" s="110"/>
      <c r="MCS208" s="110"/>
      <c r="MCT208" s="110"/>
      <c r="MCU208" s="110"/>
      <c r="MCV208" s="110"/>
      <c r="MCW208" s="110"/>
      <c r="MCX208" s="110"/>
      <c r="MCY208" s="110"/>
      <c r="MCZ208" s="110"/>
      <c r="MDA208" s="110"/>
      <c r="MDB208" s="110"/>
      <c r="MDC208" s="110"/>
      <c r="MDD208" s="110"/>
      <c r="MDE208" s="110"/>
      <c r="MDF208" s="110"/>
      <c r="MDG208" s="110"/>
      <c r="MDH208" s="110"/>
      <c r="MDI208" s="110"/>
      <c r="MDJ208" s="110"/>
      <c r="MDK208" s="110"/>
      <c r="MDL208" s="110"/>
      <c r="MDM208" s="110"/>
      <c r="MDN208" s="110"/>
      <c r="MDO208" s="110"/>
      <c r="MDP208" s="110"/>
      <c r="MDQ208" s="110"/>
      <c r="MDR208" s="110"/>
      <c r="MDS208" s="110"/>
      <c r="MDT208" s="110"/>
      <c r="MDU208" s="110"/>
      <c r="MDV208" s="110"/>
      <c r="MDW208" s="110"/>
      <c r="MDX208" s="110"/>
      <c r="MDY208" s="110"/>
      <c r="MDZ208" s="110"/>
      <c r="MEA208" s="110"/>
      <c r="MEB208" s="110"/>
      <c r="MEC208" s="110"/>
      <c r="MED208" s="110"/>
      <c r="MEE208" s="110"/>
      <c r="MEF208" s="110"/>
      <c r="MEG208" s="110"/>
      <c r="MEH208" s="110"/>
      <c r="MEI208" s="110"/>
      <c r="MEJ208" s="110"/>
      <c r="MEK208" s="110"/>
      <c r="MEL208" s="110"/>
      <c r="MEM208" s="110"/>
      <c r="MEN208" s="110"/>
      <c r="MEO208" s="110"/>
      <c r="MEP208" s="110"/>
      <c r="MEQ208" s="110"/>
      <c r="MER208" s="110"/>
      <c r="MES208" s="110"/>
      <c r="MET208" s="110"/>
      <c r="MEU208" s="110"/>
      <c r="MEV208" s="110"/>
      <c r="MEW208" s="110"/>
      <c r="MEX208" s="110"/>
      <c r="MEY208" s="110"/>
      <c r="MEZ208" s="110"/>
      <c r="MFA208" s="110"/>
      <c r="MFB208" s="110"/>
      <c r="MFC208" s="110"/>
      <c r="MFD208" s="110"/>
      <c r="MFE208" s="110"/>
      <c r="MFF208" s="110"/>
      <c r="MFG208" s="110"/>
      <c r="MFH208" s="110"/>
      <c r="MFI208" s="110"/>
      <c r="MFJ208" s="110"/>
      <c r="MFK208" s="110"/>
      <c r="MFL208" s="110"/>
      <c r="MFM208" s="110"/>
      <c r="MFN208" s="110"/>
      <c r="MFO208" s="110"/>
      <c r="MFP208" s="110"/>
      <c r="MFQ208" s="110"/>
      <c r="MFR208" s="110"/>
      <c r="MFS208" s="110"/>
      <c r="MFT208" s="110"/>
      <c r="MFU208" s="110"/>
      <c r="MFV208" s="110"/>
      <c r="MFW208" s="110"/>
      <c r="MFX208" s="110"/>
      <c r="MFY208" s="110"/>
      <c r="MFZ208" s="110"/>
      <c r="MGA208" s="110"/>
      <c r="MGB208" s="110"/>
      <c r="MGC208" s="110"/>
      <c r="MGD208" s="110"/>
      <c r="MGE208" s="110"/>
      <c r="MGF208" s="110"/>
      <c r="MGG208" s="110"/>
      <c r="MGH208" s="110"/>
      <c r="MGI208" s="110"/>
      <c r="MGJ208" s="110"/>
      <c r="MGK208" s="110"/>
      <c r="MGL208" s="110"/>
      <c r="MGM208" s="110"/>
      <c r="MGN208" s="110"/>
      <c r="MGO208" s="110"/>
      <c r="MGP208" s="110"/>
      <c r="MGQ208" s="110"/>
      <c r="MGR208" s="110"/>
      <c r="MGS208" s="110"/>
      <c r="MGT208" s="110"/>
      <c r="MGU208" s="110"/>
      <c r="MGV208" s="110"/>
      <c r="MGW208" s="110"/>
      <c r="MGX208" s="110"/>
      <c r="MGY208" s="110"/>
      <c r="MGZ208" s="110"/>
      <c r="MHA208" s="110"/>
      <c r="MHB208" s="110"/>
      <c r="MHC208" s="110"/>
      <c r="MHD208" s="110"/>
      <c r="MHE208" s="110"/>
      <c r="MHF208" s="110"/>
      <c r="MHG208" s="110"/>
      <c r="MHH208" s="110"/>
      <c r="MHI208" s="110"/>
      <c r="MHJ208" s="110"/>
      <c r="MHK208" s="110"/>
      <c r="MHL208" s="110"/>
      <c r="MHM208" s="110"/>
      <c r="MHN208" s="110"/>
      <c r="MHO208" s="110"/>
      <c r="MHP208" s="110"/>
      <c r="MHQ208" s="110"/>
      <c r="MHR208" s="110"/>
      <c r="MHS208" s="110"/>
      <c r="MHT208" s="110"/>
      <c r="MHU208" s="110"/>
      <c r="MHV208" s="110"/>
      <c r="MHW208" s="110"/>
      <c r="MHX208" s="110"/>
      <c r="MHY208" s="110"/>
      <c r="MHZ208" s="110"/>
      <c r="MIA208" s="110"/>
      <c r="MIB208" s="110"/>
      <c r="MIC208" s="110"/>
      <c r="MID208" s="110"/>
      <c r="MIE208" s="110"/>
      <c r="MIF208" s="110"/>
      <c r="MIG208" s="110"/>
      <c r="MIH208" s="110"/>
      <c r="MII208" s="110"/>
      <c r="MIJ208" s="110"/>
      <c r="MIK208" s="110"/>
      <c r="MIL208" s="110"/>
      <c r="MIM208" s="110"/>
      <c r="MIN208" s="110"/>
      <c r="MIO208" s="110"/>
      <c r="MIP208" s="110"/>
      <c r="MIQ208" s="110"/>
      <c r="MIR208" s="110"/>
      <c r="MIS208" s="110"/>
      <c r="MIT208" s="110"/>
      <c r="MIU208" s="110"/>
      <c r="MIV208" s="110"/>
      <c r="MIW208" s="110"/>
      <c r="MIX208" s="110"/>
      <c r="MIY208" s="110"/>
      <c r="MIZ208" s="110"/>
      <c r="MJA208" s="110"/>
      <c r="MJB208" s="110"/>
      <c r="MJC208" s="110"/>
      <c r="MJD208" s="110"/>
      <c r="MJE208" s="110"/>
      <c r="MJF208" s="110"/>
      <c r="MJG208" s="110"/>
      <c r="MJH208" s="110"/>
      <c r="MJI208" s="110"/>
      <c r="MJJ208" s="110"/>
      <c r="MJK208" s="110"/>
      <c r="MJL208" s="110"/>
      <c r="MJM208" s="110"/>
      <c r="MJN208" s="110"/>
      <c r="MJO208" s="110"/>
      <c r="MJP208" s="110"/>
      <c r="MJQ208" s="110"/>
      <c r="MJR208" s="110"/>
      <c r="MJS208" s="110"/>
      <c r="MJT208" s="110"/>
      <c r="MJU208" s="110"/>
      <c r="MJV208" s="110"/>
      <c r="MJW208" s="110"/>
      <c r="MJX208" s="110"/>
      <c r="MJY208" s="110"/>
      <c r="MJZ208" s="110"/>
      <c r="MKA208" s="110"/>
      <c r="MKB208" s="110"/>
      <c r="MKC208" s="110"/>
      <c r="MKD208" s="110"/>
      <c r="MKE208" s="110"/>
      <c r="MKF208" s="110"/>
      <c r="MKG208" s="110"/>
      <c r="MKH208" s="110"/>
      <c r="MKI208" s="110"/>
      <c r="MKJ208" s="110"/>
      <c r="MKK208" s="110"/>
      <c r="MKL208" s="110"/>
      <c r="MKM208" s="110"/>
      <c r="MKN208" s="110"/>
      <c r="MKO208" s="110"/>
      <c r="MKP208" s="110"/>
      <c r="MKQ208" s="110"/>
      <c r="MKR208" s="110"/>
      <c r="MKS208" s="110"/>
      <c r="MKT208" s="110"/>
      <c r="MKU208" s="110"/>
      <c r="MKV208" s="110"/>
      <c r="MKW208" s="110"/>
      <c r="MKX208" s="110"/>
      <c r="MKY208" s="110"/>
      <c r="MKZ208" s="110"/>
      <c r="MLA208" s="110"/>
      <c r="MLB208" s="110"/>
      <c r="MLC208" s="110"/>
      <c r="MLD208" s="110"/>
      <c r="MLE208" s="110"/>
      <c r="MLF208" s="110"/>
      <c r="MLG208" s="110"/>
      <c r="MLH208" s="110"/>
      <c r="MLI208" s="110"/>
      <c r="MLJ208" s="110"/>
      <c r="MLK208" s="110"/>
      <c r="MLL208" s="110"/>
      <c r="MLM208" s="110"/>
      <c r="MLN208" s="110"/>
      <c r="MLO208" s="110"/>
      <c r="MLP208" s="110"/>
      <c r="MLQ208" s="110"/>
      <c r="MLR208" s="110"/>
      <c r="MLS208" s="110"/>
      <c r="MLT208" s="110"/>
      <c r="MLU208" s="110"/>
      <c r="MLV208" s="110"/>
      <c r="MLW208" s="110"/>
      <c r="MLX208" s="110"/>
      <c r="MLY208" s="110"/>
      <c r="MLZ208" s="110"/>
      <c r="MMA208" s="110"/>
      <c r="MMB208" s="110"/>
      <c r="MMC208" s="110"/>
      <c r="MMD208" s="110"/>
      <c r="MME208" s="110"/>
      <c r="MMF208" s="110"/>
      <c r="MMG208" s="110"/>
      <c r="MMH208" s="110"/>
      <c r="MMI208" s="110"/>
      <c r="MMJ208" s="110"/>
      <c r="MMK208" s="110"/>
      <c r="MML208" s="110"/>
      <c r="MMM208" s="110"/>
      <c r="MMN208" s="110"/>
      <c r="MMO208" s="110"/>
      <c r="MMP208" s="110"/>
      <c r="MMQ208" s="110"/>
      <c r="MMR208" s="110"/>
      <c r="MMS208" s="110"/>
      <c r="MMT208" s="110"/>
      <c r="MMU208" s="110"/>
      <c r="MMV208" s="110"/>
      <c r="MMW208" s="110"/>
      <c r="MMX208" s="110"/>
      <c r="MMY208" s="110"/>
      <c r="MMZ208" s="110"/>
      <c r="MNA208" s="110"/>
      <c r="MNB208" s="110"/>
      <c r="MNC208" s="110"/>
      <c r="MND208" s="110"/>
      <c r="MNE208" s="110"/>
      <c r="MNF208" s="110"/>
      <c r="MNG208" s="110"/>
      <c r="MNH208" s="110"/>
      <c r="MNI208" s="110"/>
      <c r="MNJ208" s="110"/>
      <c r="MNK208" s="110"/>
      <c r="MNL208" s="110"/>
      <c r="MNM208" s="110"/>
      <c r="MNN208" s="110"/>
      <c r="MNO208" s="110"/>
      <c r="MNP208" s="110"/>
      <c r="MNQ208" s="110"/>
      <c r="MNR208" s="110"/>
      <c r="MNS208" s="110"/>
      <c r="MNT208" s="110"/>
      <c r="MNU208" s="110"/>
      <c r="MNV208" s="110"/>
      <c r="MNW208" s="110"/>
      <c r="MNX208" s="110"/>
      <c r="MNY208" s="110"/>
      <c r="MNZ208" s="110"/>
      <c r="MOA208" s="110"/>
      <c r="MOB208" s="110"/>
      <c r="MOC208" s="110"/>
      <c r="MOD208" s="110"/>
      <c r="MOE208" s="110"/>
      <c r="MOF208" s="110"/>
      <c r="MOG208" s="110"/>
      <c r="MOH208" s="110"/>
      <c r="MOI208" s="110"/>
      <c r="MOJ208" s="110"/>
      <c r="MOK208" s="110"/>
      <c r="MOL208" s="110"/>
      <c r="MOM208" s="110"/>
      <c r="MON208" s="110"/>
      <c r="MOO208" s="110"/>
      <c r="MOP208" s="110"/>
      <c r="MOQ208" s="110"/>
      <c r="MOR208" s="110"/>
      <c r="MOS208" s="110"/>
      <c r="MOT208" s="110"/>
      <c r="MOU208" s="110"/>
      <c r="MOV208" s="110"/>
      <c r="MOW208" s="110"/>
      <c r="MOX208" s="110"/>
      <c r="MOY208" s="110"/>
      <c r="MOZ208" s="110"/>
      <c r="MPA208" s="110"/>
      <c r="MPB208" s="110"/>
      <c r="MPC208" s="110"/>
      <c r="MPD208" s="110"/>
      <c r="MPE208" s="110"/>
      <c r="MPF208" s="110"/>
      <c r="MPG208" s="110"/>
      <c r="MPH208" s="110"/>
      <c r="MPI208" s="110"/>
      <c r="MPJ208" s="110"/>
      <c r="MPK208" s="110"/>
      <c r="MPL208" s="110"/>
      <c r="MPM208" s="110"/>
      <c r="MPN208" s="110"/>
      <c r="MPO208" s="110"/>
      <c r="MPP208" s="110"/>
      <c r="MPQ208" s="110"/>
      <c r="MPR208" s="110"/>
      <c r="MPS208" s="110"/>
      <c r="MPT208" s="110"/>
      <c r="MPU208" s="110"/>
      <c r="MPV208" s="110"/>
      <c r="MPW208" s="110"/>
      <c r="MPX208" s="110"/>
      <c r="MPY208" s="110"/>
      <c r="MPZ208" s="110"/>
      <c r="MQA208" s="110"/>
      <c r="MQB208" s="110"/>
      <c r="MQC208" s="110"/>
      <c r="MQD208" s="110"/>
      <c r="MQE208" s="110"/>
      <c r="MQF208" s="110"/>
      <c r="MQG208" s="110"/>
      <c r="MQH208" s="110"/>
      <c r="MQI208" s="110"/>
      <c r="MQJ208" s="110"/>
      <c r="MQK208" s="110"/>
      <c r="MQL208" s="110"/>
      <c r="MQM208" s="110"/>
      <c r="MQN208" s="110"/>
      <c r="MQO208" s="110"/>
      <c r="MQP208" s="110"/>
      <c r="MQQ208" s="110"/>
      <c r="MQR208" s="110"/>
      <c r="MQS208" s="110"/>
      <c r="MQT208" s="110"/>
      <c r="MQU208" s="110"/>
      <c r="MQV208" s="110"/>
      <c r="MQW208" s="110"/>
      <c r="MQX208" s="110"/>
      <c r="MQY208" s="110"/>
      <c r="MQZ208" s="110"/>
      <c r="MRA208" s="110"/>
      <c r="MRB208" s="110"/>
      <c r="MRC208" s="110"/>
      <c r="MRD208" s="110"/>
      <c r="MRE208" s="110"/>
      <c r="MRF208" s="110"/>
      <c r="MRG208" s="110"/>
      <c r="MRH208" s="110"/>
      <c r="MRI208" s="110"/>
      <c r="MRJ208" s="110"/>
      <c r="MRK208" s="110"/>
      <c r="MRL208" s="110"/>
      <c r="MRM208" s="110"/>
      <c r="MRN208" s="110"/>
      <c r="MRO208" s="110"/>
      <c r="MRP208" s="110"/>
      <c r="MRQ208" s="110"/>
      <c r="MRR208" s="110"/>
      <c r="MRS208" s="110"/>
      <c r="MRT208" s="110"/>
      <c r="MRU208" s="110"/>
      <c r="MRV208" s="110"/>
      <c r="MRW208" s="110"/>
      <c r="MRX208" s="110"/>
      <c r="MRY208" s="110"/>
      <c r="MRZ208" s="110"/>
      <c r="MSA208" s="110"/>
      <c r="MSB208" s="110"/>
      <c r="MSC208" s="110"/>
      <c r="MSD208" s="110"/>
      <c r="MSE208" s="110"/>
      <c r="MSF208" s="110"/>
      <c r="MSG208" s="110"/>
      <c r="MSH208" s="110"/>
      <c r="MSI208" s="110"/>
      <c r="MSJ208" s="110"/>
      <c r="MSK208" s="110"/>
      <c r="MSL208" s="110"/>
      <c r="MSM208" s="110"/>
      <c r="MSN208" s="110"/>
      <c r="MSO208" s="110"/>
      <c r="MSP208" s="110"/>
      <c r="MSQ208" s="110"/>
      <c r="MSR208" s="110"/>
      <c r="MSS208" s="110"/>
      <c r="MST208" s="110"/>
      <c r="MSU208" s="110"/>
      <c r="MSV208" s="110"/>
      <c r="MSW208" s="110"/>
      <c r="MSX208" s="110"/>
      <c r="MSY208" s="110"/>
      <c r="MSZ208" s="110"/>
      <c r="MTA208" s="110"/>
      <c r="MTB208" s="110"/>
      <c r="MTC208" s="110"/>
      <c r="MTD208" s="110"/>
      <c r="MTE208" s="110"/>
      <c r="MTF208" s="110"/>
      <c r="MTG208" s="110"/>
      <c r="MTH208" s="110"/>
      <c r="MTI208" s="110"/>
      <c r="MTJ208" s="110"/>
      <c r="MTK208" s="110"/>
      <c r="MTL208" s="110"/>
      <c r="MTM208" s="110"/>
      <c r="MTN208" s="110"/>
      <c r="MTO208" s="110"/>
      <c r="MTP208" s="110"/>
      <c r="MTQ208" s="110"/>
      <c r="MTR208" s="110"/>
      <c r="MTS208" s="110"/>
      <c r="MTT208" s="110"/>
      <c r="MTU208" s="110"/>
      <c r="MTV208" s="110"/>
      <c r="MTW208" s="110"/>
      <c r="MTX208" s="110"/>
      <c r="MTY208" s="110"/>
      <c r="MTZ208" s="110"/>
      <c r="MUA208" s="110"/>
      <c r="MUB208" s="110"/>
      <c r="MUC208" s="110"/>
      <c r="MUD208" s="110"/>
      <c r="MUE208" s="110"/>
      <c r="MUF208" s="110"/>
      <c r="MUG208" s="110"/>
      <c r="MUH208" s="110"/>
      <c r="MUI208" s="110"/>
      <c r="MUJ208" s="110"/>
      <c r="MUK208" s="110"/>
      <c r="MUL208" s="110"/>
      <c r="MUM208" s="110"/>
      <c r="MUN208" s="110"/>
      <c r="MUO208" s="110"/>
      <c r="MUP208" s="110"/>
      <c r="MUQ208" s="110"/>
      <c r="MUR208" s="110"/>
      <c r="MUS208" s="110"/>
      <c r="MUT208" s="110"/>
      <c r="MUU208" s="110"/>
      <c r="MUV208" s="110"/>
      <c r="MUW208" s="110"/>
      <c r="MUX208" s="110"/>
      <c r="MUY208" s="110"/>
      <c r="MUZ208" s="110"/>
      <c r="MVA208" s="110"/>
      <c r="MVB208" s="110"/>
      <c r="MVC208" s="110"/>
      <c r="MVD208" s="110"/>
      <c r="MVE208" s="110"/>
      <c r="MVF208" s="110"/>
      <c r="MVG208" s="110"/>
      <c r="MVH208" s="110"/>
      <c r="MVI208" s="110"/>
      <c r="MVJ208" s="110"/>
      <c r="MVK208" s="110"/>
      <c r="MVL208" s="110"/>
      <c r="MVM208" s="110"/>
      <c r="MVN208" s="110"/>
      <c r="MVO208" s="110"/>
      <c r="MVP208" s="110"/>
      <c r="MVQ208" s="110"/>
      <c r="MVR208" s="110"/>
      <c r="MVS208" s="110"/>
      <c r="MVT208" s="110"/>
      <c r="MVU208" s="110"/>
      <c r="MVV208" s="110"/>
      <c r="MVW208" s="110"/>
      <c r="MVX208" s="110"/>
      <c r="MVY208" s="110"/>
      <c r="MVZ208" s="110"/>
      <c r="MWA208" s="110"/>
      <c r="MWB208" s="110"/>
      <c r="MWC208" s="110"/>
      <c r="MWD208" s="110"/>
      <c r="MWE208" s="110"/>
      <c r="MWF208" s="110"/>
      <c r="MWG208" s="110"/>
      <c r="MWH208" s="110"/>
      <c r="MWI208" s="110"/>
      <c r="MWJ208" s="110"/>
      <c r="MWK208" s="110"/>
      <c r="MWL208" s="110"/>
      <c r="MWM208" s="110"/>
      <c r="MWN208" s="110"/>
      <c r="MWO208" s="110"/>
      <c r="MWP208" s="110"/>
      <c r="MWQ208" s="110"/>
      <c r="MWR208" s="110"/>
      <c r="MWS208" s="110"/>
      <c r="MWT208" s="110"/>
      <c r="MWU208" s="110"/>
      <c r="MWV208" s="110"/>
      <c r="MWW208" s="110"/>
      <c r="MWX208" s="110"/>
      <c r="MWY208" s="110"/>
      <c r="MWZ208" s="110"/>
      <c r="MXA208" s="110"/>
      <c r="MXB208" s="110"/>
      <c r="MXC208" s="110"/>
      <c r="MXD208" s="110"/>
      <c r="MXE208" s="110"/>
      <c r="MXF208" s="110"/>
      <c r="MXG208" s="110"/>
      <c r="MXH208" s="110"/>
      <c r="MXI208" s="110"/>
      <c r="MXJ208" s="110"/>
      <c r="MXK208" s="110"/>
      <c r="MXL208" s="110"/>
      <c r="MXM208" s="110"/>
      <c r="MXN208" s="110"/>
      <c r="MXO208" s="110"/>
      <c r="MXP208" s="110"/>
      <c r="MXQ208" s="110"/>
      <c r="MXR208" s="110"/>
      <c r="MXS208" s="110"/>
      <c r="MXT208" s="110"/>
      <c r="MXU208" s="110"/>
      <c r="MXV208" s="110"/>
      <c r="MXW208" s="110"/>
      <c r="MXX208" s="110"/>
      <c r="MXY208" s="110"/>
      <c r="MXZ208" s="110"/>
      <c r="MYA208" s="110"/>
      <c r="MYB208" s="110"/>
      <c r="MYC208" s="110"/>
      <c r="MYD208" s="110"/>
      <c r="MYE208" s="110"/>
      <c r="MYF208" s="110"/>
      <c r="MYG208" s="110"/>
      <c r="MYH208" s="110"/>
      <c r="MYI208" s="110"/>
      <c r="MYJ208" s="110"/>
      <c r="MYK208" s="110"/>
      <c r="MYL208" s="110"/>
      <c r="MYM208" s="110"/>
      <c r="MYN208" s="110"/>
      <c r="MYO208" s="110"/>
      <c r="MYP208" s="110"/>
      <c r="MYQ208" s="110"/>
      <c r="MYR208" s="110"/>
      <c r="MYS208" s="110"/>
      <c r="MYT208" s="110"/>
      <c r="MYU208" s="110"/>
      <c r="MYV208" s="110"/>
      <c r="MYW208" s="110"/>
      <c r="MYX208" s="110"/>
      <c r="MYY208" s="110"/>
      <c r="MYZ208" s="110"/>
      <c r="MZA208" s="110"/>
      <c r="MZB208" s="110"/>
      <c r="MZC208" s="110"/>
      <c r="MZD208" s="110"/>
      <c r="MZE208" s="110"/>
      <c r="MZF208" s="110"/>
      <c r="MZG208" s="110"/>
      <c r="MZH208" s="110"/>
      <c r="MZI208" s="110"/>
      <c r="MZJ208" s="110"/>
      <c r="MZK208" s="110"/>
      <c r="MZL208" s="110"/>
      <c r="MZM208" s="110"/>
      <c r="MZN208" s="110"/>
      <c r="MZO208" s="110"/>
      <c r="MZP208" s="110"/>
      <c r="MZQ208" s="110"/>
      <c r="MZR208" s="110"/>
      <c r="MZS208" s="110"/>
      <c r="MZT208" s="110"/>
      <c r="MZU208" s="110"/>
      <c r="MZV208" s="110"/>
      <c r="MZW208" s="110"/>
      <c r="MZX208" s="110"/>
      <c r="MZY208" s="110"/>
      <c r="MZZ208" s="110"/>
      <c r="NAA208" s="110"/>
      <c r="NAB208" s="110"/>
      <c r="NAC208" s="110"/>
      <c r="NAD208" s="110"/>
      <c r="NAE208" s="110"/>
      <c r="NAF208" s="110"/>
      <c r="NAG208" s="110"/>
      <c r="NAH208" s="110"/>
      <c r="NAI208" s="110"/>
      <c r="NAJ208" s="110"/>
      <c r="NAK208" s="110"/>
      <c r="NAL208" s="110"/>
      <c r="NAM208" s="110"/>
      <c r="NAN208" s="110"/>
      <c r="NAO208" s="110"/>
      <c r="NAP208" s="110"/>
      <c r="NAQ208" s="110"/>
      <c r="NAR208" s="110"/>
      <c r="NAS208" s="110"/>
      <c r="NAT208" s="110"/>
      <c r="NAU208" s="110"/>
      <c r="NAV208" s="110"/>
      <c r="NAW208" s="110"/>
      <c r="NAX208" s="110"/>
      <c r="NAY208" s="110"/>
      <c r="NAZ208" s="110"/>
      <c r="NBA208" s="110"/>
      <c r="NBB208" s="110"/>
      <c r="NBC208" s="110"/>
      <c r="NBD208" s="110"/>
      <c r="NBE208" s="110"/>
      <c r="NBF208" s="110"/>
      <c r="NBG208" s="110"/>
      <c r="NBH208" s="110"/>
      <c r="NBI208" s="110"/>
      <c r="NBJ208" s="110"/>
      <c r="NBK208" s="110"/>
      <c r="NBL208" s="110"/>
      <c r="NBM208" s="110"/>
      <c r="NBN208" s="110"/>
      <c r="NBO208" s="110"/>
      <c r="NBP208" s="110"/>
      <c r="NBQ208" s="110"/>
      <c r="NBR208" s="110"/>
      <c r="NBS208" s="110"/>
      <c r="NBT208" s="110"/>
      <c r="NBU208" s="110"/>
      <c r="NBV208" s="110"/>
      <c r="NBW208" s="110"/>
      <c r="NBX208" s="110"/>
      <c r="NBY208" s="110"/>
      <c r="NBZ208" s="110"/>
      <c r="NCA208" s="110"/>
      <c r="NCB208" s="110"/>
      <c r="NCC208" s="110"/>
      <c r="NCD208" s="110"/>
      <c r="NCE208" s="110"/>
      <c r="NCF208" s="110"/>
      <c r="NCG208" s="110"/>
      <c r="NCH208" s="110"/>
      <c r="NCI208" s="110"/>
      <c r="NCJ208" s="110"/>
      <c r="NCK208" s="110"/>
      <c r="NCL208" s="110"/>
      <c r="NCM208" s="110"/>
      <c r="NCN208" s="110"/>
      <c r="NCO208" s="110"/>
      <c r="NCP208" s="110"/>
      <c r="NCQ208" s="110"/>
      <c r="NCR208" s="110"/>
      <c r="NCS208" s="110"/>
      <c r="NCT208" s="110"/>
      <c r="NCU208" s="110"/>
      <c r="NCV208" s="110"/>
      <c r="NCW208" s="110"/>
      <c r="NCX208" s="110"/>
      <c r="NCY208" s="110"/>
      <c r="NCZ208" s="110"/>
      <c r="NDA208" s="110"/>
      <c r="NDB208" s="110"/>
      <c r="NDC208" s="110"/>
      <c r="NDD208" s="110"/>
      <c r="NDE208" s="110"/>
      <c r="NDF208" s="110"/>
      <c r="NDG208" s="110"/>
      <c r="NDH208" s="110"/>
      <c r="NDI208" s="110"/>
      <c r="NDJ208" s="110"/>
      <c r="NDK208" s="110"/>
      <c r="NDL208" s="110"/>
      <c r="NDM208" s="110"/>
      <c r="NDN208" s="110"/>
      <c r="NDO208" s="110"/>
      <c r="NDP208" s="110"/>
      <c r="NDQ208" s="110"/>
      <c r="NDR208" s="110"/>
      <c r="NDS208" s="110"/>
      <c r="NDT208" s="110"/>
      <c r="NDU208" s="110"/>
      <c r="NDV208" s="110"/>
      <c r="NDW208" s="110"/>
      <c r="NDX208" s="110"/>
      <c r="NDY208" s="110"/>
      <c r="NDZ208" s="110"/>
      <c r="NEA208" s="110"/>
      <c r="NEB208" s="110"/>
      <c r="NEC208" s="110"/>
      <c r="NED208" s="110"/>
      <c r="NEE208" s="110"/>
      <c r="NEF208" s="110"/>
      <c r="NEG208" s="110"/>
      <c r="NEH208" s="110"/>
      <c r="NEI208" s="110"/>
      <c r="NEJ208" s="110"/>
      <c r="NEK208" s="110"/>
      <c r="NEL208" s="110"/>
      <c r="NEM208" s="110"/>
      <c r="NEN208" s="110"/>
      <c r="NEO208" s="110"/>
      <c r="NEP208" s="110"/>
      <c r="NEQ208" s="110"/>
      <c r="NER208" s="110"/>
      <c r="NES208" s="110"/>
      <c r="NET208" s="110"/>
      <c r="NEU208" s="110"/>
      <c r="NEV208" s="110"/>
      <c r="NEW208" s="110"/>
      <c r="NEX208" s="110"/>
      <c r="NEY208" s="110"/>
      <c r="NEZ208" s="110"/>
      <c r="NFA208" s="110"/>
      <c r="NFB208" s="110"/>
      <c r="NFC208" s="110"/>
      <c r="NFD208" s="110"/>
      <c r="NFE208" s="110"/>
      <c r="NFF208" s="110"/>
      <c r="NFG208" s="110"/>
      <c r="NFH208" s="110"/>
      <c r="NFI208" s="110"/>
      <c r="NFJ208" s="110"/>
      <c r="NFK208" s="110"/>
      <c r="NFL208" s="110"/>
      <c r="NFM208" s="110"/>
      <c r="NFN208" s="110"/>
      <c r="NFO208" s="110"/>
      <c r="NFP208" s="110"/>
      <c r="NFQ208" s="110"/>
      <c r="NFR208" s="110"/>
      <c r="NFS208" s="110"/>
      <c r="NFT208" s="110"/>
      <c r="NFU208" s="110"/>
      <c r="NFV208" s="110"/>
      <c r="NFW208" s="110"/>
      <c r="NFX208" s="110"/>
      <c r="NFY208" s="110"/>
      <c r="NFZ208" s="110"/>
      <c r="NGA208" s="110"/>
      <c r="NGB208" s="110"/>
      <c r="NGC208" s="110"/>
      <c r="NGD208" s="110"/>
      <c r="NGE208" s="110"/>
      <c r="NGF208" s="110"/>
      <c r="NGG208" s="110"/>
      <c r="NGH208" s="110"/>
      <c r="NGI208" s="110"/>
      <c r="NGJ208" s="110"/>
      <c r="NGK208" s="110"/>
      <c r="NGL208" s="110"/>
      <c r="NGM208" s="110"/>
      <c r="NGN208" s="110"/>
      <c r="NGO208" s="110"/>
      <c r="NGP208" s="110"/>
      <c r="NGQ208" s="110"/>
      <c r="NGR208" s="110"/>
      <c r="NGS208" s="110"/>
      <c r="NGT208" s="110"/>
      <c r="NGU208" s="110"/>
      <c r="NGV208" s="110"/>
      <c r="NGW208" s="110"/>
      <c r="NGX208" s="110"/>
      <c r="NGY208" s="110"/>
      <c r="NGZ208" s="110"/>
      <c r="NHA208" s="110"/>
      <c r="NHB208" s="110"/>
      <c r="NHC208" s="110"/>
      <c r="NHD208" s="110"/>
      <c r="NHE208" s="110"/>
      <c r="NHF208" s="110"/>
      <c r="NHG208" s="110"/>
      <c r="NHH208" s="110"/>
      <c r="NHI208" s="110"/>
      <c r="NHJ208" s="110"/>
      <c r="NHK208" s="110"/>
      <c r="NHL208" s="110"/>
      <c r="NHM208" s="110"/>
      <c r="NHN208" s="110"/>
      <c r="NHO208" s="110"/>
      <c r="NHP208" s="110"/>
      <c r="NHQ208" s="110"/>
      <c r="NHR208" s="110"/>
      <c r="NHS208" s="110"/>
      <c r="NHT208" s="110"/>
      <c r="NHU208" s="110"/>
      <c r="NHV208" s="110"/>
      <c r="NHW208" s="110"/>
      <c r="NHX208" s="110"/>
      <c r="NHY208" s="110"/>
      <c r="NHZ208" s="110"/>
      <c r="NIA208" s="110"/>
      <c r="NIB208" s="110"/>
      <c r="NIC208" s="110"/>
      <c r="NID208" s="110"/>
      <c r="NIE208" s="110"/>
      <c r="NIF208" s="110"/>
      <c r="NIG208" s="110"/>
      <c r="NIH208" s="110"/>
      <c r="NII208" s="110"/>
      <c r="NIJ208" s="110"/>
      <c r="NIK208" s="110"/>
      <c r="NIL208" s="110"/>
      <c r="NIM208" s="110"/>
      <c r="NIN208" s="110"/>
      <c r="NIO208" s="110"/>
      <c r="NIP208" s="110"/>
      <c r="NIQ208" s="110"/>
      <c r="NIR208" s="110"/>
      <c r="NIS208" s="110"/>
      <c r="NIT208" s="110"/>
      <c r="NIU208" s="110"/>
      <c r="NIV208" s="110"/>
      <c r="NIW208" s="110"/>
      <c r="NIX208" s="110"/>
      <c r="NIY208" s="110"/>
      <c r="NIZ208" s="110"/>
      <c r="NJA208" s="110"/>
      <c r="NJB208" s="110"/>
      <c r="NJC208" s="110"/>
      <c r="NJD208" s="110"/>
      <c r="NJE208" s="110"/>
      <c r="NJF208" s="110"/>
      <c r="NJG208" s="110"/>
      <c r="NJH208" s="110"/>
      <c r="NJI208" s="110"/>
      <c r="NJJ208" s="110"/>
      <c r="NJK208" s="110"/>
      <c r="NJL208" s="110"/>
      <c r="NJM208" s="110"/>
      <c r="NJN208" s="110"/>
      <c r="NJO208" s="110"/>
      <c r="NJP208" s="110"/>
      <c r="NJQ208" s="110"/>
      <c r="NJR208" s="110"/>
      <c r="NJS208" s="110"/>
      <c r="NJT208" s="110"/>
      <c r="NJU208" s="110"/>
      <c r="NJV208" s="110"/>
      <c r="NJW208" s="110"/>
      <c r="NJX208" s="110"/>
      <c r="NJY208" s="110"/>
      <c r="NJZ208" s="110"/>
      <c r="NKA208" s="110"/>
      <c r="NKB208" s="110"/>
      <c r="NKC208" s="110"/>
      <c r="NKD208" s="110"/>
      <c r="NKE208" s="110"/>
      <c r="NKF208" s="110"/>
      <c r="NKG208" s="110"/>
      <c r="NKH208" s="110"/>
      <c r="NKI208" s="110"/>
      <c r="NKJ208" s="110"/>
      <c r="NKK208" s="110"/>
      <c r="NKL208" s="110"/>
      <c r="NKM208" s="110"/>
      <c r="NKN208" s="110"/>
      <c r="NKO208" s="110"/>
      <c r="NKP208" s="110"/>
      <c r="NKQ208" s="110"/>
      <c r="NKR208" s="110"/>
      <c r="NKS208" s="110"/>
      <c r="NKT208" s="110"/>
      <c r="NKU208" s="110"/>
      <c r="NKV208" s="110"/>
      <c r="NKW208" s="110"/>
      <c r="NKX208" s="110"/>
      <c r="NKY208" s="110"/>
      <c r="NKZ208" s="110"/>
      <c r="NLA208" s="110"/>
      <c r="NLB208" s="110"/>
      <c r="NLC208" s="110"/>
      <c r="NLD208" s="110"/>
      <c r="NLE208" s="110"/>
      <c r="NLF208" s="110"/>
      <c r="NLG208" s="110"/>
      <c r="NLH208" s="110"/>
      <c r="NLI208" s="110"/>
      <c r="NLJ208" s="110"/>
      <c r="NLK208" s="110"/>
      <c r="NLL208" s="110"/>
      <c r="NLM208" s="110"/>
      <c r="NLN208" s="110"/>
      <c r="NLO208" s="110"/>
      <c r="NLP208" s="110"/>
      <c r="NLQ208" s="110"/>
      <c r="NLR208" s="110"/>
      <c r="NLS208" s="110"/>
      <c r="NLT208" s="110"/>
      <c r="NLU208" s="110"/>
      <c r="NLV208" s="110"/>
      <c r="NLW208" s="110"/>
      <c r="NLX208" s="110"/>
      <c r="NLY208" s="110"/>
      <c r="NLZ208" s="110"/>
      <c r="NMA208" s="110"/>
      <c r="NMB208" s="110"/>
      <c r="NMC208" s="110"/>
      <c r="NMD208" s="110"/>
      <c r="NME208" s="110"/>
      <c r="NMF208" s="110"/>
      <c r="NMG208" s="110"/>
      <c r="NMH208" s="110"/>
      <c r="NMI208" s="110"/>
      <c r="NMJ208" s="110"/>
      <c r="NMK208" s="110"/>
      <c r="NML208" s="110"/>
      <c r="NMM208" s="110"/>
      <c r="NMN208" s="110"/>
      <c r="NMO208" s="110"/>
      <c r="NMP208" s="110"/>
      <c r="NMQ208" s="110"/>
      <c r="NMR208" s="110"/>
      <c r="NMS208" s="110"/>
      <c r="NMT208" s="110"/>
      <c r="NMU208" s="110"/>
      <c r="NMV208" s="110"/>
      <c r="NMW208" s="110"/>
      <c r="NMX208" s="110"/>
      <c r="NMY208" s="110"/>
      <c r="NMZ208" s="110"/>
      <c r="NNA208" s="110"/>
      <c r="NNB208" s="110"/>
      <c r="NNC208" s="110"/>
      <c r="NND208" s="110"/>
      <c r="NNE208" s="110"/>
      <c r="NNF208" s="110"/>
      <c r="NNG208" s="110"/>
      <c r="NNH208" s="110"/>
      <c r="NNI208" s="110"/>
      <c r="NNJ208" s="110"/>
      <c r="NNK208" s="110"/>
      <c r="NNL208" s="110"/>
      <c r="NNM208" s="110"/>
      <c r="NNN208" s="110"/>
      <c r="NNO208" s="110"/>
      <c r="NNP208" s="110"/>
      <c r="NNQ208" s="110"/>
      <c r="NNR208" s="110"/>
      <c r="NNS208" s="110"/>
      <c r="NNT208" s="110"/>
      <c r="NNU208" s="110"/>
      <c r="NNV208" s="110"/>
      <c r="NNW208" s="110"/>
      <c r="NNX208" s="110"/>
      <c r="NNY208" s="110"/>
      <c r="NNZ208" s="110"/>
      <c r="NOA208" s="110"/>
      <c r="NOB208" s="110"/>
      <c r="NOC208" s="110"/>
      <c r="NOD208" s="110"/>
      <c r="NOE208" s="110"/>
      <c r="NOF208" s="110"/>
      <c r="NOG208" s="110"/>
      <c r="NOH208" s="110"/>
      <c r="NOI208" s="110"/>
      <c r="NOJ208" s="110"/>
      <c r="NOK208" s="110"/>
      <c r="NOL208" s="110"/>
      <c r="NOM208" s="110"/>
      <c r="NON208" s="110"/>
      <c r="NOO208" s="110"/>
      <c r="NOP208" s="110"/>
      <c r="NOQ208" s="110"/>
      <c r="NOR208" s="110"/>
      <c r="NOS208" s="110"/>
      <c r="NOT208" s="110"/>
      <c r="NOU208" s="110"/>
      <c r="NOV208" s="110"/>
      <c r="NOW208" s="110"/>
      <c r="NOX208" s="110"/>
      <c r="NOY208" s="110"/>
      <c r="NOZ208" s="110"/>
      <c r="NPA208" s="110"/>
      <c r="NPB208" s="110"/>
      <c r="NPC208" s="110"/>
      <c r="NPD208" s="110"/>
      <c r="NPE208" s="110"/>
      <c r="NPF208" s="110"/>
      <c r="NPG208" s="110"/>
      <c r="NPH208" s="110"/>
      <c r="NPI208" s="110"/>
      <c r="NPJ208" s="110"/>
      <c r="NPK208" s="110"/>
      <c r="NPL208" s="110"/>
      <c r="NPM208" s="110"/>
      <c r="NPN208" s="110"/>
      <c r="NPO208" s="110"/>
      <c r="NPP208" s="110"/>
      <c r="NPQ208" s="110"/>
      <c r="NPR208" s="110"/>
      <c r="NPS208" s="110"/>
      <c r="NPT208" s="110"/>
      <c r="NPU208" s="110"/>
      <c r="NPV208" s="110"/>
      <c r="NPW208" s="110"/>
      <c r="NPX208" s="110"/>
      <c r="NPY208" s="110"/>
      <c r="NPZ208" s="110"/>
      <c r="NQA208" s="110"/>
      <c r="NQB208" s="110"/>
      <c r="NQC208" s="110"/>
      <c r="NQD208" s="110"/>
      <c r="NQE208" s="110"/>
      <c r="NQF208" s="110"/>
      <c r="NQG208" s="110"/>
      <c r="NQH208" s="110"/>
      <c r="NQI208" s="110"/>
      <c r="NQJ208" s="110"/>
      <c r="NQK208" s="110"/>
      <c r="NQL208" s="110"/>
      <c r="NQM208" s="110"/>
      <c r="NQN208" s="110"/>
      <c r="NQO208" s="110"/>
      <c r="NQP208" s="110"/>
      <c r="NQQ208" s="110"/>
      <c r="NQR208" s="110"/>
      <c r="NQS208" s="110"/>
      <c r="NQT208" s="110"/>
      <c r="NQU208" s="110"/>
      <c r="NQV208" s="110"/>
      <c r="NQW208" s="110"/>
      <c r="NQX208" s="110"/>
      <c r="NQY208" s="110"/>
      <c r="NQZ208" s="110"/>
      <c r="NRA208" s="110"/>
      <c r="NRB208" s="110"/>
      <c r="NRC208" s="110"/>
      <c r="NRD208" s="110"/>
      <c r="NRE208" s="110"/>
      <c r="NRF208" s="110"/>
      <c r="NRG208" s="110"/>
      <c r="NRH208" s="110"/>
      <c r="NRI208" s="110"/>
      <c r="NRJ208" s="110"/>
      <c r="NRK208" s="110"/>
      <c r="NRL208" s="110"/>
      <c r="NRM208" s="110"/>
      <c r="NRN208" s="110"/>
      <c r="NRO208" s="110"/>
      <c r="NRP208" s="110"/>
      <c r="NRQ208" s="110"/>
      <c r="NRR208" s="110"/>
      <c r="NRS208" s="110"/>
      <c r="NRT208" s="110"/>
      <c r="NRU208" s="110"/>
      <c r="NRV208" s="110"/>
      <c r="NRW208" s="110"/>
      <c r="NRX208" s="110"/>
      <c r="NRY208" s="110"/>
      <c r="NRZ208" s="110"/>
      <c r="NSA208" s="110"/>
      <c r="NSB208" s="110"/>
      <c r="NSC208" s="110"/>
      <c r="NSD208" s="110"/>
      <c r="NSE208" s="110"/>
      <c r="NSF208" s="110"/>
      <c r="NSG208" s="110"/>
      <c r="NSH208" s="110"/>
      <c r="NSI208" s="110"/>
      <c r="NSJ208" s="110"/>
      <c r="NSK208" s="110"/>
      <c r="NSL208" s="110"/>
      <c r="NSM208" s="110"/>
      <c r="NSN208" s="110"/>
      <c r="NSO208" s="110"/>
      <c r="NSP208" s="110"/>
      <c r="NSQ208" s="110"/>
      <c r="NSR208" s="110"/>
      <c r="NSS208" s="110"/>
      <c r="NST208" s="110"/>
      <c r="NSU208" s="110"/>
      <c r="NSV208" s="110"/>
      <c r="NSW208" s="110"/>
      <c r="NSX208" s="110"/>
      <c r="NSY208" s="110"/>
      <c r="NSZ208" s="110"/>
      <c r="NTA208" s="110"/>
      <c r="NTB208" s="110"/>
      <c r="NTC208" s="110"/>
      <c r="NTD208" s="110"/>
      <c r="NTE208" s="110"/>
      <c r="NTF208" s="110"/>
      <c r="NTG208" s="110"/>
      <c r="NTH208" s="110"/>
      <c r="NTI208" s="110"/>
      <c r="NTJ208" s="110"/>
      <c r="NTK208" s="110"/>
      <c r="NTL208" s="110"/>
      <c r="NTM208" s="110"/>
      <c r="NTN208" s="110"/>
      <c r="NTO208" s="110"/>
      <c r="NTP208" s="110"/>
      <c r="NTQ208" s="110"/>
      <c r="NTR208" s="110"/>
      <c r="NTS208" s="110"/>
      <c r="NTT208" s="110"/>
      <c r="NTU208" s="110"/>
      <c r="NTV208" s="110"/>
      <c r="NTW208" s="110"/>
      <c r="NTX208" s="110"/>
      <c r="NTY208" s="110"/>
      <c r="NTZ208" s="110"/>
      <c r="NUA208" s="110"/>
      <c r="NUB208" s="110"/>
      <c r="NUC208" s="110"/>
      <c r="NUD208" s="110"/>
      <c r="NUE208" s="110"/>
      <c r="NUF208" s="110"/>
      <c r="NUG208" s="110"/>
      <c r="NUH208" s="110"/>
      <c r="NUI208" s="110"/>
      <c r="NUJ208" s="110"/>
      <c r="NUK208" s="110"/>
      <c r="NUL208" s="110"/>
      <c r="NUM208" s="110"/>
      <c r="NUN208" s="110"/>
      <c r="NUO208" s="110"/>
      <c r="NUP208" s="110"/>
      <c r="NUQ208" s="110"/>
      <c r="NUR208" s="110"/>
      <c r="NUS208" s="110"/>
      <c r="NUT208" s="110"/>
      <c r="NUU208" s="110"/>
      <c r="NUV208" s="110"/>
      <c r="NUW208" s="110"/>
      <c r="NUX208" s="110"/>
      <c r="NUY208" s="110"/>
      <c r="NUZ208" s="110"/>
      <c r="NVA208" s="110"/>
      <c r="NVB208" s="110"/>
      <c r="NVC208" s="110"/>
      <c r="NVD208" s="110"/>
      <c r="NVE208" s="110"/>
      <c r="NVF208" s="110"/>
      <c r="NVG208" s="110"/>
      <c r="NVH208" s="110"/>
      <c r="NVI208" s="110"/>
      <c r="NVJ208" s="110"/>
      <c r="NVK208" s="110"/>
      <c r="NVL208" s="110"/>
      <c r="NVM208" s="110"/>
      <c r="NVN208" s="110"/>
      <c r="NVO208" s="110"/>
      <c r="NVP208" s="110"/>
      <c r="NVQ208" s="110"/>
      <c r="NVR208" s="110"/>
      <c r="NVS208" s="110"/>
      <c r="NVT208" s="110"/>
      <c r="NVU208" s="110"/>
      <c r="NVV208" s="110"/>
      <c r="NVW208" s="110"/>
      <c r="NVX208" s="110"/>
      <c r="NVY208" s="110"/>
      <c r="NVZ208" s="110"/>
      <c r="NWA208" s="110"/>
      <c r="NWB208" s="110"/>
      <c r="NWC208" s="110"/>
      <c r="NWD208" s="110"/>
      <c r="NWE208" s="110"/>
      <c r="NWF208" s="110"/>
      <c r="NWG208" s="110"/>
      <c r="NWH208" s="110"/>
      <c r="NWI208" s="110"/>
      <c r="NWJ208" s="110"/>
      <c r="NWK208" s="110"/>
      <c r="NWL208" s="110"/>
      <c r="NWM208" s="110"/>
      <c r="NWN208" s="110"/>
      <c r="NWO208" s="110"/>
      <c r="NWP208" s="110"/>
      <c r="NWQ208" s="110"/>
      <c r="NWR208" s="110"/>
      <c r="NWS208" s="110"/>
      <c r="NWT208" s="110"/>
      <c r="NWU208" s="110"/>
      <c r="NWV208" s="110"/>
      <c r="NWW208" s="110"/>
      <c r="NWX208" s="110"/>
      <c r="NWY208" s="110"/>
      <c r="NWZ208" s="110"/>
      <c r="NXA208" s="110"/>
      <c r="NXB208" s="110"/>
      <c r="NXC208" s="110"/>
      <c r="NXD208" s="110"/>
      <c r="NXE208" s="110"/>
      <c r="NXF208" s="110"/>
      <c r="NXG208" s="110"/>
      <c r="NXH208" s="110"/>
      <c r="NXI208" s="110"/>
      <c r="NXJ208" s="110"/>
      <c r="NXK208" s="110"/>
      <c r="NXL208" s="110"/>
      <c r="NXM208" s="110"/>
      <c r="NXN208" s="110"/>
      <c r="NXO208" s="110"/>
      <c r="NXP208" s="110"/>
      <c r="NXQ208" s="110"/>
      <c r="NXR208" s="110"/>
      <c r="NXS208" s="110"/>
      <c r="NXT208" s="110"/>
      <c r="NXU208" s="110"/>
      <c r="NXV208" s="110"/>
      <c r="NXW208" s="110"/>
      <c r="NXX208" s="110"/>
      <c r="NXY208" s="110"/>
      <c r="NXZ208" s="110"/>
      <c r="NYA208" s="110"/>
      <c r="NYB208" s="110"/>
      <c r="NYC208" s="110"/>
      <c r="NYD208" s="110"/>
      <c r="NYE208" s="110"/>
      <c r="NYF208" s="110"/>
      <c r="NYG208" s="110"/>
      <c r="NYH208" s="110"/>
      <c r="NYI208" s="110"/>
      <c r="NYJ208" s="110"/>
      <c r="NYK208" s="110"/>
      <c r="NYL208" s="110"/>
      <c r="NYM208" s="110"/>
      <c r="NYN208" s="110"/>
      <c r="NYO208" s="110"/>
      <c r="NYP208" s="110"/>
      <c r="NYQ208" s="110"/>
      <c r="NYR208" s="110"/>
      <c r="NYS208" s="110"/>
      <c r="NYT208" s="110"/>
      <c r="NYU208" s="110"/>
      <c r="NYV208" s="110"/>
      <c r="NYW208" s="110"/>
      <c r="NYX208" s="110"/>
      <c r="NYY208" s="110"/>
      <c r="NYZ208" s="110"/>
      <c r="NZA208" s="110"/>
      <c r="NZB208" s="110"/>
      <c r="NZC208" s="110"/>
      <c r="NZD208" s="110"/>
      <c r="NZE208" s="110"/>
      <c r="NZF208" s="110"/>
      <c r="NZG208" s="110"/>
      <c r="NZH208" s="110"/>
      <c r="NZI208" s="110"/>
      <c r="NZJ208" s="110"/>
      <c r="NZK208" s="110"/>
      <c r="NZL208" s="110"/>
      <c r="NZM208" s="110"/>
      <c r="NZN208" s="110"/>
      <c r="NZO208" s="110"/>
      <c r="NZP208" s="110"/>
      <c r="NZQ208" s="110"/>
      <c r="NZR208" s="110"/>
      <c r="NZS208" s="110"/>
      <c r="NZT208" s="110"/>
      <c r="NZU208" s="110"/>
      <c r="NZV208" s="110"/>
      <c r="NZW208" s="110"/>
      <c r="NZX208" s="110"/>
      <c r="NZY208" s="110"/>
      <c r="NZZ208" s="110"/>
      <c r="OAA208" s="110"/>
      <c r="OAB208" s="110"/>
      <c r="OAC208" s="110"/>
      <c r="OAD208" s="110"/>
      <c r="OAE208" s="110"/>
      <c r="OAF208" s="110"/>
      <c r="OAG208" s="110"/>
      <c r="OAH208" s="110"/>
      <c r="OAI208" s="110"/>
      <c r="OAJ208" s="110"/>
      <c r="OAK208" s="110"/>
      <c r="OAL208" s="110"/>
      <c r="OAM208" s="110"/>
      <c r="OAN208" s="110"/>
      <c r="OAO208" s="110"/>
      <c r="OAP208" s="110"/>
      <c r="OAQ208" s="110"/>
      <c r="OAR208" s="110"/>
      <c r="OAS208" s="110"/>
      <c r="OAT208" s="110"/>
      <c r="OAU208" s="110"/>
      <c r="OAV208" s="110"/>
      <c r="OAW208" s="110"/>
      <c r="OAX208" s="110"/>
      <c r="OAY208" s="110"/>
      <c r="OAZ208" s="110"/>
      <c r="OBA208" s="110"/>
      <c r="OBB208" s="110"/>
      <c r="OBC208" s="110"/>
      <c r="OBD208" s="110"/>
      <c r="OBE208" s="110"/>
      <c r="OBF208" s="110"/>
      <c r="OBG208" s="110"/>
      <c r="OBH208" s="110"/>
      <c r="OBI208" s="110"/>
      <c r="OBJ208" s="110"/>
      <c r="OBK208" s="110"/>
      <c r="OBL208" s="110"/>
      <c r="OBM208" s="110"/>
      <c r="OBN208" s="110"/>
      <c r="OBO208" s="110"/>
      <c r="OBP208" s="110"/>
      <c r="OBQ208" s="110"/>
      <c r="OBR208" s="110"/>
      <c r="OBS208" s="110"/>
      <c r="OBT208" s="110"/>
      <c r="OBU208" s="110"/>
      <c r="OBV208" s="110"/>
      <c r="OBW208" s="110"/>
      <c r="OBX208" s="110"/>
      <c r="OBY208" s="110"/>
      <c r="OBZ208" s="110"/>
      <c r="OCA208" s="110"/>
      <c r="OCB208" s="110"/>
      <c r="OCC208" s="110"/>
      <c r="OCD208" s="110"/>
      <c r="OCE208" s="110"/>
      <c r="OCF208" s="110"/>
      <c r="OCG208" s="110"/>
      <c r="OCH208" s="110"/>
      <c r="OCI208" s="110"/>
      <c r="OCJ208" s="110"/>
      <c r="OCK208" s="110"/>
      <c r="OCL208" s="110"/>
      <c r="OCM208" s="110"/>
      <c r="OCN208" s="110"/>
      <c r="OCO208" s="110"/>
      <c r="OCP208" s="110"/>
      <c r="OCQ208" s="110"/>
      <c r="OCR208" s="110"/>
      <c r="OCS208" s="110"/>
      <c r="OCT208" s="110"/>
      <c r="OCU208" s="110"/>
      <c r="OCV208" s="110"/>
      <c r="OCW208" s="110"/>
      <c r="OCX208" s="110"/>
      <c r="OCY208" s="110"/>
      <c r="OCZ208" s="110"/>
      <c r="ODA208" s="110"/>
      <c r="ODB208" s="110"/>
      <c r="ODC208" s="110"/>
      <c r="ODD208" s="110"/>
      <c r="ODE208" s="110"/>
      <c r="ODF208" s="110"/>
      <c r="ODG208" s="110"/>
      <c r="ODH208" s="110"/>
      <c r="ODI208" s="110"/>
      <c r="ODJ208" s="110"/>
      <c r="ODK208" s="110"/>
      <c r="ODL208" s="110"/>
      <c r="ODM208" s="110"/>
      <c r="ODN208" s="110"/>
      <c r="ODO208" s="110"/>
      <c r="ODP208" s="110"/>
      <c r="ODQ208" s="110"/>
      <c r="ODR208" s="110"/>
      <c r="ODS208" s="110"/>
      <c r="ODT208" s="110"/>
      <c r="ODU208" s="110"/>
      <c r="ODV208" s="110"/>
      <c r="ODW208" s="110"/>
      <c r="ODX208" s="110"/>
      <c r="ODY208" s="110"/>
      <c r="ODZ208" s="110"/>
      <c r="OEA208" s="110"/>
      <c r="OEB208" s="110"/>
      <c r="OEC208" s="110"/>
      <c r="OED208" s="110"/>
      <c r="OEE208" s="110"/>
      <c r="OEF208" s="110"/>
      <c r="OEG208" s="110"/>
      <c r="OEH208" s="110"/>
      <c r="OEI208" s="110"/>
      <c r="OEJ208" s="110"/>
      <c r="OEK208" s="110"/>
      <c r="OEL208" s="110"/>
      <c r="OEM208" s="110"/>
      <c r="OEN208" s="110"/>
      <c r="OEO208" s="110"/>
      <c r="OEP208" s="110"/>
      <c r="OEQ208" s="110"/>
      <c r="OER208" s="110"/>
      <c r="OES208" s="110"/>
      <c r="OET208" s="110"/>
      <c r="OEU208" s="110"/>
      <c r="OEV208" s="110"/>
      <c r="OEW208" s="110"/>
      <c r="OEX208" s="110"/>
      <c r="OEY208" s="110"/>
      <c r="OEZ208" s="110"/>
      <c r="OFA208" s="110"/>
      <c r="OFB208" s="110"/>
      <c r="OFC208" s="110"/>
      <c r="OFD208" s="110"/>
      <c r="OFE208" s="110"/>
      <c r="OFF208" s="110"/>
      <c r="OFG208" s="110"/>
      <c r="OFH208" s="110"/>
      <c r="OFI208" s="110"/>
      <c r="OFJ208" s="110"/>
      <c r="OFK208" s="110"/>
      <c r="OFL208" s="110"/>
      <c r="OFM208" s="110"/>
      <c r="OFN208" s="110"/>
      <c r="OFO208" s="110"/>
      <c r="OFP208" s="110"/>
      <c r="OFQ208" s="110"/>
      <c r="OFR208" s="110"/>
      <c r="OFS208" s="110"/>
      <c r="OFT208" s="110"/>
      <c r="OFU208" s="110"/>
      <c r="OFV208" s="110"/>
      <c r="OFW208" s="110"/>
      <c r="OFX208" s="110"/>
      <c r="OFY208" s="110"/>
      <c r="OFZ208" s="110"/>
      <c r="OGA208" s="110"/>
      <c r="OGB208" s="110"/>
      <c r="OGC208" s="110"/>
      <c r="OGD208" s="110"/>
      <c r="OGE208" s="110"/>
      <c r="OGF208" s="110"/>
      <c r="OGG208" s="110"/>
      <c r="OGH208" s="110"/>
      <c r="OGI208" s="110"/>
      <c r="OGJ208" s="110"/>
      <c r="OGK208" s="110"/>
      <c r="OGL208" s="110"/>
      <c r="OGM208" s="110"/>
      <c r="OGN208" s="110"/>
      <c r="OGO208" s="110"/>
      <c r="OGP208" s="110"/>
      <c r="OGQ208" s="110"/>
      <c r="OGR208" s="110"/>
      <c r="OGS208" s="110"/>
      <c r="OGT208" s="110"/>
      <c r="OGU208" s="110"/>
      <c r="OGV208" s="110"/>
      <c r="OGW208" s="110"/>
      <c r="OGX208" s="110"/>
      <c r="OGY208" s="110"/>
      <c r="OGZ208" s="110"/>
      <c r="OHA208" s="110"/>
      <c r="OHB208" s="110"/>
      <c r="OHC208" s="110"/>
      <c r="OHD208" s="110"/>
      <c r="OHE208" s="110"/>
      <c r="OHF208" s="110"/>
      <c r="OHG208" s="110"/>
      <c r="OHH208" s="110"/>
      <c r="OHI208" s="110"/>
      <c r="OHJ208" s="110"/>
      <c r="OHK208" s="110"/>
      <c r="OHL208" s="110"/>
      <c r="OHM208" s="110"/>
      <c r="OHN208" s="110"/>
      <c r="OHO208" s="110"/>
      <c r="OHP208" s="110"/>
      <c r="OHQ208" s="110"/>
      <c r="OHR208" s="110"/>
      <c r="OHS208" s="110"/>
      <c r="OHT208" s="110"/>
      <c r="OHU208" s="110"/>
      <c r="OHV208" s="110"/>
      <c r="OHW208" s="110"/>
      <c r="OHX208" s="110"/>
      <c r="OHY208" s="110"/>
      <c r="OHZ208" s="110"/>
      <c r="OIA208" s="110"/>
      <c r="OIB208" s="110"/>
      <c r="OIC208" s="110"/>
      <c r="OID208" s="110"/>
      <c r="OIE208" s="110"/>
      <c r="OIF208" s="110"/>
      <c r="OIG208" s="110"/>
      <c r="OIH208" s="110"/>
      <c r="OII208" s="110"/>
      <c r="OIJ208" s="110"/>
      <c r="OIK208" s="110"/>
      <c r="OIL208" s="110"/>
      <c r="OIM208" s="110"/>
      <c r="OIN208" s="110"/>
      <c r="OIO208" s="110"/>
      <c r="OIP208" s="110"/>
      <c r="OIQ208" s="110"/>
      <c r="OIR208" s="110"/>
      <c r="OIS208" s="110"/>
      <c r="OIT208" s="110"/>
      <c r="OIU208" s="110"/>
      <c r="OIV208" s="110"/>
      <c r="OIW208" s="110"/>
      <c r="OIX208" s="110"/>
      <c r="OIY208" s="110"/>
      <c r="OIZ208" s="110"/>
      <c r="OJA208" s="110"/>
      <c r="OJB208" s="110"/>
      <c r="OJC208" s="110"/>
      <c r="OJD208" s="110"/>
      <c r="OJE208" s="110"/>
      <c r="OJF208" s="110"/>
      <c r="OJG208" s="110"/>
      <c r="OJH208" s="110"/>
      <c r="OJI208" s="110"/>
      <c r="OJJ208" s="110"/>
      <c r="OJK208" s="110"/>
      <c r="OJL208" s="110"/>
      <c r="OJM208" s="110"/>
      <c r="OJN208" s="110"/>
      <c r="OJO208" s="110"/>
      <c r="OJP208" s="110"/>
      <c r="OJQ208" s="110"/>
      <c r="OJR208" s="110"/>
      <c r="OJS208" s="110"/>
      <c r="OJT208" s="110"/>
      <c r="OJU208" s="110"/>
      <c r="OJV208" s="110"/>
      <c r="OJW208" s="110"/>
      <c r="OJX208" s="110"/>
      <c r="OJY208" s="110"/>
      <c r="OJZ208" s="110"/>
      <c r="OKA208" s="110"/>
      <c r="OKB208" s="110"/>
      <c r="OKC208" s="110"/>
      <c r="OKD208" s="110"/>
      <c r="OKE208" s="110"/>
      <c r="OKF208" s="110"/>
      <c r="OKG208" s="110"/>
      <c r="OKH208" s="110"/>
      <c r="OKI208" s="110"/>
      <c r="OKJ208" s="110"/>
      <c r="OKK208" s="110"/>
      <c r="OKL208" s="110"/>
      <c r="OKM208" s="110"/>
      <c r="OKN208" s="110"/>
      <c r="OKO208" s="110"/>
      <c r="OKP208" s="110"/>
      <c r="OKQ208" s="110"/>
      <c r="OKR208" s="110"/>
      <c r="OKS208" s="110"/>
      <c r="OKT208" s="110"/>
      <c r="OKU208" s="110"/>
      <c r="OKV208" s="110"/>
      <c r="OKW208" s="110"/>
      <c r="OKX208" s="110"/>
      <c r="OKY208" s="110"/>
      <c r="OKZ208" s="110"/>
      <c r="OLA208" s="110"/>
      <c r="OLB208" s="110"/>
      <c r="OLC208" s="110"/>
      <c r="OLD208" s="110"/>
      <c r="OLE208" s="110"/>
      <c r="OLF208" s="110"/>
      <c r="OLG208" s="110"/>
      <c r="OLH208" s="110"/>
      <c r="OLI208" s="110"/>
      <c r="OLJ208" s="110"/>
      <c r="OLK208" s="110"/>
      <c r="OLL208" s="110"/>
      <c r="OLM208" s="110"/>
      <c r="OLN208" s="110"/>
      <c r="OLO208" s="110"/>
      <c r="OLP208" s="110"/>
      <c r="OLQ208" s="110"/>
      <c r="OLR208" s="110"/>
      <c r="OLS208" s="110"/>
      <c r="OLT208" s="110"/>
      <c r="OLU208" s="110"/>
      <c r="OLV208" s="110"/>
      <c r="OLW208" s="110"/>
      <c r="OLX208" s="110"/>
      <c r="OLY208" s="110"/>
      <c r="OLZ208" s="110"/>
      <c r="OMA208" s="110"/>
      <c r="OMB208" s="110"/>
      <c r="OMC208" s="110"/>
      <c r="OMD208" s="110"/>
      <c r="OME208" s="110"/>
      <c r="OMF208" s="110"/>
      <c r="OMG208" s="110"/>
      <c r="OMH208" s="110"/>
      <c r="OMI208" s="110"/>
      <c r="OMJ208" s="110"/>
      <c r="OMK208" s="110"/>
      <c r="OML208" s="110"/>
      <c r="OMM208" s="110"/>
      <c r="OMN208" s="110"/>
      <c r="OMO208" s="110"/>
      <c r="OMP208" s="110"/>
      <c r="OMQ208" s="110"/>
      <c r="OMR208" s="110"/>
      <c r="OMS208" s="110"/>
      <c r="OMT208" s="110"/>
      <c r="OMU208" s="110"/>
      <c r="OMV208" s="110"/>
      <c r="OMW208" s="110"/>
      <c r="OMX208" s="110"/>
      <c r="OMY208" s="110"/>
      <c r="OMZ208" s="110"/>
      <c r="ONA208" s="110"/>
      <c r="ONB208" s="110"/>
      <c r="ONC208" s="110"/>
      <c r="OND208" s="110"/>
      <c r="ONE208" s="110"/>
      <c r="ONF208" s="110"/>
      <c r="ONG208" s="110"/>
      <c r="ONH208" s="110"/>
      <c r="ONI208" s="110"/>
      <c r="ONJ208" s="110"/>
      <c r="ONK208" s="110"/>
      <c r="ONL208" s="110"/>
      <c r="ONM208" s="110"/>
      <c r="ONN208" s="110"/>
      <c r="ONO208" s="110"/>
      <c r="ONP208" s="110"/>
      <c r="ONQ208" s="110"/>
      <c r="ONR208" s="110"/>
      <c r="ONS208" s="110"/>
      <c r="ONT208" s="110"/>
      <c r="ONU208" s="110"/>
      <c r="ONV208" s="110"/>
      <c r="ONW208" s="110"/>
      <c r="ONX208" s="110"/>
      <c r="ONY208" s="110"/>
      <c r="ONZ208" s="110"/>
      <c r="OOA208" s="110"/>
      <c r="OOB208" s="110"/>
      <c r="OOC208" s="110"/>
      <c r="OOD208" s="110"/>
      <c r="OOE208" s="110"/>
      <c r="OOF208" s="110"/>
      <c r="OOG208" s="110"/>
      <c r="OOH208" s="110"/>
      <c r="OOI208" s="110"/>
      <c r="OOJ208" s="110"/>
      <c r="OOK208" s="110"/>
      <c r="OOL208" s="110"/>
      <c r="OOM208" s="110"/>
      <c r="OON208" s="110"/>
      <c r="OOO208" s="110"/>
      <c r="OOP208" s="110"/>
      <c r="OOQ208" s="110"/>
      <c r="OOR208" s="110"/>
      <c r="OOS208" s="110"/>
      <c r="OOT208" s="110"/>
      <c r="OOU208" s="110"/>
      <c r="OOV208" s="110"/>
      <c r="OOW208" s="110"/>
      <c r="OOX208" s="110"/>
      <c r="OOY208" s="110"/>
      <c r="OOZ208" s="110"/>
      <c r="OPA208" s="110"/>
      <c r="OPB208" s="110"/>
      <c r="OPC208" s="110"/>
      <c r="OPD208" s="110"/>
      <c r="OPE208" s="110"/>
      <c r="OPF208" s="110"/>
      <c r="OPG208" s="110"/>
      <c r="OPH208" s="110"/>
      <c r="OPI208" s="110"/>
      <c r="OPJ208" s="110"/>
      <c r="OPK208" s="110"/>
      <c r="OPL208" s="110"/>
      <c r="OPM208" s="110"/>
      <c r="OPN208" s="110"/>
      <c r="OPO208" s="110"/>
      <c r="OPP208" s="110"/>
      <c r="OPQ208" s="110"/>
      <c r="OPR208" s="110"/>
      <c r="OPS208" s="110"/>
      <c r="OPT208" s="110"/>
      <c r="OPU208" s="110"/>
      <c r="OPV208" s="110"/>
      <c r="OPW208" s="110"/>
      <c r="OPX208" s="110"/>
      <c r="OPY208" s="110"/>
      <c r="OPZ208" s="110"/>
      <c r="OQA208" s="110"/>
      <c r="OQB208" s="110"/>
      <c r="OQC208" s="110"/>
      <c r="OQD208" s="110"/>
      <c r="OQE208" s="110"/>
      <c r="OQF208" s="110"/>
      <c r="OQG208" s="110"/>
      <c r="OQH208" s="110"/>
      <c r="OQI208" s="110"/>
      <c r="OQJ208" s="110"/>
      <c r="OQK208" s="110"/>
      <c r="OQL208" s="110"/>
      <c r="OQM208" s="110"/>
      <c r="OQN208" s="110"/>
      <c r="OQO208" s="110"/>
      <c r="OQP208" s="110"/>
      <c r="OQQ208" s="110"/>
      <c r="OQR208" s="110"/>
      <c r="OQS208" s="110"/>
      <c r="OQT208" s="110"/>
      <c r="OQU208" s="110"/>
      <c r="OQV208" s="110"/>
      <c r="OQW208" s="110"/>
      <c r="OQX208" s="110"/>
      <c r="OQY208" s="110"/>
      <c r="OQZ208" s="110"/>
      <c r="ORA208" s="110"/>
      <c r="ORB208" s="110"/>
      <c r="ORC208" s="110"/>
      <c r="ORD208" s="110"/>
      <c r="ORE208" s="110"/>
      <c r="ORF208" s="110"/>
      <c r="ORG208" s="110"/>
      <c r="ORH208" s="110"/>
      <c r="ORI208" s="110"/>
      <c r="ORJ208" s="110"/>
      <c r="ORK208" s="110"/>
      <c r="ORL208" s="110"/>
      <c r="ORM208" s="110"/>
      <c r="ORN208" s="110"/>
      <c r="ORO208" s="110"/>
      <c r="ORP208" s="110"/>
      <c r="ORQ208" s="110"/>
      <c r="ORR208" s="110"/>
      <c r="ORS208" s="110"/>
      <c r="ORT208" s="110"/>
      <c r="ORU208" s="110"/>
      <c r="ORV208" s="110"/>
      <c r="ORW208" s="110"/>
      <c r="ORX208" s="110"/>
      <c r="ORY208" s="110"/>
      <c r="ORZ208" s="110"/>
      <c r="OSA208" s="110"/>
      <c r="OSB208" s="110"/>
      <c r="OSC208" s="110"/>
      <c r="OSD208" s="110"/>
      <c r="OSE208" s="110"/>
      <c r="OSF208" s="110"/>
      <c r="OSG208" s="110"/>
      <c r="OSH208" s="110"/>
      <c r="OSI208" s="110"/>
      <c r="OSJ208" s="110"/>
      <c r="OSK208" s="110"/>
      <c r="OSL208" s="110"/>
      <c r="OSM208" s="110"/>
      <c r="OSN208" s="110"/>
      <c r="OSO208" s="110"/>
      <c r="OSP208" s="110"/>
      <c r="OSQ208" s="110"/>
      <c r="OSR208" s="110"/>
      <c r="OSS208" s="110"/>
      <c r="OST208" s="110"/>
      <c r="OSU208" s="110"/>
      <c r="OSV208" s="110"/>
      <c r="OSW208" s="110"/>
      <c r="OSX208" s="110"/>
      <c r="OSY208" s="110"/>
      <c r="OSZ208" s="110"/>
      <c r="OTA208" s="110"/>
      <c r="OTB208" s="110"/>
      <c r="OTC208" s="110"/>
      <c r="OTD208" s="110"/>
      <c r="OTE208" s="110"/>
      <c r="OTF208" s="110"/>
      <c r="OTG208" s="110"/>
      <c r="OTH208" s="110"/>
      <c r="OTI208" s="110"/>
      <c r="OTJ208" s="110"/>
      <c r="OTK208" s="110"/>
      <c r="OTL208" s="110"/>
      <c r="OTM208" s="110"/>
      <c r="OTN208" s="110"/>
      <c r="OTO208" s="110"/>
      <c r="OTP208" s="110"/>
      <c r="OTQ208" s="110"/>
      <c r="OTR208" s="110"/>
      <c r="OTS208" s="110"/>
      <c r="OTT208" s="110"/>
      <c r="OTU208" s="110"/>
      <c r="OTV208" s="110"/>
      <c r="OTW208" s="110"/>
      <c r="OTX208" s="110"/>
      <c r="OTY208" s="110"/>
      <c r="OTZ208" s="110"/>
      <c r="OUA208" s="110"/>
      <c r="OUB208" s="110"/>
      <c r="OUC208" s="110"/>
      <c r="OUD208" s="110"/>
      <c r="OUE208" s="110"/>
      <c r="OUF208" s="110"/>
      <c r="OUG208" s="110"/>
      <c r="OUH208" s="110"/>
      <c r="OUI208" s="110"/>
      <c r="OUJ208" s="110"/>
      <c r="OUK208" s="110"/>
      <c r="OUL208" s="110"/>
      <c r="OUM208" s="110"/>
      <c r="OUN208" s="110"/>
      <c r="OUO208" s="110"/>
      <c r="OUP208" s="110"/>
      <c r="OUQ208" s="110"/>
      <c r="OUR208" s="110"/>
      <c r="OUS208" s="110"/>
      <c r="OUT208" s="110"/>
      <c r="OUU208" s="110"/>
      <c r="OUV208" s="110"/>
      <c r="OUW208" s="110"/>
      <c r="OUX208" s="110"/>
      <c r="OUY208" s="110"/>
      <c r="OUZ208" s="110"/>
      <c r="OVA208" s="110"/>
      <c r="OVB208" s="110"/>
      <c r="OVC208" s="110"/>
      <c r="OVD208" s="110"/>
      <c r="OVE208" s="110"/>
      <c r="OVF208" s="110"/>
      <c r="OVG208" s="110"/>
      <c r="OVH208" s="110"/>
      <c r="OVI208" s="110"/>
      <c r="OVJ208" s="110"/>
      <c r="OVK208" s="110"/>
      <c r="OVL208" s="110"/>
      <c r="OVM208" s="110"/>
      <c r="OVN208" s="110"/>
      <c r="OVO208" s="110"/>
      <c r="OVP208" s="110"/>
      <c r="OVQ208" s="110"/>
      <c r="OVR208" s="110"/>
      <c r="OVS208" s="110"/>
      <c r="OVT208" s="110"/>
      <c r="OVU208" s="110"/>
      <c r="OVV208" s="110"/>
      <c r="OVW208" s="110"/>
      <c r="OVX208" s="110"/>
      <c r="OVY208" s="110"/>
      <c r="OVZ208" s="110"/>
      <c r="OWA208" s="110"/>
      <c r="OWB208" s="110"/>
      <c r="OWC208" s="110"/>
      <c r="OWD208" s="110"/>
      <c r="OWE208" s="110"/>
      <c r="OWF208" s="110"/>
      <c r="OWG208" s="110"/>
      <c r="OWH208" s="110"/>
      <c r="OWI208" s="110"/>
      <c r="OWJ208" s="110"/>
      <c r="OWK208" s="110"/>
      <c r="OWL208" s="110"/>
      <c r="OWM208" s="110"/>
      <c r="OWN208" s="110"/>
      <c r="OWO208" s="110"/>
      <c r="OWP208" s="110"/>
      <c r="OWQ208" s="110"/>
      <c r="OWR208" s="110"/>
      <c r="OWS208" s="110"/>
      <c r="OWT208" s="110"/>
      <c r="OWU208" s="110"/>
      <c r="OWV208" s="110"/>
      <c r="OWW208" s="110"/>
      <c r="OWX208" s="110"/>
      <c r="OWY208" s="110"/>
      <c r="OWZ208" s="110"/>
      <c r="OXA208" s="110"/>
      <c r="OXB208" s="110"/>
      <c r="OXC208" s="110"/>
      <c r="OXD208" s="110"/>
      <c r="OXE208" s="110"/>
      <c r="OXF208" s="110"/>
      <c r="OXG208" s="110"/>
      <c r="OXH208" s="110"/>
      <c r="OXI208" s="110"/>
      <c r="OXJ208" s="110"/>
      <c r="OXK208" s="110"/>
      <c r="OXL208" s="110"/>
      <c r="OXM208" s="110"/>
      <c r="OXN208" s="110"/>
      <c r="OXO208" s="110"/>
      <c r="OXP208" s="110"/>
      <c r="OXQ208" s="110"/>
      <c r="OXR208" s="110"/>
      <c r="OXS208" s="110"/>
      <c r="OXT208" s="110"/>
      <c r="OXU208" s="110"/>
      <c r="OXV208" s="110"/>
      <c r="OXW208" s="110"/>
      <c r="OXX208" s="110"/>
      <c r="OXY208" s="110"/>
      <c r="OXZ208" s="110"/>
      <c r="OYA208" s="110"/>
      <c r="OYB208" s="110"/>
      <c r="OYC208" s="110"/>
      <c r="OYD208" s="110"/>
      <c r="OYE208" s="110"/>
      <c r="OYF208" s="110"/>
      <c r="OYG208" s="110"/>
      <c r="OYH208" s="110"/>
      <c r="OYI208" s="110"/>
      <c r="OYJ208" s="110"/>
      <c r="OYK208" s="110"/>
      <c r="OYL208" s="110"/>
      <c r="OYM208" s="110"/>
      <c r="OYN208" s="110"/>
      <c r="OYO208" s="110"/>
      <c r="OYP208" s="110"/>
      <c r="OYQ208" s="110"/>
      <c r="OYR208" s="110"/>
      <c r="OYS208" s="110"/>
      <c r="OYT208" s="110"/>
      <c r="OYU208" s="110"/>
      <c r="OYV208" s="110"/>
      <c r="OYW208" s="110"/>
      <c r="OYX208" s="110"/>
      <c r="OYY208" s="110"/>
      <c r="OYZ208" s="110"/>
      <c r="OZA208" s="110"/>
      <c r="OZB208" s="110"/>
      <c r="OZC208" s="110"/>
      <c r="OZD208" s="110"/>
      <c r="OZE208" s="110"/>
      <c r="OZF208" s="110"/>
      <c r="OZG208" s="110"/>
      <c r="OZH208" s="110"/>
      <c r="OZI208" s="110"/>
      <c r="OZJ208" s="110"/>
      <c r="OZK208" s="110"/>
      <c r="OZL208" s="110"/>
      <c r="OZM208" s="110"/>
      <c r="OZN208" s="110"/>
      <c r="OZO208" s="110"/>
      <c r="OZP208" s="110"/>
      <c r="OZQ208" s="110"/>
      <c r="OZR208" s="110"/>
      <c r="OZS208" s="110"/>
      <c r="OZT208" s="110"/>
      <c r="OZU208" s="110"/>
      <c r="OZV208" s="110"/>
      <c r="OZW208" s="110"/>
      <c r="OZX208" s="110"/>
      <c r="OZY208" s="110"/>
      <c r="OZZ208" s="110"/>
      <c r="PAA208" s="110"/>
      <c r="PAB208" s="110"/>
      <c r="PAC208" s="110"/>
      <c r="PAD208" s="110"/>
      <c r="PAE208" s="110"/>
      <c r="PAF208" s="110"/>
      <c r="PAG208" s="110"/>
      <c r="PAH208" s="110"/>
      <c r="PAI208" s="110"/>
      <c r="PAJ208" s="110"/>
      <c r="PAK208" s="110"/>
      <c r="PAL208" s="110"/>
      <c r="PAM208" s="110"/>
      <c r="PAN208" s="110"/>
      <c r="PAO208" s="110"/>
      <c r="PAP208" s="110"/>
      <c r="PAQ208" s="110"/>
      <c r="PAR208" s="110"/>
      <c r="PAS208" s="110"/>
      <c r="PAT208" s="110"/>
      <c r="PAU208" s="110"/>
      <c r="PAV208" s="110"/>
      <c r="PAW208" s="110"/>
      <c r="PAX208" s="110"/>
      <c r="PAY208" s="110"/>
      <c r="PAZ208" s="110"/>
      <c r="PBA208" s="110"/>
      <c r="PBB208" s="110"/>
      <c r="PBC208" s="110"/>
      <c r="PBD208" s="110"/>
      <c r="PBE208" s="110"/>
      <c r="PBF208" s="110"/>
      <c r="PBG208" s="110"/>
      <c r="PBH208" s="110"/>
      <c r="PBI208" s="110"/>
      <c r="PBJ208" s="110"/>
      <c r="PBK208" s="110"/>
      <c r="PBL208" s="110"/>
      <c r="PBM208" s="110"/>
      <c r="PBN208" s="110"/>
      <c r="PBO208" s="110"/>
      <c r="PBP208" s="110"/>
      <c r="PBQ208" s="110"/>
      <c r="PBR208" s="110"/>
      <c r="PBS208" s="110"/>
      <c r="PBT208" s="110"/>
      <c r="PBU208" s="110"/>
      <c r="PBV208" s="110"/>
      <c r="PBW208" s="110"/>
      <c r="PBX208" s="110"/>
      <c r="PBY208" s="110"/>
      <c r="PBZ208" s="110"/>
      <c r="PCA208" s="110"/>
      <c r="PCB208" s="110"/>
      <c r="PCC208" s="110"/>
      <c r="PCD208" s="110"/>
      <c r="PCE208" s="110"/>
      <c r="PCF208" s="110"/>
      <c r="PCG208" s="110"/>
      <c r="PCH208" s="110"/>
      <c r="PCI208" s="110"/>
      <c r="PCJ208" s="110"/>
      <c r="PCK208" s="110"/>
      <c r="PCL208" s="110"/>
      <c r="PCM208" s="110"/>
      <c r="PCN208" s="110"/>
      <c r="PCO208" s="110"/>
      <c r="PCP208" s="110"/>
      <c r="PCQ208" s="110"/>
      <c r="PCR208" s="110"/>
      <c r="PCS208" s="110"/>
      <c r="PCT208" s="110"/>
      <c r="PCU208" s="110"/>
      <c r="PCV208" s="110"/>
      <c r="PCW208" s="110"/>
      <c r="PCX208" s="110"/>
      <c r="PCY208" s="110"/>
      <c r="PCZ208" s="110"/>
      <c r="PDA208" s="110"/>
      <c r="PDB208" s="110"/>
      <c r="PDC208" s="110"/>
      <c r="PDD208" s="110"/>
      <c r="PDE208" s="110"/>
      <c r="PDF208" s="110"/>
      <c r="PDG208" s="110"/>
      <c r="PDH208" s="110"/>
      <c r="PDI208" s="110"/>
      <c r="PDJ208" s="110"/>
      <c r="PDK208" s="110"/>
      <c r="PDL208" s="110"/>
      <c r="PDM208" s="110"/>
      <c r="PDN208" s="110"/>
      <c r="PDO208" s="110"/>
      <c r="PDP208" s="110"/>
      <c r="PDQ208" s="110"/>
      <c r="PDR208" s="110"/>
      <c r="PDS208" s="110"/>
      <c r="PDT208" s="110"/>
      <c r="PDU208" s="110"/>
      <c r="PDV208" s="110"/>
      <c r="PDW208" s="110"/>
      <c r="PDX208" s="110"/>
      <c r="PDY208" s="110"/>
      <c r="PDZ208" s="110"/>
      <c r="PEA208" s="110"/>
      <c r="PEB208" s="110"/>
      <c r="PEC208" s="110"/>
      <c r="PED208" s="110"/>
      <c r="PEE208" s="110"/>
      <c r="PEF208" s="110"/>
      <c r="PEG208" s="110"/>
      <c r="PEH208" s="110"/>
      <c r="PEI208" s="110"/>
      <c r="PEJ208" s="110"/>
      <c r="PEK208" s="110"/>
      <c r="PEL208" s="110"/>
      <c r="PEM208" s="110"/>
      <c r="PEN208" s="110"/>
      <c r="PEO208" s="110"/>
      <c r="PEP208" s="110"/>
      <c r="PEQ208" s="110"/>
      <c r="PER208" s="110"/>
      <c r="PES208" s="110"/>
      <c r="PET208" s="110"/>
      <c r="PEU208" s="110"/>
      <c r="PEV208" s="110"/>
      <c r="PEW208" s="110"/>
      <c r="PEX208" s="110"/>
      <c r="PEY208" s="110"/>
      <c r="PEZ208" s="110"/>
      <c r="PFA208" s="110"/>
      <c r="PFB208" s="110"/>
      <c r="PFC208" s="110"/>
      <c r="PFD208" s="110"/>
      <c r="PFE208" s="110"/>
      <c r="PFF208" s="110"/>
      <c r="PFG208" s="110"/>
      <c r="PFH208" s="110"/>
      <c r="PFI208" s="110"/>
      <c r="PFJ208" s="110"/>
      <c r="PFK208" s="110"/>
      <c r="PFL208" s="110"/>
      <c r="PFM208" s="110"/>
      <c r="PFN208" s="110"/>
      <c r="PFO208" s="110"/>
      <c r="PFP208" s="110"/>
      <c r="PFQ208" s="110"/>
      <c r="PFR208" s="110"/>
      <c r="PFS208" s="110"/>
      <c r="PFT208" s="110"/>
      <c r="PFU208" s="110"/>
      <c r="PFV208" s="110"/>
      <c r="PFW208" s="110"/>
      <c r="PFX208" s="110"/>
      <c r="PFY208" s="110"/>
      <c r="PFZ208" s="110"/>
      <c r="PGA208" s="110"/>
      <c r="PGB208" s="110"/>
      <c r="PGC208" s="110"/>
      <c r="PGD208" s="110"/>
      <c r="PGE208" s="110"/>
      <c r="PGF208" s="110"/>
      <c r="PGG208" s="110"/>
      <c r="PGH208" s="110"/>
      <c r="PGI208" s="110"/>
      <c r="PGJ208" s="110"/>
      <c r="PGK208" s="110"/>
      <c r="PGL208" s="110"/>
      <c r="PGM208" s="110"/>
      <c r="PGN208" s="110"/>
      <c r="PGO208" s="110"/>
      <c r="PGP208" s="110"/>
      <c r="PGQ208" s="110"/>
      <c r="PGR208" s="110"/>
      <c r="PGS208" s="110"/>
      <c r="PGT208" s="110"/>
      <c r="PGU208" s="110"/>
      <c r="PGV208" s="110"/>
      <c r="PGW208" s="110"/>
      <c r="PGX208" s="110"/>
      <c r="PGY208" s="110"/>
      <c r="PGZ208" s="110"/>
      <c r="PHA208" s="110"/>
      <c r="PHB208" s="110"/>
      <c r="PHC208" s="110"/>
      <c r="PHD208" s="110"/>
      <c r="PHE208" s="110"/>
      <c r="PHF208" s="110"/>
      <c r="PHG208" s="110"/>
      <c r="PHH208" s="110"/>
      <c r="PHI208" s="110"/>
      <c r="PHJ208" s="110"/>
      <c r="PHK208" s="110"/>
      <c r="PHL208" s="110"/>
      <c r="PHM208" s="110"/>
      <c r="PHN208" s="110"/>
      <c r="PHO208" s="110"/>
      <c r="PHP208" s="110"/>
      <c r="PHQ208" s="110"/>
      <c r="PHR208" s="110"/>
      <c r="PHS208" s="110"/>
      <c r="PHT208" s="110"/>
      <c r="PHU208" s="110"/>
      <c r="PHV208" s="110"/>
      <c r="PHW208" s="110"/>
      <c r="PHX208" s="110"/>
      <c r="PHY208" s="110"/>
      <c r="PHZ208" s="110"/>
      <c r="PIA208" s="110"/>
      <c r="PIB208" s="110"/>
      <c r="PIC208" s="110"/>
      <c r="PID208" s="110"/>
      <c r="PIE208" s="110"/>
      <c r="PIF208" s="110"/>
      <c r="PIG208" s="110"/>
      <c r="PIH208" s="110"/>
      <c r="PII208" s="110"/>
      <c r="PIJ208" s="110"/>
      <c r="PIK208" s="110"/>
      <c r="PIL208" s="110"/>
      <c r="PIM208" s="110"/>
      <c r="PIN208" s="110"/>
      <c r="PIO208" s="110"/>
      <c r="PIP208" s="110"/>
      <c r="PIQ208" s="110"/>
      <c r="PIR208" s="110"/>
      <c r="PIS208" s="110"/>
      <c r="PIT208" s="110"/>
      <c r="PIU208" s="110"/>
      <c r="PIV208" s="110"/>
      <c r="PIW208" s="110"/>
      <c r="PIX208" s="110"/>
      <c r="PIY208" s="110"/>
      <c r="PIZ208" s="110"/>
      <c r="PJA208" s="110"/>
      <c r="PJB208" s="110"/>
      <c r="PJC208" s="110"/>
      <c r="PJD208" s="110"/>
      <c r="PJE208" s="110"/>
      <c r="PJF208" s="110"/>
      <c r="PJG208" s="110"/>
      <c r="PJH208" s="110"/>
      <c r="PJI208" s="110"/>
      <c r="PJJ208" s="110"/>
      <c r="PJK208" s="110"/>
      <c r="PJL208" s="110"/>
      <c r="PJM208" s="110"/>
      <c r="PJN208" s="110"/>
      <c r="PJO208" s="110"/>
      <c r="PJP208" s="110"/>
      <c r="PJQ208" s="110"/>
      <c r="PJR208" s="110"/>
      <c r="PJS208" s="110"/>
      <c r="PJT208" s="110"/>
      <c r="PJU208" s="110"/>
      <c r="PJV208" s="110"/>
      <c r="PJW208" s="110"/>
      <c r="PJX208" s="110"/>
      <c r="PJY208" s="110"/>
      <c r="PJZ208" s="110"/>
      <c r="PKA208" s="110"/>
      <c r="PKB208" s="110"/>
      <c r="PKC208" s="110"/>
      <c r="PKD208" s="110"/>
      <c r="PKE208" s="110"/>
      <c r="PKF208" s="110"/>
      <c r="PKG208" s="110"/>
      <c r="PKH208" s="110"/>
      <c r="PKI208" s="110"/>
      <c r="PKJ208" s="110"/>
      <c r="PKK208" s="110"/>
      <c r="PKL208" s="110"/>
      <c r="PKM208" s="110"/>
      <c r="PKN208" s="110"/>
      <c r="PKO208" s="110"/>
      <c r="PKP208" s="110"/>
      <c r="PKQ208" s="110"/>
      <c r="PKR208" s="110"/>
      <c r="PKS208" s="110"/>
      <c r="PKT208" s="110"/>
      <c r="PKU208" s="110"/>
      <c r="PKV208" s="110"/>
      <c r="PKW208" s="110"/>
      <c r="PKX208" s="110"/>
      <c r="PKY208" s="110"/>
      <c r="PKZ208" s="110"/>
      <c r="PLA208" s="110"/>
      <c r="PLB208" s="110"/>
      <c r="PLC208" s="110"/>
      <c r="PLD208" s="110"/>
      <c r="PLE208" s="110"/>
      <c r="PLF208" s="110"/>
      <c r="PLG208" s="110"/>
      <c r="PLH208" s="110"/>
      <c r="PLI208" s="110"/>
      <c r="PLJ208" s="110"/>
      <c r="PLK208" s="110"/>
      <c r="PLL208" s="110"/>
      <c r="PLM208" s="110"/>
      <c r="PLN208" s="110"/>
      <c r="PLO208" s="110"/>
      <c r="PLP208" s="110"/>
      <c r="PLQ208" s="110"/>
      <c r="PLR208" s="110"/>
      <c r="PLS208" s="110"/>
      <c r="PLT208" s="110"/>
      <c r="PLU208" s="110"/>
      <c r="PLV208" s="110"/>
      <c r="PLW208" s="110"/>
      <c r="PLX208" s="110"/>
      <c r="PLY208" s="110"/>
      <c r="PLZ208" s="110"/>
      <c r="PMA208" s="110"/>
      <c r="PMB208" s="110"/>
      <c r="PMC208" s="110"/>
      <c r="PMD208" s="110"/>
      <c r="PME208" s="110"/>
      <c r="PMF208" s="110"/>
      <c r="PMG208" s="110"/>
      <c r="PMH208" s="110"/>
      <c r="PMI208" s="110"/>
      <c r="PMJ208" s="110"/>
      <c r="PMK208" s="110"/>
      <c r="PML208" s="110"/>
      <c r="PMM208" s="110"/>
      <c r="PMN208" s="110"/>
      <c r="PMO208" s="110"/>
      <c r="PMP208" s="110"/>
      <c r="PMQ208" s="110"/>
      <c r="PMR208" s="110"/>
      <c r="PMS208" s="110"/>
      <c r="PMT208" s="110"/>
      <c r="PMU208" s="110"/>
      <c r="PMV208" s="110"/>
      <c r="PMW208" s="110"/>
      <c r="PMX208" s="110"/>
      <c r="PMY208" s="110"/>
      <c r="PMZ208" s="110"/>
      <c r="PNA208" s="110"/>
      <c r="PNB208" s="110"/>
      <c r="PNC208" s="110"/>
      <c r="PND208" s="110"/>
      <c r="PNE208" s="110"/>
      <c r="PNF208" s="110"/>
      <c r="PNG208" s="110"/>
      <c r="PNH208" s="110"/>
      <c r="PNI208" s="110"/>
      <c r="PNJ208" s="110"/>
      <c r="PNK208" s="110"/>
      <c r="PNL208" s="110"/>
      <c r="PNM208" s="110"/>
      <c r="PNN208" s="110"/>
      <c r="PNO208" s="110"/>
      <c r="PNP208" s="110"/>
      <c r="PNQ208" s="110"/>
      <c r="PNR208" s="110"/>
      <c r="PNS208" s="110"/>
      <c r="PNT208" s="110"/>
      <c r="PNU208" s="110"/>
      <c r="PNV208" s="110"/>
      <c r="PNW208" s="110"/>
      <c r="PNX208" s="110"/>
      <c r="PNY208" s="110"/>
      <c r="PNZ208" s="110"/>
      <c r="POA208" s="110"/>
      <c r="POB208" s="110"/>
      <c r="POC208" s="110"/>
      <c r="POD208" s="110"/>
      <c r="POE208" s="110"/>
      <c r="POF208" s="110"/>
      <c r="POG208" s="110"/>
      <c r="POH208" s="110"/>
      <c r="POI208" s="110"/>
      <c r="POJ208" s="110"/>
      <c r="POK208" s="110"/>
      <c r="POL208" s="110"/>
      <c r="POM208" s="110"/>
      <c r="PON208" s="110"/>
      <c r="POO208" s="110"/>
      <c r="POP208" s="110"/>
      <c r="POQ208" s="110"/>
      <c r="POR208" s="110"/>
      <c r="POS208" s="110"/>
      <c r="POT208" s="110"/>
      <c r="POU208" s="110"/>
      <c r="POV208" s="110"/>
      <c r="POW208" s="110"/>
      <c r="POX208" s="110"/>
      <c r="POY208" s="110"/>
      <c r="POZ208" s="110"/>
      <c r="PPA208" s="110"/>
      <c r="PPB208" s="110"/>
      <c r="PPC208" s="110"/>
      <c r="PPD208" s="110"/>
      <c r="PPE208" s="110"/>
      <c r="PPF208" s="110"/>
      <c r="PPG208" s="110"/>
      <c r="PPH208" s="110"/>
      <c r="PPI208" s="110"/>
      <c r="PPJ208" s="110"/>
      <c r="PPK208" s="110"/>
      <c r="PPL208" s="110"/>
      <c r="PPM208" s="110"/>
      <c r="PPN208" s="110"/>
      <c r="PPO208" s="110"/>
      <c r="PPP208" s="110"/>
      <c r="PPQ208" s="110"/>
      <c r="PPR208" s="110"/>
      <c r="PPS208" s="110"/>
      <c r="PPT208" s="110"/>
      <c r="PPU208" s="110"/>
      <c r="PPV208" s="110"/>
      <c r="PPW208" s="110"/>
      <c r="PPX208" s="110"/>
      <c r="PPY208" s="110"/>
      <c r="PPZ208" s="110"/>
      <c r="PQA208" s="110"/>
      <c r="PQB208" s="110"/>
      <c r="PQC208" s="110"/>
      <c r="PQD208" s="110"/>
      <c r="PQE208" s="110"/>
      <c r="PQF208" s="110"/>
      <c r="PQG208" s="110"/>
      <c r="PQH208" s="110"/>
      <c r="PQI208" s="110"/>
      <c r="PQJ208" s="110"/>
      <c r="PQK208" s="110"/>
      <c r="PQL208" s="110"/>
      <c r="PQM208" s="110"/>
      <c r="PQN208" s="110"/>
      <c r="PQO208" s="110"/>
      <c r="PQP208" s="110"/>
      <c r="PQQ208" s="110"/>
      <c r="PQR208" s="110"/>
      <c r="PQS208" s="110"/>
      <c r="PQT208" s="110"/>
      <c r="PQU208" s="110"/>
      <c r="PQV208" s="110"/>
      <c r="PQW208" s="110"/>
      <c r="PQX208" s="110"/>
      <c r="PQY208" s="110"/>
      <c r="PQZ208" s="110"/>
      <c r="PRA208" s="110"/>
      <c r="PRB208" s="110"/>
      <c r="PRC208" s="110"/>
      <c r="PRD208" s="110"/>
      <c r="PRE208" s="110"/>
      <c r="PRF208" s="110"/>
      <c r="PRG208" s="110"/>
      <c r="PRH208" s="110"/>
      <c r="PRI208" s="110"/>
      <c r="PRJ208" s="110"/>
      <c r="PRK208" s="110"/>
      <c r="PRL208" s="110"/>
      <c r="PRM208" s="110"/>
      <c r="PRN208" s="110"/>
      <c r="PRO208" s="110"/>
      <c r="PRP208" s="110"/>
      <c r="PRQ208" s="110"/>
      <c r="PRR208" s="110"/>
      <c r="PRS208" s="110"/>
      <c r="PRT208" s="110"/>
      <c r="PRU208" s="110"/>
      <c r="PRV208" s="110"/>
      <c r="PRW208" s="110"/>
      <c r="PRX208" s="110"/>
      <c r="PRY208" s="110"/>
      <c r="PRZ208" s="110"/>
      <c r="PSA208" s="110"/>
      <c r="PSB208" s="110"/>
      <c r="PSC208" s="110"/>
      <c r="PSD208" s="110"/>
      <c r="PSE208" s="110"/>
      <c r="PSF208" s="110"/>
      <c r="PSG208" s="110"/>
      <c r="PSH208" s="110"/>
      <c r="PSI208" s="110"/>
      <c r="PSJ208" s="110"/>
      <c r="PSK208" s="110"/>
      <c r="PSL208" s="110"/>
      <c r="PSM208" s="110"/>
      <c r="PSN208" s="110"/>
      <c r="PSO208" s="110"/>
      <c r="PSP208" s="110"/>
      <c r="PSQ208" s="110"/>
      <c r="PSR208" s="110"/>
      <c r="PSS208" s="110"/>
      <c r="PST208" s="110"/>
      <c r="PSU208" s="110"/>
      <c r="PSV208" s="110"/>
      <c r="PSW208" s="110"/>
      <c r="PSX208" s="110"/>
      <c r="PSY208" s="110"/>
      <c r="PSZ208" s="110"/>
      <c r="PTA208" s="110"/>
      <c r="PTB208" s="110"/>
      <c r="PTC208" s="110"/>
      <c r="PTD208" s="110"/>
      <c r="PTE208" s="110"/>
      <c r="PTF208" s="110"/>
      <c r="PTG208" s="110"/>
      <c r="PTH208" s="110"/>
      <c r="PTI208" s="110"/>
      <c r="PTJ208" s="110"/>
      <c r="PTK208" s="110"/>
      <c r="PTL208" s="110"/>
      <c r="PTM208" s="110"/>
      <c r="PTN208" s="110"/>
      <c r="PTO208" s="110"/>
      <c r="PTP208" s="110"/>
      <c r="PTQ208" s="110"/>
      <c r="PTR208" s="110"/>
      <c r="PTS208" s="110"/>
      <c r="PTT208" s="110"/>
      <c r="PTU208" s="110"/>
      <c r="PTV208" s="110"/>
      <c r="PTW208" s="110"/>
      <c r="PTX208" s="110"/>
      <c r="PTY208" s="110"/>
      <c r="PTZ208" s="110"/>
      <c r="PUA208" s="110"/>
      <c r="PUB208" s="110"/>
      <c r="PUC208" s="110"/>
      <c r="PUD208" s="110"/>
      <c r="PUE208" s="110"/>
      <c r="PUF208" s="110"/>
      <c r="PUG208" s="110"/>
      <c r="PUH208" s="110"/>
      <c r="PUI208" s="110"/>
      <c r="PUJ208" s="110"/>
      <c r="PUK208" s="110"/>
      <c r="PUL208" s="110"/>
      <c r="PUM208" s="110"/>
      <c r="PUN208" s="110"/>
      <c r="PUO208" s="110"/>
      <c r="PUP208" s="110"/>
      <c r="PUQ208" s="110"/>
      <c r="PUR208" s="110"/>
      <c r="PUS208" s="110"/>
      <c r="PUT208" s="110"/>
      <c r="PUU208" s="110"/>
      <c r="PUV208" s="110"/>
      <c r="PUW208" s="110"/>
      <c r="PUX208" s="110"/>
      <c r="PUY208" s="110"/>
      <c r="PUZ208" s="110"/>
      <c r="PVA208" s="110"/>
      <c r="PVB208" s="110"/>
      <c r="PVC208" s="110"/>
      <c r="PVD208" s="110"/>
      <c r="PVE208" s="110"/>
      <c r="PVF208" s="110"/>
      <c r="PVG208" s="110"/>
      <c r="PVH208" s="110"/>
      <c r="PVI208" s="110"/>
      <c r="PVJ208" s="110"/>
      <c r="PVK208" s="110"/>
      <c r="PVL208" s="110"/>
      <c r="PVM208" s="110"/>
      <c r="PVN208" s="110"/>
      <c r="PVO208" s="110"/>
      <c r="PVP208" s="110"/>
      <c r="PVQ208" s="110"/>
      <c r="PVR208" s="110"/>
      <c r="PVS208" s="110"/>
      <c r="PVT208" s="110"/>
      <c r="PVU208" s="110"/>
      <c r="PVV208" s="110"/>
      <c r="PVW208" s="110"/>
      <c r="PVX208" s="110"/>
      <c r="PVY208" s="110"/>
      <c r="PVZ208" s="110"/>
      <c r="PWA208" s="110"/>
      <c r="PWB208" s="110"/>
      <c r="PWC208" s="110"/>
      <c r="PWD208" s="110"/>
      <c r="PWE208" s="110"/>
      <c r="PWF208" s="110"/>
      <c r="PWG208" s="110"/>
      <c r="PWH208" s="110"/>
      <c r="PWI208" s="110"/>
      <c r="PWJ208" s="110"/>
      <c r="PWK208" s="110"/>
      <c r="PWL208" s="110"/>
      <c r="PWM208" s="110"/>
      <c r="PWN208" s="110"/>
      <c r="PWO208" s="110"/>
      <c r="PWP208" s="110"/>
      <c r="PWQ208" s="110"/>
      <c r="PWR208" s="110"/>
      <c r="PWS208" s="110"/>
      <c r="PWT208" s="110"/>
      <c r="PWU208" s="110"/>
      <c r="PWV208" s="110"/>
      <c r="PWW208" s="110"/>
      <c r="PWX208" s="110"/>
      <c r="PWY208" s="110"/>
      <c r="PWZ208" s="110"/>
      <c r="PXA208" s="110"/>
      <c r="PXB208" s="110"/>
      <c r="PXC208" s="110"/>
      <c r="PXD208" s="110"/>
      <c r="PXE208" s="110"/>
      <c r="PXF208" s="110"/>
      <c r="PXG208" s="110"/>
      <c r="PXH208" s="110"/>
      <c r="PXI208" s="110"/>
      <c r="PXJ208" s="110"/>
      <c r="PXK208" s="110"/>
      <c r="PXL208" s="110"/>
      <c r="PXM208" s="110"/>
      <c r="PXN208" s="110"/>
      <c r="PXO208" s="110"/>
      <c r="PXP208" s="110"/>
      <c r="PXQ208" s="110"/>
      <c r="PXR208" s="110"/>
      <c r="PXS208" s="110"/>
      <c r="PXT208" s="110"/>
      <c r="PXU208" s="110"/>
      <c r="PXV208" s="110"/>
      <c r="PXW208" s="110"/>
      <c r="PXX208" s="110"/>
      <c r="PXY208" s="110"/>
      <c r="PXZ208" s="110"/>
      <c r="PYA208" s="110"/>
      <c r="PYB208" s="110"/>
      <c r="PYC208" s="110"/>
      <c r="PYD208" s="110"/>
      <c r="PYE208" s="110"/>
      <c r="PYF208" s="110"/>
      <c r="PYG208" s="110"/>
      <c r="PYH208" s="110"/>
      <c r="PYI208" s="110"/>
      <c r="PYJ208" s="110"/>
      <c r="PYK208" s="110"/>
      <c r="PYL208" s="110"/>
      <c r="PYM208" s="110"/>
      <c r="PYN208" s="110"/>
      <c r="PYO208" s="110"/>
      <c r="PYP208" s="110"/>
      <c r="PYQ208" s="110"/>
      <c r="PYR208" s="110"/>
      <c r="PYS208" s="110"/>
      <c r="PYT208" s="110"/>
      <c r="PYU208" s="110"/>
      <c r="PYV208" s="110"/>
      <c r="PYW208" s="110"/>
      <c r="PYX208" s="110"/>
      <c r="PYY208" s="110"/>
      <c r="PYZ208" s="110"/>
      <c r="PZA208" s="110"/>
      <c r="PZB208" s="110"/>
      <c r="PZC208" s="110"/>
      <c r="PZD208" s="110"/>
      <c r="PZE208" s="110"/>
      <c r="PZF208" s="110"/>
      <c r="PZG208" s="110"/>
      <c r="PZH208" s="110"/>
      <c r="PZI208" s="110"/>
      <c r="PZJ208" s="110"/>
      <c r="PZK208" s="110"/>
      <c r="PZL208" s="110"/>
      <c r="PZM208" s="110"/>
      <c r="PZN208" s="110"/>
      <c r="PZO208" s="110"/>
      <c r="PZP208" s="110"/>
      <c r="PZQ208" s="110"/>
      <c r="PZR208" s="110"/>
      <c r="PZS208" s="110"/>
      <c r="PZT208" s="110"/>
      <c r="PZU208" s="110"/>
      <c r="PZV208" s="110"/>
      <c r="PZW208" s="110"/>
      <c r="PZX208" s="110"/>
      <c r="PZY208" s="110"/>
      <c r="PZZ208" s="110"/>
      <c r="QAA208" s="110"/>
      <c r="QAB208" s="110"/>
      <c r="QAC208" s="110"/>
      <c r="QAD208" s="110"/>
      <c r="QAE208" s="110"/>
      <c r="QAF208" s="110"/>
      <c r="QAG208" s="110"/>
      <c r="QAH208" s="110"/>
      <c r="QAI208" s="110"/>
      <c r="QAJ208" s="110"/>
      <c r="QAK208" s="110"/>
      <c r="QAL208" s="110"/>
      <c r="QAM208" s="110"/>
      <c r="QAN208" s="110"/>
      <c r="QAO208" s="110"/>
      <c r="QAP208" s="110"/>
      <c r="QAQ208" s="110"/>
      <c r="QAR208" s="110"/>
      <c r="QAS208" s="110"/>
      <c r="QAT208" s="110"/>
      <c r="QAU208" s="110"/>
      <c r="QAV208" s="110"/>
      <c r="QAW208" s="110"/>
      <c r="QAX208" s="110"/>
      <c r="QAY208" s="110"/>
      <c r="QAZ208" s="110"/>
      <c r="QBA208" s="110"/>
      <c r="QBB208" s="110"/>
      <c r="QBC208" s="110"/>
      <c r="QBD208" s="110"/>
      <c r="QBE208" s="110"/>
      <c r="QBF208" s="110"/>
      <c r="QBG208" s="110"/>
      <c r="QBH208" s="110"/>
      <c r="QBI208" s="110"/>
      <c r="QBJ208" s="110"/>
      <c r="QBK208" s="110"/>
      <c r="QBL208" s="110"/>
      <c r="QBM208" s="110"/>
      <c r="QBN208" s="110"/>
      <c r="QBO208" s="110"/>
      <c r="QBP208" s="110"/>
      <c r="QBQ208" s="110"/>
      <c r="QBR208" s="110"/>
      <c r="QBS208" s="110"/>
      <c r="QBT208" s="110"/>
      <c r="QBU208" s="110"/>
      <c r="QBV208" s="110"/>
      <c r="QBW208" s="110"/>
      <c r="QBX208" s="110"/>
      <c r="QBY208" s="110"/>
      <c r="QBZ208" s="110"/>
      <c r="QCA208" s="110"/>
      <c r="QCB208" s="110"/>
      <c r="QCC208" s="110"/>
      <c r="QCD208" s="110"/>
      <c r="QCE208" s="110"/>
      <c r="QCF208" s="110"/>
      <c r="QCG208" s="110"/>
      <c r="QCH208" s="110"/>
      <c r="QCI208" s="110"/>
      <c r="QCJ208" s="110"/>
      <c r="QCK208" s="110"/>
      <c r="QCL208" s="110"/>
      <c r="QCM208" s="110"/>
      <c r="QCN208" s="110"/>
      <c r="QCO208" s="110"/>
      <c r="QCP208" s="110"/>
      <c r="QCQ208" s="110"/>
      <c r="QCR208" s="110"/>
      <c r="QCS208" s="110"/>
      <c r="QCT208" s="110"/>
      <c r="QCU208" s="110"/>
      <c r="QCV208" s="110"/>
      <c r="QCW208" s="110"/>
      <c r="QCX208" s="110"/>
      <c r="QCY208" s="110"/>
      <c r="QCZ208" s="110"/>
      <c r="QDA208" s="110"/>
      <c r="QDB208" s="110"/>
      <c r="QDC208" s="110"/>
      <c r="QDD208" s="110"/>
      <c r="QDE208" s="110"/>
      <c r="QDF208" s="110"/>
      <c r="QDG208" s="110"/>
      <c r="QDH208" s="110"/>
      <c r="QDI208" s="110"/>
      <c r="QDJ208" s="110"/>
      <c r="QDK208" s="110"/>
      <c r="QDL208" s="110"/>
      <c r="QDM208" s="110"/>
      <c r="QDN208" s="110"/>
      <c r="QDO208" s="110"/>
      <c r="QDP208" s="110"/>
      <c r="QDQ208" s="110"/>
      <c r="QDR208" s="110"/>
      <c r="QDS208" s="110"/>
      <c r="QDT208" s="110"/>
      <c r="QDU208" s="110"/>
      <c r="QDV208" s="110"/>
      <c r="QDW208" s="110"/>
      <c r="QDX208" s="110"/>
      <c r="QDY208" s="110"/>
      <c r="QDZ208" s="110"/>
      <c r="QEA208" s="110"/>
      <c r="QEB208" s="110"/>
      <c r="QEC208" s="110"/>
      <c r="QED208" s="110"/>
      <c r="QEE208" s="110"/>
      <c r="QEF208" s="110"/>
      <c r="QEG208" s="110"/>
      <c r="QEH208" s="110"/>
      <c r="QEI208" s="110"/>
      <c r="QEJ208" s="110"/>
      <c r="QEK208" s="110"/>
      <c r="QEL208" s="110"/>
      <c r="QEM208" s="110"/>
      <c r="QEN208" s="110"/>
      <c r="QEO208" s="110"/>
      <c r="QEP208" s="110"/>
      <c r="QEQ208" s="110"/>
      <c r="QER208" s="110"/>
      <c r="QES208" s="110"/>
      <c r="QET208" s="110"/>
      <c r="QEU208" s="110"/>
      <c r="QEV208" s="110"/>
      <c r="QEW208" s="110"/>
      <c r="QEX208" s="110"/>
      <c r="QEY208" s="110"/>
      <c r="QEZ208" s="110"/>
      <c r="QFA208" s="110"/>
      <c r="QFB208" s="110"/>
      <c r="QFC208" s="110"/>
      <c r="QFD208" s="110"/>
      <c r="QFE208" s="110"/>
      <c r="QFF208" s="110"/>
      <c r="QFG208" s="110"/>
      <c r="QFH208" s="110"/>
      <c r="QFI208" s="110"/>
      <c r="QFJ208" s="110"/>
      <c r="QFK208" s="110"/>
      <c r="QFL208" s="110"/>
      <c r="QFM208" s="110"/>
      <c r="QFN208" s="110"/>
      <c r="QFO208" s="110"/>
      <c r="QFP208" s="110"/>
      <c r="QFQ208" s="110"/>
      <c r="QFR208" s="110"/>
      <c r="QFS208" s="110"/>
      <c r="QFT208" s="110"/>
      <c r="QFU208" s="110"/>
      <c r="QFV208" s="110"/>
      <c r="QFW208" s="110"/>
      <c r="QFX208" s="110"/>
      <c r="QFY208" s="110"/>
      <c r="QFZ208" s="110"/>
      <c r="QGA208" s="110"/>
      <c r="QGB208" s="110"/>
      <c r="QGC208" s="110"/>
      <c r="QGD208" s="110"/>
      <c r="QGE208" s="110"/>
      <c r="QGF208" s="110"/>
      <c r="QGG208" s="110"/>
      <c r="QGH208" s="110"/>
      <c r="QGI208" s="110"/>
      <c r="QGJ208" s="110"/>
      <c r="QGK208" s="110"/>
      <c r="QGL208" s="110"/>
      <c r="QGM208" s="110"/>
      <c r="QGN208" s="110"/>
      <c r="QGO208" s="110"/>
      <c r="QGP208" s="110"/>
      <c r="QGQ208" s="110"/>
      <c r="QGR208" s="110"/>
      <c r="QGS208" s="110"/>
      <c r="QGT208" s="110"/>
      <c r="QGU208" s="110"/>
      <c r="QGV208" s="110"/>
      <c r="QGW208" s="110"/>
      <c r="QGX208" s="110"/>
      <c r="QGY208" s="110"/>
      <c r="QGZ208" s="110"/>
      <c r="QHA208" s="110"/>
      <c r="QHB208" s="110"/>
      <c r="QHC208" s="110"/>
      <c r="QHD208" s="110"/>
      <c r="QHE208" s="110"/>
      <c r="QHF208" s="110"/>
      <c r="QHG208" s="110"/>
      <c r="QHH208" s="110"/>
      <c r="QHI208" s="110"/>
      <c r="QHJ208" s="110"/>
      <c r="QHK208" s="110"/>
      <c r="QHL208" s="110"/>
      <c r="QHM208" s="110"/>
      <c r="QHN208" s="110"/>
      <c r="QHO208" s="110"/>
      <c r="QHP208" s="110"/>
      <c r="QHQ208" s="110"/>
      <c r="QHR208" s="110"/>
      <c r="QHS208" s="110"/>
      <c r="QHT208" s="110"/>
      <c r="QHU208" s="110"/>
      <c r="QHV208" s="110"/>
      <c r="QHW208" s="110"/>
      <c r="QHX208" s="110"/>
      <c r="QHY208" s="110"/>
      <c r="QHZ208" s="110"/>
      <c r="QIA208" s="110"/>
      <c r="QIB208" s="110"/>
      <c r="QIC208" s="110"/>
      <c r="QID208" s="110"/>
      <c r="QIE208" s="110"/>
      <c r="QIF208" s="110"/>
      <c r="QIG208" s="110"/>
      <c r="QIH208" s="110"/>
      <c r="QII208" s="110"/>
      <c r="QIJ208" s="110"/>
      <c r="QIK208" s="110"/>
      <c r="QIL208" s="110"/>
      <c r="QIM208" s="110"/>
      <c r="QIN208" s="110"/>
      <c r="QIO208" s="110"/>
      <c r="QIP208" s="110"/>
      <c r="QIQ208" s="110"/>
      <c r="QIR208" s="110"/>
      <c r="QIS208" s="110"/>
      <c r="QIT208" s="110"/>
      <c r="QIU208" s="110"/>
      <c r="QIV208" s="110"/>
      <c r="QIW208" s="110"/>
      <c r="QIX208" s="110"/>
      <c r="QIY208" s="110"/>
      <c r="QIZ208" s="110"/>
      <c r="QJA208" s="110"/>
      <c r="QJB208" s="110"/>
      <c r="QJC208" s="110"/>
      <c r="QJD208" s="110"/>
      <c r="QJE208" s="110"/>
      <c r="QJF208" s="110"/>
      <c r="QJG208" s="110"/>
      <c r="QJH208" s="110"/>
      <c r="QJI208" s="110"/>
      <c r="QJJ208" s="110"/>
      <c r="QJK208" s="110"/>
      <c r="QJL208" s="110"/>
      <c r="QJM208" s="110"/>
      <c r="QJN208" s="110"/>
      <c r="QJO208" s="110"/>
      <c r="QJP208" s="110"/>
      <c r="QJQ208" s="110"/>
      <c r="QJR208" s="110"/>
      <c r="QJS208" s="110"/>
      <c r="QJT208" s="110"/>
      <c r="QJU208" s="110"/>
      <c r="QJV208" s="110"/>
      <c r="QJW208" s="110"/>
      <c r="QJX208" s="110"/>
      <c r="QJY208" s="110"/>
      <c r="QJZ208" s="110"/>
      <c r="QKA208" s="110"/>
      <c r="QKB208" s="110"/>
      <c r="QKC208" s="110"/>
      <c r="QKD208" s="110"/>
      <c r="QKE208" s="110"/>
      <c r="QKF208" s="110"/>
      <c r="QKG208" s="110"/>
      <c r="QKH208" s="110"/>
      <c r="QKI208" s="110"/>
      <c r="QKJ208" s="110"/>
      <c r="QKK208" s="110"/>
      <c r="QKL208" s="110"/>
      <c r="QKM208" s="110"/>
      <c r="QKN208" s="110"/>
      <c r="QKO208" s="110"/>
      <c r="QKP208" s="110"/>
      <c r="QKQ208" s="110"/>
      <c r="QKR208" s="110"/>
      <c r="QKS208" s="110"/>
      <c r="QKT208" s="110"/>
      <c r="QKU208" s="110"/>
      <c r="QKV208" s="110"/>
      <c r="QKW208" s="110"/>
      <c r="QKX208" s="110"/>
      <c r="QKY208" s="110"/>
      <c r="QKZ208" s="110"/>
      <c r="QLA208" s="110"/>
      <c r="QLB208" s="110"/>
      <c r="QLC208" s="110"/>
      <c r="QLD208" s="110"/>
      <c r="QLE208" s="110"/>
      <c r="QLF208" s="110"/>
      <c r="QLG208" s="110"/>
      <c r="QLH208" s="110"/>
      <c r="QLI208" s="110"/>
      <c r="QLJ208" s="110"/>
      <c r="QLK208" s="110"/>
      <c r="QLL208" s="110"/>
      <c r="QLM208" s="110"/>
      <c r="QLN208" s="110"/>
      <c r="QLO208" s="110"/>
      <c r="QLP208" s="110"/>
      <c r="QLQ208" s="110"/>
      <c r="QLR208" s="110"/>
      <c r="QLS208" s="110"/>
      <c r="QLT208" s="110"/>
      <c r="QLU208" s="110"/>
      <c r="QLV208" s="110"/>
      <c r="QLW208" s="110"/>
      <c r="QLX208" s="110"/>
      <c r="QLY208" s="110"/>
      <c r="QLZ208" s="110"/>
      <c r="QMA208" s="110"/>
      <c r="QMB208" s="110"/>
      <c r="QMC208" s="110"/>
      <c r="QMD208" s="110"/>
      <c r="QME208" s="110"/>
      <c r="QMF208" s="110"/>
      <c r="QMG208" s="110"/>
      <c r="QMH208" s="110"/>
      <c r="QMI208" s="110"/>
      <c r="QMJ208" s="110"/>
      <c r="QMK208" s="110"/>
      <c r="QML208" s="110"/>
      <c r="QMM208" s="110"/>
      <c r="QMN208" s="110"/>
      <c r="QMO208" s="110"/>
      <c r="QMP208" s="110"/>
      <c r="QMQ208" s="110"/>
      <c r="QMR208" s="110"/>
      <c r="QMS208" s="110"/>
      <c r="QMT208" s="110"/>
      <c r="QMU208" s="110"/>
      <c r="QMV208" s="110"/>
      <c r="QMW208" s="110"/>
      <c r="QMX208" s="110"/>
      <c r="QMY208" s="110"/>
      <c r="QMZ208" s="110"/>
      <c r="QNA208" s="110"/>
      <c r="QNB208" s="110"/>
      <c r="QNC208" s="110"/>
      <c r="QND208" s="110"/>
      <c r="QNE208" s="110"/>
      <c r="QNF208" s="110"/>
      <c r="QNG208" s="110"/>
      <c r="QNH208" s="110"/>
      <c r="QNI208" s="110"/>
      <c r="QNJ208" s="110"/>
      <c r="QNK208" s="110"/>
      <c r="QNL208" s="110"/>
      <c r="QNM208" s="110"/>
      <c r="QNN208" s="110"/>
      <c r="QNO208" s="110"/>
      <c r="QNP208" s="110"/>
      <c r="QNQ208" s="110"/>
      <c r="QNR208" s="110"/>
      <c r="QNS208" s="110"/>
      <c r="QNT208" s="110"/>
      <c r="QNU208" s="110"/>
      <c r="QNV208" s="110"/>
      <c r="QNW208" s="110"/>
      <c r="QNX208" s="110"/>
      <c r="QNY208" s="110"/>
      <c r="QNZ208" s="110"/>
      <c r="QOA208" s="110"/>
      <c r="QOB208" s="110"/>
      <c r="QOC208" s="110"/>
      <c r="QOD208" s="110"/>
      <c r="QOE208" s="110"/>
      <c r="QOF208" s="110"/>
      <c r="QOG208" s="110"/>
      <c r="QOH208" s="110"/>
      <c r="QOI208" s="110"/>
      <c r="QOJ208" s="110"/>
      <c r="QOK208" s="110"/>
      <c r="QOL208" s="110"/>
      <c r="QOM208" s="110"/>
      <c r="QON208" s="110"/>
      <c r="QOO208" s="110"/>
      <c r="QOP208" s="110"/>
      <c r="QOQ208" s="110"/>
      <c r="QOR208" s="110"/>
      <c r="QOS208" s="110"/>
      <c r="QOT208" s="110"/>
      <c r="QOU208" s="110"/>
      <c r="QOV208" s="110"/>
      <c r="QOW208" s="110"/>
      <c r="QOX208" s="110"/>
      <c r="QOY208" s="110"/>
      <c r="QOZ208" s="110"/>
      <c r="QPA208" s="110"/>
      <c r="QPB208" s="110"/>
      <c r="QPC208" s="110"/>
      <c r="QPD208" s="110"/>
      <c r="QPE208" s="110"/>
      <c r="QPF208" s="110"/>
      <c r="QPG208" s="110"/>
      <c r="QPH208" s="110"/>
      <c r="QPI208" s="110"/>
      <c r="QPJ208" s="110"/>
      <c r="QPK208" s="110"/>
      <c r="QPL208" s="110"/>
      <c r="QPM208" s="110"/>
      <c r="QPN208" s="110"/>
      <c r="QPO208" s="110"/>
      <c r="QPP208" s="110"/>
      <c r="QPQ208" s="110"/>
      <c r="QPR208" s="110"/>
      <c r="QPS208" s="110"/>
      <c r="QPT208" s="110"/>
      <c r="QPU208" s="110"/>
      <c r="QPV208" s="110"/>
      <c r="QPW208" s="110"/>
      <c r="QPX208" s="110"/>
      <c r="QPY208" s="110"/>
      <c r="QPZ208" s="110"/>
      <c r="QQA208" s="110"/>
      <c r="QQB208" s="110"/>
      <c r="QQC208" s="110"/>
      <c r="QQD208" s="110"/>
      <c r="QQE208" s="110"/>
      <c r="QQF208" s="110"/>
      <c r="QQG208" s="110"/>
      <c r="QQH208" s="110"/>
      <c r="QQI208" s="110"/>
      <c r="QQJ208" s="110"/>
      <c r="QQK208" s="110"/>
      <c r="QQL208" s="110"/>
      <c r="QQM208" s="110"/>
      <c r="QQN208" s="110"/>
      <c r="QQO208" s="110"/>
      <c r="QQP208" s="110"/>
      <c r="QQQ208" s="110"/>
      <c r="QQR208" s="110"/>
      <c r="QQS208" s="110"/>
      <c r="QQT208" s="110"/>
      <c r="QQU208" s="110"/>
      <c r="QQV208" s="110"/>
      <c r="QQW208" s="110"/>
      <c r="QQX208" s="110"/>
      <c r="QQY208" s="110"/>
      <c r="QQZ208" s="110"/>
      <c r="QRA208" s="110"/>
      <c r="QRB208" s="110"/>
      <c r="QRC208" s="110"/>
      <c r="QRD208" s="110"/>
      <c r="QRE208" s="110"/>
      <c r="QRF208" s="110"/>
      <c r="QRG208" s="110"/>
      <c r="QRH208" s="110"/>
      <c r="QRI208" s="110"/>
      <c r="QRJ208" s="110"/>
      <c r="QRK208" s="110"/>
      <c r="QRL208" s="110"/>
      <c r="QRM208" s="110"/>
      <c r="QRN208" s="110"/>
      <c r="QRO208" s="110"/>
      <c r="QRP208" s="110"/>
      <c r="QRQ208" s="110"/>
      <c r="QRR208" s="110"/>
      <c r="QRS208" s="110"/>
      <c r="QRT208" s="110"/>
      <c r="QRU208" s="110"/>
      <c r="QRV208" s="110"/>
      <c r="QRW208" s="110"/>
      <c r="QRX208" s="110"/>
      <c r="QRY208" s="110"/>
      <c r="QRZ208" s="110"/>
      <c r="QSA208" s="110"/>
      <c r="QSB208" s="110"/>
      <c r="QSC208" s="110"/>
      <c r="QSD208" s="110"/>
      <c r="QSE208" s="110"/>
      <c r="QSF208" s="110"/>
      <c r="QSG208" s="110"/>
      <c r="QSH208" s="110"/>
      <c r="QSI208" s="110"/>
      <c r="QSJ208" s="110"/>
      <c r="QSK208" s="110"/>
      <c r="QSL208" s="110"/>
      <c r="QSM208" s="110"/>
      <c r="QSN208" s="110"/>
      <c r="QSO208" s="110"/>
      <c r="QSP208" s="110"/>
      <c r="QSQ208" s="110"/>
      <c r="QSR208" s="110"/>
      <c r="QSS208" s="110"/>
      <c r="QST208" s="110"/>
      <c r="QSU208" s="110"/>
      <c r="QSV208" s="110"/>
      <c r="QSW208" s="110"/>
      <c r="QSX208" s="110"/>
      <c r="QSY208" s="110"/>
      <c r="QSZ208" s="110"/>
      <c r="QTA208" s="110"/>
      <c r="QTB208" s="110"/>
      <c r="QTC208" s="110"/>
      <c r="QTD208" s="110"/>
      <c r="QTE208" s="110"/>
      <c r="QTF208" s="110"/>
      <c r="QTG208" s="110"/>
      <c r="QTH208" s="110"/>
      <c r="QTI208" s="110"/>
      <c r="QTJ208" s="110"/>
      <c r="QTK208" s="110"/>
      <c r="QTL208" s="110"/>
      <c r="QTM208" s="110"/>
      <c r="QTN208" s="110"/>
      <c r="QTO208" s="110"/>
      <c r="QTP208" s="110"/>
      <c r="QTQ208" s="110"/>
      <c r="QTR208" s="110"/>
      <c r="QTS208" s="110"/>
      <c r="QTT208" s="110"/>
      <c r="QTU208" s="110"/>
      <c r="QTV208" s="110"/>
      <c r="QTW208" s="110"/>
      <c r="QTX208" s="110"/>
      <c r="QTY208" s="110"/>
      <c r="QTZ208" s="110"/>
      <c r="QUA208" s="110"/>
      <c r="QUB208" s="110"/>
      <c r="QUC208" s="110"/>
      <c r="QUD208" s="110"/>
      <c r="QUE208" s="110"/>
      <c r="QUF208" s="110"/>
      <c r="QUG208" s="110"/>
      <c r="QUH208" s="110"/>
      <c r="QUI208" s="110"/>
      <c r="QUJ208" s="110"/>
      <c r="QUK208" s="110"/>
      <c r="QUL208" s="110"/>
      <c r="QUM208" s="110"/>
      <c r="QUN208" s="110"/>
      <c r="QUO208" s="110"/>
      <c r="QUP208" s="110"/>
      <c r="QUQ208" s="110"/>
      <c r="QUR208" s="110"/>
      <c r="QUS208" s="110"/>
      <c r="QUT208" s="110"/>
      <c r="QUU208" s="110"/>
      <c r="QUV208" s="110"/>
      <c r="QUW208" s="110"/>
      <c r="QUX208" s="110"/>
      <c r="QUY208" s="110"/>
      <c r="QUZ208" s="110"/>
      <c r="QVA208" s="110"/>
      <c r="QVB208" s="110"/>
      <c r="QVC208" s="110"/>
      <c r="QVD208" s="110"/>
      <c r="QVE208" s="110"/>
      <c r="QVF208" s="110"/>
      <c r="QVG208" s="110"/>
      <c r="QVH208" s="110"/>
      <c r="QVI208" s="110"/>
      <c r="QVJ208" s="110"/>
      <c r="QVK208" s="110"/>
      <c r="QVL208" s="110"/>
      <c r="QVM208" s="110"/>
      <c r="QVN208" s="110"/>
      <c r="QVO208" s="110"/>
      <c r="QVP208" s="110"/>
      <c r="QVQ208" s="110"/>
      <c r="QVR208" s="110"/>
      <c r="QVS208" s="110"/>
      <c r="QVT208" s="110"/>
      <c r="QVU208" s="110"/>
      <c r="QVV208" s="110"/>
      <c r="QVW208" s="110"/>
      <c r="QVX208" s="110"/>
      <c r="QVY208" s="110"/>
      <c r="QVZ208" s="110"/>
      <c r="QWA208" s="110"/>
      <c r="QWB208" s="110"/>
      <c r="QWC208" s="110"/>
      <c r="QWD208" s="110"/>
      <c r="QWE208" s="110"/>
      <c r="QWF208" s="110"/>
      <c r="QWG208" s="110"/>
      <c r="QWH208" s="110"/>
      <c r="QWI208" s="110"/>
      <c r="QWJ208" s="110"/>
      <c r="QWK208" s="110"/>
      <c r="QWL208" s="110"/>
      <c r="QWM208" s="110"/>
      <c r="QWN208" s="110"/>
      <c r="QWO208" s="110"/>
      <c r="QWP208" s="110"/>
      <c r="QWQ208" s="110"/>
      <c r="QWR208" s="110"/>
      <c r="QWS208" s="110"/>
      <c r="QWT208" s="110"/>
      <c r="QWU208" s="110"/>
      <c r="QWV208" s="110"/>
      <c r="QWW208" s="110"/>
      <c r="QWX208" s="110"/>
      <c r="QWY208" s="110"/>
      <c r="QWZ208" s="110"/>
      <c r="QXA208" s="110"/>
      <c r="QXB208" s="110"/>
      <c r="QXC208" s="110"/>
      <c r="QXD208" s="110"/>
      <c r="QXE208" s="110"/>
      <c r="QXF208" s="110"/>
      <c r="QXG208" s="110"/>
      <c r="QXH208" s="110"/>
      <c r="QXI208" s="110"/>
      <c r="QXJ208" s="110"/>
      <c r="QXK208" s="110"/>
      <c r="QXL208" s="110"/>
      <c r="QXM208" s="110"/>
      <c r="QXN208" s="110"/>
      <c r="QXO208" s="110"/>
      <c r="QXP208" s="110"/>
      <c r="QXQ208" s="110"/>
      <c r="QXR208" s="110"/>
      <c r="QXS208" s="110"/>
      <c r="QXT208" s="110"/>
      <c r="QXU208" s="110"/>
      <c r="QXV208" s="110"/>
      <c r="QXW208" s="110"/>
      <c r="QXX208" s="110"/>
      <c r="QXY208" s="110"/>
      <c r="QXZ208" s="110"/>
      <c r="QYA208" s="110"/>
      <c r="QYB208" s="110"/>
      <c r="QYC208" s="110"/>
      <c r="QYD208" s="110"/>
      <c r="QYE208" s="110"/>
      <c r="QYF208" s="110"/>
      <c r="QYG208" s="110"/>
      <c r="QYH208" s="110"/>
      <c r="QYI208" s="110"/>
      <c r="QYJ208" s="110"/>
      <c r="QYK208" s="110"/>
      <c r="QYL208" s="110"/>
      <c r="QYM208" s="110"/>
      <c r="QYN208" s="110"/>
      <c r="QYO208" s="110"/>
      <c r="QYP208" s="110"/>
      <c r="QYQ208" s="110"/>
      <c r="QYR208" s="110"/>
      <c r="QYS208" s="110"/>
      <c r="QYT208" s="110"/>
      <c r="QYU208" s="110"/>
      <c r="QYV208" s="110"/>
      <c r="QYW208" s="110"/>
      <c r="QYX208" s="110"/>
      <c r="QYY208" s="110"/>
      <c r="QYZ208" s="110"/>
      <c r="QZA208" s="110"/>
      <c r="QZB208" s="110"/>
      <c r="QZC208" s="110"/>
      <c r="QZD208" s="110"/>
      <c r="QZE208" s="110"/>
      <c r="QZF208" s="110"/>
      <c r="QZG208" s="110"/>
      <c r="QZH208" s="110"/>
      <c r="QZI208" s="110"/>
      <c r="QZJ208" s="110"/>
      <c r="QZK208" s="110"/>
      <c r="QZL208" s="110"/>
      <c r="QZM208" s="110"/>
      <c r="QZN208" s="110"/>
      <c r="QZO208" s="110"/>
      <c r="QZP208" s="110"/>
      <c r="QZQ208" s="110"/>
      <c r="QZR208" s="110"/>
      <c r="QZS208" s="110"/>
      <c r="QZT208" s="110"/>
      <c r="QZU208" s="110"/>
      <c r="QZV208" s="110"/>
      <c r="QZW208" s="110"/>
      <c r="QZX208" s="110"/>
      <c r="QZY208" s="110"/>
      <c r="QZZ208" s="110"/>
      <c r="RAA208" s="110"/>
      <c r="RAB208" s="110"/>
      <c r="RAC208" s="110"/>
      <c r="RAD208" s="110"/>
      <c r="RAE208" s="110"/>
      <c r="RAF208" s="110"/>
      <c r="RAG208" s="110"/>
      <c r="RAH208" s="110"/>
      <c r="RAI208" s="110"/>
      <c r="RAJ208" s="110"/>
      <c r="RAK208" s="110"/>
      <c r="RAL208" s="110"/>
      <c r="RAM208" s="110"/>
      <c r="RAN208" s="110"/>
      <c r="RAO208" s="110"/>
      <c r="RAP208" s="110"/>
      <c r="RAQ208" s="110"/>
      <c r="RAR208" s="110"/>
      <c r="RAS208" s="110"/>
      <c r="RAT208" s="110"/>
      <c r="RAU208" s="110"/>
      <c r="RAV208" s="110"/>
      <c r="RAW208" s="110"/>
      <c r="RAX208" s="110"/>
      <c r="RAY208" s="110"/>
      <c r="RAZ208" s="110"/>
      <c r="RBA208" s="110"/>
      <c r="RBB208" s="110"/>
      <c r="RBC208" s="110"/>
      <c r="RBD208" s="110"/>
      <c r="RBE208" s="110"/>
      <c r="RBF208" s="110"/>
      <c r="RBG208" s="110"/>
      <c r="RBH208" s="110"/>
      <c r="RBI208" s="110"/>
      <c r="RBJ208" s="110"/>
      <c r="RBK208" s="110"/>
      <c r="RBL208" s="110"/>
      <c r="RBM208" s="110"/>
      <c r="RBN208" s="110"/>
      <c r="RBO208" s="110"/>
      <c r="RBP208" s="110"/>
      <c r="RBQ208" s="110"/>
      <c r="RBR208" s="110"/>
      <c r="RBS208" s="110"/>
      <c r="RBT208" s="110"/>
      <c r="RBU208" s="110"/>
      <c r="RBV208" s="110"/>
      <c r="RBW208" s="110"/>
      <c r="RBX208" s="110"/>
      <c r="RBY208" s="110"/>
      <c r="RBZ208" s="110"/>
      <c r="RCA208" s="110"/>
      <c r="RCB208" s="110"/>
      <c r="RCC208" s="110"/>
      <c r="RCD208" s="110"/>
      <c r="RCE208" s="110"/>
      <c r="RCF208" s="110"/>
      <c r="RCG208" s="110"/>
      <c r="RCH208" s="110"/>
      <c r="RCI208" s="110"/>
      <c r="RCJ208" s="110"/>
      <c r="RCK208" s="110"/>
      <c r="RCL208" s="110"/>
      <c r="RCM208" s="110"/>
      <c r="RCN208" s="110"/>
      <c r="RCO208" s="110"/>
      <c r="RCP208" s="110"/>
      <c r="RCQ208" s="110"/>
      <c r="RCR208" s="110"/>
      <c r="RCS208" s="110"/>
      <c r="RCT208" s="110"/>
      <c r="RCU208" s="110"/>
      <c r="RCV208" s="110"/>
      <c r="RCW208" s="110"/>
      <c r="RCX208" s="110"/>
      <c r="RCY208" s="110"/>
      <c r="RCZ208" s="110"/>
      <c r="RDA208" s="110"/>
      <c r="RDB208" s="110"/>
      <c r="RDC208" s="110"/>
      <c r="RDD208" s="110"/>
      <c r="RDE208" s="110"/>
      <c r="RDF208" s="110"/>
      <c r="RDG208" s="110"/>
      <c r="RDH208" s="110"/>
      <c r="RDI208" s="110"/>
      <c r="RDJ208" s="110"/>
      <c r="RDK208" s="110"/>
      <c r="RDL208" s="110"/>
      <c r="RDM208" s="110"/>
      <c r="RDN208" s="110"/>
      <c r="RDO208" s="110"/>
      <c r="RDP208" s="110"/>
      <c r="RDQ208" s="110"/>
      <c r="RDR208" s="110"/>
      <c r="RDS208" s="110"/>
      <c r="RDT208" s="110"/>
      <c r="RDU208" s="110"/>
      <c r="RDV208" s="110"/>
      <c r="RDW208" s="110"/>
      <c r="RDX208" s="110"/>
      <c r="RDY208" s="110"/>
      <c r="RDZ208" s="110"/>
      <c r="REA208" s="110"/>
      <c r="REB208" s="110"/>
      <c r="REC208" s="110"/>
      <c r="RED208" s="110"/>
      <c r="REE208" s="110"/>
      <c r="REF208" s="110"/>
      <c r="REG208" s="110"/>
      <c r="REH208" s="110"/>
      <c r="REI208" s="110"/>
      <c r="REJ208" s="110"/>
      <c r="REK208" s="110"/>
      <c r="REL208" s="110"/>
      <c r="REM208" s="110"/>
      <c r="REN208" s="110"/>
      <c r="REO208" s="110"/>
      <c r="REP208" s="110"/>
      <c r="REQ208" s="110"/>
      <c r="RER208" s="110"/>
      <c r="RES208" s="110"/>
      <c r="RET208" s="110"/>
      <c r="REU208" s="110"/>
      <c r="REV208" s="110"/>
      <c r="REW208" s="110"/>
      <c r="REX208" s="110"/>
      <c r="REY208" s="110"/>
      <c r="REZ208" s="110"/>
      <c r="RFA208" s="110"/>
      <c r="RFB208" s="110"/>
      <c r="RFC208" s="110"/>
      <c r="RFD208" s="110"/>
      <c r="RFE208" s="110"/>
      <c r="RFF208" s="110"/>
      <c r="RFG208" s="110"/>
      <c r="RFH208" s="110"/>
      <c r="RFI208" s="110"/>
      <c r="RFJ208" s="110"/>
      <c r="RFK208" s="110"/>
      <c r="RFL208" s="110"/>
      <c r="RFM208" s="110"/>
      <c r="RFN208" s="110"/>
      <c r="RFO208" s="110"/>
      <c r="RFP208" s="110"/>
      <c r="RFQ208" s="110"/>
      <c r="RFR208" s="110"/>
      <c r="RFS208" s="110"/>
      <c r="RFT208" s="110"/>
      <c r="RFU208" s="110"/>
      <c r="RFV208" s="110"/>
      <c r="RFW208" s="110"/>
      <c r="RFX208" s="110"/>
      <c r="RFY208" s="110"/>
      <c r="RFZ208" s="110"/>
      <c r="RGA208" s="110"/>
      <c r="RGB208" s="110"/>
      <c r="RGC208" s="110"/>
      <c r="RGD208" s="110"/>
      <c r="RGE208" s="110"/>
      <c r="RGF208" s="110"/>
      <c r="RGG208" s="110"/>
      <c r="RGH208" s="110"/>
      <c r="RGI208" s="110"/>
      <c r="RGJ208" s="110"/>
      <c r="RGK208" s="110"/>
      <c r="RGL208" s="110"/>
      <c r="RGM208" s="110"/>
      <c r="RGN208" s="110"/>
      <c r="RGO208" s="110"/>
      <c r="RGP208" s="110"/>
      <c r="RGQ208" s="110"/>
      <c r="RGR208" s="110"/>
      <c r="RGS208" s="110"/>
      <c r="RGT208" s="110"/>
      <c r="RGU208" s="110"/>
      <c r="RGV208" s="110"/>
      <c r="RGW208" s="110"/>
      <c r="RGX208" s="110"/>
      <c r="RGY208" s="110"/>
      <c r="RGZ208" s="110"/>
      <c r="RHA208" s="110"/>
      <c r="RHB208" s="110"/>
      <c r="RHC208" s="110"/>
      <c r="RHD208" s="110"/>
      <c r="RHE208" s="110"/>
      <c r="RHF208" s="110"/>
      <c r="RHG208" s="110"/>
      <c r="RHH208" s="110"/>
      <c r="RHI208" s="110"/>
      <c r="RHJ208" s="110"/>
      <c r="RHK208" s="110"/>
      <c r="RHL208" s="110"/>
      <c r="RHM208" s="110"/>
      <c r="RHN208" s="110"/>
      <c r="RHO208" s="110"/>
      <c r="RHP208" s="110"/>
      <c r="RHQ208" s="110"/>
      <c r="RHR208" s="110"/>
      <c r="RHS208" s="110"/>
      <c r="RHT208" s="110"/>
      <c r="RHU208" s="110"/>
      <c r="RHV208" s="110"/>
      <c r="RHW208" s="110"/>
      <c r="RHX208" s="110"/>
      <c r="RHY208" s="110"/>
      <c r="RHZ208" s="110"/>
      <c r="RIA208" s="110"/>
      <c r="RIB208" s="110"/>
      <c r="RIC208" s="110"/>
      <c r="RID208" s="110"/>
      <c r="RIE208" s="110"/>
      <c r="RIF208" s="110"/>
      <c r="RIG208" s="110"/>
      <c r="RIH208" s="110"/>
      <c r="RII208" s="110"/>
      <c r="RIJ208" s="110"/>
      <c r="RIK208" s="110"/>
      <c r="RIL208" s="110"/>
      <c r="RIM208" s="110"/>
      <c r="RIN208" s="110"/>
      <c r="RIO208" s="110"/>
      <c r="RIP208" s="110"/>
      <c r="RIQ208" s="110"/>
      <c r="RIR208" s="110"/>
      <c r="RIS208" s="110"/>
      <c r="RIT208" s="110"/>
      <c r="RIU208" s="110"/>
      <c r="RIV208" s="110"/>
      <c r="RIW208" s="110"/>
      <c r="RIX208" s="110"/>
      <c r="RIY208" s="110"/>
      <c r="RIZ208" s="110"/>
      <c r="RJA208" s="110"/>
      <c r="RJB208" s="110"/>
      <c r="RJC208" s="110"/>
      <c r="RJD208" s="110"/>
      <c r="RJE208" s="110"/>
      <c r="RJF208" s="110"/>
      <c r="RJG208" s="110"/>
      <c r="RJH208" s="110"/>
      <c r="RJI208" s="110"/>
      <c r="RJJ208" s="110"/>
      <c r="RJK208" s="110"/>
      <c r="RJL208" s="110"/>
      <c r="RJM208" s="110"/>
      <c r="RJN208" s="110"/>
      <c r="RJO208" s="110"/>
      <c r="RJP208" s="110"/>
      <c r="RJQ208" s="110"/>
      <c r="RJR208" s="110"/>
      <c r="RJS208" s="110"/>
      <c r="RJT208" s="110"/>
      <c r="RJU208" s="110"/>
      <c r="RJV208" s="110"/>
      <c r="RJW208" s="110"/>
      <c r="RJX208" s="110"/>
      <c r="RJY208" s="110"/>
      <c r="RJZ208" s="110"/>
      <c r="RKA208" s="110"/>
      <c r="RKB208" s="110"/>
      <c r="RKC208" s="110"/>
      <c r="RKD208" s="110"/>
      <c r="RKE208" s="110"/>
      <c r="RKF208" s="110"/>
      <c r="RKG208" s="110"/>
      <c r="RKH208" s="110"/>
      <c r="RKI208" s="110"/>
      <c r="RKJ208" s="110"/>
      <c r="RKK208" s="110"/>
      <c r="RKL208" s="110"/>
      <c r="RKM208" s="110"/>
      <c r="RKN208" s="110"/>
      <c r="RKO208" s="110"/>
      <c r="RKP208" s="110"/>
      <c r="RKQ208" s="110"/>
      <c r="RKR208" s="110"/>
      <c r="RKS208" s="110"/>
      <c r="RKT208" s="110"/>
      <c r="RKU208" s="110"/>
      <c r="RKV208" s="110"/>
      <c r="RKW208" s="110"/>
      <c r="RKX208" s="110"/>
      <c r="RKY208" s="110"/>
      <c r="RKZ208" s="110"/>
      <c r="RLA208" s="110"/>
      <c r="RLB208" s="110"/>
      <c r="RLC208" s="110"/>
      <c r="RLD208" s="110"/>
      <c r="RLE208" s="110"/>
      <c r="RLF208" s="110"/>
      <c r="RLG208" s="110"/>
      <c r="RLH208" s="110"/>
      <c r="RLI208" s="110"/>
      <c r="RLJ208" s="110"/>
      <c r="RLK208" s="110"/>
      <c r="RLL208" s="110"/>
      <c r="RLM208" s="110"/>
      <c r="RLN208" s="110"/>
      <c r="RLO208" s="110"/>
      <c r="RLP208" s="110"/>
      <c r="RLQ208" s="110"/>
      <c r="RLR208" s="110"/>
      <c r="RLS208" s="110"/>
      <c r="RLT208" s="110"/>
      <c r="RLU208" s="110"/>
      <c r="RLV208" s="110"/>
      <c r="RLW208" s="110"/>
      <c r="RLX208" s="110"/>
      <c r="RLY208" s="110"/>
      <c r="RLZ208" s="110"/>
      <c r="RMA208" s="110"/>
      <c r="RMB208" s="110"/>
      <c r="RMC208" s="110"/>
      <c r="RMD208" s="110"/>
      <c r="RME208" s="110"/>
      <c r="RMF208" s="110"/>
      <c r="RMG208" s="110"/>
      <c r="RMH208" s="110"/>
      <c r="RMI208" s="110"/>
      <c r="RMJ208" s="110"/>
      <c r="RMK208" s="110"/>
      <c r="RML208" s="110"/>
      <c r="RMM208" s="110"/>
      <c r="RMN208" s="110"/>
      <c r="RMO208" s="110"/>
      <c r="RMP208" s="110"/>
      <c r="RMQ208" s="110"/>
      <c r="RMR208" s="110"/>
      <c r="RMS208" s="110"/>
      <c r="RMT208" s="110"/>
      <c r="RMU208" s="110"/>
      <c r="RMV208" s="110"/>
      <c r="RMW208" s="110"/>
      <c r="RMX208" s="110"/>
      <c r="RMY208" s="110"/>
      <c r="RMZ208" s="110"/>
      <c r="RNA208" s="110"/>
      <c r="RNB208" s="110"/>
      <c r="RNC208" s="110"/>
      <c r="RND208" s="110"/>
      <c r="RNE208" s="110"/>
      <c r="RNF208" s="110"/>
      <c r="RNG208" s="110"/>
      <c r="RNH208" s="110"/>
      <c r="RNI208" s="110"/>
      <c r="RNJ208" s="110"/>
      <c r="RNK208" s="110"/>
      <c r="RNL208" s="110"/>
      <c r="RNM208" s="110"/>
      <c r="RNN208" s="110"/>
      <c r="RNO208" s="110"/>
      <c r="RNP208" s="110"/>
      <c r="RNQ208" s="110"/>
      <c r="RNR208" s="110"/>
      <c r="RNS208" s="110"/>
      <c r="RNT208" s="110"/>
      <c r="RNU208" s="110"/>
      <c r="RNV208" s="110"/>
      <c r="RNW208" s="110"/>
      <c r="RNX208" s="110"/>
      <c r="RNY208" s="110"/>
      <c r="RNZ208" s="110"/>
      <c r="ROA208" s="110"/>
      <c r="ROB208" s="110"/>
      <c r="ROC208" s="110"/>
      <c r="ROD208" s="110"/>
      <c r="ROE208" s="110"/>
      <c r="ROF208" s="110"/>
      <c r="ROG208" s="110"/>
      <c r="ROH208" s="110"/>
      <c r="ROI208" s="110"/>
      <c r="ROJ208" s="110"/>
      <c r="ROK208" s="110"/>
      <c r="ROL208" s="110"/>
      <c r="ROM208" s="110"/>
      <c r="RON208" s="110"/>
      <c r="ROO208" s="110"/>
      <c r="ROP208" s="110"/>
      <c r="ROQ208" s="110"/>
      <c r="ROR208" s="110"/>
      <c r="ROS208" s="110"/>
      <c r="ROT208" s="110"/>
      <c r="ROU208" s="110"/>
      <c r="ROV208" s="110"/>
      <c r="ROW208" s="110"/>
      <c r="ROX208" s="110"/>
      <c r="ROY208" s="110"/>
      <c r="ROZ208" s="110"/>
      <c r="RPA208" s="110"/>
      <c r="RPB208" s="110"/>
      <c r="RPC208" s="110"/>
      <c r="RPD208" s="110"/>
      <c r="RPE208" s="110"/>
      <c r="RPF208" s="110"/>
      <c r="RPG208" s="110"/>
      <c r="RPH208" s="110"/>
      <c r="RPI208" s="110"/>
      <c r="RPJ208" s="110"/>
      <c r="RPK208" s="110"/>
      <c r="RPL208" s="110"/>
      <c r="RPM208" s="110"/>
      <c r="RPN208" s="110"/>
      <c r="RPO208" s="110"/>
      <c r="RPP208" s="110"/>
      <c r="RPQ208" s="110"/>
      <c r="RPR208" s="110"/>
      <c r="RPS208" s="110"/>
      <c r="RPT208" s="110"/>
      <c r="RPU208" s="110"/>
      <c r="RPV208" s="110"/>
      <c r="RPW208" s="110"/>
      <c r="RPX208" s="110"/>
      <c r="RPY208" s="110"/>
      <c r="RPZ208" s="110"/>
      <c r="RQA208" s="110"/>
      <c r="RQB208" s="110"/>
      <c r="RQC208" s="110"/>
      <c r="RQD208" s="110"/>
      <c r="RQE208" s="110"/>
      <c r="RQF208" s="110"/>
      <c r="RQG208" s="110"/>
      <c r="RQH208" s="110"/>
      <c r="RQI208" s="110"/>
      <c r="RQJ208" s="110"/>
      <c r="RQK208" s="110"/>
      <c r="RQL208" s="110"/>
      <c r="RQM208" s="110"/>
      <c r="RQN208" s="110"/>
      <c r="RQO208" s="110"/>
      <c r="RQP208" s="110"/>
      <c r="RQQ208" s="110"/>
      <c r="RQR208" s="110"/>
      <c r="RQS208" s="110"/>
      <c r="RQT208" s="110"/>
      <c r="RQU208" s="110"/>
      <c r="RQV208" s="110"/>
      <c r="RQW208" s="110"/>
      <c r="RQX208" s="110"/>
      <c r="RQY208" s="110"/>
      <c r="RQZ208" s="110"/>
      <c r="RRA208" s="110"/>
      <c r="RRB208" s="110"/>
      <c r="RRC208" s="110"/>
      <c r="RRD208" s="110"/>
      <c r="RRE208" s="110"/>
      <c r="RRF208" s="110"/>
      <c r="RRG208" s="110"/>
      <c r="RRH208" s="110"/>
      <c r="RRI208" s="110"/>
      <c r="RRJ208" s="110"/>
      <c r="RRK208" s="110"/>
      <c r="RRL208" s="110"/>
      <c r="RRM208" s="110"/>
      <c r="RRN208" s="110"/>
      <c r="RRO208" s="110"/>
      <c r="RRP208" s="110"/>
      <c r="RRQ208" s="110"/>
      <c r="RRR208" s="110"/>
      <c r="RRS208" s="110"/>
      <c r="RRT208" s="110"/>
      <c r="RRU208" s="110"/>
      <c r="RRV208" s="110"/>
      <c r="RRW208" s="110"/>
      <c r="RRX208" s="110"/>
      <c r="RRY208" s="110"/>
      <c r="RRZ208" s="110"/>
      <c r="RSA208" s="110"/>
      <c r="RSB208" s="110"/>
      <c r="RSC208" s="110"/>
      <c r="RSD208" s="110"/>
      <c r="RSE208" s="110"/>
      <c r="RSF208" s="110"/>
      <c r="RSG208" s="110"/>
      <c r="RSH208" s="110"/>
      <c r="RSI208" s="110"/>
      <c r="RSJ208" s="110"/>
      <c r="RSK208" s="110"/>
      <c r="RSL208" s="110"/>
      <c r="RSM208" s="110"/>
      <c r="RSN208" s="110"/>
      <c r="RSO208" s="110"/>
      <c r="RSP208" s="110"/>
      <c r="RSQ208" s="110"/>
      <c r="RSR208" s="110"/>
      <c r="RSS208" s="110"/>
      <c r="RST208" s="110"/>
      <c r="RSU208" s="110"/>
      <c r="RSV208" s="110"/>
      <c r="RSW208" s="110"/>
      <c r="RSX208" s="110"/>
      <c r="RSY208" s="110"/>
      <c r="RSZ208" s="110"/>
      <c r="RTA208" s="110"/>
      <c r="RTB208" s="110"/>
      <c r="RTC208" s="110"/>
      <c r="RTD208" s="110"/>
      <c r="RTE208" s="110"/>
      <c r="RTF208" s="110"/>
      <c r="RTG208" s="110"/>
      <c r="RTH208" s="110"/>
      <c r="RTI208" s="110"/>
      <c r="RTJ208" s="110"/>
      <c r="RTK208" s="110"/>
      <c r="RTL208" s="110"/>
      <c r="RTM208" s="110"/>
      <c r="RTN208" s="110"/>
      <c r="RTO208" s="110"/>
      <c r="RTP208" s="110"/>
      <c r="RTQ208" s="110"/>
      <c r="RTR208" s="110"/>
      <c r="RTS208" s="110"/>
      <c r="RTT208" s="110"/>
      <c r="RTU208" s="110"/>
      <c r="RTV208" s="110"/>
      <c r="RTW208" s="110"/>
      <c r="RTX208" s="110"/>
      <c r="RTY208" s="110"/>
      <c r="RTZ208" s="110"/>
      <c r="RUA208" s="110"/>
      <c r="RUB208" s="110"/>
      <c r="RUC208" s="110"/>
      <c r="RUD208" s="110"/>
      <c r="RUE208" s="110"/>
      <c r="RUF208" s="110"/>
      <c r="RUG208" s="110"/>
      <c r="RUH208" s="110"/>
      <c r="RUI208" s="110"/>
      <c r="RUJ208" s="110"/>
      <c r="RUK208" s="110"/>
      <c r="RUL208" s="110"/>
      <c r="RUM208" s="110"/>
      <c r="RUN208" s="110"/>
      <c r="RUO208" s="110"/>
      <c r="RUP208" s="110"/>
      <c r="RUQ208" s="110"/>
      <c r="RUR208" s="110"/>
      <c r="RUS208" s="110"/>
      <c r="RUT208" s="110"/>
      <c r="RUU208" s="110"/>
      <c r="RUV208" s="110"/>
      <c r="RUW208" s="110"/>
      <c r="RUX208" s="110"/>
      <c r="RUY208" s="110"/>
      <c r="RUZ208" s="110"/>
      <c r="RVA208" s="110"/>
      <c r="RVB208" s="110"/>
      <c r="RVC208" s="110"/>
      <c r="RVD208" s="110"/>
      <c r="RVE208" s="110"/>
      <c r="RVF208" s="110"/>
      <c r="RVG208" s="110"/>
      <c r="RVH208" s="110"/>
      <c r="RVI208" s="110"/>
      <c r="RVJ208" s="110"/>
      <c r="RVK208" s="110"/>
      <c r="RVL208" s="110"/>
      <c r="RVM208" s="110"/>
      <c r="RVN208" s="110"/>
      <c r="RVO208" s="110"/>
      <c r="RVP208" s="110"/>
      <c r="RVQ208" s="110"/>
      <c r="RVR208" s="110"/>
      <c r="RVS208" s="110"/>
      <c r="RVT208" s="110"/>
      <c r="RVU208" s="110"/>
      <c r="RVV208" s="110"/>
      <c r="RVW208" s="110"/>
      <c r="RVX208" s="110"/>
      <c r="RVY208" s="110"/>
      <c r="RVZ208" s="110"/>
      <c r="RWA208" s="110"/>
      <c r="RWB208" s="110"/>
      <c r="RWC208" s="110"/>
      <c r="RWD208" s="110"/>
      <c r="RWE208" s="110"/>
      <c r="RWF208" s="110"/>
      <c r="RWG208" s="110"/>
      <c r="RWH208" s="110"/>
      <c r="RWI208" s="110"/>
      <c r="RWJ208" s="110"/>
      <c r="RWK208" s="110"/>
      <c r="RWL208" s="110"/>
      <c r="RWM208" s="110"/>
      <c r="RWN208" s="110"/>
      <c r="RWO208" s="110"/>
      <c r="RWP208" s="110"/>
      <c r="RWQ208" s="110"/>
      <c r="RWR208" s="110"/>
      <c r="RWS208" s="110"/>
      <c r="RWT208" s="110"/>
      <c r="RWU208" s="110"/>
      <c r="RWV208" s="110"/>
      <c r="RWW208" s="110"/>
      <c r="RWX208" s="110"/>
      <c r="RWY208" s="110"/>
      <c r="RWZ208" s="110"/>
      <c r="RXA208" s="110"/>
      <c r="RXB208" s="110"/>
      <c r="RXC208" s="110"/>
      <c r="RXD208" s="110"/>
      <c r="RXE208" s="110"/>
      <c r="RXF208" s="110"/>
      <c r="RXG208" s="110"/>
      <c r="RXH208" s="110"/>
      <c r="RXI208" s="110"/>
      <c r="RXJ208" s="110"/>
      <c r="RXK208" s="110"/>
      <c r="RXL208" s="110"/>
      <c r="RXM208" s="110"/>
      <c r="RXN208" s="110"/>
      <c r="RXO208" s="110"/>
      <c r="RXP208" s="110"/>
      <c r="RXQ208" s="110"/>
      <c r="RXR208" s="110"/>
      <c r="RXS208" s="110"/>
      <c r="RXT208" s="110"/>
      <c r="RXU208" s="110"/>
      <c r="RXV208" s="110"/>
      <c r="RXW208" s="110"/>
      <c r="RXX208" s="110"/>
      <c r="RXY208" s="110"/>
      <c r="RXZ208" s="110"/>
      <c r="RYA208" s="110"/>
      <c r="RYB208" s="110"/>
      <c r="RYC208" s="110"/>
      <c r="RYD208" s="110"/>
      <c r="RYE208" s="110"/>
      <c r="RYF208" s="110"/>
      <c r="RYG208" s="110"/>
      <c r="RYH208" s="110"/>
      <c r="RYI208" s="110"/>
      <c r="RYJ208" s="110"/>
      <c r="RYK208" s="110"/>
      <c r="RYL208" s="110"/>
      <c r="RYM208" s="110"/>
      <c r="RYN208" s="110"/>
      <c r="RYO208" s="110"/>
      <c r="RYP208" s="110"/>
      <c r="RYQ208" s="110"/>
      <c r="RYR208" s="110"/>
      <c r="RYS208" s="110"/>
      <c r="RYT208" s="110"/>
      <c r="RYU208" s="110"/>
      <c r="RYV208" s="110"/>
      <c r="RYW208" s="110"/>
      <c r="RYX208" s="110"/>
      <c r="RYY208" s="110"/>
      <c r="RYZ208" s="110"/>
      <c r="RZA208" s="110"/>
      <c r="RZB208" s="110"/>
      <c r="RZC208" s="110"/>
      <c r="RZD208" s="110"/>
      <c r="RZE208" s="110"/>
      <c r="RZF208" s="110"/>
      <c r="RZG208" s="110"/>
      <c r="RZH208" s="110"/>
      <c r="RZI208" s="110"/>
      <c r="RZJ208" s="110"/>
      <c r="RZK208" s="110"/>
      <c r="RZL208" s="110"/>
      <c r="RZM208" s="110"/>
      <c r="RZN208" s="110"/>
      <c r="RZO208" s="110"/>
      <c r="RZP208" s="110"/>
      <c r="RZQ208" s="110"/>
      <c r="RZR208" s="110"/>
      <c r="RZS208" s="110"/>
      <c r="RZT208" s="110"/>
      <c r="RZU208" s="110"/>
      <c r="RZV208" s="110"/>
      <c r="RZW208" s="110"/>
      <c r="RZX208" s="110"/>
      <c r="RZY208" s="110"/>
      <c r="RZZ208" s="110"/>
      <c r="SAA208" s="110"/>
      <c r="SAB208" s="110"/>
      <c r="SAC208" s="110"/>
      <c r="SAD208" s="110"/>
      <c r="SAE208" s="110"/>
      <c r="SAF208" s="110"/>
      <c r="SAG208" s="110"/>
      <c r="SAH208" s="110"/>
      <c r="SAI208" s="110"/>
      <c r="SAJ208" s="110"/>
      <c r="SAK208" s="110"/>
      <c r="SAL208" s="110"/>
      <c r="SAM208" s="110"/>
      <c r="SAN208" s="110"/>
      <c r="SAO208" s="110"/>
      <c r="SAP208" s="110"/>
      <c r="SAQ208" s="110"/>
      <c r="SAR208" s="110"/>
      <c r="SAS208" s="110"/>
      <c r="SAT208" s="110"/>
      <c r="SAU208" s="110"/>
      <c r="SAV208" s="110"/>
      <c r="SAW208" s="110"/>
      <c r="SAX208" s="110"/>
      <c r="SAY208" s="110"/>
      <c r="SAZ208" s="110"/>
      <c r="SBA208" s="110"/>
      <c r="SBB208" s="110"/>
      <c r="SBC208" s="110"/>
      <c r="SBD208" s="110"/>
      <c r="SBE208" s="110"/>
      <c r="SBF208" s="110"/>
      <c r="SBG208" s="110"/>
      <c r="SBH208" s="110"/>
      <c r="SBI208" s="110"/>
      <c r="SBJ208" s="110"/>
      <c r="SBK208" s="110"/>
      <c r="SBL208" s="110"/>
      <c r="SBM208" s="110"/>
      <c r="SBN208" s="110"/>
      <c r="SBO208" s="110"/>
      <c r="SBP208" s="110"/>
      <c r="SBQ208" s="110"/>
      <c r="SBR208" s="110"/>
      <c r="SBS208" s="110"/>
      <c r="SBT208" s="110"/>
      <c r="SBU208" s="110"/>
      <c r="SBV208" s="110"/>
      <c r="SBW208" s="110"/>
      <c r="SBX208" s="110"/>
      <c r="SBY208" s="110"/>
      <c r="SBZ208" s="110"/>
      <c r="SCA208" s="110"/>
      <c r="SCB208" s="110"/>
      <c r="SCC208" s="110"/>
      <c r="SCD208" s="110"/>
      <c r="SCE208" s="110"/>
      <c r="SCF208" s="110"/>
      <c r="SCG208" s="110"/>
      <c r="SCH208" s="110"/>
      <c r="SCI208" s="110"/>
      <c r="SCJ208" s="110"/>
      <c r="SCK208" s="110"/>
      <c r="SCL208" s="110"/>
      <c r="SCM208" s="110"/>
      <c r="SCN208" s="110"/>
      <c r="SCO208" s="110"/>
      <c r="SCP208" s="110"/>
      <c r="SCQ208" s="110"/>
      <c r="SCR208" s="110"/>
      <c r="SCS208" s="110"/>
      <c r="SCT208" s="110"/>
      <c r="SCU208" s="110"/>
      <c r="SCV208" s="110"/>
      <c r="SCW208" s="110"/>
      <c r="SCX208" s="110"/>
      <c r="SCY208" s="110"/>
      <c r="SCZ208" s="110"/>
      <c r="SDA208" s="110"/>
      <c r="SDB208" s="110"/>
      <c r="SDC208" s="110"/>
      <c r="SDD208" s="110"/>
      <c r="SDE208" s="110"/>
      <c r="SDF208" s="110"/>
      <c r="SDG208" s="110"/>
      <c r="SDH208" s="110"/>
      <c r="SDI208" s="110"/>
      <c r="SDJ208" s="110"/>
      <c r="SDK208" s="110"/>
      <c r="SDL208" s="110"/>
      <c r="SDM208" s="110"/>
      <c r="SDN208" s="110"/>
      <c r="SDO208" s="110"/>
      <c r="SDP208" s="110"/>
      <c r="SDQ208" s="110"/>
      <c r="SDR208" s="110"/>
      <c r="SDS208" s="110"/>
      <c r="SDT208" s="110"/>
      <c r="SDU208" s="110"/>
      <c r="SDV208" s="110"/>
      <c r="SDW208" s="110"/>
      <c r="SDX208" s="110"/>
      <c r="SDY208" s="110"/>
      <c r="SDZ208" s="110"/>
      <c r="SEA208" s="110"/>
      <c r="SEB208" s="110"/>
      <c r="SEC208" s="110"/>
      <c r="SED208" s="110"/>
      <c r="SEE208" s="110"/>
      <c r="SEF208" s="110"/>
      <c r="SEG208" s="110"/>
      <c r="SEH208" s="110"/>
      <c r="SEI208" s="110"/>
      <c r="SEJ208" s="110"/>
      <c r="SEK208" s="110"/>
      <c r="SEL208" s="110"/>
      <c r="SEM208" s="110"/>
      <c r="SEN208" s="110"/>
      <c r="SEO208" s="110"/>
      <c r="SEP208" s="110"/>
      <c r="SEQ208" s="110"/>
      <c r="SER208" s="110"/>
      <c r="SES208" s="110"/>
      <c r="SET208" s="110"/>
      <c r="SEU208" s="110"/>
      <c r="SEV208" s="110"/>
      <c r="SEW208" s="110"/>
      <c r="SEX208" s="110"/>
      <c r="SEY208" s="110"/>
      <c r="SEZ208" s="110"/>
      <c r="SFA208" s="110"/>
      <c r="SFB208" s="110"/>
      <c r="SFC208" s="110"/>
      <c r="SFD208" s="110"/>
      <c r="SFE208" s="110"/>
      <c r="SFF208" s="110"/>
      <c r="SFG208" s="110"/>
      <c r="SFH208" s="110"/>
      <c r="SFI208" s="110"/>
      <c r="SFJ208" s="110"/>
      <c r="SFK208" s="110"/>
      <c r="SFL208" s="110"/>
      <c r="SFM208" s="110"/>
      <c r="SFN208" s="110"/>
      <c r="SFO208" s="110"/>
      <c r="SFP208" s="110"/>
      <c r="SFQ208" s="110"/>
      <c r="SFR208" s="110"/>
      <c r="SFS208" s="110"/>
      <c r="SFT208" s="110"/>
      <c r="SFU208" s="110"/>
      <c r="SFV208" s="110"/>
      <c r="SFW208" s="110"/>
      <c r="SFX208" s="110"/>
      <c r="SFY208" s="110"/>
      <c r="SFZ208" s="110"/>
      <c r="SGA208" s="110"/>
      <c r="SGB208" s="110"/>
      <c r="SGC208" s="110"/>
      <c r="SGD208" s="110"/>
      <c r="SGE208" s="110"/>
      <c r="SGF208" s="110"/>
      <c r="SGG208" s="110"/>
      <c r="SGH208" s="110"/>
      <c r="SGI208" s="110"/>
      <c r="SGJ208" s="110"/>
      <c r="SGK208" s="110"/>
      <c r="SGL208" s="110"/>
      <c r="SGM208" s="110"/>
      <c r="SGN208" s="110"/>
      <c r="SGO208" s="110"/>
      <c r="SGP208" s="110"/>
      <c r="SGQ208" s="110"/>
      <c r="SGR208" s="110"/>
      <c r="SGS208" s="110"/>
      <c r="SGT208" s="110"/>
      <c r="SGU208" s="110"/>
      <c r="SGV208" s="110"/>
      <c r="SGW208" s="110"/>
      <c r="SGX208" s="110"/>
      <c r="SGY208" s="110"/>
      <c r="SGZ208" s="110"/>
      <c r="SHA208" s="110"/>
      <c r="SHB208" s="110"/>
      <c r="SHC208" s="110"/>
      <c r="SHD208" s="110"/>
      <c r="SHE208" s="110"/>
      <c r="SHF208" s="110"/>
      <c r="SHG208" s="110"/>
      <c r="SHH208" s="110"/>
      <c r="SHI208" s="110"/>
      <c r="SHJ208" s="110"/>
      <c r="SHK208" s="110"/>
      <c r="SHL208" s="110"/>
      <c r="SHM208" s="110"/>
      <c r="SHN208" s="110"/>
      <c r="SHO208" s="110"/>
      <c r="SHP208" s="110"/>
      <c r="SHQ208" s="110"/>
      <c r="SHR208" s="110"/>
      <c r="SHS208" s="110"/>
      <c r="SHT208" s="110"/>
      <c r="SHU208" s="110"/>
      <c r="SHV208" s="110"/>
      <c r="SHW208" s="110"/>
      <c r="SHX208" s="110"/>
      <c r="SHY208" s="110"/>
      <c r="SHZ208" s="110"/>
      <c r="SIA208" s="110"/>
      <c r="SIB208" s="110"/>
      <c r="SIC208" s="110"/>
      <c r="SID208" s="110"/>
      <c r="SIE208" s="110"/>
      <c r="SIF208" s="110"/>
      <c r="SIG208" s="110"/>
      <c r="SIH208" s="110"/>
      <c r="SII208" s="110"/>
      <c r="SIJ208" s="110"/>
      <c r="SIK208" s="110"/>
      <c r="SIL208" s="110"/>
      <c r="SIM208" s="110"/>
      <c r="SIN208" s="110"/>
      <c r="SIO208" s="110"/>
      <c r="SIP208" s="110"/>
      <c r="SIQ208" s="110"/>
      <c r="SIR208" s="110"/>
      <c r="SIS208" s="110"/>
      <c r="SIT208" s="110"/>
      <c r="SIU208" s="110"/>
      <c r="SIV208" s="110"/>
      <c r="SIW208" s="110"/>
      <c r="SIX208" s="110"/>
      <c r="SIY208" s="110"/>
      <c r="SIZ208" s="110"/>
      <c r="SJA208" s="110"/>
      <c r="SJB208" s="110"/>
      <c r="SJC208" s="110"/>
      <c r="SJD208" s="110"/>
      <c r="SJE208" s="110"/>
      <c r="SJF208" s="110"/>
      <c r="SJG208" s="110"/>
      <c r="SJH208" s="110"/>
      <c r="SJI208" s="110"/>
      <c r="SJJ208" s="110"/>
      <c r="SJK208" s="110"/>
      <c r="SJL208" s="110"/>
      <c r="SJM208" s="110"/>
      <c r="SJN208" s="110"/>
      <c r="SJO208" s="110"/>
      <c r="SJP208" s="110"/>
      <c r="SJQ208" s="110"/>
      <c r="SJR208" s="110"/>
      <c r="SJS208" s="110"/>
      <c r="SJT208" s="110"/>
      <c r="SJU208" s="110"/>
      <c r="SJV208" s="110"/>
      <c r="SJW208" s="110"/>
      <c r="SJX208" s="110"/>
      <c r="SJY208" s="110"/>
      <c r="SJZ208" s="110"/>
      <c r="SKA208" s="110"/>
      <c r="SKB208" s="110"/>
      <c r="SKC208" s="110"/>
      <c r="SKD208" s="110"/>
      <c r="SKE208" s="110"/>
      <c r="SKF208" s="110"/>
      <c r="SKG208" s="110"/>
      <c r="SKH208" s="110"/>
      <c r="SKI208" s="110"/>
      <c r="SKJ208" s="110"/>
      <c r="SKK208" s="110"/>
      <c r="SKL208" s="110"/>
      <c r="SKM208" s="110"/>
      <c r="SKN208" s="110"/>
      <c r="SKO208" s="110"/>
      <c r="SKP208" s="110"/>
      <c r="SKQ208" s="110"/>
      <c r="SKR208" s="110"/>
      <c r="SKS208" s="110"/>
      <c r="SKT208" s="110"/>
      <c r="SKU208" s="110"/>
      <c r="SKV208" s="110"/>
      <c r="SKW208" s="110"/>
      <c r="SKX208" s="110"/>
      <c r="SKY208" s="110"/>
      <c r="SKZ208" s="110"/>
      <c r="SLA208" s="110"/>
      <c r="SLB208" s="110"/>
      <c r="SLC208" s="110"/>
      <c r="SLD208" s="110"/>
      <c r="SLE208" s="110"/>
      <c r="SLF208" s="110"/>
      <c r="SLG208" s="110"/>
      <c r="SLH208" s="110"/>
      <c r="SLI208" s="110"/>
      <c r="SLJ208" s="110"/>
      <c r="SLK208" s="110"/>
      <c r="SLL208" s="110"/>
      <c r="SLM208" s="110"/>
      <c r="SLN208" s="110"/>
      <c r="SLO208" s="110"/>
      <c r="SLP208" s="110"/>
      <c r="SLQ208" s="110"/>
      <c r="SLR208" s="110"/>
      <c r="SLS208" s="110"/>
      <c r="SLT208" s="110"/>
      <c r="SLU208" s="110"/>
      <c r="SLV208" s="110"/>
      <c r="SLW208" s="110"/>
      <c r="SLX208" s="110"/>
      <c r="SLY208" s="110"/>
      <c r="SLZ208" s="110"/>
      <c r="SMA208" s="110"/>
      <c r="SMB208" s="110"/>
      <c r="SMC208" s="110"/>
      <c r="SMD208" s="110"/>
      <c r="SME208" s="110"/>
      <c r="SMF208" s="110"/>
      <c r="SMG208" s="110"/>
      <c r="SMH208" s="110"/>
      <c r="SMI208" s="110"/>
      <c r="SMJ208" s="110"/>
      <c r="SMK208" s="110"/>
      <c r="SML208" s="110"/>
      <c r="SMM208" s="110"/>
      <c r="SMN208" s="110"/>
      <c r="SMO208" s="110"/>
      <c r="SMP208" s="110"/>
      <c r="SMQ208" s="110"/>
      <c r="SMR208" s="110"/>
      <c r="SMS208" s="110"/>
      <c r="SMT208" s="110"/>
      <c r="SMU208" s="110"/>
      <c r="SMV208" s="110"/>
      <c r="SMW208" s="110"/>
      <c r="SMX208" s="110"/>
      <c r="SMY208" s="110"/>
      <c r="SMZ208" s="110"/>
      <c r="SNA208" s="110"/>
      <c r="SNB208" s="110"/>
      <c r="SNC208" s="110"/>
      <c r="SND208" s="110"/>
      <c r="SNE208" s="110"/>
      <c r="SNF208" s="110"/>
      <c r="SNG208" s="110"/>
      <c r="SNH208" s="110"/>
      <c r="SNI208" s="110"/>
      <c r="SNJ208" s="110"/>
      <c r="SNK208" s="110"/>
      <c r="SNL208" s="110"/>
      <c r="SNM208" s="110"/>
      <c r="SNN208" s="110"/>
      <c r="SNO208" s="110"/>
      <c r="SNP208" s="110"/>
      <c r="SNQ208" s="110"/>
      <c r="SNR208" s="110"/>
      <c r="SNS208" s="110"/>
      <c r="SNT208" s="110"/>
      <c r="SNU208" s="110"/>
      <c r="SNV208" s="110"/>
      <c r="SNW208" s="110"/>
      <c r="SNX208" s="110"/>
      <c r="SNY208" s="110"/>
      <c r="SNZ208" s="110"/>
      <c r="SOA208" s="110"/>
      <c r="SOB208" s="110"/>
      <c r="SOC208" s="110"/>
      <c r="SOD208" s="110"/>
      <c r="SOE208" s="110"/>
      <c r="SOF208" s="110"/>
      <c r="SOG208" s="110"/>
      <c r="SOH208" s="110"/>
      <c r="SOI208" s="110"/>
      <c r="SOJ208" s="110"/>
      <c r="SOK208" s="110"/>
      <c r="SOL208" s="110"/>
      <c r="SOM208" s="110"/>
      <c r="SON208" s="110"/>
      <c r="SOO208" s="110"/>
      <c r="SOP208" s="110"/>
      <c r="SOQ208" s="110"/>
      <c r="SOR208" s="110"/>
      <c r="SOS208" s="110"/>
      <c r="SOT208" s="110"/>
      <c r="SOU208" s="110"/>
      <c r="SOV208" s="110"/>
      <c r="SOW208" s="110"/>
      <c r="SOX208" s="110"/>
      <c r="SOY208" s="110"/>
      <c r="SOZ208" s="110"/>
      <c r="SPA208" s="110"/>
      <c r="SPB208" s="110"/>
      <c r="SPC208" s="110"/>
      <c r="SPD208" s="110"/>
      <c r="SPE208" s="110"/>
      <c r="SPF208" s="110"/>
      <c r="SPG208" s="110"/>
      <c r="SPH208" s="110"/>
      <c r="SPI208" s="110"/>
      <c r="SPJ208" s="110"/>
      <c r="SPK208" s="110"/>
      <c r="SPL208" s="110"/>
      <c r="SPM208" s="110"/>
      <c r="SPN208" s="110"/>
      <c r="SPO208" s="110"/>
      <c r="SPP208" s="110"/>
      <c r="SPQ208" s="110"/>
      <c r="SPR208" s="110"/>
      <c r="SPS208" s="110"/>
      <c r="SPT208" s="110"/>
      <c r="SPU208" s="110"/>
      <c r="SPV208" s="110"/>
      <c r="SPW208" s="110"/>
      <c r="SPX208" s="110"/>
      <c r="SPY208" s="110"/>
      <c r="SPZ208" s="110"/>
      <c r="SQA208" s="110"/>
      <c r="SQB208" s="110"/>
      <c r="SQC208" s="110"/>
      <c r="SQD208" s="110"/>
      <c r="SQE208" s="110"/>
      <c r="SQF208" s="110"/>
      <c r="SQG208" s="110"/>
      <c r="SQH208" s="110"/>
      <c r="SQI208" s="110"/>
      <c r="SQJ208" s="110"/>
      <c r="SQK208" s="110"/>
      <c r="SQL208" s="110"/>
      <c r="SQM208" s="110"/>
      <c r="SQN208" s="110"/>
      <c r="SQO208" s="110"/>
      <c r="SQP208" s="110"/>
      <c r="SQQ208" s="110"/>
      <c r="SQR208" s="110"/>
      <c r="SQS208" s="110"/>
      <c r="SQT208" s="110"/>
      <c r="SQU208" s="110"/>
      <c r="SQV208" s="110"/>
      <c r="SQW208" s="110"/>
      <c r="SQX208" s="110"/>
      <c r="SQY208" s="110"/>
      <c r="SQZ208" s="110"/>
      <c r="SRA208" s="110"/>
      <c r="SRB208" s="110"/>
      <c r="SRC208" s="110"/>
      <c r="SRD208" s="110"/>
      <c r="SRE208" s="110"/>
      <c r="SRF208" s="110"/>
      <c r="SRG208" s="110"/>
      <c r="SRH208" s="110"/>
      <c r="SRI208" s="110"/>
      <c r="SRJ208" s="110"/>
      <c r="SRK208" s="110"/>
      <c r="SRL208" s="110"/>
      <c r="SRM208" s="110"/>
      <c r="SRN208" s="110"/>
      <c r="SRO208" s="110"/>
      <c r="SRP208" s="110"/>
      <c r="SRQ208" s="110"/>
      <c r="SRR208" s="110"/>
      <c r="SRS208" s="110"/>
      <c r="SRT208" s="110"/>
      <c r="SRU208" s="110"/>
      <c r="SRV208" s="110"/>
      <c r="SRW208" s="110"/>
      <c r="SRX208" s="110"/>
      <c r="SRY208" s="110"/>
      <c r="SRZ208" s="110"/>
      <c r="SSA208" s="110"/>
      <c r="SSB208" s="110"/>
      <c r="SSC208" s="110"/>
      <c r="SSD208" s="110"/>
      <c r="SSE208" s="110"/>
      <c r="SSF208" s="110"/>
      <c r="SSG208" s="110"/>
      <c r="SSH208" s="110"/>
      <c r="SSI208" s="110"/>
      <c r="SSJ208" s="110"/>
      <c r="SSK208" s="110"/>
      <c r="SSL208" s="110"/>
      <c r="SSM208" s="110"/>
      <c r="SSN208" s="110"/>
      <c r="SSO208" s="110"/>
      <c r="SSP208" s="110"/>
      <c r="SSQ208" s="110"/>
      <c r="SSR208" s="110"/>
      <c r="SSS208" s="110"/>
      <c r="SST208" s="110"/>
      <c r="SSU208" s="110"/>
      <c r="SSV208" s="110"/>
      <c r="SSW208" s="110"/>
      <c r="SSX208" s="110"/>
      <c r="SSY208" s="110"/>
      <c r="SSZ208" s="110"/>
      <c r="STA208" s="110"/>
      <c r="STB208" s="110"/>
      <c r="STC208" s="110"/>
      <c r="STD208" s="110"/>
      <c r="STE208" s="110"/>
      <c r="STF208" s="110"/>
      <c r="STG208" s="110"/>
      <c r="STH208" s="110"/>
      <c r="STI208" s="110"/>
      <c r="STJ208" s="110"/>
      <c r="STK208" s="110"/>
      <c r="STL208" s="110"/>
      <c r="STM208" s="110"/>
      <c r="STN208" s="110"/>
      <c r="STO208" s="110"/>
      <c r="STP208" s="110"/>
      <c r="STQ208" s="110"/>
      <c r="STR208" s="110"/>
      <c r="STS208" s="110"/>
      <c r="STT208" s="110"/>
      <c r="STU208" s="110"/>
      <c r="STV208" s="110"/>
      <c r="STW208" s="110"/>
      <c r="STX208" s="110"/>
      <c r="STY208" s="110"/>
      <c r="STZ208" s="110"/>
      <c r="SUA208" s="110"/>
      <c r="SUB208" s="110"/>
      <c r="SUC208" s="110"/>
      <c r="SUD208" s="110"/>
      <c r="SUE208" s="110"/>
      <c r="SUF208" s="110"/>
      <c r="SUG208" s="110"/>
      <c r="SUH208" s="110"/>
      <c r="SUI208" s="110"/>
      <c r="SUJ208" s="110"/>
      <c r="SUK208" s="110"/>
      <c r="SUL208" s="110"/>
      <c r="SUM208" s="110"/>
      <c r="SUN208" s="110"/>
      <c r="SUO208" s="110"/>
      <c r="SUP208" s="110"/>
      <c r="SUQ208" s="110"/>
      <c r="SUR208" s="110"/>
      <c r="SUS208" s="110"/>
      <c r="SUT208" s="110"/>
      <c r="SUU208" s="110"/>
      <c r="SUV208" s="110"/>
      <c r="SUW208" s="110"/>
      <c r="SUX208" s="110"/>
      <c r="SUY208" s="110"/>
      <c r="SUZ208" s="110"/>
      <c r="SVA208" s="110"/>
      <c r="SVB208" s="110"/>
      <c r="SVC208" s="110"/>
      <c r="SVD208" s="110"/>
      <c r="SVE208" s="110"/>
      <c r="SVF208" s="110"/>
      <c r="SVG208" s="110"/>
      <c r="SVH208" s="110"/>
      <c r="SVI208" s="110"/>
      <c r="SVJ208" s="110"/>
      <c r="SVK208" s="110"/>
      <c r="SVL208" s="110"/>
      <c r="SVM208" s="110"/>
      <c r="SVN208" s="110"/>
      <c r="SVO208" s="110"/>
      <c r="SVP208" s="110"/>
      <c r="SVQ208" s="110"/>
      <c r="SVR208" s="110"/>
      <c r="SVS208" s="110"/>
      <c r="SVT208" s="110"/>
      <c r="SVU208" s="110"/>
      <c r="SVV208" s="110"/>
      <c r="SVW208" s="110"/>
      <c r="SVX208" s="110"/>
      <c r="SVY208" s="110"/>
      <c r="SVZ208" s="110"/>
      <c r="SWA208" s="110"/>
      <c r="SWB208" s="110"/>
      <c r="SWC208" s="110"/>
      <c r="SWD208" s="110"/>
      <c r="SWE208" s="110"/>
      <c r="SWF208" s="110"/>
      <c r="SWG208" s="110"/>
      <c r="SWH208" s="110"/>
      <c r="SWI208" s="110"/>
      <c r="SWJ208" s="110"/>
      <c r="SWK208" s="110"/>
      <c r="SWL208" s="110"/>
      <c r="SWM208" s="110"/>
      <c r="SWN208" s="110"/>
      <c r="SWO208" s="110"/>
      <c r="SWP208" s="110"/>
      <c r="SWQ208" s="110"/>
      <c r="SWR208" s="110"/>
      <c r="SWS208" s="110"/>
      <c r="SWT208" s="110"/>
      <c r="SWU208" s="110"/>
      <c r="SWV208" s="110"/>
      <c r="SWW208" s="110"/>
      <c r="SWX208" s="110"/>
      <c r="SWY208" s="110"/>
      <c r="SWZ208" s="110"/>
      <c r="SXA208" s="110"/>
      <c r="SXB208" s="110"/>
      <c r="SXC208" s="110"/>
      <c r="SXD208" s="110"/>
      <c r="SXE208" s="110"/>
      <c r="SXF208" s="110"/>
      <c r="SXG208" s="110"/>
      <c r="SXH208" s="110"/>
      <c r="SXI208" s="110"/>
      <c r="SXJ208" s="110"/>
      <c r="SXK208" s="110"/>
      <c r="SXL208" s="110"/>
      <c r="SXM208" s="110"/>
      <c r="SXN208" s="110"/>
      <c r="SXO208" s="110"/>
      <c r="SXP208" s="110"/>
      <c r="SXQ208" s="110"/>
      <c r="SXR208" s="110"/>
      <c r="SXS208" s="110"/>
      <c r="SXT208" s="110"/>
      <c r="SXU208" s="110"/>
      <c r="SXV208" s="110"/>
      <c r="SXW208" s="110"/>
      <c r="SXX208" s="110"/>
      <c r="SXY208" s="110"/>
      <c r="SXZ208" s="110"/>
      <c r="SYA208" s="110"/>
      <c r="SYB208" s="110"/>
      <c r="SYC208" s="110"/>
      <c r="SYD208" s="110"/>
      <c r="SYE208" s="110"/>
      <c r="SYF208" s="110"/>
      <c r="SYG208" s="110"/>
      <c r="SYH208" s="110"/>
      <c r="SYI208" s="110"/>
      <c r="SYJ208" s="110"/>
      <c r="SYK208" s="110"/>
      <c r="SYL208" s="110"/>
      <c r="SYM208" s="110"/>
      <c r="SYN208" s="110"/>
      <c r="SYO208" s="110"/>
      <c r="SYP208" s="110"/>
      <c r="SYQ208" s="110"/>
      <c r="SYR208" s="110"/>
      <c r="SYS208" s="110"/>
      <c r="SYT208" s="110"/>
      <c r="SYU208" s="110"/>
      <c r="SYV208" s="110"/>
      <c r="SYW208" s="110"/>
      <c r="SYX208" s="110"/>
      <c r="SYY208" s="110"/>
      <c r="SYZ208" s="110"/>
      <c r="SZA208" s="110"/>
      <c r="SZB208" s="110"/>
      <c r="SZC208" s="110"/>
      <c r="SZD208" s="110"/>
      <c r="SZE208" s="110"/>
      <c r="SZF208" s="110"/>
      <c r="SZG208" s="110"/>
      <c r="SZH208" s="110"/>
      <c r="SZI208" s="110"/>
      <c r="SZJ208" s="110"/>
      <c r="SZK208" s="110"/>
      <c r="SZL208" s="110"/>
      <c r="SZM208" s="110"/>
      <c r="SZN208" s="110"/>
      <c r="SZO208" s="110"/>
      <c r="SZP208" s="110"/>
      <c r="SZQ208" s="110"/>
      <c r="SZR208" s="110"/>
      <c r="SZS208" s="110"/>
      <c r="SZT208" s="110"/>
      <c r="SZU208" s="110"/>
      <c r="SZV208" s="110"/>
      <c r="SZW208" s="110"/>
      <c r="SZX208" s="110"/>
      <c r="SZY208" s="110"/>
      <c r="SZZ208" s="110"/>
      <c r="TAA208" s="110"/>
      <c r="TAB208" s="110"/>
      <c r="TAC208" s="110"/>
      <c r="TAD208" s="110"/>
      <c r="TAE208" s="110"/>
      <c r="TAF208" s="110"/>
      <c r="TAG208" s="110"/>
      <c r="TAH208" s="110"/>
      <c r="TAI208" s="110"/>
      <c r="TAJ208" s="110"/>
      <c r="TAK208" s="110"/>
      <c r="TAL208" s="110"/>
      <c r="TAM208" s="110"/>
      <c r="TAN208" s="110"/>
      <c r="TAO208" s="110"/>
      <c r="TAP208" s="110"/>
      <c r="TAQ208" s="110"/>
      <c r="TAR208" s="110"/>
      <c r="TAS208" s="110"/>
      <c r="TAT208" s="110"/>
      <c r="TAU208" s="110"/>
      <c r="TAV208" s="110"/>
      <c r="TAW208" s="110"/>
      <c r="TAX208" s="110"/>
      <c r="TAY208" s="110"/>
      <c r="TAZ208" s="110"/>
      <c r="TBA208" s="110"/>
      <c r="TBB208" s="110"/>
      <c r="TBC208" s="110"/>
      <c r="TBD208" s="110"/>
      <c r="TBE208" s="110"/>
      <c r="TBF208" s="110"/>
      <c r="TBG208" s="110"/>
      <c r="TBH208" s="110"/>
      <c r="TBI208" s="110"/>
      <c r="TBJ208" s="110"/>
      <c r="TBK208" s="110"/>
      <c r="TBL208" s="110"/>
      <c r="TBM208" s="110"/>
      <c r="TBN208" s="110"/>
      <c r="TBO208" s="110"/>
      <c r="TBP208" s="110"/>
      <c r="TBQ208" s="110"/>
      <c r="TBR208" s="110"/>
      <c r="TBS208" s="110"/>
      <c r="TBT208" s="110"/>
      <c r="TBU208" s="110"/>
      <c r="TBV208" s="110"/>
      <c r="TBW208" s="110"/>
      <c r="TBX208" s="110"/>
      <c r="TBY208" s="110"/>
      <c r="TBZ208" s="110"/>
      <c r="TCA208" s="110"/>
      <c r="TCB208" s="110"/>
      <c r="TCC208" s="110"/>
      <c r="TCD208" s="110"/>
      <c r="TCE208" s="110"/>
      <c r="TCF208" s="110"/>
      <c r="TCG208" s="110"/>
      <c r="TCH208" s="110"/>
      <c r="TCI208" s="110"/>
      <c r="TCJ208" s="110"/>
      <c r="TCK208" s="110"/>
      <c r="TCL208" s="110"/>
      <c r="TCM208" s="110"/>
      <c r="TCN208" s="110"/>
      <c r="TCO208" s="110"/>
      <c r="TCP208" s="110"/>
      <c r="TCQ208" s="110"/>
      <c r="TCR208" s="110"/>
      <c r="TCS208" s="110"/>
      <c r="TCT208" s="110"/>
      <c r="TCU208" s="110"/>
      <c r="TCV208" s="110"/>
      <c r="TCW208" s="110"/>
      <c r="TCX208" s="110"/>
      <c r="TCY208" s="110"/>
      <c r="TCZ208" s="110"/>
      <c r="TDA208" s="110"/>
      <c r="TDB208" s="110"/>
      <c r="TDC208" s="110"/>
      <c r="TDD208" s="110"/>
      <c r="TDE208" s="110"/>
      <c r="TDF208" s="110"/>
      <c r="TDG208" s="110"/>
      <c r="TDH208" s="110"/>
      <c r="TDI208" s="110"/>
      <c r="TDJ208" s="110"/>
      <c r="TDK208" s="110"/>
      <c r="TDL208" s="110"/>
      <c r="TDM208" s="110"/>
      <c r="TDN208" s="110"/>
      <c r="TDO208" s="110"/>
      <c r="TDP208" s="110"/>
      <c r="TDQ208" s="110"/>
      <c r="TDR208" s="110"/>
      <c r="TDS208" s="110"/>
      <c r="TDT208" s="110"/>
      <c r="TDU208" s="110"/>
      <c r="TDV208" s="110"/>
      <c r="TDW208" s="110"/>
      <c r="TDX208" s="110"/>
      <c r="TDY208" s="110"/>
      <c r="TDZ208" s="110"/>
      <c r="TEA208" s="110"/>
      <c r="TEB208" s="110"/>
      <c r="TEC208" s="110"/>
      <c r="TED208" s="110"/>
      <c r="TEE208" s="110"/>
      <c r="TEF208" s="110"/>
      <c r="TEG208" s="110"/>
      <c r="TEH208" s="110"/>
      <c r="TEI208" s="110"/>
      <c r="TEJ208" s="110"/>
      <c r="TEK208" s="110"/>
      <c r="TEL208" s="110"/>
      <c r="TEM208" s="110"/>
      <c r="TEN208" s="110"/>
      <c r="TEO208" s="110"/>
      <c r="TEP208" s="110"/>
      <c r="TEQ208" s="110"/>
      <c r="TER208" s="110"/>
      <c r="TES208" s="110"/>
      <c r="TET208" s="110"/>
      <c r="TEU208" s="110"/>
      <c r="TEV208" s="110"/>
      <c r="TEW208" s="110"/>
      <c r="TEX208" s="110"/>
      <c r="TEY208" s="110"/>
      <c r="TEZ208" s="110"/>
      <c r="TFA208" s="110"/>
      <c r="TFB208" s="110"/>
      <c r="TFC208" s="110"/>
      <c r="TFD208" s="110"/>
      <c r="TFE208" s="110"/>
      <c r="TFF208" s="110"/>
      <c r="TFG208" s="110"/>
      <c r="TFH208" s="110"/>
      <c r="TFI208" s="110"/>
      <c r="TFJ208" s="110"/>
      <c r="TFK208" s="110"/>
      <c r="TFL208" s="110"/>
      <c r="TFM208" s="110"/>
      <c r="TFN208" s="110"/>
      <c r="TFO208" s="110"/>
      <c r="TFP208" s="110"/>
      <c r="TFQ208" s="110"/>
      <c r="TFR208" s="110"/>
      <c r="TFS208" s="110"/>
      <c r="TFT208" s="110"/>
      <c r="TFU208" s="110"/>
      <c r="TFV208" s="110"/>
      <c r="TFW208" s="110"/>
      <c r="TFX208" s="110"/>
      <c r="TFY208" s="110"/>
      <c r="TFZ208" s="110"/>
      <c r="TGA208" s="110"/>
      <c r="TGB208" s="110"/>
      <c r="TGC208" s="110"/>
      <c r="TGD208" s="110"/>
      <c r="TGE208" s="110"/>
      <c r="TGF208" s="110"/>
      <c r="TGG208" s="110"/>
      <c r="TGH208" s="110"/>
      <c r="TGI208" s="110"/>
      <c r="TGJ208" s="110"/>
      <c r="TGK208" s="110"/>
      <c r="TGL208" s="110"/>
      <c r="TGM208" s="110"/>
      <c r="TGN208" s="110"/>
      <c r="TGO208" s="110"/>
      <c r="TGP208" s="110"/>
      <c r="TGQ208" s="110"/>
      <c r="TGR208" s="110"/>
      <c r="TGS208" s="110"/>
      <c r="TGT208" s="110"/>
      <c r="TGU208" s="110"/>
      <c r="TGV208" s="110"/>
      <c r="TGW208" s="110"/>
      <c r="TGX208" s="110"/>
      <c r="TGY208" s="110"/>
      <c r="TGZ208" s="110"/>
      <c r="THA208" s="110"/>
      <c r="THB208" s="110"/>
      <c r="THC208" s="110"/>
      <c r="THD208" s="110"/>
      <c r="THE208" s="110"/>
      <c r="THF208" s="110"/>
      <c r="THG208" s="110"/>
      <c r="THH208" s="110"/>
      <c r="THI208" s="110"/>
      <c r="THJ208" s="110"/>
      <c r="THK208" s="110"/>
      <c r="THL208" s="110"/>
      <c r="THM208" s="110"/>
      <c r="THN208" s="110"/>
      <c r="THO208" s="110"/>
      <c r="THP208" s="110"/>
      <c r="THQ208" s="110"/>
      <c r="THR208" s="110"/>
      <c r="THS208" s="110"/>
      <c r="THT208" s="110"/>
      <c r="THU208" s="110"/>
      <c r="THV208" s="110"/>
      <c r="THW208" s="110"/>
      <c r="THX208" s="110"/>
      <c r="THY208" s="110"/>
      <c r="THZ208" s="110"/>
      <c r="TIA208" s="110"/>
      <c r="TIB208" s="110"/>
      <c r="TIC208" s="110"/>
      <c r="TID208" s="110"/>
      <c r="TIE208" s="110"/>
      <c r="TIF208" s="110"/>
      <c r="TIG208" s="110"/>
      <c r="TIH208" s="110"/>
      <c r="TII208" s="110"/>
      <c r="TIJ208" s="110"/>
      <c r="TIK208" s="110"/>
      <c r="TIL208" s="110"/>
      <c r="TIM208" s="110"/>
      <c r="TIN208" s="110"/>
      <c r="TIO208" s="110"/>
      <c r="TIP208" s="110"/>
      <c r="TIQ208" s="110"/>
      <c r="TIR208" s="110"/>
      <c r="TIS208" s="110"/>
      <c r="TIT208" s="110"/>
      <c r="TIU208" s="110"/>
      <c r="TIV208" s="110"/>
      <c r="TIW208" s="110"/>
      <c r="TIX208" s="110"/>
      <c r="TIY208" s="110"/>
      <c r="TIZ208" s="110"/>
      <c r="TJA208" s="110"/>
      <c r="TJB208" s="110"/>
      <c r="TJC208" s="110"/>
      <c r="TJD208" s="110"/>
      <c r="TJE208" s="110"/>
      <c r="TJF208" s="110"/>
      <c r="TJG208" s="110"/>
      <c r="TJH208" s="110"/>
      <c r="TJI208" s="110"/>
      <c r="TJJ208" s="110"/>
      <c r="TJK208" s="110"/>
      <c r="TJL208" s="110"/>
      <c r="TJM208" s="110"/>
      <c r="TJN208" s="110"/>
      <c r="TJO208" s="110"/>
      <c r="TJP208" s="110"/>
      <c r="TJQ208" s="110"/>
      <c r="TJR208" s="110"/>
      <c r="TJS208" s="110"/>
      <c r="TJT208" s="110"/>
      <c r="TJU208" s="110"/>
      <c r="TJV208" s="110"/>
      <c r="TJW208" s="110"/>
      <c r="TJX208" s="110"/>
      <c r="TJY208" s="110"/>
      <c r="TJZ208" s="110"/>
      <c r="TKA208" s="110"/>
      <c r="TKB208" s="110"/>
      <c r="TKC208" s="110"/>
      <c r="TKD208" s="110"/>
      <c r="TKE208" s="110"/>
      <c r="TKF208" s="110"/>
      <c r="TKG208" s="110"/>
      <c r="TKH208" s="110"/>
      <c r="TKI208" s="110"/>
      <c r="TKJ208" s="110"/>
      <c r="TKK208" s="110"/>
      <c r="TKL208" s="110"/>
      <c r="TKM208" s="110"/>
      <c r="TKN208" s="110"/>
      <c r="TKO208" s="110"/>
      <c r="TKP208" s="110"/>
      <c r="TKQ208" s="110"/>
      <c r="TKR208" s="110"/>
      <c r="TKS208" s="110"/>
      <c r="TKT208" s="110"/>
      <c r="TKU208" s="110"/>
      <c r="TKV208" s="110"/>
      <c r="TKW208" s="110"/>
      <c r="TKX208" s="110"/>
      <c r="TKY208" s="110"/>
      <c r="TKZ208" s="110"/>
      <c r="TLA208" s="110"/>
      <c r="TLB208" s="110"/>
      <c r="TLC208" s="110"/>
      <c r="TLD208" s="110"/>
      <c r="TLE208" s="110"/>
      <c r="TLF208" s="110"/>
      <c r="TLG208" s="110"/>
      <c r="TLH208" s="110"/>
      <c r="TLI208" s="110"/>
      <c r="TLJ208" s="110"/>
      <c r="TLK208" s="110"/>
      <c r="TLL208" s="110"/>
      <c r="TLM208" s="110"/>
      <c r="TLN208" s="110"/>
      <c r="TLO208" s="110"/>
      <c r="TLP208" s="110"/>
      <c r="TLQ208" s="110"/>
      <c r="TLR208" s="110"/>
      <c r="TLS208" s="110"/>
      <c r="TLT208" s="110"/>
      <c r="TLU208" s="110"/>
      <c r="TLV208" s="110"/>
      <c r="TLW208" s="110"/>
      <c r="TLX208" s="110"/>
      <c r="TLY208" s="110"/>
      <c r="TLZ208" s="110"/>
      <c r="TMA208" s="110"/>
      <c r="TMB208" s="110"/>
      <c r="TMC208" s="110"/>
      <c r="TMD208" s="110"/>
      <c r="TME208" s="110"/>
      <c r="TMF208" s="110"/>
      <c r="TMG208" s="110"/>
      <c r="TMH208" s="110"/>
      <c r="TMI208" s="110"/>
      <c r="TMJ208" s="110"/>
      <c r="TMK208" s="110"/>
      <c r="TML208" s="110"/>
      <c r="TMM208" s="110"/>
      <c r="TMN208" s="110"/>
      <c r="TMO208" s="110"/>
      <c r="TMP208" s="110"/>
      <c r="TMQ208" s="110"/>
      <c r="TMR208" s="110"/>
      <c r="TMS208" s="110"/>
      <c r="TMT208" s="110"/>
      <c r="TMU208" s="110"/>
      <c r="TMV208" s="110"/>
      <c r="TMW208" s="110"/>
      <c r="TMX208" s="110"/>
      <c r="TMY208" s="110"/>
      <c r="TMZ208" s="110"/>
      <c r="TNA208" s="110"/>
      <c r="TNB208" s="110"/>
      <c r="TNC208" s="110"/>
      <c r="TND208" s="110"/>
      <c r="TNE208" s="110"/>
      <c r="TNF208" s="110"/>
      <c r="TNG208" s="110"/>
      <c r="TNH208" s="110"/>
      <c r="TNI208" s="110"/>
      <c r="TNJ208" s="110"/>
      <c r="TNK208" s="110"/>
      <c r="TNL208" s="110"/>
      <c r="TNM208" s="110"/>
      <c r="TNN208" s="110"/>
      <c r="TNO208" s="110"/>
      <c r="TNP208" s="110"/>
      <c r="TNQ208" s="110"/>
      <c r="TNR208" s="110"/>
      <c r="TNS208" s="110"/>
      <c r="TNT208" s="110"/>
      <c r="TNU208" s="110"/>
      <c r="TNV208" s="110"/>
      <c r="TNW208" s="110"/>
      <c r="TNX208" s="110"/>
      <c r="TNY208" s="110"/>
      <c r="TNZ208" s="110"/>
      <c r="TOA208" s="110"/>
      <c r="TOB208" s="110"/>
      <c r="TOC208" s="110"/>
      <c r="TOD208" s="110"/>
      <c r="TOE208" s="110"/>
      <c r="TOF208" s="110"/>
      <c r="TOG208" s="110"/>
      <c r="TOH208" s="110"/>
      <c r="TOI208" s="110"/>
      <c r="TOJ208" s="110"/>
      <c r="TOK208" s="110"/>
      <c r="TOL208" s="110"/>
      <c r="TOM208" s="110"/>
      <c r="TON208" s="110"/>
      <c r="TOO208" s="110"/>
      <c r="TOP208" s="110"/>
      <c r="TOQ208" s="110"/>
      <c r="TOR208" s="110"/>
      <c r="TOS208" s="110"/>
      <c r="TOT208" s="110"/>
      <c r="TOU208" s="110"/>
      <c r="TOV208" s="110"/>
      <c r="TOW208" s="110"/>
      <c r="TOX208" s="110"/>
      <c r="TOY208" s="110"/>
      <c r="TOZ208" s="110"/>
      <c r="TPA208" s="110"/>
      <c r="TPB208" s="110"/>
      <c r="TPC208" s="110"/>
      <c r="TPD208" s="110"/>
      <c r="TPE208" s="110"/>
      <c r="TPF208" s="110"/>
      <c r="TPG208" s="110"/>
      <c r="TPH208" s="110"/>
      <c r="TPI208" s="110"/>
      <c r="TPJ208" s="110"/>
      <c r="TPK208" s="110"/>
      <c r="TPL208" s="110"/>
      <c r="TPM208" s="110"/>
      <c r="TPN208" s="110"/>
      <c r="TPO208" s="110"/>
      <c r="TPP208" s="110"/>
      <c r="TPQ208" s="110"/>
      <c r="TPR208" s="110"/>
      <c r="TPS208" s="110"/>
      <c r="TPT208" s="110"/>
      <c r="TPU208" s="110"/>
      <c r="TPV208" s="110"/>
      <c r="TPW208" s="110"/>
      <c r="TPX208" s="110"/>
      <c r="TPY208" s="110"/>
      <c r="TPZ208" s="110"/>
      <c r="TQA208" s="110"/>
      <c r="TQB208" s="110"/>
      <c r="TQC208" s="110"/>
      <c r="TQD208" s="110"/>
      <c r="TQE208" s="110"/>
      <c r="TQF208" s="110"/>
      <c r="TQG208" s="110"/>
      <c r="TQH208" s="110"/>
      <c r="TQI208" s="110"/>
      <c r="TQJ208" s="110"/>
      <c r="TQK208" s="110"/>
      <c r="TQL208" s="110"/>
      <c r="TQM208" s="110"/>
      <c r="TQN208" s="110"/>
      <c r="TQO208" s="110"/>
      <c r="TQP208" s="110"/>
      <c r="TQQ208" s="110"/>
      <c r="TQR208" s="110"/>
      <c r="TQS208" s="110"/>
      <c r="TQT208" s="110"/>
      <c r="TQU208" s="110"/>
      <c r="TQV208" s="110"/>
      <c r="TQW208" s="110"/>
      <c r="TQX208" s="110"/>
      <c r="TQY208" s="110"/>
      <c r="TQZ208" s="110"/>
      <c r="TRA208" s="110"/>
      <c r="TRB208" s="110"/>
      <c r="TRC208" s="110"/>
      <c r="TRD208" s="110"/>
      <c r="TRE208" s="110"/>
      <c r="TRF208" s="110"/>
      <c r="TRG208" s="110"/>
      <c r="TRH208" s="110"/>
      <c r="TRI208" s="110"/>
      <c r="TRJ208" s="110"/>
      <c r="TRK208" s="110"/>
      <c r="TRL208" s="110"/>
      <c r="TRM208" s="110"/>
      <c r="TRN208" s="110"/>
      <c r="TRO208" s="110"/>
      <c r="TRP208" s="110"/>
      <c r="TRQ208" s="110"/>
      <c r="TRR208" s="110"/>
      <c r="TRS208" s="110"/>
      <c r="TRT208" s="110"/>
      <c r="TRU208" s="110"/>
      <c r="TRV208" s="110"/>
      <c r="TRW208" s="110"/>
      <c r="TRX208" s="110"/>
      <c r="TRY208" s="110"/>
      <c r="TRZ208" s="110"/>
      <c r="TSA208" s="110"/>
      <c r="TSB208" s="110"/>
      <c r="TSC208" s="110"/>
      <c r="TSD208" s="110"/>
      <c r="TSE208" s="110"/>
      <c r="TSF208" s="110"/>
      <c r="TSG208" s="110"/>
      <c r="TSH208" s="110"/>
      <c r="TSI208" s="110"/>
      <c r="TSJ208" s="110"/>
      <c r="TSK208" s="110"/>
      <c r="TSL208" s="110"/>
      <c r="TSM208" s="110"/>
      <c r="TSN208" s="110"/>
      <c r="TSO208" s="110"/>
      <c r="TSP208" s="110"/>
      <c r="TSQ208" s="110"/>
      <c r="TSR208" s="110"/>
      <c r="TSS208" s="110"/>
      <c r="TST208" s="110"/>
      <c r="TSU208" s="110"/>
      <c r="TSV208" s="110"/>
      <c r="TSW208" s="110"/>
      <c r="TSX208" s="110"/>
      <c r="TSY208" s="110"/>
      <c r="TSZ208" s="110"/>
      <c r="TTA208" s="110"/>
      <c r="TTB208" s="110"/>
      <c r="TTC208" s="110"/>
      <c r="TTD208" s="110"/>
      <c r="TTE208" s="110"/>
      <c r="TTF208" s="110"/>
      <c r="TTG208" s="110"/>
      <c r="TTH208" s="110"/>
      <c r="TTI208" s="110"/>
      <c r="TTJ208" s="110"/>
      <c r="TTK208" s="110"/>
      <c r="TTL208" s="110"/>
      <c r="TTM208" s="110"/>
      <c r="TTN208" s="110"/>
      <c r="TTO208" s="110"/>
      <c r="TTP208" s="110"/>
      <c r="TTQ208" s="110"/>
      <c r="TTR208" s="110"/>
      <c r="TTS208" s="110"/>
      <c r="TTT208" s="110"/>
      <c r="TTU208" s="110"/>
      <c r="TTV208" s="110"/>
      <c r="TTW208" s="110"/>
      <c r="TTX208" s="110"/>
      <c r="TTY208" s="110"/>
      <c r="TTZ208" s="110"/>
      <c r="TUA208" s="110"/>
      <c r="TUB208" s="110"/>
      <c r="TUC208" s="110"/>
      <c r="TUD208" s="110"/>
      <c r="TUE208" s="110"/>
      <c r="TUF208" s="110"/>
      <c r="TUG208" s="110"/>
      <c r="TUH208" s="110"/>
      <c r="TUI208" s="110"/>
      <c r="TUJ208" s="110"/>
      <c r="TUK208" s="110"/>
      <c r="TUL208" s="110"/>
      <c r="TUM208" s="110"/>
      <c r="TUN208" s="110"/>
      <c r="TUO208" s="110"/>
      <c r="TUP208" s="110"/>
      <c r="TUQ208" s="110"/>
      <c r="TUR208" s="110"/>
      <c r="TUS208" s="110"/>
      <c r="TUT208" s="110"/>
      <c r="TUU208" s="110"/>
      <c r="TUV208" s="110"/>
      <c r="TUW208" s="110"/>
      <c r="TUX208" s="110"/>
      <c r="TUY208" s="110"/>
      <c r="TUZ208" s="110"/>
      <c r="TVA208" s="110"/>
      <c r="TVB208" s="110"/>
      <c r="TVC208" s="110"/>
      <c r="TVD208" s="110"/>
      <c r="TVE208" s="110"/>
      <c r="TVF208" s="110"/>
      <c r="TVG208" s="110"/>
      <c r="TVH208" s="110"/>
      <c r="TVI208" s="110"/>
      <c r="TVJ208" s="110"/>
      <c r="TVK208" s="110"/>
      <c r="TVL208" s="110"/>
      <c r="TVM208" s="110"/>
      <c r="TVN208" s="110"/>
      <c r="TVO208" s="110"/>
      <c r="TVP208" s="110"/>
      <c r="TVQ208" s="110"/>
      <c r="TVR208" s="110"/>
      <c r="TVS208" s="110"/>
      <c r="TVT208" s="110"/>
      <c r="TVU208" s="110"/>
      <c r="TVV208" s="110"/>
      <c r="TVW208" s="110"/>
      <c r="TVX208" s="110"/>
      <c r="TVY208" s="110"/>
      <c r="TVZ208" s="110"/>
      <c r="TWA208" s="110"/>
      <c r="TWB208" s="110"/>
      <c r="TWC208" s="110"/>
      <c r="TWD208" s="110"/>
      <c r="TWE208" s="110"/>
      <c r="TWF208" s="110"/>
      <c r="TWG208" s="110"/>
      <c r="TWH208" s="110"/>
      <c r="TWI208" s="110"/>
      <c r="TWJ208" s="110"/>
      <c r="TWK208" s="110"/>
      <c r="TWL208" s="110"/>
      <c r="TWM208" s="110"/>
      <c r="TWN208" s="110"/>
      <c r="TWO208" s="110"/>
      <c r="TWP208" s="110"/>
      <c r="TWQ208" s="110"/>
      <c r="TWR208" s="110"/>
      <c r="TWS208" s="110"/>
      <c r="TWT208" s="110"/>
      <c r="TWU208" s="110"/>
      <c r="TWV208" s="110"/>
      <c r="TWW208" s="110"/>
      <c r="TWX208" s="110"/>
      <c r="TWY208" s="110"/>
      <c r="TWZ208" s="110"/>
      <c r="TXA208" s="110"/>
      <c r="TXB208" s="110"/>
      <c r="TXC208" s="110"/>
      <c r="TXD208" s="110"/>
      <c r="TXE208" s="110"/>
      <c r="TXF208" s="110"/>
      <c r="TXG208" s="110"/>
      <c r="TXH208" s="110"/>
      <c r="TXI208" s="110"/>
      <c r="TXJ208" s="110"/>
      <c r="TXK208" s="110"/>
      <c r="TXL208" s="110"/>
      <c r="TXM208" s="110"/>
      <c r="TXN208" s="110"/>
      <c r="TXO208" s="110"/>
      <c r="TXP208" s="110"/>
      <c r="TXQ208" s="110"/>
      <c r="TXR208" s="110"/>
      <c r="TXS208" s="110"/>
      <c r="TXT208" s="110"/>
      <c r="TXU208" s="110"/>
      <c r="TXV208" s="110"/>
      <c r="TXW208" s="110"/>
      <c r="TXX208" s="110"/>
      <c r="TXY208" s="110"/>
      <c r="TXZ208" s="110"/>
      <c r="TYA208" s="110"/>
      <c r="TYB208" s="110"/>
      <c r="TYC208" s="110"/>
      <c r="TYD208" s="110"/>
      <c r="TYE208" s="110"/>
      <c r="TYF208" s="110"/>
      <c r="TYG208" s="110"/>
      <c r="TYH208" s="110"/>
      <c r="TYI208" s="110"/>
      <c r="TYJ208" s="110"/>
      <c r="TYK208" s="110"/>
      <c r="TYL208" s="110"/>
      <c r="TYM208" s="110"/>
      <c r="TYN208" s="110"/>
      <c r="TYO208" s="110"/>
      <c r="TYP208" s="110"/>
      <c r="TYQ208" s="110"/>
      <c r="TYR208" s="110"/>
      <c r="TYS208" s="110"/>
      <c r="TYT208" s="110"/>
      <c r="TYU208" s="110"/>
      <c r="TYV208" s="110"/>
      <c r="TYW208" s="110"/>
      <c r="TYX208" s="110"/>
      <c r="TYY208" s="110"/>
      <c r="TYZ208" s="110"/>
      <c r="TZA208" s="110"/>
      <c r="TZB208" s="110"/>
      <c r="TZC208" s="110"/>
      <c r="TZD208" s="110"/>
      <c r="TZE208" s="110"/>
      <c r="TZF208" s="110"/>
      <c r="TZG208" s="110"/>
      <c r="TZH208" s="110"/>
      <c r="TZI208" s="110"/>
      <c r="TZJ208" s="110"/>
      <c r="TZK208" s="110"/>
      <c r="TZL208" s="110"/>
      <c r="TZM208" s="110"/>
      <c r="TZN208" s="110"/>
      <c r="TZO208" s="110"/>
      <c r="TZP208" s="110"/>
      <c r="TZQ208" s="110"/>
      <c r="TZR208" s="110"/>
      <c r="TZS208" s="110"/>
      <c r="TZT208" s="110"/>
      <c r="TZU208" s="110"/>
      <c r="TZV208" s="110"/>
      <c r="TZW208" s="110"/>
      <c r="TZX208" s="110"/>
      <c r="TZY208" s="110"/>
      <c r="TZZ208" s="110"/>
      <c r="UAA208" s="110"/>
      <c r="UAB208" s="110"/>
      <c r="UAC208" s="110"/>
      <c r="UAD208" s="110"/>
      <c r="UAE208" s="110"/>
      <c r="UAF208" s="110"/>
      <c r="UAG208" s="110"/>
      <c r="UAH208" s="110"/>
      <c r="UAI208" s="110"/>
      <c r="UAJ208" s="110"/>
      <c r="UAK208" s="110"/>
      <c r="UAL208" s="110"/>
      <c r="UAM208" s="110"/>
      <c r="UAN208" s="110"/>
      <c r="UAO208" s="110"/>
      <c r="UAP208" s="110"/>
      <c r="UAQ208" s="110"/>
      <c r="UAR208" s="110"/>
      <c r="UAS208" s="110"/>
      <c r="UAT208" s="110"/>
      <c r="UAU208" s="110"/>
      <c r="UAV208" s="110"/>
      <c r="UAW208" s="110"/>
      <c r="UAX208" s="110"/>
      <c r="UAY208" s="110"/>
      <c r="UAZ208" s="110"/>
      <c r="UBA208" s="110"/>
      <c r="UBB208" s="110"/>
      <c r="UBC208" s="110"/>
      <c r="UBD208" s="110"/>
      <c r="UBE208" s="110"/>
      <c r="UBF208" s="110"/>
      <c r="UBG208" s="110"/>
      <c r="UBH208" s="110"/>
      <c r="UBI208" s="110"/>
      <c r="UBJ208" s="110"/>
      <c r="UBK208" s="110"/>
      <c r="UBL208" s="110"/>
      <c r="UBM208" s="110"/>
      <c r="UBN208" s="110"/>
      <c r="UBO208" s="110"/>
      <c r="UBP208" s="110"/>
      <c r="UBQ208" s="110"/>
      <c r="UBR208" s="110"/>
      <c r="UBS208" s="110"/>
      <c r="UBT208" s="110"/>
      <c r="UBU208" s="110"/>
      <c r="UBV208" s="110"/>
      <c r="UBW208" s="110"/>
      <c r="UBX208" s="110"/>
      <c r="UBY208" s="110"/>
      <c r="UBZ208" s="110"/>
      <c r="UCA208" s="110"/>
      <c r="UCB208" s="110"/>
      <c r="UCC208" s="110"/>
      <c r="UCD208" s="110"/>
      <c r="UCE208" s="110"/>
      <c r="UCF208" s="110"/>
      <c r="UCG208" s="110"/>
      <c r="UCH208" s="110"/>
      <c r="UCI208" s="110"/>
      <c r="UCJ208" s="110"/>
      <c r="UCK208" s="110"/>
      <c r="UCL208" s="110"/>
      <c r="UCM208" s="110"/>
      <c r="UCN208" s="110"/>
      <c r="UCO208" s="110"/>
      <c r="UCP208" s="110"/>
      <c r="UCQ208" s="110"/>
      <c r="UCR208" s="110"/>
      <c r="UCS208" s="110"/>
      <c r="UCT208" s="110"/>
      <c r="UCU208" s="110"/>
      <c r="UCV208" s="110"/>
      <c r="UCW208" s="110"/>
      <c r="UCX208" s="110"/>
      <c r="UCY208" s="110"/>
      <c r="UCZ208" s="110"/>
      <c r="UDA208" s="110"/>
      <c r="UDB208" s="110"/>
      <c r="UDC208" s="110"/>
      <c r="UDD208" s="110"/>
      <c r="UDE208" s="110"/>
      <c r="UDF208" s="110"/>
      <c r="UDG208" s="110"/>
      <c r="UDH208" s="110"/>
      <c r="UDI208" s="110"/>
      <c r="UDJ208" s="110"/>
      <c r="UDK208" s="110"/>
      <c r="UDL208" s="110"/>
      <c r="UDM208" s="110"/>
      <c r="UDN208" s="110"/>
      <c r="UDO208" s="110"/>
      <c r="UDP208" s="110"/>
      <c r="UDQ208" s="110"/>
      <c r="UDR208" s="110"/>
      <c r="UDS208" s="110"/>
      <c r="UDT208" s="110"/>
      <c r="UDU208" s="110"/>
      <c r="UDV208" s="110"/>
      <c r="UDW208" s="110"/>
      <c r="UDX208" s="110"/>
      <c r="UDY208" s="110"/>
      <c r="UDZ208" s="110"/>
      <c r="UEA208" s="110"/>
      <c r="UEB208" s="110"/>
      <c r="UEC208" s="110"/>
      <c r="UED208" s="110"/>
      <c r="UEE208" s="110"/>
      <c r="UEF208" s="110"/>
      <c r="UEG208" s="110"/>
      <c r="UEH208" s="110"/>
      <c r="UEI208" s="110"/>
      <c r="UEJ208" s="110"/>
      <c r="UEK208" s="110"/>
      <c r="UEL208" s="110"/>
      <c r="UEM208" s="110"/>
      <c r="UEN208" s="110"/>
      <c r="UEO208" s="110"/>
      <c r="UEP208" s="110"/>
      <c r="UEQ208" s="110"/>
      <c r="UER208" s="110"/>
      <c r="UES208" s="110"/>
      <c r="UET208" s="110"/>
      <c r="UEU208" s="110"/>
      <c r="UEV208" s="110"/>
      <c r="UEW208" s="110"/>
      <c r="UEX208" s="110"/>
      <c r="UEY208" s="110"/>
      <c r="UEZ208" s="110"/>
      <c r="UFA208" s="110"/>
      <c r="UFB208" s="110"/>
      <c r="UFC208" s="110"/>
      <c r="UFD208" s="110"/>
      <c r="UFE208" s="110"/>
      <c r="UFF208" s="110"/>
      <c r="UFG208" s="110"/>
      <c r="UFH208" s="110"/>
      <c r="UFI208" s="110"/>
      <c r="UFJ208" s="110"/>
      <c r="UFK208" s="110"/>
      <c r="UFL208" s="110"/>
      <c r="UFM208" s="110"/>
      <c r="UFN208" s="110"/>
      <c r="UFO208" s="110"/>
      <c r="UFP208" s="110"/>
      <c r="UFQ208" s="110"/>
      <c r="UFR208" s="110"/>
      <c r="UFS208" s="110"/>
      <c r="UFT208" s="110"/>
      <c r="UFU208" s="110"/>
      <c r="UFV208" s="110"/>
      <c r="UFW208" s="110"/>
      <c r="UFX208" s="110"/>
      <c r="UFY208" s="110"/>
      <c r="UFZ208" s="110"/>
      <c r="UGA208" s="110"/>
      <c r="UGB208" s="110"/>
      <c r="UGC208" s="110"/>
      <c r="UGD208" s="110"/>
      <c r="UGE208" s="110"/>
      <c r="UGF208" s="110"/>
      <c r="UGG208" s="110"/>
      <c r="UGH208" s="110"/>
      <c r="UGI208" s="110"/>
      <c r="UGJ208" s="110"/>
      <c r="UGK208" s="110"/>
      <c r="UGL208" s="110"/>
      <c r="UGM208" s="110"/>
      <c r="UGN208" s="110"/>
      <c r="UGO208" s="110"/>
      <c r="UGP208" s="110"/>
      <c r="UGQ208" s="110"/>
      <c r="UGR208" s="110"/>
      <c r="UGS208" s="110"/>
      <c r="UGT208" s="110"/>
      <c r="UGU208" s="110"/>
      <c r="UGV208" s="110"/>
      <c r="UGW208" s="110"/>
      <c r="UGX208" s="110"/>
      <c r="UGY208" s="110"/>
      <c r="UGZ208" s="110"/>
      <c r="UHA208" s="110"/>
      <c r="UHB208" s="110"/>
      <c r="UHC208" s="110"/>
      <c r="UHD208" s="110"/>
      <c r="UHE208" s="110"/>
      <c r="UHF208" s="110"/>
      <c r="UHG208" s="110"/>
      <c r="UHH208" s="110"/>
      <c r="UHI208" s="110"/>
      <c r="UHJ208" s="110"/>
      <c r="UHK208" s="110"/>
      <c r="UHL208" s="110"/>
      <c r="UHM208" s="110"/>
      <c r="UHN208" s="110"/>
      <c r="UHO208" s="110"/>
      <c r="UHP208" s="110"/>
      <c r="UHQ208" s="110"/>
      <c r="UHR208" s="110"/>
      <c r="UHS208" s="110"/>
      <c r="UHT208" s="110"/>
      <c r="UHU208" s="110"/>
      <c r="UHV208" s="110"/>
      <c r="UHW208" s="110"/>
      <c r="UHX208" s="110"/>
      <c r="UHY208" s="110"/>
      <c r="UHZ208" s="110"/>
      <c r="UIA208" s="110"/>
      <c r="UIB208" s="110"/>
      <c r="UIC208" s="110"/>
      <c r="UID208" s="110"/>
      <c r="UIE208" s="110"/>
      <c r="UIF208" s="110"/>
      <c r="UIG208" s="110"/>
      <c r="UIH208" s="110"/>
      <c r="UII208" s="110"/>
      <c r="UIJ208" s="110"/>
      <c r="UIK208" s="110"/>
      <c r="UIL208" s="110"/>
      <c r="UIM208" s="110"/>
      <c r="UIN208" s="110"/>
      <c r="UIO208" s="110"/>
      <c r="UIP208" s="110"/>
      <c r="UIQ208" s="110"/>
      <c r="UIR208" s="110"/>
      <c r="UIS208" s="110"/>
      <c r="UIT208" s="110"/>
      <c r="UIU208" s="110"/>
      <c r="UIV208" s="110"/>
      <c r="UIW208" s="110"/>
      <c r="UIX208" s="110"/>
      <c r="UIY208" s="110"/>
      <c r="UIZ208" s="110"/>
      <c r="UJA208" s="110"/>
      <c r="UJB208" s="110"/>
      <c r="UJC208" s="110"/>
      <c r="UJD208" s="110"/>
      <c r="UJE208" s="110"/>
      <c r="UJF208" s="110"/>
      <c r="UJG208" s="110"/>
      <c r="UJH208" s="110"/>
      <c r="UJI208" s="110"/>
      <c r="UJJ208" s="110"/>
      <c r="UJK208" s="110"/>
      <c r="UJL208" s="110"/>
      <c r="UJM208" s="110"/>
      <c r="UJN208" s="110"/>
      <c r="UJO208" s="110"/>
      <c r="UJP208" s="110"/>
      <c r="UJQ208" s="110"/>
      <c r="UJR208" s="110"/>
      <c r="UJS208" s="110"/>
      <c r="UJT208" s="110"/>
      <c r="UJU208" s="110"/>
      <c r="UJV208" s="110"/>
      <c r="UJW208" s="110"/>
      <c r="UJX208" s="110"/>
      <c r="UJY208" s="110"/>
      <c r="UJZ208" s="110"/>
      <c r="UKA208" s="110"/>
      <c r="UKB208" s="110"/>
      <c r="UKC208" s="110"/>
      <c r="UKD208" s="110"/>
      <c r="UKE208" s="110"/>
      <c r="UKF208" s="110"/>
      <c r="UKG208" s="110"/>
      <c r="UKH208" s="110"/>
      <c r="UKI208" s="110"/>
      <c r="UKJ208" s="110"/>
      <c r="UKK208" s="110"/>
      <c r="UKL208" s="110"/>
      <c r="UKM208" s="110"/>
      <c r="UKN208" s="110"/>
      <c r="UKO208" s="110"/>
      <c r="UKP208" s="110"/>
      <c r="UKQ208" s="110"/>
      <c r="UKR208" s="110"/>
      <c r="UKS208" s="110"/>
      <c r="UKT208" s="110"/>
      <c r="UKU208" s="110"/>
      <c r="UKV208" s="110"/>
      <c r="UKW208" s="110"/>
      <c r="UKX208" s="110"/>
      <c r="UKY208" s="110"/>
      <c r="UKZ208" s="110"/>
      <c r="ULA208" s="110"/>
      <c r="ULB208" s="110"/>
      <c r="ULC208" s="110"/>
      <c r="ULD208" s="110"/>
      <c r="ULE208" s="110"/>
      <c r="ULF208" s="110"/>
      <c r="ULG208" s="110"/>
      <c r="ULH208" s="110"/>
      <c r="ULI208" s="110"/>
      <c r="ULJ208" s="110"/>
      <c r="ULK208" s="110"/>
      <c r="ULL208" s="110"/>
      <c r="ULM208" s="110"/>
      <c r="ULN208" s="110"/>
      <c r="ULO208" s="110"/>
      <c r="ULP208" s="110"/>
      <c r="ULQ208" s="110"/>
      <c r="ULR208" s="110"/>
      <c r="ULS208" s="110"/>
      <c r="ULT208" s="110"/>
      <c r="ULU208" s="110"/>
      <c r="ULV208" s="110"/>
      <c r="ULW208" s="110"/>
      <c r="ULX208" s="110"/>
      <c r="ULY208" s="110"/>
      <c r="ULZ208" s="110"/>
      <c r="UMA208" s="110"/>
      <c r="UMB208" s="110"/>
      <c r="UMC208" s="110"/>
      <c r="UMD208" s="110"/>
      <c r="UME208" s="110"/>
      <c r="UMF208" s="110"/>
      <c r="UMG208" s="110"/>
      <c r="UMH208" s="110"/>
      <c r="UMI208" s="110"/>
      <c r="UMJ208" s="110"/>
      <c r="UMK208" s="110"/>
      <c r="UML208" s="110"/>
      <c r="UMM208" s="110"/>
      <c r="UMN208" s="110"/>
      <c r="UMO208" s="110"/>
      <c r="UMP208" s="110"/>
      <c r="UMQ208" s="110"/>
      <c r="UMR208" s="110"/>
      <c r="UMS208" s="110"/>
      <c r="UMT208" s="110"/>
      <c r="UMU208" s="110"/>
      <c r="UMV208" s="110"/>
      <c r="UMW208" s="110"/>
      <c r="UMX208" s="110"/>
      <c r="UMY208" s="110"/>
      <c r="UMZ208" s="110"/>
      <c r="UNA208" s="110"/>
      <c r="UNB208" s="110"/>
      <c r="UNC208" s="110"/>
      <c r="UND208" s="110"/>
      <c r="UNE208" s="110"/>
      <c r="UNF208" s="110"/>
      <c r="UNG208" s="110"/>
      <c r="UNH208" s="110"/>
      <c r="UNI208" s="110"/>
      <c r="UNJ208" s="110"/>
      <c r="UNK208" s="110"/>
      <c r="UNL208" s="110"/>
      <c r="UNM208" s="110"/>
      <c r="UNN208" s="110"/>
      <c r="UNO208" s="110"/>
      <c r="UNP208" s="110"/>
      <c r="UNQ208" s="110"/>
      <c r="UNR208" s="110"/>
      <c r="UNS208" s="110"/>
      <c r="UNT208" s="110"/>
      <c r="UNU208" s="110"/>
      <c r="UNV208" s="110"/>
      <c r="UNW208" s="110"/>
      <c r="UNX208" s="110"/>
      <c r="UNY208" s="110"/>
      <c r="UNZ208" s="110"/>
      <c r="UOA208" s="110"/>
      <c r="UOB208" s="110"/>
      <c r="UOC208" s="110"/>
      <c r="UOD208" s="110"/>
      <c r="UOE208" s="110"/>
      <c r="UOF208" s="110"/>
      <c r="UOG208" s="110"/>
      <c r="UOH208" s="110"/>
      <c r="UOI208" s="110"/>
      <c r="UOJ208" s="110"/>
      <c r="UOK208" s="110"/>
      <c r="UOL208" s="110"/>
      <c r="UOM208" s="110"/>
      <c r="UON208" s="110"/>
      <c r="UOO208" s="110"/>
      <c r="UOP208" s="110"/>
      <c r="UOQ208" s="110"/>
      <c r="UOR208" s="110"/>
      <c r="UOS208" s="110"/>
      <c r="UOT208" s="110"/>
      <c r="UOU208" s="110"/>
      <c r="UOV208" s="110"/>
      <c r="UOW208" s="110"/>
      <c r="UOX208" s="110"/>
      <c r="UOY208" s="110"/>
      <c r="UOZ208" s="110"/>
      <c r="UPA208" s="110"/>
      <c r="UPB208" s="110"/>
      <c r="UPC208" s="110"/>
      <c r="UPD208" s="110"/>
      <c r="UPE208" s="110"/>
      <c r="UPF208" s="110"/>
      <c r="UPG208" s="110"/>
      <c r="UPH208" s="110"/>
      <c r="UPI208" s="110"/>
      <c r="UPJ208" s="110"/>
      <c r="UPK208" s="110"/>
      <c r="UPL208" s="110"/>
      <c r="UPM208" s="110"/>
      <c r="UPN208" s="110"/>
      <c r="UPO208" s="110"/>
      <c r="UPP208" s="110"/>
      <c r="UPQ208" s="110"/>
      <c r="UPR208" s="110"/>
      <c r="UPS208" s="110"/>
      <c r="UPT208" s="110"/>
      <c r="UPU208" s="110"/>
      <c r="UPV208" s="110"/>
      <c r="UPW208" s="110"/>
      <c r="UPX208" s="110"/>
      <c r="UPY208" s="110"/>
      <c r="UPZ208" s="110"/>
      <c r="UQA208" s="110"/>
      <c r="UQB208" s="110"/>
      <c r="UQC208" s="110"/>
      <c r="UQD208" s="110"/>
      <c r="UQE208" s="110"/>
      <c r="UQF208" s="110"/>
      <c r="UQG208" s="110"/>
      <c r="UQH208" s="110"/>
      <c r="UQI208" s="110"/>
      <c r="UQJ208" s="110"/>
      <c r="UQK208" s="110"/>
      <c r="UQL208" s="110"/>
      <c r="UQM208" s="110"/>
      <c r="UQN208" s="110"/>
      <c r="UQO208" s="110"/>
      <c r="UQP208" s="110"/>
      <c r="UQQ208" s="110"/>
      <c r="UQR208" s="110"/>
      <c r="UQS208" s="110"/>
      <c r="UQT208" s="110"/>
      <c r="UQU208" s="110"/>
      <c r="UQV208" s="110"/>
      <c r="UQW208" s="110"/>
      <c r="UQX208" s="110"/>
      <c r="UQY208" s="110"/>
      <c r="UQZ208" s="110"/>
      <c r="URA208" s="110"/>
      <c r="URB208" s="110"/>
      <c r="URC208" s="110"/>
      <c r="URD208" s="110"/>
      <c r="URE208" s="110"/>
      <c r="URF208" s="110"/>
      <c r="URG208" s="110"/>
      <c r="URH208" s="110"/>
      <c r="URI208" s="110"/>
      <c r="URJ208" s="110"/>
      <c r="URK208" s="110"/>
      <c r="URL208" s="110"/>
      <c r="URM208" s="110"/>
      <c r="URN208" s="110"/>
      <c r="URO208" s="110"/>
      <c r="URP208" s="110"/>
      <c r="URQ208" s="110"/>
      <c r="URR208" s="110"/>
      <c r="URS208" s="110"/>
      <c r="URT208" s="110"/>
      <c r="URU208" s="110"/>
      <c r="URV208" s="110"/>
      <c r="URW208" s="110"/>
      <c r="URX208" s="110"/>
      <c r="URY208" s="110"/>
      <c r="URZ208" s="110"/>
      <c r="USA208" s="110"/>
      <c r="USB208" s="110"/>
      <c r="USC208" s="110"/>
      <c r="USD208" s="110"/>
      <c r="USE208" s="110"/>
      <c r="USF208" s="110"/>
      <c r="USG208" s="110"/>
      <c r="USH208" s="110"/>
      <c r="USI208" s="110"/>
      <c r="USJ208" s="110"/>
      <c r="USK208" s="110"/>
      <c r="USL208" s="110"/>
      <c r="USM208" s="110"/>
      <c r="USN208" s="110"/>
      <c r="USO208" s="110"/>
      <c r="USP208" s="110"/>
      <c r="USQ208" s="110"/>
      <c r="USR208" s="110"/>
      <c r="USS208" s="110"/>
      <c r="UST208" s="110"/>
      <c r="USU208" s="110"/>
      <c r="USV208" s="110"/>
      <c r="USW208" s="110"/>
      <c r="USX208" s="110"/>
      <c r="USY208" s="110"/>
      <c r="USZ208" s="110"/>
      <c r="UTA208" s="110"/>
      <c r="UTB208" s="110"/>
      <c r="UTC208" s="110"/>
      <c r="UTD208" s="110"/>
      <c r="UTE208" s="110"/>
      <c r="UTF208" s="110"/>
      <c r="UTG208" s="110"/>
      <c r="UTH208" s="110"/>
      <c r="UTI208" s="110"/>
      <c r="UTJ208" s="110"/>
      <c r="UTK208" s="110"/>
      <c r="UTL208" s="110"/>
      <c r="UTM208" s="110"/>
      <c r="UTN208" s="110"/>
      <c r="UTO208" s="110"/>
      <c r="UTP208" s="110"/>
      <c r="UTQ208" s="110"/>
      <c r="UTR208" s="110"/>
      <c r="UTS208" s="110"/>
      <c r="UTT208" s="110"/>
      <c r="UTU208" s="110"/>
      <c r="UTV208" s="110"/>
      <c r="UTW208" s="110"/>
      <c r="UTX208" s="110"/>
      <c r="UTY208" s="110"/>
      <c r="UTZ208" s="110"/>
      <c r="UUA208" s="110"/>
      <c r="UUB208" s="110"/>
      <c r="UUC208" s="110"/>
      <c r="UUD208" s="110"/>
      <c r="UUE208" s="110"/>
      <c r="UUF208" s="110"/>
      <c r="UUG208" s="110"/>
      <c r="UUH208" s="110"/>
      <c r="UUI208" s="110"/>
      <c r="UUJ208" s="110"/>
      <c r="UUK208" s="110"/>
      <c r="UUL208" s="110"/>
      <c r="UUM208" s="110"/>
      <c r="UUN208" s="110"/>
      <c r="UUO208" s="110"/>
      <c r="UUP208" s="110"/>
      <c r="UUQ208" s="110"/>
      <c r="UUR208" s="110"/>
      <c r="UUS208" s="110"/>
      <c r="UUT208" s="110"/>
      <c r="UUU208" s="110"/>
      <c r="UUV208" s="110"/>
      <c r="UUW208" s="110"/>
      <c r="UUX208" s="110"/>
      <c r="UUY208" s="110"/>
      <c r="UUZ208" s="110"/>
      <c r="UVA208" s="110"/>
      <c r="UVB208" s="110"/>
      <c r="UVC208" s="110"/>
      <c r="UVD208" s="110"/>
      <c r="UVE208" s="110"/>
      <c r="UVF208" s="110"/>
      <c r="UVG208" s="110"/>
      <c r="UVH208" s="110"/>
      <c r="UVI208" s="110"/>
      <c r="UVJ208" s="110"/>
      <c r="UVK208" s="110"/>
      <c r="UVL208" s="110"/>
      <c r="UVM208" s="110"/>
      <c r="UVN208" s="110"/>
      <c r="UVO208" s="110"/>
      <c r="UVP208" s="110"/>
      <c r="UVQ208" s="110"/>
      <c r="UVR208" s="110"/>
      <c r="UVS208" s="110"/>
      <c r="UVT208" s="110"/>
      <c r="UVU208" s="110"/>
      <c r="UVV208" s="110"/>
      <c r="UVW208" s="110"/>
      <c r="UVX208" s="110"/>
      <c r="UVY208" s="110"/>
      <c r="UVZ208" s="110"/>
      <c r="UWA208" s="110"/>
      <c r="UWB208" s="110"/>
      <c r="UWC208" s="110"/>
      <c r="UWD208" s="110"/>
      <c r="UWE208" s="110"/>
      <c r="UWF208" s="110"/>
      <c r="UWG208" s="110"/>
      <c r="UWH208" s="110"/>
      <c r="UWI208" s="110"/>
      <c r="UWJ208" s="110"/>
      <c r="UWK208" s="110"/>
      <c r="UWL208" s="110"/>
      <c r="UWM208" s="110"/>
      <c r="UWN208" s="110"/>
      <c r="UWO208" s="110"/>
      <c r="UWP208" s="110"/>
      <c r="UWQ208" s="110"/>
      <c r="UWR208" s="110"/>
      <c r="UWS208" s="110"/>
      <c r="UWT208" s="110"/>
      <c r="UWU208" s="110"/>
      <c r="UWV208" s="110"/>
      <c r="UWW208" s="110"/>
      <c r="UWX208" s="110"/>
      <c r="UWY208" s="110"/>
      <c r="UWZ208" s="110"/>
      <c r="UXA208" s="110"/>
      <c r="UXB208" s="110"/>
      <c r="UXC208" s="110"/>
      <c r="UXD208" s="110"/>
      <c r="UXE208" s="110"/>
      <c r="UXF208" s="110"/>
      <c r="UXG208" s="110"/>
      <c r="UXH208" s="110"/>
      <c r="UXI208" s="110"/>
      <c r="UXJ208" s="110"/>
      <c r="UXK208" s="110"/>
      <c r="UXL208" s="110"/>
      <c r="UXM208" s="110"/>
      <c r="UXN208" s="110"/>
      <c r="UXO208" s="110"/>
      <c r="UXP208" s="110"/>
      <c r="UXQ208" s="110"/>
      <c r="UXR208" s="110"/>
      <c r="UXS208" s="110"/>
      <c r="UXT208" s="110"/>
      <c r="UXU208" s="110"/>
      <c r="UXV208" s="110"/>
      <c r="UXW208" s="110"/>
      <c r="UXX208" s="110"/>
      <c r="UXY208" s="110"/>
      <c r="UXZ208" s="110"/>
      <c r="UYA208" s="110"/>
      <c r="UYB208" s="110"/>
      <c r="UYC208" s="110"/>
      <c r="UYD208" s="110"/>
      <c r="UYE208" s="110"/>
      <c r="UYF208" s="110"/>
      <c r="UYG208" s="110"/>
      <c r="UYH208" s="110"/>
      <c r="UYI208" s="110"/>
      <c r="UYJ208" s="110"/>
      <c r="UYK208" s="110"/>
      <c r="UYL208" s="110"/>
      <c r="UYM208" s="110"/>
      <c r="UYN208" s="110"/>
      <c r="UYO208" s="110"/>
      <c r="UYP208" s="110"/>
      <c r="UYQ208" s="110"/>
      <c r="UYR208" s="110"/>
      <c r="UYS208" s="110"/>
      <c r="UYT208" s="110"/>
      <c r="UYU208" s="110"/>
      <c r="UYV208" s="110"/>
      <c r="UYW208" s="110"/>
      <c r="UYX208" s="110"/>
      <c r="UYY208" s="110"/>
      <c r="UYZ208" s="110"/>
      <c r="UZA208" s="110"/>
      <c r="UZB208" s="110"/>
      <c r="UZC208" s="110"/>
      <c r="UZD208" s="110"/>
      <c r="UZE208" s="110"/>
      <c r="UZF208" s="110"/>
      <c r="UZG208" s="110"/>
      <c r="UZH208" s="110"/>
      <c r="UZI208" s="110"/>
      <c r="UZJ208" s="110"/>
      <c r="UZK208" s="110"/>
      <c r="UZL208" s="110"/>
      <c r="UZM208" s="110"/>
      <c r="UZN208" s="110"/>
      <c r="UZO208" s="110"/>
      <c r="UZP208" s="110"/>
      <c r="UZQ208" s="110"/>
      <c r="UZR208" s="110"/>
      <c r="UZS208" s="110"/>
      <c r="UZT208" s="110"/>
      <c r="UZU208" s="110"/>
      <c r="UZV208" s="110"/>
      <c r="UZW208" s="110"/>
      <c r="UZX208" s="110"/>
      <c r="UZY208" s="110"/>
      <c r="UZZ208" s="110"/>
      <c r="VAA208" s="110"/>
      <c r="VAB208" s="110"/>
      <c r="VAC208" s="110"/>
      <c r="VAD208" s="110"/>
      <c r="VAE208" s="110"/>
      <c r="VAF208" s="110"/>
      <c r="VAG208" s="110"/>
      <c r="VAH208" s="110"/>
      <c r="VAI208" s="110"/>
      <c r="VAJ208" s="110"/>
      <c r="VAK208" s="110"/>
      <c r="VAL208" s="110"/>
      <c r="VAM208" s="110"/>
      <c r="VAN208" s="110"/>
      <c r="VAO208" s="110"/>
      <c r="VAP208" s="110"/>
      <c r="VAQ208" s="110"/>
      <c r="VAR208" s="110"/>
      <c r="VAS208" s="110"/>
      <c r="VAT208" s="110"/>
      <c r="VAU208" s="110"/>
      <c r="VAV208" s="110"/>
      <c r="VAW208" s="110"/>
      <c r="VAX208" s="110"/>
      <c r="VAY208" s="110"/>
      <c r="VAZ208" s="110"/>
      <c r="VBA208" s="110"/>
      <c r="VBB208" s="110"/>
      <c r="VBC208" s="110"/>
      <c r="VBD208" s="110"/>
      <c r="VBE208" s="110"/>
      <c r="VBF208" s="110"/>
      <c r="VBG208" s="110"/>
      <c r="VBH208" s="110"/>
      <c r="VBI208" s="110"/>
      <c r="VBJ208" s="110"/>
      <c r="VBK208" s="110"/>
      <c r="VBL208" s="110"/>
      <c r="VBM208" s="110"/>
      <c r="VBN208" s="110"/>
      <c r="VBO208" s="110"/>
      <c r="VBP208" s="110"/>
      <c r="VBQ208" s="110"/>
      <c r="VBR208" s="110"/>
      <c r="VBS208" s="110"/>
      <c r="VBT208" s="110"/>
      <c r="VBU208" s="110"/>
      <c r="VBV208" s="110"/>
      <c r="VBW208" s="110"/>
      <c r="VBX208" s="110"/>
      <c r="VBY208" s="110"/>
      <c r="VBZ208" s="110"/>
      <c r="VCA208" s="110"/>
      <c r="VCB208" s="110"/>
      <c r="VCC208" s="110"/>
      <c r="VCD208" s="110"/>
      <c r="VCE208" s="110"/>
      <c r="VCF208" s="110"/>
      <c r="VCG208" s="110"/>
      <c r="VCH208" s="110"/>
      <c r="VCI208" s="110"/>
      <c r="VCJ208" s="110"/>
      <c r="VCK208" s="110"/>
      <c r="VCL208" s="110"/>
      <c r="VCM208" s="110"/>
      <c r="VCN208" s="110"/>
      <c r="VCO208" s="110"/>
      <c r="VCP208" s="110"/>
      <c r="VCQ208" s="110"/>
      <c r="VCR208" s="110"/>
      <c r="VCS208" s="110"/>
      <c r="VCT208" s="110"/>
      <c r="VCU208" s="110"/>
      <c r="VCV208" s="110"/>
      <c r="VCW208" s="110"/>
      <c r="VCX208" s="110"/>
      <c r="VCY208" s="110"/>
      <c r="VCZ208" s="110"/>
      <c r="VDA208" s="110"/>
      <c r="VDB208" s="110"/>
      <c r="VDC208" s="110"/>
      <c r="VDD208" s="110"/>
      <c r="VDE208" s="110"/>
      <c r="VDF208" s="110"/>
      <c r="VDG208" s="110"/>
      <c r="VDH208" s="110"/>
      <c r="VDI208" s="110"/>
      <c r="VDJ208" s="110"/>
      <c r="VDK208" s="110"/>
      <c r="VDL208" s="110"/>
      <c r="VDM208" s="110"/>
      <c r="VDN208" s="110"/>
      <c r="VDO208" s="110"/>
      <c r="VDP208" s="110"/>
      <c r="VDQ208" s="110"/>
      <c r="VDR208" s="110"/>
      <c r="VDS208" s="110"/>
      <c r="VDT208" s="110"/>
      <c r="VDU208" s="110"/>
      <c r="VDV208" s="110"/>
      <c r="VDW208" s="110"/>
      <c r="VDX208" s="110"/>
      <c r="VDY208" s="110"/>
      <c r="VDZ208" s="110"/>
      <c r="VEA208" s="110"/>
      <c r="VEB208" s="110"/>
      <c r="VEC208" s="110"/>
      <c r="VED208" s="110"/>
      <c r="VEE208" s="110"/>
      <c r="VEF208" s="110"/>
      <c r="VEG208" s="110"/>
      <c r="VEH208" s="110"/>
      <c r="VEI208" s="110"/>
      <c r="VEJ208" s="110"/>
      <c r="VEK208" s="110"/>
      <c r="VEL208" s="110"/>
      <c r="VEM208" s="110"/>
      <c r="VEN208" s="110"/>
      <c r="VEO208" s="110"/>
      <c r="VEP208" s="110"/>
      <c r="VEQ208" s="110"/>
      <c r="VER208" s="110"/>
      <c r="VES208" s="110"/>
      <c r="VET208" s="110"/>
      <c r="VEU208" s="110"/>
      <c r="VEV208" s="110"/>
      <c r="VEW208" s="110"/>
      <c r="VEX208" s="110"/>
      <c r="VEY208" s="110"/>
      <c r="VEZ208" s="110"/>
      <c r="VFA208" s="110"/>
      <c r="VFB208" s="110"/>
      <c r="VFC208" s="110"/>
      <c r="VFD208" s="110"/>
      <c r="VFE208" s="110"/>
      <c r="VFF208" s="110"/>
      <c r="VFG208" s="110"/>
      <c r="VFH208" s="110"/>
      <c r="VFI208" s="110"/>
      <c r="VFJ208" s="110"/>
      <c r="VFK208" s="110"/>
      <c r="VFL208" s="110"/>
      <c r="VFM208" s="110"/>
      <c r="VFN208" s="110"/>
      <c r="VFO208" s="110"/>
      <c r="VFP208" s="110"/>
      <c r="VFQ208" s="110"/>
      <c r="VFR208" s="110"/>
      <c r="VFS208" s="110"/>
      <c r="VFT208" s="110"/>
      <c r="VFU208" s="110"/>
      <c r="VFV208" s="110"/>
      <c r="VFW208" s="110"/>
      <c r="VFX208" s="110"/>
      <c r="VFY208" s="110"/>
      <c r="VFZ208" s="110"/>
      <c r="VGA208" s="110"/>
      <c r="VGB208" s="110"/>
      <c r="VGC208" s="110"/>
      <c r="VGD208" s="110"/>
      <c r="VGE208" s="110"/>
      <c r="VGF208" s="110"/>
      <c r="VGG208" s="110"/>
      <c r="VGH208" s="110"/>
      <c r="VGI208" s="110"/>
      <c r="VGJ208" s="110"/>
      <c r="VGK208" s="110"/>
      <c r="VGL208" s="110"/>
      <c r="VGM208" s="110"/>
      <c r="VGN208" s="110"/>
      <c r="VGO208" s="110"/>
      <c r="VGP208" s="110"/>
      <c r="VGQ208" s="110"/>
      <c r="VGR208" s="110"/>
      <c r="VGS208" s="110"/>
      <c r="VGT208" s="110"/>
      <c r="VGU208" s="110"/>
      <c r="VGV208" s="110"/>
      <c r="VGW208" s="110"/>
      <c r="VGX208" s="110"/>
      <c r="VGY208" s="110"/>
      <c r="VGZ208" s="110"/>
      <c r="VHA208" s="110"/>
      <c r="VHB208" s="110"/>
      <c r="VHC208" s="110"/>
      <c r="VHD208" s="110"/>
      <c r="VHE208" s="110"/>
      <c r="VHF208" s="110"/>
      <c r="VHG208" s="110"/>
      <c r="VHH208" s="110"/>
      <c r="VHI208" s="110"/>
      <c r="VHJ208" s="110"/>
      <c r="VHK208" s="110"/>
      <c r="VHL208" s="110"/>
      <c r="VHM208" s="110"/>
      <c r="VHN208" s="110"/>
      <c r="VHO208" s="110"/>
      <c r="VHP208" s="110"/>
      <c r="VHQ208" s="110"/>
      <c r="VHR208" s="110"/>
      <c r="VHS208" s="110"/>
      <c r="VHT208" s="110"/>
      <c r="VHU208" s="110"/>
      <c r="VHV208" s="110"/>
      <c r="VHW208" s="110"/>
      <c r="VHX208" s="110"/>
      <c r="VHY208" s="110"/>
      <c r="VHZ208" s="110"/>
      <c r="VIA208" s="110"/>
      <c r="VIB208" s="110"/>
      <c r="VIC208" s="110"/>
      <c r="VID208" s="110"/>
      <c r="VIE208" s="110"/>
      <c r="VIF208" s="110"/>
      <c r="VIG208" s="110"/>
      <c r="VIH208" s="110"/>
      <c r="VII208" s="110"/>
      <c r="VIJ208" s="110"/>
      <c r="VIK208" s="110"/>
      <c r="VIL208" s="110"/>
      <c r="VIM208" s="110"/>
      <c r="VIN208" s="110"/>
      <c r="VIO208" s="110"/>
      <c r="VIP208" s="110"/>
      <c r="VIQ208" s="110"/>
      <c r="VIR208" s="110"/>
      <c r="VIS208" s="110"/>
      <c r="VIT208" s="110"/>
      <c r="VIU208" s="110"/>
      <c r="VIV208" s="110"/>
      <c r="VIW208" s="110"/>
      <c r="VIX208" s="110"/>
      <c r="VIY208" s="110"/>
      <c r="VIZ208" s="110"/>
      <c r="VJA208" s="110"/>
      <c r="VJB208" s="110"/>
      <c r="VJC208" s="110"/>
      <c r="VJD208" s="110"/>
      <c r="VJE208" s="110"/>
      <c r="VJF208" s="110"/>
      <c r="VJG208" s="110"/>
      <c r="VJH208" s="110"/>
      <c r="VJI208" s="110"/>
      <c r="VJJ208" s="110"/>
      <c r="VJK208" s="110"/>
      <c r="VJL208" s="110"/>
      <c r="VJM208" s="110"/>
      <c r="VJN208" s="110"/>
      <c r="VJO208" s="110"/>
      <c r="VJP208" s="110"/>
      <c r="VJQ208" s="110"/>
      <c r="VJR208" s="110"/>
      <c r="VJS208" s="110"/>
      <c r="VJT208" s="110"/>
      <c r="VJU208" s="110"/>
      <c r="VJV208" s="110"/>
      <c r="VJW208" s="110"/>
      <c r="VJX208" s="110"/>
      <c r="VJY208" s="110"/>
      <c r="VJZ208" s="110"/>
      <c r="VKA208" s="110"/>
      <c r="VKB208" s="110"/>
      <c r="VKC208" s="110"/>
      <c r="VKD208" s="110"/>
      <c r="VKE208" s="110"/>
      <c r="VKF208" s="110"/>
      <c r="VKG208" s="110"/>
      <c r="VKH208" s="110"/>
      <c r="VKI208" s="110"/>
      <c r="VKJ208" s="110"/>
      <c r="VKK208" s="110"/>
      <c r="VKL208" s="110"/>
      <c r="VKM208" s="110"/>
      <c r="VKN208" s="110"/>
      <c r="VKO208" s="110"/>
      <c r="VKP208" s="110"/>
      <c r="VKQ208" s="110"/>
      <c r="VKR208" s="110"/>
      <c r="VKS208" s="110"/>
      <c r="VKT208" s="110"/>
      <c r="VKU208" s="110"/>
      <c r="VKV208" s="110"/>
      <c r="VKW208" s="110"/>
      <c r="VKX208" s="110"/>
      <c r="VKY208" s="110"/>
      <c r="VKZ208" s="110"/>
      <c r="VLA208" s="110"/>
      <c r="VLB208" s="110"/>
      <c r="VLC208" s="110"/>
      <c r="VLD208" s="110"/>
      <c r="VLE208" s="110"/>
      <c r="VLF208" s="110"/>
      <c r="VLG208" s="110"/>
      <c r="VLH208" s="110"/>
      <c r="VLI208" s="110"/>
      <c r="VLJ208" s="110"/>
      <c r="VLK208" s="110"/>
      <c r="VLL208" s="110"/>
      <c r="VLM208" s="110"/>
      <c r="VLN208" s="110"/>
      <c r="VLO208" s="110"/>
      <c r="VLP208" s="110"/>
      <c r="VLQ208" s="110"/>
      <c r="VLR208" s="110"/>
      <c r="VLS208" s="110"/>
      <c r="VLT208" s="110"/>
      <c r="VLU208" s="110"/>
      <c r="VLV208" s="110"/>
      <c r="VLW208" s="110"/>
      <c r="VLX208" s="110"/>
      <c r="VLY208" s="110"/>
      <c r="VLZ208" s="110"/>
      <c r="VMA208" s="110"/>
      <c r="VMB208" s="110"/>
      <c r="VMC208" s="110"/>
      <c r="VMD208" s="110"/>
      <c r="VME208" s="110"/>
      <c r="VMF208" s="110"/>
      <c r="VMG208" s="110"/>
      <c r="VMH208" s="110"/>
      <c r="VMI208" s="110"/>
      <c r="VMJ208" s="110"/>
      <c r="VMK208" s="110"/>
      <c r="VML208" s="110"/>
      <c r="VMM208" s="110"/>
      <c r="VMN208" s="110"/>
      <c r="VMO208" s="110"/>
      <c r="VMP208" s="110"/>
      <c r="VMQ208" s="110"/>
      <c r="VMR208" s="110"/>
      <c r="VMS208" s="110"/>
      <c r="VMT208" s="110"/>
      <c r="VMU208" s="110"/>
      <c r="VMV208" s="110"/>
      <c r="VMW208" s="110"/>
      <c r="VMX208" s="110"/>
      <c r="VMY208" s="110"/>
      <c r="VMZ208" s="110"/>
      <c r="VNA208" s="110"/>
      <c r="VNB208" s="110"/>
      <c r="VNC208" s="110"/>
      <c r="VND208" s="110"/>
      <c r="VNE208" s="110"/>
      <c r="VNF208" s="110"/>
      <c r="VNG208" s="110"/>
      <c r="VNH208" s="110"/>
      <c r="VNI208" s="110"/>
      <c r="VNJ208" s="110"/>
      <c r="VNK208" s="110"/>
      <c r="VNL208" s="110"/>
      <c r="VNM208" s="110"/>
      <c r="VNN208" s="110"/>
      <c r="VNO208" s="110"/>
      <c r="VNP208" s="110"/>
      <c r="VNQ208" s="110"/>
      <c r="VNR208" s="110"/>
      <c r="VNS208" s="110"/>
      <c r="VNT208" s="110"/>
      <c r="VNU208" s="110"/>
      <c r="VNV208" s="110"/>
      <c r="VNW208" s="110"/>
      <c r="VNX208" s="110"/>
      <c r="VNY208" s="110"/>
      <c r="VNZ208" s="110"/>
      <c r="VOA208" s="110"/>
      <c r="VOB208" s="110"/>
      <c r="VOC208" s="110"/>
      <c r="VOD208" s="110"/>
      <c r="VOE208" s="110"/>
      <c r="VOF208" s="110"/>
      <c r="VOG208" s="110"/>
      <c r="VOH208" s="110"/>
      <c r="VOI208" s="110"/>
      <c r="VOJ208" s="110"/>
      <c r="VOK208" s="110"/>
      <c r="VOL208" s="110"/>
      <c r="VOM208" s="110"/>
      <c r="VON208" s="110"/>
      <c r="VOO208" s="110"/>
      <c r="VOP208" s="110"/>
      <c r="VOQ208" s="110"/>
      <c r="VOR208" s="110"/>
      <c r="VOS208" s="110"/>
      <c r="VOT208" s="110"/>
      <c r="VOU208" s="110"/>
      <c r="VOV208" s="110"/>
      <c r="VOW208" s="110"/>
      <c r="VOX208" s="110"/>
      <c r="VOY208" s="110"/>
      <c r="VOZ208" s="110"/>
      <c r="VPA208" s="110"/>
      <c r="VPB208" s="110"/>
      <c r="VPC208" s="110"/>
      <c r="VPD208" s="110"/>
      <c r="VPE208" s="110"/>
      <c r="VPF208" s="110"/>
      <c r="VPG208" s="110"/>
      <c r="VPH208" s="110"/>
      <c r="VPI208" s="110"/>
      <c r="VPJ208" s="110"/>
      <c r="VPK208" s="110"/>
      <c r="VPL208" s="110"/>
      <c r="VPM208" s="110"/>
      <c r="VPN208" s="110"/>
      <c r="VPO208" s="110"/>
      <c r="VPP208" s="110"/>
      <c r="VPQ208" s="110"/>
      <c r="VPR208" s="110"/>
      <c r="VPS208" s="110"/>
      <c r="VPT208" s="110"/>
      <c r="VPU208" s="110"/>
      <c r="VPV208" s="110"/>
      <c r="VPW208" s="110"/>
      <c r="VPX208" s="110"/>
      <c r="VPY208" s="110"/>
      <c r="VPZ208" s="110"/>
      <c r="VQA208" s="110"/>
      <c r="VQB208" s="110"/>
      <c r="VQC208" s="110"/>
      <c r="VQD208" s="110"/>
      <c r="VQE208" s="110"/>
      <c r="VQF208" s="110"/>
      <c r="VQG208" s="110"/>
      <c r="VQH208" s="110"/>
      <c r="VQI208" s="110"/>
      <c r="VQJ208" s="110"/>
      <c r="VQK208" s="110"/>
      <c r="VQL208" s="110"/>
      <c r="VQM208" s="110"/>
      <c r="VQN208" s="110"/>
      <c r="VQO208" s="110"/>
      <c r="VQP208" s="110"/>
      <c r="VQQ208" s="110"/>
      <c r="VQR208" s="110"/>
      <c r="VQS208" s="110"/>
      <c r="VQT208" s="110"/>
      <c r="VQU208" s="110"/>
      <c r="VQV208" s="110"/>
      <c r="VQW208" s="110"/>
      <c r="VQX208" s="110"/>
      <c r="VQY208" s="110"/>
      <c r="VQZ208" s="110"/>
      <c r="VRA208" s="110"/>
      <c r="VRB208" s="110"/>
      <c r="VRC208" s="110"/>
      <c r="VRD208" s="110"/>
      <c r="VRE208" s="110"/>
      <c r="VRF208" s="110"/>
      <c r="VRG208" s="110"/>
      <c r="VRH208" s="110"/>
      <c r="VRI208" s="110"/>
      <c r="VRJ208" s="110"/>
      <c r="VRK208" s="110"/>
      <c r="VRL208" s="110"/>
      <c r="VRM208" s="110"/>
      <c r="VRN208" s="110"/>
      <c r="VRO208" s="110"/>
      <c r="VRP208" s="110"/>
      <c r="VRQ208" s="110"/>
      <c r="VRR208" s="110"/>
      <c r="VRS208" s="110"/>
      <c r="VRT208" s="110"/>
      <c r="VRU208" s="110"/>
      <c r="VRV208" s="110"/>
      <c r="VRW208" s="110"/>
      <c r="VRX208" s="110"/>
      <c r="VRY208" s="110"/>
      <c r="VRZ208" s="110"/>
      <c r="VSA208" s="110"/>
      <c r="VSB208" s="110"/>
      <c r="VSC208" s="110"/>
      <c r="VSD208" s="110"/>
      <c r="VSE208" s="110"/>
      <c r="VSF208" s="110"/>
      <c r="VSG208" s="110"/>
      <c r="VSH208" s="110"/>
      <c r="VSI208" s="110"/>
      <c r="VSJ208" s="110"/>
      <c r="VSK208" s="110"/>
      <c r="VSL208" s="110"/>
      <c r="VSM208" s="110"/>
      <c r="VSN208" s="110"/>
      <c r="VSO208" s="110"/>
      <c r="VSP208" s="110"/>
      <c r="VSQ208" s="110"/>
      <c r="VSR208" s="110"/>
      <c r="VSS208" s="110"/>
      <c r="VST208" s="110"/>
      <c r="VSU208" s="110"/>
      <c r="VSV208" s="110"/>
      <c r="VSW208" s="110"/>
      <c r="VSX208" s="110"/>
      <c r="VSY208" s="110"/>
      <c r="VSZ208" s="110"/>
      <c r="VTA208" s="110"/>
      <c r="VTB208" s="110"/>
      <c r="VTC208" s="110"/>
      <c r="VTD208" s="110"/>
      <c r="VTE208" s="110"/>
      <c r="VTF208" s="110"/>
      <c r="VTG208" s="110"/>
      <c r="VTH208" s="110"/>
      <c r="VTI208" s="110"/>
      <c r="VTJ208" s="110"/>
      <c r="VTK208" s="110"/>
      <c r="VTL208" s="110"/>
      <c r="VTM208" s="110"/>
      <c r="VTN208" s="110"/>
      <c r="VTO208" s="110"/>
      <c r="VTP208" s="110"/>
      <c r="VTQ208" s="110"/>
      <c r="VTR208" s="110"/>
      <c r="VTS208" s="110"/>
      <c r="VTT208" s="110"/>
      <c r="VTU208" s="110"/>
      <c r="VTV208" s="110"/>
      <c r="VTW208" s="110"/>
      <c r="VTX208" s="110"/>
      <c r="VTY208" s="110"/>
      <c r="VTZ208" s="110"/>
      <c r="VUA208" s="110"/>
      <c r="VUB208" s="110"/>
      <c r="VUC208" s="110"/>
      <c r="VUD208" s="110"/>
      <c r="VUE208" s="110"/>
      <c r="VUF208" s="110"/>
      <c r="VUG208" s="110"/>
      <c r="VUH208" s="110"/>
      <c r="VUI208" s="110"/>
      <c r="VUJ208" s="110"/>
      <c r="VUK208" s="110"/>
      <c r="VUL208" s="110"/>
      <c r="VUM208" s="110"/>
      <c r="VUN208" s="110"/>
      <c r="VUO208" s="110"/>
      <c r="VUP208" s="110"/>
      <c r="VUQ208" s="110"/>
      <c r="VUR208" s="110"/>
      <c r="VUS208" s="110"/>
      <c r="VUT208" s="110"/>
      <c r="VUU208" s="110"/>
      <c r="VUV208" s="110"/>
      <c r="VUW208" s="110"/>
      <c r="VUX208" s="110"/>
      <c r="VUY208" s="110"/>
      <c r="VUZ208" s="110"/>
      <c r="VVA208" s="110"/>
      <c r="VVB208" s="110"/>
      <c r="VVC208" s="110"/>
      <c r="VVD208" s="110"/>
      <c r="VVE208" s="110"/>
      <c r="VVF208" s="110"/>
      <c r="VVG208" s="110"/>
      <c r="VVH208" s="110"/>
      <c r="VVI208" s="110"/>
      <c r="VVJ208" s="110"/>
      <c r="VVK208" s="110"/>
      <c r="VVL208" s="110"/>
      <c r="VVM208" s="110"/>
      <c r="VVN208" s="110"/>
      <c r="VVO208" s="110"/>
      <c r="VVP208" s="110"/>
      <c r="VVQ208" s="110"/>
      <c r="VVR208" s="110"/>
      <c r="VVS208" s="110"/>
      <c r="VVT208" s="110"/>
      <c r="VVU208" s="110"/>
      <c r="VVV208" s="110"/>
      <c r="VVW208" s="110"/>
      <c r="VVX208" s="110"/>
      <c r="VVY208" s="110"/>
      <c r="VVZ208" s="110"/>
      <c r="VWA208" s="110"/>
      <c r="VWB208" s="110"/>
      <c r="VWC208" s="110"/>
      <c r="VWD208" s="110"/>
      <c r="VWE208" s="110"/>
      <c r="VWF208" s="110"/>
      <c r="VWG208" s="110"/>
      <c r="VWH208" s="110"/>
      <c r="VWI208" s="110"/>
      <c r="VWJ208" s="110"/>
      <c r="VWK208" s="110"/>
      <c r="VWL208" s="110"/>
      <c r="VWM208" s="110"/>
      <c r="VWN208" s="110"/>
      <c r="VWO208" s="110"/>
      <c r="VWP208" s="110"/>
      <c r="VWQ208" s="110"/>
      <c r="VWR208" s="110"/>
      <c r="VWS208" s="110"/>
      <c r="VWT208" s="110"/>
      <c r="VWU208" s="110"/>
      <c r="VWV208" s="110"/>
      <c r="VWW208" s="110"/>
      <c r="VWX208" s="110"/>
      <c r="VWY208" s="110"/>
      <c r="VWZ208" s="110"/>
      <c r="VXA208" s="110"/>
      <c r="VXB208" s="110"/>
      <c r="VXC208" s="110"/>
      <c r="VXD208" s="110"/>
      <c r="VXE208" s="110"/>
      <c r="VXF208" s="110"/>
      <c r="VXG208" s="110"/>
      <c r="VXH208" s="110"/>
      <c r="VXI208" s="110"/>
      <c r="VXJ208" s="110"/>
      <c r="VXK208" s="110"/>
      <c r="VXL208" s="110"/>
      <c r="VXM208" s="110"/>
      <c r="VXN208" s="110"/>
      <c r="VXO208" s="110"/>
      <c r="VXP208" s="110"/>
      <c r="VXQ208" s="110"/>
      <c r="VXR208" s="110"/>
      <c r="VXS208" s="110"/>
      <c r="VXT208" s="110"/>
      <c r="VXU208" s="110"/>
      <c r="VXV208" s="110"/>
      <c r="VXW208" s="110"/>
      <c r="VXX208" s="110"/>
      <c r="VXY208" s="110"/>
      <c r="VXZ208" s="110"/>
      <c r="VYA208" s="110"/>
      <c r="VYB208" s="110"/>
      <c r="VYC208" s="110"/>
      <c r="VYD208" s="110"/>
      <c r="VYE208" s="110"/>
      <c r="VYF208" s="110"/>
      <c r="VYG208" s="110"/>
      <c r="VYH208" s="110"/>
      <c r="VYI208" s="110"/>
      <c r="VYJ208" s="110"/>
      <c r="VYK208" s="110"/>
      <c r="VYL208" s="110"/>
      <c r="VYM208" s="110"/>
      <c r="VYN208" s="110"/>
      <c r="VYO208" s="110"/>
      <c r="VYP208" s="110"/>
      <c r="VYQ208" s="110"/>
      <c r="VYR208" s="110"/>
      <c r="VYS208" s="110"/>
      <c r="VYT208" s="110"/>
      <c r="VYU208" s="110"/>
      <c r="VYV208" s="110"/>
      <c r="VYW208" s="110"/>
      <c r="VYX208" s="110"/>
      <c r="VYY208" s="110"/>
      <c r="VYZ208" s="110"/>
      <c r="VZA208" s="110"/>
      <c r="VZB208" s="110"/>
      <c r="VZC208" s="110"/>
      <c r="VZD208" s="110"/>
      <c r="VZE208" s="110"/>
      <c r="VZF208" s="110"/>
      <c r="VZG208" s="110"/>
      <c r="VZH208" s="110"/>
      <c r="VZI208" s="110"/>
      <c r="VZJ208" s="110"/>
      <c r="VZK208" s="110"/>
      <c r="VZL208" s="110"/>
      <c r="VZM208" s="110"/>
      <c r="VZN208" s="110"/>
      <c r="VZO208" s="110"/>
      <c r="VZP208" s="110"/>
      <c r="VZQ208" s="110"/>
      <c r="VZR208" s="110"/>
      <c r="VZS208" s="110"/>
      <c r="VZT208" s="110"/>
      <c r="VZU208" s="110"/>
      <c r="VZV208" s="110"/>
      <c r="VZW208" s="110"/>
      <c r="VZX208" s="110"/>
      <c r="VZY208" s="110"/>
      <c r="VZZ208" s="110"/>
      <c r="WAA208" s="110"/>
      <c r="WAB208" s="110"/>
      <c r="WAC208" s="110"/>
      <c r="WAD208" s="110"/>
      <c r="WAE208" s="110"/>
      <c r="WAF208" s="110"/>
      <c r="WAG208" s="110"/>
      <c r="WAH208" s="110"/>
      <c r="WAI208" s="110"/>
      <c r="WAJ208" s="110"/>
      <c r="WAK208" s="110"/>
      <c r="WAL208" s="110"/>
      <c r="WAM208" s="110"/>
      <c r="WAN208" s="110"/>
      <c r="WAO208" s="110"/>
      <c r="WAP208" s="110"/>
      <c r="WAQ208" s="110"/>
      <c r="WAR208" s="110"/>
      <c r="WAS208" s="110"/>
      <c r="WAT208" s="110"/>
      <c r="WAU208" s="110"/>
      <c r="WAV208" s="110"/>
      <c r="WAW208" s="110"/>
      <c r="WAX208" s="110"/>
      <c r="WAY208" s="110"/>
      <c r="WAZ208" s="110"/>
      <c r="WBA208" s="110"/>
      <c r="WBB208" s="110"/>
      <c r="WBC208" s="110"/>
      <c r="WBD208" s="110"/>
      <c r="WBE208" s="110"/>
      <c r="WBF208" s="110"/>
      <c r="WBG208" s="110"/>
      <c r="WBH208" s="110"/>
      <c r="WBI208" s="110"/>
      <c r="WBJ208" s="110"/>
      <c r="WBK208" s="110"/>
      <c r="WBL208" s="110"/>
      <c r="WBM208" s="110"/>
      <c r="WBN208" s="110"/>
      <c r="WBO208" s="110"/>
      <c r="WBP208" s="110"/>
      <c r="WBQ208" s="110"/>
      <c r="WBR208" s="110"/>
      <c r="WBS208" s="110"/>
      <c r="WBT208" s="110"/>
      <c r="WBU208" s="110"/>
      <c r="WBV208" s="110"/>
      <c r="WBW208" s="110"/>
      <c r="WBX208" s="110"/>
      <c r="WBY208" s="110"/>
      <c r="WBZ208" s="110"/>
      <c r="WCA208" s="110"/>
      <c r="WCB208" s="110"/>
      <c r="WCC208" s="110"/>
      <c r="WCD208" s="110"/>
      <c r="WCE208" s="110"/>
      <c r="WCF208" s="110"/>
      <c r="WCG208" s="110"/>
      <c r="WCH208" s="110"/>
      <c r="WCI208" s="110"/>
      <c r="WCJ208" s="110"/>
      <c r="WCK208" s="110"/>
      <c r="WCL208" s="110"/>
      <c r="WCM208" s="110"/>
      <c r="WCN208" s="110"/>
      <c r="WCO208" s="110"/>
      <c r="WCP208" s="110"/>
      <c r="WCQ208" s="110"/>
      <c r="WCR208" s="110"/>
      <c r="WCS208" s="110"/>
      <c r="WCT208" s="110"/>
      <c r="WCU208" s="110"/>
      <c r="WCV208" s="110"/>
      <c r="WCW208" s="110"/>
      <c r="WCX208" s="110"/>
      <c r="WCY208" s="110"/>
      <c r="WCZ208" s="110"/>
      <c r="WDA208" s="110"/>
      <c r="WDB208" s="110"/>
      <c r="WDC208" s="110"/>
      <c r="WDD208" s="110"/>
      <c r="WDE208" s="110"/>
      <c r="WDF208" s="110"/>
      <c r="WDG208" s="110"/>
      <c r="WDH208" s="110"/>
      <c r="WDI208" s="110"/>
      <c r="WDJ208" s="110"/>
      <c r="WDK208" s="110"/>
      <c r="WDL208" s="110"/>
      <c r="WDM208" s="110"/>
      <c r="WDN208" s="110"/>
      <c r="WDO208" s="110"/>
      <c r="WDP208" s="110"/>
      <c r="WDQ208" s="110"/>
      <c r="WDR208" s="110"/>
      <c r="WDS208" s="110"/>
      <c r="WDT208" s="110"/>
      <c r="WDU208" s="110"/>
      <c r="WDV208" s="110"/>
      <c r="WDW208" s="110"/>
      <c r="WDX208" s="110"/>
      <c r="WDY208" s="110"/>
      <c r="WDZ208" s="110"/>
      <c r="WEA208" s="110"/>
      <c r="WEB208" s="110"/>
      <c r="WEC208" s="110"/>
      <c r="WED208" s="110"/>
      <c r="WEE208" s="110"/>
      <c r="WEF208" s="110"/>
      <c r="WEG208" s="110"/>
      <c r="WEH208" s="110"/>
      <c r="WEI208" s="110"/>
      <c r="WEJ208" s="110"/>
      <c r="WEK208" s="110"/>
      <c r="WEL208" s="110"/>
      <c r="WEM208" s="110"/>
      <c r="WEN208" s="110"/>
      <c r="WEO208" s="110"/>
      <c r="WEP208" s="110"/>
      <c r="WEQ208" s="110"/>
      <c r="WER208" s="110"/>
      <c r="WES208" s="110"/>
      <c r="WET208" s="110"/>
      <c r="WEU208" s="110"/>
      <c r="WEV208" s="110"/>
      <c r="WEW208" s="110"/>
      <c r="WEX208" s="110"/>
      <c r="WEY208" s="110"/>
      <c r="WEZ208" s="110"/>
      <c r="WFA208" s="110"/>
      <c r="WFB208" s="110"/>
      <c r="WFC208" s="110"/>
      <c r="WFD208" s="110"/>
      <c r="WFE208" s="110"/>
      <c r="WFF208" s="110"/>
      <c r="WFG208" s="110"/>
      <c r="WFH208" s="110"/>
      <c r="WFI208" s="110"/>
      <c r="WFJ208" s="110"/>
      <c r="WFK208" s="110"/>
      <c r="WFL208" s="110"/>
      <c r="WFM208" s="110"/>
      <c r="WFN208" s="110"/>
      <c r="WFO208" s="110"/>
      <c r="WFP208" s="110"/>
      <c r="WFQ208" s="110"/>
      <c r="WFR208" s="110"/>
      <c r="WFS208" s="110"/>
      <c r="WFT208" s="110"/>
      <c r="WFU208" s="110"/>
      <c r="WFV208" s="110"/>
      <c r="WFW208" s="110"/>
      <c r="WFX208" s="110"/>
      <c r="WFY208" s="110"/>
      <c r="WFZ208" s="110"/>
      <c r="WGA208" s="110"/>
      <c r="WGB208" s="110"/>
      <c r="WGC208" s="110"/>
      <c r="WGD208" s="110"/>
      <c r="WGE208" s="110"/>
      <c r="WGF208" s="110"/>
      <c r="WGG208" s="110"/>
      <c r="WGH208" s="110"/>
      <c r="WGI208" s="110"/>
      <c r="WGJ208" s="110"/>
      <c r="WGK208" s="110"/>
      <c r="WGL208" s="110"/>
      <c r="WGM208" s="110"/>
      <c r="WGN208" s="110"/>
      <c r="WGO208" s="110"/>
      <c r="WGP208" s="110"/>
      <c r="WGQ208" s="110"/>
      <c r="WGR208" s="110"/>
      <c r="WGS208" s="110"/>
      <c r="WGT208" s="110"/>
      <c r="WGU208" s="110"/>
      <c r="WGV208" s="110"/>
      <c r="WGW208" s="110"/>
      <c r="WGX208" s="110"/>
      <c r="WGY208" s="110"/>
      <c r="WGZ208" s="110"/>
      <c r="WHA208" s="110"/>
      <c r="WHB208" s="110"/>
      <c r="WHC208" s="110"/>
      <c r="WHD208" s="110"/>
      <c r="WHE208" s="110"/>
      <c r="WHF208" s="110"/>
      <c r="WHG208" s="110"/>
      <c r="WHH208" s="110"/>
      <c r="WHI208" s="110"/>
      <c r="WHJ208" s="110"/>
      <c r="WHK208" s="110"/>
      <c r="WHL208" s="110"/>
      <c r="WHM208" s="110"/>
      <c r="WHN208" s="110"/>
      <c r="WHO208" s="110"/>
      <c r="WHP208" s="110"/>
      <c r="WHQ208" s="110"/>
      <c r="WHR208" s="110"/>
      <c r="WHS208" s="110"/>
      <c r="WHT208" s="110"/>
      <c r="WHU208" s="110"/>
      <c r="WHV208" s="110"/>
      <c r="WHW208" s="110"/>
      <c r="WHX208" s="110"/>
      <c r="WHY208" s="110"/>
      <c r="WHZ208" s="110"/>
      <c r="WIA208" s="110"/>
      <c r="WIB208" s="110"/>
      <c r="WIC208" s="110"/>
      <c r="WID208" s="110"/>
      <c r="WIE208" s="110"/>
      <c r="WIF208" s="110"/>
      <c r="WIG208" s="110"/>
      <c r="WIH208" s="110"/>
      <c r="WII208" s="110"/>
      <c r="WIJ208" s="110"/>
      <c r="WIK208" s="110"/>
      <c r="WIL208" s="110"/>
      <c r="WIM208" s="110"/>
      <c r="WIN208" s="110"/>
      <c r="WIO208" s="110"/>
      <c r="WIP208" s="110"/>
      <c r="WIQ208" s="110"/>
      <c r="WIR208" s="110"/>
      <c r="WIS208" s="110"/>
      <c r="WIT208" s="110"/>
      <c r="WIU208" s="110"/>
      <c r="WIV208" s="110"/>
      <c r="WIW208" s="110"/>
      <c r="WIX208" s="110"/>
      <c r="WIY208" s="110"/>
      <c r="WIZ208" s="110"/>
      <c r="WJA208" s="110"/>
      <c r="WJB208" s="110"/>
      <c r="WJC208" s="110"/>
      <c r="WJD208" s="110"/>
      <c r="WJE208" s="110"/>
      <c r="WJF208" s="110"/>
      <c r="WJG208" s="110"/>
      <c r="WJH208" s="110"/>
      <c r="WJI208" s="110"/>
      <c r="WJJ208" s="110"/>
      <c r="WJK208" s="110"/>
      <c r="WJL208" s="110"/>
      <c r="WJM208" s="110"/>
      <c r="WJN208" s="110"/>
      <c r="WJO208" s="110"/>
      <c r="WJP208" s="110"/>
      <c r="WJQ208" s="110"/>
      <c r="WJR208" s="110"/>
      <c r="WJS208" s="110"/>
      <c r="WJT208" s="110"/>
      <c r="WJU208" s="110"/>
      <c r="WJV208" s="110"/>
      <c r="WJW208" s="110"/>
      <c r="WJX208" s="110"/>
      <c r="WJY208" s="110"/>
      <c r="WJZ208" s="110"/>
      <c r="WKA208" s="110"/>
      <c r="WKB208" s="110"/>
      <c r="WKC208" s="110"/>
      <c r="WKD208" s="110"/>
      <c r="WKE208" s="110"/>
      <c r="WKF208" s="110"/>
      <c r="WKG208" s="110"/>
      <c r="WKH208" s="110"/>
      <c r="WKI208" s="110"/>
      <c r="WKJ208" s="110"/>
      <c r="WKK208" s="110"/>
      <c r="WKL208" s="110"/>
      <c r="WKM208" s="110"/>
      <c r="WKN208" s="110"/>
      <c r="WKO208" s="110"/>
      <c r="WKP208" s="110"/>
      <c r="WKQ208" s="110"/>
      <c r="WKR208" s="110"/>
      <c r="WKS208" s="110"/>
      <c r="WKT208" s="110"/>
      <c r="WKU208" s="110"/>
      <c r="WKV208" s="110"/>
      <c r="WKW208" s="110"/>
      <c r="WKX208" s="110"/>
      <c r="WKY208" s="110"/>
      <c r="WKZ208" s="110"/>
      <c r="WLA208" s="110"/>
      <c r="WLB208" s="110"/>
      <c r="WLC208" s="110"/>
      <c r="WLD208" s="110"/>
      <c r="WLE208" s="110"/>
      <c r="WLF208" s="110"/>
      <c r="WLG208" s="110"/>
      <c r="WLH208" s="110"/>
      <c r="WLI208" s="110"/>
      <c r="WLJ208" s="110"/>
      <c r="WLK208" s="110"/>
      <c r="WLL208" s="110"/>
      <c r="WLM208" s="110"/>
      <c r="WLN208" s="110"/>
      <c r="WLO208" s="110"/>
      <c r="WLP208" s="110"/>
      <c r="WLQ208" s="110"/>
      <c r="WLR208" s="110"/>
      <c r="WLS208" s="110"/>
      <c r="WLT208" s="110"/>
      <c r="WLU208" s="110"/>
      <c r="WLV208" s="110"/>
      <c r="WLW208" s="110"/>
      <c r="WLX208" s="110"/>
      <c r="WLY208" s="110"/>
      <c r="WLZ208" s="110"/>
      <c r="WMA208" s="110"/>
      <c r="WMB208" s="110"/>
      <c r="WMC208" s="110"/>
      <c r="WMD208" s="110"/>
      <c r="WME208" s="110"/>
      <c r="WMF208" s="110"/>
      <c r="WMG208" s="110"/>
      <c r="WMH208" s="110"/>
      <c r="WMI208" s="110"/>
      <c r="WMJ208" s="110"/>
      <c r="WMK208" s="110"/>
      <c r="WML208" s="110"/>
      <c r="WMM208" s="110"/>
      <c r="WMN208" s="110"/>
      <c r="WMO208" s="110"/>
      <c r="WMP208" s="110"/>
      <c r="WMQ208" s="110"/>
      <c r="WMR208" s="110"/>
      <c r="WMS208" s="110"/>
      <c r="WMT208" s="110"/>
      <c r="WMU208" s="110"/>
      <c r="WMV208" s="110"/>
      <c r="WMW208" s="110"/>
      <c r="WMX208" s="110"/>
      <c r="WMY208" s="110"/>
      <c r="WMZ208" s="110"/>
      <c r="WNA208" s="110"/>
      <c r="WNB208" s="110"/>
      <c r="WNC208" s="110"/>
      <c r="WND208" s="110"/>
      <c r="WNE208" s="110"/>
      <c r="WNF208" s="110"/>
      <c r="WNG208" s="110"/>
      <c r="WNH208" s="110"/>
      <c r="WNI208" s="110"/>
      <c r="WNJ208" s="110"/>
      <c r="WNK208" s="110"/>
      <c r="WNL208" s="110"/>
      <c r="WNM208" s="110"/>
      <c r="WNN208" s="110"/>
      <c r="WNO208" s="110"/>
      <c r="WNP208" s="110"/>
      <c r="WNQ208" s="110"/>
      <c r="WNR208" s="110"/>
      <c r="WNS208" s="110"/>
      <c r="WNT208" s="110"/>
      <c r="WNU208" s="110"/>
      <c r="WNV208" s="110"/>
      <c r="WNW208" s="110"/>
      <c r="WNX208" s="110"/>
      <c r="WNY208" s="110"/>
      <c r="WNZ208" s="110"/>
      <c r="WOA208" s="110"/>
      <c r="WOB208" s="110"/>
      <c r="WOC208" s="110"/>
      <c r="WOD208" s="110"/>
      <c r="WOE208" s="110"/>
      <c r="WOF208" s="110"/>
      <c r="WOG208" s="110"/>
      <c r="WOH208" s="110"/>
      <c r="WOI208" s="110"/>
      <c r="WOJ208" s="110"/>
      <c r="WOK208" s="110"/>
      <c r="WOL208" s="110"/>
      <c r="WOM208" s="110"/>
      <c r="WON208" s="110"/>
      <c r="WOO208" s="110"/>
      <c r="WOP208" s="110"/>
      <c r="WOQ208" s="110"/>
      <c r="WOR208" s="110"/>
      <c r="WOS208" s="110"/>
      <c r="WOT208" s="110"/>
      <c r="WOU208" s="110"/>
      <c r="WOV208" s="110"/>
      <c r="WOW208" s="110"/>
      <c r="WOX208" s="110"/>
      <c r="WOY208" s="110"/>
      <c r="WOZ208" s="110"/>
      <c r="WPA208" s="110"/>
      <c r="WPB208" s="110"/>
      <c r="WPC208" s="110"/>
      <c r="WPD208" s="110"/>
      <c r="WPE208" s="110"/>
      <c r="WPF208" s="110"/>
      <c r="WPG208" s="110"/>
      <c r="WPH208" s="110"/>
      <c r="WPI208" s="110"/>
      <c r="WPJ208" s="110"/>
      <c r="WPK208" s="110"/>
      <c r="WPL208" s="110"/>
      <c r="WPM208" s="110"/>
      <c r="WPN208" s="110"/>
      <c r="WPO208" s="110"/>
      <c r="WPP208" s="110"/>
      <c r="WPQ208" s="110"/>
      <c r="WPR208" s="110"/>
      <c r="WPS208" s="110"/>
      <c r="WPT208" s="110"/>
      <c r="WPU208" s="110"/>
      <c r="WPV208" s="110"/>
      <c r="WPW208" s="110"/>
      <c r="WPX208" s="110"/>
      <c r="WPY208" s="110"/>
      <c r="WPZ208" s="110"/>
      <c r="WQA208" s="110"/>
      <c r="WQB208" s="110"/>
      <c r="WQC208" s="110"/>
      <c r="WQD208" s="110"/>
      <c r="WQE208" s="110"/>
      <c r="WQF208" s="110"/>
      <c r="WQG208" s="110"/>
      <c r="WQH208" s="110"/>
      <c r="WQI208" s="110"/>
      <c r="WQJ208" s="110"/>
      <c r="WQK208" s="110"/>
      <c r="WQL208" s="110"/>
      <c r="WQM208" s="110"/>
      <c r="WQN208" s="110"/>
      <c r="WQO208" s="110"/>
      <c r="WQP208" s="110"/>
      <c r="WQQ208" s="110"/>
      <c r="WQR208" s="110"/>
      <c r="WQS208" s="110"/>
      <c r="WQT208" s="110"/>
      <c r="WQU208" s="110"/>
      <c r="WQV208" s="110"/>
      <c r="WQW208" s="110"/>
      <c r="WQX208" s="110"/>
      <c r="WQY208" s="110"/>
      <c r="WQZ208" s="110"/>
      <c r="WRA208" s="110"/>
      <c r="WRB208" s="110"/>
      <c r="WRC208" s="110"/>
      <c r="WRD208" s="110"/>
      <c r="WRE208" s="110"/>
      <c r="WRF208" s="110"/>
      <c r="WRG208" s="110"/>
      <c r="WRH208" s="110"/>
      <c r="WRI208" s="110"/>
      <c r="WRJ208" s="110"/>
      <c r="WRK208" s="110"/>
      <c r="WRL208" s="110"/>
      <c r="WRM208" s="110"/>
      <c r="WRN208" s="110"/>
      <c r="WRO208" s="110"/>
      <c r="WRP208" s="110"/>
      <c r="WRQ208" s="110"/>
      <c r="WRR208" s="110"/>
      <c r="WRS208" s="110"/>
      <c r="WRT208" s="110"/>
      <c r="WRU208" s="110"/>
      <c r="WRV208" s="110"/>
      <c r="WRW208" s="110"/>
      <c r="WRX208" s="110"/>
      <c r="WRY208" s="110"/>
      <c r="WRZ208" s="110"/>
      <c r="WSA208" s="110"/>
      <c r="WSB208" s="110"/>
      <c r="WSC208" s="110"/>
      <c r="WSD208" s="110"/>
      <c r="WSE208" s="110"/>
      <c r="WSF208" s="110"/>
      <c r="WSG208" s="110"/>
      <c r="WSH208" s="110"/>
      <c r="WSI208" s="110"/>
      <c r="WSJ208" s="110"/>
      <c r="WSK208" s="110"/>
      <c r="WSL208" s="110"/>
      <c r="WSM208" s="110"/>
      <c r="WSN208" s="110"/>
      <c r="WSO208" s="110"/>
      <c r="WSP208" s="110"/>
      <c r="WSQ208" s="110"/>
      <c r="WSR208" s="110"/>
      <c r="WSS208" s="110"/>
      <c r="WST208" s="110"/>
      <c r="WSU208" s="110"/>
      <c r="WSV208" s="110"/>
      <c r="WSW208" s="110"/>
      <c r="WSX208" s="110"/>
      <c r="WSY208" s="110"/>
      <c r="WSZ208" s="110"/>
      <c r="WTA208" s="110"/>
      <c r="WTB208" s="110"/>
      <c r="WTC208" s="110"/>
      <c r="WTD208" s="110"/>
      <c r="WTE208" s="110"/>
      <c r="WTF208" s="110"/>
      <c r="WTG208" s="110"/>
      <c r="WTH208" s="110"/>
      <c r="WTI208" s="110"/>
      <c r="WTJ208" s="110"/>
      <c r="WTK208" s="110"/>
      <c r="WTL208" s="110"/>
      <c r="WTM208" s="110"/>
      <c r="WTN208" s="110"/>
      <c r="WTO208" s="110"/>
      <c r="WTP208" s="110"/>
      <c r="WTQ208" s="110"/>
      <c r="WTR208" s="110"/>
      <c r="WTS208" s="110"/>
      <c r="WTT208" s="110"/>
      <c r="WTU208" s="110"/>
      <c r="WTV208" s="110"/>
      <c r="WTW208" s="110"/>
      <c r="WTX208" s="110"/>
      <c r="WTY208" s="110"/>
      <c r="WTZ208" s="110"/>
      <c r="WUA208" s="110"/>
      <c r="WUB208" s="110"/>
      <c r="WUC208" s="110"/>
      <c r="WUD208" s="110"/>
      <c r="WUE208" s="110"/>
      <c r="WUF208" s="110"/>
      <c r="WUG208" s="110"/>
      <c r="WUH208" s="110"/>
      <c r="WUI208" s="110"/>
      <c r="WUJ208" s="110"/>
      <c r="WUK208" s="110"/>
      <c r="WUL208" s="110"/>
      <c r="WUM208" s="110"/>
      <c r="WUN208" s="110"/>
      <c r="WUO208" s="110"/>
      <c r="WUP208" s="110"/>
      <c r="WUQ208" s="110"/>
      <c r="WUR208" s="110"/>
      <c r="WUS208" s="110"/>
      <c r="WUT208" s="110"/>
      <c r="WUU208" s="110"/>
      <c r="WUV208" s="110"/>
      <c r="WUW208" s="110"/>
      <c r="WUX208" s="110"/>
      <c r="WUY208" s="110"/>
      <c r="WUZ208" s="110"/>
      <c r="WVA208" s="110"/>
      <c r="WVB208" s="110"/>
      <c r="WVC208" s="110"/>
      <c r="WVD208" s="110"/>
      <c r="WVE208" s="110"/>
      <c r="WVF208" s="110"/>
      <c r="WVG208" s="110"/>
      <c r="WVH208" s="110"/>
      <c r="WVI208" s="110"/>
      <c r="WVJ208" s="110"/>
      <c r="WVK208" s="110"/>
      <c r="WVL208" s="110"/>
      <c r="WVM208" s="110"/>
      <c r="WVN208" s="110"/>
      <c r="WVO208" s="110"/>
      <c r="WVP208" s="110"/>
      <c r="WVQ208" s="110"/>
      <c r="WVR208" s="110"/>
      <c r="WVS208" s="110"/>
      <c r="WVT208" s="110"/>
      <c r="WVU208" s="110"/>
      <c r="WVV208" s="110"/>
      <c r="WVW208" s="110"/>
      <c r="WVX208" s="110"/>
      <c r="WVY208" s="110"/>
      <c r="WVZ208" s="110"/>
      <c r="WWA208" s="110"/>
      <c r="WWB208" s="110"/>
      <c r="WWC208" s="110"/>
      <c r="WWD208" s="110"/>
      <c r="WWE208" s="110"/>
      <c r="WWF208" s="110"/>
      <c r="WWG208" s="110"/>
      <c r="WWH208" s="110"/>
      <c r="WWI208" s="110"/>
      <c r="WWJ208" s="110"/>
      <c r="WWK208" s="110"/>
      <c r="WWL208" s="110"/>
      <c r="WWM208" s="110"/>
      <c r="WWN208" s="110"/>
      <c r="WWO208" s="110"/>
      <c r="WWP208" s="110"/>
      <c r="WWQ208" s="110"/>
      <c r="WWR208" s="110"/>
      <c r="WWS208" s="110"/>
      <c r="WWT208" s="110"/>
      <c r="WWU208" s="110"/>
      <c r="WWV208" s="110"/>
      <c r="WWW208" s="110"/>
      <c r="WWX208" s="110"/>
      <c r="WWY208" s="110"/>
      <c r="WWZ208" s="110"/>
      <c r="WXA208" s="110"/>
      <c r="WXB208" s="110"/>
      <c r="WXC208" s="110"/>
      <c r="WXD208" s="110"/>
      <c r="WXE208" s="110"/>
      <c r="WXF208" s="110"/>
      <c r="WXG208" s="110"/>
      <c r="WXH208" s="110"/>
      <c r="WXI208" s="110"/>
      <c r="WXJ208" s="110"/>
      <c r="WXK208" s="110"/>
      <c r="WXL208" s="110"/>
      <c r="WXM208" s="110"/>
      <c r="WXN208" s="110"/>
      <c r="WXO208" s="110"/>
      <c r="WXP208" s="110"/>
      <c r="WXQ208" s="110"/>
      <c r="WXR208" s="110"/>
      <c r="WXS208" s="110"/>
      <c r="WXT208" s="110"/>
      <c r="WXU208" s="110"/>
      <c r="WXV208" s="110"/>
      <c r="WXW208" s="110"/>
      <c r="WXX208" s="110"/>
      <c r="WXY208" s="110"/>
      <c r="WXZ208" s="110"/>
      <c r="WYA208" s="110"/>
      <c r="WYB208" s="110"/>
      <c r="WYC208" s="110"/>
      <c r="WYD208" s="110"/>
      <c r="WYE208" s="110"/>
      <c r="WYF208" s="110"/>
      <c r="WYG208" s="110"/>
      <c r="WYH208" s="110"/>
      <c r="WYI208" s="110"/>
      <c r="WYJ208" s="110"/>
      <c r="WYK208" s="110"/>
      <c r="WYL208" s="110"/>
      <c r="WYM208" s="110"/>
      <c r="WYN208" s="110"/>
      <c r="WYO208" s="110"/>
      <c r="WYP208" s="110"/>
      <c r="WYQ208" s="110"/>
      <c r="WYR208" s="110"/>
      <c r="WYS208" s="110"/>
      <c r="WYT208" s="110"/>
      <c r="WYU208" s="110"/>
      <c r="WYV208" s="110"/>
      <c r="WYW208" s="110"/>
      <c r="WYX208" s="110"/>
      <c r="WYY208" s="110"/>
      <c r="WYZ208" s="110"/>
      <c r="WZA208" s="110"/>
      <c r="WZB208" s="110"/>
      <c r="WZC208" s="110"/>
      <c r="WZD208" s="110"/>
      <c r="WZE208" s="110"/>
      <c r="WZF208" s="110"/>
      <c r="WZG208" s="110"/>
      <c r="WZH208" s="110"/>
      <c r="WZI208" s="110"/>
      <c r="WZJ208" s="110"/>
      <c r="WZK208" s="110"/>
      <c r="WZL208" s="110"/>
      <c r="WZM208" s="110"/>
      <c r="WZN208" s="110"/>
      <c r="WZO208" s="110"/>
      <c r="WZP208" s="110"/>
      <c r="WZQ208" s="110"/>
      <c r="WZR208" s="110"/>
      <c r="WZS208" s="110"/>
      <c r="WZT208" s="110"/>
      <c r="WZU208" s="110"/>
      <c r="WZV208" s="110"/>
      <c r="WZW208" s="110"/>
      <c r="WZX208" s="110"/>
      <c r="WZY208" s="110"/>
      <c r="WZZ208" s="110"/>
      <c r="XAA208" s="110"/>
      <c r="XAB208" s="110"/>
      <c r="XAC208" s="110"/>
      <c r="XAD208" s="110"/>
      <c r="XAE208" s="110"/>
      <c r="XAF208" s="110"/>
      <c r="XAG208" s="110"/>
      <c r="XAH208" s="110"/>
      <c r="XAI208" s="110"/>
      <c r="XAJ208" s="110"/>
      <c r="XAK208" s="110"/>
      <c r="XAL208" s="110"/>
      <c r="XAM208" s="110"/>
      <c r="XAN208" s="110"/>
      <c r="XAO208" s="110"/>
      <c r="XAP208" s="110"/>
      <c r="XAQ208" s="110"/>
      <c r="XAR208" s="110"/>
      <c r="XAS208" s="110"/>
      <c r="XAT208" s="110"/>
      <c r="XAU208" s="110"/>
      <c r="XAV208" s="110"/>
      <c r="XAW208" s="110"/>
      <c r="XAX208" s="110"/>
      <c r="XAY208" s="110"/>
      <c r="XAZ208" s="110"/>
      <c r="XBA208" s="110"/>
      <c r="XBB208" s="110"/>
      <c r="XBC208" s="110"/>
      <c r="XBD208" s="110"/>
      <c r="XBE208" s="110"/>
      <c r="XBF208" s="110"/>
      <c r="XBG208" s="110"/>
      <c r="XBH208" s="110"/>
      <c r="XBI208" s="110"/>
      <c r="XBJ208" s="110"/>
      <c r="XBK208" s="110"/>
      <c r="XBL208" s="110"/>
      <c r="XBM208" s="110"/>
      <c r="XBN208" s="110"/>
      <c r="XBO208" s="110"/>
      <c r="XBP208" s="110"/>
      <c r="XBQ208" s="110"/>
      <c r="XBR208" s="110"/>
      <c r="XBS208" s="110"/>
      <c r="XBT208" s="110"/>
      <c r="XBU208" s="110"/>
      <c r="XBV208" s="110"/>
      <c r="XBW208" s="110"/>
      <c r="XBX208" s="110"/>
      <c r="XBY208" s="110"/>
      <c r="XBZ208" s="110"/>
      <c r="XCA208" s="110"/>
      <c r="XCB208" s="110"/>
      <c r="XCC208" s="110"/>
      <c r="XCD208" s="110"/>
      <c r="XCE208" s="110"/>
      <c r="XCF208" s="110"/>
      <c r="XCG208" s="110"/>
      <c r="XCH208" s="110"/>
      <c r="XCI208" s="110"/>
      <c r="XCJ208" s="110"/>
      <c r="XCK208" s="110"/>
      <c r="XCL208" s="110"/>
      <c r="XCM208" s="110"/>
      <c r="XCN208" s="110"/>
      <c r="XCO208" s="110"/>
      <c r="XCP208" s="110"/>
      <c r="XCQ208" s="110"/>
      <c r="XCR208" s="110"/>
      <c r="XCS208" s="110"/>
      <c r="XCT208" s="110"/>
      <c r="XCU208" s="110"/>
      <c r="XCV208" s="110"/>
      <c r="XCW208" s="110"/>
      <c r="XCX208" s="110"/>
      <c r="XCY208" s="110"/>
      <c r="XCZ208" s="110"/>
      <c r="XDA208" s="110"/>
      <c r="XDB208" s="110"/>
      <c r="XDC208" s="110"/>
      <c r="XDD208" s="110"/>
      <c r="XDE208" s="110"/>
      <c r="XDF208" s="110"/>
      <c r="XDG208" s="110"/>
      <c r="XDH208" s="110"/>
      <c r="XDI208" s="110"/>
      <c r="XDJ208" s="110"/>
      <c r="XDK208" s="110"/>
      <c r="XDL208" s="110"/>
      <c r="XDM208" s="110"/>
      <c r="XDN208" s="110"/>
      <c r="XDO208" s="110"/>
      <c r="XDP208" s="110"/>
      <c r="XDQ208" s="110"/>
      <c r="XDR208" s="110"/>
      <c r="XDS208" s="110"/>
      <c r="XDT208" s="110"/>
      <c r="XDU208" s="110"/>
      <c r="XDV208" s="110"/>
      <c r="XDW208" s="110"/>
      <c r="XDX208" s="110"/>
      <c r="XDY208" s="110"/>
      <c r="XDZ208" s="110"/>
      <c r="XEA208" s="110"/>
      <c r="XEB208" s="110"/>
      <c r="XEC208" s="110"/>
      <c r="XED208" s="110"/>
      <c r="XEE208" s="110"/>
      <c r="XEF208" s="110"/>
      <c r="XEG208" s="110"/>
      <c r="XEH208" s="110"/>
      <c r="XEI208" s="110"/>
      <c r="XEJ208" s="110"/>
      <c r="XEK208" s="110"/>
      <c r="XEL208" s="110"/>
      <c r="XEM208" s="110"/>
      <c r="XEN208" s="110"/>
      <c r="XEO208" s="110"/>
      <c r="XEP208" s="110"/>
      <c r="XEQ208" s="110"/>
      <c r="XER208" s="110"/>
      <c r="XES208" s="110"/>
      <c r="XET208" s="110"/>
      <c r="XEU208" s="110"/>
      <c r="XEV208" s="110"/>
      <c r="XEW208" s="110"/>
      <c r="XEX208" s="110"/>
      <c r="XEY208" s="110"/>
      <c r="XEZ208" s="110"/>
      <c r="XFA208" s="110"/>
      <c r="XFB208" s="110"/>
      <c r="XFC208" s="110"/>
      <c r="XFD208" s="110"/>
    </row>
    <row r="209" spans="1:16384" s="13" customFormat="1" x14ac:dyDescent="0.25">
      <c r="A209" s="110"/>
      <c r="B209" s="111"/>
      <c r="C209" s="111"/>
      <c r="D209" s="111"/>
      <c r="E209" s="110"/>
      <c r="F209" s="110"/>
      <c r="G209" s="111"/>
      <c r="H209" s="111"/>
      <c r="I209" s="111"/>
      <c r="J209" s="46"/>
      <c r="K209" s="46"/>
      <c r="L209" s="110"/>
      <c r="M209" s="111"/>
      <c r="N209" s="111"/>
      <c r="O209" s="111"/>
      <c r="P209" s="111"/>
      <c r="Q209" s="47"/>
      <c r="R209" s="46"/>
      <c r="S209" s="46"/>
      <c r="T209" s="46"/>
      <c r="V209" s="46"/>
      <c r="W209" s="46"/>
      <c r="X209" s="46"/>
      <c r="Z209" s="46"/>
      <c r="AA209" s="46"/>
      <c r="AB209" s="46"/>
      <c r="AD209" s="46"/>
      <c r="AE209" s="46"/>
      <c r="AF209" s="46"/>
      <c r="AI209" s="234"/>
      <c r="AJ209" s="234"/>
      <c r="AK209" s="110"/>
      <c r="AL209" s="110"/>
      <c r="AM209" s="110"/>
      <c r="AN209" s="110"/>
      <c r="AO209" s="110"/>
      <c r="AP209" s="110"/>
      <c r="AQ209" s="110"/>
      <c r="AR209" s="110"/>
      <c r="AS209" s="110"/>
      <c r="AT209" s="110"/>
      <c r="AU209" s="110"/>
      <c r="AV209" s="110"/>
      <c r="AW209" s="110"/>
      <c r="AX209" s="110"/>
      <c r="AY209" s="110"/>
      <c r="AZ209" s="110"/>
      <c r="BA209" s="110"/>
      <c r="BB209" s="110"/>
      <c r="BC209" s="110"/>
      <c r="BD209" s="110"/>
      <c r="BE209" s="110"/>
      <c r="BF209" s="110"/>
      <c r="BG209" s="110"/>
      <c r="BH209" s="110"/>
      <c r="BI209" s="110"/>
      <c r="BJ209" s="110"/>
      <c r="BK209" s="110"/>
      <c r="BL209" s="110"/>
      <c r="BM209" s="110"/>
      <c r="BN209" s="110"/>
      <c r="BO209" s="110"/>
      <c r="BP209" s="110"/>
      <c r="BQ209" s="110"/>
      <c r="BR209" s="110"/>
      <c r="BS209" s="110"/>
      <c r="BT209" s="110"/>
      <c r="BU209" s="110"/>
      <c r="BV209" s="110"/>
      <c r="BW209" s="110"/>
      <c r="BX209" s="110"/>
      <c r="BY209" s="110"/>
      <c r="BZ209" s="110"/>
      <c r="CA209" s="110"/>
      <c r="CB209" s="110"/>
      <c r="CC209" s="110"/>
      <c r="CD209" s="110"/>
      <c r="CE209" s="110"/>
      <c r="CF209" s="110"/>
      <c r="CG209" s="110"/>
      <c r="CH209" s="110"/>
      <c r="CI209" s="110"/>
      <c r="CJ209" s="110"/>
      <c r="CK209" s="110"/>
      <c r="CL209" s="110"/>
      <c r="CM209" s="110"/>
      <c r="CN209" s="110"/>
      <c r="CO209" s="110"/>
      <c r="CP209" s="110"/>
      <c r="CQ209" s="110"/>
      <c r="CR209" s="110"/>
      <c r="CS209" s="110"/>
      <c r="CT209" s="110"/>
      <c r="CU209" s="110"/>
      <c r="CV209" s="110"/>
      <c r="CW209" s="110"/>
      <c r="CX209" s="110"/>
      <c r="CY209" s="110"/>
      <c r="CZ209" s="110"/>
      <c r="DA209" s="110"/>
      <c r="DB209" s="110"/>
      <c r="DC209" s="110"/>
      <c r="DD209" s="110"/>
      <c r="DE209" s="110"/>
      <c r="DF209" s="110"/>
      <c r="DG209" s="110"/>
      <c r="DH209" s="110"/>
      <c r="DI209" s="110"/>
      <c r="DJ209" s="110"/>
      <c r="DK209" s="110"/>
      <c r="DL209" s="110"/>
      <c r="DM209" s="110"/>
      <c r="DN209" s="110"/>
      <c r="DO209" s="110"/>
      <c r="DP209" s="110"/>
      <c r="DQ209" s="110"/>
      <c r="DR209" s="110"/>
      <c r="DS209" s="110"/>
      <c r="DT209" s="110"/>
      <c r="DU209" s="110"/>
      <c r="DV209" s="110"/>
      <c r="DW209" s="110"/>
      <c r="DX209" s="110"/>
      <c r="DY209" s="110"/>
      <c r="DZ209" s="110"/>
      <c r="EA209" s="110"/>
      <c r="EB209" s="110"/>
      <c r="EC209" s="110"/>
      <c r="ED209" s="110"/>
      <c r="EE209" s="110"/>
      <c r="EF209" s="110"/>
      <c r="EG209" s="110"/>
      <c r="EH209" s="110"/>
      <c r="EI209" s="110"/>
      <c r="EJ209" s="110"/>
      <c r="EK209" s="110"/>
      <c r="EL209" s="110"/>
      <c r="EM209" s="110"/>
      <c r="EN209" s="110"/>
      <c r="EO209" s="110"/>
      <c r="EP209" s="110"/>
      <c r="EQ209" s="110"/>
      <c r="ER209" s="110"/>
      <c r="ES209" s="110"/>
      <c r="ET209" s="110"/>
      <c r="EU209" s="110"/>
      <c r="EV209" s="110"/>
      <c r="EW209" s="110"/>
      <c r="EX209" s="110"/>
      <c r="EY209" s="110"/>
      <c r="EZ209" s="110"/>
      <c r="FA209" s="110"/>
      <c r="FB209" s="110"/>
      <c r="FC209" s="110"/>
      <c r="FD209" s="110"/>
      <c r="FE209" s="110"/>
      <c r="FF209" s="110"/>
      <c r="FG209" s="110"/>
      <c r="FH209" s="110"/>
      <c r="FI209" s="110"/>
      <c r="FJ209" s="110"/>
      <c r="FK209" s="110"/>
      <c r="FL209" s="110"/>
      <c r="FM209" s="110"/>
      <c r="FN209" s="110"/>
      <c r="FO209" s="110"/>
      <c r="FP209" s="110"/>
      <c r="FQ209" s="110"/>
      <c r="FR209" s="110"/>
      <c r="FS209" s="110"/>
      <c r="FT209" s="110"/>
      <c r="FU209" s="110"/>
      <c r="FV209" s="110"/>
      <c r="FW209" s="110"/>
      <c r="FX209" s="110"/>
      <c r="FY209" s="110"/>
      <c r="FZ209" s="110"/>
      <c r="GA209" s="110"/>
      <c r="GB209" s="110"/>
      <c r="GC209" s="110"/>
      <c r="GD209" s="110"/>
      <c r="GE209" s="110"/>
      <c r="GF209" s="110"/>
      <c r="GG209" s="110"/>
      <c r="GH209" s="110"/>
      <c r="GI209" s="110"/>
      <c r="GJ209" s="110"/>
      <c r="GK209" s="110"/>
      <c r="GL209" s="110"/>
      <c r="GM209" s="110"/>
      <c r="GN209" s="110"/>
      <c r="GO209" s="110"/>
      <c r="GP209" s="110"/>
      <c r="GQ209" s="110"/>
      <c r="GR209" s="110"/>
      <c r="GS209" s="110"/>
      <c r="GT209" s="110"/>
      <c r="GU209" s="110"/>
      <c r="GV209" s="110"/>
      <c r="GW209" s="110"/>
      <c r="GX209" s="110"/>
      <c r="GY209" s="110"/>
      <c r="GZ209" s="110"/>
      <c r="HA209" s="110"/>
      <c r="HB209" s="110"/>
      <c r="HC209" s="110"/>
      <c r="HD209" s="110"/>
      <c r="HE209" s="110"/>
      <c r="HF209" s="110"/>
      <c r="HG209" s="110"/>
      <c r="HH209" s="110"/>
      <c r="HI209" s="110"/>
      <c r="HJ209" s="110"/>
      <c r="HK209" s="110"/>
      <c r="HL209" s="110"/>
      <c r="HM209" s="110"/>
      <c r="HN209" s="110"/>
      <c r="HO209" s="110"/>
      <c r="HP209" s="110"/>
      <c r="HQ209" s="110"/>
      <c r="HR209" s="110"/>
      <c r="HS209" s="110"/>
      <c r="HT209" s="110"/>
      <c r="HU209" s="110"/>
      <c r="HV209" s="110"/>
      <c r="HW209" s="110"/>
      <c r="HX209" s="110"/>
      <c r="HY209" s="110"/>
      <c r="HZ209" s="110"/>
      <c r="IA209" s="110"/>
      <c r="IB209" s="110"/>
      <c r="IC209" s="110"/>
      <c r="ID209" s="110"/>
      <c r="IE209" s="110"/>
      <c r="IF209" s="110"/>
      <c r="IG209" s="110"/>
      <c r="IH209" s="110"/>
      <c r="II209" s="110"/>
      <c r="IJ209" s="110"/>
      <c r="IK209" s="110"/>
      <c r="IL209" s="110"/>
      <c r="IM209" s="110"/>
      <c r="IN209" s="110"/>
      <c r="IO209" s="110"/>
      <c r="IP209" s="110"/>
      <c r="IQ209" s="110"/>
      <c r="IR209" s="110"/>
      <c r="IS209" s="110"/>
      <c r="IT209" s="110"/>
      <c r="IU209" s="110"/>
      <c r="IV209" s="110"/>
      <c r="IW209" s="110"/>
      <c r="IX209" s="110"/>
      <c r="IY209" s="110"/>
      <c r="IZ209" s="110"/>
      <c r="JA209" s="110"/>
      <c r="JB209" s="110"/>
      <c r="JC209" s="110"/>
      <c r="JD209" s="110"/>
      <c r="JE209" s="110"/>
      <c r="JF209" s="110"/>
      <c r="JG209" s="110"/>
      <c r="JH209" s="110"/>
      <c r="JI209" s="110"/>
      <c r="JJ209" s="110"/>
      <c r="JK209" s="110"/>
      <c r="JL209" s="110"/>
      <c r="JM209" s="110"/>
      <c r="JN209" s="110"/>
      <c r="JO209" s="110"/>
      <c r="JP209" s="110"/>
      <c r="JQ209" s="110"/>
      <c r="JR209" s="110"/>
      <c r="JS209" s="110"/>
      <c r="JT209" s="110"/>
      <c r="JU209" s="110"/>
      <c r="JV209" s="110"/>
      <c r="JW209" s="110"/>
      <c r="JX209" s="110"/>
      <c r="JY209" s="110"/>
      <c r="JZ209" s="110"/>
      <c r="KA209" s="110"/>
      <c r="KB209" s="110"/>
      <c r="KC209" s="110"/>
      <c r="KD209" s="110"/>
      <c r="KE209" s="110"/>
      <c r="KF209" s="110"/>
      <c r="KG209" s="110"/>
      <c r="KH209" s="110"/>
      <c r="KI209" s="110"/>
      <c r="KJ209" s="110"/>
      <c r="KK209" s="110"/>
      <c r="KL209" s="110"/>
      <c r="KM209" s="110"/>
      <c r="KN209" s="110"/>
      <c r="KO209" s="110"/>
      <c r="KP209" s="110"/>
      <c r="KQ209" s="110"/>
      <c r="KR209" s="110"/>
      <c r="KS209" s="110"/>
      <c r="KT209" s="110"/>
      <c r="KU209" s="110"/>
      <c r="KV209" s="110"/>
      <c r="KW209" s="110"/>
      <c r="KX209" s="110"/>
      <c r="KY209" s="110"/>
      <c r="KZ209" s="110"/>
      <c r="LA209" s="110"/>
      <c r="LB209" s="110"/>
      <c r="LC209" s="110"/>
      <c r="LD209" s="110"/>
      <c r="LE209" s="110"/>
      <c r="LF209" s="110"/>
      <c r="LG209" s="110"/>
      <c r="LH209" s="110"/>
      <c r="LI209" s="110"/>
      <c r="LJ209" s="110"/>
      <c r="LK209" s="110"/>
      <c r="LL209" s="110"/>
      <c r="LM209" s="110"/>
      <c r="LN209" s="110"/>
      <c r="LO209" s="110"/>
      <c r="LP209" s="110"/>
      <c r="LQ209" s="110"/>
      <c r="LR209" s="110"/>
      <c r="LS209" s="110"/>
      <c r="LT209" s="110"/>
      <c r="LU209" s="110"/>
      <c r="LV209" s="110"/>
      <c r="LW209" s="110"/>
      <c r="LX209" s="110"/>
      <c r="LY209" s="110"/>
      <c r="LZ209" s="110"/>
      <c r="MA209" s="110"/>
      <c r="MB209" s="110"/>
      <c r="MC209" s="110"/>
      <c r="MD209" s="110"/>
      <c r="ME209" s="110"/>
      <c r="MF209" s="110"/>
      <c r="MG209" s="110"/>
      <c r="MH209" s="110"/>
      <c r="MI209" s="110"/>
      <c r="MJ209" s="110"/>
      <c r="MK209" s="110"/>
      <c r="ML209" s="110"/>
      <c r="MM209" s="110"/>
      <c r="MN209" s="110"/>
      <c r="MO209" s="110"/>
      <c r="MP209" s="110"/>
      <c r="MQ209" s="110"/>
      <c r="MR209" s="110"/>
      <c r="MS209" s="110"/>
      <c r="MT209" s="110"/>
      <c r="MU209" s="110"/>
      <c r="MV209" s="110"/>
      <c r="MW209" s="110"/>
      <c r="MX209" s="110"/>
      <c r="MY209" s="110"/>
      <c r="MZ209" s="110"/>
      <c r="NA209" s="110"/>
      <c r="NB209" s="110"/>
      <c r="NC209" s="110"/>
      <c r="ND209" s="110"/>
      <c r="NE209" s="110"/>
      <c r="NF209" s="110"/>
      <c r="NG209" s="110"/>
      <c r="NH209" s="110"/>
      <c r="NI209" s="110"/>
      <c r="NJ209" s="110"/>
      <c r="NK209" s="110"/>
      <c r="NL209" s="110"/>
      <c r="NM209" s="110"/>
      <c r="NN209" s="110"/>
      <c r="NO209" s="110"/>
      <c r="NP209" s="110"/>
      <c r="NQ209" s="110"/>
      <c r="NR209" s="110"/>
      <c r="NS209" s="110"/>
      <c r="NT209" s="110"/>
      <c r="NU209" s="110"/>
      <c r="NV209" s="110"/>
      <c r="NW209" s="110"/>
      <c r="NX209" s="110"/>
      <c r="NY209" s="110"/>
      <c r="NZ209" s="110"/>
      <c r="OA209" s="110"/>
      <c r="OB209" s="110"/>
      <c r="OC209" s="110"/>
      <c r="OD209" s="110"/>
      <c r="OE209" s="110"/>
      <c r="OF209" s="110"/>
      <c r="OG209" s="110"/>
      <c r="OH209" s="110"/>
      <c r="OI209" s="110"/>
      <c r="OJ209" s="110"/>
      <c r="OK209" s="110"/>
      <c r="OL209" s="110"/>
      <c r="OM209" s="110"/>
      <c r="ON209" s="110"/>
      <c r="OO209" s="110"/>
      <c r="OP209" s="110"/>
      <c r="OQ209" s="110"/>
      <c r="OR209" s="110"/>
      <c r="OS209" s="110"/>
      <c r="OT209" s="110"/>
      <c r="OU209" s="110"/>
      <c r="OV209" s="110"/>
      <c r="OW209" s="110"/>
      <c r="OX209" s="110"/>
      <c r="OY209" s="110"/>
      <c r="OZ209" s="110"/>
      <c r="PA209" s="110"/>
      <c r="PB209" s="110"/>
      <c r="PC209" s="110"/>
      <c r="PD209" s="110"/>
      <c r="PE209" s="110"/>
      <c r="PF209" s="110"/>
      <c r="PG209" s="110"/>
      <c r="PH209" s="110"/>
      <c r="PI209" s="110"/>
      <c r="PJ209" s="110"/>
      <c r="PK209" s="110"/>
      <c r="PL209" s="110"/>
      <c r="PM209" s="110"/>
      <c r="PN209" s="110"/>
      <c r="PO209" s="110"/>
      <c r="PP209" s="110"/>
      <c r="PQ209" s="110"/>
      <c r="PR209" s="110"/>
      <c r="PS209" s="110"/>
      <c r="PT209" s="110"/>
      <c r="PU209" s="110"/>
      <c r="PV209" s="110"/>
      <c r="PW209" s="110"/>
      <c r="PX209" s="110"/>
      <c r="PY209" s="110"/>
      <c r="PZ209" s="110"/>
      <c r="QA209" s="110"/>
      <c r="QB209" s="110"/>
      <c r="QC209" s="110"/>
      <c r="QD209" s="110"/>
      <c r="QE209" s="110"/>
      <c r="QF209" s="110"/>
      <c r="QG209" s="110"/>
      <c r="QH209" s="110"/>
      <c r="QI209" s="110"/>
      <c r="QJ209" s="110"/>
      <c r="QK209" s="110"/>
      <c r="QL209" s="110"/>
      <c r="QM209" s="110"/>
      <c r="QN209" s="110"/>
      <c r="QO209" s="110"/>
      <c r="QP209" s="110"/>
      <c r="QQ209" s="110"/>
      <c r="QR209" s="110"/>
      <c r="QS209" s="110"/>
      <c r="QT209" s="110"/>
      <c r="QU209" s="110"/>
      <c r="QV209" s="110"/>
      <c r="QW209" s="110"/>
      <c r="QX209" s="110"/>
      <c r="QY209" s="110"/>
      <c r="QZ209" s="110"/>
      <c r="RA209" s="110"/>
      <c r="RB209" s="110"/>
      <c r="RC209" s="110"/>
      <c r="RD209" s="110"/>
      <c r="RE209" s="110"/>
      <c r="RF209" s="110"/>
      <c r="RG209" s="110"/>
      <c r="RH209" s="110"/>
      <c r="RI209" s="110"/>
      <c r="RJ209" s="110"/>
      <c r="RK209" s="110"/>
      <c r="RL209" s="110"/>
      <c r="RM209" s="110"/>
      <c r="RN209" s="110"/>
      <c r="RO209" s="110"/>
      <c r="RP209" s="110"/>
      <c r="RQ209" s="110"/>
      <c r="RR209" s="110"/>
      <c r="RS209" s="110"/>
      <c r="RT209" s="110"/>
      <c r="RU209" s="110"/>
      <c r="RV209" s="110"/>
      <c r="RW209" s="110"/>
      <c r="RX209" s="110"/>
      <c r="RY209" s="110"/>
      <c r="RZ209" s="110"/>
      <c r="SA209" s="110"/>
      <c r="SB209" s="110"/>
      <c r="SC209" s="110"/>
      <c r="SD209" s="110"/>
      <c r="SE209" s="110"/>
      <c r="SF209" s="110"/>
      <c r="SG209" s="110"/>
      <c r="SH209" s="110"/>
      <c r="SI209" s="110"/>
      <c r="SJ209" s="110"/>
      <c r="SK209" s="110"/>
      <c r="SL209" s="110"/>
      <c r="SM209" s="110"/>
      <c r="SN209" s="110"/>
      <c r="SO209" s="110"/>
      <c r="SP209" s="110"/>
      <c r="SQ209" s="110"/>
      <c r="SR209" s="110"/>
      <c r="SS209" s="110"/>
      <c r="ST209" s="110"/>
      <c r="SU209" s="110"/>
      <c r="SV209" s="110"/>
      <c r="SW209" s="110"/>
      <c r="SX209" s="110"/>
      <c r="SY209" s="110"/>
      <c r="SZ209" s="110"/>
      <c r="TA209" s="110"/>
      <c r="TB209" s="110"/>
      <c r="TC209" s="110"/>
      <c r="TD209" s="110"/>
      <c r="TE209" s="110"/>
      <c r="TF209" s="110"/>
      <c r="TG209" s="110"/>
      <c r="TH209" s="110"/>
      <c r="TI209" s="110"/>
      <c r="TJ209" s="110"/>
      <c r="TK209" s="110"/>
      <c r="TL209" s="110"/>
      <c r="TM209" s="110"/>
      <c r="TN209" s="110"/>
      <c r="TO209" s="110"/>
      <c r="TP209" s="110"/>
      <c r="TQ209" s="110"/>
      <c r="TR209" s="110"/>
      <c r="TS209" s="110"/>
      <c r="TT209" s="110"/>
      <c r="TU209" s="110"/>
      <c r="TV209" s="110"/>
      <c r="TW209" s="110"/>
      <c r="TX209" s="110"/>
      <c r="TY209" s="110"/>
      <c r="TZ209" s="110"/>
      <c r="UA209" s="110"/>
      <c r="UB209" s="110"/>
      <c r="UC209" s="110"/>
      <c r="UD209" s="110"/>
      <c r="UE209" s="110"/>
      <c r="UF209" s="110"/>
      <c r="UG209" s="110"/>
      <c r="UH209" s="110"/>
      <c r="UI209" s="110"/>
      <c r="UJ209" s="110"/>
      <c r="UK209" s="110"/>
      <c r="UL209" s="110"/>
      <c r="UM209" s="110"/>
      <c r="UN209" s="110"/>
      <c r="UO209" s="110"/>
      <c r="UP209" s="110"/>
      <c r="UQ209" s="110"/>
      <c r="UR209" s="110"/>
      <c r="US209" s="110"/>
      <c r="UT209" s="110"/>
      <c r="UU209" s="110"/>
      <c r="UV209" s="110"/>
      <c r="UW209" s="110"/>
      <c r="UX209" s="110"/>
      <c r="UY209" s="110"/>
      <c r="UZ209" s="110"/>
      <c r="VA209" s="110"/>
      <c r="VB209" s="110"/>
      <c r="VC209" s="110"/>
      <c r="VD209" s="110"/>
      <c r="VE209" s="110"/>
      <c r="VF209" s="110"/>
      <c r="VG209" s="110"/>
      <c r="VH209" s="110"/>
      <c r="VI209" s="110"/>
      <c r="VJ209" s="110"/>
      <c r="VK209" s="110"/>
      <c r="VL209" s="110"/>
      <c r="VM209" s="110"/>
      <c r="VN209" s="110"/>
      <c r="VO209" s="110"/>
      <c r="VP209" s="110"/>
      <c r="VQ209" s="110"/>
      <c r="VR209" s="110"/>
      <c r="VS209" s="110"/>
      <c r="VT209" s="110"/>
      <c r="VU209" s="110"/>
      <c r="VV209" s="110"/>
      <c r="VW209" s="110"/>
      <c r="VX209" s="110"/>
      <c r="VY209" s="110"/>
      <c r="VZ209" s="110"/>
      <c r="WA209" s="110"/>
      <c r="WB209" s="110"/>
      <c r="WC209" s="110"/>
      <c r="WD209" s="110"/>
      <c r="WE209" s="110"/>
      <c r="WF209" s="110"/>
      <c r="WG209" s="110"/>
      <c r="WH209" s="110"/>
      <c r="WI209" s="110"/>
      <c r="WJ209" s="110"/>
      <c r="WK209" s="110"/>
      <c r="WL209" s="110"/>
      <c r="WM209" s="110"/>
      <c r="WN209" s="110"/>
      <c r="WO209" s="110"/>
      <c r="WP209" s="110"/>
      <c r="WQ209" s="110"/>
      <c r="WR209" s="110"/>
      <c r="WS209" s="110"/>
      <c r="WT209" s="110"/>
      <c r="WU209" s="110"/>
      <c r="WV209" s="110"/>
      <c r="WW209" s="110"/>
      <c r="WX209" s="110"/>
      <c r="WY209" s="110"/>
      <c r="WZ209" s="110"/>
      <c r="XA209" s="110"/>
      <c r="XB209" s="110"/>
      <c r="XC209" s="110"/>
      <c r="XD209" s="110"/>
      <c r="XE209" s="110"/>
      <c r="XF209" s="110"/>
      <c r="XG209" s="110"/>
      <c r="XH209" s="110"/>
      <c r="XI209" s="110"/>
      <c r="XJ209" s="110"/>
      <c r="XK209" s="110"/>
      <c r="XL209" s="110"/>
      <c r="XM209" s="110"/>
      <c r="XN209" s="110"/>
      <c r="XO209" s="110"/>
      <c r="XP209" s="110"/>
      <c r="XQ209" s="110"/>
      <c r="XR209" s="110"/>
      <c r="XS209" s="110"/>
      <c r="XT209" s="110"/>
      <c r="XU209" s="110"/>
      <c r="XV209" s="110"/>
      <c r="XW209" s="110"/>
      <c r="XX209" s="110"/>
      <c r="XY209" s="110"/>
      <c r="XZ209" s="110"/>
      <c r="YA209" s="110"/>
      <c r="YB209" s="110"/>
      <c r="YC209" s="110"/>
      <c r="YD209" s="110"/>
      <c r="YE209" s="110"/>
      <c r="YF209" s="110"/>
      <c r="YG209" s="110"/>
      <c r="YH209" s="110"/>
      <c r="YI209" s="110"/>
      <c r="YJ209" s="110"/>
      <c r="YK209" s="110"/>
      <c r="YL209" s="110"/>
      <c r="YM209" s="110"/>
      <c r="YN209" s="110"/>
      <c r="YO209" s="110"/>
      <c r="YP209" s="110"/>
      <c r="YQ209" s="110"/>
      <c r="YR209" s="110"/>
      <c r="YS209" s="110"/>
      <c r="YT209" s="110"/>
      <c r="YU209" s="110"/>
      <c r="YV209" s="110"/>
      <c r="YW209" s="110"/>
      <c r="YX209" s="110"/>
      <c r="YY209" s="110"/>
      <c r="YZ209" s="110"/>
      <c r="ZA209" s="110"/>
      <c r="ZB209" s="110"/>
      <c r="ZC209" s="110"/>
      <c r="ZD209" s="110"/>
      <c r="ZE209" s="110"/>
      <c r="ZF209" s="110"/>
      <c r="ZG209" s="110"/>
      <c r="ZH209" s="110"/>
      <c r="ZI209" s="110"/>
      <c r="ZJ209" s="110"/>
      <c r="ZK209" s="110"/>
      <c r="ZL209" s="110"/>
      <c r="ZM209" s="110"/>
      <c r="ZN209" s="110"/>
      <c r="ZO209" s="110"/>
      <c r="ZP209" s="110"/>
      <c r="ZQ209" s="110"/>
      <c r="ZR209" s="110"/>
      <c r="ZS209" s="110"/>
      <c r="ZT209" s="110"/>
      <c r="ZU209" s="110"/>
      <c r="ZV209" s="110"/>
      <c r="ZW209" s="110"/>
      <c r="ZX209" s="110"/>
      <c r="ZY209" s="110"/>
      <c r="ZZ209" s="110"/>
      <c r="AAA209" s="110"/>
      <c r="AAB209" s="110"/>
      <c r="AAC209" s="110"/>
      <c r="AAD209" s="110"/>
      <c r="AAE209" s="110"/>
      <c r="AAF209" s="110"/>
      <c r="AAG209" s="110"/>
      <c r="AAH209" s="110"/>
      <c r="AAI209" s="110"/>
      <c r="AAJ209" s="110"/>
      <c r="AAK209" s="110"/>
      <c r="AAL209" s="110"/>
      <c r="AAM209" s="110"/>
      <c r="AAN209" s="110"/>
      <c r="AAO209" s="110"/>
      <c r="AAP209" s="110"/>
      <c r="AAQ209" s="110"/>
      <c r="AAR209" s="110"/>
      <c r="AAS209" s="110"/>
      <c r="AAT209" s="110"/>
      <c r="AAU209" s="110"/>
      <c r="AAV209" s="110"/>
      <c r="AAW209" s="110"/>
      <c r="AAX209" s="110"/>
      <c r="AAY209" s="110"/>
      <c r="AAZ209" s="110"/>
      <c r="ABA209" s="110"/>
      <c r="ABB209" s="110"/>
      <c r="ABC209" s="110"/>
      <c r="ABD209" s="110"/>
      <c r="ABE209" s="110"/>
      <c r="ABF209" s="110"/>
      <c r="ABG209" s="110"/>
      <c r="ABH209" s="110"/>
      <c r="ABI209" s="110"/>
      <c r="ABJ209" s="110"/>
      <c r="ABK209" s="110"/>
      <c r="ABL209" s="110"/>
      <c r="ABM209" s="110"/>
      <c r="ABN209" s="110"/>
      <c r="ABO209" s="110"/>
      <c r="ABP209" s="110"/>
      <c r="ABQ209" s="110"/>
      <c r="ABR209" s="110"/>
      <c r="ABS209" s="110"/>
      <c r="ABT209" s="110"/>
      <c r="ABU209" s="110"/>
      <c r="ABV209" s="110"/>
      <c r="ABW209" s="110"/>
      <c r="ABX209" s="110"/>
      <c r="ABY209" s="110"/>
      <c r="ABZ209" s="110"/>
      <c r="ACA209" s="110"/>
      <c r="ACB209" s="110"/>
      <c r="ACC209" s="110"/>
      <c r="ACD209" s="110"/>
      <c r="ACE209" s="110"/>
      <c r="ACF209" s="110"/>
      <c r="ACG209" s="110"/>
      <c r="ACH209" s="110"/>
      <c r="ACI209" s="110"/>
      <c r="ACJ209" s="110"/>
      <c r="ACK209" s="110"/>
      <c r="ACL209" s="110"/>
      <c r="ACM209" s="110"/>
      <c r="ACN209" s="110"/>
      <c r="ACO209" s="110"/>
      <c r="ACP209" s="110"/>
      <c r="ACQ209" s="110"/>
      <c r="ACR209" s="110"/>
      <c r="ACS209" s="110"/>
      <c r="ACT209" s="110"/>
      <c r="ACU209" s="110"/>
      <c r="ACV209" s="110"/>
      <c r="ACW209" s="110"/>
      <c r="ACX209" s="110"/>
      <c r="ACY209" s="110"/>
      <c r="ACZ209" s="110"/>
      <c r="ADA209" s="110"/>
      <c r="ADB209" s="110"/>
      <c r="ADC209" s="110"/>
      <c r="ADD209" s="110"/>
      <c r="ADE209" s="110"/>
      <c r="ADF209" s="110"/>
      <c r="ADG209" s="110"/>
      <c r="ADH209" s="110"/>
      <c r="ADI209" s="110"/>
      <c r="ADJ209" s="110"/>
      <c r="ADK209" s="110"/>
      <c r="ADL209" s="110"/>
      <c r="ADM209" s="110"/>
      <c r="ADN209" s="110"/>
      <c r="ADO209" s="110"/>
      <c r="ADP209" s="110"/>
      <c r="ADQ209" s="110"/>
      <c r="ADR209" s="110"/>
      <c r="ADS209" s="110"/>
      <c r="ADT209" s="110"/>
      <c r="ADU209" s="110"/>
      <c r="ADV209" s="110"/>
      <c r="ADW209" s="110"/>
      <c r="ADX209" s="110"/>
      <c r="ADY209" s="110"/>
      <c r="ADZ209" s="110"/>
      <c r="AEA209" s="110"/>
      <c r="AEB209" s="110"/>
      <c r="AEC209" s="110"/>
      <c r="AED209" s="110"/>
      <c r="AEE209" s="110"/>
      <c r="AEF209" s="110"/>
      <c r="AEG209" s="110"/>
      <c r="AEH209" s="110"/>
      <c r="AEI209" s="110"/>
      <c r="AEJ209" s="110"/>
      <c r="AEK209" s="110"/>
      <c r="AEL209" s="110"/>
      <c r="AEM209" s="110"/>
      <c r="AEN209" s="110"/>
      <c r="AEO209" s="110"/>
      <c r="AEP209" s="110"/>
      <c r="AEQ209" s="110"/>
      <c r="AER209" s="110"/>
      <c r="AES209" s="110"/>
      <c r="AET209" s="110"/>
      <c r="AEU209" s="110"/>
      <c r="AEV209" s="110"/>
      <c r="AEW209" s="110"/>
      <c r="AEX209" s="110"/>
      <c r="AEY209" s="110"/>
      <c r="AEZ209" s="110"/>
      <c r="AFA209" s="110"/>
      <c r="AFB209" s="110"/>
      <c r="AFC209" s="110"/>
      <c r="AFD209" s="110"/>
      <c r="AFE209" s="110"/>
      <c r="AFF209" s="110"/>
      <c r="AFG209" s="110"/>
      <c r="AFH209" s="110"/>
      <c r="AFI209" s="110"/>
      <c r="AFJ209" s="110"/>
      <c r="AFK209" s="110"/>
      <c r="AFL209" s="110"/>
      <c r="AFM209" s="110"/>
      <c r="AFN209" s="110"/>
      <c r="AFO209" s="110"/>
      <c r="AFP209" s="110"/>
      <c r="AFQ209" s="110"/>
      <c r="AFR209" s="110"/>
      <c r="AFS209" s="110"/>
      <c r="AFT209" s="110"/>
      <c r="AFU209" s="110"/>
      <c r="AFV209" s="110"/>
      <c r="AFW209" s="110"/>
      <c r="AFX209" s="110"/>
      <c r="AFY209" s="110"/>
      <c r="AFZ209" s="110"/>
      <c r="AGA209" s="110"/>
      <c r="AGB209" s="110"/>
      <c r="AGC209" s="110"/>
      <c r="AGD209" s="110"/>
      <c r="AGE209" s="110"/>
      <c r="AGF209" s="110"/>
      <c r="AGG209" s="110"/>
      <c r="AGH209" s="110"/>
      <c r="AGI209" s="110"/>
      <c r="AGJ209" s="110"/>
      <c r="AGK209" s="110"/>
      <c r="AGL209" s="110"/>
      <c r="AGM209" s="110"/>
      <c r="AGN209" s="110"/>
      <c r="AGO209" s="110"/>
      <c r="AGP209" s="110"/>
      <c r="AGQ209" s="110"/>
      <c r="AGR209" s="110"/>
      <c r="AGS209" s="110"/>
      <c r="AGT209" s="110"/>
      <c r="AGU209" s="110"/>
      <c r="AGV209" s="110"/>
      <c r="AGW209" s="110"/>
      <c r="AGX209" s="110"/>
      <c r="AGY209" s="110"/>
      <c r="AGZ209" s="110"/>
      <c r="AHA209" s="110"/>
      <c r="AHB209" s="110"/>
      <c r="AHC209" s="110"/>
      <c r="AHD209" s="110"/>
      <c r="AHE209" s="110"/>
      <c r="AHF209" s="110"/>
      <c r="AHG209" s="110"/>
      <c r="AHH209" s="110"/>
      <c r="AHI209" s="110"/>
      <c r="AHJ209" s="110"/>
      <c r="AHK209" s="110"/>
      <c r="AHL209" s="110"/>
      <c r="AHM209" s="110"/>
      <c r="AHN209" s="110"/>
      <c r="AHO209" s="110"/>
      <c r="AHP209" s="110"/>
      <c r="AHQ209" s="110"/>
      <c r="AHR209" s="110"/>
      <c r="AHS209" s="110"/>
      <c r="AHT209" s="110"/>
      <c r="AHU209" s="110"/>
      <c r="AHV209" s="110"/>
      <c r="AHW209" s="110"/>
      <c r="AHX209" s="110"/>
      <c r="AHY209" s="110"/>
      <c r="AHZ209" s="110"/>
      <c r="AIA209" s="110"/>
      <c r="AIB209" s="110"/>
      <c r="AIC209" s="110"/>
      <c r="AID209" s="110"/>
      <c r="AIE209" s="110"/>
      <c r="AIF209" s="110"/>
      <c r="AIG209" s="110"/>
      <c r="AIH209" s="110"/>
      <c r="AII209" s="110"/>
      <c r="AIJ209" s="110"/>
      <c r="AIK209" s="110"/>
      <c r="AIL209" s="110"/>
      <c r="AIM209" s="110"/>
      <c r="AIN209" s="110"/>
      <c r="AIO209" s="110"/>
      <c r="AIP209" s="110"/>
      <c r="AIQ209" s="110"/>
      <c r="AIR209" s="110"/>
      <c r="AIS209" s="110"/>
      <c r="AIT209" s="110"/>
      <c r="AIU209" s="110"/>
      <c r="AIV209" s="110"/>
      <c r="AIW209" s="110"/>
      <c r="AIX209" s="110"/>
      <c r="AIY209" s="110"/>
      <c r="AIZ209" s="110"/>
      <c r="AJA209" s="110"/>
      <c r="AJB209" s="110"/>
      <c r="AJC209" s="110"/>
      <c r="AJD209" s="110"/>
      <c r="AJE209" s="110"/>
      <c r="AJF209" s="110"/>
      <c r="AJG209" s="110"/>
      <c r="AJH209" s="110"/>
      <c r="AJI209" s="110"/>
      <c r="AJJ209" s="110"/>
      <c r="AJK209" s="110"/>
      <c r="AJL209" s="110"/>
      <c r="AJM209" s="110"/>
      <c r="AJN209" s="110"/>
      <c r="AJO209" s="110"/>
      <c r="AJP209" s="110"/>
      <c r="AJQ209" s="110"/>
      <c r="AJR209" s="110"/>
      <c r="AJS209" s="110"/>
      <c r="AJT209" s="110"/>
      <c r="AJU209" s="110"/>
      <c r="AJV209" s="110"/>
      <c r="AJW209" s="110"/>
      <c r="AJX209" s="110"/>
      <c r="AJY209" s="110"/>
      <c r="AJZ209" s="110"/>
      <c r="AKA209" s="110"/>
      <c r="AKB209" s="110"/>
      <c r="AKC209" s="110"/>
      <c r="AKD209" s="110"/>
      <c r="AKE209" s="110"/>
      <c r="AKF209" s="110"/>
      <c r="AKG209" s="110"/>
      <c r="AKH209" s="110"/>
      <c r="AKI209" s="110"/>
      <c r="AKJ209" s="110"/>
      <c r="AKK209" s="110"/>
      <c r="AKL209" s="110"/>
      <c r="AKM209" s="110"/>
      <c r="AKN209" s="110"/>
      <c r="AKO209" s="110"/>
      <c r="AKP209" s="110"/>
      <c r="AKQ209" s="110"/>
      <c r="AKR209" s="110"/>
      <c r="AKS209" s="110"/>
      <c r="AKT209" s="110"/>
      <c r="AKU209" s="110"/>
      <c r="AKV209" s="110"/>
      <c r="AKW209" s="110"/>
      <c r="AKX209" s="110"/>
      <c r="AKY209" s="110"/>
      <c r="AKZ209" s="110"/>
      <c r="ALA209" s="110"/>
      <c r="ALB209" s="110"/>
      <c r="ALC209" s="110"/>
      <c r="ALD209" s="110"/>
      <c r="ALE209" s="110"/>
      <c r="ALF209" s="110"/>
      <c r="ALG209" s="110"/>
      <c r="ALH209" s="110"/>
      <c r="ALI209" s="110"/>
      <c r="ALJ209" s="110"/>
      <c r="ALK209" s="110"/>
      <c r="ALL209" s="110"/>
      <c r="ALM209" s="110"/>
      <c r="ALN209" s="110"/>
      <c r="ALO209" s="110"/>
      <c r="ALP209" s="110"/>
      <c r="ALQ209" s="110"/>
      <c r="ALR209" s="110"/>
      <c r="ALS209" s="110"/>
      <c r="ALT209" s="110"/>
      <c r="ALU209" s="110"/>
      <c r="ALV209" s="110"/>
      <c r="ALW209" s="110"/>
      <c r="ALX209" s="110"/>
      <c r="ALY209" s="110"/>
      <c r="ALZ209" s="110"/>
      <c r="AMA209" s="110"/>
      <c r="AMB209" s="110"/>
      <c r="AMC209" s="110"/>
      <c r="AMD209" s="110"/>
      <c r="AME209" s="110"/>
      <c r="AMF209" s="110"/>
      <c r="AMG209" s="110"/>
      <c r="AMH209" s="110"/>
      <c r="AMI209" s="110"/>
      <c r="AMJ209" s="110"/>
      <c r="AMK209" s="110"/>
      <c r="AML209" s="110"/>
      <c r="AMM209" s="110"/>
      <c r="AMN209" s="110"/>
      <c r="AMO209" s="110"/>
      <c r="AMP209" s="110"/>
      <c r="AMQ209" s="110"/>
      <c r="AMR209" s="110"/>
      <c r="AMS209" s="110"/>
      <c r="AMT209" s="110"/>
      <c r="AMU209" s="110"/>
      <c r="AMV209" s="110"/>
      <c r="AMW209" s="110"/>
      <c r="AMX209" s="110"/>
      <c r="AMY209" s="110"/>
      <c r="AMZ209" s="110"/>
      <c r="ANA209" s="110"/>
      <c r="ANB209" s="110"/>
      <c r="ANC209" s="110"/>
      <c r="AND209" s="110"/>
      <c r="ANE209" s="110"/>
      <c r="ANF209" s="110"/>
      <c r="ANG209" s="110"/>
      <c r="ANH209" s="110"/>
      <c r="ANI209" s="110"/>
      <c r="ANJ209" s="110"/>
      <c r="ANK209" s="110"/>
      <c r="ANL209" s="110"/>
      <c r="ANM209" s="110"/>
      <c r="ANN209" s="110"/>
      <c r="ANO209" s="110"/>
      <c r="ANP209" s="110"/>
      <c r="ANQ209" s="110"/>
      <c r="ANR209" s="110"/>
      <c r="ANS209" s="110"/>
      <c r="ANT209" s="110"/>
      <c r="ANU209" s="110"/>
      <c r="ANV209" s="110"/>
      <c r="ANW209" s="110"/>
      <c r="ANX209" s="110"/>
      <c r="ANY209" s="110"/>
      <c r="ANZ209" s="110"/>
      <c r="AOA209" s="110"/>
      <c r="AOB209" s="110"/>
      <c r="AOC209" s="110"/>
      <c r="AOD209" s="110"/>
      <c r="AOE209" s="110"/>
      <c r="AOF209" s="110"/>
      <c r="AOG209" s="110"/>
      <c r="AOH209" s="110"/>
      <c r="AOI209" s="110"/>
      <c r="AOJ209" s="110"/>
      <c r="AOK209" s="110"/>
      <c r="AOL209" s="110"/>
      <c r="AOM209" s="110"/>
      <c r="AON209" s="110"/>
      <c r="AOO209" s="110"/>
      <c r="AOP209" s="110"/>
      <c r="AOQ209" s="110"/>
      <c r="AOR209" s="110"/>
      <c r="AOS209" s="110"/>
      <c r="AOT209" s="110"/>
      <c r="AOU209" s="110"/>
      <c r="AOV209" s="110"/>
      <c r="AOW209" s="110"/>
      <c r="AOX209" s="110"/>
      <c r="AOY209" s="110"/>
      <c r="AOZ209" s="110"/>
      <c r="APA209" s="110"/>
      <c r="APB209" s="110"/>
      <c r="APC209" s="110"/>
      <c r="APD209" s="110"/>
      <c r="APE209" s="110"/>
      <c r="APF209" s="110"/>
      <c r="APG209" s="110"/>
      <c r="APH209" s="110"/>
      <c r="API209" s="110"/>
      <c r="APJ209" s="110"/>
      <c r="APK209" s="110"/>
      <c r="APL209" s="110"/>
      <c r="APM209" s="110"/>
      <c r="APN209" s="110"/>
      <c r="APO209" s="110"/>
      <c r="APP209" s="110"/>
      <c r="APQ209" s="110"/>
      <c r="APR209" s="110"/>
      <c r="APS209" s="110"/>
      <c r="APT209" s="110"/>
      <c r="APU209" s="110"/>
      <c r="APV209" s="110"/>
      <c r="APW209" s="110"/>
      <c r="APX209" s="110"/>
      <c r="APY209" s="110"/>
      <c r="APZ209" s="110"/>
      <c r="AQA209" s="110"/>
      <c r="AQB209" s="110"/>
      <c r="AQC209" s="110"/>
      <c r="AQD209" s="110"/>
      <c r="AQE209" s="110"/>
      <c r="AQF209" s="110"/>
      <c r="AQG209" s="110"/>
      <c r="AQH209" s="110"/>
      <c r="AQI209" s="110"/>
      <c r="AQJ209" s="110"/>
      <c r="AQK209" s="110"/>
      <c r="AQL209" s="110"/>
      <c r="AQM209" s="110"/>
      <c r="AQN209" s="110"/>
      <c r="AQO209" s="110"/>
      <c r="AQP209" s="110"/>
      <c r="AQQ209" s="110"/>
      <c r="AQR209" s="110"/>
      <c r="AQS209" s="110"/>
      <c r="AQT209" s="110"/>
      <c r="AQU209" s="110"/>
      <c r="AQV209" s="110"/>
      <c r="AQW209" s="110"/>
      <c r="AQX209" s="110"/>
      <c r="AQY209" s="110"/>
      <c r="AQZ209" s="110"/>
      <c r="ARA209" s="110"/>
      <c r="ARB209" s="110"/>
      <c r="ARC209" s="110"/>
      <c r="ARD209" s="110"/>
      <c r="ARE209" s="110"/>
      <c r="ARF209" s="110"/>
      <c r="ARG209" s="110"/>
      <c r="ARH209" s="110"/>
      <c r="ARI209" s="110"/>
      <c r="ARJ209" s="110"/>
      <c r="ARK209" s="110"/>
      <c r="ARL209" s="110"/>
      <c r="ARM209" s="110"/>
      <c r="ARN209" s="110"/>
      <c r="ARO209" s="110"/>
      <c r="ARP209" s="110"/>
      <c r="ARQ209" s="110"/>
      <c r="ARR209" s="110"/>
      <c r="ARS209" s="110"/>
      <c r="ART209" s="110"/>
      <c r="ARU209" s="110"/>
      <c r="ARV209" s="110"/>
      <c r="ARW209" s="110"/>
      <c r="ARX209" s="110"/>
      <c r="ARY209" s="110"/>
      <c r="ARZ209" s="110"/>
      <c r="ASA209" s="110"/>
      <c r="ASB209" s="110"/>
      <c r="ASC209" s="110"/>
      <c r="ASD209" s="110"/>
      <c r="ASE209" s="110"/>
      <c r="ASF209" s="110"/>
      <c r="ASG209" s="110"/>
      <c r="ASH209" s="110"/>
      <c r="ASI209" s="110"/>
      <c r="ASJ209" s="110"/>
      <c r="ASK209" s="110"/>
      <c r="ASL209" s="110"/>
      <c r="ASM209" s="110"/>
      <c r="ASN209" s="110"/>
      <c r="ASO209" s="110"/>
      <c r="ASP209" s="110"/>
      <c r="ASQ209" s="110"/>
      <c r="ASR209" s="110"/>
      <c r="ASS209" s="110"/>
      <c r="AST209" s="110"/>
      <c r="ASU209" s="110"/>
      <c r="ASV209" s="110"/>
      <c r="ASW209" s="110"/>
      <c r="ASX209" s="110"/>
      <c r="ASY209" s="110"/>
      <c r="ASZ209" s="110"/>
      <c r="ATA209" s="110"/>
      <c r="ATB209" s="110"/>
      <c r="ATC209" s="110"/>
      <c r="ATD209" s="110"/>
      <c r="ATE209" s="110"/>
      <c r="ATF209" s="110"/>
      <c r="ATG209" s="110"/>
      <c r="ATH209" s="110"/>
      <c r="ATI209" s="110"/>
      <c r="ATJ209" s="110"/>
      <c r="ATK209" s="110"/>
      <c r="ATL209" s="110"/>
      <c r="ATM209" s="110"/>
      <c r="ATN209" s="110"/>
      <c r="ATO209" s="110"/>
      <c r="ATP209" s="110"/>
      <c r="ATQ209" s="110"/>
      <c r="ATR209" s="110"/>
      <c r="ATS209" s="110"/>
      <c r="ATT209" s="110"/>
      <c r="ATU209" s="110"/>
      <c r="ATV209" s="110"/>
      <c r="ATW209" s="110"/>
      <c r="ATX209" s="110"/>
      <c r="ATY209" s="110"/>
      <c r="ATZ209" s="110"/>
      <c r="AUA209" s="110"/>
      <c r="AUB209" s="110"/>
      <c r="AUC209" s="110"/>
      <c r="AUD209" s="110"/>
      <c r="AUE209" s="110"/>
      <c r="AUF209" s="110"/>
      <c r="AUG209" s="110"/>
      <c r="AUH209" s="110"/>
      <c r="AUI209" s="110"/>
      <c r="AUJ209" s="110"/>
      <c r="AUK209" s="110"/>
      <c r="AUL209" s="110"/>
      <c r="AUM209" s="110"/>
      <c r="AUN209" s="110"/>
      <c r="AUO209" s="110"/>
      <c r="AUP209" s="110"/>
      <c r="AUQ209" s="110"/>
      <c r="AUR209" s="110"/>
      <c r="AUS209" s="110"/>
      <c r="AUT209" s="110"/>
      <c r="AUU209" s="110"/>
      <c r="AUV209" s="110"/>
      <c r="AUW209" s="110"/>
      <c r="AUX209" s="110"/>
      <c r="AUY209" s="110"/>
      <c r="AUZ209" s="110"/>
      <c r="AVA209" s="110"/>
      <c r="AVB209" s="110"/>
      <c r="AVC209" s="110"/>
      <c r="AVD209" s="110"/>
      <c r="AVE209" s="110"/>
      <c r="AVF209" s="110"/>
      <c r="AVG209" s="110"/>
      <c r="AVH209" s="110"/>
      <c r="AVI209" s="110"/>
      <c r="AVJ209" s="110"/>
      <c r="AVK209" s="110"/>
      <c r="AVL209" s="110"/>
      <c r="AVM209" s="110"/>
      <c r="AVN209" s="110"/>
      <c r="AVO209" s="110"/>
      <c r="AVP209" s="110"/>
      <c r="AVQ209" s="110"/>
      <c r="AVR209" s="110"/>
      <c r="AVS209" s="110"/>
      <c r="AVT209" s="110"/>
      <c r="AVU209" s="110"/>
      <c r="AVV209" s="110"/>
      <c r="AVW209" s="110"/>
      <c r="AVX209" s="110"/>
      <c r="AVY209" s="110"/>
      <c r="AVZ209" s="110"/>
      <c r="AWA209" s="110"/>
      <c r="AWB209" s="110"/>
      <c r="AWC209" s="110"/>
      <c r="AWD209" s="110"/>
      <c r="AWE209" s="110"/>
      <c r="AWF209" s="110"/>
      <c r="AWG209" s="110"/>
      <c r="AWH209" s="110"/>
      <c r="AWI209" s="110"/>
      <c r="AWJ209" s="110"/>
      <c r="AWK209" s="110"/>
      <c r="AWL209" s="110"/>
      <c r="AWM209" s="110"/>
      <c r="AWN209" s="110"/>
      <c r="AWO209" s="110"/>
      <c r="AWP209" s="110"/>
      <c r="AWQ209" s="110"/>
      <c r="AWR209" s="110"/>
      <c r="AWS209" s="110"/>
      <c r="AWT209" s="110"/>
      <c r="AWU209" s="110"/>
      <c r="AWV209" s="110"/>
      <c r="AWW209" s="110"/>
      <c r="AWX209" s="110"/>
      <c r="AWY209" s="110"/>
      <c r="AWZ209" s="110"/>
      <c r="AXA209" s="110"/>
      <c r="AXB209" s="110"/>
      <c r="AXC209" s="110"/>
      <c r="AXD209" s="110"/>
      <c r="AXE209" s="110"/>
      <c r="AXF209" s="110"/>
      <c r="AXG209" s="110"/>
      <c r="AXH209" s="110"/>
      <c r="AXI209" s="110"/>
      <c r="AXJ209" s="110"/>
      <c r="AXK209" s="110"/>
      <c r="AXL209" s="110"/>
      <c r="AXM209" s="110"/>
      <c r="AXN209" s="110"/>
      <c r="AXO209" s="110"/>
      <c r="AXP209" s="110"/>
      <c r="AXQ209" s="110"/>
      <c r="AXR209" s="110"/>
      <c r="AXS209" s="110"/>
      <c r="AXT209" s="110"/>
      <c r="AXU209" s="110"/>
      <c r="AXV209" s="110"/>
      <c r="AXW209" s="110"/>
      <c r="AXX209" s="110"/>
      <c r="AXY209" s="110"/>
      <c r="AXZ209" s="110"/>
      <c r="AYA209" s="110"/>
      <c r="AYB209" s="110"/>
      <c r="AYC209" s="110"/>
      <c r="AYD209" s="110"/>
      <c r="AYE209" s="110"/>
      <c r="AYF209" s="110"/>
      <c r="AYG209" s="110"/>
      <c r="AYH209" s="110"/>
      <c r="AYI209" s="110"/>
      <c r="AYJ209" s="110"/>
      <c r="AYK209" s="110"/>
      <c r="AYL209" s="110"/>
      <c r="AYM209" s="110"/>
      <c r="AYN209" s="110"/>
      <c r="AYO209" s="110"/>
      <c r="AYP209" s="110"/>
      <c r="AYQ209" s="110"/>
      <c r="AYR209" s="110"/>
      <c r="AYS209" s="110"/>
      <c r="AYT209" s="110"/>
      <c r="AYU209" s="110"/>
      <c r="AYV209" s="110"/>
      <c r="AYW209" s="110"/>
      <c r="AYX209" s="110"/>
      <c r="AYY209" s="110"/>
      <c r="AYZ209" s="110"/>
      <c r="AZA209" s="110"/>
      <c r="AZB209" s="110"/>
      <c r="AZC209" s="110"/>
      <c r="AZD209" s="110"/>
      <c r="AZE209" s="110"/>
      <c r="AZF209" s="110"/>
      <c r="AZG209" s="110"/>
      <c r="AZH209" s="110"/>
      <c r="AZI209" s="110"/>
      <c r="AZJ209" s="110"/>
      <c r="AZK209" s="110"/>
      <c r="AZL209" s="110"/>
      <c r="AZM209" s="110"/>
      <c r="AZN209" s="110"/>
      <c r="AZO209" s="110"/>
      <c r="AZP209" s="110"/>
      <c r="AZQ209" s="110"/>
      <c r="AZR209" s="110"/>
      <c r="AZS209" s="110"/>
      <c r="AZT209" s="110"/>
      <c r="AZU209" s="110"/>
      <c r="AZV209" s="110"/>
      <c r="AZW209" s="110"/>
      <c r="AZX209" s="110"/>
      <c r="AZY209" s="110"/>
      <c r="AZZ209" s="110"/>
      <c r="BAA209" s="110"/>
      <c r="BAB209" s="110"/>
      <c r="BAC209" s="110"/>
      <c r="BAD209" s="110"/>
      <c r="BAE209" s="110"/>
      <c r="BAF209" s="110"/>
      <c r="BAG209" s="110"/>
      <c r="BAH209" s="110"/>
      <c r="BAI209" s="110"/>
      <c r="BAJ209" s="110"/>
      <c r="BAK209" s="110"/>
      <c r="BAL209" s="110"/>
      <c r="BAM209" s="110"/>
      <c r="BAN209" s="110"/>
      <c r="BAO209" s="110"/>
      <c r="BAP209" s="110"/>
      <c r="BAQ209" s="110"/>
      <c r="BAR209" s="110"/>
      <c r="BAS209" s="110"/>
      <c r="BAT209" s="110"/>
      <c r="BAU209" s="110"/>
      <c r="BAV209" s="110"/>
      <c r="BAW209" s="110"/>
      <c r="BAX209" s="110"/>
      <c r="BAY209" s="110"/>
      <c r="BAZ209" s="110"/>
      <c r="BBA209" s="110"/>
      <c r="BBB209" s="110"/>
      <c r="BBC209" s="110"/>
      <c r="BBD209" s="110"/>
      <c r="BBE209" s="110"/>
      <c r="BBF209" s="110"/>
      <c r="BBG209" s="110"/>
      <c r="BBH209" s="110"/>
      <c r="BBI209" s="110"/>
      <c r="BBJ209" s="110"/>
      <c r="BBK209" s="110"/>
      <c r="BBL209" s="110"/>
      <c r="BBM209" s="110"/>
      <c r="BBN209" s="110"/>
      <c r="BBO209" s="110"/>
      <c r="BBP209" s="110"/>
      <c r="BBQ209" s="110"/>
      <c r="BBR209" s="110"/>
      <c r="BBS209" s="110"/>
      <c r="BBT209" s="110"/>
      <c r="BBU209" s="110"/>
      <c r="BBV209" s="110"/>
      <c r="BBW209" s="110"/>
      <c r="BBX209" s="110"/>
      <c r="BBY209" s="110"/>
      <c r="BBZ209" s="110"/>
      <c r="BCA209" s="110"/>
      <c r="BCB209" s="110"/>
      <c r="BCC209" s="110"/>
      <c r="BCD209" s="110"/>
      <c r="BCE209" s="110"/>
      <c r="BCF209" s="110"/>
      <c r="BCG209" s="110"/>
      <c r="BCH209" s="110"/>
      <c r="BCI209" s="110"/>
      <c r="BCJ209" s="110"/>
      <c r="BCK209" s="110"/>
      <c r="BCL209" s="110"/>
      <c r="BCM209" s="110"/>
      <c r="BCN209" s="110"/>
      <c r="BCO209" s="110"/>
      <c r="BCP209" s="110"/>
      <c r="BCQ209" s="110"/>
      <c r="BCR209" s="110"/>
      <c r="BCS209" s="110"/>
      <c r="BCT209" s="110"/>
      <c r="BCU209" s="110"/>
      <c r="BCV209" s="110"/>
      <c r="BCW209" s="110"/>
      <c r="BCX209" s="110"/>
      <c r="BCY209" s="110"/>
      <c r="BCZ209" s="110"/>
      <c r="BDA209" s="110"/>
      <c r="BDB209" s="110"/>
      <c r="BDC209" s="110"/>
      <c r="BDD209" s="110"/>
      <c r="BDE209" s="110"/>
      <c r="BDF209" s="110"/>
      <c r="BDG209" s="110"/>
      <c r="BDH209" s="110"/>
      <c r="BDI209" s="110"/>
      <c r="BDJ209" s="110"/>
      <c r="BDK209" s="110"/>
      <c r="BDL209" s="110"/>
      <c r="BDM209" s="110"/>
      <c r="BDN209" s="110"/>
      <c r="BDO209" s="110"/>
      <c r="BDP209" s="110"/>
      <c r="BDQ209" s="110"/>
      <c r="BDR209" s="110"/>
      <c r="BDS209" s="110"/>
      <c r="BDT209" s="110"/>
      <c r="BDU209" s="110"/>
      <c r="BDV209" s="110"/>
      <c r="BDW209" s="110"/>
      <c r="BDX209" s="110"/>
      <c r="BDY209" s="110"/>
      <c r="BDZ209" s="110"/>
      <c r="BEA209" s="110"/>
      <c r="BEB209" s="110"/>
      <c r="BEC209" s="110"/>
      <c r="BED209" s="110"/>
      <c r="BEE209" s="110"/>
      <c r="BEF209" s="110"/>
      <c r="BEG209" s="110"/>
      <c r="BEH209" s="110"/>
      <c r="BEI209" s="110"/>
      <c r="BEJ209" s="110"/>
      <c r="BEK209" s="110"/>
      <c r="BEL209" s="110"/>
      <c r="BEM209" s="110"/>
      <c r="BEN209" s="110"/>
      <c r="BEO209" s="110"/>
      <c r="BEP209" s="110"/>
      <c r="BEQ209" s="110"/>
      <c r="BER209" s="110"/>
      <c r="BES209" s="110"/>
      <c r="BET209" s="110"/>
      <c r="BEU209" s="110"/>
      <c r="BEV209" s="110"/>
      <c r="BEW209" s="110"/>
      <c r="BEX209" s="110"/>
      <c r="BEY209" s="110"/>
      <c r="BEZ209" s="110"/>
      <c r="BFA209" s="110"/>
      <c r="BFB209" s="110"/>
      <c r="BFC209" s="110"/>
      <c r="BFD209" s="110"/>
      <c r="BFE209" s="110"/>
      <c r="BFF209" s="110"/>
      <c r="BFG209" s="110"/>
      <c r="BFH209" s="110"/>
      <c r="BFI209" s="110"/>
      <c r="BFJ209" s="110"/>
      <c r="BFK209" s="110"/>
      <c r="BFL209" s="110"/>
      <c r="BFM209" s="110"/>
      <c r="BFN209" s="110"/>
      <c r="BFO209" s="110"/>
      <c r="BFP209" s="110"/>
      <c r="BFQ209" s="110"/>
      <c r="BFR209" s="110"/>
      <c r="BFS209" s="110"/>
      <c r="BFT209" s="110"/>
      <c r="BFU209" s="110"/>
      <c r="BFV209" s="110"/>
      <c r="BFW209" s="110"/>
      <c r="BFX209" s="110"/>
      <c r="BFY209" s="110"/>
      <c r="BFZ209" s="110"/>
      <c r="BGA209" s="110"/>
      <c r="BGB209" s="110"/>
      <c r="BGC209" s="110"/>
      <c r="BGD209" s="110"/>
      <c r="BGE209" s="110"/>
      <c r="BGF209" s="110"/>
      <c r="BGG209" s="110"/>
      <c r="BGH209" s="110"/>
      <c r="BGI209" s="110"/>
      <c r="BGJ209" s="110"/>
      <c r="BGK209" s="110"/>
      <c r="BGL209" s="110"/>
      <c r="BGM209" s="110"/>
      <c r="BGN209" s="110"/>
      <c r="BGO209" s="110"/>
      <c r="BGP209" s="110"/>
      <c r="BGQ209" s="110"/>
      <c r="BGR209" s="110"/>
      <c r="BGS209" s="110"/>
      <c r="BGT209" s="110"/>
      <c r="BGU209" s="110"/>
      <c r="BGV209" s="110"/>
      <c r="BGW209" s="110"/>
      <c r="BGX209" s="110"/>
      <c r="BGY209" s="110"/>
      <c r="BGZ209" s="110"/>
      <c r="BHA209" s="110"/>
      <c r="BHB209" s="110"/>
      <c r="BHC209" s="110"/>
      <c r="BHD209" s="110"/>
      <c r="BHE209" s="110"/>
      <c r="BHF209" s="110"/>
      <c r="BHG209" s="110"/>
      <c r="BHH209" s="110"/>
      <c r="BHI209" s="110"/>
      <c r="BHJ209" s="110"/>
      <c r="BHK209" s="110"/>
      <c r="BHL209" s="110"/>
      <c r="BHM209" s="110"/>
      <c r="BHN209" s="110"/>
      <c r="BHO209" s="110"/>
      <c r="BHP209" s="110"/>
      <c r="BHQ209" s="110"/>
      <c r="BHR209" s="110"/>
      <c r="BHS209" s="110"/>
      <c r="BHT209" s="110"/>
      <c r="BHU209" s="110"/>
      <c r="BHV209" s="110"/>
      <c r="BHW209" s="110"/>
      <c r="BHX209" s="110"/>
      <c r="BHY209" s="110"/>
      <c r="BHZ209" s="110"/>
      <c r="BIA209" s="110"/>
      <c r="BIB209" s="110"/>
      <c r="BIC209" s="110"/>
      <c r="BID209" s="110"/>
      <c r="BIE209" s="110"/>
      <c r="BIF209" s="110"/>
      <c r="BIG209" s="110"/>
      <c r="BIH209" s="110"/>
      <c r="BII209" s="110"/>
      <c r="BIJ209" s="110"/>
      <c r="BIK209" s="110"/>
      <c r="BIL209" s="110"/>
      <c r="BIM209" s="110"/>
      <c r="BIN209" s="110"/>
      <c r="BIO209" s="110"/>
      <c r="BIP209" s="110"/>
      <c r="BIQ209" s="110"/>
      <c r="BIR209" s="110"/>
      <c r="BIS209" s="110"/>
      <c r="BIT209" s="110"/>
      <c r="BIU209" s="110"/>
      <c r="BIV209" s="110"/>
      <c r="BIW209" s="110"/>
      <c r="BIX209" s="110"/>
      <c r="BIY209" s="110"/>
      <c r="BIZ209" s="110"/>
      <c r="BJA209" s="110"/>
      <c r="BJB209" s="110"/>
      <c r="BJC209" s="110"/>
      <c r="BJD209" s="110"/>
      <c r="BJE209" s="110"/>
      <c r="BJF209" s="110"/>
      <c r="BJG209" s="110"/>
      <c r="BJH209" s="110"/>
      <c r="BJI209" s="110"/>
      <c r="BJJ209" s="110"/>
      <c r="BJK209" s="110"/>
      <c r="BJL209" s="110"/>
      <c r="BJM209" s="110"/>
      <c r="BJN209" s="110"/>
      <c r="BJO209" s="110"/>
      <c r="BJP209" s="110"/>
      <c r="BJQ209" s="110"/>
      <c r="BJR209" s="110"/>
      <c r="BJS209" s="110"/>
      <c r="BJT209" s="110"/>
      <c r="BJU209" s="110"/>
      <c r="BJV209" s="110"/>
      <c r="BJW209" s="110"/>
      <c r="BJX209" s="110"/>
      <c r="BJY209" s="110"/>
      <c r="BJZ209" s="110"/>
      <c r="BKA209" s="110"/>
      <c r="BKB209" s="110"/>
      <c r="BKC209" s="110"/>
      <c r="BKD209" s="110"/>
      <c r="BKE209" s="110"/>
      <c r="BKF209" s="110"/>
      <c r="BKG209" s="110"/>
      <c r="BKH209" s="110"/>
      <c r="BKI209" s="110"/>
      <c r="BKJ209" s="110"/>
      <c r="BKK209" s="110"/>
      <c r="BKL209" s="110"/>
      <c r="BKM209" s="110"/>
      <c r="BKN209" s="110"/>
      <c r="BKO209" s="110"/>
      <c r="BKP209" s="110"/>
      <c r="BKQ209" s="110"/>
      <c r="BKR209" s="110"/>
      <c r="BKS209" s="110"/>
      <c r="BKT209" s="110"/>
      <c r="BKU209" s="110"/>
      <c r="BKV209" s="110"/>
      <c r="BKW209" s="110"/>
      <c r="BKX209" s="110"/>
      <c r="BKY209" s="110"/>
      <c r="BKZ209" s="110"/>
      <c r="BLA209" s="110"/>
      <c r="BLB209" s="110"/>
      <c r="BLC209" s="110"/>
      <c r="BLD209" s="110"/>
      <c r="BLE209" s="110"/>
      <c r="BLF209" s="110"/>
      <c r="BLG209" s="110"/>
      <c r="BLH209" s="110"/>
      <c r="BLI209" s="110"/>
      <c r="BLJ209" s="110"/>
      <c r="BLK209" s="110"/>
      <c r="BLL209" s="110"/>
      <c r="BLM209" s="110"/>
      <c r="BLN209" s="110"/>
      <c r="BLO209" s="110"/>
      <c r="BLP209" s="110"/>
      <c r="BLQ209" s="110"/>
      <c r="BLR209" s="110"/>
      <c r="BLS209" s="110"/>
      <c r="BLT209" s="110"/>
      <c r="BLU209" s="110"/>
      <c r="BLV209" s="110"/>
      <c r="BLW209" s="110"/>
      <c r="BLX209" s="110"/>
      <c r="BLY209" s="110"/>
      <c r="BLZ209" s="110"/>
      <c r="BMA209" s="110"/>
      <c r="BMB209" s="110"/>
      <c r="BMC209" s="110"/>
      <c r="BMD209" s="110"/>
      <c r="BME209" s="110"/>
      <c r="BMF209" s="110"/>
      <c r="BMG209" s="110"/>
      <c r="BMH209" s="110"/>
      <c r="BMI209" s="110"/>
      <c r="BMJ209" s="110"/>
      <c r="BMK209" s="110"/>
      <c r="BML209" s="110"/>
      <c r="BMM209" s="110"/>
      <c r="BMN209" s="110"/>
      <c r="BMO209" s="110"/>
      <c r="BMP209" s="110"/>
      <c r="BMQ209" s="110"/>
      <c r="BMR209" s="110"/>
      <c r="BMS209" s="110"/>
      <c r="BMT209" s="110"/>
      <c r="BMU209" s="110"/>
      <c r="BMV209" s="110"/>
      <c r="BMW209" s="110"/>
      <c r="BMX209" s="110"/>
      <c r="BMY209" s="110"/>
      <c r="BMZ209" s="110"/>
      <c r="BNA209" s="110"/>
      <c r="BNB209" s="110"/>
      <c r="BNC209" s="110"/>
      <c r="BND209" s="110"/>
      <c r="BNE209" s="110"/>
      <c r="BNF209" s="110"/>
      <c r="BNG209" s="110"/>
      <c r="BNH209" s="110"/>
      <c r="BNI209" s="110"/>
      <c r="BNJ209" s="110"/>
      <c r="BNK209" s="110"/>
      <c r="BNL209" s="110"/>
      <c r="BNM209" s="110"/>
      <c r="BNN209" s="110"/>
      <c r="BNO209" s="110"/>
      <c r="BNP209" s="110"/>
      <c r="BNQ209" s="110"/>
      <c r="BNR209" s="110"/>
      <c r="BNS209" s="110"/>
      <c r="BNT209" s="110"/>
      <c r="BNU209" s="110"/>
      <c r="BNV209" s="110"/>
      <c r="BNW209" s="110"/>
      <c r="BNX209" s="110"/>
      <c r="BNY209" s="110"/>
      <c r="BNZ209" s="110"/>
      <c r="BOA209" s="110"/>
      <c r="BOB209" s="110"/>
      <c r="BOC209" s="110"/>
      <c r="BOD209" s="110"/>
      <c r="BOE209" s="110"/>
      <c r="BOF209" s="110"/>
      <c r="BOG209" s="110"/>
      <c r="BOH209" s="110"/>
      <c r="BOI209" s="110"/>
      <c r="BOJ209" s="110"/>
      <c r="BOK209" s="110"/>
      <c r="BOL209" s="110"/>
      <c r="BOM209" s="110"/>
      <c r="BON209" s="110"/>
      <c r="BOO209" s="110"/>
      <c r="BOP209" s="110"/>
      <c r="BOQ209" s="110"/>
      <c r="BOR209" s="110"/>
      <c r="BOS209" s="110"/>
      <c r="BOT209" s="110"/>
      <c r="BOU209" s="110"/>
      <c r="BOV209" s="110"/>
      <c r="BOW209" s="110"/>
      <c r="BOX209" s="110"/>
      <c r="BOY209" s="110"/>
      <c r="BOZ209" s="110"/>
      <c r="BPA209" s="110"/>
      <c r="BPB209" s="110"/>
      <c r="BPC209" s="110"/>
      <c r="BPD209" s="110"/>
      <c r="BPE209" s="110"/>
      <c r="BPF209" s="110"/>
      <c r="BPG209" s="110"/>
      <c r="BPH209" s="110"/>
      <c r="BPI209" s="110"/>
      <c r="BPJ209" s="110"/>
      <c r="BPK209" s="110"/>
      <c r="BPL209" s="110"/>
      <c r="BPM209" s="110"/>
      <c r="BPN209" s="110"/>
      <c r="BPO209" s="110"/>
      <c r="BPP209" s="110"/>
      <c r="BPQ209" s="110"/>
      <c r="BPR209" s="110"/>
      <c r="BPS209" s="110"/>
      <c r="BPT209" s="110"/>
      <c r="BPU209" s="110"/>
      <c r="BPV209" s="110"/>
      <c r="BPW209" s="110"/>
      <c r="BPX209" s="110"/>
      <c r="BPY209" s="110"/>
      <c r="BPZ209" s="110"/>
      <c r="BQA209" s="110"/>
      <c r="BQB209" s="110"/>
      <c r="BQC209" s="110"/>
      <c r="BQD209" s="110"/>
      <c r="BQE209" s="110"/>
      <c r="BQF209" s="110"/>
      <c r="BQG209" s="110"/>
      <c r="BQH209" s="110"/>
      <c r="BQI209" s="110"/>
      <c r="BQJ209" s="110"/>
      <c r="BQK209" s="110"/>
      <c r="BQL209" s="110"/>
      <c r="BQM209" s="110"/>
      <c r="BQN209" s="110"/>
      <c r="BQO209" s="110"/>
      <c r="BQP209" s="110"/>
      <c r="BQQ209" s="110"/>
      <c r="BQR209" s="110"/>
      <c r="BQS209" s="110"/>
      <c r="BQT209" s="110"/>
      <c r="BQU209" s="110"/>
      <c r="BQV209" s="110"/>
      <c r="BQW209" s="110"/>
      <c r="BQX209" s="110"/>
      <c r="BQY209" s="110"/>
      <c r="BQZ209" s="110"/>
      <c r="BRA209" s="110"/>
      <c r="BRB209" s="110"/>
      <c r="BRC209" s="110"/>
      <c r="BRD209" s="110"/>
      <c r="BRE209" s="110"/>
      <c r="BRF209" s="110"/>
      <c r="BRG209" s="110"/>
      <c r="BRH209" s="110"/>
      <c r="BRI209" s="110"/>
      <c r="BRJ209" s="110"/>
      <c r="BRK209" s="110"/>
      <c r="BRL209" s="110"/>
      <c r="BRM209" s="110"/>
      <c r="BRN209" s="110"/>
      <c r="BRO209" s="110"/>
      <c r="BRP209" s="110"/>
      <c r="BRQ209" s="110"/>
      <c r="BRR209" s="110"/>
      <c r="BRS209" s="110"/>
      <c r="BRT209" s="110"/>
      <c r="BRU209" s="110"/>
      <c r="BRV209" s="110"/>
      <c r="BRW209" s="110"/>
      <c r="BRX209" s="110"/>
      <c r="BRY209" s="110"/>
      <c r="BRZ209" s="110"/>
      <c r="BSA209" s="110"/>
      <c r="BSB209" s="110"/>
      <c r="BSC209" s="110"/>
      <c r="BSD209" s="110"/>
      <c r="BSE209" s="110"/>
      <c r="BSF209" s="110"/>
      <c r="BSG209" s="110"/>
      <c r="BSH209" s="110"/>
      <c r="BSI209" s="110"/>
      <c r="BSJ209" s="110"/>
      <c r="BSK209" s="110"/>
      <c r="BSL209" s="110"/>
      <c r="BSM209" s="110"/>
      <c r="BSN209" s="110"/>
      <c r="BSO209" s="110"/>
      <c r="BSP209" s="110"/>
      <c r="BSQ209" s="110"/>
      <c r="BSR209" s="110"/>
      <c r="BSS209" s="110"/>
      <c r="BST209" s="110"/>
      <c r="BSU209" s="110"/>
      <c r="BSV209" s="110"/>
      <c r="BSW209" s="110"/>
      <c r="BSX209" s="110"/>
      <c r="BSY209" s="110"/>
      <c r="BSZ209" s="110"/>
      <c r="BTA209" s="110"/>
      <c r="BTB209" s="110"/>
      <c r="BTC209" s="110"/>
      <c r="BTD209" s="110"/>
      <c r="BTE209" s="110"/>
      <c r="BTF209" s="110"/>
      <c r="BTG209" s="110"/>
      <c r="BTH209" s="110"/>
      <c r="BTI209" s="110"/>
      <c r="BTJ209" s="110"/>
      <c r="BTK209" s="110"/>
      <c r="BTL209" s="110"/>
      <c r="BTM209" s="110"/>
      <c r="BTN209" s="110"/>
      <c r="BTO209" s="110"/>
      <c r="BTP209" s="110"/>
      <c r="BTQ209" s="110"/>
      <c r="BTR209" s="110"/>
      <c r="BTS209" s="110"/>
      <c r="BTT209" s="110"/>
      <c r="BTU209" s="110"/>
      <c r="BTV209" s="110"/>
      <c r="BTW209" s="110"/>
      <c r="BTX209" s="110"/>
      <c r="BTY209" s="110"/>
      <c r="BTZ209" s="110"/>
      <c r="BUA209" s="110"/>
      <c r="BUB209" s="110"/>
      <c r="BUC209" s="110"/>
      <c r="BUD209" s="110"/>
      <c r="BUE209" s="110"/>
      <c r="BUF209" s="110"/>
      <c r="BUG209" s="110"/>
      <c r="BUH209" s="110"/>
      <c r="BUI209" s="110"/>
      <c r="BUJ209" s="110"/>
      <c r="BUK209" s="110"/>
      <c r="BUL209" s="110"/>
      <c r="BUM209" s="110"/>
      <c r="BUN209" s="110"/>
      <c r="BUO209" s="110"/>
      <c r="BUP209" s="110"/>
      <c r="BUQ209" s="110"/>
      <c r="BUR209" s="110"/>
      <c r="BUS209" s="110"/>
      <c r="BUT209" s="110"/>
      <c r="BUU209" s="110"/>
      <c r="BUV209" s="110"/>
      <c r="BUW209" s="110"/>
      <c r="BUX209" s="110"/>
      <c r="BUY209" s="110"/>
      <c r="BUZ209" s="110"/>
      <c r="BVA209" s="110"/>
      <c r="BVB209" s="110"/>
      <c r="BVC209" s="110"/>
      <c r="BVD209" s="110"/>
      <c r="BVE209" s="110"/>
      <c r="BVF209" s="110"/>
      <c r="BVG209" s="110"/>
      <c r="BVH209" s="110"/>
      <c r="BVI209" s="110"/>
      <c r="BVJ209" s="110"/>
      <c r="BVK209" s="110"/>
      <c r="BVL209" s="110"/>
      <c r="BVM209" s="110"/>
      <c r="BVN209" s="110"/>
      <c r="BVO209" s="110"/>
      <c r="BVP209" s="110"/>
      <c r="BVQ209" s="110"/>
      <c r="BVR209" s="110"/>
      <c r="BVS209" s="110"/>
      <c r="BVT209" s="110"/>
      <c r="BVU209" s="110"/>
      <c r="BVV209" s="110"/>
      <c r="BVW209" s="110"/>
      <c r="BVX209" s="110"/>
      <c r="BVY209" s="110"/>
      <c r="BVZ209" s="110"/>
      <c r="BWA209" s="110"/>
      <c r="BWB209" s="110"/>
      <c r="BWC209" s="110"/>
      <c r="BWD209" s="110"/>
      <c r="BWE209" s="110"/>
      <c r="BWF209" s="110"/>
      <c r="BWG209" s="110"/>
      <c r="BWH209" s="110"/>
      <c r="BWI209" s="110"/>
      <c r="BWJ209" s="110"/>
      <c r="BWK209" s="110"/>
      <c r="BWL209" s="110"/>
      <c r="BWM209" s="110"/>
      <c r="BWN209" s="110"/>
      <c r="BWO209" s="110"/>
      <c r="BWP209" s="110"/>
      <c r="BWQ209" s="110"/>
      <c r="BWR209" s="110"/>
      <c r="BWS209" s="110"/>
      <c r="BWT209" s="110"/>
      <c r="BWU209" s="110"/>
      <c r="BWV209" s="110"/>
      <c r="BWW209" s="110"/>
      <c r="BWX209" s="110"/>
      <c r="BWY209" s="110"/>
      <c r="BWZ209" s="110"/>
      <c r="BXA209" s="110"/>
      <c r="BXB209" s="110"/>
      <c r="BXC209" s="110"/>
      <c r="BXD209" s="110"/>
      <c r="BXE209" s="110"/>
      <c r="BXF209" s="110"/>
      <c r="BXG209" s="110"/>
      <c r="BXH209" s="110"/>
      <c r="BXI209" s="110"/>
      <c r="BXJ209" s="110"/>
      <c r="BXK209" s="110"/>
      <c r="BXL209" s="110"/>
      <c r="BXM209" s="110"/>
      <c r="BXN209" s="110"/>
      <c r="BXO209" s="110"/>
      <c r="BXP209" s="110"/>
      <c r="BXQ209" s="110"/>
      <c r="BXR209" s="110"/>
      <c r="BXS209" s="110"/>
      <c r="BXT209" s="110"/>
      <c r="BXU209" s="110"/>
      <c r="BXV209" s="110"/>
      <c r="BXW209" s="110"/>
      <c r="BXX209" s="110"/>
      <c r="BXY209" s="110"/>
      <c r="BXZ209" s="110"/>
      <c r="BYA209" s="110"/>
      <c r="BYB209" s="110"/>
      <c r="BYC209" s="110"/>
      <c r="BYD209" s="110"/>
      <c r="BYE209" s="110"/>
      <c r="BYF209" s="110"/>
      <c r="BYG209" s="110"/>
      <c r="BYH209" s="110"/>
      <c r="BYI209" s="110"/>
      <c r="BYJ209" s="110"/>
      <c r="BYK209" s="110"/>
      <c r="BYL209" s="110"/>
      <c r="BYM209" s="110"/>
      <c r="BYN209" s="110"/>
      <c r="BYO209" s="110"/>
      <c r="BYP209" s="110"/>
      <c r="BYQ209" s="110"/>
      <c r="BYR209" s="110"/>
      <c r="BYS209" s="110"/>
      <c r="BYT209" s="110"/>
      <c r="BYU209" s="110"/>
      <c r="BYV209" s="110"/>
      <c r="BYW209" s="110"/>
      <c r="BYX209" s="110"/>
      <c r="BYY209" s="110"/>
      <c r="BYZ209" s="110"/>
      <c r="BZA209" s="110"/>
      <c r="BZB209" s="110"/>
      <c r="BZC209" s="110"/>
      <c r="BZD209" s="110"/>
      <c r="BZE209" s="110"/>
      <c r="BZF209" s="110"/>
      <c r="BZG209" s="110"/>
      <c r="BZH209" s="110"/>
      <c r="BZI209" s="110"/>
      <c r="BZJ209" s="110"/>
      <c r="BZK209" s="110"/>
      <c r="BZL209" s="110"/>
      <c r="BZM209" s="110"/>
      <c r="BZN209" s="110"/>
      <c r="BZO209" s="110"/>
      <c r="BZP209" s="110"/>
      <c r="BZQ209" s="110"/>
      <c r="BZR209" s="110"/>
      <c r="BZS209" s="110"/>
      <c r="BZT209" s="110"/>
      <c r="BZU209" s="110"/>
      <c r="BZV209" s="110"/>
      <c r="BZW209" s="110"/>
      <c r="BZX209" s="110"/>
      <c r="BZY209" s="110"/>
      <c r="BZZ209" s="110"/>
      <c r="CAA209" s="110"/>
      <c r="CAB209" s="110"/>
      <c r="CAC209" s="110"/>
      <c r="CAD209" s="110"/>
      <c r="CAE209" s="110"/>
      <c r="CAF209" s="110"/>
      <c r="CAG209" s="110"/>
      <c r="CAH209" s="110"/>
      <c r="CAI209" s="110"/>
      <c r="CAJ209" s="110"/>
      <c r="CAK209" s="110"/>
      <c r="CAL209" s="110"/>
      <c r="CAM209" s="110"/>
      <c r="CAN209" s="110"/>
      <c r="CAO209" s="110"/>
      <c r="CAP209" s="110"/>
      <c r="CAQ209" s="110"/>
      <c r="CAR209" s="110"/>
      <c r="CAS209" s="110"/>
      <c r="CAT209" s="110"/>
      <c r="CAU209" s="110"/>
      <c r="CAV209" s="110"/>
      <c r="CAW209" s="110"/>
      <c r="CAX209" s="110"/>
      <c r="CAY209" s="110"/>
      <c r="CAZ209" s="110"/>
      <c r="CBA209" s="110"/>
      <c r="CBB209" s="110"/>
      <c r="CBC209" s="110"/>
      <c r="CBD209" s="110"/>
      <c r="CBE209" s="110"/>
      <c r="CBF209" s="110"/>
      <c r="CBG209" s="110"/>
      <c r="CBH209" s="110"/>
      <c r="CBI209" s="110"/>
      <c r="CBJ209" s="110"/>
      <c r="CBK209" s="110"/>
      <c r="CBL209" s="110"/>
      <c r="CBM209" s="110"/>
      <c r="CBN209" s="110"/>
      <c r="CBO209" s="110"/>
      <c r="CBP209" s="110"/>
      <c r="CBQ209" s="110"/>
      <c r="CBR209" s="110"/>
      <c r="CBS209" s="110"/>
      <c r="CBT209" s="110"/>
      <c r="CBU209" s="110"/>
      <c r="CBV209" s="110"/>
      <c r="CBW209" s="110"/>
      <c r="CBX209" s="110"/>
      <c r="CBY209" s="110"/>
      <c r="CBZ209" s="110"/>
      <c r="CCA209" s="110"/>
      <c r="CCB209" s="110"/>
      <c r="CCC209" s="110"/>
      <c r="CCD209" s="110"/>
      <c r="CCE209" s="110"/>
      <c r="CCF209" s="110"/>
      <c r="CCG209" s="110"/>
      <c r="CCH209" s="110"/>
      <c r="CCI209" s="110"/>
      <c r="CCJ209" s="110"/>
      <c r="CCK209" s="110"/>
      <c r="CCL209" s="110"/>
      <c r="CCM209" s="110"/>
      <c r="CCN209" s="110"/>
      <c r="CCO209" s="110"/>
      <c r="CCP209" s="110"/>
      <c r="CCQ209" s="110"/>
      <c r="CCR209" s="110"/>
      <c r="CCS209" s="110"/>
      <c r="CCT209" s="110"/>
      <c r="CCU209" s="110"/>
      <c r="CCV209" s="110"/>
      <c r="CCW209" s="110"/>
      <c r="CCX209" s="110"/>
      <c r="CCY209" s="110"/>
      <c r="CCZ209" s="110"/>
      <c r="CDA209" s="110"/>
      <c r="CDB209" s="110"/>
      <c r="CDC209" s="110"/>
      <c r="CDD209" s="110"/>
      <c r="CDE209" s="110"/>
      <c r="CDF209" s="110"/>
      <c r="CDG209" s="110"/>
      <c r="CDH209" s="110"/>
      <c r="CDI209" s="110"/>
      <c r="CDJ209" s="110"/>
      <c r="CDK209" s="110"/>
      <c r="CDL209" s="110"/>
      <c r="CDM209" s="110"/>
      <c r="CDN209" s="110"/>
      <c r="CDO209" s="110"/>
      <c r="CDP209" s="110"/>
      <c r="CDQ209" s="110"/>
      <c r="CDR209" s="110"/>
      <c r="CDS209" s="110"/>
      <c r="CDT209" s="110"/>
      <c r="CDU209" s="110"/>
      <c r="CDV209" s="110"/>
      <c r="CDW209" s="110"/>
      <c r="CDX209" s="110"/>
      <c r="CDY209" s="110"/>
      <c r="CDZ209" s="110"/>
      <c r="CEA209" s="110"/>
      <c r="CEB209" s="110"/>
      <c r="CEC209" s="110"/>
      <c r="CED209" s="110"/>
      <c r="CEE209" s="110"/>
      <c r="CEF209" s="110"/>
      <c r="CEG209" s="110"/>
      <c r="CEH209" s="110"/>
      <c r="CEI209" s="110"/>
      <c r="CEJ209" s="110"/>
      <c r="CEK209" s="110"/>
      <c r="CEL209" s="110"/>
      <c r="CEM209" s="110"/>
      <c r="CEN209" s="110"/>
      <c r="CEO209" s="110"/>
      <c r="CEP209" s="110"/>
      <c r="CEQ209" s="110"/>
      <c r="CER209" s="110"/>
      <c r="CES209" s="110"/>
      <c r="CET209" s="110"/>
      <c r="CEU209" s="110"/>
      <c r="CEV209" s="110"/>
      <c r="CEW209" s="110"/>
      <c r="CEX209" s="110"/>
      <c r="CEY209" s="110"/>
      <c r="CEZ209" s="110"/>
      <c r="CFA209" s="110"/>
      <c r="CFB209" s="110"/>
      <c r="CFC209" s="110"/>
      <c r="CFD209" s="110"/>
      <c r="CFE209" s="110"/>
      <c r="CFF209" s="110"/>
      <c r="CFG209" s="110"/>
      <c r="CFH209" s="110"/>
      <c r="CFI209" s="110"/>
      <c r="CFJ209" s="110"/>
      <c r="CFK209" s="110"/>
      <c r="CFL209" s="110"/>
      <c r="CFM209" s="110"/>
      <c r="CFN209" s="110"/>
      <c r="CFO209" s="110"/>
      <c r="CFP209" s="110"/>
      <c r="CFQ209" s="110"/>
      <c r="CFR209" s="110"/>
      <c r="CFS209" s="110"/>
      <c r="CFT209" s="110"/>
      <c r="CFU209" s="110"/>
      <c r="CFV209" s="110"/>
      <c r="CFW209" s="110"/>
      <c r="CFX209" s="110"/>
      <c r="CFY209" s="110"/>
      <c r="CFZ209" s="110"/>
      <c r="CGA209" s="110"/>
      <c r="CGB209" s="110"/>
      <c r="CGC209" s="110"/>
      <c r="CGD209" s="110"/>
      <c r="CGE209" s="110"/>
      <c r="CGF209" s="110"/>
      <c r="CGG209" s="110"/>
      <c r="CGH209" s="110"/>
      <c r="CGI209" s="110"/>
      <c r="CGJ209" s="110"/>
      <c r="CGK209" s="110"/>
      <c r="CGL209" s="110"/>
      <c r="CGM209" s="110"/>
      <c r="CGN209" s="110"/>
      <c r="CGO209" s="110"/>
      <c r="CGP209" s="110"/>
      <c r="CGQ209" s="110"/>
      <c r="CGR209" s="110"/>
      <c r="CGS209" s="110"/>
      <c r="CGT209" s="110"/>
      <c r="CGU209" s="110"/>
      <c r="CGV209" s="110"/>
      <c r="CGW209" s="110"/>
      <c r="CGX209" s="110"/>
      <c r="CGY209" s="110"/>
      <c r="CGZ209" s="110"/>
      <c r="CHA209" s="110"/>
      <c r="CHB209" s="110"/>
      <c r="CHC209" s="110"/>
      <c r="CHD209" s="110"/>
      <c r="CHE209" s="110"/>
      <c r="CHF209" s="110"/>
      <c r="CHG209" s="110"/>
      <c r="CHH209" s="110"/>
      <c r="CHI209" s="110"/>
      <c r="CHJ209" s="110"/>
      <c r="CHK209" s="110"/>
      <c r="CHL209" s="110"/>
      <c r="CHM209" s="110"/>
      <c r="CHN209" s="110"/>
      <c r="CHO209" s="110"/>
      <c r="CHP209" s="110"/>
      <c r="CHQ209" s="110"/>
      <c r="CHR209" s="110"/>
      <c r="CHS209" s="110"/>
      <c r="CHT209" s="110"/>
      <c r="CHU209" s="110"/>
      <c r="CHV209" s="110"/>
      <c r="CHW209" s="110"/>
      <c r="CHX209" s="110"/>
      <c r="CHY209" s="110"/>
      <c r="CHZ209" s="110"/>
      <c r="CIA209" s="110"/>
      <c r="CIB209" s="110"/>
      <c r="CIC209" s="110"/>
      <c r="CID209" s="110"/>
      <c r="CIE209" s="110"/>
      <c r="CIF209" s="110"/>
      <c r="CIG209" s="110"/>
      <c r="CIH209" s="110"/>
      <c r="CII209" s="110"/>
      <c r="CIJ209" s="110"/>
      <c r="CIK209" s="110"/>
      <c r="CIL209" s="110"/>
      <c r="CIM209" s="110"/>
      <c r="CIN209" s="110"/>
      <c r="CIO209" s="110"/>
      <c r="CIP209" s="110"/>
      <c r="CIQ209" s="110"/>
      <c r="CIR209" s="110"/>
      <c r="CIS209" s="110"/>
      <c r="CIT209" s="110"/>
      <c r="CIU209" s="110"/>
      <c r="CIV209" s="110"/>
      <c r="CIW209" s="110"/>
      <c r="CIX209" s="110"/>
      <c r="CIY209" s="110"/>
      <c r="CIZ209" s="110"/>
      <c r="CJA209" s="110"/>
      <c r="CJB209" s="110"/>
      <c r="CJC209" s="110"/>
      <c r="CJD209" s="110"/>
      <c r="CJE209" s="110"/>
      <c r="CJF209" s="110"/>
      <c r="CJG209" s="110"/>
      <c r="CJH209" s="110"/>
      <c r="CJI209" s="110"/>
      <c r="CJJ209" s="110"/>
      <c r="CJK209" s="110"/>
      <c r="CJL209" s="110"/>
      <c r="CJM209" s="110"/>
      <c r="CJN209" s="110"/>
      <c r="CJO209" s="110"/>
      <c r="CJP209" s="110"/>
      <c r="CJQ209" s="110"/>
      <c r="CJR209" s="110"/>
      <c r="CJS209" s="110"/>
      <c r="CJT209" s="110"/>
      <c r="CJU209" s="110"/>
      <c r="CJV209" s="110"/>
      <c r="CJW209" s="110"/>
      <c r="CJX209" s="110"/>
      <c r="CJY209" s="110"/>
      <c r="CJZ209" s="110"/>
      <c r="CKA209" s="110"/>
      <c r="CKB209" s="110"/>
      <c r="CKC209" s="110"/>
      <c r="CKD209" s="110"/>
      <c r="CKE209" s="110"/>
      <c r="CKF209" s="110"/>
      <c r="CKG209" s="110"/>
      <c r="CKH209" s="110"/>
      <c r="CKI209" s="110"/>
      <c r="CKJ209" s="110"/>
      <c r="CKK209" s="110"/>
      <c r="CKL209" s="110"/>
      <c r="CKM209" s="110"/>
      <c r="CKN209" s="110"/>
      <c r="CKO209" s="110"/>
      <c r="CKP209" s="110"/>
      <c r="CKQ209" s="110"/>
      <c r="CKR209" s="110"/>
      <c r="CKS209" s="110"/>
      <c r="CKT209" s="110"/>
      <c r="CKU209" s="110"/>
      <c r="CKV209" s="110"/>
      <c r="CKW209" s="110"/>
      <c r="CKX209" s="110"/>
      <c r="CKY209" s="110"/>
      <c r="CKZ209" s="110"/>
      <c r="CLA209" s="110"/>
      <c r="CLB209" s="110"/>
      <c r="CLC209" s="110"/>
      <c r="CLD209" s="110"/>
      <c r="CLE209" s="110"/>
      <c r="CLF209" s="110"/>
      <c r="CLG209" s="110"/>
      <c r="CLH209" s="110"/>
      <c r="CLI209" s="110"/>
      <c r="CLJ209" s="110"/>
      <c r="CLK209" s="110"/>
      <c r="CLL209" s="110"/>
      <c r="CLM209" s="110"/>
      <c r="CLN209" s="110"/>
      <c r="CLO209" s="110"/>
      <c r="CLP209" s="110"/>
      <c r="CLQ209" s="110"/>
      <c r="CLR209" s="110"/>
      <c r="CLS209" s="110"/>
      <c r="CLT209" s="110"/>
      <c r="CLU209" s="110"/>
      <c r="CLV209" s="110"/>
      <c r="CLW209" s="110"/>
      <c r="CLX209" s="110"/>
      <c r="CLY209" s="110"/>
      <c r="CLZ209" s="110"/>
      <c r="CMA209" s="110"/>
      <c r="CMB209" s="110"/>
      <c r="CMC209" s="110"/>
      <c r="CMD209" s="110"/>
      <c r="CME209" s="110"/>
      <c r="CMF209" s="110"/>
      <c r="CMG209" s="110"/>
      <c r="CMH209" s="110"/>
      <c r="CMI209" s="110"/>
      <c r="CMJ209" s="110"/>
      <c r="CMK209" s="110"/>
      <c r="CML209" s="110"/>
      <c r="CMM209" s="110"/>
      <c r="CMN209" s="110"/>
      <c r="CMO209" s="110"/>
      <c r="CMP209" s="110"/>
      <c r="CMQ209" s="110"/>
      <c r="CMR209" s="110"/>
      <c r="CMS209" s="110"/>
      <c r="CMT209" s="110"/>
      <c r="CMU209" s="110"/>
      <c r="CMV209" s="110"/>
      <c r="CMW209" s="110"/>
      <c r="CMX209" s="110"/>
      <c r="CMY209" s="110"/>
      <c r="CMZ209" s="110"/>
      <c r="CNA209" s="110"/>
      <c r="CNB209" s="110"/>
      <c r="CNC209" s="110"/>
      <c r="CND209" s="110"/>
      <c r="CNE209" s="110"/>
      <c r="CNF209" s="110"/>
      <c r="CNG209" s="110"/>
      <c r="CNH209" s="110"/>
      <c r="CNI209" s="110"/>
      <c r="CNJ209" s="110"/>
      <c r="CNK209" s="110"/>
      <c r="CNL209" s="110"/>
      <c r="CNM209" s="110"/>
      <c r="CNN209" s="110"/>
      <c r="CNO209" s="110"/>
      <c r="CNP209" s="110"/>
      <c r="CNQ209" s="110"/>
      <c r="CNR209" s="110"/>
      <c r="CNS209" s="110"/>
      <c r="CNT209" s="110"/>
      <c r="CNU209" s="110"/>
      <c r="CNV209" s="110"/>
      <c r="CNW209" s="110"/>
      <c r="CNX209" s="110"/>
      <c r="CNY209" s="110"/>
      <c r="CNZ209" s="110"/>
      <c r="COA209" s="110"/>
      <c r="COB209" s="110"/>
      <c r="COC209" s="110"/>
      <c r="COD209" s="110"/>
      <c r="COE209" s="110"/>
      <c r="COF209" s="110"/>
      <c r="COG209" s="110"/>
      <c r="COH209" s="110"/>
      <c r="COI209" s="110"/>
      <c r="COJ209" s="110"/>
      <c r="COK209" s="110"/>
      <c r="COL209" s="110"/>
      <c r="COM209" s="110"/>
      <c r="CON209" s="110"/>
      <c r="COO209" s="110"/>
      <c r="COP209" s="110"/>
      <c r="COQ209" s="110"/>
      <c r="COR209" s="110"/>
      <c r="COS209" s="110"/>
      <c r="COT209" s="110"/>
      <c r="COU209" s="110"/>
      <c r="COV209" s="110"/>
      <c r="COW209" s="110"/>
      <c r="COX209" s="110"/>
      <c r="COY209" s="110"/>
      <c r="COZ209" s="110"/>
      <c r="CPA209" s="110"/>
      <c r="CPB209" s="110"/>
      <c r="CPC209" s="110"/>
      <c r="CPD209" s="110"/>
      <c r="CPE209" s="110"/>
      <c r="CPF209" s="110"/>
      <c r="CPG209" s="110"/>
      <c r="CPH209" s="110"/>
      <c r="CPI209" s="110"/>
      <c r="CPJ209" s="110"/>
      <c r="CPK209" s="110"/>
      <c r="CPL209" s="110"/>
      <c r="CPM209" s="110"/>
      <c r="CPN209" s="110"/>
      <c r="CPO209" s="110"/>
      <c r="CPP209" s="110"/>
      <c r="CPQ209" s="110"/>
      <c r="CPR209" s="110"/>
      <c r="CPS209" s="110"/>
      <c r="CPT209" s="110"/>
      <c r="CPU209" s="110"/>
      <c r="CPV209" s="110"/>
      <c r="CPW209" s="110"/>
      <c r="CPX209" s="110"/>
      <c r="CPY209" s="110"/>
      <c r="CPZ209" s="110"/>
      <c r="CQA209" s="110"/>
      <c r="CQB209" s="110"/>
      <c r="CQC209" s="110"/>
      <c r="CQD209" s="110"/>
      <c r="CQE209" s="110"/>
      <c r="CQF209" s="110"/>
      <c r="CQG209" s="110"/>
      <c r="CQH209" s="110"/>
      <c r="CQI209" s="110"/>
      <c r="CQJ209" s="110"/>
      <c r="CQK209" s="110"/>
      <c r="CQL209" s="110"/>
      <c r="CQM209" s="110"/>
      <c r="CQN209" s="110"/>
      <c r="CQO209" s="110"/>
      <c r="CQP209" s="110"/>
      <c r="CQQ209" s="110"/>
      <c r="CQR209" s="110"/>
      <c r="CQS209" s="110"/>
      <c r="CQT209" s="110"/>
      <c r="CQU209" s="110"/>
      <c r="CQV209" s="110"/>
      <c r="CQW209" s="110"/>
      <c r="CQX209" s="110"/>
      <c r="CQY209" s="110"/>
      <c r="CQZ209" s="110"/>
      <c r="CRA209" s="110"/>
      <c r="CRB209" s="110"/>
      <c r="CRC209" s="110"/>
      <c r="CRD209" s="110"/>
      <c r="CRE209" s="110"/>
      <c r="CRF209" s="110"/>
      <c r="CRG209" s="110"/>
      <c r="CRH209" s="110"/>
      <c r="CRI209" s="110"/>
      <c r="CRJ209" s="110"/>
      <c r="CRK209" s="110"/>
      <c r="CRL209" s="110"/>
      <c r="CRM209" s="110"/>
      <c r="CRN209" s="110"/>
      <c r="CRO209" s="110"/>
      <c r="CRP209" s="110"/>
      <c r="CRQ209" s="110"/>
      <c r="CRR209" s="110"/>
      <c r="CRS209" s="110"/>
      <c r="CRT209" s="110"/>
      <c r="CRU209" s="110"/>
      <c r="CRV209" s="110"/>
      <c r="CRW209" s="110"/>
      <c r="CRX209" s="110"/>
      <c r="CRY209" s="110"/>
      <c r="CRZ209" s="110"/>
      <c r="CSA209" s="110"/>
      <c r="CSB209" s="110"/>
      <c r="CSC209" s="110"/>
      <c r="CSD209" s="110"/>
      <c r="CSE209" s="110"/>
      <c r="CSF209" s="110"/>
      <c r="CSG209" s="110"/>
      <c r="CSH209" s="110"/>
      <c r="CSI209" s="110"/>
      <c r="CSJ209" s="110"/>
      <c r="CSK209" s="110"/>
      <c r="CSL209" s="110"/>
      <c r="CSM209" s="110"/>
      <c r="CSN209" s="110"/>
      <c r="CSO209" s="110"/>
      <c r="CSP209" s="110"/>
      <c r="CSQ209" s="110"/>
      <c r="CSR209" s="110"/>
      <c r="CSS209" s="110"/>
      <c r="CST209" s="110"/>
      <c r="CSU209" s="110"/>
      <c r="CSV209" s="110"/>
      <c r="CSW209" s="110"/>
      <c r="CSX209" s="110"/>
      <c r="CSY209" s="110"/>
      <c r="CSZ209" s="110"/>
      <c r="CTA209" s="110"/>
      <c r="CTB209" s="110"/>
      <c r="CTC209" s="110"/>
      <c r="CTD209" s="110"/>
      <c r="CTE209" s="110"/>
      <c r="CTF209" s="110"/>
      <c r="CTG209" s="110"/>
      <c r="CTH209" s="110"/>
      <c r="CTI209" s="110"/>
      <c r="CTJ209" s="110"/>
      <c r="CTK209" s="110"/>
      <c r="CTL209" s="110"/>
      <c r="CTM209" s="110"/>
      <c r="CTN209" s="110"/>
      <c r="CTO209" s="110"/>
      <c r="CTP209" s="110"/>
      <c r="CTQ209" s="110"/>
      <c r="CTR209" s="110"/>
      <c r="CTS209" s="110"/>
      <c r="CTT209" s="110"/>
      <c r="CTU209" s="110"/>
      <c r="CTV209" s="110"/>
      <c r="CTW209" s="110"/>
      <c r="CTX209" s="110"/>
      <c r="CTY209" s="110"/>
      <c r="CTZ209" s="110"/>
      <c r="CUA209" s="110"/>
      <c r="CUB209" s="110"/>
      <c r="CUC209" s="110"/>
      <c r="CUD209" s="110"/>
      <c r="CUE209" s="110"/>
      <c r="CUF209" s="110"/>
      <c r="CUG209" s="110"/>
      <c r="CUH209" s="110"/>
      <c r="CUI209" s="110"/>
      <c r="CUJ209" s="110"/>
      <c r="CUK209" s="110"/>
      <c r="CUL209" s="110"/>
      <c r="CUM209" s="110"/>
      <c r="CUN209" s="110"/>
      <c r="CUO209" s="110"/>
      <c r="CUP209" s="110"/>
      <c r="CUQ209" s="110"/>
      <c r="CUR209" s="110"/>
      <c r="CUS209" s="110"/>
      <c r="CUT209" s="110"/>
      <c r="CUU209" s="110"/>
      <c r="CUV209" s="110"/>
      <c r="CUW209" s="110"/>
      <c r="CUX209" s="110"/>
      <c r="CUY209" s="110"/>
      <c r="CUZ209" s="110"/>
      <c r="CVA209" s="110"/>
      <c r="CVB209" s="110"/>
      <c r="CVC209" s="110"/>
      <c r="CVD209" s="110"/>
      <c r="CVE209" s="110"/>
      <c r="CVF209" s="110"/>
      <c r="CVG209" s="110"/>
      <c r="CVH209" s="110"/>
      <c r="CVI209" s="110"/>
      <c r="CVJ209" s="110"/>
      <c r="CVK209" s="110"/>
      <c r="CVL209" s="110"/>
      <c r="CVM209" s="110"/>
      <c r="CVN209" s="110"/>
      <c r="CVO209" s="110"/>
      <c r="CVP209" s="110"/>
      <c r="CVQ209" s="110"/>
      <c r="CVR209" s="110"/>
      <c r="CVS209" s="110"/>
      <c r="CVT209" s="110"/>
      <c r="CVU209" s="110"/>
      <c r="CVV209" s="110"/>
      <c r="CVW209" s="110"/>
      <c r="CVX209" s="110"/>
      <c r="CVY209" s="110"/>
      <c r="CVZ209" s="110"/>
      <c r="CWA209" s="110"/>
      <c r="CWB209" s="110"/>
      <c r="CWC209" s="110"/>
      <c r="CWD209" s="110"/>
      <c r="CWE209" s="110"/>
      <c r="CWF209" s="110"/>
      <c r="CWG209" s="110"/>
      <c r="CWH209" s="110"/>
      <c r="CWI209" s="110"/>
      <c r="CWJ209" s="110"/>
      <c r="CWK209" s="110"/>
      <c r="CWL209" s="110"/>
      <c r="CWM209" s="110"/>
      <c r="CWN209" s="110"/>
      <c r="CWO209" s="110"/>
      <c r="CWP209" s="110"/>
      <c r="CWQ209" s="110"/>
      <c r="CWR209" s="110"/>
      <c r="CWS209" s="110"/>
      <c r="CWT209" s="110"/>
      <c r="CWU209" s="110"/>
      <c r="CWV209" s="110"/>
      <c r="CWW209" s="110"/>
      <c r="CWX209" s="110"/>
      <c r="CWY209" s="110"/>
      <c r="CWZ209" s="110"/>
      <c r="CXA209" s="110"/>
      <c r="CXB209" s="110"/>
      <c r="CXC209" s="110"/>
      <c r="CXD209" s="110"/>
      <c r="CXE209" s="110"/>
      <c r="CXF209" s="110"/>
      <c r="CXG209" s="110"/>
      <c r="CXH209" s="110"/>
      <c r="CXI209" s="110"/>
      <c r="CXJ209" s="110"/>
      <c r="CXK209" s="110"/>
      <c r="CXL209" s="110"/>
      <c r="CXM209" s="110"/>
      <c r="CXN209" s="110"/>
      <c r="CXO209" s="110"/>
      <c r="CXP209" s="110"/>
      <c r="CXQ209" s="110"/>
      <c r="CXR209" s="110"/>
      <c r="CXS209" s="110"/>
      <c r="CXT209" s="110"/>
      <c r="CXU209" s="110"/>
      <c r="CXV209" s="110"/>
      <c r="CXW209" s="110"/>
      <c r="CXX209" s="110"/>
      <c r="CXY209" s="110"/>
      <c r="CXZ209" s="110"/>
      <c r="CYA209" s="110"/>
      <c r="CYB209" s="110"/>
      <c r="CYC209" s="110"/>
      <c r="CYD209" s="110"/>
      <c r="CYE209" s="110"/>
      <c r="CYF209" s="110"/>
      <c r="CYG209" s="110"/>
      <c r="CYH209" s="110"/>
      <c r="CYI209" s="110"/>
      <c r="CYJ209" s="110"/>
      <c r="CYK209" s="110"/>
      <c r="CYL209" s="110"/>
      <c r="CYM209" s="110"/>
      <c r="CYN209" s="110"/>
      <c r="CYO209" s="110"/>
      <c r="CYP209" s="110"/>
      <c r="CYQ209" s="110"/>
      <c r="CYR209" s="110"/>
      <c r="CYS209" s="110"/>
      <c r="CYT209" s="110"/>
      <c r="CYU209" s="110"/>
      <c r="CYV209" s="110"/>
      <c r="CYW209" s="110"/>
      <c r="CYX209" s="110"/>
      <c r="CYY209" s="110"/>
      <c r="CYZ209" s="110"/>
      <c r="CZA209" s="110"/>
      <c r="CZB209" s="110"/>
      <c r="CZC209" s="110"/>
      <c r="CZD209" s="110"/>
      <c r="CZE209" s="110"/>
      <c r="CZF209" s="110"/>
      <c r="CZG209" s="110"/>
      <c r="CZH209" s="110"/>
      <c r="CZI209" s="110"/>
      <c r="CZJ209" s="110"/>
      <c r="CZK209" s="110"/>
      <c r="CZL209" s="110"/>
      <c r="CZM209" s="110"/>
      <c r="CZN209" s="110"/>
      <c r="CZO209" s="110"/>
      <c r="CZP209" s="110"/>
      <c r="CZQ209" s="110"/>
      <c r="CZR209" s="110"/>
      <c r="CZS209" s="110"/>
      <c r="CZT209" s="110"/>
      <c r="CZU209" s="110"/>
      <c r="CZV209" s="110"/>
      <c r="CZW209" s="110"/>
      <c r="CZX209" s="110"/>
      <c r="CZY209" s="110"/>
      <c r="CZZ209" s="110"/>
      <c r="DAA209" s="110"/>
      <c r="DAB209" s="110"/>
      <c r="DAC209" s="110"/>
      <c r="DAD209" s="110"/>
      <c r="DAE209" s="110"/>
      <c r="DAF209" s="110"/>
      <c r="DAG209" s="110"/>
      <c r="DAH209" s="110"/>
      <c r="DAI209" s="110"/>
      <c r="DAJ209" s="110"/>
      <c r="DAK209" s="110"/>
      <c r="DAL209" s="110"/>
      <c r="DAM209" s="110"/>
      <c r="DAN209" s="110"/>
      <c r="DAO209" s="110"/>
      <c r="DAP209" s="110"/>
      <c r="DAQ209" s="110"/>
      <c r="DAR209" s="110"/>
      <c r="DAS209" s="110"/>
      <c r="DAT209" s="110"/>
      <c r="DAU209" s="110"/>
      <c r="DAV209" s="110"/>
      <c r="DAW209" s="110"/>
      <c r="DAX209" s="110"/>
      <c r="DAY209" s="110"/>
      <c r="DAZ209" s="110"/>
      <c r="DBA209" s="110"/>
      <c r="DBB209" s="110"/>
      <c r="DBC209" s="110"/>
      <c r="DBD209" s="110"/>
      <c r="DBE209" s="110"/>
      <c r="DBF209" s="110"/>
      <c r="DBG209" s="110"/>
      <c r="DBH209" s="110"/>
      <c r="DBI209" s="110"/>
      <c r="DBJ209" s="110"/>
      <c r="DBK209" s="110"/>
      <c r="DBL209" s="110"/>
      <c r="DBM209" s="110"/>
      <c r="DBN209" s="110"/>
      <c r="DBO209" s="110"/>
      <c r="DBP209" s="110"/>
      <c r="DBQ209" s="110"/>
      <c r="DBR209" s="110"/>
      <c r="DBS209" s="110"/>
      <c r="DBT209" s="110"/>
      <c r="DBU209" s="110"/>
      <c r="DBV209" s="110"/>
      <c r="DBW209" s="110"/>
      <c r="DBX209" s="110"/>
      <c r="DBY209" s="110"/>
      <c r="DBZ209" s="110"/>
      <c r="DCA209" s="110"/>
      <c r="DCB209" s="110"/>
      <c r="DCC209" s="110"/>
      <c r="DCD209" s="110"/>
      <c r="DCE209" s="110"/>
      <c r="DCF209" s="110"/>
      <c r="DCG209" s="110"/>
      <c r="DCH209" s="110"/>
      <c r="DCI209" s="110"/>
      <c r="DCJ209" s="110"/>
      <c r="DCK209" s="110"/>
      <c r="DCL209" s="110"/>
      <c r="DCM209" s="110"/>
      <c r="DCN209" s="110"/>
      <c r="DCO209" s="110"/>
      <c r="DCP209" s="110"/>
      <c r="DCQ209" s="110"/>
      <c r="DCR209" s="110"/>
      <c r="DCS209" s="110"/>
      <c r="DCT209" s="110"/>
      <c r="DCU209" s="110"/>
      <c r="DCV209" s="110"/>
      <c r="DCW209" s="110"/>
      <c r="DCX209" s="110"/>
      <c r="DCY209" s="110"/>
      <c r="DCZ209" s="110"/>
      <c r="DDA209" s="110"/>
      <c r="DDB209" s="110"/>
      <c r="DDC209" s="110"/>
      <c r="DDD209" s="110"/>
      <c r="DDE209" s="110"/>
      <c r="DDF209" s="110"/>
      <c r="DDG209" s="110"/>
      <c r="DDH209" s="110"/>
      <c r="DDI209" s="110"/>
      <c r="DDJ209" s="110"/>
      <c r="DDK209" s="110"/>
      <c r="DDL209" s="110"/>
      <c r="DDM209" s="110"/>
      <c r="DDN209" s="110"/>
      <c r="DDO209" s="110"/>
      <c r="DDP209" s="110"/>
      <c r="DDQ209" s="110"/>
      <c r="DDR209" s="110"/>
      <c r="DDS209" s="110"/>
      <c r="DDT209" s="110"/>
      <c r="DDU209" s="110"/>
      <c r="DDV209" s="110"/>
      <c r="DDW209" s="110"/>
      <c r="DDX209" s="110"/>
      <c r="DDY209" s="110"/>
      <c r="DDZ209" s="110"/>
      <c r="DEA209" s="110"/>
      <c r="DEB209" s="110"/>
      <c r="DEC209" s="110"/>
      <c r="DED209" s="110"/>
      <c r="DEE209" s="110"/>
      <c r="DEF209" s="110"/>
      <c r="DEG209" s="110"/>
      <c r="DEH209" s="110"/>
      <c r="DEI209" s="110"/>
      <c r="DEJ209" s="110"/>
      <c r="DEK209" s="110"/>
      <c r="DEL209" s="110"/>
      <c r="DEM209" s="110"/>
      <c r="DEN209" s="110"/>
      <c r="DEO209" s="110"/>
      <c r="DEP209" s="110"/>
      <c r="DEQ209" s="110"/>
      <c r="DER209" s="110"/>
      <c r="DES209" s="110"/>
      <c r="DET209" s="110"/>
      <c r="DEU209" s="110"/>
      <c r="DEV209" s="110"/>
      <c r="DEW209" s="110"/>
      <c r="DEX209" s="110"/>
      <c r="DEY209" s="110"/>
      <c r="DEZ209" s="110"/>
      <c r="DFA209" s="110"/>
      <c r="DFB209" s="110"/>
      <c r="DFC209" s="110"/>
      <c r="DFD209" s="110"/>
      <c r="DFE209" s="110"/>
      <c r="DFF209" s="110"/>
      <c r="DFG209" s="110"/>
      <c r="DFH209" s="110"/>
      <c r="DFI209" s="110"/>
      <c r="DFJ209" s="110"/>
      <c r="DFK209" s="110"/>
      <c r="DFL209" s="110"/>
      <c r="DFM209" s="110"/>
      <c r="DFN209" s="110"/>
      <c r="DFO209" s="110"/>
      <c r="DFP209" s="110"/>
      <c r="DFQ209" s="110"/>
      <c r="DFR209" s="110"/>
      <c r="DFS209" s="110"/>
      <c r="DFT209" s="110"/>
      <c r="DFU209" s="110"/>
      <c r="DFV209" s="110"/>
      <c r="DFW209" s="110"/>
      <c r="DFX209" s="110"/>
      <c r="DFY209" s="110"/>
      <c r="DFZ209" s="110"/>
      <c r="DGA209" s="110"/>
      <c r="DGB209" s="110"/>
      <c r="DGC209" s="110"/>
      <c r="DGD209" s="110"/>
      <c r="DGE209" s="110"/>
      <c r="DGF209" s="110"/>
      <c r="DGG209" s="110"/>
      <c r="DGH209" s="110"/>
      <c r="DGI209" s="110"/>
      <c r="DGJ209" s="110"/>
      <c r="DGK209" s="110"/>
      <c r="DGL209" s="110"/>
      <c r="DGM209" s="110"/>
      <c r="DGN209" s="110"/>
      <c r="DGO209" s="110"/>
      <c r="DGP209" s="110"/>
      <c r="DGQ209" s="110"/>
      <c r="DGR209" s="110"/>
      <c r="DGS209" s="110"/>
      <c r="DGT209" s="110"/>
      <c r="DGU209" s="110"/>
      <c r="DGV209" s="110"/>
      <c r="DGW209" s="110"/>
      <c r="DGX209" s="110"/>
      <c r="DGY209" s="110"/>
      <c r="DGZ209" s="110"/>
      <c r="DHA209" s="110"/>
      <c r="DHB209" s="110"/>
      <c r="DHC209" s="110"/>
      <c r="DHD209" s="110"/>
      <c r="DHE209" s="110"/>
      <c r="DHF209" s="110"/>
      <c r="DHG209" s="110"/>
      <c r="DHH209" s="110"/>
      <c r="DHI209" s="110"/>
      <c r="DHJ209" s="110"/>
      <c r="DHK209" s="110"/>
      <c r="DHL209" s="110"/>
      <c r="DHM209" s="110"/>
      <c r="DHN209" s="110"/>
      <c r="DHO209" s="110"/>
      <c r="DHP209" s="110"/>
      <c r="DHQ209" s="110"/>
      <c r="DHR209" s="110"/>
      <c r="DHS209" s="110"/>
      <c r="DHT209" s="110"/>
      <c r="DHU209" s="110"/>
      <c r="DHV209" s="110"/>
      <c r="DHW209" s="110"/>
      <c r="DHX209" s="110"/>
      <c r="DHY209" s="110"/>
      <c r="DHZ209" s="110"/>
      <c r="DIA209" s="110"/>
      <c r="DIB209" s="110"/>
      <c r="DIC209" s="110"/>
      <c r="DID209" s="110"/>
      <c r="DIE209" s="110"/>
      <c r="DIF209" s="110"/>
      <c r="DIG209" s="110"/>
      <c r="DIH209" s="110"/>
      <c r="DII209" s="110"/>
      <c r="DIJ209" s="110"/>
      <c r="DIK209" s="110"/>
      <c r="DIL209" s="110"/>
      <c r="DIM209" s="110"/>
      <c r="DIN209" s="110"/>
      <c r="DIO209" s="110"/>
      <c r="DIP209" s="110"/>
      <c r="DIQ209" s="110"/>
      <c r="DIR209" s="110"/>
      <c r="DIS209" s="110"/>
      <c r="DIT209" s="110"/>
      <c r="DIU209" s="110"/>
      <c r="DIV209" s="110"/>
      <c r="DIW209" s="110"/>
      <c r="DIX209" s="110"/>
      <c r="DIY209" s="110"/>
      <c r="DIZ209" s="110"/>
      <c r="DJA209" s="110"/>
      <c r="DJB209" s="110"/>
      <c r="DJC209" s="110"/>
      <c r="DJD209" s="110"/>
      <c r="DJE209" s="110"/>
      <c r="DJF209" s="110"/>
      <c r="DJG209" s="110"/>
      <c r="DJH209" s="110"/>
      <c r="DJI209" s="110"/>
      <c r="DJJ209" s="110"/>
      <c r="DJK209" s="110"/>
      <c r="DJL209" s="110"/>
      <c r="DJM209" s="110"/>
      <c r="DJN209" s="110"/>
      <c r="DJO209" s="110"/>
      <c r="DJP209" s="110"/>
      <c r="DJQ209" s="110"/>
      <c r="DJR209" s="110"/>
      <c r="DJS209" s="110"/>
      <c r="DJT209" s="110"/>
      <c r="DJU209" s="110"/>
      <c r="DJV209" s="110"/>
      <c r="DJW209" s="110"/>
      <c r="DJX209" s="110"/>
      <c r="DJY209" s="110"/>
      <c r="DJZ209" s="110"/>
      <c r="DKA209" s="110"/>
      <c r="DKB209" s="110"/>
      <c r="DKC209" s="110"/>
      <c r="DKD209" s="110"/>
      <c r="DKE209" s="110"/>
      <c r="DKF209" s="110"/>
      <c r="DKG209" s="110"/>
      <c r="DKH209" s="110"/>
      <c r="DKI209" s="110"/>
      <c r="DKJ209" s="110"/>
      <c r="DKK209" s="110"/>
      <c r="DKL209" s="110"/>
      <c r="DKM209" s="110"/>
      <c r="DKN209" s="110"/>
      <c r="DKO209" s="110"/>
      <c r="DKP209" s="110"/>
      <c r="DKQ209" s="110"/>
      <c r="DKR209" s="110"/>
      <c r="DKS209" s="110"/>
      <c r="DKT209" s="110"/>
      <c r="DKU209" s="110"/>
      <c r="DKV209" s="110"/>
      <c r="DKW209" s="110"/>
      <c r="DKX209" s="110"/>
      <c r="DKY209" s="110"/>
      <c r="DKZ209" s="110"/>
      <c r="DLA209" s="110"/>
      <c r="DLB209" s="110"/>
      <c r="DLC209" s="110"/>
      <c r="DLD209" s="110"/>
      <c r="DLE209" s="110"/>
      <c r="DLF209" s="110"/>
      <c r="DLG209" s="110"/>
      <c r="DLH209" s="110"/>
      <c r="DLI209" s="110"/>
      <c r="DLJ209" s="110"/>
      <c r="DLK209" s="110"/>
      <c r="DLL209" s="110"/>
      <c r="DLM209" s="110"/>
      <c r="DLN209" s="110"/>
      <c r="DLO209" s="110"/>
      <c r="DLP209" s="110"/>
      <c r="DLQ209" s="110"/>
      <c r="DLR209" s="110"/>
      <c r="DLS209" s="110"/>
      <c r="DLT209" s="110"/>
      <c r="DLU209" s="110"/>
      <c r="DLV209" s="110"/>
      <c r="DLW209" s="110"/>
      <c r="DLX209" s="110"/>
      <c r="DLY209" s="110"/>
      <c r="DLZ209" s="110"/>
      <c r="DMA209" s="110"/>
      <c r="DMB209" s="110"/>
      <c r="DMC209" s="110"/>
      <c r="DMD209" s="110"/>
      <c r="DME209" s="110"/>
      <c r="DMF209" s="110"/>
      <c r="DMG209" s="110"/>
      <c r="DMH209" s="110"/>
      <c r="DMI209" s="110"/>
      <c r="DMJ209" s="110"/>
      <c r="DMK209" s="110"/>
      <c r="DML209" s="110"/>
      <c r="DMM209" s="110"/>
      <c r="DMN209" s="110"/>
      <c r="DMO209" s="110"/>
      <c r="DMP209" s="110"/>
      <c r="DMQ209" s="110"/>
      <c r="DMR209" s="110"/>
      <c r="DMS209" s="110"/>
      <c r="DMT209" s="110"/>
      <c r="DMU209" s="110"/>
      <c r="DMV209" s="110"/>
      <c r="DMW209" s="110"/>
      <c r="DMX209" s="110"/>
      <c r="DMY209" s="110"/>
      <c r="DMZ209" s="110"/>
      <c r="DNA209" s="110"/>
      <c r="DNB209" s="110"/>
      <c r="DNC209" s="110"/>
      <c r="DND209" s="110"/>
      <c r="DNE209" s="110"/>
      <c r="DNF209" s="110"/>
      <c r="DNG209" s="110"/>
      <c r="DNH209" s="110"/>
      <c r="DNI209" s="110"/>
      <c r="DNJ209" s="110"/>
      <c r="DNK209" s="110"/>
      <c r="DNL209" s="110"/>
      <c r="DNM209" s="110"/>
      <c r="DNN209" s="110"/>
      <c r="DNO209" s="110"/>
      <c r="DNP209" s="110"/>
      <c r="DNQ209" s="110"/>
      <c r="DNR209" s="110"/>
      <c r="DNS209" s="110"/>
      <c r="DNT209" s="110"/>
      <c r="DNU209" s="110"/>
      <c r="DNV209" s="110"/>
      <c r="DNW209" s="110"/>
      <c r="DNX209" s="110"/>
      <c r="DNY209" s="110"/>
      <c r="DNZ209" s="110"/>
      <c r="DOA209" s="110"/>
      <c r="DOB209" s="110"/>
      <c r="DOC209" s="110"/>
      <c r="DOD209" s="110"/>
      <c r="DOE209" s="110"/>
      <c r="DOF209" s="110"/>
      <c r="DOG209" s="110"/>
      <c r="DOH209" s="110"/>
      <c r="DOI209" s="110"/>
      <c r="DOJ209" s="110"/>
      <c r="DOK209" s="110"/>
      <c r="DOL209" s="110"/>
      <c r="DOM209" s="110"/>
      <c r="DON209" s="110"/>
      <c r="DOO209" s="110"/>
      <c r="DOP209" s="110"/>
      <c r="DOQ209" s="110"/>
      <c r="DOR209" s="110"/>
      <c r="DOS209" s="110"/>
      <c r="DOT209" s="110"/>
      <c r="DOU209" s="110"/>
      <c r="DOV209" s="110"/>
      <c r="DOW209" s="110"/>
      <c r="DOX209" s="110"/>
      <c r="DOY209" s="110"/>
      <c r="DOZ209" s="110"/>
      <c r="DPA209" s="110"/>
      <c r="DPB209" s="110"/>
      <c r="DPC209" s="110"/>
      <c r="DPD209" s="110"/>
      <c r="DPE209" s="110"/>
      <c r="DPF209" s="110"/>
      <c r="DPG209" s="110"/>
      <c r="DPH209" s="110"/>
      <c r="DPI209" s="110"/>
      <c r="DPJ209" s="110"/>
      <c r="DPK209" s="110"/>
      <c r="DPL209" s="110"/>
      <c r="DPM209" s="110"/>
      <c r="DPN209" s="110"/>
      <c r="DPO209" s="110"/>
      <c r="DPP209" s="110"/>
      <c r="DPQ209" s="110"/>
      <c r="DPR209" s="110"/>
      <c r="DPS209" s="110"/>
      <c r="DPT209" s="110"/>
      <c r="DPU209" s="110"/>
      <c r="DPV209" s="110"/>
      <c r="DPW209" s="110"/>
      <c r="DPX209" s="110"/>
      <c r="DPY209" s="110"/>
      <c r="DPZ209" s="110"/>
      <c r="DQA209" s="110"/>
      <c r="DQB209" s="110"/>
      <c r="DQC209" s="110"/>
      <c r="DQD209" s="110"/>
      <c r="DQE209" s="110"/>
      <c r="DQF209" s="110"/>
      <c r="DQG209" s="110"/>
      <c r="DQH209" s="110"/>
      <c r="DQI209" s="110"/>
      <c r="DQJ209" s="110"/>
      <c r="DQK209" s="110"/>
      <c r="DQL209" s="110"/>
      <c r="DQM209" s="110"/>
      <c r="DQN209" s="110"/>
      <c r="DQO209" s="110"/>
      <c r="DQP209" s="110"/>
      <c r="DQQ209" s="110"/>
      <c r="DQR209" s="110"/>
      <c r="DQS209" s="110"/>
      <c r="DQT209" s="110"/>
      <c r="DQU209" s="110"/>
      <c r="DQV209" s="110"/>
      <c r="DQW209" s="110"/>
      <c r="DQX209" s="110"/>
      <c r="DQY209" s="110"/>
      <c r="DQZ209" s="110"/>
      <c r="DRA209" s="110"/>
      <c r="DRB209" s="110"/>
      <c r="DRC209" s="110"/>
      <c r="DRD209" s="110"/>
      <c r="DRE209" s="110"/>
      <c r="DRF209" s="110"/>
      <c r="DRG209" s="110"/>
      <c r="DRH209" s="110"/>
      <c r="DRI209" s="110"/>
      <c r="DRJ209" s="110"/>
      <c r="DRK209" s="110"/>
      <c r="DRL209" s="110"/>
      <c r="DRM209" s="110"/>
      <c r="DRN209" s="110"/>
      <c r="DRO209" s="110"/>
      <c r="DRP209" s="110"/>
      <c r="DRQ209" s="110"/>
      <c r="DRR209" s="110"/>
      <c r="DRS209" s="110"/>
      <c r="DRT209" s="110"/>
      <c r="DRU209" s="110"/>
      <c r="DRV209" s="110"/>
      <c r="DRW209" s="110"/>
      <c r="DRX209" s="110"/>
      <c r="DRY209" s="110"/>
      <c r="DRZ209" s="110"/>
      <c r="DSA209" s="110"/>
      <c r="DSB209" s="110"/>
      <c r="DSC209" s="110"/>
      <c r="DSD209" s="110"/>
      <c r="DSE209" s="110"/>
      <c r="DSF209" s="110"/>
      <c r="DSG209" s="110"/>
      <c r="DSH209" s="110"/>
      <c r="DSI209" s="110"/>
      <c r="DSJ209" s="110"/>
      <c r="DSK209" s="110"/>
      <c r="DSL209" s="110"/>
      <c r="DSM209" s="110"/>
      <c r="DSN209" s="110"/>
      <c r="DSO209" s="110"/>
      <c r="DSP209" s="110"/>
      <c r="DSQ209" s="110"/>
      <c r="DSR209" s="110"/>
      <c r="DSS209" s="110"/>
      <c r="DST209" s="110"/>
      <c r="DSU209" s="110"/>
      <c r="DSV209" s="110"/>
      <c r="DSW209" s="110"/>
      <c r="DSX209" s="110"/>
      <c r="DSY209" s="110"/>
      <c r="DSZ209" s="110"/>
      <c r="DTA209" s="110"/>
      <c r="DTB209" s="110"/>
      <c r="DTC209" s="110"/>
      <c r="DTD209" s="110"/>
      <c r="DTE209" s="110"/>
      <c r="DTF209" s="110"/>
      <c r="DTG209" s="110"/>
      <c r="DTH209" s="110"/>
      <c r="DTI209" s="110"/>
      <c r="DTJ209" s="110"/>
      <c r="DTK209" s="110"/>
      <c r="DTL209" s="110"/>
      <c r="DTM209" s="110"/>
      <c r="DTN209" s="110"/>
      <c r="DTO209" s="110"/>
      <c r="DTP209" s="110"/>
      <c r="DTQ209" s="110"/>
      <c r="DTR209" s="110"/>
      <c r="DTS209" s="110"/>
      <c r="DTT209" s="110"/>
      <c r="DTU209" s="110"/>
      <c r="DTV209" s="110"/>
      <c r="DTW209" s="110"/>
      <c r="DTX209" s="110"/>
      <c r="DTY209" s="110"/>
      <c r="DTZ209" s="110"/>
      <c r="DUA209" s="110"/>
      <c r="DUB209" s="110"/>
      <c r="DUC209" s="110"/>
      <c r="DUD209" s="110"/>
      <c r="DUE209" s="110"/>
      <c r="DUF209" s="110"/>
      <c r="DUG209" s="110"/>
      <c r="DUH209" s="110"/>
      <c r="DUI209" s="110"/>
      <c r="DUJ209" s="110"/>
      <c r="DUK209" s="110"/>
      <c r="DUL209" s="110"/>
      <c r="DUM209" s="110"/>
      <c r="DUN209" s="110"/>
      <c r="DUO209" s="110"/>
      <c r="DUP209" s="110"/>
      <c r="DUQ209" s="110"/>
      <c r="DUR209" s="110"/>
      <c r="DUS209" s="110"/>
      <c r="DUT209" s="110"/>
      <c r="DUU209" s="110"/>
      <c r="DUV209" s="110"/>
      <c r="DUW209" s="110"/>
      <c r="DUX209" s="110"/>
      <c r="DUY209" s="110"/>
      <c r="DUZ209" s="110"/>
      <c r="DVA209" s="110"/>
      <c r="DVB209" s="110"/>
      <c r="DVC209" s="110"/>
      <c r="DVD209" s="110"/>
      <c r="DVE209" s="110"/>
      <c r="DVF209" s="110"/>
      <c r="DVG209" s="110"/>
      <c r="DVH209" s="110"/>
      <c r="DVI209" s="110"/>
      <c r="DVJ209" s="110"/>
      <c r="DVK209" s="110"/>
      <c r="DVL209" s="110"/>
      <c r="DVM209" s="110"/>
      <c r="DVN209" s="110"/>
      <c r="DVO209" s="110"/>
      <c r="DVP209" s="110"/>
      <c r="DVQ209" s="110"/>
      <c r="DVR209" s="110"/>
      <c r="DVS209" s="110"/>
      <c r="DVT209" s="110"/>
      <c r="DVU209" s="110"/>
      <c r="DVV209" s="110"/>
      <c r="DVW209" s="110"/>
      <c r="DVX209" s="110"/>
      <c r="DVY209" s="110"/>
      <c r="DVZ209" s="110"/>
      <c r="DWA209" s="110"/>
      <c r="DWB209" s="110"/>
      <c r="DWC209" s="110"/>
      <c r="DWD209" s="110"/>
      <c r="DWE209" s="110"/>
      <c r="DWF209" s="110"/>
      <c r="DWG209" s="110"/>
      <c r="DWH209" s="110"/>
      <c r="DWI209" s="110"/>
      <c r="DWJ209" s="110"/>
      <c r="DWK209" s="110"/>
      <c r="DWL209" s="110"/>
      <c r="DWM209" s="110"/>
      <c r="DWN209" s="110"/>
      <c r="DWO209" s="110"/>
      <c r="DWP209" s="110"/>
      <c r="DWQ209" s="110"/>
      <c r="DWR209" s="110"/>
      <c r="DWS209" s="110"/>
      <c r="DWT209" s="110"/>
      <c r="DWU209" s="110"/>
      <c r="DWV209" s="110"/>
      <c r="DWW209" s="110"/>
      <c r="DWX209" s="110"/>
      <c r="DWY209" s="110"/>
      <c r="DWZ209" s="110"/>
      <c r="DXA209" s="110"/>
      <c r="DXB209" s="110"/>
      <c r="DXC209" s="110"/>
      <c r="DXD209" s="110"/>
      <c r="DXE209" s="110"/>
      <c r="DXF209" s="110"/>
      <c r="DXG209" s="110"/>
      <c r="DXH209" s="110"/>
      <c r="DXI209" s="110"/>
      <c r="DXJ209" s="110"/>
      <c r="DXK209" s="110"/>
      <c r="DXL209" s="110"/>
      <c r="DXM209" s="110"/>
      <c r="DXN209" s="110"/>
      <c r="DXO209" s="110"/>
      <c r="DXP209" s="110"/>
      <c r="DXQ209" s="110"/>
      <c r="DXR209" s="110"/>
      <c r="DXS209" s="110"/>
      <c r="DXT209" s="110"/>
      <c r="DXU209" s="110"/>
      <c r="DXV209" s="110"/>
      <c r="DXW209" s="110"/>
      <c r="DXX209" s="110"/>
      <c r="DXY209" s="110"/>
      <c r="DXZ209" s="110"/>
      <c r="DYA209" s="110"/>
      <c r="DYB209" s="110"/>
      <c r="DYC209" s="110"/>
      <c r="DYD209" s="110"/>
      <c r="DYE209" s="110"/>
      <c r="DYF209" s="110"/>
      <c r="DYG209" s="110"/>
      <c r="DYH209" s="110"/>
      <c r="DYI209" s="110"/>
      <c r="DYJ209" s="110"/>
      <c r="DYK209" s="110"/>
      <c r="DYL209" s="110"/>
      <c r="DYM209" s="110"/>
      <c r="DYN209" s="110"/>
      <c r="DYO209" s="110"/>
      <c r="DYP209" s="110"/>
      <c r="DYQ209" s="110"/>
      <c r="DYR209" s="110"/>
      <c r="DYS209" s="110"/>
      <c r="DYT209" s="110"/>
      <c r="DYU209" s="110"/>
      <c r="DYV209" s="110"/>
      <c r="DYW209" s="110"/>
      <c r="DYX209" s="110"/>
      <c r="DYY209" s="110"/>
      <c r="DYZ209" s="110"/>
      <c r="DZA209" s="110"/>
      <c r="DZB209" s="110"/>
      <c r="DZC209" s="110"/>
      <c r="DZD209" s="110"/>
      <c r="DZE209" s="110"/>
      <c r="DZF209" s="110"/>
      <c r="DZG209" s="110"/>
      <c r="DZH209" s="110"/>
      <c r="DZI209" s="110"/>
      <c r="DZJ209" s="110"/>
      <c r="DZK209" s="110"/>
      <c r="DZL209" s="110"/>
      <c r="DZM209" s="110"/>
      <c r="DZN209" s="110"/>
      <c r="DZO209" s="110"/>
      <c r="DZP209" s="110"/>
      <c r="DZQ209" s="110"/>
      <c r="DZR209" s="110"/>
      <c r="DZS209" s="110"/>
      <c r="DZT209" s="110"/>
      <c r="DZU209" s="110"/>
      <c r="DZV209" s="110"/>
      <c r="DZW209" s="110"/>
      <c r="DZX209" s="110"/>
      <c r="DZY209" s="110"/>
      <c r="DZZ209" s="110"/>
      <c r="EAA209" s="110"/>
      <c r="EAB209" s="110"/>
      <c r="EAC209" s="110"/>
      <c r="EAD209" s="110"/>
      <c r="EAE209" s="110"/>
      <c r="EAF209" s="110"/>
      <c r="EAG209" s="110"/>
      <c r="EAH209" s="110"/>
      <c r="EAI209" s="110"/>
      <c r="EAJ209" s="110"/>
      <c r="EAK209" s="110"/>
      <c r="EAL209" s="110"/>
      <c r="EAM209" s="110"/>
      <c r="EAN209" s="110"/>
      <c r="EAO209" s="110"/>
      <c r="EAP209" s="110"/>
      <c r="EAQ209" s="110"/>
      <c r="EAR209" s="110"/>
      <c r="EAS209" s="110"/>
      <c r="EAT209" s="110"/>
      <c r="EAU209" s="110"/>
      <c r="EAV209" s="110"/>
      <c r="EAW209" s="110"/>
      <c r="EAX209" s="110"/>
      <c r="EAY209" s="110"/>
      <c r="EAZ209" s="110"/>
      <c r="EBA209" s="110"/>
      <c r="EBB209" s="110"/>
      <c r="EBC209" s="110"/>
      <c r="EBD209" s="110"/>
      <c r="EBE209" s="110"/>
      <c r="EBF209" s="110"/>
      <c r="EBG209" s="110"/>
      <c r="EBH209" s="110"/>
      <c r="EBI209" s="110"/>
      <c r="EBJ209" s="110"/>
      <c r="EBK209" s="110"/>
      <c r="EBL209" s="110"/>
      <c r="EBM209" s="110"/>
      <c r="EBN209" s="110"/>
      <c r="EBO209" s="110"/>
      <c r="EBP209" s="110"/>
      <c r="EBQ209" s="110"/>
      <c r="EBR209" s="110"/>
      <c r="EBS209" s="110"/>
      <c r="EBT209" s="110"/>
      <c r="EBU209" s="110"/>
      <c r="EBV209" s="110"/>
      <c r="EBW209" s="110"/>
      <c r="EBX209" s="110"/>
      <c r="EBY209" s="110"/>
      <c r="EBZ209" s="110"/>
      <c r="ECA209" s="110"/>
      <c r="ECB209" s="110"/>
      <c r="ECC209" s="110"/>
      <c r="ECD209" s="110"/>
      <c r="ECE209" s="110"/>
      <c r="ECF209" s="110"/>
      <c r="ECG209" s="110"/>
      <c r="ECH209" s="110"/>
      <c r="ECI209" s="110"/>
      <c r="ECJ209" s="110"/>
      <c r="ECK209" s="110"/>
      <c r="ECL209" s="110"/>
      <c r="ECM209" s="110"/>
      <c r="ECN209" s="110"/>
      <c r="ECO209" s="110"/>
      <c r="ECP209" s="110"/>
      <c r="ECQ209" s="110"/>
      <c r="ECR209" s="110"/>
      <c r="ECS209" s="110"/>
      <c r="ECT209" s="110"/>
      <c r="ECU209" s="110"/>
      <c r="ECV209" s="110"/>
      <c r="ECW209" s="110"/>
      <c r="ECX209" s="110"/>
      <c r="ECY209" s="110"/>
      <c r="ECZ209" s="110"/>
      <c r="EDA209" s="110"/>
      <c r="EDB209" s="110"/>
      <c r="EDC209" s="110"/>
      <c r="EDD209" s="110"/>
      <c r="EDE209" s="110"/>
      <c r="EDF209" s="110"/>
      <c r="EDG209" s="110"/>
      <c r="EDH209" s="110"/>
      <c r="EDI209" s="110"/>
      <c r="EDJ209" s="110"/>
      <c r="EDK209" s="110"/>
      <c r="EDL209" s="110"/>
      <c r="EDM209" s="110"/>
      <c r="EDN209" s="110"/>
      <c r="EDO209" s="110"/>
      <c r="EDP209" s="110"/>
      <c r="EDQ209" s="110"/>
      <c r="EDR209" s="110"/>
      <c r="EDS209" s="110"/>
      <c r="EDT209" s="110"/>
      <c r="EDU209" s="110"/>
      <c r="EDV209" s="110"/>
      <c r="EDW209" s="110"/>
      <c r="EDX209" s="110"/>
      <c r="EDY209" s="110"/>
      <c r="EDZ209" s="110"/>
      <c r="EEA209" s="110"/>
      <c r="EEB209" s="110"/>
      <c r="EEC209" s="110"/>
      <c r="EED209" s="110"/>
      <c r="EEE209" s="110"/>
      <c r="EEF209" s="110"/>
      <c r="EEG209" s="110"/>
      <c r="EEH209" s="110"/>
      <c r="EEI209" s="110"/>
      <c r="EEJ209" s="110"/>
      <c r="EEK209" s="110"/>
      <c r="EEL209" s="110"/>
      <c r="EEM209" s="110"/>
      <c r="EEN209" s="110"/>
      <c r="EEO209" s="110"/>
      <c r="EEP209" s="110"/>
      <c r="EEQ209" s="110"/>
      <c r="EER209" s="110"/>
      <c r="EES209" s="110"/>
      <c r="EET209" s="110"/>
      <c r="EEU209" s="110"/>
      <c r="EEV209" s="110"/>
      <c r="EEW209" s="110"/>
      <c r="EEX209" s="110"/>
      <c r="EEY209" s="110"/>
      <c r="EEZ209" s="110"/>
      <c r="EFA209" s="110"/>
      <c r="EFB209" s="110"/>
      <c r="EFC209" s="110"/>
      <c r="EFD209" s="110"/>
      <c r="EFE209" s="110"/>
      <c r="EFF209" s="110"/>
      <c r="EFG209" s="110"/>
      <c r="EFH209" s="110"/>
      <c r="EFI209" s="110"/>
      <c r="EFJ209" s="110"/>
      <c r="EFK209" s="110"/>
      <c r="EFL209" s="110"/>
      <c r="EFM209" s="110"/>
      <c r="EFN209" s="110"/>
      <c r="EFO209" s="110"/>
      <c r="EFP209" s="110"/>
      <c r="EFQ209" s="110"/>
      <c r="EFR209" s="110"/>
      <c r="EFS209" s="110"/>
      <c r="EFT209" s="110"/>
      <c r="EFU209" s="110"/>
      <c r="EFV209" s="110"/>
      <c r="EFW209" s="110"/>
      <c r="EFX209" s="110"/>
      <c r="EFY209" s="110"/>
      <c r="EFZ209" s="110"/>
      <c r="EGA209" s="110"/>
      <c r="EGB209" s="110"/>
      <c r="EGC209" s="110"/>
      <c r="EGD209" s="110"/>
      <c r="EGE209" s="110"/>
      <c r="EGF209" s="110"/>
      <c r="EGG209" s="110"/>
      <c r="EGH209" s="110"/>
      <c r="EGI209" s="110"/>
      <c r="EGJ209" s="110"/>
      <c r="EGK209" s="110"/>
      <c r="EGL209" s="110"/>
      <c r="EGM209" s="110"/>
      <c r="EGN209" s="110"/>
      <c r="EGO209" s="110"/>
      <c r="EGP209" s="110"/>
      <c r="EGQ209" s="110"/>
      <c r="EGR209" s="110"/>
      <c r="EGS209" s="110"/>
      <c r="EGT209" s="110"/>
      <c r="EGU209" s="110"/>
      <c r="EGV209" s="110"/>
      <c r="EGW209" s="110"/>
      <c r="EGX209" s="110"/>
      <c r="EGY209" s="110"/>
      <c r="EGZ209" s="110"/>
      <c r="EHA209" s="110"/>
      <c r="EHB209" s="110"/>
      <c r="EHC209" s="110"/>
      <c r="EHD209" s="110"/>
      <c r="EHE209" s="110"/>
      <c r="EHF209" s="110"/>
      <c r="EHG209" s="110"/>
      <c r="EHH209" s="110"/>
      <c r="EHI209" s="110"/>
      <c r="EHJ209" s="110"/>
      <c r="EHK209" s="110"/>
      <c r="EHL209" s="110"/>
      <c r="EHM209" s="110"/>
      <c r="EHN209" s="110"/>
      <c r="EHO209" s="110"/>
      <c r="EHP209" s="110"/>
      <c r="EHQ209" s="110"/>
      <c r="EHR209" s="110"/>
      <c r="EHS209" s="110"/>
      <c r="EHT209" s="110"/>
      <c r="EHU209" s="110"/>
      <c r="EHV209" s="110"/>
      <c r="EHW209" s="110"/>
      <c r="EHX209" s="110"/>
      <c r="EHY209" s="110"/>
      <c r="EHZ209" s="110"/>
      <c r="EIA209" s="110"/>
      <c r="EIB209" s="110"/>
      <c r="EIC209" s="110"/>
      <c r="EID209" s="110"/>
      <c r="EIE209" s="110"/>
      <c r="EIF209" s="110"/>
      <c r="EIG209" s="110"/>
      <c r="EIH209" s="110"/>
      <c r="EII209" s="110"/>
      <c r="EIJ209" s="110"/>
      <c r="EIK209" s="110"/>
      <c r="EIL209" s="110"/>
      <c r="EIM209" s="110"/>
      <c r="EIN209" s="110"/>
      <c r="EIO209" s="110"/>
      <c r="EIP209" s="110"/>
      <c r="EIQ209" s="110"/>
      <c r="EIR209" s="110"/>
      <c r="EIS209" s="110"/>
      <c r="EIT209" s="110"/>
      <c r="EIU209" s="110"/>
      <c r="EIV209" s="110"/>
      <c r="EIW209" s="110"/>
      <c r="EIX209" s="110"/>
      <c r="EIY209" s="110"/>
      <c r="EIZ209" s="110"/>
      <c r="EJA209" s="110"/>
      <c r="EJB209" s="110"/>
      <c r="EJC209" s="110"/>
      <c r="EJD209" s="110"/>
      <c r="EJE209" s="110"/>
      <c r="EJF209" s="110"/>
      <c r="EJG209" s="110"/>
      <c r="EJH209" s="110"/>
      <c r="EJI209" s="110"/>
      <c r="EJJ209" s="110"/>
      <c r="EJK209" s="110"/>
      <c r="EJL209" s="110"/>
      <c r="EJM209" s="110"/>
      <c r="EJN209" s="110"/>
      <c r="EJO209" s="110"/>
      <c r="EJP209" s="110"/>
      <c r="EJQ209" s="110"/>
      <c r="EJR209" s="110"/>
      <c r="EJS209" s="110"/>
      <c r="EJT209" s="110"/>
      <c r="EJU209" s="110"/>
      <c r="EJV209" s="110"/>
      <c r="EJW209" s="110"/>
      <c r="EJX209" s="110"/>
      <c r="EJY209" s="110"/>
      <c r="EJZ209" s="110"/>
      <c r="EKA209" s="110"/>
      <c r="EKB209" s="110"/>
      <c r="EKC209" s="110"/>
      <c r="EKD209" s="110"/>
      <c r="EKE209" s="110"/>
      <c r="EKF209" s="110"/>
      <c r="EKG209" s="110"/>
      <c r="EKH209" s="110"/>
      <c r="EKI209" s="110"/>
      <c r="EKJ209" s="110"/>
      <c r="EKK209" s="110"/>
      <c r="EKL209" s="110"/>
      <c r="EKM209" s="110"/>
      <c r="EKN209" s="110"/>
      <c r="EKO209" s="110"/>
      <c r="EKP209" s="110"/>
      <c r="EKQ209" s="110"/>
      <c r="EKR209" s="110"/>
      <c r="EKS209" s="110"/>
      <c r="EKT209" s="110"/>
      <c r="EKU209" s="110"/>
      <c r="EKV209" s="110"/>
      <c r="EKW209" s="110"/>
      <c r="EKX209" s="110"/>
      <c r="EKY209" s="110"/>
      <c r="EKZ209" s="110"/>
      <c r="ELA209" s="110"/>
      <c r="ELB209" s="110"/>
      <c r="ELC209" s="110"/>
      <c r="ELD209" s="110"/>
      <c r="ELE209" s="110"/>
      <c r="ELF209" s="110"/>
      <c r="ELG209" s="110"/>
      <c r="ELH209" s="110"/>
      <c r="ELI209" s="110"/>
      <c r="ELJ209" s="110"/>
      <c r="ELK209" s="110"/>
      <c r="ELL209" s="110"/>
      <c r="ELM209" s="110"/>
      <c r="ELN209" s="110"/>
      <c r="ELO209" s="110"/>
      <c r="ELP209" s="110"/>
      <c r="ELQ209" s="110"/>
      <c r="ELR209" s="110"/>
      <c r="ELS209" s="110"/>
      <c r="ELT209" s="110"/>
      <c r="ELU209" s="110"/>
      <c r="ELV209" s="110"/>
      <c r="ELW209" s="110"/>
      <c r="ELX209" s="110"/>
      <c r="ELY209" s="110"/>
      <c r="ELZ209" s="110"/>
      <c r="EMA209" s="110"/>
      <c r="EMB209" s="110"/>
      <c r="EMC209" s="110"/>
      <c r="EMD209" s="110"/>
      <c r="EME209" s="110"/>
      <c r="EMF209" s="110"/>
      <c r="EMG209" s="110"/>
      <c r="EMH209" s="110"/>
      <c r="EMI209" s="110"/>
      <c r="EMJ209" s="110"/>
      <c r="EMK209" s="110"/>
      <c r="EML209" s="110"/>
      <c r="EMM209" s="110"/>
      <c r="EMN209" s="110"/>
      <c r="EMO209" s="110"/>
      <c r="EMP209" s="110"/>
      <c r="EMQ209" s="110"/>
      <c r="EMR209" s="110"/>
      <c r="EMS209" s="110"/>
      <c r="EMT209" s="110"/>
      <c r="EMU209" s="110"/>
      <c r="EMV209" s="110"/>
      <c r="EMW209" s="110"/>
      <c r="EMX209" s="110"/>
      <c r="EMY209" s="110"/>
      <c r="EMZ209" s="110"/>
      <c r="ENA209" s="110"/>
      <c r="ENB209" s="110"/>
      <c r="ENC209" s="110"/>
      <c r="END209" s="110"/>
      <c r="ENE209" s="110"/>
      <c r="ENF209" s="110"/>
      <c r="ENG209" s="110"/>
      <c r="ENH209" s="110"/>
      <c r="ENI209" s="110"/>
      <c r="ENJ209" s="110"/>
      <c r="ENK209" s="110"/>
      <c r="ENL209" s="110"/>
      <c r="ENM209" s="110"/>
      <c r="ENN209" s="110"/>
      <c r="ENO209" s="110"/>
      <c r="ENP209" s="110"/>
      <c r="ENQ209" s="110"/>
      <c r="ENR209" s="110"/>
      <c r="ENS209" s="110"/>
      <c r="ENT209" s="110"/>
      <c r="ENU209" s="110"/>
      <c r="ENV209" s="110"/>
      <c r="ENW209" s="110"/>
      <c r="ENX209" s="110"/>
      <c r="ENY209" s="110"/>
      <c r="ENZ209" s="110"/>
      <c r="EOA209" s="110"/>
      <c r="EOB209" s="110"/>
      <c r="EOC209" s="110"/>
      <c r="EOD209" s="110"/>
      <c r="EOE209" s="110"/>
      <c r="EOF209" s="110"/>
      <c r="EOG209" s="110"/>
      <c r="EOH209" s="110"/>
      <c r="EOI209" s="110"/>
      <c r="EOJ209" s="110"/>
      <c r="EOK209" s="110"/>
      <c r="EOL209" s="110"/>
      <c r="EOM209" s="110"/>
      <c r="EON209" s="110"/>
      <c r="EOO209" s="110"/>
      <c r="EOP209" s="110"/>
      <c r="EOQ209" s="110"/>
      <c r="EOR209" s="110"/>
      <c r="EOS209" s="110"/>
      <c r="EOT209" s="110"/>
      <c r="EOU209" s="110"/>
      <c r="EOV209" s="110"/>
      <c r="EOW209" s="110"/>
      <c r="EOX209" s="110"/>
      <c r="EOY209" s="110"/>
      <c r="EOZ209" s="110"/>
      <c r="EPA209" s="110"/>
      <c r="EPB209" s="110"/>
      <c r="EPC209" s="110"/>
      <c r="EPD209" s="110"/>
      <c r="EPE209" s="110"/>
      <c r="EPF209" s="110"/>
      <c r="EPG209" s="110"/>
      <c r="EPH209" s="110"/>
      <c r="EPI209" s="110"/>
      <c r="EPJ209" s="110"/>
      <c r="EPK209" s="110"/>
      <c r="EPL209" s="110"/>
      <c r="EPM209" s="110"/>
      <c r="EPN209" s="110"/>
      <c r="EPO209" s="110"/>
      <c r="EPP209" s="110"/>
      <c r="EPQ209" s="110"/>
      <c r="EPR209" s="110"/>
      <c r="EPS209" s="110"/>
      <c r="EPT209" s="110"/>
      <c r="EPU209" s="110"/>
      <c r="EPV209" s="110"/>
      <c r="EPW209" s="110"/>
      <c r="EPX209" s="110"/>
      <c r="EPY209" s="110"/>
      <c r="EPZ209" s="110"/>
      <c r="EQA209" s="110"/>
      <c r="EQB209" s="110"/>
      <c r="EQC209" s="110"/>
      <c r="EQD209" s="110"/>
      <c r="EQE209" s="110"/>
      <c r="EQF209" s="110"/>
      <c r="EQG209" s="110"/>
      <c r="EQH209" s="110"/>
      <c r="EQI209" s="110"/>
      <c r="EQJ209" s="110"/>
      <c r="EQK209" s="110"/>
      <c r="EQL209" s="110"/>
      <c r="EQM209" s="110"/>
      <c r="EQN209" s="110"/>
      <c r="EQO209" s="110"/>
      <c r="EQP209" s="110"/>
      <c r="EQQ209" s="110"/>
      <c r="EQR209" s="110"/>
      <c r="EQS209" s="110"/>
      <c r="EQT209" s="110"/>
      <c r="EQU209" s="110"/>
      <c r="EQV209" s="110"/>
      <c r="EQW209" s="110"/>
      <c r="EQX209" s="110"/>
      <c r="EQY209" s="110"/>
      <c r="EQZ209" s="110"/>
      <c r="ERA209" s="110"/>
      <c r="ERB209" s="110"/>
      <c r="ERC209" s="110"/>
      <c r="ERD209" s="110"/>
      <c r="ERE209" s="110"/>
      <c r="ERF209" s="110"/>
      <c r="ERG209" s="110"/>
      <c r="ERH209" s="110"/>
      <c r="ERI209" s="110"/>
      <c r="ERJ209" s="110"/>
      <c r="ERK209" s="110"/>
      <c r="ERL209" s="110"/>
      <c r="ERM209" s="110"/>
      <c r="ERN209" s="110"/>
      <c r="ERO209" s="110"/>
      <c r="ERP209" s="110"/>
      <c r="ERQ209" s="110"/>
      <c r="ERR209" s="110"/>
      <c r="ERS209" s="110"/>
      <c r="ERT209" s="110"/>
      <c r="ERU209" s="110"/>
      <c r="ERV209" s="110"/>
      <c r="ERW209" s="110"/>
      <c r="ERX209" s="110"/>
      <c r="ERY209" s="110"/>
      <c r="ERZ209" s="110"/>
      <c r="ESA209" s="110"/>
      <c r="ESB209" s="110"/>
      <c r="ESC209" s="110"/>
      <c r="ESD209" s="110"/>
      <c r="ESE209" s="110"/>
      <c r="ESF209" s="110"/>
      <c r="ESG209" s="110"/>
      <c r="ESH209" s="110"/>
      <c r="ESI209" s="110"/>
      <c r="ESJ209" s="110"/>
      <c r="ESK209" s="110"/>
      <c r="ESL209" s="110"/>
      <c r="ESM209" s="110"/>
      <c r="ESN209" s="110"/>
      <c r="ESO209" s="110"/>
      <c r="ESP209" s="110"/>
      <c r="ESQ209" s="110"/>
      <c r="ESR209" s="110"/>
      <c r="ESS209" s="110"/>
      <c r="EST209" s="110"/>
      <c r="ESU209" s="110"/>
      <c r="ESV209" s="110"/>
      <c r="ESW209" s="110"/>
      <c r="ESX209" s="110"/>
      <c r="ESY209" s="110"/>
      <c r="ESZ209" s="110"/>
      <c r="ETA209" s="110"/>
      <c r="ETB209" s="110"/>
      <c r="ETC209" s="110"/>
      <c r="ETD209" s="110"/>
      <c r="ETE209" s="110"/>
      <c r="ETF209" s="110"/>
      <c r="ETG209" s="110"/>
      <c r="ETH209" s="110"/>
      <c r="ETI209" s="110"/>
      <c r="ETJ209" s="110"/>
      <c r="ETK209" s="110"/>
      <c r="ETL209" s="110"/>
      <c r="ETM209" s="110"/>
      <c r="ETN209" s="110"/>
      <c r="ETO209" s="110"/>
      <c r="ETP209" s="110"/>
      <c r="ETQ209" s="110"/>
      <c r="ETR209" s="110"/>
      <c r="ETS209" s="110"/>
      <c r="ETT209" s="110"/>
      <c r="ETU209" s="110"/>
      <c r="ETV209" s="110"/>
      <c r="ETW209" s="110"/>
      <c r="ETX209" s="110"/>
      <c r="ETY209" s="110"/>
      <c r="ETZ209" s="110"/>
      <c r="EUA209" s="110"/>
      <c r="EUB209" s="110"/>
      <c r="EUC209" s="110"/>
      <c r="EUD209" s="110"/>
      <c r="EUE209" s="110"/>
      <c r="EUF209" s="110"/>
      <c r="EUG209" s="110"/>
      <c r="EUH209" s="110"/>
      <c r="EUI209" s="110"/>
      <c r="EUJ209" s="110"/>
      <c r="EUK209" s="110"/>
      <c r="EUL209" s="110"/>
      <c r="EUM209" s="110"/>
      <c r="EUN209" s="110"/>
      <c r="EUO209" s="110"/>
      <c r="EUP209" s="110"/>
      <c r="EUQ209" s="110"/>
      <c r="EUR209" s="110"/>
      <c r="EUS209" s="110"/>
      <c r="EUT209" s="110"/>
      <c r="EUU209" s="110"/>
      <c r="EUV209" s="110"/>
      <c r="EUW209" s="110"/>
      <c r="EUX209" s="110"/>
      <c r="EUY209" s="110"/>
      <c r="EUZ209" s="110"/>
      <c r="EVA209" s="110"/>
      <c r="EVB209" s="110"/>
      <c r="EVC209" s="110"/>
      <c r="EVD209" s="110"/>
      <c r="EVE209" s="110"/>
      <c r="EVF209" s="110"/>
      <c r="EVG209" s="110"/>
      <c r="EVH209" s="110"/>
      <c r="EVI209" s="110"/>
      <c r="EVJ209" s="110"/>
      <c r="EVK209" s="110"/>
      <c r="EVL209" s="110"/>
      <c r="EVM209" s="110"/>
      <c r="EVN209" s="110"/>
      <c r="EVO209" s="110"/>
      <c r="EVP209" s="110"/>
      <c r="EVQ209" s="110"/>
      <c r="EVR209" s="110"/>
      <c r="EVS209" s="110"/>
      <c r="EVT209" s="110"/>
      <c r="EVU209" s="110"/>
      <c r="EVV209" s="110"/>
      <c r="EVW209" s="110"/>
      <c r="EVX209" s="110"/>
      <c r="EVY209" s="110"/>
      <c r="EVZ209" s="110"/>
      <c r="EWA209" s="110"/>
      <c r="EWB209" s="110"/>
      <c r="EWC209" s="110"/>
      <c r="EWD209" s="110"/>
      <c r="EWE209" s="110"/>
      <c r="EWF209" s="110"/>
      <c r="EWG209" s="110"/>
      <c r="EWH209" s="110"/>
      <c r="EWI209" s="110"/>
      <c r="EWJ209" s="110"/>
      <c r="EWK209" s="110"/>
      <c r="EWL209" s="110"/>
      <c r="EWM209" s="110"/>
      <c r="EWN209" s="110"/>
      <c r="EWO209" s="110"/>
      <c r="EWP209" s="110"/>
      <c r="EWQ209" s="110"/>
      <c r="EWR209" s="110"/>
      <c r="EWS209" s="110"/>
      <c r="EWT209" s="110"/>
      <c r="EWU209" s="110"/>
      <c r="EWV209" s="110"/>
      <c r="EWW209" s="110"/>
      <c r="EWX209" s="110"/>
      <c r="EWY209" s="110"/>
      <c r="EWZ209" s="110"/>
      <c r="EXA209" s="110"/>
      <c r="EXB209" s="110"/>
      <c r="EXC209" s="110"/>
      <c r="EXD209" s="110"/>
      <c r="EXE209" s="110"/>
      <c r="EXF209" s="110"/>
      <c r="EXG209" s="110"/>
      <c r="EXH209" s="110"/>
      <c r="EXI209" s="110"/>
      <c r="EXJ209" s="110"/>
      <c r="EXK209" s="110"/>
      <c r="EXL209" s="110"/>
      <c r="EXM209" s="110"/>
      <c r="EXN209" s="110"/>
      <c r="EXO209" s="110"/>
      <c r="EXP209" s="110"/>
      <c r="EXQ209" s="110"/>
      <c r="EXR209" s="110"/>
      <c r="EXS209" s="110"/>
      <c r="EXT209" s="110"/>
      <c r="EXU209" s="110"/>
      <c r="EXV209" s="110"/>
      <c r="EXW209" s="110"/>
      <c r="EXX209" s="110"/>
      <c r="EXY209" s="110"/>
      <c r="EXZ209" s="110"/>
      <c r="EYA209" s="110"/>
      <c r="EYB209" s="110"/>
      <c r="EYC209" s="110"/>
      <c r="EYD209" s="110"/>
      <c r="EYE209" s="110"/>
      <c r="EYF209" s="110"/>
      <c r="EYG209" s="110"/>
      <c r="EYH209" s="110"/>
      <c r="EYI209" s="110"/>
      <c r="EYJ209" s="110"/>
      <c r="EYK209" s="110"/>
      <c r="EYL209" s="110"/>
      <c r="EYM209" s="110"/>
      <c r="EYN209" s="110"/>
      <c r="EYO209" s="110"/>
      <c r="EYP209" s="110"/>
      <c r="EYQ209" s="110"/>
      <c r="EYR209" s="110"/>
      <c r="EYS209" s="110"/>
      <c r="EYT209" s="110"/>
      <c r="EYU209" s="110"/>
      <c r="EYV209" s="110"/>
      <c r="EYW209" s="110"/>
      <c r="EYX209" s="110"/>
      <c r="EYY209" s="110"/>
      <c r="EYZ209" s="110"/>
      <c r="EZA209" s="110"/>
      <c r="EZB209" s="110"/>
      <c r="EZC209" s="110"/>
      <c r="EZD209" s="110"/>
      <c r="EZE209" s="110"/>
      <c r="EZF209" s="110"/>
      <c r="EZG209" s="110"/>
      <c r="EZH209" s="110"/>
      <c r="EZI209" s="110"/>
      <c r="EZJ209" s="110"/>
      <c r="EZK209" s="110"/>
      <c r="EZL209" s="110"/>
      <c r="EZM209" s="110"/>
      <c r="EZN209" s="110"/>
      <c r="EZO209" s="110"/>
      <c r="EZP209" s="110"/>
      <c r="EZQ209" s="110"/>
      <c r="EZR209" s="110"/>
      <c r="EZS209" s="110"/>
      <c r="EZT209" s="110"/>
      <c r="EZU209" s="110"/>
      <c r="EZV209" s="110"/>
      <c r="EZW209" s="110"/>
      <c r="EZX209" s="110"/>
      <c r="EZY209" s="110"/>
      <c r="EZZ209" s="110"/>
      <c r="FAA209" s="110"/>
      <c r="FAB209" s="110"/>
      <c r="FAC209" s="110"/>
      <c r="FAD209" s="110"/>
      <c r="FAE209" s="110"/>
      <c r="FAF209" s="110"/>
      <c r="FAG209" s="110"/>
      <c r="FAH209" s="110"/>
      <c r="FAI209" s="110"/>
      <c r="FAJ209" s="110"/>
      <c r="FAK209" s="110"/>
      <c r="FAL209" s="110"/>
      <c r="FAM209" s="110"/>
      <c r="FAN209" s="110"/>
      <c r="FAO209" s="110"/>
      <c r="FAP209" s="110"/>
      <c r="FAQ209" s="110"/>
      <c r="FAR209" s="110"/>
      <c r="FAS209" s="110"/>
      <c r="FAT209" s="110"/>
      <c r="FAU209" s="110"/>
      <c r="FAV209" s="110"/>
      <c r="FAW209" s="110"/>
      <c r="FAX209" s="110"/>
      <c r="FAY209" s="110"/>
      <c r="FAZ209" s="110"/>
      <c r="FBA209" s="110"/>
      <c r="FBB209" s="110"/>
      <c r="FBC209" s="110"/>
      <c r="FBD209" s="110"/>
      <c r="FBE209" s="110"/>
      <c r="FBF209" s="110"/>
      <c r="FBG209" s="110"/>
      <c r="FBH209" s="110"/>
      <c r="FBI209" s="110"/>
      <c r="FBJ209" s="110"/>
      <c r="FBK209" s="110"/>
      <c r="FBL209" s="110"/>
      <c r="FBM209" s="110"/>
      <c r="FBN209" s="110"/>
      <c r="FBO209" s="110"/>
      <c r="FBP209" s="110"/>
      <c r="FBQ209" s="110"/>
      <c r="FBR209" s="110"/>
      <c r="FBS209" s="110"/>
      <c r="FBT209" s="110"/>
      <c r="FBU209" s="110"/>
      <c r="FBV209" s="110"/>
      <c r="FBW209" s="110"/>
      <c r="FBX209" s="110"/>
      <c r="FBY209" s="110"/>
      <c r="FBZ209" s="110"/>
      <c r="FCA209" s="110"/>
      <c r="FCB209" s="110"/>
      <c r="FCC209" s="110"/>
      <c r="FCD209" s="110"/>
      <c r="FCE209" s="110"/>
      <c r="FCF209" s="110"/>
      <c r="FCG209" s="110"/>
      <c r="FCH209" s="110"/>
      <c r="FCI209" s="110"/>
      <c r="FCJ209" s="110"/>
      <c r="FCK209" s="110"/>
      <c r="FCL209" s="110"/>
      <c r="FCM209" s="110"/>
      <c r="FCN209" s="110"/>
      <c r="FCO209" s="110"/>
      <c r="FCP209" s="110"/>
      <c r="FCQ209" s="110"/>
      <c r="FCR209" s="110"/>
      <c r="FCS209" s="110"/>
      <c r="FCT209" s="110"/>
      <c r="FCU209" s="110"/>
      <c r="FCV209" s="110"/>
      <c r="FCW209" s="110"/>
      <c r="FCX209" s="110"/>
      <c r="FCY209" s="110"/>
      <c r="FCZ209" s="110"/>
      <c r="FDA209" s="110"/>
      <c r="FDB209" s="110"/>
      <c r="FDC209" s="110"/>
      <c r="FDD209" s="110"/>
      <c r="FDE209" s="110"/>
      <c r="FDF209" s="110"/>
      <c r="FDG209" s="110"/>
      <c r="FDH209" s="110"/>
      <c r="FDI209" s="110"/>
      <c r="FDJ209" s="110"/>
      <c r="FDK209" s="110"/>
      <c r="FDL209" s="110"/>
      <c r="FDM209" s="110"/>
      <c r="FDN209" s="110"/>
      <c r="FDO209" s="110"/>
      <c r="FDP209" s="110"/>
      <c r="FDQ209" s="110"/>
      <c r="FDR209" s="110"/>
      <c r="FDS209" s="110"/>
      <c r="FDT209" s="110"/>
      <c r="FDU209" s="110"/>
      <c r="FDV209" s="110"/>
      <c r="FDW209" s="110"/>
      <c r="FDX209" s="110"/>
      <c r="FDY209" s="110"/>
      <c r="FDZ209" s="110"/>
      <c r="FEA209" s="110"/>
      <c r="FEB209" s="110"/>
      <c r="FEC209" s="110"/>
      <c r="FED209" s="110"/>
      <c r="FEE209" s="110"/>
      <c r="FEF209" s="110"/>
      <c r="FEG209" s="110"/>
      <c r="FEH209" s="110"/>
      <c r="FEI209" s="110"/>
      <c r="FEJ209" s="110"/>
      <c r="FEK209" s="110"/>
      <c r="FEL209" s="110"/>
      <c r="FEM209" s="110"/>
      <c r="FEN209" s="110"/>
      <c r="FEO209" s="110"/>
      <c r="FEP209" s="110"/>
      <c r="FEQ209" s="110"/>
      <c r="FER209" s="110"/>
      <c r="FES209" s="110"/>
      <c r="FET209" s="110"/>
      <c r="FEU209" s="110"/>
      <c r="FEV209" s="110"/>
      <c r="FEW209" s="110"/>
      <c r="FEX209" s="110"/>
      <c r="FEY209" s="110"/>
      <c r="FEZ209" s="110"/>
      <c r="FFA209" s="110"/>
      <c r="FFB209" s="110"/>
      <c r="FFC209" s="110"/>
      <c r="FFD209" s="110"/>
      <c r="FFE209" s="110"/>
      <c r="FFF209" s="110"/>
      <c r="FFG209" s="110"/>
      <c r="FFH209" s="110"/>
      <c r="FFI209" s="110"/>
      <c r="FFJ209" s="110"/>
      <c r="FFK209" s="110"/>
      <c r="FFL209" s="110"/>
      <c r="FFM209" s="110"/>
      <c r="FFN209" s="110"/>
      <c r="FFO209" s="110"/>
      <c r="FFP209" s="110"/>
      <c r="FFQ209" s="110"/>
      <c r="FFR209" s="110"/>
      <c r="FFS209" s="110"/>
      <c r="FFT209" s="110"/>
      <c r="FFU209" s="110"/>
      <c r="FFV209" s="110"/>
      <c r="FFW209" s="110"/>
      <c r="FFX209" s="110"/>
      <c r="FFY209" s="110"/>
      <c r="FFZ209" s="110"/>
      <c r="FGA209" s="110"/>
      <c r="FGB209" s="110"/>
      <c r="FGC209" s="110"/>
      <c r="FGD209" s="110"/>
      <c r="FGE209" s="110"/>
      <c r="FGF209" s="110"/>
      <c r="FGG209" s="110"/>
      <c r="FGH209" s="110"/>
      <c r="FGI209" s="110"/>
      <c r="FGJ209" s="110"/>
      <c r="FGK209" s="110"/>
      <c r="FGL209" s="110"/>
      <c r="FGM209" s="110"/>
      <c r="FGN209" s="110"/>
      <c r="FGO209" s="110"/>
      <c r="FGP209" s="110"/>
      <c r="FGQ209" s="110"/>
      <c r="FGR209" s="110"/>
      <c r="FGS209" s="110"/>
      <c r="FGT209" s="110"/>
      <c r="FGU209" s="110"/>
      <c r="FGV209" s="110"/>
      <c r="FGW209" s="110"/>
      <c r="FGX209" s="110"/>
      <c r="FGY209" s="110"/>
      <c r="FGZ209" s="110"/>
      <c r="FHA209" s="110"/>
      <c r="FHB209" s="110"/>
      <c r="FHC209" s="110"/>
      <c r="FHD209" s="110"/>
      <c r="FHE209" s="110"/>
      <c r="FHF209" s="110"/>
      <c r="FHG209" s="110"/>
      <c r="FHH209" s="110"/>
      <c r="FHI209" s="110"/>
      <c r="FHJ209" s="110"/>
      <c r="FHK209" s="110"/>
      <c r="FHL209" s="110"/>
      <c r="FHM209" s="110"/>
      <c r="FHN209" s="110"/>
      <c r="FHO209" s="110"/>
      <c r="FHP209" s="110"/>
      <c r="FHQ209" s="110"/>
      <c r="FHR209" s="110"/>
      <c r="FHS209" s="110"/>
      <c r="FHT209" s="110"/>
      <c r="FHU209" s="110"/>
      <c r="FHV209" s="110"/>
      <c r="FHW209" s="110"/>
      <c r="FHX209" s="110"/>
      <c r="FHY209" s="110"/>
      <c r="FHZ209" s="110"/>
      <c r="FIA209" s="110"/>
      <c r="FIB209" s="110"/>
      <c r="FIC209" s="110"/>
      <c r="FID209" s="110"/>
      <c r="FIE209" s="110"/>
      <c r="FIF209" s="110"/>
      <c r="FIG209" s="110"/>
      <c r="FIH209" s="110"/>
      <c r="FII209" s="110"/>
      <c r="FIJ209" s="110"/>
      <c r="FIK209" s="110"/>
      <c r="FIL209" s="110"/>
      <c r="FIM209" s="110"/>
      <c r="FIN209" s="110"/>
      <c r="FIO209" s="110"/>
      <c r="FIP209" s="110"/>
      <c r="FIQ209" s="110"/>
      <c r="FIR209" s="110"/>
      <c r="FIS209" s="110"/>
      <c r="FIT209" s="110"/>
      <c r="FIU209" s="110"/>
      <c r="FIV209" s="110"/>
      <c r="FIW209" s="110"/>
      <c r="FIX209" s="110"/>
      <c r="FIY209" s="110"/>
      <c r="FIZ209" s="110"/>
      <c r="FJA209" s="110"/>
      <c r="FJB209" s="110"/>
      <c r="FJC209" s="110"/>
      <c r="FJD209" s="110"/>
      <c r="FJE209" s="110"/>
      <c r="FJF209" s="110"/>
      <c r="FJG209" s="110"/>
      <c r="FJH209" s="110"/>
      <c r="FJI209" s="110"/>
      <c r="FJJ209" s="110"/>
      <c r="FJK209" s="110"/>
      <c r="FJL209" s="110"/>
      <c r="FJM209" s="110"/>
      <c r="FJN209" s="110"/>
      <c r="FJO209" s="110"/>
      <c r="FJP209" s="110"/>
      <c r="FJQ209" s="110"/>
      <c r="FJR209" s="110"/>
      <c r="FJS209" s="110"/>
      <c r="FJT209" s="110"/>
      <c r="FJU209" s="110"/>
      <c r="FJV209" s="110"/>
      <c r="FJW209" s="110"/>
      <c r="FJX209" s="110"/>
      <c r="FJY209" s="110"/>
      <c r="FJZ209" s="110"/>
      <c r="FKA209" s="110"/>
      <c r="FKB209" s="110"/>
      <c r="FKC209" s="110"/>
      <c r="FKD209" s="110"/>
      <c r="FKE209" s="110"/>
      <c r="FKF209" s="110"/>
      <c r="FKG209" s="110"/>
      <c r="FKH209" s="110"/>
      <c r="FKI209" s="110"/>
      <c r="FKJ209" s="110"/>
      <c r="FKK209" s="110"/>
      <c r="FKL209" s="110"/>
      <c r="FKM209" s="110"/>
      <c r="FKN209" s="110"/>
      <c r="FKO209" s="110"/>
      <c r="FKP209" s="110"/>
      <c r="FKQ209" s="110"/>
      <c r="FKR209" s="110"/>
      <c r="FKS209" s="110"/>
      <c r="FKT209" s="110"/>
      <c r="FKU209" s="110"/>
      <c r="FKV209" s="110"/>
      <c r="FKW209" s="110"/>
      <c r="FKX209" s="110"/>
      <c r="FKY209" s="110"/>
      <c r="FKZ209" s="110"/>
      <c r="FLA209" s="110"/>
      <c r="FLB209" s="110"/>
      <c r="FLC209" s="110"/>
      <c r="FLD209" s="110"/>
      <c r="FLE209" s="110"/>
      <c r="FLF209" s="110"/>
      <c r="FLG209" s="110"/>
      <c r="FLH209" s="110"/>
      <c r="FLI209" s="110"/>
      <c r="FLJ209" s="110"/>
      <c r="FLK209" s="110"/>
      <c r="FLL209" s="110"/>
      <c r="FLM209" s="110"/>
      <c r="FLN209" s="110"/>
      <c r="FLO209" s="110"/>
      <c r="FLP209" s="110"/>
      <c r="FLQ209" s="110"/>
      <c r="FLR209" s="110"/>
      <c r="FLS209" s="110"/>
      <c r="FLT209" s="110"/>
      <c r="FLU209" s="110"/>
      <c r="FLV209" s="110"/>
      <c r="FLW209" s="110"/>
      <c r="FLX209" s="110"/>
      <c r="FLY209" s="110"/>
      <c r="FLZ209" s="110"/>
      <c r="FMA209" s="110"/>
      <c r="FMB209" s="110"/>
      <c r="FMC209" s="110"/>
      <c r="FMD209" s="110"/>
      <c r="FME209" s="110"/>
      <c r="FMF209" s="110"/>
      <c r="FMG209" s="110"/>
      <c r="FMH209" s="110"/>
      <c r="FMI209" s="110"/>
      <c r="FMJ209" s="110"/>
      <c r="FMK209" s="110"/>
      <c r="FML209" s="110"/>
      <c r="FMM209" s="110"/>
      <c r="FMN209" s="110"/>
      <c r="FMO209" s="110"/>
      <c r="FMP209" s="110"/>
      <c r="FMQ209" s="110"/>
      <c r="FMR209" s="110"/>
      <c r="FMS209" s="110"/>
      <c r="FMT209" s="110"/>
      <c r="FMU209" s="110"/>
      <c r="FMV209" s="110"/>
      <c r="FMW209" s="110"/>
      <c r="FMX209" s="110"/>
      <c r="FMY209" s="110"/>
      <c r="FMZ209" s="110"/>
      <c r="FNA209" s="110"/>
      <c r="FNB209" s="110"/>
      <c r="FNC209" s="110"/>
      <c r="FND209" s="110"/>
      <c r="FNE209" s="110"/>
      <c r="FNF209" s="110"/>
      <c r="FNG209" s="110"/>
      <c r="FNH209" s="110"/>
      <c r="FNI209" s="110"/>
      <c r="FNJ209" s="110"/>
      <c r="FNK209" s="110"/>
      <c r="FNL209" s="110"/>
      <c r="FNM209" s="110"/>
      <c r="FNN209" s="110"/>
      <c r="FNO209" s="110"/>
      <c r="FNP209" s="110"/>
      <c r="FNQ209" s="110"/>
      <c r="FNR209" s="110"/>
      <c r="FNS209" s="110"/>
      <c r="FNT209" s="110"/>
      <c r="FNU209" s="110"/>
      <c r="FNV209" s="110"/>
      <c r="FNW209" s="110"/>
      <c r="FNX209" s="110"/>
      <c r="FNY209" s="110"/>
      <c r="FNZ209" s="110"/>
      <c r="FOA209" s="110"/>
      <c r="FOB209" s="110"/>
      <c r="FOC209" s="110"/>
      <c r="FOD209" s="110"/>
      <c r="FOE209" s="110"/>
      <c r="FOF209" s="110"/>
      <c r="FOG209" s="110"/>
      <c r="FOH209" s="110"/>
      <c r="FOI209" s="110"/>
      <c r="FOJ209" s="110"/>
      <c r="FOK209" s="110"/>
      <c r="FOL209" s="110"/>
      <c r="FOM209" s="110"/>
      <c r="FON209" s="110"/>
      <c r="FOO209" s="110"/>
      <c r="FOP209" s="110"/>
      <c r="FOQ209" s="110"/>
      <c r="FOR209" s="110"/>
      <c r="FOS209" s="110"/>
      <c r="FOT209" s="110"/>
      <c r="FOU209" s="110"/>
      <c r="FOV209" s="110"/>
      <c r="FOW209" s="110"/>
      <c r="FOX209" s="110"/>
      <c r="FOY209" s="110"/>
      <c r="FOZ209" s="110"/>
      <c r="FPA209" s="110"/>
      <c r="FPB209" s="110"/>
      <c r="FPC209" s="110"/>
      <c r="FPD209" s="110"/>
      <c r="FPE209" s="110"/>
      <c r="FPF209" s="110"/>
      <c r="FPG209" s="110"/>
      <c r="FPH209" s="110"/>
      <c r="FPI209" s="110"/>
      <c r="FPJ209" s="110"/>
      <c r="FPK209" s="110"/>
      <c r="FPL209" s="110"/>
      <c r="FPM209" s="110"/>
      <c r="FPN209" s="110"/>
      <c r="FPO209" s="110"/>
      <c r="FPP209" s="110"/>
      <c r="FPQ209" s="110"/>
      <c r="FPR209" s="110"/>
      <c r="FPS209" s="110"/>
      <c r="FPT209" s="110"/>
      <c r="FPU209" s="110"/>
      <c r="FPV209" s="110"/>
      <c r="FPW209" s="110"/>
      <c r="FPX209" s="110"/>
      <c r="FPY209" s="110"/>
      <c r="FPZ209" s="110"/>
      <c r="FQA209" s="110"/>
      <c r="FQB209" s="110"/>
      <c r="FQC209" s="110"/>
      <c r="FQD209" s="110"/>
      <c r="FQE209" s="110"/>
      <c r="FQF209" s="110"/>
      <c r="FQG209" s="110"/>
      <c r="FQH209" s="110"/>
      <c r="FQI209" s="110"/>
      <c r="FQJ209" s="110"/>
      <c r="FQK209" s="110"/>
      <c r="FQL209" s="110"/>
      <c r="FQM209" s="110"/>
      <c r="FQN209" s="110"/>
      <c r="FQO209" s="110"/>
      <c r="FQP209" s="110"/>
      <c r="FQQ209" s="110"/>
      <c r="FQR209" s="110"/>
      <c r="FQS209" s="110"/>
      <c r="FQT209" s="110"/>
      <c r="FQU209" s="110"/>
      <c r="FQV209" s="110"/>
      <c r="FQW209" s="110"/>
      <c r="FQX209" s="110"/>
      <c r="FQY209" s="110"/>
      <c r="FQZ209" s="110"/>
      <c r="FRA209" s="110"/>
      <c r="FRB209" s="110"/>
      <c r="FRC209" s="110"/>
      <c r="FRD209" s="110"/>
      <c r="FRE209" s="110"/>
      <c r="FRF209" s="110"/>
      <c r="FRG209" s="110"/>
      <c r="FRH209" s="110"/>
      <c r="FRI209" s="110"/>
      <c r="FRJ209" s="110"/>
      <c r="FRK209" s="110"/>
      <c r="FRL209" s="110"/>
      <c r="FRM209" s="110"/>
      <c r="FRN209" s="110"/>
      <c r="FRO209" s="110"/>
      <c r="FRP209" s="110"/>
      <c r="FRQ209" s="110"/>
      <c r="FRR209" s="110"/>
      <c r="FRS209" s="110"/>
      <c r="FRT209" s="110"/>
      <c r="FRU209" s="110"/>
      <c r="FRV209" s="110"/>
      <c r="FRW209" s="110"/>
      <c r="FRX209" s="110"/>
      <c r="FRY209" s="110"/>
      <c r="FRZ209" s="110"/>
      <c r="FSA209" s="110"/>
      <c r="FSB209" s="110"/>
      <c r="FSC209" s="110"/>
      <c r="FSD209" s="110"/>
      <c r="FSE209" s="110"/>
      <c r="FSF209" s="110"/>
      <c r="FSG209" s="110"/>
      <c r="FSH209" s="110"/>
      <c r="FSI209" s="110"/>
      <c r="FSJ209" s="110"/>
      <c r="FSK209" s="110"/>
      <c r="FSL209" s="110"/>
      <c r="FSM209" s="110"/>
      <c r="FSN209" s="110"/>
      <c r="FSO209" s="110"/>
      <c r="FSP209" s="110"/>
      <c r="FSQ209" s="110"/>
      <c r="FSR209" s="110"/>
      <c r="FSS209" s="110"/>
      <c r="FST209" s="110"/>
      <c r="FSU209" s="110"/>
      <c r="FSV209" s="110"/>
      <c r="FSW209" s="110"/>
      <c r="FSX209" s="110"/>
      <c r="FSY209" s="110"/>
      <c r="FSZ209" s="110"/>
      <c r="FTA209" s="110"/>
      <c r="FTB209" s="110"/>
      <c r="FTC209" s="110"/>
      <c r="FTD209" s="110"/>
      <c r="FTE209" s="110"/>
      <c r="FTF209" s="110"/>
      <c r="FTG209" s="110"/>
      <c r="FTH209" s="110"/>
      <c r="FTI209" s="110"/>
      <c r="FTJ209" s="110"/>
      <c r="FTK209" s="110"/>
      <c r="FTL209" s="110"/>
      <c r="FTM209" s="110"/>
      <c r="FTN209" s="110"/>
      <c r="FTO209" s="110"/>
      <c r="FTP209" s="110"/>
      <c r="FTQ209" s="110"/>
      <c r="FTR209" s="110"/>
      <c r="FTS209" s="110"/>
      <c r="FTT209" s="110"/>
      <c r="FTU209" s="110"/>
      <c r="FTV209" s="110"/>
      <c r="FTW209" s="110"/>
      <c r="FTX209" s="110"/>
      <c r="FTY209" s="110"/>
      <c r="FTZ209" s="110"/>
      <c r="FUA209" s="110"/>
      <c r="FUB209" s="110"/>
      <c r="FUC209" s="110"/>
      <c r="FUD209" s="110"/>
      <c r="FUE209" s="110"/>
      <c r="FUF209" s="110"/>
      <c r="FUG209" s="110"/>
      <c r="FUH209" s="110"/>
      <c r="FUI209" s="110"/>
      <c r="FUJ209" s="110"/>
      <c r="FUK209" s="110"/>
      <c r="FUL209" s="110"/>
      <c r="FUM209" s="110"/>
      <c r="FUN209" s="110"/>
      <c r="FUO209" s="110"/>
      <c r="FUP209" s="110"/>
      <c r="FUQ209" s="110"/>
      <c r="FUR209" s="110"/>
      <c r="FUS209" s="110"/>
      <c r="FUT209" s="110"/>
      <c r="FUU209" s="110"/>
      <c r="FUV209" s="110"/>
      <c r="FUW209" s="110"/>
      <c r="FUX209" s="110"/>
      <c r="FUY209" s="110"/>
      <c r="FUZ209" s="110"/>
      <c r="FVA209" s="110"/>
      <c r="FVB209" s="110"/>
      <c r="FVC209" s="110"/>
      <c r="FVD209" s="110"/>
      <c r="FVE209" s="110"/>
      <c r="FVF209" s="110"/>
      <c r="FVG209" s="110"/>
      <c r="FVH209" s="110"/>
      <c r="FVI209" s="110"/>
      <c r="FVJ209" s="110"/>
      <c r="FVK209" s="110"/>
      <c r="FVL209" s="110"/>
      <c r="FVM209" s="110"/>
      <c r="FVN209" s="110"/>
      <c r="FVO209" s="110"/>
      <c r="FVP209" s="110"/>
      <c r="FVQ209" s="110"/>
      <c r="FVR209" s="110"/>
      <c r="FVS209" s="110"/>
      <c r="FVT209" s="110"/>
      <c r="FVU209" s="110"/>
      <c r="FVV209" s="110"/>
      <c r="FVW209" s="110"/>
      <c r="FVX209" s="110"/>
      <c r="FVY209" s="110"/>
      <c r="FVZ209" s="110"/>
      <c r="FWA209" s="110"/>
      <c r="FWB209" s="110"/>
      <c r="FWC209" s="110"/>
      <c r="FWD209" s="110"/>
      <c r="FWE209" s="110"/>
      <c r="FWF209" s="110"/>
      <c r="FWG209" s="110"/>
      <c r="FWH209" s="110"/>
      <c r="FWI209" s="110"/>
      <c r="FWJ209" s="110"/>
      <c r="FWK209" s="110"/>
      <c r="FWL209" s="110"/>
      <c r="FWM209" s="110"/>
      <c r="FWN209" s="110"/>
      <c r="FWO209" s="110"/>
      <c r="FWP209" s="110"/>
      <c r="FWQ209" s="110"/>
      <c r="FWR209" s="110"/>
      <c r="FWS209" s="110"/>
      <c r="FWT209" s="110"/>
      <c r="FWU209" s="110"/>
      <c r="FWV209" s="110"/>
      <c r="FWW209" s="110"/>
      <c r="FWX209" s="110"/>
      <c r="FWY209" s="110"/>
      <c r="FWZ209" s="110"/>
      <c r="FXA209" s="110"/>
      <c r="FXB209" s="110"/>
      <c r="FXC209" s="110"/>
      <c r="FXD209" s="110"/>
      <c r="FXE209" s="110"/>
      <c r="FXF209" s="110"/>
      <c r="FXG209" s="110"/>
      <c r="FXH209" s="110"/>
      <c r="FXI209" s="110"/>
      <c r="FXJ209" s="110"/>
      <c r="FXK209" s="110"/>
      <c r="FXL209" s="110"/>
      <c r="FXM209" s="110"/>
      <c r="FXN209" s="110"/>
      <c r="FXO209" s="110"/>
      <c r="FXP209" s="110"/>
      <c r="FXQ209" s="110"/>
      <c r="FXR209" s="110"/>
      <c r="FXS209" s="110"/>
      <c r="FXT209" s="110"/>
      <c r="FXU209" s="110"/>
      <c r="FXV209" s="110"/>
      <c r="FXW209" s="110"/>
      <c r="FXX209" s="110"/>
      <c r="FXY209" s="110"/>
      <c r="FXZ209" s="110"/>
      <c r="FYA209" s="110"/>
      <c r="FYB209" s="110"/>
      <c r="FYC209" s="110"/>
      <c r="FYD209" s="110"/>
      <c r="FYE209" s="110"/>
      <c r="FYF209" s="110"/>
      <c r="FYG209" s="110"/>
      <c r="FYH209" s="110"/>
      <c r="FYI209" s="110"/>
      <c r="FYJ209" s="110"/>
      <c r="FYK209" s="110"/>
      <c r="FYL209" s="110"/>
      <c r="FYM209" s="110"/>
      <c r="FYN209" s="110"/>
      <c r="FYO209" s="110"/>
      <c r="FYP209" s="110"/>
      <c r="FYQ209" s="110"/>
      <c r="FYR209" s="110"/>
      <c r="FYS209" s="110"/>
      <c r="FYT209" s="110"/>
      <c r="FYU209" s="110"/>
      <c r="FYV209" s="110"/>
      <c r="FYW209" s="110"/>
      <c r="FYX209" s="110"/>
      <c r="FYY209" s="110"/>
      <c r="FYZ209" s="110"/>
      <c r="FZA209" s="110"/>
      <c r="FZB209" s="110"/>
      <c r="FZC209" s="110"/>
      <c r="FZD209" s="110"/>
      <c r="FZE209" s="110"/>
      <c r="FZF209" s="110"/>
      <c r="FZG209" s="110"/>
      <c r="FZH209" s="110"/>
      <c r="FZI209" s="110"/>
      <c r="FZJ209" s="110"/>
      <c r="FZK209" s="110"/>
      <c r="FZL209" s="110"/>
      <c r="FZM209" s="110"/>
      <c r="FZN209" s="110"/>
      <c r="FZO209" s="110"/>
      <c r="FZP209" s="110"/>
      <c r="FZQ209" s="110"/>
      <c r="FZR209" s="110"/>
      <c r="FZS209" s="110"/>
      <c r="FZT209" s="110"/>
      <c r="FZU209" s="110"/>
      <c r="FZV209" s="110"/>
      <c r="FZW209" s="110"/>
      <c r="FZX209" s="110"/>
      <c r="FZY209" s="110"/>
      <c r="FZZ209" s="110"/>
      <c r="GAA209" s="110"/>
      <c r="GAB209" s="110"/>
      <c r="GAC209" s="110"/>
      <c r="GAD209" s="110"/>
      <c r="GAE209" s="110"/>
      <c r="GAF209" s="110"/>
      <c r="GAG209" s="110"/>
      <c r="GAH209" s="110"/>
      <c r="GAI209" s="110"/>
      <c r="GAJ209" s="110"/>
      <c r="GAK209" s="110"/>
      <c r="GAL209" s="110"/>
      <c r="GAM209" s="110"/>
      <c r="GAN209" s="110"/>
      <c r="GAO209" s="110"/>
      <c r="GAP209" s="110"/>
      <c r="GAQ209" s="110"/>
      <c r="GAR209" s="110"/>
      <c r="GAS209" s="110"/>
      <c r="GAT209" s="110"/>
      <c r="GAU209" s="110"/>
      <c r="GAV209" s="110"/>
      <c r="GAW209" s="110"/>
      <c r="GAX209" s="110"/>
      <c r="GAY209" s="110"/>
      <c r="GAZ209" s="110"/>
      <c r="GBA209" s="110"/>
      <c r="GBB209" s="110"/>
      <c r="GBC209" s="110"/>
      <c r="GBD209" s="110"/>
      <c r="GBE209" s="110"/>
      <c r="GBF209" s="110"/>
      <c r="GBG209" s="110"/>
      <c r="GBH209" s="110"/>
      <c r="GBI209" s="110"/>
      <c r="GBJ209" s="110"/>
      <c r="GBK209" s="110"/>
      <c r="GBL209" s="110"/>
      <c r="GBM209" s="110"/>
      <c r="GBN209" s="110"/>
      <c r="GBO209" s="110"/>
      <c r="GBP209" s="110"/>
      <c r="GBQ209" s="110"/>
      <c r="GBR209" s="110"/>
      <c r="GBS209" s="110"/>
      <c r="GBT209" s="110"/>
      <c r="GBU209" s="110"/>
      <c r="GBV209" s="110"/>
      <c r="GBW209" s="110"/>
      <c r="GBX209" s="110"/>
      <c r="GBY209" s="110"/>
      <c r="GBZ209" s="110"/>
      <c r="GCA209" s="110"/>
      <c r="GCB209" s="110"/>
      <c r="GCC209" s="110"/>
      <c r="GCD209" s="110"/>
      <c r="GCE209" s="110"/>
      <c r="GCF209" s="110"/>
      <c r="GCG209" s="110"/>
      <c r="GCH209" s="110"/>
      <c r="GCI209" s="110"/>
      <c r="GCJ209" s="110"/>
      <c r="GCK209" s="110"/>
      <c r="GCL209" s="110"/>
      <c r="GCM209" s="110"/>
      <c r="GCN209" s="110"/>
      <c r="GCO209" s="110"/>
      <c r="GCP209" s="110"/>
      <c r="GCQ209" s="110"/>
      <c r="GCR209" s="110"/>
      <c r="GCS209" s="110"/>
      <c r="GCT209" s="110"/>
      <c r="GCU209" s="110"/>
      <c r="GCV209" s="110"/>
      <c r="GCW209" s="110"/>
      <c r="GCX209" s="110"/>
      <c r="GCY209" s="110"/>
      <c r="GCZ209" s="110"/>
      <c r="GDA209" s="110"/>
      <c r="GDB209" s="110"/>
      <c r="GDC209" s="110"/>
      <c r="GDD209" s="110"/>
      <c r="GDE209" s="110"/>
      <c r="GDF209" s="110"/>
      <c r="GDG209" s="110"/>
      <c r="GDH209" s="110"/>
      <c r="GDI209" s="110"/>
      <c r="GDJ209" s="110"/>
      <c r="GDK209" s="110"/>
      <c r="GDL209" s="110"/>
      <c r="GDM209" s="110"/>
      <c r="GDN209" s="110"/>
      <c r="GDO209" s="110"/>
      <c r="GDP209" s="110"/>
      <c r="GDQ209" s="110"/>
      <c r="GDR209" s="110"/>
      <c r="GDS209" s="110"/>
      <c r="GDT209" s="110"/>
      <c r="GDU209" s="110"/>
      <c r="GDV209" s="110"/>
      <c r="GDW209" s="110"/>
      <c r="GDX209" s="110"/>
      <c r="GDY209" s="110"/>
      <c r="GDZ209" s="110"/>
      <c r="GEA209" s="110"/>
      <c r="GEB209" s="110"/>
      <c r="GEC209" s="110"/>
      <c r="GED209" s="110"/>
      <c r="GEE209" s="110"/>
      <c r="GEF209" s="110"/>
      <c r="GEG209" s="110"/>
      <c r="GEH209" s="110"/>
      <c r="GEI209" s="110"/>
      <c r="GEJ209" s="110"/>
      <c r="GEK209" s="110"/>
      <c r="GEL209" s="110"/>
      <c r="GEM209" s="110"/>
      <c r="GEN209" s="110"/>
      <c r="GEO209" s="110"/>
      <c r="GEP209" s="110"/>
      <c r="GEQ209" s="110"/>
      <c r="GER209" s="110"/>
      <c r="GES209" s="110"/>
      <c r="GET209" s="110"/>
      <c r="GEU209" s="110"/>
      <c r="GEV209" s="110"/>
      <c r="GEW209" s="110"/>
      <c r="GEX209" s="110"/>
      <c r="GEY209" s="110"/>
      <c r="GEZ209" s="110"/>
      <c r="GFA209" s="110"/>
      <c r="GFB209" s="110"/>
      <c r="GFC209" s="110"/>
      <c r="GFD209" s="110"/>
      <c r="GFE209" s="110"/>
      <c r="GFF209" s="110"/>
      <c r="GFG209" s="110"/>
      <c r="GFH209" s="110"/>
      <c r="GFI209" s="110"/>
      <c r="GFJ209" s="110"/>
      <c r="GFK209" s="110"/>
      <c r="GFL209" s="110"/>
      <c r="GFM209" s="110"/>
      <c r="GFN209" s="110"/>
      <c r="GFO209" s="110"/>
      <c r="GFP209" s="110"/>
      <c r="GFQ209" s="110"/>
      <c r="GFR209" s="110"/>
      <c r="GFS209" s="110"/>
      <c r="GFT209" s="110"/>
      <c r="GFU209" s="110"/>
      <c r="GFV209" s="110"/>
      <c r="GFW209" s="110"/>
      <c r="GFX209" s="110"/>
      <c r="GFY209" s="110"/>
      <c r="GFZ209" s="110"/>
      <c r="GGA209" s="110"/>
      <c r="GGB209" s="110"/>
      <c r="GGC209" s="110"/>
      <c r="GGD209" s="110"/>
      <c r="GGE209" s="110"/>
      <c r="GGF209" s="110"/>
      <c r="GGG209" s="110"/>
      <c r="GGH209" s="110"/>
      <c r="GGI209" s="110"/>
      <c r="GGJ209" s="110"/>
      <c r="GGK209" s="110"/>
      <c r="GGL209" s="110"/>
      <c r="GGM209" s="110"/>
      <c r="GGN209" s="110"/>
      <c r="GGO209" s="110"/>
      <c r="GGP209" s="110"/>
      <c r="GGQ209" s="110"/>
      <c r="GGR209" s="110"/>
      <c r="GGS209" s="110"/>
      <c r="GGT209" s="110"/>
      <c r="GGU209" s="110"/>
      <c r="GGV209" s="110"/>
      <c r="GGW209" s="110"/>
      <c r="GGX209" s="110"/>
      <c r="GGY209" s="110"/>
      <c r="GGZ209" s="110"/>
      <c r="GHA209" s="110"/>
      <c r="GHB209" s="110"/>
      <c r="GHC209" s="110"/>
      <c r="GHD209" s="110"/>
      <c r="GHE209" s="110"/>
      <c r="GHF209" s="110"/>
      <c r="GHG209" s="110"/>
      <c r="GHH209" s="110"/>
      <c r="GHI209" s="110"/>
      <c r="GHJ209" s="110"/>
      <c r="GHK209" s="110"/>
      <c r="GHL209" s="110"/>
      <c r="GHM209" s="110"/>
      <c r="GHN209" s="110"/>
      <c r="GHO209" s="110"/>
      <c r="GHP209" s="110"/>
      <c r="GHQ209" s="110"/>
      <c r="GHR209" s="110"/>
      <c r="GHS209" s="110"/>
      <c r="GHT209" s="110"/>
      <c r="GHU209" s="110"/>
      <c r="GHV209" s="110"/>
      <c r="GHW209" s="110"/>
      <c r="GHX209" s="110"/>
      <c r="GHY209" s="110"/>
      <c r="GHZ209" s="110"/>
      <c r="GIA209" s="110"/>
      <c r="GIB209" s="110"/>
      <c r="GIC209" s="110"/>
      <c r="GID209" s="110"/>
      <c r="GIE209" s="110"/>
      <c r="GIF209" s="110"/>
      <c r="GIG209" s="110"/>
      <c r="GIH209" s="110"/>
      <c r="GII209" s="110"/>
      <c r="GIJ209" s="110"/>
      <c r="GIK209" s="110"/>
      <c r="GIL209" s="110"/>
      <c r="GIM209" s="110"/>
      <c r="GIN209" s="110"/>
      <c r="GIO209" s="110"/>
      <c r="GIP209" s="110"/>
      <c r="GIQ209" s="110"/>
      <c r="GIR209" s="110"/>
      <c r="GIS209" s="110"/>
      <c r="GIT209" s="110"/>
      <c r="GIU209" s="110"/>
      <c r="GIV209" s="110"/>
      <c r="GIW209" s="110"/>
      <c r="GIX209" s="110"/>
      <c r="GIY209" s="110"/>
      <c r="GIZ209" s="110"/>
      <c r="GJA209" s="110"/>
      <c r="GJB209" s="110"/>
      <c r="GJC209" s="110"/>
      <c r="GJD209" s="110"/>
      <c r="GJE209" s="110"/>
      <c r="GJF209" s="110"/>
      <c r="GJG209" s="110"/>
      <c r="GJH209" s="110"/>
      <c r="GJI209" s="110"/>
      <c r="GJJ209" s="110"/>
      <c r="GJK209" s="110"/>
      <c r="GJL209" s="110"/>
      <c r="GJM209" s="110"/>
      <c r="GJN209" s="110"/>
      <c r="GJO209" s="110"/>
      <c r="GJP209" s="110"/>
      <c r="GJQ209" s="110"/>
      <c r="GJR209" s="110"/>
      <c r="GJS209" s="110"/>
      <c r="GJT209" s="110"/>
      <c r="GJU209" s="110"/>
      <c r="GJV209" s="110"/>
      <c r="GJW209" s="110"/>
      <c r="GJX209" s="110"/>
      <c r="GJY209" s="110"/>
      <c r="GJZ209" s="110"/>
      <c r="GKA209" s="110"/>
      <c r="GKB209" s="110"/>
      <c r="GKC209" s="110"/>
      <c r="GKD209" s="110"/>
      <c r="GKE209" s="110"/>
      <c r="GKF209" s="110"/>
      <c r="GKG209" s="110"/>
      <c r="GKH209" s="110"/>
      <c r="GKI209" s="110"/>
      <c r="GKJ209" s="110"/>
      <c r="GKK209" s="110"/>
      <c r="GKL209" s="110"/>
      <c r="GKM209" s="110"/>
      <c r="GKN209" s="110"/>
      <c r="GKO209" s="110"/>
      <c r="GKP209" s="110"/>
      <c r="GKQ209" s="110"/>
      <c r="GKR209" s="110"/>
      <c r="GKS209" s="110"/>
      <c r="GKT209" s="110"/>
      <c r="GKU209" s="110"/>
      <c r="GKV209" s="110"/>
      <c r="GKW209" s="110"/>
      <c r="GKX209" s="110"/>
      <c r="GKY209" s="110"/>
      <c r="GKZ209" s="110"/>
      <c r="GLA209" s="110"/>
      <c r="GLB209" s="110"/>
      <c r="GLC209" s="110"/>
      <c r="GLD209" s="110"/>
      <c r="GLE209" s="110"/>
      <c r="GLF209" s="110"/>
      <c r="GLG209" s="110"/>
      <c r="GLH209" s="110"/>
      <c r="GLI209" s="110"/>
      <c r="GLJ209" s="110"/>
      <c r="GLK209" s="110"/>
      <c r="GLL209" s="110"/>
      <c r="GLM209" s="110"/>
      <c r="GLN209" s="110"/>
      <c r="GLO209" s="110"/>
      <c r="GLP209" s="110"/>
      <c r="GLQ209" s="110"/>
      <c r="GLR209" s="110"/>
      <c r="GLS209" s="110"/>
      <c r="GLT209" s="110"/>
      <c r="GLU209" s="110"/>
      <c r="GLV209" s="110"/>
      <c r="GLW209" s="110"/>
      <c r="GLX209" s="110"/>
      <c r="GLY209" s="110"/>
      <c r="GLZ209" s="110"/>
      <c r="GMA209" s="110"/>
      <c r="GMB209" s="110"/>
      <c r="GMC209" s="110"/>
      <c r="GMD209" s="110"/>
      <c r="GME209" s="110"/>
      <c r="GMF209" s="110"/>
      <c r="GMG209" s="110"/>
      <c r="GMH209" s="110"/>
      <c r="GMI209" s="110"/>
      <c r="GMJ209" s="110"/>
      <c r="GMK209" s="110"/>
      <c r="GML209" s="110"/>
      <c r="GMM209" s="110"/>
      <c r="GMN209" s="110"/>
      <c r="GMO209" s="110"/>
      <c r="GMP209" s="110"/>
      <c r="GMQ209" s="110"/>
      <c r="GMR209" s="110"/>
      <c r="GMS209" s="110"/>
      <c r="GMT209" s="110"/>
      <c r="GMU209" s="110"/>
      <c r="GMV209" s="110"/>
      <c r="GMW209" s="110"/>
      <c r="GMX209" s="110"/>
      <c r="GMY209" s="110"/>
      <c r="GMZ209" s="110"/>
      <c r="GNA209" s="110"/>
      <c r="GNB209" s="110"/>
      <c r="GNC209" s="110"/>
      <c r="GND209" s="110"/>
      <c r="GNE209" s="110"/>
      <c r="GNF209" s="110"/>
      <c r="GNG209" s="110"/>
      <c r="GNH209" s="110"/>
      <c r="GNI209" s="110"/>
      <c r="GNJ209" s="110"/>
      <c r="GNK209" s="110"/>
      <c r="GNL209" s="110"/>
      <c r="GNM209" s="110"/>
      <c r="GNN209" s="110"/>
      <c r="GNO209" s="110"/>
      <c r="GNP209" s="110"/>
      <c r="GNQ209" s="110"/>
      <c r="GNR209" s="110"/>
      <c r="GNS209" s="110"/>
      <c r="GNT209" s="110"/>
      <c r="GNU209" s="110"/>
      <c r="GNV209" s="110"/>
      <c r="GNW209" s="110"/>
      <c r="GNX209" s="110"/>
      <c r="GNY209" s="110"/>
      <c r="GNZ209" s="110"/>
      <c r="GOA209" s="110"/>
      <c r="GOB209" s="110"/>
      <c r="GOC209" s="110"/>
      <c r="GOD209" s="110"/>
      <c r="GOE209" s="110"/>
      <c r="GOF209" s="110"/>
      <c r="GOG209" s="110"/>
      <c r="GOH209" s="110"/>
      <c r="GOI209" s="110"/>
      <c r="GOJ209" s="110"/>
      <c r="GOK209" s="110"/>
      <c r="GOL209" s="110"/>
      <c r="GOM209" s="110"/>
      <c r="GON209" s="110"/>
      <c r="GOO209" s="110"/>
      <c r="GOP209" s="110"/>
      <c r="GOQ209" s="110"/>
      <c r="GOR209" s="110"/>
      <c r="GOS209" s="110"/>
      <c r="GOT209" s="110"/>
      <c r="GOU209" s="110"/>
      <c r="GOV209" s="110"/>
      <c r="GOW209" s="110"/>
      <c r="GOX209" s="110"/>
      <c r="GOY209" s="110"/>
      <c r="GOZ209" s="110"/>
      <c r="GPA209" s="110"/>
      <c r="GPB209" s="110"/>
      <c r="GPC209" s="110"/>
      <c r="GPD209" s="110"/>
      <c r="GPE209" s="110"/>
      <c r="GPF209" s="110"/>
      <c r="GPG209" s="110"/>
      <c r="GPH209" s="110"/>
      <c r="GPI209" s="110"/>
      <c r="GPJ209" s="110"/>
      <c r="GPK209" s="110"/>
      <c r="GPL209" s="110"/>
      <c r="GPM209" s="110"/>
      <c r="GPN209" s="110"/>
      <c r="GPO209" s="110"/>
      <c r="GPP209" s="110"/>
      <c r="GPQ209" s="110"/>
      <c r="GPR209" s="110"/>
      <c r="GPS209" s="110"/>
      <c r="GPT209" s="110"/>
      <c r="GPU209" s="110"/>
      <c r="GPV209" s="110"/>
      <c r="GPW209" s="110"/>
      <c r="GPX209" s="110"/>
      <c r="GPY209" s="110"/>
      <c r="GPZ209" s="110"/>
      <c r="GQA209" s="110"/>
      <c r="GQB209" s="110"/>
      <c r="GQC209" s="110"/>
      <c r="GQD209" s="110"/>
      <c r="GQE209" s="110"/>
      <c r="GQF209" s="110"/>
      <c r="GQG209" s="110"/>
      <c r="GQH209" s="110"/>
      <c r="GQI209" s="110"/>
      <c r="GQJ209" s="110"/>
      <c r="GQK209" s="110"/>
      <c r="GQL209" s="110"/>
      <c r="GQM209" s="110"/>
      <c r="GQN209" s="110"/>
      <c r="GQO209" s="110"/>
      <c r="GQP209" s="110"/>
      <c r="GQQ209" s="110"/>
      <c r="GQR209" s="110"/>
      <c r="GQS209" s="110"/>
      <c r="GQT209" s="110"/>
      <c r="GQU209" s="110"/>
      <c r="GQV209" s="110"/>
      <c r="GQW209" s="110"/>
      <c r="GQX209" s="110"/>
      <c r="GQY209" s="110"/>
      <c r="GQZ209" s="110"/>
      <c r="GRA209" s="110"/>
      <c r="GRB209" s="110"/>
      <c r="GRC209" s="110"/>
      <c r="GRD209" s="110"/>
      <c r="GRE209" s="110"/>
      <c r="GRF209" s="110"/>
      <c r="GRG209" s="110"/>
      <c r="GRH209" s="110"/>
      <c r="GRI209" s="110"/>
      <c r="GRJ209" s="110"/>
      <c r="GRK209" s="110"/>
      <c r="GRL209" s="110"/>
      <c r="GRM209" s="110"/>
      <c r="GRN209" s="110"/>
      <c r="GRO209" s="110"/>
      <c r="GRP209" s="110"/>
      <c r="GRQ209" s="110"/>
      <c r="GRR209" s="110"/>
      <c r="GRS209" s="110"/>
      <c r="GRT209" s="110"/>
      <c r="GRU209" s="110"/>
      <c r="GRV209" s="110"/>
      <c r="GRW209" s="110"/>
      <c r="GRX209" s="110"/>
      <c r="GRY209" s="110"/>
      <c r="GRZ209" s="110"/>
      <c r="GSA209" s="110"/>
      <c r="GSB209" s="110"/>
      <c r="GSC209" s="110"/>
      <c r="GSD209" s="110"/>
      <c r="GSE209" s="110"/>
      <c r="GSF209" s="110"/>
      <c r="GSG209" s="110"/>
      <c r="GSH209" s="110"/>
      <c r="GSI209" s="110"/>
      <c r="GSJ209" s="110"/>
      <c r="GSK209" s="110"/>
      <c r="GSL209" s="110"/>
      <c r="GSM209" s="110"/>
      <c r="GSN209" s="110"/>
      <c r="GSO209" s="110"/>
      <c r="GSP209" s="110"/>
      <c r="GSQ209" s="110"/>
      <c r="GSR209" s="110"/>
      <c r="GSS209" s="110"/>
      <c r="GST209" s="110"/>
      <c r="GSU209" s="110"/>
      <c r="GSV209" s="110"/>
      <c r="GSW209" s="110"/>
      <c r="GSX209" s="110"/>
      <c r="GSY209" s="110"/>
      <c r="GSZ209" s="110"/>
      <c r="GTA209" s="110"/>
      <c r="GTB209" s="110"/>
      <c r="GTC209" s="110"/>
      <c r="GTD209" s="110"/>
      <c r="GTE209" s="110"/>
      <c r="GTF209" s="110"/>
      <c r="GTG209" s="110"/>
      <c r="GTH209" s="110"/>
      <c r="GTI209" s="110"/>
      <c r="GTJ209" s="110"/>
      <c r="GTK209" s="110"/>
      <c r="GTL209" s="110"/>
      <c r="GTM209" s="110"/>
      <c r="GTN209" s="110"/>
      <c r="GTO209" s="110"/>
      <c r="GTP209" s="110"/>
      <c r="GTQ209" s="110"/>
      <c r="GTR209" s="110"/>
      <c r="GTS209" s="110"/>
      <c r="GTT209" s="110"/>
      <c r="GTU209" s="110"/>
      <c r="GTV209" s="110"/>
      <c r="GTW209" s="110"/>
      <c r="GTX209" s="110"/>
      <c r="GTY209" s="110"/>
      <c r="GTZ209" s="110"/>
      <c r="GUA209" s="110"/>
      <c r="GUB209" s="110"/>
      <c r="GUC209" s="110"/>
      <c r="GUD209" s="110"/>
      <c r="GUE209" s="110"/>
      <c r="GUF209" s="110"/>
      <c r="GUG209" s="110"/>
      <c r="GUH209" s="110"/>
      <c r="GUI209" s="110"/>
      <c r="GUJ209" s="110"/>
      <c r="GUK209" s="110"/>
      <c r="GUL209" s="110"/>
      <c r="GUM209" s="110"/>
      <c r="GUN209" s="110"/>
      <c r="GUO209" s="110"/>
      <c r="GUP209" s="110"/>
      <c r="GUQ209" s="110"/>
      <c r="GUR209" s="110"/>
      <c r="GUS209" s="110"/>
      <c r="GUT209" s="110"/>
      <c r="GUU209" s="110"/>
      <c r="GUV209" s="110"/>
      <c r="GUW209" s="110"/>
      <c r="GUX209" s="110"/>
      <c r="GUY209" s="110"/>
      <c r="GUZ209" s="110"/>
      <c r="GVA209" s="110"/>
      <c r="GVB209" s="110"/>
      <c r="GVC209" s="110"/>
      <c r="GVD209" s="110"/>
      <c r="GVE209" s="110"/>
      <c r="GVF209" s="110"/>
      <c r="GVG209" s="110"/>
      <c r="GVH209" s="110"/>
      <c r="GVI209" s="110"/>
      <c r="GVJ209" s="110"/>
      <c r="GVK209" s="110"/>
      <c r="GVL209" s="110"/>
      <c r="GVM209" s="110"/>
      <c r="GVN209" s="110"/>
      <c r="GVO209" s="110"/>
      <c r="GVP209" s="110"/>
      <c r="GVQ209" s="110"/>
      <c r="GVR209" s="110"/>
      <c r="GVS209" s="110"/>
      <c r="GVT209" s="110"/>
      <c r="GVU209" s="110"/>
      <c r="GVV209" s="110"/>
      <c r="GVW209" s="110"/>
      <c r="GVX209" s="110"/>
      <c r="GVY209" s="110"/>
      <c r="GVZ209" s="110"/>
      <c r="GWA209" s="110"/>
      <c r="GWB209" s="110"/>
      <c r="GWC209" s="110"/>
      <c r="GWD209" s="110"/>
      <c r="GWE209" s="110"/>
      <c r="GWF209" s="110"/>
      <c r="GWG209" s="110"/>
      <c r="GWH209" s="110"/>
      <c r="GWI209" s="110"/>
      <c r="GWJ209" s="110"/>
      <c r="GWK209" s="110"/>
      <c r="GWL209" s="110"/>
      <c r="GWM209" s="110"/>
      <c r="GWN209" s="110"/>
      <c r="GWO209" s="110"/>
      <c r="GWP209" s="110"/>
      <c r="GWQ209" s="110"/>
      <c r="GWR209" s="110"/>
      <c r="GWS209" s="110"/>
      <c r="GWT209" s="110"/>
      <c r="GWU209" s="110"/>
      <c r="GWV209" s="110"/>
      <c r="GWW209" s="110"/>
      <c r="GWX209" s="110"/>
      <c r="GWY209" s="110"/>
      <c r="GWZ209" s="110"/>
      <c r="GXA209" s="110"/>
      <c r="GXB209" s="110"/>
      <c r="GXC209" s="110"/>
      <c r="GXD209" s="110"/>
      <c r="GXE209" s="110"/>
      <c r="GXF209" s="110"/>
      <c r="GXG209" s="110"/>
      <c r="GXH209" s="110"/>
      <c r="GXI209" s="110"/>
      <c r="GXJ209" s="110"/>
      <c r="GXK209" s="110"/>
      <c r="GXL209" s="110"/>
      <c r="GXM209" s="110"/>
      <c r="GXN209" s="110"/>
      <c r="GXO209" s="110"/>
      <c r="GXP209" s="110"/>
      <c r="GXQ209" s="110"/>
      <c r="GXR209" s="110"/>
      <c r="GXS209" s="110"/>
      <c r="GXT209" s="110"/>
      <c r="GXU209" s="110"/>
      <c r="GXV209" s="110"/>
      <c r="GXW209" s="110"/>
      <c r="GXX209" s="110"/>
      <c r="GXY209" s="110"/>
      <c r="GXZ209" s="110"/>
      <c r="GYA209" s="110"/>
      <c r="GYB209" s="110"/>
      <c r="GYC209" s="110"/>
      <c r="GYD209" s="110"/>
      <c r="GYE209" s="110"/>
      <c r="GYF209" s="110"/>
      <c r="GYG209" s="110"/>
      <c r="GYH209" s="110"/>
      <c r="GYI209" s="110"/>
      <c r="GYJ209" s="110"/>
      <c r="GYK209" s="110"/>
      <c r="GYL209" s="110"/>
      <c r="GYM209" s="110"/>
      <c r="GYN209" s="110"/>
      <c r="GYO209" s="110"/>
      <c r="GYP209" s="110"/>
      <c r="GYQ209" s="110"/>
      <c r="GYR209" s="110"/>
      <c r="GYS209" s="110"/>
      <c r="GYT209" s="110"/>
      <c r="GYU209" s="110"/>
      <c r="GYV209" s="110"/>
      <c r="GYW209" s="110"/>
      <c r="GYX209" s="110"/>
      <c r="GYY209" s="110"/>
      <c r="GYZ209" s="110"/>
      <c r="GZA209" s="110"/>
      <c r="GZB209" s="110"/>
      <c r="GZC209" s="110"/>
      <c r="GZD209" s="110"/>
      <c r="GZE209" s="110"/>
      <c r="GZF209" s="110"/>
      <c r="GZG209" s="110"/>
      <c r="GZH209" s="110"/>
      <c r="GZI209" s="110"/>
      <c r="GZJ209" s="110"/>
      <c r="GZK209" s="110"/>
      <c r="GZL209" s="110"/>
      <c r="GZM209" s="110"/>
      <c r="GZN209" s="110"/>
      <c r="GZO209" s="110"/>
      <c r="GZP209" s="110"/>
      <c r="GZQ209" s="110"/>
      <c r="GZR209" s="110"/>
      <c r="GZS209" s="110"/>
      <c r="GZT209" s="110"/>
      <c r="GZU209" s="110"/>
      <c r="GZV209" s="110"/>
      <c r="GZW209" s="110"/>
      <c r="GZX209" s="110"/>
      <c r="GZY209" s="110"/>
      <c r="GZZ209" s="110"/>
      <c r="HAA209" s="110"/>
      <c r="HAB209" s="110"/>
      <c r="HAC209" s="110"/>
      <c r="HAD209" s="110"/>
      <c r="HAE209" s="110"/>
      <c r="HAF209" s="110"/>
      <c r="HAG209" s="110"/>
      <c r="HAH209" s="110"/>
      <c r="HAI209" s="110"/>
      <c r="HAJ209" s="110"/>
      <c r="HAK209" s="110"/>
      <c r="HAL209" s="110"/>
      <c r="HAM209" s="110"/>
      <c r="HAN209" s="110"/>
      <c r="HAO209" s="110"/>
      <c r="HAP209" s="110"/>
      <c r="HAQ209" s="110"/>
      <c r="HAR209" s="110"/>
      <c r="HAS209" s="110"/>
      <c r="HAT209" s="110"/>
      <c r="HAU209" s="110"/>
      <c r="HAV209" s="110"/>
      <c r="HAW209" s="110"/>
      <c r="HAX209" s="110"/>
      <c r="HAY209" s="110"/>
      <c r="HAZ209" s="110"/>
      <c r="HBA209" s="110"/>
      <c r="HBB209" s="110"/>
      <c r="HBC209" s="110"/>
      <c r="HBD209" s="110"/>
      <c r="HBE209" s="110"/>
      <c r="HBF209" s="110"/>
      <c r="HBG209" s="110"/>
      <c r="HBH209" s="110"/>
      <c r="HBI209" s="110"/>
      <c r="HBJ209" s="110"/>
      <c r="HBK209" s="110"/>
      <c r="HBL209" s="110"/>
      <c r="HBM209" s="110"/>
      <c r="HBN209" s="110"/>
      <c r="HBO209" s="110"/>
      <c r="HBP209" s="110"/>
      <c r="HBQ209" s="110"/>
      <c r="HBR209" s="110"/>
      <c r="HBS209" s="110"/>
      <c r="HBT209" s="110"/>
      <c r="HBU209" s="110"/>
      <c r="HBV209" s="110"/>
      <c r="HBW209" s="110"/>
      <c r="HBX209" s="110"/>
      <c r="HBY209" s="110"/>
      <c r="HBZ209" s="110"/>
      <c r="HCA209" s="110"/>
      <c r="HCB209" s="110"/>
      <c r="HCC209" s="110"/>
      <c r="HCD209" s="110"/>
      <c r="HCE209" s="110"/>
      <c r="HCF209" s="110"/>
      <c r="HCG209" s="110"/>
      <c r="HCH209" s="110"/>
      <c r="HCI209" s="110"/>
      <c r="HCJ209" s="110"/>
      <c r="HCK209" s="110"/>
      <c r="HCL209" s="110"/>
      <c r="HCM209" s="110"/>
      <c r="HCN209" s="110"/>
      <c r="HCO209" s="110"/>
      <c r="HCP209" s="110"/>
      <c r="HCQ209" s="110"/>
      <c r="HCR209" s="110"/>
      <c r="HCS209" s="110"/>
      <c r="HCT209" s="110"/>
      <c r="HCU209" s="110"/>
      <c r="HCV209" s="110"/>
      <c r="HCW209" s="110"/>
      <c r="HCX209" s="110"/>
      <c r="HCY209" s="110"/>
      <c r="HCZ209" s="110"/>
      <c r="HDA209" s="110"/>
      <c r="HDB209" s="110"/>
      <c r="HDC209" s="110"/>
      <c r="HDD209" s="110"/>
      <c r="HDE209" s="110"/>
      <c r="HDF209" s="110"/>
      <c r="HDG209" s="110"/>
      <c r="HDH209" s="110"/>
      <c r="HDI209" s="110"/>
      <c r="HDJ209" s="110"/>
      <c r="HDK209" s="110"/>
      <c r="HDL209" s="110"/>
      <c r="HDM209" s="110"/>
      <c r="HDN209" s="110"/>
      <c r="HDO209" s="110"/>
      <c r="HDP209" s="110"/>
      <c r="HDQ209" s="110"/>
      <c r="HDR209" s="110"/>
      <c r="HDS209" s="110"/>
      <c r="HDT209" s="110"/>
      <c r="HDU209" s="110"/>
      <c r="HDV209" s="110"/>
      <c r="HDW209" s="110"/>
      <c r="HDX209" s="110"/>
      <c r="HDY209" s="110"/>
      <c r="HDZ209" s="110"/>
      <c r="HEA209" s="110"/>
      <c r="HEB209" s="110"/>
      <c r="HEC209" s="110"/>
      <c r="HED209" s="110"/>
      <c r="HEE209" s="110"/>
      <c r="HEF209" s="110"/>
      <c r="HEG209" s="110"/>
      <c r="HEH209" s="110"/>
      <c r="HEI209" s="110"/>
      <c r="HEJ209" s="110"/>
      <c r="HEK209" s="110"/>
      <c r="HEL209" s="110"/>
      <c r="HEM209" s="110"/>
      <c r="HEN209" s="110"/>
      <c r="HEO209" s="110"/>
      <c r="HEP209" s="110"/>
      <c r="HEQ209" s="110"/>
      <c r="HER209" s="110"/>
      <c r="HES209" s="110"/>
      <c r="HET209" s="110"/>
      <c r="HEU209" s="110"/>
      <c r="HEV209" s="110"/>
      <c r="HEW209" s="110"/>
      <c r="HEX209" s="110"/>
      <c r="HEY209" s="110"/>
      <c r="HEZ209" s="110"/>
      <c r="HFA209" s="110"/>
      <c r="HFB209" s="110"/>
      <c r="HFC209" s="110"/>
      <c r="HFD209" s="110"/>
      <c r="HFE209" s="110"/>
      <c r="HFF209" s="110"/>
      <c r="HFG209" s="110"/>
      <c r="HFH209" s="110"/>
      <c r="HFI209" s="110"/>
      <c r="HFJ209" s="110"/>
      <c r="HFK209" s="110"/>
      <c r="HFL209" s="110"/>
      <c r="HFM209" s="110"/>
      <c r="HFN209" s="110"/>
      <c r="HFO209" s="110"/>
      <c r="HFP209" s="110"/>
      <c r="HFQ209" s="110"/>
      <c r="HFR209" s="110"/>
      <c r="HFS209" s="110"/>
      <c r="HFT209" s="110"/>
      <c r="HFU209" s="110"/>
      <c r="HFV209" s="110"/>
      <c r="HFW209" s="110"/>
      <c r="HFX209" s="110"/>
      <c r="HFY209" s="110"/>
      <c r="HFZ209" s="110"/>
      <c r="HGA209" s="110"/>
      <c r="HGB209" s="110"/>
      <c r="HGC209" s="110"/>
      <c r="HGD209" s="110"/>
      <c r="HGE209" s="110"/>
      <c r="HGF209" s="110"/>
      <c r="HGG209" s="110"/>
      <c r="HGH209" s="110"/>
      <c r="HGI209" s="110"/>
      <c r="HGJ209" s="110"/>
      <c r="HGK209" s="110"/>
      <c r="HGL209" s="110"/>
      <c r="HGM209" s="110"/>
      <c r="HGN209" s="110"/>
      <c r="HGO209" s="110"/>
      <c r="HGP209" s="110"/>
      <c r="HGQ209" s="110"/>
      <c r="HGR209" s="110"/>
      <c r="HGS209" s="110"/>
      <c r="HGT209" s="110"/>
      <c r="HGU209" s="110"/>
      <c r="HGV209" s="110"/>
      <c r="HGW209" s="110"/>
      <c r="HGX209" s="110"/>
      <c r="HGY209" s="110"/>
      <c r="HGZ209" s="110"/>
      <c r="HHA209" s="110"/>
      <c r="HHB209" s="110"/>
      <c r="HHC209" s="110"/>
      <c r="HHD209" s="110"/>
      <c r="HHE209" s="110"/>
      <c r="HHF209" s="110"/>
      <c r="HHG209" s="110"/>
      <c r="HHH209" s="110"/>
      <c r="HHI209" s="110"/>
      <c r="HHJ209" s="110"/>
      <c r="HHK209" s="110"/>
      <c r="HHL209" s="110"/>
      <c r="HHM209" s="110"/>
      <c r="HHN209" s="110"/>
      <c r="HHO209" s="110"/>
      <c r="HHP209" s="110"/>
      <c r="HHQ209" s="110"/>
      <c r="HHR209" s="110"/>
      <c r="HHS209" s="110"/>
      <c r="HHT209" s="110"/>
      <c r="HHU209" s="110"/>
      <c r="HHV209" s="110"/>
      <c r="HHW209" s="110"/>
      <c r="HHX209" s="110"/>
      <c r="HHY209" s="110"/>
      <c r="HHZ209" s="110"/>
      <c r="HIA209" s="110"/>
      <c r="HIB209" s="110"/>
      <c r="HIC209" s="110"/>
      <c r="HID209" s="110"/>
      <c r="HIE209" s="110"/>
      <c r="HIF209" s="110"/>
      <c r="HIG209" s="110"/>
      <c r="HIH209" s="110"/>
      <c r="HII209" s="110"/>
      <c r="HIJ209" s="110"/>
      <c r="HIK209" s="110"/>
      <c r="HIL209" s="110"/>
      <c r="HIM209" s="110"/>
      <c r="HIN209" s="110"/>
      <c r="HIO209" s="110"/>
      <c r="HIP209" s="110"/>
      <c r="HIQ209" s="110"/>
      <c r="HIR209" s="110"/>
      <c r="HIS209" s="110"/>
      <c r="HIT209" s="110"/>
      <c r="HIU209" s="110"/>
      <c r="HIV209" s="110"/>
      <c r="HIW209" s="110"/>
      <c r="HIX209" s="110"/>
      <c r="HIY209" s="110"/>
      <c r="HIZ209" s="110"/>
      <c r="HJA209" s="110"/>
      <c r="HJB209" s="110"/>
      <c r="HJC209" s="110"/>
      <c r="HJD209" s="110"/>
      <c r="HJE209" s="110"/>
      <c r="HJF209" s="110"/>
      <c r="HJG209" s="110"/>
      <c r="HJH209" s="110"/>
      <c r="HJI209" s="110"/>
      <c r="HJJ209" s="110"/>
      <c r="HJK209" s="110"/>
      <c r="HJL209" s="110"/>
      <c r="HJM209" s="110"/>
      <c r="HJN209" s="110"/>
      <c r="HJO209" s="110"/>
      <c r="HJP209" s="110"/>
      <c r="HJQ209" s="110"/>
      <c r="HJR209" s="110"/>
      <c r="HJS209" s="110"/>
      <c r="HJT209" s="110"/>
      <c r="HJU209" s="110"/>
      <c r="HJV209" s="110"/>
      <c r="HJW209" s="110"/>
      <c r="HJX209" s="110"/>
      <c r="HJY209" s="110"/>
      <c r="HJZ209" s="110"/>
      <c r="HKA209" s="110"/>
      <c r="HKB209" s="110"/>
      <c r="HKC209" s="110"/>
      <c r="HKD209" s="110"/>
      <c r="HKE209" s="110"/>
      <c r="HKF209" s="110"/>
      <c r="HKG209" s="110"/>
      <c r="HKH209" s="110"/>
      <c r="HKI209" s="110"/>
      <c r="HKJ209" s="110"/>
      <c r="HKK209" s="110"/>
      <c r="HKL209" s="110"/>
      <c r="HKM209" s="110"/>
      <c r="HKN209" s="110"/>
      <c r="HKO209" s="110"/>
      <c r="HKP209" s="110"/>
      <c r="HKQ209" s="110"/>
      <c r="HKR209" s="110"/>
      <c r="HKS209" s="110"/>
      <c r="HKT209" s="110"/>
      <c r="HKU209" s="110"/>
      <c r="HKV209" s="110"/>
      <c r="HKW209" s="110"/>
      <c r="HKX209" s="110"/>
      <c r="HKY209" s="110"/>
      <c r="HKZ209" s="110"/>
      <c r="HLA209" s="110"/>
      <c r="HLB209" s="110"/>
      <c r="HLC209" s="110"/>
      <c r="HLD209" s="110"/>
      <c r="HLE209" s="110"/>
      <c r="HLF209" s="110"/>
      <c r="HLG209" s="110"/>
      <c r="HLH209" s="110"/>
      <c r="HLI209" s="110"/>
      <c r="HLJ209" s="110"/>
      <c r="HLK209" s="110"/>
      <c r="HLL209" s="110"/>
      <c r="HLM209" s="110"/>
      <c r="HLN209" s="110"/>
      <c r="HLO209" s="110"/>
      <c r="HLP209" s="110"/>
      <c r="HLQ209" s="110"/>
      <c r="HLR209" s="110"/>
      <c r="HLS209" s="110"/>
      <c r="HLT209" s="110"/>
      <c r="HLU209" s="110"/>
      <c r="HLV209" s="110"/>
      <c r="HLW209" s="110"/>
      <c r="HLX209" s="110"/>
      <c r="HLY209" s="110"/>
      <c r="HLZ209" s="110"/>
      <c r="HMA209" s="110"/>
      <c r="HMB209" s="110"/>
      <c r="HMC209" s="110"/>
      <c r="HMD209" s="110"/>
      <c r="HME209" s="110"/>
      <c r="HMF209" s="110"/>
      <c r="HMG209" s="110"/>
      <c r="HMH209" s="110"/>
      <c r="HMI209" s="110"/>
      <c r="HMJ209" s="110"/>
      <c r="HMK209" s="110"/>
      <c r="HML209" s="110"/>
      <c r="HMM209" s="110"/>
      <c r="HMN209" s="110"/>
      <c r="HMO209" s="110"/>
      <c r="HMP209" s="110"/>
      <c r="HMQ209" s="110"/>
      <c r="HMR209" s="110"/>
      <c r="HMS209" s="110"/>
      <c r="HMT209" s="110"/>
      <c r="HMU209" s="110"/>
      <c r="HMV209" s="110"/>
      <c r="HMW209" s="110"/>
      <c r="HMX209" s="110"/>
      <c r="HMY209" s="110"/>
      <c r="HMZ209" s="110"/>
      <c r="HNA209" s="110"/>
      <c r="HNB209" s="110"/>
      <c r="HNC209" s="110"/>
      <c r="HND209" s="110"/>
      <c r="HNE209" s="110"/>
      <c r="HNF209" s="110"/>
      <c r="HNG209" s="110"/>
      <c r="HNH209" s="110"/>
      <c r="HNI209" s="110"/>
      <c r="HNJ209" s="110"/>
      <c r="HNK209" s="110"/>
      <c r="HNL209" s="110"/>
      <c r="HNM209" s="110"/>
      <c r="HNN209" s="110"/>
      <c r="HNO209" s="110"/>
      <c r="HNP209" s="110"/>
      <c r="HNQ209" s="110"/>
      <c r="HNR209" s="110"/>
      <c r="HNS209" s="110"/>
      <c r="HNT209" s="110"/>
      <c r="HNU209" s="110"/>
      <c r="HNV209" s="110"/>
      <c r="HNW209" s="110"/>
      <c r="HNX209" s="110"/>
      <c r="HNY209" s="110"/>
      <c r="HNZ209" s="110"/>
      <c r="HOA209" s="110"/>
      <c r="HOB209" s="110"/>
      <c r="HOC209" s="110"/>
      <c r="HOD209" s="110"/>
      <c r="HOE209" s="110"/>
      <c r="HOF209" s="110"/>
      <c r="HOG209" s="110"/>
      <c r="HOH209" s="110"/>
      <c r="HOI209" s="110"/>
      <c r="HOJ209" s="110"/>
      <c r="HOK209" s="110"/>
      <c r="HOL209" s="110"/>
      <c r="HOM209" s="110"/>
      <c r="HON209" s="110"/>
      <c r="HOO209" s="110"/>
      <c r="HOP209" s="110"/>
      <c r="HOQ209" s="110"/>
      <c r="HOR209" s="110"/>
      <c r="HOS209" s="110"/>
      <c r="HOT209" s="110"/>
      <c r="HOU209" s="110"/>
      <c r="HOV209" s="110"/>
      <c r="HOW209" s="110"/>
      <c r="HOX209" s="110"/>
      <c r="HOY209" s="110"/>
      <c r="HOZ209" s="110"/>
      <c r="HPA209" s="110"/>
      <c r="HPB209" s="110"/>
      <c r="HPC209" s="110"/>
      <c r="HPD209" s="110"/>
      <c r="HPE209" s="110"/>
      <c r="HPF209" s="110"/>
      <c r="HPG209" s="110"/>
      <c r="HPH209" s="110"/>
      <c r="HPI209" s="110"/>
      <c r="HPJ209" s="110"/>
      <c r="HPK209" s="110"/>
      <c r="HPL209" s="110"/>
      <c r="HPM209" s="110"/>
      <c r="HPN209" s="110"/>
      <c r="HPO209" s="110"/>
      <c r="HPP209" s="110"/>
      <c r="HPQ209" s="110"/>
      <c r="HPR209" s="110"/>
      <c r="HPS209" s="110"/>
      <c r="HPT209" s="110"/>
      <c r="HPU209" s="110"/>
      <c r="HPV209" s="110"/>
      <c r="HPW209" s="110"/>
      <c r="HPX209" s="110"/>
      <c r="HPY209" s="110"/>
      <c r="HPZ209" s="110"/>
      <c r="HQA209" s="110"/>
      <c r="HQB209" s="110"/>
      <c r="HQC209" s="110"/>
      <c r="HQD209" s="110"/>
      <c r="HQE209" s="110"/>
      <c r="HQF209" s="110"/>
      <c r="HQG209" s="110"/>
      <c r="HQH209" s="110"/>
      <c r="HQI209" s="110"/>
      <c r="HQJ209" s="110"/>
      <c r="HQK209" s="110"/>
      <c r="HQL209" s="110"/>
      <c r="HQM209" s="110"/>
      <c r="HQN209" s="110"/>
      <c r="HQO209" s="110"/>
      <c r="HQP209" s="110"/>
      <c r="HQQ209" s="110"/>
      <c r="HQR209" s="110"/>
      <c r="HQS209" s="110"/>
      <c r="HQT209" s="110"/>
      <c r="HQU209" s="110"/>
      <c r="HQV209" s="110"/>
      <c r="HQW209" s="110"/>
      <c r="HQX209" s="110"/>
      <c r="HQY209" s="110"/>
      <c r="HQZ209" s="110"/>
      <c r="HRA209" s="110"/>
      <c r="HRB209" s="110"/>
      <c r="HRC209" s="110"/>
      <c r="HRD209" s="110"/>
      <c r="HRE209" s="110"/>
      <c r="HRF209" s="110"/>
      <c r="HRG209" s="110"/>
      <c r="HRH209" s="110"/>
      <c r="HRI209" s="110"/>
      <c r="HRJ209" s="110"/>
      <c r="HRK209" s="110"/>
      <c r="HRL209" s="110"/>
      <c r="HRM209" s="110"/>
      <c r="HRN209" s="110"/>
      <c r="HRO209" s="110"/>
      <c r="HRP209" s="110"/>
      <c r="HRQ209" s="110"/>
      <c r="HRR209" s="110"/>
      <c r="HRS209" s="110"/>
      <c r="HRT209" s="110"/>
      <c r="HRU209" s="110"/>
      <c r="HRV209" s="110"/>
      <c r="HRW209" s="110"/>
      <c r="HRX209" s="110"/>
      <c r="HRY209" s="110"/>
      <c r="HRZ209" s="110"/>
      <c r="HSA209" s="110"/>
      <c r="HSB209" s="110"/>
      <c r="HSC209" s="110"/>
      <c r="HSD209" s="110"/>
      <c r="HSE209" s="110"/>
      <c r="HSF209" s="110"/>
      <c r="HSG209" s="110"/>
      <c r="HSH209" s="110"/>
      <c r="HSI209" s="110"/>
      <c r="HSJ209" s="110"/>
      <c r="HSK209" s="110"/>
      <c r="HSL209" s="110"/>
      <c r="HSM209" s="110"/>
      <c r="HSN209" s="110"/>
      <c r="HSO209" s="110"/>
      <c r="HSP209" s="110"/>
      <c r="HSQ209" s="110"/>
      <c r="HSR209" s="110"/>
      <c r="HSS209" s="110"/>
      <c r="HST209" s="110"/>
      <c r="HSU209" s="110"/>
      <c r="HSV209" s="110"/>
      <c r="HSW209" s="110"/>
      <c r="HSX209" s="110"/>
      <c r="HSY209" s="110"/>
      <c r="HSZ209" s="110"/>
      <c r="HTA209" s="110"/>
      <c r="HTB209" s="110"/>
      <c r="HTC209" s="110"/>
      <c r="HTD209" s="110"/>
      <c r="HTE209" s="110"/>
      <c r="HTF209" s="110"/>
      <c r="HTG209" s="110"/>
      <c r="HTH209" s="110"/>
      <c r="HTI209" s="110"/>
      <c r="HTJ209" s="110"/>
      <c r="HTK209" s="110"/>
      <c r="HTL209" s="110"/>
      <c r="HTM209" s="110"/>
      <c r="HTN209" s="110"/>
      <c r="HTO209" s="110"/>
      <c r="HTP209" s="110"/>
      <c r="HTQ209" s="110"/>
      <c r="HTR209" s="110"/>
      <c r="HTS209" s="110"/>
      <c r="HTT209" s="110"/>
      <c r="HTU209" s="110"/>
      <c r="HTV209" s="110"/>
      <c r="HTW209" s="110"/>
      <c r="HTX209" s="110"/>
      <c r="HTY209" s="110"/>
      <c r="HTZ209" s="110"/>
      <c r="HUA209" s="110"/>
      <c r="HUB209" s="110"/>
      <c r="HUC209" s="110"/>
      <c r="HUD209" s="110"/>
      <c r="HUE209" s="110"/>
      <c r="HUF209" s="110"/>
      <c r="HUG209" s="110"/>
      <c r="HUH209" s="110"/>
      <c r="HUI209" s="110"/>
      <c r="HUJ209" s="110"/>
      <c r="HUK209" s="110"/>
      <c r="HUL209" s="110"/>
      <c r="HUM209" s="110"/>
      <c r="HUN209" s="110"/>
      <c r="HUO209" s="110"/>
      <c r="HUP209" s="110"/>
      <c r="HUQ209" s="110"/>
      <c r="HUR209" s="110"/>
      <c r="HUS209" s="110"/>
      <c r="HUT209" s="110"/>
      <c r="HUU209" s="110"/>
      <c r="HUV209" s="110"/>
      <c r="HUW209" s="110"/>
      <c r="HUX209" s="110"/>
      <c r="HUY209" s="110"/>
      <c r="HUZ209" s="110"/>
      <c r="HVA209" s="110"/>
      <c r="HVB209" s="110"/>
      <c r="HVC209" s="110"/>
      <c r="HVD209" s="110"/>
      <c r="HVE209" s="110"/>
      <c r="HVF209" s="110"/>
      <c r="HVG209" s="110"/>
      <c r="HVH209" s="110"/>
      <c r="HVI209" s="110"/>
      <c r="HVJ209" s="110"/>
      <c r="HVK209" s="110"/>
      <c r="HVL209" s="110"/>
      <c r="HVM209" s="110"/>
      <c r="HVN209" s="110"/>
      <c r="HVO209" s="110"/>
      <c r="HVP209" s="110"/>
      <c r="HVQ209" s="110"/>
      <c r="HVR209" s="110"/>
      <c r="HVS209" s="110"/>
      <c r="HVT209" s="110"/>
      <c r="HVU209" s="110"/>
      <c r="HVV209" s="110"/>
      <c r="HVW209" s="110"/>
      <c r="HVX209" s="110"/>
      <c r="HVY209" s="110"/>
      <c r="HVZ209" s="110"/>
      <c r="HWA209" s="110"/>
      <c r="HWB209" s="110"/>
      <c r="HWC209" s="110"/>
      <c r="HWD209" s="110"/>
      <c r="HWE209" s="110"/>
      <c r="HWF209" s="110"/>
      <c r="HWG209" s="110"/>
      <c r="HWH209" s="110"/>
      <c r="HWI209" s="110"/>
      <c r="HWJ209" s="110"/>
      <c r="HWK209" s="110"/>
      <c r="HWL209" s="110"/>
      <c r="HWM209" s="110"/>
      <c r="HWN209" s="110"/>
      <c r="HWO209" s="110"/>
      <c r="HWP209" s="110"/>
      <c r="HWQ209" s="110"/>
      <c r="HWR209" s="110"/>
      <c r="HWS209" s="110"/>
      <c r="HWT209" s="110"/>
      <c r="HWU209" s="110"/>
      <c r="HWV209" s="110"/>
      <c r="HWW209" s="110"/>
      <c r="HWX209" s="110"/>
      <c r="HWY209" s="110"/>
      <c r="HWZ209" s="110"/>
      <c r="HXA209" s="110"/>
      <c r="HXB209" s="110"/>
      <c r="HXC209" s="110"/>
      <c r="HXD209" s="110"/>
      <c r="HXE209" s="110"/>
      <c r="HXF209" s="110"/>
      <c r="HXG209" s="110"/>
      <c r="HXH209" s="110"/>
      <c r="HXI209" s="110"/>
      <c r="HXJ209" s="110"/>
      <c r="HXK209" s="110"/>
      <c r="HXL209" s="110"/>
      <c r="HXM209" s="110"/>
      <c r="HXN209" s="110"/>
      <c r="HXO209" s="110"/>
      <c r="HXP209" s="110"/>
      <c r="HXQ209" s="110"/>
      <c r="HXR209" s="110"/>
      <c r="HXS209" s="110"/>
      <c r="HXT209" s="110"/>
      <c r="HXU209" s="110"/>
      <c r="HXV209" s="110"/>
      <c r="HXW209" s="110"/>
      <c r="HXX209" s="110"/>
      <c r="HXY209" s="110"/>
      <c r="HXZ209" s="110"/>
      <c r="HYA209" s="110"/>
      <c r="HYB209" s="110"/>
      <c r="HYC209" s="110"/>
      <c r="HYD209" s="110"/>
      <c r="HYE209" s="110"/>
      <c r="HYF209" s="110"/>
      <c r="HYG209" s="110"/>
      <c r="HYH209" s="110"/>
      <c r="HYI209" s="110"/>
      <c r="HYJ209" s="110"/>
      <c r="HYK209" s="110"/>
      <c r="HYL209" s="110"/>
      <c r="HYM209" s="110"/>
      <c r="HYN209" s="110"/>
      <c r="HYO209" s="110"/>
      <c r="HYP209" s="110"/>
      <c r="HYQ209" s="110"/>
      <c r="HYR209" s="110"/>
      <c r="HYS209" s="110"/>
      <c r="HYT209" s="110"/>
      <c r="HYU209" s="110"/>
      <c r="HYV209" s="110"/>
      <c r="HYW209" s="110"/>
      <c r="HYX209" s="110"/>
      <c r="HYY209" s="110"/>
      <c r="HYZ209" s="110"/>
      <c r="HZA209" s="110"/>
      <c r="HZB209" s="110"/>
      <c r="HZC209" s="110"/>
      <c r="HZD209" s="110"/>
      <c r="HZE209" s="110"/>
      <c r="HZF209" s="110"/>
      <c r="HZG209" s="110"/>
      <c r="HZH209" s="110"/>
      <c r="HZI209" s="110"/>
      <c r="HZJ209" s="110"/>
      <c r="HZK209" s="110"/>
      <c r="HZL209" s="110"/>
      <c r="HZM209" s="110"/>
      <c r="HZN209" s="110"/>
      <c r="HZO209" s="110"/>
      <c r="HZP209" s="110"/>
      <c r="HZQ209" s="110"/>
      <c r="HZR209" s="110"/>
      <c r="HZS209" s="110"/>
      <c r="HZT209" s="110"/>
      <c r="HZU209" s="110"/>
      <c r="HZV209" s="110"/>
      <c r="HZW209" s="110"/>
      <c r="HZX209" s="110"/>
      <c r="HZY209" s="110"/>
      <c r="HZZ209" s="110"/>
      <c r="IAA209" s="110"/>
      <c r="IAB209" s="110"/>
      <c r="IAC209" s="110"/>
      <c r="IAD209" s="110"/>
      <c r="IAE209" s="110"/>
      <c r="IAF209" s="110"/>
      <c r="IAG209" s="110"/>
      <c r="IAH209" s="110"/>
      <c r="IAI209" s="110"/>
      <c r="IAJ209" s="110"/>
      <c r="IAK209" s="110"/>
      <c r="IAL209" s="110"/>
      <c r="IAM209" s="110"/>
      <c r="IAN209" s="110"/>
      <c r="IAO209" s="110"/>
      <c r="IAP209" s="110"/>
      <c r="IAQ209" s="110"/>
      <c r="IAR209" s="110"/>
      <c r="IAS209" s="110"/>
      <c r="IAT209" s="110"/>
      <c r="IAU209" s="110"/>
      <c r="IAV209" s="110"/>
      <c r="IAW209" s="110"/>
      <c r="IAX209" s="110"/>
      <c r="IAY209" s="110"/>
      <c r="IAZ209" s="110"/>
      <c r="IBA209" s="110"/>
      <c r="IBB209" s="110"/>
      <c r="IBC209" s="110"/>
      <c r="IBD209" s="110"/>
      <c r="IBE209" s="110"/>
      <c r="IBF209" s="110"/>
      <c r="IBG209" s="110"/>
      <c r="IBH209" s="110"/>
      <c r="IBI209" s="110"/>
      <c r="IBJ209" s="110"/>
      <c r="IBK209" s="110"/>
      <c r="IBL209" s="110"/>
      <c r="IBM209" s="110"/>
      <c r="IBN209" s="110"/>
      <c r="IBO209" s="110"/>
      <c r="IBP209" s="110"/>
      <c r="IBQ209" s="110"/>
      <c r="IBR209" s="110"/>
      <c r="IBS209" s="110"/>
      <c r="IBT209" s="110"/>
      <c r="IBU209" s="110"/>
      <c r="IBV209" s="110"/>
      <c r="IBW209" s="110"/>
      <c r="IBX209" s="110"/>
      <c r="IBY209" s="110"/>
      <c r="IBZ209" s="110"/>
      <c r="ICA209" s="110"/>
      <c r="ICB209" s="110"/>
      <c r="ICC209" s="110"/>
      <c r="ICD209" s="110"/>
      <c r="ICE209" s="110"/>
      <c r="ICF209" s="110"/>
      <c r="ICG209" s="110"/>
      <c r="ICH209" s="110"/>
      <c r="ICI209" s="110"/>
      <c r="ICJ209" s="110"/>
      <c r="ICK209" s="110"/>
      <c r="ICL209" s="110"/>
      <c r="ICM209" s="110"/>
      <c r="ICN209" s="110"/>
      <c r="ICO209" s="110"/>
      <c r="ICP209" s="110"/>
      <c r="ICQ209" s="110"/>
      <c r="ICR209" s="110"/>
      <c r="ICS209" s="110"/>
      <c r="ICT209" s="110"/>
      <c r="ICU209" s="110"/>
      <c r="ICV209" s="110"/>
      <c r="ICW209" s="110"/>
      <c r="ICX209" s="110"/>
      <c r="ICY209" s="110"/>
      <c r="ICZ209" s="110"/>
      <c r="IDA209" s="110"/>
      <c r="IDB209" s="110"/>
      <c r="IDC209" s="110"/>
      <c r="IDD209" s="110"/>
      <c r="IDE209" s="110"/>
      <c r="IDF209" s="110"/>
      <c r="IDG209" s="110"/>
      <c r="IDH209" s="110"/>
      <c r="IDI209" s="110"/>
      <c r="IDJ209" s="110"/>
      <c r="IDK209" s="110"/>
      <c r="IDL209" s="110"/>
      <c r="IDM209" s="110"/>
      <c r="IDN209" s="110"/>
      <c r="IDO209" s="110"/>
      <c r="IDP209" s="110"/>
      <c r="IDQ209" s="110"/>
      <c r="IDR209" s="110"/>
      <c r="IDS209" s="110"/>
      <c r="IDT209" s="110"/>
      <c r="IDU209" s="110"/>
      <c r="IDV209" s="110"/>
      <c r="IDW209" s="110"/>
      <c r="IDX209" s="110"/>
      <c r="IDY209" s="110"/>
      <c r="IDZ209" s="110"/>
      <c r="IEA209" s="110"/>
      <c r="IEB209" s="110"/>
      <c r="IEC209" s="110"/>
      <c r="IED209" s="110"/>
      <c r="IEE209" s="110"/>
      <c r="IEF209" s="110"/>
      <c r="IEG209" s="110"/>
      <c r="IEH209" s="110"/>
      <c r="IEI209" s="110"/>
      <c r="IEJ209" s="110"/>
      <c r="IEK209" s="110"/>
      <c r="IEL209" s="110"/>
      <c r="IEM209" s="110"/>
      <c r="IEN209" s="110"/>
      <c r="IEO209" s="110"/>
      <c r="IEP209" s="110"/>
      <c r="IEQ209" s="110"/>
      <c r="IER209" s="110"/>
      <c r="IES209" s="110"/>
      <c r="IET209" s="110"/>
      <c r="IEU209" s="110"/>
      <c r="IEV209" s="110"/>
      <c r="IEW209" s="110"/>
      <c r="IEX209" s="110"/>
      <c r="IEY209" s="110"/>
      <c r="IEZ209" s="110"/>
      <c r="IFA209" s="110"/>
      <c r="IFB209" s="110"/>
      <c r="IFC209" s="110"/>
      <c r="IFD209" s="110"/>
      <c r="IFE209" s="110"/>
      <c r="IFF209" s="110"/>
      <c r="IFG209" s="110"/>
      <c r="IFH209" s="110"/>
      <c r="IFI209" s="110"/>
      <c r="IFJ209" s="110"/>
      <c r="IFK209" s="110"/>
      <c r="IFL209" s="110"/>
      <c r="IFM209" s="110"/>
      <c r="IFN209" s="110"/>
      <c r="IFO209" s="110"/>
      <c r="IFP209" s="110"/>
      <c r="IFQ209" s="110"/>
      <c r="IFR209" s="110"/>
      <c r="IFS209" s="110"/>
      <c r="IFT209" s="110"/>
      <c r="IFU209" s="110"/>
      <c r="IFV209" s="110"/>
      <c r="IFW209" s="110"/>
      <c r="IFX209" s="110"/>
      <c r="IFY209" s="110"/>
      <c r="IFZ209" s="110"/>
      <c r="IGA209" s="110"/>
      <c r="IGB209" s="110"/>
      <c r="IGC209" s="110"/>
      <c r="IGD209" s="110"/>
      <c r="IGE209" s="110"/>
      <c r="IGF209" s="110"/>
      <c r="IGG209" s="110"/>
      <c r="IGH209" s="110"/>
      <c r="IGI209" s="110"/>
      <c r="IGJ209" s="110"/>
      <c r="IGK209" s="110"/>
      <c r="IGL209" s="110"/>
      <c r="IGM209" s="110"/>
      <c r="IGN209" s="110"/>
      <c r="IGO209" s="110"/>
      <c r="IGP209" s="110"/>
      <c r="IGQ209" s="110"/>
      <c r="IGR209" s="110"/>
      <c r="IGS209" s="110"/>
      <c r="IGT209" s="110"/>
      <c r="IGU209" s="110"/>
      <c r="IGV209" s="110"/>
      <c r="IGW209" s="110"/>
      <c r="IGX209" s="110"/>
      <c r="IGY209" s="110"/>
      <c r="IGZ209" s="110"/>
      <c r="IHA209" s="110"/>
      <c r="IHB209" s="110"/>
      <c r="IHC209" s="110"/>
      <c r="IHD209" s="110"/>
      <c r="IHE209" s="110"/>
      <c r="IHF209" s="110"/>
      <c r="IHG209" s="110"/>
      <c r="IHH209" s="110"/>
      <c r="IHI209" s="110"/>
      <c r="IHJ209" s="110"/>
      <c r="IHK209" s="110"/>
      <c r="IHL209" s="110"/>
      <c r="IHM209" s="110"/>
      <c r="IHN209" s="110"/>
      <c r="IHO209" s="110"/>
      <c r="IHP209" s="110"/>
      <c r="IHQ209" s="110"/>
      <c r="IHR209" s="110"/>
      <c r="IHS209" s="110"/>
      <c r="IHT209" s="110"/>
      <c r="IHU209" s="110"/>
      <c r="IHV209" s="110"/>
      <c r="IHW209" s="110"/>
      <c r="IHX209" s="110"/>
      <c r="IHY209" s="110"/>
      <c r="IHZ209" s="110"/>
      <c r="IIA209" s="110"/>
      <c r="IIB209" s="110"/>
      <c r="IIC209" s="110"/>
      <c r="IID209" s="110"/>
      <c r="IIE209" s="110"/>
      <c r="IIF209" s="110"/>
      <c r="IIG209" s="110"/>
      <c r="IIH209" s="110"/>
      <c r="III209" s="110"/>
      <c r="IIJ209" s="110"/>
      <c r="IIK209" s="110"/>
      <c r="IIL209" s="110"/>
      <c r="IIM209" s="110"/>
      <c r="IIN209" s="110"/>
      <c r="IIO209" s="110"/>
      <c r="IIP209" s="110"/>
      <c r="IIQ209" s="110"/>
      <c r="IIR209" s="110"/>
      <c r="IIS209" s="110"/>
      <c r="IIT209" s="110"/>
      <c r="IIU209" s="110"/>
      <c r="IIV209" s="110"/>
      <c r="IIW209" s="110"/>
      <c r="IIX209" s="110"/>
      <c r="IIY209" s="110"/>
      <c r="IIZ209" s="110"/>
      <c r="IJA209" s="110"/>
      <c r="IJB209" s="110"/>
      <c r="IJC209" s="110"/>
      <c r="IJD209" s="110"/>
      <c r="IJE209" s="110"/>
      <c r="IJF209" s="110"/>
      <c r="IJG209" s="110"/>
      <c r="IJH209" s="110"/>
      <c r="IJI209" s="110"/>
      <c r="IJJ209" s="110"/>
      <c r="IJK209" s="110"/>
      <c r="IJL209" s="110"/>
      <c r="IJM209" s="110"/>
      <c r="IJN209" s="110"/>
      <c r="IJO209" s="110"/>
      <c r="IJP209" s="110"/>
      <c r="IJQ209" s="110"/>
      <c r="IJR209" s="110"/>
      <c r="IJS209" s="110"/>
      <c r="IJT209" s="110"/>
      <c r="IJU209" s="110"/>
      <c r="IJV209" s="110"/>
      <c r="IJW209" s="110"/>
      <c r="IJX209" s="110"/>
      <c r="IJY209" s="110"/>
      <c r="IJZ209" s="110"/>
      <c r="IKA209" s="110"/>
      <c r="IKB209" s="110"/>
      <c r="IKC209" s="110"/>
      <c r="IKD209" s="110"/>
      <c r="IKE209" s="110"/>
      <c r="IKF209" s="110"/>
      <c r="IKG209" s="110"/>
      <c r="IKH209" s="110"/>
      <c r="IKI209" s="110"/>
      <c r="IKJ209" s="110"/>
      <c r="IKK209" s="110"/>
      <c r="IKL209" s="110"/>
      <c r="IKM209" s="110"/>
      <c r="IKN209" s="110"/>
      <c r="IKO209" s="110"/>
      <c r="IKP209" s="110"/>
      <c r="IKQ209" s="110"/>
      <c r="IKR209" s="110"/>
      <c r="IKS209" s="110"/>
      <c r="IKT209" s="110"/>
      <c r="IKU209" s="110"/>
      <c r="IKV209" s="110"/>
      <c r="IKW209" s="110"/>
      <c r="IKX209" s="110"/>
      <c r="IKY209" s="110"/>
      <c r="IKZ209" s="110"/>
      <c r="ILA209" s="110"/>
      <c r="ILB209" s="110"/>
      <c r="ILC209" s="110"/>
      <c r="ILD209" s="110"/>
      <c r="ILE209" s="110"/>
      <c r="ILF209" s="110"/>
      <c r="ILG209" s="110"/>
      <c r="ILH209" s="110"/>
      <c r="ILI209" s="110"/>
      <c r="ILJ209" s="110"/>
      <c r="ILK209" s="110"/>
      <c r="ILL209" s="110"/>
      <c r="ILM209" s="110"/>
      <c r="ILN209" s="110"/>
      <c r="ILO209" s="110"/>
      <c r="ILP209" s="110"/>
      <c r="ILQ209" s="110"/>
      <c r="ILR209" s="110"/>
      <c r="ILS209" s="110"/>
      <c r="ILT209" s="110"/>
      <c r="ILU209" s="110"/>
      <c r="ILV209" s="110"/>
      <c r="ILW209" s="110"/>
      <c r="ILX209" s="110"/>
      <c r="ILY209" s="110"/>
      <c r="ILZ209" s="110"/>
      <c r="IMA209" s="110"/>
      <c r="IMB209" s="110"/>
      <c r="IMC209" s="110"/>
      <c r="IMD209" s="110"/>
      <c r="IME209" s="110"/>
      <c r="IMF209" s="110"/>
      <c r="IMG209" s="110"/>
      <c r="IMH209" s="110"/>
      <c r="IMI209" s="110"/>
      <c r="IMJ209" s="110"/>
      <c r="IMK209" s="110"/>
      <c r="IML209" s="110"/>
      <c r="IMM209" s="110"/>
      <c r="IMN209" s="110"/>
      <c r="IMO209" s="110"/>
      <c r="IMP209" s="110"/>
      <c r="IMQ209" s="110"/>
      <c r="IMR209" s="110"/>
      <c r="IMS209" s="110"/>
      <c r="IMT209" s="110"/>
      <c r="IMU209" s="110"/>
      <c r="IMV209" s="110"/>
      <c r="IMW209" s="110"/>
      <c r="IMX209" s="110"/>
      <c r="IMY209" s="110"/>
      <c r="IMZ209" s="110"/>
      <c r="INA209" s="110"/>
      <c r="INB209" s="110"/>
      <c r="INC209" s="110"/>
      <c r="IND209" s="110"/>
      <c r="INE209" s="110"/>
      <c r="INF209" s="110"/>
      <c r="ING209" s="110"/>
      <c r="INH209" s="110"/>
      <c r="INI209" s="110"/>
      <c r="INJ209" s="110"/>
      <c r="INK209" s="110"/>
      <c r="INL209" s="110"/>
      <c r="INM209" s="110"/>
      <c r="INN209" s="110"/>
      <c r="INO209" s="110"/>
      <c r="INP209" s="110"/>
      <c r="INQ209" s="110"/>
      <c r="INR209" s="110"/>
      <c r="INS209" s="110"/>
      <c r="INT209" s="110"/>
      <c r="INU209" s="110"/>
      <c r="INV209" s="110"/>
      <c r="INW209" s="110"/>
      <c r="INX209" s="110"/>
      <c r="INY209" s="110"/>
      <c r="INZ209" s="110"/>
      <c r="IOA209" s="110"/>
      <c r="IOB209" s="110"/>
      <c r="IOC209" s="110"/>
      <c r="IOD209" s="110"/>
      <c r="IOE209" s="110"/>
      <c r="IOF209" s="110"/>
      <c r="IOG209" s="110"/>
      <c r="IOH209" s="110"/>
      <c r="IOI209" s="110"/>
      <c r="IOJ209" s="110"/>
      <c r="IOK209" s="110"/>
      <c r="IOL209" s="110"/>
      <c r="IOM209" s="110"/>
      <c r="ION209" s="110"/>
      <c r="IOO209" s="110"/>
      <c r="IOP209" s="110"/>
      <c r="IOQ209" s="110"/>
      <c r="IOR209" s="110"/>
      <c r="IOS209" s="110"/>
      <c r="IOT209" s="110"/>
      <c r="IOU209" s="110"/>
      <c r="IOV209" s="110"/>
      <c r="IOW209" s="110"/>
      <c r="IOX209" s="110"/>
      <c r="IOY209" s="110"/>
      <c r="IOZ209" s="110"/>
      <c r="IPA209" s="110"/>
      <c r="IPB209" s="110"/>
      <c r="IPC209" s="110"/>
      <c r="IPD209" s="110"/>
      <c r="IPE209" s="110"/>
      <c r="IPF209" s="110"/>
      <c r="IPG209" s="110"/>
      <c r="IPH209" s="110"/>
      <c r="IPI209" s="110"/>
      <c r="IPJ209" s="110"/>
      <c r="IPK209" s="110"/>
      <c r="IPL209" s="110"/>
      <c r="IPM209" s="110"/>
      <c r="IPN209" s="110"/>
      <c r="IPO209" s="110"/>
      <c r="IPP209" s="110"/>
      <c r="IPQ209" s="110"/>
      <c r="IPR209" s="110"/>
      <c r="IPS209" s="110"/>
      <c r="IPT209" s="110"/>
      <c r="IPU209" s="110"/>
      <c r="IPV209" s="110"/>
      <c r="IPW209" s="110"/>
      <c r="IPX209" s="110"/>
      <c r="IPY209" s="110"/>
      <c r="IPZ209" s="110"/>
      <c r="IQA209" s="110"/>
      <c r="IQB209" s="110"/>
      <c r="IQC209" s="110"/>
      <c r="IQD209" s="110"/>
      <c r="IQE209" s="110"/>
      <c r="IQF209" s="110"/>
      <c r="IQG209" s="110"/>
      <c r="IQH209" s="110"/>
      <c r="IQI209" s="110"/>
      <c r="IQJ209" s="110"/>
      <c r="IQK209" s="110"/>
      <c r="IQL209" s="110"/>
      <c r="IQM209" s="110"/>
      <c r="IQN209" s="110"/>
      <c r="IQO209" s="110"/>
      <c r="IQP209" s="110"/>
      <c r="IQQ209" s="110"/>
      <c r="IQR209" s="110"/>
      <c r="IQS209" s="110"/>
      <c r="IQT209" s="110"/>
      <c r="IQU209" s="110"/>
      <c r="IQV209" s="110"/>
      <c r="IQW209" s="110"/>
      <c r="IQX209" s="110"/>
      <c r="IQY209" s="110"/>
      <c r="IQZ209" s="110"/>
      <c r="IRA209" s="110"/>
      <c r="IRB209" s="110"/>
      <c r="IRC209" s="110"/>
      <c r="IRD209" s="110"/>
      <c r="IRE209" s="110"/>
      <c r="IRF209" s="110"/>
      <c r="IRG209" s="110"/>
      <c r="IRH209" s="110"/>
      <c r="IRI209" s="110"/>
      <c r="IRJ209" s="110"/>
      <c r="IRK209" s="110"/>
      <c r="IRL209" s="110"/>
      <c r="IRM209" s="110"/>
      <c r="IRN209" s="110"/>
      <c r="IRO209" s="110"/>
      <c r="IRP209" s="110"/>
      <c r="IRQ209" s="110"/>
      <c r="IRR209" s="110"/>
      <c r="IRS209" s="110"/>
      <c r="IRT209" s="110"/>
      <c r="IRU209" s="110"/>
      <c r="IRV209" s="110"/>
      <c r="IRW209" s="110"/>
      <c r="IRX209" s="110"/>
      <c r="IRY209" s="110"/>
      <c r="IRZ209" s="110"/>
      <c r="ISA209" s="110"/>
      <c r="ISB209" s="110"/>
      <c r="ISC209" s="110"/>
      <c r="ISD209" s="110"/>
      <c r="ISE209" s="110"/>
      <c r="ISF209" s="110"/>
      <c r="ISG209" s="110"/>
      <c r="ISH209" s="110"/>
      <c r="ISI209" s="110"/>
      <c r="ISJ209" s="110"/>
      <c r="ISK209" s="110"/>
      <c r="ISL209" s="110"/>
      <c r="ISM209" s="110"/>
      <c r="ISN209" s="110"/>
      <c r="ISO209" s="110"/>
      <c r="ISP209" s="110"/>
      <c r="ISQ209" s="110"/>
      <c r="ISR209" s="110"/>
      <c r="ISS209" s="110"/>
      <c r="IST209" s="110"/>
      <c r="ISU209" s="110"/>
      <c r="ISV209" s="110"/>
      <c r="ISW209" s="110"/>
      <c r="ISX209" s="110"/>
      <c r="ISY209" s="110"/>
      <c r="ISZ209" s="110"/>
      <c r="ITA209" s="110"/>
      <c r="ITB209" s="110"/>
      <c r="ITC209" s="110"/>
      <c r="ITD209" s="110"/>
      <c r="ITE209" s="110"/>
      <c r="ITF209" s="110"/>
      <c r="ITG209" s="110"/>
      <c r="ITH209" s="110"/>
      <c r="ITI209" s="110"/>
      <c r="ITJ209" s="110"/>
      <c r="ITK209" s="110"/>
      <c r="ITL209" s="110"/>
      <c r="ITM209" s="110"/>
      <c r="ITN209" s="110"/>
      <c r="ITO209" s="110"/>
      <c r="ITP209" s="110"/>
      <c r="ITQ209" s="110"/>
      <c r="ITR209" s="110"/>
      <c r="ITS209" s="110"/>
      <c r="ITT209" s="110"/>
      <c r="ITU209" s="110"/>
      <c r="ITV209" s="110"/>
      <c r="ITW209" s="110"/>
      <c r="ITX209" s="110"/>
      <c r="ITY209" s="110"/>
      <c r="ITZ209" s="110"/>
      <c r="IUA209" s="110"/>
      <c r="IUB209" s="110"/>
      <c r="IUC209" s="110"/>
      <c r="IUD209" s="110"/>
      <c r="IUE209" s="110"/>
      <c r="IUF209" s="110"/>
      <c r="IUG209" s="110"/>
      <c r="IUH209" s="110"/>
      <c r="IUI209" s="110"/>
      <c r="IUJ209" s="110"/>
      <c r="IUK209" s="110"/>
      <c r="IUL209" s="110"/>
      <c r="IUM209" s="110"/>
      <c r="IUN209" s="110"/>
      <c r="IUO209" s="110"/>
      <c r="IUP209" s="110"/>
      <c r="IUQ209" s="110"/>
      <c r="IUR209" s="110"/>
      <c r="IUS209" s="110"/>
      <c r="IUT209" s="110"/>
      <c r="IUU209" s="110"/>
      <c r="IUV209" s="110"/>
      <c r="IUW209" s="110"/>
      <c r="IUX209" s="110"/>
      <c r="IUY209" s="110"/>
      <c r="IUZ209" s="110"/>
      <c r="IVA209" s="110"/>
      <c r="IVB209" s="110"/>
      <c r="IVC209" s="110"/>
      <c r="IVD209" s="110"/>
      <c r="IVE209" s="110"/>
      <c r="IVF209" s="110"/>
      <c r="IVG209" s="110"/>
      <c r="IVH209" s="110"/>
      <c r="IVI209" s="110"/>
      <c r="IVJ209" s="110"/>
      <c r="IVK209" s="110"/>
      <c r="IVL209" s="110"/>
      <c r="IVM209" s="110"/>
      <c r="IVN209" s="110"/>
      <c r="IVO209" s="110"/>
      <c r="IVP209" s="110"/>
      <c r="IVQ209" s="110"/>
      <c r="IVR209" s="110"/>
      <c r="IVS209" s="110"/>
      <c r="IVT209" s="110"/>
      <c r="IVU209" s="110"/>
      <c r="IVV209" s="110"/>
      <c r="IVW209" s="110"/>
      <c r="IVX209" s="110"/>
      <c r="IVY209" s="110"/>
      <c r="IVZ209" s="110"/>
      <c r="IWA209" s="110"/>
      <c r="IWB209" s="110"/>
      <c r="IWC209" s="110"/>
      <c r="IWD209" s="110"/>
      <c r="IWE209" s="110"/>
      <c r="IWF209" s="110"/>
      <c r="IWG209" s="110"/>
      <c r="IWH209" s="110"/>
      <c r="IWI209" s="110"/>
      <c r="IWJ209" s="110"/>
      <c r="IWK209" s="110"/>
      <c r="IWL209" s="110"/>
      <c r="IWM209" s="110"/>
      <c r="IWN209" s="110"/>
      <c r="IWO209" s="110"/>
      <c r="IWP209" s="110"/>
      <c r="IWQ209" s="110"/>
      <c r="IWR209" s="110"/>
      <c r="IWS209" s="110"/>
      <c r="IWT209" s="110"/>
      <c r="IWU209" s="110"/>
      <c r="IWV209" s="110"/>
      <c r="IWW209" s="110"/>
      <c r="IWX209" s="110"/>
      <c r="IWY209" s="110"/>
      <c r="IWZ209" s="110"/>
      <c r="IXA209" s="110"/>
      <c r="IXB209" s="110"/>
      <c r="IXC209" s="110"/>
      <c r="IXD209" s="110"/>
      <c r="IXE209" s="110"/>
      <c r="IXF209" s="110"/>
      <c r="IXG209" s="110"/>
      <c r="IXH209" s="110"/>
      <c r="IXI209" s="110"/>
      <c r="IXJ209" s="110"/>
      <c r="IXK209" s="110"/>
      <c r="IXL209" s="110"/>
      <c r="IXM209" s="110"/>
      <c r="IXN209" s="110"/>
      <c r="IXO209" s="110"/>
      <c r="IXP209" s="110"/>
      <c r="IXQ209" s="110"/>
      <c r="IXR209" s="110"/>
      <c r="IXS209" s="110"/>
      <c r="IXT209" s="110"/>
      <c r="IXU209" s="110"/>
      <c r="IXV209" s="110"/>
      <c r="IXW209" s="110"/>
      <c r="IXX209" s="110"/>
      <c r="IXY209" s="110"/>
      <c r="IXZ209" s="110"/>
      <c r="IYA209" s="110"/>
      <c r="IYB209" s="110"/>
      <c r="IYC209" s="110"/>
      <c r="IYD209" s="110"/>
      <c r="IYE209" s="110"/>
      <c r="IYF209" s="110"/>
      <c r="IYG209" s="110"/>
      <c r="IYH209" s="110"/>
      <c r="IYI209" s="110"/>
      <c r="IYJ209" s="110"/>
      <c r="IYK209" s="110"/>
      <c r="IYL209" s="110"/>
      <c r="IYM209" s="110"/>
      <c r="IYN209" s="110"/>
      <c r="IYO209" s="110"/>
      <c r="IYP209" s="110"/>
      <c r="IYQ209" s="110"/>
      <c r="IYR209" s="110"/>
      <c r="IYS209" s="110"/>
      <c r="IYT209" s="110"/>
      <c r="IYU209" s="110"/>
      <c r="IYV209" s="110"/>
      <c r="IYW209" s="110"/>
      <c r="IYX209" s="110"/>
      <c r="IYY209" s="110"/>
      <c r="IYZ209" s="110"/>
      <c r="IZA209" s="110"/>
      <c r="IZB209" s="110"/>
      <c r="IZC209" s="110"/>
      <c r="IZD209" s="110"/>
      <c r="IZE209" s="110"/>
      <c r="IZF209" s="110"/>
      <c r="IZG209" s="110"/>
      <c r="IZH209" s="110"/>
      <c r="IZI209" s="110"/>
      <c r="IZJ209" s="110"/>
      <c r="IZK209" s="110"/>
      <c r="IZL209" s="110"/>
      <c r="IZM209" s="110"/>
      <c r="IZN209" s="110"/>
      <c r="IZO209" s="110"/>
      <c r="IZP209" s="110"/>
      <c r="IZQ209" s="110"/>
      <c r="IZR209" s="110"/>
      <c r="IZS209" s="110"/>
      <c r="IZT209" s="110"/>
      <c r="IZU209" s="110"/>
      <c r="IZV209" s="110"/>
      <c r="IZW209" s="110"/>
      <c r="IZX209" s="110"/>
      <c r="IZY209" s="110"/>
      <c r="IZZ209" s="110"/>
      <c r="JAA209" s="110"/>
      <c r="JAB209" s="110"/>
      <c r="JAC209" s="110"/>
      <c r="JAD209" s="110"/>
      <c r="JAE209" s="110"/>
      <c r="JAF209" s="110"/>
      <c r="JAG209" s="110"/>
      <c r="JAH209" s="110"/>
      <c r="JAI209" s="110"/>
      <c r="JAJ209" s="110"/>
      <c r="JAK209" s="110"/>
      <c r="JAL209" s="110"/>
      <c r="JAM209" s="110"/>
      <c r="JAN209" s="110"/>
      <c r="JAO209" s="110"/>
      <c r="JAP209" s="110"/>
      <c r="JAQ209" s="110"/>
      <c r="JAR209" s="110"/>
      <c r="JAS209" s="110"/>
      <c r="JAT209" s="110"/>
      <c r="JAU209" s="110"/>
      <c r="JAV209" s="110"/>
      <c r="JAW209" s="110"/>
      <c r="JAX209" s="110"/>
      <c r="JAY209" s="110"/>
      <c r="JAZ209" s="110"/>
      <c r="JBA209" s="110"/>
      <c r="JBB209" s="110"/>
      <c r="JBC209" s="110"/>
      <c r="JBD209" s="110"/>
      <c r="JBE209" s="110"/>
      <c r="JBF209" s="110"/>
      <c r="JBG209" s="110"/>
      <c r="JBH209" s="110"/>
      <c r="JBI209" s="110"/>
      <c r="JBJ209" s="110"/>
      <c r="JBK209" s="110"/>
      <c r="JBL209" s="110"/>
      <c r="JBM209" s="110"/>
      <c r="JBN209" s="110"/>
      <c r="JBO209" s="110"/>
      <c r="JBP209" s="110"/>
      <c r="JBQ209" s="110"/>
      <c r="JBR209" s="110"/>
      <c r="JBS209" s="110"/>
      <c r="JBT209" s="110"/>
      <c r="JBU209" s="110"/>
      <c r="JBV209" s="110"/>
      <c r="JBW209" s="110"/>
      <c r="JBX209" s="110"/>
      <c r="JBY209" s="110"/>
      <c r="JBZ209" s="110"/>
      <c r="JCA209" s="110"/>
      <c r="JCB209" s="110"/>
      <c r="JCC209" s="110"/>
      <c r="JCD209" s="110"/>
      <c r="JCE209" s="110"/>
      <c r="JCF209" s="110"/>
      <c r="JCG209" s="110"/>
      <c r="JCH209" s="110"/>
      <c r="JCI209" s="110"/>
      <c r="JCJ209" s="110"/>
      <c r="JCK209" s="110"/>
      <c r="JCL209" s="110"/>
      <c r="JCM209" s="110"/>
      <c r="JCN209" s="110"/>
      <c r="JCO209" s="110"/>
      <c r="JCP209" s="110"/>
      <c r="JCQ209" s="110"/>
      <c r="JCR209" s="110"/>
      <c r="JCS209" s="110"/>
      <c r="JCT209" s="110"/>
      <c r="JCU209" s="110"/>
      <c r="JCV209" s="110"/>
      <c r="JCW209" s="110"/>
      <c r="JCX209" s="110"/>
      <c r="JCY209" s="110"/>
      <c r="JCZ209" s="110"/>
      <c r="JDA209" s="110"/>
      <c r="JDB209" s="110"/>
      <c r="JDC209" s="110"/>
      <c r="JDD209" s="110"/>
      <c r="JDE209" s="110"/>
      <c r="JDF209" s="110"/>
      <c r="JDG209" s="110"/>
      <c r="JDH209" s="110"/>
      <c r="JDI209" s="110"/>
      <c r="JDJ209" s="110"/>
      <c r="JDK209" s="110"/>
      <c r="JDL209" s="110"/>
      <c r="JDM209" s="110"/>
      <c r="JDN209" s="110"/>
      <c r="JDO209" s="110"/>
      <c r="JDP209" s="110"/>
      <c r="JDQ209" s="110"/>
      <c r="JDR209" s="110"/>
      <c r="JDS209" s="110"/>
      <c r="JDT209" s="110"/>
      <c r="JDU209" s="110"/>
      <c r="JDV209" s="110"/>
      <c r="JDW209" s="110"/>
      <c r="JDX209" s="110"/>
      <c r="JDY209" s="110"/>
      <c r="JDZ209" s="110"/>
      <c r="JEA209" s="110"/>
      <c r="JEB209" s="110"/>
      <c r="JEC209" s="110"/>
      <c r="JED209" s="110"/>
      <c r="JEE209" s="110"/>
      <c r="JEF209" s="110"/>
      <c r="JEG209" s="110"/>
      <c r="JEH209" s="110"/>
      <c r="JEI209" s="110"/>
      <c r="JEJ209" s="110"/>
      <c r="JEK209" s="110"/>
      <c r="JEL209" s="110"/>
      <c r="JEM209" s="110"/>
      <c r="JEN209" s="110"/>
      <c r="JEO209" s="110"/>
      <c r="JEP209" s="110"/>
      <c r="JEQ209" s="110"/>
      <c r="JER209" s="110"/>
      <c r="JES209" s="110"/>
      <c r="JET209" s="110"/>
      <c r="JEU209" s="110"/>
      <c r="JEV209" s="110"/>
      <c r="JEW209" s="110"/>
      <c r="JEX209" s="110"/>
      <c r="JEY209" s="110"/>
      <c r="JEZ209" s="110"/>
      <c r="JFA209" s="110"/>
      <c r="JFB209" s="110"/>
      <c r="JFC209" s="110"/>
      <c r="JFD209" s="110"/>
      <c r="JFE209" s="110"/>
      <c r="JFF209" s="110"/>
      <c r="JFG209" s="110"/>
      <c r="JFH209" s="110"/>
      <c r="JFI209" s="110"/>
      <c r="JFJ209" s="110"/>
      <c r="JFK209" s="110"/>
      <c r="JFL209" s="110"/>
      <c r="JFM209" s="110"/>
      <c r="JFN209" s="110"/>
      <c r="JFO209" s="110"/>
      <c r="JFP209" s="110"/>
      <c r="JFQ209" s="110"/>
      <c r="JFR209" s="110"/>
      <c r="JFS209" s="110"/>
      <c r="JFT209" s="110"/>
      <c r="JFU209" s="110"/>
      <c r="JFV209" s="110"/>
      <c r="JFW209" s="110"/>
      <c r="JFX209" s="110"/>
      <c r="JFY209" s="110"/>
      <c r="JFZ209" s="110"/>
      <c r="JGA209" s="110"/>
      <c r="JGB209" s="110"/>
      <c r="JGC209" s="110"/>
      <c r="JGD209" s="110"/>
      <c r="JGE209" s="110"/>
      <c r="JGF209" s="110"/>
      <c r="JGG209" s="110"/>
      <c r="JGH209" s="110"/>
      <c r="JGI209" s="110"/>
      <c r="JGJ209" s="110"/>
      <c r="JGK209" s="110"/>
      <c r="JGL209" s="110"/>
      <c r="JGM209" s="110"/>
      <c r="JGN209" s="110"/>
      <c r="JGO209" s="110"/>
      <c r="JGP209" s="110"/>
      <c r="JGQ209" s="110"/>
      <c r="JGR209" s="110"/>
      <c r="JGS209" s="110"/>
      <c r="JGT209" s="110"/>
      <c r="JGU209" s="110"/>
      <c r="JGV209" s="110"/>
      <c r="JGW209" s="110"/>
      <c r="JGX209" s="110"/>
      <c r="JGY209" s="110"/>
      <c r="JGZ209" s="110"/>
      <c r="JHA209" s="110"/>
      <c r="JHB209" s="110"/>
      <c r="JHC209" s="110"/>
      <c r="JHD209" s="110"/>
      <c r="JHE209" s="110"/>
      <c r="JHF209" s="110"/>
      <c r="JHG209" s="110"/>
      <c r="JHH209" s="110"/>
      <c r="JHI209" s="110"/>
      <c r="JHJ209" s="110"/>
      <c r="JHK209" s="110"/>
      <c r="JHL209" s="110"/>
      <c r="JHM209" s="110"/>
      <c r="JHN209" s="110"/>
      <c r="JHO209" s="110"/>
      <c r="JHP209" s="110"/>
      <c r="JHQ209" s="110"/>
      <c r="JHR209" s="110"/>
      <c r="JHS209" s="110"/>
      <c r="JHT209" s="110"/>
      <c r="JHU209" s="110"/>
      <c r="JHV209" s="110"/>
      <c r="JHW209" s="110"/>
      <c r="JHX209" s="110"/>
      <c r="JHY209" s="110"/>
      <c r="JHZ209" s="110"/>
      <c r="JIA209" s="110"/>
      <c r="JIB209" s="110"/>
      <c r="JIC209" s="110"/>
      <c r="JID209" s="110"/>
      <c r="JIE209" s="110"/>
      <c r="JIF209" s="110"/>
      <c r="JIG209" s="110"/>
      <c r="JIH209" s="110"/>
      <c r="JII209" s="110"/>
      <c r="JIJ209" s="110"/>
      <c r="JIK209" s="110"/>
      <c r="JIL209" s="110"/>
      <c r="JIM209" s="110"/>
      <c r="JIN209" s="110"/>
      <c r="JIO209" s="110"/>
      <c r="JIP209" s="110"/>
      <c r="JIQ209" s="110"/>
      <c r="JIR209" s="110"/>
      <c r="JIS209" s="110"/>
      <c r="JIT209" s="110"/>
      <c r="JIU209" s="110"/>
      <c r="JIV209" s="110"/>
      <c r="JIW209" s="110"/>
      <c r="JIX209" s="110"/>
      <c r="JIY209" s="110"/>
      <c r="JIZ209" s="110"/>
      <c r="JJA209" s="110"/>
      <c r="JJB209" s="110"/>
      <c r="JJC209" s="110"/>
      <c r="JJD209" s="110"/>
      <c r="JJE209" s="110"/>
      <c r="JJF209" s="110"/>
      <c r="JJG209" s="110"/>
      <c r="JJH209" s="110"/>
      <c r="JJI209" s="110"/>
      <c r="JJJ209" s="110"/>
      <c r="JJK209" s="110"/>
      <c r="JJL209" s="110"/>
      <c r="JJM209" s="110"/>
      <c r="JJN209" s="110"/>
      <c r="JJO209" s="110"/>
      <c r="JJP209" s="110"/>
      <c r="JJQ209" s="110"/>
      <c r="JJR209" s="110"/>
      <c r="JJS209" s="110"/>
      <c r="JJT209" s="110"/>
      <c r="JJU209" s="110"/>
      <c r="JJV209" s="110"/>
      <c r="JJW209" s="110"/>
      <c r="JJX209" s="110"/>
      <c r="JJY209" s="110"/>
      <c r="JJZ209" s="110"/>
      <c r="JKA209" s="110"/>
      <c r="JKB209" s="110"/>
      <c r="JKC209" s="110"/>
      <c r="JKD209" s="110"/>
      <c r="JKE209" s="110"/>
      <c r="JKF209" s="110"/>
      <c r="JKG209" s="110"/>
      <c r="JKH209" s="110"/>
      <c r="JKI209" s="110"/>
      <c r="JKJ209" s="110"/>
      <c r="JKK209" s="110"/>
      <c r="JKL209" s="110"/>
      <c r="JKM209" s="110"/>
      <c r="JKN209" s="110"/>
      <c r="JKO209" s="110"/>
      <c r="JKP209" s="110"/>
      <c r="JKQ209" s="110"/>
      <c r="JKR209" s="110"/>
      <c r="JKS209" s="110"/>
      <c r="JKT209" s="110"/>
      <c r="JKU209" s="110"/>
      <c r="JKV209" s="110"/>
      <c r="JKW209" s="110"/>
      <c r="JKX209" s="110"/>
      <c r="JKY209" s="110"/>
      <c r="JKZ209" s="110"/>
      <c r="JLA209" s="110"/>
      <c r="JLB209" s="110"/>
      <c r="JLC209" s="110"/>
      <c r="JLD209" s="110"/>
      <c r="JLE209" s="110"/>
      <c r="JLF209" s="110"/>
      <c r="JLG209" s="110"/>
      <c r="JLH209" s="110"/>
      <c r="JLI209" s="110"/>
      <c r="JLJ209" s="110"/>
      <c r="JLK209" s="110"/>
      <c r="JLL209" s="110"/>
      <c r="JLM209" s="110"/>
      <c r="JLN209" s="110"/>
      <c r="JLO209" s="110"/>
      <c r="JLP209" s="110"/>
      <c r="JLQ209" s="110"/>
      <c r="JLR209" s="110"/>
      <c r="JLS209" s="110"/>
      <c r="JLT209" s="110"/>
      <c r="JLU209" s="110"/>
      <c r="JLV209" s="110"/>
      <c r="JLW209" s="110"/>
      <c r="JLX209" s="110"/>
      <c r="JLY209" s="110"/>
      <c r="JLZ209" s="110"/>
      <c r="JMA209" s="110"/>
      <c r="JMB209" s="110"/>
      <c r="JMC209" s="110"/>
      <c r="JMD209" s="110"/>
      <c r="JME209" s="110"/>
      <c r="JMF209" s="110"/>
      <c r="JMG209" s="110"/>
      <c r="JMH209" s="110"/>
      <c r="JMI209" s="110"/>
      <c r="JMJ209" s="110"/>
      <c r="JMK209" s="110"/>
      <c r="JML209" s="110"/>
      <c r="JMM209" s="110"/>
      <c r="JMN209" s="110"/>
      <c r="JMO209" s="110"/>
      <c r="JMP209" s="110"/>
      <c r="JMQ209" s="110"/>
      <c r="JMR209" s="110"/>
      <c r="JMS209" s="110"/>
      <c r="JMT209" s="110"/>
      <c r="JMU209" s="110"/>
      <c r="JMV209" s="110"/>
      <c r="JMW209" s="110"/>
      <c r="JMX209" s="110"/>
      <c r="JMY209" s="110"/>
      <c r="JMZ209" s="110"/>
      <c r="JNA209" s="110"/>
      <c r="JNB209" s="110"/>
      <c r="JNC209" s="110"/>
      <c r="JND209" s="110"/>
      <c r="JNE209" s="110"/>
      <c r="JNF209" s="110"/>
      <c r="JNG209" s="110"/>
      <c r="JNH209" s="110"/>
      <c r="JNI209" s="110"/>
      <c r="JNJ209" s="110"/>
      <c r="JNK209" s="110"/>
      <c r="JNL209" s="110"/>
      <c r="JNM209" s="110"/>
      <c r="JNN209" s="110"/>
      <c r="JNO209" s="110"/>
      <c r="JNP209" s="110"/>
      <c r="JNQ209" s="110"/>
      <c r="JNR209" s="110"/>
      <c r="JNS209" s="110"/>
      <c r="JNT209" s="110"/>
      <c r="JNU209" s="110"/>
      <c r="JNV209" s="110"/>
      <c r="JNW209" s="110"/>
      <c r="JNX209" s="110"/>
      <c r="JNY209" s="110"/>
      <c r="JNZ209" s="110"/>
      <c r="JOA209" s="110"/>
      <c r="JOB209" s="110"/>
      <c r="JOC209" s="110"/>
      <c r="JOD209" s="110"/>
      <c r="JOE209" s="110"/>
      <c r="JOF209" s="110"/>
      <c r="JOG209" s="110"/>
      <c r="JOH209" s="110"/>
      <c r="JOI209" s="110"/>
      <c r="JOJ209" s="110"/>
      <c r="JOK209" s="110"/>
      <c r="JOL209" s="110"/>
      <c r="JOM209" s="110"/>
      <c r="JON209" s="110"/>
      <c r="JOO209" s="110"/>
      <c r="JOP209" s="110"/>
      <c r="JOQ209" s="110"/>
      <c r="JOR209" s="110"/>
      <c r="JOS209" s="110"/>
      <c r="JOT209" s="110"/>
      <c r="JOU209" s="110"/>
      <c r="JOV209" s="110"/>
      <c r="JOW209" s="110"/>
      <c r="JOX209" s="110"/>
      <c r="JOY209" s="110"/>
      <c r="JOZ209" s="110"/>
      <c r="JPA209" s="110"/>
      <c r="JPB209" s="110"/>
      <c r="JPC209" s="110"/>
      <c r="JPD209" s="110"/>
      <c r="JPE209" s="110"/>
      <c r="JPF209" s="110"/>
      <c r="JPG209" s="110"/>
      <c r="JPH209" s="110"/>
      <c r="JPI209" s="110"/>
      <c r="JPJ209" s="110"/>
      <c r="JPK209" s="110"/>
      <c r="JPL209" s="110"/>
      <c r="JPM209" s="110"/>
      <c r="JPN209" s="110"/>
      <c r="JPO209" s="110"/>
      <c r="JPP209" s="110"/>
      <c r="JPQ209" s="110"/>
      <c r="JPR209" s="110"/>
      <c r="JPS209" s="110"/>
      <c r="JPT209" s="110"/>
      <c r="JPU209" s="110"/>
      <c r="JPV209" s="110"/>
      <c r="JPW209" s="110"/>
      <c r="JPX209" s="110"/>
      <c r="JPY209" s="110"/>
      <c r="JPZ209" s="110"/>
      <c r="JQA209" s="110"/>
      <c r="JQB209" s="110"/>
      <c r="JQC209" s="110"/>
      <c r="JQD209" s="110"/>
      <c r="JQE209" s="110"/>
      <c r="JQF209" s="110"/>
      <c r="JQG209" s="110"/>
      <c r="JQH209" s="110"/>
      <c r="JQI209" s="110"/>
      <c r="JQJ209" s="110"/>
      <c r="JQK209" s="110"/>
      <c r="JQL209" s="110"/>
      <c r="JQM209" s="110"/>
      <c r="JQN209" s="110"/>
      <c r="JQO209" s="110"/>
      <c r="JQP209" s="110"/>
      <c r="JQQ209" s="110"/>
      <c r="JQR209" s="110"/>
      <c r="JQS209" s="110"/>
      <c r="JQT209" s="110"/>
      <c r="JQU209" s="110"/>
      <c r="JQV209" s="110"/>
      <c r="JQW209" s="110"/>
      <c r="JQX209" s="110"/>
      <c r="JQY209" s="110"/>
      <c r="JQZ209" s="110"/>
      <c r="JRA209" s="110"/>
      <c r="JRB209" s="110"/>
      <c r="JRC209" s="110"/>
      <c r="JRD209" s="110"/>
      <c r="JRE209" s="110"/>
      <c r="JRF209" s="110"/>
      <c r="JRG209" s="110"/>
      <c r="JRH209" s="110"/>
      <c r="JRI209" s="110"/>
      <c r="JRJ209" s="110"/>
      <c r="JRK209" s="110"/>
      <c r="JRL209" s="110"/>
      <c r="JRM209" s="110"/>
      <c r="JRN209" s="110"/>
      <c r="JRO209" s="110"/>
      <c r="JRP209" s="110"/>
      <c r="JRQ209" s="110"/>
      <c r="JRR209" s="110"/>
      <c r="JRS209" s="110"/>
      <c r="JRT209" s="110"/>
      <c r="JRU209" s="110"/>
      <c r="JRV209" s="110"/>
      <c r="JRW209" s="110"/>
      <c r="JRX209" s="110"/>
      <c r="JRY209" s="110"/>
      <c r="JRZ209" s="110"/>
      <c r="JSA209" s="110"/>
      <c r="JSB209" s="110"/>
      <c r="JSC209" s="110"/>
      <c r="JSD209" s="110"/>
      <c r="JSE209" s="110"/>
      <c r="JSF209" s="110"/>
      <c r="JSG209" s="110"/>
      <c r="JSH209" s="110"/>
      <c r="JSI209" s="110"/>
      <c r="JSJ209" s="110"/>
      <c r="JSK209" s="110"/>
      <c r="JSL209" s="110"/>
      <c r="JSM209" s="110"/>
      <c r="JSN209" s="110"/>
      <c r="JSO209" s="110"/>
      <c r="JSP209" s="110"/>
      <c r="JSQ209" s="110"/>
      <c r="JSR209" s="110"/>
      <c r="JSS209" s="110"/>
      <c r="JST209" s="110"/>
      <c r="JSU209" s="110"/>
      <c r="JSV209" s="110"/>
      <c r="JSW209" s="110"/>
      <c r="JSX209" s="110"/>
      <c r="JSY209" s="110"/>
      <c r="JSZ209" s="110"/>
      <c r="JTA209" s="110"/>
      <c r="JTB209" s="110"/>
      <c r="JTC209" s="110"/>
      <c r="JTD209" s="110"/>
      <c r="JTE209" s="110"/>
      <c r="JTF209" s="110"/>
      <c r="JTG209" s="110"/>
      <c r="JTH209" s="110"/>
      <c r="JTI209" s="110"/>
      <c r="JTJ209" s="110"/>
      <c r="JTK209" s="110"/>
      <c r="JTL209" s="110"/>
      <c r="JTM209" s="110"/>
      <c r="JTN209" s="110"/>
      <c r="JTO209" s="110"/>
      <c r="JTP209" s="110"/>
      <c r="JTQ209" s="110"/>
      <c r="JTR209" s="110"/>
      <c r="JTS209" s="110"/>
      <c r="JTT209" s="110"/>
      <c r="JTU209" s="110"/>
      <c r="JTV209" s="110"/>
      <c r="JTW209" s="110"/>
      <c r="JTX209" s="110"/>
      <c r="JTY209" s="110"/>
      <c r="JTZ209" s="110"/>
      <c r="JUA209" s="110"/>
      <c r="JUB209" s="110"/>
      <c r="JUC209" s="110"/>
      <c r="JUD209" s="110"/>
      <c r="JUE209" s="110"/>
      <c r="JUF209" s="110"/>
      <c r="JUG209" s="110"/>
      <c r="JUH209" s="110"/>
      <c r="JUI209" s="110"/>
      <c r="JUJ209" s="110"/>
      <c r="JUK209" s="110"/>
      <c r="JUL209" s="110"/>
      <c r="JUM209" s="110"/>
      <c r="JUN209" s="110"/>
      <c r="JUO209" s="110"/>
      <c r="JUP209" s="110"/>
      <c r="JUQ209" s="110"/>
      <c r="JUR209" s="110"/>
      <c r="JUS209" s="110"/>
      <c r="JUT209" s="110"/>
      <c r="JUU209" s="110"/>
      <c r="JUV209" s="110"/>
      <c r="JUW209" s="110"/>
      <c r="JUX209" s="110"/>
      <c r="JUY209" s="110"/>
      <c r="JUZ209" s="110"/>
      <c r="JVA209" s="110"/>
      <c r="JVB209" s="110"/>
      <c r="JVC209" s="110"/>
      <c r="JVD209" s="110"/>
      <c r="JVE209" s="110"/>
      <c r="JVF209" s="110"/>
      <c r="JVG209" s="110"/>
      <c r="JVH209" s="110"/>
      <c r="JVI209" s="110"/>
      <c r="JVJ209" s="110"/>
      <c r="JVK209" s="110"/>
      <c r="JVL209" s="110"/>
      <c r="JVM209" s="110"/>
      <c r="JVN209" s="110"/>
      <c r="JVO209" s="110"/>
      <c r="JVP209" s="110"/>
      <c r="JVQ209" s="110"/>
      <c r="JVR209" s="110"/>
      <c r="JVS209" s="110"/>
      <c r="JVT209" s="110"/>
      <c r="JVU209" s="110"/>
      <c r="JVV209" s="110"/>
      <c r="JVW209" s="110"/>
      <c r="JVX209" s="110"/>
      <c r="JVY209" s="110"/>
      <c r="JVZ209" s="110"/>
      <c r="JWA209" s="110"/>
      <c r="JWB209" s="110"/>
      <c r="JWC209" s="110"/>
      <c r="JWD209" s="110"/>
      <c r="JWE209" s="110"/>
      <c r="JWF209" s="110"/>
      <c r="JWG209" s="110"/>
      <c r="JWH209" s="110"/>
      <c r="JWI209" s="110"/>
      <c r="JWJ209" s="110"/>
      <c r="JWK209" s="110"/>
      <c r="JWL209" s="110"/>
      <c r="JWM209" s="110"/>
      <c r="JWN209" s="110"/>
      <c r="JWO209" s="110"/>
      <c r="JWP209" s="110"/>
      <c r="JWQ209" s="110"/>
      <c r="JWR209" s="110"/>
      <c r="JWS209" s="110"/>
      <c r="JWT209" s="110"/>
      <c r="JWU209" s="110"/>
      <c r="JWV209" s="110"/>
      <c r="JWW209" s="110"/>
      <c r="JWX209" s="110"/>
      <c r="JWY209" s="110"/>
      <c r="JWZ209" s="110"/>
      <c r="JXA209" s="110"/>
      <c r="JXB209" s="110"/>
      <c r="JXC209" s="110"/>
      <c r="JXD209" s="110"/>
      <c r="JXE209" s="110"/>
      <c r="JXF209" s="110"/>
      <c r="JXG209" s="110"/>
      <c r="JXH209" s="110"/>
      <c r="JXI209" s="110"/>
      <c r="JXJ209" s="110"/>
      <c r="JXK209" s="110"/>
      <c r="JXL209" s="110"/>
      <c r="JXM209" s="110"/>
      <c r="JXN209" s="110"/>
      <c r="JXO209" s="110"/>
      <c r="JXP209" s="110"/>
      <c r="JXQ209" s="110"/>
      <c r="JXR209" s="110"/>
      <c r="JXS209" s="110"/>
      <c r="JXT209" s="110"/>
      <c r="JXU209" s="110"/>
      <c r="JXV209" s="110"/>
      <c r="JXW209" s="110"/>
      <c r="JXX209" s="110"/>
      <c r="JXY209" s="110"/>
      <c r="JXZ209" s="110"/>
      <c r="JYA209" s="110"/>
      <c r="JYB209" s="110"/>
      <c r="JYC209" s="110"/>
      <c r="JYD209" s="110"/>
      <c r="JYE209" s="110"/>
      <c r="JYF209" s="110"/>
      <c r="JYG209" s="110"/>
      <c r="JYH209" s="110"/>
      <c r="JYI209" s="110"/>
      <c r="JYJ209" s="110"/>
      <c r="JYK209" s="110"/>
      <c r="JYL209" s="110"/>
      <c r="JYM209" s="110"/>
      <c r="JYN209" s="110"/>
      <c r="JYO209" s="110"/>
      <c r="JYP209" s="110"/>
      <c r="JYQ209" s="110"/>
      <c r="JYR209" s="110"/>
      <c r="JYS209" s="110"/>
      <c r="JYT209" s="110"/>
      <c r="JYU209" s="110"/>
      <c r="JYV209" s="110"/>
      <c r="JYW209" s="110"/>
      <c r="JYX209" s="110"/>
      <c r="JYY209" s="110"/>
      <c r="JYZ209" s="110"/>
      <c r="JZA209" s="110"/>
      <c r="JZB209" s="110"/>
      <c r="JZC209" s="110"/>
      <c r="JZD209" s="110"/>
      <c r="JZE209" s="110"/>
      <c r="JZF209" s="110"/>
      <c r="JZG209" s="110"/>
      <c r="JZH209" s="110"/>
      <c r="JZI209" s="110"/>
      <c r="JZJ209" s="110"/>
      <c r="JZK209" s="110"/>
      <c r="JZL209" s="110"/>
      <c r="JZM209" s="110"/>
      <c r="JZN209" s="110"/>
      <c r="JZO209" s="110"/>
      <c r="JZP209" s="110"/>
      <c r="JZQ209" s="110"/>
      <c r="JZR209" s="110"/>
      <c r="JZS209" s="110"/>
      <c r="JZT209" s="110"/>
      <c r="JZU209" s="110"/>
      <c r="JZV209" s="110"/>
      <c r="JZW209" s="110"/>
      <c r="JZX209" s="110"/>
      <c r="JZY209" s="110"/>
      <c r="JZZ209" s="110"/>
      <c r="KAA209" s="110"/>
      <c r="KAB209" s="110"/>
      <c r="KAC209" s="110"/>
      <c r="KAD209" s="110"/>
      <c r="KAE209" s="110"/>
      <c r="KAF209" s="110"/>
      <c r="KAG209" s="110"/>
      <c r="KAH209" s="110"/>
      <c r="KAI209" s="110"/>
      <c r="KAJ209" s="110"/>
      <c r="KAK209" s="110"/>
      <c r="KAL209" s="110"/>
      <c r="KAM209" s="110"/>
      <c r="KAN209" s="110"/>
      <c r="KAO209" s="110"/>
      <c r="KAP209" s="110"/>
      <c r="KAQ209" s="110"/>
      <c r="KAR209" s="110"/>
      <c r="KAS209" s="110"/>
      <c r="KAT209" s="110"/>
      <c r="KAU209" s="110"/>
      <c r="KAV209" s="110"/>
      <c r="KAW209" s="110"/>
      <c r="KAX209" s="110"/>
      <c r="KAY209" s="110"/>
      <c r="KAZ209" s="110"/>
      <c r="KBA209" s="110"/>
      <c r="KBB209" s="110"/>
      <c r="KBC209" s="110"/>
      <c r="KBD209" s="110"/>
      <c r="KBE209" s="110"/>
      <c r="KBF209" s="110"/>
      <c r="KBG209" s="110"/>
      <c r="KBH209" s="110"/>
      <c r="KBI209" s="110"/>
      <c r="KBJ209" s="110"/>
      <c r="KBK209" s="110"/>
      <c r="KBL209" s="110"/>
      <c r="KBM209" s="110"/>
      <c r="KBN209" s="110"/>
      <c r="KBO209" s="110"/>
      <c r="KBP209" s="110"/>
      <c r="KBQ209" s="110"/>
      <c r="KBR209" s="110"/>
      <c r="KBS209" s="110"/>
      <c r="KBT209" s="110"/>
      <c r="KBU209" s="110"/>
      <c r="KBV209" s="110"/>
      <c r="KBW209" s="110"/>
      <c r="KBX209" s="110"/>
      <c r="KBY209" s="110"/>
      <c r="KBZ209" s="110"/>
      <c r="KCA209" s="110"/>
      <c r="KCB209" s="110"/>
      <c r="KCC209" s="110"/>
      <c r="KCD209" s="110"/>
      <c r="KCE209" s="110"/>
      <c r="KCF209" s="110"/>
      <c r="KCG209" s="110"/>
      <c r="KCH209" s="110"/>
      <c r="KCI209" s="110"/>
      <c r="KCJ209" s="110"/>
      <c r="KCK209" s="110"/>
      <c r="KCL209" s="110"/>
      <c r="KCM209" s="110"/>
      <c r="KCN209" s="110"/>
      <c r="KCO209" s="110"/>
      <c r="KCP209" s="110"/>
      <c r="KCQ209" s="110"/>
      <c r="KCR209" s="110"/>
      <c r="KCS209" s="110"/>
      <c r="KCT209" s="110"/>
      <c r="KCU209" s="110"/>
      <c r="KCV209" s="110"/>
      <c r="KCW209" s="110"/>
      <c r="KCX209" s="110"/>
      <c r="KCY209" s="110"/>
      <c r="KCZ209" s="110"/>
      <c r="KDA209" s="110"/>
      <c r="KDB209" s="110"/>
      <c r="KDC209" s="110"/>
      <c r="KDD209" s="110"/>
      <c r="KDE209" s="110"/>
      <c r="KDF209" s="110"/>
      <c r="KDG209" s="110"/>
      <c r="KDH209" s="110"/>
      <c r="KDI209" s="110"/>
      <c r="KDJ209" s="110"/>
      <c r="KDK209" s="110"/>
      <c r="KDL209" s="110"/>
      <c r="KDM209" s="110"/>
      <c r="KDN209" s="110"/>
      <c r="KDO209" s="110"/>
      <c r="KDP209" s="110"/>
      <c r="KDQ209" s="110"/>
      <c r="KDR209" s="110"/>
      <c r="KDS209" s="110"/>
      <c r="KDT209" s="110"/>
      <c r="KDU209" s="110"/>
      <c r="KDV209" s="110"/>
      <c r="KDW209" s="110"/>
      <c r="KDX209" s="110"/>
      <c r="KDY209" s="110"/>
      <c r="KDZ209" s="110"/>
      <c r="KEA209" s="110"/>
      <c r="KEB209" s="110"/>
      <c r="KEC209" s="110"/>
      <c r="KED209" s="110"/>
      <c r="KEE209" s="110"/>
      <c r="KEF209" s="110"/>
      <c r="KEG209" s="110"/>
      <c r="KEH209" s="110"/>
      <c r="KEI209" s="110"/>
      <c r="KEJ209" s="110"/>
      <c r="KEK209" s="110"/>
      <c r="KEL209" s="110"/>
      <c r="KEM209" s="110"/>
      <c r="KEN209" s="110"/>
      <c r="KEO209" s="110"/>
      <c r="KEP209" s="110"/>
      <c r="KEQ209" s="110"/>
      <c r="KER209" s="110"/>
      <c r="KES209" s="110"/>
      <c r="KET209" s="110"/>
      <c r="KEU209" s="110"/>
      <c r="KEV209" s="110"/>
      <c r="KEW209" s="110"/>
      <c r="KEX209" s="110"/>
      <c r="KEY209" s="110"/>
      <c r="KEZ209" s="110"/>
      <c r="KFA209" s="110"/>
      <c r="KFB209" s="110"/>
      <c r="KFC209" s="110"/>
      <c r="KFD209" s="110"/>
      <c r="KFE209" s="110"/>
      <c r="KFF209" s="110"/>
      <c r="KFG209" s="110"/>
      <c r="KFH209" s="110"/>
      <c r="KFI209" s="110"/>
      <c r="KFJ209" s="110"/>
      <c r="KFK209" s="110"/>
      <c r="KFL209" s="110"/>
      <c r="KFM209" s="110"/>
      <c r="KFN209" s="110"/>
      <c r="KFO209" s="110"/>
      <c r="KFP209" s="110"/>
      <c r="KFQ209" s="110"/>
      <c r="KFR209" s="110"/>
      <c r="KFS209" s="110"/>
      <c r="KFT209" s="110"/>
      <c r="KFU209" s="110"/>
      <c r="KFV209" s="110"/>
      <c r="KFW209" s="110"/>
      <c r="KFX209" s="110"/>
      <c r="KFY209" s="110"/>
      <c r="KFZ209" s="110"/>
      <c r="KGA209" s="110"/>
      <c r="KGB209" s="110"/>
      <c r="KGC209" s="110"/>
      <c r="KGD209" s="110"/>
      <c r="KGE209" s="110"/>
      <c r="KGF209" s="110"/>
      <c r="KGG209" s="110"/>
      <c r="KGH209" s="110"/>
      <c r="KGI209" s="110"/>
      <c r="KGJ209" s="110"/>
      <c r="KGK209" s="110"/>
      <c r="KGL209" s="110"/>
      <c r="KGM209" s="110"/>
      <c r="KGN209" s="110"/>
      <c r="KGO209" s="110"/>
      <c r="KGP209" s="110"/>
      <c r="KGQ209" s="110"/>
      <c r="KGR209" s="110"/>
      <c r="KGS209" s="110"/>
      <c r="KGT209" s="110"/>
      <c r="KGU209" s="110"/>
      <c r="KGV209" s="110"/>
      <c r="KGW209" s="110"/>
      <c r="KGX209" s="110"/>
      <c r="KGY209" s="110"/>
      <c r="KGZ209" s="110"/>
      <c r="KHA209" s="110"/>
      <c r="KHB209" s="110"/>
      <c r="KHC209" s="110"/>
      <c r="KHD209" s="110"/>
      <c r="KHE209" s="110"/>
      <c r="KHF209" s="110"/>
      <c r="KHG209" s="110"/>
      <c r="KHH209" s="110"/>
      <c r="KHI209" s="110"/>
      <c r="KHJ209" s="110"/>
      <c r="KHK209" s="110"/>
      <c r="KHL209" s="110"/>
      <c r="KHM209" s="110"/>
      <c r="KHN209" s="110"/>
      <c r="KHO209" s="110"/>
      <c r="KHP209" s="110"/>
      <c r="KHQ209" s="110"/>
      <c r="KHR209" s="110"/>
      <c r="KHS209" s="110"/>
      <c r="KHT209" s="110"/>
      <c r="KHU209" s="110"/>
      <c r="KHV209" s="110"/>
      <c r="KHW209" s="110"/>
      <c r="KHX209" s="110"/>
      <c r="KHY209" s="110"/>
      <c r="KHZ209" s="110"/>
      <c r="KIA209" s="110"/>
      <c r="KIB209" s="110"/>
      <c r="KIC209" s="110"/>
      <c r="KID209" s="110"/>
      <c r="KIE209" s="110"/>
      <c r="KIF209" s="110"/>
      <c r="KIG209" s="110"/>
      <c r="KIH209" s="110"/>
      <c r="KII209" s="110"/>
      <c r="KIJ209" s="110"/>
      <c r="KIK209" s="110"/>
      <c r="KIL209" s="110"/>
      <c r="KIM209" s="110"/>
      <c r="KIN209" s="110"/>
      <c r="KIO209" s="110"/>
      <c r="KIP209" s="110"/>
      <c r="KIQ209" s="110"/>
      <c r="KIR209" s="110"/>
      <c r="KIS209" s="110"/>
      <c r="KIT209" s="110"/>
      <c r="KIU209" s="110"/>
      <c r="KIV209" s="110"/>
      <c r="KIW209" s="110"/>
      <c r="KIX209" s="110"/>
      <c r="KIY209" s="110"/>
      <c r="KIZ209" s="110"/>
      <c r="KJA209" s="110"/>
      <c r="KJB209" s="110"/>
      <c r="KJC209" s="110"/>
      <c r="KJD209" s="110"/>
      <c r="KJE209" s="110"/>
      <c r="KJF209" s="110"/>
      <c r="KJG209" s="110"/>
      <c r="KJH209" s="110"/>
      <c r="KJI209" s="110"/>
      <c r="KJJ209" s="110"/>
      <c r="KJK209" s="110"/>
      <c r="KJL209" s="110"/>
      <c r="KJM209" s="110"/>
      <c r="KJN209" s="110"/>
      <c r="KJO209" s="110"/>
      <c r="KJP209" s="110"/>
      <c r="KJQ209" s="110"/>
      <c r="KJR209" s="110"/>
      <c r="KJS209" s="110"/>
      <c r="KJT209" s="110"/>
      <c r="KJU209" s="110"/>
      <c r="KJV209" s="110"/>
      <c r="KJW209" s="110"/>
      <c r="KJX209" s="110"/>
      <c r="KJY209" s="110"/>
      <c r="KJZ209" s="110"/>
      <c r="KKA209" s="110"/>
      <c r="KKB209" s="110"/>
      <c r="KKC209" s="110"/>
      <c r="KKD209" s="110"/>
      <c r="KKE209" s="110"/>
      <c r="KKF209" s="110"/>
      <c r="KKG209" s="110"/>
      <c r="KKH209" s="110"/>
      <c r="KKI209" s="110"/>
      <c r="KKJ209" s="110"/>
      <c r="KKK209" s="110"/>
      <c r="KKL209" s="110"/>
      <c r="KKM209" s="110"/>
      <c r="KKN209" s="110"/>
      <c r="KKO209" s="110"/>
      <c r="KKP209" s="110"/>
      <c r="KKQ209" s="110"/>
      <c r="KKR209" s="110"/>
      <c r="KKS209" s="110"/>
      <c r="KKT209" s="110"/>
      <c r="KKU209" s="110"/>
      <c r="KKV209" s="110"/>
      <c r="KKW209" s="110"/>
      <c r="KKX209" s="110"/>
      <c r="KKY209" s="110"/>
      <c r="KKZ209" s="110"/>
      <c r="KLA209" s="110"/>
      <c r="KLB209" s="110"/>
      <c r="KLC209" s="110"/>
      <c r="KLD209" s="110"/>
      <c r="KLE209" s="110"/>
      <c r="KLF209" s="110"/>
      <c r="KLG209" s="110"/>
      <c r="KLH209" s="110"/>
      <c r="KLI209" s="110"/>
      <c r="KLJ209" s="110"/>
      <c r="KLK209" s="110"/>
      <c r="KLL209" s="110"/>
      <c r="KLM209" s="110"/>
      <c r="KLN209" s="110"/>
      <c r="KLO209" s="110"/>
      <c r="KLP209" s="110"/>
      <c r="KLQ209" s="110"/>
      <c r="KLR209" s="110"/>
      <c r="KLS209" s="110"/>
      <c r="KLT209" s="110"/>
      <c r="KLU209" s="110"/>
      <c r="KLV209" s="110"/>
      <c r="KLW209" s="110"/>
      <c r="KLX209" s="110"/>
      <c r="KLY209" s="110"/>
      <c r="KLZ209" s="110"/>
      <c r="KMA209" s="110"/>
      <c r="KMB209" s="110"/>
      <c r="KMC209" s="110"/>
      <c r="KMD209" s="110"/>
      <c r="KME209" s="110"/>
      <c r="KMF209" s="110"/>
      <c r="KMG209" s="110"/>
      <c r="KMH209" s="110"/>
      <c r="KMI209" s="110"/>
      <c r="KMJ209" s="110"/>
      <c r="KMK209" s="110"/>
      <c r="KML209" s="110"/>
      <c r="KMM209" s="110"/>
      <c r="KMN209" s="110"/>
      <c r="KMO209" s="110"/>
      <c r="KMP209" s="110"/>
      <c r="KMQ209" s="110"/>
      <c r="KMR209" s="110"/>
      <c r="KMS209" s="110"/>
      <c r="KMT209" s="110"/>
      <c r="KMU209" s="110"/>
      <c r="KMV209" s="110"/>
      <c r="KMW209" s="110"/>
      <c r="KMX209" s="110"/>
      <c r="KMY209" s="110"/>
      <c r="KMZ209" s="110"/>
      <c r="KNA209" s="110"/>
      <c r="KNB209" s="110"/>
      <c r="KNC209" s="110"/>
      <c r="KND209" s="110"/>
      <c r="KNE209" s="110"/>
      <c r="KNF209" s="110"/>
      <c r="KNG209" s="110"/>
      <c r="KNH209" s="110"/>
      <c r="KNI209" s="110"/>
      <c r="KNJ209" s="110"/>
      <c r="KNK209" s="110"/>
      <c r="KNL209" s="110"/>
      <c r="KNM209" s="110"/>
      <c r="KNN209" s="110"/>
      <c r="KNO209" s="110"/>
      <c r="KNP209" s="110"/>
      <c r="KNQ209" s="110"/>
      <c r="KNR209" s="110"/>
      <c r="KNS209" s="110"/>
      <c r="KNT209" s="110"/>
      <c r="KNU209" s="110"/>
      <c r="KNV209" s="110"/>
      <c r="KNW209" s="110"/>
      <c r="KNX209" s="110"/>
      <c r="KNY209" s="110"/>
      <c r="KNZ209" s="110"/>
      <c r="KOA209" s="110"/>
      <c r="KOB209" s="110"/>
      <c r="KOC209" s="110"/>
      <c r="KOD209" s="110"/>
      <c r="KOE209" s="110"/>
      <c r="KOF209" s="110"/>
      <c r="KOG209" s="110"/>
      <c r="KOH209" s="110"/>
      <c r="KOI209" s="110"/>
      <c r="KOJ209" s="110"/>
      <c r="KOK209" s="110"/>
      <c r="KOL209" s="110"/>
      <c r="KOM209" s="110"/>
      <c r="KON209" s="110"/>
      <c r="KOO209" s="110"/>
      <c r="KOP209" s="110"/>
      <c r="KOQ209" s="110"/>
      <c r="KOR209" s="110"/>
      <c r="KOS209" s="110"/>
      <c r="KOT209" s="110"/>
      <c r="KOU209" s="110"/>
      <c r="KOV209" s="110"/>
      <c r="KOW209" s="110"/>
      <c r="KOX209" s="110"/>
      <c r="KOY209" s="110"/>
      <c r="KOZ209" s="110"/>
      <c r="KPA209" s="110"/>
      <c r="KPB209" s="110"/>
      <c r="KPC209" s="110"/>
      <c r="KPD209" s="110"/>
      <c r="KPE209" s="110"/>
      <c r="KPF209" s="110"/>
      <c r="KPG209" s="110"/>
      <c r="KPH209" s="110"/>
      <c r="KPI209" s="110"/>
      <c r="KPJ209" s="110"/>
      <c r="KPK209" s="110"/>
      <c r="KPL209" s="110"/>
      <c r="KPM209" s="110"/>
      <c r="KPN209" s="110"/>
      <c r="KPO209" s="110"/>
      <c r="KPP209" s="110"/>
      <c r="KPQ209" s="110"/>
      <c r="KPR209" s="110"/>
      <c r="KPS209" s="110"/>
      <c r="KPT209" s="110"/>
      <c r="KPU209" s="110"/>
      <c r="KPV209" s="110"/>
      <c r="KPW209" s="110"/>
      <c r="KPX209" s="110"/>
      <c r="KPY209" s="110"/>
      <c r="KPZ209" s="110"/>
      <c r="KQA209" s="110"/>
      <c r="KQB209" s="110"/>
      <c r="KQC209" s="110"/>
      <c r="KQD209" s="110"/>
      <c r="KQE209" s="110"/>
      <c r="KQF209" s="110"/>
      <c r="KQG209" s="110"/>
      <c r="KQH209" s="110"/>
      <c r="KQI209" s="110"/>
      <c r="KQJ209" s="110"/>
      <c r="KQK209" s="110"/>
      <c r="KQL209" s="110"/>
      <c r="KQM209" s="110"/>
      <c r="KQN209" s="110"/>
      <c r="KQO209" s="110"/>
      <c r="KQP209" s="110"/>
      <c r="KQQ209" s="110"/>
      <c r="KQR209" s="110"/>
      <c r="KQS209" s="110"/>
      <c r="KQT209" s="110"/>
      <c r="KQU209" s="110"/>
      <c r="KQV209" s="110"/>
      <c r="KQW209" s="110"/>
      <c r="KQX209" s="110"/>
      <c r="KQY209" s="110"/>
      <c r="KQZ209" s="110"/>
      <c r="KRA209" s="110"/>
      <c r="KRB209" s="110"/>
      <c r="KRC209" s="110"/>
      <c r="KRD209" s="110"/>
      <c r="KRE209" s="110"/>
      <c r="KRF209" s="110"/>
      <c r="KRG209" s="110"/>
      <c r="KRH209" s="110"/>
      <c r="KRI209" s="110"/>
      <c r="KRJ209" s="110"/>
      <c r="KRK209" s="110"/>
      <c r="KRL209" s="110"/>
      <c r="KRM209" s="110"/>
      <c r="KRN209" s="110"/>
      <c r="KRO209" s="110"/>
      <c r="KRP209" s="110"/>
      <c r="KRQ209" s="110"/>
      <c r="KRR209" s="110"/>
      <c r="KRS209" s="110"/>
      <c r="KRT209" s="110"/>
      <c r="KRU209" s="110"/>
      <c r="KRV209" s="110"/>
      <c r="KRW209" s="110"/>
      <c r="KRX209" s="110"/>
      <c r="KRY209" s="110"/>
      <c r="KRZ209" s="110"/>
      <c r="KSA209" s="110"/>
      <c r="KSB209" s="110"/>
      <c r="KSC209" s="110"/>
      <c r="KSD209" s="110"/>
      <c r="KSE209" s="110"/>
      <c r="KSF209" s="110"/>
      <c r="KSG209" s="110"/>
      <c r="KSH209" s="110"/>
      <c r="KSI209" s="110"/>
      <c r="KSJ209" s="110"/>
      <c r="KSK209" s="110"/>
      <c r="KSL209" s="110"/>
      <c r="KSM209" s="110"/>
      <c r="KSN209" s="110"/>
      <c r="KSO209" s="110"/>
      <c r="KSP209" s="110"/>
      <c r="KSQ209" s="110"/>
      <c r="KSR209" s="110"/>
      <c r="KSS209" s="110"/>
      <c r="KST209" s="110"/>
      <c r="KSU209" s="110"/>
      <c r="KSV209" s="110"/>
      <c r="KSW209" s="110"/>
      <c r="KSX209" s="110"/>
      <c r="KSY209" s="110"/>
      <c r="KSZ209" s="110"/>
      <c r="KTA209" s="110"/>
      <c r="KTB209" s="110"/>
      <c r="KTC209" s="110"/>
      <c r="KTD209" s="110"/>
      <c r="KTE209" s="110"/>
      <c r="KTF209" s="110"/>
      <c r="KTG209" s="110"/>
      <c r="KTH209" s="110"/>
      <c r="KTI209" s="110"/>
      <c r="KTJ209" s="110"/>
      <c r="KTK209" s="110"/>
      <c r="KTL209" s="110"/>
      <c r="KTM209" s="110"/>
      <c r="KTN209" s="110"/>
      <c r="KTO209" s="110"/>
      <c r="KTP209" s="110"/>
      <c r="KTQ209" s="110"/>
      <c r="KTR209" s="110"/>
      <c r="KTS209" s="110"/>
      <c r="KTT209" s="110"/>
      <c r="KTU209" s="110"/>
      <c r="KTV209" s="110"/>
      <c r="KTW209" s="110"/>
      <c r="KTX209" s="110"/>
      <c r="KTY209" s="110"/>
      <c r="KTZ209" s="110"/>
      <c r="KUA209" s="110"/>
      <c r="KUB209" s="110"/>
      <c r="KUC209" s="110"/>
      <c r="KUD209" s="110"/>
      <c r="KUE209" s="110"/>
      <c r="KUF209" s="110"/>
      <c r="KUG209" s="110"/>
      <c r="KUH209" s="110"/>
      <c r="KUI209" s="110"/>
      <c r="KUJ209" s="110"/>
      <c r="KUK209" s="110"/>
      <c r="KUL209" s="110"/>
      <c r="KUM209" s="110"/>
      <c r="KUN209" s="110"/>
      <c r="KUO209" s="110"/>
      <c r="KUP209" s="110"/>
      <c r="KUQ209" s="110"/>
      <c r="KUR209" s="110"/>
      <c r="KUS209" s="110"/>
      <c r="KUT209" s="110"/>
      <c r="KUU209" s="110"/>
      <c r="KUV209" s="110"/>
      <c r="KUW209" s="110"/>
      <c r="KUX209" s="110"/>
      <c r="KUY209" s="110"/>
      <c r="KUZ209" s="110"/>
      <c r="KVA209" s="110"/>
      <c r="KVB209" s="110"/>
      <c r="KVC209" s="110"/>
      <c r="KVD209" s="110"/>
      <c r="KVE209" s="110"/>
      <c r="KVF209" s="110"/>
      <c r="KVG209" s="110"/>
      <c r="KVH209" s="110"/>
      <c r="KVI209" s="110"/>
      <c r="KVJ209" s="110"/>
      <c r="KVK209" s="110"/>
      <c r="KVL209" s="110"/>
      <c r="KVM209" s="110"/>
      <c r="KVN209" s="110"/>
      <c r="KVO209" s="110"/>
      <c r="KVP209" s="110"/>
      <c r="KVQ209" s="110"/>
      <c r="KVR209" s="110"/>
      <c r="KVS209" s="110"/>
      <c r="KVT209" s="110"/>
      <c r="KVU209" s="110"/>
      <c r="KVV209" s="110"/>
      <c r="KVW209" s="110"/>
      <c r="KVX209" s="110"/>
      <c r="KVY209" s="110"/>
      <c r="KVZ209" s="110"/>
      <c r="KWA209" s="110"/>
      <c r="KWB209" s="110"/>
      <c r="KWC209" s="110"/>
      <c r="KWD209" s="110"/>
      <c r="KWE209" s="110"/>
      <c r="KWF209" s="110"/>
      <c r="KWG209" s="110"/>
      <c r="KWH209" s="110"/>
      <c r="KWI209" s="110"/>
      <c r="KWJ209" s="110"/>
      <c r="KWK209" s="110"/>
      <c r="KWL209" s="110"/>
      <c r="KWM209" s="110"/>
      <c r="KWN209" s="110"/>
      <c r="KWO209" s="110"/>
      <c r="KWP209" s="110"/>
      <c r="KWQ209" s="110"/>
      <c r="KWR209" s="110"/>
      <c r="KWS209" s="110"/>
      <c r="KWT209" s="110"/>
      <c r="KWU209" s="110"/>
      <c r="KWV209" s="110"/>
      <c r="KWW209" s="110"/>
      <c r="KWX209" s="110"/>
      <c r="KWY209" s="110"/>
      <c r="KWZ209" s="110"/>
      <c r="KXA209" s="110"/>
      <c r="KXB209" s="110"/>
      <c r="KXC209" s="110"/>
      <c r="KXD209" s="110"/>
      <c r="KXE209" s="110"/>
      <c r="KXF209" s="110"/>
      <c r="KXG209" s="110"/>
      <c r="KXH209" s="110"/>
      <c r="KXI209" s="110"/>
      <c r="KXJ209" s="110"/>
      <c r="KXK209" s="110"/>
      <c r="KXL209" s="110"/>
      <c r="KXM209" s="110"/>
      <c r="KXN209" s="110"/>
      <c r="KXO209" s="110"/>
      <c r="KXP209" s="110"/>
      <c r="KXQ209" s="110"/>
      <c r="KXR209" s="110"/>
      <c r="KXS209" s="110"/>
      <c r="KXT209" s="110"/>
      <c r="KXU209" s="110"/>
      <c r="KXV209" s="110"/>
      <c r="KXW209" s="110"/>
      <c r="KXX209" s="110"/>
      <c r="KXY209" s="110"/>
      <c r="KXZ209" s="110"/>
      <c r="KYA209" s="110"/>
      <c r="KYB209" s="110"/>
      <c r="KYC209" s="110"/>
      <c r="KYD209" s="110"/>
      <c r="KYE209" s="110"/>
      <c r="KYF209" s="110"/>
      <c r="KYG209" s="110"/>
      <c r="KYH209" s="110"/>
      <c r="KYI209" s="110"/>
      <c r="KYJ209" s="110"/>
      <c r="KYK209" s="110"/>
      <c r="KYL209" s="110"/>
      <c r="KYM209" s="110"/>
      <c r="KYN209" s="110"/>
      <c r="KYO209" s="110"/>
      <c r="KYP209" s="110"/>
      <c r="KYQ209" s="110"/>
      <c r="KYR209" s="110"/>
      <c r="KYS209" s="110"/>
      <c r="KYT209" s="110"/>
      <c r="KYU209" s="110"/>
      <c r="KYV209" s="110"/>
      <c r="KYW209" s="110"/>
      <c r="KYX209" s="110"/>
      <c r="KYY209" s="110"/>
      <c r="KYZ209" s="110"/>
      <c r="KZA209" s="110"/>
      <c r="KZB209" s="110"/>
      <c r="KZC209" s="110"/>
      <c r="KZD209" s="110"/>
      <c r="KZE209" s="110"/>
      <c r="KZF209" s="110"/>
      <c r="KZG209" s="110"/>
      <c r="KZH209" s="110"/>
      <c r="KZI209" s="110"/>
      <c r="KZJ209" s="110"/>
      <c r="KZK209" s="110"/>
      <c r="KZL209" s="110"/>
      <c r="KZM209" s="110"/>
      <c r="KZN209" s="110"/>
      <c r="KZO209" s="110"/>
      <c r="KZP209" s="110"/>
      <c r="KZQ209" s="110"/>
      <c r="KZR209" s="110"/>
      <c r="KZS209" s="110"/>
      <c r="KZT209" s="110"/>
      <c r="KZU209" s="110"/>
      <c r="KZV209" s="110"/>
      <c r="KZW209" s="110"/>
      <c r="KZX209" s="110"/>
      <c r="KZY209" s="110"/>
      <c r="KZZ209" s="110"/>
      <c r="LAA209" s="110"/>
      <c r="LAB209" s="110"/>
      <c r="LAC209" s="110"/>
      <c r="LAD209" s="110"/>
      <c r="LAE209" s="110"/>
      <c r="LAF209" s="110"/>
      <c r="LAG209" s="110"/>
      <c r="LAH209" s="110"/>
      <c r="LAI209" s="110"/>
      <c r="LAJ209" s="110"/>
      <c r="LAK209" s="110"/>
      <c r="LAL209" s="110"/>
      <c r="LAM209" s="110"/>
      <c r="LAN209" s="110"/>
      <c r="LAO209" s="110"/>
      <c r="LAP209" s="110"/>
      <c r="LAQ209" s="110"/>
      <c r="LAR209" s="110"/>
      <c r="LAS209" s="110"/>
      <c r="LAT209" s="110"/>
      <c r="LAU209" s="110"/>
      <c r="LAV209" s="110"/>
      <c r="LAW209" s="110"/>
      <c r="LAX209" s="110"/>
      <c r="LAY209" s="110"/>
      <c r="LAZ209" s="110"/>
      <c r="LBA209" s="110"/>
      <c r="LBB209" s="110"/>
      <c r="LBC209" s="110"/>
      <c r="LBD209" s="110"/>
      <c r="LBE209" s="110"/>
      <c r="LBF209" s="110"/>
      <c r="LBG209" s="110"/>
      <c r="LBH209" s="110"/>
      <c r="LBI209" s="110"/>
      <c r="LBJ209" s="110"/>
      <c r="LBK209" s="110"/>
      <c r="LBL209" s="110"/>
      <c r="LBM209" s="110"/>
      <c r="LBN209" s="110"/>
      <c r="LBO209" s="110"/>
      <c r="LBP209" s="110"/>
      <c r="LBQ209" s="110"/>
      <c r="LBR209" s="110"/>
      <c r="LBS209" s="110"/>
      <c r="LBT209" s="110"/>
      <c r="LBU209" s="110"/>
      <c r="LBV209" s="110"/>
      <c r="LBW209" s="110"/>
      <c r="LBX209" s="110"/>
      <c r="LBY209" s="110"/>
      <c r="LBZ209" s="110"/>
      <c r="LCA209" s="110"/>
      <c r="LCB209" s="110"/>
      <c r="LCC209" s="110"/>
      <c r="LCD209" s="110"/>
      <c r="LCE209" s="110"/>
      <c r="LCF209" s="110"/>
      <c r="LCG209" s="110"/>
      <c r="LCH209" s="110"/>
      <c r="LCI209" s="110"/>
      <c r="LCJ209" s="110"/>
      <c r="LCK209" s="110"/>
      <c r="LCL209" s="110"/>
      <c r="LCM209" s="110"/>
      <c r="LCN209" s="110"/>
      <c r="LCO209" s="110"/>
      <c r="LCP209" s="110"/>
      <c r="LCQ209" s="110"/>
      <c r="LCR209" s="110"/>
      <c r="LCS209" s="110"/>
      <c r="LCT209" s="110"/>
      <c r="LCU209" s="110"/>
      <c r="LCV209" s="110"/>
      <c r="LCW209" s="110"/>
      <c r="LCX209" s="110"/>
      <c r="LCY209" s="110"/>
      <c r="LCZ209" s="110"/>
      <c r="LDA209" s="110"/>
      <c r="LDB209" s="110"/>
      <c r="LDC209" s="110"/>
      <c r="LDD209" s="110"/>
      <c r="LDE209" s="110"/>
      <c r="LDF209" s="110"/>
      <c r="LDG209" s="110"/>
      <c r="LDH209" s="110"/>
      <c r="LDI209" s="110"/>
      <c r="LDJ209" s="110"/>
      <c r="LDK209" s="110"/>
      <c r="LDL209" s="110"/>
      <c r="LDM209" s="110"/>
      <c r="LDN209" s="110"/>
      <c r="LDO209" s="110"/>
      <c r="LDP209" s="110"/>
      <c r="LDQ209" s="110"/>
      <c r="LDR209" s="110"/>
      <c r="LDS209" s="110"/>
      <c r="LDT209" s="110"/>
      <c r="LDU209" s="110"/>
      <c r="LDV209" s="110"/>
      <c r="LDW209" s="110"/>
      <c r="LDX209" s="110"/>
      <c r="LDY209" s="110"/>
      <c r="LDZ209" s="110"/>
      <c r="LEA209" s="110"/>
      <c r="LEB209" s="110"/>
      <c r="LEC209" s="110"/>
      <c r="LED209" s="110"/>
      <c r="LEE209" s="110"/>
      <c r="LEF209" s="110"/>
      <c r="LEG209" s="110"/>
      <c r="LEH209" s="110"/>
      <c r="LEI209" s="110"/>
      <c r="LEJ209" s="110"/>
      <c r="LEK209" s="110"/>
      <c r="LEL209" s="110"/>
      <c r="LEM209" s="110"/>
      <c r="LEN209" s="110"/>
      <c r="LEO209" s="110"/>
      <c r="LEP209" s="110"/>
      <c r="LEQ209" s="110"/>
      <c r="LER209" s="110"/>
      <c r="LES209" s="110"/>
      <c r="LET209" s="110"/>
      <c r="LEU209" s="110"/>
      <c r="LEV209" s="110"/>
      <c r="LEW209" s="110"/>
      <c r="LEX209" s="110"/>
      <c r="LEY209" s="110"/>
      <c r="LEZ209" s="110"/>
      <c r="LFA209" s="110"/>
      <c r="LFB209" s="110"/>
      <c r="LFC209" s="110"/>
      <c r="LFD209" s="110"/>
      <c r="LFE209" s="110"/>
      <c r="LFF209" s="110"/>
      <c r="LFG209" s="110"/>
      <c r="LFH209" s="110"/>
      <c r="LFI209" s="110"/>
      <c r="LFJ209" s="110"/>
      <c r="LFK209" s="110"/>
      <c r="LFL209" s="110"/>
      <c r="LFM209" s="110"/>
      <c r="LFN209" s="110"/>
      <c r="LFO209" s="110"/>
      <c r="LFP209" s="110"/>
      <c r="LFQ209" s="110"/>
      <c r="LFR209" s="110"/>
      <c r="LFS209" s="110"/>
      <c r="LFT209" s="110"/>
      <c r="LFU209" s="110"/>
      <c r="LFV209" s="110"/>
      <c r="LFW209" s="110"/>
      <c r="LFX209" s="110"/>
      <c r="LFY209" s="110"/>
      <c r="LFZ209" s="110"/>
      <c r="LGA209" s="110"/>
      <c r="LGB209" s="110"/>
      <c r="LGC209" s="110"/>
      <c r="LGD209" s="110"/>
      <c r="LGE209" s="110"/>
      <c r="LGF209" s="110"/>
      <c r="LGG209" s="110"/>
      <c r="LGH209" s="110"/>
      <c r="LGI209" s="110"/>
      <c r="LGJ209" s="110"/>
      <c r="LGK209" s="110"/>
      <c r="LGL209" s="110"/>
      <c r="LGM209" s="110"/>
      <c r="LGN209" s="110"/>
      <c r="LGO209" s="110"/>
      <c r="LGP209" s="110"/>
      <c r="LGQ209" s="110"/>
      <c r="LGR209" s="110"/>
      <c r="LGS209" s="110"/>
      <c r="LGT209" s="110"/>
      <c r="LGU209" s="110"/>
      <c r="LGV209" s="110"/>
      <c r="LGW209" s="110"/>
      <c r="LGX209" s="110"/>
      <c r="LGY209" s="110"/>
      <c r="LGZ209" s="110"/>
      <c r="LHA209" s="110"/>
      <c r="LHB209" s="110"/>
      <c r="LHC209" s="110"/>
      <c r="LHD209" s="110"/>
      <c r="LHE209" s="110"/>
      <c r="LHF209" s="110"/>
      <c r="LHG209" s="110"/>
      <c r="LHH209" s="110"/>
      <c r="LHI209" s="110"/>
      <c r="LHJ209" s="110"/>
      <c r="LHK209" s="110"/>
      <c r="LHL209" s="110"/>
      <c r="LHM209" s="110"/>
      <c r="LHN209" s="110"/>
      <c r="LHO209" s="110"/>
      <c r="LHP209" s="110"/>
      <c r="LHQ209" s="110"/>
      <c r="LHR209" s="110"/>
      <c r="LHS209" s="110"/>
      <c r="LHT209" s="110"/>
      <c r="LHU209" s="110"/>
      <c r="LHV209" s="110"/>
      <c r="LHW209" s="110"/>
      <c r="LHX209" s="110"/>
      <c r="LHY209" s="110"/>
      <c r="LHZ209" s="110"/>
      <c r="LIA209" s="110"/>
      <c r="LIB209" s="110"/>
      <c r="LIC209" s="110"/>
      <c r="LID209" s="110"/>
      <c r="LIE209" s="110"/>
      <c r="LIF209" s="110"/>
      <c r="LIG209" s="110"/>
      <c r="LIH209" s="110"/>
      <c r="LII209" s="110"/>
      <c r="LIJ209" s="110"/>
      <c r="LIK209" s="110"/>
      <c r="LIL209" s="110"/>
      <c r="LIM209" s="110"/>
      <c r="LIN209" s="110"/>
      <c r="LIO209" s="110"/>
      <c r="LIP209" s="110"/>
      <c r="LIQ209" s="110"/>
      <c r="LIR209" s="110"/>
      <c r="LIS209" s="110"/>
      <c r="LIT209" s="110"/>
      <c r="LIU209" s="110"/>
      <c r="LIV209" s="110"/>
      <c r="LIW209" s="110"/>
      <c r="LIX209" s="110"/>
      <c r="LIY209" s="110"/>
      <c r="LIZ209" s="110"/>
      <c r="LJA209" s="110"/>
      <c r="LJB209" s="110"/>
      <c r="LJC209" s="110"/>
      <c r="LJD209" s="110"/>
      <c r="LJE209" s="110"/>
      <c r="LJF209" s="110"/>
      <c r="LJG209" s="110"/>
      <c r="LJH209" s="110"/>
      <c r="LJI209" s="110"/>
      <c r="LJJ209" s="110"/>
      <c r="LJK209" s="110"/>
      <c r="LJL209" s="110"/>
      <c r="LJM209" s="110"/>
      <c r="LJN209" s="110"/>
      <c r="LJO209" s="110"/>
      <c r="LJP209" s="110"/>
      <c r="LJQ209" s="110"/>
      <c r="LJR209" s="110"/>
      <c r="LJS209" s="110"/>
      <c r="LJT209" s="110"/>
      <c r="LJU209" s="110"/>
      <c r="LJV209" s="110"/>
      <c r="LJW209" s="110"/>
      <c r="LJX209" s="110"/>
      <c r="LJY209" s="110"/>
      <c r="LJZ209" s="110"/>
      <c r="LKA209" s="110"/>
      <c r="LKB209" s="110"/>
      <c r="LKC209" s="110"/>
      <c r="LKD209" s="110"/>
      <c r="LKE209" s="110"/>
      <c r="LKF209" s="110"/>
      <c r="LKG209" s="110"/>
      <c r="LKH209" s="110"/>
      <c r="LKI209" s="110"/>
      <c r="LKJ209" s="110"/>
      <c r="LKK209" s="110"/>
      <c r="LKL209" s="110"/>
      <c r="LKM209" s="110"/>
      <c r="LKN209" s="110"/>
      <c r="LKO209" s="110"/>
      <c r="LKP209" s="110"/>
      <c r="LKQ209" s="110"/>
      <c r="LKR209" s="110"/>
      <c r="LKS209" s="110"/>
      <c r="LKT209" s="110"/>
      <c r="LKU209" s="110"/>
      <c r="LKV209" s="110"/>
      <c r="LKW209" s="110"/>
      <c r="LKX209" s="110"/>
      <c r="LKY209" s="110"/>
      <c r="LKZ209" s="110"/>
      <c r="LLA209" s="110"/>
      <c r="LLB209" s="110"/>
      <c r="LLC209" s="110"/>
      <c r="LLD209" s="110"/>
      <c r="LLE209" s="110"/>
      <c r="LLF209" s="110"/>
      <c r="LLG209" s="110"/>
      <c r="LLH209" s="110"/>
      <c r="LLI209" s="110"/>
      <c r="LLJ209" s="110"/>
      <c r="LLK209" s="110"/>
      <c r="LLL209" s="110"/>
      <c r="LLM209" s="110"/>
      <c r="LLN209" s="110"/>
      <c r="LLO209" s="110"/>
      <c r="LLP209" s="110"/>
      <c r="LLQ209" s="110"/>
      <c r="LLR209" s="110"/>
      <c r="LLS209" s="110"/>
      <c r="LLT209" s="110"/>
      <c r="LLU209" s="110"/>
      <c r="LLV209" s="110"/>
      <c r="LLW209" s="110"/>
      <c r="LLX209" s="110"/>
      <c r="LLY209" s="110"/>
      <c r="LLZ209" s="110"/>
      <c r="LMA209" s="110"/>
      <c r="LMB209" s="110"/>
      <c r="LMC209" s="110"/>
      <c r="LMD209" s="110"/>
      <c r="LME209" s="110"/>
      <c r="LMF209" s="110"/>
      <c r="LMG209" s="110"/>
      <c r="LMH209" s="110"/>
      <c r="LMI209" s="110"/>
      <c r="LMJ209" s="110"/>
      <c r="LMK209" s="110"/>
      <c r="LML209" s="110"/>
      <c r="LMM209" s="110"/>
      <c r="LMN209" s="110"/>
      <c r="LMO209" s="110"/>
      <c r="LMP209" s="110"/>
      <c r="LMQ209" s="110"/>
      <c r="LMR209" s="110"/>
      <c r="LMS209" s="110"/>
      <c r="LMT209" s="110"/>
      <c r="LMU209" s="110"/>
      <c r="LMV209" s="110"/>
      <c r="LMW209" s="110"/>
      <c r="LMX209" s="110"/>
      <c r="LMY209" s="110"/>
      <c r="LMZ209" s="110"/>
      <c r="LNA209" s="110"/>
      <c r="LNB209" s="110"/>
      <c r="LNC209" s="110"/>
      <c r="LND209" s="110"/>
      <c r="LNE209" s="110"/>
      <c r="LNF209" s="110"/>
      <c r="LNG209" s="110"/>
      <c r="LNH209" s="110"/>
      <c r="LNI209" s="110"/>
      <c r="LNJ209" s="110"/>
      <c r="LNK209" s="110"/>
      <c r="LNL209" s="110"/>
      <c r="LNM209" s="110"/>
      <c r="LNN209" s="110"/>
      <c r="LNO209" s="110"/>
      <c r="LNP209" s="110"/>
      <c r="LNQ209" s="110"/>
      <c r="LNR209" s="110"/>
      <c r="LNS209" s="110"/>
      <c r="LNT209" s="110"/>
      <c r="LNU209" s="110"/>
      <c r="LNV209" s="110"/>
      <c r="LNW209" s="110"/>
      <c r="LNX209" s="110"/>
      <c r="LNY209" s="110"/>
      <c r="LNZ209" s="110"/>
      <c r="LOA209" s="110"/>
      <c r="LOB209" s="110"/>
      <c r="LOC209" s="110"/>
      <c r="LOD209" s="110"/>
      <c r="LOE209" s="110"/>
      <c r="LOF209" s="110"/>
      <c r="LOG209" s="110"/>
      <c r="LOH209" s="110"/>
      <c r="LOI209" s="110"/>
      <c r="LOJ209" s="110"/>
      <c r="LOK209" s="110"/>
      <c r="LOL209" s="110"/>
      <c r="LOM209" s="110"/>
      <c r="LON209" s="110"/>
      <c r="LOO209" s="110"/>
      <c r="LOP209" s="110"/>
      <c r="LOQ209" s="110"/>
      <c r="LOR209" s="110"/>
      <c r="LOS209" s="110"/>
      <c r="LOT209" s="110"/>
      <c r="LOU209" s="110"/>
      <c r="LOV209" s="110"/>
      <c r="LOW209" s="110"/>
      <c r="LOX209" s="110"/>
      <c r="LOY209" s="110"/>
      <c r="LOZ209" s="110"/>
      <c r="LPA209" s="110"/>
      <c r="LPB209" s="110"/>
      <c r="LPC209" s="110"/>
      <c r="LPD209" s="110"/>
      <c r="LPE209" s="110"/>
      <c r="LPF209" s="110"/>
      <c r="LPG209" s="110"/>
      <c r="LPH209" s="110"/>
      <c r="LPI209" s="110"/>
      <c r="LPJ209" s="110"/>
      <c r="LPK209" s="110"/>
      <c r="LPL209" s="110"/>
      <c r="LPM209" s="110"/>
      <c r="LPN209" s="110"/>
      <c r="LPO209" s="110"/>
      <c r="LPP209" s="110"/>
      <c r="LPQ209" s="110"/>
      <c r="LPR209" s="110"/>
      <c r="LPS209" s="110"/>
      <c r="LPT209" s="110"/>
      <c r="LPU209" s="110"/>
      <c r="LPV209" s="110"/>
      <c r="LPW209" s="110"/>
      <c r="LPX209" s="110"/>
      <c r="LPY209" s="110"/>
      <c r="LPZ209" s="110"/>
      <c r="LQA209" s="110"/>
      <c r="LQB209" s="110"/>
      <c r="LQC209" s="110"/>
      <c r="LQD209" s="110"/>
      <c r="LQE209" s="110"/>
      <c r="LQF209" s="110"/>
      <c r="LQG209" s="110"/>
      <c r="LQH209" s="110"/>
      <c r="LQI209" s="110"/>
      <c r="LQJ209" s="110"/>
      <c r="LQK209" s="110"/>
      <c r="LQL209" s="110"/>
      <c r="LQM209" s="110"/>
      <c r="LQN209" s="110"/>
      <c r="LQO209" s="110"/>
      <c r="LQP209" s="110"/>
      <c r="LQQ209" s="110"/>
      <c r="LQR209" s="110"/>
      <c r="LQS209" s="110"/>
      <c r="LQT209" s="110"/>
      <c r="LQU209" s="110"/>
      <c r="LQV209" s="110"/>
      <c r="LQW209" s="110"/>
      <c r="LQX209" s="110"/>
      <c r="LQY209" s="110"/>
      <c r="LQZ209" s="110"/>
      <c r="LRA209" s="110"/>
      <c r="LRB209" s="110"/>
      <c r="LRC209" s="110"/>
      <c r="LRD209" s="110"/>
      <c r="LRE209" s="110"/>
      <c r="LRF209" s="110"/>
      <c r="LRG209" s="110"/>
      <c r="LRH209" s="110"/>
      <c r="LRI209" s="110"/>
      <c r="LRJ209" s="110"/>
      <c r="LRK209" s="110"/>
      <c r="LRL209" s="110"/>
      <c r="LRM209" s="110"/>
      <c r="LRN209" s="110"/>
      <c r="LRO209" s="110"/>
      <c r="LRP209" s="110"/>
      <c r="LRQ209" s="110"/>
      <c r="LRR209" s="110"/>
      <c r="LRS209" s="110"/>
      <c r="LRT209" s="110"/>
      <c r="LRU209" s="110"/>
      <c r="LRV209" s="110"/>
      <c r="LRW209" s="110"/>
      <c r="LRX209" s="110"/>
      <c r="LRY209" s="110"/>
      <c r="LRZ209" s="110"/>
      <c r="LSA209" s="110"/>
      <c r="LSB209" s="110"/>
      <c r="LSC209" s="110"/>
      <c r="LSD209" s="110"/>
      <c r="LSE209" s="110"/>
      <c r="LSF209" s="110"/>
      <c r="LSG209" s="110"/>
      <c r="LSH209" s="110"/>
      <c r="LSI209" s="110"/>
      <c r="LSJ209" s="110"/>
      <c r="LSK209" s="110"/>
      <c r="LSL209" s="110"/>
      <c r="LSM209" s="110"/>
      <c r="LSN209" s="110"/>
      <c r="LSO209" s="110"/>
      <c r="LSP209" s="110"/>
      <c r="LSQ209" s="110"/>
      <c r="LSR209" s="110"/>
      <c r="LSS209" s="110"/>
      <c r="LST209" s="110"/>
      <c r="LSU209" s="110"/>
      <c r="LSV209" s="110"/>
      <c r="LSW209" s="110"/>
      <c r="LSX209" s="110"/>
      <c r="LSY209" s="110"/>
      <c r="LSZ209" s="110"/>
      <c r="LTA209" s="110"/>
      <c r="LTB209" s="110"/>
      <c r="LTC209" s="110"/>
      <c r="LTD209" s="110"/>
      <c r="LTE209" s="110"/>
      <c r="LTF209" s="110"/>
      <c r="LTG209" s="110"/>
      <c r="LTH209" s="110"/>
      <c r="LTI209" s="110"/>
      <c r="LTJ209" s="110"/>
      <c r="LTK209" s="110"/>
      <c r="LTL209" s="110"/>
      <c r="LTM209" s="110"/>
      <c r="LTN209" s="110"/>
      <c r="LTO209" s="110"/>
      <c r="LTP209" s="110"/>
      <c r="LTQ209" s="110"/>
      <c r="LTR209" s="110"/>
      <c r="LTS209" s="110"/>
      <c r="LTT209" s="110"/>
      <c r="LTU209" s="110"/>
      <c r="LTV209" s="110"/>
      <c r="LTW209" s="110"/>
      <c r="LTX209" s="110"/>
      <c r="LTY209" s="110"/>
      <c r="LTZ209" s="110"/>
      <c r="LUA209" s="110"/>
      <c r="LUB209" s="110"/>
      <c r="LUC209" s="110"/>
      <c r="LUD209" s="110"/>
      <c r="LUE209" s="110"/>
      <c r="LUF209" s="110"/>
      <c r="LUG209" s="110"/>
      <c r="LUH209" s="110"/>
      <c r="LUI209" s="110"/>
      <c r="LUJ209" s="110"/>
      <c r="LUK209" s="110"/>
      <c r="LUL209" s="110"/>
      <c r="LUM209" s="110"/>
      <c r="LUN209" s="110"/>
      <c r="LUO209" s="110"/>
      <c r="LUP209" s="110"/>
      <c r="LUQ209" s="110"/>
      <c r="LUR209" s="110"/>
      <c r="LUS209" s="110"/>
      <c r="LUT209" s="110"/>
      <c r="LUU209" s="110"/>
      <c r="LUV209" s="110"/>
      <c r="LUW209" s="110"/>
      <c r="LUX209" s="110"/>
      <c r="LUY209" s="110"/>
      <c r="LUZ209" s="110"/>
      <c r="LVA209" s="110"/>
      <c r="LVB209" s="110"/>
      <c r="LVC209" s="110"/>
      <c r="LVD209" s="110"/>
      <c r="LVE209" s="110"/>
      <c r="LVF209" s="110"/>
      <c r="LVG209" s="110"/>
      <c r="LVH209" s="110"/>
      <c r="LVI209" s="110"/>
      <c r="LVJ209" s="110"/>
      <c r="LVK209" s="110"/>
      <c r="LVL209" s="110"/>
      <c r="LVM209" s="110"/>
      <c r="LVN209" s="110"/>
      <c r="LVO209" s="110"/>
      <c r="LVP209" s="110"/>
      <c r="LVQ209" s="110"/>
      <c r="LVR209" s="110"/>
      <c r="LVS209" s="110"/>
      <c r="LVT209" s="110"/>
      <c r="LVU209" s="110"/>
      <c r="LVV209" s="110"/>
      <c r="LVW209" s="110"/>
      <c r="LVX209" s="110"/>
      <c r="LVY209" s="110"/>
      <c r="LVZ209" s="110"/>
      <c r="LWA209" s="110"/>
      <c r="LWB209" s="110"/>
      <c r="LWC209" s="110"/>
      <c r="LWD209" s="110"/>
      <c r="LWE209" s="110"/>
      <c r="LWF209" s="110"/>
      <c r="LWG209" s="110"/>
      <c r="LWH209" s="110"/>
      <c r="LWI209" s="110"/>
      <c r="LWJ209" s="110"/>
      <c r="LWK209" s="110"/>
      <c r="LWL209" s="110"/>
      <c r="LWM209" s="110"/>
      <c r="LWN209" s="110"/>
      <c r="LWO209" s="110"/>
      <c r="LWP209" s="110"/>
      <c r="LWQ209" s="110"/>
      <c r="LWR209" s="110"/>
      <c r="LWS209" s="110"/>
      <c r="LWT209" s="110"/>
      <c r="LWU209" s="110"/>
      <c r="LWV209" s="110"/>
      <c r="LWW209" s="110"/>
      <c r="LWX209" s="110"/>
      <c r="LWY209" s="110"/>
      <c r="LWZ209" s="110"/>
      <c r="LXA209" s="110"/>
      <c r="LXB209" s="110"/>
      <c r="LXC209" s="110"/>
      <c r="LXD209" s="110"/>
      <c r="LXE209" s="110"/>
      <c r="LXF209" s="110"/>
      <c r="LXG209" s="110"/>
      <c r="LXH209" s="110"/>
      <c r="LXI209" s="110"/>
      <c r="LXJ209" s="110"/>
      <c r="LXK209" s="110"/>
      <c r="LXL209" s="110"/>
      <c r="LXM209" s="110"/>
      <c r="LXN209" s="110"/>
      <c r="LXO209" s="110"/>
      <c r="LXP209" s="110"/>
      <c r="LXQ209" s="110"/>
      <c r="LXR209" s="110"/>
      <c r="LXS209" s="110"/>
      <c r="LXT209" s="110"/>
      <c r="LXU209" s="110"/>
      <c r="LXV209" s="110"/>
      <c r="LXW209" s="110"/>
      <c r="LXX209" s="110"/>
      <c r="LXY209" s="110"/>
      <c r="LXZ209" s="110"/>
      <c r="LYA209" s="110"/>
      <c r="LYB209" s="110"/>
      <c r="LYC209" s="110"/>
      <c r="LYD209" s="110"/>
      <c r="LYE209" s="110"/>
      <c r="LYF209" s="110"/>
      <c r="LYG209" s="110"/>
      <c r="LYH209" s="110"/>
      <c r="LYI209" s="110"/>
      <c r="LYJ209" s="110"/>
      <c r="LYK209" s="110"/>
      <c r="LYL209" s="110"/>
      <c r="LYM209" s="110"/>
      <c r="LYN209" s="110"/>
      <c r="LYO209" s="110"/>
      <c r="LYP209" s="110"/>
      <c r="LYQ209" s="110"/>
      <c r="LYR209" s="110"/>
      <c r="LYS209" s="110"/>
      <c r="LYT209" s="110"/>
      <c r="LYU209" s="110"/>
      <c r="LYV209" s="110"/>
      <c r="LYW209" s="110"/>
      <c r="LYX209" s="110"/>
      <c r="LYY209" s="110"/>
      <c r="LYZ209" s="110"/>
      <c r="LZA209" s="110"/>
      <c r="LZB209" s="110"/>
      <c r="LZC209" s="110"/>
      <c r="LZD209" s="110"/>
      <c r="LZE209" s="110"/>
      <c r="LZF209" s="110"/>
      <c r="LZG209" s="110"/>
      <c r="LZH209" s="110"/>
      <c r="LZI209" s="110"/>
      <c r="LZJ209" s="110"/>
      <c r="LZK209" s="110"/>
      <c r="LZL209" s="110"/>
      <c r="LZM209" s="110"/>
      <c r="LZN209" s="110"/>
      <c r="LZO209" s="110"/>
      <c r="LZP209" s="110"/>
      <c r="LZQ209" s="110"/>
      <c r="LZR209" s="110"/>
      <c r="LZS209" s="110"/>
      <c r="LZT209" s="110"/>
      <c r="LZU209" s="110"/>
      <c r="LZV209" s="110"/>
      <c r="LZW209" s="110"/>
      <c r="LZX209" s="110"/>
      <c r="LZY209" s="110"/>
      <c r="LZZ209" s="110"/>
      <c r="MAA209" s="110"/>
      <c r="MAB209" s="110"/>
      <c r="MAC209" s="110"/>
      <c r="MAD209" s="110"/>
      <c r="MAE209" s="110"/>
      <c r="MAF209" s="110"/>
      <c r="MAG209" s="110"/>
      <c r="MAH209" s="110"/>
      <c r="MAI209" s="110"/>
      <c r="MAJ209" s="110"/>
      <c r="MAK209" s="110"/>
      <c r="MAL209" s="110"/>
      <c r="MAM209" s="110"/>
      <c r="MAN209" s="110"/>
      <c r="MAO209" s="110"/>
      <c r="MAP209" s="110"/>
      <c r="MAQ209" s="110"/>
      <c r="MAR209" s="110"/>
      <c r="MAS209" s="110"/>
      <c r="MAT209" s="110"/>
      <c r="MAU209" s="110"/>
      <c r="MAV209" s="110"/>
      <c r="MAW209" s="110"/>
      <c r="MAX209" s="110"/>
      <c r="MAY209" s="110"/>
      <c r="MAZ209" s="110"/>
      <c r="MBA209" s="110"/>
      <c r="MBB209" s="110"/>
      <c r="MBC209" s="110"/>
      <c r="MBD209" s="110"/>
      <c r="MBE209" s="110"/>
      <c r="MBF209" s="110"/>
      <c r="MBG209" s="110"/>
      <c r="MBH209" s="110"/>
      <c r="MBI209" s="110"/>
      <c r="MBJ209" s="110"/>
      <c r="MBK209" s="110"/>
      <c r="MBL209" s="110"/>
      <c r="MBM209" s="110"/>
      <c r="MBN209" s="110"/>
      <c r="MBO209" s="110"/>
      <c r="MBP209" s="110"/>
      <c r="MBQ209" s="110"/>
      <c r="MBR209" s="110"/>
      <c r="MBS209" s="110"/>
      <c r="MBT209" s="110"/>
      <c r="MBU209" s="110"/>
      <c r="MBV209" s="110"/>
      <c r="MBW209" s="110"/>
      <c r="MBX209" s="110"/>
      <c r="MBY209" s="110"/>
      <c r="MBZ209" s="110"/>
      <c r="MCA209" s="110"/>
      <c r="MCB209" s="110"/>
      <c r="MCC209" s="110"/>
      <c r="MCD209" s="110"/>
      <c r="MCE209" s="110"/>
      <c r="MCF209" s="110"/>
      <c r="MCG209" s="110"/>
      <c r="MCH209" s="110"/>
      <c r="MCI209" s="110"/>
      <c r="MCJ209" s="110"/>
      <c r="MCK209" s="110"/>
      <c r="MCL209" s="110"/>
      <c r="MCM209" s="110"/>
      <c r="MCN209" s="110"/>
      <c r="MCO209" s="110"/>
      <c r="MCP209" s="110"/>
      <c r="MCQ209" s="110"/>
      <c r="MCR209" s="110"/>
      <c r="MCS209" s="110"/>
      <c r="MCT209" s="110"/>
      <c r="MCU209" s="110"/>
      <c r="MCV209" s="110"/>
      <c r="MCW209" s="110"/>
      <c r="MCX209" s="110"/>
      <c r="MCY209" s="110"/>
      <c r="MCZ209" s="110"/>
      <c r="MDA209" s="110"/>
      <c r="MDB209" s="110"/>
      <c r="MDC209" s="110"/>
      <c r="MDD209" s="110"/>
      <c r="MDE209" s="110"/>
      <c r="MDF209" s="110"/>
      <c r="MDG209" s="110"/>
      <c r="MDH209" s="110"/>
      <c r="MDI209" s="110"/>
      <c r="MDJ209" s="110"/>
      <c r="MDK209" s="110"/>
      <c r="MDL209" s="110"/>
      <c r="MDM209" s="110"/>
      <c r="MDN209" s="110"/>
      <c r="MDO209" s="110"/>
      <c r="MDP209" s="110"/>
      <c r="MDQ209" s="110"/>
      <c r="MDR209" s="110"/>
      <c r="MDS209" s="110"/>
      <c r="MDT209" s="110"/>
      <c r="MDU209" s="110"/>
      <c r="MDV209" s="110"/>
      <c r="MDW209" s="110"/>
      <c r="MDX209" s="110"/>
      <c r="MDY209" s="110"/>
      <c r="MDZ209" s="110"/>
      <c r="MEA209" s="110"/>
      <c r="MEB209" s="110"/>
      <c r="MEC209" s="110"/>
      <c r="MED209" s="110"/>
      <c r="MEE209" s="110"/>
      <c r="MEF209" s="110"/>
      <c r="MEG209" s="110"/>
      <c r="MEH209" s="110"/>
      <c r="MEI209" s="110"/>
      <c r="MEJ209" s="110"/>
      <c r="MEK209" s="110"/>
      <c r="MEL209" s="110"/>
      <c r="MEM209" s="110"/>
      <c r="MEN209" s="110"/>
      <c r="MEO209" s="110"/>
      <c r="MEP209" s="110"/>
      <c r="MEQ209" s="110"/>
      <c r="MER209" s="110"/>
      <c r="MES209" s="110"/>
      <c r="MET209" s="110"/>
      <c r="MEU209" s="110"/>
      <c r="MEV209" s="110"/>
      <c r="MEW209" s="110"/>
      <c r="MEX209" s="110"/>
      <c r="MEY209" s="110"/>
      <c r="MEZ209" s="110"/>
      <c r="MFA209" s="110"/>
      <c r="MFB209" s="110"/>
      <c r="MFC209" s="110"/>
      <c r="MFD209" s="110"/>
      <c r="MFE209" s="110"/>
      <c r="MFF209" s="110"/>
      <c r="MFG209" s="110"/>
      <c r="MFH209" s="110"/>
      <c r="MFI209" s="110"/>
      <c r="MFJ209" s="110"/>
      <c r="MFK209" s="110"/>
      <c r="MFL209" s="110"/>
      <c r="MFM209" s="110"/>
      <c r="MFN209" s="110"/>
      <c r="MFO209" s="110"/>
      <c r="MFP209" s="110"/>
      <c r="MFQ209" s="110"/>
      <c r="MFR209" s="110"/>
      <c r="MFS209" s="110"/>
      <c r="MFT209" s="110"/>
      <c r="MFU209" s="110"/>
      <c r="MFV209" s="110"/>
      <c r="MFW209" s="110"/>
      <c r="MFX209" s="110"/>
      <c r="MFY209" s="110"/>
      <c r="MFZ209" s="110"/>
      <c r="MGA209" s="110"/>
      <c r="MGB209" s="110"/>
      <c r="MGC209" s="110"/>
      <c r="MGD209" s="110"/>
      <c r="MGE209" s="110"/>
      <c r="MGF209" s="110"/>
      <c r="MGG209" s="110"/>
      <c r="MGH209" s="110"/>
      <c r="MGI209" s="110"/>
      <c r="MGJ209" s="110"/>
      <c r="MGK209" s="110"/>
      <c r="MGL209" s="110"/>
      <c r="MGM209" s="110"/>
      <c r="MGN209" s="110"/>
      <c r="MGO209" s="110"/>
      <c r="MGP209" s="110"/>
      <c r="MGQ209" s="110"/>
      <c r="MGR209" s="110"/>
      <c r="MGS209" s="110"/>
      <c r="MGT209" s="110"/>
      <c r="MGU209" s="110"/>
      <c r="MGV209" s="110"/>
      <c r="MGW209" s="110"/>
      <c r="MGX209" s="110"/>
      <c r="MGY209" s="110"/>
      <c r="MGZ209" s="110"/>
      <c r="MHA209" s="110"/>
      <c r="MHB209" s="110"/>
      <c r="MHC209" s="110"/>
      <c r="MHD209" s="110"/>
      <c r="MHE209" s="110"/>
      <c r="MHF209" s="110"/>
      <c r="MHG209" s="110"/>
      <c r="MHH209" s="110"/>
      <c r="MHI209" s="110"/>
      <c r="MHJ209" s="110"/>
      <c r="MHK209" s="110"/>
      <c r="MHL209" s="110"/>
      <c r="MHM209" s="110"/>
      <c r="MHN209" s="110"/>
      <c r="MHO209" s="110"/>
      <c r="MHP209" s="110"/>
      <c r="MHQ209" s="110"/>
      <c r="MHR209" s="110"/>
      <c r="MHS209" s="110"/>
      <c r="MHT209" s="110"/>
      <c r="MHU209" s="110"/>
      <c r="MHV209" s="110"/>
      <c r="MHW209" s="110"/>
      <c r="MHX209" s="110"/>
      <c r="MHY209" s="110"/>
      <c r="MHZ209" s="110"/>
      <c r="MIA209" s="110"/>
      <c r="MIB209" s="110"/>
      <c r="MIC209" s="110"/>
      <c r="MID209" s="110"/>
      <c r="MIE209" s="110"/>
      <c r="MIF209" s="110"/>
      <c r="MIG209" s="110"/>
      <c r="MIH209" s="110"/>
      <c r="MII209" s="110"/>
      <c r="MIJ209" s="110"/>
      <c r="MIK209" s="110"/>
      <c r="MIL209" s="110"/>
      <c r="MIM209" s="110"/>
      <c r="MIN209" s="110"/>
      <c r="MIO209" s="110"/>
      <c r="MIP209" s="110"/>
      <c r="MIQ209" s="110"/>
      <c r="MIR209" s="110"/>
      <c r="MIS209" s="110"/>
      <c r="MIT209" s="110"/>
      <c r="MIU209" s="110"/>
      <c r="MIV209" s="110"/>
      <c r="MIW209" s="110"/>
      <c r="MIX209" s="110"/>
      <c r="MIY209" s="110"/>
      <c r="MIZ209" s="110"/>
      <c r="MJA209" s="110"/>
      <c r="MJB209" s="110"/>
      <c r="MJC209" s="110"/>
      <c r="MJD209" s="110"/>
      <c r="MJE209" s="110"/>
      <c r="MJF209" s="110"/>
      <c r="MJG209" s="110"/>
      <c r="MJH209" s="110"/>
      <c r="MJI209" s="110"/>
      <c r="MJJ209" s="110"/>
      <c r="MJK209" s="110"/>
      <c r="MJL209" s="110"/>
      <c r="MJM209" s="110"/>
      <c r="MJN209" s="110"/>
      <c r="MJO209" s="110"/>
      <c r="MJP209" s="110"/>
      <c r="MJQ209" s="110"/>
      <c r="MJR209" s="110"/>
      <c r="MJS209" s="110"/>
      <c r="MJT209" s="110"/>
      <c r="MJU209" s="110"/>
      <c r="MJV209" s="110"/>
      <c r="MJW209" s="110"/>
      <c r="MJX209" s="110"/>
      <c r="MJY209" s="110"/>
      <c r="MJZ209" s="110"/>
      <c r="MKA209" s="110"/>
      <c r="MKB209" s="110"/>
      <c r="MKC209" s="110"/>
      <c r="MKD209" s="110"/>
      <c r="MKE209" s="110"/>
      <c r="MKF209" s="110"/>
      <c r="MKG209" s="110"/>
      <c r="MKH209" s="110"/>
      <c r="MKI209" s="110"/>
      <c r="MKJ209" s="110"/>
      <c r="MKK209" s="110"/>
      <c r="MKL209" s="110"/>
      <c r="MKM209" s="110"/>
      <c r="MKN209" s="110"/>
      <c r="MKO209" s="110"/>
      <c r="MKP209" s="110"/>
      <c r="MKQ209" s="110"/>
      <c r="MKR209" s="110"/>
      <c r="MKS209" s="110"/>
      <c r="MKT209" s="110"/>
      <c r="MKU209" s="110"/>
      <c r="MKV209" s="110"/>
      <c r="MKW209" s="110"/>
      <c r="MKX209" s="110"/>
      <c r="MKY209" s="110"/>
      <c r="MKZ209" s="110"/>
      <c r="MLA209" s="110"/>
      <c r="MLB209" s="110"/>
      <c r="MLC209" s="110"/>
      <c r="MLD209" s="110"/>
      <c r="MLE209" s="110"/>
      <c r="MLF209" s="110"/>
      <c r="MLG209" s="110"/>
      <c r="MLH209" s="110"/>
      <c r="MLI209" s="110"/>
      <c r="MLJ209" s="110"/>
      <c r="MLK209" s="110"/>
      <c r="MLL209" s="110"/>
      <c r="MLM209" s="110"/>
      <c r="MLN209" s="110"/>
      <c r="MLO209" s="110"/>
      <c r="MLP209" s="110"/>
      <c r="MLQ209" s="110"/>
      <c r="MLR209" s="110"/>
      <c r="MLS209" s="110"/>
      <c r="MLT209" s="110"/>
      <c r="MLU209" s="110"/>
      <c r="MLV209" s="110"/>
      <c r="MLW209" s="110"/>
      <c r="MLX209" s="110"/>
      <c r="MLY209" s="110"/>
      <c r="MLZ209" s="110"/>
      <c r="MMA209" s="110"/>
      <c r="MMB209" s="110"/>
      <c r="MMC209" s="110"/>
      <c r="MMD209" s="110"/>
      <c r="MME209" s="110"/>
      <c r="MMF209" s="110"/>
      <c r="MMG209" s="110"/>
      <c r="MMH209" s="110"/>
      <c r="MMI209" s="110"/>
      <c r="MMJ209" s="110"/>
      <c r="MMK209" s="110"/>
      <c r="MML209" s="110"/>
      <c r="MMM209" s="110"/>
      <c r="MMN209" s="110"/>
      <c r="MMO209" s="110"/>
      <c r="MMP209" s="110"/>
      <c r="MMQ209" s="110"/>
      <c r="MMR209" s="110"/>
      <c r="MMS209" s="110"/>
      <c r="MMT209" s="110"/>
      <c r="MMU209" s="110"/>
      <c r="MMV209" s="110"/>
      <c r="MMW209" s="110"/>
      <c r="MMX209" s="110"/>
      <c r="MMY209" s="110"/>
      <c r="MMZ209" s="110"/>
      <c r="MNA209" s="110"/>
      <c r="MNB209" s="110"/>
      <c r="MNC209" s="110"/>
      <c r="MND209" s="110"/>
      <c r="MNE209" s="110"/>
      <c r="MNF209" s="110"/>
      <c r="MNG209" s="110"/>
      <c r="MNH209" s="110"/>
      <c r="MNI209" s="110"/>
      <c r="MNJ209" s="110"/>
      <c r="MNK209" s="110"/>
      <c r="MNL209" s="110"/>
      <c r="MNM209" s="110"/>
      <c r="MNN209" s="110"/>
      <c r="MNO209" s="110"/>
      <c r="MNP209" s="110"/>
      <c r="MNQ209" s="110"/>
      <c r="MNR209" s="110"/>
      <c r="MNS209" s="110"/>
      <c r="MNT209" s="110"/>
      <c r="MNU209" s="110"/>
      <c r="MNV209" s="110"/>
      <c r="MNW209" s="110"/>
      <c r="MNX209" s="110"/>
      <c r="MNY209" s="110"/>
      <c r="MNZ209" s="110"/>
      <c r="MOA209" s="110"/>
      <c r="MOB209" s="110"/>
      <c r="MOC209" s="110"/>
      <c r="MOD209" s="110"/>
      <c r="MOE209" s="110"/>
      <c r="MOF209" s="110"/>
      <c r="MOG209" s="110"/>
      <c r="MOH209" s="110"/>
      <c r="MOI209" s="110"/>
      <c r="MOJ209" s="110"/>
      <c r="MOK209" s="110"/>
      <c r="MOL209" s="110"/>
      <c r="MOM209" s="110"/>
      <c r="MON209" s="110"/>
      <c r="MOO209" s="110"/>
      <c r="MOP209" s="110"/>
      <c r="MOQ209" s="110"/>
      <c r="MOR209" s="110"/>
      <c r="MOS209" s="110"/>
      <c r="MOT209" s="110"/>
      <c r="MOU209" s="110"/>
      <c r="MOV209" s="110"/>
      <c r="MOW209" s="110"/>
      <c r="MOX209" s="110"/>
      <c r="MOY209" s="110"/>
      <c r="MOZ209" s="110"/>
      <c r="MPA209" s="110"/>
      <c r="MPB209" s="110"/>
      <c r="MPC209" s="110"/>
      <c r="MPD209" s="110"/>
      <c r="MPE209" s="110"/>
      <c r="MPF209" s="110"/>
      <c r="MPG209" s="110"/>
      <c r="MPH209" s="110"/>
      <c r="MPI209" s="110"/>
      <c r="MPJ209" s="110"/>
      <c r="MPK209" s="110"/>
      <c r="MPL209" s="110"/>
      <c r="MPM209" s="110"/>
      <c r="MPN209" s="110"/>
      <c r="MPO209" s="110"/>
      <c r="MPP209" s="110"/>
      <c r="MPQ209" s="110"/>
      <c r="MPR209" s="110"/>
      <c r="MPS209" s="110"/>
      <c r="MPT209" s="110"/>
      <c r="MPU209" s="110"/>
      <c r="MPV209" s="110"/>
      <c r="MPW209" s="110"/>
      <c r="MPX209" s="110"/>
      <c r="MPY209" s="110"/>
      <c r="MPZ209" s="110"/>
      <c r="MQA209" s="110"/>
      <c r="MQB209" s="110"/>
      <c r="MQC209" s="110"/>
      <c r="MQD209" s="110"/>
      <c r="MQE209" s="110"/>
      <c r="MQF209" s="110"/>
      <c r="MQG209" s="110"/>
      <c r="MQH209" s="110"/>
      <c r="MQI209" s="110"/>
      <c r="MQJ209" s="110"/>
      <c r="MQK209" s="110"/>
      <c r="MQL209" s="110"/>
      <c r="MQM209" s="110"/>
      <c r="MQN209" s="110"/>
      <c r="MQO209" s="110"/>
      <c r="MQP209" s="110"/>
      <c r="MQQ209" s="110"/>
      <c r="MQR209" s="110"/>
      <c r="MQS209" s="110"/>
      <c r="MQT209" s="110"/>
      <c r="MQU209" s="110"/>
      <c r="MQV209" s="110"/>
      <c r="MQW209" s="110"/>
      <c r="MQX209" s="110"/>
      <c r="MQY209" s="110"/>
      <c r="MQZ209" s="110"/>
      <c r="MRA209" s="110"/>
      <c r="MRB209" s="110"/>
      <c r="MRC209" s="110"/>
      <c r="MRD209" s="110"/>
      <c r="MRE209" s="110"/>
      <c r="MRF209" s="110"/>
      <c r="MRG209" s="110"/>
      <c r="MRH209" s="110"/>
      <c r="MRI209" s="110"/>
      <c r="MRJ209" s="110"/>
      <c r="MRK209" s="110"/>
      <c r="MRL209" s="110"/>
      <c r="MRM209" s="110"/>
      <c r="MRN209" s="110"/>
      <c r="MRO209" s="110"/>
      <c r="MRP209" s="110"/>
      <c r="MRQ209" s="110"/>
      <c r="MRR209" s="110"/>
      <c r="MRS209" s="110"/>
      <c r="MRT209" s="110"/>
      <c r="MRU209" s="110"/>
      <c r="MRV209" s="110"/>
      <c r="MRW209" s="110"/>
      <c r="MRX209" s="110"/>
      <c r="MRY209" s="110"/>
      <c r="MRZ209" s="110"/>
      <c r="MSA209" s="110"/>
      <c r="MSB209" s="110"/>
      <c r="MSC209" s="110"/>
      <c r="MSD209" s="110"/>
      <c r="MSE209" s="110"/>
      <c r="MSF209" s="110"/>
      <c r="MSG209" s="110"/>
      <c r="MSH209" s="110"/>
      <c r="MSI209" s="110"/>
      <c r="MSJ209" s="110"/>
      <c r="MSK209" s="110"/>
      <c r="MSL209" s="110"/>
      <c r="MSM209" s="110"/>
      <c r="MSN209" s="110"/>
      <c r="MSO209" s="110"/>
      <c r="MSP209" s="110"/>
      <c r="MSQ209" s="110"/>
      <c r="MSR209" s="110"/>
      <c r="MSS209" s="110"/>
      <c r="MST209" s="110"/>
      <c r="MSU209" s="110"/>
      <c r="MSV209" s="110"/>
      <c r="MSW209" s="110"/>
      <c r="MSX209" s="110"/>
      <c r="MSY209" s="110"/>
      <c r="MSZ209" s="110"/>
      <c r="MTA209" s="110"/>
      <c r="MTB209" s="110"/>
      <c r="MTC209" s="110"/>
      <c r="MTD209" s="110"/>
      <c r="MTE209" s="110"/>
      <c r="MTF209" s="110"/>
      <c r="MTG209" s="110"/>
      <c r="MTH209" s="110"/>
      <c r="MTI209" s="110"/>
      <c r="MTJ209" s="110"/>
      <c r="MTK209" s="110"/>
      <c r="MTL209" s="110"/>
      <c r="MTM209" s="110"/>
      <c r="MTN209" s="110"/>
      <c r="MTO209" s="110"/>
      <c r="MTP209" s="110"/>
      <c r="MTQ209" s="110"/>
      <c r="MTR209" s="110"/>
      <c r="MTS209" s="110"/>
      <c r="MTT209" s="110"/>
      <c r="MTU209" s="110"/>
      <c r="MTV209" s="110"/>
      <c r="MTW209" s="110"/>
      <c r="MTX209" s="110"/>
      <c r="MTY209" s="110"/>
      <c r="MTZ209" s="110"/>
      <c r="MUA209" s="110"/>
      <c r="MUB209" s="110"/>
      <c r="MUC209" s="110"/>
      <c r="MUD209" s="110"/>
      <c r="MUE209" s="110"/>
      <c r="MUF209" s="110"/>
      <c r="MUG209" s="110"/>
      <c r="MUH209" s="110"/>
      <c r="MUI209" s="110"/>
      <c r="MUJ209" s="110"/>
      <c r="MUK209" s="110"/>
      <c r="MUL209" s="110"/>
      <c r="MUM209" s="110"/>
      <c r="MUN209" s="110"/>
      <c r="MUO209" s="110"/>
      <c r="MUP209" s="110"/>
      <c r="MUQ209" s="110"/>
      <c r="MUR209" s="110"/>
      <c r="MUS209" s="110"/>
      <c r="MUT209" s="110"/>
      <c r="MUU209" s="110"/>
      <c r="MUV209" s="110"/>
      <c r="MUW209" s="110"/>
      <c r="MUX209" s="110"/>
      <c r="MUY209" s="110"/>
      <c r="MUZ209" s="110"/>
      <c r="MVA209" s="110"/>
      <c r="MVB209" s="110"/>
      <c r="MVC209" s="110"/>
      <c r="MVD209" s="110"/>
      <c r="MVE209" s="110"/>
      <c r="MVF209" s="110"/>
      <c r="MVG209" s="110"/>
      <c r="MVH209" s="110"/>
      <c r="MVI209" s="110"/>
      <c r="MVJ209" s="110"/>
      <c r="MVK209" s="110"/>
      <c r="MVL209" s="110"/>
      <c r="MVM209" s="110"/>
      <c r="MVN209" s="110"/>
      <c r="MVO209" s="110"/>
      <c r="MVP209" s="110"/>
      <c r="MVQ209" s="110"/>
      <c r="MVR209" s="110"/>
      <c r="MVS209" s="110"/>
      <c r="MVT209" s="110"/>
      <c r="MVU209" s="110"/>
      <c r="MVV209" s="110"/>
      <c r="MVW209" s="110"/>
      <c r="MVX209" s="110"/>
      <c r="MVY209" s="110"/>
      <c r="MVZ209" s="110"/>
      <c r="MWA209" s="110"/>
      <c r="MWB209" s="110"/>
      <c r="MWC209" s="110"/>
      <c r="MWD209" s="110"/>
      <c r="MWE209" s="110"/>
      <c r="MWF209" s="110"/>
      <c r="MWG209" s="110"/>
      <c r="MWH209" s="110"/>
      <c r="MWI209" s="110"/>
      <c r="MWJ209" s="110"/>
      <c r="MWK209" s="110"/>
      <c r="MWL209" s="110"/>
      <c r="MWM209" s="110"/>
      <c r="MWN209" s="110"/>
      <c r="MWO209" s="110"/>
      <c r="MWP209" s="110"/>
      <c r="MWQ209" s="110"/>
      <c r="MWR209" s="110"/>
      <c r="MWS209" s="110"/>
      <c r="MWT209" s="110"/>
      <c r="MWU209" s="110"/>
      <c r="MWV209" s="110"/>
      <c r="MWW209" s="110"/>
      <c r="MWX209" s="110"/>
      <c r="MWY209" s="110"/>
      <c r="MWZ209" s="110"/>
      <c r="MXA209" s="110"/>
      <c r="MXB209" s="110"/>
      <c r="MXC209" s="110"/>
      <c r="MXD209" s="110"/>
      <c r="MXE209" s="110"/>
      <c r="MXF209" s="110"/>
      <c r="MXG209" s="110"/>
      <c r="MXH209" s="110"/>
      <c r="MXI209" s="110"/>
      <c r="MXJ209" s="110"/>
      <c r="MXK209" s="110"/>
      <c r="MXL209" s="110"/>
      <c r="MXM209" s="110"/>
      <c r="MXN209" s="110"/>
      <c r="MXO209" s="110"/>
      <c r="MXP209" s="110"/>
      <c r="MXQ209" s="110"/>
      <c r="MXR209" s="110"/>
      <c r="MXS209" s="110"/>
      <c r="MXT209" s="110"/>
      <c r="MXU209" s="110"/>
      <c r="MXV209" s="110"/>
      <c r="MXW209" s="110"/>
      <c r="MXX209" s="110"/>
      <c r="MXY209" s="110"/>
      <c r="MXZ209" s="110"/>
      <c r="MYA209" s="110"/>
      <c r="MYB209" s="110"/>
      <c r="MYC209" s="110"/>
      <c r="MYD209" s="110"/>
      <c r="MYE209" s="110"/>
      <c r="MYF209" s="110"/>
      <c r="MYG209" s="110"/>
      <c r="MYH209" s="110"/>
      <c r="MYI209" s="110"/>
      <c r="MYJ209" s="110"/>
      <c r="MYK209" s="110"/>
      <c r="MYL209" s="110"/>
      <c r="MYM209" s="110"/>
      <c r="MYN209" s="110"/>
      <c r="MYO209" s="110"/>
      <c r="MYP209" s="110"/>
      <c r="MYQ209" s="110"/>
      <c r="MYR209" s="110"/>
      <c r="MYS209" s="110"/>
      <c r="MYT209" s="110"/>
      <c r="MYU209" s="110"/>
      <c r="MYV209" s="110"/>
      <c r="MYW209" s="110"/>
      <c r="MYX209" s="110"/>
      <c r="MYY209" s="110"/>
      <c r="MYZ209" s="110"/>
      <c r="MZA209" s="110"/>
      <c r="MZB209" s="110"/>
      <c r="MZC209" s="110"/>
      <c r="MZD209" s="110"/>
      <c r="MZE209" s="110"/>
      <c r="MZF209" s="110"/>
      <c r="MZG209" s="110"/>
      <c r="MZH209" s="110"/>
      <c r="MZI209" s="110"/>
      <c r="MZJ209" s="110"/>
      <c r="MZK209" s="110"/>
      <c r="MZL209" s="110"/>
      <c r="MZM209" s="110"/>
      <c r="MZN209" s="110"/>
      <c r="MZO209" s="110"/>
      <c r="MZP209" s="110"/>
      <c r="MZQ209" s="110"/>
      <c r="MZR209" s="110"/>
      <c r="MZS209" s="110"/>
      <c r="MZT209" s="110"/>
      <c r="MZU209" s="110"/>
      <c r="MZV209" s="110"/>
      <c r="MZW209" s="110"/>
      <c r="MZX209" s="110"/>
      <c r="MZY209" s="110"/>
      <c r="MZZ209" s="110"/>
      <c r="NAA209" s="110"/>
      <c r="NAB209" s="110"/>
      <c r="NAC209" s="110"/>
      <c r="NAD209" s="110"/>
      <c r="NAE209" s="110"/>
      <c r="NAF209" s="110"/>
      <c r="NAG209" s="110"/>
      <c r="NAH209" s="110"/>
      <c r="NAI209" s="110"/>
      <c r="NAJ209" s="110"/>
      <c r="NAK209" s="110"/>
      <c r="NAL209" s="110"/>
      <c r="NAM209" s="110"/>
      <c r="NAN209" s="110"/>
      <c r="NAO209" s="110"/>
      <c r="NAP209" s="110"/>
      <c r="NAQ209" s="110"/>
      <c r="NAR209" s="110"/>
      <c r="NAS209" s="110"/>
      <c r="NAT209" s="110"/>
      <c r="NAU209" s="110"/>
      <c r="NAV209" s="110"/>
      <c r="NAW209" s="110"/>
      <c r="NAX209" s="110"/>
      <c r="NAY209" s="110"/>
      <c r="NAZ209" s="110"/>
      <c r="NBA209" s="110"/>
      <c r="NBB209" s="110"/>
      <c r="NBC209" s="110"/>
      <c r="NBD209" s="110"/>
      <c r="NBE209" s="110"/>
      <c r="NBF209" s="110"/>
      <c r="NBG209" s="110"/>
      <c r="NBH209" s="110"/>
      <c r="NBI209" s="110"/>
      <c r="NBJ209" s="110"/>
      <c r="NBK209" s="110"/>
      <c r="NBL209" s="110"/>
      <c r="NBM209" s="110"/>
      <c r="NBN209" s="110"/>
      <c r="NBO209" s="110"/>
      <c r="NBP209" s="110"/>
      <c r="NBQ209" s="110"/>
      <c r="NBR209" s="110"/>
      <c r="NBS209" s="110"/>
      <c r="NBT209" s="110"/>
      <c r="NBU209" s="110"/>
      <c r="NBV209" s="110"/>
      <c r="NBW209" s="110"/>
      <c r="NBX209" s="110"/>
      <c r="NBY209" s="110"/>
      <c r="NBZ209" s="110"/>
      <c r="NCA209" s="110"/>
      <c r="NCB209" s="110"/>
      <c r="NCC209" s="110"/>
      <c r="NCD209" s="110"/>
      <c r="NCE209" s="110"/>
      <c r="NCF209" s="110"/>
      <c r="NCG209" s="110"/>
      <c r="NCH209" s="110"/>
      <c r="NCI209" s="110"/>
      <c r="NCJ209" s="110"/>
      <c r="NCK209" s="110"/>
      <c r="NCL209" s="110"/>
      <c r="NCM209" s="110"/>
      <c r="NCN209" s="110"/>
      <c r="NCO209" s="110"/>
      <c r="NCP209" s="110"/>
      <c r="NCQ209" s="110"/>
      <c r="NCR209" s="110"/>
      <c r="NCS209" s="110"/>
      <c r="NCT209" s="110"/>
      <c r="NCU209" s="110"/>
      <c r="NCV209" s="110"/>
      <c r="NCW209" s="110"/>
      <c r="NCX209" s="110"/>
      <c r="NCY209" s="110"/>
      <c r="NCZ209" s="110"/>
      <c r="NDA209" s="110"/>
      <c r="NDB209" s="110"/>
      <c r="NDC209" s="110"/>
      <c r="NDD209" s="110"/>
      <c r="NDE209" s="110"/>
      <c r="NDF209" s="110"/>
      <c r="NDG209" s="110"/>
      <c r="NDH209" s="110"/>
      <c r="NDI209" s="110"/>
      <c r="NDJ209" s="110"/>
      <c r="NDK209" s="110"/>
      <c r="NDL209" s="110"/>
      <c r="NDM209" s="110"/>
      <c r="NDN209" s="110"/>
      <c r="NDO209" s="110"/>
      <c r="NDP209" s="110"/>
      <c r="NDQ209" s="110"/>
      <c r="NDR209" s="110"/>
      <c r="NDS209" s="110"/>
      <c r="NDT209" s="110"/>
      <c r="NDU209" s="110"/>
      <c r="NDV209" s="110"/>
      <c r="NDW209" s="110"/>
      <c r="NDX209" s="110"/>
      <c r="NDY209" s="110"/>
      <c r="NDZ209" s="110"/>
      <c r="NEA209" s="110"/>
      <c r="NEB209" s="110"/>
      <c r="NEC209" s="110"/>
      <c r="NED209" s="110"/>
      <c r="NEE209" s="110"/>
      <c r="NEF209" s="110"/>
      <c r="NEG209" s="110"/>
      <c r="NEH209" s="110"/>
      <c r="NEI209" s="110"/>
      <c r="NEJ209" s="110"/>
      <c r="NEK209" s="110"/>
      <c r="NEL209" s="110"/>
      <c r="NEM209" s="110"/>
      <c r="NEN209" s="110"/>
      <c r="NEO209" s="110"/>
      <c r="NEP209" s="110"/>
      <c r="NEQ209" s="110"/>
      <c r="NER209" s="110"/>
      <c r="NES209" s="110"/>
      <c r="NET209" s="110"/>
      <c r="NEU209" s="110"/>
      <c r="NEV209" s="110"/>
      <c r="NEW209" s="110"/>
      <c r="NEX209" s="110"/>
      <c r="NEY209" s="110"/>
      <c r="NEZ209" s="110"/>
      <c r="NFA209" s="110"/>
      <c r="NFB209" s="110"/>
      <c r="NFC209" s="110"/>
      <c r="NFD209" s="110"/>
      <c r="NFE209" s="110"/>
      <c r="NFF209" s="110"/>
      <c r="NFG209" s="110"/>
      <c r="NFH209" s="110"/>
      <c r="NFI209" s="110"/>
      <c r="NFJ209" s="110"/>
      <c r="NFK209" s="110"/>
      <c r="NFL209" s="110"/>
      <c r="NFM209" s="110"/>
      <c r="NFN209" s="110"/>
      <c r="NFO209" s="110"/>
      <c r="NFP209" s="110"/>
      <c r="NFQ209" s="110"/>
      <c r="NFR209" s="110"/>
      <c r="NFS209" s="110"/>
      <c r="NFT209" s="110"/>
      <c r="NFU209" s="110"/>
      <c r="NFV209" s="110"/>
      <c r="NFW209" s="110"/>
      <c r="NFX209" s="110"/>
      <c r="NFY209" s="110"/>
      <c r="NFZ209" s="110"/>
      <c r="NGA209" s="110"/>
      <c r="NGB209" s="110"/>
      <c r="NGC209" s="110"/>
      <c r="NGD209" s="110"/>
      <c r="NGE209" s="110"/>
      <c r="NGF209" s="110"/>
      <c r="NGG209" s="110"/>
      <c r="NGH209" s="110"/>
      <c r="NGI209" s="110"/>
      <c r="NGJ209" s="110"/>
      <c r="NGK209" s="110"/>
      <c r="NGL209" s="110"/>
      <c r="NGM209" s="110"/>
      <c r="NGN209" s="110"/>
      <c r="NGO209" s="110"/>
      <c r="NGP209" s="110"/>
      <c r="NGQ209" s="110"/>
      <c r="NGR209" s="110"/>
      <c r="NGS209" s="110"/>
      <c r="NGT209" s="110"/>
      <c r="NGU209" s="110"/>
      <c r="NGV209" s="110"/>
      <c r="NGW209" s="110"/>
      <c r="NGX209" s="110"/>
      <c r="NGY209" s="110"/>
      <c r="NGZ209" s="110"/>
      <c r="NHA209" s="110"/>
      <c r="NHB209" s="110"/>
      <c r="NHC209" s="110"/>
      <c r="NHD209" s="110"/>
      <c r="NHE209" s="110"/>
      <c r="NHF209" s="110"/>
      <c r="NHG209" s="110"/>
      <c r="NHH209" s="110"/>
      <c r="NHI209" s="110"/>
      <c r="NHJ209" s="110"/>
      <c r="NHK209" s="110"/>
      <c r="NHL209" s="110"/>
      <c r="NHM209" s="110"/>
      <c r="NHN209" s="110"/>
      <c r="NHO209" s="110"/>
      <c r="NHP209" s="110"/>
      <c r="NHQ209" s="110"/>
      <c r="NHR209" s="110"/>
      <c r="NHS209" s="110"/>
      <c r="NHT209" s="110"/>
      <c r="NHU209" s="110"/>
      <c r="NHV209" s="110"/>
      <c r="NHW209" s="110"/>
      <c r="NHX209" s="110"/>
      <c r="NHY209" s="110"/>
      <c r="NHZ209" s="110"/>
      <c r="NIA209" s="110"/>
      <c r="NIB209" s="110"/>
      <c r="NIC209" s="110"/>
      <c r="NID209" s="110"/>
      <c r="NIE209" s="110"/>
      <c r="NIF209" s="110"/>
      <c r="NIG209" s="110"/>
      <c r="NIH209" s="110"/>
      <c r="NII209" s="110"/>
      <c r="NIJ209" s="110"/>
      <c r="NIK209" s="110"/>
      <c r="NIL209" s="110"/>
      <c r="NIM209" s="110"/>
      <c r="NIN209" s="110"/>
      <c r="NIO209" s="110"/>
      <c r="NIP209" s="110"/>
      <c r="NIQ209" s="110"/>
      <c r="NIR209" s="110"/>
      <c r="NIS209" s="110"/>
      <c r="NIT209" s="110"/>
      <c r="NIU209" s="110"/>
      <c r="NIV209" s="110"/>
      <c r="NIW209" s="110"/>
      <c r="NIX209" s="110"/>
      <c r="NIY209" s="110"/>
      <c r="NIZ209" s="110"/>
      <c r="NJA209" s="110"/>
      <c r="NJB209" s="110"/>
      <c r="NJC209" s="110"/>
      <c r="NJD209" s="110"/>
      <c r="NJE209" s="110"/>
      <c r="NJF209" s="110"/>
      <c r="NJG209" s="110"/>
      <c r="NJH209" s="110"/>
      <c r="NJI209" s="110"/>
      <c r="NJJ209" s="110"/>
      <c r="NJK209" s="110"/>
      <c r="NJL209" s="110"/>
      <c r="NJM209" s="110"/>
      <c r="NJN209" s="110"/>
      <c r="NJO209" s="110"/>
      <c r="NJP209" s="110"/>
      <c r="NJQ209" s="110"/>
      <c r="NJR209" s="110"/>
      <c r="NJS209" s="110"/>
      <c r="NJT209" s="110"/>
      <c r="NJU209" s="110"/>
      <c r="NJV209" s="110"/>
      <c r="NJW209" s="110"/>
      <c r="NJX209" s="110"/>
      <c r="NJY209" s="110"/>
      <c r="NJZ209" s="110"/>
      <c r="NKA209" s="110"/>
      <c r="NKB209" s="110"/>
      <c r="NKC209" s="110"/>
      <c r="NKD209" s="110"/>
      <c r="NKE209" s="110"/>
      <c r="NKF209" s="110"/>
      <c r="NKG209" s="110"/>
      <c r="NKH209" s="110"/>
      <c r="NKI209" s="110"/>
      <c r="NKJ209" s="110"/>
      <c r="NKK209" s="110"/>
      <c r="NKL209" s="110"/>
      <c r="NKM209" s="110"/>
      <c r="NKN209" s="110"/>
      <c r="NKO209" s="110"/>
      <c r="NKP209" s="110"/>
      <c r="NKQ209" s="110"/>
      <c r="NKR209" s="110"/>
      <c r="NKS209" s="110"/>
      <c r="NKT209" s="110"/>
      <c r="NKU209" s="110"/>
      <c r="NKV209" s="110"/>
      <c r="NKW209" s="110"/>
      <c r="NKX209" s="110"/>
      <c r="NKY209" s="110"/>
      <c r="NKZ209" s="110"/>
      <c r="NLA209" s="110"/>
      <c r="NLB209" s="110"/>
      <c r="NLC209" s="110"/>
      <c r="NLD209" s="110"/>
      <c r="NLE209" s="110"/>
      <c r="NLF209" s="110"/>
      <c r="NLG209" s="110"/>
      <c r="NLH209" s="110"/>
      <c r="NLI209" s="110"/>
      <c r="NLJ209" s="110"/>
      <c r="NLK209" s="110"/>
      <c r="NLL209" s="110"/>
      <c r="NLM209" s="110"/>
      <c r="NLN209" s="110"/>
      <c r="NLO209" s="110"/>
      <c r="NLP209" s="110"/>
      <c r="NLQ209" s="110"/>
      <c r="NLR209" s="110"/>
      <c r="NLS209" s="110"/>
      <c r="NLT209" s="110"/>
      <c r="NLU209" s="110"/>
      <c r="NLV209" s="110"/>
      <c r="NLW209" s="110"/>
      <c r="NLX209" s="110"/>
      <c r="NLY209" s="110"/>
      <c r="NLZ209" s="110"/>
      <c r="NMA209" s="110"/>
      <c r="NMB209" s="110"/>
      <c r="NMC209" s="110"/>
      <c r="NMD209" s="110"/>
      <c r="NME209" s="110"/>
      <c r="NMF209" s="110"/>
      <c r="NMG209" s="110"/>
      <c r="NMH209" s="110"/>
      <c r="NMI209" s="110"/>
      <c r="NMJ209" s="110"/>
      <c r="NMK209" s="110"/>
      <c r="NML209" s="110"/>
      <c r="NMM209" s="110"/>
      <c r="NMN209" s="110"/>
      <c r="NMO209" s="110"/>
      <c r="NMP209" s="110"/>
      <c r="NMQ209" s="110"/>
      <c r="NMR209" s="110"/>
      <c r="NMS209" s="110"/>
      <c r="NMT209" s="110"/>
      <c r="NMU209" s="110"/>
      <c r="NMV209" s="110"/>
      <c r="NMW209" s="110"/>
      <c r="NMX209" s="110"/>
      <c r="NMY209" s="110"/>
      <c r="NMZ209" s="110"/>
      <c r="NNA209" s="110"/>
      <c r="NNB209" s="110"/>
      <c r="NNC209" s="110"/>
      <c r="NND209" s="110"/>
      <c r="NNE209" s="110"/>
      <c r="NNF209" s="110"/>
      <c r="NNG209" s="110"/>
      <c r="NNH209" s="110"/>
      <c r="NNI209" s="110"/>
      <c r="NNJ209" s="110"/>
      <c r="NNK209" s="110"/>
      <c r="NNL209" s="110"/>
      <c r="NNM209" s="110"/>
      <c r="NNN209" s="110"/>
      <c r="NNO209" s="110"/>
      <c r="NNP209" s="110"/>
      <c r="NNQ209" s="110"/>
      <c r="NNR209" s="110"/>
      <c r="NNS209" s="110"/>
      <c r="NNT209" s="110"/>
      <c r="NNU209" s="110"/>
      <c r="NNV209" s="110"/>
      <c r="NNW209" s="110"/>
      <c r="NNX209" s="110"/>
      <c r="NNY209" s="110"/>
      <c r="NNZ209" s="110"/>
      <c r="NOA209" s="110"/>
      <c r="NOB209" s="110"/>
      <c r="NOC209" s="110"/>
      <c r="NOD209" s="110"/>
      <c r="NOE209" s="110"/>
      <c r="NOF209" s="110"/>
      <c r="NOG209" s="110"/>
      <c r="NOH209" s="110"/>
      <c r="NOI209" s="110"/>
      <c r="NOJ209" s="110"/>
      <c r="NOK209" s="110"/>
      <c r="NOL209" s="110"/>
      <c r="NOM209" s="110"/>
      <c r="NON209" s="110"/>
      <c r="NOO209" s="110"/>
      <c r="NOP209" s="110"/>
      <c r="NOQ209" s="110"/>
      <c r="NOR209" s="110"/>
      <c r="NOS209" s="110"/>
      <c r="NOT209" s="110"/>
      <c r="NOU209" s="110"/>
      <c r="NOV209" s="110"/>
      <c r="NOW209" s="110"/>
      <c r="NOX209" s="110"/>
      <c r="NOY209" s="110"/>
      <c r="NOZ209" s="110"/>
      <c r="NPA209" s="110"/>
      <c r="NPB209" s="110"/>
      <c r="NPC209" s="110"/>
      <c r="NPD209" s="110"/>
      <c r="NPE209" s="110"/>
      <c r="NPF209" s="110"/>
      <c r="NPG209" s="110"/>
      <c r="NPH209" s="110"/>
      <c r="NPI209" s="110"/>
      <c r="NPJ209" s="110"/>
      <c r="NPK209" s="110"/>
      <c r="NPL209" s="110"/>
      <c r="NPM209" s="110"/>
      <c r="NPN209" s="110"/>
      <c r="NPO209" s="110"/>
      <c r="NPP209" s="110"/>
      <c r="NPQ209" s="110"/>
      <c r="NPR209" s="110"/>
      <c r="NPS209" s="110"/>
      <c r="NPT209" s="110"/>
      <c r="NPU209" s="110"/>
      <c r="NPV209" s="110"/>
      <c r="NPW209" s="110"/>
      <c r="NPX209" s="110"/>
      <c r="NPY209" s="110"/>
      <c r="NPZ209" s="110"/>
      <c r="NQA209" s="110"/>
      <c r="NQB209" s="110"/>
      <c r="NQC209" s="110"/>
      <c r="NQD209" s="110"/>
      <c r="NQE209" s="110"/>
      <c r="NQF209" s="110"/>
      <c r="NQG209" s="110"/>
      <c r="NQH209" s="110"/>
      <c r="NQI209" s="110"/>
      <c r="NQJ209" s="110"/>
      <c r="NQK209" s="110"/>
      <c r="NQL209" s="110"/>
      <c r="NQM209" s="110"/>
      <c r="NQN209" s="110"/>
      <c r="NQO209" s="110"/>
      <c r="NQP209" s="110"/>
      <c r="NQQ209" s="110"/>
      <c r="NQR209" s="110"/>
      <c r="NQS209" s="110"/>
      <c r="NQT209" s="110"/>
      <c r="NQU209" s="110"/>
      <c r="NQV209" s="110"/>
      <c r="NQW209" s="110"/>
      <c r="NQX209" s="110"/>
      <c r="NQY209" s="110"/>
      <c r="NQZ209" s="110"/>
      <c r="NRA209" s="110"/>
      <c r="NRB209" s="110"/>
      <c r="NRC209" s="110"/>
      <c r="NRD209" s="110"/>
      <c r="NRE209" s="110"/>
      <c r="NRF209" s="110"/>
      <c r="NRG209" s="110"/>
      <c r="NRH209" s="110"/>
      <c r="NRI209" s="110"/>
      <c r="NRJ209" s="110"/>
      <c r="NRK209" s="110"/>
      <c r="NRL209" s="110"/>
      <c r="NRM209" s="110"/>
      <c r="NRN209" s="110"/>
      <c r="NRO209" s="110"/>
      <c r="NRP209" s="110"/>
      <c r="NRQ209" s="110"/>
      <c r="NRR209" s="110"/>
      <c r="NRS209" s="110"/>
      <c r="NRT209" s="110"/>
      <c r="NRU209" s="110"/>
      <c r="NRV209" s="110"/>
      <c r="NRW209" s="110"/>
      <c r="NRX209" s="110"/>
      <c r="NRY209" s="110"/>
      <c r="NRZ209" s="110"/>
      <c r="NSA209" s="110"/>
      <c r="NSB209" s="110"/>
      <c r="NSC209" s="110"/>
      <c r="NSD209" s="110"/>
      <c r="NSE209" s="110"/>
      <c r="NSF209" s="110"/>
      <c r="NSG209" s="110"/>
      <c r="NSH209" s="110"/>
      <c r="NSI209" s="110"/>
      <c r="NSJ209" s="110"/>
      <c r="NSK209" s="110"/>
      <c r="NSL209" s="110"/>
      <c r="NSM209" s="110"/>
      <c r="NSN209" s="110"/>
      <c r="NSO209" s="110"/>
      <c r="NSP209" s="110"/>
      <c r="NSQ209" s="110"/>
      <c r="NSR209" s="110"/>
      <c r="NSS209" s="110"/>
      <c r="NST209" s="110"/>
      <c r="NSU209" s="110"/>
      <c r="NSV209" s="110"/>
      <c r="NSW209" s="110"/>
      <c r="NSX209" s="110"/>
      <c r="NSY209" s="110"/>
      <c r="NSZ209" s="110"/>
      <c r="NTA209" s="110"/>
      <c r="NTB209" s="110"/>
      <c r="NTC209" s="110"/>
      <c r="NTD209" s="110"/>
      <c r="NTE209" s="110"/>
      <c r="NTF209" s="110"/>
      <c r="NTG209" s="110"/>
      <c r="NTH209" s="110"/>
      <c r="NTI209" s="110"/>
      <c r="NTJ209" s="110"/>
      <c r="NTK209" s="110"/>
      <c r="NTL209" s="110"/>
      <c r="NTM209" s="110"/>
      <c r="NTN209" s="110"/>
      <c r="NTO209" s="110"/>
      <c r="NTP209" s="110"/>
      <c r="NTQ209" s="110"/>
      <c r="NTR209" s="110"/>
      <c r="NTS209" s="110"/>
      <c r="NTT209" s="110"/>
      <c r="NTU209" s="110"/>
      <c r="NTV209" s="110"/>
      <c r="NTW209" s="110"/>
      <c r="NTX209" s="110"/>
      <c r="NTY209" s="110"/>
      <c r="NTZ209" s="110"/>
      <c r="NUA209" s="110"/>
      <c r="NUB209" s="110"/>
      <c r="NUC209" s="110"/>
      <c r="NUD209" s="110"/>
      <c r="NUE209" s="110"/>
      <c r="NUF209" s="110"/>
      <c r="NUG209" s="110"/>
      <c r="NUH209" s="110"/>
      <c r="NUI209" s="110"/>
      <c r="NUJ209" s="110"/>
      <c r="NUK209" s="110"/>
      <c r="NUL209" s="110"/>
      <c r="NUM209" s="110"/>
      <c r="NUN209" s="110"/>
      <c r="NUO209" s="110"/>
      <c r="NUP209" s="110"/>
      <c r="NUQ209" s="110"/>
      <c r="NUR209" s="110"/>
      <c r="NUS209" s="110"/>
      <c r="NUT209" s="110"/>
      <c r="NUU209" s="110"/>
      <c r="NUV209" s="110"/>
      <c r="NUW209" s="110"/>
      <c r="NUX209" s="110"/>
      <c r="NUY209" s="110"/>
      <c r="NUZ209" s="110"/>
      <c r="NVA209" s="110"/>
      <c r="NVB209" s="110"/>
      <c r="NVC209" s="110"/>
      <c r="NVD209" s="110"/>
      <c r="NVE209" s="110"/>
      <c r="NVF209" s="110"/>
      <c r="NVG209" s="110"/>
      <c r="NVH209" s="110"/>
      <c r="NVI209" s="110"/>
      <c r="NVJ209" s="110"/>
      <c r="NVK209" s="110"/>
      <c r="NVL209" s="110"/>
      <c r="NVM209" s="110"/>
      <c r="NVN209" s="110"/>
      <c r="NVO209" s="110"/>
      <c r="NVP209" s="110"/>
      <c r="NVQ209" s="110"/>
      <c r="NVR209" s="110"/>
      <c r="NVS209" s="110"/>
      <c r="NVT209" s="110"/>
      <c r="NVU209" s="110"/>
      <c r="NVV209" s="110"/>
      <c r="NVW209" s="110"/>
      <c r="NVX209" s="110"/>
      <c r="NVY209" s="110"/>
      <c r="NVZ209" s="110"/>
      <c r="NWA209" s="110"/>
      <c r="NWB209" s="110"/>
      <c r="NWC209" s="110"/>
      <c r="NWD209" s="110"/>
      <c r="NWE209" s="110"/>
      <c r="NWF209" s="110"/>
      <c r="NWG209" s="110"/>
      <c r="NWH209" s="110"/>
      <c r="NWI209" s="110"/>
      <c r="NWJ209" s="110"/>
      <c r="NWK209" s="110"/>
      <c r="NWL209" s="110"/>
      <c r="NWM209" s="110"/>
      <c r="NWN209" s="110"/>
      <c r="NWO209" s="110"/>
      <c r="NWP209" s="110"/>
      <c r="NWQ209" s="110"/>
      <c r="NWR209" s="110"/>
      <c r="NWS209" s="110"/>
      <c r="NWT209" s="110"/>
      <c r="NWU209" s="110"/>
      <c r="NWV209" s="110"/>
      <c r="NWW209" s="110"/>
      <c r="NWX209" s="110"/>
      <c r="NWY209" s="110"/>
      <c r="NWZ209" s="110"/>
      <c r="NXA209" s="110"/>
      <c r="NXB209" s="110"/>
      <c r="NXC209" s="110"/>
      <c r="NXD209" s="110"/>
      <c r="NXE209" s="110"/>
      <c r="NXF209" s="110"/>
      <c r="NXG209" s="110"/>
      <c r="NXH209" s="110"/>
      <c r="NXI209" s="110"/>
      <c r="NXJ209" s="110"/>
      <c r="NXK209" s="110"/>
      <c r="NXL209" s="110"/>
      <c r="NXM209" s="110"/>
      <c r="NXN209" s="110"/>
      <c r="NXO209" s="110"/>
      <c r="NXP209" s="110"/>
      <c r="NXQ209" s="110"/>
      <c r="NXR209" s="110"/>
      <c r="NXS209" s="110"/>
      <c r="NXT209" s="110"/>
      <c r="NXU209" s="110"/>
      <c r="NXV209" s="110"/>
      <c r="NXW209" s="110"/>
      <c r="NXX209" s="110"/>
      <c r="NXY209" s="110"/>
      <c r="NXZ209" s="110"/>
      <c r="NYA209" s="110"/>
      <c r="NYB209" s="110"/>
      <c r="NYC209" s="110"/>
      <c r="NYD209" s="110"/>
      <c r="NYE209" s="110"/>
      <c r="NYF209" s="110"/>
      <c r="NYG209" s="110"/>
      <c r="NYH209" s="110"/>
      <c r="NYI209" s="110"/>
      <c r="NYJ209" s="110"/>
      <c r="NYK209" s="110"/>
      <c r="NYL209" s="110"/>
      <c r="NYM209" s="110"/>
      <c r="NYN209" s="110"/>
      <c r="NYO209" s="110"/>
      <c r="NYP209" s="110"/>
      <c r="NYQ209" s="110"/>
      <c r="NYR209" s="110"/>
      <c r="NYS209" s="110"/>
      <c r="NYT209" s="110"/>
      <c r="NYU209" s="110"/>
      <c r="NYV209" s="110"/>
      <c r="NYW209" s="110"/>
      <c r="NYX209" s="110"/>
      <c r="NYY209" s="110"/>
      <c r="NYZ209" s="110"/>
      <c r="NZA209" s="110"/>
      <c r="NZB209" s="110"/>
      <c r="NZC209" s="110"/>
      <c r="NZD209" s="110"/>
      <c r="NZE209" s="110"/>
      <c r="NZF209" s="110"/>
      <c r="NZG209" s="110"/>
      <c r="NZH209" s="110"/>
      <c r="NZI209" s="110"/>
      <c r="NZJ209" s="110"/>
      <c r="NZK209" s="110"/>
      <c r="NZL209" s="110"/>
      <c r="NZM209" s="110"/>
      <c r="NZN209" s="110"/>
      <c r="NZO209" s="110"/>
      <c r="NZP209" s="110"/>
      <c r="NZQ209" s="110"/>
      <c r="NZR209" s="110"/>
      <c r="NZS209" s="110"/>
      <c r="NZT209" s="110"/>
      <c r="NZU209" s="110"/>
      <c r="NZV209" s="110"/>
      <c r="NZW209" s="110"/>
      <c r="NZX209" s="110"/>
      <c r="NZY209" s="110"/>
      <c r="NZZ209" s="110"/>
      <c r="OAA209" s="110"/>
      <c r="OAB209" s="110"/>
      <c r="OAC209" s="110"/>
      <c r="OAD209" s="110"/>
      <c r="OAE209" s="110"/>
      <c r="OAF209" s="110"/>
      <c r="OAG209" s="110"/>
      <c r="OAH209" s="110"/>
      <c r="OAI209" s="110"/>
      <c r="OAJ209" s="110"/>
      <c r="OAK209" s="110"/>
      <c r="OAL209" s="110"/>
      <c r="OAM209" s="110"/>
      <c r="OAN209" s="110"/>
      <c r="OAO209" s="110"/>
      <c r="OAP209" s="110"/>
      <c r="OAQ209" s="110"/>
      <c r="OAR209" s="110"/>
      <c r="OAS209" s="110"/>
      <c r="OAT209" s="110"/>
      <c r="OAU209" s="110"/>
      <c r="OAV209" s="110"/>
      <c r="OAW209" s="110"/>
      <c r="OAX209" s="110"/>
      <c r="OAY209" s="110"/>
      <c r="OAZ209" s="110"/>
      <c r="OBA209" s="110"/>
      <c r="OBB209" s="110"/>
      <c r="OBC209" s="110"/>
      <c r="OBD209" s="110"/>
      <c r="OBE209" s="110"/>
      <c r="OBF209" s="110"/>
      <c r="OBG209" s="110"/>
      <c r="OBH209" s="110"/>
      <c r="OBI209" s="110"/>
      <c r="OBJ209" s="110"/>
      <c r="OBK209" s="110"/>
      <c r="OBL209" s="110"/>
      <c r="OBM209" s="110"/>
      <c r="OBN209" s="110"/>
      <c r="OBO209" s="110"/>
      <c r="OBP209" s="110"/>
      <c r="OBQ209" s="110"/>
      <c r="OBR209" s="110"/>
      <c r="OBS209" s="110"/>
      <c r="OBT209" s="110"/>
      <c r="OBU209" s="110"/>
      <c r="OBV209" s="110"/>
      <c r="OBW209" s="110"/>
      <c r="OBX209" s="110"/>
      <c r="OBY209" s="110"/>
      <c r="OBZ209" s="110"/>
      <c r="OCA209" s="110"/>
      <c r="OCB209" s="110"/>
      <c r="OCC209" s="110"/>
      <c r="OCD209" s="110"/>
      <c r="OCE209" s="110"/>
      <c r="OCF209" s="110"/>
      <c r="OCG209" s="110"/>
      <c r="OCH209" s="110"/>
      <c r="OCI209" s="110"/>
      <c r="OCJ209" s="110"/>
      <c r="OCK209" s="110"/>
      <c r="OCL209" s="110"/>
      <c r="OCM209" s="110"/>
      <c r="OCN209" s="110"/>
      <c r="OCO209" s="110"/>
      <c r="OCP209" s="110"/>
      <c r="OCQ209" s="110"/>
      <c r="OCR209" s="110"/>
      <c r="OCS209" s="110"/>
      <c r="OCT209" s="110"/>
      <c r="OCU209" s="110"/>
      <c r="OCV209" s="110"/>
      <c r="OCW209" s="110"/>
      <c r="OCX209" s="110"/>
      <c r="OCY209" s="110"/>
      <c r="OCZ209" s="110"/>
      <c r="ODA209" s="110"/>
      <c r="ODB209" s="110"/>
      <c r="ODC209" s="110"/>
      <c r="ODD209" s="110"/>
      <c r="ODE209" s="110"/>
      <c r="ODF209" s="110"/>
      <c r="ODG209" s="110"/>
      <c r="ODH209" s="110"/>
      <c r="ODI209" s="110"/>
      <c r="ODJ209" s="110"/>
      <c r="ODK209" s="110"/>
      <c r="ODL209" s="110"/>
      <c r="ODM209" s="110"/>
      <c r="ODN209" s="110"/>
      <c r="ODO209" s="110"/>
      <c r="ODP209" s="110"/>
      <c r="ODQ209" s="110"/>
      <c r="ODR209" s="110"/>
      <c r="ODS209" s="110"/>
      <c r="ODT209" s="110"/>
      <c r="ODU209" s="110"/>
      <c r="ODV209" s="110"/>
      <c r="ODW209" s="110"/>
      <c r="ODX209" s="110"/>
      <c r="ODY209" s="110"/>
      <c r="ODZ209" s="110"/>
      <c r="OEA209" s="110"/>
      <c r="OEB209" s="110"/>
      <c r="OEC209" s="110"/>
      <c r="OED209" s="110"/>
      <c r="OEE209" s="110"/>
      <c r="OEF209" s="110"/>
      <c r="OEG209" s="110"/>
      <c r="OEH209" s="110"/>
      <c r="OEI209" s="110"/>
      <c r="OEJ209" s="110"/>
      <c r="OEK209" s="110"/>
      <c r="OEL209" s="110"/>
      <c r="OEM209" s="110"/>
      <c r="OEN209" s="110"/>
      <c r="OEO209" s="110"/>
      <c r="OEP209" s="110"/>
      <c r="OEQ209" s="110"/>
      <c r="OER209" s="110"/>
      <c r="OES209" s="110"/>
      <c r="OET209" s="110"/>
      <c r="OEU209" s="110"/>
      <c r="OEV209" s="110"/>
      <c r="OEW209" s="110"/>
      <c r="OEX209" s="110"/>
      <c r="OEY209" s="110"/>
      <c r="OEZ209" s="110"/>
      <c r="OFA209" s="110"/>
      <c r="OFB209" s="110"/>
      <c r="OFC209" s="110"/>
      <c r="OFD209" s="110"/>
      <c r="OFE209" s="110"/>
      <c r="OFF209" s="110"/>
      <c r="OFG209" s="110"/>
      <c r="OFH209" s="110"/>
      <c r="OFI209" s="110"/>
      <c r="OFJ209" s="110"/>
      <c r="OFK209" s="110"/>
      <c r="OFL209" s="110"/>
      <c r="OFM209" s="110"/>
      <c r="OFN209" s="110"/>
      <c r="OFO209" s="110"/>
      <c r="OFP209" s="110"/>
      <c r="OFQ209" s="110"/>
      <c r="OFR209" s="110"/>
      <c r="OFS209" s="110"/>
      <c r="OFT209" s="110"/>
      <c r="OFU209" s="110"/>
      <c r="OFV209" s="110"/>
      <c r="OFW209" s="110"/>
      <c r="OFX209" s="110"/>
      <c r="OFY209" s="110"/>
      <c r="OFZ209" s="110"/>
      <c r="OGA209" s="110"/>
      <c r="OGB209" s="110"/>
      <c r="OGC209" s="110"/>
      <c r="OGD209" s="110"/>
      <c r="OGE209" s="110"/>
      <c r="OGF209" s="110"/>
      <c r="OGG209" s="110"/>
      <c r="OGH209" s="110"/>
      <c r="OGI209" s="110"/>
      <c r="OGJ209" s="110"/>
      <c r="OGK209" s="110"/>
      <c r="OGL209" s="110"/>
      <c r="OGM209" s="110"/>
      <c r="OGN209" s="110"/>
      <c r="OGO209" s="110"/>
      <c r="OGP209" s="110"/>
      <c r="OGQ209" s="110"/>
      <c r="OGR209" s="110"/>
      <c r="OGS209" s="110"/>
      <c r="OGT209" s="110"/>
      <c r="OGU209" s="110"/>
      <c r="OGV209" s="110"/>
      <c r="OGW209" s="110"/>
      <c r="OGX209" s="110"/>
      <c r="OGY209" s="110"/>
      <c r="OGZ209" s="110"/>
      <c r="OHA209" s="110"/>
      <c r="OHB209" s="110"/>
      <c r="OHC209" s="110"/>
      <c r="OHD209" s="110"/>
      <c r="OHE209" s="110"/>
      <c r="OHF209" s="110"/>
      <c r="OHG209" s="110"/>
      <c r="OHH209" s="110"/>
      <c r="OHI209" s="110"/>
      <c r="OHJ209" s="110"/>
      <c r="OHK209" s="110"/>
      <c r="OHL209" s="110"/>
      <c r="OHM209" s="110"/>
      <c r="OHN209" s="110"/>
      <c r="OHO209" s="110"/>
      <c r="OHP209" s="110"/>
      <c r="OHQ209" s="110"/>
      <c r="OHR209" s="110"/>
      <c r="OHS209" s="110"/>
      <c r="OHT209" s="110"/>
      <c r="OHU209" s="110"/>
      <c r="OHV209" s="110"/>
      <c r="OHW209" s="110"/>
      <c r="OHX209" s="110"/>
      <c r="OHY209" s="110"/>
      <c r="OHZ209" s="110"/>
      <c r="OIA209" s="110"/>
      <c r="OIB209" s="110"/>
      <c r="OIC209" s="110"/>
      <c r="OID209" s="110"/>
      <c r="OIE209" s="110"/>
      <c r="OIF209" s="110"/>
      <c r="OIG209" s="110"/>
      <c r="OIH209" s="110"/>
      <c r="OII209" s="110"/>
      <c r="OIJ209" s="110"/>
      <c r="OIK209" s="110"/>
      <c r="OIL209" s="110"/>
      <c r="OIM209" s="110"/>
      <c r="OIN209" s="110"/>
      <c r="OIO209" s="110"/>
      <c r="OIP209" s="110"/>
      <c r="OIQ209" s="110"/>
      <c r="OIR209" s="110"/>
      <c r="OIS209" s="110"/>
      <c r="OIT209" s="110"/>
      <c r="OIU209" s="110"/>
      <c r="OIV209" s="110"/>
      <c r="OIW209" s="110"/>
      <c r="OIX209" s="110"/>
      <c r="OIY209" s="110"/>
      <c r="OIZ209" s="110"/>
      <c r="OJA209" s="110"/>
      <c r="OJB209" s="110"/>
      <c r="OJC209" s="110"/>
      <c r="OJD209" s="110"/>
      <c r="OJE209" s="110"/>
      <c r="OJF209" s="110"/>
      <c r="OJG209" s="110"/>
      <c r="OJH209" s="110"/>
      <c r="OJI209" s="110"/>
      <c r="OJJ209" s="110"/>
      <c r="OJK209" s="110"/>
      <c r="OJL209" s="110"/>
      <c r="OJM209" s="110"/>
      <c r="OJN209" s="110"/>
      <c r="OJO209" s="110"/>
      <c r="OJP209" s="110"/>
      <c r="OJQ209" s="110"/>
      <c r="OJR209" s="110"/>
      <c r="OJS209" s="110"/>
      <c r="OJT209" s="110"/>
      <c r="OJU209" s="110"/>
      <c r="OJV209" s="110"/>
      <c r="OJW209" s="110"/>
      <c r="OJX209" s="110"/>
      <c r="OJY209" s="110"/>
      <c r="OJZ209" s="110"/>
      <c r="OKA209" s="110"/>
      <c r="OKB209" s="110"/>
      <c r="OKC209" s="110"/>
      <c r="OKD209" s="110"/>
      <c r="OKE209" s="110"/>
      <c r="OKF209" s="110"/>
      <c r="OKG209" s="110"/>
      <c r="OKH209" s="110"/>
      <c r="OKI209" s="110"/>
      <c r="OKJ209" s="110"/>
      <c r="OKK209" s="110"/>
      <c r="OKL209" s="110"/>
      <c r="OKM209" s="110"/>
      <c r="OKN209" s="110"/>
      <c r="OKO209" s="110"/>
      <c r="OKP209" s="110"/>
      <c r="OKQ209" s="110"/>
      <c r="OKR209" s="110"/>
      <c r="OKS209" s="110"/>
      <c r="OKT209" s="110"/>
      <c r="OKU209" s="110"/>
      <c r="OKV209" s="110"/>
      <c r="OKW209" s="110"/>
      <c r="OKX209" s="110"/>
      <c r="OKY209" s="110"/>
      <c r="OKZ209" s="110"/>
      <c r="OLA209" s="110"/>
      <c r="OLB209" s="110"/>
      <c r="OLC209" s="110"/>
      <c r="OLD209" s="110"/>
      <c r="OLE209" s="110"/>
      <c r="OLF209" s="110"/>
      <c r="OLG209" s="110"/>
      <c r="OLH209" s="110"/>
      <c r="OLI209" s="110"/>
      <c r="OLJ209" s="110"/>
      <c r="OLK209" s="110"/>
      <c r="OLL209" s="110"/>
      <c r="OLM209" s="110"/>
      <c r="OLN209" s="110"/>
      <c r="OLO209" s="110"/>
      <c r="OLP209" s="110"/>
      <c r="OLQ209" s="110"/>
      <c r="OLR209" s="110"/>
      <c r="OLS209" s="110"/>
      <c r="OLT209" s="110"/>
      <c r="OLU209" s="110"/>
      <c r="OLV209" s="110"/>
      <c r="OLW209" s="110"/>
      <c r="OLX209" s="110"/>
      <c r="OLY209" s="110"/>
      <c r="OLZ209" s="110"/>
      <c r="OMA209" s="110"/>
      <c r="OMB209" s="110"/>
      <c r="OMC209" s="110"/>
      <c r="OMD209" s="110"/>
      <c r="OME209" s="110"/>
      <c r="OMF209" s="110"/>
      <c r="OMG209" s="110"/>
      <c r="OMH209" s="110"/>
      <c r="OMI209" s="110"/>
      <c r="OMJ209" s="110"/>
      <c r="OMK209" s="110"/>
      <c r="OML209" s="110"/>
      <c r="OMM209" s="110"/>
      <c r="OMN209" s="110"/>
      <c r="OMO209" s="110"/>
      <c r="OMP209" s="110"/>
      <c r="OMQ209" s="110"/>
      <c r="OMR209" s="110"/>
      <c r="OMS209" s="110"/>
      <c r="OMT209" s="110"/>
      <c r="OMU209" s="110"/>
      <c r="OMV209" s="110"/>
      <c r="OMW209" s="110"/>
      <c r="OMX209" s="110"/>
      <c r="OMY209" s="110"/>
      <c r="OMZ209" s="110"/>
      <c r="ONA209" s="110"/>
      <c r="ONB209" s="110"/>
      <c r="ONC209" s="110"/>
      <c r="OND209" s="110"/>
      <c r="ONE209" s="110"/>
      <c r="ONF209" s="110"/>
      <c r="ONG209" s="110"/>
      <c r="ONH209" s="110"/>
      <c r="ONI209" s="110"/>
      <c r="ONJ209" s="110"/>
      <c r="ONK209" s="110"/>
      <c r="ONL209" s="110"/>
      <c r="ONM209" s="110"/>
      <c r="ONN209" s="110"/>
      <c r="ONO209" s="110"/>
      <c r="ONP209" s="110"/>
      <c r="ONQ209" s="110"/>
      <c r="ONR209" s="110"/>
      <c r="ONS209" s="110"/>
      <c r="ONT209" s="110"/>
      <c r="ONU209" s="110"/>
      <c r="ONV209" s="110"/>
      <c r="ONW209" s="110"/>
      <c r="ONX209" s="110"/>
      <c r="ONY209" s="110"/>
      <c r="ONZ209" s="110"/>
      <c r="OOA209" s="110"/>
      <c r="OOB209" s="110"/>
      <c r="OOC209" s="110"/>
      <c r="OOD209" s="110"/>
      <c r="OOE209" s="110"/>
      <c r="OOF209" s="110"/>
      <c r="OOG209" s="110"/>
      <c r="OOH209" s="110"/>
      <c r="OOI209" s="110"/>
      <c r="OOJ209" s="110"/>
      <c r="OOK209" s="110"/>
      <c r="OOL209" s="110"/>
      <c r="OOM209" s="110"/>
      <c r="OON209" s="110"/>
      <c r="OOO209" s="110"/>
      <c r="OOP209" s="110"/>
      <c r="OOQ209" s="110"/>
      <c r="OOR209" s="110"/>
      <c r="OOS209" s="110"/>
      <c r="OOT209" s="110"/>
      <c r="OOU209" s="110"/>
      <c r="OOV209" s="110"/>
      <c r="OOW209" s="110"/>
      <c r="OOX209" s="110"/>
      <c r="OOY209" s="110"/>
      <c r="OOZ209" s="110"/>
      <c r="OPA209" s="110"/>
      <c r="OPB209" s="110"/>
      <c r="OPC209" s="110"/>
      <c r="OPD209" s="110"/>
      <c r="OPE209" s="110"/>
      <c r="OPF209" s="110"/>
      <c r="OPG209" s="110"/>
      <c r="OPH209" s="110"/>
      <c r="OPI209" s="110"/>
      <c r="OPJ209" s="110"/>
      <c r="OPK209" s="110"/>
      <c r="OPL209" s="110"/>
      <c r="OPM209" s="110"/>
      <c r="OPN209" s="110"/>
      <c r="OPO209" s="110"/>
      <c r="OPP209" s="110"/>
      <c r="OPQ209" s="110"/>
      <c r="OPR209" s="110"/>
      <c r="OPS209" s="110"/>
      <c r="OPT209" s="110"/>
      <c r="OPU209" s="110"/>
      <c r="OPV209" s="110"/>
      <c r="OPW209" s="110"/>
      <c r="OPX209" s="110"/>
      <c r="OPY209" s="110"/>
      <c r="OPZ209" s="110"/>
      <c r="OQA209" s="110"/>
      <c r="OQB209" s="110"/>
      <c r="OQC209" s="110"/>
      <c r="OQD209" s="110"/>
      <c r="OQE209" s="110"/>
      <c r="OQF209" s="110"/>
      <c r="OQG209" s="110"/>
      <c r="OQH209" s="110"/>
      <c r="OQI209" s="110"/>
      <c r="OQJ209" s="110"/>
      <c r="OQK209" s="110"/>
      <c r="OQL209" s="110"/>
      <c r="OQM209" s="110"/>
      <c r="OQN209" s="110"/>
      <c r="OQO209" s="110"/>
      <c r="OQP209" s="110"/>
      <c r="OQQ209" s="110"/>
      <c r="OQR209" s="110"/>
      <c r="OQS209" s="110"/>
      <c r="OQT209" s="110"/>
      <c r="OQU209" s="110"/>
      <c r="OQV209" s="110"/>
      <c r="OQW209" s="110"/>
      <c r="OQX209" s="110"/>
      <c r="OQY209" s="110"/>
      <c r="OQZ209" s="110"/>
      <c r="ORA209" s="110"/>
      <c r="ORB209" s="110"/>
      <c r="ORC209" s="110"/>
      <c r="ORD209" s="110"/>
      <c r="ORE209" s="110"/>
      <c r="ORF209" s="110"/>
      <c r="ORG209" s="110"/>
      <c r="ORH209" s="110"/>
      <c r="ORI209" s="110"/>
      <c r="ORJ209" s="110"/>
      <c r="ORK209" s="110"/>
      <c r="ORL209" s="110"/>
      <c r="ORM209" s="110"/>
      <c r="ORN209" s="110"/>
      <c r="ORO209" s="110"/>
      <c r="ORP209" s="110"/>
      <c r="ORQ209" s="110"/>
      <c r="ORR209" s="110"/>
      <c r="ORS209" s="110"/>
      <c r="ORT209" s="110"/>
      <c r="ORU209" s="110"/>
      <c r="ORV209" s="110"/>
      <c r="ORW209" s="110"/>
      <c r="ORX209" s="110"/>
      <c r="ORY209" s="110"/>
      <c r="ORZ209" s="110"/>
      <c r="OSA209" s="110"/>
      <c r="OSB209" s="110"/>
      <c r="OSC209" s="110"/>
      <c r="OSD209" s="110"/>
      <c r="OSE209" s="110"/>
      <c r="OSF209" s="110"/>
      <c r="OSG209" s="110"/>
      <c r="OSH209" s="110"/>
      <c r="OSI209" s="110"/>
      <c r="OSJ209" s="110"/>
      <c r="OSK209" s="110"/>
      <c r="OSL209" s="110"/>
      <c r="OSM209" s="110"/>
      <c r="OSN209" s="110"/>
      <c r="OSO209" s="110"/>
      <c r="OSP209" s="110"/>
      <c r="OSQ209" s="110"/>
      <c r="OSR209" s="110"/>
      <c r="OSS209" s="110"/>
      <c r="OST209" s="110"/>
      <c r="OSU209" s="110"/>
      <c r="OSV209" s="110"/>
      <c r="OSW209" s="110"/>
      <c r="OSX209" s="110"/>
      <c r="OSY209" s="110"/>
      <c r="OSZ209" s="110"/>
      <c r="OTA209" s="110"/>
      <c r="OTB209" s="110"/>
      <c r="OTC209" s="110"/>
      <c r="OTD209" s="110"/>
      <c r="OTE209" s="110"/>
      <c r="OTF209" s="110"/>
      <c r="OTG209" s="110"/>
      <c r="OTH209" s="110"/>
      <c r="OTI209" s="110"/>
      <c r="OTJ209" s="110"/>
      <c r="OTK209" s="110"/>
      <c r="OTL209" s="110"/>
      <c r="OTM209" s="110"/>
      <c r="OTN209" s="110"/>
      <c r="OTO209" s="110"/>
      <c r="OTP209" s="110"/>
      <c r="OTQ209" s="110"/>
      <c r="OTR209" s="110"/>
      <c r="OTS209" s="110"/>
      <c r="OTT209" s="110"/>
      <c r="OTU209" s="110"/>
      <c r="OTV209" s="110"/>
      <c r="OTW209" s="110"/>
      <c r="OTX209" s="110"/>
      <c r="OTY209" s="110"/>
      <c r="OTZ209" s="110"/>
      <c r="OUA209" s="110"/>
      <c r="OUB209" s="110"/>
      <c r="OUC209" s="110"/>
      <c r="OUD209" s="110"/>
      <c r="OUE209" s="110"/>
      <c r="OUF209" s="110"/>
      <c r="OUG209" s="110"/>
      <c r="OUH209" s="110"/>
      <c r="OUI209" s="110"/>
      <c r="OUJ209" s="110"/>
      <c r="OUK209" s="110"/>
      <c r="OUL209" s="110"/>
      <c r="OUM209" s="110"/>
      <c r="OUN209" s="110"/>
      <c r="OUO209" s="110"/>
      <c r="OUP209" s="110"/>
      <c r="OUQ209" s="110"/>
      <c r="OUR209" s="110"/>
      <c r="OUS209" s="110"/>
      <c r="OUT209" s="110"/>
      <c r="OUU209" s="110"/>
      <c r="OUV209" s="110"/>
      <c r="OUW209" s="110"/>
      <c r="OUX209" s="110"/>
      <c r="OUY209" s="110"/>
      <c r="OUZ209" s="110"/>
      <c r="OVA209" s="110"/>
      <c r="OVB209" s="110"/>
      <c r="OVC209" s="110"/>
      <c r="OVD209" s="110"/>
      <c r="OVE209" s="110"/>
      <c r="OVF209" s="110"/>
      <c r="OVG209" s="110"/>
      <c r="OVH209" s="110"/>
      <c r="OVI209" s="110"/>
      <c r="OVJ209" s="110"/>
      <c r="OVK209" s="110"/>
      <c r="OVL209" s="110"/>
      <c r="OVM209" s="110"/>
      <c r="OVN209" s="110"/>
      <c r="OVO209" s="110"/>
      <c r="OVP209" s="110"/>
      <c r="OVQ209" s="110"/>
      <c r="OVR209" s="110"/>
      <c r="OVS209" s="110"/>
      <c r="OVT209" s="110"/>
      <c r="OVU209" s="110"/>
      <c r="OVV209" s="110"/>
      <c r="OVW209" s="110"/>
      <c r="OVX209" s="110"/>
      <c r="OVY209" s="110"/>
      <c r="OVZ209" s="110"/>
      <c r="OWA209" s="110"/>
      <c r="OWB209" s="110"/>
      <c r="OWC209" s="110"/>
      <c r="OWD209" s="110"/>
      <c r="OWE209" s="110"/>
      <c r="OWF209" s="110"/>
      <c r="OWG209" s="110"/>
      <c r="OWH209" s="110"/>
      <c r="OWI209" s="110"/>
      <c r="OWJ209" s="110"/>
      <c r="OWK209" s="110"/>
      <c r="OWL209" s="110"/>
      <c r="OWM209" s="110"/>
      <c r="OWN209" s="110"/>
      <c r="OWO209" s="110"/>
      <c r="OWP209" s="110"/>
      <c r="OWQ209" s="110"/>
      <c r="OWR209" s="110"/>
      <c r="OWS209" s="110"/>
      <c r="OWT209" s="110"/>
      <c r="OWU209" s="110"/>
      <c r="OWV209" s="110"/>
      <c r="OWW209" s="110"/>
      <c r="OWX209" s="110"/>
      <c r="OWY209" s="110"/>
      <c r="OWZ209" s="110"/>
      <c r="OXA209" s="110"/>
      <c r="OXB209" s="110"/>
      <c r="OXC209" s="110"/>
      <c r="OXD209" s="110"/>
      <c r="OXE209" s="110"/>
      <c r="OXF209" s="110"/>
      <c r="OXG209" s="110"/>
      <c r="OXH209" s="110"/>
      <c r="OXI209" s="110"/>
      <c r="OXJ209" s="110"/>
      <c r="OXK209" s="110"/>
      <c r="OXL209" s="110"/>
      <c r="OXM209" s="110"/>
      <c r="OXN209" s="110"/>
      <c r="OXO209" s="110"/>
      <c r="OXP209" s="110"/>
      <c r="OXQ209" s="110"/>
      <c r="OXR209" s="110"/>
      <c r="OXS209" s="110"/>
      <c r="OXT209" s="110"/>
      <c r="OXU209" s="110"/>
      <c r="OXV209" s="110"/>
      <c r="OXW209" s="110"/>
      <c r="OXX209" s="110"/>
      <c r="OXY209" s="110"/>
      <c r="OXZ209" s="110"/>
      <c r="OYA209" s="110"/>
      <c r="OYB209" s="110"/>
      <c r="OYC209" s="110"/>
      <c r="OYD209" s="110"/>
      <c r="OYE209" s="110"/>
      <c r="OYF209" s="110"/>
      <c r="OYG209" s="110"/>
      <c r="OYH209" s="110"/>
      <c r="OYI209" s="110"/>
      <c r="OYJ209" s="110"/>
      <c r="OYK209" s="110"/>
      <c r="OYL209" s="110"/>
      <c r="OYM209" s="110"/>
      <c r="OYN209" s="110"/>
      <c r="OYO209" s="110"/>
      <c r="OYP209" s="110"/>
      <c r="OYQ209" s="110"/>
      <c r="OYR209" s="110"/>
      <c r="OYS209" s="110"/>
      <c r="OYT209" s="110"/>
      <c r="OYU209" s="110"/>
      <c r="OYV209" s="110"/>
      <c r="OYW209" s="110"/>
      <c r="OYX209" s="110"/>
      <c r="OYY209" s="110"/>
      <c r="OYZ209" s="110"/>
      <c r="OZA209" s="110"/>
      <c r="OZB209" s="110"/>
      <c r="OZC209" s="110"/>
      <c r="OZD209" s="110"/>
      <c r="OZE209" s="110"/>
      <c r="OZF209" s="110"/>
      <c r="OZG209" s="110"/>
      <c r="OZH209" s="110"/>
      <c r="OZI209" s="110"/>
      <c r="OZJ209" s="110"/>
      <c r="OZK209" s="110"/>
      <c r="OZL209" s="110"/>
      <c r="OZM209" s="110"/>
      <c r="OZN209" s="110"/>
      <c r="OZO209" s="110"/>
      <c r="OZP209" s="110"/>
      <c r="OZQ209" s="110"/>
      <c r="OZR209" s="110"/>
      <c r="OZS209" s="110"/>
      <c r="OZT209" s="110"/>
      <c r="OZU209" s="110"/>
      <c r="OZV209" s="110"/>
      <c r="OZW209" s="110"/>
      <c r="OZX209" s="110"/>
      <c r="OZY209" s="110"/>
      <c r="OZZ209" s="110"/>
      <c r="PAA209" s="110"/>
      <c r="PAB209" s="110"/>
      <c r="PAC209" s="110"/>
      <c r="PAD209" s="110"/>
      <c r="PAE209" s="110"/>
      <c r="PAF209" s="110"/>
      <c r="PAG209" s="110"/>
      <c r="PAH209" s="110"/>
      <c r="PAI209" s="110"/>
      <c r="PAJ209" s="110"/>
      <c r="PAK209" s="110"/>
      <c r="PAL209" s="110"/>
      <c r="PAM209" s="110"/>
      <c r="PAN209" s="110"/>
      <c r="PAO209" s="110"/>
      <c r="PAP209" s="110"/>
      <c r="PAQ209" s="110"/>
      <c r="PAR209" s="110"/>
      <c r="PAS209" s="110"/>
      <c r="PAT209" s="110"/>
      <c r="PAU209" s="110"/>
      <c r="PAV209" s="110"/>
      <c r="PAW209" s="110"/>
      <c r="PAX209" s="110"/>
      <c r="PAY209" s="110"/>
      <c r="PAZ209" s="110"/>
      <c r="PBA209" s="110"/>
      <c r="PBB209" s="110"/>
      <c r="PBC209" s="110"/>
      <c r="PBD209" s="110"/>
      <c r="PBE209" s="110"/>
      <c r="PBF209" s="110"/>
      <c r="PBG209" s="110"/>
      <c r="PBH209" s="110"/>
      <c r="PBI209" s="110"/>
      <c r="PBJ209" s="110"/>
      <c r="PBK209" s="110"/>
      <c r="PBL209" s="110"/>
      <c r="PBM209" s="110"/>
      <c r="PBN209" s="110"/>
      <c r="PBO209" s="110"/>
      <c r="PBP209" s="110"/>
      <c r="PBQ209" s="110"/>
      <c r="PBR209" s="110"/>
      <c r="PBS209" s="110"/>
      <c r="PBT209" s="110"/>
      <c r="PBU209" s="110"/>
      <c r="PBV209" s="110"/>
      <c r="PBW209" s="110"/>
      <c r="PBX209" s="110"/>
      <c r="PBY209" s="110"/>
      <c r="PBZ209" s="110"/>
      <c r="PCA209" s="110"/>
      <c r="PCB209" s="110"/>
      <c r="PCC209" s="110"/>
      <c r="PCD209" s="110"/>
      <c r="PCE209" s="110"/>
      <c r="PCF209" s="110"/>
      <c r="PCG209" s="110"/>
      <c r="PCH209" s="110"/>
      <c r="PCI209" s="110"/>
      <c r="PCJ209" s="110"/>
      <c r="PCK209" s="110"/>
      <c r="PCL209" s="110"/>
      <c r="PCM209" s="110"/>
      <c r="PCN209" s="110"/>
      <c r="PCO209" s="110"/>
      <c r="PCP209" s="110"/>
      <c r="PCQ209" s="110"/>
      <c r="PCR209" s="110"/>
      <c r="PCS209" s="110"/>
      <c r="PCT209" s="110"/>
      <c r="PCU209" s="110"/>
      <c r="PCV209" s="110"/>
      <c r="PCW209" s="110"/>
      <c r="PCX209" s="110"/>
      <c r="PCY209" s="110"/>
      <c r="PCZ209" s="110"/>
      <c r="PDA209" s="110"/>
      <c r="PDB209" s="110"/>
      <c r="PDC209" s="110"/>
      <c r="PDD209" s="110"/>
      <c r="PDE209" s="110"/>
      <c r="PDF209" s="110"/>
      <c r="PDG209" s="110"/>
      <c r="PDH209" s="110"/>
      <c r="PDI209" s="110"/>
      <c r="PDJ209" s="110"/>
      <c r="PDK209" s="110"/>
      <c r="PDL209" s="110"/>
      <c r="PDM209" s="110"/>
      <c r="PDN209" s="110"/>
      <c r="PDO209" s="110"/>
      <c r="PDP209" s="110"/>
      <c r="PDQ209" s="110"/>
      <c r="PDR209" s="110"/>
      <c r="PDS209" s="110"/>
      <c r="PDT209" s="110"/>
      <c r="PDU209" s="110"/>
      <c r="PDV209" s="110"/>
      <c r="PDW209" s="110"/>
      <c r="PDX209" s="110"/>
      <c r="PDY209" s="110"/>
      <c r="PDZ209" s="110"/>
      <c r="PEA209" s="110"/>
      <c r="PEB209" s="110"/>
      <c r="PEC209" s="110"/>
      <c r="PED209" s="110"/>
      <c r="PEE209" s="110"/>
      <c r="PEF209" s="110"/>
      <c r="PEG209" s="110"/>
      <c r="PEH209" s="110"/>
      <c r="PEI209" s="110"/>
      <c r="PEJ209" s="110"/>
      <c r="PEK209" s="110"/>
      <c r="PEL209" s="110"/>
      <c r="PEM209" s="110"/>
      <c r="PEN209" s="110"/>
      <c r="PEO209" s="110"/>
      <c r="PEP209" s="110"/>
      <c r="PEQ209" s="110"/>
      <c r="PER209" s="110"/>
      <c r="PES209" s="110"/>
      <c r="PET209" s="110"/>
      <c r="PEU209" s="110"/>
      <c r="PEV209" s="110"/>
      <c r="PEW209" s="110"/>
      <c r="PEX209" s="110"/>
      <c r="PEY209" s="110"/>
      <c r="PEZ209" s="110"/>
      <c r="PFA209" s="110"/>
      <c r="PFB209" s="110"/>
      <c r="PFC209" s="110"/>
      <c r="PFD209" s="110"/>
      <c r="PFE209" s="110"/>
      <c r="PFF209" s="110"/>
      <c r="PFG209" s="110"/>
      <c r="PFH209" s="110"/>
      <c r="PFI209" s="110"/>
      <c r="PFJ209" s="110"/>
      <c r="PFK209" s="110"/>
      <c r="PFL209" s="110"/>
      <c r="PFM209" s="110"/>
      <c r="PFN209" s="110"/>
      <c r="PFO209" s="110"/>
      <c r="PFP209" s="110"/>
      <c r="PFQ209" s="110"/>
      <c r="PFR209" s="110"/>
      <c r="PFS209" s="110"/>
      <c r="PFT209" s="110"/>
      <c r="PFU209" s="110"/>
      <c r="PFV209" s="110"/>
      <c r="PFW209" s="110"/>
      <c r="PFX209" s="110"/>
      <c r="PFY209" s="110"/>
      <c r="PFZ209" s="110"/>
      <c r="PGA209" s="110"/>
      <c r="PGB209" s="110"/>
      <c r="PGC209" s="110"/>
      <c r="PGD209" s="110"/>
      <c r="PGE209" s="110"/>
      <c r="PGF209" s="110"/>
      <c r="PGG209" s="110"/>
      <c r="PGH209" s="110"/>
      <c r="PGI209" s="110"/>
      <c r="PGJ209" s="110"/>
      <c r="PGK209" s="110"/>
      <c r="PGL209" s="110"/>
      <c r="PGM209" s="110"/>
      <c r="PGN209" s="110"/>
      <c r="PGO209" s="110"/>
      <c r="PGP209" s="110"/>
      <c r="PGQ209" s="110"/>
      <c r="PGR209" s="110"/>
      <c r="PGS209" s="110"/>
      <c r="PGT209" s="110"/>
      <c r="PGU209" s="110"/>
      <c r="PGV209" s="110"/>
      <c r="PGW209" s="110"/>
      <c r="PGX209" s="110"/>
      <c r="PGY209" s="110"/>
      <c r="PGZ209" s="110"/>
      <c r="PHA209" s="110"/>
      <c r="PHB209" s="110"/>
      <c r="PHC209" s="110"/>
      <c r="PHD209" s="110"/>
      <c r="PHE209" s="110"/>
      <c r="PHF209" s="110"/>
      <c r="PHG209" s="110"/>
      <c r="PHH209" s="110"/>
      <c r="PHI209" s="110"/>
      <c r="PHJ209" s="110"/>
      <c r="PHK209" s="110"/>
      <c r="PHL209" s="110"/>
      <c r="PHM209" s="110"/>
      <c r="PHN209" s="110"/>
      <c r="PHO209" s="110"/>
      <c r="PHP209" s="110"/>
      <c r="PHQ209" s="110"/>
      <c r="PHR209" s="110"/>
      <c r="PHS209" s="110"/>
      <c r="PHT209" s="110"/>
      <c r="PHU209" s="110"/>
      <c r="PHV209" s="110"/>
      <c r="PHW209" s="110"/>
      <c r="PHX209" s="110"/>
      <c r="PHY209" s="110"/>
      <c r="PHZ209" s="110"/>
      <c r="PIA209" s="110"/>
      <c r="PIB209" s="110"/>
      <c r="PIC209" s="110"/>
      <c r="PID209" s="110"/>
      <c r="PIE209" s="110"/>
      <c r="PIF209" s="110"/>
      <c r="PIG209" s="110"/>
      <c r="PIH209" s="110"/>
      <c r="PII209" s="110"/>
      <c r="PIJ209" s="110"/>
      <c r="PIK209" s="110"/>
      <c r="PIL209" s="110"/>
      <c r="PIM209" s="110"/>
      <c r="PIN209" s="110"/>
      <c r="PIO209" s="110"/>
      <c r="PIP209" s="110"/>
      <c r="PIQ209" s="110"/>
      <c r="PIR209" s="110"/>
      <c r="PIS209" s="110"/>
      <c r="PIT209" s="110"/>
      <c r="PIU209" s="110"/>
      <c r="PIV209" s="110"/>
      <c r="PIW209" s="110"/>
      <c r="PIX209" s="110"/>
      <c r="PIY209" s="110"/>
      <c r="PIZ209" s="110"/>
      <c r="PJA209" s="110"/>
      <c r="PJB209" s="110"/>
      <c r="PJC209" s="110"/>
      <c r="PJD209" s="110"/>
      <c r="PJE209" s="110"/>
      <c r="PJF209" s="110"/>
      <c r="PJG209" s="110"/>
      <c r="PJH209" s="110"/>
      <c r="PJI209" s="110"/>
      <c r="PJJ209" s="110"/>
      <c r="PJK209" s="110"/>
      <c r="PJL209" s="110"/>
      <c r="PJM209" s="110"/>
      <c r="PJN209" s="110"/>
      <c r="PJO209" s="110"/>
      <c r="PJP209" s="110"/>
      <c r="PJQ209" s="110"/>
      <c r="PJR209" s="110"/>
      <c r="PJS209" s="110"/>
      <c r="PJT209" s="110"/>
      <c r="PJU209" s="110"/>
      <c r="PJV209" s="110"/>
      <c r="PJW209" s="110"/>
      <c r="PJX209" s="110"/>
      <c r="PJY209" s="110"/>
      <c r="PJZ209" s="110"/>
      <c r="PKA209" s="110"/>
      <c r="PKB209" s="110"/>
      <c r="PKC209" s="110"/>
      <c r="PKD209" s="110"/>
      <c r="PKE209" s="110"/>
      <c r="PKF209" s="110"/>
      <c r="PKG209" s="110"/>
      <c r="PKH209" s="110"/>
      <c r="PKI209" s="110"/>
      <c r="PKJ209" s="110"/>
      <c r="PKK209" s="110"/>
      <c r="PKL209" s="110"/>
      <c r="PKM209" s="110"/>
      <c r="PKN209" s="110"/>
      <c r="PKO209" s="110"/>
      <c r="PKP209" s="110"/>
      <c r="PKQ209" s="110"/>
      <c r="PKR209" s="110"/>
      <c r="PKS209" s="110"/>
      <c r="PKT209" s="110"/>
      <c r="PKU209" s="110"/>
      <c r="PKV209" s="110"/>
      <c r="PKW209" s="110"/>
      <c r="PKX209" s="110"/>
      <c r="PKY209" s="110"/>
      <c r="PKZ209" s="110"/>
      <c r="PLA209" s="110"/>
      <c r="PLB209" s="110"/>
      <c r="PLC209" s="110"/>
      <c r="PLD209" s="110"/>
      <c r="PLE209" s="110"/>
      <c r="PLF209" s="110"/>
      <c r="PLG209" s="110"/>
      <c r="PLH209" s="110"/>
      <c r="PLI209" s="110"/>
      <c r="PLJ209" s="110"/>
      <c r="PLK209" s="110"/>
      <c r="PLL209" s="110"/>
      <c r="PLM209" s="110"/>
      <c r="PLN209" s="110"/>
      <c r="PLO209" s="110"/>
      <c r="PLP209" s="110"/>
      <c r="PLQ209" s="110"/>
      <c r="PLR209" s="110"/>
      <c r="PLS209" s="110"/>
      <c r="PLT209" s="110"/>
      <c r="PLU209" s="110"/>
      <c r="PLV209" s="110"/>
      <c r="PLW209" s="110"/>
      <c r="PLX209" s="110"/>
      <c r="PLY209" s="110"/>
      <c r="PLZ209" s="110"/>
      <c r="PMA209" s="110"/>
      <c r="PMB209" s="110"/>
      <c r="PMC209" s="110"/>
      <c r="PMD209" s="110"/>
      <c r="PME209" s="110"/>
      <c r="PMF209" s="110"/>
      <c r="PMG209" s="110"/>
      <c r="PMH209" s="110"/>
      <c r="PMI209" s="110"/>
      <c r="PMJ209" s="110"/>
      <c r="PMK209" s="110"/>
      <c r="PML209" s="110"/>
      <c r="PMM209" s="110"/>
      <c r="PMN209" s="110"/>
      <c r="PMO209" s="110"/>
      <c r="PMP209" s="110"/>
      <c r="PMQ209" s="110"/>
      <c r="PMR209" s="110"/>
      <c r="PMS209" s="110"/>
      <c r="PMT209" s="110"/>
      <c r="PMU209" s="110"/>
      <c r="PMV209" s="110"/>
      <c r="PMW209" s="110"/>
      <c r="PMX209" s="110"/>
      <c r="PMY209" s="110"/>
      <c r="PMZ209" s="110"/>
      <c r="PNA209" s="110"/>
      <c r="PNB209" s="110"/>
      <c r="PNC209" s="110"/>
      <c r="PND209" s="110"/>
      <c r="PNE209" s="110"/>
      <c r="PNF209" s="110"/>
      <c r="PNG209" s="110"/>
      <c r="PNH209" s="110"/>
      <c r="PNI209" s="110"/>
      <c r="PNJ209" s="110"/>
      <c r="PNK209" s="110"/>
      <c r="PNL209" s="110"/>
      <c r="PNM209" s="110"/>
      <c r="PNN209" s="110"/>
      <c r="PNO209" s="110"/>
      <c r="PNP209" s="110"/>
      <c r="PNQ209" s="110"/>
      <c r="PNR209" s="110"/>
      <c r="PNS209" s="110"/>
      <c r="PNT209" s="110"/>
      <c r="PNU209" s="110"/>
      <c r="PNV209" s="110"/>
      <c r="PNW209" s="110"/>
      <c r="PNX209" s="110"/>
      <c r="PNY209" s="110"/>
      <c r="PNZ209" s="110"/>
      <c r="POA209" s="110"/>
      <c r="POB209" s="110"/>
      <c r="POC209" s="110"/>
      <c r="POD209" s="110"/>
      <c r="POE209" s="110"/>
      <c r="POF209" s="110"/>
      <c r="POG209" s="110"/>
      <c r="POH209" s="110"/>
      <c r="POI209" s="110"/>
      <c r="POJ209" s="110"/>
      <c r="POK209" s="110"/>
      <c r="POL209" s="110"/>
      <c r="POM209" s="110"/>
      <c r="PON209" s="110"/>
      <c r="POO209" s="110"/>
      <c r="POP209" s="110"/>
      <c r="POQ209" s="110"/>
      <c r="POR209" s="110"/>
      <c r="POS209" s="110"/>
      <c r="POT209" s="110"/>
      <c r="POU209" s="110"/>
      <c r="POV209" s="110"/>
      <c r="POW209" s="110"/>
      <c r="POX209" s="110"/>
      <c r="POY209" s="110"/>
      <c r="POZ209" s="110"/>
      <c r="PPA209" s="110"/>
      <c r="PPB209" s="110"/>
      <c r="PPC209" s="110"/>
      <c r="PPD209" s="110"/>
      <c r="PPE209" s="110"/>
      <c r="PPF209" s="110"/>
      <c r="PPG209" s="110"/>
      <c r="PPH209" s="110"/>
      <c r="PPI209" s="110"/>
      <c r="PPJ209" s="110"/>
      <c r="PPK209" s="110"/>
      <c r="PPL209" s="110"/>
      <c r="PPM209" s="110"/>
      <c r="PPN209" s="110"/>
      <c r="PPO209" s="110"/>
      <c r="PPP209" s="110"/>
      <c r="PPQ209" s="110"/>
      <c r="PPR209" s="110"/>
      <c r="PPS209" s="110"/>
      <c r="PPT209" s="110"/>
      <c r="PPU209" s="110"/>
      <c r="PPV209" s="110"/>
      <c r="PPW209" s="110"/>
      <c r="PPX209" s="110"/>
      <c r="PPY209" s="110"/>
      <c r="PPZ209" s="110"/>
      <c r="PQA209" s="110"/>
      <c r="PQB209" s="110"/>
      <c r="PQC209" s="110"/>
      <c r="PQD209" s="110"/>
      <c r="PQE209" s="110"/>
      <c r="PQF209" s="110"/>
      <c r="PQG209" s="110"/>
      <c r="PQH209" s="110"/>
      <c r="PQI209" s="110"/>
      <c r="PQJ209" s="110"/>
      <c r="PQK209" s="110"/>
      <c r="PQL209" s="110"/>
      <c r="PQM209" s="110"/>
      <c r="PQN209" s="110"/>
      <c r="PQO209" s="110"/>
      <c r="PQP209" s="110"/>
      <c r="PQQ209" s="110"/>
      <c r="PQR209" s="110"/>
      <c r="PQS209" s="110"/>
      <c r="PQT209" s="110"/>
      <c r="PQU209" s="110"/>
      <c r="PQV209" s="110"/>
      <c r="PQW209" s="110"/>
      <c r="PQX209" s="110"/>
      <c r="PQY209" s="110"/>
      <c r="PQZ209" s="110"/>
      <c r="PRA209" s="110"/>
      <c r="PRB209" s="110"/>
      <c r="PRC209" s="110"/>
      <c r="PRD209" s="110"/>
      <c r="PRE209" s="110"/>
      <c r="PRF209" s="110"/>
      <c r="PRG209" s="110"/>
      <c r="PRH209" s="110"/>
      <c r="PRI209" s="110"/>
      <c r="PRJ209" s="110"/>
      <c r="PRK209" s="110"/>
      <c r="PRL209" s="110"/>
      <c r="PRM209" s="110"/>
      <c r="PRN209" s="110"/>
      <c r="PRO209" s="110"/>
      <c r="PRP209" s="110"/>
      <c r="PRQ209" s="110"/>
      <c r="PRR209" s="110"/>
      <c r="PRS209" s="110"/>
      <c r="PRT209" s="110"/>
      <c r="PRU209" s="110"/>
      <c r="PRV209" s="110"/>
      <c r="PRW209" s="110"/>
      <c r="PRX209" s="110"/>
      <c r="PRY209" s="110"/>
      <c r="PRZ209" s="110"/>
      <c r="PSA209" s="110"/>
      <c r="PSB209" s="110"/>
      <c r="PSC209" s="110"/>
      <c r="PSD209" s="110"/>
      <c r="PSE209" s="110"/>
      <c r="PSF209" s="110"/>
      <c r="PSG209" s="110"/>
      <c r="PSH209" s="110"/>
      <c r="PSI209" s="110"/>
      <c r="PSJ209" s="110"/>
      <c r="PSK209" s="110"/>
      <c r="PSL209" s="110"/>
      <c r="PSM209" s="110"/>
      <c r="PSN209" s="110"/>
      <c r="PSO209" s="110"/>
      <c r="PSP209" s="110"/>
      <c r="PSQ209" s="110"/>
      <c r="PSR209" s="110"/>
      <c r="PSS209" s="110"/>
      <c r="PST209" s="110"/>
      <c r="PSU209" s="110"/>
      <c r="PSV209" s="110"/>
      <c r="PSW209" s="110"/>
      <c r="PSX209" s="110"/>
      <c r="PSY209" s="110"/>
      <c r="PSZ209" s="110"/>
      <c r="PTA209" s="110"/>
      <c r="PTB209" s="110"/>
      <c r="PTC209" s="110"/>
      <c r="PTD209" s="110"/>
      <c r="PTE209" s="110"/>
      <c r="PTF209" s="110"/>
      <c r="PTG209" s="110"/>
      <c r="PTH209" s="110"/>
      <c r="PTI209" s="110"/>
      <c r="PTJ209" s="110"/>
      <c r="PTK209" s="110"/>
      <c r="PTL209" s="110"/>
      <c r="PTM209" s="110"/>
      <c r="PTN209" s="110"/>
      <c r="PTO209" s="110"/>
      <c r="PTP209" s="110"/>
      <c r="PTQ209" s="110"/>
      <c r="PTR209" s="110"/>
      <c r="PTS209" s="110"/>
      <c r="PTT209" s="110"/>
      <c r="PTU209" s="110"/>
      <c r="PTV209" s="110"/>
      <c r="PTW209" s="110"/>
      <c r="PTX209" s="110"/>
      <c r="PTY209" s="110"/>
      <c r="PTZ209" s="110"/>
      <c r="PUA209" s="110"/>
      <c r="PUB209" s="110"/>
      <c r="PUC209" s="110"/>
      <c r="PUD209" s="110"/>
      <c r="PUE209" s="110"/>
      <c r="PUF209" s="110"/>
      <c r="PUG209" s="110"/>
      <c r="PUH209" s="110"/>
      <c r="PUI209" s="110"/>
      <c r="PUJ209" s="110"/>
      <c r="PUK209" s="110"/>
      <c r="PUL209" s="110"/>
      <c r="PUM209" s="110"/>
      <c r="PUN209" s="110"/>
      <c r="PUO209" s="110"/>
      <c r="PUP209" s="110"/>
      <c r="PUQ209" s="110"/>
      <c r="PUR209" s="110"/>
      <c r="PUS209" s="110"/>
      <c r="PUT209" s="110"/>
      <c r="PUU209" s="110"/>
      <c r="PUV209" s="110"/>
      <c r="PUW209" s="110"/>
      <c r="PUX209" s="110"/>
      <c r="PUY209" s="110"/>
      <c r="PUZ209" s="110"/>
      <c r="PVA209" s="110"/>
      <c r="PVB209" s="110"/>
      <c r="PVC209" s="110"/>
      <c r="PVD209" s="110"/>
      <c r="PVE209" s="110"/>
      <c r="PVF209" s="110"/>
      <c r="PVG209" s="110"/>
      <c r="PVH209" s="110"/>
      <c r="PVI209" s="110"/>
      <c r="PVJ209" s="110"/>
      <c r="PVK209" s="110"/>
      <c r="PVL209" s="110"/>
      <c r="PVM209" s="110"/>
      <c r="PVN209" s="110"/>
      <c r="PVO209" s="110"/>
      <c r="PVP209" s="110"/>
      <c r="PVQ209" s="110"/>
      <c r="PVR209" s="110"/>
      <c r="PVS209" s="110"/>
      <c r="PVT209" s="110"/>
      <c r="PVU209" s="110"/>
      <c r="PVV209" s="110"/>
      <c r="PVW209" s="110"/>
      <c r="PVX209" s="110"/>
      <c r="PVY209" s="110"/>
      <c r="PVZ209" s="110"/>
      <c r="PWA209" s="110"/>
      <c r="PWB209" s="110"/>
      <c r="PWC209" s="110"/>
      <c r="PWD209" s="110"/>
      <c r="PWE209" s="110"/>
      <c r="PWF209" s="110"/>
      <c r="PWG209" s="110"/>
      <c r="PWH209" s="110"/>
      <c r="PWI209" s="110"/>
      <c r="PWJ209" s="110"/>
      <c r="PWK209" s="110"/>
      <c r="PWL209" s="110"/>
      <c r="PWM209" s="110"/>
      <c r="PWN209" s="110"/>
      <c r="PWO209" s="110"/>
      <c r="PWP209" s="110"/>
      <c r="PWQ209" s="110"/>
      <c r="PWR209" s="110"/>
      <c r="PWS209" s="110"/>
      <c r="PWT209" s="110"/>
      <c r="PWU209" s="110"/>
      <c r="PWV209" s="110"/>
      <c r="PWW209" s="110"/>
      <c r="PWX209" s="110"/>
      <c r="PWY209" s="110"/>
      <c r="PWZ209" s="110"/>
      <c r="PXA209" s="110"/>
      <c r="PXB209" s="110"/>
      <c r="PXC209" s="110"/>
      <c r="PXD209" s="110"/>
      <c r="PXE209" s="110"/>
      <c r="PXF209" s="110"/>
      <c r="PXG209" s="110"/>
      <c r="PXH209" s="110"/>
      <c r="PXI209" s="110"/>
      <c r="PXJ209" s="110"/>
      <c r="PXK209" s="110"/>
      <c r="PXL209" s="110"/>
      <c r="PXM209" s="110"/>
      <c r="PXN209" s="110"/>
      <c r="PXO209" s="110"/>
      <c r="PXP209" s="110"/>
      <c r="PXQ209" s="110"/>
      <c r="PXR209" s="110"/>
      <c r="PXS209" s="110"/>
      <c r="PXT209" s="110"/>
      <c r="PXU209" s="110"/>
      <c r="PXV209" s="110"/>
      <c r="PXW209" s="110"/>
      <c r="PXX209" s="110"/>
      <c r="PXY209" s="110"/>
      <c r="PXZ209" s="110"/>
      <c r="PYA209" s="110"/>
      <c r="PYB209" s="110"/>
      <c r="PYC209" s="110"/>
      <c r="PYD209" s="110"/>
      <c r="PYE209" s="110"/>
      <c r="PYF209" s="110"/>
      <c r="PYG209" s="110"/>
      <c r="PYH209" s="110"/>
      <c r="PYI209" s="110"/>
      <c r="PYJ209" s="110"/>
      <c r="PYK209" s="110"/>
      <c r="PYL209" s="110"/>
      <c r="PYM209" s="110"/>
      <c r="PYN209" s="110"/>
      <c r="PYO209" s="110"/>
      <c r="PYP209" s="110"/>
      <c r="PYQ209" s="110"/>
      <c r="PYR209" s="110"/>
      <c r="PYS209" s="110"/>
      <c r="PYT209" s="110"/>
      <c r="PYU209" s="110"/>
      <c r="PYV209" s="110"/>
      <c r="PYW209" s="110"/>
      <c r="PYX209" s="110"/>
      <c r="PYY209" s="110"/>
      <c r="PYZ209" s="110"/>
      <c r="PZA209" s="110"/>
      <c r="PZB209" s="110"/>
      <c r="PZC209" s="110"/>
      <c r="PZD209" s="110"/>
      <c r="PZE209" s="110"/>
      <c r="PZF209" s="110"/>
      <c r="PZG209" s="110"/>
      <c r="PZH209" s="110"/>
      <c r="PZI209" s="110"/>
      <c r="PZJ209" s="110"/>
      <c r="PZK209" s="110"/>
      <c r="PZL209" s="110"/>
      <c r="PZM209" s="110"/>
      <c r="PZN209" s="110"/>
      <c r="PZO209" s="110"/>
      <c r="PZP209" s="110"/>
      <c r="PZQ209" s="110"/>
      <c r="PZR209" s="110"/>
      <c r="PZS209" s="110"/>
      <c r="PZT209" s="110"/>
      <c r="PZU209" s="110"/>
      <c r="PZV209" s="110"/>
      <c r="PZW209" s="110"/>
      <c r="PZX209" s="110"/>
      <c r="PZY209" s="110"/>
      <c r="PZZ209" s="110"/>
      <c r="QAA209" s="110"/>
      <c r="QAB209" s="110"/>
      <c r="QAC209" s="110"/>
      <c r="QAD209" s="110"/>
      <c r="QAE209" s="110"/>
      <c r="QAF209" s="110"/>
      <c r="QAG209" s="110"/>
      <c r="QAH209" s="110"/>
      <c r="QAI209" s="110"/>
      <c r="QAJ209" s="110"/>
      <c r="QAK209" s="110"/>
      <c r="QAL209" s="110"/>
      <c r="QAM209" s="110"/>
      <c r="QAN209" s="110"/>
      <c r="QAO209" s="110"/>
      <c r="QAP209" s="110"/>
      <c r="QAQ209" s="110"/>
      <c r="QAR209" s="110"/>
      <c r="QAS209" s="110"/>
      <c r="QAT209" s="110"/>
      <c r="QAU209" s="110"/>
      <c r="QAV209" s="110"/>
      <c r="QAW209" s="110"/>
      <c r="QAX209" s="110"/>
      <c r="QAY209" s="110"/>
      <c r="QAZ209" s="110"/>
      <c r="QBA209" s="110"/>
      <c r="QBB209" s="110"/>
      <c r="QBC209" s="110"/>
      <c r="QBD209" s="110"/>
      <c r="QBE209" s="110"/>
      <c r="QBF209" s="110"/>
      <c r="QBG209" s="110"/>
      <c r="QBH209" s="110"/>
      <c r="QBI209" s="110"/>
      <c r="QBJ209" s="110"/>
      <c r="QBK209" s="110"/>
      <c r="QBL209" s="110"/>
      <c r="QBM209" s="110"/>
      <c r="QBN209" s="110"/>
      <c r="QBO209" s="110"/>
      <c r="QBP209" s="110"/>
      <c r="QBQ209" s="110"/>
      <c r="QBR209" s="110"/>
      <c r="QBS209" s="110"/>
      <c r="QBT209" s="110"/>
      <c r="QBU209" s="110"/>
      <c r="QBV209" s="110"/>
      <c r="QBW209" s="110"/>
      <c r="QBX209" s="110"/>
      <c r="QBY209" s="110"/>
      <c r="QBZ209" s="110"/>
      <c r="QCA209" s="110"/>
      <c r="QCB209" s="110"/>
      <c r="QCC209" s="110"/>
      <c r="QCD209" s="110"/>
      <c r="QCE209" s="110"/>
      <c r="QCF209" s="110"/>
      <c r="QCG209" s="110"/>
      <c r="QCH209" s="110"/>
      <c r="QCI209" s="110"/>
      <c r="QCJ209" s="110"/>
      <c r="QCK209" s="110"/>
      <c r="QCL209" s="110"/>
      <c r="QCM209" s="110"/>
      <c r="QCN209" s="110"/>
      <c r="QCO209" s="110"/>
      <c r="QCP209" s="110"/>
      <c r="QCQ209" s="110"/>
      <c r="QCR209" s="110"/>
      <c r="QCS209" s="110"/>
      <c r="QCT209" s="110"/>
      <c r="QCU209" s="110"/>
      <c r="QCV209" s="110"/>
      <c r="QCW209" s="110"/>
      <c r="QCX209" s="110"/>
      <c r="QCY209" s="110"/>
      <c r="QCZ209" s="110"/>
      <c r="QDA209" s="110"/>
      <c r="QDB209" s="110"/>
      <c r="QDC209" s="110"/>
      <c r="QDD209" s="110"/>
      <c r="QDE209" s="110"/>
      <c r="QDF209" s="110"/>
      <c r="QDG209" s="110"/>
      <c r="QDH209" s="110"/>
      <c r="QDI209" s="110"/>
      <c r="QDJ209" s="110"/>
      <c r="QDK209" s="110"/>
      <c r="QDL209" s="110"/>
      <c r="QDM209" s="110"/>
      <c r="QDN209" s="110"/>
      <c r="QDO209" s="110"/>
      <c r="QDP209" s="110"/>
      <c r="QDQ209" s="110"/>
      <c r="QDR209" s="110"/>
      <c r="QDS209" s="110"/>
      <c r="QDT209" s="110"/>
      <c r="QDU209" s="110"/>
      <c r="QDV209" s="110"/>
      <c r="QDW209" s="110"/>
      <c r="QDX209" s="110"/>
      <c r="QDY209" s="110"/>
      <c r="QDZ209" s="110"/>
      <c r="QEA209" s="110"/>
      <c r="QEB209" s="110"/>
      <c r="QEC209" s="110"/>
      <c r="QED209" s="110"/>
      <c r="QEE209" s="110"/>
      <c r="QEF209" s="110"/>
      <c r="QEG209" s="110"/>
      <c r="QEH209" s="110"/>
      <c r="QEI209" s="110"/>
      <c r="QEJ209" s="110"/>
      <c r="QEK209" s="110"/>
      <c r="QEL209" s="110"/>
      <c r="QEM209" s="110"/>
      <c r="QEN209" s="110"/>
      <c r="QEO209" s="110"/>
      <c r="QEP209" s="110"/>
      <c r="QEQ209" s="110"/>
      <c r="QER209" s="110"/>
      <c r="QES209" s="110"/>
      <c r="QET209" s="110"/>
      <c r="QEU209" s="110"/>
      <c r="QEV209" s="110"/>
      <c r="QEW209" s="110"/>
      <c r="QEX209" s="110"/>
      <c r="QEY209" s="110"/>
      <c r="QEZ209" s="110"/>
      <c r="QFA209" s="110"/>
      <c r="QFB209" s="110"/>
      <c r="QFC209" s="110"/>
      <c r="QFD209" s="110"/>
      <c r="QFE209" s="110"/>
      <c r="QFF209" s="110"/>
      <c r="QFG209" s="110"/>
      <c r="QFH209" s="110"/>
      <c r="QFI209" s="110"/>
      <c r="QFJ209" s="110"/>
      <c r="QFK209" s="110"/>
      <c r="QFL209" s="110"/>
      <c r="QFM209" s="110"/>
      <c r="QFN209" s="110"/>
      <c r="QFO209" s="110"/>
      <c r="QFP209" s="110"/>
      <c r="QFQ209" s="110"/>
      <c r="QFR209" s="110"/>
      <c r="QFS209" s="110"/>
      <c r="QFT209" s="110"/>
      <c r="QFU209" s="110"/>
      <c r="QFV209" s="110"/>
      <c r="QFW209" s="110"/>
      <c r="QFX209" s="110"/>
      <c r="QFY209" s="110"/>
      <c r="QFZ209" s="110"/>
      <c r="QGA209" s="110"/>
      <c r="QGB209" s="110"/>
      <c r="QGC209" s="110"/>
      <c r="QGD209" s="110"/>
      <c r="QGE209" s="110"/>
      <c r="QGF209" s="110"/>
      <c r="QGG209" s="110"/>
      <c r="QGH209" s="110"/>
      <c r="QGI209" s="110"/>
      <c r="QGJ209" s="110"/>
      <c r="QGK209" s="110"/>
      <c r="QGL209" s="110"/>
      <c r="QGM209" s="110"/>
      <c r="QGN209" s="110"/>
      <c r="QGO209" s="110"/>
      <c r="QGP209" s="110"/>
      <c r="QGQ209" s="110"/>
      <c r="QGR209" s="110"/>
      <c r="QGS209" s="110"/>
      <c r="QGT209" s="110"/>
      <c r="QGU209" s="110"/>
      <c r="QGV209" s="110"/>
      <c r="QGW209" s="110"/>
      <c r="QGX209" s="110"/>
      <c r="QGY209" s="110"/>
      <c r="QGZ209" s="110"/>
      <c r="QHA209" s="110"/>
      <c r="QHB209" s="110"/>
      <c r="QHC209" s="110"/>
      <c r="QHD209" s="110"/>
      <c r="QHE209" s="110"/>
      <c r="QHF209" s="110"/>
      <c r="QHG209" s="110"/>
      <c r="QHH209" s="110"/>
      <c r="QHI209" s="110"/>
      <c r="QHJ209" s="110"/>
      <c r="QHK209" s="110"/>
      <c r="QHL209" s="110"/>
      <c r="QHM209" s="110"/>
      <c r="QHN209" s="110"/>
      <c r="QHO209" s="110"/>
      <c r="QHP209" s="110"/>
      <c r="QHQ209" s="110"/>
      <c r="QHR209" s="110"/>
      <c r="QHS209" s="110"/>
      <c r="QHT209" s="110"/>
      <c r="QHU209" s="110"/>
      <c r="QHV209" s="110"/>
      <c r="QHW209" s="110"/>
      <c r="QHX209" s="110"/>
      <c r="QHY209" s="110"/>
      <c r="QHZ209" s="110"/>
      <c r="QIA209" s="110"/>
      <c r="QIB209" s="110"/>
      <c r="QIC209" s="110"/>
      <c r="QID209" s="110"/>
      <c r="QIE209" s="110"/>
      <c r="QIF209" s="110"/>
      <c r="QIG209" s="110"/>
      <c r="QIH209" s="110"/>
      <c r="QII209" s="110"/>
      <c r="QIJ209" s="110"/>
      <c r="QIK209" s="110"/>
      <c r="QIL209" s="110"/>
      <c r="QIM209" s="110"/>
      <c r="QIN209" s="110"/>
      <c r="QIO209" s="110"/>
      <c r="QIP209" s="110"/>
      <c r="QIQ209" s="110"/>
      <c r="QIR209" s="110"/>
      <c r="QIS209" s="110"/>
      <c r="QIT209" s="110"/>
      <c r="QIU209" s="110"/>
      <c r="QIV209" s="110"/>
      <c r="QIW209" s="110"/>
      <c r="QIX209" s="110"/>
      <c r="QIY209" s="110"/>
      <c r="QIZ209" s="110"/>
      <c r="QJA209" s="110"/>
      <c r="QJB209" s="110"/>
      <c r="QJC209" s="110"/>
      <c r="QJD209" s="110"/>
      <c r="QJE209" s="110"/>
      <c r="QJF209" s="110"/>
      <c r="QJG209" s="110"/>
      <c r="QJH209" s="110"/>
      <c r="QJI209" s="110"/>
      <c r="QJJ209" s="110"/>
      <c r="QJK209" s="110"/>
      <c r="QJL209" s="110"/>
      <c r="QJM209" s="110"/>
      <c r="QJN209" s="110"/>
      <c r="QJO209" s="110"/>
      <c r="QJP209" s="110"/>
      <c r="QJQ209" s="110"/>
      <c r="QJR209" s="110"/>
      <c r="QJS209" s="110"/>
      <c r="QJT209" s="110"/>
      <c r="QJU209" s="110"/>
      <c r="QJV209" s="110"/>
      <c r="QJW209" s="110"/>
      <c r="QJX209" s="110"/>
      <c r="QJY209" s="110"/>
      <c r="QJZ209" s="110"/>
      <c r="QKA209" s="110"/>
      <c r="QKB209" s="110"/>
      <c r="QKC209" s="110"/>
      <c r="QKD209" s="110"/>
      <c r="QKE209" s="110"/>
      <c r="QKF209" s="110"/>
      <c r="QKG209" s="110"/>
      <c r="QKH209" s="110"/>
      <c r="QKI209" s="110"/>
      <c r="QKJ209" s="110"/>
      <c r="QKK209" s="110"/>
      <c r="QKL209" s="110"/>
      <c r="QKM209" s="110"/>
      <c r="QKN209" s="110"/>
      <c r="QKO209" s="110"/>
      <c r="QKP209" s="110"/>
      <c r="QKQ209" s="110"/>
      <c r="QKR209" s="110"/>
      <c r="QKS209" s="110"/>
      <c r="QKT209" s="110"/>
      <c r="QKU209" s="110"/>
      <c r="QKV209" s="110"/>
      <c r="QKW209" s="110"/>
      <c r="QKX209" s="110"/>
      <c r="QKY209" s="110"/>
      <c r="QKZ209" s="110"/>
      <c r="QLA209" s="110"/>
      <c r="QLB209" s="110"/>
      <c r="QLC209" s="110"/>
      <c r="QLD209" s="110"/>
      <c r="QLE209" s="110"/>
      <c r="QLF209" s="110"/>
      <c r="QLG209" s="110"/>
      <c r="QLH209" s="110"/>
      <c r="QLI209" s="110"/>
      <c r="QLJ209" s="110"/>
      <c r="QLK209" s="110"/>
      <c r="QLL209" s="110"/>
      <c r="QLM209" s="110"/>
      <c r="QLN209" s="110"/>
      <c r="QLO209" s="110"/>
      <c r="QLP209" s="110"/>
      <c r="QLQ209" s="110"/>
      <c r="QLR209" s="110"/>
      <c r="QLS209" s="110"/>
      <c r="QLT209" s="110"/>
      <c r="QLU209" s="110"/>
      <c r="QLV209" s="110"/>
      <c r="QLW209" s="110"/>
      <c r="QLX209" s="110"/>
      <c r="QLY209" s="110"/>
      <c r="QLZ209" s="110"/>
      <c r="QMA209" s="110"/>
      <c r="QMB209" s="110"/>
      <c r="QMC209" s="110"/>
      <c r="QMD209" s="110"/>
      <c r="QME209" s="110"/>
      <c r="QMF209" s="110"/>
      <c r="QMG209" s="110"/>
      <c r="QMH209" s="110"/>
      <c r="QMI209" s="110"/>
      <c r="QMJ209" s="110"/>
      <c r="QMK209" s="110"/>
      <c r="QML209" s="110"/>
      <c r="QMM209" s="110"/>
      <c r="QMN209" s="110"/>
      <c r="QMO209" s="110"/>
      <c r="QMP209" s="110"/>
      <c r="QMQ209" s="110"/>
      <c r="QMR209" s="110"/>
      <c r="QMS209" s="110"/>
      <c r="QMT209" s="110"/>
      <c r="QMU209" s="110"/>
      <c r="QMV209" s="110"/>
      <c r="QMW209" s="110"/>
      <c r="QMX209" s="110"/>
      <c r="QMY209" s="110"/>
      <c r="QMZ209" s="110"/>
      <c r="QNA209" s="110"/>
      <c r="QNB209" s="110"/>
      <c r="QNC209" s="110"/>
      <c r="QND209" s="110"/>
      <c r="QNE209" s="110"/>
      <c r="QNF209" s="110"/>
      <c r="QNG209" s="110"/>
      <c r="QNH209" s="110"/>
      <c r="QNI209" s="110"/>
      <c r="QNJ209" s="110"/>
      <c r="QNK209" s="110"/>
      <c r="QNL209" s="110"/>
      <c r="QNM209" s="110"/>
      <c r="QNN209" s="110"/>
      <c r="QNO209" s="110"/>
      <c r="QNP209" s="110"/>
      <c r="QNQ209" s="110"/>
      <c r="QNR209" s="110"/>
      <c r="QNS209" s="110"/>
      <c r="QNT209" s="110"/>
      <c r="QNU209" s="110"/>
      <c r="QNV209" s="110"/>
      <c r="QNW209" s="110"/>
      <c r="QNX209" s="110"/>
      <c r="QNY209" s="110"/>
      <c r="QNZ209" s="110"/>
      <c r="QOA209" s="110"/>
      <c r="QOB209" s="110"/>
      <c r="QOC209" s="110"/>
      <c r="QOD209" s="110"/>
      <c r="QOE209" s="110"/>
      <c r="QOF209" s="110"/>
      <c r="QOG209" s="110"/>
      <c r="QOH209" s="110"/>
      <c r="QOI209" s="110"/>
      <c r="QOJ209" s="110"/>
      <c r="QOK209" s="110"/>
      <c r="QOL209" s="110"/>
      <c r="QOM209" s="110"/>
      <c r="QON209" s="110"/>
      <c r="QOO209" s="110"/>
      <c r="QOP209" s="110"/>
      <c r="QOQ209" s="110"/>
      <c r="QOR209" s="110"/>
      <c r="QOS209" s="110"/>
      <c r="QOT209" s="110"/>
      <c r="QOU209" s="110"/>
      <c r="QOV209" s="110"/>
      <c r="QOW209" s="110"/>
      <c r="QOX209" s="110"/>
      <c r="QOY209" s="110"/>
      <c r="QOZ209" s="110"/>
      <c r="QPA209" s="110"/>
      <c r="QPB209" s="110"/>
      <c r="QPC209" s="110"/>
      <c r="QPD209" s="110"/>
      <c r="QPE209" s="110"/>
      <c r="QPF209" s="110"/>
      <c r="QPG209" s="110"/>
      <c r="QPH209" s="110"/>
      <c r="QPI209" s="110"/>
      <c r="QPJ209" s="110"/>
      <c r="QPK209" s="110"/>
      <c r="QPL209" s="110"/>
      <c r="QPM209" s="110"/>
      <c r="QPN209" s="110"/>
      <c r="QPO209" s="110"/>
      <c r="QPP209" s="110"/>
      <c r="QPQ209" s="110"/>
      <c r="QPR209" s="110"/>
      <c r="QPS209" s="110"/>
      <c r="QPT209" s="110"/>
      <c r="QPU209" s="110"/>
      <c r="QPV209" s="110"/>
      <c r="QPW209" s="110"/>
      <c r="QPX209" s="110"/>
      <c r="QPY209" s="110"/>
      <c r="QPZ209" s="110"/>
      <c r="QQA209" s="110"/>
      <c r="QQB209" s="110"/>
      <c r="QQC209" s="110"/>
      <c r="QQD209" s="110"/>
      <c r="QQE209" s="110"/>
      <c r="QQF209" s="110"/>
      <c r="QQG209" s="110"/>
      <c r="QQH209" s="110"/>
      <c r="QQI209" s="110"/>
      <c r="QQJ209" s="110"/>
      <c r="QQK209" s="110"/>
      <c r="QQL209" s="110"/>
      <c r="QQM209" s="110"/>
      <c r="QQN209" s="110"/>
      <c r="QQO209" s="110"/>
      <c r="QQP209" s="110"/>
      <c r="QQQ209" s="110"/>
      <c r="QQR209" s="110"/>
      <c r="QQS209" s="110"/>
      <c r="QQT209" s="110"/>
      <c r="QQU209" s="110"/>
      <c r="QQV209" s="110"/>
      <c r="QQW209" s="110"/>
      <c r="QQX209" s="110"/>
      <c r="QQY209" s="110"/>
      <c r="QQZ209" s="110"/>
      <c r="QRA209" s="110"/>
      <c r="QRB209" s="110"/>
      <c r="QRC209" s="110"/>
      <c r="QRD209" s="110"/>
      <c r="QRE209" s="110"/>
      <c r="QRF209" s="110"/>
      <c r="QRG209" s="110"/>
      <c r="QRH209" s="110"/>
      <c r="QRI209" s="110"/>
      <c r="QRJ209" s="110"/>
      <c r="QRK209" s="110"/>
      <c r="QRL209" s="110"/>
      <c r="QRM209" s="110"/>
      <c r="QRN209" s="110"/>
      <c r="QRO209" s="110"/>
      <c r="QRP209" s="110"/>
      <c r="QRQ209" s="110"/>
      <c r="QRR209" s="110"/>
      <c r="QRS209" s="110"/>
      <c r="QRT209" s="110"/>
      <c r="QRU209" s="110"/>
      <c r="QRV209" s="110"/>
      <c r="QRW209" s="110"/>
      <c r="QRX209" s="110"/>
      <c r="QRY209" s="110"/>
      <c r="QRZ209" s="110"/>
      <c r="QSA209" s="110"/>
      <c r="QSB209" s="110"/>
      <c r="QSC209" s="110"/>
      <c r="QSD209" s="110"/>
      <c r="QSE209" s="110"/>
      <c r="QSF209" s="110"/>
      <c r="QSG209" s="110"/>
      <c r="QSH209" s="110"/>
      <c r="QSI209" s="110"/>
      <c r="QSJ209" s="110"/>
      <c r="QSK209" s="110"/>
      <c r="QSL209" s="110"/>
      <c r="QSM209" s="110"/>
      <c r="QSN209" s="110"/>
      <c r="QSO209" s="110"/>
      <c r="QSP209" s="110"/>
      <c r="QSQ209" s="110"/>
      <c r="QSR209" s="110"/>
      <c r="QSS209" s="110"/>
      <c r="QST209" s="110"/>
      <c r="QSU209" s="110"/>
      <c r="QSV209" s="110"/>
      <c r="QSW209" s="110"/>
      <c r="QSX209" s="110"/>
      <c r="QSY209" s="110"/>
      <c r="QSZ209" s="110"/>
      <c r="QTA209" s="110"/>
      <c r="QTB209" s="110"/>
      <c r="QTC209" s="110"/>
      <c r="QTD209" s="110"/>
      <c r="QTE209" s="110"/>
      <c r="QTF209" s="110"/>
      <c r="QTG209" s="110"/>
      <c r="QTH209" s="110"/>
      <c r="QTI209" s="110"/>
      <c r="QTJ209" s="110"/>
      <c r="QTK209" s="110"/>
      <c r="QTL209" s="110"/>
      <c r="QTM209" s="110"/>
      <c r="QTN209" s="110"/>
      <c r="QTO209" s="110"/>
      <c r="QTP209" s="110"/>
      <c r="QTQ209" s="110"/>
      <c r="QTR209" s="110"/>
      <c r="QTS209" s="110"/>
      <c r="QTT209" s="110"/>
      <c r="QTU209" s="110"/>
      <c r="QTV209" s="110"/>
      <c r="QTW209" s="110"/>
      <c r="QTX209" s="110"/>
      <c r="QTY209" s="110"/>
      <c r="QTZ209" s="110"/>
      <c r="QUA209" s="110"/>
      <c r="QUB209" s="110"/>
      <c r="QUC209" s="110"/>
      <c r="QUD209" s="110"/>
      <c r="QUE209" s="110"/>
      <c r="QUF209" s="110"/>
      <c r="QUG209" s="110"/>
      <c r="QUH209" s="110"/>
      <c r="QUI209" s="110"/>
      <c r="QUJ209" s="110"/>
      <c r="QUK209" s="110"/>
      <c r="QUL209" s="110"/>
      <c r="QUM209" s="110"/>
      <c r="QUN209" s="110"/>
      <c r="QUO209" s="110"/>
      <c r="QUP209" s="110"/>
      <c r="QUQ209" s="110"/>
      <c r="QUR209" s="110"/>
      <c r="QUS209" s="110"/>
      <c r="QUT209" s="110"/>
      <c r="QUU209" s="110"/>
      <c r="QUV209" s="110"/>
      <c r="QUW209" s="110"/>
      <c r="QUX209" s="110"/>
      <c r="QUY209" s="110"/>
      <c r="QUZ209" s="110"/>
      <c r="QVA209" s="110"/>
      <c r="QVB209" s="110"/>
      <c r="QVC209" s="110"/>
      <c r="QVD209" s="110"/>
      <c r="QVE209" s="110"/>
      <c r="QVF209" s="110"/>
      <c r="QVG209" s="110"/>
      <c r="QVH209" s="110"/>
      <c r="QVI209" s="110"/>
      <c r="QVJ209" s="110"/>
      <c r="QVK209" s="110"/>
      <c r="QVL209" s="110"/>
      <c r="QVM209" s="110"/>
      <c r="QVN209" s="110"/>
      <c r="QVO209" s="110"/>
      <c r="QVP209" s="110"/>
      <c r="QVQ209" s="110"/>
      <c r="QVR209" s="110"/>
      <c r="QVS209" s="110"/>
      <c r="QVT209" s="110"/>
      <c r="QVU209" s="110"/>
      <c r="QVV209" s="110"/>
      <c r="QVW209" s="110"/>
      <c r="QVX209" s="110"/>
      <c r="QVY209" s="110"/>
      <c r="QVZ209" s="110"/>
      <c r="QWA209" s="110"/>
      <c r="QWB209" s="110"/>
      <c r="QWC209" s="110"/>
      <c r="QWD209" s="110"/>
      <c r="QWE209" s="110"/>
      <c r="QWF209" s="110"/>
      <c r="QWG209" s="110"/>
      <c r="QWH209" s="110"/>
      <c r="QWI209" s="110"/>
      <c r="QWJ209" s="110"/>
      <c r="QWK209" s="110"/>
      <c r="QWL209" s="110"/>
      <c r="QWM209" s="110"/>
      <c r="QWN209" s="110"/>
      <c r="QWO209" s="110"/>
      <c r="QWP209" s="110"/>
      <c r="QWQ209" s="110"/>
      <c r="QWR209" s="110"/>
      <c r="QWS209" s="110"/>
      <c r="QWT209" s="110"/>
      <c r="QWU209" s="110"/>
      <c r="QWV209" s="110"/>
      <c r="QWW209" s="110"/>
      <c r="QWX209" s="110"/>
      <c r="QWY209" s="110"/>
      <c r="QWZ209" s="110"/>
      <c r="QXA209" s="110"/>
      <c r="QXB209" s="110"/>
      <c r="QXC209" s="110"/>
      <c r="QXD209" s="110"/>
      <c r="QXE209" s="110"/>
      <c r="QXF209" s="110"/>
      <c r="QXG209" s="110"/>
      <c r="QXH209" s="110"/>
      <c r="QXI209" s="110"/>
      <c r="QXJ209" s="110"/>
      <c r="QXK209" s="110"/>
      <c r="QXL209" s="110"/>
      <c r="QXM209" s="110"/>
      <c r="QXN209" s="110"/>
      <c r="QXO209" s="110"/>
      <c r="QXP209" s="110"/>
      <c r="QXQ209" s="110"/>
      <c r="QXR209" s="110"/>
      <c r="QXS209" s="110"/>
      <c r="QXT209" s="110"/>
      <c r="QXU209" s="110"/>
      <c r="QXV209" s="110"/>
      <c r="QXW209" s="110"/>
      <c r="QXX209" s="110"/>
      <c r="QXY209" s="110"/>
      <c r="QXZ209" s="110"/>
      <c r="QYA209" s="110"/>
      <c r="QYB209" s="110"/>
      <c r="QYC209" s="110"/>
      <c r="QYD209" s="110"/>
      <c r="QYE209" s="110"/>
      <c r="QYF209" s="110"/>
      <c r="QYG209" s="110"/>
      <c r="QYH209" s="110"/>
      <c r="QYI209" s="110"/>
      <c r="QYJ209" s="110"/>
      <c r="QYK209" s="110"/>
      <c r="QYL209" s="110"/>
      <c r="QYM209" s="110"/>
      <c r="QYN209" s="110"/>
      <c r="QYO209" s="110"/>
      <c r="QYP209" s="110"/>
      <c r="QYQ209" s="110"/>
      <c r="QYR209" s="110"/>
      <c r="QYS209" s="110"/>
      <c r="QYT209" s="110"/>
      <c r="QYU209" s="110"/>
      <c r="QYV209" s="110"/>
      <c r="QYW209" s="110"/>
      <c r="QYX209" s="110"/>
      <c r="QYY209" s="110"/>
      <c r="QYZ209" s="110"/>
      <c r="QZA209" s="110"/>
      <c r="QZB209" s="110"/>
      <c r="QZC209" s="110"/>
      <c r="QZD209" s="110"/>
      <c r="QZE209" s="110"/>
      <c r="QZF209" s="110"/>
      <c r="QZG209" s="110"/>
      <c r="QZH209" s="110"/>
      <c r="QZI209" s="110"/>
      <c r="QZJ209" s="110"/>
      <c r="QZK209" s="110"/>
      <c r="QZL209" s="110"/>
      <c r="QZM209" s="110"/>
      <c r="QZN209" s="110"/>
      <c r="QZO209" s="110"/>
      <c r="QZP209" s="110"/>
      <c r="QZQ209" s="110"/>
      <c r="QZR209" s="110"/>
      <c r="QZS209" s="110"/>
      <c r="QZT209" s="110"/>
      <c r="QZU209" s="110"/>
      <c r="QZV209" s="110"/>
      <c r="QZW209" s="110"/>
      <c r="QZX209" s="110"/>
      <c r="QZY209" s="110"/>
      <c r="QZZ209" s="110"/>
      <c r="RAA209" s="110"/>
      <c r="RAB209" s="110"/>
      <c r="RAC209" s="110"/>
      <c r="RAD209" s="110"/>
      <c r="RAE209" s="110"/>
      <c r="RAF209" s="110"/>
      <c r="RAG209" s="110"/>
      <c r="RAH209" s="110"/>
      <c r="RAI209" s="110"/>
      <c r="RAJ209" s="110"/>
      <c r="RAK209" s="110"/>
      <c r="RAL209" s="110"/>
      <c r="RAM209" s="110"/>
      <c r="RAN209" s="110"/>
      <c r="RAO209" s="110"/>
      <c r="RAP209" s="110"/>
      <c r="RAQ209" s="110"/>
      <c r="RAR209" s="110"/>
      <c r="RAS209" s="110"/>
      <c r="RAT209" s="110"/>
      <c r="RAU209" s="110"/>
      <c r="RAV209" s="110"/>
      <c r="RAW209" s="110"/>
      <c r="RAX209" s="110"/>
      <c r="RAY209" s="110"/>
      <c r="RAZ209" s="110"/>
      <c r="RBA209" s="110"/>
      <c r="RBB209" s="110"/>
      <c r="RBC209" s="110"/>
      <c r="RBD209" s="110"/>
      <c r="RBE209" s="110"/>
      <c r="RBF209" s="110"/>
      <c r="RBG209" s="110"/>
      <c r="RBH209" s="110"/>
      <c r="RBI209" s="110"/>
      <c r="RBJ209" s="110"/>
      <c r="RBK209" s="110"/>
      <c r="RBL209" s="110"/>
      <c r="RBM209" s="110"/>
      <c r="RBN209" s="110"/>
      <c r="RBO209" s="110"/>
      <c r="RBP209" s="110"/>
      <c r="RBQ209" s="110"/>
      <c r="RBR209" s="110"/>
      <c r="RBS209" s="110"/>
      <c r="RBT209" s="110"/>
      <c r="RBU209" s="110"/>
      <c r="RBV209" s="110"/>
      <c r="RBW209" s="110"/>
      <c r="RBX209" s="110"/>
      <c r="RBY209" s="110"/>
      <c r="RBZ209" s="110"/>
      <c r="RCA209" s="110"/>
      <c r="RCB209" s="110"/>
      <c r="RCC209" s="110"/>
      <c r="RCD209" s="110"/>
      <c r="RCE209" s="110"/>
      <c r="RCF209" s="110"/>
      <c r="RCG209" s="110"/>
      <c r="RCH209" s="110"/>
      <c r="RCI209" s="110"/>
      <c r="RCJ209" s="110"/>
      <c r="RCK209" s="110"/>
      <c r="RCL209" s="110"/>
      <c r="RCM209" s="110"/>
      <c r="RCN209" s="110"/>
      <c r="RCO209" s="110"/>
      <c r="RCP209" s="110"/>
      <c r="RCQ209" s="110"/>
      <c r="RCR209" s="110"/>
      <c r="RCS209" s="110"/>
      <c r="RCT209" s="110"/>
      <c r="RCU209" s="110"/>
      <c r="RCV209" s="110"/>
      <c r="RCW209" s="110"/>
      <c r="RCX209" s="110"/>
      <c r="RCY209" s="110"/>
      <c r="RCZ209" s="110"/>
      <c r="RDA209" s="110"/>
      <c r="RDB209" s="110"/>
      <c r="RDC209" s="110"/>
      <c r="RDD209" s="110"/>
      <c r="RDE209" s="110"/>
      <c r="RDF209" s="110"/>
      <c r="RDG209" s="110"/>
      <c r="RDH209" s="110"/>
      <c r="RDI209" s="110"/>
      <c r="RDJ209" s="110"/>
      <c r="RDK209" s="110"/>
      <c r="RDL209" s="110"/>
      <c r="RDM209" s="110"/>
      <c r="RDN209" s="110"/>
      <c r="RDO209" s="110"/>
      <c r="RDP209" s="110"/>
      <c r="RDQ209" s="110"/>
      <c r="RDR209" s="110"/>
      <c r="RDS209" s="110"/>
      <c r="RDT209" s="110"/>
      <c r="RDU209" s="110"/>
      <c r="RDV209" s="110"/>
      <c r="RDW209" s="110"/>
      <c r="RDX209" s="110"/>
      <c r="RDY209" s="110"/>
      <c r="RDZ209" s="110"/>
      <c r="REA209" s="110"/>
      <c r="REB209" s="110"/>
      <c r="REC209" s="110"/>
      <c r="RED209" s="110"/>
      <c r="REE209" s="110"/>
      <c r="REF209" s="110"/>
      <c r="REG209" s="110"/>
      <c r="REH209" s="110"/>
      <c r="REI209" s="110"/>
      <c r="REJ209" s="110"/>
      <c r="REK209" s="110"/>
      <c r="REL209" s="110"/>
      <c r="REM209" s="110"/>
      <c r="REN209" s="110"/>
      <c r="REO209" s="110"/>
      <c r="REP209" s="110"/>
      <c r="REQ209" s="110"/>
      <c r="RER209" s="110"/>
      <c r="RES209" s="110"/>
      <c r="RET209" s="110"/>
      <c r="REU209" s="110"/>
      <c r="REV209" s="110"/>
      <c r="REW209" s="110"/>
      <c r="REX209" s="110"/>
      <c r="REY209" s="110"/>
      <c r="REZ209" s="110"/>
      <c r="RFA209" s="110"/>
      <c r="RFB209" s="110"/>
      <c r="RFC209" s="110"/>
      <c r="RFD209" s="110"/>
      <c r="RFE209" s="110"/>
      <c r="RFF209" s="110"/>
      <c r="RFG209" s="110"/>
      <c r="RFH209" s="110"/>
      <c r="RFI209" s="110"/>
      <c r="RFJ209" s="110"/>
      <c r="RFK209" s="110"/>
      <c r="RFL209" s="110"/>
      <c r="RFM209" s="110"/>
      <c r="RFN209" s="110"/>
      <c r="RFO209" s="110"/>
      <c r="RFP209" s="110"/>
      <c r="RFQ209" s="110"/>
      <c r="RFR209" s="110"/>
      <c r="RFS209" s="110"/>
      <c r="RFT209" s="110"/>
      <c r="RFU209" s="110"/>
      <c r="RFV209" s="110"/>
      <c r="RFW209" s="110"/>
      <c r="RFX209" s="110"/>
      <c r="RFY209" s="110"/>
      <c r="RFZ209" s="110"/>
      <c r="RGA209" s="110"/>
      <c r="RGB209" s="110"/>
      <c r="RGC209" s="110"/>
      <c r="RGD209" s="110"/>
      <c r="RGE209" s="110"/>
      <c r="RGF209" s="110"/>
      <c r="RGG209" s="110"/>
      <c r="RGH209" s="110"/>
      <c r="RGI209" s="110"/>
      <c r="RGJ209" s="110"/>
      <c r="RGK209" s="110"/>
      <c r="RGL209" s="110"/>
      <c r="RGM209" s="110"/>
      <c r="RGN209" s="110"/>
      <c r="RGO209" s="110"/>
      <c r="RGP209" s="110"/>
      <c r="RGQ209" s="110"/>
      <c r="RGR209" s="110"/>
      <c r="RGS209" s="110"/>
      <c r="RGT209" s="110"/>
      <c r="RGU209" s="110"/>
      <c r="RGV209" s="110"/>
      <c r="RGW209" s="110"/>
      <c r="RGX209" s="110"/>
      <c r="RGY209" s="110"/>
      <c r="RGZ209" s="110"/>
      <c r="RHA209" s="110"/>
      <c r="RHB209" s="110"/>
      <c r="RHC209" s="110"/>
      <c r="RHD209" s="110"/>
      <c r="RHE209" s="110"/>
      <c r="RHF209" s="110"/>
      <c r="RHG209" s="110"/>
      <c r="RHH209" s="110"/>
      <c r="RHI209" s="110"/>
      <c r="RHJ209" s="110"/>
      <c r="RHK209" s="110"/>
      <c r="RHL209" s="110"/>
      <c r="RHM209" s="110"/>
      <c r="RHN209" s="110"/>
      <c r="RHO209" s="110"/>
      <c r="RHP209" s="110"/>
      <c r="RHQ209" s="110"/>
      <c r="RHR209" s="110"/>
      <c r="RHS209" s="110"/>
      <c r="RHT209" s="110"/>
      <c r="RHU209" s="110"/>
      <c r="RHV209" s="110"/>
      <c r="RHW209" s="110"/>
      <c r="RHX209" s="110"/>
      <c r="RHY209" s="110"/>
      <c r="RHZ209" s="110"/>
      <c r="RIA209" s="110"/>
      <c r="RIB209" s="110"/>
      <c r="RIC209" s="110"/>
      <c r="RID209" s="110"/>
      <c r="RIE209" s="110"/>
      <c r="RIF209" s="110"/>
      <c r="RIG209" s="110"/>
      <c r="RIH209" s="110"/>
      <c r="RII209" s="110"/>
      <c r="RIJ209" s="110"/>
      <c r="RIK209" s="110"/>
      <c r="RIL209" s="110"/>
      <c r="RIM209" s="110"/>
      <c r="RIN209" s="110"/>
      <c r="RIO209" s="110"/>
      <c r="RIP209" s="110"/>
      <c r="RIQ209" s="110"/>
      <c r="RIR209" s="110"/>
      <c r="RIS209" s="110"/>
      <c r="RIT209" s="110"/>
      <c r="RIU209" s="110"/>
      <c r="RIV209" s="110"/>
      <c r="RIW209" s="110"/>
      <c r="RIX209" s="110"/>
      <c r="RIY209" s="110"/>
      <c r="RIZ209" s="110"/>
      <c r="RJA209" s="110"/>
      <c r="RJB209" s="110"/>
      <c r="RJC209" s="110"/>
      <c r="RJD209" s="110"/>
      <c r="RJE209" s="110"/>
      <c r="RJF209" s="110"/>
      <c r="RJG209" s="110"/>
      <c r="RJH209" s="110"/>
      <c r="RJI209" s="110"/>
      <c r="RJJ209" s="110"/>
      <c r="RJK209" s="110"/>
      <c r="RJL209" s="110"/>
      <c r="RJM209" s="110"/>
      <c r="RJN209" s="110"/>
      <c r="RJO209" s="110"/>
      <c r="RJP209" s="110"/>
      <c r="RJQ209" s="110"/>
      <c r="RJR209" s="110"/>
      <c r="RJS209" s="110"/>
      <c r="RJT209" s="110"/>
      <c r="RJU209" s="110"/>
      <c r="RJV209" s="110"/>
      <c r="RJW209" s="110"/>
      <c r="RJX209" s="110"/>
      <c r="RJY209" s="110"/>
      <c r="RJZ209" s="110"/>
      <c r="RKA209" s="110"/>
      <c r="RKB209" s="110"/>
      <c r="RKC209" s="110"/>
      <c r="RKD209" s="110"/>
      <c r="RKE209" s="110"/>
      <c r="RKF209" s="110"/>
      <c r="RKG209" s="110"/>
      <c r="RKH209" s="110"/>
      <c r="RKI209" s="110"/>
      <c r="RKJ209" s="110"/>
      <c r="RKK209" s="110"/>
      <c r="RKL209" s="110"/>
      <c r="RKM209" s="110"/>
      <c r="RKN209" s="110"/>
      <c r="RKO209" s="110"/>
      <c r="RKP209" s="110"/>
      <c r="RKQ209" s="110"/>
      <c r="RKR209" s="110"/>
      <c r="RKS209" s="110"/>
      <c r="RKT209" s="110"/>
      <c r="RKU209" s="110"/>
      <c r="RKV209" s="110"/>
      <c r="RKW209" s="110"/>
      <c r="RKX209" s="110"/>
      <c r="RKY209" s="110"/>
      <c r="RKZ209" s="110"/>
      <c r="RLA209" s="110"/>
      <c r="RLB209" s="110"/>
      <c r="RLC209" s="110"/>
      <c r="RLD209" s="110"/>
      <c r="RLE209" s="110"/>
      <c r="RLF209" s="110"/>
      <c r="RLG209" s="110"/>
      <c r="RLH209" s="110"/>
      <c r="RLI209" s="110"/>
      <c r="RLJ209" s="110"/>
      <c r="RLK209" s="110"/>
      <c r="RLL209" s="110"/>
      <c r="RLM209" s="110"/>
      <c r="RLN209" s="110"/>
      <c r="RLO209" s="110"/>
      <c r="RLP209" s="110"/>
      <c r="RLQ209" s="110"/>
      <c r="RLR209" s="110"/>
      <c r="RLS209" s="110"/>
      <c r="RLT209" s="110"/>
      <c r="RLU209" s="110"/>
      <c r="RLV209" s="110"/>
      <c r="RLW209" s="110"/>
      <c r="RLX209" s="110"/>
      <c r="RLY209" s="110"/>
      <c r="RLZ209" s="110"/>
      <c r="RMA209" s="110"/>
      <c r="RMB209" s="110"/>
      <c r="RMC209" s="110"/>
      <c r="RMD209" s="110"/>
      <c r="RME209" s="110"/>
      <c r="RMF209" s="110"/>
      <c r="RMG209" s="110"/>
      <c r="RMH209" s="110"/>
      <c r="RMI209" s="110"/>
      <c r="RMJ209" s="110"/>
      <c r="RMK209" s="110"/>
      <c r="RML209" s="110"/>
      <c r="RMM209" s="110"/>
      <c r="RMN209" s="110"/>
      <c r="RMO209" s="110"/>
      <c r="RMP209" s="110"/>
      <c r="RMQ209" s="110"/>
      <c r="RMR209" s="110"/>
      <c r="RMS209" s="110"/>
      <c r="RMT209" s="110"/>
      <c r="RMU209" s="110"/>
      <c r="RMV209" s="110"/>
      <c r="RMW209" s="110"/>
      <c r="RMX209" s="110"/>
      <c r="RMY209" s="110"/>
      <c r="RMZ209" s="110"/>
      <c r="RNA209" s="110"/>
      <c r="RNB209" s="110"/>
      <c r="RNC209" s="110"/>
      <c r="RND209" s="110"/>
      <c r="RNE209" s="110"/>
      <c r="RNF209" s="110"/>
      <c r="RNG209" s="110"/>
      <c r="RNH209" s="110"/>
      <c r="RNI209" s="110"/>
      <c r="RNJ209" s="110"/>
      <c r="RNK209" s="110"/>
      <c r="RNL209" s="110"/>
      <c r="RNM209" s="110"/>
      <c r="RNN209" s="110"/>
      <c r="RNO209" s="110"/>
      <c r="RNP209" s="110"/>
      <c r="RNQ209" s="110"/>
      <c r="RNR209" s="110"/>
      <c r="RNS209" s="110"/>
      <c r="RNT209" s="110"/>
      <c r="RNU209" s="110"/>
      <c r="RNV209" s="110"/>
      <c r="RNW209" s="110"/>
      <c r="RNX209" s="110"/>
      <c r="RNY209" s="110"/>
      <c r="RNZ209" s="110"/>
      <c r="ROA209" s="110"/>
      <c r="ROB209" s="110"/>
      <c r="ROC209" s="110"/>
      <c r="ROD209" s="110"/>
      <c r="ROE209" s="110"/>
      <c r="ROF209" s="110"/>
      <c r="ROG209" s="110"/>
      <c r="ROH209" s="110"/>
      <c r="ROI209" s="110"/>
      <c r="ROJ209" s="110"/>
      <c r="ROK209" s="110"/>
      <c r="ROL209" s="110"/>
      <c r="ROM209" s="110"/>
      <c r="RON209" s="110"/>
      <c r="ROO209" s="110"/>
      <c r="ROP209" s="110"/>
      <c r="ROQ209" s="110"/>
      <c r="ROR209" s="110"/>
      <c r="ROS209" s="110"/>
      <c r="ROT209" s="110"/>
      <c r="ROU209" s="110"/>
      <c r="ROV209" s="110"/>
      <c r="ROW209" s="110"/>
      <c r="ROX209" s="110"/>
      <c r="ROY209" s="110"/>
      <c r="ROZ209" s="110"/>
      <c r="RPA209" s="110"/>
      <c r="RPB209" s="110"/>
      <c r="RPC209" s="110"/>
      <c r="RPD209" s="110"/>
      <c r="RPE209" s="110"/>
      <c r="RPF209" s="110"/>
      <c r="RPG209" s="110"/>
      <c r="RPH209" s="110"/>
      <c r="RPI209" s="110"/>
      <c r="RPJ209" s="110"/>
      <c r="RPK209" s="110"/>
      <c r="RPL209" s="110"/>
      <c r="RPM209" s="110"/>
      <c r="RPN209" s="110"/>
      <c r="RPO209" s="110"/>
      <c r="RPP209" s="110"/>
      <c r="RPQ209" s="110"/>
      <c r="RPR209" s="110"/>
      <c r="RPS209" s="110"/>
      <c r="RPT209" s="110"/>
      <c r="RPU209" s="110"/>
      <c r="RPV209" s="110"/>
      <c r="RPW209" s="110"/>
      <c r="RPX209" s="110"/>
      <c r="RPY209" s="110"/>
      <c r="RPZ209" s="110"/>
      <c r="RQA209" s="110"/>
      <c r="RQB209" s="110"/>
      <c r="RQC209" s="110"/>
      <c r="RQD209" s="110"/>
      <c r="RQE209" s="110"/>
      <c r="RQF209" s="110"/>
      <c r="RQG209" s="110"/>
      <c r="RQH209" s="110"/>
      <c r="RQI209" s="110"/>
      <c r="RQJ209" s="110"/>
      <c r="RQK209" s="110"/>
      <c r="RQL209" s="110"/>
      <c r="RQM209" s="110"/>
      <c r="RQN209" s="110"/>
      <c r="RQO209" s="110"/>
      <c r="RQP209" s="110"/>
      <c r="RQQ209" s="110"/>
      <c r="RQR209" s="110"/>
      <c r="RQS209" s="110"/>
      <c r="RQT209" s="110"/>
      <c r="RQU209" s="110"/>
      <c r="RQV209" s="110"/>
      <c r="RQW209" s="110"/>
      <c r="RQX209" s="110"/>
      <c r="RQY209" s="110"/>
      <c r="RQZ209" s="110"/>
      <c r="RRA209" s="110"/>
      <c r="RRB209" s="110"/>
      <c r="RRC209" s="110"/>
      <c r="RRD209" s="110"/>
      <c r="RRE209" s="110"/>
      <c r="RRF209" s="110"/>
      <c r="RRG209" s="110"/>
      <c r="RRH209" s="110"/>
      <c r="RRI209" s="110"/>
      <c r="RRJ209" s="110"/>
      <c r="RRK209" s="110"/>
      <c r="RRL209" s="110"/>
      <c r="RRM209" s="110"/>
      <c r="RRN209" s="110"/>
      <c r="RRO209" s="110"/>
      <c r="RRP209" s="110"/>
      <c r="RRQ209" s="110"/>
      <c r="RRR209" s="110"/>
      <c r="RRS209" s="110"/>
      <c r="RRT209" s="110"/>
      <c r="RRU209" s="110"/>
      <c r="RRV209" s="110"/>
      <c r="RRW209" s="110"/>
      <c r="RRX209" s="110"/>
      <c r="RRY209" s="110"/>
      <c r="RRZ209" s="110"/>
      <c r="RSA209" s="110"/>
      <c r="RSB209" s="110"/>
      <c r="RSC209" s="110"/>
      <c r="RSD209" s="110"/>
      <c r="RSE209" s="110"/>
      <c r="RSF209" s="110"/>
      <c r="RSG209" s="110"/>
      <c r="RSH209" s="110"/>
      <c r="RSI209" s="110"/>
      <c r="RSJ209" s="110"/>
      <c r="RSK209" s="110"/>
      <c r="RSL209" s="110"/>
      <c r="RSM209" s="110"/>
      <c r="RSN209" s="110"/>
      <c r="RSO209" s="110"/>
      <c r="RSP209" s="110"/>
      <c r="RSQ209" s="110"/>
      <c r="RSR209" s="110"/>
      <c r="RSS209" s="110"/>
      <c r="RST209" s="110"/>
      <c r="RSU209" s="110"/>
      <c r="RSV209" s="110"/>
      <c r="RSW209" s="110"/>
      <c r="RSX209" s="110"/>
      <c r="RSY209" s="110"/>
      <c r="RSZ209" s="110"/>
      <c r="RTA209" s="110"/>
      <c r="RTB209" s="110"/>
      <c r="RTC209" s="110"/>
      <c r="RTD209" s="110"/>
      <c r="RTE209" s="110"/>
      <c r="RTF209" s="110"/>
      <c r="RTG209" s="110"/>
      <c r="RTH209" s="110"/>
      <c r="RTI209" s="110"/>
      <c r="RTJ209" s="110"/>
      <c r="RTK209" s="110"/>
      <c r="RTL209" s="110"/>
      <c r="RTM209" s="110"/>
      <c r="RTN209" s="110"/>
      <c r="RTO209" s="110"/>
      <c r="RTP209" s="110"/>
      <c r="RTQ209" s="110"/>
      <c r="RTR209" s="110"/>
      <c r="RTS209" s="110"/>
      <c r="RTT209" s="110"/>
      <c r="RTU209" s="110"/>
      <c r="RTV209" s="110"/>
      <c r="RTW209" s="110"/>
      <c r="RTX209" s="110"/>
      <c r="RTY209" s="110"/>
      <c r="RTZ209" s="110"/>
      <c r="RUA209" s="110"/>
      <c r="RUB209" s="110"/>
      <c r="RUC209" s="110"/>
      <c r="RUD209" s="110"/>
      <c r="RUE209" s="110"/>
      <c r="RUF209" s="110"/>
      <c r="RUG209" s="110"/>
      <c r="RUH209" s="110"/>
      <c r="RUI209" s="110"/>
      <c r="RUJ209" s="110"/>
      <c r="RUK209" s="110"/>
      <c r="RUL209" s="110"/>
      <c r="RUM209" s="110"/>
      <c r="RUN209" s="110"/>
      <c r="RUO209" s="110"/>
      <c r="RUP209" s="110"/>
      <c r="RUQ209" s="110"/>
      <c r="RUR209" s="110"/>
      <c r="RUS209" s="110"/>
      <c r="RUT209" s="110"/>
      <c r="RUU209" s="110"/>
      <c r="RUV209" s="110"/>
      <c r="RUW209" s="110"/>
      <c r="RUX209" s="110"/>
      <c r="RUY209" s="110"/>
      <c r="RUZ209" s="110"/>
      <c r="RVA209" s="110"/>
      <c r="RVB209" s="110"/>
      <c r="RVC209" s="110"/>
      <c r="RVD209" s="110"/>
      <c r="RVE209" s="110"/>
      <c r="RVF209" s="110"/>
      <c r="RVG209" s="110"/>
      <c r="RVH209" s="110"/>
      <c r="RVI209" s="110"/>
      <c r="RVJ209" s="110"/>
      <c r="RVK209" s="110"/>
      <c r="RVL209" s="110"/>
      <c r="RVM209" s="110"/>
      <c r="RVN209" s="110"/>
      <c r="RVO209" s="110"/>
      <c r="RVP209" s="110"/>
      <c r="RVQ209" s="110"/>
      <c r="RVR209" s="110"/>
      <c r="RVS209" s="110"/>
      <c r="RVT209" s="110"/>
      <c r="RVU209" s="110"/>
      <c r="RVV209" s="110"/>
      <c r="RVW209" s="110"/>
      <c r="RVX209" s="110"/>
      <c r="RVY209" s="110"/>
      <c r="RVZ209" s="110"/>
      <c r="RWA209" s="110"/>
      <c r="RWB209" s="110"/>
      <c r="RWC209" s="110"/>
      <c r="RWD209" s="110"/>
      <c r="RWE209" s="110"/>
      <c r="RWF209" s="110"/>
      <c r="RWG209" s="110"/>
      <c r="RWH209" s="110"/>
      <c r="RWI209" s="110"/>
      <c r="RWJ209" s="110"/>
      <c r="RWK209" s="110"/>
      <c r="RWL209" s="110"/>
      <c r="RWM209" s="110"/>
      <c r="RWN209" s="110"/>
      <c r="RWO209" s="110"/>
      <c r="RWP209" s="110"/>
      <c r="RWQ209" s="110"/>
      <c r="RWR209" s="110"/>
      <c r="RWS209" s="110"/>
      <c r="RWT209" s="110"/>
      <c r="RWU209" s="110"/>
      <c r="RWV209" s="110"/>
      <c r="RWW209" s="110"/>
      <c r="RWX209" s="110"/>
      <c r="RWY209" s="110"/>
      <c r="RWZ209" s="110"/>
      <c r="RXA209" s="110"/>
      <c r="RXB209" s="110"/>
      <c r="RXC209" s="110"/>
      <c r="RXD209" s="110"/>
      <c r="RXE209" s="110"/>
      <c r="RXF209" s="110"/>
      <c r="RXG209" s="110"/>
      <c r="RXH209" s="110"/>
      <c r="RXI209" s="110"/>
      <c r="RXJ209" s="110"/>
      <c r="RXK209" s="110"/>
      <c r="RXL209" s="110"/>
      <c r="RXM209" s="110"/>
      <c r="RXN209" s="110"/>
      <c r="RXO209" s="110"/>
      <c r="RXP209" s="110"/>
      <c r="RXQ209" s="110"/>
      <c r="RXR209" s="110"/>
      <c r="RXS209" s="110"/>
      <c r="RXT209" s="110"/>
      <c r="RXU209" s="110"/>
      <c r="RXV209" s="110"/>
      <c r="RXW209" s="110"/>
      <c r="RXX209" s="110"/>
      <c r="RXY209" s="110"/>
      <c r="RXZ209" s="110"/>
      <c r="RYA209" s="110"/>
      <c r="RYB209" s="110"/>
      <c r="RYC209" s="110"/>
      <c r="RYD209" s="110"/>
      <c r="RYE209" s="110"/>
      <c r="RYF209" s="110"/>
      <c r="RYG209" s="110"/>
      <c r="RYH209" s="110"/>
      <c r="RYI209" s="110"/>
      <c r="RYJ209" s="110"/>
      <c r="RYK209" s="110"/>
      <c r="RYL209" s="110"/>
      <c r="RYM209" s="110"/>
      <c r="RYN209" s="110"/>
      <c r="RYO209" s="110"/>
      <c r="RYP209" s="110"/>
      <c r="RYQ209" s="110"/>
      <c r="RYR209" s="110"/>
      <c r="RYS209" s="110"/>
      <c r="RYT209" s="110"/>
      <c r="RYU209" s="110"/>
      <c r="RYV209" s="110"/>
      <c r="RYW209" s="110"/>
      <c r="RYX209" s="110"/>
      <c r="RYY209" s="110"/>
      <c r="RYZ209" s="110"/>
      <c r="RZA209" s="110"/>
      <c r="RZB209" s="110"/>
      <c r="RZC209" s="110"/>
      <c r="RZD209" s="110"/>
      <c r="RZE209" s="110"/>
      <c r="RZF209" s="110"/>
      <c r="RZG209" s="110"/>
      <c r="RZH209" s="110"/>
      <c r="RZI209" s="110"/>
      <c r="RZJ209" s="110"/>
      <c r="RZK209" s="110"/>
      <c r="RZL209" s="110"/>
      <c r="RZM209" s="110"/>
      <c r="RZN209" s="110"/>
      <c r="RZO209" s="110"/>
      <c r="RZP209" s="110"/>
      <c r="RZQ209" s="110"/>
      <c r="RZR209" s="110"/>
      <c r="RZS209" s="110"/>
      <c r="RZT209" s="110"/>
      <c r="RZU209" s="110"/>
      <c r="RZV209" s="110"/>
      <c r="RZW209" s="110"/>
      <c r="RZX209" s="110"/>
      <c r="RZY209" s="110"/>
      <c r="RZZ209" s="110"/>
      <c r="SAA209" s="110"/>
      <c r="SAB209" s="110"/>
      <c r="SAC209" s="110"/>
      <c r="SAD209" s="110"/>
      <c r="SAE209" s="110"/>
      <c r="SAF209" s="110"/>
      <c r="SAG209" s="110"/>
      <c r="SAH209" s="110"/>
      <c r="SAI209" s="110"/>
      <c r="SAJ209" s="110"/>
      <c r="SAK209" s="110"/>
      <c r="SAL209" s="110"/>
      <c r="SAM209" s="110"/>
      <c r="SAN209" s="110"/>
      <c r="SAO209" s="110"/>
      <c r="SAP209" s="110"/>
      <c r="SAQ209" s="110"/>
      <c r="SAR209" s="110"/>
      <c r="SAS209" s="110"/>
      <c r="SAT209" s="110"/>
      <c r="SAU209" s="110"/>
      <c r="SAV209" s="110"/>
      <c r="SAW209" s="110"/>
      <c r="SAX209" s="110"/>
      <c r="SAY209" s="110"/>
      <c r="SAZ209" s="110"/>
      <c r="SBA209" s="110"/>
      <c r="SBB209" s="110"/>
      <c r="SBC209" s="110"/>
      <c r="SBD209" s="110"/>
      <c r="SBE209" s="110"/>
      <c r="SBF209" s="110"/>
      <c r="SBG209" s="110"/>
      <c r="SBH209" s="110"/>
      <c r="SBI209" s="110"/>
      <c r="SBJ209" s="110"/>
      <c r="SBK209" s="110"/>
      <c r="SBL209" s="110"/>
      <c r="SBM209" s="110"/>
      <c r="SBN209" s="110"/>
      <c r="SBO209" s="110"/>
      <c r="SBP209" s="110"/>
      <c r="SBQ209" s="110"/>
      <c r="SBR209" s="110"/>
      <c r="SBS209" s="110"/>
      <c r="SBT209" s="110"/>
      <c r="SBU209" s="110"/>
      <c r="SBV209" s="110"/>
      <c r="SBW209" s="110"/>
      <c r="SBX209" s="110"/>
      <c r="SBY209" s="110"/>
      <c r="SBZ209" s="110"/>
      <c r="SCA209" s="110"/>
      <c r="SCB209" s="110"/>
      <c r="SCC209" s="110"/>
      <c r="SCD209" s="110"/>
      <c r="SCE209" s="110"/>
      <c r="SCF209" s="110"/>
      <c r="SCG209" s="110"/>
      <c r="SCH209" s="110"/>
      <c r="SCI209" s="110"/>
      <c r="SCJ209" s="110"/>
      <c r="SCK209" s="110"/>
      <c r="SCL209" s="110"/>
      <c r="SCM209" s="110"/>
      <c r="SCN209" s="110"/>
      <c r="SCO209" s="110"/>
      <c r="SCP209" s="110"/>
      <c r="SCQ209" s="110"/>
      <c r="SCR209" s="110"/>
      <c r="SCS209" s="110"/>
      <c r="SCT209" s="110"/>
      <c r="SCU209" s="110"/>
      <c r="SCV209" s="110"/>
      <c r="SCW209" s="110"/>
      <c r="SCX209" s="110"/>
      <c r="SCY209" s="110"/>
      <c r="SCZ209" s="110"/>
      <c r="SDA209" s="110"/>
      <c r="SDB209" s="110"/>
      <c r="SDC209" s="110"/>
      <c r="SDD209" s="110"/>
      <c r="SDE209" s="110"/>
      <c r="SDF209" s="110"/>
      <c r="SDG209" s="110"/>
      <c r="SDH209" s="110"/>
      <c r="SDI209" s="110"/>
      <c r="SDJ209" s="110"/>
      <c r="SDK209" s="110"/>
      <c r="SDL209" s="110"/>
      <c r="SDM209" s="110"/>
      <c r="SDN209" s="110"/>
      <c r="SDO209" s="110"/>
      <c r="SDP209" s="110"/>
      <c r="SDQ209" s="110"/>
      <c r="SDR209" s="110"/>
      <c r="SDS209" s="110"/>
      <c r="SDT209" s="110"/>
      <c r="SDU209" s="110"/>
      <c r="SDV209" s="110"/>
      <c r="SDW209" s="110"/>
      <c r="SDX209" s="110"/>
      <c r="SDY209" s="110"/>
      <c r="SDZ209" s="110"/>
      <c r="SEA209" s="110"/>
      <c r="SEB209" s="110"/>
      <c r="SEC209" s="110"/>
      <c r="SED209" s="110"/>
      <c r="SEE209" s="110"/>
      <c r="SEF209" s="110"/>
      <c r="SEG209" s="110"/>
      <c r="SEH209" s="110"/>
      <c r="SEI209" s="110"/>
      <c r="SEJ209" s="110"/>
      <c r="SEK209" s="110"/>
      <c r="SEL209" s="110"/>
      <c r="SEM209" s="110"/>
      <c r="SEN209" s="110"/>
      <c r="SEO209" s="110"/>
      <c r="SEP209" s="110"/>
      <c r="SEQ209" s="110"/>
      <c r="SER209" s="110"/>
      <c r="SES209" s="110"/>
      <c r="SET209" s="110"/>
      <c r="SEU209" s="110"/>
      <c r="SEV209" s="110"/>
      <c r="SEW209" s="110"/>
      <c r="SEX209" s="110"/>
      <c r="SEY209" s="110"/>
      <c r="SEZ209" s="110"/>
      <c r="SFA209" s="110"/>
      <c r="SFB209" s="110"/>
      <c r="SFC209" s="110"/>
      <c r="SFD209" s="110"/>
      <c r="SFE209" s="110"/>
      <c r="SFF209" s="110"/>
      <c r="SFG209" s="110"/>
      <c r="SFH209" s="110"/>
      <c r="SFI209" s="110"/>
      <c r="SFJ209" s="110"/>
      <c r="SFK209" s="110"/>
      <c r="SFL209" s="110"/>
      <c r="SFM209" s="110"/>
      <c r="SFN209" s="110"/>
      <c r="SFO209" s="110"/>
      <c r="SFP209" s="110"/>
      <c r="SFQ209" s="110"/>
      <c r="SFR209" s="110"/>
      <c r="SFS209" s="110"/>
      <c r="SFT209" s="110"/>
      <c r="SFU209" s="110"/>
      <c r="SFV209" s="110"/>
      <c r="SFW209" s="110"/>
      <c r="SFX209" s="110"/>
      <c r="SFY209" s="110"/>
      <c r="SFZ209" s="110"/>
      <c r="SGA209" s="110"/>
      <c r="SGB209" s="110"/>
      <c r="SGC209" s="110"/>
      <c r="SGD209" s="110"/>
      <c r="SGE209" s="110"/>
      <c r="SGF209" s="110"/>
      <c r="SGG209" s="110"/>
      <c r="SGH209" s="110"/>
      <c r="SGI209" s="110"/>
      <c r="SGJ209" s="110"/>
      <c r="SGK209" s="110"/>
      <c r="SGL209" s="110"/>
      <c r="SGM209" s="110"/>
      <c r="SGN209" s="110"/>
      <c r="SGO209" s="110"/>
      <c r="SGP209" s="110"/>
      <c r="SGQ209" s="110"/>
      <c r="SGR209" s="110"/>
      <c r="SGS209" s="110"/>
      <c r="SGT209" s="110"/>
      <c r="SGU209" s="110"/>
      <c r="SGV209" s="110"/>
      <c r="SGW209" s="110"/>
      <c r="SGX209" s="110"/>
      <c r="SGY209" s="110"/>
      <c r="SGZ209" s="110"/>
      <c r="SHA209" s="110"/>
      <c r="SHB209" s="110"/>
      <c r="SHC209" s="110"/>
      <c r="SHD209" s="110"/>
      <c r="SHE209" s="110"/>
      <c r="SHF209" s="110"/>
      <c r="SHG209" s="110"/>
      <c r="SHH209" s="110"/>
      <c r="SHI209" s="110"/>
      <c r="SHJ209" s="110"/>
      <c r="SHK209" s="110"/>
      <c r="SHL209" s="110"/>
      <c r="SHM209" s="110"/>
      <c r="SHN209" s="110"/>
      <c r="SHO209" s="110"/>
      <c r="SHP209" s="110"/>
      <c r="SHQ209" s="110"/>
      <c r="SHR209" s="110"/>
      <c r="SHS209" s="110"/>
      <c r="SHT209" s="110"/>
      <c r="SHU209" s="110"/>
      <c r="SHV209" s="110"/>
      <c r="SHW209" s="110"/>
      <c r="SHX209" s="110"/>
      <c r="SHY209" s="110"/>
      <c r="SHZ209" s="110"/>
      <c r="SIA209" s="110"/>
      <c r="SIB209" s="110"/>
      <c r="SIC209" s="110"/>
      <c r="SID209" s="110"/>
      <c r="SIE209" s="110"/>
      <c r="SIF209" s="110"/>
      <c r="SIG209" s="110"/>
      <c r="SIH209" s="110"/>
      <c r="SII209" s="110"/>
      <c r="SIJ209" s="110"/>
      <c r="SIK209" s="110"/>
      <c r="SIL209" s="110"/>
      <c r="SIM209" s="110"/>
      <c r="SIN209" s="110"/>
      <c r="SIO209" s="110"/>
      <c r="SIP209" s="110"/>
      <c r="SIQ209" s="110"/>
      <c r="SIR209" s="110"/>
      <c r="SIS209" s="110"/>
      <c r="SIT209" s="110"/>
      <c r="SIU209" s="110"/>
      <c r="SIV209" s="110"/>
      <c r="SIW209" s="110"/>
      <c r="SIX209" s="110"/>
      <c r="SIY209" s="110"/>
      <c r="SIZ209" s="110"/>
      <c r="SJA209" s="110"/>
      <c r="SJB209" s="110"/>
      <c r="SJC209" s="110"/>
      <c r="SJD209" s="110"/>
      <c r="SJE209" s="110"/>
      <c r="SJF209" s="110"/>
      <c r="SJG209" s="110"/>
      <c r="SJH209" s="110"/>
      <c r="SJI209" s="110"/>
      <c r="SJJ209" s="110"/>
      <c r="SJK209" s="110"/>
      <c r="SJL209" s="110"/>
      <c r="SJM209" s="110"/>
      <c r="SJN209" s="110"/>
      <c r="SJO209" s="110"/>
      <c r="SJP209" s="110"/>
      <c r="SJQ209" s="110"/>
      <c r="SJR209" s="110"/>
      <c r="SJS209" s="110"/>
      <c r="SJT209" s="110"/>
      <c r="SJU209" s="110"/>
      <c r="SJV209" s="110"/>
      <c r="SJW209" s="110"/>
      <c r="SJX209" s="110"/>
      <c r="SJY209" s="110"/>
      <c r="SJZ209" s="110"/>
      <c r="SKA209" s="110"/>
      <c r="SKB209" s="110"/>
      <c r="SKC209" s="110"/>
      <c r="SKD209" s="110"/>
      <c r="SKE209" s="110"/>
      <c r="SKF209" s="110"/>
      <c r="SKG209" s="110"/>
      <c r="SKH209" s="110"/>
      <c r="SKI209" s="110"/>
      <c r="SKJ209" s="110"/>
      <c r="SKK209" s="110"/>
      <c r="SKL209" s="110"/>
      <c r="SKM209" s="110"/>
      <c r="SKN209" s="110"/>
      <c r="SKO209" s="110"/>
      <c r="SKP209" s="110"/>
      <c r="SKQ209" s="110"/>
      <c r="SKR209" s="110"/>
      <c r="SKS209" s="110"/>
      <c r="SKT209" s="110"/>
      <c r="SKU209" s="110"/>
      <c r="SKV209" s="110"/>
      <c r="SKW209" s="110"/>
      <c r="SKX209" s="110"/>
      <c r="SKY209" s="110"/>
      <c r="SKZ209" s="110"/>
      <c r="SLA209" s="110"/>
      <c r="SLB209" s="110"/>
      <c r="SLC209" s="110"/>
      <c r="SLD209" s="110"/>
      <c r="SLE209" s="110"/>
      <c r="SLF209" s="110"/>
      <c r="SLG209" s="110"/>
      <c r="SLH209" s="110"/>
      <c r="SLI209" s="110"/>
      <c r="SLJ209" s="110"/>
      <c r="SLK209" s="110"/>
      <c r="SLL209" s="110"/>
      <c r="SLM209" s="110"/>
      <c r="SLN209" s="110"/>
      <c r="SLO209" s="110"/>
      <c r="SLP209" s="110"/>
      <c r="SLQ209" s="110"/>
      <c r="SLR209" s="110"/>
      <c r="SLS209" s="110"/>
      <c r="SLT209" s="110"/>
      <c r="SLU209" s="110"/>
      <c r="SLV209" s="110"/>
      <c r="SLW209" s="110"/>
      <c r="SLX209" s="110"/>
      <c r="SLY209" s="110"/>
      <c r="SLZ209" s="110"/>
      <c r="SMA209" s="110"/>
      <c r="SMB209" s="110"/>
      <c r="SMC209" s="110"/>
      <c r="SMD209" s="110"/>
      <c r="SME209" s="110"/>
      <c r="SMF209" s="110"/>
      <c r="SMG209" s="110"/>
      <c r="SMH209" s="110"/>
      <c r="SMI209" s="110"/>
      <c r="SMJ209" s="110"/>
      <c r="SMK209" s="110"/>
      <c r="SML209" s="110"/>
      <c r="SMM209" s="110"/>
      <c r="SMN209" s="110"/>
      <c r="SMO209" s="110"/>
      <c r="SMP209" s="110"/>
      <c r="SMQ209" s="110"/>
      <c r="SMR209" s="110"/>
      <c r="SMS209" s="110"/>
      <c r="SMT209" s="110"/>
      <c r="SMU209" s="110"/>
      <c r="SMV209" s="110"/>
      <c r="SMW209" s="110"/>
      <c r="SMX209" s="110"/>
      <c r="SMY209" s="110"/>
      <c r="SMZ209" s="110"/>
      <c r="SNA209" s="110"/>
      <c r="SNB209" s="110"/>
      <c r="SNC209" s="110"/>
      <c r="SND209" s="110"/>
      <c r="SNE209" s="110"/>
      <c r="SNF209" s="110"/>
      <c r="SNG209" s="110"/>
      <c r="SNH209" s="110"/>
      <c r="SNI209" s="110"/>
      <c r="SNJ209" s="110"/>
      <c r="SNK209" s="110"/>
      <c r="SNL209" s="110"/>
      <c r="SNM209" s="110"/>
      <c r="SNN209" s="110"/>
      <c r="SNO209" s="110"/>
      <c r="SNP209" s="110"/>
      <c r="SNQ209" s="110"/>
      <c r="SNR209" s="110"/>
      <c r="SNS209" s="110"/>
      <c r="SNT209" s="110"/>
      <c r="SNU209" s="110"/>
      <c r="SNV209" s="110"/>
      <c r="SNW209" s="110"/>
      <c r="SNX209" s="110"/>
      <c r="SNY209" s="110"/>
      <c r="SNZ209" s="110"/>
      <c r="SOA209" s="110"/>
      <c r="SOB209" s="110"/>
      <c r="SOC209" s="110"/>
      <c r="SOD209" s="110"/>
      <c r="SOE209" s="110"/>
      <c r="SOF209" s="110"/>
      <c r="SOG209" s="110"/>
      <c r="SOH209" s="110"/>
      <c r="SOI209" s="110"/>
      <c r="SOJ209" s="110"/>
      <c r="SOK209" s="110"/>
      <c r="SOL209" s="110"/>
      <c r="SOM209" s="110"/>
      <c r="SON209" s="110"/>
      <c r="SOO209" s="110"/>
      <c r="SOP209" s="110"/>
      <c r="SOQ209" s="110"/>
      <c r="SOR209" s="110"/>
      <c r="SOS209" s="110"/>
      <c r="SOT209" s="110"/>
      <c r="SOU209" s="110"/>
      <c r="SOV209" s="110"/>
      <c r="SOW209" s="110"/>
      <c r="SOX209" s="110"/>
      <c r="SOY209" s="110"/>
      <c r="SOZ209" s="110"/>
      <c r="SPA209" s="110"/>
      <c r="SPB209" s="110"/>
      <c r="SPC209" s="110"/>
      <c r="SPD209" s="110"/>
      <c r="SPE209" s="110"/>
      <c r="SPF209" s="110"/>
      <c r="SPG209" s="110"/>
      <c r="SPH209" s="110"/>
      <c r="SPI209" s="110"/>
      <c r="SPJ209" s="110"/>
      <c r="SPK209" s="110"/>
      <c r="SPL209" s="110"/>
      <c r="SPM209" s="110"/>
      <c r="SPN209" s="110"/>
      <c r="SPO209" s="110"/>
      <c r="SPP209" s="110"/>
      <c r="SPQ209" s="110"/>
      <c r="SPR209" s="110"/>
      <c r="SPS209" s="110"/>
      <c r="SPT209" s="110"/>
      <c r="SPU209" s="110"/>
      <c r="SPV209" s="110"/>
      <c r="SPW209" s="110"/>
      <c r="SPX209" s="110"/>
      <c r="SPY209" s="110"/>
      <c r="SPZ209" s="110"/>
      <c r="SQA209" s="110"/>
      <c r="SQB209" s="110"/>
      <c r="SQC209" s="110"/>
      <c r="SQD209" s="110"/>
      <c r="SQE209" s="110"/>
      <c r="SQF209" s="110"/>
      <c r="SQG209" s="110"/>
      <c r="SQH209" s="110"/>
      <c r="SQI209" s="110"/>
      <c r="SQJ209" s="110"/>
      <c r="SQK209" s="110"/>
      <c r="SQL209" s="110"/>
      <c r="SQM209" s="110"/>
      <c r="SQN209" s="110"/>
      <c r="SQO209" s="110"/>
      <c r="SQP209" s="110"/>
      <c r="SQQ209" s="110"/>
      <c r="SQR209" s="110"/>
      <c r="SQS209" s="110"/>
      <c r="SQT209" s="110"/>
      <c r="SQU209" s="110"/>
      <c r="SQV209" s="110"/>
      <c r="SQW209" s="110"/>
      <c r="SQX209" s="110"/>
      <c r="SQY209" s="110"/>
      <c r="SQZ209" s="110"/>
      <c r="SRA209" s="110"/>
      <c r="SRB209" s="110"/>
      <c r="SRC209" s="110"/>
      <c r="SRD209" s="110"/>
      <c r="SRE209" s="110"/>
      <c r="SRF209" s="110"/>
      <c r="SRG209" s="110"/>
      <c r="SRH209" s="110"/>
      <c r="SRI209" s="110"/>
      <c r="SRJ209" s="110"/>
      <c r="SRK209" s="110"/>
      <c r="SRL209" s="110"/>
      <c r="SRM209" s="110"/>
      <c r="SRN209" s="110"/>
      <c r="SRO209" s="110"/>
      <c r="SRP209" s="110"/>
      <c r="SRQ209" s="110"/>
      <c r="SRR209" s="110"/>
      <c r="SRS209" s="110"/>
      <c r="SRT209" s="110"/>
      <c r="SRU209" s="110"/>
      <c r="SRV209" s="110"/>
      <c r="SRW209" s="110"/>
      <c r="SRX209" s="110"/>
      <c r="SRY209" s="110"/>
      <c r="SRZ209" s="110"/>
      <c r="SSA209" s="110"/>
      <c r="SSB209" s="110"/>
      <c r="SSC209" s="110"/>
      <c r="SSD209" s="110"/>
      <c r="SSE209" s="110"/>
      <c r="SSF209" s="110"/>
      <c r="SSG209" s="110"/>
      <c r="SSH209" s="110"/>
      <c r="SSI209" s="110"/>
      <c r="SSJ209" s="110"/>
      <c r="SSK209" s="110"/>
      <c r="SSL209" s="110"/>
      <c r="SSM209" s="110"/>
      <c r="SSN209" s="110"/>
      <c r="SSO209" s="110"/>
      <c r="SSP209" s="110"/>
      <c r="SSQ209" s="110"/>
      <c r="SSR209" s="110"/>
      <c r="SSS209" s="110"/>
      <c r="SST209" s="110"/>
      <c r="SSU209" s="110"/>
      <c r="SSV209" s="110"/>
      <c r="SSW209" s="110"/>
      <c r="SSX209" s="110"/>
      <c r="SSY209" s="110"/>
      <c r="SSZ209" s="110"/>
      <c r="STA209" s="110"/>
      <c r="STB209" s="110"/>
      <c r="STC209" s="110"/>
      <c r="STD209" s="110"/>
      <c r="STE209" s="110"/>
      <c r="STF209" s="110"/>
      <c r="STG209" s="110"/>
      <c r="STH209" s="110"/>
      <c r="STI209" s="110"/>
      <c r="STJ209" s="110"/>
      <c r="STK209" s="110"/>
      <c r="STL209" s="110"/>
      <c r="STM209" s="110"/>
      <c r="STN209" s="110"/>
      <c r="STO209" s="110"/>
      <c r="STP209" s="110"/>
      <c r="STQ209" s="110"/>
      <c r="STR209" s="110"/>
      <c r="STS209" s="110"/>
      <c r="STT209" s="110"/>
      <c r="STU209" s="110"/>
      <c r="STV209" s="110"/>
      <c r="STW209" s="110"/>
      <c r="STX209" s="110"/>
      <c r="STY209" s="110"/>
      <c r="STZ209" s="110"/>
      <c r="SUA209" s="110"/>
      <c r="SUB209" s="110"/>
      <c r="SUC209" s="110"/>
      <c r="SUD209" s="110"/>
      <c r="SUE209" s="110"/>
      <c r="SUF209" s="110"/>
      <c r="SUG209" s="110"/>
      <c r="SUH209" s="110"/>
      <c r="SUI209" s="110"/>
      <c r="SUJ209" s="110"/>
      <c r="SUK209" s="110"/>
      <c r="SUL209" s="110"/>
      <c r="SUM209" s="110"/>
      <c r="SUN209" s="110"/>
      <c r="SUO209" s="110"/>
      <c r="SUP209" s="110"/>
      <c r="SUQ209" s="110"/>
      <c r="SUR209" s="110"/>
      <c r="SUS209" s="110"/>
      <c r="SUT209" s="110"/>
      <c r="SUU209" s="110"/>
      <c r="SUV209" s="110"/>
      <c r="SUW209" s="110"/>
      <c r="SUX209" s="110"/>
      <c r="SUY209" s="110"/>
      <c r="SUZ209" s="110"/>
      <c r="SVA209" s="110"/>
      <c r="SVB209" s="110"/>
      <c r="SVC209" s="110"/>
      <c r="SVD209" s="110"/>
      <c r="SVE209" s="110"/>
      <c r="SVF209" s="110"/>
      <c r="SVG209" s="110"/>
      <c r="SVH209" s="110"/>
      <c r="SVI209" s="110"/>
      <c r="SVJ209" s="110"/>
      <c r="SVK209" s="110"/>
      <c r="SVL209" s="110"/>
      <c r="SVM209" s="110"/>
      <c r="SVN209" s="110"/>
      <c r="SVO209" s="110"/>
      <c r="SVP209" s="110"/>
      <c r="SVQ209" s="110"/>
      <c r="SVR209" s="110"/>
      <c r="SVS209" s="110"/>
      <c r="SVT209" s="110"/>
      <c r="SVU209" s="110"/>
      <c r="SVV209" s="110"/>
      <c r="SVW209" s="110"/>
      <c r="SVX209" s="110"/>
      <c r="SVY209" s="110"/>
      <c r="SVZ209" s="110"/>
      <c r="SWA209" s="110"/>
      <c r="SWB209" s="110"/>
      <c r="SWC209" s="110"/>
      <c r="SWD209" s="110"/>
      <c r="SWE209" s="110"/>
      <c r="SWF209" s="110"/>
      <c r="SWG209" s="110"/>
      <c r="SWH209" s="110"/>
      <c r="SWI209" s="110"/>
      <c r="SWJ209" s="110"/>
      <c r="SWK209" s="110"/>
      <c r="SWL209" s="110"/>
      <c r="SWM209" s="110"/>
      <c r="SWN209" s="110"/>
      <c r="SWO209" s="110"/>
      <c r="SWP209" s="110"/>
      <c r="SWQ209" s="110"/>
      <c r="SWR209" s="110"/>
      <c r="SWS209" s="110"/>
      <c r="SWT209" s="110"/>
      <c r="SWU209" s="110"/>
      <c r="SWV209" s="110"/>
      <c r="SWW209" s="110"/>
      <c r="SWX209" s="110"/>
      <c r="SWY209" s="110"/>
      <c r="SWZ209" s="110"/>
      <c r="SXA209" s="110"/>
      <c r="SXB209" s="110"/>
      <c r="SXC209" s="110"/>
      <c r="SXD209" s="110"/>
      <c r="SXE209" s="110"/>
      <c r="SXF209" s="110"/>
      <c r="SXG209" s="110"/>
      <c r="SXH209" s="110"/>
      <c r="SXI209" s="110"/>
      <c r="SXJ209" s="110"/>
      <c r="SXK209" s="110"/>
      <c r="SXL209" s="110"/>
      <c r="SXM209" s="110"/>
      <c r="SXN209" s="110"/>
      <c r="SXO209" s="110"/>
      <c r="SXP209" s="110"/>
      <c r="SXQ209" s="110"/>
      <c r="SXR209" s="110"/>
      <c r="SXS209" s="110"/>
      <c r="SXT209" s="110"/>
      <c r="SXU209" s="110"/>
      <c r="SXV209" s="110"/>
      <c r="SXW209" s="110"/>
      <c r="SXX209" s="110"/>
      <c r="SXY209" s="110"/>
      <c r="SXZ209" s="110"/>
      <c r="SYA209" s="110"/>
      <c r="SYB209" s="110"/>
      <c r="SYC209" s="110"/>
      <c r="SYD209" s="110"/>
      <c r="SYE209" s="110"/>
      <c r="SYF209" s="110"/>
      <c r="SYG209" s="110"/>
      <c r="SYH209" s="110"/>
      <c r="SYI209" s="110"/>
      <c r="SYJ209" s="110"/>
      <c r="SYK209" s="110"/>
      <c r="SYL209" s="110"/>
      <c r="SYM209" s="110"/>
      <c r="SYN209" s="110"/>
      <c r="SYO209" s="110"/>
      <c r="SYP209" s="110"/>
      <c r="SYQ209" s="110"/>
      <c r="SYR209" s="110"/>
      <c r="SYS209" s="110"/>
      <c r="SYT209" s="110"/>
      <c r="SYU209" s="110"/>
      <c r="SYV209" s="110"/>
      <c r="SYW209" s="110"/>
      <c r="SYX209" s="110"/>
      <c r="SYY209" s="110"/>
      <c r="SYZ209" s="110"/>
      <c r="SZA209" s="110"/>
      <c r="SZB209" s="110"/>
      <c r="SZC209" s="110"/>
      <c r="SZD209" s="110"/>
      <c r="SZE209" s="110"/>
      <c r="SZF209" s="110"/>
      <c r="SZG209" s="110"/>
      <c r="SZH209" s="110"/>
      <c r="SZI209" s="110"/>
      <c r="SZJ209" s="110"/>
      <c r="SZK209" s="110"/>
      <c r="SZL209" s="110"/>
      <c r="SZM209" s="110"/>
      <c r="SZN209" s="110"/>
      <c r="SZO209" s="110"/>
      <c r="SZP209" s="110"/>
      <c r="SZQ209" s="110"/>
      <c r="SZR209" s="110"/>
      <c r="SZS209" s="110"/>
      <c r="SZT209" s="110"/>
      <c r="SZU209" s="110"/>
      <c r="SZV209" s="110"/>
      <c r="SZW209" s="110"/>
      <c r="SZX209" s="110"/>
      <c r="SZY209" s="110"/>
      <c r="SZZ209" s="110"/>
      <c r="TAA209" s="110"/>
      <c r="TAB209" s="110"/>
      <c r="TAC209" s="110"/>
      <c r="TAD209" s="110"/>
      <c r="TAE209" s="110"/>
      <c r="TAF209" s="110"/>
      <c r="TAG209" s="110"/>
      <c r="TAH209" s="110"/>
      <c r="TAI209" s="110"/>
      <c r="TAJ209" s="110"/>
      <c r="TAK209" s="110"/>
      <c r="TAL209" s="110"/>
      <c r="TAM209" s="110"/>
      <c r="TAN209" s="110"/>
      <c r="TAO209" s="110"/>
      <c r="TAP209" s="110"/>
      <c r="TAQ209" s="110"/>
      <c r="TAR209" s="110"/>
      <c r="TAS209" s="110"/>
      <c r="TAT209" s="110"/>
      <c r="TAU209" s="110"/>
      <c r="TAV209" s="110"/>
      <c r="TAW209" s="110"/>
      <c r="TAX209" s="110"/>
      <c r="TAY209" s="110"/>
      <c r="TAZ209" s="110"/>
      <c r="TBA209" s="110"/>
      <c r="TBB209" s="110"/>
      <c r="TBC209" s="110"/>
      <c r="TBD209" s="110"/>
      <c r="TBE209" s="110"/>
      <c r="TBF209" s="110"/>
      <c r="TBG209" s="110"/>
      <c r="TBH209" s="110"/>
      <c r="TBI209" s="110"/>
      <c r="TBJ209" s="110"/>
      <c r="TBK209" s="110"/>
      <c r="TBL209" s="110"/>
      <c r="TBM209" s="110"/>
      <c r="TBN209" s="110"/>
      <c r="TBO209" s="110"/>
      <c r="TBP209" s="110"/>
      <c r="TBQ209" s="110"/>
      <c r="TBR209" s="110"/>
      <c r="TBS209" s="110"/>
      <c r="TBT209" s="110"/>
      <c r="TBU209" s="110"/>
      <c r="TBV209" s="110"/>
      <c r="TBW209" s="110"/>
      <c r="TBX209" s="110"/>
      <c r="TBY209" s="110"/>
      <c r="TBZ209" s="110"/>
      <c r="TCA209" s="110"/>
      <c r="TCB209" s="110"/>
      <c r="TCC209" s="110"/>
      <c r="TCD209" s="110"/>
      <c r="TCE209" s="110"/>
      <c r="TCF209" s="110"/>
      <c r="TCG209" s="110"/>
      <c r="TCH209" s="110"/>
      <c r="TCI209" s="110"/>
      <c r="TCJ209" s="110"/>
      <c r="TCK209" s="110"/>
      <c r="TCL209" s="110"/>
      <c r="TCM209" s="110"/>
      <c r="TCN209" s="110"/>
      <c r="TCO209" s="110"/>
      <c r="TCP209" s="110"/>
      <c r="TCQ209" s="110"/>
      <c r="TCR209" s="110"/>
      <c r="TCS209" s="110"/>
      <c r="TCT209" s="110"/>
      <c r="TCU209" s="110"/>
      <c r="TCV209" s="110"/>
      <c r="TCW209" s="110"/>
      <c r="TCX209" s="110"/>
      <c r="TCY209" s="110"/>
      <c r="TCZ209" s="110"/>
      <c r="TDA209" s="110"/>
      <c r="TDB209" s="110"/>
      <c r="TDC209" s="110"/>
      <c r="TDD209" s="110"/>
      <c r="TDE209" s="110"/>
      <c r="TDF209" s="110"/>
      <c r="TDG209" s="110"/>
      <c r="TDH209" s="110"/>
      <c r="TDI209" s="110"/>
      <c r="TDJ209" s="110"/>
      <c r="TDK209" s="110"/>
      <c r="TDL209" s="110"/>
      <c r="TDM209" s="110"/>
      <c r="TDN209" s="110"/>
      <c r="TDO209" s="110"/>
      <c r="TDP209" s="110"/>
      <c r="TDQ209" s="110"/>
      <c r="TDR209" s="110"/>
      <c r="TDS209" s="110"/>
      <c r="TDT209" s="110"/>
      <c r="TDU209" s="110"/>
      <c r="TDV209" s="110"/>
      <c r="TDW209" s="110"/>
      <c r="TDX209" s="110"/>
      <c r="TDY209" s="110"/>
      <c r="TDZ209" s="110"/>
      <c r="TEA209" s="110"/>
      <c r="TEB209" s="110"/>
      <c r="TEC209" s="110"/>
      <c r="TED209" s="110"/>
      <c r="TEE209" s="110"/>
      <c r="TEF209" s="110"/>
      <c r="TEG209" s="110"/>
      <c r="TEH209" s="110"/>
      <c r="TEI209" s="110"/>
      <c r="TEJ209" s="110"/>
      <c r="TEK209" s="110"/>
      <c r="TEL209" s="110"/>
      <c r="TEM209" s="110"/>
      <c r="TEN209" s="110"/>
      <c r="TEO209" s="110"/>
      <c r="TEP209" s="110"/>
      <c r="TEQ209" s="110"/>
      <c r="TER209" s="110"/>
      <c r="TES209" s="110"/>
      <c r="TET209" s="110"/>
      <c r="TEU209" s="110"/>
      <c r="TEV209" s="110"/>
      <c r="TEW209" s="110"/>
      <c r="TEX209" s="110"/>
      <c r="TEY209" s="110"/>
      <c r="TEZ209" s="110"/>
      <c r="TFA209" s="110"/>
      <c r="TFB209" s="110"/>
      <c r="TFC209" s="110"/>
      <c r="TFD209" s="110"/>
      <c r="TFE209" s="110"/>
      <c r="TFF209" s="110"/>
      <c r="TFG209" s="110"/>
      <c r="TFH209" s="110"/>
      <c r="TFI209" s="110"/>
      <c r="TFJ209" s="110"/>
      <c r="TFK209" s="110"/>
      <c r="TFL209" s="110"/>
      <c r="TFM209" s="110"/>
      <c r="TFN209" s="110"/>
      <c r="TFO209" s="110"/>
      <c r="TFP209" s="110"/>
      <c r="TFQ209" s="110"/>
      <c r="TFR209" s="110"/>
      <c r="TFS209" s="110"/>
      <c r="TFT209" s="110"/>
      <c r="TFU209" s="110"/>
      <c r="TFV209" s="110"/>
      <c r="TFW209" s="110"/>
      <c r="TFX209" s="110"/>
      <c r="TFY209" s="110"/>
      <c r="TFZ209" s="110"/>
      <c r="TGA209" s="110"/>
      <c r="TGB209" s="110"/>
      <c r="TGC209" s="110"/>
      <c r="TGD209" s="110"/>
      <c r="TGE209" s="110"/>
      <c r="TGF209" s="110"/>
      <c r="TGG209" s="110"/>
      <c r="TGH209" s="110"/>
      <c r="TGI209" s="110"/>
      <c r="TGJ209" s="110"/>
      <c r="TGK209" s="110"/>
      <c r="TGL209" s="110"/>
      <c r="TGM209" s="110"/>
      <c r="TGN209" s="110"/>
      <c r="TGO209" s="110"/>
      <c r="TGP209" s="110"/>
      <c r="TGQ209" s="110"/>
      <c r="TGR209" s="110"/>
      <c r="TGS209" s="110"/>
      <c r="TGT209" s="110"/>
      <c r="TGU209" s="110"/>
      <c r="TGV209" s="110"/>
      <c r="TGW209" s="110"/>
      <c r="TGX209" s="110"/>
      <c r="TGY209" s="110"/>
      <c r="TGZ209" s="110"/>
      <c r="THA209" s="110"/>
      <c r="THB209" s="110"/>
      <c r="THC209" s="110"/>
      <c r="THD209" s="110"/>
      <c r="THE209" s="110"/>
      <c r="THF209" s="110"/>
      <c r="THG209" s="110"/>
      <c r="THH209" s="110"/>
      <c r="THI209" s="110"/>
      <c r="THJ209" s="110"/>
      <c r="THK209" s="110"/>
      <c r="THL209" s="110"/>
      <c r="THM209" s="110"/>
      <c r="THN209" s="110"/>
      <c r="THO209" s="110"/>
      <c r="THP209" s="110"/>
      <c r="THQ209" s="110"/>
      <c r="THR209" s="110"/>
      <c r="THS209" s="110"/>
      <c r="THT209" s="110"/>
      <c r="THU209" s="110"/>
      <c r="THV209" s="110"/>
      <c r="THW209" s="110"/>
      <c r="THX209" s="110"/>
      <c r="THY209" s="110"/>
      <c r="THZ209" s="110"/>
      <c r="TIA209" s="110"/>
      <c r="TIB209" s="110"/>
      <c r="TIC209" s="110"/>
      <c r="TID209" s="110"/>
      <c r="TIE209" s="110"/>
      <c r="TIF209" s="110"/>
      <c r="TIG209" s="110"/>
      <c r="TIH209" s="110"/>
      <c r="TII209" s="110"/>
      <c r="TIJ209" s="110"/>
      <c r="TIK209" s="110"/>
      <c r="TIL209" s="110"/>
      <c r="TIM209" s="110"/>
      <c r="TIN209" s="110"/>
      <c r="TIO209" s="110"/>
      <c r="TIP209" s="110"/>
      <c r="TIQ209" s="110"/>
      <c r="TIR209" s="110"/>
      <c r="TIS209" s="110"/>
      <c r="TIT209" s="110"/>
      <c r="TIU209" s="110"/>
      <c r="TIV209" s="110"/>
      <c r="TIW209" s="110"/>
      <c r="TIX209" s="110"/>
      <c r="TIY209" s="110"/>
      <c r="TIZ209" s="110"/>
      <c r="TJA209" s="110"/>
      <c r="TJB209" s="110"/>
      <c r="TJC209" s="110"/>
      <c r="TJD209" s="110"/>
      <c r="TJE209" s="110"/>
      <c r="TJF209" s="110"/>
      <c r="TJG209" s="110"/>
      <c r="TJH209" s="110"/>
      <c r="TJI209" s="110"/>
      <c r="TJJ209" s="110"/>
      <c r="TJK209" s="110"/>
      <c r="TJL209" s="110"/>
      <c r="TJM209" s="110"/>
      <c r="TJN209" s="110"/>
      <c r="TJO209" s="110"/>
      <c r="TJP209" s="110"/>
      <c r="TJQ209" s="110"/>
      <c r="TJR209" s="110"/>
      <c r="TJS209" s="110"/>
      <c r="TJT209" s="110"/>
      <c r="TJU209" s="110"/>
      <c r="TJV209" s="110"/>
      <c r="TJW209" s="110"/>
      <c r="TJX209" s="110"/>
      <c r="TJY209" s="110"/>
      <c r="TJZ209" s="110"/>
      <c r="TKA209" s="110"/>
      <c r="TKB209" s="110"/>
      <c r="TKC209" s="110"/>
      <c r="TKD209" s="110"/>
      <c r="TKE209" s="110"/>
      <c r="TKF209" s="110"/>
      <c r="TKG209" s="110"/>
      <c r="TKH209" s="110"/>
      <c r="TKI209" s="110"/>
      <c r="TKJ209" s="110"/>
      <c r="TKK209" s="110"/>
      <c r="TKL209" s="110"/>
      <c r="TKM209" s="110"/>
      <c r="TKN209" s="110"/>
      <c r="TKO209" s="110"/>
      <c r="TKP209" s="110"/>
      <c r="TKQ209" s="110"/>
      <c r="TKR209" s="110"/>
      <c r="TKS209" s="110"/>
      <c r="TKT209" s="110"/>
      <c r="TKU209" s="110"/>
      <c r="TKV209" s="110"/>
      <c r="TKW209" s="110"/>
      <c r="TKX209" s="110"/>
      <c r="TKY209" s="110"/>
      <c r="TKZ209" s="110"/>
      <c r="TLA209" s="110"/>
      <c r="TLB209" s="110"/>
      <c r="TLC209" s="110"/>
      <c r="TLD209" s="110"/>
      <c r="TLE209" s="110"/>
      <c r="TLF209" s="110"/>
      <c r="TLG209" s="110"/>
      <c r="TLH209" s="110"/>
      <c r="TLI209" s="110"/>
      <c r="TLJ209" s="110"/>
      <c r="TLK209" s="110"/>
      <c r="TLL209" s="110"/>
      <c r="TLM209" s="110"/>
      <c r="TLN209" s="110"/>
      <c r="TLO209" s="110"/>
      <c r="TLP209" s="110"/>
      <c r="TLQ209" s="110"/>
      <c r="TLR209" s="110"/>
      <c r="TLS209" s="110"/>
      <c r="TLT209" s="110"/>
      <c r="TLU209" s="110"/>
      <c r="TLV209" s="110"/>
      <c r="TLW209" s="110"/>
      <c r="TLX209" s="110"/>
      <c r="TLY209" s="110"/>
      <c r="TLZ209" s="110"/>
      <c r="TMA209" s="110"/>
      <c r="TMB209" s="110"/>
      <c r="TMC209" s="110"/>
      <c r="TMD209" s="110"/>
      <c r="TME209" s="110"/>
      <c r="TMF209" s="110"/>
      <c r="TMG209" s="110"/>
      <c r="TMH209" s="110"/>
      <c r="TMI209" s="110"/>
      <c r="TMJ209" s="110"/>
      <c r="TMK209" s="110"/>
      <c r="TML209" s="110"/>
      <c r="TMM209" s="110"/>
      <c r="TMN209" s="110"/>
      <c r="TMO209" s="110"/>
      <c r="TMP209" s="110"/>
      <c r="TMQ209" s="110"/>
      <c r="TMR209" s="110"/>
      <c r="TMS209" s="110"/>
      <c r="TMT209" s="110"/>
      <c r="TMU209" s="110"/>
      <c r="TMV209" s="110"/>
      <c r="TMW209" s="110"/>
      <c r="TMX209" s="110"/>
      <c r="TMY209" s="110"/>
      <c r="TMZ209" s="110"/>
      <c r="TNA209" s="110"/>
      <c r="TNB209" s="110"/>
      <c r="TNC209" s="110"/>
      <c r="TND209" s="110"/>
      <c r="TNE209" s="110"/>
      <c r="TNF209" s="110"/>
      <c r="TNG209" s="110"/>
      <c r="TNH209" s="110"/>
      <c r="TNI209" s="110"/>
      <c r="TNJ209" s="110"/>
      <c r="TNK209" s="110"/>
      <c r="TNL209" s="110"/>
      <c r="TNM209" s="110"/>
      <c r="TNN209" s="110"/>
      <c r="TNO209" s="110"/>
      <c r="TNP209" s="110"/>
      <c r="TNQ209" s="110"/>
      <c r="TNR209" s="110"/>
      <c r="TNS209" s="110"/>
      <c r="TNT209" s="110"/>
      <c r="TNU209" s="110"/>
      <c r="TNV209" s="110"/>
      <c r="TNW209" s="110"/>
      <c r="TNX209" s="110"/>
      <c r="TNY209" s="110"/>
      <c r="TNZ209" s="110"/>
      <c r="TOA209" s="110"/>
      <c r="TOB209" s="110"/>
      <c r="TOC209" s="110"/>
      <c r="TOD209" s="110"/>
      <c r="TOE209" s="110"/>
      <c r="TOF209" s="110"/>
      <c r="TOG209" s="110"/>
      <c r="TOH209" s="110"/>
      <c r="TOI209" s="110"/>
      <c r="TOJ209" s="110"/>
      <c r="TOK209" s="110"/>
      <c r="TOL209" s="110"/>
      <c r="TOM209" s="110"/>
      <c r="TON209" s="110"/>
      <c r="TOO209" s="110"/>
      <c r="TOP209" s="110"/>
      <c r="TOQ209" s="110"/>
      <c r="TOR209" s="110"/>
      <c r="TOS209" s="110"/>
      <c r="TOT209" s="110"/>
      <c r="TOU209" s="110"/>
      <c r="TOV209" s="110"/>
      <c r="TOW209" s="110"/>
      <c r="TOX209" s="110"/>
      <c r="TOY209" s="110"/>
      <c r="TOZ209" s="110"/>
      <c r="TPA209" s="110"/>
      <c r="TPB209" s="110"/>
      <c r="TPC209" s="110"/>
      <c r="TPD209" s="110"/>
      <c r="TPE209" s="110"/>
      <c r="TPF209" s="110"/>
      <c r="TPG209" s="110"/>
      <c r="TPH209" s="110"/>
      <c r="TPI209" s="110"/>
      <c r="TPJ209" s="110"/>
      <c r="TPK209" s="110"/>
      <c r="TPL209" s="110"/>
      <c r="TPM209" s="110"/>
      <c r="TPN209" s="110"/>
      <c r="TPO209" s="110"/>
      <c r="TPP209" s="110"/>
      <c r="TPQ209" s="110"/>
      <c r="TPR209" s="110"/>
      <c r="TPS209" s="110"/>
      <c r="TPT209" s="110"/>
      <c r="TPU209" s="110"/>
      <c r="TPV209" s="110"/>
      <c r="TPW209" s="110"/>
      <c r="TPX209" s="110"/>
      <c r="TPY209" s="110"/>
      <c r="TPZ209" s="110"/>
      <c r="TQA209" s="110"/>
      <c r="TQB209" s="110"/>
      <c r="TQC209" s="110"/>
      <c r="TQD209" s="110"/>
      <c r="TQE209" s="110"/>
      <c r="TQF209" s="110"/>
      <c r="TQG209" s="110"/>
      <c r="TQH209" s="110"/>
      <c r="TQI209" s="110"/>
      <c r="TQJ209" s="110"/>
      <c r="TQK209" s="110"/>
      <c r="TQL209" s="110"/>
      <c r="TQM209" s="110"/>
      <c r="TQN209" s="110"/>
      <c r="TQO209" s="110"/>
      <c r="TQP209" s="110"/>
      <c r="TQQ209" s="110"/>
      <c r="TQR209" s="110"/>
      <c r="TQS209" s="110"/>
      <c r="TQT209" s="110"/>
      <c r="TQU209" s="110"/>
      <c r="TQV209" s="110"/>
      <c r="TQW209" s="110"/>
      <c r="TQX209" s="110"/>
      <c r="TQY209" s="110"/>
      <c r="TQZ209" s="110"/>
      <c r="TRA209" s="110"/>
      <c r="TRB209" s="110"/>
      <c r="TRC209" s="110"/>
      <c r="TRD209" s="110"/>
      <c r="TRE209" s="110"/>
      <c r="TRF209" s="110"/>
      <c r="TRG209" s="110"/>
      <c r="TRH209" s="110"/>
      <c r="TRI209" s="110"/>
      <c r="TRJ209" s="110"/>
      <c r="TRK209" s="110"/>
      <c r="TRL209" s="110"/>
      <c r="TRM209" s="110"/>
      <c r="TRN209" s="110"/>
      <c r="TRO209" s="110"/>
      <c r="TRP209" s="110"/>
      <c r="TRQ209" s="110"/>
      <c r="TRR209" s="110"/>
      <c r="TRS209" s="110"/>
      <c r="TRT209" s="110"/>
      <c r="TRU209" s="110"/>
      <c r="TRV209" s="110"/>
      <c r="TRW209" s="110"/>
      <c r="TRX209" s="110"/>
      <c r="TRY209" s="110"/>
      <c r="TRZ209" s="110"/>
      <c r="TSA209" s="110"/>
      <c r="TSB209" s="110"/>
      <c r="TSC209" s="110"/>
      <c r="TSD209" s="110"/>
      <c r="TSE209" s="110"/>
      <c r="TSF209" s="110"/>
      <c r="TSG209" s="110"/>
      <c r="TSH209" s="110"/>
      <c r="TSI209" s="110"/>
      <c r="TSJ209" s="110"/>
      <c r="TSK209" s="110"/>
      <c r="TSL209" s="110"/>
      <c r="TSM209" s="110"/>
      <c r="TSN209" s="110"/>
      <c r="TSO209" s="110"/>
      <c r="TSP209" s="110"/>
      <c r="TSQ209" s="110"/>
      <c r="TSR209" s="110"/>
      <c r="TSS209" s="110"/>
      <c r="TST209" s="110"/>
      <c r="TSU209" s="110"/>
      <c r="TSV209" s="110"/>
      <c r="TSW209" s="110"/>
      <c r="TSX209" s="110"/>
      <c r="TSY209" s="110"/>
      <c r="TSZ209" s="110"/>
      <c r="TTA209" s="110"/>
      <c r="TTB209" s="110"/>
      <c r="TTC209" s="110"/>
      <c r="TTD209" s="110"/>
      <c r="TTE209" s="110"/>
      <c r="TTF209" s="110"/>
      <c r="TTG209" s="110"/>
      <c r="TTH209" s="110"/>
      <c r="TTI209" s="110"/>
      <c r="TTJ209" s="110"/>
      <c r="TTK209" s="110"/>
      <c r="TTL209" s="110"/>
      <c r="TTM209" s="110"/>
      <c r="TTN209" s="110"/>
      <c r="TTO209" s="110"/>
      <c r="TTP209" s="110"/>
      <c r="TTQ209" s="110"/>
      <c r="TTR209" s="110"/>
      <c r="TTS209" s="110"/>
      <c r="TTT209" s="110"/>
      <c r="TTU209" s="110"/>
      <c r="TTV209" s="110"/>
      <c r="TTW209" s="110"/>
      <c r="TTX209" s="110"/>
      <c r="TTY209" s="110"/>
      <c r="TTZ209" s="110"/>
      <c r="TUA209" s="110"/>
      <c r="TUB209" s="110"/>
      <c r="TUC209" s="110"/>
      <c r="TUD209" s="110"/>
      <c r="TUE209" s="110"/>
      <c r="TUF209" s="110"/>
      <c r="TUG209" s="110"/>
      <c r="TUH209" s="110"/>
      <c r="TUI209" s="110"/>
      <c r="TUJ209" s="110"/>
      <c r="TUK209" s="110"/>
      <c r="TUL209" s="110"/>
      <c r="TUM209" s="110"/>
      <c r="TUN209" s="110"/>
      <c r="TUO209" s="110"/>
      <c r="TUP209" s="110"/>
      <c r="TUQ209" s="110"/>
      <c r="TUR209" s="110"/>
      <c r="TUS209" s="110"/>
      <c r="TUT209" s="110"/>
      <c r="TUU209" s="110"/>
      <c r="TUV209" s="110"/>
      <c r="TUW209" s="110"/>
      <c r="TUX209" s="110"/>
      <c r="TUY209" s="110"/>
      <c r="TUZ209" s="110"/>
      <c r="TVA209" s="110"/>
      <c r="TVB209" s="110"/>
      <c r="TVC209" s="110"/>
      <c r="TVD209" s="110"/>
      <c r="TVE209" s="110"/>
      <c r="TVF209" s="110"/>
      <c r="TVG209" s="110"/>
      <c r="TVH209" s="110"/>
      <c r="TVI209" s="110"/>
      <c r="TVJ209" s="110"/>
      <c r="TVK209" s="110"/>
      <c r="TVL209" s="110"/>
      <c r="TVM209" s="110"/>
      <c r="TVN209" s="110"/>
      <c r="TVO209" s="110"/>
      <c r="TVP209" s="110"/>
      <c r="TVQ209" s="110"/>
      <c r="TVR209" s="110"/>
      <c r="TVS209" s="110"/>
      <c r="TVT209" s="110"/>
      <c r="TVU209" s="110"/>
      <c r="TVV209" s="110"/>
      <c r="TVW209" s="110"/>
      <c r="TVX209" s="110"/>
      <c r="TVY209" s="110"/>
      <c r="TVZ209" s="110"/>
      <c r="TWA209" s="110"/>
      <c r="TWB209" s="110"/>
      <c r="TWC209" s="110"/>
      <c r="TWD209" s="110"/>
      <c r="TWE209" s="110"/>
      <c r="TWF209" s="110"/>
      <c r="TWG209" s="110"/>
      <c r="TWH209" s="110"/>
      <c r="TWI209" s="110"/>
      <c r="TWJ209" s="110"/>
      <c r="TWK209" s="110"/>
      <c r="TWL209" s="110"/>
      <c r="TWM209" s="110"/>
      <c r="TWN209" s="110"/>
      <c r="TWO209" s="110"/>
      <c r="TWP209" s="110"/>
      <c r="TWQ209" s="110"/>
      <c r="TWR209" s="110"/>
      <c r="TWS209" s="110"/>
      <c r="TWT209" s="110"/>
      <c r="TWU209" s="110"/>
      <c r="TWV209" s="110"/>
      <c r="TWW209" s="110"/>
      <c r="TWX209" s="110"/>
      <c r="TWY209" s="110"/>
      <c r="TWZ209" s="110"/>
      <c r="TXA209" s="110"/>
      <c r="TXB209" s="110"/>
      <c r="TXC209" s="110"/>
      <c r="TXD209" s="110"/>
      <c r="TXE209" s="110"/>
      <c r="TXF209" s="110"/>
      <c r="TXG209" s="110"/>
      <c r="TXH209" s="110"/>
      <c r="TXI209" s="110"/>
      <c r="TXJ209" s="110"/>
      <c r="TXK209" s="110"/>
      <c r="TXL209" s="110"/>
      <c r="TXM209" s="110"/>
      <c r="TXN209" s="110"/>
      <c r="TXO209" s="110"/>
      <c r="TXP209" s="110"/>
      <c r="TXQ209" s="110"/>
      <c r="TXR209" s="110"/>
      <c r="TXS209" s="110"/>
      <c r="TXT209" s="110"/>
      <c r="TXU209" s="110"/>
      <c r="TXV209" s="110"/>
      <c r="TXW209" s="110"/>
      <c r="TXX209" s="110"/>
      <c r="TXY209" s="110"/>
      <c r="TXZ209" s="110"/>
      <c r="TYA209" s="110"/>
      <c r="TYB209" s="110"/>
      <c r="TYC209" s="110"/>
      <c r="TYD209" s="110"/>
      <c r="TYE209" s="110"/>
      <c r="TYF209" s="110"/>
      <c r="TYG209" s="110"/>
      <c r="TYH209" s="110"/>
      <c r="TYI209" s="110"/>
      <c r="TYJ209" s="110"/>
      <c r="TYK209" s="110"/>
      <c r="TYL209" s="110"/>
      <c r="TYM209" s="110"/>
      <c r="TYN209" s="110"/>
      <c r="TYO209" s="110"/>
      <c r="TYP209" s="110"/>
      <c r="TYQ209" s="110"/>
      <c r="TYR209" s="110"/>
      <c r="TYS209" s="110"/>
      <c r="TYT209" s="110"/>
      <c r="TYU209" s="110"/>
      <c r="TYV209" s="110"/>
      <c r="TYW209" s="110"/>
      <c r="TYX209" s="110"/>
      <c r="TYY209" s="110"/>
      <c r="TYZ209" s="110"/>
      <c r="TZA209" s="110"/>
      <c r="TZB209" s="110"/>
      <c r="TZC209" s="110"/>
      <c r="TZD209" s="110"/>
      <c r="TZE209" s="110"/>
      <c r="TZF209" s="110"/>
      <c r="TZG209" s="110"/>
      <c r="TZH209" s="110"/>
      <c r="TZI209" s="110"/>
      <c r="TZJ209" s="110"/>
      <c r="TZK209" s="110"/>
      <c r="TZL209" s="110"/>
      <c r="TZM209" s="110"/>
      <c r="TZN209" s="110"/>
      <c r="TZO209" s="110"/>
      <c r="TZP209" s="110"/>
      <c r="TZQ209" s="110"/>
      <c r="TZR209" s="110"/>
      <c r="TZS209" s="110"/>
      <c r="TZT209" s="110"/>
      <c r="TZU209" s="110"/>
      <c r="TZV209" s="110"/>
      <c r="TZW209" s="110"/>
      <c r="TZX209" s="110"/>
      <c r="TZY209" s="110"/>
      <c r="TZZ209" s="110"/>
      <c r="UAA209" s="110"/>
      <c r="UAB209" s="110"/>
      <c r="UAC209" s="110"/>
      <c r="UAD209" s="110"/>
      <c r="UAE209" s="110"/>
      <c r="UAF209" s="110"/>
      <c r="UAG209" s="110"/>
      <c r="UAH209" s="110"/>
      <c r="UAI209" s="110"/>
      <c r="UAJ209" s="110"/>
      <c r="UAK209" s="110"/>
      <c r="UAL209" s="110"/>
      <c r="UAM209" s="110"/>
      <c r="UAN209" s="110"/>
      <c r="UAO209" s="110"/>
      <c r="UAP209" s="110"/>
      <c r="UAQ209" s="110"/>
      <c r="UAR209" s="110"/>
      <c r="UAS209" s="110"/>
      <c r="UAT209" s="110"/>
      <c r="UAU209" s="110"/>
      <c r="UAV209" s="110"/>
      <c r="UAW209" s="110"/>
      <c r="UAX209" s="110"/>
      <c r="UAY209" s="110"/>
      <c r="UAZ209" s="110"/>
      <c r="UBA209" s="110"/>
      <c r="UBB209" s="110"/>
      <c r="UBC209" s="110"/>
      <c r="UBD209" s="110"/>
      <c r="UBE209" s="110"/>
      <c r="UBF209" s="110"/>
      <c r="UBG209" s="110"/>
      <c r="UBH209" s="110"/>
      <c r="UBI209" s="110"/>
      <c r="UBJ209" s="110"/>
      <c r="UBK209" s="110"/>
      <c r="UBL209" s="110"/>
      <c r="UBM209" s="110"/>
      <c r="UBN209" s="110"/>
      <c r="UBO209" s="110"/>
      <c r="UBP209" s="110"/>
      <c r="UBQ209" s="110"/>
      <c r="UBR209" s="110"/>
      <c r="UBS209" s="110"/>
      <c r="UBT209" s="110"/>
      <c r="UBU209" s="110"/>
      <c r="UBV209" s="110"/>
      <c r="UBW209" s="110"/>
      <c r="UBX209" s="110"/>
      <c r="UBY209" s="110"/>
      <c r="UBZ209" s="110"/>
      <c r="UCA209" s="110"/>
      <c r="UCB209" s="110"/>
      <c r="UCC209" s="110"/>
      <c r="UCD209" s="110"/>
      <c r="UCE209" s="110"/>
      <c r="UCF209" s="110"/>
      <c r="UCG209" s="110"/>
      <c r="UCH209" s="110"/>
      <c r="UCI209" s="110"/>
      <c r="UCJ209" s="110"/>
      <c r="UCK209" s="110"/>
      <c r="UCL209" s="110"/>
      <c r="UCM209" s="110"/>
      <c r="UCN209" s="110"/>
      <c r="UCO209" s="110"/>
      <c r="UCP209" s="110"/>
      <c r="UCQ209" s="110"/>
      <c r="UCR209" s="110"/>
      <c r="UCS209" s="110"/>
      <c r="UCT209" s="110"/>
      <c r="UCU209" s="110"/>
      <c r="UCV209" s="110"/>
      <c r="UCW209" s="110"/>
      <c r="UCX209" s="110"/>
      <c r="UCY209" s="110"/>
      <c r="UCZ209" s="110"/>
      <c r="UDA209" s="110"/>
      <c r="UDB209" s="110"/>
      <c r="UDC209" s="110"/>
      <c r="UDD209" s="110"/>
      <c r="UDE209" s="110"/>
      <c r="UDF209" s="110"/>
      <c r="UDG209" s="110"/>
      <c r="UDH209" s="110"/>
      <c r="UDI209" s="110"/>
      <c r="UDJ209" s="110"/>
      <c r="UDK209" s="110"/>
      <c r="UDL209" s="110"/>
      <c r="UDM209" s="110"/>
      <c r="UDN209" s="110"/>
      <c r="UDO209" s="110"/>
      <c r="UDP209" s="110"/>
      <c r="UDQ209" s="110"/>
      <c r="UDR209" s="110"/>
      <c r="UDS209" s="110"/>
      <c r="UDT209" s="110"/>
      <c r="UDU209" s="110"/>
      <c r="UDV209" s="110"/>
      <c r="UDW209" s="110"/>
      <c r="UDX209" s="110"/>
      <c r="UDY209" s="110"/>
      <c r="UDZ209" s="110"/>
      <c r="UEA209" s="110"/>
      <c r="UEB209" s="110"/>
      <c r="UEC209" s="110"/>
      <c r="UED209" s="110"/>
      <c r="UEE209" s="110"/>
      <c r="UEF209" s="110"/>
      <c r="UEG209" s="110"/>
      <c r="UEH209" s="110"/>
      <c r="UEI209" s="110"/>
      <c r="UEJ209" s="110"/>
      <c r="UEK209" s="110"/>
      <c r="UEL209" s="110"/>
      <c r="UEM209" s="110"/>
      <c r="UEN209" s="110"/>
      <c r="UEO209" s="110"/>
      <c r="UEP209" s="110"/>
      <c r="UEQ209" s="110"/>
      <c r="UER209" s="110"/>
      <c r="UES209" s="110"/>
      <c r="UET209" s="110"/>
      <c r="UEU209" s="110"/>
      <c r="UEV209" s="110"/>
      <c r="UEW209" s="110"/>
      <c r="UEX209" s="110"/>
      <c r="UEY209" s="110"/>
      <c r="UEZ209" s="110"/>
      <c r="UFA209" s="110"/>
      <c r="UFB209" s="110"/>
      <c r="UFC209" s="110"/>
      <c r="UFD209" s="110"/>
      <c r="UFE209" s="110"/>
      <c r="UFF209" s="110"/>
      <c r="UFG209" s="110"/>
      <c r="UFH209" s="110"/>
      <c r="UFI209" s="110"/>
      <c r="UFJ209" s="110"/>
      <c r="UFK209" s="110"/>
      <c r="UFL209" s="110"/>
      <c r="UFM209" s="110"/>
      <c r="UFN209" s="110"/>
      <c r="UFO209" s="110"/>
      <c r="UFP209" s="110"/>
      <c r="UFQ209" s="110"/>
      <c r="UFR209" s="110"/>
      <c r="UFS209" s="110"/>
      <c r="UFT209" s="110"/>
      <c r="UFU209" s="110"/>
      <c r="UFV209" s="110"/>
      <c r="UFW209" s="110"/>
      <c r="UFX209" s="110"/>
      <c r="UFY209" s="110"/>
      <c r="UFZ209" s="110"/>
      <c r="UGA209" s="110"/>
      <c r="UGB209" s="110"/>
      <c r="UGC209" s="110"/>
      <c r="UGD209" s="110"/>
      <c r="UGE209" s="110"/>
      <c r="UGF209" s="110"/>
      <c r="UGG209" s="110"/>
      <c r="UGH209" s="110"/>
      <c r="UGI209" s="110"/>
      <c r="UGJ209" s="110"/>
      <c r="UGK209" s="110"/>
      <c r="UGL209" s="110"/>
      <c r="UGM209" s="110"/>
      <c r="UGN209" s="110"/>
      <c r="UGO209" s="110"/>
      <c r="UGP209" s="110"/>
      <c r="UGQ209" s="110"/>
      <c r="UGR209" s="110"/>
      <c r="UGS209" s="110"/>
      <c r="UGT209" s="110"/>
      <c r="UGU209" s="110"/>
      <c r="UGV209" s="110"/>
      <c r="UGW209" s="110"/>
      <c r="UGX209" s="110"/>
      <c r="UGY209" s="110"/>
      <c r="UGZ209" s="110"/>
      <c r="UHA209" s="110"/>
      <c r="UHB209" s="110"/>
      <c r="UHC209" s="110"/>
      <c r="UHD209" s="110"/>
      <c r="UHE209" s="110"/>
      <c r="UHF209" s="110"/>
      <c r="UHG209" s="110"/>
      <c r="UHH209" s="110"/>
      <c r="UHI209" s="110"/>
      <c r="UHJ209" s="110"/>
      <c r="UHK209" s="110"/>
      <c r="UHL209" s="110"/>
      <c r="UHM209" s="110"/>
      <c r="UHN209" s="110"/>
      <c r="UHO209" s="110"/>
      <c r="UHP209" s="110"/>
      <c r="UHQ209" s="110"/>
      <c r="UHR209" s="110"/>
      <c r="UHS209" s="110"/>
      <c r="UHT209" s="110"/>
      <c r="UHU209" s="110"/>
      <c r="UHV209" s="110"/>
      <c r="UHW209" s="110"/>
      <c r="UHX209" s="110"/>
      <c r="UHY209" s="110"/>
      <c r="UHZ209" s="110"/>
      <c r="UIA209" s="110"/>
      <c r="UIB209" s="110"/>
      <c r="UIC209" s="110"/>
      <c r="UID209" s="110"/>
      <c r="UIE209" s="110"/>
      <c r="UIF209" s="110"/>
      <c r="UIG209" s="110"/>
      <c r="UIH209" s="110"/>
      <c r="UII209" s="110"/>
      <c r="UIJ209" s="110"/>
      <c r="UIK209" s="110"/>
      <c r="UIL209" s="110"/>
      <c r="UIM209" s="110"/>
      <c r="UIN209" s="110"/>
      <c r="UIO209" s="110"/>
      <c r="UIP209" s="110"/>
      <c r="UIQ209" s="110"/>
      <c r="UIR209" s="110"/>
      <c r="UIS209" s="110"/>
      <c r="UIT209" s="110"/>
      <c r="UIU209" s="110"/>
      <c r="UIV209" s="110"/>
      <c r="UIW209" s="110"/>
      <c r="UIX209" s="110"/>
      <c r="UIY209" s="110"/>
      <c r="UIZ209" s="110"/>
      <c r="UJA209" s="110"/>
      <c r="UJB209" s="110"/>
      <c r="UJC209" s="110"/>
      <c r="UJD209" s="110"/>
      <c r="UJE209" s="110"/>
      <c r="UJF209" s="110"/>
      <c r="UJG209" s="110"/>
      <c r="UJH209" s="110"/>
      <c r="UJI209" s="110"/>
      <c r="UJJ209" s="110"/>
      <c r="UJK209" s="110"/>
      <c r="UJL209" s="110"/>
      <c r="UJM209" s="110"/>
      <c r="UJN209" s="110"/>
      <c r="UJO209" s="110"/>
      <c r="UJP209" s="110"/>
      <c r="UJQ209" s="110"/>
      <c r="UJR209" s="110"/>
      <c r="UJS209" s="110"/>
      <c r="UJT209" s="110"/>
      <c r="UJU209" s="110"/>
      <c r="UJV209" s="110"/>
      <c r="UJW209" s="110"/>
      <c r="UJX209" s="110"/>
      <c r="UJY209" s="110"/>
      <c r="UJZ209" s="110"/>
      <c r="UKA209" s="110"/>
      <c r="UKB209" s="110"/>
      <c r="UKC209" s="110"/>
      <c r="UKD209" s="110"/>
      <c r="UKE209" s="110"/>
      <c r="UKF209" s="110"/>
      <c r="UKG209" s="110"/>
      <c r="UKH209" s="110"/>
      <c r="UKI209" s="110"/>
      <c r="UKJ209" s="110"/>
      <c r="UKK209" s="110"/>
      <c r="UKL209" s="110"/>
      <c r="UKM209" s="110"/>
      <c r="UKN209" s="110"/>
      <c r="UKO209" s="110"/>
      <c r="UKP209" s="110"/>
      <c r="UKQ209" s="110"/>
      <c r="UKR209" s="110"/>
      <c r="UKS209" s="110"/>
      <c r="UKT209" s="110"/>
      <c r="UKU209" s="110"/>
      <c r="UKV209" s="110"/>
      <c r="UKW209" s="110"/>
      <c r="UKX209" s="110"/>
      <c r="UKY209" s="110"/>
      <c r="UKZ209" s="110"/>
      <c r="ULA209" s="110"/>
      <c r="ULB209" s="110"/>
      <c r="ULC209" s="110"/>
      <c r="ULD209" s="110"/>
      <c r="ULE209" s="110"/>
      <c r="ULF209" s="110"/>
      <c r="ULG209" s="110"/>
      <c r="ULH209" s="110"/>
      <c r="ULI209" s="110"/>
      <c r="ULJ209" s="110"/>
      <c r="ULK209" s="110"/>
      <c r="ULL209" s="110"/>
      <c r="ULM209" s="110"/>
      <c r="ULN209" s="110"/>
      <c r="ULO209" s="110"/>
      <c r="ULP209" s="110"/>
      <c r="ULQ209" s="110"/>
      <c r="ULR209" s="110"/>
      <c r="ULS209" s="110"/>
      <c r="ULT209" s="110"/>
      <c r="ULU209" s="110"/>
      <c r="ULV209" s="110"/>
      <c r="ULW209" s="110"/>
      <c r="ULX209" s="110"/>
      <c r="ULY209" s="110"/>
      <c r="ULZ209" s="110"/>
      <c r="UMA209" s="110"/>
      <c r="UMB209" s="110"/>
      <c r="UMC209" s="110"/>
      <c r="UMD209" s="110"/>
      <c r="UME209" s="110"/>
      <c r="UMF209" s="110"/>
      <c r="UMG209" s="110"/>
      <c r="UMH209" s="110"/>
      <c r="UMI209" s="110"/>
      <c r="UMJ209" s="110"/>
      <c r="UMK209" s="110"/>
      <c r="UML209" s="110"/>
      <c r="UMM209" s="110"/>
      <c r="UMN209" s="110"/>
      <c r="UMO209" s="110"/>
      <c r="UMP209" s="110"/>
      <c r="UMQ209" s="110"/>
      <c r="UMR209" s="110"/>
      <c r="UMS209" s="110"/>
      <c r="UMT209" s="110"/>
      <c r="UMU209" s="110"/>
      <c r="UMV209" s="110"/>
      <c r="UMW209" s="110"/>
      <c r="UMX209" s="110"/>
      <c r="UMY209" s="110"/>
      <c r="UMZ209" s="110"/>
      <c r="UNA209" s="110"/>
      <c r="UNB209" s="110"/>
      <c r="UNC209" s="110"/>
      <c r="UND209" s="110"/>
      <c r="UNE209" s="110"/>
      <c r="UNF209" s="110"/>
      <c r="UNG209" s="110"/>
      <c r="UNH209" s="110"/>
      <c r="UNI209" s="110"/>
      <c r="UNJ209" s="110"/>
      <c r="UNK209" s="110"/>
      <c r="UNL209" s="110"/>
      <c r="UNM209" s="110"/>
      <c r="UNN209" s="110"/>
      <c r="UNO209" s="110"/>
      <c r="UNP209" s="110"/>
      <c r="UNQ209" s="110"/>
      <c r="UNR209" s="110"/>
      <c r="UNS209" s="110"/>
      <c r="UNT209" s="110"/>
      <c r="UNU209" s="110"/>
      <c r="UNV209" s="110"/>
      <c r="UNW209" s="110"/>
      <c r="UNX209" s="110"/>
      <c r="UNY209" s="110"/>
      <c r="UNZ209" s="110"/>
      <c r="UOA209" s="110"/>
      <c r="UOB209" s="110"/>
      <c r="UOC209" s="110"/>
      <c r="UOD209" s="110"/>
      <c r="UOE209" s="110"/>
      <c r="UOF209" s="110"/>
      <c r="UOG209" s="110"/>
      <c r="UOH209" s="110"/>
      <c r="UOI209" s="110"/>
      <c r="UOJ209" s="110"/>
      <c r="UOK209" s="110"/>
      <c r="UOL209" s="110"/>
      <c r="UOM209" s="110"/>
      <c r="UON209" s="110"/>
      <c r="UOO209" s="110"/>
      <c r="UOP209" s="110"/>
      <c r="UOQ209" s="110"/>
      <c r="UOR209" s="110"/>
      <c r="UOS209" s="110"/>
      <c r="UOT209" s="110"/>
      <c r="UOU209" s="110"/>
      <c r="UOV209" s="110"/>
      <c r="UOW209" s="110"/>
      <c r="UOX209" s="110"/>
      <c r="UOY209" s="110"/>
      <c r="UOZ209" s="110"/>
      <c r="UPA209" s="110"/>
      <c r="UPB209" s="110"/>
      <c r="UPC209" s="110"/>
      <c r="UPD209" s="110"/>
      <c r="UPE209" s="110"/>
      <c r="UPF209" s="110"/>
      <c r="UPG209" s="110"/>
      <c r="UPH209" s="110"/>
      <c r="UPI209" s="110"/>
      <c r="UPJ209" s="110"/>
      <c r="UPK209" s="110"/>
      <c r="UPL209" s="110"/>
      <c r="UPM209" s="110"/>
      <c r="UPN209" s="110"/>
      <c r="UPO209" s="110"/>
      <c r="UPP209" s="110"/>
      <c r="UPQ209" s="110"/>
      <c r="UPR209" s="110"/>
      <c r="UPS209" s="110"/>
      <c r="UPT209" s="110"/>
      <c r="UPU209" s="110"/>
      <c r="UPV209" s="110"/>
      <c r="UPW209" s="110"/>
      <c r="UPX209" s="110"/>
      <c r="UPY209" s="110"/>
      <c r="UPZ209" s="110"/>
      <c r="UQA209" s="110"/>
      <c r="UQB209" s="110"/>
      <c r="UQC209" s="110"/>
      <c r="UQD209" s="110"/>
      <c r="UQE209" s="110"/>
      <c r="UQF209" s="110"/>
      <c r="UQG209" s="110"/>
      <c r="UQH209" s="110"/>
      <c r="UQI209" s="110"/>
      <c r="UQJ209" s="110"/>
      <c r="UQK209" s="110"/>
      <c r="UQL209" s="110"/>
      <c r="UQM209" s="110"/>
      <c r="UQN209" s="110"/>
      <c r="UQO209" s="110"/>
      <c r="UQP209" s="110"/>
      <c r="UQQ209" s="110"/>
      <c r="UQR209" s="110"/>
      <c r="UQS209" s="110"/>
      <c r="UQT209" s="110"/>
      <c r="UQU209" s="110"/>
      <c r="UQV209" s="110"/>
      <c r="UQW209" s="110"/>
      <c r="UQX209" s="110"/>
      <c r="UQY209" s="110"/>
      <c r="UQZ209" s="110"/>
      <c r="URA209" s="110"/>
      <c r="URB209" s="110"/>
      <c r="URC209" s="110"/>
      <c r="URD209" s="110"/>
      <c r="URE209" s="110"/>
      <c r="URF209" s="110"/>
      <c r="URG209" s="110"/>
      <c r="URH209" s="110"/>
      <c r="URI209" s="110"/>
      <c r="URJ209" s="110"/>
      <c r="URK209" s="110"/>
      <c r="URL209" s="110"/>
      <c r="URM209" s="110"/>
      <c r="URN209" s="110"/>
      <c r="URO209" s="110"/>
      <c r="URP209" s="110"/>
      <c r="URQ209" s="110"/>
      <c r="URR209" s="110"/>
      <c r="URS209" s="110"/>
      <c r="URT209" s="110"/>
      <c r="URU209" s="110"/>
      <c r="URV209" s="110"/>
      <c r="URW209" s="110"/>
      <c r="URX209" s="110"/>
      <c r="URY209" s="110"/>
      <c r="URZ209" s="110"/>
      <c r="USA209" s="110"/>
      <c r="USB209" s="110"/>
      <c r="USC209" s="110"/>
      <c r="USD209" s="110"/>
      <c r="USE209" s="110"/>
      <c r="USF209" s="110"/>
      <c r="USG209" s="110"/>
      <c r="USH209" s="110"/>
      <c r="USI209" s="110"/>
      <c r="USJ209" s="110"/>
      <c r="USK209" s="110"/>
      <c r="USL209" s="110"/>
      <c r="USM209" s="110"/>
      <c r="USN209" s="110"/>
      <c r="USO209" s="110"/>
      <c r="USP209" s="110"/>
      <c r="USQ209" s="110"/>
      <c r="USR209" s="110"/>
      <c r="USS209" s="110"/>
      <c r="UST209" s="110"/>
      <c r="USU209" s="110"/>
      <c r="USV209" s="110"/>
      <c r="USW209" s="110"/>
      <c r="USX209" s="110"/>
      <c r="USY209" s="110"/>
      <c r="USZ209" s="110"/>
      <c r="UTA209" s="110"/>
      <c r="UTB209" s="110"/>
      <c r="UTC209" s="110"/>
      <c r="UTD209" s="110"/>
      <c r="UTE209" s="110"/>
      <c r="UTF209" s="110"/>
      <c r="UTG209" s="110"/>
      <c r="UTH209" s="110"/>
      <c r="UTI209" s="110"/>
      <c r="UTJ209" s="110"/>
      <c r="UTK209" s="110"/>
      <c r="UTL209" s="110"/>
      <c r="UTM209" s="110"/>
      <c r="UTN209" s="110"/>
      <c r="UTO209" s="110"/>
      <c r="UTP209" s="110"/>
      <c r="UTQ209" s="110"/>
      <c r="UTR209" s="110"/>
      <c r="UTS209" s="110"/>
      <c r="UTT209" s="110"/>
      <c r="UTU209" s="110"/>
      <c r="UTV209" s="110"/>
      <c r="UTW209" s="110"/>
      <c r="UTX209" s="110"/>
      <c r="UTY209" s="110"/>
      <c r="UTZ209" s="110"/>
      <c r="UUA209" s="110"/>
      <c r="UUB209" s="110"/>
      <c r="UUC209" s="110"/>
      <c r="UUD209" s="110"/>
      <c r="UUE209" s="110"/>
      <c r="UUF209" s="110"/>
      <c r="UUG209" s="110"/>
      <c r="UUH209" s="110"/>
      <c r="UUI209" s="110"/>
      <c r="UUJ209" s="110"/>
      <c r="UUK209" s="110"/>
      <c r="UUL209" s="110"/>
      <c r="UUM209" s="110"/>
      <c r="UUN209" s="110"/>
      <c r="UUO209" s="110"/>
      <c r="UUP209" s="110"/>
      <c r="UUQ209" s="110"/>
      <c r="UUR209" s="110"/>
      <c r="UUS209" s="110"/>
      <c r="UUT209" s="110"/>
      <c r="UUU209" s="110"/>
      <c r="UUV209" s="110"/>
      <c r="UUW209" s="110"/>
      <c r="UUX209" s="110"/>
      <c r="UUY209" s="110"/>
      <c r="UUZ209" s="110"/>
      <c r="UVA209" s="110"/>
      <c r="UVB209" s="110"/>
      <c r="UVC209" s="110"/>
      <c r="UVD209" s="110"/>
      <c r="UVE209" s="110"/>
      <c r="UVF209" s="110"/>
      <c r="UVG209" s="110"/>
      <c r="UVH209" s="110"/>
      <c r="UVI209" s="110"/>
      <c r="UVJ209" s="110"/>
      <c r="UVK209" s="110"/>
      <c r="UVL209" s="110"/>
      <c r="UVM209" s="110"/>
      <c r="UVN209" s="110"/>
      <c r="UVO209" s="110"/>
      <c r="UVP209" s="110"/>
      <c r="UVQ209" s="110"/>
      <c r="UVR209" s="110"/>
      <c r="UVS209" s="110"/>
      <c r="UVT209" s="110"/>
      <c r="UVU209" s="110"/>
      <c r="UVV209" s="110"/>
      <c r="UVW209" s="110"/>
      <c r="UVX209" s="110"/>
      <c r="UVY209" s="110"/>
      <c r="UVZ209" s="110"/>
      <c r="UWA209" s="110"/>
      <c r="UWB209" s="110"/>
      <c r="UWC209" s="110"/>
      <c r="UWD209" s="110"/>
      <c r="UWE209" s="110"/>
      <c r="UWF209" s="110"/>
      <c r="UWG209" s="110"/>
      <c r="UWH209" s="110"/>
      <c r="UWI209" s="110"/>
      <c r="UWJ209" s="110"/>
      <c r="UWK209" s="110"/>
      <c r="UWL209" s="110"/>
      <c r="UWM209" s="110"/>
      <c r="UWN209" s="110"/>
      <c r="UWO209" s="110"/>
      <c r="UWP209" s="110"/>
      <c r="UWQ209" s="110"/>
      <c r="UWR209" s="110"/>
      <c r="UWS209" s="110"/>
      <c r="UWT209" s="110"/>
      <c r="UWU209" s="110"/>
      <c r="UWV209" s="110"/>
      <c r="UWW209" s="110"/>
      <c r="UWX209" s="110"/>
      <c r="UWY209" s="110"/>
      <c r="UWZ209" s="110"/>
      <c r="UXA209" s="110"/>
      <c r="UXB209" s="110"/>
      <c r="UXC209" s="110"/>
      <c r="UXD209" s="110"/>
      <c r="UXE209" s="110"/>
      <c r="UXF209" s="110"/>
      <c r="UXG209" s="110"/>
      <c r="UXH209" s="110"/>
      <c r="UXI209" s="110"/>
      <c r="UXJ209" s="110"/>
      <c r="UXK209" s="110"/>
      <c r="UXL209" s="110"/>
      <c r="UXM209" s="110"/>
      <c r="UXN209" s="110"/>
      <c r="UXO209" s="110"/>
      <c r="UXP209" s="110"/>
      <c r="UXQ209" s="110"/>
      <c r="UXR209" s="110"/>
      <c r="UXS209" s="110"/>
      <c r="UXT209" s="110"/>
      <c r="UXU209" s="110"/>
      <c r="UXV209" s="110"/>
      <c r="UXW209" s="110"/>
      <c r="UXX209" s="110"/>
      <c r="UXY209" s="110"/>
      <c r="UXZ209" s="110"/>
      <c r="UYA209" s="110"/>
      <c r="UYB209" s="110"/>
      <c r="UYC209" s="110"/>
      <c r="UYD209" s="110"/>
      <c r="UYE209" s="110"/>
      <c r="UYF209" s="110"/>
      <c r="UYG209" s="110"/>
      <c r="UYH209" s="110"/>
      <c r="UYI209" s="110"/>
      <c r="UYJ209" s="110"/>
      <c r="UYK209" s="110"/>
      <c r="UYL209" s="110"/>
      <c r="UYM209" s="110"/>
      <c r="UYN209" s="110"/>
      <c r="UYO209" s="110"/>
      <c r="UYP209" s="110"/>
      <c r="UYQ209" s="110"/>
      <c r="UYR209" s="110"/>
      <c r="UYS209" s="110"/>
      <c r="UYT209" s="110"/>
      <c r="UYU209" s="110"/>
      <c r="UYV209" s="110"/>
      <c r="UYW209" s="110"/>
      <c r="UYX209" s="110"/>
      <c r="UYY209" s="110"/>
      <c r="UYZ209" s="110"/>
      <c r="UZA209" s="110"/>
      <c r="UZB209" s="110"/>
      <c r="UZC209" s="110"/>
      <c r="UZD209" s="110"/>
      <c r="UZE209" s="110"/>
      <c r="UZF209" s="110"/>
      <c r="UZG209" s="110"/>
      <c r="UZH209" s="110"/>
      <c r="UZI209" s="110"/>
      <c r="UZJ209" s="110"/>
      <c r="UZK209" s="110"/>
      <c r="UZL209" s="110"/>
      <c r="UZM209" s="110"/>
      <c r="UZN209" s="110"/>
      <c r="UZO209" s="110"/>
      <c r="UZP209" s="110"/>
      <c r="UZQ209" s="110"/>
      <c r="UZR209" s="110"/>
      <c r="UZS209" s="110"/>
      <c r="UZT209" s="110"/>
      <c r="UZU209" s="110"/>
      <c r="UZV209" s="110"/>
      <c r="UZW209" s="110"/>
      <c r="UZX209" s="110"/>
      <c r="UZY209" s="110"/>
      <c r="UZZ209" s="110"/>
      <c r="VAA209" s="110"/>
      <c r="VAB209" s="110"/>
      <c r="VAC209" s="110"/>
      <c r="VAD209" s="110"/>
      <c r="VAE209" s="110"/>
      <c r="VAF209" s="110"/>
      <c r="VAG209" s="110"/>
      <c r="VAH209" s="110"/>
      <c r="VAI209" s="110"/>
      <c r="VAJ209" s="110"/>
      <c r="VAK209" s="110"/>
      <c r="VAL209" s="110"/>
      <c r="VAM209" s="110"/>
      <c r="VAN209" s="110"/>
      <c r="VAO209" s="110"/>
      <c r="VAP209" s="110"/>
      <c r="VAQ209" s="110"/>
      <c r="VAR209" s="110"/>
      <c r="VAS209" s="110"/>
      <c r="VAT209" s="110"/>
      <c r="VAU209" s="110"/>
      <c r="VAV209" s="110"/>
      <c r="VAW209" s="110"/>
      <c r="VAX209" s="110"/>
      <c r="VAY209" s="110"/>
      <c r="VAZ209" s="110"/>
      <c r="VBA209" s="110"/>
      <c r="VBB209" s="110"/>
      <c r="VBC209" s="110"/>
      <c r="VBD209" s="110"/>
      <c r="VBE209" s="110"/>
      <c r="VBF209" s="110"/>
      <c r="VBG209" s="110"/>
      <c r="VBH209" s="110"/>
      <c r="VBI209" s="110"/>
      <c r="VBJ209" s="110"/>
      <c r="VBK209" s="110"/>
      <c r="VBL209" s="110"/>
      <c r="VBM209" s="110"/>
      <c r="VBN209" s="110"/>
      <c r="VBO209" s="110"/>
      <c r="VBP209" s="110"/>
      <c r="VBQ209" s="110"/>
      <c r="VBR209" s="110"/>
      <c r="VBS209" s="110"/>
      <c r="VBT209" s="110"/>
      <c r="VBU209" s="110"/>
      <c r="VBV209" s="110"/>
      <c r="VBW209" s="110"/>
      <c r="VBX209" s="110"/>
      <c r="VBY209" s="110"/>
      <c r="VBZ209" s="110"/>
      <c r="VCA209" s="110"/>
      <c r="VCB209" s="110"/>
      <c r="VCC209" s="110"/>
      <c r="VCD209" s="110"/>
      <c r="VCE209" s="110"/>
      <c r="VCF209" s="110"/>
      <c r="VCG209" s="110"/>
      <c r="VCH209" s="110"/>
      <c r="VCI209" s="110"/>
      <c r="VCJ209" s="110"/>
      <c r="VCK209" s="110"/>
      <c r="VCL209" s="110"/>
      <c r="VCM209" s="110"/>
      <c r="VCN209" s="110"/>
      <c r="VCO209" s="110"/>
      <c r="VCP209" s="110"/>
      <c r="VCQ209" s="110"/>
      <c r="VCR209" s="110"/>
      <c r="VCS209" s="110"/>
      <c r="VCT209" s="110"/>
      <c r="VCU209" s="110"/>
      <c r="VCV209" s="110"/>
      <c r="VCW209" s="110"/>
      <c r="VCX209" s="110"/>
      <c r="VCY209" s="110"/>
      <c r="VCZ209" s="110"/>
      <c r="VDA209" s="110"/>
      <c r="VDB209" s="110"/>
      <c r="VDC209" s="110"/>
      <c r="VDD209" s="110"/>
      <c r="VDE209" s="110"/>
      <c r="VDF209" s="110"/>
      <c r="VDG209" s="110"/>
      <c r="VDH209" s="110"/>
      <c r="VDI209" s="110"/>
      <c r="VDJ209" s="110"/>
      <c r="VDK209" s="110"/>
      <c r="VDL209" s="110"/>
      <c r="VDM209" s="110"/>
      <c r="VDN209" s="110"/>
      <c r="VDO209" s="110"/>
      <c r="VDP209" s="110"/>
      <c r="VDQ209" s="110"/>
      <c r="VDR209" s="110"/>
      <c r="VDS209" s="110"/>
      <c r="VDT209" s="110"/>
      <c r="VDU209" s="110"/>
      <c r="VDV209" s="110"/>
      <c r="VDW209" s="110"/>
      <c r="VDX209" s="110"/>
      <c r="VDY209" s="110"/>
      <c r="VDZ209" s="110"/>
      <c r="VEA209" s="110"/>
      <c r="VEB209" s="110"/>
      <c r="VEC209" s="110"/>
      <c r="VED209" s="110"/>
      <c r="VEE209" s="110"/>
      <c r="VEF209" s="110"/>
      <c r="VEG209" s="110"/>
      <c r="VEH209" s="110"/>
      <c r="VEI209" s="110"/>
      <c r="VEJ209" s="110"/>
      <c r="VEK209" s="110"/>
      <c r="VEL209" s="110"/>
      <c r="VEM209" s="110"/>
      <c r="VEN209" s="110"/>
      <c r="VEO209" s="110"/>
      <c r="VEP209" s="110"/>
      <c r="VEQ209" s="110"/>
      <c r="VER209" s="110"/>
      <c r="VES209" s="110"/>
      <c r="VET209" s="110"/>
      <c r="VEU209" s="110"/>
      <c r="VEV209" s="110"/>
      <c r="VEW209" s="110"/>
      <c r="VEX209" s="110"/>
      <c r="VEY209" s="110"/>
      <c r="VEZ209" s="110"/>
      <c r="VFA209" s="110"/>
      <c r="VFB209" s="110"/>
      <c r="VFC209" s="110"/>
      <c r="VFD209" s="110"/>
      <c r="VFE209" s="110"/>
      <c r="VFF209" s="110"/>
      <c r="VFG209" s="110"/>
      <c r="VFH209" s="110"/>
      <c r="VFI209" s="110"/>
      <c r="VFJ209" s="110"/>
      <c r="VFK209" s="110"/>
      <c r="VFL209" s="110"/>
      <c r="VFM209" s="110"/>
      <c r="VFN209" s="110"/>
      <c r="VFO209" s="110"/>
      <c r="VFP209" s="110"/>
      <c r="VFQ209" s="110"/>
      <c r="VFR209" s="110"/>
      <c r="VFS209" s="110"/>
      <c r="VFT209" s="110"/>
      <c r="VFU209" s="110"/>
      <c r="VFV209" s="110"/>
      <c r="VFW209" s="110"/>
      <c r="VFX209" s="110"/>
      <c r="VFY209" s="110"/>
      <c r="VFZ209" s="110"/>
      <c r="VGA209" s="110"/>
      <c r="VGB209" s="110"/>
      <c r="VGC209" s="110"/>
      <c r="VGD209" s="110"/>
      <c r="VGE209" s="110"/>
      <c r="VGF209" s="110"/>
      <c r="VGG209" s="110"/>
      <c r="VGH209" s="110"/>
      <c r="VGI209" s="110"/>
      <c r="VGJ209" s="110"/>
      <c r="VGK209" s="110"/>
      <c r="VGL209" s="110"/>
      <c r="VGM209" s="110"/>
      <c r="VGN209" s="110"/>
      <c r="VGO209" s="110"/>
      <c r="VGP209" s="110"/>
      <c r="VGQ209" s="110"/>
      <c r="VGR209" s="110"/>
      <c r="VGS209" s="110"/>
      <c r="VGT209" s="110"/>
      <c r="VGU209" s="110"/>
      <c r="VGV209" s="110"/>
      <c r="VGW209" s="110"/>
      <c r="VGX209" s="110"/>
      <c r="VGY209" s="110"/>
      <c r="VGZ209" s="110"/>
      <c r="VHA209" s="110"/>
      <c r="VHB209" s="110"/>
      <c r="VHC209" s="110"/>
      <c r="VHD209" s="110"/>
      <c r="VHE209" s="110"/>
      <c r="VHF209" s="110"/>
      <c r="VHG209" s="110"/>
      <c r="VHH209" s="110"/>
      <c r="VHI209" s="110"/>
      <c r="VHJ209" s="110"/>
      <c r="VHK209" s="110"/>
      <c r="VHL209" s="110"/>
      <c r="VHM209" s="110"/>
      <c r="VHN209" s="110"/>
      <c r="VHO209" s="110"/>
      <c r="VHP209" s="110"/>
      <c r="VHQ209" s="110"/>
      <c r="VHR209" s="110"/>
      <c r="VHS209" s="110"/>
      <c r="VHT209" s="110"/>
      <c r="VHU209" s="110"/>
      <c r="VHV209" s="110"/>
      <c r="VHW209" s="110"/>
      <c r="VHX209" s="110"/>
      <c r="VHY209" s="110"/>
      <c r="VHZ209" s="110"/>
      <c r="VIA209" s="110"/>
      <c r="VIB209" s="110"/>
      <c r="VIC209" s="110"/>
      <c r="VID209" s="110"/>
      <c r="VIE209" s="110"/>
      <c r="VIF209" s="110"/>
      <c r="VIG209" s="110"/>
      <c r="VIH209" s="110"/>
      <c r="VII209" s="110"/>
      <c r="VIJ209" s="110"/>
      <c r="VIK209" s="110"/>
      <c r="VIL209" s="110"/>
      <c r="VIM209" s="110"/>
      <c r="VIN209" s="110"/>
      <c r="VIO209" s="110"/>
      <c r="VIP209" s="110"/>
      <c r="VIQ209" s="110"/>
      <c r="VIR209" s="110"/>
      <c r="VIS209" s="110"/>
      <c r="VIT209" s="110"/>
      <c r="VIU209" s="110"/>
      <c r="VIV209" s="110"/>
      <c r="VIW209" s="110"/>
      <c r="VIX209" s="110"/>
      <c r="VIY209" s="110"/>
      <c r="VIZ209" s="110"/>
      <c r="VJA209" s="110"/>
      <c r="VJB209" s="110"/>
      <c r="VJC209" s="110"/>
      <c r="VJD209" s="110"/>
      <c r="VJE209" s="110"/>
      <c r="VJF209" s="110"/>
      <c r="VJG209" s="110"/>
      <c r="VJH209" s="110"/>
      <c r="VJI209" s="110"/>
      <c r="VJJ209" s="110"/>
      <c r="VJK209" s="110"/>
      <c r="VJL209" s="110"/>
      <c r="VJM209" s="110"/>
      <c r="VJN209" s="110"/>
      <c r="VJO209" s="110"/>
      <c r="VJP209" s="110"/>
      <c r="VJQ209" s="110"/>
      <c r="VJR209" s="110"/>
      <c r="VJS209" s="110"/>
      <c r="VJT209" s="110"/>
      <c r="VJU209" s="110"/>
      <c r="VJV209" s="110"/>
      <c r="VJW209" s="110"/>
      <c r="VJX209" s="110"/>
      <c r="VJY209" s="110"/>
      <c r="VJZ209" s="110"/>
      <c r="VKA209" s="110"/>
      <c r="VKB209" s="110"/>
      <c r="VKC209" s="110"/>
      <c r="VKD209" s="110"/>
      <c r="VKE209" s="110"/>
      <c r="VKF209" s="110"/>
      <c r="VKG209" s="110"/>
      <c r="VKH209" s="110"/>
      <c r="VKI209" s="110"/>
      <c r="VKJ209" s="110"/>
      <c r="VKK209" s="110"/>
      <c r="VKL209" s="110"/>
      <c r="VKM209" s="110"/>
      <c r="VKN209" s="110"/>
      <c r="VKO209" s="110"/>
      <c r="VKP209" s="110"/>
      <c r="VKQ209" s="110"/>
      <c r="VKR209" s="110"/>
      <c r="VKS209" s="110"/>
      <c r="VKT209" s="110"/>
      <c r="VKU209" s="110"/>
      <c r="VKV209" s="110"/>
      <c r="VKW209" s="110"/>
      <c r="VKX209" s="110"/>
      <c r="VKY209" s="110"/>
      <c r="VKZ209" s="110"/>
      <c r="VLA209" s="110"/>
      <c r="VLB209" s="110"/>
      <c r="VLC209" s="110"/>
      <c r="VLD209" s="110"/>
      <c r="VLE209" s="110"/>
      <c r="VLF209" s="110"/>
      <c r="VLG209" s="110"/>
      <c r="VLH209" s="110"/>
      <c r="VLI209" s="110"/>
      <c r="VLJ209" s="110"/>
      <c r="VLK209" s="110"/>
      <c r="VLL209" s="110"/>
      <c r="VLM209" s="110"/>
      <c r="VLN209" s="110"/>
      <c r="VLO209" s="110"/>
      <c r="VLP209" s="110"/>
      <c r="VLQ209" s="110"/>
      <c r="VLR209" s="110"/>
      <c r="VLS209" s="110"/>
      <c r="VLT209" s="110"/>
      <c r="VLU209" s="110"/>
      <c r="VLV209" s="110"/>
      <c r="VLW209" s="110"/>
      <c r="VLX209" s="110"/>
      <c r="VLY209" s="110"/>
      <c r="VLZ209" s="110"/>
      <c r="VMA209" s="110"/>
      <c r="VMB209" s="110"/>
      <c r="VMC209" s="110"/>
      <c r="VMD209" s="110"/>
      <c r="VME209" s="110"/>
      <c r="VMF209" s="110"/>
      <c r="VMG209" s="110"/>
      <c r="VMH209" s="110"/>
      <c r="VMI209" s="110"/>
      <c r="VMJ209" s="110"/>
      <c r="VMK209" s="110"/>
      <c r="VML209" s="110"/>
      <c r="VMM209" s="110"/>
      <c r="VMN209" s="110"/>
      <c r="VMO209" s="110"/>
      <c r="VMP209" s="110"/>
      <c r="VMQ209" s="110"/>
      <c r="VMR209" s="110"/>
      <c r="VMS209" s="110"/>
      <c r="VMT209" s="110"/>
      <c r="VMU209" s="110"/>
      <c r="VMV209" s="110"/>
      <c r="VMW209" s="110"/>
      <c r="VMX209" s="110"/>
      <c r="VMY209" s="110"/>
      <c r="VMZ209" s="110"/>
      <c r="VNA209" s="110"/>
      <c r="VNB209" s="110"/>
      <c r="VNC209" s="110"/>
      <c r="VND209" s="110"/>
      <c r="VNE209" s="110"/>
      <c r="VNF209" s="110"/>
      <c r="VNG209" s="110"/>
      <c r="VNH209" s="110"/>
      <c r="VNI209" s="110"/>
      <c r="VNJ209" s="110"/>
      <c r="VNK209" s="110"/>
      <c r="VNL209" s="110"/>
      <c r="VNM209" s="110"/>
      <c r="VNN209" s="110"/>
      <c r="VNO209" s="110"/>
      <c r="VNP209" s="110"/>
      <c r="VNQ209" s="110"/>
      <c r="VNR209" s="110"/>
      <c r="VNS209" s="110"/>
      <c r="VNT209" s="110"/>
      <c r="VNU209" s="110"/>
      <c r="VNV209" s="110"/>
      <c r="VNW209" s="110"/>
      <c r="VNX209" s="110"/>
      <c r="VNY209" s="110"/>
      <c r="VNZ209" s="110"/>
      <c r="VOA209" s="110"/>
      <c r="VOB209" s="110"/>
      <c r="VOC209" s="110"/>
      <c r="VOD209" s="110"/>
      <c r="VOE209" s="110"/>
      <c r="VOF209" s="110"/>
      <c r="VOG209" s="110"/>
      <c r="VOH209" s="110"/>
      <c r="VOI209" s="110"/>
      <c r="VOJ209" s="110"/>
      <c r="VOK209" s="110"/>
      <c r="VOL209" s="110"/>
      <c r="VOM209" s="110"/>
      <c r="VON209" s="110"/>
      <c r="VOO209" s="110"/>
      <c r="VOP209" s="110"/>
      <c r="VOQ209" s="110"/>
      <c r="VOR209" s="110"/>
      <c r="VOS209" s="110"/>
      <c r="VOT209" s="110"/>
      <c r="VOU209" s="110"/>
      <c r="VOV209" s="110"/>
      <c r="VOW209" s="110"/>
      <c r="VOX209" s="110"/>
      <c r="VOY209" s="110"/>
      <c r="VOZ209" s="110"/>
      <c r="VPA209" s="110"/>
      <c r="VPB209" s="110"/>
      <c r="VPC209" s="110"/>
      <c r="VPD209" s="110"/>
      <c r="VPE209" s="110"/>
      <c r="VPF209" s="110"/>
      <c r="VPG209" s="110"/>
      <c r="VPH209" s="110"/>
      <c r="VPI209" s="110"/>
      <c r="VPJ209" s="110"/>
      <c r="VPK209" s="110"/>
      <c r="VPL209" s="110"/>
      <c r="VPM209" s="110"/>
      <c r="VPN209" s="110"/>
      <c r="VPO209" s="110"/>
      <c r="VPP209" s="110"/>
      <c r="VPQ209" s="110"/>
      <c r="VPR209" s="110"/>
      <c r="VPS209" s="110"/>
      <c r="VPT209" s="110"/>
      <c r="VPU209" s="110"/>
      <c r="VPV209" s="110"/>
      <c r="VPW209" s="110"/>
      <c r="VPX209" s="110"/>
      <c r="VPY209" s="110"/>
      <c r="VPZ209" s="110"/>
      <c r="VQA209" s="110"/>
      <c r="VQB209" s="110"/>
      <c r="VQC209" s="110"/>
      <c r="VQD209" s="110"/>
      <c r="VQE209" s="110"/>
      <c r="VQF209" s="110"/>
      <c r="VQG209" s="110"/>
      <c r="VQH209" s="110"/>
      <c r="VQI209" s="110"/>
      <c r="VQJ209" s="110"/>
      <c r="VQK209" s="110"/>
      <c r="VQL209" s="110"/>
      <c r="VQM209" s="110"/>
      <c r="VQN209" s="110"/>
      <c r="VQO209" s="110"/>
      <c r="VQP209" s="110"/>
      <c r="VQQ209" s="110"/>
      <c r="VQR209" s="110"/>
      <c r="VQS209" s="110"/>
      <c r="VQT209" s="110"/>
      <c r="VQU209" s="110"/>
      <c r="VQV209" s="110"/>
      <c r="VQW209" s="110"/>
      <c r="VQX209" s="110"/>
      <c r="VQY209" s="110"/>
      <c r="VQZ209" s="110"/>
      <c r="VRA209" s="110"/>
      <c r="VRB209" s="110"/>
      <c r="VRC209" s="110"/>
      <c r="VRD209" s="110"/>
      <c r="VRE209" s="110"/>
      <c r="VRF209" s="110"/>
      <c r="VRG209" s="110"/>
      <c r="VRH209" s="110"/>
      <c r="VRI209" s="110"/>
      <c r="VRJ209" s="110"/>
      <c r="VRK209" s="110"/>
      <c r="VRL209" s="110"/>
      <c r="VRM209" s="110"/>
      <c r="VRN209" s="110"/>
      <c r="VRO209" s="110"/>
      <c r="VRP209" s="110"/>
      <c r="VRQ209" s="110"/>
      <c r="VRR209" s="110"/>
      <c r="VRS209" s="110"/>
      <c r="VRT209" s="110"/>
      <c r="VRU209" s="110"/>
      <c r="VRV209" s="110"/>
      <c r="VRW209" s="110"/>
      <c r="VRX209" s="110"/>
      <c r="VRY209" s="110"/>
      <c r="VRZ209" s="110"/>
      <c r="VSA209" s="110"/>
      <c r="VSB209" s="110"/>
      <c r="VSC209" s="110"/>
      <c r="VSD209" s="110"/>
      <c r="VSE209" s="110"/>
      <c r="VSF209" s="110"/>
      <c r="VSG209" s="110"/>
      <c r="VSH209" s="110"/>
      <c r="VSI209" s="110"/>
      <c r="VSJ209" s="110"/>
      <c r="VSK209" s="110"/>
      <c r="VSL209" s="110"/>
      <c r="VSM209" s="110"/>
      <c r="VSN209" s="110"/>
      <c r="VSO209" s="110"/>
      <c r="VSP209" s="110"/>
      <c r="VSQ209" s="110"/>
      <c r="VSR209" s="110"/>
      <c r="VSS209" s="110"/>
      <c r="VST209" s="110"/>
      <c r="VSU209" s="110"/>
      <c r="VSV209" s="110"/>
      <c r="VSW209" s="110"/>
      <c r="VSX209" s="110"/>
      <c r="VSY209" s="110"/>
      <c r="VSZ209" s="110"/>
      <c r="VTA209" s="110"/>
      <c r="VTB209" s="110"/>
      <c r="VTC209" s="110"/>
      <c r="VTD209" s="110"/>
      <c r="VTE209" s="110"/>
      <c r="VTF209" s="110"/>
      <c r="VTG209" s="110"/>
      <c r="VTH209" s="110"/>
      <c r="VTI209" s="110"/>
      <c r="VTJ209" s="110"/>
      <c r="VTK209" s="110"/>
      <c r="VTL209" s="110"/>
      <c r="VTM209" s="110"/>
      <c r="VTN209" s="110"/>
      <c r="VTO209" s="110"/>
      <c r="VTP209" s="110"/>
      <c r="VTQ209" s="110"/>
      <c r="VTR209" s="110"/>
      <c r="VTS209" s="110"/>
      <c r="VTT209" s="110"/>
      <c r="VTU209" s="110"/>
      <c r="VTV209" s="110"/>
      <c r="VTW209" s="110"/>
      <c r="VTX209" s="110"/>
      <c r="VTY209" s="110"/>
      <c r="VTZ209" s="110"/>
      <c r="VUA209" s="110"/>
      <c r="VUB209" s="110"/>
      <c r="VUC209" s="110"/>
      <c r="VUD209" s="110"/>
      <c r="VUE209" s="110"/>
      <c r="VUF209" s="110"/>
      <c r="VUG209" s="110"/>
      <c r="VUH209" s="110"/>
      <c r="VUI209" s="110"/>
      <c r="VUJ209" s="110"/>
      <c r="VUK209" s="110"/>
      <c r="VUL209" s="110"/>
      <c r="VUM209" s="110"/>
      <c r="VUN209" s="110"/>
      <c r="VUO209" s="110"/>
      <c r="VUP209" s="110"/>
      <c r="VUQ209" s="110"/>
      <c r="VUR209" s="110"/>
      <c r="VUS209" s="110"/>
      <c r="VUT209" s="110"/>
      <c r="VUU209" s="110"/>
      <c r="VUV209" s="110"/>
      <c r="VUW209" s="110"/>
      <c r="VUX209" s="110"/>
      <c r="VUY209" s="110"/>
      <c r="VUZ209" s="110"/>
      <c r="VVA209" s="110"/>
      <c r="VVB209" s="110"/>
      <c r="VVC209" s="110"/>
      <c r="VVD209" s="110"/>
      <c r="VVE209" s="110"/>
      <c r="VVF209" s="110"/>
      <c r="VVG209" s="110"/>
      <c r="VVH209" s="110"/>
      <c r="VVI209" s="110"/>
      <c r="VVJ209" s="110"/>
      <c r="VVK209" s="110"/>
      <c r="VVL209" s="110"/>
      <c r="VVM209" s="110"/>
      <c r="VVN209" s="110"/>
      <c r="VVO209" s="110"/>
      <c r="VVP209" s="110"/>
      <c r="VVQ209" s="110"/>
      <c r="VVR209" s="110"/>
      <c r="VVS209" s="110"/>
      <c r="VVT209" s="110"/>
      <c r="VVU209" s="110"/>
      <c r="VVV209" s="110"/>
      <c r="VVW209" s="110"/>
      <c r="VVX209" s="110"/>
      <c r="VVY209" s="110"/>
      <c r="VVZ209" s="110"/>
      <c r="VWA209" s="110"/>
      <c r="VWB209" s="110"/>
      <c r="VWC209" s="110"/>
      <c r="VWD209" s="110"/>
      <c r="VWE209" s="110"/>
      <c r="VWF209" s="110"/>
      <c r="VWG209" s="110"/>
      <c r="VWH209" s="110"/>
      <c r="VWI209" s="110"/>
      <c r="VWJ209" s="110"/>
      <c r="VWK209" s="110"/>
      <c r="VWL209" s="110"/>
      <c r="VWM209" s="110"/>
      <c r="VWN209" s="110"/>
      <c r="VWO209" s="110"/>
      <c r="VWP209" s="110"/>
      <c r="VWQ209" s="110"/>
      <c r="VWR209" s="110"/>
      <c r="VWS209" s="110"/>
      <c r="VWT209" s="110"/>
      <c r="VWU209" s="110"/>
      <c r="VWV209" s="110"/>
      <c r="VWW209" s="110"/>
      <c r="VWX209" s="110"/>
      <c r="VWY209" s="110"/>
      <c r="VWZ209" s="110"/>
      <c r="VXA209" s="110"/>
      <c r="VXB209" s="110"/>
      <c r="VXC209" s="110"/>
      <c r="VXD209" s="110"/>
      <c r="VXE209" s="110"/>
      <c r="VXF209" s="110"/>
      <c r="VXG209" s="110"/>
      <c r="VXH209" s="110"/>
      <c r="VXI209" s="110"/>
      <c r="VXJ209" s="110"/>
      <c r="VXK209" s="110"/>
      <c r="VXL209" s="110"/>
      <c r="VXM209" s="110"/>
      <c r="VXN209" s="110"/>
      <c r="VXO209" s="110"/>
      <c r="VXP209" s="110"/>
      <c r="VXQ209" s="110"/>
      <c r="VXR209" s="110"/>
      <c r="VXS209" s="110"/>
      <c r="VXT209" s="110"/>
      <c r="VXU209" s="110"/>
      <c r="VXV209" s="110"/>
      <c r="VXW209" s="110"/>
      <c r="VXX209" s="110"/>
      <c r="VXY209" s="110"/>
      <c r="VXZ209" s="110"/>
      <c r="VYA209" s="110"/>
      <c r="VYB209" s="110"/>
      <c r="VYC209" s="110"/>
      <c r="VYD209" s="110"/>
      <c r="VYE209" s="110"/>
      <c r="VYF209" s="110"/>
      <c r="VYG209" s="110"/>
      <c r="VYH209" s="110"/>
      <c r="VYI209" s="110"/>
      <c r="VYJ209" s="110"/>
      <c r="VYK209" s="110"/>
      <c r="VYL209" s="110"/>
      <c r="VYM209" s="110"/>
      <c r="VYN209" s="110"/>
      <c r="VYO209" s="110"/>
      <c r="VYP209" s="110"/>
      <c r="VYQ209" s="110"/>
      <c r="VYR209" s="110"/>
      <c r="VYS209" s="110"/>
      <c r="VYT209" s="110"/>
      <c r="VYU209" s="110"/>
      <c r="VYV209" s="110"/>
      <c r="VYW209" s="110"/>
      <c r="VYX209" s="110"/>
      <c r="VYY209" s="110"/>
      <c r="VYZ209" s="110"/>
      <c r="VZA209" s="110"/>
      <c r="VZB209" s="110"/>
      <c r="VZC209" s="110"/>
      <c r="VZD209" s="110"/>
      <c r="VZE209" s="110"/>
      <c r="VZF209" s="110"/>
      <c r="VZG209" s="110"/>
      <c r="VZH209" s="110"/>
      <c r="VZI209" s="110"/>
      <c r="VZJ209" s="110"/>
      <c r="VZK209" s="110"/>
      <c r="VZL209" s="110"/>
      <c r="VZM209" s="110"/>
      <c r="VZN209" s="110"/>
      <c r="VZO209" s="110"/>
      <c r="VZP209" s="110"/>
      <c r="VZQ209" s="110"/>
      <c r="VZR209" s="110"/>
      <c r="VZS209" s="110"/>
      <c r="VZT209" s="110"/>
      <c r="VZU209" s="110"/>
      <c r="VZV209" s="110"/>
      <c r="VZW209" s="110"/>
      <c r="VZX209" s="110"/>
      <c r="VZY209" s="110"/>
      <c r="VZZ209" s="110"/>
      <c r="WAA209" s="110"/>
      <c r="WAB209" s="110"/>
      <c r="WAC209" s="110"/>
      <c r="WAD209" s="110"/>
      <c r="WAE209" s="110"/>
      <c r="WAF209" s="110"/>
      <c r="WAG209" s="110"/>
      <c r="WAH209" s="110"/>
      <c r="WAI209" s="110"/>
      <c r="WAJ209" s="110"/>
      <c r="WAK209" s="110"/>
      <c r="WAL209" s="110"/>
      <c r="WAM209" s="110"/>
      <c r="WAN209" s="110"/>
      <c r="WAO209" s="110"/>
      <c r="WAP209" s="110"/>
      <c r="WAQ209" s="110"/>
      <c r="WAR209" s="110"/>
      <c r="WAS209" s="110"/>
      <c r="WAT209" s="110"/>
      <c r="WAU209" s="110"/>
      <c r="WAV209" s="110"/>
      <c r="WAW209" s="110"/>
      <c r="WAX209" s="110"/>
      <c r="WAY209" s="110"/>
      <c r="WAZ209" s="110"/>
      <c r="WBA209" s="110"/>
      <c r="WBB209" s="110"/>
      <c r="WBC209" s="110"/>
      <c r="WBD209" s="110"/>
      <c r="WBE209" s="110"/>
      <c r="WBF209" s="110"/>
      <c r="WBG209" s="110"/>
      <c r="WBH209" s="110"/>
      <c r="WBI209" s="110"/>
      <c r="WBJ209" s="110"/>
      <c r="WBK209" s="110"/>
      <c r="WBL209" s="110"/>
      <c r="WBM209" s="110"/>
      <c r="WBN209" s="110"/>
      <c r="WBO209" s="110"/>
      <c r="WBP209" s="110"/>
      <c r="WBQ209" s="110"/>
      <c r="WBR209" s="110"/>
      <c r="WBS209" s="110"/>
      <c r="WBT209" s="110"/>
      <c r="WBU209" s="110"/>
      <c r="WBV209" s="110"/>
      <c r="WBW209" s="110"/>
      <c r="WBX209" s="110"/>
      <c r="WBY209" s="110"/>
      <c r="WBZ209" s="110"/>
      <c r="WCA209" s="110"/>
      <c r="WCB209" s="110"/>
      <c r="WCC209" s="110"/>
      <c r="WCD209" s="110"/>
      <c r="WCE209" s="110"/>
      <c r="WCF209" s="110"/>
      <c r="WCG209" s="110"/>
      <c r="WCH209" s="110"/>
      <c r="WCI209" s="110"/>
      <c r="WCJ209" s="110"/>
      <c r="WCK209" s="110"/>
      <c r="WCL209" s="110"/>
      <c r="WCM209" s="110"/>
      <c r="WCN209" s="110"/>
      <c r="WCO209" s="110"/>
      <c r="WCP209" s="110"/>
      <c r="WCQ209" s="110"/>
      <c r="WCR209" s="110"/>
      <c r="WCS209" s="110"/>
      <c r="WCT209" s="110"/>
      <c r="WCU209" s="110"/>
      <c r="WCV209" s="110"/>
      <c r="WCW209" s="110"/>
      <c r="WCX209" s="110"/>
      <c r="WCY209" s="110"/>
      <c r="WCZ209" s="110"/>
      <c r="WDA209" s="110"/>
      <c r="WDB209" s="110"/>
      <c r="WDC209" s="110"/>
      <c r="WDD209" s="110"/>
      <c r="WDE209" s="110"/>
      <c r="WDF209" s="110"/>
      <c r="WDG209" s="110"/>
      <c r="WDH209" s="110"/>
      <c r="WDI209" s="110"/>
      <c r="WDJ209" s="110"/>
      <c r="WDK209" s="110"/>
      <c r="WDL209" s="110"/>
      <c r="WDM209" s="110"/>
      <c r="WDN209" s="110"/>
      <c r="WDO209" s="110"/>
      <c r="WDP209" s="110"/>
      <c r="WDQ209" s="110"/>
      <c r="WDR209" s="110"/>
      <c r="WDS209" s="110"/>
      <c r="WDT209" s="110"/>
      <c r="WDU209" s="110"/>
      <c r="WDV209" s="110"/>
      <c r="WDW209" s="110"/>
      <c r="WDX209" s="110"/>
      <c r="WDY209" s="110"/>
      <c r="WDZ209" s="110"/>
      <c r="WEA209" s="110"/>
      <c r="WEB209" s="110"/>
      <c r="WEC209" s="110"/>
      <c r="WED209" s="110"/>
      <c r="WEE209" s="110"/>
      <c r="WEF209" s="110"/>
      <c r="WEG209" s="110"/>
      <c r="WEH209" s="110"/>
      <c r="WEI209" s="110"/>
      <c r="WEJ209" s="110"/>
      <c r="WEK209" s="110"/>
      <c r="WEL209" s="110"/>
      <c r="WEM209" s="110"/>
      <c r="WEN209" s="110"/>
      <c r="WEO209" s="110"/>
      <c r="WEP209" s="110"/>
      <c r="WEQ209" s="110"/>
      <c r="WER209" s="110"/>
      <c r="WES209" s="110"/>
      <c r="WET209" s="110"/>
      <c r="WEU209" s="110"/>
      <c r="WEV209" s="110"/>
      <c r="WEW209" s="110"/>
      <c r="WEX209" s="110"/>
      <c r="WEY209" s="110"/>
      <c r="WEZ209" s="110"/>
      <c r="WFA209" s="110"/>
      <c r="WFB209" s="110"/>
      <c r="WFC209" s="110"/>
      <c r="WFD209" s="110"/>
      <c r="WFE209" s="110"/>
      <c r="WFF209" s="110"/>
      <c r="WFG209" s="110"/>
      <c r="WFH209" s="110"/>
      <c r="WFI209" s="110"/>
      <c r="WFJ209" s="110"/>
      <c r="WFK209" s="110"/>
      <c r="WFL209" s="110"/>
      <c r="WFM209" s="110"/>
      <c r="WFN209" s="110"/>
      <c r="WFO209" s="110"/>
      <c r="WFP209" s="110"/>
      <c r="WFQ209" s="110"/>
      <c r="WFR209" s="110"/>
      <c r="WFS209" s="110"/>
      <c r="WFT209" s="110"/>
      <c r="WFU209" s="110"/>
      <c r="WFV209" s="110"/>
      <c r="WFW209" s="110"/>
      <c r="WFX209" s="110"/>
      <c r="WFY209" s="110"/>
      <c r="WFZ209" s="110"/>
      <c r="WGA209" s="110"/>
      <c r="WGB209" s="110"/>
      <c r="WGC209" s="110"/>
      <c r="WGD209" s="110"/>
      <c r="WGE209" s="110"/>
      <c r="WGF209" s="110"/>
      <c r="WGG209" s="110"/>
      <c r="WGH209" s="110"/>
      <c r="WGI209" s="110"/>
      <c r="WGJ209" s="110"/>
      <c r="WGK209" s="110"/>
      <c r="WGL209" s="110"/>
      <c r="WGM209" s="110"/>
      <c r="WGN209" s="110"/>
      <c r="WGO209" s="110"/>
      <c r="WGP209" s="110"/>
      <c r="WGQ209" s="110"/>
      <c r="WGR209" s="110"/>
      <c r="WGS209" s="110"/>
      <c r="WGT209" s="110"/>
      <c r="WGU209" s="110"/>
      <c r="WGV209" s="110"/>
      <c r="WGW209" s="110"/>
      <c r="WGX209" s="110"/>
      <c r="WGY209" s="110"/>
      <c r="WGZ209" s="110"/>
      <c r="WHA209" s="110"/>
      <c r="WHB209" s="110"/>
      <c r="WHC209" s="110"/>
      <c r="WHD209" s="110"/>
      <c r="WHE209" s="110"/>
      <c r="WHF209" s="110"/>
      <c r="WHG209" s="110"/>
      <c r="WHH209" s="110"/>
      <c r="WHI209" s="110"/>
      <c r="WHJ209" s="110"/>
      <c r="WHK209" s="110"/>
      <c r="WHL209" s="110"/>
      <c r="WHM209" s="110"/>
      <c r="WHN209" s="110"/>
      <c r="WHO209" s="110"/>
      <c r="WHP209" s="110"/>
      <c r="WHQ209" s="110"/>
      <c r="WHR209" s="110"/>
      <c r="WHS209" s="110"/>
      <c r="WHT209" s="110"/>
      <c r="WHU209" s="110"/>
      <c r="WHV209" s="110"/>
      <c r="WHW209" s="110"/>
      <c r="WHX209" s="110"/>
      <c r="WHY209" s="110"/>
      <c r="WHZ209" s="110"/>
      <c r="WIA209" s="110"/>
      <c r="WIB209" s="110"/>
      <c r="WIC209" s="110"/>
      <c r="WID209" s="110"/>
      <c r="WIE209" s="110"/>
      <c r="WIF209" s="110"/>
      <c r="WIG209" s="110"/>
      <c r="WIH209" s="110"/>
      <c r="WII209" s="110"/>
      <c r="WIJ209" s="110"/>
      <c r="WIK209" s="110"/>
      <c r="WIL209" s="110"/>
      <c r="WIM209" s="110"/>
      <c r="WIN209" s="110"/>
      <c r="WIO209" s="110"/>
      <c r="WIP209" s="110"/>
      <c r="WIQ209" s="110"/>
      <c r="WIR209" s="110"/>
      <c r="WIS209" s="110"/>
      <c r="WIT209" s="110"/>
      <c r="WIU209" s="110"/>
      <c r="WIV209" s="110"/>
      <c r="WIW209" s="110"/>
      <c r="WIX209" s="110"/>
      <c r="WIY209" s="110"/>
      <c r="WIZ209" s="110"/>
      <c r="WJA209" s="110"/>
      <c r="WJB209" s="110"/>
      <c r="WJC209" s="110"/>
      <c r="WJD209" s="110"/>
      <c r="WJE209" s="110"/>
      <c r="WJF209" s="110"/>
      <c r="WJG209" s="110"/>
      <c r="WJH209" s="110"/>
      <c r="WJI209" s="110"/>
      <c r="WJJ209" s="110"/>
      <c r="WJK209" s="110"/>
      <c r="WJL209" s="110"/>
      <c r="WJM209" s="110"/>
      <c r="WJN209" s="110"/>
      <c r="WJO209" s="110"/>
      <c r="WJP209" s="110"/>
      <c r="WJQ209" s="110"/>
      <c r="WJR209" s="110"/>
      <c r="WJS209" s="110"/>
      <c r="WJT209" s="110"/>
      <c r="WJU209" s="110"/>
      <c r="WJV209" s="110"/>
      <c r="WJW209" s="110"/>
      <c r="WJX209" s="110"/>
      <c r="WJY209" s="110"/>
      <c r="WJZ209" s="110"/>
      <c r="WKA209" s="110"/>
      <c r="WKB209" s="110"/>
      <c r="WKC209" s="110"/>
      <c r="WKD209" s="110"/>
      <c r="WKE209" s="110"/>
      <c r="WKF209" s="110"/>
      <c r="WKG209" s="110"/>
      <c r="WKH209" s="110"/>
      <c r="WKI209" s="110"/>
      <c r="WKJ209" s="110"/>
      <c r="WKK209" s="110"/>
      <c r="WKL209" s="110"/>
      <c r="WKM209" s="110"/>
      <c r="WKN209" s="110"/>
      <c r="WKO209" s="110"/>
      <c r="WKP209" s="110"/>
      <c r="WKQ209" s="110"/>
      <c r="WKR209" s="110"/>
      <c r="WKS209" s="110"/>
      <c r="WKT209" s="110"/>
      <c r="WKU209" s="110"/>
      <c r="WKV209" s="110"/>
      <c r="WKW209" s="110"/>
      <c r="WKX209" s="110"/>
      <c r="WKY209" s="110"/>
      <c r="WKZ209" s="110"/>
      <c r="WLA209" s="110"/>
      <c r="WLB209" s="110"/>
      <c r="WLC209" s="110"/>
      <c r="WLD209" s="110"/>
      <c r="WLE209" s="110"/>
      <c r="WLF209" s="110"/>
      <c r="WLG209" s="110"/>
      <c r="WLH209" s="110"/>
      <c r="WLI209" s="110"/>
      <c r="WLJ209" s="110"/>
      <c r="WLK209" s="110"/>
      <c r="WLL209" s="110"/>
      <c r="WLM209" s="110"/>
      <c r="WLN209" s="110"/>
      <c r="WLO209" s="110"/>
      <c r="WLP209" s="110"/>
      <c r="WLQ209" s="110"/>
      <c r="WLR209" s="110"/>
      <c r="WLS209" s="110"/>
      <c r="WLT209" s="110"/>
      <c r="WLU209" s="110"/>
      <c r="WLV209" s="110"/>
      <c r="WLW209" s="110"/>
      <c r="WLX209" s="110"/>
      <c r="WLY209" s="110"/>
      <c r="WLZ209" s="110"/>
      <c r="WMA209" s="110"/>
      <c r="WMB209" s="110"/>
      <c r="WMC209" s="110"/>
      <c r="WMD209" s="110"/>
      <c r="WME209" s="110"/>
      <c r="WMF209" s="110"/>
      <c r="WMG209" s="110"/>
      <c r="WMH209" s="110"/>
      <c r="WMI209" s="110"/>
      <c r="WMJ209" s="110"/>
      <c r="WMK209" s="110"/>
      <c r="WML209" s="110"/>
      <c r="WMM209" s="110"/>
      <c r="WMN209" s="110"/>
      <c r="WMO209" s="110"/>
      <c r="WMP209" s="110"/>
      <c r="WMQ209" s="110"/>
      <c r="WMR209" s="110"/>
      <c r="WMS209" s="110"/>
      <c r="WMT209" s="110"/>
      <c r="WMU209" s="110"/>
      <c r="WMV209" s="110"/>
      <c r="WMW209" s="110"/>
      <c r="WMX209" s="110"/>
      <c r="WMY209" s="110"/>
      <c r="WMZ209" s="110"/>
      <c r="WNA209" s="110"/>
      <c r="WNB209" s="110"/>
      <c r="WNC209" s="110"/>
      <c r="WND209" s="110"/>
      <c r="WNE209" s="110"/>
      <c r="WNF209" s="110"/>
      <c r="WNG209" s="110"/>
      <c r="WNH209" s="110"/>
      <c r="WNI209" s="110"/>
      <c r="WNJ209" s="110"/>
      <c r="WNK209" s="110"/>
      <c r="WNL209" s="110"/>
      <c r="WNM209" s="110"/>
      <c r="WNN209" s="110"/>
      <c r="WNO209" s="110"/>
      <c r="WNP209" s="110"/>
      <c r="WNQ209" s="110"/>
      <c r="WNR209" s="110"/>
      <c r="WNS209" s="110"/>
      <c r="WNT209" s="110"/>
      <c r="WNU209" s="110"/>
      <c r="WNV209" s="110"/>
      <c r="WNW209" s="110"/>
      <c r="WNX209" s="110"/>
      <c r="WNY209" s="110"/>
      <c r="WNZ209" s="110"/>
      <c r="WOA209" s="110"/>
      <c r="WOB209" s="110"/>
      <c r="WOC209" s="110"/>
      <c r="WOD209" s="110"/>
      <c r="WOE209" s="110"/>
      <c r="WOF209" s="110"/>
      <c r="WOG209" s="110"/>
      <c r="WOH209" s="110"/>
      <c r="WOI209" s="110"/>
      <c r="WOJ209" s="110"/>
      <c r="WOK209" s="110"/>
      <c r="WOL209" s="110"/>
      <c r="WOM209" s="110"/>
      <c r="WON209" s="110"/>
      <c r="WOO209" s="110"/>
      <c r="WOP209" s="110"/>
      <c r="WOQ209" s="110"/>
      <c r="WOR209" s="110"/>
      <c r="WOS209" s="110"/>
      <c r="WOT209" s="110"/>
      <c r="WOU209" s="110"/>
      <c r="WOV209" s="110"/>
      <c r="WOW209" s="110"/>
      <c r="WOX209" s="110"/>
      <c r="WOY209" s="110"/>
      <c r="WOZ209" s="110"/>
      <c r="WPA209" s="110"/>
      <c r="WPB209" s="110"/>
      <c r="WPC209" s="110"/>
      <c r="WPD209" s="110"/>
      <c r="WPE209" s="110"/>
      <c r="WPF209" s="110"/>
      <c r="WPG209" s="110"/>
      <c r="WPH209" s="110"/>
      <c r="WPI209" s="110"/>
      <c r="WPJ209" s="110"/>
      <c r="WPK209" s="110"/>
      <c r="WPL209" s="110"/>
      <c r="WPM209" s="110"/>
      <c r="WPN209" s="110"/>
      <c r="WPO209" s="110"/>
      <c r="WPP209" s="110"/>
      <c r="WPQ209" s="110"/>
      <c r="WPR209" s="110"/>
      <c r="WPS209" s="110"/>
      <c r="WPT209" s="110"/>
      <c r="WPU209" s="110"/>
      <c r="WPV209" s="110"/>
      <c r="WPW209" s="110"/>
      <c r="WPX209" s="110"/>
      <c r="WPY209" s="110"/>
      <c r="WPZ209" s="110"/>
      <c r="WQA209" s="110"/>
      <c r="WQB209" s="110"/>
      <c r="WQC209" s="110"/>
      <c r="WQD209" s="110"/>
      <c r="WQE209" s="110"/>
      <c r="WQF209" s="110"/>
      <c r="WQG209" s="110"/>
      <c r="WQH209" s="110"/>
      <c r="WQI209" s="110"/>
      <c r="WQJ209" s="110"/>
      <c r="WQK209" s="110"/>
      <c r="WQL209" s="110"/>
      <c r="WQM209" s="110"/>
      <c r="WQN209" s="110"/>
      <c r="WQO209" s="110"/>
      <c r="WQP209" s="110"/>
      <c r="WQQ209" s="110"/>
      <c r="WQR209" s="110"/>
      <c r="WQS209" s="110"/>
      <c r="WQT209" s="110"/>
      <c r="WQU209" s="110"/>
      <c r="WQV209" s="110"/>
      <c r="WQW209" s="110"/>
      <c r="WQX209" s="110"/>
      <c r="WQY209" s="110"/>
      <c r="WQZ209" s="110"/>
      <c r="WRA209" s="110"/>
      <c r="WRB209" s="110"/>
      <c r="WRC209" s="110"/>
      <c r="WRD209" s="110"/>
      <c r="WRE209" s="110"/>
      <c r="WRF209" s="110"/>
      <c r="WRG209" s="110"/>
      <c r="WRH209" s="110"/>
      <c r="WRI209" s="110"/>
      <c r="WRJ209" s="110"/>
      <c r="WRK209" s="110"/>
      <c r="WRL209" s="110"/>
      <c r="WRM209" s="110"/>
      <c r="WRN209" s="110"/>
      <c r="WRO209" s="110"/>
      <c r="WRP209" s="110"/>
      <c r="WRQ209" s="110"/>
      <c r="WRR209" s="110"/>
      <c r="WRS209" s="110"/>
      <c r="WRT209" s="110"/>
      <c r="WRU209" s="110"/>
      <c r="WRV209" s="110"/>
      <c r="WRW209" s="110"/>
      <c r="WRX209" s="110"/>
      <c r="WRY209" s="110"/>
      <c r="WRZ209" s="110"/>
      <c r="WSA209" s="110"/>
      <c r="WSB209" s="110"/>
      <c r="WSC209" s="110"/>
      <c r="WSD209" s="110"/>
      <c r="WSE209" s="110"/>
      <c r="WSF209" s="110"/>
      <c r="WSG209" s="110"/>
      <c r="WSH209" s="110"/>
      <c r="WSI209" s="110"/>
      <c r="WSJ209" s="110"/>
      <c r="WSK209" s="110"/>
      <c r="WSL209" s="110"/>
      <c r="WSM209" s="110"/>
      <c r="WSN209" s="110"/>
      <c r="WSO209" s="110"/>
      <c r="WSP209" s="110"/>
      <c r="WSQ209" s="110"/>
      <c r="WSR209" s="110"/>
      <c r="WSS209" s="110"/>
      <c r="WST209" s="110"/>
      <c r="WSU209" s="110"/>
      <c r="WSV209" s="110"/>
      <c r="WSW209" s="110"/>
      <c r="WSX209" s="110"/>
      <c r="WSY209" s="110"/>
      <c r="WSZ209" s="110"/>
      <c r="WTA209" s="110"/>
      <c r="WTB209" s="110"/>
      <c r="WTC209" s="110"/>
      <c r="WTD209" s="110"/>
      <c r="WTE209" s="110"/>
      <c r="WTF209" s="110"/>
      <c r="WTG209" s="110"/>
      <c r="WTH209" s="110"/>
      <c r="WTI209" s="110"/>
      <c r="WTJ209" s="110"/>
      <c r="WTK209" s="110"/>
      <c r="WTL209" s="110"/>
      <c r="WTM209" s="110"/>
      <c r="WTN209" s="110"/>
      <c r="WTO209" s="110"/>
      <c r="WTP209" s="110"/>
      <c r="WTQ209" s="110"/>
      <c r="WTR209" s="110"/>
      <c r="WTS209" s="110"/>
      <c r="WTT209" s="110"/>
      <c r="WTU209" s="110"/>
      <c r="WTV209" s="110"/>
      <c r="WTW209" s="110"/>
      <c r="WTX209" s="110"/>
      <c r="WTY209" s="110"/>
      <c r="WTZ209" s="110"/>
      <c r="WUA209" s="110"/>
      <c r="WUB209" s="110"/>
      <c r="WUC209" s="110"/>
      <c r="WUD209" s="110"/>
      <c r="WUE209" s="110"/>
      <c r="WUF209" s="110"/>
      <c r="WUG209" s="110"/>
      <c r="WUH209" s="110"/>
      <c r="WUI209" s="110"/>
      <c r="WUJ209" s="110"/>
      <c r="WUK209" s="110"/>
      <c r="WUL209" s="110"/>
      <c r="WUM209" s="110"/>
      <c r="WUN209" s="110"/>
      <c r="WUO209" s="110"/>
      <c r="WUP209" s="110"/>
      <c r="WUQ209" s="110"/>
      <c r="WUR209" s="110"/>
      <c r="WUS209" s="110"/>
      <c r="WUT209" s="110"/>
      <c r="WUU209" s="110"/>
      <c r="WUV209" s="110"/>
      <c r="WUW209" s="110"/>
      <c r="WUX209" s="110"/>
      <c r="WUY209" s="110"/>
      <c r="WUZ209" s="110"/>
      <c r="WVA209" s="110"/>
      <c r="WVB209" s="110"/>
      <c r="WVC209" s="110"/>
      <c r="WVD209" s="110"/>
      <c r="WVE209" s="110"/>
      <c r="WVF209" s="110"/>
      <c r="WVG209" s="110"/>
      <c r="WVH209" s="110"/>
      <c r="WVI209" s="110"/>
      <c r="WVJ209" s="110"/>
      <c r="WVK209" s="110"/>
      <c r="WVL209" s="110"/>
      <c r="WVM209" s="110"/>
      <c r="WVN209" s="110"/>
      <c r="WVO209" s="110"/>
      <c r="WVP209" s="110"/>
      <c r="WVQ209" s="110"/>
      <c r="WVR209" s="110"/>
      <c r="WVS209" s="110"/>
      <c r="WVT209" s="110"/>
      <c r="WVU209" s="110"/>
      <c r="WVV209" s="110"/>
      <c r="WVW209" s="110"/>
      <c r="WVX209" s="110"/>
      <c r="WVY209" s="110"/>
      <c r="WVZ209" s="110"/>
      <c r="WWA209" s="110"/>
      <c r="WWB209" s="110"/>
      <c r="WWC209" s="110"/>
      <c r="WWD209" s="110"/>
      <c r="WWE209" s="110"/>
      <c r="WWF209" s="110"/>
      <c r="WWG209" s="110"/>
      <c r="WWH209" s="110"/>
      <c r="WWI209" s="110"/>
      <c r="WWJ209" s="110"/>
      <c r="WWK209" s="110"/>
      <c r="WWL209" s="110"/>
      <c r="WWM209" s="110"/>
      <c r="WWN209" s="110"/>
      <c r="WWO209" s="110"/>
      <c r="WWP209" s="110"/>
      <c r="WWQ209" s="110"/>
      <c r="WWR209" s="110"/>
      <c r="WWS209" s="110"/>
      <c r="WWT209" s="110"/>
      <c r="WWU209" s="110"/>
      <c r="WWV209" s="110"/>
      <c r="WWW209" s="110"/>
      <c r="WWX209" s="110"/>
      <c r="WWY209" s="110"/>
      <c r="WWZ209" s="110"/>
      <c r="WXA209" s="110"/>
      <c r="WXB209" s="110"/>
      <c r="WXC209" s="110"/>
      <c r="WXD209" s="110"/>
      <c r="WXE209" s="110"/>
      <c r="WXF209" s="110"/>
      <c r="WXG209" s="110"/>
      <c r="WXH209" s="110"/>
      <c r="WXI209" s="110"/>
      <c r="WXJ209" s="110"/>
      <c r="WXK209" s="110"/>
      <c r="WXL209" s="110"/>
      <c r="WXM209" s="110"/>
      <c r="WXN209" s="110"/>
      <c r="WXO209" s="110"/>
      <c r="WXP209" s="110"/>
      <c r="WXQ209" s="110"/>
      <c r="WXR209" s="110"/>
      <c r="WXS209" s="110"/>
      <c r="WXT209" s="110"/>
      <c r="WXU209" s="110"/>
      <c r="WXV209" s="110"/>
      <c r="WXW209" s="110"/>
      <c r="WXX209" s="110"/>
      <c r="WXY209" s="110"/>
      <c r="WXZ209" s="110"/>
      <c r="WYA209" s="110"/>
      <c r="WYB209" s="110"/>
      <c r="WYC209" s="110"/>
      <c r="WYD209" s="110"/>
      <c r="WYE209" s="110"/>
      <c r="WYF209" s="110"/>
      <c r="WYG209" s="110"/>
      <c r="WYH209" s="110"/>
      <c r="WYI209" s="110"/>
      <c r="WYJ209" s="110"/>
      <c r="WYK209" s="110"/>
      <c r="WYL209" s="110"/>
      <c r="WYM209" s="110"/>
      <c r="WYN209" s="110"/>
      <c r="WYO209" s="110"/>
      <c r="WYP209" s="110"/>
      <c r="WYQ209" s="110"/>
      <c r="WYR209" s="110"/>
      <c r="WYS209" s="110"/>
      <c r="WYT209" s="110"/>
      <c r="WYU209" s="110"/>
      <c r="WYV209" s="110"/>
      <c r="WYW209" s="110"/>
      <c r="WYX209" s="110"/>
      <c r="WYY209" s="110"/>
      <c r="WYZ209" s="110"/>
      <c r="WZA209" s="110"/>
      <c r="WZB209" s="110"/>
      <c r="WZC209" s="110"/>
      <c r="WZD209" s="110"/>
      <c r="WZE209" s="110"/>
      <c r="WZF209" s="110"/>
      <c r="WZG209" s="110"/>
      <c r="WZH209" s="110"/>
      <c r="WZI209" s="110"/>
      <c r="WZJ209" s="110"/>
      <c r="WZK209" s="110"/>
      <c r="WZL209" s="110"/>
      <c r="WZM209" s="110"/>
      <c r="WZN209" s="110"/>
      <c r="WZO209" s="110"/>
      <c r="WZP209" s="110"/>
      <c r="WZQ209" s="110"/>
      <c r="WZR209" s="110"/>
      <c r="WZS209" s="110"/>
      <c r="WZT209" s="110"/>
      <c r="WZU209" s="110"/>
      <c r="WZV209" s="110"/>
      <c r="WZW209" s="110"/>
      <c r="WZX209" s="110"/>
      <c r="WZY209" s="110"/>
      <c r="WZZ209" s="110"/>
      <c r="XAA209" s="110"/>
      <c r="XAB209" s="110"/>
      <c r="XAC209" s="110"/>
      <c r="XAD209" s="110"/>
      <c r="XAE209" s="110"/>
      <c r="XAF209" s="110"/>
      <c r="XAG209" s="110"/>
      <c r="XAH209" s="110"/>
      <c r="XAI209" s="110"/>
      <c r="XAJ209" s="110"/>
      <c r="XAK209" s="110"/>
      <c r="XAL209" s="110"/>
      <c r="XAM209" s="110"/>
      <c r="XAN209" s="110"/>
      <c r="XAO209" s="110"/>
      <c r="XAP209" s="110"/>
      <c r="XAQ209" s="110"/>
      <c r="XAR209" s="110"/>
      <c r="XAS209" s="110"/>
      <c r="XAT209" s="110"/>
      <c r="XAU209" s="110"/>
      <c r="XAV209" s="110"/>
      <c r="XAW209" s="110"/>
      <c r="XAX209" s="110"/>
      <c r="XAY209" s="110"/>
      <c r="XAZ209" s="110"/>
      <c r="XBA209" s="110"/>
      <c r="XBB209" s="110"/>
      <c r="XBC209" s="110"/>
      <c r="XBD209" s="110"/>
      <c r="XBE209" s="110"/>
      <c r="XBF209" s="110"/>
      <c r="XBG209" s="110"/>
      <c r="XBH209" s="110"/>
      <c r="XBI209" s="110"/>
      <c r="XBJ209" s="110"/>
      <c r="XBK209" s="110"/>
      <c r="XBL209" s="110"/>
      <c r="XBM209" s="110"/>
      <c r="XBN209" s="110"/>
      <c r="XBO209" s="110"/>
      <c r="XBP209" s="110"/>
      <c r="XBQ209" s="110"/>
      <c r="XBR209" s="110"/>
      <c r="XBS209" s="110"/>
      <c r="XBT209" s="110"/>
      <c r="XBU209" s="110"/>
      <c r="XBV209" s="110"/>
      <c r="XBW209" s="110"/>
      <c r="XBX209" s="110"/>
      <c r="XBY209" s="110"/>
      <c r="XBZ209" s="110"/>
      <c r="XCA209" s="110"/>
      <c r="XCB209" s="110"/>
      <c r="XCC209" s="110"/>
      <c r="XCD209" s="110"/>
      <c r="XCE209" s="110"/>
      <c r="XCF209" s="110"/>
      <c r="XCG209" s="110"/>
      <c r="XCH209" s="110"/>
      <c r="XCI209" s="110"/>
      <c r="XCJ209" s="110"/>
      <c r="XCK209" s="110"/>
      <c r="XCL209" s="110"/>
      <c r="XCM209" s="110"/>
      <c r="XCN209" s="110"/>
      <c r="XCO209" s="110"/>
      <c r="XCP209" s="110"/>
      <c r="XCQ209" s="110"/>
      <c r="XCR209" s="110"/>
      <c r="XCS209" s="110"/>
      <c r="XCT209" s="110"/>
      <c r="XCU209" s="110"/>
      <c r="XCV209" s="110"/>
      <c r="XCW209" s="110"/>
      <c r="XCX209" s="110"/>
      <c r="XCY209" s="110"/>
      <c r="XCZ209" s="110"/>
      <c r="XDA209" s="110"/>
      <c r="XDB209" s="110"/>
      <c r="XDC209" s="110"/>
      <c r="XDD209" s="110"/>
      <c r="XDE209" s="110"/>
      <c r="XDF209" s="110"/>
      <c r="XDG209" s="110"/>
      <c r="XDH209" s="110"/>
      <c r="XDI209" s="110"/>
      <c r="XDJ209" s="110"/>
      <c r="XDK209" s="110"/>
      <c r="XDL209" s="110"/>
      <c r="XDM209" s="110"/>
      <c r="XDN209" s="110"/>
      <c r="XDO209" s="110"/>
      <c r="XDP209" s="110"/>
      <c r="XDQ209" s="110"/>
      <c r="XDR209" s="110"/>
      <c r="XDS209" s="110"/>
      <c r="XDT209" s="110"/>
      <c r="XDU209" s="110"/>
      <c r="XDV209" s="110"/>
      <c r="XDW209" s="110"/>
      <c r="XDX209" s="110"/>
      <c r="XDY209" s="110"/>
      <c r="XDZ209" s="110"/>
      <c r="XEA209" s="110"/>
      <c r="XEB209" s="110"/>
      <c r="XEC209" s="110"/>
      <c r="XED209" s="110"/>
      <c r="XEE209" s="110"/>
      <c r="XEF209" s="110"/>
      <c r="XEG209" s="110"/>
      <c r="XEH209" s="110"/>
      <c r="XEI209" s="110"/>
      <c r="XEJ209" s="110"/>
      <c r="XEK209" s="110"/>
      <c r="XEL209" s="110"/>
      <c r="XEM209" s="110"/>
      <c r="XEN209" s="110"/>
      <c r="XEO209" s="110"/>
      <c r="XEP209" s="110"/>
      <c r="XEQ209" s="110"/>
      <c r="XER209" s="110"/>
      <c r="XES209" s="110"/>
      <c r="XET209" s="110"/>
      <c r="XEU209" s="110"/>
      <c r="XEV209" s="110"/>
      <c r="XEW209" s="110"/>
      <c r="XEX209" s="110"/>
      <c r="XEY209" s="110"/>
      <c r="XEZ209" s="110"/>
      <c r="XFA209" s="110"/>
      <c r="XFB209" s="110"/>
      <c r="XFC209" s="110"/>
      <c r="XFD209" s="110"/>
    </row>
    <row r="210" spans="1:16384" s="13" customFormat="1" x14ac:dyDescent="0.25">
      <c r="A210" s="110"/>
      <c r="B210" s="111"/>
      <c r="C210" s="111"/>
      <c r="D210" s="111"/>
      <c r="E210" s="110"/>
      <c r="F210" s="110"/>
      <c r="G210" s="111"/>
      <c r="H210" s="111"/>
      <c r="I210" s="111"/>
      <c r="J210" s="46"/>
      <c r="K210" s="46"/>
      <c r="L210" s="110"/>
      <c r="M210" s="111"/>
      <c r="N210" s="111"/>
      <c r="O210" s="111"/>
      <c r="P210" s="111"/>
      <c r="Q210" s="47"/>
      <c r="R210" s="46"/>
      <c r="S210" s="46"/>
      <c r="T210" s="46"/>
      <c r="V210" s="46"/>
      <c r="W210" s="46"/>
      <c r="X210" s="46"/>
      <c r="Z210" s="46"/>
      <c r="AA210" s="46"/>
      <c r="AB210" s="46"/>
      <c r="AD210" s="46"/>
      <c r="AE210" s="46"/>
      <c r="AF210" s="46"/>
      <c r="AI210" s="234"/>
      <c r="AJ210" s="234"/>
      <c r="AK210" s="110"/>
      <c r="AL210" s="110"/>
      <c r="AM210" s="110"/>
      <c r="AN210" s="110"/>
      <c r="AO210" s="110"/>
      <c r="AP210" s="110"/>
      <c r="AQ210" s="110"/>
      <c r="AR210" s="110"/>
      <c r="AS210" s="110"/>
      <c r="AT210" s="110"/>
      <c r="AU210" s="110"/>
      <c r="AV210" s="110"/>
      <c r="AW210" s="110"/>
      <c r="AX210" s="110"/>
      <c r="AY210" s="110"/>
      <c r="AZ210" s="110"/>
      <c r="BA210" s="110"/>
      <c r="BB210" s="110"/>
      <c r="BC210" s="110"/>
      <c r="BD210" s="110"/>
      <c r="BE210" s="110"/>
      <c r="BF210" s="110"/>
      <c r="BG210" s="110"/>
      <c r="BH210" s="110"/>
      <c r="BI210" s="110"/>
      <c r="BJ210" s="110"/>
      <c r="BK210" s="110"/>
      <c r="BL210" s="110"/>
      <c r="BM210" s="110"/>
      <c r="BN210" s="110"/>
      <c r="BO210" s="110"/>
      <c r="BP210" s="110"/>
      <c r="BQ210" s="110"/>
      <c r="BR210" s="110"/>
      <c r="BS210" s="110"/>
      <c r="BT210" s="110"/>
      <c r="BU210" s="110"/>
      <c r="BV210" s="110"/>
      <c r="BW210" s="110"/>
      <c r="BX210" s="110"/>
      <c r="BY210" s="110"/>
      <c r="BZ210" s="110"/>
      <c r="CA210" s="110"/>
      <c r="CB210" s="110"/>
      <c r="CC210" s="110"/>
      <c r="CD210" s="110"/>
      <c r="CE210" s="110"/>
      <c r="CF210" s="110"/>
      <c r="CG210" s="110"/>
      <c r="CH210" s="110"/>
      <c r="CI210" s="110"/>
      <c r="CJ210" s="110"/>
      <c r="CK210" s="110"/>
      <c r="CL210" s="110"/>
      <c r="CM210" s="110"/>
      <c r="CN210" s="110"/>
      <c r="CO210" s="110"/>
      <c r="CP210" s="110"/>
      <c r="CQ210" s="110"/>
      <c r="CR210" s="110"/>
      <c r="CS210" s="110"/>
      <c r="CT210" s="110"/>
      <c r="CU210" s="110"/>
      <c r="CV210" s="110"/>
      <c r="CW210" s="110"/>
      <c r="CX210" s="110"/>
      <c r="CY210" s="110"/>
      <c r="CZ210" s="110"/>
      <c r="DA210" s="110"/>
      <c r="DB210" s="110"/>
      <c r="DC210" s="110"/>
      <c r="DD210" s="110"/>
      <c r="DE210" s="110"/>
      <c r="DF210" s="110"/>
      <c r="DG210" s="110"/>
      <c r="DH210" s="110"/>
      <c r="DI210" s="110"/>
      <c r="DJ210" s="110"/>
      <c r="DK210" s="110"/>
      <c r="DL210" s="110"/>
      <c r="DM210" s="110"/>
      <c r="DN210" s="110"/>
      <c r="DO210" s="110"/>
      <c r="DP210" s="110"/>
      <c r="DQ210" s="110"/>
      <c r="DR210" s="110"/>
      <c r="DS210" s="110"/>
      <c r="DT210" s="110"/>
      <c r="DU210" s="110"/>
      <c r="DV210" s="110"/>
      <c r="DW210" s="110"/>
      <c r="DX210" s="110"/>
      <c r="DY210" s="110"/>
      <c r="DZ210" s="110"/>
      <c r="EA210" s="110"/>
      <c r="EB210" s="110"/>
      <c r="EC210" s="110"/>
      <c r="ED210" s="110"/>
      <c r="EE210" s="110"/>
      <c r="EF210" s="110"/>
      <c r="EG210" s="110"/>
      <c r="EH210" s="110"/>
      <c r="EI210" s="110"/>
      <c r="EJ210" s="110"/>
      <c r="EK210" s="110"/>
      <c r="EL210" s="110"/>
      <c r="EM210" s="110"/>
      <c r="EN210" s="110"/>
      <c r="EO210" s="110"/>
      <c r="EP210" s="110"/>
      <c r="EQ210" s="110"/>
      <c r="ER210" s="110"/>
      <c r="ES210" s="110"/>
      <c r="ET210" s="110"/>
      <c r="EU210" s="110"/>
      <c r="EV210" s="110"/>
      <c r="EW210" s="110"/>
      <c r="EX210" s="110"/>
      <c r="EY210" s="110"/>
      <c r="EZ210" s="110"/>
      <c r="FA210" s="110"/>
      <c r="FB210" s="110"/>
      <c r="FC210" s="110"/>
      <c r="FD210" s="110"/>
      <c r="FE210" s="110"/>
      <c r="FF210" s="110"/>
      <c r="FG210" s="110"/>
      <c r="FH210" s="110"/>
      <c r="FI210" s="110"/>
      <c r="FJ210" s="110"/>
      <c r="FK210" s="110"/>
      <c r="FL210" s="110"/>
      <c r="FM210" s="110"/>
      <c r="FN210" s="110"/>
      <c r="FO210" s="110"/>
      <c r="FP210" s="110"/>
      <c r="FQ210" s="110"/>
      <c r="FR210" s="110"/>
      <c r="FS210" s="110"/>
      <c r="FT210" s="110"/>
      <c r="FU210" s="110"/>
      <c r="FV210" s="110"/>
      <c r="FW210" s="110"/>
      <c r="FX210" s="110"/>
      <c r="FY210" s="110"/>
      <c r="FZ210" s="110"/>
      <c r="GA210" s="110"/>
      <c r="GB210" s="110"/>
      <c r="GC210" s="110"/>
      <c r="GD210" s="110"/>
      <c r="GE210" s="110"/>
      <c r="GF210" s="110"/>
      <c r="GG210" s="110"/>
      <c r="GH210" s="110"/>
      <c r="GI210" s="110"/>
      <c r="GJ210" s="110"/>
      <c r="GK210" s="110"/>
      <c r="GL210" s="110"/>
      <c r="GM210" s="110"/>
      <c r="GN210" s="110"/>
      <c r="GO210" s="110"/>
      <c r="GP210" s="110"/>
      <c r="GQ210" s="110"/>
      <c r="GR210" s="110"/>
      <c r="GS210" s="110"/>
      <c r="GT210" s="110"/>
      <c r="GU210" s="110"/>
      <c r="GV210" s="110"/>
      <c r="GW210" s="110"/>
      <c r="GX210" s="110"/>
      <c r="GY210" s="110"/>
      <c r="GZ210" s="110"/>
      <c r="HA210" s="110"/>
      <c r="HB210" s="110"/>
      <c r="HC210" s="110"/>
      <c r="HD210" s="110"/>
      <c r="HE210" s="110"/>
      <c r="HF210" s="110"/>
      <c r="HG210" s="110"/>
      <c r="HH210" s="110"/>
      <c r="HI210" s="110"/>
      <c r="HJ210" s="110"/>
      <c r="HK210" s="110"/>
      <c r="HL210" s="110"/>
      <c r="HM210" s="110"/>
      <c r="HN210" s="110"/>
      <c r="HO210" s="110"/>
      <c r="HP210" s="110"/>
      <c r="HQ210" s="110"/>
      <c r="HR210" s="110"/>
      <c r="HS210" s="110"/>
      <c r="HT210" s="110"/>
      <c r="HU210" s="110"/>
      <c r="HV210" s="110"/>
      <c r="HW210" s="110"/>
      <c r="HX210" s="110"/>
      <c r="HY210" s="110"/>
      <c r="HZ210" s="110"/>
      <c r="IA210" s="110"/>
      <c r="IB210" s="110"/>
      <c r="IC210" s="110"/>
      <c r="ID210" s="110"/>
      <c r="IE210" s="110"/>
      <c r="IF210" s="110"/>
      <c r="IG210" s="110"/>
      <c r="IH210" s="110"/>
      <c r="II210" s="110"/>
      <c r="IJ210" s="110"/>
      <c r="IK210" s="110"/>
      <c r="IL210" s="110"/>
      <c r="IM210" s="110"/>
      <c r="IN210" s="110"/>
      <c r="IO210" s="110"/>
      <c r="IP210" s="110"/>
      <c r="IQ210" s="110"/>
      <c r="IR210" s="110"/>
      <c r="IS210" s="110"/>
      <c r="IT210" s="110"/>
      <c r="IU210" s="110"/>
      <c r="IV210" s="110"/>
      <c r="IW210" s="110"/>
      <c r="IX210" s="110"/>
      <c r="IY210" s="110"/>
      <c r="IZ210" s="110"/>
      <c r="JA210" s="110"/>
      <c r="JB210" s="110"/>
      <c r="JC210" s="110"/>
      <c r="JD210" s="110"/>
      <c r="JE210" s="110"/>
      <c r="JF210" s="110"/>
      <c r="JG210" s="110"/>
      <c r="JH210" s="110"/>
      <c r="JI210" s="110"/>
      <c r="JJ210" s="110"/>
      <c r="JK210" s="110"/>
      <c r="JL210" s="110"/>
      <c r="JM210" s="110"/>
      <c r="JN210" s="110"/>
      <c r="JO210" s="110"/>
      <c r="JP210" s="110"/>
      <c r="JQ210" s="110"/>
      <c r="JR210" s="110"/>
      <c r="JS210" s="110"/>
      <c r="JT210" s="110"/>
      <c r="JU210" s="110"/>
      <c r="JV210" s="110"/>
      <c r="JW210" s="110"/>
      <c r="JX210" s="110"/>
      <c r="JY210" s="110"/>
      <c r="JZ210" s="110"/>
      <c r="KA210" s="110"/>
      <c r="KB210" s="110"/>
      <c r="KC210" s="110"/>
      <c r="KD210" s="110"/>
      <c r="KE210" s="110"/>
      <c r="KF210" s="110"/>
      <c r="KG210" s="110"/>
      <c r="KH210" s="110"/>
      <c r="KI210" s="110"/>
      <c r="KJ210" s="110"/>
      <c r="KK210" s="110"/>
      <c r="KL210" s="110"/>
      <c r="KM210" s="110"/>
      <c r="KN210" s="110"/>
      <c r="KO210" s="110"/>
      <c r="KP210" s="110"/>
      <c r="KQ210" s="110"/>
      <c r="KR210" s="110"/>
      <c r="KS210" s="110"/>
      <c r="KT210" s="110"/>
      <c r="KU210" s="110"/>
      <c r="KV210" s="110"/>
      <c r="KW210" s="110"/>
      <c r="KX210" s="110"/>
      <c r="KY210" s="110"/>
      <c r="KZ210" s="110"/>
      <c r="LA210" s="110"/>
      <c r="LB210" s="110"/>
      <c r="LC210" s="110"/>
      <c r="LD210" s="110"/>
      <c r="LE210" s="110"/>
      <c r="LF210" s="110"/>
      <c r="LG210" s="110"/>
      <c r="LH210" s="110"/>
      <c r="LI210" s="110"/>
      <c r="LJ210" s="110"/>
      <c r="LK210" s="110"/>
      <c r="LL210" s="110"/>
      <c r="LM210" s="110"/>
      <c r="LN210" s="110"/>
      <c r="LO210" s="110"/>
      <c r="LP210" s="110"/>
      <c r="LQ210" s="110"/>
      <c r="LR210" s="110"/>
      <c r="LS210" s="110"/>
      <c r="LT210" s="110"/>
      <c r="LU210" s="110"/>
      <c r="LV210" s="110"/>
      <c r="LW210" s="110"/>
      <c r="LX210" s="110"/>
      <c r="LY210" s="110"/>
      <c r="LZ210" s="110"/>
      <c r="MA210" s="110"/>
      <c r="MB210" s="110"/>
      <c r="MC210" s="110"/>
      <c r="MD210" s="110"/>
      <c r="ME210" s="110"/>
      <c r="MF210" s="110"/>
      <c r="MG210" s="110"/>
      <c r="MH210" s="110"/>
      <c r="MI210" s="110"/>
      <c r="MJ210" s="110"/>
      <c r="MK210" s="110"/>
      <c r="ML210" s="110"/>
      <c r="MM210" s="110"/>
      <c r="MN210" s="110"/>
      <c r="MO210" s="110"/>
      <c r="MP210" s="110"/>
      <c r="MQ210" s="110"/>
      <c r="MR210" s="110"/>
      <c r="MS210" s="110"/>
      <c r="MT210" s="110"/>
      <c r="MU210" s="110"/>
      <c r="MV210" s="110"/>
      <c r="MW210" s="110"/>
      <c r="MX210" s="110"/>
      <c r="MY210" s="110"/>
      <c r="MZ210" s="110"/>
      <c r="NA210" s="110"/>
      <c r="NB210" s="110"/>
      <c r="NC210" s="110"/>
      <c r="ND210" s="110"/>
      <c r="NE210" s="110"/>
      <c r="NF210" s="110"/>
      <c r="NG210" s="110"/>
      <c r="NH210" s="110"/>
      <c r="NI210" s="110"/>
      <c r="NJ210" s="110"/>
      <c r="NK210" s="110"/>
      <c r="NL210" s="110"/>
      <c r="NM210" s="110"/>
      <c r="NN210" s="110"/>
      <c r="NO210" s="110"/>
      <c r="NP210" s="110"/>
      <c r="NQ210" s="110"/>
      <c r="NR210" s="110"/>
      <c r="NS210" s="110"/>
      <c r="NT210" s="110"/>
      <c r="NU210" s="110"/>
      <c r="NV210" s="110"/>
      <c r="NW210" s="110"/>
      <c r="NX210" s="110"/>
      <c r="NY210" s="110"/>
      <c r="NZ210" s="110"/>
      <c r="OA210" s="110"/>
      <c r="OB210" s="110"/>
      <c r="OC210" s="110"/>
      <c r="OD210" s="110"/>
      <c r="OE210" s="110"/>
      <c r="OF210" s="110"/>
      <c r="OG210" s="110"/>
      <c r="OH210" s="110"/>
      <c r="OI210" s="110"/>
      <c r="OJ210" s="110"/>
      <c r="OK210" s="110"/>
      <c r="OL210" s="110"/>
      <c r="OM210" s="110"/>
      <c r="ON210" s="110"/>
      <c r="OO210" s="110"/>
      <c r="OP210" s="110"/>
      <c r="OQ210" s="110"/>
      <c r="OR210" s="110"/>
      <c r="OS210" s="110"/>
      <c r="OT210" s="110"/>
      <c r="OU210" s="110"/>
      <c r="OV210" s="110"/>
      <c r="OW210" s="110"/>
      <c r="OX210" s="110"/>
      <c r="OY210" s="110"/>
      <c r="OZ210" s="110"/>
      <c r="PA210" s="110"/>
      <c r="PB210" s="110"/>
      <c r="PC210" s="110"/>
      <c r="PD210" s="110"/>
      <c r="PE210" s="110"/>
      <c r="PF210" s="110"/>
      <c r="PG210" s="110"/>
      <c r="PH210" s="110"/>
      <c r="PI210" s="110"/>
      <c r="PJ210" s="110"/>
      <c r="PK210" s="110"/>
      <c r="PL210" s="110"/>
      <c r="PM210" s="110"/>
      <c r="PN210" s="110"/>
      <c r="PO210" s="110"/>
      <c r="PP210" s="110"/>
      <c r="PQ210" s="110"/>
      <c r="PR210" s="110"/>
      <c r="PS210" s="110"/>
      <c r="PT210" s="110"/>
      <c r="PU210" s="110"/>
      <c r="PV210" s="110"/>
      <c r="PW210" s="110"/>
      <c r="PX210" s="110"/>
      <c r="PY210" s="110"/>
      <c r="PZ210" s="110"/>
      <c r="QA210" s="110"/>
      <c r="QB210" s="110"/>
      <c r="QC210" s="110"/>
      <c r="QD210" s="110"/>
      <c r="QE210" s="110"/>
      <c r="QF210" s="110"/>
      <c r="QG210" s="110"/>
      <c r="QH210" s="110"/>
      <c r="QI210" s="110"/>
      <c r="QJ210" s="110"/>
      <c r="QK210" s="110"/>
      <c r="QL210" s="110"/>
      <c r="QM210" s="110"/>
      <c r="QN210" s="110"/>
      <c r="QO210" s="110"/>
      <c r="QP210" s="110"/>
      <c r="QQ210" s="110"/>
      <c r="QR210" s="110"/>
      <c r="QS210" s="110"/>
      <c r="QT210" s="110"/>
      <c r="QU210" s="110"/>
      <c r="QV210" s="110"/>
      <c r="QW210" s="110"/>
      <c r="QX210" s="110"/>
      <c r="QY210" s="110"/>
      <c r="QZ210" s="110"/>
      <c r="RA210" s="110"/>
      <c r="RB210" s="110"/>
      <c r="RC210" s="110"/>
      <c r="RD210" s="110"/>
      <c r="RE210" s="110"/>
      <c r="RF210" s="110"/>
      <c r="RG210" s="110"/>
      <c r="RH210" s="110"/>
      <c r="RI210" s="110"/>
      <c r="RJ210" s="110"/>
      <c r="RK210" s="110"/>
      <c r="RL210" s="110"/>
      <c r="RM210" s="110"/>
      <c r="RN210" s="110"/>
      <c r="RO210" s="110"/>
      <c r="RP210" s="110"/>
      <c r="RQ210" s="110"/>
      <c r="RR210" s="110"/>
      <c r="RS210" s="110"/>
      <c r="RT210" s="110"/>
      <c r="RU210" s="110"/>
      <c r="RV210" s="110"/>
      <c r="RW210" s="110"/>
      <c r="RX210" s="110"/>
      <c r="RY210" s="110"/>
      <c r="RZ210" s="110"/>
      <c r="SA210" s="110"/>
      <c r="SB210" s="110"/>
      <c r="SC210" s="110"/>
      <c r="SD210" s="110"/>
      <c r="SE210" s="110"/>
      <c r="SF210" s="110"/>
      <c r="SG210" s="110"/>
      <c r="SH210" s="110"/>
      <c r="SI210" s="110"/>
      <c r="SJ210" s="110"/>
      <c r="SK210" s="110"/>
      <c r="SL210" s="110"/>
      <c r="SM210" s="110"/>
      <c r="SN210" s="110"/>
      <c r="SO210" s="110"/>
      <c r="SP210" s="110"/>
      <c r="SQ210" s="110"/>
      <c r="SR210" s="110"/>
      <c r="SS210" s="110"/>
      <c r="ST210" s="110"/>
      <c r="SU210" s="110"/>
      <c r="SV210" s="110"/>
      <c r="SW210" s="110"/>
      <c r="SX210" s="110"/>
      <c r="SY210" s="110"/>
      <c r="SZ210" s="110"/>
      <c r="TA210" s="110"/>
      <c r="TB210" s="110"/>
      <c r="TC210" s="110"/>
      <c r="TD210" s="110"/>
      <c r="TE210" s="110"/>
      <c r="TF210" s="110"/>
      <c r="TG210" s="110"/>
      <c r="TH210" s="110"/>
      <c r="TI210" s="110"/>
      <c r="TJ210" s="110"/>
      <c r="TK210" s="110"/>
      <c r="TL210" s="110"/>
      <c r="TM210" s="110"/>
      <c r="TN210" s="110"/>
      <c r="TO210" s="110"/>
      <c r="TP210" s="110"/>
      <c r="TQ210" s="110"/>
      <c r="TR210" s="110"/>
      <c r="TS210" s="110"/>
      <c r="TT210" s="110"/>
      <c r="TU210" s="110"/>
      <c r="TV210" s="110"/>
      <c r="TW210" s="110"/>
      <c r="TX210" s="110"/>
      <c r="TY210" s="110"/>
      <c r="TZ210" s="110"/>
      <c r="UA210" s="110"/>
      <c r="UB210" s="110"/>
      <c r="UC210" s="110"/>
      <c r="UD210" s="110"/>
      <c r="UE210" s="110"/>
      <c r="UF210" s="110"/>
      <c r="UG210" s="110"/>
      <c r="UH210" s="110"/>
      <c r="UI210" s="110"/>
      <c r="UJ210" s="110"/>
      <c r="UK210" s="110"/>
      <c r="UL210" s="110"/>
      <c r="UM210" s="110"/>
      <c r="UN210" s="110"/>
      <c r="UO210" s="110"/>
      <c r="UP210" s="110"/>
      <c r="UQ210" s="110"/>
      <c r="UR210" s="110"/>
      <c r="US210" s="110"/>
      <c r="UT210" s="110"/>
      <c r="UU210" s="110"/>
      <c r="UV210" s="110"/>
      <c r="UW210" s="110"/>
      <c r="UX210" s="110"/>
      <c r="UY210" s="110"/>
      <c r="UZ210" s="110"/>
      <c r="VA210" s="110"/>
      <c r="VB210" s="110"/>
      <c r="VC210" s="110"/>
      <c r="VD210" s="110"/>
      <c r="VE210" s="110"/>
      <c r="VF210" s="110"/>
      <c r="VG210" s="110"/>
      <c r="VH210" s="110"/>
      <c r="VI210" s="110"/>
      <c r="VJ210" s="110"/>
      <c r="VK210" s="110"/>
      <c r="VL210" s="110"/>
      <c r="VM210" s="110"/>
      <c r="VN210" s="110"/>
      <c r="VO210" s="110"/>
      <c r="VP210" s="110"/>
      <c r="VQ210" s="110"/>
      <c r="VR210" s="110"/>
      <c r="VS210" s="110"/>
      <c r="VT210" s="110"/>
      <c r="VU210" s="110"/>
      <c r="VV210" s="110"/>
      <c r="VW210" s="110"/>
      <c r="VX210" s="110"/>
      <c r="VY210" s="110"/>
      <c r="VZ210" s="110"/>
      <c r="WA210" s="110"/>
      <c r="WB210" s="110"/>
      <c r="WC210" s="110"/>
      <c r="WD210" s="110"/>
      <c r="WE210" s="110"/>
      <c r="WF210" s="110"/>
      <c r="WG210" s="110"/>
      <c r="WH210" s="110"/>
      <c r="WI210" s="110"/>
      <c r="WJ210" s="110"/>
      <c r="WK210" s="110"/>
      <c r="WL210" s="110"/>
      <c r="WM210" s="110"/>
      <c r="WN210" s="110"/>
      <c r="WO210" s="110"/>
      <c r="WP210" s="110"/>
      <c r="WQ210" s="110"/>
      <c r="WR210" s="110"/>
      <c r="WS210" s="110"/>
      <c r="WT210" s="110"/>
      <c r="WU210" s="110"/>
      <c r="WV210" s="110"/>
      <c r="WW210" s="110"/>
      <c r="WX210" s="110"/>
      <c r="WY210" s="110"/>
      <c r="WZ210" s="110"/>
      <c r="XA210" s="110"/>
      <c r="XB210" s="110"/>
      <c r="XC210" s="110"/>
      <c r="XD210" s="110"/>
      <c r="XE210" s="110"/>
      <c r="XF210" s="110"/>
      <c r="XG210" s="110"/>
      <c r="XH210" s="110"/>
      <c r="XI210" s="110"/>
      <c r="XJ210" s="110"/>
      <c r="XK210" s="110"/>
      <c r="XL210" s="110"/>
      <c r="XM210" s="110"/>
      <c r="XN210" s="110"/>
      <c r="XO210" s="110"/>
      <c r="XP210" s="110"/>
      <c r="XQ210" s="110"/>
      <c r="XR210" s="110"/>
      <c r="XS210" s="110"/>
      <c r="XT210" s="110"/>
      <c r="XU210" s="110"/>
      <c r="XV210" s="110"/>
      <c r="XW210" s="110"/>
      <c r="XX210" s="110"/>
      <c r="XY210" s="110"/>
      <c r="XZ210" s="110"/>
      <c r="YA210" s="110"/>
      <c r="YB210" s="110"/>
      <c r="YC210" s="110"/>
      <c r="YD210" s="110"/>
      <c r="YE210" s="110"/>
      <c r="YF210" s="110"/>
      <c r="YG210" s="110"/>
      <c r="YH210" s="110"/>
      <c r="YI210" s="110"/>
      <c r="YJ210" s="110"/>
      <c r="YK210" s="110"/>
      <c r="YL210" s="110"/>
      <c r="YM210" s="110"/>
      <c r="YN210" s="110"/>
      <c r="YO210" s="110"/>
      <c r="YP210" s="110"/>
      <c r="YQ210" s="110"/>
      <c r="YR210" s="110"/>
      <c r="YS210" s="110"/>
      <c r="YT210" s="110"/>
      <c r="YU210" s="110"/>
      <c r="YV210" s="110"/>
      <c r="YW210" s="110"/>
      <c r="YX210" s="110"/>
      <c r="YY210" s="110"/>
      <c r="YZ210" s="110"/>
      <c r="ZA210" s="110"/>
      <c r="ZB210" s="110"/>
      <c r="ZC210" s="110"/>
      <c r="ZD210" s="110"/>
      <c r="ZE210" s="110"/>
      <c r="ZF210" s="110"/>
      <c r="ZG210" s="110"/>
      <c r="ZH210" s="110"/>
      <c r="ZI210" s="110"/>
      <c r="ZJ210" s="110"/>
      <c r="ZK210" s="110"/>
      <c r="ZL210" s="110"/>
      <c r="ZM210" s="110"/>
      <c r="ZN210" s="110"/>
      <c r="ZO210" s="110"/>
      <c r="ZP210" s="110"/>
      <c r="ZQ210" s="110"/>
      <c r="ZR210" s="110"/>
      <c r="ZS210" s="110"/>
      <c r="ZT210" s="110"/>
      <c r="ZU210" s="110"/>
      <c r="ZV210" s="110"/>
      <c r="ZW210" s="110"/>
      <c r="ZX210" s="110"/>
      <c r="ZY210" s="110"/>
      <c r="ZZ210" s="110"/>
      <c r="AAA210" s="110"/>
      <c r="AAB210" s="110"/>
      <c r="AAC210" s="110"/>
      <c r="AAD210" s="110"/>
      <c r="AAE210" s="110"/>
      <c r="AAF210" s="110"/>
      <c r="AAG210" s="110"/>
      <c r="AAH210" s="110"/>
      <c r="AAI210" s="110"/>
      <c r="AAJ210" s="110"/>
      <c r="AAK210" s="110"/>
      <c r="AAL210" s="110"/>
      <c r="AAM210" s="110"/>
      <c r="AAN210" s="110"/>
      <c r="AAO210" s="110"/>
      <c r="AAP210" s="110"/>
      <c r="AAQ210" s="110"/>
      <c r="AAR210" s="110"/>
      <c r="AAS210" s="110"/>
      <c r="AAT210" s="110"/>
      <c r="AAU210" s="110"/>
      <c r="AAV210" s="110"/>
      <c r="AAW210" s="110"/>
      <c r="AAX210" s="110"/>
      <c r="AAY210" s="110"/>
      <c r="AAZ210" s="110"/>
      <c r="ABA210" s="110"/>
      <c r="ABB210" s="110"/>
      <c r="ABC210" s="110"/>
      <c r="ABD210" s="110"/>
      <c r="ABE210" s="110"/>
      <c r="ABF210" s="110"/>
      <c r="ABG210" s="110"/>
      <c r="ABH210" s="110"/>
      <c r="ABI210" s="110"/>
      <c r="ABJ210" s="110"/>
      <c r="ABK210" s="110"/>
      <c r="ABL210" s="110"/>
      <c r="ABM210" s="110"/>
      <c r="ABN210" s="110"/>
      <c r="ABO210" s="110"/>
      <c r="ABP210" s="110"/>
      <c r="ABQ210" s="110"/>
      <c r="ABR210" s="110"/>
      <c r="ABS210" s="110"/>
      <c r="ABT210" s="110"/>
      <c r="ABU210" s="110"/>
      <c r="ABV210" s="110"/>
      <c r="ABW210" s="110"/>
      <c r="ABX210" s="110"/>
      <c r="ABY210" s="110"/>
      <c r="ABZ210" s="110"/>
      <c r="ACA210" s="110"/>
      <c r="ACB210" s="110"/>
      <c r="ACC210" s="110"/>
      <c r="ACD210" s="110"/>
      <c r="ACE210" s="110"/>
      <c r="ACF210" s="110"/>
      <c r="ACG210" s="110"/>
      <c r="ACH210" s="110"/>
      <c r="ACI210" s="110"/>
      <c r="ACJ210" s="110"/>
      <c r="ACK210" s="110"/>
      <c r="ACL210" s="110"/>
      <c r="ACM210" s="110"/>
      <c r="ACN210" s="110"/>
      <c r="ACO210" s="110"/>
      <c r="ACP210" s="110"/>
      <c r="ACQ210" s="110"/>
      <c r="ACR210" s="110"/>
      <c r="ACS210" s="110"/>
      <c r="ACT210" s="110"/>
      <c r="ACU210" s="110"/>
      <c r="ACV210" s="110"/>
      <c r="ACW210" s="110"/>
      <c r="ACX210" s="110"/>
      <c r="ACY210" s="110"/>
      <c r="ACZ210" s="110"/>
      <c r="ADA210" s="110"/>
      <c r="ADB210" s="110"/>
      <c r="ADC210" s="110"/>
      <c r="ADD210" s="110"/>
      <c r="ADE210" s="110"/>
      <c r="ADF210" s="110"/>
      <c r="ADG210" s="110"/>
      <c r="ADH210" s="110"/>
      <c r="ADI210" s="110"/>
      <c r="ADJ210" s="110"/>
      <c r="ADK210" s="110"/>
      <c r="ADL210" s="110"/>
      <c r="ADM210" s="110"/>
      <c r="ADN210" s="110"/>
      <c r="ADO210" s="110"/>
      <c r="ADP210" s="110"/>
      <c r="ADQ210" s="110"/>
      <c r="ADR210" s="110"/>
      <c r="ADS210" s="110"/>
      <c r="ADT210" s="110"/>
      <c r="ADU210" s="110"/>
      <c r="ADV210" s="110"/>
      <c r="ADW210" s="110"/>
      <c r="ADX210" s="110"/>
      <c r="ADY210" s="110"/>
      <c r="ADZ210" s="110"/>
      <c r="AEA210" s="110"/>
      <c r="AEB210" s="110"/>
      <c r="AEC210" s="110"/>
      <c r="AED210" s="110"/>
      <c r="AEE210" s="110"/>
      <c r="AEF210" s="110"/>
      <c r="AEG210" s="110"/>
      <c r="AEH210" s="110"/>
      <c r="AEI210" s="110"/>
      <c r="AEJ210" s="110"/>
      <c r="AEK210" s="110"/>
      <c r="AEL210" s="110"/>
      <c r="AEM210" s="110"/>
      <c r="AEN210" s="110"/>
      <c r="AEO210" s="110"/>
      <c r="AEP210" s="110"/>
      <c r="AEQ210" s="110"/>
      <c r="AER210" s="110"/>
      <c r="AES210" s="110"/>
      <c r="AET210" s="110"/>
      <c r="AEU210" s="110"/>
      <c r="AEV210" s="110"/>
      <c r="AEW210" s="110"/>
      <c r="AEX210" s="110"/>
      <c r="AEY210" s="110"/>
      <c r="AEZ210" s="110"/>
      <c r="AFA210" s="110"/>
      <c r="AFB210" s="110"/>
      <c r="AFC210" s="110"/>
      <c r="AFD210" s="110"/>
      <c r="AFE210" s="110"/>
      <c r="AFF210" s="110"/>
      <c r="AFG210" s="110"/>
      <c r="AFH210" s="110"/>
      <c r="AFI210" s="110"/>
      <c r="AFJ210" s="110"/>
      <c r="AFK210" s="110"/>
      <c r="AFL210" s="110"/>
      <c r="AFM210" s="110"/>
      <c r="AFN210" s="110"/>
      <c r="AFO210" s="110"/>
      <c r="AFP210" s="110"/>
      <c r="AFQ210" s="110"/>
      <c r="AFR210" s="110"/>
      <c r="AFS210" s="110"/>
      <c r="AFT210" s="110"/>
      <c r="AFU210" s="110"/>
      <c r="AFV210" s="110"/>
      <c r="AFW210" s="110"/>
      <c r="AFX210" s="110"/>
      <c r="AFY210" s="110"/>
      <c r="AFZ210" s="110"/>
      <c r="AGA210" s="110"/>
      <c r="AGB210" s="110"/>
      <c r="AGC210" s="110"/>
      <c r="AGD210" s="110"/>
      <c r="AGE210" s="110"/>
      <c r="AGF210" s="110"/>
      <c r="AGG210" s="110"/>
      <c r="AGH210" s="110"/>
      <c r="AGI210" s="110"/>
      <c r="AGJ210" s="110"/>
      <c r="AGK210" s="110"/>
      <c r="AGL210" s="110"/>
      <c r="AGM210" s="110"/>
      <c r="AGN210" s="110"/>
      <c r="AGO210" s="110"/>
      <c r="AGP210" s="110"/>
      <c r="AGQ210" s="110"/>
      <c r="AGR210" s="110"/>
      <c r="AGS210" s="110"/>
      <c r="AGT210" s="110"/>
      <c r="AGU210" s="110"/>
      <c r="AGV210" s="110"/>
      <c r="AGW210" s="110"/>
      <c r="AGX210" s="110"/>
      <c r="AGY210" s="110"/>
      <c r="AGZ210" s="110"/>
      <c r="AHA210" s="110"/>
      <c r="AHB210" s="110"/>
      <c r="AHC210" s="110"/>
      <c r="AHD210" s="110"/>
      <c r="AHE210" s="110"/>
      <c r="AHF210" s="110"/>
      <c r="AHG210" s="110"/>
      <c r="AHH210" s="110"/>
      <c r="AHI210" s="110"/>
      <c r="AHJ210" s="110"/>
      <c r="AHK210" s="110"/>
      <c r="AHL210" s="110"/>
      <c r="AHM210" s="110"/>
      <c r="AHN210" s="110"/>
      <c r="AHO210" s="110"/>
      <c r="AHP210" s="110"/>
      <c r="AHQ210" s="110"/>
      <c r="AHR210" s="110"/>
      <c r="AHS210" s="110"/>
      <c r="AHT210" s="110"/>
      <c r="AHU210" s="110"/>
      <c r="AHV210" s="110"/>
      <c r="AHW210" s="110"/>
      <c r="AHX210" s="110"/>
      <c r="AHY210" s="110"/>
      <c r="AHZ210" s="110"/>
      <c r="AIA210" s="110"/>
      <c r="AIB210" s="110"/>
      <c r="AIC210" s="110"/>
      <c r="AID210" s="110"/>
      <c r="AIE210" s="110"/>
      <c r="AIF210" s="110"/>
      <c r="AIG210" s="110"/>
      <c r="AIH210" s="110"/>
      <c r="AII210" s="110"/>
      <c r="AIJ210" s="110"/>
      <c r="AIK210" s="110"/>
      <c r="AIL210" s="110"/>
      <c r="AIM210" s="110"/>
      <c r="AIN210" s="110"/>
      <c r="AIO210" s="110"/>
      <c r="AIP210" s="110"/>
      <c r="AIQ210" s="110"/>
      <c r="AIR210" s="110"/>
      <c r="AIS210" s="110"/>
      <c r="AIT210" s="110"/>
      <c r="AIU210" s="110"/>
      <c r="AIV210" s="110"/>
      <c r="AIW210" s="110"/>
      <c r="AIX210" s="110"/>
      <c r="AIY210" s="110"/>
      <c r="AIZ210" s="110"/>
      <c r="AJA210" s="110"/>
      <c r="AJB210" s="110"/>
      <c r="AJC210" s="110"/>
      <c r="AJD210" s="110"/>
      <c r="AJE210" s="110"/>
      <c r="AJF210" s="110"/>
      <c r="AJG210" s="110"/>
      <c r="AJH210" s="110"/>
      <c r="AJI210" s="110"/>
      <c r="AJJ210" s="110"/>
      <c r="AJK210" s="110"/>
      <c r="AJL210" s="110"/>
      <c r="AJM210" s="110"/>
      <c r="AJN210" s="110"/>
      <c r="AJO210" s="110"/>
      <c r="AJP210" s="110"/>
      <c r="AJQ210" s="110"/>
      <c r="AJR210" s="110"/>
      <c r="AJS210" s="110"/>
      <c r="AJT210" s="110"/>
      <c r="AJU210" s="110"/>
      <c r="AJV210" s="110"/>
      <c r="AJW210" s="110"/>
      <c r="AJX210" s="110"/>
      <c r="AJY210" s="110"/>
      <c r="AJZ210" s="110"/>
      <c r="AKA210" s="110"/>
      <c r="AKB210" s="110"/>
      <c r="AKC210" s="110"/>
      <c r="AKD210" s="110"/>
      <c r="AKE210" s="110"/>
      <c r="AKF210" s="110"/>
      <c r="AKG210" s="110"/>
      <c r="AKH210" s="110"/>
      <c r="AKI210" s="110"/>
      <c r="AKJ210" s="110"/>
      <c r="AKK210" s="110"/>
      <c r="AKL210" s="110"/>
      <c r="AKM210" s="110"/>
      <c r="AKN210" s="110"/>
      <c r="AKO210" s="110"/>
      <c r="AKP210" s="110"/>
      <c r="AKQ210" s="110"/>
      <c r="AKR210" s="110"/>
      <c r="AKS210" s="110"/>
      <c r="AKT210" s="110"/>
      <c r="AKU210" s="110"/>
      <c r="AKV210" s="110"/>
      <c r="AKW210" s="110"/>
      <c r="AKX210" s="110"/>
      <c r="AKY210" s="110"/>
      <c r="AKZ210" s="110"/>
      <c r="ALA210" s="110"/>
      <c r="ALB210" s="110"/>
      <c r="ALC210" s="110"/>
      <c r="ALD210" s="110"/>
      <c r="ALE210" s="110"/>
      <c r="ALF210" s="110"/>
      <c r="ALG210" s="110"/>
      <c r="ALH210" s="110"/>
      <c r="ALI210" s="110"/>
      <c r="ALJ210" s="110"/>
      <c r="ALK210" s="110"/>
      <c r="ALL210" s="110"/>
      <c r="ALM210" s="110"/>
      <c r="ALN210" s="110"/>
      <c r="ALO210" s="110"/>
      <c r="ALP210" s="110"/>
      <c r="ALQ210" s="110"/>
      <c r="ALR210" s="110"/>
      <c r="ALS210" s="110"/>
      <c r="ALT210" s="110"/>
      <c r="ALU210" s="110"/>
      <c r="ALV210" s="110"/>
      <c r="ALW210" s="110"/>
      <c r="ALX210" s="110"/>
      <c r="ALY210" s="110"/>
      <c r="ALZ210" s="110"/>
      <c r="AMA210" s="110"/>
      <c r="AMB210" s="110"/>
      <c r="AMC210" s="110"/>
      <c r="AMD210" s="110"/>
      <c r="AME210" s="110"/>
      <c r="AMF210" s="110"/>
      <c r="AMG210" s="110"/>
      <c r="AMH210" s="110"/>
      <c r="AMI210" s="110"/>
      <c r="AMJ210" s="110"/>
      <c r="AMK210" s="110"/>
      <c r="AML210" s="110"/>
      <c r="AMM210" s="110"/>
      <c r="AMN210" s="110"/>
      <c r="AMO210" s="110"/>
      <c r="AMP210" s="110"/>
      <c r="AMQ210" s="110"/>
      <c r="AMR210" s="110"/>
      <c r="AMS210" s="110"/>
      <c r="AMT210" s="110"/>
      <c r="AMU210" s="110"/>
      <c r="AMV210" s="110"/>
      <c r="AMW210" s="110"/>
      <c r="AMX210" s="110"/>
      <c r="AMY210" s="110"/>
      <c r="AMZ210" s="110"/>
      <c r="ANA210" s="110"/>
      <c r="ANB210" s="110"/>
      <c r="ANC210" s="110"/>
      <c r="AND210" s="110"/>
      <c r="ANE210" s="110"/>
      <c r="ANF210" s="110"/>
      <c r="ANG210" s="110"/>
      <c r="ANH210" s="110"/>
      <c r="ANI210" s="110"/>
      <c r="ANJ210" s="110"/>
      <c r="ANK210" s="110"/>
      <c r="ANL210" s="110"/>
      <c r="ANM210" s="110"/>
      <c r="ANN210" s="110"/>
      <c r="ANO210" s="110"/>
      <c r="ANP210" s="110"/>
      <c r="ANQ210" s="110"/>
      <c r="ANR210" s="110"/>
      <c r="ANS210" s="110"/>
      <c r="ANT210" s="110"/>
      <c r="ANU210" s="110"/>
      <c r="ANV210" s="110"/>
      <c r="ANW210" s="110"/>
      <c r="ANX210" s="110"/>
      <c r="ANY210" s="110"/>
      <c r="ANZ210" s="110"/>
      <c r="AOA210" s="110"/>
      <c r="AOB210" s="110"/>
      <c r="AOC210" s="110"/>
      <c r="AOD210" s="110"/>
      <c r="AOE210" s="110"/>
      <c r="AOF210" s="110"/>
      <c r="AOG210" s="110"/>
      <c r="AOH210" s="110"/>
      <c r="AOI210" s="110"/>
      <c r="AOJ210" s="110"/>
      <c r="AOK210" s="110"/>
      <c r="AOL210" s="110"/>
      <c r="AOM210" s="110"/>
      <c r="AON210" s="110"/>
      <c r="AOO210" s="110"/>
      <c r="AOP210" s="110"/>
      <c r="AOQ210" s="110"/>
      <c r="AOR210" s="110"/>
      <c r="AOS210" s="110"/>
      <c r="AOT210" s="110"/>
      <c r="AOU210" s="110"/>
      <c r="AOV210" s="110"/>
      <c r="AOW210" s="110"/>
      <c r="AOX210" s="110"/>
      <c r="AOY210" s="110"/>
      <c r="AOZ210" s="110"/>
      <c r="APA210" s="110"/>
      <c r="APB210" s="110"/>
      <c r="APC210" s="110"/>
      <c r="APD210" s="110"/>
      <c r="APE210" s="110"/>
      <c r="APF210" s="110"/>
      <c r="APG210" s="110"/>
      <c r="APH210" s="110"/>
      <c r="API210" s="110"/>
      <c r="APJ210" s="110"/>
      <c r="APK210" s="110"/>
      <c r="APL210" s="110"/>
      <c r="APM210" s="110"/>
      <c r="APN210" s="110"/>
      <c r="APO210" s="110"/>
      <c r="APP210" s="110"/>
      <c r="APQ210" s="110"/>
      <c r="APR210" s="110"/>
      <c r="APS210" s="110"/>
      <c r="APT210" s="110"/>
      <c r="APU210" s="110"/>
      <c r="APV210" s="110"/>
      <c r="APW210" s="110"/>
      <c r="APX210" s="110"/>
      <c r="APY210" s="110"/>
      <c r="APZ210" s="110"/>
      <c r="AQA210" s="110"/>
      <c r="AQB210" s="110"/>
      <c r="AQC210" s="110"/>
      <c r="AQD210" s="110"/>
      <c r="AQE210" s="110"/>
      <c r="AQF210" s="110"/>
      <c r="AQG210" s="110"/>
      <c r="AQH210" s="110"/>
      <c r="AQI210" s="110"/>
      <c r="AQJ210" s="110"/>
      <c r="AQK210" s="110"/>
      <c r="AQL210" s="110"/>
      <c r="AQM210" s="110"/>
      <c r="AQN210" s="110"/>
      <c r="AQO210" s="110"/>
      <c r="AQP210" s="110"/>
      <c r="AQQ210" s="110"/>
      <c r="AQR210" s="110"/>
      <c r="AQS210" s="110"/>
      <c r="AQT210" s="110"/>
      <c r="AQU210" s="110"/>
      <c r="AQV210" s="110"/>
      <c r="AQW210" s="110"/>
      <c r="AQX210" s="110"/>
      <c r="AQY210" s="110"/>
      <c r="AQZ210" s="110"/>
      <c r="ARA210" s="110"/>
      <c r="ARB210" s="110"/>
      <c r="ARC210" s="110"/>
      <c r="ARD210" s="110"/>
      <c r="ARE210" s="110"/>
      <c r="ARF210" s="110"/>
      <c r="ARG210" s="110"/>
      <c r="ARH210" s="110"/>
      <c r="ARI210" s="110"/>
      <c r="ARJ210" s="110"/>
      <c r="ARK210" s="110"/>
      <c r="ARL210" s="110"/>
      <c r="ARM210" s="110"/>
      <c r="ARN210" s="110"/>
      <c r="ARO210" s="110"/>
      <c r="ARP210" s="110"/>
      <c r="ARQ210" s="110"/>
      <c r="ARR210" s="110"/>
      <c r="ARS210" s="110"/>
      <c r="ART210" s="110"/>
      <c r="ARU210" s="110"/>
      <c r="ARV210" s="110"/>
      <c r="ARW210" s="110"/>
      <c r="ARX210" s="110"/>
      <c r="ARY210" s="110"/>
      <c r="ARZ210" s="110"/>
      <c r="ASA210" s="110"/>
      <c r="ASB210" s="110"/>
      <c r="ASC210" s="110"/>
      <c r="ASD210" s="110"/>
      <c r="ASE210" s="110"/>
      <c r="ASF210" s="110"/>
      <c r="ASG210" s="110"/>
      <c r="ASH210" s="110"/>
      <c r="ASI210" s="110"/>
      <c r="ASJ210" s="110"/>
      <c r="ASK210" s="110"/>
      <c r="ASL210" s="110"/>
      <c r="ASM210" s="110"/>
      <c r="ASN210" s="110"/>
      <c r="ASO210" s="110"/>
      <c r="ASP210" s="110"/>
      <c r="ASQ210" s="110"/>
      <c r="ASR210" s="110"/>
      <c r="ASS210" s="110"/>
      <c r="AST210" s="110"/>
      <c r="ASU210" s="110"/>
      <c r="ASV210" s="110"/>
      <c r="ASW210" s="110"/>
      <c r="ASX210" s="110"/>
      <c r="ASY210" s="110"/>
      <c r="ASZ210" s="110"/>
      <c r="ATA210" s="110"/>
      <c r="ATB210" s="110"/>
      <c r="ATC210" s="110"/>
      <c r="ATD210" s="110"/>
      <c r="ATE210" s="110"/>
      <c r="ATF210" s="110"/>
      <c r="ATG210" s="110"/>
      <c r="ATH210" s="110"/>
      <c r="ATI210" s="110"/>
      <c r="ATJ210" s="110"/>
      <c r="ATK210" s="110"/>
      <c r="ATL210" s="110"/>
      <c r="ATM210" s="110"/>
      <c r="ATN210" s="110"/>
      <c r="ATO210" s="110"/>
      <c r="ATP210" s="110"/>
      <c r="ATQ210" s="110"/>
      <c r="ATR210" s="110"/>
      <c r="ATS210" s="110"/>
      <c r="ATT210" s="110"/>
      <c r="ATU210" s="110"/>
      <c r="ATV210" s="110"/>
      <c r="ATW210" s="110"/>
      <c r="ATX210" s="110"/>
      <c r="ATY210" s="110"/>
      <c r="ATZ210" s="110"/>
      <c r="AUA210" s="110"/>
      <c r="AUB210" s="110"/>
      <c r="AUC210" s="110"/>
      <c r="AUD210" s="110"/>
      <c r="AUE210" s="110"/>
      <c r="AUF210" s="110"/>
      <c r="AUG210" s="110"/>
      <c r="AUH210" s="110"/>
      <c r="AUI210" s="110"/>
      <c r="AUJ210" s="110"/>
      <c r="AUK210" s="110"/>
      <c r="AUL210" s="110"/>
      <c r="AUM210" s="110"/>
      <c r="AUN210" s="110"/>
      <c r="AUO210" s="110"/>
      <c r="AUP210" s="110"/>
      <c r="AUQ210" s="110"/>
      <c r="AUR210" s="110"/>
      <c r="AUS210" s="110"/>
      <c r="AUT210" s="110"/>
      <c r="AUU210" s="110"/>
      <c r="AUV210" s="110"/>
      <c r="AUW210" s="110"/>
      <c r="AUX210" s="110"/>
      <c r="AUY210" s="110"/>
      <c r="AUZ210" s="110"/>
      <c r="AVA210" s="110"/>
      <c r="AVB210" s="110"/>
      <c r="AVC210" s="110"/>
      <c r="AVD210" s="110"/>
      <c r="AVE210" s="110"/>
      <c r="AVF210" s="110"/>
      <c r="AVG210" s="110"/>
      <c r="AVH210" s="110"/>
      <c r="AVI210" s="110"/>
      <c r="AVJ210" s="110"/>
      <c r="AVK210" s="110"/>
      <c r="AVL210" s="110"/>
      <c r="AVM210" s="110"/>
      <c r="AVN210" s="110"/>
      <c r="AVO210" s="110"/>
      <c r="AVP210" s="110"/>
      <c r="AVQ210" s="110"/>
      <c r="AVR210" s="110"/>
      <c r="AVS210" s="110"/>
      <c r="AVT210" s="110"/>
      <c r="AVU210" s="110"/>
      <c r="AVV210" s="110"/>
      <c r="AVW210" s="110"/>
      <c r="AVX210" s="110"/>
      <c r="AVY210" s="110"/>
      <c r="AVZ210" s="110"/>
      <c r="AWA210" s="110"/>
      <c r="AWB210" s="110"/>
      <c r="AWC210" s="110"/>
      <c r="AWD210" s="110"/>
      <c r="AWE210" s="110"/>
      <c r="AWF210" s="110"/>
      <c r="AWG210" s="110"/>
      <c r="AWH210" s="110"/>
      <c r="AWI210" s="110"/>
      <c r="AWJ210" s="110"/>
      <c r="AWK210" s="110"/>
      <c r="AWL210" s="110"/>
      <c r="AWM210" s="110"/>
      <c r="AWN210" s="110"/>
      <c r="AWO210" s="110"/>
      <c r="AWP210" s="110"/>
      <c r="AWQ210" s="110"/>
      <c r="AWR210" s="110"/>
      <c r="AWS210" s="110"/>
      <c r="AWT210" s="110"/>
      <c r="AWU210" s="110"/>
      <c r="AWV210" s="110"/>
      <c r="AWW210" s="110"/>
      <c r="AWX210" s="110"/>
      <c r="AWY210" s="110"/>
      <c r="AWZ210" s="110"/>
      <c r="AXA210" s="110"/>
      <c r="AXB210" s="110"/>
      <c r="AXC210" s="110"/>
      <c r="AXD210" s="110"/>
      <c r="AXE210" s="110"/>
      <c r="AXF210" s="110"/>
      <c r="AXG210" s="110"/>
      <c r="AXH210" s="110"/>
      <c r="AXI210" s="110"/>
      <c r="AXJ210" s="110"/>
      <c r="AXK210" s="110"/>
      <c r="AXL210" s="110"/>
      <c r="AXM210" s="110"/>
      <c r="AXN210" s="110"/>
      <c r="AXO210" s="110"/>
      <c r="AXP210" s="110"/>
      <c r="AXQ210" s="110"/>
      <c r="AXR210" s="110"/>
      <c r="AXS210" s="110"/>
      <c r="AXT210" s="110"/>
      <c r="AXU210" s="110"/>
      <c r="AXV210" s="110"/>
      <c r="AXW210" s="110"/>
      <c r="AXX210" s="110"/>
      <c r="AXY210" s="110"/>
      <c r="AXZ210" s="110"/>
      <c r="AYA210" s="110"/>
      <c r="AYB210" s="110"/>
      <c r="AYC210" s="110"/>
      <c r="AYD210" s="110"/>
      <c r="AYE210" s="110"/>
      <c r="AYF210" s="110"/>
      <c r="AYG210" s="110"/>
      <c r="AYH210" s="110"/>
      <c r="AYI210" s="110"/>
      <c r="AYJ210" s="110"/>
      <c r="AYK210" s="110"/>
      <c r="AYL210" s="110"/>
      <c r="AYM210" s="110"/>
      <c r="AYN210" s="110"/>
      <c r="AYO210" s="110"/>
      <c r="AYP210" s="110"/>
      <c r="AYQ210" s="110"/>
      <c r="AYR210" s="110"/>
      <c r="AYS210" s="110"/>
      <c r="AYT210" s="110"/>
      <c r="AYU210" s="110"/>
      <c r="AYV210" s="110"/>
      <c r="AYW210" s="110"/>
      <c r="AYX210" s="110"/>
      <c r="AYY210" s="110"/>
      <c r="AYZ210" s="110"/>
      <c r="AZA210" s="110"/>
      <c r="AZB210" s="110"/>
      <c r="AZC210" s="110"/>
      <c r="AZD210" s="110"/>
      <c r="AZE210" s="110"/>
      <c r="AZF210" s="110"/>
      <c r="AZG210" s="110"/>
      <c r="AZH210" s="110"/>
      <c r="AZI210" s="110"/>
      <c r="AZJ210" s="110"/>
      <c r="AZK210" s="110"/>
      <c r="AZL210" s="110"/>
      <c r="AZM210" s="110"/>
      <c r="AZN210" s="110"/>
      <c r="AZO210" s="110"/>
      <c r="AZP210" s="110"/>
      <c r="AZQ210" s="110"/>
      <c r="AZR210" s="110"/>
      <c r="AZS210" s="110"/>
      <c r="AZT210" s="110"/>
      <c r="AZU210" s="110"/>
      <c r="AZV210" s="110"/>
      <c r="AZW210" s="110"/>
      <c r="AZX210" s="110"/>
      <c r="AZY210" s="110"/>
      <c r="AZZ210" s="110"/>
      <c r="BAA210" s="110"/>
      <c r="BAB210" s="110"/>
      <c r="BAC210" s="110"/>
      <c r="BAD210" s="110"/>
      <c r="BAE210" s="110"/>
      <c r="BAF210" s="110"/>
      <c r="BAG210" s="110"/>
      <c r="BAH210" s="110"/>
      <c r="BAI210" s="110"/>
      <c r="BAJ210" s="110"/>
      <c r="BAK210" s="110"/>
      <c r="BAL210" s="110"/>
      <c r="BAM210" s="110"/>
      <c r="BAN210" s="110"/>
      <c r="BAO210" s="110"/>
      <c r="BAP210" s="110"/>
      <c r="BAQ210" s="110"/>
      <c r="BAR210" s="110"/>
      <c r="BAS210" s="110"/>
      <c r="BAT210" s="110"/>
      <c r="BAU210" s="110"/>
      <c r="BAV210" s="110"/>
      <c r="BAW210" s="110"/>
      <c r="BAX210" s="110"/>
      <c r="BAY210" s="110"/>
      <c r="BAZ210" s="110"/>
      <c r="BBA210" s="110"/>
      <c r="BBB210" s="110"/>
      <c r="BBC210" s="110"/>
      <c r="BBD210" s="110"/>
      <c r="BBE210" s="110"/>
      <c r="BBF210" s="110"/>
      <c r="BBG210" s="110"/>
      <c r="BBH210" s="110"/>
      <c r="BBI210" s="110"/>
      <c r="BBJ210" s="110"/>
      <c r="BBK210" s="110"/>
      <c r="BBL210" s="110"/>
      <c r="BBM210" s="110"/>
      <c r="BBN210" s="110"/>
      <c r="BBO210" s="110"/>
      <c r="BBP210" s="110"/>
      <c r="BBQ210" s="110"/>
      <c r="BBR210" s="110"/>
      <c r="BBS210" s="110"/>
      <c r="BBT210" s="110"/>
      <c r="BBU210" s="110"/>
      <c r="BBV210" s="110"/>
      <c r="BBW210" s="110"/>
      <c r="BBX210" s="110"/>
      <c r="BBY210" s="110"/>
      <c r="BBZ210" s="110"/>
      <c r="BCA210" s="110"/>
      <c r="BCB210" s="110"/>
      <c r="BCC210" s="110"/>
      <c r="BCD210" s="110"/>
      <c r="BCE210" s="110"/>
      <c r="BCF210" s="110"/>
      <c r="BCG210" s="110"/>
      <c r="BCH210" s="110"/>
      <c r="BCI210" s="110"/>
      <c r="BCJ210" s="110"/>
      <c r="BCK210" s="110"/>
      <c r="BCL210" s="110"/>
      <c r="BCM210" s="110"/>
      <c r="BCN210" s="110"/>
      <c r="BCO210" s="110"/>
      <c r="BCP210" s="110"/>
      <c r="BCQ210" s="110"/>
      <c r="BCR210" s="110"/>
      <c r="BCS210" s="110"/>
      <c r="BCT210" s="110"/>
      <c r="BCU210" s="110"/>
      <c r="BCV210" s="110"/>
      <c r="BCW210" s="110"/>
      <c r="BCX210" s="110"/>
      <c r="BCY210" s="110"/>
      <c r="BCZ210" s="110"/>
      <c r="BDA210" s="110"/>
      <c r="BDB210" s="110"/>
      <c r="BDC210" s="110"/>
      <c r="BDD210" s="110"/>
      <c r="BDE210" s="110"/>
      <c r="BDF210" s="110"/>
      <c r="BDG210" s="110"/>
      <c r="BDH210" s="110"/>
      <c r="BDI210" s="110"/>
      <c r="BDJ210" s="110"/>
      <c r="BDK210" s="110"/>
      <c r="BDL210" s="110"/>
      <c r="BDM210" s="110"/>
      <c r="BDN210" s="110"/>
      <c r="BDO210" s="110"/>
      <c r="BDP210" s="110"/>
      <c r="BDQ210" s="110"/>
      <c r="BDR210" s="110"/>
      <c r="BDS210" s="110"/>
      <c r="BDT210" s="110"/>
      <c r="BDU210" s="110"/>
      <c r="BDV210" s="110"/>
      <c r="BDW210" s="110"/>
      <c r="BDX210" s="110"/>
      <c r="BDY210" s="110"/>
      <c r="BDZ210" s="110"/>
      <c r="BEA210" s="110"/>
      <c r="BEB210" s="110"/>
      <c r="BEC210" s="110"/>
      <c r="BED210" s="110"/>
      <c r="BEE210" s="110"/>
      <c r="BEF210" s="110"/>
      <c r="BEG210" s="110"/>
      <c r="BEH210" s="110"/>
      <c r="BEI210" s="110"/>
      <c r="BEJ210" s="110"/>
      <c r="BEK210" s="110"/>
      <c r="BEL210" s="110"/>
      <c r="BEM210" s="110"/>
      <c r="BEN210" s="110"/>
      <c r="BEO210" s="110"/>
      <c r="BEP210" s="110"/>
      <c r="BEQ210" s="110"/>
      <c r="BER210" s="110"/>
      <c r="BES210" s="110"/>
      <c r="BET210" s="110"/>
      <c r="BEU210" s="110"/>
      <c r="BEV210" s="110"/>
      <c r="BEW210" s="110"/>
      <c r="BEX210" s="110"/>
      <c r="BEY210" s="110"/>
      <c r="BEZ210" s="110"/>
      <c r="BFA210" s="110"/>
      <c r="BFB210" s="110"/>
      <c r="BFC210" s="110"/>
      <c r="BFD210" s="110"/>
      <c r="BFE210" s="110"/>
      <c r="BFF210" s="110"/>
      <c r="BFG210" s="110"/>
      <c r="BFH210" s="110"/>
      <c r="BFI210" s="110"/>
      <c r="BFJ210" s="110"/>
      <c r="BFK210" s="110"/>
      <c r="BFL210" s="110"/>
      <c r="BFM210" s="110"/>
      <c r="BFN210" s="110"/>
      <c r="BFO210" s="110"/>
      <c r="BFP210" s="110"/>
      <c r="BFQ210" s="110"/>
      <c r="BFR210" s="110"/>
      <c r="BFS210" s="110"/>
      <c r="BFT210" s="110"/>
      <c r="BFU210" s="110"/>
      <c r="BFV210" s="110"/>
      <c r="BFW210" s="110"/>
      <c r="BFX210" s="110"/>
      <c r="BFY210" s="110"/>
      <c r="BFZ210" s="110"/>
      <c r="BGA210" s="110"/>
      <c r="BGB210" s="110"/>
      <c r="BGC210" s="110"/>
      <c r="BGD210" s="110"/>
      <c r="BGE210" s="110"/>
      <c r="BGF210" s="110"/>
      <c r="BGG210" s="110"/>
      <c r="BGH210" s="110"/>
      <c r="BGI210" s="110"/>
      <c r="BGJ210" s="110"/>
      <c r="BGK210" s="110"/>
      <c r="BGL210" s="110"/>
      <c r="BGM210" s="110"/>
      <c r="BGN210" s="110"/>
      <c r="BGO210" s="110"/>
      <c r="BGP210" s="110"/>
      <c r="BGQ210" s="110"/>
      <c r="BGR210" s="110"/>
      <c r="BGS210" s="110"/>
      <c r="BGT210" s="110"/>
      <c r="BGU210" s="110"/>
      <c r="BGV210" s="110"/>
      <c r="BGW210" s="110"/>
      <c r="BGX210" s="110"/>
      <c r="BGY210" s="110"/>
      <c r="BGZ210" s="110"/>
      <c r="BHA210" s="110"/>
      <c r="BHB210" s="110"/>
      <c r="BHC210" s="110"/>
      <c r="BHD210" s="110"/>
      <c r="BHE210" s="110"/>
      <c r="BHF210" s="110"/>
      <c r="BHG210" s="110"/>
      <c r="BHH210" s="110"/>
      <c r="BHI210" s="110"/>
      <c r="BHJ210" s="110"/>
      <c r="BHK210" s="110"/>
      <c r="BHL210" s="110"/>
      <c r="BHM210" s="110"/>
      <c r="BHN210" s="110"/>
      <c r="BHO210" s="110"/>
      <c r="BHP210" s="110"/>
      <c r="BHQ210" s="110"/>
      <c r="BHR210" s="110"/>
      <c r="BHS210" s="110"/>
      <c r="BHT210" s="110"/>
      <c r="BHU210" s="110"/>
      <c r="BHV210" s="110"/>
      <c r="BHW210" s="110"/>
      <c r="BHX210" s="110"/>
      <c r="BHY210" s="110"/>
      <c r="BHZ210" s="110"/>
      <c r="BIA210" s="110"/>
      <c r="BIB210" s="110"/>
      <c r="BIC210" s="110"/>
      <c r="BID210" s="110"/>
      <c r="BIE210" s="110"/>
      <c r="BIF210" s="110"/>
      <c r="BIG210" s="110"/>
      <c r="BIH210" s="110"/>
      <c r="BII210" s="110"/>
      <c r="BIJ210" s="110"/>
      <c r="BIK210" s="110"/>
      <c r="BIL210" s="110"/>
      <c r="BIM210" s="110"/>
      <c r="BIN210" s="110"/>
      <c r="BIO210" s="110"/>
      <c r="BIP210" s="110"/>
      <c r="BIQ210" s="110"/>
      <c r="BIR210" s="110"/>
      <c r="BIS210" s="110"/>
      <c r="BIT210" s="110"/>
      <c r="BIU210" s="110"/>
      <c r="BIV210" s="110"/>
      <c r="BIW210" s="110"/>
      <c r="BIX210" s="110"/>
      <c r="BIY210" s="110"/>
      <c r="BIZ210" s="110"/>
      <c r="BJA210" s="110"/>
      <c r="BJB210" s="110"/>
      <c r="BJC210" s="110"/>
      <c r="BJD210" s="110"/>
      <c r="BJE210" s="110"/>
      <c r="BJF210" s="110"/>
      <c r="BJG210" s="110"/>
      <c r="BJH210" s="110"/>
      <c r="BJI210" s="110"/>
      <c r="BJJ210" s="110"/>
      <c r="BJK210" s="110"/>
      <c r="BJL210" s="110"/>
      <c r="BJM210" s="110"/>
      <c r="BJN210" s="110"/>
      <c r="BJO210" s="110"/>
      <c r="BJP210" s="110"/>
      <c r="BJQ210" s="110"/>
      <c r="BJR210" s="110"/>
      <c r="BJS210" s="110"/>
      <c r="BJT210" s="110"/>
      <c r="BJU210" s="110"/>
      <c r="BJV210" s="110"/>
      <c r="BJW210" s="110"/>
      <c r="BJX210" s="110"/>
      <c r="BJY210" s="110"/>
      <c r="BJZ210" s="110"/>
      <c r="BKA210" s="110"/>
      <c r="BKB210" s="110"/>
      <c r="BKC210" s="110"/>
      <c r="BKD210" s="110"/>
      <c r="BKE210" s="110"/>
      <c r="BKF210" s="110"/>
      <c r="BKG210" s="110"/>
      <c r="BKH210" s="110"/>
      <c r="BKI210" s="110"/>
      <c r="BKJ210" s="110"/>
      <c r="BKK210" s="110"/>
      <c r="BKL210" s="110"/>
      <c r="BKM210" s="110"/>
      <c r="BKN210" s="110"/>
      <c r="BKO210" s="110"/>
      <c r="BKP210" s="110"/>
      <c r="BKQ210" s="110"/>
      <c r="BKR210" s="110"/>
      <c r="BKS210" s="110"/>
      <c r="BKT210" s="110"/>
      <c r="BKU210" s="110"/>
      <c r="BKV210" s="110"/>
      <c r="BKW210" s="110"/>
      <c r="BKX210" s="110"/>
      <c r="BKY210" s="110"/>
      <c r="BKZ210" s="110"/>
      <c r="BLA210" s="110"/>
      <c r="BLB210" s="110"/>
      <c r="BLC210" s="110"/>
      <c r="BLD210" s="110"/>
      <c r="BLE210" s="110"/>
      <c r="BLF210" s="110"/>
      <c r="BLG210" s="110"/>
      <c r="BLH210" s="110"/>
      <c r="BLI210" s="110"/>
      <c r="BLJ210" s="110"/>
      <c r="BLK210" s="110"/>
      <c r="BLL210" s="110"/>
      <c r="BLM210" s="110"/>
      <c r="BLN210" s="110"/>
      <c r="BLO210" s="110"/>
      <c r="BLP210" s="110"/>
      <c r="BLQ210" s="110"/>
      <c r="BLR210" s="110"/>
      <c r="BLS210" s="110"/>
      <c r="BLT210" s="110"/>
      <c r="BLU210" s="110"/>
      <c r="BLV210" s="110"/>
      <c r="BLW210" s="110"/>
      <c r="BLX210" s="110"/>
      <c r="BLY210" s="110"/>
      <c r="BLZ210" s="110"/>
      <c r="BMA210" s="110"/>
      <c r="BMB210" s="110"/>
      <c r="BMC210" s="110"/>
      <c r="BMD210" s="110"/>
      <c r="BME210" s="110"/>
      <c r="BMF210" s="110"/>
      <c r="BMG210" s="110"/>
      <c r="BMH210" s="110"/>
      <c r="BMI210" s="110"/>
      <c r="BMJ210" s="110"/>
      <c r="BMK210" s="110"/>
      <c r="BML210" s="110"/>
      <c r="BMM210" s="110"/>
      <c r="BMN210" s="110"/>
      <c r="BMO210" s="110"/>
      <c r="BMP210" s="110"/>
      <c r="BMQ210" s="110"/>
      <c r="BMR210" s="110"/>
      <c r="BMS210" s="110"/>
      <c r="BMT210" s="110"/>
      <c r="BMU210" s="110"/>
      <c r="BMV210" s="110"/>
      <c r="BMW210" s="110"/>
      <c r="BMX210" s="110"/>
      <c r="BMY210" s="110"/>
      <c r="BMZ210" s="110"/>
      <c r="BNA210" s="110"/>
      <c r="BNB210" s="110"/>
      <c r="BNC210" s="110"/>
      <c r="BND210" s="110"/>
      <c r="BNE210" s="110"/>
      <c r="BNF210" s="110"/>
      <c r="BNG210" s="110"/>
      <c r="BNH210" s="110"/>
      <c r="BNI210" s="110"/>
      <c r="BNJ210" s="110"/>
      <c r="BNK210" s="110"/>
      <c r="BNL210" s="110"/>
      <c r="BNM210" s="110"/>
      <c r="BNN210" s="110"/>
      <c r="BNO210" s="110"/>
      <c r="BNP210" s="110"/>
      <c r="BNQ210" s="110"/>
      <c r="BNR210" s="110"/>
      <c r="BNS210" s="110"/>
      <c r="BNT210" s="110"/>
      <c r="BNU210" s="110"/>
      <c r="BNV210" s="110"/>
      <c r="BNW210" s="110"/>
      <c r="BNX210" s="110"/>
      <c r="BNY210" s="110"/>
      <c r="BNZ210" s="110"/>
      <c r="BOA210" s="110"/>
      <c r="BOB210" s="110"/>
      <c r="BOC210" s="110"/>
      <c r="BOD210" s="110"/>
      <c r="BOE210" s="110"/>
      <c r="BOF210" s="110"/>
      <c r="BOG210" s="110"/>
      <c r="BOH210" s="110"/>
      <c r="BOI210" s="110"/>
      <c r="BOJ210" s="110"/>
      <c r="BOK210" s="110"/>
      <c r="BOL210" s="110"/>
      <c r="BOM210" s="110"/>
      <c r="BON210" s="110"/>
      <c r="BOO210" s="110"/>
      <c r="BOP210" s="110"/>
      <c r="BOQ210" s="110"/>
      <c r="BOR210" s="110"/>
      <c r="BOS210" s="110"/>
      <c r="BOT210" s="110"/>
      <c r="BOU210" s="110"/>
      <c r="BOV210" s="110"/>
      <c r="BOW210" s="110"/>
      <c r="BOX210" s="110"/>
      <c r="BOY210" s="110"/>
      <c r="BOZ210" s="110"/>
      <c r="BPA210" s="110"/>
      <c r="BPB210" s="110"/>
      <c r="BPC210" s="110"/>
      <c r="BPD210" s="110"/>
      <c r="BPE210" s="110"/>
      <c r="BPF210" s="110"/>
      <c r="BPG210" s="110"/>
      <c r="BPH210" s="110"/>
      <c r="BPI210" s="110"/>
      <c r="BPJ210" s="110"/>
      <c r="BPK210" s="110"/>
      <c r="BPL210" s="110"/>
      <c r="BPM210" s="110"/>
      <c r="BPN210" s="110"/>
      <c r="BPO210" s="110"/>
      <c r="BPP210" s="110"/>
      <c r="BPQ210" s="110"/>
      <c r="BPR210" s="110"/>
      <c r="BPS210" s="110"/>
      <c r="BPT210" s="110"/>
      <c r="BPU210" s="110"/>
      <c r="BPV210" s="110"/>
      <c r="BPW210" s="110"/>
      <c r="BPX210" s="110"/>
      <c r="BPY210" s="110"/>
      <c r="BPZ210" s="110"/>
      <c r="BQA210" s="110"/>
      <c r="BQB210" s="110"/>
      <c r="BQC210" s="110"/>
      <c r="BQD210" s="110"/>
      <c r="BQE210" s="110"/>
      <c r="BQF210" s="110"/>
      <c r="BQG210" s="110"/>
      <c r="BQH210" s="110"/>
      <c r="BQI210" s="110"/>
      <c r="BQJ210" s="110"/>
      <c r="BQK210" s="110"/>
      <c r="BQL210" s="110"/>
      <c r="BQM210" s="110"/>
      <c r="BQN210" s="110"/>
      <c r="BQO210" s="110"/>
      <c r="BQP210" s="110"/>
      <c r="BQQ210" s="110"/>
      <c r="BQR210" s="110"/>
      <c r="BQS210" s="110"/>
      <c r="BQT210" s="110"/>
      <c r="BQU210" s="110"/>
      <c r="BQV210" s="110"/>
      <c r="BQW210" s="110"/>
      <c r="BQX210" s="110"/>
      <c r="BQY210" s="110"/>
      <c r="BQZ210" s="110"/>
      <c r="BRA210" s="110"/>
      <c r="BRB210" s="110"/>
      <c r="BRC210" s="110"/>
      <c r="BRD210" s="110"/>
      <c r="BRE210" s="110"/>
      <c r="BRF210" s="110"/>
      <c r="BRG210" s="110"/>
      <c r="BRH210" s="110"/>
      <c r="BRI210" s="110"/>
      <c r="BRJ210" s="110"/>
      <c r="BRK210" s="110"/>
      <c r="BRL210" s="110"/>
      <c r="BRM210" s="110"/>
      <c r="BRN210" s="110"/>
      <c r="BRO210" s="110"/>
      <c r="BRP210" s="110"/>
      <c r="BRQ210" s="110"/>
      <c r="BRR210" s="110"/>
      <c r="BRS210" s="110"/>
      <c r="BRT210" s="110"/>
      <c r="BRU210" s="110"/>
      <c r="BRV210" s="110"/>
      <c r="BRW210" s="110"/>
      <c r="BRX210" s="110"/>
      <c r="BRY210" s="110"/>
      <c r="BRZ210" s="110"/>
      <c r="BSA210" s="110"/>
      <c r="BSB210" s="110"/>
      <c r="BSC210" s="110"/>
      <c r="BSD210" s="110"/>
      <c r="BSE210" s="110"/>
      <c r="BSF210" s="110"/>
      <c r="BSG210" s="110"/>
      <c r="BSH210" s="110"/>
      <c r="BSI210" s="110"/>
      <c r="BSJ210" s="110"/>
      <c r="BSK210" s="110"/>
      <c r="BSL210" s="110"/>
      <c r="BSM210" s="110"/>
      <c r="BSN210" s="110"/>
      <c r="BSO210" s="110"/>
      <c r="BSP210" s="110"/>
      <c r="BSQ210" s="110"/>
      <c r="BSR210" s="110"/>
      <c r="BSS210" s="110"/>
      <c r="BST210" s="110"/>
      <c r="BSU210" s="110"/>
      <c r="BSV210" s="110"/>
      <c r="BSW210" s="110"/>
      <c r="BSX210" s="110"/>
      <c r="BSY210" s="110"/>
      <c r="BSZ210" s="110"/>
      <c r="BTA210" s="110"/>
      <c r="BTB210" s="110"/>
      <c r="BTC210" s="110"/>
      <c r="BTD210" s="110"/>
      <c r="BTE210" s="110"/>
      <c r="BTF210" s="110"/>
      <c r="BTG210" s="110"/>
      <c r="BTH210" s="110"/>
      <c r="BTI210" s="110"/>
      <c r="BTJ210" s="110"/>
      <c r="BTK210" s="110"/>
      <c r="BTL210" s="110"/>
      <c r="BTM210" s="110"/>
      <c r="BTN210" s="110"/>
      <c r="BTO210" s="110"/>
      <c r="BTP210" s="110"/>
      <c r="BTQ210" s="110"/>
      <c r="BTR210" s="110"/>
      <c r="BTS210" s="110"/>
      <c r="BTT210" s="110"/>
      <c r="BTU210" s="110"/>
      <c r="BTV210" s="110"/>
      <c r="BTW210" s="110"/>
      <c r="BTX210" s="110"/>
      <c r="BTY210" s="110"/>
      <c r="BTZ210" s="110"/>
      <c r="BUA210" s="110"/>
      <c r="BUB210" s="110"/>
      <c r="BUC210" s="110"/>
      <c r="BUD210" s="110"/>
      <c r="BUE210" s="110"/>
      <c r="BUF210" s="110"/>
      <c r="BUG210" s="110"/>
      <c r="BUH210" s="110"/>
      <c r="BUI210" s="110"/>
      <c r="BUJ210" s="110"/>
      <c r="BUK210" s="110"/>
      <c r="BUL210" s="110"/>
      <c r="BUM210" s="110"/>
      <c r="BUN210" s="110"/>
      <c r="BUO210" s="110"/>
      <c r="BUP210" s="110"/>
      <c r="BUQ210" s="110"/>
      <c r="BUR210" s="110"/>
      <c r="BUS210" s="110"/>
      <c r="BUT210" s="110"/>
      <c r="BUU210" s="110"/>
      <c r="BUV210" s="110"/>
      <c r="BUW210" s="110"/>
      <c r="BUX210" s="110"/>
      <c r="BUY210" s="110"/>
      <c r="BUZ210" s="110"/>
      <c r="BVA210" s="110"/>
      <c r="BVB210" s="110"/>
      <c r="BVC210" s="110"/>
      <c r="BVD210" s="110"/>
      <c r="BVE210" s="110"/>
      <c r="BVF210" s="110"/>
      <c r="BVG210" s="110"/>
      <c r="BVH210" s="110"/>
      <c r="BVI210" s="110"/>
      <c r="BVJ210" s="110"/>
      <c r="BVK210" s="110"/>
      <c r="BVL210" s="110"/>
      <c r="BVM210" s="110"/>
      <c r="BVN210" s="110"/>
      <c r="BVO210" s="110"/>
      <c r="BVP210" s="110"/>
      <c r="BVQ210" s="110"/>
      <c r="BVR210" s="110"/>
      <c r="BVS210" s="110"/>
      <c r="BVT210" s="110"/>
      <c r="BVU210" s="110"/>
      <c r="BVV210" s="110"/>
      <c r="BVW210" s="110"/>
      <c r="BVX210" s="110"/>
      <c r="BVY210" s="110"/>
      <c r="BVZ210" s="110"/>
      <c r="BWA210" s="110"/>
      <c r="BWB210" s="110"/>
      <c r="BWC210" s="110"/>
      <c r="BWD210" s="110"/>
      <c r="BWE210" s="110"/>
      <c r="BWF210" s="110"/>
      <c r="BWG210" s="110"/>
      <c r="BWH210" s="110"/>
      <c r="BWI210" s="110"/>
      <c r="BWJ210" s="110"/>
      <c r="BWK210" s="110"/>
      <c r="BWL210" s="110"/>
      <c r="BWM210" s="110"/>
      <c r="BWN210" s="110"/>
      <c r="BWO210" s="110"/>
      <c r="BWP210" s="110"/>
      <c r="BWQ210" s="110"/>
      <c r="BWR210" s="110"/>
      <c r="BWS210" s="110"/>
      <c r="BWT210" s="110"/>
      <c r="BWU210" s="110"/>
      <c r="BWV210" s="110"/>
      <c r="BWW210" s="110"/>
      <c r="BWX210" s="110"/>
      <c r="BWY210" s="110"/>
      <c r="BWZ210" s="110"/>
      <c r="BXA210" s="110"/>
      <c r="BXB210" s="110"/>
      <c r="BXC210" s="110"/>
      <c r="BXD210" s="110"/>
      <c r="BXE210" s="110"/>
      <c r="BXF210" s="110"/>
      <c r="BXG210" s="110"/>
      <c r="BXH210" s="110"/>
      <c r="BXI210" s="110"/>
      <c r="BXJ210" s="110"/>
      <c r="BXK210" s="110"/>
      <c r="BXL210" s="110"/>
      <c r="BXM210" s="110"/>
      <c r="BXN210" s="110"/>
      <c r="BXO210" s="110"/>
      <c r="BXP210" s="110"/>
      <c r="BXQ210" s="110"/>
      <c r="BXR210" s="110"/>
      <c r="BXS210" s="110"/>
      <c r="BXT210" s="110"/>
      <c r="BXU210" s="110"/>
      <c r="BXV210" s="110"/>
      <c r="BXW210" s="110"/>
      <c r="BXX210" s="110"/>
      <c r="BXY210" s="110"/>
      <c r="BXZ210" s="110"/>
      <c r="BYA210" s="110"/>
      <c r="BYB210" s="110"/>
      <c r="BYC210" s="110"/>
      <c r="BYD210" s="110"/>
      <c r="BYE210" s="110"/>
      <c r="BYF210" s="110"/>
      <c r="BYG210" s="110"/>
      <c r="BYH210" s="110"/>
      <c r="BYI210" s="110"/>
      <c r="BYJ210" s="110"/>
      <c r="BYK210" s="110"/>
      <c r="BYL210" s="110"/>
      <c r="BYM210" s="110"/>
      <c r="BYN210" s="110"/>
      <c r="BYO210" s="110"/>
      <c r="BYP210" s="110"/>
      <c r="BYQ210" s="110"/>
      <c r="BYR210" s="110"/>
      <c r="BYS210" s="110"/>
      <c r="BYT210" s="110"/>
      <c r="BYU210" s="110"/>
      <c r="BYV210" s="110"/>
      <c r="BYW210" s="110"/>
      <c r="BYX210" s="110"/>
      <c r="BYY210" s="110"/>
      <c r="BYZ210" s="110"/>
      <c r="BZA210" s="110"/>
      <c r="BZB210" s="110"/>
      <c r="BZC210" s="110"/>
      <c r="BZD210" s="110"/>
      <c r="BZE210" s="110"/>
      <c r="BZF210" s="110"/>
      <c r="BZG210" s="110"/>
      <c r="BZH210" s="110"/>
      <c r="BZI210" s="110"/>
      <c r="BZJ210" s="110"/>
      <c r="BZK210" s="110"/>
      <c r="BZL210" s="110"/>
      <c r="BZM210" s="110"/>
      <c r="BZN210" s="110"/>
      <c r="BZO210" s="110"/>
      <c r="BZP210" s="110"/>
      <c r="BZQ210" s="110"/>
      <c r="BZR210" s="110"/>
      <c r="BZS210" s="110"/>
      <c r="BZT210" s="110"/>
      <c r="BZU210" s="110"/>
      <c r="BZV210" s="110"/>
      <c r="BZW210" s="110"/>
      <c r="BZX210" s="110"/>
      <c r="BZY210" s="110"/>
      <c r="BZZ210" s="110"/>
      <c r="CAA210" s="110"/>
      <c r="CAB210" s="110"/>
      <c r="CAC210" s="110"/>
      <c r="CAD210" s="110"/>
      <c r="CAE210" s="110"/>
      <c r="CAF210" s="110"/>
      <c r="CAG210" s="110"/>
      <c r="CAH210" s="110"/>
      <c r="CAI210" s="110"/>
      <c r="CAJ210" s="110"/>
      <c r="CAK210" s="110"/>
      <c r="CAL210" s="110"/>
      <c r="CAM210" s="110"/>
      <c r="CAN210" s="110"/>
      <c r="CAO210" s="110"/>
      <c r="CAP210" s="110"/>
      <c r="CAQ210" s="110"/>
      <c r="CAR210" s="110"/>
      <c r="CAS210" s="110"/>
      <c r="CAT210" s="110"/>
      <c r="CAU210" s="110"/>
      <c r="CAV210" s="110"/>
      <c r="CAW210" s="110"/>
      <c r="CAX210" s="110"/>
      <c r="CAY210" s="110"/>
      <c r="CAZ210" s="110"/>
      <c r="CBA210" s="110"/>
      <c r="CBB210" s="110"/>
      <c r="CBC210" s="110"/>
      <c r="CBD210" s="110"/>
      <c r="CBE210" s="110"/>
      <c r="CBF210" s="110"/>
      <c r="CBG210" s="110"/>
      <c r="CBH210" s="110"/>
      <c r="CBI210" s="110"/>
      <c r="CBJ210" s="110"/>
      <c r="CBK210" s="110"/>
      <c r="CBL210" s="110"/>
      <c r="CBM210" s="110"/>
      <c r="CBN210" s="110"/>
      <c r="CBO210" s="110"/>
      <c r="CBP210" s="110"/>
      <c r="CBQ210" s="110"/>
      <c r="CBR210" s="110"/>
      <c r="CBS210" s="110"/>
      <c r="CBT210" s="110"/>
      <c r="CBU210" s="110"/>
      <c r="CBV210" s="110"/>
      <c r="CBW210" s="110"/>
      <c r="CBX210" s="110"/>
      <c r="CBY210" s="110"/>
      <c r="CBZ210" s="110"/>
      <c r="CCA210" s="110"/>
      <c r="CCB210" s="110"/>
      <c r="CCC210" s="110"/>
      <c r="CCD210" s="110"/>
      <c r="CCE210" s="110"/>
      <c r="CCF210" s="110"/>
      <c r="CCG210" s="110"/>
      <c r="CCH210" s="110"/>
      <c r="CCI210" s="110"/>
      <c r="CCJ210" s="110"/>
      <c r="CCK210" s="110"/>
      <c r="CCL210" s="110"/>
      <c r="CCM210" s="110"/>
      <c r="CCN210" s="110"/>
      <c r="CCO210" s="110"/>
      <c r="CCP210" s="110"/>
      <c r="CCQ210" s="110"/>
      <c r="CCR210" s="110"/>
      <c r="CCS210" s="110"/>
      <c r="CCT210" s="110"/>
      <c r="CCU210" s="110"/>
      <c r="CCV210" s="110"/>
      <c r="CCW210" s="110"/>
      <c r="CCX210" s="110"/>
      <c r="CCY210" s="110"/>
      <c r="CCZ210" s="110"/>
      <c r="CDA210" s="110"/>
      <c r="CDB210" s="110"/>
      <c r="CDC210" s="110"/>
      <c r="CDD210" s="110"/>
      <c r="CDE210" s="110"/>
      <c r="CDF210" s="110"/>
      <c r="CDG210" s="110"/>
      <c r="CDH210" s="110"/>
      <c r="CDI210" s="110"/>
      <c r="CDJ210" s="110"/>
      <c r="CDK210" s="110"/>
      <c r="CDL210" s="110"/>
      <c r="CDM210" s="110"/>
      <c r="CDN210" s="110"/>
      <c r="CDO210" s="110"/>
      <c r="CDP210" s="110"/>
      <c r="CDQ210" s="110"/>
      <c r="CDR210" s="110"/>
      <c r="CDS210" s="110"/>
      <c r="CDT210" s="110"/>
      <c r="CDU210" s="110"/>
      <c r="CDV210" s="110"/>
      <c r="CDW210" s="110"/>
      <c r="CDX210" s="110"/>
      <c r="CDY210" s="110"/>
      <c r="CDZ210" s="110"/>
      <c r="CEA210" s="110"/>
      <c r="CEB210" s="110"/>
      <c r="CEC210" s="110"/>
      <c r="CED210" s="110"/>
      <c r="CEE210" s="110"/>
      <c r="CEF210" s="110"/>
      <c r="CEG210" s="110"/>
      <c r="CEH210" s="110"/>
      <c r="CEI210" s="110"/>
      <c r="CEJ210" s="110"/>
      <c r="CEK210" s="110"/>
      <c r="CEL210" s="110"/>
      <c r="CEM210" s="110"/>
      <c r="CEN210" s="110"/>
      <c r="CEO210" s="110"/>
      <c r="CEP210" s="110"/>
      <c r="CEQ210" s="110"/>
      <c r="CER210" s="110"/>
      <c r="CES210" s="110"/>
      <c r="CET210" s="110"/>
      <c r="CEU210" s="110"/>
      <c r="CEV210" s="110"/>
      <c r="CEW210" s="110"/>
      <c r="CEX210" s="110"/>
      <c r="CEY210" s="110"/>
      <c r="CEZ210" s="110"/>
      <c r="CFA210" s="110"/>
      <c r="CFB210" s="110"/>
      <c r="CFC210" s="110"/>
      <c r="CFD210" s="110"/>
      <c r="CFE210" s="110"/>
      <c r="CFF210" s="110"/>
      <c r="CFG210" s="110"/>
      <c r="CFH210" s="110"/>
      <c r="CFI210" s="110"/>
      <c r="CFJ210" s="110"/>
      <c r="CFK210" s="110"/>
      <c r="CFL210" s="110"/>
      <c r="CFM210" s="110"/>
      <c r="CFN210" s="110"/>
      <c r="CFO210" s="110"/>
      <c r="CFP210" s="110"/>
      <c r="CFQ210" s="110"/>
      <c r="CFR210" s="110"/>
      <c r="CFS210" s="110"/>
      <c r="CFT210" s="110"/>
      <c r="CFU210" s="110"/>
      <c r="CFV210" s="110"/>
      <c r="CFW210" s="110"/>
      <c r="CFX210" s="110"/>
      <c r="CFY210" s="110"/>
      <c r="CFZ210" s="110"/>
      <c r="CGA210" s="110"/>
      <c r="CGB210" s="110"/>
      <c r="CGC210" s="110"/>
      <c r="CGD210" s="110"/>
      <c r="CGE210" s="110"/>
      <c r="CGF210" s="110"/>
      <c r="CGG210" s="110"/>
      <c r="CGH210" s="110"/>
      <c r="CGI210" s="110"/>
      <c r="CGJ210" s="110"/>
      <c r="CGK210" s="110"/>
      <c r="CGL210" s="110"/>
      <c r="CGM210" s="110"/>
      <c r="CGN210" s="110"/>
      <c r="CGO210" s="110"/>
      <c r="CGP210" s="110"/>
      <c r="CGQ210" s="110"/>
      <c r="CGR210" s="110"/>
      <c r="CGS210" s="110"/>
      <c r="CGT210" s="110"/>
      <c r="CGU210" s="110"/>
      <c r="CGV210" s="110"/>
      <c r="CGW210" s="110"/>
      <c r="CGX210" s="110"/>
      <c r="CGY210" s="110"/>
      <c r="CGZ210" s="110"/>
      <c r="CHA210" s="110"/>
      <c r="CHB210" s="110"/>
      <c r="CHC210" s="110"/>
      <c r="CHD210" s="110"/>
      <c r="CHE210" s="110"/>
      <c r="CHF210" s="110"/>
      <c r="CHG210" s="110"/>
      <c r="CHH210" s="110"/>
      <c r="CHI210" s="110"/>
      <c r="CHJ210" s="110"/>
      <c r="CHK210" s="110"/>
      <c r="CHL210" s="110"/>
      <c r="CHM210" s="110"/>
      <c r="CHN210" s="110"/>
      <c r="CHO210" s="110"/>
      <c r="CHP210" s="110"/>
      <c r="CHQ210" s="110"/>
      <c r="CHR210" s="110"/>
      <c r="CHS210" s="110"/>
      <c r="CHT210" s="110"/>
      <c r="CHU210" s="110"/>
      <c r="CHV210" s="110"/>
      <c r="CHW210" s="110"/>
      <c r="CHX210" s="110"/>
      <c r="CHY210" s="110"/>
      <c r="CHZ210" s="110"/>
      <c r="CIA210" s="110"/>
      <c r="CIB210" s="110"/>
      <c r="CIC210" s="110"/>
      <c r="CID210" s="110"/>
      <c r="CIE210" s="110"/>
      <c r="CIF210" s="110"/>
      <c r="CIG210" s="110"/>
      <c r="CIH210" s="110"/>
      <c r="CII210" s="110"/>
      <c r="CIJ210" s="110"/>
      <c r="CIK210" s="110"/>
      <c r="CIL210" s="110"/>
      <c r="CIM210" s="110"/>
      <c r="CIN210" s="110"/>
      <c r="CIO210" s="110"/>
      <c r="CIP210" s="110"/>
      <c r="CIQ210" s="110"/>
      <c r="CIR210" s="110"/>
      <c r="CIS210" s="110"/>
      <c r="CIT210" s="110"/>
      <c r="CIU210" s="110"/>
      <c r="CIV210" s="110"/>
      <c r="CIW210" s="110"/>
      <c r="CIX210" s="110"/>
      <c r="CIY210" s="110"/>
      <c r="CIZ210" s="110"/>
      <c r="CJA210" s="110"/>
      <c r="CJB210" s="110"/>
      <c r="CJC210" s="110"/>
      <c r="CJD210" s="110"/>
      <c r="CJE210" s="110"/>
      <c r="CJF210" s="110"/>
      <c r="CJG210" s="110"/>
      <c r="CJH210" s="110"/>
      <c r="CJI210" s="110"/>
      <c r="CJJ210" s="110"/>
      <c r="CJK210" s="110"/>
      <c r="CJL210" s="110"/>
      <c r="CJM210" s="110"/>
      <c r="CJN210" s="110"/>
      <c r="CJO210" s="110"/>
      <c r="CJP210" s="110"/>
      <c r="CJQ210" s="110"/>
      <c r="CJR210" s="110"/>
      <c r="CJS210" s="110"/>
      <c r="CJT210" s="110"/>
      <c r="CJU210" s="110"/>
      <c r="CJV210" s="110"/>
      <c r="CJW210" s="110"/>
      <c r="CJX210" s="110"/>
      <c r="CJY210" s="110"/>
      <c r="CJZ210" s="110"/>
      <c r="CKA210" s="110"/>
      <c r="CKB210" s="110"/>
      <c r="CKC210" s="110"/>
      <c r="CKD210" s="110"/>
      <c r="CKE210" s="110"/>
      <c r="CKF210" s="110"/>
      <c r="CKG210" s="110"/>
      <c r="CKH210" s="110"/>
      <c r="CKI210" s="110"/>
      <c r="CKJ210" s="110"/>
      <c r="CKK210" s="110"/>
      <c r="CKL210" s="110"/>
      <c r="CKM210" s="110"/>
      <c r="CKN210" s="110"/>
      <c r="CKO210" s="110"/>
      <c r="CKP210" s="110"/>
      <c r="CKQ210" s="110"/>
      <c r="CKR210" s="110"/>
      <c r="CKS210" s="110"/>
      <c r="CKT210" s="110"/>
      <c r="CKU210" s="110"/>
      <c r="CKV210" s="110"/>
      <c r="CKW210" s="110"/>
      <c r="CKX210" s="110"/>
      <c r="CKY210" s="110"/>
      <c r="CKZ210" s="110"/>
      <c r="CLA210" s="110"/>
      <c r="CLB210" s="110"/>
      <c r="CLC210" s="110"/>
      <c r="CLD210" s="110"/>
      <c r="CLE210" s="110"/>
      <c r="CLF210" s="110"/>
      <c r="CLG210" s="110"/>
      <c r="CLH210" s="110"/>
      <c r="CLI210" s="110"/>
      <c r="CLJ210" s="110"/>
      <c r="CLK210" s="110"/>
      <c r="CLL210" s="110"/>
      <c r="CLM210" s="110"/>
      <c r="CLN210" s="110"/>
      <c r="CLO210" s="110"/>
      <c r="CLP210" s="110"/>
      <c r="CLQ210" s="110"/>
      <c r="CLR210" s="110"/>
      <c r="CLS210" s="110"/>
      <c r="CLT210" s="110"/>
      <c r="CLU210" s="110"/>
      <c r="CLV210" s="110"/>
      <c r="CLW210" s="110"/>
      <c r="CLX210" s="110"/>
      <c r="CLY210" s="110"/>
      <c r="CLZ210" s="110"/>
      <c r="CMA210" s="110"/>
      <c r="CMB210" s="110"/>
      <c r="CMC210" s="110"/>
      <c r="CMD210" s="110"/>
      <c r="CME210" s="110"/>
      <c r="CMF210" s="110"/>
      <c r="CMG210" s="110"/>
      <c r="CMH210" s="110"/>
      <c r="CMI210" s="110"/>
      <c r="CMJ210" s="110"/>
      <c r="CMK210" s="110"/>
      <c r="CML210" s="110"/>
      <c r="CMM210" s="110"/>
      <c r="CMN210" s="110"/>
      <c r="CMO210" s="110"/>
      <c r="CMP210" s="110"/>
      <c r="CMQ210" s="110"/>
      <c r="CMR210" s="110"/>
      <c r="CMS210" s="110"/>
      <c r="CMT210" s="110"/>
      <c r="CMU210" s="110"/>
      <c r="CMV210" s="110"/>
      <c r="CMW210" s="110"/>
      <c r="CMX210" s="110"/>
      <c r="CMY210" s="110"/>
      <c r="CMZ210" s="110"/>
      <c r="CNA210" s="110"/>
      <c r="CNB210" s="110"/>
      <c r="CNC210" s="110"/>
      <c r="CND210" s="110"/>
      <c r="CNE210" s="110"/>
      <c r="CNF210" s="110"/>
      <c r="CNG210" s="110"/>
      <c r="CNH210" s="110"/>
      <c r="CNI210" s="110"/>
      <c r="CNJ210" s="110"/>
      <c r="CNK210" s="110"/>
      <c r="CNL210" s="110"/>
      <c r="CNM210" s="110"/>
      <c r="CNN210" s="110"/>
      <c r="CNO210" s="110"/>
      <c r="CNP210" s="110"/>
      <c r="CNQ210" s="110"/>
      <c r="CNR210" s="110"/>
      <c r="CNS210" s="110"/>
      <c r="CNT210" s="110"/>
      <c r="CNU210" s="110"/>
      <c r="CNV210" s="110"/>
      <c r="CNW210" s="110"/>
      <c r="CNX210" s="110"/>
      <c r="CNY210" s="110"/>
      <c r="CNZ210" s="110"/>
      <c r="COA210" s="110"/>
      <c r="COB210" s="110"/>
      <c r="COC210" s="110"/>
      <c r="COD210" s="110"/>
      <c r="COE210" s="110"/>
      <c r="COF210" s="110"/>
      <c r="COG210" s="110"/>
      <c r="COH210" s="110"/>
      <c r="COI210" s="110"/>
      <c r="COJ210" s="110"/>
      <c r="COK210" s="110"/>
      <c r="COL210" s="110"/>
      <c r="COM210" s="110"/>
      <c r="CON210" s="110"/>
      <c r="COO210" s="110"/>
      <c r="COP210" s="110"/>
      <c r="COQ210" s="110"/>
      <c r="COR210" s="110"/>
      <c r="COS210" s="110"/>
      <c r="COT210" s="110"/>
      <c r="COU210" s="110"/>
      <c r="COV210" s="110"/>
      <c r="COW210" s="110"/>
      <c r="COX210" s="110"/>
      <c r="COY210" s="110"/>
      <c r="COZ210" s="110"/>
      <c r="CPA210" s="110"/>
      <c r="CPB210" s="110"/>
      <c r="CPC210" s="110"/>
      <c r="CPD210" s="110"/>
      <c r="CPE210" s="110"/>
      <c r="CPF210" s="110"/>
      <c r="CPG210" s="110"/>
      <c r="CPH210" s="110"/>
      <c r="CPI210" s="110"/>
      <c r="CPJ210" s="110"/>
      <c r="CPK210" s="110"/>
      <c r="CPL210" s="110"/>
      <c r="CPM210" s="110"/>
      <c r="CPN210" s="110"/>
      <c r="CPO210" s="110"/>
      <c r="CPP210" s="110"/>
      <c r="CPQ210" s="110"/>
      <c r="CPR210" s="110"/>
      <c r="CPS210" s="110"/>
      <c r="CPT210" s="110"/>
      <c r="CPU210" s="110"/>
      <c r="CPV210" s="110"/>
      <c r="CPW210" s="110"/>
      <c r="CPX210" s="110"/>
      <c r="CPY210" s="110"/>
      <c r="CPZ210" s="110"/>
      <c r="CQA210" s="110"/>
      <c r="CQB210" s="110"/>
      <c r="CQC210" s="110"/>
      <c r="CQD210" s="110"/>
      <c r="CQE210" s="110"/>
      <c r="CQF210" s="110"/>
      <c r="CQG210" s="110"/>
      <c r="CQH210" s="110"/>
      <c r="CQI210" s="110"/>
      <c r="CQJ210" s="110"/>
      <c r="CQK210" s="110"/>
      <c r="CQL210" s="110"/>
      <c r="CQM210" s="110"/>
      <c r="CQN210" s="110"/>
      <c r="CQO210" s="110"/>
      <c r="CQP210" s="110"/>
      <c r="CQQ210" s="110"/>
      <c r="CQR210" s="110"/>
      <c r="CQS210" s="110"/>
      <c r="CQT210" s="110"/>
      <c r="CQU210" s="110"/>
      <c r="CQV210" s="110"/>
      <c r="CQW210" s="110"/>
      <c r="CQX210" s="110"/>
      <c r="CQY210" s="110"/>
      <c r="CQZ210" s="110"/>
      <c r="CRA210" s="110"/>
      <c r="CRB210" s="110"/>
      <c r="CRC210" s="110"/>
      <c r="CRD210" s="110"/>
      <c r="CRE210" s="110"/>
      <c r="CRF210" s="110"/>
      <c r="CRG210" s="110"/>
      <c r="CRH210" s="110"/>
      <c r="CRI210" s="110"/>
      <c r="CRJ210" s="110"/>
      <c r="CRK210" s="110"/>
      <c r="CRL210" s="110"/>
      <c r="CRM210" s="110"/>
      <c r="CRN210" s="110"/>
      <c r="CRO210" s="110"/>
      <c r="CRP210" s="110"/>
      <c r="CRQ210" s="110"/>
      <c r="CRR210" s="110"/>
      <c r="CRS210" s="110"/>
      <c r="CRT210" s="110"/>
      <c r="CRU210" s="110"/>
      <c r="CRV210" s="110"/>
      <c r="CRW210" s="110"/>
      <c r="CRX210" s="110"/>
      <c r="CRY210" s="110"/>
      <c r="CRZ210" s="110"/>
      <c r="CSA210" s="110"/>
      <c r="CSB210" s="110"/>
      <c r="CSC210" s="110"/>
      <c r="CSD210" s="110"/>
      <c r="CSE210" s="110"/>
      <c r="CSF210" s="110"/>
      <c r="CSG210" s="110"/>
      <c r="CSH210" s="110"/>
      <c r="CSI210" s="110"/>
      <c r="CSJ210" s="110"/>
      <c r="CSK210" s="110"/>
      <c r="CSL210" s="110"/>
      <c r="CSM210" s="110"/>
      <c r="CSN210" s="110"/>
      <c r="CSO210" s="110"/>
      <c r="CSP210" s="110"/>
      <c r="CSQ210" s="110"/>
      <c r="CSR210" s="110"/>
      <c r="CSS210" s="110"/>
      <c r="CST210" s="110"/>
      <c r="CSU210" s="110"/>
      <c r="CSV210" s="110"/>
      <c r="CSW210" s="110"/>
      <c r="CSX210" s="110"/>
      <c r="CSY210" s="110"/>
      <c r="CSZ210" s="110"/>
      <c r="CTA210" s="110"/>
      <c r="CTB210" s="110"/>
      <c r="CTC210" s="110"/>
      <c r="CTD210" s="110"/>
      <c r="CTE210" s="110"/>
      <c r="CTF210" s="110"/>
      <c r="CTG210" s="110"/>
      <c r="CTH210" s="110"/>
      <c r="CTI210" s="110"/>
      <c r="CTJ210" s="110"/>
      <c r="CTK210" s="110"/>
      <c r="CTL210" s="110"/>
      <c r="CTM210" s="110"/>
      <c r="CTN210" s="110"/>
      <c r="CTO210" s="110"/>
      <c r="CTP210" s="110"/>
      <c r="CTQ210" s="110"/>
      <c r="CTR210" s="110"/>
      <c r="CTS210" s="110"/>
      <c r="CTT210" s="110"/>
      <c r="CTU210" s="110"/>
      <c r="CTV210" s="110"/>
      <c r="CTW210" s="110"/>
      <c r="CTX210" s="110"/>
      <c r="CTY210" s="110"/>
      <c r="CTZ210" s="110"/>
      <c r="CUA210" s="110"/>
      <c r="CUB210" s="110"/>
      <c r="CUC210" s="110"/>
      <c r="CUD210" s="110"/>
      <c r="CUE210" s="110"/>
      <c r="CUF210" s="110"/>
      <c r="CUG210" s="110"/>
      <c r="CUH210" s="110"/>
      <c r="CUI210" s="110"/>
      <c r="CUJ210" s="110"/>
      <c r="CUK210" s="110"/>
      <c r="CUL210" s="110"/>
      <c r="CUM210" s="110"/>
      <c r="CUN210" s="110"/>
      <c r="CUO210" s="110"/>
      <c r="CUP210" s="110"/>
      <c r="CUQ210" s="110"/>
      <c r="CUR210" s="110"/>
      <c r="CUS210" s="110"/>
      <c r="CUT210" s="110"/>
      <c r="CUU210" s="110"/>
      <c r="CUV210" s="110"/>
      <c r="CUW210" s="110"/>
      <c r="CUX210" s="110"/>
      <c r="CUY210" s="110"/>
      <c r="CUZ210" s="110"/>
      <c r="CVA210" s="110"/>
      <c r="CVB210" s="110"/>
      <c r="CVC210" s="110"/>
      <c r="CVD210" s="110"/>
      <c r="CVE210" s="110"/>
      <c r="CVF210" s="110"/>
      <c r="CVG210" s="110"/>
      <c r="CVH210" s="110"/>
      <c r="CVI210" s="110"/>
      <c r="CVJ210" s="110"/>
      <c r="CVK210" s="110"/>
      <c r="CVL210" s="110"/>
      <c r="CVM210" s="110"/>
      <c r="CVN210" s="110"/>
      <c r="CVO210" s="110"/>
      <c r="CVP210" s="110"/>
      <c r="CVQ210" s="110"/>
      <c r="CVR210" s="110"/>
      <c r="CVS210" s="110"/>
      <c r="CVT210" s="110"/>
      <c r="CVU210" s="110"/>
      <c r="CVV210" s="110"/>
      <c r="CVW210" s="110"/>
      <c r="CVX210" s="110"/>
      <c r="CVY210" s="110"/>
      <c r="CVZ210" s="110"/>
      <c r="CWA210" s="110"/>
      <c r="CWB210" s="110"/>
      <c r="CWC210" s="110"/>
      <c r="CWD210" s="110"/>
      <c r="CWE210" s="110"/>
      <c r="CWF210" s="110"/>
      <c r="CWG210" s="110"/>
      <c r="CWH210" s="110"/>
      <c r="CWI210" s="110"/>
      <c r="CWJ210" s="110"/>
      <c r="CWK210" s="110"/>
      <c r="CWL210" s="110"/>
      <c r="CWM210" s="110"/>
      <c r="CWN210" s="110"/>
      <c r="CWO210" s="110"/>
      <c r="CWP210" s="110"/>
      <c r="CWQ210" s="110"/>
      <c r="CWR210" s="110"/>
      <c r="CWS210" s="110"/>
      <c r="CWT210" s="110"/>
      <c r="CWU210" s="110"/>
      <c r="CWV210" s="110"/>
      <c r="CWW210" s="110"/>
      <c r="CWX210" s="110"/>
      <c r="CWY210" s="110"/>
      <c r="CWZ210" s="110"/>
      <c r="CXA210" s="110"/>
      <c r="CXB210" s="110"/>
      <c r="CXC210" s="110"/>
      <c r="CXD210" s="110"/>
      <c r="CXE210" s="110"/>
      <c r="CXF210" s="110"/>
      <c r="CXG210" s="110"/>
      <c r="CXH210" s="110"/>
      <c r="CXI210" s="110"/>
      <c r="CXJ210" s="110"/>
      <c r="CXK210" s="110"/>
      <c r="CXL210" s="110"/>
      <c r="CXM210" s="110"/>
      <c r="CXN210" s="110"/>
      <c r="CXO210" s="110"/>
      <c r="CXP210" s="110"/>
      <c r="CXQ210" s="110"/>
      <c r="CXR210" s="110"/>
      <c r="CXS210" s="110"/>
      <c r="CXT210" s="110"/>
      <c r="CXU210" s="110"/>
      <c r="CXV210" s="110"/>
      <c r="CXW210" s="110"/>
      <c r="CXX210" s="110"/>
      <c r="CXY210" s="110"/>
      <c r="CXZ210" s="110"/>
      <c r="CYA210" s="110"/>
      <c r="CYB210" s="110"/>
      <c r="CYC210" s="110"/>
      <c r="CYD210" s="110"/>
      <c r="CYE210" s="110"/>
      <c r="CYF210" s="110"/>
      <c r="CYG210" s="110"/>
      <c r="CYH210" s="110"/>
      <c r="CYI210" s="110"/>
      <c r="CYJ210" s="110"/>
      <c r="CYK210" s="110"/>
      <c r="CYL210" s="110"/>
      <c r="CYM210" s="110"/>
      <c r="CYN210" s="110"/>
      <c r="CYO210" s="110"/>
      <c r="CYP210" s="110"/>
      <c r="CYQ210" s="110"/>
      <c r="CYR210" s="110"/>
      <c r="CYS210" s="110"/>
      <c r="CYT210" s="110"/>
      <c r="CYU210" s="110"/>
      <c r="CYV210" s="110"/>
      <c r="CYW210" s="110"/>
      <c r="CYX210" s="110"/>
      <c r="CYY210" s="110"/>
      <c r="CYZ210" s="110"/>
      <c r="CZA210" s="110"/>
      <c r="CZB210" s="110"/>
      <c r="CZC210" s="110"/>
      <c r="CZD210" s="110"/>
      <c r="CZE210" s="110"/>
      <c r="CZF210" s="110"/>
      <c r="CZG210" s="110"/>
      <c r="CZH210" s="110"/>
      <c r="CZI210" s="110"/>
      <c r="CZJ210" s="110"/>
      <c r="CZK210" s="110"/>
      <c r="CZL210" s="110"/>
      <c r="CZM210" s="110"/>
      <c r="CZN210" s="110"/>
      <c r="CZO210" s="110"/>
      <c r="CZP210" s="110"/>
      <c r="CZQ210" s="110"/>
      <c r="CZR210" s="110"/>
      <c r="CZS210" s="110"/>
      <c r="CZT210" s="110"/>
      <c r="CZU210" s="110"/>
      <c r="CZV210" s="110"/>
      <c r="CZW210" s="110"/>
      <c r="CZX210" s="110"/>
      <c r="CZY210" s="110"/>
      <c r="CZZ210" s="110"/>
      <c r="DAA210" s="110"/>
      <c r="DAB210" s="110"/>
      <c r="DAC210" s="110"/>
      <c r="DAD210" s="110"/>
      <c r="DAE210" s="110"/>
      <c r="DAF210" s="110"/>
      <c r="DAG210" s="110"/>
      <c r="DAH210" s="110"/>
      <c r="DAI210" s="110"/>
      <c r="DAJ210" s="110"/>
      <c r="DAK210" s="110"/>
      <c r="DAL210" s="110"/>
      <c r="DAM210" s="110"/>
      <c r="DAN210" s="110"/>
      <c r="DAO210" s="110"/>
      <c r="DAP210" s="110"/>
      <c r="DAQ210" s="110"/>
      <c r="DAR210" s="110"/>
      <c r="DAS210" s="110"/>
      <c r="DAT210" s="110"/>
      <c r="DAU210" s="110"/>
      <c r="DAV210" s="110"/>
      <c r="DAW210" s="110"/>
      <c r="DAX210" s="110"/>
      <c r="DAY210" s="110"/>
      <c r="DAZ210" s="110"/>
      <c r="DBA210" s="110"/>
      <c r="DBB210" s="110"/>
      <c r="DBC210" s="110"/>
      <c r="DBD210" s="110"/>
      <c r="DBE210" s="110"/>
      <c r="DBF210" s="110"/>
      <c r="DBG210" s="110"/>
      <c r="DBH210" s="110"/>
      <c r="DBI210" s="110"/>
      <c r="DBJ210" s="110"/>
      <c r="DBK210" s="110"/>
      <c r="DBL210" s="110"/>
      <c r="DBM210" s="110"/>
      <c r="DBN210" s="110"/>
      <c r="DBO210" s="110"/>
      <c r="DBP210" s="110"/>
      <c r="DBQ210" s="110"/>
      <c r="DBR210" s="110"/>
      <c r="DBS210" s="110"/>
      <c r="DBT210" s="110"/>
      <c r="DBU210" s="110"/>
      <c r="DBV210" s="110"/>
      <c r="DBW210" s="110"/>
      <c r="DBX210" s="110"/>
      <c r="DBY210" s="110"/>
      <c r="DBZ210" s="110"/>
      <c r="DCA210" s="110"/>
      <c r="DCB210" s="110"/>
      <c r="DCC210" s="110"/>
      <c r="DCD210" s="110"/>
      <c r="DCE210" s="110"/>
      <c r="DCF210" s="110"/>
      <c r="DCG210" s="110"/>
      <c r="DCH210" s="110"/>
      <c r="DCI210" s="110"/>
      <c r="DCJ210" s="110"/>
      <c r="DCK210" s="110"/>
      <c r="DCL210" s="110"/>
      <c r="DCM210" s="110"/>
      <c r="DCN210" s="110"/>
      <c r="DCO210" s="110"/>
      <c r="DCP210" s="110"/>
      <c r="DCQ210" s="110"/>
      <c r="DCR210" s="110"/>
      <c r="DCS210" s="110"/>
      <c r="DCT210" s="110"/>
      <c r="DCU210" s="110"/>
      <c r="DCV210" s="110"/>
      <c r="DCW210" s="110"/>
      <c r="DCX210" s="110"/>
      <c r="DCY210" s="110"/>
      <c r="DCZ210" s="110"/>
      <c r="DDA210" s="110"/>
      <c r="DDB210" s="110"/>
      <c r="DDC210" s="110"/>
      <c r="DDD210" s="110"/>
      <c r="DDE210" s="110"/>
      <c r="DDF210" s="110"/>
      <c r="DDG210" s="110"/>
      <c r="DDH210" s="110"/>
      <c r="DDI210" s="110"/>
      <c r="DDJ210" s="110"/>
      <c r="DDK210" s="110"/>
      <c r="DDL210" s="110"/>
      <c r="DDM210" s="110"/>
      <c r="DDN210" s="110"/>
      <c r="DDO210" s="110"/>
      <c r="DDP210" s="110"/>
      <c r="DDQ210" s="110"/>
      <c r="DDR210" s="110"/>
      <c r="DDS210" s="110"/>
      <c r="DDT210" s="110"/>
      <c r="DDU210" s="110"/>
      <c r="DDV210" s="110"/>
      <c r="DDW210" s="110"/>
      <c r="DDX210" s="110"/>
      <c r="DDY210" s="110"/>
      <c r="DDZ210" s="110"/>
      <c r="DEA210" s="110"/>
      <c r="DEB210" s="110"/>
      <c r="DEC210" s="110"/>
      <c r="DED210" s="110"/>
      <c r="DEE210" s="110"/>
      <c r="DEF210" s="110"/>
      <c r="DEG210" s="110"/>
      <c r="DEH210" s="110"/>
      <c r="DEI210" s="110"/>
      <c r="DEJ210" s="110"/>
      <c r="DEK210" s="110"/>
      <c r="DEL210" s="110"/>
      <c r="DEM210" s="110"/>
      <c r="DEN210" s="110"/>
      <c r="DEO210" s="110"/>
      <c r="DEP210" s="110"/>
      <c r="DEQ210" s="110"/>
      <c r="DER210" s="110"/>
      <c r="DES210" s="110"/>
      <c r="DET210" s="110"/>
      <c r="DEU210" s="110"/>
      <c r="DEV210" s="110"/>
      <c r="DEW210" s="110"/>
      <c r="DEX210" s="110"/>
      <c r="DEY210" s="110"/>
      <c r="DEZ210" s="110"/>
      <c r="DFA210" s="110"/>
      <c r="DFB210" s="110"/>
      <c r="DFC210" s="110"/>
      <c r="DFD210" s="110"/>
      <c r="DFE210" s="110"/>
      <c r="DFF210" s="110"/>
      <c r="DFG210" s="110"/>
      <c r="DFH210" s="110"/>
      <c r="DFI210" s="110"/>
      <c r="DFJ210" s="110"/>
      <c r="DFK210" s="110"/>
      <c r="DFL210" s="110"/>
      <c r="DFM210" s="110"/>
      <c r="DFN210" s="110"/>
      <c r="DFO210" s="110"/>
      <c r="DFP210" s="110"/>
      <c r="DFQ210" s="110"/>
      <c r="DFR210" s="110"/>
      <c r="DFS210" s="110"/>
      <c r="DFT210" s="110"/>
      <c r="DFU210" s="110"/>
      <c r="DFV210" s="110"/>
      <c r="DFW210" s="110"/>
      <c r="DFX210" s="110"/>
      <c r="DFY210" s="110"/>
      <c r="DFZ210" s="110"/>
      <c r="DGA210" s="110"/>
      <c r="DGB210" s="110"/>
      <c r="DGC210" s="110"/>
      <c r="DGD210" s="110"/>
      <c r="DGE210" s="110"/>
      <c r="DGF210" s="110"/>
      <c r="DGG210" s="110"/>
      <c r="DGH210" s="110"/>
      <c r="DGI210" s="110"/>
      <c r="DGJ210" s="110"/>
      <c r="DGK210" s="110"/>
      <c r="DGL210" s="110"/>
      <c r="DGM210" s="110"/>
      <c r="DGN210" s="110"/>
      <c r="DGO210" s="110"/>
      <c r="DGP210" s="110"/>
      <c r="DGQ210" s="110"/>
      <c r="DGR210" s="110"/>
      <c r="DGS210" s="110"/>
      <c r="DGT210" s="110"/>
      <c r="DGU210" s="110"/>
      <c r="DGV210" s="110"/>
      <c r="DGW210" s="110"/>
      <c r="DGX210" s="110"/>
      <c r="DGY210" s="110"/>
      <c r="DGZ210" s="110"/>
      <c r="DHA210" s="110"/>
      <c r="DHB210" s="110"/>
      <c r="DHC210" s="110"/>
      <c r="DHD210" s="110"/>
      <c r="DHE210" s="110"/>
      <c r="DHF210" s="110"/>
      <c r="DHG210" s="110"/>
      <c r="DHH210" s="110"/>
      <c r="DHI210" s="110"/>
      <c r="DHJ210" s="110"/>
      <c r="DHK210" s="110"/>
      <c r="DHL210" s="110"/>
      <c r="DHM210" s="110"/>
      <c r="DHN210" s="110"/>
      <c r="DHO210" s="110"/>
      <c r="DHP210" s="110"/>
      <c r="DHQ210" s="110"/>
      <c r="DHR210" s="110"/>
      <c r="DHS210" s="110"/>
      <c r="DHT210" s="110"/>
      <c r="DHU210" s="110"/>
      <c r="DHV210" s="110"/>
      <c r="DHW210" s="110"/>
      <c r="DHX210" s="110"/>
      <c r="DHY210" s="110"/>
      <c r="DHZ210" s="110"/>
      <c r="DIA210" s="110"/>
      <c r="DIB210" s="110"/>
      <c r="DIC210" s="110"/>
      <c r="DID210" s="110"/>
      <c r="DIE210" s="110"/>
      <c r="DIF210" s="110"/>
      <c r="DIG210" s="110"/>
      <c r="DIH210" s="110"/>
      <c r="DII210" s="110"/>
      <c r="DIJ210" s="110"/>
      <c r="DIK210" s="110"/>
      <c r="DIL210" s="110"/>
      <c r="DIM210" s="110"/>
      <c r="DIN210" s="110"/>
      <c r="DIO210" s="110"/>
      <c r="DIP210" s="110"/>
      <c r="DIQ210" s="110"/>
      <c r="DIR210" s="110"/>
      <c r="DIS210" s="110"/>
      <c r="DIT210" s="110"/>
      <c r="DIU210" s="110"/>
      <c r="DIV210" s="110"/>
      <c r="DIW210" s="110"/>
      <c r="DIX210" s="110"/>
      <c r="DIY210" s="110"/>
      <c r="DIZ210" s="110"/>
      <c r="DJA210" s="110"/>
      <c r="DJB210" s="110"/>
      <c r="DJC210" s="110"/>
      <c r="DJD210" s="110"/>
      <c r="DJE210" s="110"/>
      <c r="DJF210" s="110"/>
      <c r="DJG210" s="110"/>
      <c r="DJH210" s="110"/>
      <c r="DJI210" s="110"/>
      <c r="DJJ210" s="110"/>
      <c r="DJK210" s="110"/>
      <c r="DJL210" s="110"/>
      <c r="DJM210" s="110"/>
      <c r="DJN210" s="110"/>
      <c r="DJO210" s="110"/>
      <c r="DJP210" s="110"/>
      <c r="DJQ210" s="110"/>
      <c r="DJR210" s="110"/>
      <c r="DJS210" s="110"/>
      <c r="DJT210" s="110"/>
      <c r="DJU210" s="110"/>
      <c r="DJV210" s="110"/>
      <c r="DJW210" s="110"/>
      <c r="DJX210" s="110"/>
      <c r="DJY210" s="110"/>
      <c r="DJZ210" s="110"/>
      <c r="DKA210" s="110"/>
      <c r="DKB210" s="110"/>
      <c r="DKC210" s="110"/>
      <c r="DKD210" s="110"/>
      <c r="DKE210" s="110"/>
      <c r="DKF210" s="110"/>
      <c r="DKG210" s="110"/>
      <c r="DKH210" s="110"/>
      <c r="DKI210" s="110"/>
      <c r="DKJ210" s="110"/>
      <c r="DKK210" s="110"/>
      <c r="DKL210" s="110"/>
      <c r="DKM210" s="110"/>
      <c r="DKN210" s="110"/>
      <c r="DKO210" s="110"/>
      <c r="DKP210" s="110"/>
      <c r="DKQ210" s="110"/>
      <c r="DKR210" s="110"/>
      <c r="DKS210" s="110"/>
      <c r="DKT210" s="110"/>
      <c r="DKU210" s="110"/>
      <c r="DKV210" s="110"/>
      <c r="DKW210" s="110"/>
      <c r="DKX210" s="110"/>
      <c r="DKY210" s="110"/>
      <c r="DKZ210" s="110"/>
      <c r="DLA210" s="110"/>
      <c r="DLB210" s="110"/>
      <c r="DLC210" s="110"/>
      <c r="DLD210" s="110"/>
      <c r="DLE210" s="110"/>
      <c r="DLF210" s="110"/>
      <c r="DLG210" s="110"/>
      <c r="DLH210" s="110"/>
      <c r="DLI210" s="110"/>
      <c r="DLJ210" s="110"/>
      <c r="DLK210" s="110"/>
      <c r="DLL210" s="110"/>
      <c r="DLM210" s="110"/>
      <c r="DLN210" s="110"/>
      <c r="DLO210" s="110"/>
      <c r="DLP210" s="110"/>
      <c r="DLQ210" s="110"/>
      <c r="DLR210" s="110"/>
      <c r="DLS210" s="110"/>
      <c r="DLT210" s="110"/>
      <c r="DLU210" s="110"/>
      <c r="DLV210" s="110"/>
      <c r="DLW210" s="110"/>
      <c r="DLX210" s="110"/>
      <c r="DLY210" s="110"/>
      <c r="DLZ210" s="110"/>
      <c r="DMA210" s="110"/>
      <c r="DMB210" s="110"/>
      <c r="DMC210" s="110"/>
      <c r="DMD210" s="110"/>
      <c r="DME210" s="110"/>
      <c r="DMF210" s="110"/>
      <c r="DMG210" s="110"/>
      <c r="DMH210" s="110"/>
      <c r="DMI210" s="110"/>
      <c r="DMJ210" s="110"/>
      <c r="DMK210" s="110"/>
      <c r="DML210" s="110"/>
      <c r="DMM210" s="110"/>
      <c r="DMN210" s="110"/>
      <c r="DMO210" s="110"/>
      <c r="DMP210" s="110"/>
      <c r="DMQ210" s="110"/>
      <c r="DMR210" s="110"/>
      <c r="DMS210" s="110"/>
      <c r="DMT210" s="110"/>
      <c r="DMU210" s="110"/>
      <c r="DMV210" s="110"/>
      <c r="DMW210" s="110"/>
      <c r="DMX210" s="110"/>
      <c r="DMY210" s="110"/>
      <c r="DMZ210" s="110"/>
      <c r="DNA210" s="110"/>
      <c r="DNB210" s="110"/>
      <c r="DNC210" s="110"/>
      <c r="DND210" s="110"/>
      <c r="DNE210" s="110"/>
      <c r="DNF210" s="110"/>
      <c r="DNG210" s="110"/>
      <c r="DNH210" s="110"/>
      <c r="DNI210" s="110"/>
      <c r="DNJ210" s="110"/>
      <c r="DNK210" s="110"/>
      <c r="DNL210" s="110"/>
      <c r="DNM210" s="110"/>
      <c r="DNN210" s="110"/>
      <c r="DNO210" s="110"/>
      <c r="DNP210" s="110"/>
      <c r="DNQ210" s="110"/>
      <c r="DNR210" s="110"/>
      <c r="DNS210" s="110"/>
      <c r="DNT210" s="110"/>
      <c r="DNU210" s="110"/>
      <c r="DNV210" s="110"/>
      <c r="DNW210" s="110"/>
      <c r="DNX210" s="110"/>
      <c r="DNY210" s="110"/>
      <c r="DNZ210" s="110"/>
      <c r="DOA210" s="110"/>
      <c r="DOB210" s="110"/>
      <c r="DOC210" s="110"/>
      <c r="DOD210" s="110"/>
      <c r="DOE210" s="110"/>
      <c r="DOF210" s="110"/>
      <c r="DOG210" s="110"/>
      <c r="DOH210" s="110"/>
      <c r="DOI210" s="110"/>
      <c r="DOJ210" s="110"/>
      <c r="DOK210" s="110"/>
      <c r="DOL210" s="110"/>
      <c r="DOM210" s="110"/>
      <c r="DON210" s="110"/>
      <c r="DOO210" s="110"/>
      <c r="DOP210" s="110"/>
      <c r="DOQ210" s="110"/>
      <c r="DOR210" s="110"/>
      <c r="DOS210" s="110"/>
      <c r="DOT210" s="110"/>
      <c r="DOU210" s="110"/>
      <c r="DOV210" s="110"/>
      <c r="DOW210" s="110"/>
      <c r="DOX210" s="110"/>
      <c r="DOY210" s="110"/>
      <c r="DOZ210" s="110"/>
      <c r="DPA210" s="110"/>
      <c r="DPB210" s="110"/>
      <c r="DPC210" s="110"/>
      <c r="DPD210" s="110"/>
      <c r="DPE210" s="110"/>
      <c r="DPF210" s="110"/>
      <c r="DPG210" s="110"/>
      <c r="DPH210" s="110"/>
      <c r="DPI210" s="110"/>
      <c r="DPJ210" s="110"/>
      <c r="DPK210" s="110"/>
      <c r="DPL210" s="110"/>
      <c r="DPM210" s="110"/>
      <c r="DPN210" s="110"/>
      <c r="DPO210" s="110"/>
      <c r="DPP210" s="110"/>
      <c r="DPQ210" s="110"/>
      <c r="DPR210" s="110"/>
      <c r="DPS210" s="110"/>
      <c r="DPT210" s="110"/>
      <c r="DPU210" s="110"/>
      <c r="DPV210" s="110"/>
      <c r="DPW210" s="110"/>
      <c r="DPX210" s="110"/>
      <c r="DPY210" s="110"/>
      <c r="DPZ210" s="110"/>
      <c r="DQA210" s="110"/>
      <c r="DQB210" s="110"/>
      <c r="DQC210" s="110"/>
      <c r="DQD210" s="110"/>
      <c r="DQE210" s="110"/>
      <c r="DQF210" s="110"/>
      <c r="DQG210" s="110"/>
      <c r="DQH210" s="110"/>
      <c r="DQI210" s="110"/>
      <c r="DQJ210" s="110"/>
      <c r="DQK210" s="110"/>
      <c r="DQL210" s="110"/>
      <c r="DQM210" s="110"/>
      <c r="DQN210" s="110"/>
      <c r="DQO210" s="110"/>
      <c r="DQP210" s="110"/>
      <c r="DQQ210" s="110"/>
      <c r="DQR210" s="110"/>
      <c r="DQS210" s="110"/>
      <c r="DQT210" s="110"/>
      <c r="DQU210" s="110"/>
      <c r="DQV210" s="110"/>
      <c r="DQW210" s="110"/>
      <c r="DQX210" s="110"/>
      <c r="DQY210" s="110"/>
      <c r="DQZ210" s="110"/>
      <c r="DRA210" s="110"/>
      <c r="DRB210" s="110"/>
      <c r="DRC210" s="110"/>
      <c r="DRD210" s="110"/>
      <c r="DRE210" s="110"/>
      <c r="DRF210" s="110"/>
      <c r="DRG210" s="110"/>
      <c r="DRH210" s="110"/>
      <c r="DRI210" s="110"/>
      <c r="DRJ210" s="110"/>
      <c r="DRK210" s="110"/>
      <c r="DRL210" s="110"/>
      <c r="DRM210" s="110"/>
      <c r="DRN210" s="110"/>
      <c r="DRO210" s="110"/>
      <c r="DRP210" s="110"/>
      <c r="DRQ210" s="110"/>
      <c r="DRR210" s="110"/>
      <c r="DRS210" s="110"/>
      <c r="DRT210" s="110"/>
      <c r="DRU210" s="110"/>
      <c r="DRV210" s="110"/>
      <c r="DRW210" s="110"/>
      <c r="DRX210" s="110"/>
      <c r="DRY210" s="110"/>
      <c r="DRZ210" s="110"/>
      <c r="DSA210" s="110"/>
      <c r="DSB210" s="110"/>
      <c r="DSC210" s="110"/>
      <c r="DSD210" s="110"/>
      <c r="DSE210" s="110"/>
      <c r="DSF210" s="110"/>
      <c r="DSG210" s="110"/>
      <c r="DSH210" s="110"/>
      <c r="DSI210" s="110"/>
      <c r="DSJ210" s="110"/>
      <c r="DSK210" s="110"/>
      <c r="DSL210" s="110"/>
      <c r="DSM210" s="110"/>
      <c r="DSN210" s="110"/>
      <c r="DSO210" s="110"/>
      <c r="DSP210" s="110"/>
      <c r="DSQ210" s="110"/>
      <c r="DSR210" s="110"/>
      <c r="DSS210" s="110"/>
      <c r="DST210" s="110"/>
      <c r="DSU210" s="110"/>
      <c r="DSV210" s="110"/>
      <c r="DSW210" s="110"/>
      <c r="DSX210" s="110"/>
      <c r="DSY210" s="110"/>
      <c r="DSZ210" s="110"/>
      <c r="DTA210" s="110"/>
      <c r="DTB210" s="110"/>
      <c r="DTC210" s="110"/>
      <c r="DTD210" s="110"/>
      <c r="DTE210" s="110"/>
      <c r="DTF210" s="110"/>
      <c r="DTG210" s="110"/>
      <c r="DTH210" s="110"/>
      <c r="DTI210" s="110"/>
      <c r="DTJ210" s="110"/>
      <c r="DTK210" s="110"/>
      <c r="DTL210" s="110"/>
      <c r="DTM210" s="110"/>
      <c r="DTN210" s="110"/>
      <c r="DTO210" s="110"/>
      <c r="DTP210" s="110"/>
      <c r="DTQ210" s="110"/>
      <c r="DTR210" s="110"/>
      <c r="DTS210" s="110"/>
      <c r="DTT210" s="110"/>
      <c r="DTU210" s="110"/>
      <c r="DTV210" s="110"/>
      <c r="DTW210" s="110"/>
      <c r="DTX210" s="110"/>
      <c r="DTY210" s="110"/>
      <c r="DTZ210" s="110"/>
      <c r="DUA210" s="110"/>
      <c r="DUB210" s="110"/>
      <c r="DUC210" s="110"/>
      <c r="DUD210" s="110"/>
      <c r="DUE210" s="110"/>
      <c r="DUF210" s="110"/>
      <c r="DUG210" s="110"/>
      <c r="DUH210" s="110"/>
      <c r="DUI210" s="110"/>
      <c r="DUJ210" s="110"/>
      <c r="DUK210" s="110"/>
      <c r="DUL210" s="110"/>
      <c r="DUM210" s="110"/>
      <c r="DUN210" s="110"/>
      <c r="DUO210" s="110"/>
      <c r="DUP210" s="110"/>
      <c r="DUQ210" s="110"/>
      <c r="DUR210" s="110"/>
      <c r="DUS210" s="110"/>
      <c r="DUT210" s="110"/>
      <c r="DUU210" s="110"/>
      <c r="DUV210" s="110"/>
      <c r="DUW210" s="110"/>
      <c r="DUX210" s="110"/>
      <c r="DUY210" s="110"/>
      <c r="DUZ210" s="110"/>
      <c r="DVA210" s="110"/>
      <c r="DVB210" s="110"/>
      <c r="DVC210" s="110"/>
      <c r="DVD210" s="110"/>
      <c r="DVE210" s="110"/>
      <c r="DVF210" s="110"/>
      <c r="DVG210" s="110"/>
      <c r="DVH210" s="110"/>
      <c r="DVI210" s="110"/>
      <c r="DVJ210" s="110"/>
      <c r="DVK210" s="110"/>
      <c r="DVL210" s="110"/>
      <c r="DVM210" s="110"/>
      <c r="DVN210" s="110"/>
      <c r="DVO210" s="110"/>
      <c r="DVP210" s="110"/>
      <c r="DVQ210" s="110"/>
      <c r="DVR210" s="110"/>
      <c r="DVS210" s="110"/>
      <c r="DVT210" s="110"/>
      <c r="DVU210" s="110"/>
      <c r="DVV210" s="110"/>
      <c r="DVW210" s="110"/>
      <c r="DVX210" s="110"/>
      <c r="DVY210" s="110"/>
      <c r="DVZ210" s="110"/>
      <c r="DWA210" s="110"/>
      <c r="DWB210" s="110"/>
      <c r="DWC210" s="110"/>
      <c r="DWD210" s="110"/>
      <c r="DWE210" s="110"/>
      <c r="DWF210" s="110"/>
      <c r="DWG210" s="110"/>
      <c r="DWH210" s="110"/>
      <c r="DWI210" s="110"/>
      <c r="DWJ210" s="110"/>
      <c r="DWK210" s="110"/>
      <c r="DWL210" s="110"/>
      <c r="DWM210" s="110"/>
      <c r="DWN210" s="110"/>
      <c r="DWO210" s="110"/>
      <c r="DWP210" s="110"/>
      <c r="DWQ210" s="110"/>
      <c r="DWR210" s="110"/>
      <c r="DWS210" s="110"/>
      <c r="DWT210" s="110"/>
      <c r="DWU210" s="110"/>
      <c r="DWV210" s="110"/>
      <c r="DWW210" s="110"/>
      <c r="DWX210" s="110"/>
      <c r="DWY210" s="110"/>
      <c r="DWZ210" s="110"/>
      <c r="DXA210" s="110"/>
      <c r="DXB210" s="110"/>
      <c r="DXC210" s="110"/>
      <c r="DXD210" s="110"/>
      <c r="DXE210" s="110"/>
      <c r="DXF210" s="110"/>
      <c r="DXG210" s="110"/>
      <c r="DXH210" s="110"/>
      <c r="DXI210" s="110"/>
      <c r="DXJ210" s="110"/>
      <c r="DXK210" s="110"/>
      <c r="DXL210" s="110"/>
      <c r="DXM210" s="110"/>
      <c r="DXN210" s="110"/>
      <c r="DXO210" s="110"/>
      <c r="DXP210" s="110"/>
      <c r="DXQ210" s="110"/>
      <c r="DXR210" s="110"/>
      <c r="DXS210" s="110"/>
      <c r="DXT210" s="110"/>
      <c r="DXU210" s="110"/>
      <c r="DXV210" s="110"/>
      <c r="DXW210" s="110"/>
      <c r="DXX210" s="110"/>
      <c r="DXY210" s="110"/>
      <c r="DXZ210" s="110"/>
      <c r="DYA210" s="110"/>
      <c r="DYB210" s="110"/>
      <c r="DYC210" s="110"/>
      <c r="DYD210" s="110"/>
      <c r="DYE210" s="110"/>
      <c r="DYF210" s="110"/>
      <c r="DYG210" s="110"/>
      <c r="DYH210" s="110"/>
      <c r="DYI210" s="110"/>
      <c r="DYJ210" s="110"/>
      <c r="DYK210" s="110"/>
      <c r="DYL210" s="110"/>
      <c r="DYM210" s="110"/>
      <c r="DYN210" s="110"/>
      <c r="DYO210" s="110"/>
      <c r="DYP210" s="110"/>
      <c r="DYQ210" s="110"/>
      <c r="DYR210" s="110"/>
      <c r="DYS210" s="110"/>
      <c r="DYT210" s="110"/>
      <c r="DYU210" s="110"/>
      <c r="DYV210" s="110"/>
      <c r="DYW210" s="110"/>
      <c r="DYX210" s="110"/>
      <c r="DYY210" s="110"/>
      <c r="DYZ210" s="110"/>
      <c r="DZA210" s="110"/>
      <c r="DZB210" s="110"/>
      <c r="DZC210" s="110"/>
      <c r="DZD210" s="110"/>
      <c r="DZE210" s="110"/>
      <c r="DZF210" s="110"/>
      <c r="DZG210" s="110"/>
      <c r="DZH210" s="110"/>
      <c r="DZI210" s="110"/>
      <c r="DZJ210" s="110"/>
      <c r="DZK210" s="110"/>
      <c r="DZL210" s="110"/>
      <c r="DZM210" s="110"/>
      <c r="DZN210" s="110"/>
      <c r="DZO210" s="110"/>
      <c r="DZP210" s="110"/>
      <c r="DZQ210" s="110"/>
      <c r="DZR210" s="110"/>
      <c r="DZS210" s="110"/>
      <c r="DZT210" s="110"/>
      <c r="DZU210" s="110"/>
      <c r="DZV210" s="110"/>
      <c r="DZW210" s="110"/>
      <c r="DZX210" s="110"/>
      <c r="DZY210" s="110"/>
      <c r="DZZ210" s="110"/>
      <c r="EAA210" s="110"/>
      <c r="EAB210" s="110"/>
      <c r="EAC210" s="110"/>
      <c r="EAD210" s="110"/>
      <c r="EAE210" s="110"/>
      <c r="EAF210" s="110"/>
      <c r="EAG210" s="110"/>
      <c r="EAH210" s="110"/>
      <c r="EAI210" s="110"/>
      <c r="EAJ210" s="110"/>
      <c r="EAK210" s="110"/>
      <c r="EAL210" s="110"/>
      <c r="EAM210" s="110"/>
      <c r="EAN210" s="110"/>
      <c r="EAO210" s="110"/>
      <c r="EAP210" s="110"/>
      <c r="EAQ210" s="110"/>
      <c r="EAR210" s="110"/>
      <c r="EAS210" s="110"/>
      <c r="EAT210" s="110"/>
      <c r="EAU210" s="110"/>
      <c r="EAV210" s="110"/>
      <c r="EAW210" s="110"/>
      <c r="EAX210" s="110"/>
      <c r="EAY210" s="110"/>
      <c r="EAZ210" s="110"/>
      <c r="EBA210" s="110"/>
      <c r="EBB210" s="110"/>
      <c r="EBC210" s="110"/>
      <c r="EBD210" s="110"/>
      <c r="EBE210" s="110"/>
      <c r="EBF210" s="110"/>
      <c r="EBG210" s="110"/>
      <c r="EBH210" s="110"/>
      <c r="EBI210" s="110"/>
      <c r="EBJ210" s="110"/>
      <c r="EBK210" s="110"/>
      <c r="EBL210" s="110"/>
      <c r="EBM210" s="110"/>
      <c r="EBN210" s="110"/>
      <c r="EBO210" s="110"/>
      <c r="EBP210" s="110"/>
      <c r="EBQ210" s="110"/>
      <c r="EBR210" s="110"/>
      <c r="EBS210" s="110"/>
      <c r="EBT210" s="110"/>
      <c r="EBU210" s="110"/>
      <c r="EBV210" s="110"/>
      <c r="EBW210" s="110"/>
      <c r="EBX210" s="110"/>
      <c r="EBY210" s="110"/>
      <c r="EBZ210" s="110"/>
      <c r="ECA210" s="110"/>
      <c r="ECB210" s="110"/>
      <c r="ECC210" s="110"/>
      <c r="ECD210" s="110"/>
      <c r="ECE210" s="110"/>
      <c r="ECF210" s="110"/>
      <c r="ECG210" s="110"/>
      <c r="ECH210" s="110"/>
      <c r="ECI210" s="110"/>
      <c r="ECJ210" s="110"/>
      <c r="ECK210" s="110"/>
      <c r="ECL210" s="110"/>
      <c r="ECM210" s="110"/>
      <c r="ECN210" s="110"/>
      <c r="ECO210" s="110"/>
      <c r="ECP210" s="110"/>
      <c r="ECQ210" s="110"/>
      <c r="ECR210" s="110"/>
      <c r="ECS210" s="110"/>
      <c r="ECT210" s="110"/>
      <c r="ECU210" s="110"/>
      <c r="ECV210" s="110"/>
      <c r="ECW210" s="110"/>
      <c r="ECX210" s="110"/>
      <c r="ECY210" s="110"/>
      <c r="ECZ210" s="110"/>
      <c r="EDA210" s="110"/>
      <c r="EDB210" s="110"/>
      <c r="EDC210" s="110"/>
      <c r="EDD210" s="110"/>
      <c r="EDE210" s="110"/>
      <c r="EDF210" s="110"/>
      <c r="EDG210" s="110"/>
      <c r="EDH210" s="110"/>
      <c r="EDI210" s="110"/>
      <c r="EDJ210" s="110"/>
      <c r="EDK210" s="110"/>
      <c r="EDL210" s="110"/>
      <c r="EDM210" s="110"/>
      <c r="EDN210" s="110"/>
      <c r="EDO210" s="110"/>
      <c r="EDP210" s="110"/>
      <c r="EDQ210" s="110"/>
      <c r="EDR210" s="110"/>
      <c r="EDS210" s="110"/>
      <c r="EDT210" s="110"/>
      <c r="EDU210" s="110"/>
      <c r="EDV210" s="110"/>
      <c r="EDW210" s="110"/>
      <c r="EDX210" s="110"/>
      <c r="EDY210" s="110"/>
      <c r="EDZ210" s="110"/>
      <c r="EEA210" s="110"/>
      <c r="EEB210" s="110"/>
      <c r="EEC210" s="110"/>
      <c r="EED210" s="110"/>
      <c r="EEE210" s="110"/>
      <c r="EEF210" s="110"/>
      <c r="EEG210" s="110"/>
      <c r="EEH210" s="110"/>
      <c r="EEI210" s="110"/>
      <c r="EEJ210" s="110"/>
      <c r="EEK210" s="110"/>
      <c r="EEL210" s="110"/>
      <c r="EEM210" s="110"/>
      <c r="EEN210" s="110"/>
      <c r="EEO210" s="110"/>
      <c r="EEP210" s="110"/>
      <c r="EEQ210" s="110"/>
      <c r="EER210" s="110"/>
      <c r="EES210" s="110"/>
      <c r="EET210" s="110"/>
      <c r="EEU210" s="110"/>
      <c r="EEV210" s="110"/>
      <c r="EEW210" s="110"/>
      <c r="EEX210" s="110"/>
      <c r="EEY210" s="110"/>
      <c r="EEZ210" s="110"/>
      <c r="EFA210" s="110"/>
      <c r="EFB210" s="110"/>
      <c r="EFC210" s="110"/>
      <c r="EFD210" s="110"/>
      <c r="EFE210" s="110"/>
      <c r="EFF210" s="110"/>
      <c r="EFG210" s="110"/>
      <c r="EFH210" s="110"/>
      <c r="EFI210" s="110"/>
      <c r="EFJ210" s="110"/>
      <c r="EFK210" s="110"/>
      <c r="EFL210" s="110"/>
      <c r="EFM210" s="110"/>
      <c r="EFN210" s="110"/>
      <c r="EFO210" s="110"/>
      <c r="EFP210" s="110"/>
      <c r="EFQ210" s="110"/>
      <c r="EFR210" s="110"/>
      <c r="EFS210" s="110"/>
      <c r="EFT210" s="110"/>
      <c r="EFU210" s="110"/>
      <c r="EFV210" s="110"/>
      <c r="EFW210" s="110"/>
      <c r="EFX210" s="110"/>
      <c r="EFY210" s="110"/>
      <c r="EFZ210" s="110"/>
      <c r="EGA210" s="110"/>
      <c r="EGB210" s="110"/>
      <c r="EGC210" s="110"/>
      <c r="EGD210" s="110"/>
      <c r="EGE210" s="110"/>
      <c r="EGF210" s="110"/>
      <c r="EGG210" s="110"/>
      <c r="EGH210" s="110"/>
      <c r="EGI210" s="110"/>
      <c r="EGJ210" s="110"/>
      <c r="EGK210" s="110"/>
      <c r="EGL210" s="110"/>
      <c r="EGM210" s="110"/>
      <c r="EGN210" s="110"/>
      <c r="EGO210" s="110"/>
      <c r="EGP210" s="110"/>
      <c r="EGQ210" s="110"/>
      <c r="EGR210" s="110"/>
      <c r="EGS210" s="110"/>
      <c r="EGT210" s="110"/>
      <c r="EGU210" s="110"/>
      <c r="EGV210" s="110"/>
      <c r="EGW210" s="110"/>
      <c r="EGX210" s="110"/>
      <c r="EGY210" s="110"/>
      <c r="EGZ210" s="110"/>
      <c r="EHA210" s="110"/>
      <c r="EHB210" s="110"/>
      <c r="EHC210" s="110"/>
      <c r="EHD210" s="110"/>
      <c r="EHE210" s="110"/>
      <c r="EHF210" s="110"/>
      <c r="EHG210" s="110"/>
      <c r="EHH210" s="110"/>
      <c r="EHI210" s="110"/>
      <c r="EHJ210" s="110"/>
      <c r="EHK210" s="110"/>
      <c r="EHL210" s="110"/>
      <c r="EHM210" s="110"/>
      <c r="EHN210" s="110"/>
      <c r="EHO210" s="110"/>
      <c r="EHP210" s="110"/>
      <c r="EHQ210" s="110"/>
      <c r="EHR210" s="110"/>
      <c r="EHS210" s="110"/>
      <c r="EHT210" s="110"/>
      <c r="EHU210" s="110"/>
      <c r="EHV210" s="110"/>
      <c r="EHW210" s="110"/>
      <c r="EHX210" s="110"/>
      <c r="EHY210" s="110"/>
      <c r="EHZ210" s="110"/>
      <c r="EIA210" s="110"/>
      <c r="EIB210" s="110"/>
      <c r="EIC210" s="110"/>
      <c r="EID210" s="110"/>
      <c r="EIE210" s="110"/>
      <c r="EIF210" s="110"/>
      <c r="EIG210" s="110"/>
      <c r="EIH210" s="110"/>
      <c r="EII210" s="110"/>
      <c r="EIJ210" s="110"/>
      <c r="EIK210" s="110"/>
      <c r="EIL210" s="110"/>
      <c r="EIM210" s="110"/>
      <c r="EIN210" s="110"/>
      <c r="EIO210" s="110"/>
      <c r="EIP210" s="110"/>
      <c r="EIQ210" s="110"/>
      <c r="EIR210" s="110"/>
      <c r="EIS210" s="110"/>
      <c r="EIT210" s="110"/>
      <c r="EIU210" s="110"/>
      <c r="EIV210" s="110"/>
      <c r="EIW210" s="110"/>
      <c r="EIX210" s="110"/>
      <c r="EIY210" s="110"/>
      <c r="EIZ210" s="110"/>
      <c r="EJA210" s="110"/>
      <c r="EJB210" s="110"/>
      <c r="EJC210" s="110"/>
      <c r="EJD210" s="110"/>
      <c r="EJE210" s="110"/>
      <c r="EJF210" s="110"/>
      <c r="EJG210" s="110"/>
      <c r="EJH210" s="110"/>
      <c r="EJI210" s="110"/>
      <c r="EJJ210" s="110"/>
      <c r="EJK210" s="110"/>
      <c r="EJL210" s="110"/>
      <c r="EJM210" s="110"/>
      <c r="EJN210" s="110"/>
      <c r="EJO210" s="110"/>
      <c r="EJP210" s="110"/>
      <c r="EJQ210" s="110"/>
      <c r="EJR210" s="110"/>
      <c r="EJS210" s="110"/>
      <c r="EJT210" s="110"/>
      <c r="EJU210" s="110"/>
      <c r="EJV210" s="110"/>
      <c r="EJW210" s="110"/>
      <c r="EJX210" s="110"/>
      <c r="EJY210" s="110"/>
      <c r="EJZ210" s="110"/>
      <c r="EKA210" s="110"/>
      <c r="EKB210" s="110"/>
      <c r="EKC210" s="110"/>
      <c r="EKD210" s="110"/>
      <c r="EKE210" s="110"/>
      <c r="EKF210" s="110"/>
      <c r="EKG210" s="110"/>
      <c r="EKH210" s="110"/>
      <c r="EKI210" s="110"/>
      <c r="EKJ210" s="110"/>
      <c r="EKK210" s="110"/>
      <c r="EKL210" s="110"/>
      <c r="EKM210" s="110"/>
      <c r="EKN210" s="110"/>
      <c r="EKO210" s="110"/>
      <c r="EKP210" s="110"/>
      <c r="EKQ210" s="110"/>
      <c r="EKR210" s="110"/>
      <c r="EKS210" s="110"/>
      <c r="EKT210" s="110"/>
      <c r="EKU210" s="110"/>
      <c r="EKV210" s="110"/>
      <c r="EKW210" s="110"/>
      <c r="EKX210" s="110"/>
      <c r="EKY210" s="110"/>
      <c r="EKZ210" s="110"/>
      <c r="ELA210" s="110"/>
      <c r="ELB210" s="110"/>
      <c r="ELC210" s="110"/>
      <c r="ELD210" s="110"/>
      <c r="ELE210" s="110"/>
      <c r="ELF210" s="110"/>
      <c r="ELG210" s="110"/>
      <c r="ELH210" s="110"/>
      <c r="ELI210" s="110"/>
      <c r="ELJ210" s="110"/>
      <c r="ELK210" s="110"/>
      <c r="ELL210" s="110"/>
      <c r="ELM210" s="110"/>
      <c r="ELN210" s="110"/>
      <c r="ELO210" s="110"/>
      <c r="ELP210" s="110"/>
      <c r="ELQ210" s="110"/>
      <c r="ELR210" s="110"/>
      <c r="ELS210" s="110"/>
      <c r="ELT210" s="110"/>
      <c r="ELU210" s="110"/>
      <c r="ELV210" s="110"/>
      <c r="ELW210" s="110"/>
      <c r="ELX210" s="110"/>
      <c r="ELY210" s="110"/>
      <c r="ELZ210" s="110"/>
      <c r="EMA210" s="110"/>
      <c r="EMB210" s="110"/>
      <c r="EMC210" s="110"/>
      <c r="EMD210" s="110"/>
      <c r="EME210" s="110"/>
      <c r="EMF210" s="110"/>
      <c r="EMG210" s="110"/>
      <c r="EMH210" s="110"/>
      <c r="EMI210" s="110"/>
      <c r="EMJ210" s="110"/>
      <c r="EMK210" s="110"/>
      <c r="EML210" s="110"/>
      <c r="EMM210" s="110"/>
      <c r="EMN210" s="110"/>
      <c r="EMO210" s="110"/>
      <c r="EMP210" s="110"/>
      <c r="EMQ210" s="110"/>
      <c r="EMR210" s="110"/>
      <c r="EMS210" s="110"/>
      <c r="EMT210" s="110"/>
      <c r="EMU210" s="110"/>
      <c r="EMV210" s="110"/>
      <c r="EMW210" s="110"/>
      <c r="EMX210" s="110"/>
      <c r="EMY210" s="110"/>
      <c r="EMZ210" s="110"/>
      <c r="ENA210" s="110"/>
      <c r="ENB210" s="110"/>
      <c r="ENC210" s="110"/>
      <c r="END210" s="110"/>
      <c r="ENE210" s="110"/>
      <c r="ENF210" s="110"/>
      <c r="ENG210" s="110"/>
      <c r="ENH210" s="110"/>
      <c r="ENI210" s="110"/>
      <c r="ENJ210" s="110"/>
      <c r="ENK210" s="110"/>
      <c r="ENL210" s="110"/>
      <c r="ENM210" s="110"/>
      <c r="ENN210" s="110"/>
      <c r="ENO210" s="110"/>
      <c r="ENP210" s="110"/>
      <c r="ENQ210" s="110"/>
      <c r="ENR210" s="110"/>
      <c r="ENS210" s="110"/>
      <c r="ENT210" s="110"/>
      <c r="ENU210" s="110"/>
      <c r="ENV210" s="110"/>
      <c r="ENW210" s="110"/>
      <c r="ENX210" s="110"/>
      <c r="ENY210" s="110"/>
      <c r="ENZ210" s="110"/>
      <c r="EOA210" s="110"/>
      <c r="EOB210" s="110"/>
      <c r="EOC210" s="110"/>
      <c r="EOD210" s="110"/>
      <c r="EOE210" s="110"/>
      <c r="EOF210" s="110"/>
      <c r="EOG210" s="110"/>
      <c r="EOH210" s="110"/>
      <c r="EOI210" s="110"/>
      <c r="EOJ210" s="110"/>
      <c r="EOK210" s="110"/>
      <c r="EOL210" s="110"/>
      <c r="EOM210" s="110"/>
      <c r="EON210" s="110"/>
      <c r="EOO210" s="110"/>
      <c r="EOP210" s="110"/>
      <c r="EOQ210" s="110"/>
      <c r="EOR210" s="110"/>
      <c r="EOS210" s="110"/>
      <c r="EOT210" s="110"/>
      <c r="EOU210" s="110"/>
      <c r="EOV210" s="110"/>
      <c r="EOW210" s="110"/>
      <c r="EOX210" s="110"/>
      <c r="EOY210" s="110"/>
      <c r="EOZ210" s="110"/>
      <c r="EPA210" s="110"/>
      <c r="EPB210" s="110"/>
      <c r="EPC210" s="110"/>
      <c r="EPD210" s="110"/>
      <c r="EPE210" s="110"/>
      <c r="EPF210" s="110"/>
      <c r="EPG210" s="110"/>
      <c r="EPH210" s="110"/>
      <c r="EPI210" s="110"/>
      <c r="EPJ210" s="110"/>
      <c r="EPK210" s="110"/>
      <c r="EPL210" s="110"/>
      <c r="EPM210" s="110"/>
      <c r="EPN210" s="110"/>
      <c r="EPO210" s="110"/>
      <c r="EPP210" s="110"/>
      <c r="EPQ210" s="110"/>
      <c r="EPR210" s="110"/>
      <c r="EPS210" s="110"/>
      <c r="EPT210" s="110"/>
      <c r="EPU210" s="110"/>
      <c r="EPV210" s="110"/>
      <c r="EPW210" s="110"/>
      <c r="EPX210" s="110"/>
      <c r="EPY210" s="110"/>
      <c r="EPZ210" s="110"/>
      <c r="EQA210" s="110"/>
      <c r="EQB210" s="110"/>
      <c r="EQC210" s="110"/>
      <c r="EQD210" s="110"/>
      <c r="EQE210" s="110"/>
      <c r="EQF210" s="110"/>
      <c r="EQG210" s="110"/>
      <c r="EQH210" s="110"/>
      <c r="EQI210" s="110"/>
      <c r="EQJ210" s="110"/>
      <c r="EQK210" s="110"/>
      <c r="EQL210" s="110"/>
      <c r="EQM210" s="110"/>
      <c r="EQN210" s="110"/>
      <c r="EQO210" s="110"/>
      <c r="EQP210" s="110"/>
      <c r="EQQ210" s="110"/>
      <c r="EQR210" s="110"/>
      <c r="EQS210" s="110"/>
      <c r="EQT210" s="110"/>
      <c r="EQU210" s="110"/>
      <c r="EQV210" s="110"/>
      <c r="EQW210" s="110"/>
      <c r="EQX210" s="110"/>
      <c r="EQY210" s="110"/>
      <c r="EQZ210" s="110"/>
      <c r="ERA210" s="110"/>
      <c r="ERB210" s="110"/>
      <c r="ERC210" s="110"/>
      <c r="ERD210" s="110"/>
      <c r="ERE210" s="110"/>
      <c r="ERF210" s="110"/>
      <c r="ERG210" s="110"/>
      <c r="ERH210" s="110"/>
      <c r="ERI210" s="110"/>
      <c r="ERJ210" s="110"/>
      <c r="ERK210" s="110"/>
      <c r="ERL210" s="110"/>
      <c r="ERM210" s="110"/>
      <c r="ERN210" s="110"/>
      <c r="ERO210" s="110"/>
      <c r="ERP210" s="110"/>
      <c r="ERQ210" s="110"/>
      <c r="ERR210" s="110"/>
      <c r="ERS210" s="110"/>
      <c r="ERT210" s="110"/>
      <c r="ERU210" s="110"/>
      <c r="ERV210" s="110"/>
      <c r="ERW210" s="110"/>
      <c r="ERX210" s="110"/>
      <c r="ERY210" s="110"/>
      <c r="ERZ210" s="110"/>
      <c r="ESA210" s="110"/>
      <c r="ESB210" s="110"/>
      <c r="ESC210" s="110"/>
      <c r="ESD210" s="110"/>
      <c r="ESE210" s="110"/>
      <c r="ESF210" s="110"/>
      <c r="ESG210" s="110"/>
      <c r="ESH210" s="110"/>
      <c r="ESI210" s="110"/>
      <c r="ESJ210" s="110"/>
      <c r="ESK210" s="110"/>
      <c r="ESL210" s="110"/>
      <c r="ESM210" s="110"/>
      <c r="ESN210" s="110"/>
      <c r="ESO210" s="110"/>
      <c r="ESP210" s="110"/>
      <c r="ESQ210" s="110"/>
      <c r="ESR210" s="110"/>
      <c r="ESS210" s="110"/>
      <c r="EST210" s="110"/>
      <c r="ESU210" s="110"/>
      <c r="ESV210" s="110"/>
      <c r="ESW210" s="110"/>
      <c r="ESX210" s="110"/>
      <c r="ESY210" s="110"/>
      <c r="ESZ210" s="110"/>
      <c r="ETA210" s="110"/>
      <c r="ETB210" s="110"/>
      <c r="ETC210" s="110"/>
      <c r="ETD210" s="110"/>
      <c r="ETE210" s="110"/>
      <c r="ETF210" s="110"/>
      <c r="ETG210" s="110"/>
      <c r="ETH210" s="110"/>
      <c r="ETI210" s="110"/>
      <c r="ETJ210" s="110"/>
      <c r="ETK210" s="110"/>
      <c r="ETL210" s="110"/>
      <c r="ETM210" s="110"/>
      <c r="ETN210" s="110"/>
      <c r="ETO210" s="110"/>
      <c r="ETP210" s="110"/>
      <c r="ETQ210" s="110"/>
      <c r="ETR210" s="110"/>
      <c r="ETS210" s="110"/>
      <c r="ETT210" s="110"/>
      <c r="ETU210" s="110"/>
      <c r="ETV210" s="110"/>
      <c r="ETW210" s="110"/>
      <c r="ETX210" s="110"/>
      <c r="ETY210" s="110"/>
      <c r="ETZ210" s="110"/>
      <c r="EUA210" s="110"/>
      <c r="EUB210" s="110"/>
      <c r="EUC210" s="110"/>
      <c r="EUD210" s="110"/>
      <c r="EUE210" s="110"/>
      <c r="EUF210" s="110"/>
      <c r="EUG210" s="110"/>
      <c r="EUH210" s="110"/>
      <c r="EUI210" s="110"/>
      <c r="EUJ210" s="110"/>
      <c r="EUK210" s="110"/>
      <c r="EUL210" s="110"/>
      <c r="EUM210" s="110"/>
      <c r="EUN210" s="110"/>
      <c r="EUO210" s="110"/>
      <c r="EUP210" s="110"/>
      <c r="EUQ210" s="110"/>
      <c r="EUR210" s="110"/>
      <c r="EUS210" s="110"/>
      <c r="EUT210" s="110"/>
      <c r="EUU210" s="110"/>
      <c r="EUV210" s="110"/>
      <c r="EUW210" s="110"/>
      <c r="EUX210" s="110"/>
      <c r="EUY210" s="110"/>
      <c r="EUZ210" s="110"/>
      <c r="EVA210" s="110"/>
      <c r="EVB210" s="110"/>
      <c r="EVC210" s="110"/>
      <c r="EVD210" s="110"/>
      <c r="EVE210" s="110"/>
      <c r="EVF210" s="110"/>
      <c r="EVG210" s="110"/>
      <c r="EVH210" s="110"/>
      <c r="EVI210" s="110"/>
      <c r="EVJ210" s="110"/>
      <c r="EVK210" s="110"/>
      <c r="EVL210" s="110"/>
      <c r="EVM210" s="110"/>
      <c r="EVN210" s="110"/>
      <c r="EVO210" s="110"/>
      <c r="EVP210" s="110"/>
      <c r="EVQ210" s="110"/>
      <c r="EVR210" s="110"/>
      <c r="EVS210" s="110"/>
      <c r="EVT210" s="110"/>
      <c r="EVU210" s="110"/>
      <c r="EVV210" s="110"/>
      <c r="EVW210" s="110"/>
      <c r="EVX210" s="110"/>
      <c r="EVY210" s="110"/>
      <c r="EVZ210" s="110"/>
      <c r="EWA210" s="110"/>
      <c r="EWB210" s="110"/>
      <c r="EWC210" s="110"/>
      <c r="EWD210" s="110"/>
      <c r="EWE210" s="110"/>
      <c r="EWF210" s="110"/>
      <c r="EWG210" s="110"/>
      <c r="EWH210" s="110"/>
      <c r="EWI210" s="110"/>
      <c r="EWJ210" s="110"/>
      <c r="EWK210" s="110"/>
      <c r="EWL210" s="110"/>
      <c r="EWM210" s="110"/>
      <c r="EWN210" s="110"/>
      <c r="EWO210" s="110"/>
      <c r="EWP210" s="110"/>
      <c r="EWQ210" s="110"/>
      <c r="EWR210" s="110"/>
      <c r="EWS210" s="110"/>
      <c r="EWT210" s="110"/>
      <c r="EWU210" s="110"/>
      <c r="EWV210" s="110"/>
      <c r="EWW210" s="110"/>
      <c r="EWX210" s="110"/>
      <c r="EWY210" s="110"/>
      <c r="EWZ210" s="110"/>
      <c r="EXA210" s="110"/>
      <c r="EXB210" s="110"/>
      <c r="EXC210" s="110"/>
      <c r="EXD210" s="110"/>
      <c r="EXE210" s="110"/>
      <c r="EXF210" s="110"/>
      <c r="EXG210" s="110"/>
      <c r="EXH210" s="110"/>
      <c r="EXI210" s="110"/>
      <c r="EXJ210" s="110"/>
      <c r="EXK210" s="110"/>
      <c r="EXL210" s="110"/>
      <c r="EXM210" s="110"/>
      <c r="EXN210" s="110"/>
      <c r="EXO210" s="110"/>
      <c r="EXP210" s="110"/>
      <c r="EXQ210" s="110"/>
      <c r="EXR210" s="110"/>
      <c r="EXS210" s="110"/>
      <c r="EXT210" s="110"/>
      <c r="EXU210" s="110"/>
      <c r="EXV210" s="110"/>
      <c r="EXW210" s="110"/>
      <c r="EXX210" s="110"/>
      <c r="EXY210" s="110"/>
      <c r="EXZ210" s="110"/>
      <c r="EYA210" s="110"/>
      <c r="EYB210" s="110"/>
      <c r="EYC210" s="110"/>
      <c r="EYD210" s="110"/>
      <c r="EYE210" s="110"/>
      <c r="EYF210" s="110"/>
      <c r="EYG210" s="110"/>
      <c r="EYH210" s="110"/>
      <c r="EYI210" s="110"/>
      <c r="EYJ210" s="110"/>
      <c r="EYK210" s="110"/>
      <c r="EYL210" s="110"/>
      <c r="EYM210" s="110"/>
      <c r="EYN210" s="110"/>
      <c r="EYO210" s="110"/>
      <c r="EYP210" s="110"/>
      <c r="EYQ210" s="110"/>
      <c r="EYR210" s="110"/>
      <c r="EYS210" s="110"/>
      <c r="EYT210" s="110"/>
      <c r="EYU210" s="110"/>
      <c r="EYV210" s="110"/>
      <c r="EYW210" s="110"/>
      <c r="EYX210" s="110"/>
      <c r="EYY210" s="110"/>
      <c r="EYZ210" s="110"/>
      <c r="EZA210" s="110"/>
      <c r="EZB210" s="110"/>
      <c r="EZC210" s="110"/>
      <c r="EZD210" s="110"/>
      <c r="EZE210" s="110"/>
      <c r="EZF210" s="110"/>
      <c r="EZG210" s="110"/>
      <c r="EZH210" s="110"/>
      <c r="EZI210" s="110"/>
      <c r="EZJ210" s="110"/>
      <c r="EZK210" s="110"/>
      <c r="EZL210" s="110"/>
      <c r="EZM210" s="110"/>
      <c r="EZN210" s="110"/>
      <c r="EZO210" s="110"/>
      <c r="EZP210" s="110"/>
      <c r="EZQ210" s="110"/>
      <c r="EZR210" s="110"/>
      <c r="EZS210" s="110"/>
      <c r="EZT210" s="110"/>
      <c r="EZU210" s="110"/>
      <c r="EZV210" s="110"/>
      <c r="EZW210" s="110"/>
      <c r="EZX210" s="110"/>
      <c r="EZY210" s="110"/>
      <c r="EZZ210" s="110"/>
      <c r="FAA210" s="110"/>
      <c r="FAB210" s="110"/>
      <c r="FAC210" s="110"/>
      <c r="FAD210" s="110"/>
      <c r="FAE210" s="110"/>
      <c r="FAF210" s="110"/>
      <c r="FAG210" s="110"/>
      <c r="FAH210" s="110"/>
      <c r="FAI210" s="110"/>
      <c r="FAJ210" s="110"/>
      <c r="FAK210" s="110"/>
      <c r="FAL210" s="110"/>
      <c r="FAM210" s="110"/>
      <c r="FAN210" s="110"/>
      <c r="FAO210" s="110"/>
      <c r="FAP210" s="110"/>
      <c r="FAQ210" s="110"/>
      <c r="FAR210" s="110"/>
      <c r="FAS210" s="110"/>
      <c r="FAT210" s="110"/>
      <c r="FAU210" s="110"/>
      <c r="FAV210" s="110"/>
      <c r="FAW210" s="110"/>
      <c r="FAX210" s="110"/>
      <c r="FAY210" s="110"/>
      <c r="FAZ210" s="110"/>
      <c r="FBA210" s="110"/>
      <c r="FBB210" s="110"/>
      <c r="FBC210" s="110"/>
      <c r="FBD210" s="110"/>
      <c r="FBE210" s="110"/>
      <c r="FBF210" s="110"/>
      <c r="FBG210" s="110"/>
      <c r="FBH210" s="110"/>
      <c r="FBI210" s="110"/>
      <c r="FBJ210" s="110"/>
      <c r="FBK210" s="110"/>
      <c r="FBL210" s="110"/>
      <c r="FBM210" s="110"/>
      <c r="FBN210" s="110"/>
      <c r="FBO210" s="110"/>
      <c r="FBP210" s="110"/>
      <c r="FBQ210" s="110"/>
      <c r="FBR210" s="110"/>
      <c r="FBS210" s="110"/>
      <c r="FBT210" s="110"/>
      <c r="FBU210" s="110"/>
      <c r="FBV210" s="110"/>
      <c r="FBW210" s="110"/>
      <c r="FBX210" s="110"/>
      <c r="FBY210" s="110"/>
      <c r="FBZ210" s="110"/>
      <c r="FCA210" s="110"/>
      <c r="FCB210" s="110"/>
      <c r="FCC210" s="110"/>
      <c r="FCD210" s="110"/>
      <c r="FCE210" s="110"/>
      <c r="FCF210" s="110"/>
      <c r="FCG210" s="110"/>
      <c r="FCH210" s="110"/>
      <c r="FCI210" s="110"/>
      <c r="FCJ210" s="110"/>
      <c r="FCK210" s="110"/>
      <c r="FCL210" s="110"/>
      <c r="FCM210" s="110"/>
      <c r="FCN210" s="110"/>
      <c r="FCO210" s="110"/>
      <c r="FCP210" s="110"/>
      <c r="FCQ210" s="110"/>
      <c r="FCR210" s="110"/>
      <c r="FCS210" s="110"/>
      <c r="FCT210" s="110"/>
      <c r="FCU210" s="110"/>
      <c r="FCV210" s="110"/>
      <c r="FCW210" s="110"/>
      <c r="FCX210" s="110"/>
      <c r="FCY210" s="110"/>
      <c r="FCZ210" s="110"/>
      <c r="FDA210" s="110"/>
      <c r="FDB210" s="110"/>
      <c r="FDC210" s="110"/>
      <c r="FDD210" s="110"/>
      <c r="FDE210" s="110"/>
      <c r="FDF210" s="110"/>
      <c r="FDG210" s="110"/>
      <c r="FDH210" s="110"/>
      <c r="FDI210" s="110"/>
      <c r="FDJ210" s="110"/>
      <c r="FDK210" s="110"/>
      <c r="FDL210" s="110"/>
      <c r="FDM210" s="110"/>
      <c r="FDN210" s="110"/>
      <c r="FDO210" s="110"/>
      <c r="FDP210" s="110"/>
      <c r="FDQ210" s="110"/>
      <c r="FDR210" s="110"/>
      <c r="FDS210" s="110"/>
      <c r="FDT210" s="110"/>
      <c r="FDU210" s="110"/>
      <c r="FDV210" s="110"/>
      <c r="FDW210" s="110"/>
      <c r="FDX210" s="110"/>
      <c r="FDY210" s="110"/>
      <c r="FDZ210" s="110"/>
      <c r="FEA210" s="110"/>
      <c r="FEB210" s="110"/>
      <c r="FEC210" s="110"/>
      <c r="FED210" s="110"/>
      <c r="FEE210" s="110"/>
      <c r="FEF210" s="110"/>
      <c r="FEG210" s="110"/>
      <c r="FEH210" s="110"/>
      <c r="FEI210" s="110"/>
      <c r="FEJ210" s="110"/>
      <c r="FEK210" s="110"/>
      <c r="FEL210" s="110"/>
      <c r="FEM210" s="110"/>
      <c r="FEN210" s="110"/>
      <c r="FEO210" s="110"/>
      <c r="FEP210" s="110"/>
      <c r="FEQ210" s="110"/>
      <c r="FER210" s="110"/>
      <c r="FES210" s="110"/>
      <c r="FET210" s="110"/>
      <c r="FEU210" s="110"/>
      <c r="FEV210" s="110"/>
      <c r="FEW210" s="110"/>
      <c r="FEX210" s="110"/>
      <c r="FEY210" s="110"/>
      <c r="FEZ210" s="110"/>
      <c r="FFA210" s="110"/>
      <c r="FFB210" s="110"/>
      <c r="FFC210" s="110"/>
      <c r="FFD210" s="110"/>
      <c r="FFE210" s="110"/>
      <c r="FFF210" s="110"/>
      <c r="FFG210" s="110"/>
      <c r="FFH210" s="110"/>
      <c r="FFI210" s="110"/>
      <c r="FFJ210" s="110"/>
      <c r="FFK210" s="110"/>
      <c r="FFL210" s="110"/>
      <c r="FFM210" s="110"/>
      <c r="FFN210" s="110"/>
      <c r="FFO210" s="110"/>
      <c r="FFP210" s="110"/>
      <c r="FFQ210" s="110"/>
      <c r="FFR210" s="110"/>
      <c r="FFS210" s="110"/>
      <c r="FFT210" s="110"/>
      <c r="FFU210" s="110"/>
      <c r="FFV210" s="110"/>
      <c r="FFW210" s="110"/>
      <c r="FFX210" s="110"/>
      <c r="FFY210" s="110"/>
      <c r="FFZ210" s="110"/>
      <c r="FGA210" s="110"/>
      <c r="FGB210" s="110"/>
      <c r="FGC210" s="110"/>
      <c r="FGD210" s="110"/>
      <c r="FGE210" s="110"/>
      <c r="FGF210" s="110"/>
      <c r="FGG210" s="110"/>
      <c r="FGH210" s="110"/>
      <c r="FGI210" s="110"/>
      <c r="FGJ210" s="110"/>
      <c r="FGK210" s="110"/>
      <c r="FGL210" s="110"/>
      <c r="FGM210" s="110"/>
      <c r="FGN210" s="110"/>
      <c r="FGO210" s="110"/>
      <c r="FGP210" s="110"/>
      <c r="FGQ210" s="110"/>
      <c r="FGR210" s="110"/>
      <c r="FGS210" s="110"/>
      <c r="FGT210" s="110"/>
      <c r="FGU210" s="110"/>
      <c r="FGV210" s="110"/>
      <c r="FGW210" s="110"/>
      <c r="FGX210" s="110"/>
      <c r="FGY210" s="110"/>
      <c r="FGZ210" s="110"/>
      <c r="FHA210" s="110"/>
      <c r="FHB210" s="110"/>
      <c r="FHC210" s="110"/>
      <c r="FHD210" s="110"/>
      <c r="FHE210" s="110"/>
      <c r="FHF210" s="110"/>
      <c r="FHG210" s="110"/>
      <c r="FHH210" s="110"/>
      <c r="FHI210" s="110"/>
      <c r="FHJ210" s="110"/>
      <c r="FHK210" s="110"/>
      <c r="FHL210" s="110"/>
      <c r="FHM210" s="110"/>
      <c r="FHN210" s="110"/>
      <c r="FHO210" s="110"/>
      <c r="FHP210" s="110"/>
      <c r="FHQ210" s="110"/>
      <c r="FHR210" s="110"/>
      <c r="FHS210" s="110"/>
      <c r="FHT210" s="110"/>
      <c r="FHU210" s="110"/>
      <c r="FHV210" s="110"/>
      <c r="FHW210" s="110"/>
      <c r="FHX210" s="110"/>
      <c r="FHY210" s="110"/>
      <c r="FHZ210" s="110"/>
      <c r="FIA210" s="110"/>
      <c r="FIB210" s="110"/>
      <c r="FIC210" s="110"/>
      <c r="FID210" s="110"/>
      <c r="FIE210" s="110"/>
      <c r="FIF210" s="110"/>
      <c r="FIG210" s="110"/>
      <c r="FIH210" s="110"/>
      <c r="FII210" s="110"/>
      <c r="FIJ210" s="110"/>
      <c r="FIK210" s="110"/>
      <c r="FIL210" s="110"/>
      <c r="FIM210" s="110"/>
      <c r="FIN210" s="110"/>
      <c r="FIO210" s="110"/>
      <c r="FIP210" s="110"/>
      <c r="FIQ210" s="110"/>
      <c r="FIR210" s="110"/>
      <c r="FIS210" s="110"/>
      <c r="FIT210" s="110"/>
      <c r="FIU210" s="110"/>
      <c r="FIV210" s="110"/>
      <c r="FIW210" s="110"/>
      <c r="FIX210" s="110"/>
      <c r="FIY210" s="110"/>
      <c r="FIZ210" s="110"/>
      <c r="FJA210" s="110"/>
      <c r="FJB210" s="110"/>
      <c r="FJC210" s="110"/>
      <c r="FJD210" s="110"/>
      <c r="FJE210" s="110"/>
      <c r="FJF210" s="110"/>
      <c r="FJG210" s="110"/>
      <c r="FJH210" s="110"/>
      <c r="FJI210" s="110"/>
      <c r="FJJ210" s="110"/>
      <c r="FJK210" s="110"/>
      <c r="FJL210" s="110"/>
      <c r="FJM210" s="110"/>
      <c r="FJN210" s="110"/>
      <c r="FJO210" s="110"/>
      <c r="FJP210" s="110"/>
      <c r="FJQ210" s="110"/>
      <c r="FJR210" s="110"/>
      <c r="FJS210" s="110"/>
      <c r="FJT210" s="110"/>
      <c r="FJU210" s="110"/>
      <c r="FJV210" s="110"/>
      <c r="FJW210" s="110"/>
      <c r="FJX210" s="110"/>
      <c r="FJY210" s="110"/>
      <c r="FJZ210" s="110"/>
      <c r="FKA210" s="110"/>
      <c r="FKB210" s="110"/>
      <c r="FKC210" s="110"/>
      <c r="FKD210" s="110"/>
      <c r="FKE210" s="110"/>
      <c r="FKF210" s="110"/>
      <c r="FKG210" s="110"/>
      <c r="FKH210" s="110"/>
      <c r="FKI210" s="110"/>
      <c r="FKJ210" s="110"/>
      <c r="FKK210" s="110"/>
      <c r="FKL210" s="110"/>
      <c r="FKM210" s="110"/>
      <c r="FKN210" s="110"/>
      <c r="FKO210" s="110"/>
      <c r="FKP210" s="110"/>
      <c r="FKQ210" s="110"/>
      <c r="FKR210" s="110"/>
      <c r="FKS210" s="110"/>
      <c r="FKT210" s="110"/>
      <c r="FKU210" s="110"/>
      <c r="FKV210" s="110"/>
      <c r="FKW210" s="110"/>
      <c r="FKX210" s="110"/>
      <c r="FKY210" s="110"/>
      <c r="FKZ210" s="110"/>
      <c r="FLA210" s="110"/>
      <c r="FLB210" s="110"/>
      <c r="FLC210" s="110"/>
      <c r="FLD210" s="110"/>
      <c r="FLE210" s="110"/>
      <c r="FLF210" s="110"/>
      <c r="FLG210" s="110"/>
      <c r="FLH210" s="110"/>
      <c r="FLI210" s="110"/>
      <c r="FLJ210" s="110"/>
      <c r="FLK210" s="110"/>
      <c r="FLL210" s="110"/>
      <c r="FLM210" s="110"/>
      <c r="FLN210" s="110"/>
      <c r="FLO210" s="110"/>
      <c r="FLP210" s="110"/>
      <c r="FLQ210" s="110"/>
      <c r="FLR210" s="110"/>
      <c r="FLS210" s="110"/>
      <c r="FLT210" s="110"/>
      <c r="FLU210" s="110"/>
      <c r="FLV210" s="110"/>
      <c r="FLW210" s="110"/>
      <c r="FLX210" s="110"/>
      <c r="FLY210" s="110"/>
      <c r="FLZ210" s="110"/>
      <c r="FMA210" s="110"/>
      <c r="FMB210" s="110"/>
      <c r="FMC210" s="110"/>
      <c r="FMD210" s="110"/>
      <c r="FME210" s="110"/>
      <c r="FMF210" s="110"/>
      <c r="FMG210" s="110"/>
      <c r="FMH210" s="110"/>
      <c r="FMI210" s="110"/>
      <c r="FMJ210" s="110"/>
      <c r="FMK210" s="110"/>
      <c r="FML210" s="110"/>
      <c r="FMM210" s="110"/>
      <c r="FMN210" s="110"/>
      <c r="FMO210" s="110"/>
      <c r="FMP210" s="110"/>
      <c r="FMQ210" s="110"/>
      <c r="FMR210" s="110"/>
      <c r="FMS210" s="110"/>
      <c r="FMT210" s="110"/>
      <c r="FMU210" s="110"/>
      <c r="FMV210" s="110"/>
      <c r="FMW210" s="110"/>
      <c r="FMX210" s="110"/>
      <c r="FMY210" s="110"/>
      <c r="FMZ210" s="110"/>
      <c r="FNA210" s="110"/>
      <c r="FNB210" s="110"/>
      <c r="FNC210" s="110"/>
      <c r="FND210" s="110"/>
      <c r="FNE210" s="110"/>
      <c r="FNF210" s="110"/>
      <c r="FNG210" s="110"/>
      <c r="FNH210" s="110"/>
      <c r="FNI210" s="110"/>
      <c r="FNJ210" s="110"/>
      <c r="FNK210" s="110"/>
      <c r="FNL210" s="110"/>
      <c r="FNM210" s="110"/>
      <c r="FNN210" s="110"/>
      <c r="FNO210" s="110"/>
      <c r="FNP210" s="110"/>
      <c r="FNQ210" s="110"/>
      <c r="FNR210" s="110"/>
      <c r="FNS210" s="110"/>
      <c r="FNT210" s="110"/>
      <c r="FNU210" s="110"/>
      <c r="FNV210" s="110"/>
      <c r="FNW210" s="110"/>
      <c r="FNX210" s="110"/>
      <c r="FNY210" s="110"/>
      <c r="FNZ210" s="110"/>
      <c r="FOA210" s="110"/>
      <c r="FOB210" s="110"/>
      <c r="FOC210" s="110"/>
      <c r="FOD210" s="110"/>
      <c r="FOE210" s="110"/>
      <c r="FOF210" s="110"/>
      <c r="FOG210" s="110"/>
      <c r="FOH210" s="110"/>
      <c r="FOI210" s="110"/>
      <c r="FOJ210" s="110"/>
      <c r="FOK210" s="110"/>
      <c r="FOL210" s="110"/>
      <c r="FOM210" s="110"/>
      <c r="FON210" s="110"/>
      <c r="FOO210" s="110"/>
      <c r="FOP210" s="110"/>
      <c r="FOQ210" s="110"/>
      <c r="FOR210" s="110"/>
      <c r="FOS210" s="110"/>
      <c r="FOT210" s="110"/>
      <c r="FOU210" s="110"/>
      <c r="FOV210" s="110"/>
      <c r="FOW210" s="110"/>
      <c r="FOX210" s="110"/>
      <c r="FOY210" s="110"/>
      <c r="FOZ210" s="110"/>
      <c r="FPA210" s="110"/>
      <c r="FPB210" s="110"/>
      <c r="FPC210" s="110"/>
      <c r="FPD210" s="110"/>
      <c r="FPE210" s="110"/>
      <c r="FPF210" s="110"/>
      <c r="FPG210" s="110"/>
      <c r="FPH210" s="110"/>
      <c r="FPI210" s="110"/>
      <c r="FPJ210" s="110"/>
      <c r="FPK210" s="110"/>
      <c r="FPL210" s="110"/>
      <c r="FPM210" s="110"/>
      <c r="FPN210" s="110"/>
      <c r="FPO210" s="110"/>
      <c r="FPP210" s="110"/>
      <c r="FPQ210" s="110"/>
      <c r="FPR210" s="110"/>
      <c r="FPS210" s="110"/>
      <c r="FPT210" s="110"/>
      <c r="FPU210" s="110"/>
      <c r="FPV210" s="110"/>
      <c r="FPW210" s="110"/>
      <c r="FPX210" s="110"/>
      <c r="FPY210" s="110"/>
      <c r="FPZ210" s="110"/>
      <c r="FQA210" s="110"/>
      <c r="FQB210" s="110"/>
      <c r="FQC210" s="110"/>
      <c r="FQD210" s="110"/>
      <c r="FQE210" s="110"/>
      <c r="FQF210" s="110"/>
      <c r="FQG210" s="110"/>
      <c r="FQH210" s="110"/>
      <c r="FQI210" s="110"/>
      <c r="FQJ210" s="110"/>
      <c r="FQK210" s="110"/>
      <c r="FQL210" s="110"/>
      <c r="FQM210" s="110"/>
      <c r="FQN210" s="110"/>
      <c r="FQO210" s="110"/>
      <c r="FQP210" s="110"/>
      <c r="FQQ210" s="110"/>
      <c r="FQR210" s="110"/>
      <c r="FQS210" s="110"/>
      <c r="FQT210" s="110"/>
      <c r="FQU210" s="110"/>
      <c r="FQV210" s="110"/>
      <c r="FQW210" s="110"/>
      <c r="FQX210" s="110"/>
      <c r="FQY210" s="110"/>
      <c r="FQZ210" s="110"/>
      <c r="FRA210" s="110"/>
      <c r="FRB210" s="110"/>
      <c r="FRC210" s="110"/>
      <c r="FRD210" s="110"/>
      <c r="FRE210" s="110"/>
      <c r="FRF210" s="110"/>
      <c r="FRG210" s="110"/>
      <c r="FRH210" s="110"/>
      <c r="FRI210" s="110"/>
      <c r="FRJ210" s="110"/>
      <c r="FRK210" s="110"/>
      <c r="FRL210" s="110"/>
      <c r="FRM210" s="110"/>
      <c r="FRN210" s="110"/>
      <c r="FRO210" s="110"/>
      <c r="FRP210" s="110"/>
      <c r="FRQ210" s="110"/>
      <c r="FRR210" s="110"/>
      <c r="FRS210" s="110"/>
      <c r="FRT210" s="110"/>
      <c r="FRU210" s="110"/>
      <c r="FRV210" s="110"/>
      <c r="FRW210" s="110"/>
      <c r="FRX210" s="110"/>
      <c r="FRY210" s="110"/>
      <c r="FRZ210" s="110"/>
      <c r="FSA210" s="110"/>
      <c r="FSB210" s="110"/>
      <c r="FSC210" s="110"/>
      <c r="FSD210" s="110"/>
      <c r="FSE210" s="110"/>
      <c r="FSF210" s="110"/>
      <c r="FSG210" s="110"/>
      <c r="FSH210" s="110"/>
      <c r="FSI210" s="110"/>
      <c r="FSJ210" s="110"/>
      <c r="FSK210" s="110"/>
      <c r="FSL210" s="110"/>
      <c r="FSM210" s="110"/>
      <c r="FSN210" s="110"/>
      <c r="FSO210" s="110"/>
      <c r="FSP210" s="110"/>
      <c r="FSQ210" s="110"/>
      <c r="FSR210" s="110"/>
      <c r="FSS210" s="110"/>
      <c r="FST210" s="110"/>
      <c r="FSU210" s="110"/>
      <c r="FSV210" s="110"/>
      <c r="FSW210" s="110"/>
      <c r="FSX210" s="110"/>
      <c r="FSY210" s="110"/>
      <c r="FSZ210" s="110"/>
      <c r="FTA210" s="110"/>
      <c r="FTB210" s="110"/>
      <c r="FTC210" s="110"/>
      <c r="FTD210" s="110"/>
      <c r="FTE210" s="110"/>
      <c r="FTF210" s="110"/>
      <c r="FTG210" s="110"/>
      <c r="FTH210" s="110"/>
      <c r="FTI210" s="110"/>
      <c r="FTJ210" s="110"/>
      <c r="FTK210" s="110"/>
      <c r="FTL210" s="110"/>
      <c r="FTM210" s="110"/>
      <c r="FTN210" s="110"/>
      <c r="FTO210" s="110"/>
      <c r="FTP210" s="110"/>
      <c r="FTQ210" s="110"/>
      <c r="FTR210" s="110"/>
      <c r="FTS210" s="110"/>
      <c r="FTT210" s="110"/>
      <c r="FTU210" s="110"/>
      <c r="FTV210" s="110"/>
      <c r="FTW210" s="110"/>
      <c r="FTX210" s="110"/>
      <c r="FTY210" s="110"/>
      <c r="FTZ210" s="110"/>
      <c r="FUA210" s="110"/>
      <c r="FUB210" s="110"/>
      <c r="FUC210" s="110"/>
      <c r="FUD210" s="110"/>
      <c r="FUE210" s="110"/>
      <c r="FUF210" s="110"/>
      <c r="FUG210" s="110"/>
      <c r="FUH210" s="110"/>
      <c r="FUI210" s="110"/>
      <c r="FUJ210" s="110"/>
      <c r="FUK210" s="110"/>
      <c r="FUL210" s="110"/>
      <c r="FUM210" s="110"/>
      <c r="FUN210" s="110"/>
      <c r="FUO210" s="110"/>
      <c r="FUP210" s="110"/>
      <c r="FUQ210" s="110"/>
      <c r="FUR210" s="110"/>
      <c r="FUS210" s="110"/>
      <c r="FUT210" s="110"/>
      <c r="FUU210" s="110"/>
      <c r="FUV210" s="110"/>
      <c r="FUW210" s="110"/>
      <c r="FUX210" s="110"/>
      <c r="FUY210" s="110"/>
      <c r="FUZ210" s="110"/>
      <c r="FVA210" s="110"/>
      <c r="FVB210" s="110"/>
      <c r="FVC210" s="110"/>
      <c r="FVD210" s="110"/>
      <c r="FVE210" s="110"/>
      <c r="FVF210" s="110"/>
      <c r="FVG210" s="110"/>
      <c r="FVH210" s="110"/>
      <c r="FVI210" s="110"/>
      <c r="FVJ210" s="110"/>
      <c r="FVK210" s="110"/>
      <c r="FVL210" s="110"/>
      <c r="FVM210" s="110"/>
      <c r="FVN210" s="110"/>
      <c r="FVO210" s="110"/>
      <c r="FVP210" s="110"/>
      <c r="FVQ210" s="110"/>
      <c r="FVR210" s="110"/>
      <c r="FVS210" s="110"/>
      <c r="FVT210" s="110"/>
      <c r="FVU210" s="110"/>
      <c r="FVV210" s="110"/>
      <c r="FVW210" s="110"/>
      <c r="FVX210" s="110"/>
      <c r="FVY210" s="110"/>
      <c r="FVZ210" s="110"/>
      <c r="FWA210" s="110"/>
      <c r="FWB210" s="110"/>
      <c r="FWC210" s="110"/>
      <c r="FWD210" s="110"/>
      <c r="FWE210" s="110"/>
      <c r="FWF210" s="110"/>
      <c r="FWG210" s="110"/>
      <c r="FWH210" s="110"/>
      <c r="FWI210" s="110"/>
      <c r="FWJ210" s="110"/>
      <c r="FWK210" s="110"/>
      <c r="FWL210" s="110"/>
      <c r="FWM210" s="110"/>
      <c r="FWN210" s="110"/>
      <c r="FWO210" s="110"/>
      <c r="FWP210" s="110"/>
      <c r="FWQ210" s="110"/>
      <c r="FWR210" s="110"/>
      <c r="FWS210" s="110"/>
      <c r="FWT210" s="110"/>
      <c r="FWU210" s="110"/>
      <c r="FWV210" s="110"/>
      <c r="FWW210" s="110"/>
      <c r="FWX210" s="110"/>
      <c r="FWY210" s="110"/>
      <c r="FWZ210" s="110"/>
      <c r="FXA210" s="110"/>
      <c r="FXB210" s="110"/>
      <c r="FXC210" s="110"/>
      <c r="FXD210" s="110"/>
      <c r="FXE210" s="110"/>
      <c r="FXF210" s="110"/>
      <c r="FXG210" s="110"/>
      <c r="FXH210" s="110"/>
      <c r="FXI210" s="110"/>
      <c r="FXJ210" s="110"/>
      <c r="FXK210" s="110"/>
      <c r="FXL210" s="110"/>
      <c r="FXM210" s="110"/>
      <c r="FXN210" s="110"/>
      <c r="FXO210" s="110"/>
      <c r="FXP210" s="110"/>
      <c r="FXQ210" s="110"/>
      <c r="FXR210" s="110"/>
      <c r="FXS210" s="110"/>
      <c r="FXT210" s="110"/>
      <c r="FXU210" s="110"/>
      <c r="FXV210" s="110"/>
      <c r="FXW210" s="110"/>
      <c r="FXX210" s="110"/>
      <c r="FXY210" s="110"/>
      <c r="FXZ210" s="110"/>
      <c r="FYA210" s="110"/>
      <c r="FYB210" s="110"/>
      <c r="FYC210" s="110"/>
      <c r="FYD210" s="110"/>
      <c r="FYE210" s="110"/>
      <c r="FYF210" s="110"/>
      <c r="FYG210" s="110"/>
      <c r="FYH210" s="110"/>
      <c r="FYI210" s="110"/>
      <c r="FYJ210" s="110"/>
      <c r="FYK210" s="110"/>
      <c r="FYL210" s="110"/>
      <c r="FYM210" s="110"/>
      <c r="FYN210" s="110"/>
      <c r="FYO210" s="110"/>
      <c r="FYP210" s="110"/>
      <c r="FYQ210" s="110"/>
      <c r="FYR210" s="110"/>
      <c r="FYS210" s="110"/>
      <c r="FYT210" s="110"/>
      <c r="FYU210" s="110"/>
      <c r="FYV210" s="110"/>
      <c r="FYW210" s="110"/>
      <c r="FYX210" s="110"/>
      <c r="FYY210" s="110"/>
      <c r="FYZ210" s="110"/>
      <c r="FZA210" s="110"/>
      <c r="FZB210" s="110"/>
      <c r="FZC210" s="110"/>
      <c r="FZD210" s="110"/>
      <c r="FZE210" s="110"/>
      <c r="FZF210" s="110"/>
      <c r="FZG210" s="110"/>
      <c r="FZH210" s="110"/>
      <c r="FZI210" s="110"/>
      <c r="FZJ210" s="110"/>
      <c r="FZK210" s="110"/>
      <c r="FZL210" s="110"/>
      <c r="FZM210" s="110"/>
      <c r="FZN210" s="110"/>
      <c r="FZO210" s="110"/>
      <c r="FZP210" s="110"/>
      <c r="FZQ210" s="110"/>
      <c r="FZR210" s="110"/>
      <c r="FZS210" s="110"/>
      <c r="FZT210" s="110"/>
      <c r="FZU210" s="110"/>
      <c r="FZV210" s="110"/>
      <c r="FZW210" s="110"/>
      <c r="FZX210" s="110"/>
      <c r="FZY210" s="110"/>
      <c r="FZZ210" s="110"/>
      <c r="GAA210" s="110"/>
      <c r="GAB210" s="110"/>
      <c r="GAC210" s="110"/>
      <c r="GAD210" s="110"/>
      <c r="GAE210" s="110"/>
      <c r="GAF210" s="110"/>
      <c r="GAG210" s="110"/>
      <c r="GAH210" s="110"/>
      <c r="GAI210" s="110"/>
      <c r="GAJ210" s="110"/>
      <c r="GAK210" s="110"/>
      <c r="GAL210" s="110"/>
      <c r="GAM210" s="110"/>
      <c r="GAN210" s="110"/>
      <c r="GAO210" s="110"/>
      <c r="GAP210" s="110"/>
      <c r="GAQ210" s="110"/>
      <c r="GAR210" s="110"/>
      <c r="GAS210" s="110"/>
      <c r="GAT210" s="110"/>
      <c r="GAU210" s="110"/>
      <c r="GAV210" s="110"/>
      <c r="GAW210" s="110"/>
      <c r="GAX210" s="110"/>
      <c r="GAY210" s="110"/>
      <c r="GAZ210" s="110"/>
      <c r="GBA210" s="110"/>
      <c r="GBB210" s="110"/>
      <c r="GBC210" s="110"/>
      <c r="GBD210" s="110"/>
      <c r="GBE210" s="110"/>
      <c r="GBF210" s="110"/>
      <c r="GBG210" s="110"/>
      <c r="GBH210" s="110"/>
      <c r="GBI210" s="110"/>
      <c r="GBJ210" s="110"/>
      <c r="GBK210" s="110"/>
      <c r="GBL210" s="110"/>
      <c r="GBM210" s="110"/>
      <c r="GBN210" s="110"/>
      <c r="GBO210" s="110"/>
      <c r="GBP210" s="110"/>
      <c r="GBQ210" s="110"/>
      <c r="GBR210" s="110"/>
      <c r="GBS210" s="110"/>
      <c r="GBT210" s="110"/>
      <c r="GBU210" s="110"/>
      <c r="GBV210" s="110"/>
      <c r="GBW210" s="110"/>
      <c r="GBX210" s="110"/>
      <c r="GBY210" s="110"/>
      <c r="GBZ210" s="110"/>
      <c r="GCA210" s="110"/>
      <c r="GCB210" s="110"/>
      <c r="GCC210" s="110"/>
      <c r="GCD210" s="110"/>
      <c r="GCE210" s="110"/>
      <c r="GCF210" s="110"/>
      <c r="GCG210" s="110"/>
      <c r="GCH210" s="110"/>
      <c r="GCI210" s="110"/>
      <c r="GCJ210" s="110"/>
      <c r="GCK210" s="110"/>
      <c r="GCL210" s="110"/>
      <c r="GCM210" s="110"/>
      <c r="GCN210" s="110"/>
      <c r="GCO210" s="110"/>
      <c r="GCP210" s="110"/>
      <c r="GCQ210" s="110"/>
      <c r="GCR210" s="110"/>
      <c r="GCS210" s="110"/>
      <c r="GCT210" s="110"/>
      <c r="GCU210" s="110"/>
      <c r="GCV210" s="110"/>
      <c r="GCW210" s="110"/>
      <c r="GCX210" s="110"/>
      <c r="GCY210" s="110"/>
      <c r="GCZ210" s="110"/>
      <c r="GDA210" s="110"/>
      <c r="GDB210" s="110"/>
      <c r="GDC210" s="110"/>
      <c r="GDD210" s="110"/>
      <c r="GDE210" s="110"/>
      <c r="GDF210" s="110"/>
      <c r="GDG210" s="110"/>
      <c r="GDH210" s="110"/>
      <c r="GDI210" s="110"/>
      <c r="GDJ210" s="110"/>
      <c r="GDK210" s="110"/>
      <c r="GDL210" s="110"/>
      <c r="GDM210" s="110"/>
      <c r="GDN210" s="110"/>
      <c r="GDO210" s="110"/>
      <c r="GDP210" s="110"/>
      <c r="GDQ210" s="110"/>
      <c r="GDR210" s="110"/>
      <c r="GDS210" s="110"/>
      <c r="GDT210" s="110"/>
      <c r="GDU210" s="110"/>
      <c r="GDV210" s="110"/>
      <c r="GDW210" s="110"/>
      <c r="GDX210" s="110"/>
      <c r="GDY210" s="110"/>
      <c r="GDZ210" s="110"/>
      <c r="GEA210" s="110"/>
      <c r="GEB210" s="110"/>
      <c r="GEC210" s="110"/>
      <c r="GED210" s="110"/>
      <c r="GEE210" s="110"/>
      <c r="GEF210" s="110"/>
      <c r="GEG210" s="110"/>
      <c r="GEH210" s="110"/>
      <c r="GEI210" s="110"/>
      <c r="GEJ210" s="110"/>
      <c r="GEK210" s="110"/>
      <c r="GEL210" s="110"/>
      <c r="GEM210" s="110"/>
      <c r="GEN210" s="110"/>
      <c r="GEO210" s="110"/>
      <c r="GEP210" s="110"/>
      <c r="GEQ210" s="110"/>
      <c r="GER210" s="110"/>
      <c r="GES210" s="110"/>
      <c r="GET210" s="110"/>
      <c r="GEU210" s="110"/>
      <c r="GEV210" s="110"/>
      <c r="GEW210" s="110"/>
      <c r="GEX210" s="110"/>
      <c r="GEY210" s="110"/>
      <c r="GEZ210" s="110"/>
      <c r="GFA210" s="110"/>
      <c r="GFB210" s="110"/>
      <c r="GFC210" s="110"/>
      <c r="GFD210" s="110"/>
      <c r="GFE210" s="110"/>
      <c r="GFF210" s="110"/>
      <c r="GFG210" s="110"/>
      <c r="GFH210" s="110"/>
      <c r="GFI210" s="110"/>
      <c r="GFJ210" s="110"/>
      <c r="GFK210" s="110"/>
      <c r="GFL210" s="110"/>
      <c r="GFM210" s="110"/>
      <c r="GFN210" s="110"/>
      <c r="GFO210" s="110"/>
      <c r="GFP210" s="110"/>
      <c r="GFQ210" s="110"/>
      <c r="GFR210" s="110"/>
      <c r="GFS210" s="110"/>
      <c r="GFT210" s="110"/>
      <c r="GFU210" s="110"/>
      <c r="GFV210" s="110"/>
      <c r="GFW210" s="110"/>
      <c r="GFX210" s="110"/>
      <c r="GFY210" s="110"/>
      <c r="GFZ210" s="110"/>
      <c r="GGA210" s="110"/>
      <c r="GGB210" s="110"/>
      <c r="GGC210" s="110"/>
      <c r="GGD210" s="110"/>
      <c r="GGE210" s="110"/>
      <c r="GGF210" s="110"/>
      <c r="GGG210" s="110"/>
      <c r="GGH210" s="110"/>
      <c r="GGI210" s="110"/>
      <c r="GGJ210" s="110"/>
      <c r="GGK210" s="110"/>
      <c r="GGL210" s="110"/>
      <c r="GGM210" s="110"/>
      <c r="GGN210" s="110"/>
      <c r="GGO210" s="110"/>
      <c r="GGP210" s="110"/>
      <c r="GGQ210" s="110"/>
      <c r="GGR210" s="110"/>
      <c r="GGS210" s="110"/>
      <c r="GGT210" s="110"/>
      <c r="GGU210" s="110"/>
      <c r="GGV210" s="110"/>
      <c r="GGW210" s="110"/>
      <c r="GGX210" s="110"/>
      <c r="GGY210" s="110"/>
      <c r="GGZ210" s="110"/>
      <c r="GHA210" s="110"/>
      <c r="GHB210" s="110"/>
      <c r="GHC210" s="110"/>
      <c r="GHD210" s="110"/>
      <c r="GHE210" s="110"/>
      <c r="GHF210" s="110"/>
      <c r="GHG210" s="110"/>
      <c r="GHH210" s="110"/>
      <c r="GHI210" s="110"/>
      <c r="GHJ210" s="110"/>
      <c r="GHK210" s="110"/>
      <c r="GHL210" s="110"/>
      <c r="GHM210" s="110"/>
      <c r="GHN210" s="110"/>
      <c r="GHO210" s="110"/>
      <c r="GHP210" s="110"/>
      <c r="GHQ210" s="110"/>
      <c r="GHR210" s="110"/>
      <c r="GHS210" s="110"/>
      <c r="GHT210" s="110"/>
      <c r="GHU210" s="110"/>
      <c r="GHV210" s="110"/>
      <c r="GHW210" s="110"/>
      <c r="GHX210" s="110"/>
      <c r="GHY210" s="110"/>
      <c r="GHZ210" s="110"/>
      <c r="GIA210" s="110"/>
      <c r="GIB210" s="110"/>
      <c r="GIC210" s="110"/>
      <c r="GID210" s="110"/>
      <c r="GIE210" s="110"/>
      <c r="GIF210" s="110"/>
      <c r="GIG210" s="110"/>
      <c r="GIH210" s="110"/>
      <c r="GII210" s="110"/>
      <c r="GIJ210" s="110"/>
      <c r="GIK210" s="110"/>
      <c r="GIL210" s="110"/>
      <c r="GIM210" s="110"/>
      <c r="GIN210" s="110"/>
      <c r="GIO210" s="110"/>
      <c r="GIP210" s="110"/>
      <c r="GIQ210" s="110"/>
      <c r="GIR210" s="110"/>
      <c r="GIS210" s="110"/>
      <c r="GIT210" s="110"/>
      <c r="GIU210" s="110"/>
      <c r="GIV210" s="110"/>
      <c r="GIW210" s="110"/>
      <c r="GIX210" s="110"/>
      <c r="GIY210" s="110"/>
      <c r="GIZ210" s="110"/>
      <c r="GJA210" s="110"/>
      <c r="GJB210" s="110"/>
      <c r="GJC210" s="110"/>
      <c r="GJD210" s="110"/>
      <c r="GJE210" s="110"/>
      <c r="GJF210" s="110"/>
      <c r="GJG210" s="110"/>
      <c r="GJH210" s="110"/>
      <c r="GJI210" s="110"/>
      <c r="GJJ210" s="110"/>
      <c r="GJK210" s="110"/>
      <c r="GJL210" s="110"/>
      <c r="GJM210" s="110"/>
      <c r="GJN210" s="110"/>
      <c r="GJO210" s="110"/>
      <c r="GJP210" s="110"/>
      <c r="GJQ210" s="110"/>
      <c r="GJR210" s="110"/>
      <c r="GJS210" s="110"/>
      <c r="GJT210" s="110"/>
      <c r="GJU210" s="110"/>
      <c r="GJV210" s="110"/>
      <c r="GJW210" s="110"/>
      <c r="GJX210" s="110"/>
      <c r="GJY210" s="110"/>
      <c r="GJZ210" s="110"/>
      <c r="GKA210" s="110"/>
      <c r="GKB210" s="110"/>
      <c r="GKC210" s="110"/>
      <c r="GKD210" s="110"/>
      <c r="GKE210" s="110"/>
      <c r="GKF210" s="110"/>
      <c r="GKG210" s="110"/>
      <c r="GKH210" s="110"/>
      <c r="GKI210" s="110"/>
      <c r="GKJ210" s="110"/>
      <c r="GKK210" s="110"/>
      <c r="GKL210" s="110"/>
      <c r="GKM210" s="110"/>
      <c r="GKN210" s="110"/>
      <c r="GKO210" s="110"/>
      <c r="GKP210" s="110"/>
      <c r="GKQ210" s="110"/>
      <c r="GKR210" s="110"/>
      <c r="GKS210" s="110"/>
      <c r="GKT210" s="110"/>
      <c r="GKU210" s="110"/>
      <c r="GKV210" s="110"/>
      <c r="GKW210" s="110"/>
      <c r="GKX210" s="110"/>
      <c r="GKY210" s="110"/>
      <c r="GKZ210" s="110"/>
      <c r="GLA210" s="110"/>
      <c r="GLB210" s="110"/>
      <c r="GLC210" s="110"/>
      <c r="GLD210" s="110"/>
      <c r="GLE210" s="110"/>
      <c r="GLF210" s="110"/>
      <c r="GLG210" s="110"/>
      <c r="GLH210" s="110"/>
      <c r="GLI210" s="110"/>
      <c r="GLJ210" s="110"/>
      <c r="GLK210" s="110"/>
      <c r="GLL210" s="110"/>
      <c r="GLM210" s="110"/>
      <c r="GLN210" s="110"/>
      <c r="GLO210" s="110"/>
      <c r="GLP210" s="110"/>
      <c r="GLQ210" s="110"/>
      <c r="GLR210" s="110"/>
      <c r="GLS210" s="110"/>
      <c r="GLT210" s="110"/>
      <c r="GLU210" s="110"/>
      <c r="GLV210" s="110"/>
      <c r="GLW210" s="110"/>
      <c r="GLX210" s="110"/>
      <c r="GLY210" s="110"/>
      <c r="GLZ210" s="110"/>
      <c r="GMA210" s="110"/>
      <c r="GMB210" s="110"/>
      <c r="GMC210" s="110"/>
      <c r="GMD210" s="110"/>
      <c r="GME210" s="110"/>
      <c r="GMF210" s="110"/>
      <c r="GMG210" s="110"/>
      <c r="GMH210" s="110"/>
      <c r="GMI210" s="110"/>
      <c r="GMJ210" s="110"/>
      <c r="GMK210" s="110"/>
      <c r="GML210" s="110"/>
      <c r="GMM210" s="110"/>
      <c r="GMN210" s="110"/>
      <c r="GMO210" s="110"/>
      <c r="GMP210" s="110"/>
      <c r="GMQ210" s="110"/>
      <c r="GMR210" s="110"/>
      <c r="GMS210" s="110"/>
      <c r="GMT210" s="110"/>
      <c r="GMU210" s="110"/>
      <c r="GMV210" s="110"/>
      <c r="GMW210" s="110"/>
      <c r="GMX210" s="110"/>
      <c r="GMY210" s="110"/>
      <c r="GMZ210" s="110"/>
      <c r="GNA210" s="110"/>
      <c r="GNB210" s="110"/>
      <c r="GNC210" s="110"/>
      <c r="GND210" s="110"/>
      <c r="GNE210" s="110"/>
      <c r="GNF210" s="110"/>
      <c r="GNG210" s="110"/>
      <c r="GNH210" s="110"/>
      <c r="GNI210" s="110"/>
      <c r="GNJ210" s="110"/>
      <c r="GNK210" s="110"/>
      <c r="GNL210" s="110"/>
      <c r="GNM210" s="110"/>
      <c r="GNN210" s="110"/>
      <c r="GNO210" s="110"/>
      <c r="GNP210" s="110"/>
      <c r="GNQ210" s="110"/>
      <c r="GNR210" s="110"/>
      <c r="GNS210" s="110"/>
      <c r="GNT210" s="110"/>
      <c r="GNU210" s="110"/>
      <c r="GNV210" s="110"/>
      <c r="GNW210" s="110"/>
      <c r="GNX210" s="110"/>
      <c r="GNY210" s="110"/>
      <c r="GNZ210" s="110"/>
      <c r="GOA210" s="110"/>
      <c r="GOB210" s="110"/>
      <c r="GOC210" s="110"/>
      <c r="GOD210" s="110"/>
      <c r="GOE210" s="110"/>
      <c r="GOF210" s="110"/>
      <c r="GOG210" s="110"/>
      <c r="GOH210" s="110"/>
      <c r="GOI210" s="110"/>
      <c r="GOJ210" s="110"/>
      <c r="GOK210" s="110"/>
      <c r="GOL210" s="110"/>
      <c r="GOM210" s="110"/>
      <c r="GON210" s="110"/>
      <c r="GOO210" s="110"/>
      <c r="GOP210" s="110"/>
      <c r="GOQ210" s="110"/>
      <c r="GOR210" s="110"/>
      <c r="GOS210" s="110"/>
      <c r="GOT210" s="110"/>
      <c r="GOU210" s="110"/>
      <c r="GOV210" s="110"/>
      <c r="GOW210" s="110"/>
      <c r="GOX210" s="110"/>
      <c r="GOY210" s="110"/>
      <c r="GOZ210" s="110"/>
      <c r="GPA210" s="110"/>
      <c r="GPB210" s="110"/>
      <c r="GPC210" s="110"/>
      <c r="GPD210" s="110"/>
      <c r="GPE210" s="110"/>
      <c r="GPF210" s="110"/>
      <c r="GPG210" s="110"/>
      <c r="GPH210" s="110"/>
      <c r="GPI210" s="110"/>
      <c r="GPJ210" s="110"/>
      <c r="GPK210" s="110"/>
      <c r="GPL210" s="110"/>
      <c r="GPM210" s="110"/>
      <c r="GPN210" s="110"/>
      <c r="GPO210" s="110"/>
      <c r="GPP210" s="110"/>
      <c r="GPQ210" s="110"/>
      <c r="GPR210" s="110"/>
      <c r="GPS210" s="110"/>
      <c r="GPT210" s="110"/>
      <c r="GPU210" s="110"/>
      <c r="GPV210" s="110"/>
      <c r="GPW210" s="110"/>
      <c r="GPX210" s="110"/>
      <c r="GPY210" s="110"/>
      <c r="GPZ210" s="110"/>
      <c r="GQA210" s="110"/>
      <c r="GQB210" s="110"/>
      <c r="GQC210" s="110"/>
      <c r="GQD210" s="110"/>
      <c r="GQE210" s="110"/>
      <c r="GQF210" s="110"/>
      <c r="GQG210" s="110"/>
      <c r="GQH210" s="110"/>
      <c r="GQI210" s="110"/>
      <c r="GQJ210" s="110"/>
      <c r="GQK210" s="110"/>
      <c r="GQL210" s="110"/>
      <c r="GQM210" s="110"/>
      <c r="GQN210" s="110"/>
      <c r="GQO210" s="110"/>
      <c r="GQP210" s="110"/>
      <c r="GQQ210" s="110"/>
      <c r="GQR210" s="110"/>
      <c r="GQS210" s="110"/>
      <c r="GQT210" s="110"/>
      <c r="GQU210" s="110"/>
      <c r="GQV210" s="110"/>
      <c r="GQW210" s="110"/>
      <c r="GQX210" s="110"/>
      <c r="GQY210" s="110"/>
      <c r="GQZ210" s="110"/>
      <c r="GRA210" s="110"/>
      <c r="GRB210" s="110"/>
      <c r="GRC210" s="110"/>
      <c r="GRD210" s="110"/>
      <c r="GRE210" s="110"/>
      <c r="GRF210" s="110"/>
      <c r="GRG210" s="110"/>
      <c r="GRH210" s="110"/>
      <c r="GRI210" s="110"/>
      <c r="GRJ210" s="110"/>
      <c r="GRK210" s="110"/>
      <c r="GRL210" s="110"/>
      <c r="GRM210" s="110"/>
      <c r="GRN210" s="110"/>
      <c r="GRO210" s="110"/>
      <c r="GRP210" s="110"/>
      <c r="GRQ210" s="110"/>
      <c r="GRR210" s="110"/>
      <c r="GRS210" s="110"/>
      <c r="GRT210" s="110"/>
      <c r="GRU210" s="110"/>
      <c r="GRV210" s="110"/>
      <c r="GRW210" s="110"/>
      <c r="GRX210" s="110"/>
      <c r="GRY210" s="110"/>
      <c r="GRZ210" s="110"/>
      <c r="GSA210" s="110"/>
      <c r="GSB210" s="110"/>
      <c r="GSC210" s="110"/>
      <c r="GSD210" s="110"/>
      <c r="GSE210" s="110"/>
      <c r="GSF210" s="110"/>
      <c r="GSG210" s="110"/>
      <c r="GSH210" s="110"/>
      <c r="GSI210" s="110"/>
      <c r="GSJ210" s="110"/>
      <c r="GSK210" s="110"/>
      <c r="GSL210" s="110"/>
      <c r="GSM210" s="110"/>
      <c r="GSN210" s="110"/>
      <c r="GSO210" s="110"/>
      <c r="GSP210" s="110"/>
      <c r="GSQ210" s="110"/>
      <c r="GSR210" s="110"/>
      <c r="GSS210" s="110"/>
      <c r="GST210" s="110"/>
      <c r="GSU210" s="110"/>
      <c r="GSV210" s="110"/>
      <c r="GSW210" s="110"/>
      <c r="GSX210" s="110"/>
      <c r="GSY210" s="110"/>
      <c r="GSZ210" s="110"/>
      <c r="GTA210" s="110"/>
      <c r="GTB210" s="110"/>
      <c r="GTC210" s="110"/>
      <c r="GTD210" s="110"/>
      <c r="GTE210" s="110"/>
      <c r="GTF210" s="110"/>
      <c r="GTG210" s="110"/>
      <c r="GTH210" s="110"/>
      <c r="GTI210" s="110"/>
      <c r="GTJ210" s="110"/>
      <c r="GTK210" s="110"/>
      <c r="GTL210" s="110"/>
      <c r="GTM210" s="110"/>
      <c r="GTN210" s="110"/>
      <c r="GTO210" s="110"/>
      <c r="GTP210" s="110"/>
      <c r="GTQ210" s="110"/>
      <c r="GTR210" s="110"/>
      <c r="GTS210" s="110"/>
      <c r="GTT210" s="110"/>
      <c r="GTU210" s="110"/>
      <c r="GTV210" s="110"/>
      <c r="GTW210" s="110"/>
      <c r="GTX210" s="110"/>
      <c r="GTY210" s="110"/>
      <c r="GTZ210" s="110"/>
      <c r="GUA210" s="110"/>
      <c r="GUB210" s="110"/>
      <c r="GUC210" s="110"/>
      <c r="GUD210" s="110"/>
      <c r="GUE210" s="110"/>
      <c r="GUF210" s="110"/>
      <c r="GUG210" s="110"/>
      <c r="GUH210" s="110"/>
      <c r="GUI210" s="110"/>
      <c r="GUJ210" s="110"/>
      <c r="GUK210" s="110"/>
      <c r="GUL210" s="110"/>
      <c r="GUM210" s="110"/>
      <c r="GUN210" s="110"/>
      <c r="GUO210" s="110"/>
      <c r="GUP210" s="110"/>
      <c r="GUQ210" s="110"/>
      <c r="GUR210" s="110"/>
      <c r="GUS210" s="110"/>
      <c r="GUT210" s="110"/>
      <c r="GUU210" s="110"/>
      <c r="GUV210" s="110"/>
      <c r="GUW210" s="110"/>
      <c r="GUX210" s="110"/>
      <c r="GUY210" s="110"/>
      <c r="GUZ210" s="110"/>
      <c r="GVA210" s="110"/>
      <c r="GVB210" s="110"/>
      <c r="GVC210" s="110"/>
      <c r="GVD210" s="110"/>
      <c r="GVE210" s="110"/>
      <c r="GVF210" s="110"/>
      <c r="GVG210" s="110"/>
      <c r="GVH210" s="110"/>
      <c r="GVI210" s="110"/>
      <c r="GVJ210" s="110"/>
      <c r="GVK210" s="110"/>
      <c r="GVL210" s="110"/>
      <c r="GVM210" s="110"/>
      <c r="GVN210" s="110"/>
      <c r="GVO210" s="110"/>
      <c r="GVP210" s="110"/>
      <c r="GVQ210" s="110"/>
      <c r="GVR210" s="110"/>
      <c r="GVS210" s="110"/>
      <c r="GVT210" s="110"/>
      <c r="GVU210" s="110"/>
      <c r="GVV210" s="110"/>
      <c r="GVW210" s="110"/>
      <c r="GVX210" s="110"/>
      <c r="GVY210" s="110"/>
      <c r="GVZ210" s="110"/>
      <c r="GWA210" s="110"/>
      <c r="GWB210" s="110"/>
      <c r="GWC210" s="110"/>
      <c r="GWD210" s="110"/>
      <c r="GWE210" s="110"/>
      <c r="GWF210" s="110"/>
      <c r="GWG210" s="110"/>
      <c r="GWH210" s="110"/>
      <c r="GWI210" s="110"/>
      <c r="GWJ210" s="110"/>
      <c r="GWK210" s="110"/>
      <c r="GWL210" s="110"/>
      <c r="GWM210" s="110"/>
      <c r="GWN210" s="110"/>
      <c r="GWO210" s="110"/>
      <c r="GWP210" s="110"/>
      <c r="GWQ210" s="110"/>
      <c r="GWR210" s="110"/>
      <c r="GWS210" s="110"/>
      <c r="GWT210" s="110"/>
      <c r="GWU210" s="110"/>
      <c r="GWV210" s="110"/>
      <c r="GWW210" s="110"/>
      <c r="GWX210" s="110"/>
      <c r="GWY210" s="110"/>
      <c r="GWZ210" s="110"/>
      <c r="GXA210" s="110"/>
      <c r="GXB210" s="110"/>
      <c r="GXC210" s="110"/>
      <c r="GXD210" s="110"/>
      <c r="GXE210" s="110"/>
      <c r="GXF210" s="110"/>
      <c r="GXG210" s="110"/>
      <c r="GXH210" s="110"/>
      <c r="GXI210" s="110"/>
      <c r="GXJ210" s="110"/>
      <c r="GXK210" s="110"/>
      <c r="GXL210" s="110"/>
      <c r="GXM210" s="110"/>
      <c r="GXN210" s="110"/>
      <c r="GXO210" s="110"/>
      <c r="GXP210" s="110"/>
      <c r="GXQ210" s="110"/>
      <c r="GXR210" s="110"/>
      <c r="GXS210" s="110"/>
      <c r="GXT210" s="110"/>
      <c r="GXU210" s="110"/>
      <c r="GXV210" s="110"/>
      <c r="GXW210" s="110"/>
      <c r="GXX210" s="110"/>
      <c r="GXY210" s="110"/>
      <c r="GXZ210" s="110"/>
      <c r="GYA210" s="110"/>
      <c r="GYB210" s="110"/>
      <c r="GYC210" s="110"/>
      <c r="GYD210" s="110"/>
      <c r="GYE210" s="110"/>
      <c r="GYF210" s="110"/>
      <c r="GYG210" s="110"/>
      <c r="GYH210" s="110"/>
      <c r="GYI210" s="110"/>
      <c r="GYJ210" s="110"/>
      <c r="GYK210" s="110"/>
      <c r="GYL210" s="110"/>
      <c r="GYM210" s="110"/>
      <c r="GYN210" s="110"/>
      <c r="GYO210" s="110"/>
      <c r="GYP210" s="110"/>
      <c r="GYQ210" s="110"/>
      <c r="GYR210" s="110"/>
      <c r="GYS210" s="110"/>
      <c r="GYT210" s="110"/>
      <c r="GYU210" s="110"/>
      <c r="GYV210" s="110"/>
      <c r="GYW210" s="110"/>
      <c r="GYX210" s="110"/>
      <c r="GYY210" s="110"/>
      <c r="GYZ210" s="110"/>
      <c r="GZA210" s="110"/>
      <c r="GZB210" s="110"/>
      <c r="GZC210" s="110"/>
      <c r="GZD210" s="110"/>
      <c r="GZE210" s="110"/>
      <c r="GZF210" s="110"/>
      <c r="GZG210" s="110"/>
      <c r="GZH210" s="110"/>
      <c r="GZI210" s="110"/>
      <c r="GZJ210" s="110"/>
      <c r="GZK210" s="110"/>
      <c r="GZL210" s="110"/>
      <c r="GZM210" s="110"/>
      <c r="GZN210" s="110"/>
      <c r="GZO210" s="110"/>
      <c r="GZP210" s="110"/>
      <c r="GZQ210" s="110"/>
      <c r="GZR210" s="110"/>
      <c r="GZS210" s="110"/>
      <c r="GZT210" s="110"/>
      <c r="GZU210" s="110"/>
      <c r="GZV210" s="110"/>
      <c r="GZW210" s="110"/>
      <c r="GZX210" s="110"/>
      <c r="GZY210" s="110"/>
      <c r="GZZ210" s="110"/>
      <c r="HAA210" s="110"/>
      <c r="HAB210" s="110"/>
      <c r="HAC210" s="110"/>
      <c r="HAD210" s="110"/>
      <c r="HAE210" s="110"/>
      <c r="HAF210" s="110"/>
      <c r="HAG210" s="110"/>
      <c r="HAH210" s="110"/>
      <c r="HAI210" s="110"/>
      <c r="HAJ210" s="110"/>
      <c r="HAK210" s="110"/>
      <c r="HAL210" s="110"/>
      <c r="HAM210" s="110"/>
      <c r="HAN210" s="110"/>
      <c r="HAO210" s="110"/>
      <c r="HAP210" s="110"/>
      <c r="HAQ210" s="110"/>
      <c r="HAR210" s="110"/>
      <c r="HAS210" s="110"/>
      <c r="HAT210" s="110"/>
      <c r="HAU210" s="110"/>
      <c r="HAV210" s="110"/>
      <c r="HAW210" s="110"/>
      <c r="HAX210" s="110"/>
      <c r="HAY210" s="110"/>
      <c r="HAZ210" s="110"/>
      <c r="HBA210" s="110"/>
      <c r="HBB210" s="110"/>
      <c r="HBC210" s="110"/>
      <c r="HBD210" s="110"/>
      <c r="HBE210" s="110"/>
      <c r="HBF210" s="110"/>
      <c r="HBG210" s="110"/>
      <c r="HBH210" s="110"/>
      <c r="HBI210" s="110"/>
      <c r="HBJ210" s="110"/>
      <c r="HBK210" s="110"/>
      <c r="HBL210" s="110"/>
      <c r="HBM210" s="110"/>
      <c r="HBN210" s="110"/>
      <c r="HBO210" s="110"/>
      <c r="HBP210" s="110"/>
      <c r="HBQ210" s="110"/>
      <c r="HBR210" s="110"/>
      <c r="HBS210" s="110"/>
      <c r="HBT210" s="110"/>
      <c r="HBU210" s="110"/>
      <c r="HBV210" s="110"/>
      <c r="HBW210" s="110"/>
      <c r="HBX210" s="110"/>
      <c r="HBY210" s="110"/>
      <c r="HBZ210" s="110"/>
      <c r="HCA210" s="110"/>
      <c r="HCB210" s="110"/>
      <c r="HCC210" s="110"/>
      <c r="HCD210" s="110"/>
      <c r="HCE210" s="110"/>
      <c r="HCF210" s="110"/>
      <c r="HCG210" s="110"/>
      <c r="HCH210" s="110"/>
      <c r="HCI210" s="110"/>
      <c r="HCJ210" s="110"/>
      <c r="HCK210" s="110"/>
      <c r="HCL210" s="110"/>
      <c r="HCM210" s="110"/>
      <c r="HCN210" s="110"/>
      <c r="HCO210" s="110"/>
      <c r="HCP210" s="110"/>
      <c r="HCQ210" s="110"/>
      <c r="HCR210" s="110"/>
      <c r="HCS210" s="110"/>
      <c r="HCT210" s="110"/>
      <c r="HCU210" s="110"/>
      <c r="HCV210" s="110"/>
      <c r="HCW210" s="110"/>
      <c r="HCX210" s="110"/>
      <c r="HCY210" s="110"/>
      <c r="HCZ210" s="110"/>
      <c r="HDA210" s="110"/>
      <c r="HDB210" s="110"/>
      <c r="HDC210" s="110"/>
      <c r="HDD210" s="110"/>
      <c r="HDE210" s="110"/>
      <c r="HDF210" s="110"/>
      <c r="HDG210" s="110"/>
      <c r="HDH210" s="110"/>
      <c r="HDI210" s="110"/>
      <c r="HDJ210" s="110"/>
      <c r="HDK210" s="110"/>
      <c r="HDL210" s="110"/>
      <c r="HDM210" s="110"/>
      <c r="HDN210" s="110"/>
      <c r="HDO210" s="110"/>
      <c r="HDP210" s="110"/>
      <c r="HDQ210" s="110"/>
      <c r="HDR210" s="110"/>
      <c r="HDS210" s="110"/>
      <c r="HDT210" s="110"/>
      <c r="HDU210" s="110"/>
      <c r="HDV210" s="110"/>
      <c r="HDW210" s="110"/>
      <c r="HDX210" s="110"/>
      <c r="HDY210" s="110"/>
      <c r="HDZ210" s="110"/>
      <c r="HEA210" s="110"/>
      <c r="HEB210" s="110"/>
      <c r="HEC210" s="110"/>
      <c r="HED210" s="110"/>
      <c r="HEE210" s="110"/>
      <c r="HEF210" s="110"/>
      <c r="HEG210" s="110"/>
      <c r="HEH210" s="110"/>
      <c r="HEI210" s="110"/>
      <c r="HEJ210" s="110"/>
      <c r="HEK210" s="110"/>
      <c r="HEL210" s="110"/>
      <c r="HEM210" s="110"/>
      <c r="HEN210" s="110"/>
      <c r="HEO210" s="110"/>
      <c r="HEP210" s="110"/>
      <c r="HEQ210" s="110"/>
      <c r="HER210" s="110"/>
      <c r="HES210" s="110"/>
      <c r="HET210" s="110"/>
      <c r="HEU210" s="110"/>
      <c r="HEV210" s="110"/>
      <c r="HEW210" s="110"/>
      <c r="HEX210" s="110"/>
      <c r="HEY210" s="110"/>
      <c r="HEZ210" s="110"/>
      <c r="HFA210" s="110"/>
      <c r="HFB210" s="110"/>
      <c r="HFC210" s="110"/>
      <c r="HFD210" s="110"/>
      <c r="HFE210" s="110"/>
      <c r="HFF210" s="110"/>
      <c r="HFG210" s="110"/>
      <c r="HFH210" s="110"/>
      <c r="HFI210" s="110"/>
      <c r="HFJ210" s="110"/>
      <c r="HFK210" s="110"/>
      <c r="HFL210" s="110"/>
      <c r="HFM210" s="110"/>
      <c r="HFN210" s="110"/>
      <c r="HFO210" s="110"/>
      <c r="HFP210" s="110"/>
      <c r="HFQ210" s="110"/>
      <c r="HFR210" s="110"/>
      <c r="HFS210" s="110"/>
      <c r="HFT210" s="110"/>
      <c r="HFU210" s="110"/>
      <c r="HFV210" s="110"/>
      <c r="HFW210" s="110"/>
      <c r="HFX210" s="110"/>
      <c r="HFY210" s="110"/>
      <c r="HFZ210" s="110"/>
      <c r="HGA210" s="110"/>
      <c r="HGB210" s="110"/>
      <c r="HGC210" s="110"/>
      <c r="HGD210" s="110"/>
      <c r="HGE210" s="110"/>
      <c r="HGF210" s="110"/>
      <c r="HGG210" s="110"/>
      <c r="HGH210" s="110"/>
      <c r="HGI210" s="110"/>
      <c r="HGJ210" s="110"/>
      <c r="HGK210" s="110"/>
      <c r="HGL210" s="110"/>
      <c r="HGM210" s="110"/>
      <c r="HGN210" s="110"/>
      <c r="HGO210" s="110"/>
      <c r="HGP210" s="110"/>
      <c r="HGQ210" s="110"/>
      <c r="HGR210" s="110"/>
      <c r="HGS210" s="110"/>
      <c r="HGT210" s="110"/>
      <c r="HGU210" s="110"/>
      <c r="HGV210" s="110"/>
      <c r="HGW210" s="110"/>
      <c r="HGX210" s="110"/>
      <c r="HGY210" s="110"/>
      <c r="HGZ210" s="110"/>
      <c r="HHA210" s="110"/>
      <c r="HHB210" s="110"/>
      <c r="HHC210" s="110"/>
      <c r="HHD210" s="110"/>
      <c r="HHE210" s="110"/>
      <c r="HHF210" s="110"/>
      <c r="HHG210" s="110"/>
      <c r="HHH210" s="110"/>
      <c r="HHI210" s="110"/>
      <c r="HHJ210" s="110"/>
      <c r="HHK210" s="110"/>
      <c r="HHL210" s="110"/>
      <c r="HHM210" s="110"/>
      <c r="HHN210" s="110"/>
      <c r="HHO210" s="110"/>
      <c r="HHP210" s="110"/>
      <c r="HHQ210" s="110"/>
      <c r="HHR210" s="110"/>
      <c r="HHS210" s="110"/>
      <c r="HHT210" s="110"/>
      <c r="HHU210" s="110"/>
      <c r="HHV210" s="110"/>
      <c r="HHW210" s="110"/>
      <c r="HHX210" s="110"/>
      <c r="HHY210" s="110"/>
      <c r="HHZ210" s="110"/>
      <c r="HIA210" s="110"/>
      <c r="HIB210" s="110"/>
      <c r="HIC210" s="110"/>
      <c r="HID210" s="110"/>
      <c r="HIE210" s="110"/>
      <c r="HIF210" s="110"/>
      <c r="HIG210" s="110"/>
      <c r="HIH210" s="110"/>
      <c r="HII210" s="110"/>
      <c r="HIJ210" s="110"/>
      <c r="HIK210" s="110"/>
      <c r="HIL210" s="110"/>
      <c r="HIM210" s="110"/>
      <c r="HIN210" s="110"/>
      <c r="HIO210" s="110"/>
      <c r="HIP210" s="110"/>
      <c r="HIQ210" s="110"/>
      <c r="HIR210" s="110"/>
      <c r="HIS210" s="110"/>
      <c r="HIT210" s="110"/>
      <c r="HIU210" s="110"/>
      <c r="HIV210" s="110"/>
      <c r="HIW210" s="110"/>
      <c r="HIX210" s="110"/>
      <c r="HIY210" s="110"/>
      <c r="HIZ210" s="110"/>
      <c r="HJA210" s="110"/>
      <c r="HJB210" s="110"/>
      <c r="HJC210" s="110"/>
      <c r="HJD210" s="110"/>
      <c r="HJE210" s="110"/>
      <c r="HJF210" s="110"/>
      <c r="HJG210" s="110"/>
      <c r="HJH210" s="110"/>
      <c r="HJI210" s="110"/>
      <c r="HJJ210" s="110"/>
      <c r="HJK210" s="110"/>
      <c r="HJL210" s="110"/>
      <c r="HJM210" s="110"/>
      <c r="HJN210" s="110"/>
      <c r="HJO210" s="110"/>
      <c r="HJP210" s="110"/>
      <c r="HJQ210" s="110"/>
      <c r="HJR210" s="110"/>
      <c r="HJS210" s="110"/>
      <c r="HJT210" s="110"/>
      <c r="HJU210" s="110"/>
      <c r="HJV210" s="110"/>
      <c r="HJW210" s="110"/>
      <c r="HJX210" s="110"/>
      <c r="HJY210" s="110"/>
      <c r="HJZ210" s="110"/>
      <c r="HKA210" s="110"/>
      <c r="HKB210" s="110"/>
      <c r="HKC210" s="110"/>
      <c r="HKD210" s="110"/>
      <c r="HKE210" s="110"/>
      <c r="HKF210" s="110"/>
      <c r="HKG210" s="110"/>
      <c r="HKH210" s="110"/>
      <c r="HKI210" s="110"/>
      <c r="HKJ210" s="110"/>
      <c r="HKK210" s="110"/>
      <c r="HKL210" s="110"/>
      <c r="HKM210" s="110"/>
      <c r="HKN210" s="110"/>
      <c r="HKO210" s="110"/>
      <c r="HKP210" s="110"/>
      <c r="HKQ210" s="110"/>
      <c r="HKR210" s="110"/>
      <c r="HKS210" s="110"/>
      <c r="HKT210" s="110"/>
      <c r="HKU210" s="110"/>
      <c r="HKV210" s="110"/>
      <c r="HKW210" s="110"/>
      <c r="HKX210" s="110"/>
      <c r="HKY210" s="110"/>
      <c r="HKZ210" s="110"/>
      <c r="HLA210" s="110"/>
      <c r="HLB210" s="110"/>
      <c r="HLC210" s="110"/>
      <c r="HLD210" s="110"/>
      <c r="HLE210" s="110"/>
      <c r="HLF210" s="110"/>
      <c r="HLG210" s="110"/>
      <c r="HLH210" s="110"/>
      <c r="HLI210" s="110"/>
      <c r="HLJ210" s="110"/>
      <c r="HLK210" s="110"/>
      <c r="HLL210" s="110"/>
      <c r="HLM210" s="110"/>
      <c r="HLN210" s="110"/>
      <c r="HLO210" s="110"/>
      <c r="HLP210" s="110"/>
      <c r="HLQ210" s="110"/>
      <c r="HLR210" s="110"/>
      <c r="HLS210" s="110"/>
      <c r="HLT210" s="110"/>
      <c r="HLU210" s="110"/>
      <c r="HLV210" s="110"/>
      <c r="HLW210" s="110"/>
      <c r="HLX210" s="110"/>
      <c r="HLY210" s="110"/>
      <c r="HLZ210" s="110"/>
      <c r="HMA210" s="110"/>
      <c r="HMB210" s="110"/>
      <c r="HMC210" s="110"/>
      <c r="HMD210" s="110"/>
      <c r="HME210" s="110"/>
      <c r="HMF210" s="110"/>
      <c r="HMG210" s="110"/>
      <c r="HMH210" s="110"/>
      <c r="HMI210" s="110"/>
      <c r="HMJ210" s="110"/>
      <c r="HMK210" s="110"/>
      <c r="HML210" s="110"/>
      <c r="HMM210" s="110"/>
      <c r="HMN210" s="110"/>
      <c r="HMO210" s="110"/>
      <c r="HMP210" s="110"/>
      <c r="HMQ210" s="110"/>
      <c r="HMR210" s="110"/>
      <c r="HMS210" s="110"/>
      <c r="HMT210" s="110"/>
      <c r="HMU210" s="110"/>
      <c r="HMV210" s="110"/>
      <c r="HMW210" s="110"/>
      <c r="HMX210" s="110"/>
      <c r="HMY210" s="110"/>
      <c r="HMZ210" s="110"/>
      <c r="HNA210" s="110"/>
      <c r="HNB210" s="110"/>
      <c r="HNC210" s="110"/>
      <c r="HND210" s="110"/>
      <c r="HNE210" s="110"/>
      <c r="HNF210" s="110"/>
      <c r="HNG210" s="110"/>
      <c r="HNH210" s="110"/>
      <c r="HNI210" s="110"/>
      <c r="HNJ210" s="110"/>
      <c r="HNK210" s="110"/>
      <c r="HNL210" s="110"/>
      <c r="HNM210" s="110"/>
      <c r="HNN210" s="110"/>
      <c r="HNO210" s="110"/>
      <c r="HNP210" s="110"/>
      <c r="HNQ210" s="110"/>
      <c r="HNR210" s="110"/>
      <c r="HNS210" s="110"/>
      <c r="HNT210" s="110"/>
      <c r="HNU210" s="110"/>
      <c r="HNV210" s="110"/>
      <c r="HNW210" s="110"/>
      <c r="HNX210" s="110"/>
      <c r="HNY210" s="110"/>
      <c r="HNZ210" s="110"/>
      <c r="HOA210" s="110"/>
      <c r="HOB210" s="110"/>
      <c r="HOC210" s="110"/>
      <c r="HOD210" s="110"/>
      <c r="HOE210" s="110"/>
      <c r="HOF210" s="110"/>
      <c r="HOG210" s="110"/>
      <c r="HOH210" s="110"/>
      <c r="HOI210" s="110"/>
      <c r="HOJ210" s="110"/>
      <c r="HOK210" s="110"/>
      <c r="HOL210" s="110"/>
      <c r="HOM210" s="110"/>
      <c r="HON210" s="110"/>
      <c r="HOO210" s="110"/>
      <c r="HOP210" s="110"/>
      <c r="HOQ210" s="110"/>
      <c r="HOR210" s="110"/>
      <c r="HOS210" s="110"/>
      <c r="HOT210" s="110"/>
      <c r="HOU210" s="110"/>
      <c r="HOV210" s="110"/>
      <c r="HOW210" s="110"/>
      <c r="HOX210" s="110"/>
      <c r="HOY210" s="110"/>
      <c r="HOZ210" s="110"/>
      <c r="HPA210" s="110"/>
      <c r="HPB210" s="110"/>
      <c r="HPC210" s="110"/>
      <c r="HPD210" s="110"/>
      <c r="HPE210" s="110"/>
      <c r="HPF210" s="110"/>
      <c r="HPG210" s="110"/>
      <c r="HPH210" s="110"/>
      <c r="HPI210" s="110"/>
      <c r="HPJ210" s="110"/>
      <c r="HPK210" s="110"/>
      <c r="HPL210" s="110"/>
      <c r="HPM210" s="110"/>
      <c r="HPN210" s="110"/>
      <c r="HPO210" s="110"/>
      <c r="HPP210" s="110"/>
      <c r="HPQ210" s="110"/>
      <c r="HPR210" s="110"/>
      <c r="HPS210" s="110"/>
      <c r="HPT210" s="110"/>
      <c r="HPU210" s="110"/>
      <c r="HPV210" s="110"/>
      <c r="HPW210" s="110"/>
      <c r="HPX210" s="110"/>
      <c r="HPY210" s="110"/>
      <c r="HPZ210" s="110"/>
      <c r="HQA210" s="110"/>
      <c r="HQB210" s="110"/>
      <c r="HQC210" s="110"/>
      <c r="HQD210" s="110"/>
      <c r="HQE210" s="110"/>
      <c r="HQF210" s="110"/>
      <c r="HQG210" s="110"/>
      <c r="HQH210" s="110"/>
      <c r="HQI210" s="110"/>
      <c r="HQJ210" s="110"/>
      <c r="HQK210" s="110"/>
      <c r="HQL210" s="110"/>
      <c r="HQM210" s="110"/>
      <c r="HQN210" s="110"/>
      <c r="HQO210" s="110"/>
      <c r="HQP210" s="110"/>
      <c r="HQQ210" s="110"/>
      <c r="HQR210" s="110"/>
      <c r="HQS210" s="110"/>
      <c r="HQT210" s="110"/>
      <c r="HQU210" s="110"/>
      <c r="HQV210" s="110"/>
      <c r="HQW210" s="110"/>
      <c r="HQX210" s="110"/>
      <c r="HQY210" s="110"/>
      <c r="HQZ210" s="110"/>
      <c r="HRA210" s="110"/>
      <c r="HRB210" s="110"/>
      <c r="HRC210" s="110"/>
      <c r="HRD210" s="110"/>
      <c r="HRE210" s="110"/>
      <c r="HRF210" s="110"/>
      <c r="HRG210" s="110"/>
      <c r="HRH210" s="110"/>
      <c r="HRI210" s="110"/>
      <c r="HRJ210" s="110"/>
      <c r="HRK210" s="110"/>
      <c r="HRL210" s="110"/>
      <c r="HRM210" s="110"/>
      <c r="HRN210" s="110"/>
      <c r="HRO210" s="110"/>
      <c r="HRP210" s="110"/>
      <c r="HRQ210" s="110"/>
      <c r="HRR210" s="110"/>
      <c r="HRS210" s="110"/>
      <c r="HRT210" s="110"/>
      <c r="HRU210" s="110"/>
      <c r="HRV210" s="110"/>
      <c r="HRW210" s="110"/>
      <c r="HRX210" s="110"/>
      <c r="HRY210" s="110"/>
      <c r="HRZ210" s="110"/>
      <c r="HSA210" s="110"/>
      <c r="HSB210" s="110"/>
      <c r="HSC210" s="110"/>
      <c r="HSD210" s="110"/>
      <c r="HSE210" s="110"/>
      <c r="HSF210" s="110"/>
      <c r="HSG210" s="110"/>
      <c r="HSH210" s="110"/>
      <c r="HSI210" s="110"/>
      <c r="HSJ210" s="110"/>
      <c r="HSK210" s="110"/>
      <c r="HSL210" s="110"/>
      <c r="HSM210" s="110"/>
      <c r="HSN210" s="110"/>
      <c r="HSO210" s="110"/>
      <c r="HSP210" s="110"/>
      <c r="HSQ210" s="110"/>
      <c r="HSR210" s="110"/>
      <c r="HSS210" s="110"/>
      <c r="HST210" s="110"/>
      <c r="HSU210" s="110"/>
      <c r="HSV210" s="110"/>
      <c r="HSW210" s="110"/>
      <c r="HSX210" s="110"/>
      <c r="HSY210" s="110"/>
      <c r="HSZ210" s="110"/>
      <c r="HTA210" s="110"/>
      <c r="HTB210" s="110"/>
      <c r="HTC210" s="110"/>
      <c r="HTD210" s="110"/>
      <c r="HTE210" s="110"/>
      <c r="HTF210" s="110"/>
      <c r="HTG210" s="110"/>
      <c r="HTH210" s="110"/>
      <c r="HTI210" s="110"/>
      <c r="HTJ210" s="110"/>
      <c r="HTK210" s="110"/>
      <c r="HTL210" s="110"/>
      <c r="HTM210" s="110"/>
      <c r="HTN210" s="110"/>
      <c r="HTO210" s="110"/>
      <c r="HTP210" s="110"/>
      <c r="HTQ210" s="110"/>
      <c r="HTR210" s="110"/>
      <c r="HTS210" s="110"/>
      <c r="HTT210" s="110"/>
      <c r="HTU210" s="110"/>
      <c r="HTV210" s="110"/>
      <c r="HTW210" s="110"/>
      <c r="HTX210" s="110"/>
      <c r="HTY210" s="110"/>
      <c r="HTZ210" s="110"/>
      <c r="HUA210" s="110"/>
      <c r="HUB210" s="110"/>
      <c r="HUC210" s="110"/>
      <c r="HUD210" s="110"/>
      <c r="HUE210" s="110"/>
      <c r="HUF210" s="110"/>
      <c r="HUG210" s="110"/>
      <c r="HUH210" s="110"/>
      <c r="HUI210" s="110"/>
      <c r="HUJ210" s="110"/>
      <c r="HUK210" s="110"/>
      <c r="HUL210" s="110"/>
      <c r="HUM210" s="110"/>
      <c r="HUN210" s="110"/>
      <c r="HUO210" s="110"/>
      <c r="HUP210" s="110"/>
      <c r="HUQ210" s="110"/>
      <c r="HUR210" s="110"/>
      <c r="HUS210" s="110"/>
      <c r="HUT210" s="110"/>
      <c r="HUU210" s="110"/>
      <c r="HUV210" s="110"/>
      <c r="HUW210" s="110"/>
      <c r="HUX210" s="110"/>
      <c r="HUY210" s="110"/>
      <c r="HUZ210" s="110"/>
      <c r="HVA210" s="110"/>
      <c r="HVB210" s="110"/>
      <c r="HVC210" s="110"/>
      <c r="HVD210" s="110"/>
      <c r="HVE210" s="110"/>
      <c r="HVF210" s="110"/>
      <c r="HVG210" s="110"/>
      <c r="HVH210" s="110"/>
      <c r="HVI210" s="110"/>
      <c r="HVJ210" s="110"/>
      <c r="HVK210" s="110"/>
      <c r="HVL210" s="110"/>
      <c r="HVM210" s="110"/>
      <c r="HVN210" s="110"/>
      <c r="HVO210" s="110"/>
      <c r="HVP210" s="110"/>
      <c r="HVQ210" s="110"/>
      <c r="HVR210" s="110"/>
      <c r="HVS210" s="110"/>
      <c r="HVT210" s="110"/>
      <c r="HVU210" s="110"/>
      <c r="HVV210" s="110"/>
      <c r="HVW210" s="110"/>
      <c r="HVX210" s="110"/>
      <c r="HVY210" s="110"/>
      <c r="HVZ210" s="110"/>
      <c r="HWA210" s="110"/>
      <c r="HWB210" s="110"/>
      <c r="HWC210" s="110"/>
      <c r="HWD210" s="110"/>
      <c r="HWE210" s="110"/>
      <c r="HWF210" s="110"/>
      <c r="HWG210" s="110"/>
      <c r="HWH210" s="110"/>
      <c r="HWI210" s="110"/>
      <c r="HWJ210" s="110"/>
      <c r="HWK210" s="110"/>
      <c r="HWL210" s="110"/>
      <c r="HWM210" s="110"/>
      <c r="HWN210" s="110"/>
      <c r="HWO210" s="110"/>
      <c r="HWP210" s="110"/>
      <c r="HWQ210" s="110"/>
      <c r="HWR210" s="110"/>
      <c r="HWS210" s="110"/>
      <c r="HWT210" s="110"/>
      <c r="HWU210" s="110"/>
      <c r="HWV210" s="110"/>
      <c r="HWW210" s="110"/>
      <c r="HWX210" s="110"/>
      <c r="HWY210" s="110"/>
      <c r="HWZ210" s="110"/>
      <c r="HXA210" s="110"/>
      <c r="HXB210" s="110"/>
      <c r="HXC210" s="110"/>
      <c r="HXD210" s="110"/>
      <c r="HXE210" s="110"/>
      <c r="HXF210" s="110"/>
      <c r="HXG210" s="110"/>
      <c r="HXH210" s="110"/>
      <c r="HXI210" s="110"/>
      <c r="HXJ210" s="110"/>
      <c r="HXK210" s="110"/>
      <c r="HXL210" s="110"/>
      <c r="HXM210" s="110"/>
      <c r="HXN210" s="110"/>
      <c r="HXO210" s="110"/>
      <c r="HXP210" s="110"/>
      <c r="HXQ210" s="110"/>
      <c r="HXR210" s="110"/>
      <c r="HXS210" s="110"/>
      <c r="HXT210" s="110"/>
      <c r="HXU210" s="110"/>
      <c r="HXV210" s="110"/>
      <c r="HXW210" s="110"/>
      <c r="HXX210" s="110"/>
      <c r="HXY210" s="110"/>
      <c r="HXZ210" s="110"/>
      <c r="HYA210" s="110"/>
      <c r="HYB210" s="110"/>
      <c r="HYC210" s="110"/>
      <c r="HYD210" s="110"/>
      <c r="HYE210" s="110"/>
      <c r="HYF210" s="110"/>
      <c r="HYG210" s="110"/>
      <c r="HYH210" s="110"/>
      <c r="HYI210" s="110"/>
      <c r="HYJ210" s="110"/>
      <c r="HYK210" s="110"/>
      <c r="HYL210" s="110"/>
      <c r="HYM210" s="110"/>
      <c r="HYN210" s="110"/>
      <c r="HYO210" s="110"/>
      <c r="HYP210" s="110"/>
      <c r="HYQ210" s="110"/>
      <c r="HYR210" s="110"/>
      <c r="HYS210" s="110"/>
      <c r="HYT210" s="110"/>
      <c r="HYU210" s="110"/>
      <c r="HYV210" s="110"/>
      <c r="HYW210" s="110"/>
      <c r="HYX210" s="110"/>
      <c r="HYY210" s="110"/>
      <c r="HYZ210" s="110"/>
      <c r="HZA210" s="110"/>
      <c r="HZB210" s="110"/>
      <c r="HZC210" s="110"/>
      <c r="HZD210" s="110"/>
      <c r="HZE210" s="110"/>
      <c r="HZF210" s="110"/>
      <c r="HZG210" s="110"/>
      <c r="HZH210" s="110"/>
      <c r="HZI210" s="110"/>
      <c r="HZJ210" s="110"/>
      <c r="HZK210" s="110"/>
      <c r="HZL210" s="110"/>
      <c r="HZM210" s="110"/>
      <c r="HZN210" s="110"/>
      <c r="HZO210" s="110"/>
      <c r="HZP210" s="110"/>
      <c r="HZQ210" s="110"/>
      <c r="HZR210" s="110"/>
      <c r="HZS210" s="110"/>
      <c r="HZT210" s="110"/>
      <c r="HZU210" s="110"/>
      <c r="HZV210" s="110"/>
      <c r="HZW210" s="110"/>
      <c r="HZX210" s="110"/>
      <c r="HZY210" s="110"/>
      <c r="HZZ210" s="110"/>
      <c r="IAA210" s="110"/>
      <c r="IAB210" s="110"/>
      <c r="IAC210" s="110"/>
      <c r="IAD210" s="110"/>
      <c r="IAE210" s="110"/>
      <c r="IAF210" s="110"/>
      <c r="IAG210" s="110"/>
      <c r="IAH210" s="110"/>
      <c r="IAI210" s="110"/>
      <c r="IAJ210" s="110"/>
      <c r="IAK210" s="110"/>
      <c r="IAL210" s="110"/>
      <c r="IAM210" s="110"/>
      <c r="IAN210" s="110"/>
      <c r="IAO210" s="110"/>
      <c r="IAP210" s="110"/>
      <c r="IAQ210" s="110"/>
      <c r="IAR210" s="110"/>
      <c r="IAS210" s="110"/>
      <c r="IAT210" s="110"/>
      <c r="IAU210" s="110"/>
      <c r="IAV210" s="110"/>
      <c r="IAW210" s="110"/>
      <c r="IAX210" s="110"/>
      <c r="IAY210" s="110"/>
      <c r="IAZ210" s="110"/>
      <c r="IBA210" s="110"/>
      <c r="IBB210" s="110"/>
      <c r="IBC210" s="110"/>
      <c r="IBD210" s="110"/>
      <c r="IBE210" s="110"/>
      <c r="IBF210" s="110"/>
      <c r="IBG210" s="110"/>
      <c r="IBH210" s="110"/>
      <c r="IBI210" s="110"/>
      <c r="IBJ210" s="110"/>
      <c r="IBK210" s="110"/>
      <c r="IBL210" s="110"/>
      <c r="IBM210" s="110"/>
      <c r="IBN210" s="110"/>
      <c r="IBO210" s="110"/>
      <c r="IBP210" s="110"/>
      <c r="IBQ210" s="110"/>
      <c r="IBR210" s="110"/>
      <c r="IBS210" s="110"/>
      <c r="IBT210" s="110"/>
      <c r="IBU210" s="110"/>
      <c r="IBV210" s="110"/>
      <c r="IBW210" s="110"/>
      <c r="IBX210" s="110"/>
      <c r="IBY210" s="110"/>
      <c r="IBZ210" s="110"/>
      <c r="ICA210" s="110"/>
      <c r="ICB210" s="110"/>
      <c r="ICC210" s="110"/>
      <c r="ICD210" s="110"/>
      <c r="ICE210" s="110"/>
      <c r="ICF210" s="110"/>
      <c r="ICG210" s="110"/>
      <c r="ICH210" s="110"/>
      <c r="ICI210" s="110"/>
      <c r="ICJ210" s="110"/>
      <c r="ICK210" s="110"/>
      <c r="ICL210" s="110"/>
      <c r="ICM210" s="110"/>
      <c r="ICN210" s="110"/>
      <c r="ICO210" s="110"/>
      <c r="ICP210" s="110"/>
      <c r="ICQ210" s="110"/>
      <c r="ICR210" s="110"/>
      <c r="ICS210" s="110"/>
      <c r="ICT210" s="110"/>
      <c r="ICU210" s="110"/>
      <c r="ICV210" s="110"/>
      <c r="ICW210" s="110"/>
      <c r="ICX210" s="110"/>
      <c r="ICY210" s="110"/>
      <c r="ICZ210" s="110"/>
      <c r="IDA210" s="110"/>
      <c r="IDB210" s="110"/>
      <c r="IDC210" s="110"/>
      <c r="IDD210" s="110"/>
      <c r="IDE210" s="110"/>
      <c r="IDF210" s="110"/>
      <c r="IDG210" s="110"/>
      <c r="IDH210" s="110"/>
      <c r="IDI210" s="110"/>
      <c r="IDJ210" s="110"/>
      <c r="IDK210" s="110"/>
      <c r="IDL210" s="110"/>
      <c r="IDM210" s="110"/>
      <c r="IDN210" s="110"/>
      <c r="IDO210" s="110"/>
      <c r="IDP210" s="110"/>
      <c r="IDQ210" s="110"/>
      <c r="IDR210" s="110"/>
      <c r="IDS210" s="110"/>
      <c r="IDT210" s="110"/>
      <c r="IDU210" s="110"/>
      <c r="IDV210" s="110"/>
      <c r="IDW210" s="110"/>
      <c r="IDX210" s="110"/>
      <c r="IDY210" s="110"/>
      <c r="IDZ210" s="110"/>
      <c r="IEA210" s="110"/>
      <c r="IEB210" s="110"/>
      <c r="IEC210" s="110"/>
      <c r="IED210" s="110"/>
      <c r="IEE210" s="110"/>
      <c r="IEF210" s="110"/>
      <c r="IEG210" s="110"/>
      <c r="IEH210" s="110"/>
      <c r="IEI210" s="110"/>
      <c r="IEJ210" s="110"/>
      <c r="IEK210" s="110"/>
      <c r="IEL210" s="110"/>
      <c r="IEM210" s="110"/>
      <c r="IEN210" s="110"/>
      <c r="IEO210" s="110"/>
      <c r="IEP210" s="110"/>
      <c r="IEQ210" s="110"/>
      <c r="IER210" s="110"/>
      <c r="IES210" s="110"/>
      <c r="IET210" s="110"/>
      <c r="IEU210" s="110"/>
      <c r="IEV210" s="110"/>
      <c r="IEW210" s="110"/>
      <c r="IEX210" s="110"/>
      <c r="IEY210" s="110"/>
      <c r="IEZ210" s="110"/>
      <c r="IFA210" s="110"/>
      <c r="IFB210" s="110"/>
      <c r="IFC210" s="110"/>
      <c r="IFD210" s="110"/>
      <c r="IFE210" s="110"/>
      <c r="IFF210" s="110"/>
      <c r="IFG210" s="110"/>
      <c r="IFH210" s="110"/>
      <c r="IFI210" s="110"/>
      <c r="IFJ210" s="110"/>
      <c r="IFK210" s="110"/>
      <c r="IFL210" s="110"/>
      <c r="IFM210" s="110"/>
      <c r="IFN210" s="110"/>
      <c r="IFO210" s="110"/>
      <c r="IFP210" s="110"/>
      <c r="IFQ210" s="110"/>
      <c r="IFR210" s="110"/>
      <c r="IFS210" s="110"/>
      <c r="IFT210" s="110"/>
      <c r="IFU210" s="110"/>
      <c r="IFV210" s="110"/>
      <c r="IFW210" s="110"/>
      <c r="IFX210" s="110"/>
      <c r="IFY210" s="110"/>
      <c r="IFZ210" s="110"/>
      <c r="IGA210" s="110"/>
      <c r="IGB210" s="110"/>
      <c r="IGC210" s="110"/>
      <c r="IGD210" s="110"/>
      <c r="IGE210" s="110"/>
      <c r="IGF210" s="110"/>
      <c r="IGG210" s="110"/>
      <c r="IGH210" s="110"/>
      <c r="IGI210" s="110"/>
      <c r="IGJ210" s="110"/>
      <c r="IGK210" s="110"/>
      <c r="IGL210" s="110"/>
      <c r="IGM210" s="110"/>
      <c r="IGN210" s="110"/>
      <c r="IGO210" s="110"/>
      <c r="IGP210" s="110"/>
      <c r="IGQ210" s="110"/>
      <c r="IGR210" s="110"/>
      <c r="IGS210" s="110"/>
      <c r="IGT210" s="110"/>
      <c r="IGU210" s="110"/>
      <c r="IGV210" s="110"/>
      <c r="IGW210" s="110"/>
      <c r="IGX210" s="110"/>
      <c r="IGY210" s="110"/>
      <c r="IGZ210" s="110"/>
      <c r="IHA210" s="110"/>
      <c r="IHB210" s="110"/>
      <c r="IHC210" s="110"/>
      <c r="IHD210" s="110"/>
      <c r="IHE210" s="110"/>
      <c r="IHF210" s="110"/>
      <c r="IHG210" s="110"/>
      <c r="IHH210" s="110"/>
      <c r="IHI210" s="110"/>
      <c r="IHJ210" s="110"/>
      <c r="IHK210" s="110"/>
      <c r="IHL210" s="110"/>
      <c r="IHM210" s="110"/>
      <c r="IHN210" s="110"/>
      <c r="IHO210" s="110"/>
      <c r="IHP210" s="110"/>
      <c r="IHQ210" s="110"/>
      <c r="IHR210" s="110"/>
      <c r="IHS210" s="110"/>
      <c r="IHT210" s="110"/>
      <c r="IHU210" s="110"/>
      <c r="IHV210" s="110"/>
      <c r="IHW210" s="110"/>
      <c r="IHX210" s="110"/>
      <c r="IHY210" s="110"/>
      <c r="IHZ210" s="110"/>
      <c r="IIA210" s="110"/>
      <c r="IIB210" s="110"/>
      <c r="IIC210" s="110"/>
      <c r="IID210" s="110"/>
      <c r="IIE210" s="110"/>
      <c r="IIF210" s="110"/>
      <c r="IIG210" s="110"/>
      <c r="IIH210" s="110"/>
      <c r="III210" s="110"/>
      <c r="IIJ210" s="110"/>
      <c r="IIK210" s="110"/>
      <c r="IIL210" s="110"/>
      <c r="IIM210" s="110"/>
      <c r="IIN210" s="110"/>
      <c r="IIO210" s="110"/>
      <c r="IIP210" s="110"/>
      <c r="IIQ210" s="110"/>
      <c r="IIR210" s="110"/>
      <c r="IIS210" s="110"/>
      <c r="IIT210" s="110"/>
      <c r="IIU210" s="110"/>
      <c r="IIV210" s="110"/>
      <c r="IIW210" s="110"/>
      <c r="IIX210" s="110"/>
      <c r="IIY210" s="110"/>
      <c r="IIZ210" s="110"/>
      <c r="IJA210" s="110"/>
      <c r="IJB210" s="110"/>
      <c r="IJC210" s="110"/>
      <c r="IJD210" s="110"/>
      <c r="IJE210" s="110"/>
      <c r="IJF210" s="110"/>
      <c r="IJG210" s="110"/>
      <c r="IJH210" s="110"/>
      <c r="IJI210" s="110"/>
      <c r="IJJ210" s="110"/>
      <c r="IJK210" s="110"/>
      <c r="IJL210" s="110"/>
      <c r="IJM210" s="110"/>
      <c r="IJN210" s="110"/>
      <c r="IJO210" s="110"/>
      <c r="IJP210" s="110"/>
      <c r="IJQ210" s="110"/>
      <c r="IJR210" s="110"/>
      <c r="IJS210" s="110"/>
      <c r="IJT210" s="110"/>
      <c r="IJU210" s="110"/>
      <c r="IJV210" s="110"/>
      <c r="IJW210" s="110"/>
      <c r="IJX210" s="110"/>
      <c r="IJY210" s="110"/>
      <c r="IJZ210" s="110"/>
      <c r="IKA210" s="110"/>
      <c r="IKB210" s="110"/>
      <c r="IKC210" s="110"/>
      <c r="IKD210" s="110"/>
      <c r="IKE210" s="110"/>
      <c r="IKF210" s="110"/>
      <c r="IKG210" s="110"/>
      <c r="IKH210" s="110"/>
      <c r="IKI210" s="110"/>
      <c r="IKJ210" s="110"/>
      <c r="IKK210" s="110"/>
      <c r="IKL210" s="110"/>
      <c r="IKM210" s="110"/>
      <c r="IKN210" s="110"/>
      <c r="IKO210" s="110"/>
      <c r="IKP210" s="110"/>
      <c r="IKQ210" s="110"/>
      <c r="IKR210" s="110"/>
      <c r="IKS210" s="110"/>
      <c r="IKT210" s="110"/>
      <c r="IKU210" s="110"/>
      <c r="IKV210" s="110"/>
      <c r="IKW210" s="110"/>
      <c r="IKX210" s="110"/>
      <c r="IKY210" s="110"/>
      <c r="IKZ210" s="110"/>
      <c r="ILA210" s="110"/>
      <c r="ILB210" s="110"/>
      <c r="ILC210" s="110"/>
      <c r="ILD210" s="110"/>
      <c r="ILE210" s="110"/>
      <c r="ILF210" s="110"/>
      <c r="ILG210" s="110"/>
      <c r="ILH210" s="110"/>
      <c r="ILI210" s="110"/>
      <c r="ILJ210" s="110"/>
      <c r="ILK210" s="110"/>
      <c r="ILL210" s="110"/>
      <c r="ILM210" s="110"/>
      <c r="ILN210" s="110"/>
      <c r="ILO210" s="110"/>
      <c r="ILP210" s="110"/>
      <c r="ILQ210" s="110"/>
      <c r="ILR210" s="110"/>
      <c r="ILS210" s="110"/>
      <c r="ILT210" s="110"/>
      <c r="ILU210" s="110"/>
      <c r="ILV210" s="110"/>
      <c r="ILW210" s="110"/>
      <c r="ILX210" s="110"/>
      <c r="ILY210" s="110"/>
      <c r="ILZ210" s="110"/>
      <c r="IMA210" s="110"/>
      <c r="IMB210" s="110"/>
      <c r="IMC210" s="110"/>
      <c r="IMD210" s="110"/>
      <c r="IME210" s="110"/>
      <c r="IMF210" s="110"/>
      <c r="IMG210" s="110"/>
      <c r="IMH210" s="110"/>
      <c r="IMI210" s="110"/>
      <c r="IMJ210" s="110"/>
      <c r="IMK210" s="110"/>
      <c r="IML210" s="110"/>
      <c r="IMM210" s="110"/>
      <c r="IMN210" s="110"/>
      <c r="IMO210" s="110"/>
      <c r="IMP210" s="110"/>
      <c r="IMQ210" s="110"/>
      <c r="IMR210" s="110"/>
      <c r="IMS210" s="110"/>
      <c r="IMT210" s="110"/>
      <c r="IMU210" s="110"/>
      <c r="IMV210" s="110"/>
      <c r="IMW210" s="110"/>
      <c r="IMX210" s="110"/>
      <c r="IMY210" s="110"/>
      <c r="IMZ210" s="110"/>
      <c r="INA210" s="110"/>
      <c r="INB210" s="110"/>
      <c r="INC210" s="110"/>
      <c r="IND210" s="110"/>
      <c r="INE210" s="110"/>
      <c r="INF210" s="110"/>
      <c r="ING210" s="110"/>
      <c r="INH210" s="110"/>
      <c r="INI210" s="110"/>
      <c r="INJ210" s="110"/>
      <c r="INK210" s="110"/>
      <c r="INL210" s="110"/>
      <c r="INM210" s="110"/>
      <c r="INN210" s="110"/>
      <c r="INO210" s="110"/>
      <c r="INP210" s="110"/>
      <c r="INQ210" s="110"/>
      <c r="INR210" s="110"/>
      <c r="INS210" s="110"/>
      <c r="INT210" s="110"/>
      <c r="INU210" s="110"/>
      <c r="INV210" s="110"/>
      <c r="INW210" s="110"/>
      <c r="INX210" s="110"/>
      <c r="INY210" s="110"/>
      <c r="INZ210" s="110"/>
      <c r="IOA210" s="110"/>
      <c r="IOB210" s="110"/>
      <c r="IOC210" s="110"/>
      <c r="IOD210" s="110"/>
      <c r="IOE210" s="110"/>
      <c r="IOF210" s="110"/>
      <c r="IOG210" s="110"/>
      <c r="IOH210" s="110"/>
      <c r="IOI210" s="110"/>
      <c r="IOJ210" s="110"/>
      <c r="IOK210" s="110"/>
      <c r="IOL210" s="110"/>
      <c r="IOM210" s="110"/>
      <c r="ION210" s="110"/>
      <c r="IOO210" s="110"/>
      <c r="IOP210" s="110"/>
      <c r="IOQ210" s="110"/>
      <c r="IOR210" s="110"/>
      <c r="IOS210" s="110"/>
      <c r="IOT210" s="110"/>
      <c r="IOU210" s="110"/>
      <c r="IOV210" s="110"/>
      <c r="IOW210" s="110"/>
      <c r="IOX210" s="110"/>
      <c r="IOY210" s="110"/>
      <c r="IOZ210" s="110"/>
      <c r="IPA210" s="110"/>
      <c r="IPB210" s="110"/>
      <c r="IPC210" s="110"/>
      <c r="IPD210" s="110"/>
      <c r="IPE210" s="110"/>
      <c r="IPF210" s="110"/>
      <c r="IPG210" s="110"/>
      <c r="IPH210" s="110"/>
      <c r="IPI210" s="110"/>
      <c r="IPJ210" s="110"/>
      <c r="IPK210" s="110"/>
      <c r="IPL210" s="110"/>
      <c r="IPM210" s="110"/>
      <c r="IPN210" s="110"/>
      <c r="IPO210" s="110"/>
      <c r="IPP210" s="110"/>
      <c r="IPQ210" s="110"/>
      <c r="IPR210" s="110"/>
      <c r="IPS210" s="110"/>
      <c r="IPT210" s="110"/>
      <c r="IPU210" s="110"/>
      <c r="IPV210" s="110"/>
      <c r="IPW210" s="110"/>
      <c r="IPX210" s="110"/>
      <c r="IPY210" s="110"/>
      <c r="IPZ210" s="110"/>
      <c r="IQA210" s="110"/>
      <c r="IQB210" s="110"/>
      <c r="IQC210" s="110"/>
      <c r="IQD210" s="110"/>
      <c r="IQE210" s="110"/>
      <c r="IQF210" s="110"/>
      <c r="IQG210" s="110"/>
      <c r="IQH210" s="110"/>
      <c r="IQI210" s="110"/>
      <c r="IQJ210" s="110"/>
      <c r="IQK210" s="110"/>
      <c r="IQL210" s="110"/>
      <c r="IQM210" s="110"/>
      <c r="IQN210" s="110"/>
      <c r="IQO210" s="110"/>
      <c r="IQP210" s="110"/>
      <c r="IQQ210" s="110"/>
      <c r="IQR210" s="110"/>
      <c r="IQS210" s="110"/>
      <c r="IQT210" s="110"/>
      <c r="IQU210" s="110"/>
      <c r="IQV210" s="110"/>
      <c r="IQW210" s="110"/>
      <c r="IQX210" s="110"/>
      <c r="IQY210" s="110"/>
      <c r="IQZ210" s="110"/>
      <c r="IRA210" s="110"/>
      <c r="IRB210" s="110"/>
      <c r="IRC210" s="110"/>
      <c r="IRD210" s="110"/>
      <c r="IRE210" s="110"/>
      <c r="IRF210" s="110"/>
      <c r="IRG210" s="110"/>
      <c r="IRH210" s="110"/>
      <c r="IRI210" s="110"/>
      <c r="IRJ210" s="110"/>
      <c r="IRK210" s="110"/>
      <c r="IRL210" s="110"/>
      <c r="IRM210" s="110"/>
      <c r="IRN210" s="110"/>
      <c r="IRO210" s="110"/>
      <c r="IRP210" s="110"/>
      <c r="IRQ210" s="110"/>
      <c r="IRR210" s="110"/>
      <c r="IRS210" s="110"/>
      <c r="IRT210" s="110"/>
      <c r="IRU210" s="110"/>
      <c r="IRV210" s="110"/>
      <c r="IRW210" s="110"/>
      <c r="IRX210" s="110"/>
      <c r="IRY210" s="110"/>
      <c r="IRZ210" s="110"/>
      <c r="ISA210" s="110"/>
      <c r="ISB210" s="110"/>
      <c r="ISC210" s="110"/>
      <c r="ISD210" s="110"/>
      <c r="ISE210" s="110"/>
      <c r="ISF210" s="110"/>
      <c r="ISG210" s="110"/>
      <c r="ISH210" s="110"/>
      <c r="ISI210" s="110"/>
      <c r="ISJ210" s="110"/>
      <c r="ISK210" s="110"/>
      <c r="ISL210" s="110"/>
      <c r="ISM210" s="110"/>
      <c r="ISN210" s="110"/>
      <c r="ISO210" s="110"/>
      <c r="ISP210" s="110"/>
      <c r="ISQ210" s="110"/>
      <c r="ISR210" s="110"/>
      <c r="ISS210" s="110"/>
      <c r="IST210" s="110"/>
      <c r="ISU210" s="110"/>
      <c r="ISV210" s="110"/>
      <c r="ISW210" s="110"/>
      <c r="ISX210" s="110"/>
      <c r="ISY210" s="110"/>
      <c r="ISZ210" s="110"/>
      <c r="ITA210" s="110"/>
      <c r="ITB210" s="110"/>
      <c r="ITC210" s="110"/>
      <c r="ITD210" s="110"/>
      <c r="ITE210" s="110"/>
      <c r="ITF210" s="110"/>
      <c r="ITG210" s="110"/>
      <c r="ITH210" s="110"/>
      <c r="ITI210" s="110"/>
      <c r="ITJ210" s="110"/>
      <c r="ITK210" s="110"/>
      <c r="ITL210" s="110"/>
      <c r="ITM210" s="110"/>
      <c r="ITN210" s="110"/>
      <c r="ITO210" s="110"/>
      <c r="ITP210" s="110"/>
      <c r="ITQ210" s="110"/>
      <c r="ITR210" s="110"/>
      <c r="ITS210" s="110"/>
      <c r="ITT210" s="110"/>
      <c r="ITU210" s="110"/>
      <c r="ITV210" s="110"/>
      <c r="ITW210" s="110"/>
      <c r="ITX210" s="110"/>
      <c r="ITY210" s="110"/>
      <c r="ITZ210" s="110"/>
      <c r="IUA210" s="110"/>
      <c r="IUB210" s="110"/>
      <c r="IUC210" s="110"/>
      <c r="IUD210" s="110"/>
      <c r="IUE210" s="110"/>
      <c r="IUF210" s="110"/>
      <c r="IUG210" s="110"/>
      <c r="IUH210" s="110"/>
      <c r="IUI210" s="110"/>
      <c r="IUJ210" s="110"/>
      <c r="IUK210" s="110"/>
      <c r="IUL210" s="110"/>
      <c r="IUM210" s="110"/>
      <c r="IUN210" s="110"/>
      <c r="IUO210" s="110"/>
      <c r="IUP210" s="110"/>
      <c r="IUQ210" s="110"/>
      <c r="IUR210" s="110"/>
      <c r="IUS210" s="110"/>
      <c r="IUT210" s="110"/>
      <c r="IUU210" s="110"/>
      <c r="IUV210" s="110"/>
      <c r="IUW210" s="110"/>
      <c r="IUX210" s="110"/>
      <c r="IUY210" s="110"/>
      <c r="IUZ210" s="110"/>
      <c r="IVA210" s="110"/>
      <c r="IVB210" s="110"/>
      <c r="IVC210" s="110"/>
      <c r="IVD210" s="110"/>
      <c r="IVE210" s="110"/>
      <c r="IVF210" s="110"/>
      <c r="IVG210" s="110"/>
      <c r="IVH210" s="110"/>
      <c r="IVI210" s="110"/>
      <c r="IVJ210" s="110"/>
      <c r="IVK210" s="110"/>
      <c r="IVL210" s="110"/>
      <c r="IVM210" s="110"/>
      <c r="IVN210" s="110"/>
      <c r="IVO210" s="110"/>
      <c r="IVP210" s="110"/>
      <c r="IVQ210" s="110"/>
      <c r="IVR210" s="110"/>
      <c r="IVS210" s="110"/>
      <c r="IVT210" s="110"/>
      <c r="IVU210" s="110"/>
      <c r="IVV210" s="110"/>
      <c r="IVW210" s="110"/>
      <c r="IVX210" s="110"/>
      <c r="IVY210" s="110"/>
      <c r="IVZ210" s="110"/>
      <c r="IWA210" s="110"/>
      <c r="IWB210" s="110"/>
      <c r="IWC210" s="110"/>
      <c r="IWD210" s="110"/>
      <c r="IWE210" s="110"/>
      <c r="IWF210" s="110"/>
      <c r="IWG210" s="110"/>
      <c r="IWH210" s="110"/>
      <c r="IWI210" s="110"/>
      <c r="IWJ210" s="110"/>
      <c r="IWK210" s="110"/>
      <c r="IWL210" s="110"/>
      <c r="IWM210" s="110"/>
      <c r="IWN210" s="110"/>
      <c r="IWO210" s="110"/>
      <c r="IWP210" s="110"/>
      <c r="IWQ210" s="110"/>
      <c r="IWR210" s="110"/>
      <c r="IWS210" s="110"/>
      <c r="IWT210" s="110"/>
      <c r="IWU210" s="110"/>
      <c r="IWV210" s="110"/>
      <c r="IWW210" s="110"/>
      <c r="IWX210" s="110"/>
      <c r="IWY210" s="110"/>
      <c r="IWZ210" s="110"/>
      <c r="IXA210" s="110"/>
      <c r="IXB210" s="110"/>
      <c r="IXC210" s="110"/>
      <c r="IXD210" s="110"/>
      <c r="IXE210" s="110"/>
      <c r="IXF210" s="110"/>
      <c r="IXG210" s="110"/>
      <c r="IXH210" s="110"/>
      <c r="IXI210" s="110"/>
      <c r="IXJ210" s="110"/>
      <c r="IXK210" s="110"/>
      <c r="IXL210" s="110"/>
      <c r="IXM210" s="110"/>
      <c r="IXN210" s="110"/>
      <c r="IXO210" s="110"/>
      <c r="IXP210" s="110"/>
      <c r="IXQ210" s="110"/>
      <c r="IXR210" s="110"/>
      <c r="IXS210" s="110"/>
      <c r="IXT210" s="110"/>
      <c r="IXU210" s="110"/>
      <c r="IXV210" s="110"/>
      <c r="IXW210" s="110"/>
      <c r="IXX210" s="110"/>
      <c r="IXY210" s="110"/>
      <c r="IXZ210" s="110"/>
      <c r="IYA210" s="110"/>
      <c r="IYB210" s="110"/>
      <c r="IYC210" s="110"/>
      <c r="IYD210" s="110"/>
      <c r="IYE210" s="110"/>
      <c r="IYF210" s="110"/>
      <c r="IYG210" s="110"/>
      <c r="IYH210" s="110"/>
      <c r="IYI210" s="110"/>
      <c r="IYJ210" s="110"/>
      <c r="IYK210" s="110"/>
      <c r="IYL210" s="110"/>
      <c r="IYM210" s="110"/>
      <c r="IYN210" s="110"/>
      <c r="IYO210" s="110"/>
      <c r="IYP210" s="110"/>
      <c r="IYQ210" s="110"/>
      <c r="IYR210" s="110"/>
      <c r="IYS210" s="110"/>
      <c r="IYT210" s="110"/>
      <c r="IYU210" s="110"/>
      <c r="IYV210" s="110"/>
      <c r="IYW210" s="110"/>
      <c r="IYX210" s="110"/>
      <c r="IYY210" s="110"/>
      <c r="IYZ210" s="110"/>
      <c r="IZA210" s="110"/>
      <c r="IZB210" s="110"/>
      <c r="IZC210" s="110"/>
      <c r="IZD210" s="110"/>
      <c r="IZE210" s="110"/>
      <c r="IZF210" s="110"/>
      <c r="IZG210" s="110"/>
      <c r="IZH210" s="110"/>
      <c r="IZI210" s="110"/>
      <c r="IZJ210" s="110"/>
      <c r="IZK210" s="110"/>
      <c r="IZL210" s="110"/>
      <c r="IZM210" s="110"/>
      <c r="IZN210" s="110"/>
      <c r="IZO210" s="110"/>
      <c r="IZP210" s="110"/>
      <c r="IZQ210" s="110"/>
      <c r="IZR210" s="110"/>
      <c r="IZS210" s="110"/>
      <c r="IZT210" s="110"/>
      <c r="IZU210" s="110"/>
      <c r="IZV210" s="110"/>
      <c r="IZW210" s="110"/>
      <c r="IZX210" s="110"/>
      <c r="IZY210" s="110"/>
      <c r="IZZ210" s="110"/>
      <c r="JAA210" s="110"/>
      <c r="JAB210" s="110"/>
      <c r="JAC210" s="110"/>
      <c r="JAD210" s="110"/>
      <c r="JAE210" s="110"/>
      <c r="JAF210" s="110"/>
      <c r="JAG210" s="110"/>
      <c r="JAH210" s="110"/>
      <c r="JAI210" s="110"/>
      <c r="JAJ210" s="110"/>
      <c r="JAK210" s="110"/>
      <c r="JAL210" s="110"/>
      <c r="JAM210" s="110"/>
      <c r="JAN210" s="110"/>
      <c r="JAO210" s="110"/>
      <c r="JAP210" s="110"/>
      <c r="JAQ210" s="110"/>
      <c r="JAR210" s="110"/>
      <c r="JAS210" s="110"/>
      <c r="JAT210" s="110"/>
      <c r="JAU210" s="110"/>
      <c r="JAV210" s="110"/>
      <c r="JAW210" s="110"/>
      <c r="JAX210" s="110"/>
      <c r="JAY210" s="110"/>
      <c r="JAZ210" s="110"/>
      <c r="JBA210" s="110"/>
      <c r="JBB210" s="110"/>
      <c r="JBC210" s="110"/>
      <c r="JBD210" s="110"/>
      <c r="JBE210" s="110"/>
      <c r="JBF210" s="110"/>
      <c r="JBG210" s="110"/>
      <c r="JBH210" s="110"/>
      <c r="JBI210" s="110"/>
      <c r="JBJ210" s="110"/>
      <c r="JBK210" s="110"/>
      <c r="JBL210" s="110"/>
      <c r="JBM210" s="110"/>
      <c r="JBN210" s="110"/>
      <c r="JBO210" s="110"/>
      <c r="JBP210" s="110"/>
      <c r="JBQ210" s="110"/>
      <c r="JBR210" s="110"/>
      <c r="JBS210" s="110"/>
      <c r="JBT210" s="110"/>
      <c r="JBU210" s="110"/>
      <c r="JBV210" s="110"/>
      <c r="JBW210" s="110"/>
      <c r="JBX210" s="110"/>
      <c r="JBY210" s="110"/>
      <c r="JBZ210" s="110"/>
      <c r="JCA210" s="110"/>
      <c r="JCB210" s="110"/>
      <c r="JCC210" s="110"/>
      <c r="JCD210" s="110"/>
      <c r="JCE210" s="110"/>
      <c r="JCF210" s="110"/>
      <c r="JCG210" s="110"/>
      <c r="JCH210" s="110"/>
      <c r="JCI210" s="110"/>
      <c r="JCJ210" s="110"/>
      <c r="JCK210" s="110"/>
      <c r="JCL210" s="110"/>
      <c r="JCM210" s="110"/>
      <c r="JCN210" s="110"/>
      <c r="JCO210" s="110"/>
      <c r="JCP210" s="110"/>
      <c r="JCQ210" s="110"/>
      <c r="JCR210" s="110"/>
      <c r="JCS210" s="110"/>
      <c r="JCT210" s="110"/>
      <c r="JCU210" s="110"/>
      <c r="JCV210" s="110"/>
      <c r="JCW210" s="110"/>
      <c r="JCX210" s="110"/>
      <c r="JCY210" s="110"/>
      <c r="JCZ210" s="110"/>
      <c r="JDA210" s="110"/>
      <c r="JDB210" s="110"/>
      <c r="JDC210" s="110"/>
      <c r="JDD210" s="110"/>
      <c r="JDE210" s="110"/>
      <c r="JDF210" s="110"/>
      <c r="JDG210" s="110"/>
      <c r="JDH210" s="110"/>
      <c r="JDI210" s="110"/>
      <c r="JDJ210" s="110"/>
      <c r="JDK210" s="110"/>
      <c r="JDL210" s="110"/>
      <c r="JDM210" s="110"/>
      <c r="JDN210" s="110"/>
      <c r="JDO210" s="110"/>
      <c r="JDP210" s="110"/>
      <c r="JDQ210" s="110"/>
      <c r="JDR210" s="110"/>
      <c r="JDS210" s="110"/>
      <c r="JDT210" s="110"/>
      <c r="JDU210" s="110"/>
      <c r="JDV210" s="110"/>
      <c r="JDW210" s="110"/>
      <c r="JDX210" s="110"/>
      <c r="JDY210" s="110"/>
      <c r="JDZ210" s="110"/>
      <c r="JEA210" s="110"/>
      <c r="JEB210" s="110"/>
      <c r="JEC210" s="110"/>
      <c r="JED210" s="110"/>
      <c r="JEE210" s="110"/>
      <c r="JEF210" s="110"/>
      <c r="JEG210" s="110"/>
      <c r="JEH210" s="110"/>
      <c r="JEI210" s="110"/>
      <c r="JEJ210" s="110"/>
      <c r="JEK210" s="110"/>
      <c r="JEL210" s="110"/>
      <c r="JEM210" s="110"/>
      <c r="JEN210" s="110"/>
      <c r="JEO210" s="110"/>
      <c r="JEP210" s="110"/>
      <c r="JEQ210" s="110"/>
      <c r="JER210" s="110"/>
      <c r="JES210" s="110"/>
      <c r="JET210" s="110"/>
      <c r="JEU210" s="110"/>
      <c r="JEV210" s="110"/>
      <c r="JEW210" s="110"/>
      <c r="JEX210" s="110"/>
      <c r="JEY210" s="110"/>
      <c r="JEZ210" s="110"/>
      <c r="JFA210" s="110"/>
      <c r="JFB210" s="110"/>
      <c r="JFC210" s="110"/>
      <c r="JFD210" s="110"/>
      <c r="JFE210" s="110"/>
      <c r="JFF210" s="110"/>
      <c r="JFG210" s="110"/>
      <c r="JFH210" s="110"/>
      <c r="JFI210" s="110"/>
      <c r="JFJ210" s="110"/>
      <c r="JFK210" s="110"/>
      <c r="JFL210" s="110"/>
      <c r="JFM210" s="110"/>
      <c r="JFN210" s="110"/>
      <c r="JFO210" s="110"/>
      <c r="JFP210" s="110"/>
      <c r="JFQ210" s="110"/>
      <c r="JFR210" s="110"/>
      <c r="JFS210" s="110"/>
      <c r="JFT210" s="110"/>
      <c r="JFU210" s="110"/>
      <c r="JFV210" s="110"/>
      <c r="JFW210" s="110"/>
      <c r="JFX210" s="110"/>
      <c r="JFY210" s="110"/>
      <c r="JFZ210" s="110"/>
      <c r="JGA210" s="110"/>
      <c r="JGB210" s="110"/>
      <c r="JGC210" s="110"/>
      <c r="JGD210" s="110"/>
      <c r="JGE210" s="110"/>
      <c r="JGF210" s="110"/>
      <c r="JGG210" s="110"/>
      <c r="JGH210" s="110"/>
      <c r="JGI210" s="110"/>
      <c r="JGJ210" s="110"/>
      <c r="JGK210" s="110"/>
      <c r="JGL210" s="110"/>
      <c r="JGM210" s="110"/>
      <c r="JGN210" s="110"/>
      <c r="JGO210" s="110"/>
      <c r="JGP210" s="110"/>
      <c r="JGQ210" s="110"/>
      <c r="JGR210" s="110"/>
      <c r="JGS210" s="110"/>
      <c r="JGT210" s="110"/>
      <c r="JGU210" s="110"/>
      <c r="JGV210" s="110"/>
      <c r="JGW210" s="110"/>
      <c r="JGX210" s="110"/>
      <c r="JGY210" s="110"/>
      <c r="JGZ210" s="110"/>
      <c r="JHA210" s="110"/>
      <c r="JHB210" s="110"/>
      <c r="JHC210" s="110"/>
      <c r="JHD210" s="110"/>
      <c r="JHE210" s="110"/>
      <c r="JHF210" s="110"/>
      <c r="JHG210" s="110"/>
      <c r="JHH210" s="110"/>
      <c r="JHI210" s="110"/>
      <c r="JHJ210" s="110"/>
      <c r="JHK210" s="110"/>
      <c r="JHL210" s="110"/>
      <c r="JHM210" s="110"/>
      <c r="JHN210" s="110"/>
      <c r="JHO210" s="110"/>
      <c r="JHP210" s="110"/>
      <c r="JHQ210" s="110"/>
      <c r="JHR210" s="110"/>
      <c r="JHS210" s="110"/>
      <c r="JHT210" s="110"/>
      <c r="JHU210" s="110"/>
      <c r="JHV210" s="110"/>
      <c r="JHW210" s="110"/>
      <c r="JHX210" s="110"/>
      <c r="JHY210" s="110"/>
      <c r="JHZ210" s="110"/>
      <c r="JIA210" s="110"/>
      <c r="JIB210" s="110"/>
      <c r="JIC210" s="110"/>
      <c r="JID210" s="110"/>
      <c r="JIE210" s="110"/>
      <c r="JIF210" s="110"/>
      <c r="JIG210" s="110"/>
      <c r="JIH210" s="110"/>
      <c r="JII210" s="110"/>
      <c r="JIJ210" s="110"/>
      <c r="JIK210" s="110"/>
      <c r="JIL210" s="110"/>
      <c r="JIM210" s="110"/>
      <c r="JIN210" s="110"/>
      <c r="JIO210" s="110"/>
      <c r="JIP210" s="110"/>
      <c r="JIQ210" s="110"/>
      <c r="JIR210" s="110"/>
      <c r="JIS210" s="110"/>
      <c r="JIT210" s="110"/>
      <c r="JIU210" s="110"/>
      <c r="JIV210" s="110"/>
      <c r="JIW210" s="110"/>
      <c r="JIX210" s="110"/>
      <c r="JIY210" s="110"/>
      <c r="JIZ210" s="110"/>
      <c r="JJA210" s="110"/>
      <c r="JJB210" s="110"/>
      <c r="JJC210" s="110"/>
      <c r="JJD210" s="110"/>
      <c r="JJE210" s="110"/>
      <c r="JJF210" s="110"/>
      <c r="JJG210" s="110"/>
      <c r="JJH210" s="110"/>
      <c r="JJI210" s="110"/>
      <c r="JJJ210" s="110"/>
      <c r="JJK210" s="110"/>
      <c r="JJL210" s="110"/>
      <c r="JJM210" s="110"/>
      <c r="JJN210" s="110"/>
      <c r="JJO210" s="110"/>
      <c r="JJP210" s="110"/>
      <c r="JJQ210" s="110"/>
      <c r="JJR210" s="110"/>
      <c r="JJS210" s="110"/>
      <c r="JJT210" s="110"/>
      <c r="JJU210" s="110"/>
      <c r="JJV210" s="110"/>
      <c r="JJW210" s="110"/>
      <c r="JJX210" s="110"/>
      <c r="JJY210" s="110"/>
      <c r="JJZ210" s="110"/>
      <c r="JKA210" s="110"/>
      <c r="JKB210" s="110"/>
      <c r="JKC210" s="110"/>
      <c r="JKD210" s="110"/>
      <c r="JKE210" s="110"/>
      <c r="JKF210" s="110"/>
      <c r="JKG210" s="110"/>
      <c r="JKH210" s="110"/>
      <c r="JKI210" s="110"/>
      <c r="JKJ210" s="110"/>
      <c r="JKK210" s="110"/>
      <c r="JKL210" s="110"/>
      <c r="JKM210" s="110"/>
      <c r="JKN210" s="110"/>
      <c r="JKO210" s="110"/>
      <c r="JKP210" s="110"/>
      <c r="JKQ210" s="110"/>
      <c r="JKR210" s="110"/>
      <c r="JKS210" s="110"/>
      <c r="JKT210" s="110"/>
      <c r="JKU210" s="110"/>
      <c r="JKV210" s="110"/>
      <c r="JKW210" s="110"/>
      <c r="JKX210" s="110"/>
      <c r="JKY210" s="110"/>
      <c r="JKZ210" s="110"/>
      <c r="JLA210" s="110"/>
      <c r="JLB210" s="110"/>
      <c r="JLC210" s="110"/>
      <c r="JLD210" s="110"/>
      <c r="JLE210" s="110"/>
      <c r="JLF210" s="110"/>
      <c r="JLG210" s="110"/>
      <c r="JLH210" s="110"/>
      <c r="JLI210" s="110"/>
      <c r="JLJ210" s="110"/>
      <c r="JLK210" s="110"/>
      <c r="JLL210" s="110"/>
      <c r="JLM210" s="110"/>
      <c r="JLN210" s="110"/>
      <c r="JLO210" s="110"/>
      <c r="JLP210" s="110"/>
      <c r="JLQ210" s="110"/>
      <c r="JLR210" s="110"/>
      <c r="JLS210" s="110"/>
      <c r="JLT210" s="110"/>
      <c r="JLU210" s="110"/>
      <c r="JLV210" s="110"/>
      <c r="JLW210" s="110"/>
      <c r="JLX210" s="110"/>
      <c r="JLY210" s="110"/>
      <c r="JLZ210" s="110"/>
      <c r="JMA210" s="110"/>
      <c r="JMB210" s="110"/>
      <c r="JMC210" s="110"/>
      <c r="JMD210" s="110"/>
      <c r="JME210" s="110"/>
      <c r="JMF210" s="110"/>
      <c r="JMG210" s="110"/>
      <c r="JMH210" s="110"/>
      <c r="JMI210" s="110"/>
      <c r="JMJ210" s="110"/>
      <c r="JMK210" s="110"/>
      <c r="JML210" s="110"/>
      <c r="JMM210" s="110"/>
      <c r="JMN210" s="110"/>
      <c r="JMO210" s="110"/>
      <c r="JMP210" s="110"/>
      <c r="JMQ210" s="110"/>
      <c r="JMR210" s="110"/>
      <c r="JMS210" s="110"/>
      <c r="JMT210" s="110"/>
      <c r="JMU210" s="110"/>
      <c r="JMV210" s="110"/>
      <c r="JMW210" s="110"/>
      <c r="JMX210" s="110"/>
      <c r="JMY210" s="110"/>
      <c r="JMZ210" s="110"/>
      <c r="JNA210" s="110"/>
      <c r="JNB210" s="110"/>
      <c r="JNC210" s="110"/>
      <c r="JND210" s="110"/>
      <c r="JNE210" s="110"/>
      <c r="JNF210" s="110"/>
      <c r="JNG210" s="110"/>
      <c r="JNH210" s="110"/>
      <c r="JNI210" s="110"/>
      <c r="JNJ210" s="110"/>
      <c r="JNK210" s="110"/>
      <c r="JNL210" s="110"/>
      <c r="JNM210" s="110"/>
      <c r="JNN210" s="110"/>
      <c r="JNO210" s="110"/>
      <c r="JNP210" s="110"/>
      <c r="JNQ210" s="110"/>
      <c r="JNR210" s="110"/>
      <c r="JNS210" s="110"/>
      <c r="JNT210" s="110"/>
      <c r="JNU210" s="110"/>
      <c r="JNV210" s="110"/>
      <c r="JNW210" s="110"/>
      <c r="JNX210" s="110"/>
      <c r="JNY210" s="110"/>
      <c r="JNZ210" s="110"/>
      <c r="JOA210" s="110"/>
      <c r="JOB210" s="110"/>
      <c r="JOC210" s="110"/>
      <c r="JOD210" s="110"/>
      <c r="JOE210" s="110"/>
      <c r="JOF210" s="110"/>
      <c r="JOG210" s="110"/>
      <c r="JOH210" s="110"/>
      <c r="JOI210" s="110"/>
      <c r="JOJ210" s="110"/>
      <c r="JOK210" s="110"/>
      <c r="JOL210" s="110"/>
      <c r="JOM210" s="110"/>
      <c r="JON210" s="110"/>
      <c r="JOO210" s="110"/>
      <c r="JOP210" s="110"/>
      <c r="JOQ210" s="110"/>
      <c r="JOR210" s="110"/>
      <c r="JOS210" s="110"/>
      <c r="JOT210" s="110"/>
      <c r="JOU210" s="110"/>
      <c r="JOV210" s="110"/>
      <c r="JOW210" s="110"/>
      <c r="JOX210" s="110"/>
      <c r="JOY210" s="110"/>
      <c r="JOZ210" s="110"/>
      <c r="JPA210" s="110"/>
      <c r="JPB210" s="110"/>
      <c r="JPC210" s="110"/>
      <c r="JPD210" s="110"/>
      <c r="JPE210" s="110"/>
      <c r="JPF210" s="110"/>
      <c r="JPG210" s="110"/>
      <c r="JPH210" s="110"/>
      <c r="JPI210" s="110"/>
      <c r="JPJ210" s="110"/>
      <c r="JPK210" s="110"/>
      <c r="JPL210" s="110"/>
      <c r="JPM210" s="110"/>
      <c r="JPN210" s="110"/>
      <c r="JPO210" s="110"/>
      <c r="JPP210" s="110"/>
      <c r="JPQ210" s="110"/>
      <c r="JPR210" s="110"/>
      <c r="JPS210" s="110"/>
      <c r="JPT210" s="110"/>
      <c r="JPU210" s="110"/>
      <c r="JPV210" s="110"/>
      <c r="JPW210" s="110"/>
      <c r="JPX210" s="110"/>
      <c r="JPY210" s="110"/>
      <c r="JPZ210" s="110"/>
      <c r="JQA210" s="110"/>
      <c r="JQB210" s="110"/>
      <c r="JQC210" s="110"/>
      <c r="JQD210" s="110"/>
      <c r="JQE210" s="110"/>
      <c r="JQF210" s="110"/>
      <c r="JQG210" s="110"/>
      <c r="JQH210" s="110"/>
      <c r="JQI210" s="110"/>
      <c r="JQJ210" s="110"/>
      <c r="JQK210" s="110"/>
      <c r="JQL210" s="110"/>
      <c r="JQM210" s="110"/>
      <c r="JQN210" s="110"/>
      <c r="JQO210" s="110"/>
      <c r="JQP210" s="110"/>
      <c r="JQQ210" s="110"/>
      <c r="JQR210" s="110"/>
      <c r="JQS210" s="110"/>
      <c r="JQT210" s="110"/>
      <c r="JQU210" s="110"/>
      <c r="JQV210" s="110"/>
      <c r="JQW210" s="110"/>
      <c r="JQX210" s="110"/>
      <c r="JQY210" s="110"/>
      <c r="JQZ210" s="110"/>
      <c r="JRA210" s="110"/>
      <c r="JRB210" s="110"/>
      <c r="JRC210" s="110"/>
      <c r="JRD210" s="110"/>
      <c r="JRE210" s="110"/>
      <c r="JRF210" s="110"/>
      <c r="JRG210" s="110"/>
      <c r="JRH210" s="110"/>
      <c r="JRI210" s="110"/>
      <c r="JRJ210" s="110"/>
      <c r="JRK210" s="110"/>
      <c r="JRL210" s="110"/>
      <c r="JRM210" s="110"/>
      <c r="JRN210" s="110"/>
      <c r="JRO210" s="110"/>
      <c r="JRP210" s="110"/>
      <c r="JRQ210" s="110"/>
      <c r="JRR210" s="110"/>
      <c r="JRS210" s="110"/>
      <c r="JRT210" s="110"/>
      <c r="JRU210" s="110"/>
      <c r="JRV210" s="110"/>
      <c r="JRW210" s="110"/>
      <c r="JRX210" s="110"/>
      <c r="JRY210" s="110"/>
      <c r="JRZ210" s="110"/>
      <c r="JSA210" s="110"/>
      <c r="JSB210" s="110"/>
      <c r="JSC210" s="110"/>
      <c r="JSD210" s="110"/>
      <c r="JSE210" s="110"/>
      <c r="JSF210" s="110"/>
      <c r="JSG210" s="110"/>
      <c r="JSH210" s="110"/>
      <c r="JSI210" s="110"/>
      <c r="JSJ210" s="110"/>
      <c r="JSK210" s="110"/>
      <c r="JSL210" s="110"/>
      <c r="JSM210" s="110"/>
      <c r="JSN210" s="110"/>
      <c r="JSO210" s="110"/>
      <c r="JSP210" s="110"/>
      <c r="JSQ210" s="110"/>
      <c r="JSR210" s="110"/>
      <c r="JSS210" s="110"/>
      <c r="JST210" s="110"/>
      <c r="JSU210" s="110"/>
      <c r="JSV210" s="110"/>
      <c r="JSW210" s="110"/>
      <c r="JSX210" s="110"/>
      <c r="JSY210" s="110"/>
      <c r="JSZ210" s="110"/>
      <c r="JTA210" s="110"/>
      <c r="JTB210" s="110"/>
      <c r="JTC210" s="110"/>
      <c r="JTD210" s="110"/>
      <c r="JTE210" s="110"/>
      <c r="JTF210" s="110"/>
      <c r="JTG210" s="110"/>
      <c r="JTH210" s="110"/>
      <c r="JTI210" s="110"/>
      <c r="JTJ210" s="110"/>
      <c r="JTK210" s="110"/>
      <c r="JTL210" s="110"/>
      <c r="JTM210" s="110"/>
      <c r="JTN210" s="110"/>
      <c r="JTO210" s="110"/>
      <c r="JTP210" s="110"/>
      <c r="JTQ210" s="110"/>
      <c r="JTR210" s="110"/>
      <c r="JTS210" s="110"/>
      <c r="JTT210" s="110"/>
      <c r="JTU210" s="110"/>
      <c r="JTV210" s="110"/>
      <c r="JTW210" s="110"/>
      <c r="JTX210" s="110"/>
      <c r="JTY210" s="110"/>
      <c r="JTZ210" s="110"/>
      <c r="JUA210" s="110"/>
      <c r="JUB210" s="110"/>
      <c r="JUC210" s="110"/>
      <c r="JUD210" s="110"/>
      <c r="JUE210" s="110"/>
      <c r="JUF210" s="110"/>
      <c r="JUG210" s="110"/>
      <c r="JUH210" s="110"/>
      <c r="JUI210" s="110"/>
      <c r="JUJ210" s="110"/>
      <c r="JUK210" s="110"/>
      <c r="JUL210" s="110"/>
      <c r="JUM210" s="110"/>
      <c r="JUN210" s="110"/>
      <c r="JUO210" s="110"/>
      <c r="JUP210" s="110"/>
      <c r="JUQ210" s="110"/>
      <c r="JUR210" s="110"/>
      <c r="JUS210" s="110"/>
      <c r="JUT210" s="110"/>
      <c r="JUU210" s="110"/>
      <c r="JUV210" s="110"/>
      <c r="JUW210" s="110"/>
      <c r="JUX210" s="110"/>
      <c r="JUY210" s="110"/>
      <c r="JUZ210" s="110"/>
      <c r="JVA210" s="110"/>
      <c r="JVB210" s="110"/>
      <c r="JVC210" s="110"/>
      <c r="JVD210" s="110"/>
      <c r="JVE210" s="110"/>
      <c r="JVF210" s="110"/>
      <c r="JVG210" s="110"/>
      <c r="JVH210" s="110"/>
      <c r="JVI210" s="110"/>
      <c r="JVJ210" s="110"/>
      <c r="JVK210" s="110"/>
      <c r="JVL210" s="110"/>
      <c r="JVM210" s="110"/>
      <c r="JVN210" s="110"/>
      <c r="JVO210" s="110"/>
      <c r="JVP210" s="110"/>
      <c r="JVQ210" s="110"/>
      <c r="JVR210" s="110"/>
      <c r="JVS210" s="110"/>
      <c r="JVT210" s="110"/>
      <c r="JVU210" s="110"/>
      <c r="JVV210" s="110"/>
      <c r="JVW210" s="110"/>
      <c r="JVX210" s="110"/>
      <c r="JVY210" s="110"/>
      <c r="JVZ210" s="110"/>
      <c r="JWA210" s="110"/>
      <c r="JWB210" s="110"/>
      <c r="JWC210" s="110"/>
      <c r="JWD210" s="110"/>
      <c r="JWE210" s="110"/>
      <c r="JWF210" s="110"/>
      <c r="JWG210" s="110"/>
      <c r="JWH210" s="110"/>
      <c r="JWI210" s="110"/>
      <c r="JWJ210" s="110"/>
      <c r="JWK210" s="110"/>
      <c r="JWL210" s="110"/>
      <c r="JWM210" s="110"/>
      <c r="JWN210" s="110"/>
      <c r="JWO210" s="110"/>
      <c r="JWP210" s="110"/>
      <c r="JWQ210" s="110"/>
      <c r="JWR210" s="110"/>
      <c r="JWS210" s="110"/>
      <c r="JWT210" s="110"/>
      <c r="JWU210" s="110"/>
      <c r="JWV210" s="110"/>
      <c r="JWW210" s="110"/>
      <c r="JWX210" s="110"/>
      <c r="JWY210" s="110"/>
      <c r="JWZ210" s="110"/>
      <c r="JXA210" s="110"/>
      <c r="JXB210" s="110"/>
      <c r="JXC210" s="110"/>
      <c r="JXD210" s="110"/>
      <c r="JXE210" s="110"/>
      <c r="JXF210" s="110"/>
      <c r="JXG210" s="110"/>
      <c r="JXH210" s="110"/>
      <c r="JXI210" s="110"/>
      <c r="JXJ210" s="110"/>
      <c r="JXK210" s="110"/>
      <c r="JXL210" s="110"/>
      <c r="JXM210" s="110"/>
      <c r="JXN210" s="110"/>
      <c r="JXO210" s="110"/>
      <c r="JXP210" s="110"/>
      <c r="JXQ210" s="110"/>
      <c r="JXR210" s="110"/>
      <c r="JXS210" s="110"/>
      <c r="JXT210" s="110"/>
      <c r="JXU210" s="110"/>
      <c r="JXV210" s="110"/>
      <c r="JXW210" s="110"/>
      <c r="JXX210" s="110"/>
      <c r="JXY210" s="110"/>
      <c r="JXZ210" s="110"/>
      <c r="JYA210" s="110"/>
      <c r="JYB210" s="110"/>
      <c r="JYC210" s="110"/>
      <c r="JYD210" s="110"/>
      <c r="JYE210" s="110"/>
      <c r="JYF210" s="110"/>
      <c r="JYG210" s="110"/>
      <c r="JYH210" s="110"/>
      <c r="JYI210" s="110"/>
      <c r="JYJ210" s="110"/>
      <c r="JYK210" s="110"/>
      <c r="JYL210" s="110"/>
      <c r="JYM210" s="110"/>
      <c r="JYN210" s="110"/>
      <c r="JYO210" s="110"/>
      <c r="JYP210" s="110"/>
      <c r="JYQ210" s="110"/>
      <c r="JYR210" s="110"/>
      <c r="JYS210" s="110"/>
      <c r="JYT210" s="110"/>
      <c r="JYU210" s="110"/>
      <c r="JYV210" s="110"/>
      <c r="JYW210" s="110"/>
      <c r="JYX210" s="110"/>
      <c r="JYY210" s="110"/>
      <c r="JYZ210" s="110"/>
      <c r="JZA210" s="110"/>
      <c r="JZB210" s="110"/>
      <c r="JZC210" s="110"/>
      <c r="JZD210" s="110"/>
      <c r="JZE210" s="110"/>
      <c r="JZF210" s="110"/>
      <c r="JZG210" s="110"/>
      <c r="JZH210" s="110"/>
      <c r="JZI210" s="110"/>
      <c r="JZJ210" s="110"/>
      <c r="JZK210" s="110"/>
      <c r="JZL210" s="110"/>
      <c r="JZM210" s="110"/>
      <c r="JZN210" s="110"/>
      <c r="JZO210" s="110"/>
      <c r="JZP210" s="110"/>
      <c r="JZQ210" s="110"/>
      <c r="JZR210" s="110"/>
      <c r="JZS210" s="110"/>
      <c r="JZT210" s="110"/>
      <c r="JZU210" s="110"/>
      <c r="JZV210" s="110"/>
      <c r="JZW210" s="110"/>
      <c r="JZX210" s="110"/>
      <c r="JZY210" s="110"/>
      <c r="JZZ210" s="110"/>
      <c r="KAA210" s="110"/>
      <c r="KAB210" s="110"/>
      <c r="KAC210" s="110"/>
      <c r="KAD210" s="110"/>
      <c r="KAE210" s="110"/>
      <c r="KAF210" s="110"/>
      <c r="KAG210" s="110"/>
      <c r="KAH210" s="110"/>
      <c r="KAI210" s="110"/>
      <c r="KAJ210" s="110"/>
      <c r="KAK210" s="110"/>
      <c r="KAL210" s="110"/>
      <c r="KAM210" s="110"/>
      <c r="KAN210" s="110"/>
      <c r="KAO210" s="110"/>
      <c r="KAP210" s="110"/>
      <c r="KAQ210" s="110"/>
      <c r="KAR210" s="110"/>
      <c r="KAS210" s="110"/>
      <c r="KAT210" s="110"/>
      <c r="KAU210" s="110"/>
      <c r="KAV210" s="110"/>
      <c r="KAW210" s="110"/>
      <c r="KAX210" s="110"/>
      <c r="KAY210" s="110"/>
      <c r="KAZ210" s="110"/>
      <c r="KBA210" s="110"/>
      <c r="KBB210" s="110"/>
      <c r="KBC210" s="110"/>
      <c r="KBD210" s="110"/>
      <c r="KBE210" s="110"/>
      <c r="KBF210" s="110"/>
      <c r="KBG210" s="110"/>
      <c r="KBH210" s="110"/>
      <c r="KBI210" s="110"/>
      <c r="KBJ210" s="110"/>
      <c r="KBK210" s="110"/>
      <c r="KBL210" s="110"/>
      <c r="KBM210" s="110"/>
      <c r="KBN210" s="110"/>
      <c r="KBO210" s="110"/>
      <c r="KBP210" s="110"/>
      <c r="KBQ210" s="110"/>
      <c r="KBR210" s="110"/>
      <c r="KBS210" s="110"/>
      <c r="KBT210" s="110"/>
      <c r="KBU210" s="110"/>
      <c r="KBV210" s="110"/>
      <c r="KBW210" s="110"/>
      <c r="KBX210" s="110"/>
      <c r="KBY210" s="110"/>
      <c r="KBZ210" s="110"/>
      <c r="KCA210" s="110"/>
      <c r="KCB210" s="110"/>
      <c r="KCC210" s="110"/>
      <c r="KCD210" s="110"/>
      <c r="KCE210" s="110"/>
      <c r="KCF210" s="110"/>
      <c r="KCG210" s="110"/>
      <c r="KCH210" s="110"/>
      <c r="KCI210" s="110"/>
      <c r="KCJ210" s="110"/>
      <c r="KCK210" s="110"/>
      <c r="KCL210" s="110"/>
      <c r="KCM210" s="110"/>
      <c r="KCN210" s="110"/>
      <c r="KCO210" s="110"/>
      <c r="KCP210" s="110"/>
      <c r="KCQ210" s="110"/>
      <c r="KCR210" s="110"/>
      <c r="KCS210" s="110"/>
      <c r="KCT210" s="110"/>
      <c r="KCU210" s="110"/>
      <c r="KCV210" s="110"/>
      <c r="KCW210" s="110"/>
      <c r="KCX210" s="110"/>
      <c r="KCY210" s="110"/>
      <c r="KCZ210" s="110"/>
      <c r="KDA210" s="110"/>
      <c r="KDB210" s="110"/>
      <c r="KDC210" s="110"/>
      <c r="KDD210" s="110"/>
      <c r="KDE210" s="110"/>
      <c r="KDF210" s="110"/>
      <c r="KDG210" s="110"/>
      <c r="KDH210" s="110"/>
      <c r="KDI210" s="110"/>
      <c r="KDJ210" s="110"/>
      <c r="KDK210" s="110"/>
      <c r="KDL210" s="110"/>
      <c r="KDM210" s="110"/>
      <c r="KDN210" s="110"/>
      <c r="KDO210" s="110"/>
      <c r="KDP210" s="110"/>
      <c r="KDQ210" s="110"/>
      <c r="KDR210" s="110"/>
      <c r="KDS210" s="110"/>
      <c r="KDT210" s="110"/>
      <c r="KDU210" s="110"/>
      <c r="KDV210" s="110"/>
      <c r="KDW210" s="110"/>
      <c r="KDX210" s="110"/>
      <c r="KDY210" s="110"/>
      <c r="KDZ210" s="110"/>
      <c r="KEA210" s="110"/>
      <c r="KEB210" s="110"/>
      <c r="KEC210" s="110"/>
      <c r="KED210" s="110"/>
      <c r="KEE210" s="110"/>
      <c r="KEF210" s="110"/>
      <c r="KEG210" s="110"/>
      <c r="KEH210" s="110"/>
      <c r="KEI210" s="110"/>
      <c r="KEJ210" s="110"/>
      <c r="KEK210" s="110"/>
      <c r="KEL210" s="110"/>
      <c r="KEM210" s="110"/>
      <c r="KEN210" s="110"/>
      <c r="KEO210" s="110"/>
      <c r="KEP210" s="110"/>
      <c r="KEQ210" s="110"/>
      <c r="KER210" s="110"/>
      <c r="KES210" s="110"/>
      <c r="KET210" s="110"/>
      <c r="KEU210" s="110"/>
      <c r="KEV210" s="110"/>
      <c r="KEW210" s="110"/>
      <c r="KEX210" s="110"/>
      <c r="KEY210" s="110"/>
      <c r="KEZ210" s="110"/>
      <c r="KFA210" s="110"/>
      <c r="KFB210" s="110"/>
      <c r="KFC210" s="110"/>
      <c r="KFD210" s="110"/>
      <c r="KFE210" s="110"/>
      <c r="KFF210" s="110"/>
      <c r="KFG210" s="110"/>
      <c r="KFH210" s="110"/>
      <c r="KFI210" s="110"/>
      <c r="KFJ210" s="110"/>
      <c r="KFK210" s="110"/>
      <c r="KFL210" s="110"/>
      <c r="KFM210" s="110"/>
      <c r="KFN210" s="110"/>
      <c r="KFO210" s="110"/>
      <c r="KFP210" s="110"/>
      <c r="KFQ210" s="110"/>
      <c r="KFR210" s="110"/>
      <c r="KFS210" s="110"/>
      <c r="KFT210" s="110"/>
      <c r="KFU210" s="110"/>
      <c r="KFV210" s="110"/>
      <c r="KFW210" s="110"/>
      <c r="KFX210" s="110"/>
      <c r="KFY210" s="110"/>
      <c r="KFZ210" s="110"/>
      <c r="KGA210" s="110"/>
      <c r="KGB210" s="110"/>
      <c r="KGC210" s="110"/>
      <c r="KGD210" s="110"/>
      <c r="KGE210" s="110"/>
      <c r="KGF210" s="110"/>
      <c r="KGG210" s="110"/>
      <c r="KGH210" s="110"/>
      <c r="KGI210" s="110"/>
      <c r="KGJ210" s="110"/>
      <c r="KGK210" s="110"/>
      <c r="KGL210" s="110"/>
      <c r="KGM210" s="110"/>
      <c r="KGN210" s="110"/>
      <c r="KGO210" s="110"/>
      <c r="KGP210" s="110"/>
      <c r="KGQ210" s="110"/>
      <c r="KGR210" s="110"/>
      <c r="KGS210" s="110"/>
      <c r="KGT210" s="110"/>
      <c r="KGU210" s="110"/>
      <c r="KGV210" s="110"/>
      <c r="KGW210" s="110"/>
      <c r="KGX210" s="110"/>
      <c r="KGY210" s="110"/>
      <c r="KGZ210" s="110"/>
      <c r="KHA210" s="110"/>
      <c r="KHB210" s="110"/>
      <c r="KHC210" s="110"/>
      <c r="KHD210" s="110"/>
      <c r="KHE210" s="110"/>
      <c r="KHF210" s="110"/>
      <c r="KHG210" s="110"/>
      <c r="KHH210" s="110"/>
      <c r="KHI210" s="110"/>
      <c r="KHJ210" s="110"/>
      <c r="KHK210" s="110"/>
      <c r="KHL210" s="110"/>
      <c r="KHM210" s="110"/>
      <c r="KHN210" s="110"/>
      <c r="KHO210" s="110"/>
      <c r="KHP210" s="110"/>
      <c r="KHQ210" s="110"/>
      <c r="KHR210" s="110"/>
      <c r="KHS210" s="110"/>
      <c r="KHT210" s="110"/>
      <c r="KHU210" s="110"/>
      <c r="KHV210" s="110"/>
      <c r="KHW210" s="110"/>
      <c r="KHX210" s="110"/>
      <c r="KHY210" s="110"/>
      <c r="KHZ210" s="110"/>
      <c r="KIA210" s="110"/>
      <c r="KIB210" s="110"/>
      <c r="KIC210" s="110"/>
      <c r="KID210" s="110"/>
      <c r="KIE210" s="110"/>
      <c r="KIF210" s="110"/>
      <c r="KIG210" s="110"/>
      <c r="KIH210" s="110"/>
      <c r="KII210" s="110"/>
      <c r="KIJ210" s="110"/>
      <c r="KIK210" s="110"/>
      <c r="KIL210" s="110"/>
      <c r="KIM210" s="110"/>
      <c r="KIN210" s="110"/>
      <c r="KIO210" s="110"/>
      <c r="KIP210" s="110"/>
      <c r="KIQ210" s="110"/>
      <c r="KIR210" s="110"/>
      <c r="KIS210" s="110"/>
      <c r="KIT210" s="110"/>
      <c r="KIU210" s="110"/>
      <c r="KIV210" s="110"/>
      <c r="KIW210" s="110"/>
      <c r="KIX210" s="110"/>
      <c r="KIY210" s="110"/>
      <c r="KIZ210" s="110"/>
      <c r="KJA210" s="110"/>
      <c r="KJB210" s="110"/>
      <c r="KJC210" s="110"/>
      <c r="KJD210" s="110"/>
      <c r="KJE210" s="110"/>
      <c r="KJF210" s="110"/>
      <c r="KJG210" s="110"/>
      <c r="KJH210" s="110"/>
      <c r="KJI210" s="110"/>
      <c r="KJJ210" s="110"/>
      <c r="KJK210" s="110"/>
      <c r="KJL210" s="110"/>
      <c r="KJM210" s="110"/>
      <c r="KJN210" s="110"/>
      <c r="KJO210" s="110"/>
      <c r="KJP210" s="110"/>
      <c r="KJQ210" s="110"/>
      <c r="KJR210" s="110"/>
      <c r="KJS210" s="110"/>
      <c r="KJT210" s="110"/>
      <c r="KJU210" s="110"/>
      <c r="KJV210" s="110"/>
      <c r="KJW210" s="110"/>
      <c r="KJX210" s="110"/>
      <c r="KJY210" s="110"/>
      <c r="KJZ210" s="110"/>
      <c r="KKA210" s="110"/>
      <c r="KKB210" s="110"/>
      <c r="KKC210" s="110"/>
      <c r="KKD210" s="110"/>
      <c r="KKE210" s="110"/>
      <c r="KKF210" s="110"/>
      <c r="KKG210" s="110"/>
      <c r="KKH210" s="110"/>
      <c r="KKI210" s="110"/>
      <c r="KKJ210" s="110"/>
      <c r="KKK210" s="110"/>
      <c r="KKL210" s="110"/>
      <c r="KKM210" s="110"/>
      <c r="KKN210" s="110"/>
      <c r="KKO210" s="110"/>
      <c r="KKP210" s="110"/>
      <c r="KKQ210" s="110"/>
      <c r="KKR210" s="110"/>
      <c r="KKS210" s="110"/>
      <c r="KKT210" s="110"/>
      <c r="KKU210" s="110"/>
      <c r="KKV210" s="110"/>
      <c r="KKW210" s="110"/>
      <c r="KKX210" s="110"/>
      <c r="KKY210" s="110"/>
      <c r="KKZ210" s="110"/>
      <c r="KLA210" s="110"/>
      <c r="KLB210" s="110"/>
      <c r="KLC210" s="110"/>
      <c r="KLD210" s="110"/>
      <c r="KLE210" s="110"/>
      <c r="KLF210" s="110"/>
      <c r="KLG210" s="110"/>
      <c r="KLH210" s="110"/>
      <c r="KLI210" s="110"/>
      <c r="KLJ210" s="110"/>
      <c r="KLK210" s="110"/>
      <c r="KLL210" s="110"/>
      <c r="KLM210" s="110"/>
      <c r="KLN210" s="110"/>
      <c r="KLO210" s="110"/>
      <c r="KLP210" s="110"/>
      <c r="KLQ210" s="110"/>
      <c r="KLR210" s="110"/>
      <c r="KLS210" s="110"/>
      <c r="KLT210" s="110"/>
      <c r="KLU210" s="110"/>
      <c r="KLV210" s="110"/>
      <c r="KLW210" s="110"/>
      <c r="KLX210" s="110"/>
      <c r="KLY210" s="110"/>
      <c r="KLZ210" s="110"/>
      <c r="KMA210" s="110"/>
      <c r="KMB210" s="110"/>
      <c r="KMC210" s="110"/>
      <c r="KMD210" s="110"/>
      <c r="KME210" s="110"/>
      <c r="KMF210" s="110"/>
      <c r="KMG210" s="110"/>
      <c r="KMH210" s="110"/>
      <c r="KMI210" s="110"/>
      <c r="KMJ210" s="110"/>
      <c r="KMK210" s="110"/>
      <c r="KML210" s="110"/>
      <c r="KMM210" s="110"/>
      <c r="KMN210" s="110"/>
      <c r="KMO210" s="110"/>
      <c r="KMP210" s="110"/>
      <c r="KMQ210" s="110"/>
      <c r="KMR210" s="110"/>
      <c r="KMS210" s="110"/>
      <c r="KMT210" s="110"/>
      <c r="KMU210" s="110"/>
      <c r="KMV210" s="110"/>
      <c r="KMW210" s="110"/>
      <c r="KMX210" s="110"/>
      <c r="KMY210" s="110"/>
      <c r="KMZ210" s="110"/>
      <c r="KNA210" s="110"/>
      <c r="KNB210" s="110"/>
      <c r="KNC210" s="110"/>
      <c r="KND210" s="110"/>
      <c r="KNE210" s="110"/>
      <c r="KNF210" s="110"/>
      <c r="KNG210" s="110"/>
      <c r="KNH210" s="110"/>
      <c r="KNI210" s="110"/>
      <c r="KNJ210" s="110"/>
      <c r="KNK210" s="110"/>
      <c r="KNL210" s="110"/>
      <c r="KNM210" s="110"/>
      <c r="KNN210" s="110"/>
      <c r="KNO210" s="110"/>
      <c r="KNP210" s="110"/>
      <c r="KNQ210" s="110"/>
      <c r="KNR210" s="110"/>
      <c r="KNS210" s="110"/>
      <c r="KNT210" s="110"/>
      <c r="KNU210" s="110"/>
      <c r="KNV210" s="110"/>
      <c r="KNW210" s="110"/>
      <c r="KNX210" s="110"/>
      <c r="KNY210" s="110"/>
      <c r="KNZ210" s="110"/>
      <c r="KOA210" s="110"/>
      <c r="KOB210" s="110"/>
      <c r="KOC210" s="110"/>
      <c r="KOD210" s="110"/>
      <c r="KOE210" s="110"/>
      <c r="KOF210" s="110"/>
      <c r="KOG210" s="110"/>
      <c r="KOH210" s="110"/>
      <c r="KOI210" s="110"/>
      <c r="KOJ210" s="110"/>
      <c r="KOK210" s="110"/>
      <c r="KOL210" s="110"/>
      <c r="KOM210" s="110"/>
      <c r="KON210" s="110"/>
      <c r="KOO210" s="110"/>
      <c r="KOP210" s="110"/>
      <c r="KOQ210" s="110"/>
      <c r="KOR210" s="110"/>
      <c r="KOS210" s="110"/>
      <c r="KOT210" s="110"/>
      <c r="KOU210" s="110"/>
      <c r="KOV210" s="110"/>
      <c r="KOW210" s="110"/>
      <c r="KOX210" s="110"/>
      <c r="KOY210" s="110"/>
      <c r="KOZ210" s="110"/>
      <c r="KPA210" s="110"/>
      <c r="KPB210" s="110"/>
      <c r="KPC210" s="110"/>
      <c r="KPD210" s="110"/>
      <c r="KPE210" s="110"/>
      <c r="KPF210" s="110"/>
      <c r="KPG210" s="110"/>
      <c r="KPH210" s="110"/>
      <c r="KPI210" s="110"/>
      <c r="KPJ210" s="110"/>
      <c r="KPK210" s="110"/>
      <c r="KPL210" s="110"/>
      <c r="KPM210" s="110"/>
      <c r="KPN210" s="110"/>
      <c r="KPO210" s="110"/>
      <c r="KPP210" s="110"/>
      <c r="KPQ210" s="110"/>
      <c r="KPR210" s="110"/>
      <c r="KPS210" s="110"/>
      <c r="KPT210" s="110"/>
      <c r="KPU210" s="110"/>
      <c r="KPV210" s="110"/>
      <c r="KPW210" s="110"/>
      <c r="KPX210" s="110"/>
      <c r="KPY210" s="110"/>
      <c r="KPZ210" s="110"/>
      <c r="KQA210" s="110"/>
      <c r="KQB210" s="110"/>
      <c r="KQC210" s="110"/>
      <c r="KQD210" s="110"/>
      <c r="KQE210" s="110"/>
      <c r="KQF210" s="110"/>
      <c r="KQG210" s="110"/>
      <c r="KQH210" s="110"/>
      <c r="KQI210" s="110"/>
      <c r="KQJ210" s="110"/>
      <c r="KQK210" s="110"/>
      <c r="KQL210" s="110"/>
      <c r="KQM210" s="110"/>
      <c r="KQN210" s="110"/>
      <c r="KQO210" s="110"/>
      <c r="KQP210" s="110"/>
      <c r="KQQ210" s="110"/>
      <c r="KQR210" s="110"/>
      <c r="KQS210" s="110"/>
      <c r="KQT210" s="110"/>
      <c r="KQU210" s="110"/>
      <c r="KQV210" s="110"/>
      <c r="KQW210" s="110"/>
      <c r="KQX210" s="110"/>
      <c r="KQY210" s="110"/>
      <c r="KQZ210" s="110"/>
      <c r="KRA210" s="110"/>
      <c r="KRB210" s="110"/>
      <c r="KRC210" s="110"/>
      <c r="KRD210" s="110"/>
      <c r="KRE210" s="110"/>
      <c r="KRF210" s="110"/>
      <c r="KRG210" s="110"/>
      <c r="KRH210" s="110"/>
      <c r="KRI210" s="110"/>
      <c r="KRJ210" s="110"/>
      <c r="KRK210" s="110"/>
      <c r="KRL210" s="110"/>
      <c r="KRM210" s="110"/>
      <c r="KRN210" s="110"/>
      <c r="KRO210" s="110"/>
      <c r="KRP210" s="110"/>
      <c r="KRQ210" s="110"/>
      <c r="KRR210" s="110"/>
      <c r="KRS210" s="110"/>
      <c r="KRT210" s="110"/>
      <c r="KRU210" s="110"/>
      <c r="KRV210" s="110"/>
      <c r="KRW210" s="110"/>
      <c r="KRX210" s="110"/>
      <c r="KRY210" s="110"/>
      <c r="KRZ210" s="110"/>
      <c r="KSA210" s="110"/>
      <c r="KSB210" s="110"/>
      <c r="KSC210" s="110"/>
      <c r="KSD210" s="110"/>
      <c r="KSE210" s="110"/>
      <c r="KSF210" s="110"/>
      <c r="KSG210" s="110"/>
      <c r="KSH210" s="110"/>
      <c r="KSI210" s="110"/>
      <c r="KSJ210" s="110"/>
      <c r="KSK210" s="110"/>
      <c r="KSL210" s="110"/>
      <c r="KSM210" s="110"/>
      <c r="KSN210" s="110"/>
      <c r="KSO210" s="110"/>
      <c r="KSP210" s="110"/>
      <c r="KSQ210" s="110"/>
      <c r="KSR210" s="110"/>
      <c r="KSS210" s="110"/>
      <c r="KST210" s="110"/>
      <c r="KSU210" s="110"/>
      <c r="KSV210" s="110"/>
      <c r="KSW210" s="110"/>
      <c r="KSX210" s="110"/>
      <c r="KSY210" s="110"/>
      <c r="KSZ210" s="110"/>
      <c r="KTA210" s="110"/>
      <c r="KTB210" s="110"/>
      <c r="KTC210" s="110"/>
      <c r="KTD210" s="110"/>
      <c r="KTE210" s="110"/>
      <c r="KTF210" s="110"/>
      <c r="KTG210" s="110"/>
      <c r="KTH210" s="110"/>
      <c r="KTI210" s="110"/>
      <c r="KTJ210" s="110"/>
      <c r="KTK210" s="110"/>
      <c r="KTL210" s="110"/>
      <c r="KTM210" s="110"/>
      <c r="KTN210" s="110"/>
      <c r="KTO210" s="110"/>
      <c r="KTP210" s="110"/>
      <c r="KTQ210" s="110"/>
      <c r="KTR210" s="110"/>
      <c r="KTS210" s="110"/>
      <c r="KTT210" s="110"/>
      <c r="KTU210" s="110"/>
      <c r="KTV210" s="110"/>
      <c r="KTW210" s="110"/>
      <c r="KTX210" s="110"/>
      <c r="KTY210" s="110"/>
      <c r="KTZ210" s="110"/>
      <c r="KUA210" s="110"/>
      <c r="KUB210" s="110"/>
      <c r="KUC210" s="110"/>
      <c r="KUD210" s="110"/>
      <c r="KUE210" s="110"/>
      <c r="KUF210" s="110"/>
      <c r="KUG210" s="110"/>
      <c r="KUH210" s="110"/>
      <c r="KUI210" s="110"/>
      <c r="KUJ210" s="110"/>
      <c r="KUK210" s="110"/>
      <c r="KUL210" s="110"/>
      <c r="KUM210" s="110"/>
      <c r="KUN210" s="110"/>
      <c r="KUO210" s="110"/>
      <c r="KUP210" s="110"/>
      <c r="KUQ210" s="110"/>
      <c r="KUR210" s="110"/>
      <c r="KUS210" s="110"/>
      <c r="KUT210" s="110"/>
      <c r="KUU210" s="110"/>
      <c r="KUV210" s="110"/>
      <c r="KUW210" s="110"/>
      <c r="KUX210" s="110"/>
      <c r="KUY210" s="110"/>
      <c r="KUZ210" s="110"/>
      <c r="KVA210" s="110"/>
      <c r="KVB210" s="110"/>
      <c r="KVC210" s="110"/>
      <c r="KVD210" s="110"/>
      <c r="KVE210" s="110"/>
      <c r="KVF210" s="110"/>
      <c r="KVG210" s="110"/>
      <c r="KVH210" s="110"/>
      <c r="KVI210" s="110"/>
      <c r="KVJ210" s="110"/>
      <c r="KVK210" s="110"/>
      <c r="KVL210" s="110"/>
      <c r="KVM210" s="110"/>
      <c r="KVN210" s="110"/>
      <c r="KVO210" s="110"/>
      <c r="KVP210" s="110"/>
      <c r="KVQ210" s="110"/>
      <c r="KVR210" s="110"/>
      <c r="KVS210" s="110"/>
      <c r="KVT210" s="110"/>
      <c r="KVU210" s="110"/>
      <c r="KVV210" s="110"/>
      <c r="KVW210" s="110"/>
      <c r="KVX210" s="110"/>
      <c r="KVY210" s="110"/>
      <c r="KVZ210" s="110"/>
      <c r="KWA210" s="110"/>
      <c r="KWB210" s="110"/>
      <c r="KWC210" s="110"/>
      <c r="KWD210" s="110"/>
      <c r="KWE210" s="110"/>
      <c r="KWF210" s="110"/>
      <c r="KWG210" s="110"/>
      <c r="KWH210" s="110"/>
      <c r="KWI210" s="110"/>
      <c r="KWJ210" s="110"/>
      <c r="KWK210" s="110"/>
      <c r="KWL210" s="110"/>
      <c r="KWM210" s="110"/>
      <c r="KWN210" s="110"/>
      <c r="KWO210" s="110"/>
      <c r="KWP210" s="110"/>
      <c r="KWQ210" s="110"/>
      <c r="KWR210" s="110"/>
      <c r="KWS210" s="110"/>
      <c r="KWT210" s="110"/>
      <c r="KWU210" s="110"/>
      <c r="KWV210" s="110"/>
      <c r="KWW210" s="110"/>
      <c r="KWX210" s="110"/>
      <c r="KWY210" s="110"/>
      <c r="KWZ210" s="110"/>
      <c r="KXA210" s="110"/>
      <c r="KXB210" s="110"/>
      <c r="KXC210" s="110"/>
      <c r="KXD210" s="110"/>
      <c r="KXE210" s="110"/>
      <c r="KXF210" s="110"/>
      <c r="KXG210" s="110"/>
      <c r="KXH210" s="110"/>
      <c r="KXI210" s="110"/>
      <c r="KXJ210" s="110"/>
      <c r="KXK210" s="110"/>
      <c r="KXL210" s="110"/>
      <c r="KXM210" s="110"/>
      <c r="KXN210" s="110"/>
      <c r="KXO210" s="110"/>
      <c r="KXP210" s="110"/>
      <c r="KXQ210" s="110"/>
      <c r="KXR210" s="110"/>
      <c r="KXS210" s="110"/>
      <c r="KXT210" s="110"/>
      <c r="KXU210" s="110"/>
      <c r="KXV210" s="110"/>
      <c r="KXW210" s="110"/>
      <c r="KXX210" s="110"/>
      <c r="KXY210" s="110"/>
      <c r="KXZ210" s="110"/>
      <c r="KYA210" s="110"/>
      <c r="KYB210" s="110"/>
      <c r="KYC210" s="110"/>
      <c r="KYD210" s="110"/>
      <c r="KYE210" s="110"/>
      <c r="KYF210" s="110"/>
      <c r="KYG210" s="110"/>
      <c r="KYH210" s="110"/>
      <c r="KYI210" s="110"/>
      <c r="KYJ210" s="110"/>
      <c r="KYK210" s="110"/>
      <c r="KYL210" s="110"/>
      <c r="KYM210" s="110"/>
      <c r="KYN210" s="110"/>
      <c r="KYO210" s="110"/>
      <c r="KYP210" s="110"/>
      <c r="KYQ210" s="110"/>
      <c r="KYR210" s="110"/>
      <c r="KYS210" s="110"/>
      <c r="KYT210" s="110"/>
      <c r="KYU210" s="110"/>
      <c r="KYV210" s="110"/>
      <c r="KYW210" s="110"/>
      <c r="KYX210" s="110"/>
      <c r="KYY210" s="110"/>
      <c r="KYZ210" s="110"/>
      <c r="KZA210" s="110"/>
      <c r="KZB210" s="110"/>
      <c r="KZC210" s="110"/>
      <c r="KZD210" s="110"/>
      <c r="KZE210" s="110"/>
      <c r="KZF210" s="110"/>
      <c r="KZG210" s="110"/>
      <c r="KZH210" s="110"/>
      <c r="KZI210" s="110"/>
      <c r="KZJ210" s="110"/>
      <c r="KZK210" s="110"/>
      <c r="KZL210" s="110"/>
      <c r="KZM210" s="110"/>
      <c r="KZN210" s="110"/>
      <c r="KZO210" s="110"/>
      <c r="KZP210" s="110"/>
      <c r="KZQ210" s="110"/>
      <c r="KZR210" s="110"/>
      <c r="KZS210" s="110"/>
      <c r="KZT210" s="110"/>
      <c r="KZU210" s="110"/>
      <c r="KZV210" s="110"/>
      <c r="KZW210" s="110"/>
      <c r="KZX210" s="110"/>
      <c r="KZY210" s="110"/>
      <c r="KZZ210" s="110"/>
      <c r="LAA210" s="110"/>
      <c r="LAB210" s="110"/>
      <c r="LAC210" s="110"/>
      <c r="LAD210" s="110"/>
      <c r="LAE210" s="110"/>
      <c r="LAF210" s="110"/>
      <c r="LAG210" s="110"/>
      <c r="LAH210" s="110"/>
      <c r="LAI210" s="110"/>
      <c r="LAJ210" s="110"/>
      <c r="LAK210" s="110"/>
      <c r="LAL210" s="110"/>
      <c r="LAM210" s="110"/>
      <c r="LAN210" s="110"/>
      <c r="LAO210" s="110"/>
      <c r="LAP210" s="110"/>
      <c r="LAQ210" s="110"/>
      <c r="LAR210" s="110"/>
      <c r="LAS210" s="110"/>
      <c r="LAT210" s="110"/>
      <c r="LAU210" s="110"/>
      <c r="LAV210" s="110"/>
      <c r="LAW210" s="110"/>
      <c r="LAX210" s="110"/>
      <c r="LAY210" s="110"/>
      <c r="LAZ210" s="110"/>
      <c r="LBA210" s="110"/>
      <c r="LBB210" s="110"/>
      <c r="LBC210" s="110"/>
      <c r="LBD210" s="110"/>
      <c r="LBE210" s="110"/>
      <c r="LBF210" s="110"/>
      <c r="LBG210" s="110"/>
      <c r="LBH210" s="110"/>
      <c r="LBI210" s="110"/>
      <c r="LBJ210" s="110"/>
      <c r="LBK210" s="110"/>
      <c r="LBL210" s="110"/>
      <c r="LBM210" s="110"/>
      <c r="LBN210" s="110"/>
      <c r="LBO210" s="110"/>
      <c r="LBP210" s="110"/>
      <c r="LBQ210" s="110"/>
      <c r="LBR210" s="110"/>
      <c r="LBS210" s="110"/>
      <c r="LBT210" s="110"/>
      <c r="LBU210" s="110"/>
      <c r="LBV210" s="110"/>
      <c r="LBW210" s="110"/>
      <c r="LBX210" s="110"/>
      <c r="LBY210" s="110"/>
      <c r="LBZ210" s="110"/>
      <c r="LCA210" s="110"/>
      <c r="LCB210" s="110"/>
      <c r="LCC210" s="110"/>
      <c r="LCD210" s="110"/>
      <c r="LCE210" s="110"/>
      <c r="LCF210" s="110"/>
      <c r="LCG210" s="110"/>
      <c r="LCH210" s="110"/>
      <c r="LCI210" s="110"/>
      <c r="LCJ210" s="110"/>
      <c r="LCK210" s="110"/>
      <c r="LCL210" s="110"/>
      <c r="LCM210" s="110"/>
      <c r="LCN210" s="110"/>
      <c r="LCO210" s="110"/>
      <c r="LCP210" s="110"/>
      <c r="LCQ210" s="110"/>
      <c r="LCR210" s="110"/>
      <c r="LCS210" s="110"/>
      <c r="LCT210" s="110"/>
      <c r="LCU210" s="110"/>
      <c r="LCV210" s="110"/>
      <c r="LCW210" s="110"/>
      <c r="LCX210" s="110"/>
      <c r="LCY210" s="110"/>
      <c r="LCZ210" s="110"/>
      <c r="LDA210" s="110"/>
      <c r="LDB210" s="110"/>
      <c r="LDC210" s="110"/>
      <c r="LDD210" s="110"/>
      <c r="LDE210" s="110"/>
      <c r="LDF210" s="110"/>
      <c r="LDG210" s="110"/>
      <c r="LDH210" s="110"/>
      <c r="LDI210" s="110"/>
      <c r="LDJ210" s="110"/>
      <c r="LDK210" s="110"/>
      <c r="LDL210" s="110"/>
      <c r="LDM210" s="110"/>
      <c r="LDN210" s="110"/>
      <c r="LDO210" s="110"/>
      <c r="LDP210" s="110"/>
      <c r="LDQ210" s="110"/>
      <c r="LDR210" s="110"/>
      <c r="LDS210" s="110"/>
      <c r="LDT210" s="110"/>
      <c r="LDU210" s="110"/>
      <c r="LDV210" s="110"/>
      <c r="LDW210" s="110"/>
      <c r="LDX210" s="110"/>
      <c r="LDY210" s="110"/>
      <c r="LDZ210" s="110"/>
      <c r="LEA210" s="110"/>
      <c r="LEB210" s="110"/>
      <c r="LEC210" s="110"/>
      <c r="LED210" s="110"/>
      <c r="LEE210" s="110"/>
      <c r="LEF210" s="110"/>
      <c r="LEG210" s="110"/>
      <c r="LEH210" s="110"/>
      <c r="LEI210" s="110"/>
      <c r="LEJ210" s="110"/>
      <c r="LEK210" s="110"/>
      <c r="LEL210" s="110"/>
      <c r="LEM210" s="110"/>
      <c r="LEN210" s="110"/>
      <c r="LEO210" s="110"/>
      <c r="LEP210" s="110"/>
      <c r="LEQ210" s="110"/>
      <c r="LER210" s="110"/>
      <c r="LES210" s="110"/>
      <c r="LET210" s="110"/>
      <c r="LEU210" s="110"/>
      <c r="LEV210" s="110"/>
      <c r="LEW210" s="110"/>
      <c r="LEX210" s="110"/>
      <c r="LEY210" s="110"/>
      <c r="LEZ210" s="110"/>
      <c r="LFA210" s="110"/>
      <c r="LFB210" s="110"/>
      <c r="LFC210" s="110"/>
      <c r="LFD210" s="110"/>
      <c r="LFE210" s="110"/>
      <c r="LFF210" s="110"/>
      <c r="LFG210" s="110"/>
      <c r="LFH210" s="110"/>
      <c r="LFI210" s="110"/>
      <c r="LFJ210" s="110"/>
      <c r="LFK210" s="110"/>
      <c r="LFL210" s="110"/>
      <c r="LFM210" s="110"/>
      <c r="LFN210" s="110"/>
      <c r="LFO210" s="110"/>
      <c r="LFP210" s="110"/>
      <c r="LFQ210" s="110"/>
      <c r="LFR210" s="110"/>
      <c r="LFS210" s="110"/>
      <c r="LFT210" s="110"/>
      <c r="LFU210" s="110"/>
      <c r="LFV210" s="110"/>
      <c r="LFW210" s="110"/>
      <c r="LFX210" s="110"/>
      <c r="LFY210" s="110"/>
      <c r="LFZ210" s="110"/>
      <c r="LGA210" s="110"/>
      <c r="LGB210" s="110"/>
      <c r="LGC210" s="110"/>
      <c r="LGD210" s="110"/>
      <c r="LGE210" s="110"/>
      <c r="LGF210" s="110"/>
      <c r="LGG210" s="110"/>
      <c r="LGH210" s="110"/>
      <c r="LGI210" s="110"/>
      <c r="LGJ210" s="110"/>
      <c r="LGK210" s="110"/>
      <c r="LGL210" s="110"/>
      <c r="LGM210" s="110"/>
      <c r="LGN210" s="110"/>
      <c r="LGO210" s="110"/>
      <c r="LGP210" s="110"/>
      <c r="LGQ210" s="110"/>
      <c r="LGR210" s="110"/>
      <c r="LGS210" s="110"/>
      <c r="LGT210" s="110"/>
      <c r="LGU210" s="110"/>
      <c r="LGV210" s="110"/>
      <c r="LGW210" s="110"/>
      <c r="LGX210" s="110"/>
      <c r="LGY210" s="110"/>
      <c r="LGZ210" s="110"/>
      <c r="LHA210" s="110"/>
      <c r="LHB210" s="110"/>
      <c r="LHC210" s="110"/>
      <c r="LHD210" s="110"/>
      <c r="LHE210" s="110"/>
      <c r="LHF210" s="110"/>
      <c r="LHG210" s="110"/>
      <c r="LHH210" s="110"/>
      <c r="LHI210" s="110"/>
      <c r="LHJ210" s="110"/>
      <c r="LHK210" s="110"/>
      <c r="LHL210" s="110"/>
      <c r="LHM210" s="110"/>
      <c r="LHN210" s="110"/>
      <c r="LHO210" s="110"/>
      <c r="LHP210" s="110"/>
      <c r="LHQ210" s="110"/>
      <c r="LHR210" s="110"/>
      <c r="LHS210" s="110"/>
      <c r="LHT210" s="110"/>
      <c r="LHU210" s="110"/>
      <c r="LHV210" s="110"/>
      <c r="LHW210" s="110"/>
      <c r="LHX210" s="110"/>
      <c r="LHY210" s="110"/>
      <c r="LHZ210" s="110"/>
      <c r="LIA210" s="110"/>
      <c r="LIB210" s="110"/>
      <c r="LIC210" s="110"/>
      <c r="LID210" s="110"/>
      <c r="LIE210" s="110"/>
      <c r="LIF210" s="110"/>
      <c r="LIG210" s="110"/>
      <c r="LIH210" s="110"/>
      <c r="LII210" s="110"/>
      <c r="LIJ210" s="110"/>
      <c r="LIK210" s="110"/>
      <c r="LIL210" s="110"/>
      <c r="LIM210" s="110"/>
      <c r="LIN210" s="110"/>
      <c r="LIO210" s="110"/>
      <c r="LIP210" s="110"/>
      <c r="LIQ210" s="110"/>
      <c r="LIR210" s="110"/>
      <c r="LIS210" s="110"/>
      <c r="LIT210" s="110"/>
      <c r="LIU210" s="110"/>
      <c r="LIV210" s="110"/>
      <c r="LIW210" s="110"/>
      <c r="LIX210" s="110"/>
      <c r="LIY210" s="110"/>
      <c r="LIZ210" s="110"/>
      <c r="LJA210" s="110"/>
      <c r="LJB210" s="110"/>
      <c r="LJC210" s="110"/>
      <c r="LJD210" s="110"/>
      <c r="LJE210" s="110"/>
      <c r="LJF210" s="110"/>
      <c r="LJG210" s="110"/>
      <c r="LJH210" s="110"/>
      <c r="LJI210" s="110"/>
      <c r="LJJ210" s="110"/>
      <c r="LJK210" s="110"/>
      <c r="LJL210" s="110"/>
      <c r="LJM210" s="110"/>
      <c r="LJN210" s="110"/>
      <c r="LJO210" s="110"/>
      <c r="LJP210" s="110"/>
      <c r="LJQ210" s="110"/>
      <c r="LJR210" s="110"/>
      <c r="LJS210" s="110"/>
      <c r="LJT210" s="110"/>
      <c r="LJU210" s="110"/>
      <c r="LJV210" s="110"/>
      <c r="LJW210" s="110"/>
      <c r="LJX210" s="110"/>
      <c r="LJY210" s="110"/>
      <c r="LJZ210" s="110"/>
      <c r="LKA210" s="110"/>
      <c r="LKB210" s="110"/>
      <c r="LKC210" s="110"/>
      <c r="LKD210" s="110"/>
      <c r="LKE210" s="110"/>
      <c r="LKF210" s="110"/>
      <c r="LKG210" s="110"/>
      <c r="LKH210" s="110"/>
      <c r="LKI210" s="110"/>
      <c r="LKJ210" s="110"/>
      <c r="LKK210" s="110"/>
      <c r="LKL210" s="110"/>
      <c r="LKM210" s="110"/>
      <c r="LKN210" s="110"/>
      <c r="LKO210" s="110"/>
      <c r="LKP210" s="110"/>
      <c r="LKQ210" s="110"/>
      <c r="LKR210" s="110"/>
      <c r="LKS210" s="110"/>
      <c r="LKT210" s="110"/>
      <c r="LKU210" s="110"/>
      <c r="LKV210" s="110"/>
      <c r="LKW210" s="110"/>
      <c r="LKX210" s="110"/>
      <c r="LKY210" s="110"/>
      <c r="LKZ210" s="110"/>
      <c r="LLA210" s="110"/>
      <c r="LLB210" s="110"/>
      <c r="LLC210" s="110"/>
      <c r="LLD210" s="110"/>
      <c r="LLE210" s="110"/>
      <c r="LLF210" s="110"/>
      <c r="LLG210" s="110"/>
      <c r="LLH210" s="110"/>
      <c r="LLI210" s="110"/>
      <c r="LLJ210" s="110"/>
      <c r="LLK210" s="110"/>
      <c r="LLL210" s="110"/>
      <c r="LLM210" s="110"/>
      <c r="LLN210" s="110"/>
      <c r="LLO210" s="110"/>
      <c r="LLP210" s="110"/>
      <c r="LLQ210" s="110"/>
      <c r="LLR210" s="110"/>
      <c r="LLS210" s="110"/>
      <c r="LLT210" s="110"/>
      <c r="LLU210" s="110"/>
      <c r="LLV210" s="110"/>
      <c r="LLW210" s="110"/>
      <c r="LLX210" s="110"/>
      <c r="LLY210" s="110"/>
      <c r="LLZ210" s="110"/>
      <c r="LMA210" s="110"/>
      <c r="LMB210" s="110"/>
      <c r="LMC210" s="110"/>
      <c r="LMD210" s="110"/>
      <c r="LME210" s="110"/>
      <c r="LMF210" s="110"/>
      <c r="LMG210" s="110"/>
      <c r="LMH210" s="110"/>
      <c r="LMI210" s="110"/>
      <c r="LMJ210" s="110"/>
      <c r="LMK210" s="110"/>
      <c r="LML210" s="110"/>
      <c r="LMM210" s="110"/>
      <c r="LMN210" s="110"/>
      <c r="LMO210" s="110"/>
      <c r="LMP210" s="110"/>
      <c r="LMQ210" s="110"/>
      <c r="LMR210" s="110"/>
      <c r="LMS210" s="110"/>
      <c r="LMT210" s="110"/>
      <c r="LMU210" s="110"/>
      <c r="LMV210" s="110"/>
      <c r="LMW210" s="110"/>
      <c r="LMX210" s="110"/>
      <c r="LMY210" s="110"/>
      <c r="LMZ210" s="110"/>
      <c r="LNA210" s="110"/>
      <c r="LNB210" s="110"/>
      <c r="LNC210" s="110"/>
      <c r="LND210" s="110"/>
      <c r="LNE210" s="110"/>
      <c r="LNF210" s="110"/>
      <c r="LNG210" s="110"/>
      <c r="LNH210" s="110"/>
      <c r="LNI210" s="110"/>
      <c r="LNJ210" s="110"/>
      <c r="LNK210" s="110"/>
      <c r="LNL210" s="110"/>
      <c r="LNM210" s="110"/>
      <c r="LNN210" s="110"/>
      <c r="LNO210" s="110"/>
      <c r="LNP210" s="110"/>
      <c r="LNQ210" s="110"/>
      <c r="LNR210" s="110"/>
      <c r="LNS210" s="110"/>
      <c r="LNT210" s="110"/>
      <c r="LNU210" s="110"/>
      <c r="LNV210" s="110"/>
      <c r="LNW210" s="110"/>
      <c r="LNX210" s="110"/>
      <c r="LNY210" s="110"/>
      <c r="LNZ210" s="110"/>
      <c r="LOA210" s="110"/>
      <c r="LOB210" s="110"/>
      <c r="LOC210" s="110"/>
      <c r="LOD210" s="110"/>
      <c r="LOE210" s="110"/>
      <c r="LOF210" s="110"/>
      <c r="LOG210" s="110"/>
      <c r="LOH210" s="110"/>
      <c r="LOI210" s="110"/>
      <c r="LOJ210" s="110"/>
      <c r="LOK210" s="110"/>
      <c r="LOL210" s="110"/>
      <c r="LOM210" s="110"/>
      <c r="LON210" s="110"/>
      <c r="LOO210" s="110"/>
      <c r="LOP210" s="110"/>
      <c r="LOQ210" s="110"/>
      <c r="LOR210" s="110"/>
      <c r="LOS210" s="110"/>
      <c r="LOT210" s="110"/>
      <c r="LOU210" s="110"/>
      <c r="LOV210" s="110"/>
      <c r="LOW210" s="110"/>
      <c r="LOX210" s="110"/>
      <c r="LOY210" s="110"/>
      <c r="LOZ210" s="110"/>
      <c r="LPA210" s="110"/>
      <c r="LPB210" s="110"/>
      <c r="LPC210" s="110"/>
      <c r="LPD210" s="110"/>
      <c r="LPE210" s="110"/>
      <c r="LPF210" s="110"/>
      <c r="LPG210" s="110"/>
      <c r="LPH210" s="110"/>
      <c r="LPI210" s="110"/>
      <c r="LPJ210" s="110"/>
      <c r="LPK210" s="110"/>
      <c r="LPL210" s="110"/>
      <c r="LPM210" s="110"/>
      <c r="LPN210" s="110"/>
      <c r="LPO210" s="110"/>
      <c r="LPP210" s="110"/>
      <c r="LPQ210" s="110"/>
      <c r="LPR210" s="110"/>
      <c r="LPS210" s="110"/>
      <c r="LPT210" s="110"/>
      <c r="LPU210" s="110"/>
      <c r="LPV210" s="110"/>
      <c r="LPW210" s="110"/>
      <c r="LPX210" s="110"/>
      <c r="LPY210" s="110"/>
      <c r="LPZ210" s="110"/>
      <c r="LQA210" s="110"/>
      <c r="LQB210" s="110"/>
      <c r="LQC210" s="110"/>
      <c r="LQD210" s="110"/>
      <c r="LQE210" s="110"/>
      <c r="LQF210" s="110"/>
      <c r="LQG210" s="110"/>
      <c r="LQH210" s="110"/>
      <c r="LQI210" s="110"/>
      <c r="LQJ210" s="110"/>
      <c r="LQK210" s="110"/>
      <c r="LQL210" s="110"/>
      <c r="LQM210" s="110"/>
      <c r="LQN210" s="110"/>
      <c r="LQO210" s="110"/>
      <c r="LQP210" s="110"/>
      <c r="LQQ210" s="110"/>
      <c r="LQR210" s="110"/>
      <c r="LQS210" s="110"/>
      <c r="LQT210" s="110"/>
      <c r="LQU210" s="110"/>
      <c r="LQV210" s="110"/>
      <c r="LQW210" s="110"/>
      <c r="LQX210" s="110"/>
      <c r="LQY210" s="110"/>
      <c r="LQZ210" s="110"/>
      <c r="LRA210" s="110"/>
      <c r="LRB210" s="110"/>
      <c r="LRC210" s="110"/>
      <c r="LRD210" s="110"/>
      <c r="LRE210" s="110"/>
      <c r="LRF210" s="110"/>
      <c r="LRG210" s="110"/>
      <c r="LRH210" s="110"/>
      <c r="LRI210" s="110"/>
      <c r="LRJ210" s="110"/>
      <c r="LRK210" s="110"/>
      <c r="LRL210" s="110"/>
      <c r="LRM210" s="110"/>
      <c r="LRN210" s="110"/>
      <c r="LRO210" s="110"/>
      <c r="LRP210" s="110"/>
      <c r="LRQ210" s="110"/>
      <c r="LRR210" s="110"/>
      <c r="LRS210" s="110"/>
      <c r="LRT210" s="110"/>
      <c r="LRU210" s="110"/>
      <c r="LRV210" s="110"/>
      <c r="LRW210" s="110"/>
      <c r="LRX210" s="110"/>
      <c r="LRY210" s="110"/>
      <c r="LRZ210" s="110"/>
      <c r="LSA210" s="110"/>
      <c r="LSB210" s="110"/>
      <c r="LSC210" s="110"/>
      <c r="LSD210" s="110"/>
      <c r="LSE210" s="110"/>
      <c r="LSF210" s="110"/>
      <c r="LSG210" s="110"/>
      <c r="LSH210" s="110"/>
      <c r="LSI210" s="110"/>
      <c r="LSJ210" s="110"/>
      <c r="LSK210" s="110"/>
      <c r="LSL210" s="110"/>
      <c r="LSM210" s="110"/>
      <c r="LSN210" s="110"/>
      <c r="LSO210" s="110"/>
      <c r="LSP210" s="110"/>
      <c r="LSQ210" s="110"/>
      <c r="LSR210" s="110"/>
      <c r="LSS210" s="110"/>
      <c r="LST210" s="110"/>
      <c r="LSU210" s="110"/>
      <c r="LSV210" s="110"/>
      <c r="LSW210" s="110"/>
      <c r="LSX210" s="110"/>
      <c r="LSY210" s="110"/>
      <c r="LSZ210" s="110"/>
      <c r="LTA210" s="110"/>
      <c r="LTB210" s="110"/>
      <c r="LTC210" s="110"/>
      <c r="LTD210" s="110"/>
      <c r="LTE210" s="110"/>
      <c r="LTF210" s="110"/>
      <c r="LTG210" s="110"/>
      <c r="LTH210" s="110"/>
      <c r="LTI210" s="110"/>
      <c r="LTJ210" s="110"/>
      <c r="LTK210" s="110"/>
      <c r="LTL210" s="110"/>
      <c r="LTM210" s="110"/>
      <c r="LTN210" s="110"/>
      <c r="LTO210" s="110"/>
      <c r="LTP210" s="110"/>
      <c r="LTQ210" s="110"/>
      <c r="LTR210" s="110"/>
      <c r="LTS210" s="110"/>
      <c r="LTT210" s="110"/>
      <c r="LTU210" s="110"/>
      <c r="LTV210" s="110"/>
      <c r="LTW210" s="110"/>
      <c r="LTX210" s="110"/>
      <c r="LTY210" s="110"/>
      <c r="LTZ210" s="110"/>
      <c r="LUA210" s="110"/>
      <c r="LUB210" s="110"/>
      <c r="LUC210" s="110"/>
      <c r="LUD210" s="110"/>
      <c r="LUE210" s="110"/>
      <c r="LUF210" s="110"/>
      <c r="LUG210" s="110"/>
      <c r="LUH210" s="110"/>
      <c r="LUI210" s="110"/>
      <c r="LUJ210" s="110"/>
      <c r="LUK210" s="110"/>
      <c r="LUL210" s="110"/>
      <c r="LUM210" s="110"/>
      <c r="LUN210" s="110"/>
      <c r="LUO210" s="110"/>
      <c r="LUP210" s="110"/>
      <c r="LUQ210" s="110"/>
      <c r="LUR210" s="110"/>
      <c r="LUS210" s="110"/>
      <c r="LUT210" s="110"/>
      <c r="LUU210" s="110"/>
      <c r="LUV210" s="110"/>
      <c r="LUW210" s="110"/>
      <c r="LUX210" s="110"/>
      <c r="LUY210" s="110"/>
      <c r="LUZ210" s="110"/>
      <c r="LVA210" s="110"/>
      <c r="LVB210" s="110"/>
      <c r="LVC210" s="110"/>
      <c r="LVD210" s="110"/>
      <c r="LVE210" s="110"/>
      <c r="LVF210" s="110"/>
      <c r="LVG210" s="110"/>
      <c r="LVH210" s="110"/>
      <c r="LVI210" s="110"/>
      <c r="LVJ210" s="110"/>
      <c r="LVK210" s="110"/>
      <c r="LVL210" s="110"/>
      <c r="LVM210" s="110"/>
      <c r="LVN210" s="110"/>
      <c r="LVO210" s="110"/>
      <c r="LVP210" s="110"/>
      <c r="LVQ210" s="110"/>
      <c r="LVR210" s="110"/>
      <c r="LVS210" s="110"/>
      <c r="LVT210" s="110"/>
      <c r="LVU210" s="110"/>
      <c r="LVV210" s="110"/>
      <c r="LVW210" s="110"/>
      <c r="LVX210" s="110"/>
      <c r="LVY210" s="110"/>
      <c r="LVZ210" s="110"/>
      <c r="LWA210" s="110"/>
      <c r="LWB210" s="110"/>
      <c r="LWC210" s="110"/>
      <c r="LWD210" s="110"/>
      <c r="LWE210" s="110"/>
      <c r="LWF210" s="110"/>
      <c r="LWG210" s="110"/>
      <c r="LWH210" s="110"/>
      <c r="LWI210" s="110"/>
      <c r="LWJ210" s="110"/>
      <c r="LWK210" s="110"/>
      <c r="LWL210" s="110"/>
      <c r="LWM210" s="110"/>
      <c r="LWN210" s="110"/>
      <c r="LWO210" s="110"/>
      <c r="LWP210" s="110"/>
      <c r="LWQ210" s="110"/>
      <c r="LWR210" s="110"/>
      <c r="LWS210" s="110"/>
      <c r="LWT210" s="110"/>
      <c r="LWU210" s="110"/>
      <c r="LWV210" s="110"/>
      <c r="LWW210" s="110"/>
      <c r="LWX210" s="110"/>
      <c r="LWY210" s="110"/>
      <c r="LWZ210" s="110"/>
      <c r="LXA210" s="110"/>
      <c r="LXB210" s="110"/>
      <c r="LXC210" s="110"/>
      <c r="LXD210" s="110"/>
      <c r="LXE210" s="110"/>
      <c r="LXF210" s="110"/>
      <c r="LXG210" s="110"/>
      <c r="LXH210" s="110"/>
      <c r="LXI210" s="110"/>
      <c r="LXJ210" s="110"/>
      <c r="LXK210" s="110"/>
      <c r="LXL210" s="110"/>
      <c r="LXM210" s="110"/>
      <c r="LXN210" s="110"/>
      <c r="LXO210" s="110"/>
      <c r="LXP210" s="110"/>
      <c r="LXQ210" s="110"/>
      <c r="LXR210" s="110"/>
      <c r="LXS210" s="110"/>
      <c r="LXT210" s="110"/>
      <c r="LXU210" s="110"/>
      <c r="LXV210" s="110"/>
      <c r="LXW210" s="110"/>
      <c r="LXX210" s="110"/>
      <c r="LXY210" s="110"/>
      <c r="LXZ210" s="110"/>
      <c r="LYA210" s="110"/>
      <c r="LYB210" s="110"/>
      <c r="LYC210" s="110"/>
      <c r="LYD210" s="110"/>
      <c r="LYE210" s="110"/>
      <c r="LYF210" s="110"/>
      <c r="LYG210" s="110"/>
      <c r="LYH210" s="110"/>
      <c r="LYI210" s="110"/>
      <c r="LYJ210" s="110"/>
      <c r="LYK210" s="110"/>
      <c r="LYL210" s="110"/>
      <c r="LYM210" s="110"/>
      <c r="LYN210" s="110"/>
      <c r="LYO210" s="110"/>
      <c r="LYP210" s="110"/>
      <c r="LYQ210" s="110"/>
      <c r="LYR210" s="110"/>
      <c r="LYS210" s="110"/>
      <c r="LYT210" s="110"/>
      <c r="LYU210" s="110"/>
      <c r="LYV210" s="110"/>
      <c r="LYW210" s="110"/>
      <c r="LYX210" s="110"/>
      <c r="LYY210" s="110"/>
      <c r="LYZ210" s="110"/>
      <c r="LZA210" s="110"/>
      <c r="LZB210" s="110"/>
      <c r="LZC210" s="110"/>
      <c r="LZD210" s="110"/>
      <c r="LZE210" s="110"/>
      <c r="LZF210" s="110"/>
      <c r="LZG210" s="110"/>
      <c r="LZH210" s="110"/>
      <c r="LZI210" s="110"/>
      <c r="LZJ210" s="110"/>
      <c r="LZK210" s="110"/>
      <c r="LZL210" s="110"/>
      <c r="LZM210" s="110"/>
      <c r="LZN210" s="110"/>
      <c r="LZO210" s="110"/>
      <c r="LZP210" s="110"/>
      <c r="LZQ210" s="110"/>
      <c r="LZR210" s="110"/>
      <c r="LZS210" s="110"/>
      <c r="LZT210" s="110"/>
      <c r="LZU210" s="110"/>
      <c r="LZV210" s="110"/>
      <c r="LZW210" s="110"/>
      <c r="LZX210" s="110"/>
      <c r="LZY210" s="110"/>
      <c r="LZZ210" s="110"/>
      <c r="MAA210" s="110"/>
      <c r="MAB210" s="110"/>
      <c r="MAC210" s="110"/>
      <c r="MAD210" s="110"/>
      <c r="MAE210" s="110"/>
      <c r="MAF210" s="110"/>
      <c r="MAG210" s="110"/>
      <c r="MAH210" s="110"/>
      <c r="MAI210" s="110"/>
      <c r="MAJ210" s="110"/>
      <c r="MAK210" s="110"/>
      <c r="MAL210" s="110"/>
      <c r="MAM210" s="110"/>
      <c r="MAN210" s="110"/>
      <c r="MAO210" s="110"/>
      <c r="MAP210" s="110"/>
      <c r="MAQ210" s="110"/>
      <c r="MAR210" s="110"/>
      <c r="MAS210" s="110"/>
      <c r="MAT210" s="110"/>
      <c r="MAU210" s="110"/>
      <c r="MAV210" s="110"/>
      <c r="MAW210" s="110"/>
      <c r="MAX210" s="110"/>
      <c r="MAY210" s="110"/>
      <c r="MAZ210" s="110"/>
      <c r="MBA210" s="110"/>
      <c r="MBB210" s="110"/>
      <c r="MBC210" s="110"/>
      <c r="MBD210" s="110"/>
      <c r="MBE210" s="110"/>
      <c r="MBF210" s="110"/>
      <c r="MBG210" s="110"/>
      <c r="MBH210" s="110"/>
      <c r="MBI210" s="110"/>
      <c r="MBJ210" s="110"/>
      <c r="MBK210" s="110"/>
      <c r="MBL210" s="110"/>
      <c r="MBM210" s="110"/>
      <c r="MBN210" s="110"/>
      <c r="MBO210" s="110"/>
      <c r="MBP210" s="110"/>
      <c r="MBQ210" s="110"/>
      <c r="MBR210" s="110"/>
      <c r="MBS210" s="110"/>
      <c r="MBT210" s="110"/>
      <c r="MBU210" s="110"/>
      <c r="MBV210" s="110"/>
      <c r="MBW210" s="110"/>
      <c r="MBX210" s="110"/>
      <c r="MBY210" s="110"/>
      <c r="MBZ210" s="110"/>
      <c r="MCA210" s="110"/>
      <c r="MCB210" s="110"/>
      <c r="MCC210" s="110"/>
      <c r="MCD210" s="110"/>
      <c r="MCE210" s="110"/>
      <c r="MCF210" s="110"/>
      <c r="MCG210" s="110"/>
      <c r="MCH210" s="110"/>
      <c r="MCI210" s="110"/>
      <c r="MCJ210" s="110"/>
      <c r="MCK210" s="110"/>
      <c r="MCL210" s="110"/>
      <c r="MCM210" s="110"/>
      <c r="MCN210" s="110"/>
      <c r="MCO210" s="110"/>
      <c r="MCP210" s="110"/>
      <c r="MCQ210" s="110"/>
      <c r="MCR210" s="110"/>
      <c r="MCS210" s="110"/>
      <c r="MCT210" s="110"/>
      <c r="MCU210" s="110"/>
      <c r="MCV210" s="110"/>
      <c r="MCW210" s="110"/>
      <c r="MCX210" s="110"/>
      <c r="MCY210" s="110"/>
      <c r="MCZ210" s="110"/>
      <c r="MDA210" s="110"/>
      <c r="MDB210" s="110"/>
      <c r="MDC210" s="110"/>
      <c r="MDD210" s="110"/>
      <c r="MDE210" s="110"/>
      <c r="MDF210" s="110"/>
      <c r="MDG210" s="110"/>
      <c r="MDH210" s="110"/>
      <c r="MDI210" s="110"/>
      <c r="MDJ210" s="110"/>
      <c r="MDK210" s="110"/>
      <c r="MDL210" s="110"/>
      <c r="MDM210" s="110"/>
      <c r="MDN210" s="110"/>
      <c r="MDO210" s="110"/>
      <c r="MDP210" s="110"/>
      <c r="MDQ210" s="110"/>
      <c r="MDR210" s="110"/>
      <c r="MDS210" s="110"/>
      <c r="MDT210" s="110"/>
      <c r="MDU210" s="110"/>
      <c r="MDV210" s="110"/>
      <c r="MDW210" s="110"/>
      <c r="MDX210" s="110"/>
      <c r="MDY210" s="110"/>
      <c r="MDZ210" s="110"/>
      <c r="MEA210" s="110"/>
      <c r="MEB210" s="110"/>
      <c r="MEC210" s="110"/>
      <c r="MED210" s="110"/>
      <c r="MEE210" s="110"/>
      <c r="MEF210" s="110"/>
      <c r="MEG210" s="110"/>
      <c r="MEH210" s="110"/>
      <c r="MEI210" s="110"/>
      <c r="MEJ210" s="110"/>
      <c r="MEK210" s="110"/>
      <c r="MEL210" s="110"/>
      <c r="MEM210" s="110"/>
      <c r="MEN210" s="110"/>
      <c r="MEO210" s="110"/>
      <c r="MEP210" s="110"/>
      <c r="MEQ210" s="110"/>
      <c r="MER210" s="110"/>
      <c r="MES210" s="110"/>
      <c r="MET210" s="110"/>
      <c r="MEU210" s="110"/>
      <c r="MEV210" s="110"/>
      <c r="MEW210" s="110"/>
      <c r="MEX210" s="110"/>
      <c r="MEY210" s="110"/>
      <c r="MEZ210" s="110"/>
      <c r="MFA210" s="110"/>
      <c r="MFB210" s="110"/>
      <c r="MFC210" s="110"/>
      <c r="MFD210" s="110"/>
      <c r="MFE210" s="110"/>
      <c r="MFF210" s="110"/>
      <c r="MFG210" s="110"/>
      <c r="MFH210" s="110"/>
      <c r="MFI210" s="110"/>
      <c r="MFJ210" s="110"/>
      <c r="MFK210" s="110"/>
      <c r="MFL210" s="110"/>
      <c r="MFM210" s="110"/>
      <c r="MFN210" s="110"/>
      <c r="MFO210" s="110"/>
      <c r="MFP210" s="110"/>
      <c r="MFQ210" s="110"/>
      <c r="MFR210" s="110"/>
      <c r="MFS210" s="110"/>
      <c r="MFT210" s="110"/>
      <c r="MFU210" s="110"/>
      <c r="MFV210" s="110"/>
      <c r="MFW210" s="110"/>
      <c r="MFX210" s="110"/>
      <c r="MFY210" s="110"/>
      <c r="MFZ210" s="110"/>
      <c r="MGA210" s="110"/>
      <c r="MGB210" s="110"/>
      <c r="MGC210" s="110"/>
      <c r="MGD210" s="110"/>
      <c r="MGE210" s="110"/>
      <c r="MGF210" s="110"/>
      <c r="MGG210" s="110"/>
      <c r="MGH210" s="110"/>
      <c r="MGI210" s="110"/>
      <c r="MGJ210" s="110"/>
      <c r="MGK210" s="110"/>
      <c r="MGL210" s="110"/>
      <c r="MGM210" s="110"/>
      <c r="MGN210" s="110"/>
      <c r="MGO210" s="110"/>
      <c r="MGP210" s="110"/>
      <c r="MGQ210" s="110"/>
      <c r="MGR210" s="110"/>
      <c r="MGS210" s="110"/>
      <c r="MGT210" s="110"/>
      <c r="MGU210" s="110"/>
      <c r="MGV210" s="110"/>
      <c r="MGW210" s="110"/>
      <c r="MGX210" s="110"/>
      <c r="MGY210" s="110"/>
      <c r="MGZ210" s="110"/>
      <c r="MHA210" s="110"/>
      <c r="MHB210" s="110"/>
      <c r="MHC210" s="110"/>
      <c r="MHD210" s="110"/>
      <c r="MHE210" s="110"/>
      <c r="MHF210" s="110"/>
      <c r="MHG210" s="110"/>
      <c r="MHH210" s="110"/>
      <c r="MHI210" s="110"/>
      <c r="MHJ210" s="110"/>
      <c r="MHK210" s="110"/>
      <c r="MHL210" s="110"/>
      <c r="MHM210" s="110"/>
      <c r="MHN210" s="110"/>
      <c r="MHO210" s="110"/>
      <c r="MHP210" s="110"/>
      <c r="MHQ210" s="110"/>
      <c r="MHR210" s="110"/>
      <c r="MHS210" s="110"/>
      <c r="MHT210" s="110"/>
      <c r="MHU210" s="110"/>
      <c r="MHV210" s="110"/>
      <c r="MHW210" s="110"/>
      <c r="MHX210" s="110"/>
      <c r="MHY210" s="110"/>
      <c r="MHZ210" s="110"/>
      <c r="MIA210" s="110"/>
      <c r="MIB210" s="110"/>
      <c r="MIC210" s="110"/>
      <c r="MID210" s="110"/>
      <c r="MIE210" s="110"/>
      <c r="MIF210" s="110"/>
      <c r="MIG210" s="110"/>
      <c r="MIH210" s="110"/>
      <c r="MII210" s="110"/>
      <c r="MIJ210" s="110"/>
      <c r="MIK210" s="110"/>
      <c r="MIL210" s="110"/>
      <c r="MIM210" s="110"/>
      <c r="MIN210" s="110"/>
      <c r="MIO210" s="110"/>
      <c r="MIP210" s="110"/>
      <c r="MIQ210" s="110"/>
      <c r="MIR210" s="110"/>
      <c r="MIS210" s="110"/>
      <c r="MIT210" s="110"/>
      <c r="MIU210" s="110"/>
      <c r="MIV210" s="110"/>
      <c r="MIW210" s="110"/>
      <c r="MIX210" s="110"/>
      <c r="MIY210" s="110"/>
      <c r="MIZ210" s="110"/>
      <c r="MJA210" s="110"/>
      <c r="MJB210" s="110"/>
      <c r="MJC210" s="110"/>
      <c r="MJD210" s="110"/>
      <c r="MJE210" s="110"/>
      <c r="MJF210" s="110"/>
      <c r="MJG210" s="110"/>
      <c r="MJH210" s="110"/>
      <c r="MJI210" s="110"/>
      <c r="MJJ210" s="110"/>
      <c r="MJK210" s="110"/>
      <c r="MJL210" s="110"/>
      <c r="MJM210" s="110"/>
      <c r="MJN210" s="110"/>
      <c r="MJO210" s="110"/>
      <c r="MJP210" s="110"/>
      <c r="MJQ210" s="110"/>
      <c r="MJR210" s="110"/>
      <c r="MJS210" s="110"/>
      <c r="MJT210" s="110"/>
      <c r="MJU210" s="110"/>
      <c r="MJV210" s="110"/>
      <c r="MJW210" s="110"/>
      <c r="MJX210" s="110"/>
      <c r="MJY210" s="110"/>
      <c r="MJZ210" s="110"/>
      <c r="MKA210" s="110"/>
      <c r="MKB210" s="110"/>
      <c r="MKC210" s="110"/>
      <c r="MKD210" s="110"/>
      <c r="MKE210" s="110"/>
      <c r="MKF210" s="110"/>
      <c r="MKG210" s="110"/>
      <c r="MKH210" s="110"/>
      <c r="MKI210" s="110"/>
      <c r="MKJ210" s="110"/>
      <c r="MKK210" s="110"/>
      <c r="MKL210" s="110"/>
      <c r="MKM210" s="110"/>
      <c r="MKN210" s="110"/>
      <c r="MKO210" s="110"/>
      <c r="MKP210" s="110"/>
      <c r="MKQ210" s="110"/>
      <c r="MKR210" s="110"/>
      <c r="MKS210" s="110"/>
      <c r="MKT210" s="110"/>
      <c r="MKU210" s="110"/>
      <c r="MKV210" s="110"/>
      <c r="MKW210" s="110"/>
      <c r="MKX210" s="110"/>
      <c r="MKY210" s="110"/>
      <c r="MKZ210" s="110"/>
      <c r="MLA210" s="110"/>
      <c r="MLB210" s="110"/>
      <c r="MLC210" s="110"/>
      <c r="MLD210" s="110"/>
      <c r="MLE210" s="110"/>
      <c r="MLF210" s="110"/>
      <c r="MLG210" s="110"/>
      <c r="MLH210" s="110"/>
      <c r="MLI210" s="110"/>
      <c r="MLJ210" s="110"/>
      <c r="MLK210" s="110"/>
      <c r="MLL210" s="110"/>
      <c r="MLM210" s="110"/>
      <c r="MLN210" s="110"/>
      <c r="MLO210" s="110"/>
      <c r="MLP210" s="110"/>
      <c r="MLQ210" s="110"/>
      <c r="MLR210" s="110"/>
      <c r="MLS210" s="110"/>
      <c r="MLT210" s="110"/>
      <c r="MLU210" s="110"/>
      <c r="MLV210" s="110"/>
      <c r="MLW210" s="110"/>
      <c r="MLX210" s="110"/>
      <c r="MLY210" s="110"/>
      <c r="MLZ210" s="110"/>
      <c r="MMA210" s="110"/>
      <c r="MMB210" s="110"/>
      <c r="MMC210" s="110"/>
      <c r="MMD210" s="110"/>
      <c r="MME210" s="110"/>
      <c r="MMF210" s="110"/>
      <c r="MMG210" s="110"/>
      <c r="MMH210" s="110"/>
      <c r="MMI210" s="110"/>
      <c r="MMJ210" s="110"/>
      <c r="MMK210" s="110"/>
      <c r="MML210" s="110"/>
      <c r="MMM210" s="110"/>
      <c r="MMN210" s="110"/>
      <c r="MMO210" s="110"/>
      <c r="MMP210" s="110"/>
      <c r="MMQ210" s="110"/>
      <c r="MMR210" s="110"/>
      <c r="MMS210" s="110"/>
      <c r="MMT210" s="110"/>
      <c r="MMU210" s="110"/>
      <c r="MMV210" s="110"/>
      <c r="MMW210" s="110"/>
      <c r="MMX210" s="110"/>
      <c r="MMY210" s="110"/>
      <c r="MMZ210" s="110"/>
      <c r="MNA210" s="110"/>
      <c r="MNB210" s="110"/>
      <c r="MNC210" s="110"/>
      <c r="MND210" s="110"/>
      <c r="MNE210" s="110"/>
      <c r="MNF210" s="110"/>
      <c r="MNG210" s="110"/>
      <c r="MNH210" s="110"/>
      <c r="MNI210" s="110"/>
      <c r="MNJ210" s="110"/>
      <c r="MNK210" s="110"/>
      <c r="MNL210" s="110"/>
      <c r="MNM210" s="110"/>
      <c r="MNN210" s="110"/>
      <c r="MNO210" s="110"/>
      <c r="MNP210" s="110"/>
      <c r="MNQ210" s="110"/>
      <c r="MNR210" s="110"/>
      <c r="MNS210" s="110"/>
      <c r="MNT210" s="110"/>
      <c r="MNU210" s="110"/>
      <c r="MNV210" s="110"/>
      <c r="MNW210" s="110"/>
      <c r="MNX210" s="110"/>
      <c r="MNY210" s="110"/>
      <c r="MNZ210" s="110"/>
      <c r="MOA210" s="110"/>
      <c r="MOB210" s="110"/>
      <c r="MOC210" s="110"/>
      <c r="MOD210" s="110"/>
      <c r="MOE210" s="110"/>
      <c r="MOF210" s="110"/>
      <c r="MOG210" s="110"/>
      <c r="MOH210" s="110"/>
      <c r="MOI210" s="110"/>
      <c r="MOJ210" s="110"/>
      <c r="MOK210" s="110"/>
      <c r="MOL210" s="110"/>
      <c r="MOM210" s="110"/>
      <c r="MON210" s="110"/>
      <c r="MOO210" s="110"/>
      <c r="MOP210" s="110"/>
      <c r="MOQ210" s="110"/>
      <c r="MOR210" s="110"/>
      <c r="MOS210" s="110"/>
      <c r="MOT210" s="110"/>
      <c r="MOU210" s="110"/>
      <c r="MOV210" s="110"/>
      <c r="MOW210" s="110"/>
      <c r="MOX210" s="110"/>
      <c r="MOY210" s="110"/>
      <c r="MOZ210" s="110"/>
      <c r="MPA210" s="110"/>
      <c r="MPB210" s="110"/>
      <c r="MPC210" s="110"/>
      <c r="MPD210" s="110"/>
      <c r="MPE210" s="110"/>
      <c r="MPF210" s="110"/>
      <c r="MPG210" s="110"/>
      <c r="MPH210" s="110"/>
      <c r="MPI210" s="110"/>
      <c r="MPJ210" s="110"/>
      <c r="MPK210" s="110"/>
      <c r="MPL210" s="110"/>
      <c r="MPM210" s="110"/>
      <c r="MPN210" s="110"/>
      <c r="MPO210" s="110"/>
      <c r="MPP210" s="110"/>
      <c r="MPQ210" s="110"/>
      <c r="MPR210" s="110"/>
      <c r="MPS210" s="110"/>
      <c r="MPT210" s="110"/>
      <c r="MPU210" s="110"/>
      <c r="MPV210" s="110"/>
      <c r="MPW210" s="110"/>
      <c r="MPX210" s="110"/>
      <c r="MPY210" s="110"/>
      <c r="MPZ210" s="110"/>
      <c r="MQA210" s="110"/>
      <c r="MQB210" s="110"/>
      <c r="MQC210" s="110"/>
      <c r="MQD210" s="110"/>
      <c r="MQE210" s="110"/>
      <c r="MQF210" s="110"/>
      <c r="MQG210" s="110"/>
      <c r="MQH210" s="110"/>
      <c r="MQI210" s="110"/>
      <c r="MQJ210" s="110"/>
      <c r="MQK210" s="110"/>
      <c r="MQL210" s="110"/>
      <c r="MQM210" s="110"/>
      <c r="MQN210" s="110"/>
      <c r="MQO210" s="110"/>
      <c r="MQP210" s="110"/>
      <c r="MQQ210" s="110"/>
      <c r="MQR210" s="110"/>
      <c r="MQS210" s="110"/>
      <c r="MQT210" s="110"/>
      <c r="MQU210" s="110"/>
      <c r="MQV210" s="110"/>
      <c r="MQW210" s="110"/>
      <c r="MQX210" s="110"/>
      <c r="MQY210" s="110"/>
      <c r="MQZ210" s="110"/>
      <c r="MRA210" s="110"/>
      <c r="MRB210" s="110"/>
      <c r="MRC210" s="110"/>
      <c r="MRD210" s="110"/>
      <c r="MRE210" s="110"/>
      <c r="MRF210" s="110"/>
      <c r="MRG210" s="110"/>
      <c r="MRH210" s="110"/>
      <c r="MRI210" s="110"/>
      <c r="MRJ210" s="110"/>
      <c r="MRK210" s="110"/>
      <c r="MRL210" s="110"/>
      <c r="MRM210" s="110"/>
      <c r="MRN210" s="110"/>
      <c r="MRO210" s="110"/>
      <c r="MRP210" s="110"/>
      <c r="MRQ210" s="110"/>
      <c r="MRR210" s="110"/>
      <c r="MRS210" s="110"/>
      <c r="MRT210" s="110"/>
      <c r="MRU210" s="110"/>
      <c r="MRV210" s="110"/>
      <c r="MRW210" s="110"/>
      <c r="MRX210" s="110"/>
      <c r="MRY210" s="110"/>
      <c r="MRZ210" s="110"/>
      <c r="MSA210" s="110"/>
      <c r="MSB210" s="110"/>
      <c r="MSC210" s="110"/>
      <c r="MSD210" s="110"/>
      <c r="MSE210" s="110"/>
      <c r="MSF210" s="110"/>
      <c r="MSG210" s="110"/>
      <c r="MSH210" s="110"/>
      <c r="MSI210" s="110"/>
      <c r="MSJ210" s="110"/>
      <c r="MSK210" s="110"/>
      <c r="MSL210" s="110"/>
      <c r="MSM210" s="110"/>
      <c r="MSN210" s="110"/>
      <c r="MSO210" s="110"/>
      <c r="MSP210" s="110"/>
      <c r="MSQ210" s="110"/>
      <c r="MSR210" s="110"/>
      <c r="MSS210" s="110"/>
      <c r="MST210" s="110"/>
      <c r="MSU210" s="110"/>
      <c r="MSV210" s="110"/>
      <c r="MSW210" s="110"/>
      <c r="MSX210" s="110"/>
      <c r="MSY210" s="110"/>
      <c r="MSZ210" s="110"/>
      <c r="MTA210" s="110"/>
      <c r="MTB210" s="110"/>
      <c r="MTC210" s="110"/>
      <c r="MTD210" s="110"/>
      <c r="MTE210" s="110"/>
      <c r="MTF210" s="110"/>
      <c r="MTG210" s="110"/>
      <c r="MTH210" s="110"/>
      <c r="MTI210" s="110"/>
      <c r="MTJ210" s="110"/>
      <c r="MTK210" s="110"/>
      <c r="MTL210" s="110"/>
      <c r="MTM210" s="110"/>
      <c r="MTN210" s="110"/>
      <c r="MTO210" s="110"/>
      <c r="MTP210" s="110"/>
      <c r="MTQ210" s="110"/>
      <c r="MTR210" s="110"/>
      <c r="MTS210" s="110"/>
      <c r="MTT210" s="110"/>
      <c r="MTU210" s="110"/>
      <c r="MTV210" s="110"/>
      <c r="MTW210" s="110"/>
      <c r="MTX210" s="110"/>
      <c r="MTY210" s="110"/>
      <c r="MTZ210" s="110"/>
      <c r="MUA210" s="110"/>
      <c r="MUB210" s="110"/>
      <c r="MUC210" s="110"/>
      <c r="MUD210" s="110"/>
      <c r="MUE210" s="110"/>
      <c r="MUF210" s="110"/>
      <c r="MUG210" s="110"/>
      <c r="MUH210" s="110"/>
      <c r="MUI210" s="110"/>
      <c r="MUJ210" s="110"/>
      <c r="MUK210" s="110"/>
      <c r="MUL210" s="110"/>
      <c r="MUM210" s="110"/>
      <c r="MUN210" s="110"/>
      <c r="MUO210" s="110"/>
      <c r="MUP210" s="110"/>
      <c r="MUQ210" s="110"/>
      <c r="MUR210" s="110"/>
      <c r="MUS210" s="110"/>
      <c r="MUT210" s="110"/>
      <c r="MUU210" s="110"/>
      <c r="MUV210" s="110"/>
      <c r="MUW210" s="110"/>
      <c r="MUX210" s="110"/>
      <c r="MUY210" s="110"/>
      <c r="MUZ210" s="110"/>
      <c r="MVA210" s="110"/>
      <c r="MVB210" s="110"/>
      <c r="MVC210" s="110"/>
      <c r="MVD210" s="110"/>
      <c r="MVE210" s="110"/>
      <c r="MVF210" s="110"/>
      <c r="MVG210" s="110"/>
      <c r="MVH210" s="110"/>
      <c r="MVI210" s="110"/>
      <c r="MVJ210" s="110"/>
      <c r="MVK210" s="110"/>
      <c r="MVL210" s="110"/>
      <c r="MVM210" s="110"/>
      <c r="MVN210" s="110"/>
      <c r="MVO210" s="110"/>
      <c r="MVP210" s="110"/>
      <c r="MVQ210" s="110"/>
      <c r="MVR210" s="110"/>
      <c r="MVS210" s="110"/>
      <c r="MVT210" s="110"/>
      <c r="MVU210" s="110"/>
      <c r="MVV210" s="110"/>
      <c r="MVW210" s="110"/>
      <c r="MVX210" s="110"/>
      <c r="MVY210" s="110"/>
      <c r="MVZ210" s="110"/>
      <c r="MWA210" s="110"/>
      <c r="MWB210" s="110"/>
      <c r="MWC210" s="110"/>
      <c r="MWD210" s="110"/>
      <c r="MWE210" s="110"/>
      <c r="MWF210" s="110"/>
      <c r="MWG210" s="110"/>
      <c r="MWH210" s="110"/>
      <c r="MWI210" s="110"/>
      <c r="MWJ210" s="110"/>
      <c r="MWK210" s="110"/>
      <c r="MWL210" s="110"/>
      <c r="MWM210" s="110"/>
      <c r="MWN210" s="110"/>
      <c r="MWO210" s="110"/>
      <c r="MWP210" s="110"/>
      <c r="MWQ210" s="110"/>
      <c r="MWR210" s="110"/>
      <c r="MWS210" s="110"/>
      <c r="MWT210" s="110"/>
      <c r="MWU210" s="110"/>
      <c r="MWV210" s="110"/>
      <c r="MWW210" s="110"/>
      <c r="MWX210" s="110"/>
      <c r="MWY210" s="110"/>
      <c r="MWZ210" s="110"/>
      <c r="MXA210" s="110"/>
      <c r="MXB210" s="110"/>
      <c r="MXC210" s="110"/>
      <c r="MXD210" s="110"/>
      <c r="MXE210" s="110"/>
      <c r="MXF210" s="110"/>
      <c r="MXG210" s="110"/>
      <c r="MXH210" s="110"/>
      <c r="MXI210" s="110"/>
      <c r="MXJ210" s="110"/>
      <c r="MXK210" s="110"/>
      <c r="MXL210" s="110"/>
      <c r="MXM210" s="110"/>
      <c r="MXN210" s="110"/>
      <c r="MXO210" s="110"/>
      <c r="MXP210" s="110"/>
      <c r="MXQ210" s="110"/>
      <c r="MXR210" s="110"/>
      <c r="MXS210" s="110"/>
      <c r="MXT210" s="110"/>
      <c r="MXU210" s="110"/>
      <c r="MXV210" s="110"/>
      <c r="MXW210" s="110"/>
      <c r="MXX210" s="110"/>
      <c r="MXY210" s="110"/>
      <c r="MXZ210" s="110"/>
      <c r="MYA210" s="110"/>
      <c r="MYB210" s="110"/>
      <c r="MYC210" s="110"/>
      <c r="MYD210" s="110"/>
      <c r="MYE210" s="110"/>
      <c r="MYF210" s="110"/>
      <c r="MYG210" s="110"/>
      <c r="MYH210" s="110"/>
      <c r="MYI210" s="110"/>
      <c r="MYJ210" s="110"/>
      <c r="MYK210" s="110"/>
      <c r="MYL210" s="110"/>
      <c r="MYM210" s="110"/>
      <c r="MYN210" s="110"/>
      <c r="MYO210" s="110"/>
      <c r="MYP210" s="110"/>
      <c r="MYQ210" s="110"/>
      <c r="MYR210" s="110"/>
      <c r="MYS210" s="110"/>
      <c r="MYT210" s="110"/>
      <c r="MYU210" s="110"/>
      <c r="MYV210" s="110"/>
      <c r="MYW210" s="110"/>
      <c r="MYX210" s="110"/>
      <c r="MYY210" s="110"/>
      <c r="MYZ210" s="110"/>
      <c r="MZA210" s="110"/>
      <c r="MZB210" s="110"/>
      <c r="MZC210" s="110"/>
      <c r="MZD210" s="110"/>
      <c r="MZE210" s="110"/>
      <c r="MZF210" s="110"/>
      <c r="MZG210" s="110"/>
      <c r="MZH210" s="110"/>
      <c r="MZI210" s="110"/>
      <c r="MZJ210" s="110"/>
      <c r="MZK210" s="110"/>
      <c r="MZL210" s="110"/>
      <c r="MZM210" s="110"/>
      <c r="MZN210" s="110"/>
      <c r="MZO210" s="110"/>
      <c r="MZP210" s="110"/>
      <c r="MZQ210" s="110"/>
      <c r="MZR210" s="110"/>
      <c r="MZS210" s="110"/>
      <c r="MZT210" s="110"/>
      <c r="MZU210" s="110"/>
      <c r="MZV210" s="110"/>
      <c r="MZW210" s="110"/>
      <c r="MZX210" s="110"/>
      <c r="MZY210" s="110"/>
      <c r="MZZ210" s="110"/>
      <c r="NAA210" s="110"/>
      <c r="NAB210" s="110"/>
      <c r="NAC210" s="110"/>
      <c r="NAD210" s="110"/>
      <c r="NAE210" s="110"/>
      <c r="NAF210" s="110"/>
      <c r="NAG210" s="110"/>
      <c r="NAH210" s="110"/>
      <c r="NAI210" s="110"/>
      <c r="NAJ210" s="110"/>
      <c r="NAK210" s="110"/>
      <c r="NAL210" s="110"/>
      <c r="NAM210" s="110"/>
      <c r="NAN210" s="110"/>
      <c r="NAO210" s="110"/>
      <c r="NAP210" s="110"/>
      <c r="NAQ210" s="110"/>
      <c r="NAR210" s="110"/>
      <c r="NAS210" s="110"/>
      <c r="NAT210" s="110"/>
      <c r="NAU210" s="110"/>
      <c r="NAV210" s="110"/>
      <c r="NAW210" s="110"/>
      <c r="NAX210" s="110"/>
      <c r="NAY210" s="110"/>
      <c r="NAZ210" s="110"/>
      <c r="NBA210" s="110"/>
      <c r="NBB210" s="110"/>
      <c r="NBC210" s="110"/>
      <c r="NBD210" s="110"/>
      <c r="NBE210" s="110"/>
      <c r="NBF210" s="110"/>
      <c r="NBG210" s="110"/>
      <c r="NBH210" s="110"/>
      <c r="NBI210" s="110"/>
      <c r="NBJ210" s="110"/>
      <c r="NBK210" s="110"/>
      <c r="NBL210" s="110"/>
      <c r="NBM210" s="110"/>
      <c r="NBN210" s="110"/>
      <c r="NBO210" s="110"/>
      <c r="NBP210" s="110"/>
      <c r="NBQ210" s="110"/>
      <c r="NBR210" s="110"/>
      <c r="NBS210" s="110"/>
      <c r="NBT210" s="110"/>
      <c r="NBU210" s="110"/>
      <c r="NBV210" s="110"/>
      <c r="NBW210" s="110"/>
      <c r="NBX210" s="110"/>
      <c r="NBY210" s="110"/>
      <c r="NBZ210" s="110"/>
      <c r="NCA210" s="110"/>
      <c r="NCB210" s="110"/>
      <c r="NCC210" s="110"/>
      <c r="NCD210" s="110"/>
      <c r="NCE210" s="110"/>
      <c r="NCF210" s="110"/>
      <c r="NCG210" s="110"/>
      <c r="NCH210" s="110"/>
      <c r="NCI210" s="110"/>
      <c r="NCJ210" s="110"/>
      <c r="NCK210" s="110"/>
      <c r="NCL210" s="110"/>
      <c r="NCM210" s="110"/>
      <c r="NCN210" s="110"/>
      <c r="NCO210" s="110"/>
      <c r="NCP210" s="110"/>
      <c r="NCQ210" s="110"/>
      <c r="NCR210" s="110"/>
      <c r="NCS210" s="110"/>
      <c r="NCT210" s="110"/>
      <c r="NCU210" s="110"/>
      <c r="NCV210" s="110"/>
      <c r="NCW210" s="110"/>
      <c r="NCX210" s="110"/>
      <c r="NCY210" s="110"/>
      <c r="NCZ210" s="110"/>
      <c r="NDA210" s="110"/>
      <c r="NDB210" s="110"/>
      <c r="NDC210" s="110"/>
      <c r="NDD210" s="110"/>
      <c r="NDE210" s="110"/>
      <c r="NDF210" s="110"/>
      <c r="NDG210" s="110"/>
      <c r="NDH210" s="110"/>
      <c r="NDI210" s="110"/>
      <c r="NDJ210" s="110"/>
      <c r="NDK210" s="110"/>
      <c r="NDL210" s="110"/>
      <c r="NDM210" s="110"/>
      <c r="NDN210" s="110"/>
      <c r="NDO210" s="110"/>
      <c r="NDP210" s="110"/>
      <c r="NDQ210" s="110"/>
      <c r="NDR210" s="110"/>
      <c r="NDS210" s="110"/>
      <c r="NDT210" s="110"/>
      <c r="NDU210" s="110"/>
      <c r="NDV210" s="110"/>
      <c r="NDW210" s="110"/>
      <c r="NDX210" s="110"/>
      <c r="NDY210" s="110"/>
      <c r="NDZ210" s="110"/>
      <c r="NEA210" s="110"/>
      <c r="NEB210" s="110"/>
      <c r="NEC210" s="110"/>
      <c r="NED210" s="110"/>
      <c r="NEE210" s="110"/>
      <c r="NEF210" s="110"/>
      <c r="NEG210" s="110"/>
      <c r="NEH210" s="110"/>
      <c r="NEI210" s="110"/>
      <c r="NEJ210" s="110"/>
      <c r="NEK210" s="110"/>
      <c r="NEL210" s="110"/>
      <c r="NEM210" s="110"/>
      <c r="NEN210" s="110"/>
      <c r="NEO210" s="110"/>
      <c r="NEP210" s="110"/>
      <c r="NEQ210" s="110"/>
      <c r="NER210" s="110"/>
      <c r="NES210" s="110"/>
      <c r="NET210" s="110"/>
      <c r="NEU210" s="110"/>
      <c r="NEV210" s="110"/>
      <c r="NEW210" s="110"/>
      <c r="NEX210" s="110"/>
      <c r="NEY210" s="110"/>
      <c r="NEZ210" s="110"/>
      <c r="NFA210" s="110"/>
      <c r="NFB210" s="110"/>
      <c r="NFC210" s="110"/>
      <c r="NFD210" s="110"/>
      <c r="NFE210" s="110"/>
      <c r="NFF210" s="110"/>
      <c r="NFG210" s="110"/>
      <c r="NFH210" s="110"/>
      <c r="NFI210" s="110"/>
      <c r="NFJ210" s="110"/>
      <c r="NFK210" s="110"/>
      <c r="NFL210" s="110"/>
      <c r="NFM210" s="110"/>
      <c r="NFN210" s="110"/>
      <c r="NFO210" s="110"/>
      <c r="NFP210" s="110"/>
      <c r="NFQ210" s="110"/>
      <c r="NFR210" s="110"/>
      <c r="NFS210" s="110"/>
      <c r="NFT210" s="110"/>
      <c r="NFU210" s="110"/>
      <c r="NFV210" s="110"/>
      <c r="NFW210" s="110"/>
      <c r="NFX210" s="110"/>
      <c r="NFY210" s="110"/>
      <c r="NFZ210" s="110"/>
      <c r="NGA210" s="110"/>
      <c r="NGB210" s="110"/>
      <c r="NGC210" s="110"/>
      <c r="NGD210" s="110"/>
      <c r="NGE210" s="110"/>
      <c r="NGF210" s="110"/>
      <c r="NGG210" s="110"/>
      <c r="NGH210" s="110"/>
      <c r="NGI210" s="110"/>
      <c r="NGJ210" s="110"/>
      <c r="NGK210" s="110"/>
      <c r="NGL210" s="110"/>
      <c r="NGM210" s="110"/>
      <c r="NGN210" s="110"/>
      <c r="NGO210" s="110"/>
      <c r="NGP210" s="110"/>
      <c r="NGQ210" s="110"/>
      <c r="NGR210" s="110"/>
      <c r="NGS210" s="110"/>
      <c r="NGT210" s="110"/>
      <c r="NGU210" s="110"/>
      <c r="NGV210" s="110"/>
      <c r="NGW210" s="110"/>
      <c r="NGX210" s="110"/>
      <c r="NGY210" s="110"/>
      <c r="NGZ210" s="110"/>
      <c r="NHA210" s="110"/>
      <c r="NHB210" s="110"/>
      <c r="NHC210" s="110"/>
      <c r="NHD210" s="110"/>
      <c r="NHE210" s="110"/>
      <c r="NHF210" s="110"/>
      <c r="NHG210" s="110"/>
      <c r="NHH210" s="110"/>
      <c r="NHI210" s="110"/>
      <c r="NHJ210" s="110"/>
      <c r="NHK210" s="110"/>
      <c r="NHL210" s="110"/>
      <c r="NHM210" s="110"/>
      <c r="NHN210" s="110"/>
      <c r="NHO210" s="110"/>
      <c r="NHP210" s="110"/>
      <c r="NHQ210" s="110"/>
      <c r="NHR210" s="110"/>
      <c r="NHS210" s="110"/>
      <c r="NHT210" s="110"/>
      <c r="NHU210" s="110"/>
      <c r="NHV210" s="110"/>
      <c r="NHW210" s="110"/>
      <c r="NHX210" s="110"/>
      <c r="NHY210" s="110"/>
      <c r="NHZ210" s="110"/>
      <c r="NIA210" s="110"/>
      <c r="NIB210" s="110"/>
      <c r="NIC210" s="110"/>
      <c r="NID210" s="110"/>
      <c r="NIE210" s="110"/>
      <c r="NIF210" s="110"/>
      <c r="NIG210" s="110"/>
      <c r="NIH210" s="110"/>
      <c r="NII210" s="110"/>
      <c r="NIJ210" s="110"/>
      <c r="NIK210" s="110"/>
      <c r="NIL210" s="110"/>
      <c r="NIM210" s="110"/>
      <c r="NIN210" s="110"/>
      <c r="NIO210" s="110"/>
      <c r="NIP210" s="110"/>
      <c r="NIQ210" s="110"/>
      <c r="NIR210" s="110"/>
      <c r="NIS210" s="110"/>
      <c r="NIT210" s="110"/>
      <c r="NIU210" s="110"/>
      <c r="NIV210" s="110"/>
      <c r="NIW210" s="110"/>
      <c r="NIX210" s="110"/>
      <c r="NIY210" s="110"/>
      <c r="NIZ210" s="110"/>
      <c r="NJA210" s="110"/>
      <c r="NJB210" s="110"/>
      <c r="NJC210" s="110"/>
      <c r="NJD210" s="110"/>
      <c r="NJE210" s="110"/>
      <c r="NJF210" s="110"/>
      <c r="NJG210" s="110"/>
      <c r="NJH210" s="110"/>
      <c r="NJI210" s="110"/>
      <c r="NJJ210" s="110"/>
      <c r="NJK210" s="110"/>
      <c r="NJL210" s="110"/>
      <c r="NJM210" s="110"/>
      <c r="NJN210" s="110"/>
      <c r="NJO210" s="110"/>
      <c r="NJP210" s="110"/>
      <c r="NJQ210" s="110"/>
      <c r="NJR210" s="110"/>
      <c r="NJS210" s="110"/>
      <c r="NJT210" s="110"/>
      <c r="NJU210" s="110"/>
      <c r="NJV210" s="110"/>
      <c r="NJW210" s="110"/>
      <c r="NJX210" s="110"/>
      <c r="NJY210" s="110"/>
      <c r="NJZ210" s="110"/>
      <c r="NKA210" s="110"/>
      <c r="NKB210" s="110"/>
      <c r="NKC210" s="110"/>
      <c r="NKD210" s="110"/>
      <c r="NKE210" s="110"/>
      <c r="NKF210" s="110"/>
      <c r="NKG210" s="110"/>
      <c r="NKH210" s="110"/>
      <c r="NKI210" s="110"/>
      <c r="NKJ210" s="110"/>
      <c r="NKK210" s="110"/>
      <c r="NKL210" s="110"/>
      <c r="NKM210" s="110"/>
      <c r="NKN210" s="110"/>
      <c r="NKO210" s="110"/>
      <c r="NKP210" s="110"/>
      <c r="NKQ210" s="110"/>
      <c r="NKR210" s="110"/>
      <c r="NKS210" s="110"/>
      <c r="NKT210" s="110"/>
      <c r="NKU210" s="110"/>
      <c r="NKV210" s="110"/>
      <c r="NKW210" s="110"/>
      <c r="NKX210" s="110"/>
      <c r="NKY210" s="110"/>
      <c r="NKZ210" s="110"/>
      <c r="NLA210" s="110"/>
      <c r="NLB210" s="110"/>
      <c r="NLC210" s="110"/>
      <c r="NLD210" s="110"/>
      <c r="NLE210" s="110"/>
      <c r="NLF210" s="110"/>
      <c r="NLG210" s="110"/>
      <c r="NLH210" s="110"/>
      <c r="NLI210" s="110"/>
      <c r="NLJ210" s="110"/>
      <c r="NLK210" s="110"/>
      <c r="NLL210" s="110"/>
      <c r="NLM210" s="110"/>
      <c r="NLN210" s="110"/>
      <c r="NLO210" s="110"/>
      <c r="NLP210" s="110"/>
      <c r="NLQ210" s="110"/>
      <c r="NLR210" s="110"/>
      <c r="NLS210" s="110"/>
      <c r="NLT210" s="110"/>
      <c r="NLU210" s="110"/>
      <c r="NLV210" s="110"/>
      <c r="NLW210" s="110"/>
      <c r="NLX210" s="110"/>
      <c r="NLY210" s="110"/>
      <c r="NLZ210" s="110"/>
      <c r="NMA210" s="110"/>
      <c r="NMB210" s="110"/>
      <c r="NMC210" s="110"/>
      <c r="NMD210" s="110"/>
      <c r="NME210" s="110"/>
      <c r="NMF210" s="110"/>
      <c r="NMG210" s="110"/>
      <c r="NMH210" s="110"/>
      <c r="NMI210" s="110"/>
      <c r="NMJ210" s="110"/>
      <c r="NMK210" s="110"/>
      <c r="NML210" s="110"/>
      <c r="NMM210" s="110"/>
      <c r="NMN210" s="110"/>
      <c r="NMO210" s="110"/>
      <c r="NMP210" s="110"/>
      <c r="NMQ210" s="110"/>
      <c r="NMR210" s="110"/>
      <c r="NMS210" s="110"/>
      <c r="NMT210" s="110"/>
      <c r="NMU210" s="110"/>
      <c r="NMV210" s="110"/>
      <c r="NMW210" s="110"/>
      <c r="NMX210" s="110"/>
      <c r="NMY210" s="110"/>
      <c r="NMZ210" s="110"/>
      <c r="NNA210" s="110"/>
      <c r="NNB210" s="110"/>
      <c r="NNC210" s="110"/>
      <c r="NND210" s="110"/>
      <c r="NNE210" s="110"/>
      <c r="NNF210" s="110"/>
      <c r="NNG210" s="110"/>
      <c r="NNH210" s="110"/>
      <c r="NNI210" s="110"/>
      <c r="NNJ210" s="110"/>
      <c r="NNK210" s="110"/>
      <c r="NNL210" s="110"/>
      <c r="NNM210" s="110"/>
      <c r="NNN210" s="110"/>
      <c r="NNO210" s="110"/>
      <c r="NNP210" s="110"/>
      <c r="NNQ210" s="110"/>
      <c r="NNR210" s="110"/>
      <c r="NNS210" s="110"/>
      <c r="NNT210" s="110"/>
      <c r="NNU210" s="110"/>
      <c r="NNV210" s="110"/>
      <c r="NNW210" s="110"/>
      <c r="NNX210" s="110"/>
      <c r="NNY210" s="110"/>
      <c r="NNZ210" s="110"/>
      <c r="NOA210" s="110"/>
      <c r="NOB210" s="110"/>
      <c r="NOC210" s="110"/>
      <c r="NOD210" s="110"/>
      <c r="NOE210" s="110"/>
      <c r="NOF210" s="110"/>
      <c r="NOG210" s="110"/>
      <c r="NOH210" s="110"/>
      <c r="NOI210" s="110"/>
      <c r="NOJ210" s="110"/>
      <c r="NOK210" s="110"/>
      <c r="NOL210" s="110"/>
      <c r="NOM210" s="110"/>
      <c r="NON210" s="110"/>
      <c r="NOO210" s="110"/>
      <c r="NOP210" s="110"/>
      <c r="NOQ210" s="110"/>
      <c r="NOR210" s="110"/>
      <c r="NOS210" s="110"/>
      <c r="NOT210" s="110"/>
      <c r="NOU210" s="110"/>
      <c r="NOV210" s="110"/>
      <c r="NOW210" s="110"/>
      <c r="NOX210" s="110"/>
      <c r="NOY210" s="110"/>
      <c r="NOZ210" s="110"/>
      <c r="NPA210" s="110"/>
      <c r="NPB210" s="110"/>
      <c r="NPC210" s="110"/>
      <c r="NPD210" s="110"/>
      <c r="NPE210" s="110"/>
      <c r="NPF210" s="110"/>
      <c r="NPG210" s="110"/>
      <c r="NPH210" s="110"/>
      <c r="NPI210" s="110"/>
      <c r="NPJ210" s="110"/>
      <c r="NPK210" s="110"/>
      <c r="NPL210" s="110"/>
      <c r="NPM210" s="110"/>
      <c r="NPN210" s="110"/>
      <c r="NPO210" s="110"/>
      <c r="NPP210" s="110"/>
      <c r="NPQ210" s="110"/>
      <c r="NPR210" s="110"/>
      <c r="NPS210" s="110"/>
      <c r="NPT210" s="110"/>
      <c r="NPU210" s="110"/>
      <c r="NPV210" s="110"/>
      <c r="NPW210" s="110"/>
      <c r="NPX210" s="110"/>
      <c r="NPY210" s="110"/>
      <c r="NPZ210" s="110"/>
      <c r="NQA210" s="110"/>
      <c r="NQB210" s="110"/>
      <c r="NQC210" s="110"/>
      <c r="NQD210" s="110"/>
      <c r="NQE210" s="110"/>
      <c r="NQF210" s="110"/>
      <c r="NQG210" s="110"/>
      <c r="NQH210" s="110"/>
      <c r="NQI210" s="110"/>
      <c r="NQJ210" s="110"/>
      <c r="NQK210" s="110"/>
      <c r="NQL210" s="110"/>
      <c r="NQM210" s="110"/>
      <c r="NQN210" s="110"/>
      <c r="NQO210" s="110"/>
      <c r="NQP210" s="110"/>
      <c r="NQQ210" s="110"/>
      <c r="NQR210" s="110"/>
      <c r="NQS210" s="110"/>
      <c r="NQT210" s="110"/>
      <c r="NQU210" s="110"/>
      <c r="NQV210" s="110"/>
      <c r="NQW210" s="110"/>
      <c r="NQX210" s="110"/>
      <c r="NQY210" s="110"/>
      <c r="NQZ210" s="110"/>
      <c r="NRA210" s="110"/>
      <c r="NRB210" s="110"/>
      <c r="NRC210" s="110"/>
      <c r="NRD210" s="110"/>
      <c r="NRE210" s="110"/>
      <c r="NRF210" s="110"/>
      <c r="NRG210" s="110"/>
      <c r="NRH210" s="110"/>
      <c r="NRI210" s="110"/>
      <c r="NRJ210" s="110"/>
      <c r="NRK210" s="110"/>
      <c r="NRL210" s="110"/>
      <c r="NRM210" s="110"/>
      <c r="NRN210" s="110"/>
      <c r="NRO210" s="110"/>
      <c r="NRP210" s="110"/>
      <c r="NRQ210" s="110"/>
      <c r="NRR210" s="110"/>
      <c r="NRS210" s="110"/>
      <c r="NRT210" s="110"/>
      <c r="NRU210" s="110"/>
      <c r="NRV210" s="110"/>
      <c r="NRW210" s="110"/>
      <c r="NRX210" s="110"/>
      <c r="NRY210" s="110"/>
      <c r="NRZ210" s="110"/>
      <c r="NSA210" s="110"/>
      <c r="NSB210" s="110"/>
      <c r="NSC210" s="110"/>
      <c r="NSD210" s="110"/>
      <c r="NSE210" s="110"/>
      <c r="NSF210" s="110"/>
      <c r="NSG210" s="110"/>
      <c r="NSH210" s="110"/>
      <c r="NSI210" s="110"/>
      <c r="NSJ210" s="110"/>
      <c r="NSK210" s="110"/>
      <c r="NSL210" s="110"/>
      <c r="NSM210" s="110"/>
      <c r="NSN210" s="110"/>
      <c r="NSO210" s="110"/>
      <c r="NSP210" s="110"/>
      <c r="NSQ210" s="110"/>
      <c r="NSR210" s="110"/>
      <c r="NSS210" s="110"/>
      <c r="NST210" s="110"/>
      <c r="NSU210" s="110"/>
      <c r="NSV210" s="110"/>
      <c r="NSW210" s="110"/>
      <c r="NSX210" s="110"/>
      <c r="NSY210" s="110"/>
      <c r="NSZ210" s="110"/>
      <c r="NTA210" s="110"/>
      <c r="NTB210" s="110"/>
      <c r="NTC210" s="110"/>
      <c r="NTD210" s="110"/>
      <c r="NTE210" s="110"/>
      <c r="NTF210" s="110"/>
      <c r="NTG210" s="110"/>
      <c r="NTH210" s="110"/>
      <c r="NTI210" s="110"/>
      <c r="NTJ210" s="110"/>
      <c r="NTK210" s="110"/>
      <c r="NTL210" s="110"/>
      <c r="NTM210" s="110"/>
      <c r="NTN210" s="110"/>
      <c r="NTO210" s="110"/>
      <c r="NTP210" s="110"/>
      <c r="NTQ210" s="110"/>
      <c r="NTR210" s="110"/>
      <c r="NTS210" s="110"/>
      <c r="NTT210" s="110"/>
      <c r="NTU210" s="110"/>
      <c r="NTV210" s="110"/>
      <c r="NTW210" s="110"/>
      <c r="NTX210" s="110"/>
      <c r="NTY210" s="110"/>
      <c r="NTZ210" s="110"/>
      <c r="NUA210" s="110"/>
      <c r="NUB210" s="110"/>
      <c r="NUC210" s="110"/>
      <c r="NUD210" s="110"/>
      <c r="NUE210" s="110"/>
      <c r="NUF210" s="110"/>
      <c r="NUG210" s="110"/>
      <c r="NUH210" s="110"/>
      <c r="NUI210" s="110"/>
      <c r="NUJ210" s="110"/>
      <c r="NUK210" s="110"/>
      <c r="NUL210" s="110"/>
      <c r="NUM210" s="110"/>
      <c r="NUN210" s="110"/>
      <c r="NUO210" s="110"/>
      <c r="NUP210" s="110"/>
      <c r="NUQ210" s="110"/>
      <c r="NUR210" s="110"/>
      <c r="NUS210" s="110"/>
      <c r="NUT210" s="110"/>
      <c r="NUU210" s="110"/>
      <c r="NUV210" s="110"/>
      <c r="NUW210" s="110"/>
      <c r="NUX210" s="110"/>
      <c r="NUY210" s="110"/>
      <c r="NUZ210" s="110"/>
      <c r="NVA210" s="110"/>
      <c r="NVB210" s="110"/>
      <c r="NVC210" s="110"/>
      <c r="NVD210" s="110"/>
      <c r="NVE210" s="110"/>
      <c r="NVF210" s="110"/>
      <c r="NVG210" s="110"/>
      <c r="NVH210" s="110"/>
      <c r="NVI210" s="110"/>
      <c r="NVJ210" s="110"/>
      <c r="NVK210" s="110"/>
      <c r="NVL210" s="110"/>
      <c r="NVM210" s="110"/>
      <c r="NVN210" s="110"/>
      <c r="NVO210" s="110"/>
      <c r="NVP210" s="110"/>
      <c r="NVQ210" s="110"/>
      <c r="NVR210" s="110"/>
      <c r="NVS210" s="110"/>
      <c r="NVT210" s="110"/>
      <c r="NVU210" s="110"/>
      <c r="NVV210" s="110"/>
      <c r="NVW210" s="110"/>
      <c r="NVX210" s="110"/>
      <c r="NVY210" s="110"/>
      <c r="NVZ210" s="110"/>
      <c r="NWA210" s="110"/>
      <c r="NWB210" s="110"/>
      <c r="NWC210" s="110"/>
      <c r="NWD210" s="110"/>
      <c r="NWE210" s="110"/>
      <c r="NWF210" s="110"/>
      <c r="NWG210" s="110"/>
      <c r="NWH210" s="110"/>
      <c r="NWI210" s="110"/>
      <c r="NWJ210" s="110"/>
      <c r="NWK210" s="110"/>
      <c r="NWL210" s="110"/>
      <c r="NWM210" s="110"/>
      <c r="NWN210" s="110"/>
      <c r="NWO210" s="110"/>
      <c r="NWP210" s="110"/>
      <c r="NWQ210" s="110"/>
      <c r="NWR210" s="110"/>
      <c r="NWS210" s="110"/>
      <c r="NWT210" s="110"/>
      <c r="NWU210" s="110"/>
      <c r="NWV210" s="110"/>
      <c r="NWW210" s="110"/>
      <c r="NWX210" s="110"/>
      <c r="NWY210" s="110"/>
      <c r="NWZ210" s="110"/>
      <c r="NXA210" s="110"/>
      <c r="NXB210" s="110"/>
      <c r="NXC210" s="110"/>
      <c r="NXD210" s="110"/>
      <c r="NXE210" s="110"/>
      <c r="NXF210" s="110"/>
      <c r="NXG210" s="110"/>
      <c r="NXH210" s="110"/>
      <c r="NXI210" s="110"/>
      <c r="NXJ210" s="110"/>
      <c r="NXK210" s="110"/>
      <c r="NXL210" s="110"/>
      <c r="NXM210" s="110"/>
      <c r="NXN210" s="110"/>
      <c r="NXO210" s="110"/>
      <c r="NXP210" s="110"/>
      <c r="NXQ210" s="110"/>
      <c r="NXR210" s="110"/>
      <c r="NXS210" s="110"/>
      <c r="NXT210" s="110"/>
      <c r="NXU210" s="110"/>
      <c r="NXV210" s="110"/>
      <c r="NXW210" s="110"/>
      <c r="NXX210" s="110"/>
      <c r="NXY210" s="110"/>
      <c r="NXZ210" s="110"/>
      <c r="NYA210" s="110"/>
      <c r="NYB210" s="110"/>
      <c r="NYC210" s="110"/>
      <c r="NYD210" s="110"/>
      <c r="NYE210" s="110"/>
      <c r="NYF210" s="110"/>
      <c r="NYG210" s="110"/>
      <c r="NYH210" s="110"/>
      <c r="NYI210" s="110"/>
      <c r="NYJ210" s="110"/>
      <c r="NYK210" s="110"/>
      <c r="NYL210" s="110"/>
      <c r="NYM210" s="110"/>
      <c r="NYN210" s="110"/>
      <c r="NYO210" s="110"/>
      <c r="NYP210" s="110"/>
      <c r="NYQ210" s="110"/>
      <c r="NYR210" s="110"/>
      <c r="NYS210" s="110"/>
      <c r="NYT210" s="110"/>
      <c r="NYU210" s="110"/>
      <c r="NYV210" s="110"/>
      <c r="NYW210" s="110"/>
      <c r="NYX210" s="110"/>
      <c r="NYY210" s="110"/>
      <c r="NYZ210" s="110"/>
      <c r="NZA210" s="110"/>
      <c r="NZB210" s="110"/>
      <c r="NZC210" s="110"/>
      <c r="NZD210" s="110"/>
      <c r="NZE210" s="110"/>
      <c r="NZF210" s="110"/>
      <c r="NZG210" s="110"/>
      <c r="NZH210" s="110"/>
      <c r="NZI210" s="110"/>
      <c r="NZJ210" s="110"/>
      <c r="NZK210" s="110"/>
      <c r="NZL210" s="110"/>
      <c r="NZM210" s="110"/>
      <c r="NZN210" s="110"/>
      <c r="NZO210" s="110"/>
      <c r="NZP210" s="110"/>
      <c r="NZQ210" s="110"/>
      <c r="NZR210" s="110"/>
      <c r="NZS210" s="110"/>
      <c r="NZT210" s="110"/>
      <c r="NZU210" s="110"/>
      <c r="NZV210" s="110"/>
      <c r="NZW210" s="110"/>
      <c r="NZX210" s="110"/>
      <c r="NZY210" s="110"/>
      <c r="NZZ210" s="110"/>
      <c r="OAA210" s="110"/>
      <c r="OAB210" s="110"/>
      <c r="OAC210" s="110"/>
      <c r="OAD210" s="110"/>
      <c r="OAE210" s="110"/>
      <c r="OAF210" s="110"/>
      <c r="OAG210" s="110"/>
      <c r="OAH210" s="110"/>
      <c r="OAI210" s="110"/>
      <c r="OAJ210" s="110"/>
      <c r="OAK210" s="110"/>
      <c r="OAL210" s="110"/>
      <c r="OAM210" s="110"/>
      <c r="OAN210" s="110"/>
      <c r="OAO210" s="110"/>
      <c r="OAP210" s="110"/>
      <c r="OAQ210" s="110"/>
      <c r="OAR210" s="110"/>
      <c r="OAS210" s="110"/>
      <c r="OAT210" s="110"/>
      <c r="OAU210" s="110"/>
      <c r="OAV210" s="110"/>
      <c r="OAW210" s="110"/>
      <c r="OAX210" s="110"/>
      <c r="OAY210" s="110"/>
      <c r="OAZ210" s="110"/>
      <c r="OBA210" s="110"/>
      <c r="OBB210" s="110"/>
      <c r="OBC210" s="110"/>
      <c r="OBD210" s="110"/>
      <c r="OBE210" s="110"/>
      <c r="OBF210" s="110"/>
      <c r="OBG210" s="110"/>
      <c r="OBH210" s="110"/>
      <c r="OBI210" s="110"/>
      <c r="OBJ210" s="110"/>
      <c r="OBK210" s="110"/>
      <c r="OBL210" s="110"/>
      <c r="OBM210" s="110"/>
      <c r="OBN210" s="110"/>
      <c r="OBO210" s="110"/>
      <c r="OBP210" s="110"/>
      <c r="OBQ210" s="110"/>
      <c r="OBR210" s="110"/>
      <c r="OBS210" s="110"/>
      <c r="OBT210" s="110"/>
      <c r="OBU210" s="110"/>
      <c r="OBV210" s="110"/>
      <c r="OBW210" s="110"/>
      <c r="OBX210" s="110"/>
      <c r="OBY210" s="110"/>
      <c r="OBZ210" s="110"/>
      <c r="OCA210" s="110"/>
      <c r="OCB210" s="110"/>
      <c r="OCC210" s="110"/>
      <c r="OCD210" s="110"/>
      <c r="OCE210" s="110"/>
      <c r="OCF210" s="110"/>
      <c r="OCG210" s="110"/>
      <c r="OCH210" s="110"/>
      <c r="OCI210" s="110"/>
      <c r="OCJ210" s="110"/>
      <c r="OCK210" s="110"/>
      <c r="OCL210" s="110"/>
      <c r="OCM210" s="110"/>
      <c r="OCN210" s="110"/>
      <c r="OCO210" s="110"/>
      <c r="OCP210" s="110"/>
      <c r="OCQ210" s="110"/>
      <c r="OCR210" s="110"/>
      <c r="OCS210" s="110"/>
      <c r="OCT210" s="110"/>
      <c r="OCU210" s="110"/>
      <c r="OCV210" s="110"/>
      <c r="OCW210" s="110"/>
      <c r="OCX210" s="110"/>
      <c r="OCY210" s="110"/>
      <c r="OCZ210" s="110"/>
      <c r="ODA210" s="110"/>
      <c r="ODB210" s="110"/>
      <c r="ODC210" s="110"/>
      <c r="ODD210" s="110"/>
      <c r="ODE210" s="110"/>
      <c r="ODF210" s="110"/>
      <c r="ODG210" s="110"/>
      <c r="ODH210" s="110"/>
      <c r="ODI210" s="110"/>
      <c r="ODJ210" s="110"/>
      <c r="ODK210" s="110"/>
      <c r="ODL210" s="110"/>
      <c r="ODM210" s="110"/>
      <c r="ODN210" s="110"/>
      <c r="ODO210" s="110"/>
      <c r="ODP210" s="110"/>
      <c r="ODQ210" s="110"/>
      <c r="ODR210" s="110"/>
      <c r="ODS210" s="110"/>
      <c r="ODT210" s="110"/>
      <c r="ODU210" s="110"/>
      <c r="ODV210" s="110"/>
      <c r="ODW210" s="110"/>
      <c r="ODX210" s="110"/>
      <c r="ODY210" s="110"/>
      <c r="ODZ210" s="110"/>
      <c r="OEA210" s="110"/>
      <c r="OEB210" s="110"/>
      <c r="OEC210" s="110"/>
      <c r="OED210" s="110"/>
      <c r="OEE210" s="110"/>
      <c r="OEF210" s="110"/>
      <c r="OEG210" s="110"/>
      <c r="OEH210" s="110"/>
      <c r="OEI210" s="110"/>
      <c r="OEJ210" s="110"/>
      <c r="OEK210" s="110"/>
      <c r="OEL210" s="110"/>
      <c r="OEM210" s="110"/>
      <c r="OEN210" s="110"/>
      <c r="OEO210" s="110"/>
      <c r="OEP210" s="110"/>
      <c r="OEQ210" s="110"/>
      <c r="OER210" s="110"/>
      <c r="OES210" s="110"/>
      <c r="OET210" s="110"/>
      <c r="OEU210" s="110"/>
      <c r="OEV210" s="110"/>
      <c r="OEW210" s="110"/>
      <c r="OEX210" s="110"/>
      <c r="OEY210" s="110"/>
      <c r="OEZ210" s="110"/>
      <c r="OFA210" s="110"/>
      <c r="OFB210" s="110"/>
      <c r="OFC210" s="110"/>
      <c r="OFD210" s="110"/>
      <c r="OFE210" s="110"/>
      <c r="OFF210" s="110"/>
      <c r="OFG210" s="110"/>
      <c r="OFH210" s="110"/>
      <c r="OFI210" s="110"/>
      <c r="OFJ210" s="110"/>
      <c r="OFK210" s="110"/>
      <c r="OFL210" s="110"/>
      <c r="OFM210" s="110"/>
      <c r="OFN210" s="110"/>
      <c r="OFO210" s="110"/>
      <c r="OFP210" s="110"/>
      <c r="OFQ210" s="110"/>
      <c r="OFR210" s="110"/>
      <c r="OFS210" s="110"/>
      <c r="OFT210" s="110"/>
      <c r="OFU210" s="110"/>
      <c r="OFV210" s="110"/>
      <c r="OFW210" s="110"/>
      <c r="OFX210" s="110"/>
      <c r="OFY210" s="110"/>
      <c r="OFZ210" s="110"/>
      <c r="OGA210" s="110"/>
      <c r="OGB210" s="110"/>
      <c r="OGC210" s="110"/>
      <c r="OGD210" s="110"/>
      <c r="OGE210" s="110"/>
      <c r="OGF210" s="110"/>
      <c r="OGG210" s="110"/>
      <c r="OGH210" s="110"/>
      <c r="OGI210" s="110"/>
      <c r="OGJ210" s="110"/>
      <c r="OGK210" s="110"/>
      <c r="OGL210" s="110"/>
      <c r="OGM210" s="110"/>
      <c r="OGN210" s="110"/>
      <c r="OGO210" s="110"/>
      <c r="OGP210" s="110"/>
      <c r="OGQ210" s="110"/>
      <c r="OGR210" s="110"/>
      <c r="OGS210" s="110"/>
      <c r="OGT210" s="110"/>
      <c r="OGU210" s="110"/>
      <c r="OGV210" s="110"/>
      <c r="OGW210" s="110"/>
      <c r="OGX210" s="110"/>
      <c r="OGY210" s="110"/>
      <c r="OGZ210" s="110"/>
      <c r="OHA210" s="110"/>
      <c r="OHB210" s="110"/>
      <c r="OHC210" s="110"/>
      <c r="OHD210" s="110"/>
      <c r="OHE210" s="110"/>
      <c r="OHF210" s="110"/>
      <c r="OHG210" s="110"/>
      <c r="OHH210" s="110"/>
      <c r="OHI210" s="110"/>
      <c r="OHJ210" s="110"/>
      <c r="OHK210" s="110"/>
      <c r="OHL210" s="110"/>
      <c r="OHM210" s="110"/>
      <c r="OHN210" s="110"/>
      <c r="OHO210" s="110"/>
      <c r="OHP210" s="110"/>
      <c r="OHQ210" s="110"/>
      <c r="OHR210" s="110"/>
      <c r="OHS210" s="110"/>
      <c r="OHT210" s="110"/>
      <c r="OHU210" s="110"/>
      <c r="OHV210" s="110"/>
      <c r="OHW210" s="110"/>
      <c r="OHX210" s="110"/>
      <c r="OHY210" s="110"/>
      <c r="OHZ210" s="110"/>
      <c r="OIA210" s="110"/>
      <c r="OIB210" s="110"/>
      <c r="OIC210" s="110"/>
      <c r="OID210" s="110"/>
      <c r="OIE210" s="110"/>
      <c r="OIF210" s="110"/>
      <c r="OIG210" s="110"/>
      <c r="OIH210" s="110"/>
      <c r="OII210" s="110"/>
      <c r="OIJ210" s="110"/>
      <c r="OIK210" s="110"/>
      <c r="OIL210" s="110"/>
      <c r="OIM210" s="110"/>
      <c r="OIN210" s="110"/>
      <c r="OIO210" s="110"/>
      <c r="OIP210" s="110"/>
      <c r="OIQ210" s="110"/>
      <c r="OIR210" s="110"/>
      <c r="OIS210" s="110"/>
      <c r="OIT210" s="110"/>
      <c r="OIU210" s="110"/>
      <c r="OIV210" s="110"/>
      <c r="OIW210" s="110"/>
      <c r="OIX210" s="110"/>
      <c r="OIY210" s="110"/>
      <c r="OIZ210" s="110"/>
      <c r="OJA210" s="110"/>
      <c r="OJB210" s="110"/>
      <c r="OJC210" s="110"/>
      <c r="OJD210" s="110"/>
      <c r="OJE210" s="110"/>
      <c r="OJF210" s="110"/>
      <c r="OJG210" s="110"/>
      <c r="OJH210" s="110"/>
      <c r="OJI210" s="110"/>
      <c r="OJJ210" s="110"/>
      <c r="OJK210" s="110"/>
      <c r="OJL210" s="110"/>
      <c r="OJM210" s="110"/>
      <c r="OJN210" s="110"/>
      <c r="OJO210" s="110"/>
      <c r="OJP210" s="110"/>
      <c r="OJQ210" s="110"/>
      <c r="OJR210" s="110"/>
      <c r="OJS210" s="110"/>
      <c r="OJT210" s="110"/>
      <c r="OJU210" s="110"/>
      <c r="OJV210" s="110"/>
      <c r="OJW210" s="110"/>
      <c r="OJX210" s="110"/>
      <c r="OJY210" s="110"/>
      <c r="OJZ210" s="110"/>
      <c r="OKA210" s="110"/>
      <c r="OKB210" s="110"/>
      <c r="OKC210" s="110"/>
      <c r="OKD210" s="110"/>
      <c r="OKE210" s="110"/>
      <c r="OKF210" s="110"/>
      <c r="OKG210" s="110"/>
      <c r="OKH210" s="110"/>
      <c r="OKI210" s="110"/>
      <c r="OKJ210" s="110"/>
      <c r="OKK210" s="110"/>
      <c r="OKL210" s="110"/>
      <c r="OKM210" s="110"/>
      <c r="OKN210" s="110"/>
      <c r="OKO210" s="110"/>
      <c r="OKP210" s="110"/>
      <c r="OKQ210" s="110"/>
      <c r="OKR210" s="110"/>
      <c r="OKS210" s="110"/>
      <c r="OKT210" s="110"/>
      <c r="OKU210" s="110"/>
      <c r="OKV210" s="110"/>
      <c r="OKW210" s="110"/>
      <c r="OKX210" s="110"/>
      <c r="OKY210" s="110"/>
      <c r="OKZ210" s="110"/>
      <c r="OLA210" s="110"/>
      <c r="OLB210" s="110"/>
      <c r="OLC210" s="110"/>
      <c r="OLD210" s="110"/>
      <c r="OLE210" s="110"/>
      <c r="OLF210" s="110"/>
      <c r="OLG210" s="110"/>
      <c r="OLH210" s="110"/>
      <c r="OLI210" s="110"/>
      <c r="OLJ210" s="110"/>
      <c r="OLK210" s="110"/>
      <c r="OLL210" s="110"/>
      <c r="OLM210" s="110"/>
      <c r="OLN210" s="110"/>
      <c r="OLO210" s="110"/>
      <c r="OLP210" s="110"/>
      <c r="OLQ210" s="110"/>
      <c r="OLR210" s="110"/>
      <c r="OLS210" s="110"/>
      <c r="OLT210" s="110"/>
      <c r="OLU210" s="110"/>
      <c r="OLV210" s="110"/>
      <c r="OLW210" s="110"/>
      <c r="OLX210" s="110"/>
      <c r="OLY210" s="110"/>
      <c r="OLZ210" s="110"/>
      <c r="OMA210" s="110"/>
      <c r="OMB210" s="110"/>
      <c r="OMC210" s="110"/>
      <c r="OMD210" s="110"/>
      <c r="OME210" s="110"/>
      <c r="OMF210" s="110"/>
      <c r="OMG210" s="110"/>
      <c r="OMH210" s="110"/>
      <c r="OMI210" s="110"/>
      <c r="OMJ210" s="110"/>
      <c r="OMK210" s="110"/>
      <c r="OML210" s="110"/>
      <c r="OMM210" s="110"/>
      <c r="OMN210" s="110"/>
      <c r="OMO210" s="110"/>
      <c r="OMP210" s="110"/>
      <c r="OMQ210" s="110"/>
      <c r="OMR210" s="110"/>
      <c r="OMS210" s="110"/>
      <c r="OMT210" s="110"/>
      <c r="OMU210" s="110"/>
      <c r="OMV210" s="110"/>
      <c r="OMW210" s="110"/>
      <c r="OMX210" s="110"/>
      <c r="OMY210" s="110"/>
      <c r="OMZ210" s="110"/>
      <c r="ONA210" s="110"/>
      <c r="ONB210" s="110"/>
      <c r="ONC210" s="110"/>
      <c r="OND210" s="110"/>
      <c r="ONE210" s="110"/>
      <c r="ONF210" s="110"/>
      <c r="ONG210" s="110"/>
      <c r="ONH210" s="110"/>
      <c r="ONI210" s="110"/>
      <c r="ONJ210" s="110"/>
      <c r="ONK210" s="110"/>
      <c r="ONL210" s="110"/>
      <c r="ONM210" s="110"/>
      <c r="ONN210" s="110"/>
      <c r="ONO210" s="110"/>
      <c r="ONP210" s="110"/>
      <c r="ONQ210" s="110"/>
      <c r="ONR210" s="110"/>
      <c r="ONS210" s="110"/>
      <c r="ONT210" s="110"/>
      <c r="ONU210" s="110"/>
      <c r="ONV210" s="110"/>
      <c r="ONW210" s="110"/>
      <c r="ONX210" s="110"/>
      <c r="ONY210" s="110"/>
      <c r="ONZ210" s="110"/>
      <c r="OOA210" s="110"/>
      <c r="OOB210" s="110"/>
      <c r="OOC210" s="110"/>
      <c r="OOD210" s="110"/>
      <c r="OOE210" s="110"/>
      <c r="OOF210" s="110"/>
      <c r="OOG210" s="110"/>
      <c r="OOH210" s="110"/>
      <c r="OOI210" s="110"/>
      <c r="OOJ210" s="110"/>
      <c r="OOK210" s="110"/>
      <c r="OOL210" s="110"/>
      <c r="OOM210" s="110"/>
      <c r="OON210" s="110"/>
      <c r="OOO210" s="110"/>
      <c r="OOP210" s="110"/>
      <c r="OOQ210" s="110"/>
      <c r="OOR210" s="110"/>
      <c r="OOS210" s="110"/>
      <c r="OOT210" s="110"/>
      <c r="OOU210" s="110"/>
      <c r="OOV210" s="110"/>
      <c r="OOW210" s="110"/>
      <c r="OOX210" s="110"/>
      <c r="OOY210" s="110"/>
      <c r="OOZ210" s="110"/>
      <c r="OPA210" s="110"/>
      <c r="OPB210" s="110"/>
      <c r="OPC210" s="110"/>
      <c r="OPD210" s="110"/>
      <c r="OPE210" s="110"/>
      <c r="OPF210" s="110"/>
      <c r="OPG210" s="110"/>
      <c r="OPH210" s="110"/>
      <c r="OPI210" s="110"/>
      <c r="OPJ210" s="110"/>
      <c r="OPK210" s="110"/>
      <c r="OPL210" s="110"/>
      <c r="OPM210" s="110"/>
      <c r="OPN210" s="110"/>
      <c r="OPO210" s="110"/>
      <c r="OPP210" s="110"/>
      <c r="OPQ210" s="110"/>
      <c r="OPR210" s="110"/>
      <c r="OPS210" s="110"/>
      <c r="OPT210" s="110"/>
      <c r="OPU210" s="110"/>
      <c r="OPV210" s="110"/>
      <c r="OPW210" s="110"/>
      <c r="OPX210" s="110"/>
      <c r="OPY210" s="110"/>
      <c r="OPZ210" s="110"/>
      <c r="OQA210" s="110"/>
      <c r="OQB210" s="110"/>
      <c r="OQC210" s="110"/>
      <c r="OQD210" s="110"/>
      <c r="OQE210" s="110"/>
      <c r="OQF210" s="110"/>
      <c r="OQG210" s="110"/>
      <c r="OQH210" s="110"/>
      <c r="OQI210" s="110"/>
      <c r="OQJ210" s="110"/>
      <c r="OQK210" s="110"/>
      <c r="OQL210" s="110"/>
      <c r="OQM210" s="110"/>
      <c r="OQN210" s="110"/>
      <c r="OQO210" s="110"/>
      <c r="OQP210" s="110"/>
      <c r="OQQ210" s="110"/>
      <c r="OQR210" s="110"/>
      <c r="OQS210" s="110"/>
      <c r="OQT210" s="110"/>
      <c r="OQU210" s="110"/>
      <c r="OQV210" s="110"/>
      <c r="OQW210" s="110"/>
      <c r="OQX210" s="110"/>
      <c r="OQY210" s="110"/>
      <c r="OQZ210" s="110"/>
      <c r="ORA210" s="110"/>
      <c r="ORB210" s="110"/>
      <c r="ORC210" s="110"/>
      <c r="ORD210" s="110"/>
      <c r="ORE210" s="110"/>
      <c r="ORF210" s="110"/>
      <c r="ORG210" s="110"/>
      <c r="ORH210" s="110"/>
      <c r="ORI210" s="110"/>
      <c r="ORJ210" s="110"/>
      <c r="ORK210" s="110"/>
      <c r="ORL210" s="110"/>
      <c r="ORM210" s="110"/>
      <c r="ORN210" s="110"/>
      <c r="ORO210" s="110"/>
      <c r="ORP210" s="110"/>
      <c r="ORQ210" s="110"/>
      <c r="ORR210" s="110"/>
      <c r="ORS210" s="110"/>
      <c r="ORT210" s="110"/>
      <c r="ORU210" s="110"/>
      <c r="ORV210" s="110"/>
      <c r="ORW210" s="110"/>
      <c r="ORX210" s="110"/>
      <c r="ORY210" s="110"/>
      <c r="ORZ210" s="110"/>
      <c r="OSA210" s="110"/>
      <c r="OSB210" s="110"/>
      <c r="OSC210" s="110"/>
      <c r="OSD210" s="110"/>
      <c r="OSE210" s="110"/>
      <c r="OSF210" s="110"/>
      <c r="OSG210" s="110"/>
      <c r="OSH210" s="110"/>
      <c r="OSI210" s="110"/>
      <c r="OSJ210" s="110"/>
      <c r="OSK210" s="110"/>
      <c r="OSL210" s="110"/>
      <c r="OSM210" s="110"/>
      <c r="OSN210" s="110"/>
      <c r="OSO210" s="110"/>
      <c r="OSP210" s="110"/>
      <c r="OSQ210" s="110"/>
      <c r="OSR210" s="110"/>
      <c r="OSS210" s="110"/>
      <c r="OST210" s="110"/>
      <c r="OSU210" s="110"/>
      <c r="OSV210" s="110"/>
      <c r="OSW210" s="110"/>
      <c r="OSX210" s="110"/>
      <c r="OSY210" s="110"/>
      <c r="OSZ210" s="110"/>
      <c r="OTA210" s="110"/>
      <c r="OTB210" s="110"/>
      <c r="OTC210" s="110"/>
      <c r="OTD210" s="110"/>
      <c r="OTE210" s="110"/>
      <c r="OTF210" s="110"/>
      <c r="OTG210" s="110"/>
      <c r="OTH210" s="110"/>
      <c r="OTI210" s="110"/>
      <c r="OTJ210" s="110"/>
      <c r="OTK210" s="110"/>
      <c r="OTL210" s="110"/>
      <c r="OTM210" s="110"/>
      <c r="OTN210" s="110"/>
      <c r="OTO210" s="110"/>
      <c r="OTP210" s="110"/>
      <c r="OTQ210" s="110"/>
      <c r="OTR210" s="110"/>
      <c r="OTS210" s="110"/>
      <c r="OTT210" s="110"/>
      <c r="OTU210" s="110"/>
      <c r="OTV210" s="110"/>
      <c r="OTW210" s="110"/>
      <c r="OTX210" s="110"/>
      <c r="OTY210" s="110"/>
      <c r="OTZ210" s="110"/>
      <c r="OUA210" s="110"/>
      <c r="OUB210" s="110"/>
      <c r="OUC210" s="110"/>
      <c r="OUD210" s="110"/>
      <c r="OUE210" s="110"/>
      <c r="OUF210" s="110"/>
      <c r="OUG210" s="110"/>
      <c r="OUH210" s="110"/>
      <c r="OUI210" s="110"/>
      <c r="OUJ210" s="110"/>
      <c r="OUK210" s="110"/>
      <c r="OUL210" s="110"/>
      <c r="OUM210" s="110"/>
      <c r="OUN210" s="110"/>
      <c r="OUO210" s="110"/>
      <c r="OUP210" s="110"/>
      <c r="OUQ210" s="110"/>
      <c r="OUR210" s="110"/>
      <c r="OUS210" s="110"/>
      <c r="OUT210" s="110"/>
      <c r="OUU210" s="110"/>
      <c r="OUV210" s="110"/>
      <c r="OUW210" s="110"/>
      <c r="OUX210" s="110"/>
      <c r="OUY210" s="110"/>
      <c r="OUZ210" s="110"/>
      <c r="OVA210" s="110"/>
      <c r="OVB210" s="110"/>
      <c r="OVC210" s="110"/>
      <c r="OVD210" s="110"/>
      <c r="OVE210" s="110"/>
      <c r="OVF210" s="110"/>
      <c r="OVG210" s="110"/>
      <c r="OVH210" s="110"/>
      <c r="OVI210" s="110"/>
      <c r="OVJ210" s="110"/>
      <c r="OVK210" s="110"/>
      <c r="OVL210" s="110"/>
      <c r="OVM210" s="110"/>
      <c r="OVN210" s="110"/>
      <c r="OVO210" s="110"/>
      <c r="OVP210" s="110"/>
      <c r="OVQ210" s="110"/>
      <c r="OVR210" s="110"/>
      <c r="OVS210" s="110"/>
      <c r="OVT210" s="110"/>
      <c r="OVU210" s="110"/>
      <c r="OVV210" s="110"/>
      <c r="OVW210" s="110"/>
      <c r="OVX210" s="110"/>
      <c r="OVY210" s="110"/>
      <c r="OVZ210" s="110"/>
      <c r="OWA210" s="110"/>
      <c r="OWB210" s="110"/>
      <c r="OWC210" s="110"/>
      <c r="OWD210" s="110"/>
      <c r="OWE210" s="110"/>
      <c r="OWF210" s="110"/>
      <c r="OWG210" s="110"/>
      <c r="OWH210" s="110"/>
      <c r="OWI210" s="110"/>
      <c r="OWJ210" s="110"/>
      <c r="OWK210" s="110"/>
      <c r="OWL210" s="110"/>
      <c r="OWM210" s="110"/>
      <c r="OWN210" s="110"/>
      <c r="OWO210" s="110"/>
      <c r="OWP210" s="110"/>
      <c r="OWQ210" s="110"/>
      <c r="OWR210" s="110"/>
      <c r="OWS210" s="110"/>
      <c r="OWT210" s="110"/>
      <c r="OWU210" s="110"/>
      <c r="OWV210" s="110"/>
      <c r="OWW210" s="110"/>
      <c r="OWX210" s="110"/>
      <c r="OWY210" s="110"/>
      <c r="OWZ210" s="110"/>
      <c r="OXA210" s="110"/>
      <c r="OXB210" s="110"/>
      <c r="OXC210" s="110"/>
      <c r="OXD210" s="110"/>
      <c r="OXE210" s="110"/>
      <c r="OXF210" s="110"/>
      <c r="OXG210" s="110"/>
      <c r="OXH210" s="110"/>
      <c r="OXI210" s="110"/>
      <c r="OXJ210" s="110"/>
      <c r="OXK210" s="110"/>
      <c r="OXL210" s="110"/>
      <c r="OXM210" s="110"/>
      <c r="OXN210" s="110"/>
      <c r="OXO210" s="110"/>
      <c r="OXP210" s="110"/>
      <c r="OXQ210" s="110"/>
      <c r="OXR210" s="110"/>
      <c r="OXS210" s="110"/>
      <c r="OXT210" s="110"/>
      <c r="OXU210" s="110"/>
      <c r="OXV210" s="110"/>
      <c r="OXW210" s="110"/>
      <c r="OXX210" s="110"/>
      <c r="OXY210" s="110"/>
      <c r="OXZ210" s="110"/>
      <c r="OYA210" s="110"/>
      <c r="OYB210" s="110"/>
      <c r="OYC210" s="110"/>
      <c r="OYD210" s="110"/>
      <c r="OYE210" s="110"/>
      <c r="OYF210" s="110"/>
      <c r="OYG210" s="110"/>
      <c r="OYH210" s="110"/>
      <c r="OYI210" s="110"/>
      <c r="OYJ210" s="110"/>
      <c r="OYK210" s="110"/>
      <c r="OYL210" s="110"/>
      <c r="OYM210" s="110"/>
      <c r="OYN210" s="110"/>
      <c r="OYO210" s="110"/>
      <c r="OYP210" s="110"/>
      <c r="OYQ210" s="110"/>
      <c r="OYR210" s="110"/>
      <c r="OYS210" s="110"/>
      <c r="OYT210" s="110"/>
      <c r="OYU210" s="110"/>
      <c r="OYV210" s="110"/>
      <c r="OYW210" s="110"/>
      <c r="OYX210" s="110"/>
      <c r="OYY210" s="110"/>
      <c r="OYZ210" s="110"/>
      <c r="OZA210" s="110"/>
      <c r="OZB210" s="110"/>
      <c r="OZC210" s="110"/>
      <c r="OZD210" s="110"/>
      <c r="OZE210" s="110"/>
      <c r="OZF210" s="110"/>
      <c r="OZG210" s="110"/>
      <c r="OZH210" s="110"/>
      <c r="OZI210" s="110"/>
      <c r="OZJ210" s="110"/>
      <c r="OZK210" s="110"/>
      <c r="OZL210" s="110"/>
      <c r="OZM210" s="110"/>
      <c r="OZN210" s="110"/>
      <c r="OZO210" s="110"/>
      <c r="OZP210" s="110"/>
      <c r="OZQ210" s="110"/>
      <c r="OZR210" s="110"/>
      <c r="OZS210" s="110"/>
      <c r="OZT210" s="110"/>
      <c r="OZU210" s="110"/>
      <c r="OZV210" s="110"/>
      <c r="OZW210" s="110"/>
      <c r="OZX210" s="110"/>
      <c r="OZY210" s="110"/>
      <c r="OZZ210" s="110"/>
      <c r="PAA210" s="110"/>
      <c r="PAB210" s="110"/>
      <c r="PAC210" s="110"/>
      <c r="PAD210" s="110"/>
      <c r="PAE210" s="110"/>
      <c r="PAF210" s="110"/>
      <c r="PAG210" s="110"/>
      <c r="PAH210" s="110"/>
      <c r="PAI210" s="110"/>
      <c r="PAJ210" s="110"/>
      <c r="PAK210" s="110"/>
      <c r="PAL210" s="110"/>
      <c r="PAM210" s="110"/>
      <c r="PAN210" s="110"/>
      <c r="PAO210" s="110"/>
      <c r="PAP210" s="110"/>
      <c r="PAQ210" s="110"/>
      <c r="PAR210" s="110"/>
      <c r="PAS210" s="110"/>
      <c r="PAT210" s="110"/>
      <c r="PAU210" s="110"/>
      <c r="PAV210" s="110"/>
      <c r="PAW210" s="110"/>
      <c r="PAX210" s="110"/>
      <c r="PAY210" s="110"/>
      <c r="PAZ210" s="110"/>
      <c r="PBA210" s="110"/>
      <c r="PBB210" s="110"/>
      <c r="PBC210" s="110"/>
      <c r="PBD210" s="110"/>
      <c r="PBE210" s="110"/>
      <c r="PBF210" s="110"/>
      <c r="PBG210" s="110"/>
      <c r="PBH210" s="110"/>
      <c r="PBI210" s="110"/>
      <c r="PBJ210" s="110"/>
      <c r="PBK210" s="110"/>
      <c r="PBL210" s="110"/>
      <c r="PBM210" s="110"/>
      <c r="PBN210" s="110"/>
      <c r="PBO210" s="110"/>
      <c r="PBP210" s="110"/>
      <c r="PBQ210" s="110"/>
      <c r="PBR210" s="110"/>
      <c r="PBS210" s="110"/>
      <c r="PBT210" s="110"/>
      <c r="PBU210" s="110"/>
      <c r="PBV210" s="110"/>
      <c r="PBW210" s="110"/>
      <c r="PBX210" s="110"/>
      <c r="PBY210" s="110"/>
      <c r="PBZ210" s="110"/>
      <c r="PCA210" s="110"/>
      <c r="PCB210" s="110"/>
      <c r="PCC210" s="110"/>
      <c r="PCD210" s="110"/>
      <c r="PCE210" s="110"/>
      <c r="PCF210" s="110"/>
      <c r="PCG210" s="110"/>
      <c r="PCH210" s="110"/>
      <c r="PCI210" s="110"/>
      <c r="PCJ210" s="110"/>
      <c r="PCK210" s="110"/>
      <c r="PCL210" s="110"/>
      <c r="PCM210" s="110"/>
      <c r="PCN210" s="110"/>
      <c r="PCO210" s="110"/>
      <c r="PCP210" s="110"/>
      <c r="PCQ210" s="110"/>
      <c r="PCR210" s="110"/>
      <c r="PCS210" s="110"/>
      <c r="PCT210" s="110"/>
      <c r="PCU210" s="110"/>
      <c r="PCV210" s="110"/>
      <c r="PCW210" s="110"/>
      <c r="PCX210" s="110"/>
      <c r="PCY210" s="110"/>
      <c r="PCZ210" s="110"/>
      <c r="PDA210" s="110"/>
      <c r="PDB210" s="110"/>
      <c r="PDC210" s="110"/>
      <c r="PDD210" s="110"/>
      <c r="PDE210" s="110"/>
      <c r="PDF210" s="110"/>
      <c r="PDG210" s="110"/>
      <c r="PDH210" s="110"/>
      <c r="PDI210" s="110"/>
      <c r="PDJ210" s="110"/>
      <c r="PDK210" s="110"/>
      <c r="PDL210" s="110"/>
      <c r="PDM210" s="110"/>
      <c r="PDN210" s="110"/>
      <c r="PDO210" s="110"/>
      <c r="PDP210" s="110"/>
      <c r="PDQ210" s="110"/>
      <c r="PDR210" s="110"/>
      <c r="PDS210" s="110"/>
      <c r="PDT210" s="110"/>
      <c r="PDU210" s="110"/>
      <c r="PDV210" s="110"/>
      <c r="PDW210" s="110"/>
      <c r="PDX210" s="110"/>
      <c r="PDY210" s="110"/>
      <c r="PDZ210" s="110"/>
      <c r="PEA210" s="110"/>
      <c r="PEB210" s="110"/>
      <c r="PEC210" s="110"/>
      <c r="PED210" s="110"/>
      <c r="PEE210" s="110"/>
      <c r="PEF210" s="110"/>
      <c r="PEG210" s="110"/>
      <c r="PEH210" s="110"/>
      <c r="PEI210" s="110"/>
      <c r="PEJ210" s="110"/>
      <c r="PEK210" s="110"/>
      <c r="PEL210" s="110"/>
      <c r="PEM210" s="110"/>
      <c r="PEN210" s="110"/>
      <c r="PEO210" s="110"/>
      <c r="PEP210" s="110"/>
      <c r="PEQ210" s="110"/>
      <c r="PER210" s="110"/>
      <c r="PES210" s="110"/>
      <c r="PET210" s="110"/>
      <c r="PEU210" s="110"/>
      <c r="PEV210" s="110"/>
      <c r="PEW210" s="110"/>
      <c r="PEX210" s="110"/>
      <c r="PEY210" s="110"/>
      <c r="PEZ210" s="110"/>
      <c r="PFA210" s="110"/>
      <c r="PFB210" s="110"/>
      <c r="PFC210" s="110"/>
      <c r="PFD210" s="110"/>
      <c r="PFE210" s="110"/>
      <c r="PFF210" s="110"/>
      <c r="PFG210" s="110"/>
      <c r="PFH210" s="110"/>
      <c r="PFI210" s="110"/>
      <c r="PFJ210" s="110"/>
      <c r="PFK210" s="110"/>
      <c r="PFL210" s="110"/>
      <c r="PFM210" s="110"/>
      <c r="PFN210" s="110"/>
      <c r="PFO210" s="110"/>
      <c r="PFP210" s="110"/>
      <c r="PFQ210" s="110"/>
      <c r="PFR210" s="110"/>
      <c r="PFS210" s="110"/>
      <c r="PFT210" s="110"/>
      <c r="PFU210" s="110"/>
      <c r="PFV210" s="110"/>
      <c r="PFW210" s="110"/>
      <c r="PFX210" s="110"/>
      <c r="PFY210" s="110"/>
      <c r="PFZ210" s="110"/>
      <c r="PGA210" s="110"/>
      <c r="PGB210" s="110"/>
      <c r="PGC210" s="110"/>
      <c r="PGD210" s="110"/>
      <c r="PGE210" s="110"/>
      <c r="PGF210" s="110"/>
      <c r="PGG210" s="110"/>
      <c r="PGH210" s="110"/>
      <c r="PGI210" s="110"/>
      <c r="PGJ210" s="110"/>
      <c r="PGK210" s="110"/>
      <c r="PGL210" s="110"/>
      <c r="PGM210" s="110"/>
      <c r="PGN210" s="110"/>
      <c r="PGO210" s="110"/>
      <c r="PGP210" s="110"/>
      <c r="PGQ210" s="110"/>
      <c r="PGR210" s="110"/>
      <c r="PGS210" s="110"/>
      <c r="PGT210" s="110"/>
      <c r="PGU210" s="110"/>
      <c r="PGV210" s="110"/>
      <c r="PGW210" s="110"/>
      <c r="PGX210" s="110"/>
      <c r="PGY210" s="110"/>
      <c r="PGZ210" s="110"/>
      <c r="PHA210" s="110"/>
      <c r="PHB210" s="110"/>
      <c r="PHC210" s="110"/>
      <c r="PHD210" s="110"/>
      <c r="PHE210" s="110"/>
      <c r="PHF210" s="110"/>
      <c r="PHG210" s="110"/>
      <c r="PHH210" s="110"/>
      <c r="PHI210" s="110"/>
      <c r="PHJ210" s="110"/>
      <c r="PHK210" s="110"/>
      <c r="PHL210" s="110"/>
      <c r="PHM210" s="110"/>
      <c r="PHN210" s="110"/>
      <c r="PHO210" s="110"/>
      <c r="PHP210" s="110"/>
      <c r="PHQ210" s="110"/>
      <c r="PHR210" s="110"/>
      <c r="PHS210" s="110"/>
      <c r="PHT210" s="110"/>
      <c r="PHU210" s="110"/>
      <c r="PHV210" s="110"/>
      <c r="PHW210" s="110"/>
      <c r="PHX210" s="110"/>
      <c r="PHY210" s="110"/>
      <c r="PHZ210" s="110"/>
      <c r="PIA210" s="110"/>
      <c r="PIB210" s="110"/>
      <c r="PIC210" s="110"/>
      <c r="PID210" s="110"/>
      <c r="PIE210" s="110"/>
      <c r="PIF210" s="110"/>
      <c r="PIG210" s="110"/>
      <c r="PIH210" s="110"/>
      <c r="PII210" s="110"/>
      <c r="PIJ210" s="110"/>
      <c r="PIK210" s="110"/>
      <c r="PIL210" s="110"/>
      <c r="PIM210" s="110"/>
      <c r="PIN210" s="110"/>
      <c r="PIO210" s="110"/>
      <c r="PIP210" s="110"/>
      <c r="PIQ210" s="110"/>
      <c r="PIR210" s="110"/>
      <c r="PIS210" s="110"/>
      <c r="PIT210" s="110"/>
      <c r="PIU210" s="110"/>
      <c r="PIV210" s="110"/>
      <c r="PIW210" s="110"/>
      <c r="PIX210" s="110"/>
      <c r="PIY210" s="110"/>
      <c r="PIZ210" s="110"/>
      <c r="PJA210" s="110"/>
      <c r="PJB210" s="110"/>
      <c r="PJC210" s="110"/>
      <c r="PJD210" s="110"/>
      <c r="PJE210" s="110"/>
      <c r="PJF210" s="110"/>
      <c r="PJG210" s="110"/>
      <c r="PJH210" s="110"/>
      <c r="PJI210" s="110"/>
      <c r="PJJ210" s="110"/>
      <c r="PJK210" s="110"/>
      <c r="PJL210" s="110"/>
      <c r="PJM210" s="110"/>
      <c r="PJN210" s="110"/>
      <c r="PJO210" s="110"/>
      <c r="PJP210" s="110"/>
      <c r="PJQ210" s="110"/>
      <c r="PJR210" s="110"/>
      <c r="PJS210" s="110"/>
      <c r="PJT210" s="110"/>
      <c r="PJU210" s="110"/>
      <c r="PJV210" s="110"/>
      <c r="PJW210" s="110"/>
      <c r="PJX210" s="110"/>
      <c r="PJY210" s="110"/>
      <c r="PJZ210" s="110"/>
      <c r="PKA210" s="110"/>
      <c r="PKB210" s="110"/>
      <c r="PKC210" s="110"/>
      <c r="PKD210" s="110"/>
      <c r="PKE210" s="110"/>
      <c r="PKF210" s="110"/>
      <c r="PKG210" s="110"/>
      <c r="PKH210" s="110"/>
      <c r="PKI210" s="110"/>
      <c r="PKJ210" s="110"/>
      <c r="PKK210" s="110"/>
      <c r="PKL210" s="110"/>
      <c r="PKM210" s="110"/>
      <c r="PKN210" s="110"/>
      <c r="PKO210" s="110"/>
      <c r="PKP210" s="110"/>
      <c r="PKQ210" s="110"/>
      <c r="PKR210" s="110"/>
      <c r="PKS210" s="110"/>
      <c r="PKT210" s="110"/>
      <c r="PKU210" s="110"/>
      <c r="PKV210" s="110"/>
      <c r="PKW210" s="110"/>
      <c r="PKX210" s="110"/>
      <c r="PKY210" s="110"/>
      <c r="PKZ210" s="110"/>
      <c r="PLA210" s="110"/>
      <c r="PLB210" s="110"/>
      <c r="PLC210" s="110"/>
      <c r="PLD210" s="110"/>
      <c r="PLE210" s="110"/>
      <c r="PLF210" s="110"/>
      <c r="PLG210" s="110"/>
      <c r="PLH210" s="110"/>
      <c r="PLI210" s="110"/>
      <c r="PLJ210" s="110"/>
      <c r="PLK210" s="110"/>
      <c r="PLL210" s="110"/>
      <c r="PLM210" s="110"/>
      <c r="PLN210" s="110"/>
      <c r="PLO210" s="110"/>
      <c r="PLP210" s="110"/>
      <c r="PLQ210" s="110"/>
      <c r="PLR210" s="110"/>
      <c r="PLS210" s="110"/>
      <c r="PLT210" s="110"/>
      <c r="PLU210" s="110"/>
      <c r="PLV210" s="110"/>
      <c r="PLW210" s="110"/>
      <c r="PLX210" s="110"/>
      <c r="PLY210" s="110"/>
      <c r="PLZ210" s="110"/>
      <c r="PMA210" s="110"/>
      <c r="PMB210" s="110"/>
      <c r="PMC210" s="110"/>
      <c r="PMD210" s="110"/>
      <c r="PME210" s="110"/>
      <c r="PMF210" s="110"/>
      <c r="PMG210" s="110"/>
      <c r="PMH210" s="110"/>
      <c r="PMI210" s="110"/>
      <c r="PMJ210" s="110"/>
      <c r="PMK210" s="110"/>
      <c r="PML210" s="110"/>
      <c r="PMM210" s="110"/>
      <c r="PMN210" s="110"/>
      <c r="PMO210" s="110"/>
      <c r="PMP210" s="110"/>
      <c r="PMQ210" s="110"/>
      <c r="PMR210" s="110"/>
      <c r="PMS210" s="110"/>
      <c r="PMT210" s="110"/>
      <c r="PMU210" s="110"/>
      <c r="PMV210" s="110"/>
      <c r="PMW210" s="110"/>
      <c r="PMX210" s="110"/>
      <c r="PMY210" s="110"/>
      <c r="PMZ210" s="110"/>
      <c r="PNA210" s="110"/>
      <c r="PNB210" s="110"/>
      <c r="PNC210" s="110"/>
      <c r="PND210" s="110"/>
      <c r="PNE210" s="110"/>
      <c r="PNF210" s="110"/>
      <c r="PNG210" s="110"/>
      <c r="PNH210" s="110"/>
      <c r="PNI210" s="110"/>
      <c r="PNJ210" s="110"/>
      <c r="PNK210" s="110"/>
      <c r="PNL210" s="110"/>
      <c r="PNM210" s="110"/>
      <c r="PNN210" s="110"/>
      <c r="PNO210" s="110"/>
      <c r="PNP210" s="110"/>
      <c r="PNQ210" s="110"/>
      <c r="PNR210" s="110"/>
      <c r="PNS210" s="110"/>
      <c r="PNT210" s="110"/>
      <c r="PNU210" s="110"/>
      <c r="PNV210" s="110"/>
      <c r="PNW210" s="110"/>
      <c r="PNX210" s="110"/>
      <c r="PNY210" s="110"/>
      <c r="PNZ210" s="110"/>
      <c r="POA210" s="110"/>
      <c r="POB210" s="110"/>
      <c r="POC210" s="110"/>
      <c r="POD210" s="110"/>
      <c r="POE210" s="110"/>
      <c r="POF210" s="110"/>
      <c r="POG210" s="110"/>
      <c r="POH210" s="110"/>
      <c r="POI210" s="110"/>
      <c r="POJ210" s="110"/>
      <c r="POK210" s="110"/>
      <c r="POL210" s="110"/>
      <c r="POM210" s="110"/>
      <c r="PON210" s="110"/>
      <c r="POO210" s="110"/>
      <c r="POP210" s="110"/>
      <c r="POQ210" s="110"/>
      <c r="POR210" s="110"/>
      <c r="POS210" s="110"/>
      <c r="POT210" s="110"/>
      <c r="POU210" s="110"/>
      <c r="POV210" s="110"/>
      <c r="POW210" s="110"/>
      <c r="POX210" s="110"/>
      <c r="POY210" s="110"/>
      <c r="POZ210" s="110"/>
      <c r="PPA210" s="110"/>
      <c r="PPB210" s="110"/>
      <c r="PPC210" s="110"/>
      <c r="PPD210" s="110"/>
      <c r="PPE210" s="110"/>
      <c r="PPF210" s="110"/>
      <c r="PPG210" s="110"/>
      <c r="PPH210" s="110"/>
      <c r="PPI210" s="110"/>
      <c r="PPJ210" s="110"/>
      <c r="PPK210" s="110"/>
      <c r="PPL210" s="110"/>
      <c r="PPM210" s="110"/>
      <c r="PPN210" s="110"/>
      <c r="PPO210" s="110"/>
      <c r="PPP210" s="110"/>
      <c r="PPQ210" s="110"/>
      <c r="PPR210" s="110"/>
      <c r="PPS210" s="110"/>
      <c r="PPT210" s="110"/>
      <c r="PPU210" s="110"/>
      <c r="PPV210" s="110"/>
      <c r="PPW210" s="110"/>
      <c r="PPX210" s="110"/>
      <c r="PPY210" s="110"/>
      <c r="PPZ210" s="110"/>
      <c r="PQA210" s="110"/>
      <c r="PQB210" s="110"/>
      <c r="PQC210" s="110"/>
      <c r="PQD210" s="110"/>
      <c r="PQE210" s="110"/>
      <c r="PQF210" s="110"/>
      <c r="PQG210" s="110"/>
      <c r="PQH210" s="110"/>
      <c r="PQI210" s="110"/>
      <c r="PQJ210" s="110"/>
      <c r="PQK210" s="110"/>
      <c r="PQL210" s="110"/>
      <c r="PQM210" s="110"/>
      <c r="PQN210" s="110"/>
      <c r="PQO210" s="110"/>
      <c r="PQP210" s="110"/>
      <c r="PQQ210" s="110"/>
      <c r="PQR210" s="110"/>
      <c r="PQS210" s="110"/>
      <c r="PQT210" s="110"/>
      <c r="PQU210" s="110"/>
      <c r="PQV210" s="110"/>
      <c r="PQW210" s="110"/>
      <c r="PQX210" s="110"/>
      <c r="PQY210" s="110"/>
      <c r="PQZ210" s="110"/>
      <c r="PRA210" s="110"/>
      <c r="PRB210" s="110"/>
      <c r="PRC210" s="110"/>
      <c r="PRD210" s="110"/>
      <c r="PRE210" s="110"/>
      <c r="PRF210" s="110"/>
      <c r="PRG210" s="110"/>
      <c r="PRH210" s="110"/>
      <c r="PRI210" s="110"/>
      <c r="PRJ210" s="110"/>
      <c r="PRK210" s="110"/>
      <c r="PRL210" s="110"/>
      <c r="PRM210" s="110"/>
      <c r="PRN210" s="110"/>
      <c r="PRO210" s="110"/>
      <c r="PRP210" s="110"/>
      <c r="PRQ210" s="110"/>
      <c r="PRR210" s="110"/>
      <c r="PRS210" s="110"/>
      <c r="PRT210" s="110"/>
      <c r="PRU210" s="110"/>
      <c r="PRV210" s="110"/>
      <c r="PRW210" s="110"/>
      <c r="PRX210" s="110"/>
      <c r="PRY210" s="110"/>
      <c r="PRZ210" s="110"/>
      <c r="PSA210" s="110"/>
      <c r="PSB210" s="110"/>
      <c r="PSC210" s="110"/>
      <c r="PSD210" s="110"/>
      <c r="PSE210" s="110"/>
      <c r="PSF210" s="110"/>
      <c r="PSG210" s="110"/>
      <c r="PSH210" s="110"/>
      <c r="PSI210" s="110"/>
      <c r="PSJ210" s="110"/>
      <c r="PSK210" s="110"/>
      <c r="PSL210" s="110"/>
      <c r="PSM210" s="110"/>
      <c r="PSN210" s="110"/>
      <c r="PSO210" s="110"/>
      <c r="PSP210" s="110"/>
      <c r="PSQ210" s="110"/>
      <c r="PSR210" s="110"/>
      <c r="PSS210" s="110"/>
      <c r="PST210" s="110"/>
      <c r="PSU210" s="110"/>
      <c r="PSV210" s="110"/>
      <c r="PSW210" s="110"/>
      <c r="PSX210" s="110"/>
      <c r="PSY210" s="110"/>
      <c r="PSZ210" s="110"/>
      <c r="PTA210" s="110"/>
      <c r="PTB210" s="110"/>
      <c r="PTC210" s="110"/>
      <c r="PTD210" s="110"/>
      <c r="PTE210" s="110"/>
      <c r="PTF210" s="110"/>
      <c r="PTG210" s="110"/>
      <c r="PTH210" s="110"/>
      <c r="PTI210" s="110"/>
      <c r="PTJ210" s="110"/>
      <c r="PTK210" s="110"/>
      <c r="PTL210" s="110"/>
      <c r="PTM210" s="110"/>
      <c r="PTN210" s="110"/>
      <c r="PTO210" s="110"/>
      <c r="PTP210" s="110"/>
      <c r="PTQ210" s="110"/>
      <c r="PTR210" s="110"/>
      <c r="PTS210" s="110"/>
      <c r="PTT210" s="110"/>
      <c r="PTU210" s="110"/>
      <c r="PTV210" s="110"/>
      <c r="PTW210" s="110"/>
      <c r="PTX210" s="110"/>
      <c r="PTY210" s="110"/>
      <c r="PTZ210" s="110"/>
      <c r="PUA210" s="110"/>
      <c r="PUB210" s="110"/>
      <c r="PUC210" s="110"/>
      <c r="PUD210" s="110"/>
      <c r="PUE210" s="110"/>
      <c r="PUF210" s="110"/>
      <c r="PUG210" s="110"/>
      <c r="PUH210" s="110"/>
      <c r="PUI210" s="110"/>
      <c r="PUJ210" s="110"/>
      <c r="PUK210" s="110"/>
      <c r="PUL210" s="110"/>
      <c r="PUM210" s="110"/>
      <c r="PUN210" s="110"/>
      <c r="PUO210" s="110"/>
      <c r="PUP210" s="110"/>
      <c r="PUQ210" s="110"/>
      <c r="PUR210" s="110"/>
      <c r="PUS210" s="110"/>
      <c r="PUT210" s="110"/>
      <c r="PUU210" s="110"/>
      <c r="PUV210" s="110"/>
      <c r="PUW210" s="110"/>
      <c r="PUX210" s="110"/>
      <c r="PUY210" s="110"/>
      <c r="PUZ210" s="110"/>
      <c r="PVA210" s="110"/>
      <c r="PVB210" s="110"/>
      <c r="PVC210" s="110"/>
      <c r="PVD210" s="110"/>
      <c r="PVE210" s="110"/>
      <c r="PVF210" s="110"/>
      <c r="PVG210" s="110"/>
      <c r="PVH210" s="110"/>
      <c r="PVI210" s="110"/>
      <c r="PVJ210" s="110"/>
      <c r="PVK210" s="110"/>
      <c r="PVL210" s="110"/>
      <c r="PVM210" s="110"/>
      <c r="PVN210" s="110"/>
      <c r="PVO210" s="110"/>
      <c r="PVP210" s="110"/>
      <c r="PVQ210" s="110"/>
      <c r="PVR210" s="110"/>
      <c r="PVS210" s="110"/>
      <c r="PVT210" s="110"/>
      <c r="PVU210" s="110"/>
      <c r="PVV210" s="110"/>
      <c r="PVW210" s="110"/>
      <c r="PVX210" s="110"/>
      <c r="PVY210" s="110"/>
      <c r="PVZ210" s="110"/>
      <c r="PWA210" s="110"/>
      <c r="PWB210" s="110"/>
      <c r="PWC210" s="110"/>
      <c r="PWD210" s="110"/>
      <c r="PWE210" s="110"/>
      <c r="PWF210" s="110"/>
      <c r="PWG210" s="110"/>
      <c r="PWH210" s="110"/>
      <c r="PWI210" s="110"/>
      <c r="PWJ210" s="110"/>
      <c r="PWK210" s="110"/>
      <c r="PWL210" s="110"/>
      <c r="PWM210" s="110"/>
      <c r="PWN210" s="110"/>
      <c r="PWO210" s="110"/>
      <c r="PWP210" s="110"/>
      <c r="PWQ210" s="110"/>
      <c r="PWR210" s="110"/>
      <c r="PWS210" s="110"/>
      <c r="PWT210" s="110"/>
      <c r="PWU210" s="110"/>
      <c r="PWV210" s="110"/>
      <c r="PWW210" s="110"/>
      <c r="PWX210" s="110"/>
      <c r="PWY210" s="110"/>
      <c r="PWZ210" s="110"/>
      <c r="PXA210" s="110"/>
      <c r="PXB210" s="110"/>
      <c r="PXC210" s="110"/>
      <c r="PXD210" s="110"/>
      <c r="PXE210" s="110"/>
      <c r="PXF210" s="110"/>
      <c r="PXG210" s="110"/>
      <c r="PXH210" s="110"/>
      <c r="PXI210" s="110"/>
      <c r="PXJ210" s="110"/>
      <c r="PXK210" s="110"/>
      <c r="PXL210" s="110"/>
      <c r="PXM210" s="110"/>
      <c r="PXN210" s="110"/>
      <c r="PXO210" s="110"/>
      <c r="PXP210" s="110"/>
      <c r="PXQ210" s="110"/>
      <c r="PXR210" s="110"/>
      <c r="PXS210" s="110"/>
      <c r="PXT210" s="110"/>
      <c r="PXU210" s="110"/>
      <c r="PXV210" s="110"/>
      <c r="PXW210" s="110"/>
      <c r="PXX210" s="110"/>
      <c r="PXY210" s="110"/>
      <c r="PXZ210" s="110"/>
      <c r="PYA210" s="110"/>
      <c r="PYB210" s="110"/>
      <c r="PYC210" s="110"/>
      <c r="PYD210" s="110"/>
      <c r="PYE210" s="110"/>
      <c r="PYF210" s="110"/>
      <c r="PYG210" s="110"/>
      <c r="PYH210" s="110"/>
      <c r="PYI210" s="110"/>
      <c r="PYJ210" s="110"/>
      <c r="PYK210" s="110"/>
      <c r="PYL210" s="110"/>
      <c r="PYM210" s="110"/>
      <c r="PYN210" s="110"/>
      <c r="PYO210" s="110"/>
      <c r="PYP210" s="110"/>
      <c r="PYQ210" s="110"/>
      <c r="PYR210" s="110"/>
      <c r="PYS210" s="110"/>
      <c r="PYT210" s="110"/>
      <c r="PYU210" s="110"/>
      <c r="PYV210" s="110"/>
      <c r="PYW210" s="110"/>
      <c r="PYX210" s="110"/>
      <c r="PYY210" s="110"/>
      <c r="PYZ210" s="110"/>
      <c r="PZA210" s="110"/>
      <c r="PZB210" s="110"/>
      <c r="PZC210" s="110"/>
      <c r="PZD210" s="110"/>
      <c r="PZE210" s="110"/>
      <c r="PZF210" s="110"/>
      <c r="PZG210" s="110"/>
      <c r="PZH210" s="110"/>
      <c r="PZI210" s="110"/>
      <c r="PZJ210" s="110"/>
      <c r="PZK210" s="110"/>
      <c r="PZL210" s="110"/>
      <c r="PZM210" s="110"/>
      <c r="PZN210" s="110"/>
      <c r="PZO210" s="110"/>
      <c r="PZP210" s="110"/>
      <c r="PZQ210" s="110"/>
      <c r="PZR210" s="110"/>
      <c r="PZS210" s="110"/>
      <c r="PZT210" s="110"/>
      <c r="PZU210" s="110"/>
      <c r="PZV210" s="110"/>
      <c r="PZW210" s="110"/>
      <c r="PZX210" s="110"/>
      <c r="PZY210" s="110"/>
      <c r="PZZ210" s="110"/>
      <c r="QAA210" s="110"/>
      <c r="QAB210" s="110"/>
      <c r="QAC210" s="110"/>
      <c r="QAD210" s="110"/>
      <c r="QAE210" s="110"/>
      <c r="QAF210" s="110"/>
      <c r="QAG210" s="110"/>
      <c r="QAH210" s="110"/>
      <c r="QAI210" s="110"/>
      <c r="QAJ210" s="110"/>
      <c r="QAK210" s="110"/>
      <c r="QAL210" s="110"/>
      <c r="QAM210" s="110"/>
      <c r="QAN210" s="110"/>
      <c r="QAO210" s="110"/>
      <c r="QAP210" s="110"/>
      <c r="QAQ210" s="110"/>
      <c r="QAR210" s="110"/>
      <c r="QAS210" s="110"/>
      <c r="QAT210" s="110"/>
      <c r="QAU210" s="110"/>
      <c r="QAV210" s="110"/>
      <c r="QAW210" s="110"/>
      <c r="QAX210" s="110"/>
      <c r="QAY210" s="110"/>
      <c r="QAZ210" s="110"/>
      <c r="QBA210" s="110"/>
      <c r="QBB210" s="110"/>
      <c r="QBC210" s="110"/>
      <c r="QBD210" s="110"/>
      <c r="QBE210" s="110"/>
      <c r="QBF210" s="110"/>
      <c r="QBG210" s="110"/>
      <c r="QBH210" s="110"/>
      <c r="QBI210" s="110"/>
      <c r="QBJ210" s="110"/>
      <c r="QBK210" s="110"/>
      <c r="QBL210" s="110"/>
      <c r="QBM210" s="110"/>
      <c r="QBN210" s="110"/>
      <c r="QBO210" s="110"/>
      <c r="QBP210" s="110"/>
      <c r="QBQ210" s="110"/>
      <c r="QBR210" s="110"/>
      <c r="QBS210" s="110"/>
      <c r="QBT210" s="110"/>
      <c r="QBU210" s="110"/>
      <c r="QBV210" s="110"/>
      <c r="QBW210" s="110"/>
      <c r="QBX210" s="110"/>
      <c r="QBY210" s="110"/>
      <c r="QBZ210" s="110"/>
      <c r="QCA210" s="110"/>
      <c r="QCB210" s="110"/>
      <c r="QCC210" s="110"/>
      <c r="QCD210" s="110"/>
      <c r="QCE210" s="110"/>
      <c r="QCF210" s="110"/>
      <c r="QCG210" s="110"/>
      <c r="QCH210" s="110"/>
      <c r="QCI210" s="110"/>
      <c r="QCJ210" s="110"/>
      <c r="QCK210" s="110"/>
      <c r="QCL210" s="110"/>
      <c r="QCM210" s="110"/>
      <c r="QCN210" s="110"/>
      <c r="QCO210" s="110"/>
      <c r="QCP210" s="110"/>
      <c r="QCQ210" s="110"/>
      <c r="QCR210" s="110"/>
      <c r="QCS210" s="110"/>
      <c r="QCT210" s="110"/>
      <c r="QCU210" s="110"/>
      <c r="QCV210" s="110"/>
      <c r="QCW210" s="110"/>
      <c r="QCX210" s="110"/>
      <c r="QCY210" s="110"/>
      <c r="QCZ210" s="110"/>
      <c r="QDA210" s="110"/>
      <c r="QDB210" s="110"/>
      <c r="QDC210" s="110"/>
      <c r="QDD210" s="110"/>
      <c r="QDE210" s="110"/>
      <c r="QDF210" s="110"/>
      <c r="QDG210" s="110"/>
      <c r="QDH210" s="110"/>
      <c r="QDI210" s="110"/>
      <c r="QDJ210" s="110"/>
      <c r="QDK210" s="110"/>
      <c r="QDL210" s="110"/>
      <c r="QDM210" s="110"/>
      <c r="QDN210" s="110"/>
      <c r="QDO210" s="110"/>
      <c r="QDP210" s="110"/>
      <c r="QDQ210" s="110"/>
      <c r="QDR210" s="110"/>
      <c r="QDS210" s="110"/>
      <c r="QDT210" s="110"/>
      <c r="QDU210" s="110"/>
      <c r="QDV210" s="110"/>
      <c r="QDW210" s="110"/>
      <c r="QDX210" s="110"/>
      <c r="QDY210" s="110"/>
      <c r="QDZ210" s="110"/>
      <c r="QEA210" s="110"/>
      <c r="QEB210" s="110"/>
      <c r="QEC210" s="110"/>
      <c r="QED210" s="110"/>
      <c r="QEE210" s="110"/>
      <c r="QEF210" s="110"/>
      <c r="QEG210" s="110"/>
      <c r="QEH210" s="110"/>
      <c r="QEI210" s="110"/>
      <c r="QEJ210" s="110"/>
      <c r="QEK210" s="110"/>
      <c r="QEL210" s="110"/>
      <c r="QEM210" s="110"/>
      <c r="QEN210" s="110"/>
      <c r="QEO210" s="110"/>
      <c r="QEP210" s="110"/>
      <c r="QEQ210" s="110"/>
      <c r="QER210" s="110"/>
      <c r="QES210" s="110"/>
      <c r="QET210" s="110"/>
      <c r="QEU210" s="110"/>
      <c r="QEV210" s="110"/>
      <c r="QEW210" s="110"/>
      <c r="QEX210" s="110"/>
      <c r="QEY210" s="110"/>
      <c r="QEZ210" s="110"/>
      <c r="QFA210" s="110"/>
      <c r="QFB210" s="110"/>
      <c r="QFC210" s="110"/>
      <c r="QFD210" s="110"/>
      <c r="QFE210" s="110"/>
      <c r="QFF210" s="110"/>
      <c r="QFG210" s="110"/>
      <c r="QFH210" s="110"/>
      <c r="QFI210" s="110"/>
      <c r="QFJ210" s="110"/>
      <c r="QFK210" s="110"/>
      <c r="QFL210" s="110"/>
      <c r="QFM210" s="110"/>
      <c r="QFN210" s="110"/>
      <c r="QFO210" s="110"/>
      <c r="QFP210" s="110"/>
      <c r="QFQ210" s="110"/>
      <c r="QFR210" s="110"/>
      <c r="QFS210" s="110"/>
      <c r="QFT210" s="110"/>
      <c r="QFU210" s="110"/>
      <c r="QFV210" s="110"/>
      <c r="QFW210" s="110"/>
      <c r="QFX210" s="110"/>
      <c r="QFY210" s="110"/>
      <c r="QFZ210" s="110"/>
      <c r="QGA210" s="110"/>
      <c r="QGB210" s="110"/>
      <c r="QGC210" s="110"/>
      <c r="QGD210" s="110"/>
      <c r="QGE210" s="110"/>
      <c r="QGF210" s="110"/>
      <c r="QGG210" s="110"/>
      <c r="QGH210" s="110"/>
      <c r="QGI210" s="110"/>
      <c r="QGJ210" s="110"/>
      <c r="QGK210" s="110"/>
      <c r="QGL210" s="110"/>
      <c r="QGM210" s="110"/>
      <c r="QGN210" s="110"/>
      <c r="QGO210" s="110"/>
      <c r="QGP210" s="110"/>
      <c r="QGQ210" s="110"/>
      <c r="QGR210" s="110"/>
      <c r="QGS210" s="110"/>
      <c r="QGT210" s="110"/>
      <c r="QGU210" s="110"/>
      <c r="QGV210" s="110"/>
      <c r="QGW210" s="110"/>
      <c r="QGX210" s="110"/>
      <c r="QGY210" s="110"/>
      <c r="QGZ210" s="110"/>
      <c r="QHA210" s="110"/>
      <c r="QHB210" s="110"/>
      <c r="QHC210" s="110"/>
      <c r="QHD210" s="110"/>
      <c r="QHE210" s="110"/>
      <c r="QHF210" s="110"/>
      <c r="QHG210" s="110"/>
      <c r="QHH210" s="110"/>
      <c r="QHI210" s="110"/>
      <c r="QHJ210" s="110"/>
      <c r="QHK210" s="110"/>
      <c r="QHL210" s="110"/>
      <c r="QHM210" s="110"/>
      <c r="QHN210" s="110"/>
      <c r="QHO210" s="110"/>
      <c r="QHP210" s="110"/>
      <c r="QHQ210" s="110"/>
      <c r="QHR210" s="110"/>
      <c r="QHS210" s="110"/>
      <c r="QHT210" s="110"/>
      <c r="QHU210" s="110"/>
      <c r="QHV210" s="110"/>
      <c r="QHW210" s="110"/>
      <c r="QHX210" s="110"/>
      <c r="QHY210" s="110"/>
      <c r="QHZ210" s="110"/>
      <c r="QIA210" s="110"/>
      <c r="QIB210" s="110"/>
      <c r="QIC210" s="110"/>
      <c r="QID210" s="110"/>
      <c r="QIE210" s="110"/>
      <c r="QIF210" s="110"/>
      <c r="QIG210" s="110"/>
      <c r="QIH210" s="110"/>
      <c r="QII210" s="110"/>
      <c r="QIJ210" s="110"/>
      <c r="QIK210" s="110"/>
      <c r="QIL210" s="110"/>
      <c r="QIM210" s="110"/>
      <c r="QIN210" s="110"/>
      <c r="QIO210" s="110"/>
      <c r="QIP210" s="110"/>
      <c r="QIQ210" s="110"/>
      <c r="QIR210" s="110"/>
      <c r="QIS210" s="110"/>
      <c r="QIT210" s="110"/>
      <c r="QIU210" s="110"/>
      <c r="QIV210" s="110"/>
      <c r="QIW210" s="110"/>
      <c r="QIX210" s="110"/>
      <c r="QIY210" s="110"/>
      <c r="QIZ210" s="110"/>
      <c r="QJA210" s="110"/>
      <c r="QJB210" s="110"/>
      <c r="QJC210" s="110"/>
      <c r="QJD210" s="110"/>
      <c r="QJE210" s="110"/>
      <c r="QJF210" s="110"/>
      <c r="QJG210" s="110"/>
      <c r="QJH210" s="110"/>
      <c r="QJI210" s="110"/>
      <c r="QJJ210" s="110"/>
      <c r="QJK210" s="110"/>
      <c r="QJL210" s="110"/>
      <c r="QJM210" s="110"/>
      <c r="QJN210" s="110"/>
      <c r="QJO210" s="110"/>
      <c r="QJP210" s="110"/>
      <c r="QJQ210" s="110"/>
      <c r="QJR210" s="110"/>
      <c r="QJS210" s="110"/>
      <c r="QJT210" s="110"/>
      <c r="QJU210" s="110"/>
      <c r="QJV210" s="110"/>
      <c r="QJW210" s="110"/>
      <c r="QJX210" s="110"/>
      <c r="QJY210" s="110"/>
      <c r="QJZ210" s="110"/>
      <c r="QKA210" s="110"/>
      <c r="QKB210" s="110"/>
      <c r="QKC210" s="110"/>
      <c r="QKD210" s="110"/>
      <c r="QKE210" s="110"/>
      <c r="QKF210" s="110"/>
      <c r="QKG210" s="110"/>
      <c r="QKH210" s="110"/>
      <c r="QKI210" s="110"/>
      <c r="QKJ210" s="110"/>
      <c r="QKK210" s="110"/>
      <c r="QKL210" s="110"/>
      <c r="QKM210" s="110"/>
      <c r="QKN210" s="110"/>
      <c r="QKO210" s="110"/>
      <c r="QKP210" s="110"/>
      <c r="QKQ210" s="110"/>
      <c r="QKR210" s="110"/>
      <c r="QKS210" s="110"/>
      <c r="QKT210" s="110"/>
      <c r="QKU210" s="110"/>
      <c r="QKV210" s="110"/>
      <c r="QKW210" s="110"/>
      <c r="QKX210" s="110"/>
      <c r="QKY210" s="110"/>
      <c r="QKZ210" s="110"/>
      <c r="QLA210" s="110"/>
      <c r="QLB210" s="110"/>
      <c r="QLC210" s="110"/>
      <c r="QLD210" s="110"/>
      <c r="QLE210" s="110"/>
      <c r="QLF210" s="110"/>
      <c r="QLG210" s="110"/>
      <c r="QLH210" s="110"/>
      <c r="QLI210" s="110"/>
      <c r="QLJ210" s="110"/>
      <c r="QLK210" s="110"/>
      <c r="QLL210" s="110"/>
      <c r="QLM210" s="110"/>
      <c r="QLN210" s="110"/>
      <c r="QLO210" s="110"/>
      <c r="QLP210" s="110"/>
      <c r="QLQ210" s="110"/>
      <c r="QLR210" s="110"/>
      <c r="QLS210" s="110"/>
      <c r="QLT210" s="110"/>
      <c r="QLU210" s="110"/>
      <c r="QLV210" s="110"/>
      <c r="QLW210" s="110"/>
      <c r="QLX210" s="110"/>
      <c r="QLY210" s="110"/>
      <c r="QLZ210" s="110"/>
      <c r="QMA210" s="110"/>
      <c r="QMB210" s="110"/>
      <c r="QMC210" s="110"/>
      <c r="QMD210" s="110"/>
      <c r="QME210" s="110"/>
      <c r="QMF210" s="110"/>
      <c r="QMG210" s="110"/>
      <c r="QMH210" s="110"/>
      <c r="QMI210" s="110"/>
      <c r="QMJ210" s="110"/>
      <c r="QMK210" s="110"/>
      <c r="QML210" s="110"/>
      <c r="QMM210" s="110"/>
      <c r="QMN210" s="110"/>
      <c r="QMO210" s="110"/>
      <c r="QMP210" s="110"/>
      <c r="QMQ210" s="110"/>
      <c r="QMR210" s="110"/>
      <c r="QMS210" s="110"/>
      <c r="QMT210" s="110"/>
      <c r="QMU210" s="110"/>
      <c r="QMV210" s="110"/>
      <c r="QMW210" s="110"/>
      <c r="QMX210" s="110"/>
      <c r="QMY210" s="110"/>
      <c r="QMZ210" s="110"/>
      <c r="QNA210" s="110"/>
      <c r="QNB210" s="110"/>
      <c r="QNC210" s="110"/>
      <c r="QND210" s="110"/>
      <c r="QNE210" s="110"/>
      <c r="QNF210" s="110"/>
      <c r="QNG210" s="110"/>
      <c r="QNH210" s="110"/>
      <c r="QNI210" s="110"/>
      <c r="QNJ210" s="110"/>
      <c r="QNK210" s="110"/>
      <c r="QNL210" s="110"/>
      <c r="QNM210" s="110"/>
      <c r="QNN210" s="110"/>
      <c r="QNO210" s="110"/>
      <c r="QNP210" s="110"/>
      <c r="QNQ210" s="110"/>
      <c r="QNR210" s="110"/>
      <c r="QNS210" s="110"/>
      <c r="QNT210" s="110"/>
      <c r="QNU210" s="110"/>
      <c r="QNV210" s="110"/>
      <c r="QNW210" s="110"/>
      <c r="QNX210" s="110"/>
      <c r="QNY210" s="110"/>
      <c r="QNZ210" s="110"/>
      <c r="QOA210" s="110"/>
      <c r="QOB210" s="110"/>
      <c r="QOC210" s="110"/>
      <c r="QOD210" s="110"/>
      <c r="QOE210" s="110"/>
      <c r="QOF210" s="110"/>
      <c r="QOG210" s="110"/>
      <c r="QOH210" s="110"/>
      <c r="QOI210" s="110"/>
      <c r="QOJ210" s="110"/>
      <c r="QOK210" s="110"/>
      <c r="QOL210" s="110"/>
      <c r="QOM210" s="110"/>
      <c r="QON210" s="110"/>
      <c r="QOO210" s="110"/>
      <c r="QOP210" s="110"/>
      <c r="QOQ210" s="110"/>
      <c r="QOR210" s="110"/>
      <c r="QOS210" s="110"/>
      <c r="QOT210" s="110"/>
      <c r="QOU210" s="110"/>
      <c r="QOV210" s="110"/>
      <c r="QOW210" s="110"/>
      <c r="QOX210" s="110"/>
      <c r="QOY210" s="110"/>
      <c r="QOZ210" s="110"/>
      <c r="QPA210" s="110"/>
      <c r="QPB210" s="110"/>
      <c r="QPC210" s="110"/>
      <c r="QPD210" s="110"/>
      <c r="QPE210" s="110"/>
      <c r="QPF210" s="110"/>
      <c r="QPG210" s="110"/>
      <c r="QPH210" s="110"/>
      <c r="QPI210" s="110"/>
      <c r="QPJ210" s="110"/>
      <c r="QPK210" s="110"/>
      <c r="QPL210" s="110"/>
      <c r="QPM210" s="110"/>
      <c r="QPN210" s="110"/>
      <c r="QPO210" s="110"/>
      <c r="QPP210" s="110"/>
      <c r="QPQ210" s="110"/>
      <c r="QPR210" s="110"/>
      <c r="QPS210" s="110"/>
      <c r="QPT210" s="110"/>
      <c r="QPU210" s="110"/>
      <c r="QPV210" s="110"/>
      <c r="QPW210" s="110"/>
      <c r="QPX210" s="110"/>
      <c r="QPY210" s="110"/>
      <c r="QPZ210" s="110"/>
      <c r="QQA210" s="110"/>
      <c r="QQB210" s="110"/>
      <c r="QQC210" s="110"/>
      <c r="QQD210" s="110"/>
      <c r="QQE210" s="110"/>
      <c r="QQF210" s="110"/>
      <c r="QQG210" s="110"/>
      <c r="QQH210" s="110"/>
      <c r="QQI210" s="110"/>
      <c r="QQJ210" s="110"/>
      <c r="QQK210" s="110"/>
      <c r="QQL210" s="110"/>
      <c r="QQM210" s="110"/>
      <c r="QQN210" s="110"/>
      <c r="QQO210" s="110"/>
      <c r="QQP210" s="110"/>
      <c r="QQQ210" s="110"/>
      <c r="QQR210" s="110"/>
      <c r="QQS210" s="110"/>
      <c r="QQT210" s="110"/>
      <c r="QQU210" s="110"/>
      <c r="QQV210" s="110"/>
      <c r="QQW210" s="110"/>
      <c r="QQX210" s="110"/>
      <c r="QQY210" s="110"/>
      <c r="QQZ210" s="110"/>
      <c r="QRA210" s="110"/>
      <c r="QRB210" s="110"/>
      <c r="QRC210" s="110"/>
      <c r="QRD210" s="110"/>
      <c r="QRE210" s="110"/>
      <c r="QRF210" s="110"/>
      <c r="QRG210" s="110"/>
      <c r="QRH210" s="110"/>
      <c r="QRI210" s="110"/>
      <c r="QRJ210" s="110"/>
      <c r="QRK210" s="110"/>
      <c r="QRL210" s="110"/>
      <c r="QRM210" s="110"/>
      <c r="QRN210" s="110"/>
      <c r="QRO210" s="110"/>
      <c r="QRP210" s="110"/>
      <c r="QRQ210" s="110"/>
      <c r="QRR210" s="110"/>
      <c r="QRS210" s="110"/>
      <c r="QRT210" s="110"/>
      <c r="QRU210" s="110"/>
      <c r="QRV210" s="110"/>
      <c r="QRW210" s="110"/>
      <c r="QRX210" s="110"/>
      <c r="QRY210" s="110"/>
      <c r="QRZ210" s="110"/>
      <c r="QSA210" s="110"/>
      <c r="QSB210" s="110"/>
      <c r="QSC210" s="110"/>
      <c r="QSD210" s="110"/>
      <c r="QSE210" s="110"/>
      <c r="QSF210" s="110"/>
      <c r="QSG210" s="110"/>
      <c r="QSH210" s="110"/>
      <c r="QSI210" s="110"/>
      <c r="QSJ210" s="110"/>
      <c r="QSK210" s="110"/>
      <c r="QSL210" s="110"/>
      <c r="QSM210" s="110"/>
      <c r="QSN210" s="110"/>
      <c r="QSO210" s="110"/>
      <c r="QSP210" s="110"/>
      <c r="QSQ210" s="110"/>
      <c r="QSR210" s="110"/>
      <c r="QSS210" s="110"/>
      <c r="QST210" s="110"/>
      <c r="QSU210" s="110"/>
      <c r="QSV210" s="110"/>
      <c r="QSW210" s="110"/>
      <c r="QSX210" s="110"/>
      <c r="QSY210" s="110"/>
      <c r="QSZ210" s="110"/>
      <c r="QTA210" s="110"/>
      <c r="QTB210" s="110"/>
      <c r="QTC210" s="110"/>
      <c r="QTD210" s="110"/>
      <c r="QTE210" s="110"/>
      <c r="QTF210" s="110"/>
      <c r="QTG210" s="110"/>
      <c r="QTH210" s="110"/>
      <c r="QTI210" s="110"/>
      <c r="QTJ210" s="110"/>
      <c r="QTK210" s="110"/>
      <c r="QTL210" s="110"/>
      <c r="QTM210" s="110"/>
      <c r="QTN210" s="110"/>
      <c r="QTO210" s="110"/>
      <c r="QTP210" s="110"/>
      <c r="QTQ210" s="110"/>
      <c r="QTR210" s="110"/>
      <c r="QTS210" s="110"/>
      <c r="QTT210" s="110"/>
      <c r="QTU210" s="110"/>
      <c r="QTV210" s="110"/>
      <c r="QTW210" s="110"/>
      <c r="QTX210" s="110"/>
      <c r="QTY210" s="110"/>
      <c r="QTZ210" s="110"/>
      <c r="QUA210" s="110"/>
      <c r="QUB210" s="110"/>
      <c r="QUC210" s="110"/>
      <c r="QUD210" s="110"/>
      <c r="QUE210" s="110"/>
      <c r="QUF210" s="110"/>
      <c r="QUG210" s="110"/>
      <c r="QUH210" s="110"/>
      <c r="QUI210" s="110"/>
      <c r="QUJ210" s="110"/>
      <c r="QUK210" s="110"/>
      <c r="QUL210" s="110"/>
      <c r="QUM210" s="110"/>
      <c r="QUN210" s="110"/>
      <c r="QUO210" s="110"/>
      <c r="QUP210" s="110"/>
      <c r="QUQ210" s="110"/>
      <c r="QUR210" s="110"/>
      <c r="QUS210" s="110"/>
      <c r="QUT210" s="110"/>
      <c r="QUU210" s="110"/>
      <c r="QUV210" s="110"/>
      <c r="QUW210" s="110"/>
      <c r="QUX210" s="110"/>
      <c r="QUY210" s="110"/>
      <c r="QUZ210" s="110"/>
      <c r="QVA210" s="110"/>
      <c r="QVB210" s="110"/>
      <c r="QVC210" s="110"/>
      <c r="QVD210" s="110"/>
      <c r="QVE210" s="110"/>
      <c r="QVF210" s="110"/>
      <c r="QVG210" s="110"/>
      <c r="QVH210" s="110"/>
      <c r="QVI210" s="110"/>
      <c r="QVJ210" s="110"/>
      <c r="QVK210" s="110"/>
      <c r="QVL210" s="110"/>
      <c r="QVM210" s="110"/>
      <c r="QVN210" s="110"/>
      <c r="QVO210" s="110"/>
      <c r="QVP210" s="110"/>
      <c r="QVQ210" s="110"/>
      <c r="QVR210" s="110"/>
      <c r="QVS210" s="110"/>
      <c r="QVT210" s="110"/>
      <c r="QVU210" s="110"/>
      <c r="QVV210" s="110"/>
      <c r="QVW210" s="110"/>
      <c r="QVX210" s="110"/>
      <c r="QVY210" s="110"/>
      <c r="QVZ210" s="110"/>
      <c r="QWA210" s="110"/>
      <c r="QWB210" s="110"/>
      <c r="QWC210" s="110"/>
      <c r="QWD210" s="110"/>
      <c r="QWE210" s="110"/>
      <c r="QWF210" s="110"/>
      <c r="QWG210" s="110"/>
      <c r="QWH210" s="110"/>
      <c r="QWI210" s="110"/>
      <c r="QWJ210" s="110"/>
      <c r="QWK210" s="110"/>
      <c r="QWL210" s="110"/>
      <c r="QWM210" s="110"/>
      <c r="QWN210" s="110"/>
      <c r="QWO210" s="110"/>
      <c r="QWP210" s="110"/>
      <c r="QWQ210" s="110"/>
      <c r="QWR210" s="110"/>
      <c r="QWS210" s="110"/>
      <c r="QWT210" s="110"/>
      <c r="QWU210" s="110"/>
      <c r="QWV210" s="110"/>
      <c r="QWW210" s="110"/>
      <c r="QWX210" s="110"/>
      <c r="QWY210" s="110"/>
      <c r="QWZ210" s="110"/>
      <c r="QXA210" s="110"/>
      <c r="QXB210" s="110"/>
      <c r="QXC210" s="110"/>
      <c r="QXD210" s="110"/>
      <c r="QXE210" s="110"/>
      <c r="QXF210" s="110"/>
      <c r="QXG210" s="110"/>
      <c r="QXH210" s="110"/>
      <c r="QXI210" s="110"/>
      <c r="QXJ210" s="110"/>
      <c r="QXK210" s="110"/>
      <c r="QXL210" s="110"/>
      <c r="QXM210" s="110"/>
      <c r="QXN210" s="110"/>
      <c r="QXO210" s="110"/>
      <c r="QXP210" s="110"/>
      <c r="QXQ210" s="110"/>
      <c r="QXR210" s="110"/>
      <c r="QXS210" s="110"/>
      <c r="QXT210" s="110"/>
      <c r="QXU210" s="110"/>
      <c r="QXV210" s="110"/>
      <c r="QXW210" s="110"/>
      <c r="QXX210" s="110"/>
      <c r="QXY210" s="110"/>
      <c r="QXZ210" s="110"/>
      <c r="QYA210" s="110"/>
      <c r="QYB210" s="110"/>
      <c r="QYC210" s="110"/>
      <c r="QYD210" s="110"/>
      <c r="QYE210" s="110"/>
      <c r="QYF210" s="110"/>
      <c r="QYG210" s="110"/>
      <c r="QYH210" s="110"/>
      <c r="QYI210" s="110"/>
      <c r="QYJ210" s="110"/>
      <c r="QYK210" s="110"/>
      <c r="QYL210" s="110"/>
      <c r="QYM210" s="110"/>
      <c r="QYN210" s="110"/>
      <c r="QYO210" s="110"/>
      <c r="QYP210" s="110"/>
      <c r="QYQ210" s="110"/>
      <c r="QYR210" s="110"/>
      <c r="QYS210" s="110"/>
      <c r="QYT210" s="110"/>
      <c r="QYU210" s="110"/>
      <c r="QYV210" s="110"/>
      <c r="QYW210" s="110"/>
      <c r="QYX210" s="110"/>
      <c r="QYY210" s="110"/>
      <c r="QYZ210" s="110"/>
      <c r="QZA210" s="110"/>
      <c r="QZB210" s="110"/>
      <c r="QZC210" s="110"/>
      <c r="QZD210" s="110"/>
      <c r="QZE210" s="110"/>
      <c r="QZF210" s="110"/>
      <c r="QZG210" s="110"/>
      <c r="QZH210" s="110"/>
      <c r="QZI210" s="110"/>
      <c r="QZJ210" s="110"/>
      <c r="QZK210" s="110"/>
      <c r="QZL210" s="110"/>
      <c r="QZM210" s="110"/>
      <c r="QZN210" s="110"/>
      <c r="QZO210" s="110"/>
      <c r="QZP210" s="110"/>
      <c r="QZQ210" s="110"/>
      <c r="QZR210" s="110"/>
      <c r="QZS210" s="110"/>
      <c r="QZT210" s="110"/>
      <c r="QZU210" s="110"/>
      <c r="QZV210" s="110"/>
      <c r="QZW210" s="110"/>
      <c r="QZX210" s="110"/>
      <c r="QZY210" s="110"/>
      <c r="QZZ210" s="110"/>
      <c r="RAA210" s="110"/>
      <c r="RAB210" s="110"/>
      <c r="RAC210" s="110"/>
      <c r="RAD210" s="110"/>
      <c r="RAE210" s="110"/>
      <c r="RAF210" s="110"/>
      <c r="RAG210" s="110"/>
      <c r="RAH210" s="110"/>
      <c r="RAI210" s="110"/>
      <c r="RAJ210" s="110"/>
      <c r="RAK210" s="110"/>
      <c r="RAL210" s="110"/>
      <c r="RAM210" s="110"/>
      <c r="RAN210" s="110"/>
      <c r="RAO210" s="110"/>
      <c r="RAP210" s="110"/>
      <c r="RAQ210" s="110"/>
      <c r="RAR210" s="110"/>
      <c r="RAS210" s="110"/>
      <c r="RAT210" s="110"/>
      <c r="RAU210" s="110"/>
      <c r="RAV210" s="110"/>
      <c r="RAW210" s="110"/>
      <c r="RAX210" s="110"/>
      <c r="RAY210" s="110"/>
      <c r="RAZ210" s="110"/>
      <c r="RBA210" s="110"/>
      <c r="RBB210" s="110"/>
      <c r="RBC210" s="110"/>
      <c r="RBD210" s="110"/>
      <c r="RBE210" s="110"/>
      <c r="RBF210" s="110"/>
      <c r="RBG210" s="110"/>
      <c r="RBH210" s="110"/>
      <c r="RBI210" s="110"/>
      <c r="RBJ210" s="110"/>
      <c r="RBK210" s="110"/>
      <c r="RBL210" s="110"/>
      <c r="RBM210" s="110"/>
      <c r="RBN210" s="110"/>
      <c r="RBO210" s="110"/>
      <c r="RBP210" s="110"/>
      <c r="RBQ210" s="110"/>
      <c r="RBR210" s="110"/>
      <c r="RBS210" s="110"/>
      <c r="RBT210" s="110"/>
      <c r="RBU210" s="110"/>
      <c r="RBV210" s="110"/>
      <c r="RBW210" s="110"/>
      <c r="RBX210" s="110"/>
      <c r="RBY210" s="110"/>
      <c r="RBZ210" s="110"/>
      <c r="RCA210" s="110"/>
      <c r="RCB210" s="110"/>
      <c r="RCC210" s="110"/>
      <c r="RCD210" s="110"/>
      <c r="RCE210" s="110"/>
      <c r="RCF210" s="110"/>
      <c r="RCG210" s="110"/>
      <c r="RCH210" s="110"/>
      <c r="RCI210" s="110"/>
      <c r="RCJ210" s="110"/>
      <c r="RCK210" s="110"/>
      <c r="RCL210" s="110"/>
      <c r="RCM210" s="110"/>
      <c r="RCN210" s="110"/>
      <c r="RCO210" s="110"/>
      <c r="RCP210" s="110"/>
      <c r="RCQ210" s="110"/>
      <c r="RCR210" s="110"/>
      <c r="RCS210" s="110"/>
      <c r="RCT210" s="110"/>
      <c r="RCU210" s="110"/>
      <c r="RCV210" s="110"/>
      <c r="RCW210" s="110"/>
      <c r="RCX210" s="110"/>
      <c r="RCY210" s="110"/>
      <c r="RCZ210" s="110"/>
      <c r="RDA210" s="110"/>
      <c r="RDB210" s="110"/>
      <c r="RDC210" s="110"/>
      <c r="RDD210" s="110"/>
      <c r="RDE210" s="110"/>
      <c r="RDF210" s="110"/>
      <c r="RDG210" s="110"/>
      <c r="RDH210" s="110"/>
      <c r="RDI210" s="110"/>
      <c r="RDJ210" s="110"/>
      <c r="RDK210" s="110"/>
      <c r="RDL210" s="110"/>
      <c r="RDM210" s="110"/>
      <c r="RDN210" s="110"/>
      <c r="RDO210" s="110"/>
      <c r="RDP210" s="110"/>
      <c r="RDQ210" s="110"/>
      <c r="RDR210" s="110"/>
      <c r="RDS210" s="110"/>
      <c r="RDT210" s="110"/>
      <c r="RDU210" s="110"/>
      <c r="RDV210" s="110"/>
      <c r="RDW210" s="110"/>
      <c r="RDX210" s="110"/>
      <c r="RDY210" s="110"/>
      <c r="RDZ210" s="110"/>
      <c r="REA210" s="110"/>
      <c r="REB210" s="110"/>
      <c r="REC210" s="110"/>
      <c r="RED210" s="110"/>
      <c r="REE210" s="110"/>
      <c r="REF210" s="110"/>
      <c r="REG210" s="110"/>
      <c r="REH210" s="110"/>
      <c r="REI210" s="110"/>
      <c r="REJ210" s="110"/>
      <c r="REK210" s="110"/>
      <c r="REL210" s="110"/>
      <c r="REM210" s="110"/>
      <c r="REN210" s="110"/>
      <c r="REO210" s="110"/>
      <c r="REP210" s="110"/>
      <c r="REQ210" s="110"/>
      <c r="RER210" s="110"/>
      <c r="RES210" s="110"/>
      <c r="RET210" s="110"/>
      <c r="REU210" s="110"/>
      <c r="REV210" s="110"/>
      <c r="REW210" s="110"/>
      <c r="REX210" s="110"/>
      <c r="REY210" s="110"/>
      <c r="REZ210" s="110"/>
      <c r="RFA210" s="110"/>
      <c r="RFB210" s="110"/>
      <c r="RFC210" s="110"/>
      <c r="RFD210" s="110"/>
      <c r="RFE210" s="110"/>
      <c r="RFF210" s="110"/>
      <c r="RFG210" s="110"/>
      <c r="RFH210" s="110"/>
      <c r="RFI210" s="110"/>
      <c r="RFJ210" s="110"/>
      <c r="RFK210" s="110"/>
      <c r="RFL210" s="110"/>
      <c r="RFM210" s="110"/>
      <c r="RFN210" s="110"/>
      <c r="RFO210" s="110"/>
      <c r="RFP210" s="110"/>
      <c r="RFQ210" s="110"/>
      <c r="RFR210" s="110"/>
      <c r="RFS210" s="110"/>
      <c r="RFT210" s="110"/>
      <c r="RFU210" s="110"/>
      <c r="RFV210" s="110"/>
      <c r="RFW210" s="110"/>
      <c r="RFX210" s="110"/>
      <c r="RFY210" s="110"/>
      <c r="RFZ210" s="110"/>
      <c r="RGA210" s="110"/>
      <c r="RGB210" s="110"/>
      <c r="RGC210" s="110"/>
      <c r="RGD210" s="110"/>
      <c r="RGE210" s="110"/>
      <c r="RGF210" s="110"/>
      <c r="RGG210" s="110"/>
      <c r="RGH210" s="110"/>
      <c r="RGI210" s="110"/>
      <c r="RGJ210" s="110"/>
      <c r="RGK210" s="110"/>
      <c r="RGL210" s="110"/>
      <c r="RGM210" s="110"/>
      <c r="RGN210" s="110"/>
      <c r="RGO210" s="110"/>
      <c r="RGP210" s="110"/>
      <c r="RGQ210" s="110"/>
      <c r="RGR210" s="110"/>
      <c r="RGS210" s="110"/>
      <c r="RGT210" s="110"/>
      <c r="RGU210" s="110"/>
      <c r="RGV210" s="110"/>
      <c r="RGW210" s="110"/>
      <c r="RGX210" s="110"/>
      <c r="RGY210" s="110"/>
      <c r="RGZ210" s="110"/>
      <c r="RHA210" s="110"/>
      <c r="RHB210" s="110"/>
      <c r="RHC210" s="110"/>
      <c r="RHD210" s="110"/>
      <c r="RHE210" s="110"/>
      <c r="RHF210" s="110"/>
      <c r="RHG210" s="110"/>
      <c r="RHH210" s="110"/>
      <c r="RHI210" s="110"/>
      <c r="RHJ210" s="110"/>
      <c r="RHK210" s="110"/>
      <c r="RHL210" s="110"/>
      <c r="RHM210" s="110"/>
      <c r="RHN210" s="110"/>
      <c r="RHO210" s="110"/>
      <c r="RHP210" s="110"/>
      <c r="RHQ210" s="110"/>
      <c r="RHR210" s="110"/>
      <c r="RHS210" s="110"/>
      <c r="RHT210" s="110"/>
      <c r="RHU210" s="110"/>
      <c r="RHV210" s="110"/>
      <c r="RHW210" s="110"/>
      <c r="RHX210" s="110"/>
      <c r="RHY210" s="110"/>
      <c r="RHZ210" s="110"/>
      <c r="RIA210" s="110"/>
      <c r="RIB210" s="110"/>
      <c r="RIC210" s="110"/>
      <c r="RID210" s="110"/>
      <c r="RIE210" s="110"/>
      <c r="RIF210" s="110"/>
      <c r="RIG210" s="110"/>
      <c r="RIH210" s="110"/>
      <c r="RII210" s="110"/>
      <c r="RIJ210" s="110"/>
      <c r="RIK210" s="110"/>
      <c r="RIL210" s="110"/>
      <c r="RIM210" s="110"/>
      <c r="RIN210" s="110"/>
      <c r="RIO210" s="110"/>
      <c r="RIP210" s="110"/>
      <c r="RIQ210" s="110"/>
      <c r="RIR210" s="110"/>
      <c r="RIS210" s="110"/>
      <c r="RIT210" s="110"/>
      <c r="RIU210" s="110"/>
      <c r="RIV210" s="110"/>
      <c r="RIW210" s="110"/>
      <c r="RIX210" s="110"/>
      <c r="RIY210" s="110"/>
      <c r="RIZ210" s="110"/>
      <c r="RJA210" s="110"/>
      <c r="RJB210" s="110"/>
      <c r="RJC210" s="110"/>
      <c r="RJD210" s="110"/>
      <c r="RJE210" s="110"/>
      <c r="RJF210" s="110"/>
      <c r="RJG210" s="110"/>
      <c r="RJH210" s="110"/>
      <c r="RJI210" s="110"/>
      <c r="RJJ210" s="110"/>
      <c r="RJK210" s="110"/>
      <c r="RJL210" s="110"/>
      <c r="RJM210" s="110"/>
      <c r="RJN210" s="110"/>
      <c r="RJO210" s="110"/>
      <c r="RJP210" s="110"/>
      <c r="RJQ210" s="110"/>
      <c r="RJR210" s="110"/>
      <c r="RJS210" s="110"/>
      <c r="RJT210" s="110"/>
      <c r="RJU210" s="110"/>
      <c r="RJV210" s="110"/>
      <c r="RJW210" s="110"/>
      <c r="RJX210" s="110"/>
      <c r="RJY210" s="110"/>
      <c r="RJZ210" s="110"/>
      <c r="RKA210" s="110"/>
      <c r="RKB210" s="110"/>
      <c r="RKC210" s="110"/>
      <c r="RKD210" s="110"/>
      <c r="RKE210" s="110"/>
      <c r="RKF210" s="110"/>
      <c r="RKG210" s="110"/>
      <c r="RKH210" s="110"/>
      <c r="RKI210" s="110"/>
      <c r="RKJ210" s="110"/>
      <c r="RKK210" s="110"/>
      <c r="RKL210" s="110"/>
      <c r="RKM210" s="110"/>
      <c r="RKN210" s="110"/>
      <c r="RKO210" s="110"/>
      <c r="RKP210" s="110"/>
      <c r="RKQ210" s="110"/>
      <c r="RKR210" s="110"/>
      <c r="RKS210" s="110"/>
      <c r="RKT210" s="110"/>
      <c r="RKU210" s="110"/>
      <c r="RKV210" s="110"/>
      <c r="RKW210" s="110"/>
      <c r="RKX210" s="110"/>
      <c r="RKY210" s="110"/>
      <c r="RKZ210" s="110"/>
      <c r="RLA210" s="110"/>
      <c r="RLB210" s="110"/>
      <c r="RLC210" s="110"/>
      <c r="RLD210" s="110"/>
      <c r="RLE210" s="110"/>
      <c r="RLF210" s="110"/>
      <c r="RLG210" s="110"/>
      <c r="RLH210" s="110"/>
      <c r="RLI210" s="110"/>
      <c r="RLJ210" s="110"/>
      <c r="RLK210" s="110"/>
      <c r="RLL210" s="110"/>
      <c r="RLM210" s="110"/>
      <c r="RLN210" s="110"/>
      <c r="RLO210" s="110"/>
      <c r="RLP210" s="110"/>
      <c r="RLQ210" s="110"/>
      <c r="RLR210" s="110"/>
      <c r="RLS210" s="110"/>
      <c r="RLT210" s="110"/>
      <c r="RLU210" s="110"/>
      <c r="RLV210" s="110"/>
      <c r="RLW210" s="110"/>
      <c r="RLX210" s="110"/>
      <c r="RLY210" s="110"/>
      <c r="RLZ210" s="110"/>
      <c r="RMA210" s="110"/>
      <c r="RMB210" s="110"/>
      <c r="RMC210" s="110"/>
      <c r="RMD210" s="110"/>
      <c r="RME210" s="110"/>
      <c r="RMF210" s="110"/>
      <c r="RMG210" s="110"/>
      <c r="RMH210" s="110"/>
      <c r="RMI210" s="110"/>
      <c r="RMJ210" s="110"/>
      <c r="RMK210" s="110"/>
      <c r="RML210" s="110"/>
      <c r="RMM210" s="110"/>
      <c r="RMN210" s="110"/>
      <c r="RMO210" s="110"/>
      <c r="RMP210" s="110"/>
      <c r="RMQ210" s="110"/>
      <c r="RMR210" s="110"/>
      <c r="RMS210" s="110"/>
      <c r="RMT210" s="110"/>
      <c r="RMU210" s="110"/>
      <c r="RMV210" s="110"/>
      <c r="RMW210" s="110"/>
      <c r="RMX210" s="110"/>
      <c r="RMY210" s="110"/>
      <c r="RMZ210" s="110"/>
      <c r="RNA210" s="110"/>
      <c r="RNB210" s="110"/>
      <c r="RNC210" s="110"/>
      <c r="RND210" s="110"/>
      <c r="RNE210" s="110"/>
      <c r="RNF210" s="110"/>
      <c r="RNG210" s="110"/>
      <c r="RNH210" s="110"/>
      <c r="RNI210" s="110"/>
      <c r="RNJ210" s="110"/>
      <c r="RNK210" s="110"/>
      <c r="RNL210" s="110"/>
      <c r="RNM210" s="110"/>
      <c r="RNN210" s="110"/>
      <c r="RNO210" s="110"/>
      <c r="RNP210" s="110"/>
      <c r="RNQ210" s="110"/>
      <c r="RNR210" s="110"/>
      <c r="RNS210" s="110"/>
      <c r="RNT210" s="110"/>
      <c r="RNU210" s="110"/>
      <c r="RNV210" s="110"/>
      <c r="RNW210" s="110"/>
      <c r="RNX210" s="110"/>
      <c r="RNY210" s="110"/>
      <c r="RNZ210" s="110"/>
      <c r="ROA210" s="110"/>
      <c r="ROB210" s="110"/>
      <c r="ROC210" s="110"/>
      <c r="ROD210" s="110"/>
      <c r="ROE210" s="110"/>
      <c r="ROF210" s="110"/>
      <c r="ROG210" s="110"/>
      <c r="ROH210" s="110"/>
      <c r="ROI210" s="110"/>
      <c r="ROJ210" s="110"/>
      <c r="ROK210" s="110"/>
      <c r="ROL210" s="110"/>
      <c r="ROM210" s="110"/>
      <c r="RON210" s="110"/>
      <c r="ROO210" s="110"/>
      <c r="ROP210" s="110"/>
      <c r="ROQ210" s="110"/>
      <c r="ROR210" s="110"/>
      <c r="ROS210" s="110"/>
      <c r="ROT210" s="110"/>
      <c r="ROU210" s="110"/>
      <c r="ROV210" s="110"/>
      <c r="ROW210" s="110"/>
      <c r="ROX210" s="110"/>
      <c r="ROY210" s="110"/>
      <c r="ROZ210" s="110"/>
      <c r="RPA210" s="110"/>
      <c r="RPB210" s="110"/>
      <c r="RPC210" s="110"/>
      <c r="RPD210" s="110"/>
      <c r="RPE210" s="110"/>
      <c r="RPF210" s="110"/>
      <c r="RPG210" s="110"/>
      <c r="RPH210" s="110"/>
      <c r="RPI210" s="110"/>
      <c r="RPJ210" s="110"/>
      <c r="RPK210" s="110"/>
      <c r="RPL210" s="110"/>
      <c r="RPM210" s="110"/>
      <c r="RPN210" s="110"/>
      <c r="RPO210" s="110"/>
      <c r="RPP210" s="110"/>
      <c r="RPQ210" s="110"/>
      <c r="RPR210" s="110"/>
      <c r="RPS210" s="110"/>
      <c r="RPT210" s="110"/>
      <c r="RPU210" s="110"/>
      <c r="RPV210" s="110"/>
      <c r="RPW210" s="110"/>
      <c r="RPX210" s="110"/>
      <c r="RPY210" s="110"/>
      <c r="RPZ210" s="110"/>
      <c r="RQA210" s="110"/>
      <c r="RQB210" s="110"/>
      <c r="RQC210" s="110"/>
      <c r="RQD210" s="110"/>
      <c r="RQE210" s="110"/>
      <c r="RQF210" s="110"/>
      <c r="RQG210" s="110"/>
      <c r="RQH210" s="110"/>
      <c r="RQI210" s="110"/>
      <c r="RQJ210" s="110"/>
      <c r="RQK210" s="110"/>
      <c r="RQL210" s="110"/>
      <c r="RQM210" s="110"/>
      <c r="RQN210" s="110"/>
      <c r="RQO210" s="110"/>
      <c r="RQP210" s="110"/>
      <c r="RQQ210" s="110"/>
      <c r="RQR210" s="110"/>
      <c r="RQS210" s="110"/>
      <c r="RQT210" s="110"/>
      <c r="RQU210" s="110"/>
      <c r="RQV210" s="110"/>
      <c r="RQW210" s="110"/>
      <c r="RQX210" s="110"/>
      <c r="RQY210" s="110"/>
      <c r="RQZ210" s="110"/>
      <c r="RRA210" s="110"/>
      <c r="RRB210" s="110"/>
      <c r="RRC210" s="110"/>
      <c r="RRD210" s="110"/>
      <c r="RRE210" s="110"/>
      <c r="RRF210" s="110"/>
      <c r="RRG210" s="110"/>
      <c r="RRH210" s="110"/>
      <c r="RRI210" s="110"/>
      <c r="RRJ210" s="110"/>
      <c r="RRK210" s="110"/>
      <c r="RRL210" s="110"/>
      <c r="RRM210" s="110"/>
      <c r="RRN210" s="110"/>
      <c r="RRO210" s="110"/>
      <c r="RRP210" s="110"/>
      <c r="RRQ210" s="110"/>
      <c r="RRR210" s="110"/>
      <c r="RRS210" s="110"/>
      <c r="RRT210" s="110"/>
      <c r="RRU210" s="110"/>
      <c r="RRV210" s="110"/>
      <c r="RRW210" s="110"/>
      <c r="RRX210" s="110"/>
      <c r="RRY210" s="110"/>
      <c r="RRZ210" s="110"/>
      <c r="RSA210" s="110"/>
      <c r="RSB210" s="110"/>
      <c r="RSC210" s="110"/>
      <c r="RSD210" s="110"/>
      <c r="RSE210" s="110"/>
      <c r="RSF210" s="110"/>
      <c r="RSG210" s="110"/>
      <c r="RSH210" s="110"/>
      <c r="RSI210" s="110"/>
      <c r="RSJ210" s="110"/>
      <c r="RSK210" s="110"/>
      <c r="RSL210" s="110"/>
      <c r="RSM210" s="110"/>
      <c r="RSN210" s="110"/>
      <c r="RSO210" s="110"/>
      <c r="RSP210" s="110"/>
      <c r="RSQ210" s="110"/>
      <c r="RSR210" s="110"/>
      <c r="RSS210" s="110"/>
      <c r="RST210" s="110"/>
      <c r="RSU210" s="110"/>
      <c r="RSV210" s="110"/>
      <c r="RSW210" s="110"/>
      <c r="RSX210" s="110"/>
      <c r="RSY210" s="110"/>
      <c r="RSZ210" s="110"/>
      <c r="RTA210" s="110"/>
      <c r="RTB210" s="110"/>
      <c r="RTC210" s="110"/>
      <c r="RTD210" s="110"/>
      <c r="RTE210" s="110"/>
      <c r="RTF210" s="110"/>
      <c r="RTG210" s="110"/>
      <c r="RTH210" s="110"/>
      <c r="RTI210" s="110"/>
      <c r="RTJ210" s="110"/>
      <c r="RTK210" s="110"/>
      <c r="RTL210" s="110"/>
      <c r="RTM210" s="110"/>
      <c r="RTN210" s="110"/>
      <c r="RTO210" s="110"/>
      <c r="RTP210" s="110"/>
      <c r="RTQ210" s="110"/>
      <c r="RTR210" s="110"/>
      <c r="RTS210" s="110"/>
      <c r="RTT210" s="110"/>
      <c r="RTU210" s="110"/>
      <c r="RTV210" s="110"/>
      <c r="RTW210" s="110"/>
      <c r="RTX210" s="110"/>
      <c r="RTY210" s="110"/>
      <c r="RTZ210" s="110"/>
      <c r="RUA210" s="110"/>
      <c r="RUB210" s="110"/>
      <c r="RUC210" s="110"/>
      <c r="RUD210" s="110"/>
      <c r="RUE210" s="110"/>
      <c r="RUF210" s="110"/>
      <c r="RUG210" s="110"/>
      <c r="RUH210" s="110"/>
      <c r="RUI210" s="110"/>
      <c r="RUJ210" s="110"/>
      <c r="RUK210" s="110"/>
      <c r="RUL210" s="110"/>
      <c r="RUM210" s="110"/>
      <c r="RUN210" s="110"/>
      <c r="RUO210" s="110"/>
      <c r="RUP210" s="110"/>
      <c r="RUQ210" s="110"/>
      <c r="RUR210" s="110"/>
      <c r="RUS210" s="110"/>
      <c r="RUT210" s="110"/>
      <c r="RUU210" s="110"/>
      <c r="RUV210" s="110"/>
      <c r="RUW210" s="110"/>
      <c r="RUX210" s="110"/>
      <c r="RUY210" s="110"/>
      <c r="RUZ210" s="110"/>
      <c r="RVA210" s="110"/>
      <c r="RVB210" s="110"/>
      <c r="RVC210" s="110"/>
      <c r="RVD210" s="110"/>
      <c r="RVE210" s="110"/>
      <c r="RVF210" s="110"/>
      <c r="RVG210" s="110"/>
      <c r="RVH210" s="110"/>
      <c r="RVI210" s="110"/>
      <c r="RVJ210" s="110"/>
      <c r="RVK210" s="110"/>
      <c r="RVL210" s="110"/>
      <c r="RVM210" s="110"/>
      <c r="RVN210" s="110"/>
      <c r="RVO210" s="110"/>
      <c r="RVP210" s="110"/>
      <c r="RVQ210" s="110"/>
      <c r="RVR210" s="110"/>
      <c r="RVS210" s="110"/>
      <c r="RVT210" s="110"/>
      <c r="RVU210" s="110"/>
      <c r="RVV210" s="110"/>
      <c r="RVW210" s="110"/>
      <c r="RVX210" s="110"/>
      <c r="RVY210" s="110"/>
      <c r="RVZ210" s="110"/>
      <c r="RWA210" s="110"/>
      <c r="RWB210" s="110"/>
      <c r="RWC210" s="110"/>
      <c r="RWD210" s="110"/>
      <c r="RWE210" s="110"/>
      <c r="RWF210" s="110"/>
      <c r="RWG210" s="110"/>
      <c r="RWH210" s="110"/>
      <c r="RWI210" s="110"/>
      <c r="RWJ210" s="110"/>
      <c r="RWK210" s="110"/>
      <c r="RWL210" s="110"/>
      <c r="RWM210" s="110"/>
      <c r="RWN210" s="110"/>
      <c r="RWO210" s="110"/>
      <c r="RWP210" s="110"/>
      <c r="RWQ210" s="110"/>
      <c r="RWR210" s="110"/>
      <c r="RWS210" s="110"/>
      <c r="RWT210" s="110"/>
      <c r="RWU210" s="110"/>
      <c r="RWV210" s="110"/>
      <c r="RWW210" s="110"/>
      <c r="RWX210" s="110"/>
      <c r="RWY210" s="110"/>
      <c r="RWZ210" s="110"/>
      <c r="RXA210" s="110"/>
      <c r="RXB210" s="110"/>
      <c r="RXC210" s="110"/>
      <c r="RXD210" s="110"/>
      <c r="RXE210" s="110"/>
      <c r="RXF210" s="110"/>
      <c r="RXG210" s="110"/>
      <c r="RXH210" s="110"/>
      <c r="RXI210" s="110"/>
      <c r="RXJ210" s="110"/>
      <c r="RXK210" s="110"/>
      <c r="RXL210" s="110"/>
      <c r="RXM210" s="110"/>
      <c r="RXN210" s="110"/>
      <c r="RXO210" s="110"/>
      <c r="RXP210" s="110"/>
      <c r="RXQ210" s="110"/>
      <c r="RXR210" s="110"/>
      <c r="RXS210" s="110"/>
      <c r="RXT210" s="110"/>
      <c r="RXU210" s="110"/>
      <c r="RXV210" s="110"/>
      <c r="RXW210" s="110"/>
      <c r="RXX210" s="110"/>
      <c r="RXY210" s="110"/>
      <c r="RXZ210" s="110"/>
      <c r="RYA210" s="110"/>
      <c r="RYB210" s="110"/>
      <c r="RYC210" s="110"/>
      <c r="RYD210" s="110"/>
      <c r="RYE210" s="110"/>
      <c r="RYF210" s="110"/>
      <c r="RYG210" s="110"/>
      <c r="RYH210" s="110"/>
      <c r="RYI210" s="110"/>
      <c r="RYJ210" s="110"/>
      <c r="RYK210" s="110"/>
      <c r="RYL210" s="110"/>
      <c r="RYM210" s="110"/>
      <c r="RYN210" s="110"/>
      <c r="RYO210" s="110"/>
      <c r="RYP210" s="110"/>
      <c r="RYQ210" s="110"/>
      <c r="RYR210" s="110"/>
      <c r="RYS210" s="110"/>
      <c r="RYT210" s="110"/>
      <c r="RYU210" s="110"/>
      <c r="RYV210" s="110"/>
      <c r="RYW210" s="110"/>
      <c r="RYX210" s="110"/>
      <c r="RYY210" s="110"/>
      <c r="RYZ210" s="110"/>
      <c r="RZA210" s="110"/>
      <c r="RZB210" s="110"/>
      <c r="RZC210" s="110"/>
      <c r="RZD210" s="110"/>
      <c r="RZE210" s="110"/>
      <c r="RZF210" s="110"/>
      <c r="RZG210" s="110"/>
      <c r="RZH210" s="110"/>
      <c r="RZI210" s="110"/>
      <c r="RZJ210" s="110"/>
      <c r="RZK210" s="110"/>
      <c r="RZL210" s="110"/>
      <c r="RZM210" s="110"/>
      <c r="RZN210" s="110"/>
      <c r="RZO210" s="110"/>
      <c r="RZP210" s="110"/>
      <c r="RZQ210" s="110"/>
      <c r="RZR210" s="110"/>
      <c r="RZS210" s="110"/>
      <c r="RZT210" s="110"/>
      <c r="RZU210" s="110"/>
      <c r="RZV210" s="110"/>
      <c r="RZW210" s="110"/>
      <c r="RZX210" s="110"/>
      <c r="RZY210" s="110"/>
      <c r="RZZ210" s="110"/>
      <c r="SAA210" s="110"/>
      <c r="SAB210" s="110"/>
      <c r="SAC210" s="110"/>
      <c r="SAD210" s="110"/>
      <c r="SAE210" s="110"/>
      <c r="SAF210" s="110"/>
      <c r="SAG210" s="110"/>
      <c r="SAH210" s="110"/>
      <c r="SAI210" s="110"/>
      <c r="SAJ210" s="110"/>
      <c r="SAK210" s="110"/>
      <c r="SAL210" s="110"/>
      <c r="SAM210" s="110"/>
      <c r="SAN210" s="110"/>
      <c r="SAO210" s="110"/>
      <c r="SAP210" s="110"/>
      <c r="SAQ210" s="110"/>
      <c r="SAR210" s="110"/>
      <c r="SAS210" s="110"/>
      <c r="SAT210" s="110"/>
      <c r="SAU210" s="110"/>
      <c r="SAV210" s="110"/>
      <c r="SAW210" s="110"/>
      <c r="SAX210" s="110"/>
      <c r="SAY210" s="110"/>
      <c r="SAZ210" s="110"/>
      <c r="SBA210" s="110"/>
      <c r="SBB210" s="110"/>
      <c r="SBC210" s="110"/>
      <c r="SBD210" s="110"/>
      <c r="SBE210" s="110"/>
      <c r="SBF210" s="110"/>
      <c r="SBG210" s="110"/>
      <c r="SBH210" s="110"/>
      <c r="SBI210" s="110"/>
      <c r="SBJ210" s="110"/>
      <c r="SBK210" s="110"/>
      <c r="SBL210" s="110"/>
      <c r="SBM210" s="110"/>
      <c r="SBN210" s="110"/>
      <c r="SBO210" s="110"/>
      <c r="SBP210" s="110"/>
      <c r="SBQ210" s="110"/>
      <c r="SBR210" s="110"/>
      <c r="SBS210" s="110"/>
      <c r="SBT210" s="110"/>
      <c r="SBU210" s="110"/>
      <c r="SBV210" s="110"/>
      <c r="SBW210" s="110"/>
      <c r="SBX210" s="110"/>
      <c r="SBY210" s="110"/>
      <c r="SBZ210" s="110"/>
      <c r="SCA210" s="110"/>
      <c r="SCB210" s="110"/>
      <c r="SCC210" s="110"/>
      <c r="SCD210" s="110"/>
      <c r="SCE210" s="110"/>
      <c r="SCF210" s="110"/>
      <c r="SCG210" s="110"/>
      <c r="SCH210" s="110"/>
      <c r="SCI210" s="110"/>
      <c r="SCJ210" s="110"/>
      <c r="SCK210" s="110"/>
      <c r="SCL210" s="110"/>
      <c r="SCM210" s="110"/>
      <c r="SCN210" s="110"/>
      <c r="SCO210" s="110"/>
      <c r="SCP210" s="110"/>
      <c r="SCQ210" s="110"/>
      <c r="SCR210" s="110"/>
      <c r="SCS210" s="110"/>
      <c r="SCT210" s="110"/>
      <c r="SCU210" s="110"/>
      <c r="SCV210" s="110"/>
      <c r="SCW210" s="110"/>
      <c r="SCX210" s="110"/>
      <c r="SCY210" s="110"/>
      <c r="SCZ210" s="110"/>
      <c r="SDA210" s="110"/>
      <c r="SDB210" s="110"/>
      <c r="SDC210" s="110"/>
      <c r="SDD210" s="110"/>
      <c r="SDE210" s="110"/>
      <c r="SDF210" s="110"/>
      <c r="SDG210" s="110"/>
      <c r="SDH210" s="110"/>
      <c r="SDI210" s="110"/>
      <c r="SDJ210" s="110"/>
      <c r="SDK210" s="110"/>
      <c r="SDL210" s="110"/>
      <c r="SDM210" s="110"/>
      <c r="SDN210" s="110"/>
      <c r="SDO210" s="110"/>
      <c r="SDP210" s="110"/>
      <c r="SDQ210" s="110"/>
      <c r="SDR210" s="110"/>
      <c r="SDS210" s="110"/>
      <c r="SDT210" s="110"/>
      <c r="SDU210" s="110"/>
      <c r="SDV210" s="110"/>
      <c r="SDW210" s="110"/>
      <c r="SDX210" s="110"/>
      <c r="SDY210" s="110"/>
      <c r="SDZ210" s="110"/>
      <c r="SEA210" s="110"/>
      <c r="SEB210" s="110"/>
      <c r="SEC210" s="110"/>
      <c r="SED210" s="110"/>
      <c r="SEE210" s="110"/>
      <c r="SEF210" s="110"/>
      <c r="SEG210" s="110"/>
      <c r="SEH210" s="110"/>
      <c r="SEI210" s="110"/>
      <c r="SEJ210" s="110"/>
      <c r="SEK210" s="110"/>
      <c r="SEL210" s="110"/>
      <c r="SEM210" s="110"/>
      <c r="SEN210" s="110"/>
      <c r="SEO210" s="110"/>
      <c r="SEP210" s="110"/>
      <c r="SEQ210" s="110"/>
      <c r="SER210" s="110"/>
      <c r="SES210" s="110"/>
      <c r="SET210" s="110"/>
      <c r="SEU210" s="110"/>
      <c r="SEV210" s="110"/>
      <c r="SEW210" s="110"/>
      <c r="SEX210" s="110"/>
      <c r="SEY210" s="110"/>
      <c r="SEZ210" s="110"/>
      <c r="SFA210" s="110"/>
      <c r="SFB210" s="110"/>
      <c r="SFC210" s="110"/>
      <c r="SFD210" s="110"/>
      <c r="SFE210" s="110"/>
      <c r="SFF210" s="110"/>
      <c r="SFG210" s="110"/>
      <c r="SFH210" s="110"/>
      <c r="SFI210" s="110"/>
      <c r="SFJ210" s="110"/>
      <c r="SFK210" s="110"/>
      <c r="SFL210" s="110"/>
      <c r="SFM210" s="110"/>
      <c r="SFN210" s="110"/>
      <c r="SFO210" s="110"/>
      <c r="SFP210" s="110"/>
      <c r="SFQ210" s="110"/>
      <c r="SFR210" s="110"/>
      <c r="SFS210" s="110"/>
      <c r="SFT210" s="110"/>
      <c r="SFU210" s="110"/>
      <c r="SFV210" s="110"/>
      <c r="SFW210" s="110"/>
      <c r="SFX210" s="110"/>
      <c r="SFY210" s="110"/>
      <c r="SFZ210" s="110"/>
      <c r="SGA210" s="110"/>
      <c r="SGB210" s="110"/>
      <c r="SGC210" s="110"/>
      <c r="SGD210" s="110"/>
      <c r="SGE210" s="110"/>
      <c r="SGF210" s="110"/>
      <c r="SGG210" s="110"/>
      <c r="SGH210" s="110"/>
      <c r="SGI210" s="110"/>
      <c r="SGJ210" s="110"/>
      <c r="SGK210" s="110"/>
      <c r="SGL210" s="110"/>
      <c r="SGM210" s="110"/>
      <c r="SGN210" s="110"/>
      <c r="SGO210" s="110"/>
      <c r="SGP210" s="110"/>
      <c r="SGQ210" s="110"/>
      <c r="SGR210" s="110"/>
      <c r="SGS210" s="110"/>
      <c r="SGT210" s="110"/>
      <c r="SGU210" s="110"/>
      <c r="SGV210" s="110"/>
      <c r="SGW210" s="110"/>
      <c r="SGX210" s="110"/>
      <c r="SGY210" s="110"/>
      <c r="SGZ210" s="110"/>
      <c r="SHA210" s="110"/>
      <c r="SHB210" s="110"/>
      <c r="SHC210" s="110"/>
      <c r="SHD210" s="110"/>
      <c r="SHE210" s="110"/>
      <c r="SHF210" s="110"/>
      <c r="SHG210" s="110"/>
      <c r="SHH210" s="110"/>
      <c r="SHI210" s="110"/>
      <c r="SHJ210" s="110"/>
      <c r="SHK210" s="110"/>
      <c r="SHL210" s="110"/>
      <c r="SHM210" s="110"/>
      <c r="SHN210" s="110"/>
      <c r="SHO210" s="110"/>
      <c r="SHP210" s="110"/>
      <c r="SHQ210" s="110"/>
      <c r="SHR210" s="110"/>
      <c r="SHS210" s="110"/>
      <c r="SHT210" s="110"/>
      <c r="SHU210" s="110"/>
      <c r="SHV210" s="110"/>
      <c r="SHW210" s="110"/>
      <c r="SHX210" s="110"/>
      <c r="SHY210" s="110"/>
      <c r="SHZ210" s="110"/>
      <c r="SIA210" s="110"/>
      <c r="SIB210" s="110"/>
      <c r="SIC210" s="110"/>
      <c r="SID210" s="110"/>
      <c r="SIE210" s="110"/>
      <c r="SIF210" s="110"/>
      <c r="SIG210" s="110"/>
      <c r="SIH210" s="110"/>
      <c r="SII210" s="110"/>
      <c r="SIJ210" s="110"/>
      <c r="SIK210" s="110"/>
      <c r="SIL210" s="110"/>
      <c r="SIM210" s="110"/>
      <c r="SIN210" s="110"/>
      <c r="SIO210" s="110"/>
      <c r="SIP210" s="110"/>
      <c r="SIQ210" s="110"/>
      <c r="SIR210" s="110"/>
      <c r="SIS210" s="110"/>
      <c r="SIT210" s="110"/>
      <c r="SIU210" s="110"/>
      <c r="SIV210" s="110"/>
      <c r="SIW210" s="110"/>
      <c r="SIX210" s="110"/>
      <c r="SIY210" s="110"/>
      <c r="SIZ210" s="110"/>
      <c r="SJA210" s="110"/>
      <c r="SJB210" s="110"/>
      <c r="SJC210" s="110"/>
      <c r="SJD210" s="110"/>
      <c r="SJE210" s="110"/>
      <c r="SJF210" s="110"/>
      <c r="SJG210" s="110"/>
      <c r="SJH210" s="110"/>
      <c r="SJI210" s="110"/>
      <c r="SJJ210" s="110"/>
      <c r="SJK210" s="110"/>
      <c r="SJL210" s="110"/>
      <c r="SJM210" s="110"/>
      <c r="SJN210" s="110"/>
      <c r="SJO210" s="110"/>
      <c r="SJP210" s="110"/>
      <c r="SJQ210" s="110"/>
      <c r="SJR210" s="110"/>
      <c r="SJS210" s="110"/>
      <c r="SJT210" s="110"/>
      <c r="SJU210" s="110"/>
      <c r="SJV210" s="110"/>
      <c r="SJW210" s="110"/>
      <c r="SJX210" s="110"/>
      <c r="SJY210" s="110"/>
      <c r="SJZ210" s="110"/>
      <c r="SKA210" s="110"/>
      <c r="SKB210" s="110"/>
      <c r="SKC210" s="110"/>
      <c r="SKD210" s="110"/>
      <c r="SKE210" s="110"/>
      <c r="SKF210" s="110"/>
      <c r="SKG210" s="110"/>
      <c r="SKH210" s="110"/>
      <c r="SKI210" s="110"/>
      <c r="SKJ210" s="110"/>
      <c r="SKK210" s="110"/>
      <c r="SKL210" s="110"/>
      <c r="SKM210" s="110"/>
      <c r="SKN210" s="110"/>
      <c r="SKO210" s="110"/>
      <c r="SKP210" s="110"/>
      <c r="SKQ210" s="110"/>
      <c r="SKR210" s="110"/>
      <c r="SKS210" s="110"/>
      <c r="SKT210" s="110"/>
      <c r="SKU210" s="110"/>
      <c r="SKV210" s="110"/>
      <c r="SKW210" s="110"/>
      <c r="SKX210" s="110"/>
      <c r="SKY210" s="110"/>
      <c r="SKZ210" s="110"/>
      <c r="SLA210" s="110"/>
      <c r="SLB210" s="110"/>
      <c r="SLC210" s="110"/>
      <c r="SLD210" s="110"/>
      <c r="SLE210" s="110"/>
      <c r="SLF210" s="110"/>
      <c r="SLG210" s="110"/>
      <c r="SLH210" s="110"/>
      <c r="SLI210" s="110"/>
      <c r="SLJ210" s="110"/>
      <c r="SLK210" s="110"/>
      <c r="SLL210" s="110"/>
      <c r="SLM210" s="110"/>
      <c r="SLN210" s="110"/>
      <c r="SLO210" s="110"/>
      <c r="SLP210" s="110"/>
      <c r="SLQ210" s="110"/>
      <c r="SLR210" s="110"/>
      <c r="SLS210" s="110"/>
      <c r="SLT210" s="110"/>
      <c r="SLU210" s="110"/>
      <c r="SLV210" s="110"/>
      <c r="SLW210" s="110"/>
      <c r="SLX210" s="110"/>
      <c r="SLY210" s="110"/>
      <c r="SLZ210" s="110"/>
      <c r="SMA210" s="110"/>
      <c r="SMB210" s="110"/>
      <c r="SMC210" s="110"/>
      <c r="SMD210" s="110"/>
      <c r="SME210" s="110"/>
      <c r="SMF210" s="110"/>
      <c r="SMG210" s="110"/>
      <c r="SMH210" s="110"/>
      <c r="SMI210" s="110"/>
      <c r="SMJ210" s="110"/>
      <c r="SMK210" s="110"/>
      <c r="SML210" s="110"/>
      <c r="SMM210" s="110"/>
      <c r="SMN210" s="110"/>
      <c r="SMO210" s="110"/>
      <c r="SMP210" s="110"/>
      <c r="SMQ210" s="110"/>
      <c r="SMR210" s="110"/>
      <c r="SMS210" s="110"/>
      <c r="SMT210" s="110"/>
      <c r="SMU210" s="110"/>
      <c r="SMV210" s="110"/>
      <c r="SMW210" s="110"/>
      <c r="SMX210" s="110"/>
      <c r="SMY210" s="110"/>
      <c r="SMZ210" s="110"/>
      <c r="SNA210" s="110"/>
      <c r="SNB210" s="110"/>
      <c r="SNC210" s="110"/>
      <c r="SND210" s="110"/>
      <c r="SNE210" s="110"/>
      <c r="SNF210" s="110"/>
      <c r="SNG210" s="110"/>
      <c r="SNH210" s="110"/>
      <c r="SNI210" s="110"/>
      <c r="SNJ210" s="110"/>
      <c r="SNK210" s="110"/>
      <c r="SNL210" s="110"/>
      <c r="SNM210" s="110"/>
      <c r="SNN210" s="110"/>
      <c r="SNO210" s="110"/>
      <c r="SNP210" s="110"/>
      <c r="SNQ210" s="110"/>
      <c r="SNR210" s="110"/>
      <c r="SNS210" s="110"/>
      <c r="SNT210" s="110"/>
      <c r="SNU210" s="110"/>
      <c r="SNV210" s="110"/>
      <c r="SNW210" s="110"/>
      <c r="SNX210" s="110"/>
      <c r="SNY210" s="110"/>
      <c r="SNZ210" s="110"/>
      <c r="SOA210" s="110"/>
      <c r="SOB210" s="110"/>
      <c r="SOC210" s="110"/>
      <c r="SOD210" s="110"/>
      <c r="SOE210" s="110"/>
      <c r="SOF210" s="110"/>
      <c r="SOG210" s="110"/>
      <c r="SOH210" s="110"/>
      <c r="SOI210" s="110"/>
      <c r="SOJ210" s="110"/>
      <c r="SOK210" s="110"/>
      <c r="SOL210" s="110"/>
      <c r="SOM210" s="110"/>
      <c r="SON210" s="110"/>
      <c r="SOO210" s="110"/>
      <c r="SOP210" s="110"/>
      <c r="SOQ210" s="110"/>
      <c r="SOR210" s="110"/>
      <c r="SOS210" s="110"/>
      <c r="SOT210" s="110"/>
      <c r="SOU210" s="110"/>
      <c r="SOV210" s="110"/>
      <c r="SOW210" s="110"/>
      <c r="SOX210" s="110"/>
      <c r="SOY210" s="110"/>
      <c r="SOZ210" s="110"/>
      <c r="SPA210" s="110"/>
      <c r="SPB210" s="110"/>
      <c r="SPC210" s="110"/>
      <c r="SPD210" s="110"/>
      <c r="SPE210" s="110"/>
      <c r="SPF210" s="110"/>
      <c r="SPG210" s="110"/>
      <c r="SPH210" s="110"/>
      <c r="SPI210" s="110"/>
      <c r="SPJ210" s="110"/>
      <c r="SPK210" s="110"/>
      <c r="SPL210" s="110"/>
      <c r="SPM210" s="110"/>
      <c r="SPN210" s="110"/>
      <c r="SPO210" s="110"/>
      <c r="SPP210" s="110"/>
      <c r="SPQ210" s="110"/>
      <c r="SPR210" s="110"/>
      <c r="SPS210" s="110"/>
      <c r="SPT210" s="110"/>
      <c r="SPU210" s="110"/>
      <c r="SPV210" s="110"/>
      <c r="SPW210" s="110"/>
      <c r="SPX210" s="110"/>
      <c r="SPY210" s="110"/>
      <c r="SPZ210" s="110"/>
      <c r="SQA210" s="110"/>
      <c r="SQB210" s="110"/>
      <c r="SQC210" s="110"/>
      <c r="SQD210" s="110"/>
      <c r="SQE210" s="110"/>
      <c r="SQF210" s="110"/>
      <c r="SQG210" s="110"/>
      <c r="SQH210" s="110"/>
      <c r="SQI210" s="110"/>
      <c r="SQJ210" s="110"/>
      <c r="SQK210" s="110"/>
      <c r="SQL210" s="110"/>
      <c r="SQM210" s="110"/>
      <c r="SQN210" s="110"/>
      <c r="SQO210" s="110"/>
      <c r="SQP210" s="110"/>
      <c r="SQQ210" s="110"/>
      <c r="SQR210" s="110"/>
      <c r="SQS210" s="110"/>
      <c r="SQT210" s="110"/>
      <c r="SQU210" s="110"/>
      <c r="SQV210" s="110"/>
      <c r="SQW210" s="110"/>
      <c r="SQX210" s="110"/>
      <c r="SQY210" s="110"/>
      <c r="SQZ210" s="110"/>
      <c r="SRA210" s="110"/>
      <c r="SRB210" s="110"/>
      <c r="SRC210" s="110"/>
      <c r="SRD210" s="110"/>
      <c r="SRE210" s="110"/>
      <c r="SRF210" s="110"/>
      <c r="SRG210" s="110"/>
      <c r="SRH210" s="110"/>
      <c r="SRI210" s="110"/>
      <c r="SRJ210" s="110"/>
      <c r="SRK210" s="110"/>
      <c r="SRL210" s="110"/>
      <c r="SRM210" s="110"/>
      <c r="SRN210" s="110"/>
      <c r="SRO210" s="110"/>
      <c r="SRP210" s="110"/>
      <c r="SRQ210" s="110"/>
      <c r="SRR210" s="110"/>
      <c r="SRS210" s="110"/>
      <c r="SRT210" s="110"/>
      <c r="SRU210" s="110"/>
      <c r="SRV210" s="110"/>
      <c r="SRW210" s="110"/>
      <c r="SRX210" s="110"/>
      <c r="SRY210" s="110"/>
      <c r="SRZ210" s="110"/>
      <c r="SSA210" s="110"/>
      <c r="SSB210" s="110"/>
      <c r="SSC210" s="110"/>
      <c r="SSD210" s="110"/>
      <c r="SSE210" s="110"/>
      <c r="SSF210" s="110"/>
      <c r="SSG210" s="110"/>
      <c r="SSH210" s="110"/>
      <c r="SSI210" s="110"/>
      <c r="SSJ210" s="110"/>
      <c r="SSK210" s="110"/>
      <c r="SSL210" s="110"/>
      <c r="SSM210" s="110"/>
      <c r="SSN210" s="110"/>
      <c r="SSO210" s="110"/>
      <c r="SSP210" s="110"/>
      <c r="SSQ210" s="110"/>
      <c r="SSR210" s="110"/>
      <c r="SSS210" s="110"/>
      <c r="SST210" s="110"/>
      <c r="SSU210" s="110"/>
      <c r="SSV210" s="110"/>
      <c r="SSW210" s="110"/>
      <c r="SSX210" s="110"/>
      <c r="SSY210" s="110"/>
      <c r="SSZ210" s="110"/>
      <c r="STA210" s="110"/>
      <c r="STB210" s="110"/>
      <c r="STC210" s="110"/>
      <c r="STD210" s="110"/>
      <c r="STE210" s="110"/>
      <c r="STF210" s="110"/>
      <c r="STG210" s="110"/>
      <c r="STH210" s="110"/>
      <c r="STI210" s="110"/>
      <c r="STJ210" s="110"/>
      <c r="STK210" s="110"/>
      <c r="STL210" s="110"/>
      <c r="STM210" s="110"/>
      <c r="STN210" s="110"/>
      <c r="STO210" s="110"/>
      <c r="STP210" s="110"/>
      <c r="STQ210" s="110"/>
      <c r="STR210" s="110"/>
      <c r="STS210" s="110"/>
      <c r="STT210" s="110"/>
      <c r="STU210" s="110"/>
      <c r="STV210" s="110"/>
      <c r="STW210" s="110"/>
      <c r="STX210" s="110"/>
      <c r="STY210" s="110"/>
      <c r="STZ210" s="110"/>
      <c r="SUA210" s="110"/>
      <c r="SUB210" s="110"/>
      <c r="SUC210" s="110"/>
      <c r="SUD210" s="110"/>
      <c r="SUE210" s="110"/>
      <c r="SUF210" s="110"/>
      <c r="SUG210" s="110"/>
      <c r="SUH210" s="110"/>
      <c r="SUI210" s="110"/>
      <c r="SUJ210" s="110"/>
      <c r="SUK210" s="110"/>
      <c r="SUL210" s="110"/>
      <c r="SUM210" s="110"/>
      <c r="SUN210" s="110"/>
      <c r="SUO210" s="110"/>
      <c r="SUP210" s="110"/>
      <c r="SUQ210" s="110"/>
      <c r="SUR210" s="110"/>
      <c r="SUS210" s="110"/>
      <c r="SUT210" s="110"/>
      <c r="SUU210" s="110"/>
      <c r="SUV210" s="110"/>
      <c r="SUW210" s="110"/>
      <c r="SUX210" s="110"/>
      <c r="SUY210" s="110"/>
      <c r="SUZ210" s="110"/>
      <c r="SVA210" s="110"/>
      <c r="SVB210" s="110"/>
      <c r="SVC210" s="110"/>
      <c r="SVD210" s="110"/>
      <c r="SVE210" s="110"/>
      <c r="SVF210" s="110"/>
      <c r="SVG210" s="110"/>
      <c r="SVH210" s="110"/>
      <c r="SVI210" s="110"/>
      <c r="SVJ210" s="110"/>
      <c r="SVK210" s="110"/>
      <c r="SVL210" s="110"/>
      <c r="SVM210" s="110"/>
      <c r="SVN210" s="110"/>
      <c r="SVO210" s="110"/>
      <c r="SVP210" s="110"/>
      <c r="SVQ210" s="110"/>
      <c r="SVR210" s="110"/>
      <c r="SVS210" s="110"/>
      <c r="SVT210" s="110"/>
      <c r="SVU210" s="110"/>
      <c r="SVV210" s="110"/>
      <c r="SVW210" s="110"/>
      <c r="SVX210" s="110"/>
      <c r="SVY210" s="110"/>
      <c r="SVZ210" s="110"/>
      <c r="SWA210" s="110"/>
      <c r="SWB210" s="110"/>
      <c r="SWC210" s="110"/>
      <c r="SWD210" s="110"/>
      <c r="SWE210" s="110"/>
      <c r="SWF210" s="110"/>
      <c r="SWG210" s="110"/>
      <c r="SWH210" s="110"/>
      <c r="SWI210" s="110"/>
      <c r="SWJ210" s="110"/>
      <c r="SWK210" s="110"/>
      <c r="SWL210" s="110"/>
      <c r="SWM210" s="110"/>
      <c r="SWN210" s="110"/>
      <c r="SWO210" s="110"/>
      <c r="SWP210" s="110"/>
      <c r="SWQ210" s="110"/>
      <c r="SWR210" s="110"/>
      <c r="SWS210" s="110"/>
      <c r="SWT210" s="110"/>
      <c r="SWU210" s="110"/>
      <c r="SWV210" s="110"/>
      <c r="SWW210" s="110"/>
      <c r="SWX210" s="110"/>
      <c r="SWY210" s="110"/>
      <c r="SWZ210" s="110"/>
      <c r="SXA210" s="110"/>
      <c r="SXB210" s="110"/>
      <c r="SXC210" s="110"/>
      <c r="SXD210" s="110"/>
      <c r="SXE210" s="110"/>
      <c r="SXF210" s="110"/>
      <c r="SXG210" s="110"/>
      <c r="SXH210" s="110"/>
      <c r="SXI210" s="110"/>
      <c r="SXJ210" s="110"/>
      <c r="SXK210" s="110"/>
      <c r="SXL210" s="110"/>
      <c r="SXM210" s="110"/>
      <c r="SXN210" s="110"/>
      <c r="SXO210" s="110"/>
      <c r="SXP210" s="110"/>
      <c r="SXQ210" s="110"/>
      <c r="SXR210" s="110"/>
      <c r="SXS210" s="110"/>
      <c r="SXT210" s="110"/>
      <c r="SXU210" s="110"/>
      <c r="SXV210" s="110"/>
      <c r="SXW210" s="110"/>
      <c r="SXX210" s="110"/>
      <c r="SXY210" s="110"/>
      <c r="SXZ210" s="110"/>
      <c r="SYA210" s="110"/>
      <c r="SYB210" s="110"/>
      <c r="SYC210" s="110"/>
      <c r="SYD210" s="110"/>
      <c r="SYE210" s="110"/>
      <c r="SYF210" s="110"/>
      <c r="SYG210" s="110"/>
      <c r="SYH210" s="110"/>
      <c r="SYI210" s="110"/>
      <c r="SYJ210" s="110"/>
      <c r="SYK210" s="110"/>
      <c r="SYL210" s="110"/>
      <c r="SYM210" s="110"/>
      <c r="SYN210" s="110"/>
      <c r="SYO210" s="110"/>
      <c r="SYP210" s="110"/>
      <c r="SYQ210" s="110"/>
      <c r="SYR210" s="110"/>
      <c r="SYS210" s="110"/>
      <c r="SYT210" s="110"/>
      <c r="SYU210" s="110"/>
      <c r="SYV210" s="110"/>
      <c r="SYW210" s="110"/>
      <c r="SYX210" s="110"/>
      <c r="SYY210" s="110"/>
      <c r="SYZ210" s="110"/>
      <c r="SZA210" s="110"/>
      <c r="SZB210" s="110"/>
      <c r="SZC210" s="110"/>
      <c r="SZD210" s="110"/>
      <c r="SZE210" s="110"/>
      <c r="SZF210" s="110"/>
      <c r="SZG210" s="110"/>
      <c r="SZH210" s="110"/>
      <c r="SZI210" s="110"/>
      <c r="SZJ210" s="110"/>
      <c r="SZK210" s="110"/>
      <c r="SZL210" s="110"/>
      <c r="SZM210" s="110"/>
      <c r="SZN210" s="110"/>
      <c r="SZO210" s="110"/>
      <c r="SZP210" s="110"/>
      <c r="SZQ210" s="110"/>
      <c r="SZR210" s="110"/>
      <c r="SZS210" s="110"/>
      <c r="SZT210" s="110"/>
      <c r="SZU210" s="110"/>
      <c r="SZV210" s="110"/>
      <c r="SZW210" s="110"/>
      <c r="SZX210" s="110"/>
      <c r="SZY210" s="110"/>
      <c r="SZZ210" s="110"/>
      <c r="TAA210" s="110"/>
      <c r="TAB210" s="110"/>
      <c r="TAC210" s="110"/>
      <c r="TAD210" s="110"/>
      <c r="TAE210" s="110"/>
      <c r="TAF210" s="110"/>
      <c r="TAG210" s="110"/>
      <c r="TAH210" s="110"/>
      <c r="TAI210" s="110"/>
      <c r="TAJ210" s="110"/>
      <c r="TAK210" s="110"/>
      <c r="TAL210" s="110"/>
      <c r="TAM210" s="110"/>
      <c r="TAN210" s="110"/>
      <c r="TAO210" s="110"/>
      <c r="TAP210" s="110"/>
      <c r="TAQ210" s="110"/>
      <c r="TAR210" s="110"/>
      <c r="TAS210" s="110"/>
      <c r="TAT210" s="110"/>
      <c r="TAU210" s="110"/>
      <c r="TAV210" s="110"/>
      <c r="TAW210" s="110"/>
      <c r="TAX210" s="110"/>
      <c r="TAY210" s="110"/>
      <c r="TAZ210" s="110"/>
      <c r="TBA210" s="110"/>
      <c r="TBB210" s="110"/>
      <c r="TBC210" s="110"/>
      <c r="TBD210" s="110"/>
      <c r="TBE210" s="110"/>
      <c r="TBF210" s="110"/>
      <c r="TBG210" s="110"/>
      <c r="TBH210" s="110"/>
      <c r="TBI210" s="110"/>
      <c r="TBJ210" s="110"/>
      <c r="TBK210" s="110"/>
      <c r="TBL210" s="110"/>
      <c r="TBM210" s="110"/>
      <c r="TBN210" s="110"/>
      <c r="TBO210" s="110"/>
      <c r="TBP210" s="110"/>
      <c r="TBQ210" s="110"/>
      <c r="TBR210" s="110"/>
      <c r="TBS210" s="110"/>
      <c r="TBT210" s="110"/>
      <c r="TBU210" s="110"/>
      <c r="TBV210" s="110"/>
      <c r="TBW210" s="110"/>
      <c r="TBX210" s="110"/>
      <c r="TBY210" s="110"/>
      <c r="TBZ210" s="110"/>
      <c r="TCA210" s="110"/>
      <c r="TCB210" s="110"/>
      <c r="TCC210" s="110"/>
      <c r="TCD210" s="110"/>
      <c r="TCE210" s="110"/>
      <c r="TCF210" s="110"/>
      <c r="TCG210" s="110"/>
      <c r="TCH210" s="110"/>
      <c r="TCI210" s="110"/>
      <c r="TCJ210" s="110"/>
      <c r="TCK210" s="110"/>
      <c r="TCL210" s="110"/>
      <c r="TCM210" s="110"/>
      <c r="TCN210" s="110"/>
      <c r="TCO210" s="110"/>
      <c r="TCP210" s="110"/>
      <c r="TCQ210" s="110"/>
      <c r="TCR210" s="110"/>
      <c r="TCS210" s="110"/>
      <c r="TCT210" s="110"/>
      <c r="TCU210" s="110"/>
      <c r="TCV210" s="110"/>
      <c r="TCW210" s="110"/>
      <c r="TCX210" s="110"/>
      <c r="TCY210" s="110"/>
      <c r="TCZ210" s="110"/>
      <c r="TDA210" s="110"/>
      <c r="TDB210" s="110"/>
      <c r="TDC210" s="110"/>
      <c r="TDD210" s="110"/>
      <c r="TDE210" s="110"/>
      <c r="TDF210" s="110"/>
      <c r="TDG210" s="110"/>
      <c r="TDH210" s="110"/>
      <c r="TDI210" s="110"/>
      <c r="TDJ210" s="110"/>
      <c r="TDK210" s="110"/>
      <c r="TDL210" s="110"/>
      <c r="TDM210" s="110"/>
      <c r="TDN210" s="110"/>
      <c r="TDO210" s="110"/>
      <c r="TDP210" s="110"/>
      <c r="TDQ210" s="110"/>
      <c r="TDR210" s="110"/>
      <c r="TDS210" s="110"/>
      <c r="TDT210" s="110"/>
      <c r="TDU210" s="110"/>
      <c r="TDV210" s="110"/>
      <c r="TDW210" s="110"/>
      <c r="TDX210" s="110"/>
      <c r="TDY210" s="110"/>
      <c r="TDZ210" s="110"/>
      <c r="TEA210" s="110"/>
      <c r="TEB210" s="110"/>
      <c r="TEC210" s="110"/>
      <c r="TED210" s="110"/>
      <c r="TEE210" s="110"/>
      <c r="TEF210" s="110"/>
      <c r="TEG210" s="110"/>
      <c r="TEH210" s="110"/>
      <c r="TEI210" s="110"/>
      <c r="TEJ210" s="110"/>
      <c r="TEK210" s="110"/>
      <c r="TEL210" s="110"/>
      <c r="TEM210" s="110"/>
      <c r="TEN210" s="110"/>
      <c r="TEO210" s="110"/>
      <c r="TEP210" s="110"/>
      <c r="TEQ210" s="110"/>
      <c r="TER210" s="110"/>
      <c r="TES210" s="110"/>
      <c r="TET210" s="110"/>
      <c r="TEU210" s="110"/>
      <c r="TEV210" s="110"/>
      <c r="TEW210" s="110"/>
      <c r="TEX210" s="110"/>
      <c r="TEY210" s="110"/>
      <c r="TEZ210" s="110"/>
      <c r="TFA210" s="110"/>
      <c r="TFB210" s="110"/>
      <c r="TFC210" s="110"/>
      <c r="TFD210" s="110"/>
      <c r="TFE210" s="110"/>
      <c r="TFF210" s="110"/>
      <c r="TFG210" s="110"/>
      <c r="TFH210" s="110"/>
      <c r="TFI210" s="110"/>
      <c r="TFJ210" s="110"/>
      <c r="TFK210" s="110"/>
      <c r="TFL210" s="110"/>
      <c r="TFM210" s="110"/>
      <c r="TFN210" s="110"/>
      <c r="TFO210" s="110"/>
      <c r="TFP210" s="110"/>
      <c r="TFQ210" s="110"/>
      <c r="TFR210" s="110"/>
      <c r="TFS210" s="110"/>
      <c r="TFT210" s="110"/>
      <c r="TFU210" s="110"/>
      <c r="TFV210" s="110"/>
      <c r="TFW210" s="110"/>
      <c r="TFX210" s="110"/>
      <c r="TFY210" s="110"/>
      <c r="TFZ210" s="110"/>
      <c r="TGA210" s="110"/>
      <c r="TGB210" s="110"/>
      <c r="TGC210" s="110"/>
      <c r="TGD210" s="110"/>
      <c r="TGE210" s="110"/>
      <c r="TGF210" s="110"/>
      <c r="TGG210" s="110"/>
      <c r="TGH210" s="110"/>
      <c r="TGI210" s="110"/>
      <c r="TGJ210" s="110"/>
      <c r="TGK210" s="110"/>
      <c r="TGL210" s="110"/>
      <c r="TGM210" s="110"/>
      <c r="TGN210" s="110"/>
      <c r="TGO210" s="110"/>
      <c r="TGP210" s="110"/>
      <c r="TGQ210" s="110"/>
      <c r="TGR210" s="110"/>
      <c r="TGS210" s="110"/>
      <c r="TGT210" s="110"/>
      <c r="TGU210" s="110"/>
      <c r="TGV210" s="110"/>
      <c r="TGW210" s="110"/>
      <c r="TGX210" s="110"/>
      <c r="TGY210" s="110"/>
      <c r="TGZ210" s="110"/>
      <c r="THA210" s="110"/>
      <c r="THB210" s="110"/>
      <c r="THC210" s="110"/>
      <c r="THD210" s="110"/>
      <c r="THE210" s="110"/>
      <c r="THF210" s="110"/>
      <c r="THG210" s="110"/>
      <c r="THH210" s="110"/>
      <c r="THI210" s="110"/>
      <c r="THJ210" s="110"/>
      <c r="THK210" s="110"/>
      <c r="THL210" s="110"/>
      <c r="THM210" s="110"/>
      <c r="THN210" s="110"/>
      <c r="THO210" s="110"/>
      <c r="THP210" s="110"/>
      <c r="THQ210" s="110"/>
      <c r="THR210" s="110"/>
      <c r="THS210" s="110"/>
      <c r="THT210" s="110"/>
      <c r="THU210" s="110"/>
      <c r="THV210" s="110"/>
      <c r="THW210" s="110"/>
      <c r="THX210" s="110"/>
      <c r="THY210" s="110"/>
      <c r="THZ210" s="110"/>
      <c r="TIA210" s="110"/>
      <c r="TIB210" s="110"/>
      <c r="TIC210" s="110"/>
      <c r="TID210" s="110"/>
      <c r="TIE210" s="110"/>
      <c r="TIF210" s="110"/>
      <c r="TIG210" s="110"/>
      <c r="TIH210" s="110"/>
      <c r="TII210" s="110"/>
      <c r="TIJ210" s="110"/>
      <c r="TIK210" s="110"/>
      <c r="TIL210" s="110"/>
      <c r="TIM210" s="110"/>
      <c r="TIN210" s="110"/>
      <c r="TIO210" s="110"/>
      <c r="TIP210" s="110"/>
      <c r="TIQ210" s="110"/>
      <c r="TIR210" s="110"/>
      <c r="TIS210" s="110"/>
      <c r="TIT210" s="110"/>
      <c r="TIU210" s="110"/>
      <c r="TIV210" s="110"/>
      <c r="TIW210" s="110"/>
      <c r="TIX210" s="110"/>
      <c r="TIY210" s="110"/>
      <c r="TIZ210" s="110"/>
      <c r="TJA210" s="110"/>
      <c r="TJB210" s="110"/>
      <c r="TJC210" s="110"/>
      <c r="TJD210" s="110"/>
      <c r="TJE210" s="110"/>
      <c r="TJF210" s="110"/>
      <c r="TJG210" s="110"/>
      <c r="TJH210" s="110"/>
      <c r="TJI210" s="110"/>
      <c r="TJJ210" s="110"/>
      <c r="TJK210" s="110"/>
      <c r="TJL210" s="110"/>
      <c r="TJM210" s="110"/>
      <c r="TJN210" s="110"/>
      <c r="TJO210" s="110"/>
      <c r="TJP210" s="110"/>
      <c r="TJQ210" s="110"/>
      <c r="TJR210" s="110"/>
      <c r="TJS210" s="110"/>
      <c r="TJT210" s="110"/>
      <c r="TJU210" s="110"/>
      <c r="TJV210" s="110"/>
      <c r="TJW210" s="110"/>
      <c r="TJX210" s="110"/>
      <c r="TJY210" s="110"/>
      <c r="TJZ210" s="110"/>
      <c r="TKA210" s="110"/>
      <c r="TKB210" s="110"/>
      <c r="TKC210" s="110"/>
      <c r="TKD210" s="110"/>
      <c r="TKE210" s="110"/>
      <c r="TKF210" s="110"/>
      <c r="TKG210" s="110"/>
      <c r="TKH210" s="110"/>
      <c r="TKI210" s="110"/>
      <c r="TKJ210" s="110"/>
      <c r="TKK210" s="110"/>
      <c r="TKL210" s="110"/>
      <c r="TKM210" s="110"/>
      <c r="TKN210" s="110"/>
      <c r="TKO210" s="110"/>
      <c r="TKP210" s="110"/>
      <c r="TKQ210" s="110"/>
      <c r="TKR210" s="110"/>
      <c r="TKS210" s="110"/>
      <c r="TKT210" s="110"/>
      <c r="TKU210" s="110"/>
      <c r="TKV210" s="110"/>
      <c r="TKW210" s="110"/>
      <c r="TKX210" s="110"/>
      <c r="TKY210" s="110"/>
      <c r="TKZ210" s="110"/>
      <c r="TLA210" s="110"/>
      <c r="TLB210" s="110"/>
      <c r="TLC210" s="110"/>
      <c r="TLD210" s="110"/>
      <c r="TLE210" s="110"/>
      <c r="TLF210" s="110"/>
      <c r="TLG210" s="110"/>
      <c r="TLH210" s="110"/>
      <c r="TLI210" s="110"/>
      <c r="TLJ210" s="110"/>
      <c r="TLK210" s="110"/>
      <c r="TLL210" s="110"/>
      <c r="TLM210" s="110"/>
      <c r="TLN210" s="110"/>
      <c r="TLO210" s="110"/>
      <c r="TLP210" s="110"/>
      <c r="TLQ210" s="110"/>
      <c r="TLR210" s="110"/>
      <c r="TLS210" s="110"/>
      <c r="TLT210" s="110"/>
      <c r="TLU210" s="110"/>
      <c r="TLV210" s="110"/>
      <c r="TLW210" s="110"/>
      <c r="TLX210" s="110"/>
      <c r="TLY210" s="110"/>
      <c r="TLZ210" s="110"/>
      <c r="TMA210" s="110"/>
      <c r="TMB210" s="110"/>
      <c r="TMC210" s="110"/>
      <c r="TMD210" s="110"/>
      <c r="TME210" s="110"/>
      <c r="TMF210" s="110"/>
      <c r="TMG210" s="110"/>
      <c r="TMH210" s="110"/>
      <c r="TMI210" s="110"/>
      <c r="TMJ210" s="110"/>
      <c r="TMK210" s="110"/>
      <c r="TML210" s="110"/>
      <c r="TMM210" s="110"/>
      <c r="TMN210" s="110"/>
      <c r="TMO210" s="110"/>
      <c r="TMP210" s="110"/>
      <c r="TMQ210" s="110"/>
      <c r="TMR210" s="110"/>
      <c r="TMS210" s="110"/>
      <c r="TMT210" s="110"/>
      <c r="TMU210" s="110"/>
      <c r="TMV210" s="110"/>
      <c r="TMW210" s="110"/>
      <c r="TMX210" s="110"/>
      <c r="TMY210" s="110"/>
      <c r="TMZ210" s="110"/>
      <c r="TNA210" s="110"/>
      <c r="TNB210" s="110"/>
      <c r="TNC210" s="110"/>
      <c r="TND210" s="110"/>
      <c r="TNE210" s="110"/>
      <c r="TNF210" s="110"/>
      <c r="TNG210" s="110"/>
      <c r="TNH210" s="110"/>
      <c r="TNI210" s="110"/>
      <c r="TNJ210" s="110"/>
      <c r="TNK210" s="110"/>
      <c r="TNL210" s="110"/>
      <c r="TNM210" s="110"/>
      <c r="TNN210" s="110"/>
      <c r="TNO210" s="110"/>
      <c r="TNP210" s="110"/>
      <c r="TNQ210" s="110"/>
      <c r="TNR210" s="110"/>
      <c r="TNS210" s="110"/>
      <c r="TNT210" s="110"/>
      <c r="TNU210" s="110"/>
      <c r="TNV210" s="110"/>
      <c r="TNW210" s="110"/>
      <c r="TNX210" s="110"/>
      <c r="TNY210" s="110"/>
      <c r="TNZ210" s="110"/>
      <c r="TOA210" s="110"/>
      <c r="TOB210" s="110"/>
      <c r="TOC210" s="110"/>
      <c r="TOD210" s="110"/>
      <c r="TOE210" s="110"/>
      <c r="TOF210" s="110"/>
      <c r="TOG210" s="110"/>
      <c r="TOH210" s="110"/>
      <c r="TOI210" s="110"/>
      <c r="TOJ210" s="110"/>
      <c r="TOK210" s="110"/>
      <c r="TOL210" s="110"/>
      <c r="TOM210" s="110"/>
      <c r="TON210" s="110"/>
      <c r="TOO210" s="110"/>
      <c r="TOP210" s="110"/>
      <c r="TOQ210" s="110"/>
      <c r="TOR210" s="110"/>
      <c r="TOS210" s="110"/>
      <c r="TOT210" s="110"/>
      <c r="TOU210" s="110"/>
      <c r="TOV210" s="110"/>
      <c r="TOW210" s="110"/>
      <c r="TOX210" s="110"/>
      <c r="TOY210" s="110"/>
      <c r="TOZ210" s="110"/>
      <c r="TPA210" s="110"/>
      <c r="TPB210" s="110"/>
      <c r="TPC210" s="110"/>
      <c r="TPD210" s="110"/>
      <c r="TPE210" s="110"/>
      <c r="TPF210" s="110"/>
      <c r="TPG210" s="110"/>
      <c r="TPH210" s="110"/>
      <c r="TPI210" s="110"/>
      <c r="TPJ210" s="110"/>
      <c r="TPK210" s="110"/>
      <c r="TPL210" s="110"/>
      <c r="TPM210" s="110"/>
      <c r="TPN210" s="110"/>
      <c r="TPO210" s="110"/>
      <c r="TPP210" s="110"/>
      <c r="TPQ210" s="110"/>
      <c r="TPR210" s="110"/>
      <c r="TPS210" s="110"/>
      <c r="TPT210" s="110"/>
      <c r="TPU210" s="110"/>
      <c r="TPV210" s="110"/>
      <c r="TPW210" s="110"/>
      <c r="TPX210" s="110"/>
      <c r="TPY210" s="110"/>
      <c r="TPZ210" s="110"/>
      <c r="TQA210" s="110"/>
      <c r="TQB210" s="110"/>
      <c r="TQC210" s="110"/>
      <c r="TQD210" s="110"/>
      <c r="TQE210" s="110"/>
      <c r="TQF210" s="110"/>
      <c r="TQG210" s="110"/>
      <c r="TQH210" s="110"/>
      <c r="TQI210" s="110"/>
      <c r="TQJ210" s="110"/>
      <c r="TQK210" s="110"/>
      <c r="TQL210" s="110"/>
      <c r="TQM210" s="110"/>
      <c r="TQN210" s="110"/>
      <c r="TQO210" s="110"/>
      <c r="TQP210" s="110"/>
      <c r="TQQ210" s="110"/>
      <c r="TQR210" s="110"/>
      <c r="TQS210" s="110"/>
      <c r="TQT210" s="110"/>
      <c r="TQU210" s="110"/>
      <c r="TQV210" s="110"/>
      <c r="TQW210" s="110"/>
      <c r="TQX210" s="110"/>
      <c r="TQY210" s="110"/>
      <c r="TQZ210" s="110"/>
      <c r="TRA210" s="110"/>
      <c r="TRB210" s="110"/>
      <c r="TRC210" s="110"/>
      <c r="TRD210" s="110"/>
      <c r="TRE210" s="110"/>
      <c r="TRF210" s="110"/>
      <c r="TRG210" s="110"/>
      <c r="TRH210" s="110"/>
      <c r="TRI210" s="110"/>
      <c r="TRJ210" s="110"/>
      <c r="TRK210" s="110"/>
      <c r="TRL210" s="110"/>
      <c r="TRM210" s="110"/>
      <c r="TRN210" s="110"/>
      <c r="TRO210" s="110"/>
      <c r="TRP210" s="110"/>
      <c r="TRQ210" s="110"/>
      <c r="TRR210" s="110"/>
      <c r="TRS210" s="110"/>
      <c r="TRT210" s="110"/>
      <c r="TRU210" s="110"/>
      <c r="TRV210" s="110"/>
      <c r="TRW210" s="110"/>
      <c r="TRX210" s="110"/>
      <c r="TRY210" s="110"/>
      <c r="TRZ210" s="110"/>
      <c r="TSA210" s="110"/>
      <c r="TSB210" s="110"/>
      <c r="TSC210" s="110"/>
      <c r="TSD210" s="110"/>
      <c r="TSE210" s="110"/>
      <c r="TSF210" s="110"/>
      <c r="TSG210" s="110"/>
      <c r="TSH210" s="110"/>
      <c r="TSI210" s="110"/>
      <c r="TSJ210" s="110"/>
      <c r="TSK210" s="110"/>
      <c r="TSL210" s="110"/>
      <c r="TSM210" s="110"/>
      <c r="TSN210" s="110"/>
      <c r="TSO210" s="110"/>
      <c r="TSP210" s="110"/>
      <c r="TSQ210" s="110"/>
      <c r="TSR210" s="110"/>
      <c r="TSS210" s="110"/>
      <c r="TST210" s="110"/>
      <c r="TSU210" s="110"/>
      <c r="TSV210" s="110"/>
      <c r="TSW210" s="110"/>
      <c r="TSX210" s="110"/>
      <c r="TSY210" s="110"/>
      <c r="TSZ210" s="110"/>
      <c r="TTA210" s="110"/>
      <c r="TTB210" s="110"/>
      <c r="TTC210" s="110"/>
      <c r="TTD210" s="110"/>
      <c r="TTE210" s="110"/>
      <c r="TTF210" s="110"/>
      <c r="TTG210" s="110"/>
      <c r="TTH210" s="110"/>
      <c r="TTI210" s="110"/>
      <c r="TTJ210" s="110"/>
      <c r="TTK210" s="110"/>
      <c r="TTL210" s="110"/>
      <c r="TTM210" s="110"/>
      <c r="TTN210" s="110"/>
      <c r="TTO210" s="110"/>
      <c r="TTP210" s="110"/>
      <c r="TTQ210" s="110"/>
      <c r="TTR210" s="110"/>
      <c r="TTS210" s="110"/>
      <c r="TTT210" s="110"/>
      <c r="TTU210" s="110"/>
      <c r="TTV210" s="110"/>
      <c r="TTW210" s="110"/>
      <c r="TTX210" s="110"/>
      <c r="TTY210" s="110"/>
      <c r="TTZ210" s="110"/>
      <c r="TUA210" s="110"/>
      <c r="TUB210" s="110"/>
      <c r="TUC210" s="110"/>
      <c r="TUD210" s="110"/>
      <c r="TUE210" s="110"/>
      <c r="TUF210" s="110"/>
      <c r="TUG210" s="110"/>
      <c r="TUH210" s="110"/>
      <c r="TUI210" s="110"/>
      <c r="TUJ210" s="110"/>
      <c r="TUK210" s="110"/>
      <c r="TUL210" s="110"/>
      <c r="TUM210" s="110"/>
      <c r="TUN210" s="110"/>
      <c r="TUO210" s="110"/>
      <c r="TUP210" s="110"/>
      <c r="TUQ210" s="110"/>
      <c r="TUR210" s="110"/>
      <c r="TUS210" s="110"/>
      <c r="TUT210" s="110"/>
      <c r="TUU210" s="110"/>
      <c r="TUV210" s="110"/>
      <c r="TUW210" s="110"/>
      <c r="TUX210" s="110"/>
      <c r="TUY210" s="110"/>
      <c r="TUZ210" s="110"/>
      <c r="TVA210" s="110"/>
      <c r="TVB210" s="110"/>
      <c r="TVC210" s="110"/>
      <c r="TVD210" s="110"/>
      <c r="TVE210" s="110"/>
      <c r="TVF210" s="110"/>
      <c r="TVG210" s="110"/>
      <c r="TVH210" s="110"/>
      <c r="TVI210" s="110"/>
      <c r="TVJ210" s="110"/>
      <c r="TVK210" s="110"/>
      <c r="TVL210" s="110"/>
      <c r="TVM210" s="110"/>
      <c r="TVN210" s="110"/>
      <c r="TVO210" s="110"/>
      <c r="TVP210" s="110"/>
      <c r="TVQ210" s="110"/>
      <c r="TVR210" s="110"/>
      <c r="TVS210" s="110"/>
      <c r="TVT210" s="110"/>
      <c r="TVU210" s="110"/>
      <c r="TVV210" s="110"/>
      <c r="TVW210" s="110"/>
      <c r="TVX210" s="110"/>
      <c r="TVY210" s="110"/>
      <c r="TVZ210" s="110"/>
      <c r="TWA210" s="110"/>
      <c r="TWB210" s="110"/>
      <c r="TWC210" s="110"/>
      <c r="TWD210" s="110"/>
      <c r="TWE210" s="110"/>
      <c r="TWF210" s="110"/>
      <c r="TWG210" s="110"/>
      <c r="TWH210" s="110"/>
      <c r="TWI210" s="110"/>
      <c r="TWJ210" s="110"/>
      <c r="TWK210" s="110"/>
      <c r="TWL210" s="110"/>
      <c r="TWM210" s="110"/>
      <c r="TWN210" s="110"/>
      <c r="TWO210" s="110"/>
      <c r="TWP210" s="110"/>
      <c r="TWQ210" s="110"/>
      <c r="TWR210" s="110"/>
      <c r="TWS210" s="110"/>
      <c r="TWT210" s="110"/>
      <c r="TWU210" s="110"/>
      <c r="TWV210" s="110"/>
      <c r="TWW210" s="110"/>
      <c r="TWX210" s="110"/>
      <c r="TWY210" s="110"/>
      <c r="TWZ210" s="110"/>
      <c r="TXA210" s="110"/>
      <c r="TXB210" s="110"/>
      <c r="TXC210" s="110"/>
      <c r="TXD210" s="110"/>
      <c r="TXE210" s="110"/>
      <c r="TXF210" s="110"/>
      <c r="TXG210" s="110"/>
      <c r="TXH210" s="110"/>
      <c r="TXI210" s="110"/>
      <c r="TXJ210" s="110"/>
      <c r="TXK210" s="110"/>
      <c r="TXL210" s="110"/>
      <c r="TXM210" s="110"/>
      <c r="TXN210" s="110"/>
      <c r="TXO210" s="110"/>
      <c r="TXP210" s="110"/>
      <c r="TXQ210" s="110"/>
      <c r="TXR210" s="110"/>
      <c r="TXS210" s="110"/>
      <c r="TXT210" s="110"/>
      <c r="TXU210" s="110"/>
      <c r="TXV210" s="110"/>
      <c r="TXW210" s="110"/>
      <c r="TXX210" s="110"/>
      <c r="TXY210" s="110"/>
      <c r="TXZ210" s="110"/>
      <c r="TYA210" s="110"/>
      <c r="TYB210" s="110"/>
      <c r="TYC210" s="110"/>
      <c r="TYD210" s="110"/>
      <c r="TYE210" s="110"/>
      <c r="TYF210" s="110"/>
      <c r="TYG210" s="110"/>
      <c r="TYH210" s="110"/>
      <c r="TYI210" s="110"/>
      <c r="TYJ210" s="110"/>
      <c r="TYK210" s="110"/>
      <c r="TYL210" s="110"/>
      <c r="TYM210" s="110"/>
      <c r="TYN210" s="110"/>
      <c r="TYO210" s="110"/>
      <c r="TYP210" s="110"/>
      <c r="TYQ210" s="110"/>
      <c r="TYR210" s="110"/>
      <c r="TYS210" s="110"/>
      <c r="TYT210" s="110"/>
      <c r="TYU210" s="110"/>
      <c r="TYV210" s="110"/>
      <c r="TYW210" s="110"/>
      <c r="TYX210" s="110"/>
      <c r="TYY210" s="110"/>
      <c r="TYZ210" s="110"/>
      <c r="TZA210" s="110"/>
      <c r="TZB210" s="110"/>
      <c r="TZC210" s="110"/>
      <c r="TZD210" s="110"/>
      <c r="TZE210" s="110"/>
      <c r="TZF210" s="110"/>
      <c r="TZG210" s="110"/>
      <c r="TZH210" s="110"/>
      <c r="TZI210" s="110"/>
      <c r="TZJ210" s="110"/>
      <c r="TZK210" s="110"/>
      <c r="TZL210" s="110"/>
      <c r="TZM210" s="110"/>
      <c r="TZN210" s="110"/>
      <c r="TZO210" s="110"/>
      <c r="TZP210" s="110"/>
      <c r="TZQ210" s="110"/>
      <c r="TZR210" s="110"/>
      <c r="TZS210" s="110"/>
      <c r="TZT210" s="110"/>
      <c r="TZU210" s="110"/>
      <c r="TZV210" s="110"/>
      <c r="TZW210" s="110"/>
      <c r="TZX210" s="110"/>
      <c r="TZY210" s="110"/>
      <c r="TZZ210" s="110"/>
      <c r="UAA210" s="110"/>
      <c r="UAB210" s="110"/>
      <c r="UAC210" s="110"/>
      <c r="UAD210" s="110"/>
      <c r="UAE210" s="110"/>
      <c r="UAF210" s="110"/>
      <c r="UAG210" s="110"/>
      <c r="UAH210" s="110"/>
      <c r="UAI210" s="110"/>
      <c r="UAJ210" s="110"/>
      <c r="UAK210" s="110"/>
      <c r="UAL210" s="110"/>
      <c r="UAM210" s="110"/>
      <c r="UAN210" s="110"/>
      <c r="UAO210" s="110"/>
      <c r="UAP210" s="110"/>
      <c r="UAQ210" s="110"/>
      <c r="UAR210" s="110"/>
      <c r="UAS210" s="110"/>
      <c r="UAT210" s="110"/>
      <c r="UAU210" s="110"/>
      <c r="UAV210" s="110"/>
      <c r="UAW210" s="110"/>
      <c r="UAX210" s="110"/>
      <c r="UAY210" s="110"/>
      <c r="UAZ210" s="110"/>
      <c r="UBA210" s="110"/>
      <c r="UBB210" s="110"/>
      <c r="UBC210" s="110"/>
      <c r="UBD210" s="110"/>
      <c r="UBE210" s="110"/>
      <c r="UBF210" s="110"/>
      <c r="UBG210" s="110"/>
      <c r="UBH210" s="110"/>
      <c r="UBI210" s="110"/>
      <c r="UBJ210" s="110"/>
      <c r="UBK210" s="110"/>
      <c r="UBL210" s="110"/>
      <c r="UBM210" s="110"/>
      <c r="UBN210" s="110"/>
      <c r="UBO210" s="110"/>
      <c r="UBP210" s="110"/>
      <c r="UBQ210" s="110"/>
      <c r="UBR210" s="110"/>
      <c r="UBS210" s="110"/>
      <c r="UBT210" s="110"/>
      <c r="UBU210" s="110"/>
      <c r="UBV210" s="110"/>
      <c r="UBW210" s="110"/>
      <c r="UBX210" s="110"/>
      <c r="UBY210" s="110"/>
      <c r="UBZ210" s="110"/>
      <c r="UCA210" s="110"/>
      <c r="UCB210" s="110"/>
      <c r="UCC210" s="110"/>
      <c r="UCD210" s="110"/>
      <c r="UCE210" s="110"/>
      <c r="UCF210" s="110"/>
      <c r="UCG210" s="110"/>
      <c r="UCH210" s="110"/>
      <c r="UCI210" s="110"/>
      <c r="UCJ210" s="110"/>
      <c r="UCK210" s="110"/>
      <c r="UCL210" s="110"/>
      <c r="UCM210" s="110"/>
      <c r="UCN210" s="110"/>
      <c r="UCO210" s="110"/>
      <c r="UCP210" s="110"/>
      <c r="UCQ210" s="110"/>
      <c r="UCR210" s="110"/>
      <c r="UCS210" s="110"/>
      <c r="UCT210" s="110"/>
      <c r="UCU210" s="110"/>
      <c r="UCV210" s="110"/>
      <c r="UCW210" s="110"/>
      <c r="UCX210" s="110"/>
      <c r="UCY210" s="110"/>
      <c r="UCZ210" s="110"/>
      <c r="UDA210" s="110"/>
      <c r="UDB210" s="110"/>
      <c r="UDC210" s="110"/>
      <c r="UDD210" s="110"/>
      <c r="UDE210" s="110"/>
      <c r="UDF210" s="110"/>
      <c r="UDG210" s="110"/>
      <c r="UDH210" s="110"/>
      <c r="UDI210" s="110"/>
      <c r="UDJ210" s="110"/>
      <c r="UDK210" s="110"/>
      <c r="UDL210" s="110"/>
      <c r="UDM210" s="110"/>
      <c r="UDN210" s="110"/>
      <c r="UDO210" s="110"/>
      <c r="UDP210" s="110"/>
      <c r="UDQ210" s="110"/>
      <c r="UDR210" s="110"/>
      <c r="UDS210" s="110"/>
      <c r="UDT210" s="110"/>
      <c r="UDU210" s="110"/>
      <c r="UDV210" s="110"/>
      <c r="UDW210" s="110"/>
      <c r="UDX210" s="110"/>
      <c r="UDY210" s="110"/>
      <c r="UDZ210" s="110"/>
      <c r="UEA210" s="110"/>
      <c r="UEB210" s="110"/>
      <c r="UEC210" s="110"/>
      <c r="UED210" s="110"/>
      <c r="UEE210" s="110"/>
      <c r="UEF210" s="110"/>
      <c r="UEG210" s="110"/>
      <c r="UEH210" s="110"/>
      <c r="UEI210" s="110"/>
      <c r="UEJ210" s="110"/>
      <c r="UEK210" s="110"/>
      <c r="UEL210" s="110"/>
      <c r="UEM210" s="110"/>
      <c r="UEN210" s="110"/>
      <c r="UEO210" s="110"/>
      <c r="UEP210" s="110"/>
      <c r="UEQ210" s="110"/>
      <c r="UER210" s="110"/>
      <c r="UES210" s="110"/>
      <c r="UET210" s="110"/>
      <c r="UEU210" s="110"/>
      <c r="UEV210" s="110"/>
      <c r="UEW210" s="110"/>
      <c r="UEX210" s="110"/>
      <c r="UEY210" s="110"/>
      <c r="UEZ210" s="110"/>
      <c r="UFA210" s="110"/>
      <c r="UFB210" s="110"/>
      <c r="UFC210" s="110"/>
      <c r="UFD210" s="110"/>
      <c r="UFE210" s="110"/>
      <c r="UFF210" s="110"/>
      <c r="UFG210" s="110"/>
      <c r="UFH210" s="110"/>
      <c r="UFI210" s="110"/>
      <c r="UFJ210" s="110"/>
      <c r="UFK210" s="110"/>
      <c r="UFL210" s="110"/>
      <c r="UFM210" s="110"/>
      <c r="UFN210" s="110"/>
      <c r="UFO210" s="110"/>
      <c r="UFP210" s="110"/>
      <c r="UFQ210" s="110"/>
      <c r="UFR210" s="110"/>
      <c r="UFS210" s="110"/>
      <c r="UFT210" s="110"/>
      <c r="UFU210" s="110"/>
      <c r="UFV210" s="110"/>
      <c r="UFW210" s="110"/>
      <c r="UFX210" s="110"/>
      <c r="UFY210" s="110"/>
      <c r="UFZ210" s="110"/>
      <c r="UGA210" s="110"/>
      <c r="UGB210" s="110"/>
      <c r="UGC210" s="110"/>
      <c r="UGD210" s="110"/>
      <c r="UGE210" s="110"/>
      <c r="UGF210" s="110"/>
      <c r="UGG210" s="110"/>
      <c r="UGH210" s="110"/>
      <c r="UGI210" s="110"/>
      <c r="UGJ210" s="110"/>
      <c r="UGK210" s="110"/>
      <c r="UGL210" s="110"/>
      <c r="UGM210" s="110"/>
      <c r="UGN210" s="110"/>
      <c r="UGO210" s="110"/>
      <c r="UGP210" s="110"/>
      <c r="UGQ210" s="110"/>
      <c r="UGR210" s="110"/>
      <c r="UGS210" s="110"/>
      <c r="UGT210" s="110"/>
      <c r="UGU210" s="110"/>
      <c r="UGV210" s="110"/>
      <c r="UGW210" s="110"/>
      <c r="UGX210" s="110"/>
      <c r="UGY210" s="110"/>
      <c r="UGZ210" s="110"/>
      <c r="UHA210" s="110"/>
      <c r="UHB210" s="110"/>
      <c r="UHC210" s="110"/>
      <c r="UHD210" s="110"/>
      <c r="UHE210" s="110"/>
      <c r="UHF210" s="110"/>
      <c r="UHG210" s="110"/>
      <c r="UHH210" s="110"/>
      <c r="UHI210" s="110"/>
      <c r="UHJ210" s="110"/>
      <c r="UHK210" s="110"/>
      <c r="UHL210" s="110"/>
      <c r="UHM210" s="110"/>
      <c r="UHN210" s="110"/>
      <c r="UHO210" s="110"/>
      <c r="UHP210" s="110"/>
      <c r="UHQ210" s="110"/>
      <c r="UHR210" s="110"/>
      <c r="UHS210" s="110"/>
      <c r="UHT210" s="110"/>
      <c r="UHU210" s="110"/>
      <c r="UHV210" s="110"/>
      <c r="UHW210" s="110"/>
      <c r="UHX210" s="110"/>
      <c r="UHY210" s="110"/>
      <c r="UHZ210" s="110"/>
      <c r="UIA210" s="110"/>
      <c r="UIB210" s="110"/>
      <c r="UIC210" s="110"/>
      <c r="UID210" s="110"/>
      <c r="UIE210" s="110"/>
      <c r="UIF210" s="110"/>
      <c r="UIG210" s="110"/>
      <c r="UIH210" s="110"/>
      <c r="UII210" s="110"/>
      <c r="UIJ210" s="110"/>
      <c r="UIK210" s="110"/>
      <c r="UIL210" s="110"/>
      <c r="UIM210" s="110"/>
      <c r="UIN210" s="110"/>
      <c r="UIO210" s="110"/>
      <c r="UIP210" s="110"/>
      <c r="UIQ210" s="110"/>
      <c r="UIR210" s="110"/>
      <c r="UIS210" s="110"/>
      <c r="UIT210" s="110"/>
      <c r="UIU210" s="110"/>
      <c r="UIV210" s="110"/>
      <c r="UIW210" s="110"/>
      <c r="UIX210" s="110"/>
      <c r="UIY210" s="110"/>
      <c r="UIZ210" s="110"/>
      <c r="UJA210" s="110"/>
      <c r="UJB210" s="110"/>
      <c r="UJC210" s="110"/>
      <c r="UJD210" s="110"/>
      <c r="UJE210" s="110"/>
      <c r="UJF210" s="110"/>
      <c r="UJG210" s="110"/>
      <c r="UJH210" s="110"/>
      <c r="UJI210" s="110"/>
      <c r="UJJ210" s="110"/>
      <c r="UJK210" s="110"/>
      <c r="UJL210" s="110"/>
      <c r="UJM210" s="110"/>
      <c r="UJN210" s="110"/>
      <c r="UJO210" s="110"/>
      <c r="UJP210" s="110"/>
      <c r="UJQ210" s="110"/>
      <c r="UJR210" s="110"/>
      <c r="UJS210" s="110"/>
      <c r="UJT210" s="110"/>
      <c r="UJU210" s="110"/>
      <c r="UJV210" s="110"/>
      <c r="UJW210" s="110"/>
      <c r="UJX210" s="110"/>
      <c r="UJY210" s="110"/>
      <c r="UJZ210" s="110"/>
      <c r="UKA210" s="110"/>
      <c r="UKB210" s="110"/>
      <c r="UKC210" s="110"/>
      <c r="UKD210" s="110"/>
      <c r="UKE210" s="110"/>
      <c r="UKF210" s="110"/>
      <c r="UKG210" s="110"/>
      <c r="UKH210" s="110"/>
      <c r="UKI210" s="110"/>
      <c r="UKJ210" s="110"/>
      <c r="UKK210" s="110"/>
      <c r="UKL210" s="110"/>
      <c r="UKM210" s="110"/>
      <c r="UKN210" s="110"/>
      <c r="UKO210" s="110"/>
      <c r="UKP210" s="110"/>
      <c r="UKQ210" s="110"/>
      <c r="UKR210" s="110"/>
      <c r="UKS210" s="110"/>
      <c r="UKT210" s="110"/>
      <c r="UKU210" s="110"/>
      <c r="UKV210" s="110"/>
      <c r="UKW210" s="110"/>
      <c r="UKX210" s="110"/>
      <c r="UKY210" s="110"/>
      <c r="UKZ210" s="110"/>
      <c r="ULA210" s="110"/>
      <c r="ULB210" s="110"/>
      <c r="ULC210" s="110"/>
      <c r="ULD210" s="110"/>
      <c r="ULE210" s="110"/>
      <c r="ULF210" s="110"/>
      <c r="ULG210" s="110"/>
      <c r="ULH210" s="110"/>
      <c r="ULI210" s="110"/>
      <c r="ULJ210" s="110"/>
      <c r="ULK210" s="110"/>
      <c r="ULL210" s="110"/>
      <c r="ULM210" s="110"/>
      <c r="ULN210" s="110"/>
      <c r="ULO210" s="110"/>
      <c r="ULP210" s="110"/>
      <c r="ULQ210" s="110"/>
      <c r="ULR210" s="110"/>
      <c r="ULS210" s="110"/>
      <c r="ULT210" s="110"/>
      <c r="ULU210" s="110"/>
      <c r="ULV210" s="110"/>
      <c r="ULW210" s="110"/>
      <c r="ULX210" s="110"/>
      <c r="ULY210" s="110"/>
      <c r="ULZ210" s="110"/>
      <c r="UMA210" s="110"/>
      <c r="UMB210" s="110"/>
      <c r="UMC210" s="110"/>
      <c r="UMD210" s="110"/>
      <c r="UME210" s="110"/>
      <c r="UMF210" s="110"/>
      <c r="UMG210" s="110"/>
      <c r="UMH210" s="110"/>
      <c r="UMI210" s="110"/>
      <c r="UMJ210" s="110"/>
      <c r="UMK210" s="110"/>
      <c r="UML210" s="110"/>
      <c r="UMM210" s="110"/>
      <c r="UMN210" s="110"/>
      <c r="UMO210" s="110"/>
      <c r="UMP210" s="110"/>
      <c r="UMQ210" s="110"/>
      <c r="UMR210" s="110"/>
      <c r="UMS210" s="110"/>
      <c r="UMT210" s="110"/>
      <c r="UMU210" s="110"/>
      <c r="UMV210" s="110"/>
      <c r="UMW210" s="110"/>
      <c r="UMX210" s="110"/>
      <c r="UMY210" s="110"/>
      <c r="UMZ210" s="110"/>
      <c r="UNA210" s="110"/>
      <c r="UNB210" s="110"/>
      <c r="UNC210" s="110"/>
      <c r="UND210" s="110"/>
      <c r="UNE210" s="110"/>
      <c r="UNF210" s="110"/>
      <c r="UNG210" s="110"/>
      <c r="UNH210" s="110"/>
      <c r="UNI210" s="110"/>
      <c r="UNJ210" s="110"/>
      <c r="UNK210" s="110"/>
      <c r="UNL210" s="110"/>
      <c r="UNM210" s="110"/>
      <c r="UNN210" s="110"/>
      <c r="UNO210" s="110"/>
      <c r="UNP210" s="110"/>
      <c r="UNQ210" s="110"/>
      <c r="UNR210" s="110"/>
      <c r="UNS210" s="110"/>
      <c r="UNT210" s="110"/>
      <c r="UNU210" s="110"/>
      <c r="UNV210" s="110"/>
      <c r="UNW210" s="110"/>
      <c r="UNX210" s="110"/>
      <c r="UNY210" s="110"/>
      <c r="UNZ210" s="110"/>
      <c r="UOA210" s="110"/>
      <c r="UOB210" s="110"/>
      <c r="UOC210" s="110"/>
      <c r="UOD210" s="110"/>
      <c r="UOE210" s="110"/>
      <c r="UOF210" s="110"/>
      <c r="UOG210" s="110"/>
      <c r="UOH210" s="110"/>
      <c r="UOI210" s="110"/>
      <c r="UOJ210" s="110"/>
      <c r="UOK210" s="110"/>
      <c r="UOL210" s="110"/>
      <c r="UOM210" s="110"/>
      <c r="UON210" s="110"/>
      <c r="UOO210" s="110"/>
      <c r="UOP210" s="110"/>
      <c r="UOQ210" s="110"/>
      <c r="UOR210" s="110"/>
      <c r="UOS210" s="110"/>
      <c r="UOT210" s="110"/>
      <c r="UOU210" s="110"/>
      <c r="UOV210" s="110"/>
      <c r="UOW210" s="110"/>
      <c r="UOX210" s="110"/>
      <c r="UOY210" s="110"/>
      <c r="UOZ210" s="110"/>
      <c r="UPA210" s="110"/>
      <c r="UPB210" s="110"/>
      <c r="UPC210" s="110"/>
      <c r="UPD210" s="110"/>
      <c r="UPE210" s="110"/>
      <c r="UPF210" s="110"/>
      <c r="UPG210" s="110"/>
      <c r="UPH210" s="110"/>
      <c r="UPI210" s="110"/>
      <c r="UPJ210" s="110"/>
      <c r="UPK210" s="110"/>
      <c r="UPL210" s="110"/>
      <c r="UPM210" s="110"/>
      <c r="UPN210" s="110"/>
      <c r="UPO210" s="110"/>
      <c r="UPP210" s="110"/>
      <c r="UPQ210" s="110"/>
      <c r="UPR210" s="110"/>
      <c r="UPS210" s="110"/>
      <c r="UPT210" s="110"/>
      <c r="UPU210" s="110"/>
      <c r="UPV210" s="110"/>
      <c r="UPW210" s="110"/>
      <c r="UPX210" s="110"/>
      <c r="UPY210" s="110"/>
      <c r="UPZ210" s="110"/>
      <c r="UQA210" s="110"/>
      <c r="UQB210" s="110"/>
      <c r="UQC210" s="110"/>
      <c r="UQD210" s="110"/>
      <c r="UQE210" s="110"/>
      <c r="UQF210" s="110"/>
      <c r="UQG210" s="110"/>
      <c r="UQH210" s="110"/>
      <c r="UQI210" s="110"/>
      <c r="UQJ210" s="110"/>
      <c r="UQK210" s="110"/>
      <c r="UQL210" s="110"/>
      <c r="UQM210" s="110"/>
      <c r="UQN210" s="110"/>
      <c r="UQO210" s="110"/>
      <c r="UQP210" s="110"/>
      <c r="UQQ210" s="110"/>
      <c r="UQR210" s="110"/>
      <c r="UQS210" s="110"/>
      <c r="UQT210" s="110"/>
      <c r="UQU210" s="110"/>
      <c r="UQV210" s="110"/>
      <c r="UQW210" s="110"/>
      <c r="UQX210" s="110"/>
      <c r="UQY210" s="110"/>
      <c r="UQZ210" s="110"/>
      <c r="URA210" s="110"/>
      <c r="URB210" s="110"/>
      <c r="URC210" s="110"/>
      <c r="URD210" s="110"/>
      <c r="URE210" s="110"/>
      <c r="URF210" s="110"/>
      <c r="URG210" s="110"/>
      <c r="URH210" s="110"/>
      <c r="URI210" s="110"/>
      <c r="URJ210" s="110"/>
      <c r="URK210" s="110"/>
      <c r="URL210" s="110"/>
      <c r="URM210" s="110"/>
      <c r="URN210" s="110"/>
      <c r="URO210" s="110"/>
      <c r="URP210" s="110"/>
      <c r="URQ210" s="110"/>
      <c r="URR210" s="110"/>
      <c r="URS210" s="110"/>
      <c r="URT210" s="110"/>
      <c r="URU210" s="110"/>
      <c r="URV210" s="110"/>
      <c r="URW210" s="110"/>
      <c r="URX210" s="110"/>
      <c r="URY210" s="110"/>
      <c r="URZ210" s="110"/>
      <c r="USA210" s="110"/>
      <c r="USB210" s="110"/>
      <c r="USC210" s="110"/>
      <c r="USD210" s="110"/>
      <c r="USE210" s="110"/>
      <c r="USF210" s="110"/>
      <c r="USG210" s="110"/>
      <c r="USH210" s="110"/>
      <c r="USI210" s="110"/>
      <c r="USJ210" s="110"/>
      <c r="USK210" s="110"/>
      <c r="USL210" s="110"/>
      <c r="USM210" s="110"/>
      <c r="USN210" s="110"/>
      <c r="USO210" s="110"/>
      <c r="USP210" s="110"/>
      <c r="USQ210" s="110"/>
      <c r="USR210" s="110"/>
      <c r="USS210" s="110"/>
      <c r="UST210" s="110"/>
      <c r="USU210" s="110"/>
      <c r="USV210" s="110"/>
      <c r="USW210" s="110"/>
      <c r="USX210" s="110"/>
      <c r="USY210" s="110"/>
      <c r="USZ210" s="110"/>
      <c r="UTA210" s="110"/>
      <c r="UTB210" s="110"/>
      <c r="UTC210" s="110"/>
      <c r="UTD210" s="110"/>
      <c r="UTE210" s="110"/>
      <c r="UTF210" s="110"/>
      <c r="UTG210" s="110"/>
      <c r="UTH210" s="110"/>
      <c r="UTI210" s="110"/>
      <c r="UTJ210" s="110"/>
      <c r="UTK210" s="110"/>
      <c r="UTL210" s="110"/>
      <c r="UTM210" s="110"/>
      <c r="UTN210" s="110"/>
      <c r="UTO210" s="110"/>
      <c r="UTP210" s="110"/>
      <c r="UTQ210" s="110"/>
      <c r="UTR210" s="110"/>
      <c r="UTS210" s="110"/>
      <c r="UTT210" s="110"/>
      <c r="UTU210" s="110"/>
      <c r="UTV210" s="110"/>
      <c r="UTW210" s="110"/>
      <c r="UTX210" s="110"/>
      <c r="UTY210" s="110"/>
      <c r="UTZ210" s="110"/>
      <c r="UUA210" s="110"/>
      <c r="UUB210" s="110"/>
      <c r="UUC210" s="110"/>
      <c r="UUD210" s="110"/>
      <c r="UUE210" s="110"/>
      <c r="UUF210" s="110"/>
      <c r="UUG210" s="110"/>
      <c r="UUH210" s="110"/>
      <c r="UUI210" s="110"/>
      <c r="UUJ210" s="110"/>
      <c r="UUK210" s="110"/>
      <c r="UUL210" s="110"/>
      <c r="UUM210" s="110"/>
      <c r="UUN210" s="110"/>
      <c r="UUO210" s="110"/>
      <c r="UUP210" s="110"/>
      <c r="UUQ210" s="110"/>
      <c r="UUR210" s="110"/>
      <c r="UUS210" s="110"/>
      <c r="UUT210" s="110"/>
      <c r="UUU210" s="110"/>
      <c r="UUV210" s="110"/>
      <c r="UUW210" s="110"/>
      <c r="UUX210" s="110"/>
      <c r="UUY210" s="110"/>
      <c r="UUZ210" s="110"/>
      <c r="UVA210" s="110"/>
      <c r="UVB210" s="110"/>
      <c r="UVC210" s="110"/>
      <c r="UVD210" s="110"/>
      <c r="UVE210" s="110"/>
      <c r="UVF210" s="110"/>
      <c r="UVG210" s="110"/>
      <c r="UVH210" s="110"/>
      <c r="UVI210" s="110"/>
      <c r="UVJ210" s="110"/>
      <c r="UVK210" s="110"/>
      <c r="UVL210" s="110"/>
      <c r="UVM210" s="110"/>
      <c r="UVN210" s="110"/>
      <c r="UVO210" s="110"/>
      <c r="UVP210" s="110"/>
      <c r="UVQ210" s="110"/>
      <c r="UVR210" s="110"/>
      <c r="UVS210" s="110"/>
      <c r="UVT210" s="110"/>
      <c r="UVU210" s="110"/>
      <c r="UVV210" s="110"/>
      <c r="UVW210" s="110"/>
      <c r="UVX210" s="110"/>
      <c r="UVY210" s="110"/>
      <c r="UVZ210" s="110"/>
      <c r="UWA210" s="110"/>
      <c r="UWB210" s="110"/>
      <c r="UWC210" s="110"/>
      <c r="UWD210" s="110"/>
      <c r="UWE210" s="110"/>
      <c r="UWF210" s="110"/>
      <c r="UWG210" s="110"/>
      <c r="UWH210" s="110"/>
      <c r="UWI210" s="110"/>
      <c r="UWJ210" s="110"/>
      <c r="UWK210" s="110"/>
      <c r="UWL210" s="110"/>
      <c r="UWM210" s="110"/>
      <c r="UWN210" s="110"/>
      <c r="UWO210" s="110"/>
      <c r="UWP210" s="110"/>
      <c r="UWQ210" s="110"/>
      <c r="UWR210" s="110"/>
      <c r="UWS210" s="110"/>
      <c r="UWT210" s="110"/>
      <c r="UWU210" s="110"/>
      <c r="UWV210" s="110"/>
      <c r="UWW210" s="110"/>
      <c r="UWX210" s="110"/>
      <c r="UWY210" s="110"/>
      <c r="UWZ210" s="110"/>
      <c r="UXA210" s="110"/>
      <c r="UXB210" s="110"/>
      <c r="UXC210" s="110"/>
      <c r="UXD210" s="110"/>
      <c r="UXE210" s="110"/>
      <c r="UXF210" s="110"/>
      <c r="UXG210" s="110"/>
      <c r="UXH210" s="110"/>
      <c r="UXI210" s="110"/>
      <c r="UXJ210" s="110"/>
      <c r="UXK210" s="110"/>
      <c r="UXL210" s="110"/>
      <c r="UXM210" s="110"/>
      <c r="UXN210" s="110"/>
      <c r="UXO210" s="110"/>
      <c r="UXP210" s="110"/>
      <c r="UXQ210" s="110"/>
      <c r="UXR210" s="110"/>
      <c r="UXS210" s="110"/>
      <c r="UXT210" s="110"/>
      <c r="UXU210" s="110"/>
      <c r="UXV210" s="110"/>
      <c r="UXW210" s="110"/>
      <c r="UXX210" s="110"/>
      <c r="UXY210" s="110"/>
      <c r="UXZ210" s="110"/>
      <c r="UYA210" s="110"/>
      <c r="UYB210" s="110"/>
      <c r="UYC210" s="110"/>
      <c r="UYD210" s="110"/>
      <c r="UYE210" s="110"/>
      <c r="UYF210" s="110"/>
      <c r="UYG210" s="110"/>
      <c r="UYH210" s="110"/>
      <c r="UYI210" s="110"/>
      <c r="UYJ210" s="110"/>
      <c r="UYK210" s="110"/>
      <c r="UYL210" s="110"/>
      <c r="UYM210" s="110"/>
      <c r="UYN210" s="110"/>
      <c r="UYO210" s="110"/>
      <c r="UYP210" s="110"/>
      <c r="UYQ210" s="110"/>
      <c r="UYR210" s="110"/>
      <c r="UYS210" s="110"/>
      <c r="UYT210" s="110"/>
      <c r="UYU210" s="110"/>
      <c r="UYV210" s="110"/>
      <c r="UYW210" s="110"/>
      <c r="UYX210" s="110"/>
      <c r="UYY210" s="110"/>
      <c r="UYZ210" s="110"/>
      <c r="UZA210" s="110"/>
      <c r="UZB210" s="110"/>
      <c r="UZC210" s="110"/>
      <c r="UZD210" s="110"/>
      <c r="UZE210" s="110"/>
      <c r="UZF210" s="110"/>
      <c r="UZG210" s="110"/>
      <c r="UZH210" s="110"/>
      <c r="UZI210" s="110"/>
      <c r="UZJ210" s="110"/>
      <c r="UZK210" s="110"/>
      <c r="UZL210" s="110"/>
      <c r="UZM210" s="110"/>
      <c r="UZN210" s="110"/>
      <c r="UZO210" s="110"/>
      <c r="UZP210" s="110"/>
      <c r="UZQ210" s="110"/>
      <c r="UZR210" s="110"/>
      <c r="UZS210" s="110"/>
      <c r="UZT210" s="110"/>
      <c r="UZU210" s="110"/>
      <c r="UZV210" s="110"/>
      <c r="UZW210" s="110"/>
      <c r="UZX210" s="110"/>
      <c r="UZY210" s="110"/>
      <c r="UZZ210" s="110"/>
      <c r="VAA210" s="110"/>
      <c r="VAB210" s="110"/>
      <c r="VAC210" s="110"/>
      <c r="VAD210" s="110"/>
      <c r="VAE210" s="110"/>
      <c r="VAF210" s="110"/>
      <c r="VAG210" s="110"/>
      <c r="VAH210" s="110"/>
      <c r="VAI210" s="110"/>
      <c r="VAJ210" s="110"/>
      <c r="VAK210" s="110"/>
      <c r="VAL210" s="110"/>
      <c r="VAM210" s="110"/>
      <c r="VAN210" s="110"/>
      <c r="VAO210" s="110"/>
      <c r="VAP210" s="110"/>
      <c r="VAQ210" s="110"/>
      <c r="VAR210" s="110"/>
      <c r="VAS210" s="110"/>
      <c r="VAT210" s="110"/>
      <c r="VAU210" s="110"/>
      <c r="VAV210" s="110"/>
      <c r="VAW210" s="110"/>
      <c r="VAX210" s="110"/>
      <c r="VAY210" s="110"/>
      <c r="VAZ210" s="110"/>
      <c r="VBA210" s="110"/>
      <c r="VBB210" s="110"/>
      <c r="VBC210" s="110"/>
      <c r="VBD210" s="110"/>
      <c r="VBE210" s="110"/>
      <c r="VBF210" s="110"/>
      <c r="VBG210" s="110"/>
      <c r="VBH210" s="110"/>
      <c r="VBI210" s="110"/>
      <c r="VBJ210" s="110"/>
      <c r="VBK210" s="110"/>
      <c r="VBL210" s="110"/>
      <c r="VBM210" s="110"/>
      <c r="VBN210" s="110"/>
      <c r="VBO210" s="110"/>
      <c r="VBP210" s="110"/>
      <c r="VBQ210" s="110"/>
      <c r="VBR210" s="110"/>
      <c r="VBS210" s="110"/>
      <c r="VBT210" s="110"/>
      <c r="VBU210" s="110"/>
      <c r="VBV210" s="110"/>
      <c r="VBW210" s="110"/>
      <c r="VBX210" s="110"/>
      <c r="VBY210" s="110"/>
      <c r="VBZ210" s="110"/>
      <c r="VCA210" s="110"/>
      <c r="VCB210" s="110"/>
      <c r="VCC210" s="110"/>
      <c r="VCD210" s="110"/>
      <c r="VCE210" s="110"/>
      <c r="VCF210" s="110"/>
      <c r="VCG210" s="110"/>
      <c r="VCH210" s="110"/>
      <c r="VCI210" s="110"/>
      <c r="VCJ210" s="110"/>
      <c r="VCK210" s="110"/>
      <c r="VCL210" s="110"/>
      <c r="VCM210" s="110"/>
      <c r="VCN210" s="110"/>
      <c r="VCO210" s="110"/>
      <c r="VCP210" s="110"/>
      <c r="VCQ210" s="110"/>
      <c r="VCR210" s="110"/>
      <c r="VCS210" s="110"/>
      <c r="VCT210" s="110"/>
      <c r="VCU210" s="110"/>
      <c r="VCV210" s="110"/>
      <c r="VCW210" s="110"/>
      <c r="VCX210" s="110"/>
      <c r="VCY210" s="110"/>
      <c r="VCZ210" s="110"/>
      <c r="VDA210" s="110"/>
      <c r="VDB210" s="110"/>
      <c r="VDC210" s="110"/>
      <c r="VDD210" s="110"/>
      <c r="VDE210" s="110"/>
      <c r="VDF210" s="110"/>
      <c r="VDG210" s="110"/>
      <c r="VDH210" s="110"/>
      <c r="VDI210" s="110"/>
      <c r="VDJ210" s="110"/>
      <c r="VDK210" s="110"/>
      <c r="VDL210" s="110"/>
      <c r="VDM210" s="110"/>
      <c r="VDN210" s="110"/>
      <c r="VDO210" s="110"/>
      <c r="VDP210" s="110"/>
      <c r="VDQ210" s="110"/>
      <c r="VDR210" s="110"/>
      <c r="VDS210" s="110"/>
      <c r="VDT210" s="110"/>
      <c r="VDU210" s="110"/>
      <c r="VDV210" s="110"/>
      <c r="VDW210" s="110"/>
      <c r="VDX210" s="110"/>
      <c r="VDY210" s="110"/>
      <c r="VDZ210" s="110"/>
      <c r="VEA210" s="110"/>
      <c r="VEB210" s="110"/>
      <c r="VEC210" s="110"/>
      <c r="VED210" s="110"/>
      <c r="VEE210" s="110"/>
      <c r="VEF210" s="110"/>
      <c r="VEG210" s="110"/>
      <c r="VEH210" s="110"/>
      <c r="VEI210" s="110"/>
      <c r="VEJ210" s="110"/>
      <c r="VEK210" s="110"/>
      <c r="VEL210" s="110"/>
      <c r="VEM210" s="110"/>
      <c r="VEN210" s="110"/>
      <c r="VEO210" s="110"/>
      <c r="VEP210" s="110"/>
      <c r="VEQ210" s="110"/>
      <c r="VER210" s="110"/>
      <c r="VES210" s="110"/>
      <c r="VET210" s="110"/>
      <c r="VEU210" s="110"/>
      <c r="VEV210" s="110"/>
      <c r="VEW210" s="110"/>
      <c r="VEX210" s="110"/>
      <c r="VEY210" s="110"/>
      <c r="VEZ210" s="110"/>
      <c r="VFA210" s="110"/>
      <c r="VFB210" s="110"/>
      <c r="VFC210" s="110"/>
      <c r="VFD210" s="110"/>
      <c r="VFE210" s="110"/>
      <c r="VFF210" s="110"/>
      <c r="VFG210" s="110"/>
      <c r="VFH210" s="110"/>
      <c r="VFI210" s="110"/>
      <c r="VFJ210" s="110"/>
      <c r="VFK210" s="110"/>
      <c r="VFL210" s="110"/>
      <c r="VFM210" s="110"/>
      <c r="VFN210" s="110"/>
      <c r="VFO210" s="110"/>
      <c r="VFP210" s="110"/>
      <c r="VFQ210" s="110"/>
      <c r="VFR210" s="110"/>
      <c r="VFS210" s="110"/>
      <c r="VFT210" s="110"/>
      <c r="VFU210" s="110"/>
      <c r="VFV210" s="110"/>
      <c r="VFW210" s="110"/>
      <c r="VFX210" s="110"/>
      <c r="VFY210" s="110"/>
      <c r="VFZ210" s="110"/>
      <c r="VGA210" s="110"/>
      <c r="VGB210" s="110"/>
      <c r="VGC210" s="110"/>
      <c r="VGD210" s="110"/>
      <c r="VGE210" s="110"/>
      <c r="VGF210" s="110"/>
      <c r="VGG210" s="110"/>
      <c r="VGH210" s="110"/>
      <c r="VGI210" s="110"/>
      <c r="VGJ210" s="110"/>
      <c r="VGK210" s="110"/>
      <c r="VGL210" s="110"/>
      <c r="VGM210" s="110"/>
      <c r="VGN210" s="110"/>
      <c r="VGO210" s="110"/>
      <c r="VGP210" s="110"/>
      <c r="VGQ210" s="110"/>
      <c r="VGR210" s="110"/>
      <c r="VGS210" s="110"/>
      <c r="VGT210" s="110"/>
      <c r="VGU210" s="110"/>
      <c r="VGV210" s="110"/>
      <c r="VGW210" s="110"/>
      <c r="VGX210" s="110"/>
      <c r="VGY210" s="110"/>
      <c r="VGZ210" s="110"/>
      <c r="VHA210" s="110"/>
      <c r="VHB210" s="110"/>
      <c r="VHC210" s="110"/>
      <c r="VHD210" s="110"/>
      <c r="VHE210" s="110"/>
      <c r="VHF210" s="110"/>
      <c r="VHG210" s="110"/>
      <c r="VHH210" s="110"/>
      <c r="VHI210" s="110"/>
      <c r="VHJ210" s="110"/>
      <c r="VHK210" s="110"/>
      <c r="VHL210" s="110"/>
      <c r="VHM210" s="110"/>
      <c r="VHN210" s="110"/>
      <c r="VHO210" s="110"/>
      <c r="VHP210" s="110"/>
      <c r="VHQ210" s="110"/>
      <c r="VHR210" s="110"/>
      <c r="VHS210" s="110"/>
      <c r="VHT210" s="110"/>
      <c r="VHU210" s="110"/>
      <c r="VHV210" s="110"/>
      <c r="VHW210" s="110"/>
      <c r="VHX210" s="110"/>
      <c r="VHY210" s="110"/>
      <c r="VHZ210" s="110"/>
      <c r="VIA210" s="110"/>
      <c r="VIB210" s="110"/>
      <c r="VIC210" s="110"/>
      <c r="VID210" s="110"/>
      <c r="VIE210" s="110"/>
      <c r="VIF210" s="110"/>
      <c r="VIG210" s="110"/>
      <c r="VIH210" s="110"/>
      <c r="VII210" s="110"/>
      <c r="VIJ210" s="110"/>
      <c r="VIK210" s="110"/>
      <c r="VIL210" s="110"/>
      <c r="VIM210" s="110"/>
      <c r="VIN210" s="110"/>
      <c r="VIO210" s="110"/>
      <c r="VIP210" s="110"/>
      <c r="VIQ210" s="110"/>
      <c r="VIR210" s="110"/>
      <c r="VIS210" s="110"/>
      <c r="VIT210" s="110"/>
      <c r="VIU210" s="110"/>
      <c r="VIV210" s="110"/>
      <c r="VIW210" s="110"/>
      <c r="VIX210" s="110"/>
      <c r="VIY210" s="110"/>
      <c r="VIZ210" s="110"/>
      <c r="VJA210" s="110"/>
      <c r="VJB210" s="110"/>
      <c r="VJC210" s="110"/>
      <c r="VJD210" s="110"/>
      <c r="VJE210" s="110"/>
      <c r="VJF210" s="110"/>
      <c r="VJG210" s="110"/>
      <c r="VJH210" s="110"/>
      <c r="VJI210" s="110"/>
      <c r="VJJ210" s="110"/>
      <c r="VJK210" s="110"/>
      <c r="VJL210" s="110"/>
      <c r="VJM210" s="110"/>
      <c r="VJN210" s="110"/>
      <c r="VJO210" s="110"/>
      <c r="VJP210" s="110"/>
      <c r="VJQ210" s="110"/>
      <c r="VJR210" s="110"/>
      <c r="VJS210" s="110"/>
      <c r="VJT210" s="110"/>
      <c r="VJU210" s="110"/>
      <c r="VJV210" s="110"/>
      <c r="VJW210" s="110"/>
      <c r="VJX210" s="110"/>
      <c r="VJY210" s="110"/>
      <c r="VJZ210" s="110"/>
      <c r="VKA210" s="110"/>
      <c r="VKB210" s="110"/>
      <c r="VKC210" s="110"/>
      <c r="VKD210" s="110"/>
      <c r="VKE210" s="110"/>
      <c r="VKF210" s="110"/>
      <c r="VKG210" s="110"/>
      <c r="VKH210" s="110"/>
      <c r="VKI210" s="110"/>
      <c r="VKJ210" s="110"/>
      <c r="VKK210" s="110"/>
      <c r="VKL210" s="110"/>
      <c r="VKM210" s="110"/>
      <c r="VKN210" s="110"/>
      <c r="VKO210" s="110"/>
      <c r="VKP210" s="110"/>
      <c r="VKQ210" s="110"/>
      <c r="VKR210" s="110"/>
      <c r="VKS210" s="110"/>
      <c r="VKT210" s="110"/>
      <c r="VKU210" s="110"/>
      <c r="VKV210" s="110"/>
      <c r="VKW210" s="110"/>
      <c r="VKX210" s="110"/>
      <c r="VKY210" s="110"/>
      <c r="VKZ210" s="110"/>
      <c r="VLA210" s="110"/>
      <c r="VLB210" s="110"/>
      <c r="VLC210" s="110"/>
      <c r="VLD210" s="110"/>
      <c r="VLE210" s="110"/>
      <c r="VLF210" s="110"/>
      <c r="VLG210" s="110"/>
      <c r="VLH210" s="110"/>
      <c r="VLI210" s="110"/>
      <c r="VLJ210" s="110"/>
      <c r="VLK210" s="110"/>
      <c r="VLL210" s="110"/>
      <c r="VLM210" s="110"/>
      <c r="VLN210" s="110"/>
      <c r="VLO210" s="110"/>
      <c r="VLP210" s="110"/>
      <c r="VLQ210" s="110"/>
      <c r="VLR210" s="110"/>
      <c r="VLS210" s="110"/>
      <c r="VLT210" s="110"/>
      <c r="VLU210" s="110"/>
      <c r="VLV210" s="110"/>
      <c r="VLW210" s="110"/>
      <c r="VLX210" s="110"/>
      <c r="VLY210" s="110"/>
      <c r="VLZ210" s="110"/>
      <c r="VMA210" s="110"/>
      <c r="VMB210" s="110"/>
      <c r="VMC210" s="110"/>
      <c r="VMD210" s="110"/>
      <c r="VME210" s="110"/>
      <c r="VMF210" s="110"/>
      <c r="VMG210" s="110"/>
      <c r="VMH210" s="110"/>
      <c r="VMI210" s="110"/>
      <c r="VMJ210" s="110"/>
      <c r="VMK210" s="110"/>
      <c r="VML210" s="110"/>
      <c r="VMM210" s="110"/>
      <c r="VMN210" s="110"/>
      <c r="VMO210" s="110"/>
      <c r="VMP210" s="110"/>
      <c r="VMQ210" s="110"/>
      <c r="VMR210" s="110"/>
      <c r="VMS210" s="110"/>
      <c r="VMT210" s="110"/>
      <c r="VMU210" s="110"/>
      <c r="VMV210" s="110"/>
      <c r="VMW210" s="110"/>
      <c r="VMX210" s="110"/>
      <c r="VMY210" s="110"/>
      <c r="VMZ210" s="110"/>
      <c r="VNA210" s="110"/>
      <c r="VNB210" s="110"/>
      <c r="VNC210" s="110"/>
      <c r="VND210" s="110"/>
      <c r="VNE210" s="110"/>
      <c r="VNF210" s="110"/>
      <c r="VNG210" s="110"/>
      <c r="VNH210" s="110"/>
      <c r="VNI210" s="110"/>
      <c r="VNJ210" s="110"/>
      <c r="VNK210" s="110"/>
      <c r="VNL210" s="110"/>
      <c r="VNM210" s="110"/>
      <c r="VNN210" s="110"/>
      <c r="VNO210" s="110"/>
      <c r="VNP210" s="110"/>
      <c r="VNQ210" s="110"/>
      <c r="VNR210" s="110"/>
      <c r="VNS210" s="110"/>
      <c r="VNT210" s="110"/>
      <c r="VNU210" s="110"/>
      <c r="VNV210" s="110"/>
      <c r="VNW210" s="110"/>
      <c r="VNX210" s="110"/>
      <c r="VNY210" s="110"/>
      <c r="VNZ210" s="110"/>
      <c r="VOA210" s="110"/>
      <c r="VOB210" s="110"/>
      <c r="VOC210" s="110"/>
      <c r="VOD210" s="110"/>
      <c r="VOE210" s="110"/>
      <c r="VOF210" s="110"/>
      <c r="VOG210" s="110"/>
      <c r="VOH210" s="110"/>
      <c r="VOI210" s="110"/>
      <c r="VOJ210" s="110"/>
      <c r="VOK210" s="110"/>
      <c r="VOL210" s="110"/>
      <c r="VOM210" s="110"/>
      <c r="VON210" s="110"/>
      <c r="VOO210" s="110"/>
      <c r="VOP210" s="110"/>
      <c r="VOQ210" s="110"/>
      <c r="VOR210" s="110"/>
      <c r="VOS210" s="110"/>
      <c r="VOT210" s="110"/>
      <c r="VOU210" s="110"/>
      <c r="VOV210" s="110"/>
      <c r="VOW210" s="110"/>
      <c r="VOX210" s="110"/>
      <c r="VOY210" s="110"/>
      <c r="VOZ210" s="110"/>
      <c r="VPA210" s="110"/>
      <c r="VPB210" s="110"/>
      <c r="VPC210" s="110"/>
      <c r="VPD210" s="110"/>
      <c r="VPE210" s="110"/>
      <c r="VPF210" s="110"/>
      <c r="VPG210" s="110"/>
      <c r="VPH210" s="110"/>
      <c r="VPI210" s="110"/>
      <c r="VPJ210" s="110"/>
      <c r="VPK210" s="110"/>
      <c r="VPL210" s="110"/>
      <c r="VPM210" s="110"/>
      <c r="VPN210" s="110"/>
      <c r="VPO210" s="110"/>
      <c r="VPP210" s="110"/>
      <c r="VPQ210" s="110"/>
      <c r="VPR210" s="110"/>
      <c r="VPS210" s="110"/>
      <c r="VPT210" s="110"/>
      <c r="VPU210" s="110"/>
      <c r="VPV210" s="110"/>
      <c r="VPW210" s="110"/>
      <c r="VPX210" s="110"/>
      <c r="VPY210" s="110"/>
      <c r="VPZ210" s="110"/>
      <c r="VQA210" s="110"/>
      <c r="VQB210" s="110"/>
      <c r="VQC210" s="110"/>
      <c r="VQD210" s="110"/>
      <c r="VQE210" s="110"/>
      <c r="VQF210" s="110"/>
      <c r="VQG210" s="110"/>
      <c r="VQH210" s="110"/>
      <c r="VQI210" s="110"/>
      <c r="VQJ210" s="110"/>
      <c r="VQK210" s="110"/>
      <c r="VQL210" s="110"/>
      <c r="VQM210" s="110"/>
      <c r="VQN210" s="110"/>
      <c r="VQO210" s="110"/>
      <c r="VQP210" s="110"/>
      <c r="VQQ210" s="110"/>
      <c r="VQR210" s="110"/>
      <c r="VQS210" s="110"/>
      <c r="VQT210" s="110"/>
      <c r="VQU210" s="110"/>
      <c r="VQV210" s="110"/>
      <c r="VQW210" s="110"/>
      <c r="VQX210" s="110"/>
      <c r="VQY210" s="110"/>
      <c r="VQZ210" s="110"/>
      <c r="VRA210" s="110"/>
      <c r="VRB210" s="110"/>
      <c r="VRC210" s="110"/>
      <c r="VRD210" s="110"/>
      <c r="VRE210" s="110"/>
      <c r="VRF210" s="110"/>
      <c r="VRG210" s="110"/>
      <c r="VRH210" s="110"/>
      <c r="VRI210" s="110"/>
      <c r="VRJ210" s="110"/>
      <c r="VRK210" s="110"/>
      <c r="VRL210" s="110"/>
      <c r="VRM210" s="110"/>
      <c r="VRN210" s="110"/>
      <c r="VRO210" s="110"/>
      <c r="VRP210" s="110"/>
      <c r="VRQ210" s="110"/>
      <c r="VRR210" s="110"/>
      <c r="VRS210" s="110"/>
      <c r="VRT210" s="110"/>
      <c r="VRU210" s="110"/>
      <c r="VRV210" s="110"/>
      <c r="VRW210" s="110"/>
      <c r="VRX210" s="110"/>
      <c r="VRY210" s="110"/>
      <c r="VRZ210" s="110"/>
      <c r="VSA210" s="110"/>
      <c r="VSB210" s="110"/>
      <c r="VSC210" s="110"/>
      <c r="VSD210" s="110"/>
      <c r="VSE210" s="110"/>
      <c r="VSF210" s="110"/>
      <c r="VSG210" s="110"/>
      <c r="VSH210" s="110"/>
      <c r="VSI210" s="110"/>
      <c r="VSJ210" s="110"/>
      <c r="VSK210" s="110"/>
      <c r="VSL210" s="110"/>
      <c r="VSM210" s="110"/>
      <c r="VSN210" s="110"/>
      <c r="VSO210" s="110"/>
      <c r="VSP210" s="110"/>
      <c r="VSQ210" s="110"/>
      <c r="VSR210" s="110"/>
      <c r="VSS210" s="110"/>
      <c r="VST210" s="110"/>
      <c r="VSU210" s="110"/>
      <c r="VSV210" s="110"/>
      <c r="VSW210" s="110"/>
      <c r="VSX210" s="110"/>
      <c r="VSY210" s="110"/>
      <c r="VSZ210" s="110"/>
      <c r="VTA210" s="110"/>
      <c r="VTB210" s="110"/>
      <c r="VTC210" s="110"/>
      <c r="VTD210" s="110"/>
      <c r="VTE210" s="110"/>
      <c r="VTF210" s="110"/>
      <c r="VTG210" s="110"/>
      <c r="VTH210" s="110"/>
      <c r="VTI210" s="110"/>
      <c r="VTJ210" s="110"/>
      <c r="VTK210" s="110"/>
      <c r="VTL210" s="110"/>
      <c r="VTM210" s="110"/>
      <c r="VTN210" s="110"/>
      <c r="VTO210" s="110"/>
      <c r="VTP210" s="110"/>
      <c r="VTQ210" s="110"/>
      <c r="VTR210" s="110"/>
      <c r="VTS210" s="110"/>
      <c r="VTT210" s="110"/>
      <c r="VTU210" s="110"/>
      <c r="VTV210" s="110"/>
      <c r="VTW210" s="110"/>
      <c r="VTX210" s="110"/>
      <c r="VTY210" s="110"/>
      <c r="VTZ210" s="110"/>
      <c r="VUA210" s="110"/>
      <c r="VUB210" s="110"/>
      <c r="VUC210" s="110"/>
      <c r="VUD210" s="110"/>
      <c r="VUE210" s="110"/>
      <c r="VUF210" s="110"/>
      <c r="VUG210" s="110"/>
      <c r="VUH210" s="110"/>
      <c r="VUI210" s="110"/>
      <c r="VUJ210" s="110"/>
      <c r="VUK210" s="110"/>
      <c r="VUL210" s="110"/>
      <c r="VUM210" s="110"/>
      <c r="VUN210" s="110"/>
      <c r="VUO210" s="110"/>
      <c r="VUP210" s="110"/>
      <c r="VUQ210" s="110"/>
      <c r="VUR210" s="110"/>
      <c r="VUS210" s="110"/>
      <c r="VUT210" s="110"/>
      <c r="VUU210" s="110"/>
      <c r="VUV210" s="110"/>
      <c r="VUW210" s="110"/>
      <c r="VUX210" s="110"/>
      <c r="VUY210" s="110"/>
      <c r="VUZ210" s="110"/>
      <c r="VVA210" s="110"/>
      <c r="VVB210" s="110"/>
      <c r="VVC210" s="110"/>
      <c r="VVD210" s="110"/>
      <c r="VVE210" s="110"/>
      <c r="VVF210" s="110"/>
      <c r="VVG210" s="110"/>
      <c r="VVH210" s="110"/>
      <c r="VVI210" s="110"/>
      <c r="VVJ210" s="110"/>
      <c r="VVK210" s="110"/>
      <c r="VVL210" s="110"/>
      <c r="VVM210" s="110"/>
      <c r="VVN210" s="110"/>
      <c r="VVO210" s="110"/>
      <c r="VVP210" s="110"/>
      <c r="VVQ210" s="110"/>
      <c r="VVR210" s="110"/>
      <c r="VVS210" s="110"/>
      <c r="VVT210" s="110"/>
      <c r="VVU210" s="110"/>
      <c r="VVV210" s="110"/>
      <c r="VVW210" s="110"/>
      <c r="VVX210" s="110"/>
      <c r="VVY210" s="110"/>
      <c r="VVZ210" s="110"/>
      <c r="VWA210" s="110"/>
      <c r="VWB210" s="110"/>
      <c r="VWC210" s="110"/>
      <c r="VWD210" s="110"/>
      <c r="VWE210" s="110"/>
      <c r="VWF210" s="110"/>
      <c r="VWG210" s="110"/>
      <c r="VWH210" s="110"/>
      <c r="VWI210" s="110"/>
      <c r="VWJ210" s="110"/>
      <c r="VWK210" s="110"/>
      <c r="VWL210" s="110"/>
      <c r="VWM210" s="110"/>
      <c r="VWN210" s="110"/>
      <c r="VWO210" s="110"/>
      <c r="VWP210" s="110"/>
      <c r="VWQ210" s="110"/>
      <c r="VWR210" s="110"/>
      <c r="VWS210" s="110"/>
      <c r="VWT210" s="110"/>
      <c r="VWU210" s="110"/>
      <c r="VWV210" s="110"/>
      <c r="VWW210" s="110"/>
      <c r="VWX210" s="110"/>
      <c r="VWY210" s="110"/>
      <c r="VWZ210" s="110"/>
      <c r="VXA210" s="110"/>
      <c r="VXB210" s="110"/>
      <c r="VXC210" s="110"/>
      <c r="VXD210" s="110"/>
      <c r="VXE210" s="110"/>
      <c r="VXF210" s="110"/>
      <c r="VXG210" s="110"/>
      <c r="VXH210" s="110"/>
      <c r="VXI210" s="110"/>
      <c r="VXJ210" s="110"/>
      <c r="VXK210" s="110"/>
      <c r="VXL210" s="110"/>
      <c r="VXM210" s="110"/>
      <c r="VXN210" s="110"/>
      <c r="VXO210" s="110"/>
      <c r="VXP210" s="110"/>
      <c r="VXQ210" s="110"/>
      <c r="VXR210" s="110"/>
      <c r="VXS210" s="110"/>
      <c r="VXT210" s="110"/>
      <c r="VXU210" s="110"/>
      <c r="VXV210" s="110"/>
      <c r="VXW210" s="110"/>
      <c r="VXX210" s="110"/>
      <c r="VXY210" s="110"/>
      <c r="VXZ210" s="110"/>
      <c r="VYA210" s="110"/>
      <c r="VYB210" s="110"/>
      <c r="VYC210" s="110"/>
      <c r="VYD210" s="110"/>
      <c r="VYE210" s="110"/>
      <c r="VYF210" s="110"/>
      <c r="VYG210" s="110"/>
      <c r="VYH210" s="110"/>
      <c r="VYI210" s="110"/>
      <c r="VYJ210" s="110"/>
      <c r="VYK210" s="110"/>
      <c r="VYL210" s="110"/>
      <c r="VYM210" s="110"/>
      <c r="VYN210" s="110"/>
      <c r="VYO210" s="110"/>
      <c r="VYP210" s="110"/>
      <c r="VYQ210" s="110"/>
      <c r="VYR210" s="110"/>
      <c r="VYS210" s="110"/>
      <c r="VYT210" s="110"/>
      <c r="VYU210" s="110"/>
      <c r="VYV210" s="110"/>
      <c r="VYW210" s="110"/>
      <c r="VYX210" s="110"/>
      <c r="VYY210" s="110"/>
      <c r="VYZ210" s="110"/>
      <c r="VZA210" s="110"/>
      <c r="VZB210" s="110"/>
      <c r="VZC210" s="110"/>
      <c r="VZD210" s="110"/>
      <c r="VZE210" s="110"/>
      <c r="VZF210" s="110"/>
      <c r="VZG210" s="110"/>
      <c r="VZH210" s="110"/>
      <c r="VZI210" s="110"/>
      <c r="VZJ210" s="110"/>
      <c r="VZK210" s="110"/>
      <c r="VZL210" s="110"/>
      <c r="VZM210" s="110"/>
      <c r="VZN210" s="110"/>
      <c r="VZO210" s="110"/>
      <c r="VZP210" s="110"/>
      <c r="VZQ210" s="110"/>
      <c r="VZR210" s="110"/>
      <c r="VZS210" s="110"/>
      <c r="VZT210" s="110"/>
      <c r="VZU210" s="110"/>
      <c r="VZV210" s="110"/>
      <c r="VZW210" s="110"/>
      <c r="VZX210" s="110"/>
      <c r="VZY210" s="110"/>
      <c r="VZZ210" s="110"/>
      <c r="WAA210" s="110"/>
      <c r="WAB210" s="110"/>
      <c r="WAC210" s="110"/>
      <c r="WAD210" s="110"/>
      <c r="WAE210" s="110"/>
      <c r="WAF210" s="110"/>
      <c r="WAG210" s="110"/>
      <c r="WAH210" s="110"/>
      <c r="WAI210" s="110"/>
      <c r="WAJ210" s="110"/>
      <c r="WAK210" s="110"/>
      <c r="WAL210" s="110"/>
      <c r="WAM210" s="110"/>
      <c r="WAN210" s="110"/>
      <c r="WAO210" s="110"/>
      <c r="WAP210" s="110"/>
      <c r="WAQ210" s="110"/>
      <c r="WAR210" s="110"/>
      <c r="WAS210" s="110"/>
      <c r="WAT210" s="110"/>
      <c r="WAU210" s="110"/>
      <c r="WAV210" s="110"/>
      <c r="WAW210" s="110"/>
      <c r="WAX210" s="110"/>
      <c r="WAY210" s="110"/>
      <c r="WAZ210" s="110"/>
      <c r="WBA210" s="110"/>
      <c r="WBB210" s="110"/>
      <c r="WBC210" s="110"/>
      <c r="WBD210" s="110"/>
      <c r="WBE210" s="110"/>
      <c r="WBF210" s="110"/>
      <c r="WBG210" s="110"/>
      <c r="WBH210" s="110"/>
      <c r="WBI210" s="110"/>
      <c r="WBJ210" s="110"/>
      <c r="WBK210" s="110"/>
      <c r="WBL210" s="110"/>
      <c r="WBM210" s="110"/>
      <c r="WBN210" s="110"/>
      <c r="WBO210" s="110"/>
      <c r="WBP210" s="110"/>
      <c r="WBQ210" s="110"/>
      <c r="WBR210" s="110"/>
      <c r="WBS210" s="110"/>
      <c r="WBT210" s="110"/>
      <c r="WBU210" s="110"/>
      <c r="WBV210" s="110"/>
      <c r="WBW210" s="110"/>
      <c r="WBX210" s="110"/>
      <c r="WBY210" s="110"/>
      <c r="WBZ210" s="110"/>
      <c r="WCA210" s="110"/>
      <c r="WCB210" s="110"/>
      <c r="WCC210" s="110"/>
      <c r="WCD210" s="110"/>
      <c r="WCE210" s="110"/>
      <c r="WCF210" s="110"/>
      <c r="WCG210" s="110"/>
      <c r="WCH210" s="110"/>
      <c r="WCI210" s="110"/>
      <c r="WCJ210" s="110"/>
      <c r="WCK210" s="110"/>
      <c r="WCL210" s="110"/>
      <c r="WCM210" s="110"/>
      <c r="WCN210" s="110"/>
      <c r="WCO210" s="110"/>
      <c r="WCP210" s="110"/>
      <c r="WCQ210" s="110"/>
      <c r="WCR210" s="110"/>
      <c r="WCS210" s="110"/>
      <c r="WCT210" s="110"/>
      <c r="WCU210" s="110"/>
      <c r="WCV210" s="110"/>
      <c r="WCW210" s="110"/>
      <c r="WCX210" s="110"/>
      <c r="WCY210" s="110"/>
      <c r="WCZ210" s="110"/>
      <c r="WDA210" s="110"/>
      <c r="WDB210" s="110"/>
      <c r="WDC210" s="110"/>
      <c r="WDD210" s="110"/>
      <c r="WDE210" s="110"/>
      <c r="WDF210" s="110"/>
      <c r="WDG210" s="110"/>
      <c r="WDH210" s="110"/>
      <c r="WDI210" s="110"/>
      <c r="WDJ210" s="110"/>
      <c r="WDK210" s="110"/>
      <c r="WDL210" s="110"/>
      <c r="WDM210" s="110"/>
      <c r="WDN210" s="110"/>
      <c r="WDO210" s="110"/>
      <c r="WDP210" s="110"/>
      <c r="WDQ210" s="110"/>
      <c r="WDR210" s="110"/>
      <c r="WDS210" s="110"/>
      <c r="WDT210" s="110"/>
      <c r="WDU210" s="110"/>
      <c r="WDV210" s="110"/>
      <c r="WDW210" s="110"/>
      <c r="WDX210" s="110"/>
      <c r="WDY210" s="110"/>
      <c r="WDZ210" s="110"/>
      <c r="WEA210" s="110"/>
      <c r="WEB210" s="110"/>
      <c r="WEC210" s="110"/>
      <c r="WED210" s="110"/>
      <c r="WEE210" s="110"/>
      <c r="WEF210" s="110"/>
      <c r="WEG210" s="110"/>
      <c r="WEH210" s="110"/>
      <c r="WEI210" s="110"/>
      <c r="WEJ210" s="110"/>
      <c r="WEK210" s="110"/>
      <c r="WEL210" s="110"/>
      <c r="WEM210" s="110"/>
      <c r="WEN210" s="110"/>
      <c r="WEO210" s="110"/>
      <c r="WEP210" s="110"/>
      <c r="WEQ210" s="110"/>
      <c r="WER210" s="110"/>
      <c r="WES210" s="110"/>
      <c r="WET210" s="110"/>
      <c r="WEU210" s="110"/>
      <c r="WEV210" s="110"/>
      <c r="WEW210" s="110"/>
      <c r="WEX210" s="110"/>
      <c r="WEY210" s="110"/>
      <c r="WEZ210" s="110"/>
      <c r="WFA210" s="110"/>
      <c r="WFB210" s="110"/>
      <c r="WFC210" s="110"/>
      <c r="WFD210" s="110"/>
      <c r="WFE210" s="110"/>
      <c r="WFF210" s="110"/>
      <c r="WFG210" s="110"/>
      <c r="WFH210" s="110"/>
      <c r="WFI210" s="110"/>
      <c r="WFJ210" s="110"/>
      <c r="WFK210" s="110"/>
      <c r="WFL210" s="110"/>
      <c r="WFM210" s="110"/>
      <c r="WFN210" s="110"/>
      <c r="WFO210" s="110"/>
      <c r="WFP210" s="110"/>
      <c r="WFQ210" s="110"/>
      <c r="WFR210" s="110"/>
      <c r="WFS210" s="110"/>
      <c r="WFT210" s="110"/>
      <c r="WFU210" s="110"/>
      <c r="WFV210" s="110"/>
      <c r="WFW210" s="110"/>
      <c r="WFX210" s="110"/>
      <c r="WFY210" s="110"/>
      <c r="WFZ210" s="110"/>
      <c r="WGA210" s="110"/>
      <c r="WGB210" s="110"/>
      <c r="WGC210" s="110"/>
      <c r="WGD210" s="110"/>
      <c r="WGE210" s="110"/>
      <c r="WGF210" s="110"/>
      <c r="WGG210" s="110"/>
      <c r="WGH210" s="110"/>
      <c r="WGI210" s="110"/>
      <c r="WGJ210" s="110"/>
      <c r="WGK210" s="110"/>
      <c r="WGL210" s="110"/>
      <c r="WGM210" s="110"/>
      <c r="WGN210" s="110"/>
      <c r="WGO210" s="110"/>
      <c r="WGP210" s="110"/>
      <c r="WGQ210" s="110"/>
      <c r="WGR210" s="110"/>
      <c r="WGS210" s="110"/>
      <c r="WGT210" s="110"/>
      <c r="WGU210" s="110"/>
      <c r="WGV210" s="110"/>
      <c r="WGW210" s="110"/>
      <c r="WGX210" s="110"/>
      <c r="WGY210" s="110"/>
      <c r="WGZ210" s="110"/>
      <c r="WHA210" s="110"/>
      <c r="WHB210" s="110"/>
      <c r="WHC210" s="110"/>
      <c r="WHD210" s="110"/>
      <c r="WHE210" s="110"/>
      <c r="WHF210" s="110"/>
      <c r="WHG210" s="110"/>
      <c r="WHH210" s="110"/>
      <c r="WHI210" s="110"/>
      <c r="WHJ210" s="110"/>
      <c r="WHK210" s="110"/>
      <c r="WHL210" s="110"/>
      <c r="WHM210" s="110"/>
      <c r="WHN210" s="110"/>
      <c r="WHO210" s="110"/>
      <c r="WHP210" s="110"/>
      <c r="WHQ210" s="110"/>
      <c r="WHR210" s="110"/>
      <c r="WHS210" s="110"/>
      <c r="WHT210" s="110"/>
      <c r="WHU210" s="110"/>
      <c r="WHV210" s="110"/>
      <c r="WHW210" s="110"/>
      <c r="WHX210" s="110"/>
      <c r="WHY210" s="110"/>
      <c r="WHZ210" s="110"/>
      <c r="WIA210" s="110"/>
      <c r="WIB210" s="110"/>
      <c r="WIC210" s="110"/>
      <c r="WID210" s="110"/>
      <c r="WIE210" s="110"/>
      <c r="WIF210" s="110"/>
      <c r="WIG210" s="110"/>
      <c r="WIH210" s="110"/>
      <c r="WII210" s="110"/>
      <c r="WIJ210" s="110"/>
      <c r="WIK210" s="110"/>
      <c r="WIL210" s="110"/>
      <c r="WIM210" s="110"/>
      <c r="WIN210" s="110"/>
      <c r="WIO210" s="110"/>
      <c r="WIP210" s="110"/>
      <c r="WIQ210" s="110"/>
      <c r="WIR210" s="110"/>
      <c r="WIS210" s="110"/>
      <c r="WIT210" s="110"/>
      <c r="WIU210" s="110"/>
      <c r="WIV210" s="110"/>
      <c r="WIW210" s="110"/>
      <c r="WIX210" s="110"/>
      <c r="WIY210" s="110"/>
      <c r="WIZ210" s="110"/>
      <c r="WJA210" s="110"/>
      <c r="WJB210" s="110"/>
      <c r="WJC210" s="110"/>
      <c r="WJD210" s="110"/>
      <c r="WJE210" s="110"/>
      <c r="WJF210" s="110"/>
      <c r="WJG210" s="110"/>
      <c r="WJH210" s="110"/>
      <c r="WJI210" s="110"/>
      <c r="WJJ210" s="110"/>
      <c r="WJK210" s="110"/>
      <c r="WJL210" s="110"/>
      <c r="WJM210" s="110"/>
      <c r="WJN210" s="110"/>
      <c r="WJO210" s="110"/>
      <c r="WJP210" s="110"/>
      <c r="WJQ210" s="110"/>
      <c r="WJR210" s="110"/>
      <c r="WJS210" s="110"/>
      <c r="WJT210" s="110"/>
      <c r="WJU210" s="110"/>
      <c r="WJV210" s="110"/>
      <c r="WJW210" s="110"/>
      <c r="WJX210" s="110"/>
      <c r="WJY210" s="110"/>
      <c r="WJZ210" s="110"/>
      <c r="WKA210" s="110"/>
      <c r="WKB210" s="110"/>
      <c r="WKC210" s="110"/>
      <c r="WKD210" s="110"/>
      <c r="WKE210" s="110"/>
      <c r="WKF210" s="110"/>
      <c r="WKG210" s="110"/>
      <c r="WKH210" s="110"/>
      <c r="WKI210" s="110"/>
      <c r="WKJ210" s="110"/>
      <c r="WKK210" s="110"/>
      <c r="WKL210" s="110"/>
      <c r="WKM210" s="110"/>
      <c r="WKN210" s="110"/>
      <c r="WKO210" s="110"/>
      <c r="WKP210" s="110"/>
      <c r="WKQ210" s="110"/>
      <c r="WKR210" s="110"/>
      <c r="WKS210" s="110"/>
      <c r="WKT210" s="110"/>
      <c r="WKU210" s="110"/>
      <c r="WKV210" s="110"/>
      <c r="WKW210" s="110"/>
      <c r="WKX210" s="110"/>
      <c r="WKY210" s="110"/>
      <c r="WKZ210" s="110"/>
      <c r="WLA210" s="110"/>
      <c r="WLB210" s="110"/>
      <c r="WLC210" s="110"/>
      <c r="WLD210" s="110"/>
      <c r="WLE210" s="110"/>
      <c r="WLF210" s="110"/>
      <c r="WLG210" s="110"/>
      <c r="WLH210" s="110"/>
      <c r="WLI210" s="110"/>
      <c r="WLJ210" s="110"/>
      <c r="WLK210" s="110"/>
      <c r="WLL210" s="110"/>
      <c r="WLM210" s="110"/>
      <c r="WLN210" s="110"/>
      <c r="WLO210" s="110"/>
      <c r="WLP210" s="110"/>
      <c r="WLQ210" s="110"/>
      <c r="WLR210" s="110"/>
      <c r="WLS210" s="110"/>
      <c r="WLT210" s="110"/>
      <c r="WLU210" s="110"/>
      <c r="WLV210" s="110"/>
      <c r="WLW210" s="110"/>
      <c r="WLX210" s="110"/>
      <c r="WLY210" s="110"/>
      <c r="WLZ210" s="110"/>
      <c r="WMA210" s="110"/>
      <c r="WMB210" s="110"/>
      <c r="WMC210" s="110"/>
      <c r="WMD210" s="110"/>
      <c r="WME210" s="110"/>
      <c r="WMF210" s="110"/>
      <c r="WMG210" s="110"/>
      <c r="WMH210" s="110"/>
      <c r="WMI210" s="110"/>
      <c r="WMJ210" s="110"/>
      <c r="WMK210" s="110"/>
      <c r="WML210" s="110"/>
      <c r="WMM210" s="110"/>
      <c r="WMN210" s="110"/>
      <c r="WMO210" s="110"/>
      <c r="WMP210" s="110"/>
      <c r="WMQ210" s="110"/>
      <c r="WMR210" s="110"/>
      <c r="WMS210" s="110"/>
      <c r="WMT210" s="110"/>
      <c r="WMU210" s="110"/>
      <c r="WMV210" s="110"/>
      <c r="WMW210" s="110"/>
      <c r="WMX210" s="110"/>
      <c r="WMY210" s="110"/>
      <c r="WMZ210" s="110"/>
      <c r="WNA210" s="110"/>
      <c r="WNB210" s="110"/>
      <c r="WNC210" s="110"/>
      <c r="WND210" s="110"/>
      <c r="WNE210" s="110"/>
      <c r="WNF210" s="110"/>
      <c r="WNG210" s="110"/>
      <c r="WNH210" s="110"/>
      <c r="WNI210" s="110"/>
      <c r="WNJ210" s="110"/>
      <c r="WNK210" s="110"/>
      <c r="WNL210" s="110"/>
      <c r="WNM210" s="110"/>
      <c r="WNN210" s="110"/>
      <c r="WNO210" s="110"/>
      <c r="WNP210" s="110"/>
      <c r="WNQ210" s="110"/>
      <c r="WNR210" s="110"/>
      <c r="WNS210" s="110"/>
      <c r="WNT210" s="110"/>
      <c r="WNU210" s="110"/>
      <c r="WNV210" s="110"/>
      <c r="WNW210" s="110"/>
      <c r="WNX210" s="110"/>
      <c r="WNY210" s="110"/>
      <c r="WNZ210" s="110"/>
      <c r="WOA210" s="110"/>
      <c r="WOB210" s="110"/>
      <c r="WOC210" s="110"/>
      <c r="WOD210" s="110"/>
      <c r="WOE210" s="110"/>
      <c r="WOF210" s="110"/>
      <c r="WOG210" s="110"/>
      <c r="WOH210" s="110"/>
      <c r="WOI210" s="110"/>
      <c r="WOJ210" s="110"/>
      <c r="WOK210" s="110"/>
      <c r="WOL210" s="110"/>
      <c r="WOM210" s="110"/>
      <c r="WON210" s="110"/>
      <c r="WOO210" s="110"/>
      <c r="WOP210" s="110"/>
      <c r="WOQ210" s="110"/>
      <c r="WOR210" s="110"/>
      <c r="WOS210" s="110"/>
      <c r="WOT210" s="110"/>
      <c r="WOU210" s="110"/>
      <c r="WOV210" s="110"/>
      <c r="WOW210" s="110"/>
      <c r="WOX210" s="110"/>
      <c r="WOY210" s="110"/>
      <c r="WOZ210" s="110"/>
      <c r="WPA210" s="110"/>
      <c r="WPB210" s="110"/>
      <c r="WPC210" s="110"/>
      <c r="WPD210" s="110"/>
      <c r="WPE210" s="110"/>
      <c r="WPF210" s="110"/>
      <c r="WPG210" s="110"/>
      <c r="WPH210" s="110"/>
      <c r="WPI210" s="110"/>
      <c r="WPJ210" s="110"/>
      <c r="WPK210" s="110"/>
      <c r="WPL210" s="110"/>
      <c r="WPM210" s="110"/>
      <c r="WPN210" s="110"/>
      <c r="WPO210" s="110"/>
      <c r="WPP210" s="110"/>
      <c r="WPQ210" s="110"/>
      <c r="WPR210" s="110"/>
      <c r="WPS210" s="110"/>
      <c r="WPT210" s="110"/>
      <c r="WPU210" s="110"/>
      <c r="WPV210" s="110"/>
      <c r="WPW210" s="110"/>
      <c r="WPX210" s="110"/>
      <c r="WPY210" s="110"/>
      <c r="WPZ210" s="110"/>
      <c r="WQA210" s="110"/>
      <c r="WQB210" s="110"/>
      <c r="WQC210" s="110"/>
      <c r="WQD210" s="110"/>
      <c r="WQE210" s="110"/>
      <c r="WQF210" s="110"/>
      <c r="WQG210" s="110"/>
      <c r="WQH210" s="110"/>
      <c r="WQI210" s="110"/>
      <c r="WQJ210" s="110"/>
      <c r="WQK210" s="110"/>
      <c r="WQL210" s="110"/>
      <c r="WQM210" s="110"/>
      <c r="WQN210" s="110"/>
      <c r="WQO210" s="110"/>
      <c r="WQP210" s="110"/>
      <c r="WQQ210" s="110"/>
      <c r="WQR210" s="110"/>
      <c r="WQS210" s="110"/>
      <c r="WQT210" s="110"/>
      <c r="WQU210" s="110"/>
      <c r="WQV210" s="110"/>
      <c r="WQW210" s="110"/>
      <c r="WQX210" s="110"/>
      <c r="WQY210" s="110"/>
      <c r="WQZ210" s="110"/>
      <c r="WRA210" s="110"/>
      <c r="WRB210" s="110"/>
      <c r="WRC210" s="110"/>
      <c r="WRD210" s="110"/>
      <c r="WRE210" s="110"/>
      <c r="WRF210" s="110"/>
      <c r="WRG210" s="110"/>
      <c r="WRH210" s="110"/>
      <c r="WRI210" s="110"/>
      <c r="WRJ210" s="110"/>
      <c r="WRK210" s="110"/>
      <c r="WRL210" s="110"/>
      <c r="WRM210" s="110"/>
      <c r="WRN210" s="110"/>
      <c r="WRO210" s="110"/>
      <c r="WRP210" s="110"/>
      <c r="WRQ210" s="110"/>
      <c r="WRR210" s="110"/>
      <c r="WRS210" s="110"/>
      <c r="WRT210" s="110"/>
      <c r="WRU210" s="110"/>
      <c r="WRV210" s="110"/>
      <c r="WRW210" s="110"/>
      <c r="WRX210" s="110"/>
      <c r="WRY210" s="110"/>
      <c r="WRZ210" s="110"/>
      <c r="WSA210" s="110"/>
      <c r="WSB210" s="110"/>
      <c r="WSC210" s="110"/>
      <c r="WSD210" s="110"/>
      <c r="WSE210" s="110"/>
      <c r="WSF210" s="110"/>
      <c r="WSG210" s="110"/>
      <c r="WSH210" s="110"/>
      <c r="WSI210" s="110"/>
      <c r="WSJ210" s="110"/>
      <c r="WSK210" s="110"/>
      <c r="WSL210" s="110"/>
      <c r="WSM210" s="110"/>
      <c r="WSN210" s="110"/>
      <c r="WSO210" s="110"/>
      <c r="WSP210" s="110"/>
      <c r="WSQ210" s="110"/>
      <c r="WSR210" s="110"/>
      <c r="WSS210" s="110"/>
      <c r="WST210" s="110"/>
      <c r="WSU210" s="110"/>
      <c r="WSV210" s="110"/>
      <c r="WSW210" s="110"/>
      <c r="WSX210" s="110"/>
      <c r="WSY210" s="110"/>
      <c r="WSZ210" s="110"/>
      <c r="WTA210" s="110"/>
      <c r="WTB210" s="110"/>
      <c r="WTC210" s="110"/>
      <c r="WTD210" s="110"/>
      <c r="WTE210" s="110"/>
      <c r="WTF210" s="110"/>
      <c r="WTG210" s="110"/>
      <c r="WTH210" s="110"/>
      <c r="WTI210" s="110"/>
      <c r="WTJ210" s="110"/>
      <c r="WTK210" s="110"/>
      <c r="WTL210" s="110"/>
      <c r="WTM210" s="110"/>
      <c r="WTN210" s="110"/>
      <c r="WTO210" s="110"/>
      <c r="WTP210" s="110"/>
      <c r="WTQ210" s="110"/>
      <c r="WTR210" s="110"/>
      <c r="WTS210" s="110"/>
      <c r="WTT210" s="110"/>
      <c r="WTU210" s="110"/>
      <c r="WTV210" s="110"/>
      <c r="WTW210" s="110"/>
      <c r="WTX210" s="110"/>
      <c r="WTY210" s="110"/>
      <c r="WTZ210" s="110"/>
      <c r="WUA210" s="110"/>
      <c r="WUB210" s="110"/>
      <c r="WUC210" s="110"/>
      <c r="WUD210" s="110"/>
      <c r="WUE210" s="110"/>
      <c r="WUF210" s="110"/>
      <c r="WUG210" s="110"/>
      <c r="WUH210" s="110"/>
      <c r="WUI210" s="110"/>
      <c r="WUJ210" s="110"/>
      <c r="WUK210" s="110"/>
      <c r="WUL210" s="110"/>
      <c r="WUM210" s="110"/>
      <c r="WUN210" s="110"/>
      <c r="WUO210" s="110"/>
      <c r="WUP210" s="110"/>
      <c r="WUQ210" s="110"/>
      <c r="WUR210" s="110"/>
      <c r="WUS210" s="110"/>
      <c r="WUT210" s="110"/>
      <c r="WUU210" s="110"/>
      <c r="WUV210" s="110"/>
      <c r="WUW210" s="110"/>
      <c r="WUX210" s="110"/>
      <c r="WUY210" s="110"/>
      <c r="WUZ210" s="110"/>
      <c r="WVA210" s="110"/>
      <c r="WVB210" s="110"/>
      <c r="WVC210" s="110"/>
      <c r="WVD210" s="110"/>
      <c r="WVE210" s="110"/>
      <c r="WVF210" s="110"/>
      <c r="WVG210" s="110"/>
      <c r="WVH210" s="110"/>
      <c r="WVI210" s="110"/>
      <c r="WVJ210" s="110"/>
      <c r="WVK210" s="110"/>
      <c r="WVL210" s="110"/>
      <c r="WVM210" s="110"/>
      <c r="WVN210" s="110"/>
      <c r="WVO210" s="110"/>
      <c r="WVP210" s="110"/>
      <c r="WVQ210" s="110"/>
      <c r="WVR210" s="110"/>
      <c r="WVS210" s="110"/>
      <c r="WVT210" s="110"/>
      <c r="WVU210" s="110"/>
      <c r="WVV210" s="110"/>
      <c r="WVW210" s="110"/>
      <c r="WVX210" s="110"/>
      <c r="WVY210" s="110"/>
      <c r="WVZ210" s="110"/>
      <c r="WWA210" s="110"/>
      <c r="WWB210" s="110"/>
      <c r="WWC210" s="110"/>
      <c r="WWD210" s="110"/>
      <c r="WWE210" s="110"/>
      <c r="WWF210" s="110"/>
      <c r="WWG210" s="110"/>
      <c r="WWH210" s="110"/>
      <c r="WWI210" s="110"/>
      <c r="WWJ210" s="110"/>
      <c r="WWK210" s="110"/>
      <c r="WWL210" s="110"/>
      <c r="WWM210" s="110"/>
      <c r="WWN210" s="110"/>
      <c r="WWO210" s="110"/>
      <c r="WWP210" s="110"/>
      <c r="WWQ210" s="110"/>
      <c r="WWR210" s="110"/>
      <c r="WWS210" s="110"/>
      <c r="WWT210" s="110"/>
      <c r="WWU210" s="110"/>
      <c r="WWV210" s="110"/>
      <c r="WWW210" s="110"/>
      <c r="WWX210" s="110"/>
      <c r="WWY210" s="110"/>
      <c r="WWZ210" s="110"/>
      <c r="WXA210" s="110"/>
      <c r="WXB210" s="110"/>
      <c r="WXC210" s="110"/>
      <c r="WXD210" s="110"/>
      <c r="WXE210" s="110"/>
      <c r="WXF210" s="110"/>
      <c r="WXG210" s="110"/>
      <c r="WXH210" s="110"/>
      <c r="WXI210" s="110"/>
      <c r="WXJ210" s="110"/>
      <c r="WXK210" s="110"/>
      <c r="WXL210" s="110"/>
      <c r="WXM210" s="110"/>
      <c r="WXN210" s="110"/>
      <c r="WXO210" s="110"/>
      <c r="WXP210" s="110"/>
      <c r="WXQ210" s="110"/>
      <c r="WXR210" s="110"/>
      <c r="WXS210" s="110"/>
      <c r="WXT210" s="110"/>
      <c r="WXU210" s="110"/>
      <c r="WXV210" s="110"/>
      <c r="WXW210" s="110"/>
      <c r="WXX210" s="110"/>
      <c r="WXY210" s="110"/>
      <c r="WXZ210" s="110"/>
      <c r="WYA210" s="110"/>
      <c r="WYB210" s="110"/>
      <c r="WYC210" s="110"/>
      <c r="WYD210" s="110"/>
      <c r="WYE210" s="110"/>
      <c r="WYF210" s="110"/>
      <c r="WYG210" s="110"/>
      <c r="WYH210" s="110"/>
      <c r="WYI210" s="110"/>
      <c r="WYJ210" s="110"/>
      <c r="WYK210" s="110"/>
      <c r="WYL210" s="110"/>
      <c r="WYM210" s="110"/>
      <c r="WYN210" s="110"/>
      <c r="WYO210" s="110"/>
      <c r="WYP210" s="110"/>
      <c r="WYQ210" s="110"/>
      <c r="WYR210" s="110"/>
      <c r="WYS210" s="110"/>
      <c r="WYT210" s="110"/>
      <c r="WYU210" s="110"/>
      <c r="WYV210" s="110"/>
      <c r="WYW210" s="110"/>
      <c r="WYX210" s="110"/>
      <c r="WYY210" s="110"/>
      <c r="WYZ210" s="110"/>
      <c r="WZA210" s="110"/>
      <c r="WZB210" s="110"/>
      <c r="WZC210" s="110"/>
      <c r="WZD210" s="110"/>
      <c r="WZE210" s="110"/>
      <c r="WZF210" s="110"/>
      <c r="WZG210" s="110"/>
      <c r="WZH210" s="110"/>
      <c r="WZI210" s="110"/>
      <c r="WZJ210" s="110"/>
      <c r="WZK210" s="110"/>
      <c r="WZL210" s="110"/>
      <c r="WZM210" s="110"/>
      <c r="WZN210" s="110"/>
      <c r="WZO210" s="110"/>
      <c r="WZP210" s="110"/>
      <c r="WZQ210" s="110"/>
      <c r="WZR210" s="110"/>
      <c r="WZS210" s="110"/>
      <c r="WZT210" s="110"/>
      <c r="WZU210" s="110"/>
      <c r="WZV210" s="110"/>
      <c r="WZW210" s="110"/>
      <c r="WZX210" s="110"/>
      <c r="WZY210" s="110"/>
      <c r="WZZ210" s="110"/>
      <c r="XAA210" s="110"/>
      <c r="XAB210" s="110"/>
      <c r="XAC210" s="110"/>
      <c r="XAD210" s="110"/>
      <c r="XAE210" s="110"/>
      <c r="XAF210" s="110"/>
      <c r="XAG210" s="110"/>
      <c r="XAH210" s="110"/>
      <c r="XAI210" s="110"/>
      <c r="XAJ210" s="110"/>
      <c r="XAK210" s="110"/>
      <c r="XAL210" s="110"/>
      <c r="XAM210" s="110"/>
      <c r="XAN210" s="110"/>
      <c r="XAO210" s="110"/>
      <c r="XAP210" s="110"/>
      <c r="XAQ210" s="110"/>
      <c r="XAR210" s="110"/>
      <c r="XAS210" s="110"/>
      <c r="XAT210" s="110"/>
      <c r="XAU210" s="110"/>
      <c r="XAV210" s="110"/>
      <c r="XAW210" s="110"/>
      <c r="XAX210" s="110"/>
      <c r="XAY210" s="110"/>
      <c r="XAZ210" s="110"/>
      <c r="XBA210" s="110"/>
      <c r="XBB210" s="110"/>
      <c r="XBC210" s="110"/>
      <c r="XBD210" s="110"/>
      <c r="XBE210" s="110"/>
      <c r="XBF210" s="110"/>
      <c r="XBG210" s="110"/>
      <c r="XBH210" s="110"/>
      <c r="XBI210" s="110"/>
      <c r="XBJ210" s="110"/>
      <c r="XBK210" s="110"/>
      <c r="XBL210" s="110"/>
      <c r="XBM210" s="110"/>
      <c r="XBN210" s="110"/>
      <c r="XBO210" s="110"/>
      <c r="XBP210" s="110"/>
      <c r="XBQ210" s="110"/>
      <c r="XBR210" s="110"/>
      <c r="XBS210" s="110"/>
      <c r="XBT210" s="110"/>
      <c r="XBU210" s="110"/>
      <c r="XBV210" s="110"/>
      <c r="XBW210" s="110"/>
      <c r="XBX210" s="110"/>
      <c r="XBY210" s="110"/>
      <c r="XBZ210" s="110"/>
      <c r="XCA210" s="110"/>
      <c r="XCB210" s="110"/>
      <c r="XCC210" s="110"/>
      <c r="XCD210" s="110"/>
      <c r="XCE210" s="110"/>
      <c r="XCF210" s="110"/>
      <c r="XCG210" s="110"/>
      <c r="XCH210" s="110"/>
      <c r="XCI210" s="110"/>
      <c r="XCJ210" s="110"/>
      <c r="XCK210" s="110"/>
      <c r="XCL210" s="110"/>
      <c r="XCM210" s="110"/>
      <c r="XCN210" s="110"/>
      <c r="XCO210" s="110"/>
      <c r="XCP210" s="110"/>
      <c r="XCQ210" s="110"/>
      <c r="XCR210" s="110"/>
      <c r="XCS210" s="110"/>
      <c r="XCT210" s="110"/>
      <c r="XCU210" s="110"/>
      <c r="XCV210" s="110"/>
      <c r="XCW210" s="110"/>
      <c r="XCX210" s="110"/>
      <c r="XCY210" s="110"/>
      <c r="XCZ210" s="110"/>
      <c r="XDA210" s="110"/>
      <c r="XDB210" s="110"/>
      <c r="XDC210" s="110"/>
      <c r="XDD210" s="110"/>
      <c r="XDE210" s="110"/>
      <c r="XDF210" s="110"/>
      <c r="XDG210" s="110"/>
      <c r="XDH210" s="110"/>
      <c r="XDI210" s="110"/>
      <c r="XDJ210" s="110"/>
      <c r="XDK210" s="110"/>
      <c r="XDL210" s="110"/>
      <c r="XDM210" s="110"/>
      <c r="XDN210" s="110"/>
      <c r="XDO210" s="110"/>
      <c r="XDP210" s="110"/>
      <c r="XDQ210" s="110"/>
      <c r="XDR210" s="110"/>
      <c r="XDS210" s="110"/>
      <c r="XDT210" s="110"/>
      <c r="XDU210" s="110"/>
      <c r="XDV210" s="110"/>
      <c r="XDW210" s="110"/>
      <c r="XDX210" s="110"/>
      <c r="XDY210" s="110"/>
      <c r="XDZ210" s="110"/>
      <c r="XEA210" s="110"/>
      <c r="XEB210" s="110"/>
      <c r="XEC210" s="110"/>
      <c r="XED210" s="110"/>
      <c r="XEE210" s="110"/>
      <c r="XEF210" s="110"/>
      <c r="XEG210" s="110"/>
      <c r="XEH210" s="110"/>
      <c r="XEI210" s="110"/>
      <c r="XEJ210" s="110"/>
      <c r="XEK210" s="110"/>
      <c r="XEL210" s="110"/>
      <c r="XEM210" s="110"/>
      <c r="XEN210" s="110"/>
      <c r="XEO210" s="110"/>
      <c r="XEP210" s="110"/>
      <c r="XEQ210" s="110"/>
      <c r="XER210" s="110"/>
      <c r="XES210" s="110"/>
      <c r="XET210" s="110"/>
      <c r="XEU210" s="110"/>
      <c r="XEV210" s="110"/>
      <c r="XEW210" s="110"/>
      <c r="XEX210" s="110"/>
      <c r="XEY210" s="110"/>
      <c r="XEZ210" s="110"/>
      <c r="XFA210" s="110"/>
      <c r="XFB210" s="110"/>
      <c r="XFC210" s="110"/>
      <c r="XFD210" s="110"/>
    </row>
  </sheetData>
  <mergeCells count="63">
    <mergeCell ref="B6:B7"/>
    <mergeCell ref="D6:D7"/>
    <mergeCell ref="E6:E7"/>
    <mergeCell ref="F6:F7"/>
    <mergeCell ref="A1:AJ1"/>
    <mergeCell ref="A2:AJ2"/>
    <mergeCell ref="A3:AJ3"/>
    <mergeCell ref="A4:AJ4"/>
    <mergeCell ref="AI6:AJ6"/>
    <mergeCell ref="AH6:AH7"/>
    <mergeCell ref="A5:AJ5"/>
    <mergeCell ref="C6:C7"/>
    <mergeCell ref="A80:E80"/>
    <mergeCell ref="A8:E8"/>
    <mergeCell ref="A19:I19"/>
    <mergeCell ref="AG6:AG7"/>
    <mergeCell ref="Y6:Y7"/>
    <mergeCell ref="P6:P7"/>
    <mergeCell ref="Q6:Q7"/>
    <mergeCell ref="R6:T6"/>
    <mergeCell ref="U6:U7"/>
    <mergeCell ref="G6:G7"/>
    <mergeCell ref="H6:I6"/>
    <mergeCell ref="J6:J7"/>
    <mergeCell ref="K6:K7"/>
    <mergeCell ref="L6:L7"/>
    <mergeCell ref="M6:O6"/>
    <mergeCell ref="A6:A7"/>
    <mergeCell ref="A103:I103"/>
    <mergeCell ref="A104:E104"/>
    <mergeCell ref="A115:I115"/>
    <mergeCell ref="A116:E116"/>
    <mergeCell ref="A127:I127"/>
    <mergeCell ref="A192:I192"/>
    <mergeCell ref="A193:I193"/>
    <mergeCell ref="A164:E164"/>
    <mergeCell ref="A175:I175"/>
    <mergeCell ref="A176:E176"/>
    <mergeCell ref="A187:I187"/>
    <mergeCell ref="A188:E188"/>
    <mergeCell ref="J188:J191"/>
    <mergeCell ref="A128:E128"/>
    <mergeCell ref="A139:I139"/>
    <mergeCell ref="A140:E140"/>
    <mergeCell ref="A151:I151"/>
    <mergeCell ref="A152:E152"/>
    <mergeCell ref="A163:I163"/>
    <mergeCell ref="A92:E92"/>
    <mergeCell ref="V6:X6"/>
    <mergeCell ref="Z6:AB6"/>
    <mergeCell ref="AC6:AC7"/>
    <mergeCell ref="AD6:AF6"/>
    <mergeCell ref="A91:I91"/>
    <mergeCell ref="A20:E20"/>
    <mergeCell ref="A31:I31"/>
    <mergeCell ref="A32:E32"/>
    <mergeCell ref="A43:I43"/>
    <mergeCell ref="A44:E44"/>
    <mergeCell ref="A55:I55"/>
    <mergeCell ref="A56:E56"/>
    <mergeCell ref="A67:I67"/>
    <mergeCell ref="A68:E68"/>
    <mergeCell ref="A79:I79"/>
  </mergeCells>
  <dataValidations count="11">
    <dataValidation type="date" operator="greaterThan" allowBlank="1" showInputMessage="1" showErrorMessage="1" errorTitle="Error en Ingresos de Fechas" error="La fecha debe corresponder al Año 2014." sqref="D189:D191" xr:uid="{00000000-0002-0000-1400-000000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70" xr:uid="{00000000-0002-0000-1400-000001000000}">
      <formula1>41275</formula1>
    </dataValidation>
    <dataValidation allowBlank="1" showInputMessage="1" showErrorMessage="1" errorTitle="Sólo números" error="Sólo ingresar números sin letras_x000a_" sqref="O8:O18 O56:O66 O116:O126 O176:O186 O164:O174 O152:O162 O140:O150 O128:O138 P129 O20:O30 O92:O102 O80:O90 O68:O78 O104:O114 O44:O54 O32:O42 O188:O191" xr:uid="{00000000-0002-0000-1400-000002000000}"/>
    <dataValidation type="date" operator="greaterThan" allowBlank="1" showInputMessage="1" showErrorMessage="1" errorTitle="Error en Ingresos de Fechas" error="La fecha debe corresponder al Año 2014." sqref="D9:D18 D59:D66 D177:D186 D165:D174 D153:D162 D141:D150 D129:D138 D118:D126 D93:D102 D81:D90 D69:D78 D106:D114 D45:D54 D33:D42 D21:D30" xr:uid="{00000000-0002-0000-1400-000003000000}">
      <formula1>41275</formula1>
    </dataValidation>
    <dataValidation type="textLength" operator="lessThanOrEqual" allowBlank="1" showInputMessage="1" showErrorMessage="1" errorTitle="MÁXIMO DE CARACTERES SOBREPASADO" error="Sólo 255 caracteres por celdas" sqref="E9:G18 E105:G114 L59:L66 L106:L114 P117:Q126 P130:Q138 C21:C30 C33:C42 C45:C54 C106:C114 C69:C78 C81:C90 C93:C102 N105 N117 C129:C138 C141:C150 C177:C186 C165:C174 C153:C162 P57:Q66 E117:G126 E57:G66 E177:G186 L177:L186 P177:Q186 E165:G174 L165:L174 P165:Q174 E153:G162 L153:L162 P153:Q162 E141:G150 L141:L150 P141:Q150 E129:G138 L129:L138 C9:C18 C118:C126 Q129 L118:L126 P105:Q114 E93:G102 L93:L102 P93:Q102 E81:G90 L81:L90 P81:Q90 E69:G78 L69:L78 P69:Q78 P45:Q54 C59:C66 N57:N58 L9:L18 P9:Q18 E21:G30 L21:L30 P21:Q30 E33:G42 L33:L42 P33:Q42 E45:G54 L45:L54 E189:G191 N189:N191 P189:Q191" xr:uid="{00000000-0002-0000-1400-000004000000}">
      <formula1>255</formula1>
    </dataValidation>
    <dataValidation type="date" operator="greaterThan" allowBlank="1" showInputMessage="1" showErrorMessage="1" errorTitle="SÓLO FECHAS" error="Las fechas corresponden a las del Año 2013" sqref="H107:I107 H95:I95 H143:I143 H83:I83 H167:I167 H71:I71 H119:I119 H59:I59 H11:I11 H155:I155 H23:I23 H131:I131 H35:I35 H179:I179 H47:I47" xr:uid="{00000000-0002-0000-1400-000005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108:I114 H10:I10 I168:I174 H156:I162 H93:I94 H96:I102 H141:I142 H144:I150 H81:I82 H84:I90 H165:I166 H153:I154 H69:I70 H72:I78 H171:H174 H120:I126 H60:I66 H168:H169 H106:I106 H12:I18 H118:I118 H21:I22 H24:I30 H129:I130 H132:I138 H33:I34 H36:I42 H177:I178 H180:I186 H45:I46 H48:I54" xr:uid="{00000000-0002-0000-1400-000006000000}">
      <formula1>42005</formula1>
    </dataValidation>
    <dataValidation type="textLength" operator="lessThanOrEqual" allowBlank="1" showInputMessage="1" showErrorMessage="1" sqref="K105:K114 K141:K150 K177:K186 K129:K138 K93:K102 K33:K42 K165:K174 K117:K126 K153:K162 K81:K90 K57:K66 K45:K54 K69:K78 K9:K18 K21:K30 L189:L191" xr:uid="{00000000-0002-0000-1400-000007000000}">
      <formula1>255</formula1>
    </dataValidation>
    <dataValidation type="decimal" allowBlank="1" showInputMessage="1" showErrorMessage="1" errorTitle="Sólo números" error="Sólo ingresar números sin letras_x000a_" sqref="M117 M59:N66 M106:N114 M118:N126 V117:X126 M177:N186 V177:X186 Z177:AB186 AD177:AF186 R177:T186 V165:X174 Z165:AB174 AD165:AF174 R165:T174 V153:X162 Z153:AB162 AD153:AF162 R153:T162 V141:X150 Z141:AB150 AD141:AF150 R141:T150 V129:X138 Z129:AB138 AD129:AF138 R129:T138 AD117:AF126 Z117:AB126 AD105:AF114 R117:T126 V105:X114 Z105:AB114 AD57:AF66 R105:T114 V93:X102 Z93:AB102 AD93:AF102 R93:T102 V81:X90 Z81:AB90 AD81:AF90 R81:T90 V69:X78 Z69:AB78 AD69:AF78 R69:T78 V57:X66 Z57:AB66 M57:M58 R57:T66 Z9:AB18 AD9:AF18 M21:N30 V21:X30 R9:T18 V9:X18 AD21:AF30 Z21:AB30 M33:N42 R21:T30 V33:X42 Z33:AB42 AD33:AF42 M45:N54 M105 V45:X54 Z45:AB54 AD45:AF54 R45:T54 M165:N174 M141:N150 M93:N102 M69:N78 R33:T42 M81:N90 M129:N138 M9:N18 M153:N162 T189:T191 Z189:AB191 AD189:AF191 M189:M191 V189:X191" xr:uid="{00000000-0002-0000-1400-000008000000}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5" sqref="H9" xr:uid="{00000000-0002-0000-14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400-00000A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5" orientation="landscape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-0.249977111117893"/>
    <pageSetUpPr fitToPage="1"/>
  </sheetPr>
  <dimension ref="A1:AR41"/>
  <sheetViews>
    <sheetView zoomScaleNormal="100" workbookViewId="0">
      <selection activeCell="W23" sqref="W23"/>
    </sheetView>
  </sheetViews>
  <sheetFormatPr baseColWidth="10" defaultColWidth="11.42578125" defaultRowHeight="12.75" outlineLevelCol="1" x14ac:dyDescent="0.25"/>
  <cols>
    <col min="1" max="1" width="48.42578125" style="111" customWidth="1"/>
    <col min="2" max="2" width="12.140625" style="13" customWidth="1"/>
    <col min="3" max="3" width="12.140625" style="111" customWidth="1"/>
    <col min="4" max="4" width="10" style="111" hidden="1" customWidth="1"/>
    <col min="5" max="5" width="10.28515625" style="111" hidden="1" customWidth="1"/>
    <col min="6" max="6" width="9.85546875" style="111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234" customWidth="1"/>
    <col min="25" max="25" width="11.7109375" style="234" customWidth="1"/>
    <col min="26" max="16384" width="11.42578125" style="110"/>
  </cols>
  <sheetData>
    <row r="1" spans="1:44" s="109" customFormat="1" ht="15" customHeight="1" x14ac:dyDescent="0.25">
      <c r="A1" s="595" t="str">
        <f>+'24-03-358 Ind. Proy'!A1:AJ1</f>
        <v>PARTIDA 21-01-001 "SUBSECRETARIA DE SERVICIOS SOCIALES"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</row>
    <row r="2" spans="1:44" s="109" customFormat="1" ht="1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</row>
    <row r="3" spans="1:44" s="109" customFormat="1" ht="15" customHeight="1" x14ac:dyDescent="0.25">
      <c r="A3" s="553" t="str">
        <f>+'24-03-358 Ind. Proy'!A3:AJ3</f>
        <v>EJECUCIÓN AL 31 DE MARZO DE 2021</v>
      </c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</row>
    <row r="4" spans="1:44" s="109" customFormat="1" ht="1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</row>
    <row r="5" spans="1:44" s="133" customFormat="1" ht="26.25" customHeight="1" x14ac:dyDescent="0.25">
      <c r="A5" s="487" t="str">
        <f>+'24-03-996 Ind. Proy'!A5:AJ5</f>
        <v>24-03-996 "Programa Red Clase Media Protegida"</v>
      </c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3"/>
      <c r="W5" s="663"/>
      <c r="X5" s="663"/>
      <c r="Y5" s="664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25">
      <c r="A6" s="562" t="s">
        <v>2</v>
      </c>
      <c r="B6" s="562" t="s">
        <v>8</v>
      </c>
      <c r="C6" s="563" t="s">
        <v>73</v>
      </c>
      <c r="D6" s="618" t="s">
        <v>11</v>
      </c>
      <c r="E6" s="619"/>
      <c r="F6" s="620"/>
      <c r="G6" s="618" t="s">
        <v>14</v>
      </c>
      <c r="H6" s="619"/>
      <c r="I6" s="620"/>
      <c r="J6" s="565" t="s">
        <v>15</v>
      </c>
      <c r="K6" s="621" t="s">
        <v>14</v>
      </c>
      <c r="L6" s="635"/>
      <c r="M6" s="622"/>
      <c r="N6" s="559" t="s">
        <v>16</v>
      </c>
      <c r="O6" s="621" t="s">
        <v>14</v>
      </c>
      <c r="P6" s="635"/>
      <c r="Q6" s="622"/>
      <c r="R6" s="559" t="s">
        <v>17</v>
      </c>
      <c r="S6" s="621" t="s">
        <v>14</v>
      </c>
      <c r="T6" s="635"/>
      <c r="U6" s="622"/>
      <c r="V6" s="559" t="s">
        <v>18</v>
      </c>
      <c r="W6" s="559" t="s">
        <v>19</v>
      </c>
      <c r="X6" s="621" t="s">
        <v>74</v>
      </c>
      <c r="Y6" s="622"/>
      <c r="Z6" s="616"/>
      <c r="AA6" s="616"/>
      <c r="AB6" s="616"/>
      <c r="AC6" s="616"/>
      <c r="AD6" s="616"/>
      <c r="AE6" s="616"/>
      <c r="AF6" s="616"/>
      <c r="AG6" s="616"/>
      <c r="AH6" s="616"/>
      <c r="AI6" s="617"/>
      <c r="AJ6" s="617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25">
      <c r="A7" s="562"/>
      <c r="B7" s="562"/>
      <c r="C7" s="564"/>
      <c r="D7" s="525" t="s">
        <v>24</v>
      </c>
      <c r="E7" s="525" t="s">
        <v>25</v>
      </c>
      <c r="F7" s="525" t="s">
        <v>26</v>
      </c>
      <c r="G7" s="525" t="s">
        <v>27</v>
      </c>
      <c r="H7" s="525" t="s">
        <v>28</v>
      </c>
      <c r="I7" s="525" t="s">
        <v>29</v>
      </c>
      <c r="J7" s="565"/>
      <c r="K7" s="526" t="s">
        <v>30</v>
      </c>
      <c r="L7" s="526" t="s">
        <v>31</v>
      </c>
      <c r="M7" s="526" t="s">
        <v>93</v>
      </c>
      <c r="N7" s="560"/>
      <c r="O7" s="526" t="s">
        <v>32</v>
      </c>
      <c r="P7" s="526" t="s">
        <v>33</v>
      </c>
      <c r="Q7" s="526" t="s">
        <v>34</v>
      </c>
      <c r="R7" s="560"/>
      <c r="S7" s="526" t="s">
        <v>35</v>
      </c>
      <c r="T7" s="526" t="s">
        <v>36</v>
      </c>
      <c r="U7" s="526" t="s">
        <v>37</v>
      </c>
      <c r="V7" s="560"/>
      <c r="W7" s="560"/>
      <c r="X7" s="526" t="s">
        <v>38</v>
      </c>
      <c r="Y7" s="526" t="s">
        <v>75</v>
      </c>
      <c r="Z7" s="222"/>
      <c r="AA7" s="222"/>
      <c r="AB7" s="222"/>
      <c r="AC7" s="616"/>
      <c r="AD7" s="222"/>
      <c r="AE7" s="222"/>
      <c r="AF7" s="222"/>
      <c r="AG7" s="616"/>
      <c r="AH7" s="616"/>
      <c r="AI7" s="223"/>
      <c r="AJ7" s="223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25">
      <c r="A8" s="48" t="s">
        <v>40</v>
      </c>
      <c r="B8" s="10">
        <f>+'24-03-996 Ind. Proy'!J19</f>
        <v>0</v>
      </c>
      <c r="C8" s="10">
        <f>+'24-03-996 Ind. Proy'!K19</f>
        <v>0</v>
      </c>
      <c r="D8" s="10">
        <f>+'24-03-996 Ind. Proy'!M19</f>
        <v>0</v>
      </c>
      <c r="E8" s="10">
        <f>+'24-03-996 Ind. Proy'!N19</f>
        <v>0</v>
      </c>
      <c r="F8" s="10">
        <f>+'24-03-996 Ind. Proy'!O19</f>
        <v>0</v>
      </c>
      <c r="G8" s="10">
        <f>+'24-03-996 Ind. Proy'!R19</f>
        <v>0</v>
      </c>
      <c r="H8" s="10">
        <f>+'24-03-996 Ind. Proy'!S19</f>
        <v>0</v>
      </c>
      <c r="I8" s="10">
        <f>+'24-03-996 Ind. Proy'!T19</f>
        <v>0</v>
      </c>
      <c r="J8" s="10">
        <f>+'24-03-996 Ind. Proy'!U19</f>
        <v>0</v>
      </c>
      <c r="K8" s="10">
        <f>+'24-03-996 Ind. Proy'!V19</f>
        <v>0</v>
      </c>
      <c r="L8" s="10">
        <f>+'24-03-996 Ind. Proy'!W19</f>
        <v>0</v>
      </c>
      <c r="M8" s="10">
        <f>+'24-03-996 Ind. Proy'!X19</f>
        <v>0</v>
      </c>
      <c r="N8" s="10">
        <f>+'24-03-996 Ind. Proy'!Y19</f>
        <v>0</v>
      </c>
      <c r="O8" s="10">
        <f>+'24-03-996 Ind. Proy'!Z19</f>
        <v>0</v>
      </c>
      <c r="P8" s="10">
        <f>+'24-03-996 Ind. Proy'!AA19</f>
        <v>0</v>
      </c>
      <c r="Q8" s="10">
        <f>+'24-03-996 Ind. Proy'!AB19</f>
        <v>0</v>
      </c>
      <c r="R8" s="10">
        <f>+'24-03-996 Ind. Proy'!AC19</f>
        <v>0</v>
      </c>
      <c r="S8" s="10">
        <f>+'24-03-996 Ind. Proy'!AD19</f>
        <v>0</v>
      </c>
      <c r="T8" s="10">
        <f>+'24-03-996 Ind. Proy'!AE19</f>
        <v>0</v>
      </c>
      <c r="U8" s="10">
        <f>+'24-03-996 Ind. Proy'!AF19</f>
        <v>0</v>
      </c>
      <c r="V8" s="10">
        <f>+'24-03-996 Ind. Proy'!AG19</f>
        <v>0</v>
      </c>
      <c r="W8" s="10">
        <f>+'24-03-996 Ind. Proy'!AH19</f>
        <v>0</v>
      </c>
      <c r="X8" s="235">
        <f>+'24-03-996 Ind. Proy'!AI19</f>
        <v>0</v>
      </c>
      <c r="Y8" s="235">
        <f>+'24-03-996 Ind. Proy'!AJ19</f>
        <v>0</v>
      </c>
    </row>
    <row r="9" spans="1:44" s="45" customFormat="1" ht="24.75" customHeight="1" x14ac:dyDescent="0.25">
      <c r="A9" s="48" t="s">
        <v>42</v>
      </c>
      <c r="B9" s="10">
        <f>+'24-03-996 Ind. Proy'!J31</f>
        <v>0</v>
      </c>
      <c r="C9" s="10">
        <f>+'24-03-996 Ind. Proy'!K31</f>
        <v>0</v>
      </c>
      <c r="D9" s="10">
        <f>+'24-03-996 Ind. Proy'!M31</f>
        <v>0</v>
      </c>
      <c r="E9" s="10">
        <f>+'24-03-996 Ind. Proy'!N31</f>
        <v>0</v>
      </c>
      <c r="F9" s="10">
        <f>+'24-03-996 Ind. Proy'!O31</f>
        <v>0</v>
      </c>
      <c r="G9" s="10">
        <f>+'24-03-996 Ind. Proy'!R31</f>
        <v>0</v>
      </c>
      <c r="H9" s="10">
        <f>+'24-03-996 Ind. Proy'!S31</f>
        <v>0</v>
      </c>
      <c r="I9" s="10">
        <f>+'24-03-996 Ind. Proy'!T31</f>
        <v>0</v>
      </c>
      <c r="J9" s="10">
        <f>+'24-03-996 Ind. Proy'!U31</f>
        <v>0</v>
      </c>
      <c r="K9" s="10">
        <f>+'24-03-996 Ind. Proy'!V31</f>
        <v>0</v>
      </c>
      <c r="L9" s="10">
        <f>+'24-03-996 Ind. Proy'!W31</f>
        <v>0</v>
      </c>
      <c r="M9" s="10">
        <f>+'24-03-996 Ind. Proy'!X31</f>
        <v>0</v>
      </c>
      <c r="N9" s="10">
        <f>+'24-03-996 Ind. Proy'!Y31</f>
        <v>0</v>
      </c>
      <c r="O9" s="10">
        <f>+'24-03-996 Ind. Proy'!Z31</f>
        <v>0</v>
      </c>
      <c r="P9" s="10">
        <f>+'24-03-996 Ind. Proy'!AA31</f>
        <v>0</v>
      </c>
      <c r="Q9" s="10">
        <f>+'24-03-996 Ind. Proy'!AB31</f>
        <v>0</v>
      </c>
      <c r="R9" s="10">
        <f>+'24-03-996 Ind. Proy'!AC31</f>
        <v>0</v>
      </c>
      <c r="S9" s="10">
        <f>+'24-03-996 Ind. Proy'!AD31</f>
        <v>0</v>
      </c>
      <c r="T9" s="10">
        <f>+'24-03-996 Ind. Proy'!AE31</f>
        <v>0</v>
      </c>
      <c r="U9" s="10">
        <f>+'24-03-996 Ind. Proy'!AF31</f>
        <v>0</v>
      </c>
      <c r="V9" s="10">
        <f>+'24-03-996 Ind. Proy'!AG31</f>
        <v>0</v>
      </c>
      <c r="W9" s="10">
        <f>+'24-03-996 Ind. Proy'!AH31</f>
        <v>0</v>
      </c>
      <c r="X9" s="235">
        <f>+'24-03-996 Ind. Proy'!AI31</f>
        <v>0</v>
      </c>
      <c r="Y9" s="235">
        <f>+'24-03-996 Ind. Proy'!AJ31</f>
        <v>0</v>
      </c>
    </row>
    <row r="10" spans="1:44" s="45" customFormat="1" ht="24.75" customHeight="1" x14ac:dyDescent="0.25">
      <c r="A10" s="48" t="s">
        <v>44</v>
      </c>
      <c r="B10" s="10">
        <f>+'24-03-996 Ind. Proy'!J43</f>
        <v>0</v>
      </c>
      <c r="C10" s="10">
        <f>+'24-03-996 Ind. Proy'!K43</f>
        <v>0</v>
      </c>
      <c r="D10" s="10">
        <f>+'24-03-996 Ind. Proy'!M43</f>
        <v>0</v>
      </c>
      <c r="E10" s="10">
        <f>+'24-03-996 Ind. Proy'!N43</f>
        <v>0</v>
      </c>
      <c r="F10" s="10">
        <f>+'24-03-996 Ind. Proy'!O43</f>
        <v>0</v>
      </c>
      <c r="G10" s="10">
        <f>+'24-03-996 Ind. Proy'!R43</f>
        <v>0</v>
      </c>
      <c r="H10" s="10">
        <f>+'24-03-996 Ind. Proy'!S43</f>
        <v>0</v>
      </c>
      <c r="I10" s="10">
        <f>+'24-03-996 Ind. Proy'!T43</f>
        <v>0</v>
      </c>
      <c r="J10" s="10">
        <f>+'24-03-996 Ind. Proy'!U43</f>
        <v>0</v>
      </c>
      <c r="K10" s="10">
        <f>+'24-03-996 Ind. Proy'!V43</f>
        <v>0</v>
      </c>
      <c r="L10" s="10">
        <f>+'24-03-996 Ind. Proy'!W43</f>
        <v>0</v>
      </c>
      <c r="M10" s="10">
        <f>+'24-03-996 Ind. Proy'!X43</f>
        <v>0</v>
      </c>
      <c r="N10" s="10">
        <f>+'24-03-996 Ind. Proy'!Y43</f>
        <v>0</v>
      </c>
      <c r="O10" s="10">
        <f>+'24-03-996 Ind. Proy'!Z43</f>
        <v>0</v>
      </c>
      <c r="P10" s="10">
        <f>+'24-03-996 Ind. Proy'!AA43</f>
        <v>0</v>
      </c>
      <c r="Q10" s="10">
        <f>+'24-03-996 Ind. Proy'!AB43</f>
        <v>0</v>
      </c>
      <c r="R10" s="10">
        <f>+'24-03-996 Ind. Proy'!AC43</f>
        <v>0</v>
      </c>
      <c r="S10" s="10">
        <f>+'24-03-996 Ind. Proy'!AD43</f>
        <v>0</v>
      </c>
      <c r="T10" s="10">
        <f>+'24-03-996 Ind. Proy'!AE43</f>
        <v>0</v>
      </c>
      <c r="U10" s="10">
        <f>+'24-03-996 Ind. Proy'!AF43</f>
        <v>0</v>
      </c>
      <c r="V10" s="10">
        <f>+'24-03-996 Ind. Proy'!AG43</f>
        <v>0</v>
      </c>
      <c r="W10" s="10">
        <f>+'24-03-996 Ind. Proy'!AH43</f>
        <v>0</v>
      </c>
      <c r="X10" s="235">
        <f>+'24-03-996 Ind. Proy'!AI43</f>
        <v>0</v>
      </c>
      <c r="Y10" s="235">
        <f>+'24-03-996 Ind. Proy'!AJ43</f>
        <v>0</v>
      </c>
    </row>
    <row r="11" spans="1:44" s="45" customFormat="1" ht="24.75" customHeight="1" x14ac:dyDescent="0.25">
      <c r="A11" s="48" t="s">
        <v>46</v>
      </c>
      <c r="B11" s="10">
        <f>+'24-03-996 Ind. Proy'!J55</f>
        <v>0</v>
      </c>
      <c r="C11" s="10">
        <f>+'24-03-996 Ind. Proy'!K55</f>
        <v>0</v>
      </c>
      <c r="D11" s="10">
        <f>+'24-03-996 Ind. Proy'!M55</f>
        <v>0</v>
      </c>
      <c r="E11" s="10">
        <f>+'24-03-996 Ind. Proy'!N55</f>
        <v>0</v>
      </c>
      <c r="F11" s="10">
        <f>+'24-03-996 Ind. Proy'!O55</f>
        <v>0</v>
      </c>
      <c r="G11" s="10">
        <f>+'24-03-996 Ind. Proy'!R55</f>
        <v>0</v>
      </c>
      <c r="H11" s="10">
        <f>+'24-03-996 Ind. Proy'!S55</f>
        <v>0</v>
      </c>
      <c r="I11" s="10">
        <f>+'24-03-996 Ind. Proy'!T55</f>
        <v>0</v>
      </c>
      <c r="J11" s="10">
        <f>+'24-03-996 Ind. Proy'!U55</f>
        <v>0</v>
      </c>
      <c r="K11" s="10">
        <f>+'24-03-996 Ind. Proy'!V55</f>
        <v>0</v>
      </c>
      <c r="L11" s="10">
        <f>+'24-03-996 Ind. Proy'!W55</f>
        <v>0</v>
      </c>
      <c r="M11" s="10">
        <f>+'24-03-996 Ind. Proy'!X55</f>
        <v>0</v>
      </c>
      <c r="N11" s="10">
        <f>+'24-03-996 Ind. Proy'!Y55</f>
        <v>0</v>
      </c>
      <c r="O11" s="10">
        <f>+'24-03-996 Ind. Proy'!Z55</f>
        <v>0</v>
      </c>
      <c r="P11" s="10">
        <f>+'24-03-996 Ind. Proy'!AA55</f>
        <v>0</v>
      </c>
      <c r="Q11" s="10">
        <f>+'24-03-996 Ind. Proy'!AB55</f>
        <v>0</v>
      </c>
      <c r="R11" s="10">
        <f>+'24-03-996 Ind. Proy'!AC55</f>
        <v>0</v>
      </c>
      <c r="S11" s="10">
        <f>+'24-03-996 Ind. Proy'!AD55</f>
        <v>0</v>
      </c>
      <c r="T11" s="10">
        <f>+'24-03-996 Ind. Proy'!AE55</f>
        <v>0</v>
      </c>
      <c r="U11" s="10">
        <f>+'24-03-996 Ind. Proy'!AF55</f>
        <v>0</v>
      </c>
      <c r="V11" s="10">
        <f>+'24-03-996 Ind. Proy'!AG55</f>
        <v>0</v>
      </c>
      <c r="W11" s="10">
        <f>+'24-03-996 Ind. Proy'!AH55</f>
        <v>0</v>
      </c>
      <c r="X11" s="235">
        <f>+'24-03-996 Ind. Proy'!AI55</f>
        <v>0</v>
      </c>
      <c r="Y11" s="235">
        <f>+'24-03-996 Ind. Proy'!AJ55</f>
        <v>0</v>
      </c>
    </row>
    <row r="12" spans="1:44" s="45" customFormat="1" ht="24.75" customHeight="1" x14ac:dyDescent="0.25">
      <c r="A12" s="48" t="s">
        <v>48</v>
      </c>
      <c r="B12" s="10">
        <f>+'24-03-996 Ind. Proy'!J67</f>
        <v>0</v>
      </c>
      <c r="C12" s="10">
        <f>+'24-03-996 Ind. Proy'!K67</f>
        <v>0</v>
      </c>
      <c r="D12" s="10">
        <f>+'24-03-996 Ind. Proy'!M67</f>
        <v>0</v>
      </c>
      <c r="E12" s="10">
        <f>+'24-03-996 Ind. Proy'!N67</f>
        <v>0</v>
      </c>
      <c r="F12" s="10">
        <f>+'24-03-996 Ind. Proy'!O67</f>
        <v>0</v>
      </c>
      <c r="G12" s="10">
        <f>+'24-03-996 Ind. Proy'!R67</f>
        <v>0</v>
      </c>
      <c r="H12" s="10">
        <f>+'24-03-996 Ind. Proy'!S67</f>
        <v>0</v>
      </c>
      <c r="I12" s="10">
        <f>+'24-03-996 Ind. Proy'!T67</f>
        <v>0</v>
      </c>
      <c r="J12" s="10">
        <f>+'24-03-996 Ind. Proy'!U67</f>
        <v>0</v>
      </c>
      <c r="K12" s="10">
        <f>+'24-03-996 Ind. Proy'!V67</f>
        <v>0</v>
      </c>
      <c r="L12" s="10">
        <f>+'24-03-996 Ind. Proy'!W67</f>
        <v>0</v>
      </c>
      <c r="M12" s="10">
        <f>+'24-03-996 Ind. Proy'!X67</f>
        <v>0</v>
      </c>
      <c r="N12" s="10">
        <f>+'24-03-996 Ind. Proy'!Y67</f>
        <v>0</v>
      </c>
      <c r="O12" s="10">
        <f>+'24-03-996 Ind. Proy'!Z67</f>
        <v>0</v>
      </c>
      <c r="P12" s="10">
        <f>+'24-03-996 Ind. Proy'!AA67</f>
        <v>0</v>
      </c>
      <c r="Q12" s="10">
        <f>+'24-03-996 Ind. Proy'!AB67</f>
        <v>0</v>
      </c>
      <c r="R12" s="10">
        <f>+'24-03-996 Ind. Proy'!AC67</f>
        <v>0</v>
      </c>
      <c r="S12" s="10">
        <f>+'24-03-996 Ind. Proy'!AD67</f>
        <v>0</v>
      </c>
      <c r="T12" s="10">
        <f>+'24-03-996 Ind. Proy'!AE67</f>
        <v>0</v>
      </c>
      <c r="U12" s="10">
        <f>+'24-03-996 Ind. Proy'!AF67</f>
        <v>0</v>
      </c>
      <c r="V12" s="10">
        <f>+'24-03-996 Ind. Proy'!AG67</f>
        <v>0</v>
      </c>
      <c r="W12" s="10">
        <f>+'24-03-996 Ind. Proy'!AH67</f>
        <v>0</v>
      </c>
      <c r="X12" s="235">
        <f>+'24-03-996 Ind. Proy'!AI67</f>
        <v>0</v>
      </c>
      <c r="Y12" s="235">
        <f>+'24-03-996 Ind. Proy'!AJ67</f>
        <v>0</v>
      </c>
    </row>
    <row r="13" spans="1:44" s="45" customFormat="1" ht="24.75" customHeight="1" x14ac:dyDescent="0.25">
      <c r="A13" s="48" t="s">
        <v>50</v>
      </c>
      <c r="B13" s="10">
        <f>+'24-03-996 Ind. Proy'!J79</f>
        <v>0</v>
      </c>
      <c r="C13" s="10">
        <f>+'24-03-996 Ind. Proy'!K79</f>
        <v>0</v>
      </c>
      <c r="D13" s="10">
        <f>+'24-03-996 Ind. Proy'!M79</f>
        <v>0</v>
      </c>
      <c r="E13" s="10">
        <f>+'24-03-996 Ind. Proy'!N79</f>
        <v>0</v>
      </c>
      <c r="F13" s="10">
        <f>+'24-03-996 Ind. Proy'!O79</f>
        <v>0</v>
      </c>
      <c r="G13" s="10">
        <f>+'24-03-996 Ind. Proy'!R79</f>
        <v>0</v>
      </c>
      <c r="H13" s="10">
        <f>+'24-03-996 Ind. Proy'!S79</f>
        <v>0</v>
      </c>
      <c r="I13" s="10">
        <f>+'24-03-996 Ind. Proy'!T79</f>
        <v>0</v>
      </c>
      <c r="J13" s="10">
        <f>+'24-03-996 Ind. Proy'!U79</f>
        <v>0</v>
      </c>
      <c r="K13" s="10">
        <f>+'24-03-996 Ind. Proy'!V79</f>
        <v>0</v>
      </c>
      <c r="L13" s="10">
        <f>+'24-03-996 Ind. Proy'!W79</f>
        <v>0</v>
      </c>
      <c r="M13" s="10">
        <f>+'24-03-996 Ind. Proy'!X79</f>
        <v>0</v>
      </c>
      <c r="N13" s="10">
        <f>+'24-03-996 Ind. Proy'!Y79</f>
        <v>0</v>
      </c>
      <c r="O13" s="10">
        <f>+'24-03-996 Ind. Proy'!Z79</f>
        <v>0</v>
      </c>
      <c r="P13" s="10">
        <f>+'24-03-996 Ind. Proy'!AA79</f>
        <v>0</v>
      </c>
      <c r="Q13" s="10">
        <f>+'24-03-996 Ind. Proy'!AB79</f>
        <v>0</v>
      </c>
      <c r="R13" s="10">
        <f>+'24-03-996 Ind. Proy'!AC79</f>
        <v>0</v>
      </c>
      <c r="S13" s="10">
        <f>+'24-03-996 Ind. Proy'!AD79</f>
        <v>0</v>
      </c>
      <c r="T13" s="10">
        <f>+'24-03-996 Ind. Proy'!AE79</f>
        <v>0</v>
      </c>
      <c r="U13" s="10">
        <f>+'24-03-996 Ind. Proy'!AF79</f>
        <v>0</v>
      </c>
      <c r="V13" s="10">
        <f>+'24-03-996 Ind. Proy'!AG79</f>
        <v>0</v>
      </c>
      <c r="W13" s="10">
        <f>+'24-03-996 Ind. Proy'!AH79</f>
        <v>0</v>
      </c>
      <c r="X13" s="235">
        <f>+'24-03-996 Ind. Proy'!AI79</f>
        <v>0</v>
      </c>
      <c r="Y13" s="235">
        <f>+'24-03-996 Ind. Proy'!AJ79</f>
        <v>0</v>
      </c>
    </row>
    <row r="14" spans="1:44" s="45" customFormat="1" ht="24.75" customHeight="1" x14ac:dyDescent="0.25">
      <c r="A14" s="48" t="s">
        <v>52</v>
      </c>
      <c r="B14" s="10">
        <f>+'24-03-996 Ind. Proy'!J91</f>
        <v>0</v>
      </c>
      <c r="C14" s="10">
        <f>+'24-03-996 Ind. Proy'!K91</f>
        <v>0</v>
      </c>
      <c r="D14" s="10">
        <f>+'24-03-996 Ind. Proy'!M91</f>
        <v>0</v>
      </c>
      <c r="E14" s="10">
        <f>+'24-03-996 Ind. Proy'!N91</f>
        <v>0</v>
      </c>
      <c r="F14" s="10">
        <f>+'24-03-996 Ind. Proy'!O91</f>
        <v>0</v>
      </c>
      <c r="G14" s="10">
        <f>+'24-03-996 Ind. Proy'!R91</f>
        <v>0</v>
      </c>
      <c r="H14" s="10">
        <f>+'24-03-996 Ind. Proy'!S91</f>
        <v>0</v>
      </c>
      <c r="I14" s="10">
        <f>+'24-03-996 Ind. Proy'!T91</f>
        <v>0</v>
      </c>
      <c r="J14" s="10">
        <f>+'24-03-996 Ind. Proy'!U91</f>
        <v>0</v>
      </c>
      <c r="K14" s="10">
        <f>+'24-03-996 Ind. Proy'!V91</f>
        <v>0</v>
      </c>
      <c r="L14" s="10">
        <f>+'24-03-996 Ind. Proy'!W91</f>
        <v>0</v>
      </c>
      <c r="M14" s="10">
        <f>+'24-03-996 Ind. Proy'!X91</f>
        <v>0</v>
      </c>
      <c r="N14" s="10">
        <f>+'24-03-996 Ind. Proy'!Y91</f>
        <v>0</v>
      </c>
      <c r="O14" s="10">
        <f>+'24-03-996 Ind. Proy'!Z91</f>
        <v>0</v>
      </c>
      <c r="P14" s="10">
        <f>+'24-03-996 Ind. Proy'!AA91</f>
        <v>0</v>
      </c>
      <c r="Q14" s="10">
        <f>+'24-03-996 Ind. Proy'!AB91</f>
        <v>0</v>
      </c>
      <c r="R14" s="10">
        <f>+'24-03-996 Ind. Proy'!AC91</f>
        <v>0</v>
      </c>
      <c r="S14" s="10">
        <f>+'24-03-996 Ind. Proy'!AD91</f>
        <v>0</v>
      </c>
      <c r="T14" s="10">
        <f>+'24-03-996 Ind. Proy'!AE91</f>
        <v>0</v>
      </c>
      <c r="U14" s="10">
        <f>+'24-03-996 Ind. Proy'!AF91</f>
        <v>0</v>
      </c>
      <c r="V14" s="10">
        <f>+'24-03-996 Ind. Proy'!AG91</f>
        <v>0</v>
      </c>
      <c r="W14" s="10">
        <f>+'24-03-996 Ind. Proy'!AH91</f>
        <v>0</v>
      </c>
      <c r="X14" s="235">
        <f>+'24-03-996 Ind. Proy'!AI91</f>
        <v>0</v>
      </c>
      <c r="Y14" s="235">
        <f>+'24-03-996 Ind. Proy'!AJ91</f>
        <v>0</v>
      </c>
    </row>
    <row r="15" spans="1:44" s="45" customFormat="1" ht="24.75" customHeight="1" x14ac:dyDescent="0.25">
      <c r="A15" s="48" t="s">
        <v>54</v>
      </c>
      <c r="B15" s="10">
        <f>+'24-03-996 Ind. Proy'!J103</f>
        <v>0</v>
      </c>
      <c r="C15" s="10">
        <f>+'24-03-996 Ind. Proy'!K103</f>
        <v>0</v>
      </c>
      <c r="D15" s="10">
        <f>+'24-03-996 Ind. Proy'!M103</f>
        <v>0</v>
      </c>
      <c r="E15" s="10">
        <f>+'24-03-996 Ind. Proy'!N103</f>
        <v>0</v>
      </c>
      <c r="F15" s="10">
        <f>+'24-03-996 Ind. Proy'!O103</f>
        <v>0</v>
      </c>
      <c r="G15" s="10">
        <f>+'24-03-996 Ind. Proy'!R103</f>
        <v>0</v>
      </c>
      <c r="H15" s="10">
        <f>+'24-03-996 Ind. Proy'!S103</f>
        <v>0</v>
      </c>
      <c r="I15" s="10">
        <f>+'24-03-996 Ind. Proy'!T103</f>
        <v>0</v>
      </c>
      <c r="J15" s="10">
        <f>+'24-03-996 Ind. Proy'!U103</f>
        <v>0</v>
      </c>
      <c r="K15" s="10">
        <f>+'24-03-996 Ind. Proy'!V103</f>
        <v>0</v>
      </c>
      <c r="L15" s="10">
        <f>+'24-03-996 Ind. Proy'!W103</f>
        <v>0</v>
      </c>
      <c r="M15" s="10">
        <f>+'24-03-996 Ind. Proy'!X103</f>
        <v>0</v>
      </c>
      <c r="N15" s="10">
        <f>+'24-03-996 Ind. Proy'!Y103</f>
        <v>0</v>
      </c>
      <c r="O15" s="10">
        <f>+'24-03-996 Ind. Proy'!Z103</f>
        <v>0</v>
      </c>
      <c r="P15" s="10">
        <f>+'24-03-996 Ind. Proy'!AA103</f>
        <v>0</v>
      </c>
      <c r="Q15" s="10">
        <f>+'24-03-996 Ind. Proy'!AB103</f>
        <v>0</v>
      </c>
      <c r="R15" s="10">
        <f>+'24-03-996 Ind. Proy'!AC103</f>
        <v>0</v>
      </c>
      <c r="S15" s="10">
        <f>+'24-03-996 Ind. Proy'!AD103</f>
        <v>0</v>
      </c>
      <c r="T15" s="10">
        <f>+'24-03-996 Ind. Proy'!AE103</f>
        <v>0</v>
      </c>
      <c r="U15" s="10">
        <f>+'24-03-996 Ind. Proy'!AF103</f>
        <v>0</v>
      </c>
      <c r="V15" s="10">
        <f>+'24-03-996 Ind. Proy'!AG103</f>
        <v>0</v>
      </c>
      <c r="W15" s="10">
        <f>+'24-03-996 Ind. Proy'!AH103</f>
        <v>0</v>
      </c>
      <c r="X15" s="235">
        <f>+'24-03-996 Ind. Proy'!AI103</f>
        <v>0</v>
      </c>
      <c r="Y15" s="235">
        <f>+'24-03-996 Ind. Proy'!AJ103</f>
        <v>0</v>
      </c>
    </row>
    <row r="16" spans="1:44" s="45" customFormat="1" ht="24.75" customHeight="1" x14ac:dyDescent="0.25">
      <c r="A16" s="48" t="s">
        <v>56</v>
      </c>
      <c r="B16" s="10">
        <f>+'24-03-996 Ind. Proy'!J115</f>
        <v>0</v>
      </c>
      <c r="C16" s="10">
        <f>+'24-03-996 Ind. Proy'!K115</f>
        <v>0</v>
      </c>
      <c r="D16" s="10">
        <f>+'24-03-996 Ind. Proy'!M115</f>
        <v>0</v>
      </c>
      <c r="E16" s="10">
        <f>+'24-03-996 Ind. Proy'!N115</f>
        <v>0</v>
      </c>
      <c r="F16" s="10">
        <f>+'24-03-996 Ind. Proy'!O115</f>
        <v>0</v>
      </c>
      <c r="G16" s="10">
        <f>+'24-03-996 Ind. Proy'!R115</f>
        <v>0</v>
      </c>
      <c r="H16" s="10">
        <f>+'24-03-996 Ind. Proy'!S115</f>
        <v>0</v>
      </c>
      <c r="I16" s="10">
        <f>+'24-03-996 Ind. Proy'!T115</f>
        <v>0</v>
      </c>
      <c r="J16" s="10">
        <f>+'24-03-996 Ind. Proy'!U115</f>
        <v>0</v>
      </c>
      <c r="K16" s="10">
        <f>+'24-03-996 Ind. Proy'!V115</f>
        <v>0</v>
      </c>
      <c r="L16" s="10">
        <f>+'24-03-996 Ind. Proy'!W115</f>
        <v>0</v>
      </c>
      <c r="M16" s="10">
        <f>+'24-03-996 Ind. Proy'!X115</f>
        <v>0</v>
      </c>
      <c r="N16" s="10">
        <f>+'24-03-996 Ind. Proy'!Y115</f>
        <v>0</v>
      </c>
      <c r="O16" s="10">
        <f>+'24-03-996 Ind. Proy'!Z115</f>
        <v>0</v>
      </c>
      <c r="P16" s="10">
        <f>+'24-03-996 Ind. Proy'!AA115</f>
        <v>0</v>
      </c>
      <c r="Q16" s="10">
        <f>+'24-03-996 Ind. Proy'!AB115</f>
        <v>0</v>
      </c>
      <c r="R16" s="10">
        <f>+'24-03-996 Ind. Proy'!AC115</f>
        <v>0</v>
      </c>
      <c r="S16" s="10">
        <f>+'24-03-996 Ind. Proy'!AD115</f>
        <v>0</v>
      </c>
      <c r="T16" s="10">
        <f>+'24-03-996 Ind. Proy'!AE115</f>
        <v>0</v>
      </c>
      <c r="U16" s="10">
        <f>+'24-03-996 Ind. Proy'!AF115</f>
        <v>0</v>
      </c>
      <c r="V16" s="10">
        <f>+'24-03-996 Ind. Proy'!AG115</f>
        <v>0</v>
      </c>
      <c r="W16" s="10">
        <f>+'24-03-996 Ind. Proy'!AH115</f>
        <v>0</v>
      </c>
      <c r="X16" s="235">
        <f>+'24-03-996 Ind. Proy'!AI115</f>
        <v>0</v>
      </c>
      <c r="Y16" s="235">
        <f>+'24-03-996 Ind. Proy'!AJ115</f>
        <v>0</v>
      </c>
    </row>
    <row r="17" spans="1:25" s="45" customFormat="1" ht="24.75" customHeight="1" x14ac:dyDescent="0.25">
      <c r="A17" s="48" t="s">
        <v>58</v>
      </c>
      <c r="B17" s="10">
        <f>+'24-03-996 Ind. Proy'!J127</f>
        <v>0</v>
      </c>
      <c r="C17" s="10">
        <f>+'24-03-996 Ind. Proy'!K127</f>
        <v>0</v>
      </c>
      <c r="D17" s="10">
        <f>+'24-03-996 Ind. Proy'!M127</f>
        <v>0</v>
      </c>
      <c r="E17" s="10">
        <f>+'24-03-996 Ind. Proy'!N127</f>
        <v>0</v>
      </c>
      <c r="F17" s="10">
        <f>+'24-03-996 Ind. Proy'!O127</f>
        <v>0</v>
      </c>
      <c r="G17" s="10">
        <f>+'24-03-996 Ind. Proy'!R127</f>
        <v>0</v>
      </c>
      <c r="H17" s="10">
        <f>+'24-03-996 Ind. Proy'!S127</f>
        <v>0</v>
      </c>
      <c r="I17" s="10">
        <f>+'24-03-996 Ind. Proy'!T127</f>
        <v>0</v>
      </c>
      <c r="J17" s="10">
        <f>+'24-03-996 Ind. Proy'!U127</f>
        <v>0</v>
      </c>
      <c r="K17" s="10">
        <f>+'24-03-996 Ind. Proy'!V127</f>
        <v>0</v>
      </c>
      <c r="L17" s="10">
        <f>+'24-03-996 Ind. Proy'!W127</f>
        <v>0</v>
      </c>
      <c r="M17" s="10">
        <f>+'24-03-996 Ind. Proy'!X127</f>
        <v>0</v>
      </c>
      <c r="N17" s="10">
        <f>+'24-03-996 Ind. Proy'!Y127</f>
        <v>0</v>
      </c>
      <c r="O17" s="10">
        <f>+'24-03-996 Ind. Proy'!Z127</f>
        <v>0</v>
      </c>
      <c r="P17" s="10">
        <f>+'24-03-996 Ind. Proy'!AA127</f>
        <v>0</v>
      </c>
      <c r="Q17" s="10">
        <f>+'24-03-996 Ind. Proy'!AB127</f>
        <v>0</v>
      </c>
      <c r="R17" s="10">
        <f>+'24-03-996 Ind. Proy'!AC127</f>
        <v>0</v>
      </c>
      <c r="S17" s="10">
        <f>+'24-03-996 Ind. Proy'!AD127</f>
        <v>0</v>
      </c>
      <c r="T17" s="10">
        <f>+'24-03-996 Ind. Proy'!AE127</f>
        <v>0</v>
      </c>
      <c r="U17" s="10">
        <f>+'24-03-996 Ind. Proy'!AF127</f>
        <v>0</v>
      </c>
      <c r="V17" s="10">
        <f>+'24-03-996 Ind. Proy'!AG127</f>
        <v>0</v>
      </c>
      <c r="W17" s="10">
        <f>+'24-03-996 Ind. Proy'!AH127</f>
        <v>0</v>
      </c>
      <c r="X17" s="235">
        <f>+'24-03-996 Ind. Proy'!AI116</f>
        <v>0</v>
      </c>
      <c r="Y17" s="235">
        <f>+'24-03-996 Ind. Proy'!AJ116</f>
        <v>0</v>
      </c>
    </row>
    <row r="18" spans="1:25" s="45" customFormat="1" ht="24.75" customHeight="1" x14ac:dyDescent="0.25">
      <c r="A18" s="48" t="s">
        <v>60</v>
      </c>
      <c r="B18" s="10">
        <f>+'24-03-996 Ind. Proy'!J139</f>
        <v>0</v>
      </c>
      <c r="C18" s="10">
        <f>+'24-03-996 Ind. Proy'!K139</f>
        <v>0</v>
      </c>
      <c r="D18" s="10">
        <f>+'24-03-996 Ind. Proy'!M139</f>
        <v>0</v>
      </c>
      <c r="E18" s="10">
        <f>+'24-03-996 Ind. Proy'!N139</f>
        <v>0</v>
      </c>
      <c r="F18" s="10">
        <f>+'24-03-996 Ind. Proy'!O139</f>
        <v>0</v>
      </c>
      <c r="G18" s="10">
        <f>+'24-03-996 Ind. Proy'!R139</f>
        <v>0</v>
      </c>
      <c r="H18" s="10">
        <f>+'24-03-996 Ind. Proy'!S139</f>
        <v>0</v>
      </c>
      <c r="I18" s="10">
        <f>+'24-03-996 Ind. Proy'!T139</f>
        <v>0</v>
      </c>
      <c r="J18" s="10">
        <f>+'24-03-996 Ind. Proy'!U139</f>
        <v>0</v>
      </c>
      <c r="K18" s="10">
        <f>+'24-03-996 Ind. Proy'!V139</f>
        <v>0</v>
      </c>
      <c r="L18" s="10">
        <f>+'24-03-996 Ind. Proy'!W139</f>
        <v>0</v>
      </c>
      <c r="M18" s="10">
        <f>+'24-03-996 Ind. Proy'!X139</f>
        <v>0</v>
      </c>
      <c r="N18" s="10">
        <f>+'24-03-996 Ind. Proy'!Y139</f>
        <v>0</v>
      </c>
      <c r="O18" s="10">
        <f>+'24-03-996 Ind. Proy'!Z139</f>
        <v>0</v>
      </c>
      <c r="P18" s="10">
        <f>+'24-03-996 Ind. Proy'!AA139</f>
        <v>0</v>
      </c>
      <c r="Q18" s="10">
        <f>+'24-03-996 Ind. Proy'!AB139</f>
        <v>0</v>
      </c>
      <c r="R18" s="10">
        <f>+'24-03-996 Ind. Proy'!AC139</f>
        <v>0</v>
      </c>
      <c r="S18" s="10">
        <f>+'24-03-996 Ind. Proy'!AD139</f>
        <v>0</v>
      </c>
      <c r="T18" s="10">
        <f>+'24-03-996 Ind. Proy'!AE139</f>
        <v>0</v>
      </c>
      <c r="U18" s="10">
        <f>+'24-03-996 Ind. Proy'!AF139</f>
        <v>0</v>
      </c>
      <c r="V18" s="10">
        <f>+'24-03-996 Ind. Proy'!AG139</f>
        <v>0</v>
      </c>
      <c r="W18" s="10">
        <f>+'24-03-996 Ind. Proy'!AH139</f>
        <v>0</v>
      </c>
      <c r="X18" s="235">
        <f>+'24-03-996 Ind. Proy'!AI139</f>
        <v>0</v>
      </c>
      <c r="Y18" s="235">
        <f>+'24-03-996 Ind. Proy'!AJ139</f>
        <v>0</v>
      </c>
    </row>
    <row r="19" spans="1:25" s="45" customFormat="1" ht="24.75" customHeight="1" x14ac:dyDescent="0.25">
      <c r="A19" s="48" t="s">
        <v>62</v>
      </c>
      <c r="B19" s="10">
        <f>+'24-03-996 Ind. Proy'!J151</f>
        <v>0</v>
      </c>
      <c r="C19" s="10">
        <f>+'24-03-996 Ind. Proy'!K151</f>
        <v>0</v>
      </c>
      <c r="D19" s="10">
        <f>+'24-03-996 Ind. Proy'!M151</f>
        <v>0</v>
      </c>
      <c r="E19" s="10">
        <f>+'24-03-996 Ind. Proy'!N151</f>
        <v>0</v>
      </c>
      <c r="F19" s="10">
        <f>+'24-03-996 Ind. Proy'!O151</f>
        <v>0</v>
      </c>
      <c r="G19" s="10">
        <f>+'24-03-996 Ind. Proy'!R151</f>
        <v>0</v>
      </c>
      <c r="H19" s="10">
        <f>+'24-03-996 Ind. Proy'!S151</f>
        <v>0</v>
      </c>
      <c r="I19" s="10">
        <f>+'24-03-996 Ind. Proy'!T151</f>
        <v>0</v>
      </c>
      <c r="J19" s="10">
        <f>+'24-03-996 Ind. Proy'!U151</f>
        <v>0</v>
      </c>
      <c r="K19" s="10">
        <f>+'24-03-996 Ind. Proy'!V151</f>
        <v>0</v>
      </c>
      <c r="L19" s="10">
        <f>+'24-03-996 Ind. Proy'!W151</f>
        <v>0</v>
      </c>
      <c r="M19" s="10">
        <f>+'24-03-996 Ind. Proy'!X151</f>
        <v>0</v>
      </c>
      <c r="N19" s="10">
        <f>+'24-03-996 Ind. Proy'!Y151</f>
        <v>0</v>
      </c>
      <c r="O19" s="10">
        <f>+'24-03-996 Ind. Proy'!Z151</f>
        <v>0</v>
      </c>
      <c r="P19" s="10">
        <f>+'24-03-996 Ind. Proy'!AA151</f>
        <v>0</v>
      </c>
      <c r="Q19" s="10">
        <f>+'24-03-996 Ind. Proy'!AB151</f>
        <v>0</v>
      </c>
      <c r="R19" s="10">
        <f>+'24-03-996 Ind. Proy'!AC151</f>
        <v>0</v>
      </c>
      <c r="S19" s="10">
        <f>+'24-03-996 Ind. Proy'!AD151</f>
        <v>0</v>
      </c>
      <c r="T19" s="10">
        <f>+'24-03-996 Ind. Proy'!AE151</f>
        <v>0</v>
      </c>
      <c r="U19" s="10">
        <f>+'24-03-996 Ind. Proy'!AF151</f>
        <v>0</v>
      </c>
      <c r="V19" s="10">
        <f>+'24-03-996 Ind. Proy'!AG151</f>
        <v>0</v>
      </c>
      <c r="W19" s="10">
        <f>+'24-03-996 Ind. Proy'!AH151</f>
        <v>0</v>
      </c>
      <c r="X19" s="235">
        <f>+'24-03-996 Ind. Proy'!AI151</f>
        <v>0</v>
      </c>
      <c r="Y19" s="235">
        <f>+'24-03-996 Ind. Proy'!AJ151</f>
        <v>0</v>
      </c>
    </row>
    <row r="20" spans="1:25" s="45" customFormat="1" ht="24.75" customHeight="1" x14ac:dyDescent="0.25">
      <c r="A20" s="49" t="s">
        <v>64</v>
      </c>
      <c r="B20" s="10">
        <f>+'24-03-996 Ind. Proy'!J163</f>
        <v>0</v>
      </c>
      <c r="C20" s="10">
        <f>+'24-03-996 Ind. Proy'!K163</f>
        <v>0</v>
      </c>
      <c r="D20" s="10">
        <f>+'24-03-996 Ind. Proy'!M163</f>
        <v>0</v>
      </c>
      <c r="E20" s="10">
        <f>+'24-03-996 Ind. Proy'!N163</f>
        <v>0</v>
      </c>
      <c r="F20" s="10">
        <f>+'24-03-996 Ind. Proy'!O163</f>
        <v>0</v>
      </c>
      <c r="G20" s="10">
        <f>+'24-03-996 Ind. Proy'!R163</f>
        <v>0</v>
      </c>
      <c r="H20" s="10">
        <f>+'24-03-996 Ind. Proy'!S163</f>
        <v>0</v>
      </c>
      <c r="I20" s="10">
        <f>+'24-03-996 Ind. Proy'!T163</f>
        <v>0</v>
      </c>
      <c r="J20" s="10">
        <f>+'24-03-996 Ind. Proy'!U163</f>
        <v>0</v>
      </c>
      <c r="K20" s="10">
        <f>+'24-03-996 Ind. Proy'!V163</f>
        <v>0</v>
      </c>
      <c r="L20" s="10">
        <f>+'24-03-996 Ind. Proy'!W163</f>
        <v>0</v>
      </c>
      <c r="M20" s="10">
        <f>+'24-03-996 Ind. Proy'!X163</f>
        <v>0</v>
      </c>
      <c r="N20" s="10">
        <f>+'24-03-996 Ind. Proy'!Y163</f>
        <v>0</v>
      </c>
      <c r="O20" s="10">
        <f>+'24-03-996 Ind. Proy'!Z163</f>
        <v>0</v>
      </c>
      <c r="P20" s="10">
        <f>+'24-03-996 Ind. Proy'!AA163</f>
        <v>0</v>
      </c>
      <c r="Q20" s="10">
        <f>+'24-03-996 Ind. Proy'!AB163</f>
        <v>0</v>
      </c>
      <c r="R20" s="10">
        <f>+'24-03-996 Ind. Proy'!AC163</f>
        <v>0</v>
      </c>
      <c r="S20" s="10">
        <f>+'24-03-996 Ind. Proy'!AD163</f>
        <v>0</v>
      </c>
      <c r="T20" s="10">
        <f>+'24-03-996 Ind. Proy'!AE163</f>
        <v>0</v>
      </c>
      <c r="U20" s="10">
        <f>+'24-03-996 Ind. Proy'!AF163</f>
        <v>0</v>
      </c>
      <c r="V20" s="10">
        <f>+'24-03-996 Ind. Proy'!AG163</f>
        <v>0</v>
      </c>
      <c r="W20" s="10">
        <f>+'24-03-996 Ind. Proy'!AH163</f>
        <v>0</v>
      </c>
      <c r="X20" s="235">
        <f>+'24-03-996 Ind. Proy'!AI163</f>
        <v>0</v>
      </c>
      <c r="Y20" s="235">
        <f>+'24-03-996 Ind. Proy'!AJ163</f>
        <v>0</v>
      </c>
    </row>
    <row r="21" spans="1:25" s="45" customFormat="1" ht="24.75" customHeight="1" x14ac:dyDescent="0.25">
      <c r="A21" s="49" t="s">
        <v>66</v>
      </c>
      <c r="B21" s="10">
        <f>+'24-03-996 Ind. Proy'!J175</f>
        <v>0</v>
      </c>
      <c r="C21" s="10">
        <f>+'24-03-996 Ind. Proy'!K175</f>
        <v>0</v>
      </c>
      <c r="D21" s="10">
        <f>+'24-03-996 Ind. Proy'!M175</f>
        <v>0</v>
      </c>
      <c r="E21" s="10">
        <f>+'24-03-996 Ind. Proy'!N175</f>
        <v>0</v>
      </c>
      <c r="F21" s="10">
        <f>+'24-03-996 Ind. Proy'!O175</f>
        <v>0</v>
      </c>
      <c r="G21" s="10">
        <f>+'24-03-996 Ind. Proy'!R175</f>
        <v>0</v>
      </c>
      <c r="H21" s="10">
        <f>+'24-03-996 Ind. Proy'!S175</f>
        <v>0</v>
      </c>
      <c r="I21" s="10">
        <f>+'24-03-996 Ind. Proy'!T175</f>
        <v>0</v>
      </c>
      <c r="J21" s="10">
        <f>+'24-03-996 Ind. Proy'!U175</f>
        <v>0</v>
      </c>
      <c r="K21" s="10">
        <f>+'24-03-996 Ind. Proy'!V175</f>
        <v>0</v>
      </c>
      <c r="L21" s="10">
        <f>+'24-03-996 Ind. Proy'!W175</f>
        <v>0</v>
      </c>
      <c r="M21" s="10">
        <f>+'24-03-996 Ind. Proy'!X175</f>
        <v>0</v>
      </c>
      <c r="N21" s="10">
        <f>+'24-03-996 Ind. Proy'!Y175</f>
        <v>0</v>
      </c>
      <c r="O21" s="10">
        <f>+'24-03-996 Ind. Proy'!Z175</f>
        <v>0</v>
      </c>
      <c r="P21" s="10">
        <f>+'24-03-996 Ind. Proy'!AA175</f>
        <v>0</v>
      </c>
      <c r="Q21" s="10">
        <f>+'24-03-996 Ind. Proy'!AB175</f>
        <v>0</v>
      </c>
      <c r="R21" s="10">
        <f>+'24-03-996 Ind. Proy'!AC175</f>
        <v>0</v>
      </c>
      <c r="S21" s="10">
        <f>+'24-03-996 Ind. Proy'!AD175</f>
        <v>0</v>
      </c>
      <c r="T21" s="10">
        <f>+'24-03-996 Ind. Proy'!AE175</f>
        <v>0</v>
      </c>
      <c r="U21" s="10">
        <f>+'24-03-996 Ind. Proy'!AF175</f>
        <v>0</v>
      </c>
      <c r="V21" s="10">
        <f>+'24-03-996 Ind. Proy'!AG175</f>
        <v>0</v>
      </c>
      <c r="W21" s="10">
        <f>+'24-03-996 Ind. Proy'!AH175</f>
        <v>0</v>
      </c>
      <c r="X21" s="235">
        <f>+'24-03-996 Ind. Proy'!AI175</f>
        <v>0</v>
      </c>
      <c r="Y21" s="235">
        <f>+'24-03-996 Ind. Proy'!AJ175</f>
        <v>0</v>
      </c>
    </row>
    <row r="22" spans="1:25" s="45" customFormat="1" ht="24.75" customHeight="1" x14ac:dyDescent="0.25">
      <c r="A22" s="49" t="s">
        <v>68</v>
      </c>
      <c r="B22" s="10">
        <f>+'24-03-996 Ind. Proy'!J187</f>
        <v>0</v>
      </c>
      <c r="C22" s="10">
        <f>+'24-03-996 Ind. Proy'!K187</f>
        <v>0</v>
      </c>
      <c r="D22" s="10">
        <f>+'24-03-996 Ind. Proy'!M187</f>
        <v>0</v>
      </c>
      <c r="E22" s="10">
        <f>+'24-03-996 Ind. Proy'!N187</f>
        <v>0</v>
      </c>
      <c r="F22" s="10">
        <f>+'24-03-996 Ind. Proy'!O187</f>
        <v>0</v>
      </c>
      <c r="G22" s="10">
        <f>+'24-03-996 Ind. Proy'!R187</f>
        <v>0</v>
      </c>
      <c r="H22" s="10">
        <f>+'24-03-996 Ind. Proy'!S187</f>
        <v>0</v>
      </c>
      <c r="I22" s="10">
        <f>+'24-03-996 Ind. Proy'!T187</f>
        <v>0</v>
      </c>
      <c r="J22" s="10">
        <f>+'24-03-996 Ind. Proy'!U187</f>
        <v>0</v>
      </c>
      <c r="K22" s="10">
        <f>+'24-03-996 Ind. Proy'!V187</f>
        <v>0</v>
      </c>
      <c r="L22" s="10">
        <f>+'24-03-996 Ind. Proy'!W187</f>
        <v>0</v>
      </c>
      <c r="M22" s="10">
        <f>+'24-03-996 Ind. Proy'!X187</f>
        <v>0</v>
      </c>
      <c r="N22" s="10">
        <f>+'24-03-996 Ind. Proy'!Y187</f>
        <v>0</v>
      </c>
      <c r="O22" s="10">
        <f>+'24-03-996 Ind. Proy'!Z187</f>
        <v>0</v>
      </c>
      <c r="P22" s="10">
        <f>+'24-03-996 Ind. Proy'!AA187</f>
        <v>0</v>
      </c>
      <c r="Q22" s="10">
        <f>+'24-03-996 Ind. Proy'!AB187</f>
        <v>0</v>
      </c>
      <c r="R22" s="10">
        <f>+'24-03-996 Ind. Proy'!AC187</f>
        <v>0</v>
      </c>
      <c r="S22" s="10">
        <f>+'24-03-996 Ind. Proy'!AD187</f>
        <v>0</v>
      </c>
      <c r="T22" s="10">
        <f>+'24-03-996 Ind. Proy'!AE187</f>
        <v>0</v>
      </c>
      <c r="U22" s="10">
        <f>+'24-03-996 Ind. Proy'!AF187</f>
        <v>0</v>
      </c>
      <c r="V22" s="10">
        <f>+'24-03-996 Ind. Proy'!AG187</f>
        <v>0</v>
      </c>
      <c r="W22" s="10">
        <f>+'24-03-996 Ind. Proy'!AH187</f>
        <v>0</v>
      </c>
      <c r="X22" s="235">
        <f>+'24-03-996 Ind. Proy'!AI187</f>
        <v>0</v>
      </c>
      <c r="Y22" s="235">
        <f>+'24-03-996 Ind. Proy'!AJ187</f>
        <v>0</v>
      </c>
    </row>
    <row r="23" spans="1:25" s="45" customFormat="1" ht="24.75" customHeight="1" x14ac:dyDescent="0.25">
      <c r="A23" s="50" t="s">
        <v>70</v>
      </c>
      <c r="B23" s="10">
        <f>+'24-03-996 Ind. Proy'!J192</f>
        <v>493598000</v>
      </c>
      <c r="C23" s="10">
        <f>+'24-03-996 Ind. Proy'!K192</f>
        <v>389174596</v>
      </c>
      <c r="D23" s="10">
        <f>+'24-03-996 Ind. Proy'!M192</f>
        <v>0</v>
      </c>
      <c r="E23" s="10">
        <f>+'24-03-996 Ind. Proy'!N192</f>
        <v>0</v>
      </c>
      <c r="F23" s="10">
        <f>+'24-03-996 Ind. Proy'!O192</f>
        <v>0</v>
      </c>
      <c r="G23" s="10">
        <f>+'24-03-996 Ind. Proy'!R192</f>
        <v>9186400</v>
      </c>
      <c r="H23" s="10">
        <f>+'24-03-996 Ind. Proy'!S192</f>
        <v>30100007</v>
      </c>
      <c r="I23" s="10">
        <f>+'24-03-996 Ind. Proy'!T192</f>
        <v>28845745</v>
      </c>
      <c r="J23" s="10">
        <f>+'24-03-996 Ind. Proy'!U192</f>
        <v>68132152</v>
      </c>
      <c r="K23" s="10">
        <f>+'24-03-996 Ind. Proy'!V192</f>
        <v>0</v>
      </c>
      <c r="L23" s="10">
        <f>+'24-03-996 Ind. Proy'!W192</f>
        <v>0</v>
      </c>
      <c r="M23" s="10">
        <f>+'24-03-996 Ind. Proy'!X192</f>
        <v>0</v>
      </c>
      <c r="N23" s="10">
        <f>+'24-03-996 Ind. Proy'!Y192</f>
        <v>0</v>
      </c>
      <c r="O23" s="10">
        <f>+'24-03-996 Ind. Proy'!Z192</f>
        <v>0</v>
      </c>
      <c r="P23" s="10">
        <f>+'24-03-996 Ind. Proy'!AA192</f>
        <v>0</v>
      </c>
      <c r="Q23" s="10">
        <f>+'24-03-996 Ind. Proy'!AB192</f>
        <v>0</v>
      </c>
      <c r="R23" s="10">
        <f>+'24-03-996 Ind. Proy'!AC192</f>
        <v>0</v>
      </c>
      <c r="S23" s="10">
        <f>+'24-03-996 Ind. Proy'!AD192</f>
        <v>0</v>
      </c>
      <c r="T23" s="10">
        <f>+'24-03-996 Ind. Proy'!AE192</f>
        <v>0</v>
      </c>
      <c r="U23" s="10">
        <f>+'24-03-996 Ind. Proy'!AF192</f>
        <v>0</v>
      </c>
      <c r="V23" s="10">
        <f>+'24-03-996 Ind. Proy'!AG192</f>
        <v>0</v>
      </c>
      <c r="W23" s="10">
        <f>+'24-03-996 Ind. Proy'!AH192</f>
        <v>68132152</v>
      </c>
      <c r="X23" s="235">
        <f>+'24-03-996 Ind. Proy'!AI192</f>
        <v>0.13803166139246917</v>
      </c>
      <c r="Y23" s="235">
        <f>+'24-03-996 Ind. Proy'!AJ192</f>
        <v>1</v>
      </c>
    </row>
    <row r="24" spans="1:25" ht="20.45" customHeight="1" x14ac:dyDescent="0.25">
      <c r="A24" s="465" t="str">
        <f>"TOTAL ASIG."&amp;" "&amp;$A$5</f>
        <v>TOTAL ASIG. 24-03-996 "Programa Red Clase Media Protegida"</v>
      </c>
      <c r="B24" s="466">
        <f t="shared" ref="B24:W24" si="0">SUM(B8:B23)</f>
        <v>493598000</v>
      </c>
      <c r="C24" s="466">
        <f t="shared" si="0"/>
        <v>389174596</v>
      </c>
      <c r="D24" s="466">
        <f t="shared" si="0"/>
        <v>0</v>
      </c>
      <c r="E24" s="466">
        <f>SUM(E8:E23)</f>
        <v>0</v>
      </c>
      <c r="F24" s="466">
        <f t="shared" si="0"/>
        <v>0</v>
      </c>
      <c r="G24" s="466">
        <f t="shared" si="0"/>
        <v>9186400</v>
      </c>
      <c r="H24" s="466">
        <f t="shared" si="0"/>
        <v>30100007</v>
      </c>
      <c r="I24" s="466">
        <f t="shared" si="0"/>
        <v>28845745</v>
      </c>
      <c r="J24" s="466">
        <f t="shared" si="0"/>
        <v>68132152</v>
      </c>
      <c r="K24" s="466">
        <f t="shared" si="0"/>
        <v>0</v>
      </c>
      <c r="L24" s="466">
        <f t="shared" si="0"/>
        <v>0</v>
      </c>
      <c r="M24" s="466">
        <f t="shared" si="0"/>
        <v>0</v>
      </c>
      <c r="N24" s="466">
        <f t="shared" si="0"/>
        <v>0</v>
      </c>
      <c r="O24" s="466">
        <f t="shared" si="0"/>
        <v>0</v>
      </c>
      <c r="P24" s="466">
        <f t="shared" si="0"/>
        <v>0</v>
      </c>
      <c r="Q24" s="466">
        <f t="shared" si="0"/>
        <v>0</v>
      </c>
      <c r="R24" s="466">
        <f t="shared" si="0"/>
        <v>0</v>
      </c>
      <c r="S24" s="466">
        <f t="shared" si="0"/>
        <v>0</v>
      </c>
      <c r="T24" s="466">
        <f t="shared" si="0"/>
        <v>0</v>
      </c>
      <c r="U24" s="466">
        <f t="shared" si="0"/>
        <v>0</v>
      </c>
      <c r="V24" s="466">
        <f t="shared" si="0"/>
        <v>0</v>
      </c>
      <c r="W24" s="466">
        <f t="shared" si="0"/>
        <v>68132152</v>
      </c>
      <c r="X24" s="467">
        <f>+'24-03-358 Ind. Proy'!AI205</f>
        <v>0.62371861366895787</v>
      </c>
      <c r="Y24" s="467">
        <f>'24-03-996 Ind. Proy'!AJ193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10" customFormat="1" x14ac:dyDescent="0.25">
      <c r="B33" s="46"/>
      <c r="C33" s="111"/>
      <c r="D33" s="111"/>
      <c r="E33" s="111"/>
      <c r="F33" s="111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10" customFormat="1" x14ac:dyDescent="0.25">
      <c r="B34" s="46"/>
      <c r="C34" s="111"/>
      <c r="D34" s="111"/>
      <c r="E34" s="111"/>
      <c r="F34" s="111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10" customFormat="1" x14ac:dyDescent="0.25">
      <c r="B35" s="46"/>
      <c r="C35" s="111"/>
      <c r="D35" s="111"/>
      <c r="E35" s="111"/>
      <c r="F35" s="111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10" customFormat="1" x14ac:dyDescent="0.25">
      <c r="B36" s="46"/>
      <c r="C36" s="111"/>
      <c r="D36" s="111"/>
      <c r="E36" s="111"/>
      <c r="F36" s="111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10" customFormat="1" x14ac:dyDescent="0.25">
      <c r="B37" s="46"/>
      <c r="C37" s="111"/>
      <c r="D37" s="111"/>
      <c r="E37" s="111"/>
      <c r="F37" s="111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10" customFormat="1" x14ac:dyDescent="0.25">
      <c r="B38" s="46"/>
      <c r="C38" s="111"/>
      <c r="D38" s="111"/>
      <c r="E38" s="111"/>
      <c r="F38" s="111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10" customFormat="1" x14ac:dyDescent="0.25">
      <c r="B39" s="46"/>
      <c r="C39" s="111"/>
      <c r="D39" s="111"/>
      <c r="E39" s="111"/>
      <c r="F39" s="111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10" customFormat="1" x14ac:dyDescent="0.25">
      <c r="B40" s="46"/>
      <c r="C40" s="111"/>
      <c r="D40" s="111"/>
      <c r="E40" s="111"/>
      <c r="F40" s="111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10" customFormat="1" x14ac:dyDescent="0.25">
      <c r="B41" s="46"/>
      <c r="C41" s="111"/>
      <c r="D41" s="111"/>
      <c r="E41" s="111"/>
      <c r="F41" s="111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A6:A7"/>
    <mergeCell ref="B6:B7"/>
    <mergeCell ref="A1:Y1"/>
    <mergeCell ref="A2:Y2"/>
    <mergeCell ref="A3:Y3"/>
    <mergeCell ref="A4:Y4"/>
    <mergeCell ref="B5:Y5"/>
    <mergeCell ref="O6:Q6"/>
    <mergeCell ref="R6:R7"/>
    <mergeCell ref="S6:U6"/>
    <mergeCell ref="X6:Y6"/>
    <mergeCell ref="AC6:AC7"/>
    <mergeCell ref="AD6:AF6"/>
    <mergeCell ref="AH6:AH7"/>
    <mergeCell ref="AI6:AJ6"/>
    <mergeCell ref="AG6:AG7"/>
    <mergeCell ref="Z6:AB6"/>
    <mergeCell ref="V6:V7"/>
    <mergeCell ref="W6:W7"/>
    <mergeCell ref="C6:C7"/>
    <mergeCell ref="D6:F6"/>
    <mergeCell ref="G6:I6"/>
    <mergeCell ref="K6:M6"/>
    <mergeCell ref="N6:N7"/>
    <mergeCell ref="J6:J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59999389629810485"/>
    <pageSetUpPr fitToPage="1"/>
  </sheetPr>
  <dimension ref="A1:XFD373"/>
  <sheetViews>
    <sheetView topLeftCell="A240" zoomScale="90" zoomScaleNormal="90" workbookViewId="0">
      <selection activeCell="E219" sqref="E219"/>
    </sheetView>
  </sheetViews>
  <sheetFormatPr baseColWidth="10" defaultColWidth="11.42578125" defaultRowHeight="12.75" outlineLevelRow="1" outlineLevelCol="1" x14ac:dyDescent="0.25"/>
  <cols>
    <col min="1" max="1" width="3.5703125" style="16" customWidth="1"/>
    <col min="2" max="2" width="13.28515625" style="16" hidden="1" customWidth="1"/>
    <col min="3" max="3" width="11.85546875" style="16" customWidth="1"/>
    <col min="4" max="4" width="10.42578125" style="16" bestFit="1" customWidth="1"/>
    <col min="5" max="5" width="29.140625" style="15" customWidth="1"/>
    <col min="6" max="6" width="26.42578125" style="15" customWidth="1"/>
    <col min="7" max="7" width="11.140625" style="16" customWidth="1"/>
    <col min="8" max="9" width="9.85546875" style="16" hidden="1" customWidth="1"/>
    <col min="10" max="10" width="21.85546875" style="13" bestFit="1" customWidth="1"/>
    <col min="11" max="11" width="16.140625" style="46" customWidth="1"/>
    <col min="12" max="12" width="14.85546875" style="15" customWidth="1"/>
    <col min="13" max="13" width="10.42578125" style="16" hidden="1" customWidth="1"/>
    <col min="14" max="14" width="9.140625" style="16" hidden="1" customWidth="1"/>
    <col min="15" max="15" width="13" style="16" hidden="1" customWidth="1"/>
    <col min="16" max="16" width="10.5703125" style="16" hidden="1" customWidth="1"/>
    <col min="17" max="17" width="13.85546875" style="47" hidden="1" customWidth="1"/>
    <col min="18" max="20" width="13.7109375" style="13" customWidth="1" outlineLevel="1"/>
    <col min="21" max="21" width="13.7109375" style="13" customWidth="1"/>
    <col min="22" max="24" width="13.7109375" style="13" hidden="1" customWidth="1" outlineLevel="1"/>
    <col min="25" max="25" width="13.7109375" style="13" hidden="1" customWidth="1" collapsed="1"/>
    <col min="26" max="28" width="13.7109375" style="13" hidden="1" customWidth="1" outlineLevel="1"/>
    <col min="29" max="29" width="13.7109375" style="13" hidden="1" customWidth="1" collapsed="1"/>
    <col min="30" max="32" width="13.7109375" style="13" hidden="1" customWidth="1" outlineLevel="1"/>
    <col min="33" max="33" width="14.140625" style="13" hidden="1" customWidth="1" collapsed="1"/>
    <col min="34" max="34" width="14.42578125" style="13" bestFit="1" customWidth="1"/>
    <col min="35" max="35" width="10.28515625" style="234" bestFit="1" customWidth="1"/>
    <col min="36" max="36" width="11.140625" style="234" customWidth="1"/>
    <col min="37" max="16384" width="11.42578125" style="15"/>
  </cols>
  <sheetData>
    <row r="1" spans="1:16384" s="12" customFormat="1" ht="16.5" customHeight="1" x14ac:dyDescent="0.25">
      <c r="A1" s="552" t="s">
        <v>78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</row>
    <row r="2" spans="1:16384" s="12" customFormat="1" ht="16.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  <c r="AB2" s="553"/>
      <c r="AC2" s="553"/>
      <c r="AD2" s="553"/>
      <c r="AE2" s="553"/>
      <c r="AF2" s="553"/>
      <c r="AG2" s="553"/>
      <c r="AH2" s="553"/>
      <c r="AI2" s="553"/>
      <c r="AJ2" s="553"/>
    </row>
    <row r="3" spans="1:16384" s="12" customFormat="1" ht="16.5" customHeight="1" x14ac:dyDescent="0.25">
      <c r="A3" s="640" t="str">
        <f>+'24-03-341 Ind. Proy'!A3:AJ3</f>
        <v>EJECUCIÓN AL 31 DE MARZO DE 2021</v>
      </c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</row>
    <row r="4" spans="1:16384" s="12" customFormat="1" ht="16.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</row>
    <row r="5" spans="1:16384" s="133" customFormat="1" ht="18" customHeight="1" x14ac:dyDescent="0.25">
      <c r="A5" s="556" t="s">
        <v>83</v>
      </c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7"/>
      <c r="Y5" s="557"/>
      <c r="Z5" s="557"/>
      <c r="AA5" s="557"/>
      <c r="AB5" s="557"/>
      <c r="AC5" s="557"/>
      <c r="AD5" s="557"/>
      <c r="AE5" s="557"/>
      <c r="AF5" s="557"/>
      <c r="AG5" s="557"/>
      <c r="AH5" s="557"/>
      <c r="AI5" s="557"/>
      <c r="AJ5" s="558"/>
      <c r="AK5" s="137"/>
      <c r="AL5" s="137"/>
      <c r="AM5" s="137"/>
      <c r="AN5" s="137"/>
      <c r="AO5" s="137"/>
      <c r="AP5" s="137"/>
      <c r="AQ5" s="668"/>
      <c r="AR5" s="668"/>
      <c r="AS5" s="669"/>
      <c r="AT5" s="669"/>
      <c r="AU5" s="669"/>
      <c r="AV5" s="669"/>
      <c r="AW5" s="669"/>
      <c r="AX5" s="669"/>
      <c r="AY5" s="669"/>
      <c r="AZ5" s="669"/>
      <c r="BA5" s="669"/>
      <c r="BB5" s="669"/>
      <c r="BC5" s="669"/>
      <c r="BD5" s="669"/>
      <c r="BE5" s="669"/>
      <c r="BF5" s="669"/>
      <c r="BG5" s="669"/>
      <c r="BH5" s="669"/>
      <c r="BI5" s="669"/>
      <c r="BJ5" s="669"/>
      <c r="BK5" s="669"/>
      <c r="BL5" s="136"/>
      <c r="BM5" s="136"/>
      <c r="BN5" s="137"/>
      <c r="BO5" s="137"/>
      <c r="BP5" s="137"/>
      <c r="BQ5" s="137"/>
      <c r="BR5" s="137"/>
      <c r="BS5" s="137"/>
      <c r="BT5" s="137"/>
      <c r="BU5" s="137"/>
      <c r="BV5" s="137"/>
      <c r="BW5" s="137"/>
      <c r="BX5" s="137"/>
      <c r="BY5" s="137"/>
      <c r="BZ5" s="137"/>
      <c r="CA5" s="137"/>
      <c r="CB5" s="137"/>
      <c r="CC5" s="137"/>
      <c r="CD5" s="137"/>
      <c r="CE5" s="137"/>
      <c r="CF5" s="137"/>
      <c r="CG5" s="668"/>
      <c r="CH5" s="668"/>
      <c r="CI5" s="669"/>
      <c r="CJ5" s="669"/>
      <c r="CK5" s="669"/>
      <c r="CL5" s="669"/>
      <c r="CM5" s="669"/>
      <c r="CN5" s="669"/>
      <c r="CO5" s="669"/>
      <c r="CP5" s="669"/>
      <c r="CQ5" s="669"/>
      <c r="CR5" s="669"/>
      <c r="CS5" s="669"/>
      <c r="CT5" s="669"/>
      <c r="CU5" s="669"/>
      <c r="CV5" s="669"/>
      <c r="CW5" s="669"/>
      <c r="CX5" s="669"/>
      <c r="CY5" s="669"/>
      <c r="CZ5" s="669"/>
      <c r="DA5" s="669"/>
      <c r="DB5" s="668"/>
      <c r="DC5" s="668"/>
      <c r="DD5" s="669"/>
      <c r="DE5" s="669"/>
      <c r="DF5" s="669"/>
      <c r="DG5" s="669"/>
      <c r="DH5" s="669"/>
      <c r="DI5" s="669"/>
      <c r="DJ5" s="669"/>
      <c r="DK5" s="669"/>
      <c r="DL5" s="669"/>
      <c r="DM5" s="669"/>
      <c r="DN5" s="669"/>
      <c r="DO5" s="669"/>
      <c r="DP5" s="669"/>
      <c r="DQ5" s="669"/>
      <c r="DR5" s="669"/>
      <c r="DS5" s="669"/>
      <c r="DT5" s="669"/>
      <c r="DU5" s="669"/>
      <c r="DV5" s="669"/>
      <c r="DW5" s="668"/>
      <c r="DX5" s="668"/>
      <c r="DY5" s="669"/>
      <c r="DZ5" s="669"/>
      <c r="EA5" s="669"/>
      <c r="EB5" s="669"/>
      <c r="EC5" s="669"/>
      <c r="ED5" s="669"/>
      <c r="EE5" s="669"/>
      <c r="EF5" s="669"/>
      <c r="EG5" s="669"/>
      <c r="EH5" s="669"/>
      <c r="EI5" s="669"/>
      <c r="EJ5" s="669"/>
      <c r="EK5" s="669"/>
      <c r="EL5" s="669"/>
      <c r="EM5" s="669"/>
      <c r="EN5" s="669"/>
      <c r="EO5" s="669"/>
      <c r="EP5" s="669"/>
      <c r="EQ5" s="669"/>
      <c r="ER5" s="668"/>
      <c r="ES5" s="668"/>
      <c r="ET5" s="669"/>
      <c r="EU5" s="669"/>
      <c r="EV5" s="669"/>
      <c r="EW5" s="669"/>
      <c r="EX5" s="669"/>
      <c r="EY5" s="669"/>
      <c r="EZ5" s="669"/>
      <c r="FA5" s="669"/>
      <c r="FB5" s="669"/>
      <c r="FC5" s="669"/>
      <c r="FD5" s="669"/>
      <c r="FE5" s="669"/>
      <c r="FF5" s="669"/>
      <c r="FG5" s="669"/>
      <c r="FH5" s="669"/>
      <c r="FI5" s="669"/>
      <c r="FJ5" s="669"/>
      <c r="FK5" s="669"/>
      <c r="FL5" s="669"/>
      <c r="FM5" s="668"/>
      <c r="FN5" s="668"/>
      <c r="FO5" s="669"/>
      <c r="FP5" s="669"/>
      <c r="FQ5" s="669"/>
      <c r="FR5" s="669"/>
      <c r="FS5" s="669"/>
      <c r="FT5" s="669"/>
      <c r="FU5" s="669"/>
      <c r="FV5" s="669"/>
      <c r="FW5" s="669"/>
      <c r="FX5" s="669"/>
      <c r="FY5" s="669"/>
      <c r="FZ5" s="669"/>
      <c r="GA5" s="669"/>
      <c r="GB5" s="669"/>
      <c r="GC5" s="669"/>
      <c r="GD5" s="669"/>
      <c r="GE5" s="669"/>
      <c r="GF5" s="669"/>
      <c r="GG5" s="669"/>
      <c r="GH5" s="668"/>
      <c r="GI5" s="668"/>
      <c r="GJ5" s="669"/>
      <c r="GK5" s="669"/>
      <c r="GL5" s="669"/>
      <c r="GM5" s="669"/>
      <c r="GN5" s="669"/>
      <c r="GO5" s="669"/>
      <c r="GP5" s="669"/>
      <c r="GQ5" s="669"/>
      <c r="GR5" s="669"/>
      <c r="GS5" s="669"/>
      <c r="GT5" s="669"/>
      <c r="GU5" s="669"/>
      <c r="GV5" s="669"/>
      <c r="GW5" s="669"/>
      <c r="GX5" s="669"/>
      <c r="GY5" s="669"/>
      <c r="GZ5" s="669"/>
      <c r="HA5" s="669"/>
      <c r="HB5" s="669"/>
      <c r="HC5" s="668"/>
      <c r="HD5" s="668"/>
      <c r="HE5" s="669"/>
      <c r="HF5" s="669"/>
      <c r="HG5" s="669"/>
      <c r="HH5" s="669"/>
      <c r="HI5" s="669"/>
      <c r="HJ5" s="669"/>
      <c r="HK5" s="669"/>
      <c r="HL5" s="669"/>
      <c r="HM5" s="669"/>
      <c r="HN5" s="669"/>
      <c r="HO5" s="669"/>
      <c r="HP5" s="669"/>
      <c r="HQ5" s="669"/>
      <c r="HR5" s="669"/>
      <c r="HS5" s="669"/>
      <c r="HT5" s="669"/>
      <c r="HU5" s="669"/>
      <c r="HV5" s="669"/>
      <c r="HW5" s="669"/>
      <c r="HX5" s="668"/>
      <c r="HY5" s="668"/>
      <c r="HZ5" s="669"/>
      <c r="IA5" s="669"/>
      <c r="IB5" s="669"/>
      <c r="IC5" s="669"/>
      <c r="ID5" s="669"/>
      <c r="IE5" s="669"/>
      <c r="IF5" s="669"/>
      <c r="IG5" s="669"/>
      <c r="IH5" s="669"/>
      <c r="II5" s="669"/>
      <c r="IJ5" s="669"/>
      <c r="IK5" s="669"/>
      <c r="IL5" s="669"/>
      <c r="IM5" s="669"/>
      <c r="IN5" s="669"/>
      <c r="IO5" s="669"/>
      <c r="IP5" s="669"/>
      <c r="IQ5" s="669"/>
      <c r="IR5" s="669"/>
      <c r="IS5" s="668"/>
      <c r="IT5" s="668"/>
      <c r="IU5" s="669"/>
      <c r="IV5" s="669"/>
      <c r="IW5" s="669"/>
      <c r="IX5" s="669"/>
      <c r="IY5" s="669"/>
      <c r="IZ5" s="669"/>
      <c r="JA5" s="669"/>
      <c r="JB5" s="669"/>
      <c r="JC5" s="669"/>
      <c r="JD5" s="669"/>
      <c r="JE5" s="669"/>
      <c r="JF5" s="669"/>
      <c r="JG5" s="669"/>
      <c r="JH5" s="669"/>
      <c r="JI5" s="669"/>
      <c r="JJ5" s="669"/>
      <c r="JK5" s="669"/>
      <c r="JL5" s="669"/>
      <c r="JM5" s="669"/>
      <c r="JN5" s="668"/>
      <c r="JO5" s="668"/>
      <c r="JP5" s="669"/>
      <c r="JQ5" s="669"/>
      <c r="JR5" s="669"/>
      <c r="JS5" s="669"/>
      <c r="JT5" s="669"/>
      <c r="JU5" s="669"/>
      <c r="JV5" s="669"/>
      <c r="JW5" s="669"/>
      <c r="JX5" s="669"/>
      <c r="JY5" s="669"/>
      <c r="JZ5" s="669"/>
      <c r="KA5" s="669"/>
      <c r="KB5" s="669"/>
      <c r="KC5" s="669"/>
      <c r="KD5" s="669"/>
      <c r="KE5" s="669"/>
      <c r="KF5" s="669"/>
      <c r="KG5" s="669"/>
      <c r="KH5" s="669"/>
      <c r="KI5" s="668"/>
      <c r="KJ5" s="668"/>
      <c r="KK5" s="669"/>
      <c r="KL5" s="669"/>
      <c r="KM5" s="669"/>
      <c r="KN5" s="669"/>
      <c r="KO5" s="669"/>
      <c r="KP5" s="669"/>
      <c r="KQ5" s="669"/>
      <c r="KR5" s="669"/>
      <c r="KS5" s="669"/>
      <c r="KT5" s="669"/>
      <c r="KU5" s="669"/>
      <c r="KV5" s="669"/>
      <c r="KW5" s="669"/>
      <c r="KX5" s="669"/>
      <c r="KY5" s="669"/>
      <c r="KZ5" s="669"/>
      <c r="LA5" s="669"/>
      <c r="LB5" s="669"/>
      <c r="LC5" s="669"/>
      <c r="LD5" s="668"/>
      <c r="LE5" s="668"/>
      <c r="LF5" s="669"/>
      <c r="LG5" s="669"/>
      <c r="LH5" s="669"/>
      <c r="LI5" s="669"/>
      <c r="LJ5" s="669"/>
      <c r="LK5" s="669"/>
      <c r="LL5" s="669"/>
      <c r="LM5" s="669"/>
      <c r="LN5" s="669"/>
      <c r="LO5" s="669"/>
      <c r="LP5" s="669"/>
      <c r="LQ5" s="669"/>
      <c r="LR5" s="669"/>
      <c r="LS5" s="669"/>
      <c r="LT5" s="669"/>
      <c r="LU5" s="669"/>
      <c r="LV5" s="669"/>
      <c r="LW5" s="669"/>
      <c r="LX5" s="669"/>
      <c r="LY5" s="668"/>
      <c r="LZ5" s="668"/>
      <c r="MA5" s="669"/>
      <c r="MB5" s="669"/>
      <c r="MC5" s="669"/>
      <c r="MD5" s="669"/>
      <c r="ME5" s="669"/>
      <c r="MF5" s="669"/>
      <c r="MG5" s="669"/>
      <c r="MH5" s="669"/>
      <c r="MI5" s="669"/>
      <c r="MJ5" s="669"/>
      <c r="MK5" s="669"/>
      <c r="ML5" s="669"/>
      <c r="MM5" s="669"/>
      <c r="MN5" s="669"/>
      <c r="MO5" s="669"/>
      <c r="MP5" s="669"/>
      <c r="MQ5" s="669"/>
      <c r="MR5" s="669"/>
      <c r="MS5" s="669"/>
      <c r="MT5" s="668"/>
      <c r="MU5" s="668"/>
      <c r="MV5" s="669"/>
      <c r="MW5" s="669"/>
      <c r="MX5" s="669"/>
      <c r="MY5" s="669"/>
      <c r="MZ5" s="669"/>
      <c r="NA5" s="669"/>
      <c r="NB5" s="669"/>
      <c r="NC5" s="669"/>
      <c r="ND5" s="669"/>
      <c r="NE5" s="669"/>
      <c r="NF5" s="669"/>
      <c r="NG5" s="669"/>
      <c r="NH5" s="669"/>
      <c r="NI5" s="669"/>
      <c r="NJ5" s="669"/>
      <c r="NK5" s="669"/>
      <c r="NL5" s="669"/>
      <c r="NM5" s="669"/>
      <c r="NN5" s="669"/>
      <c r="NO5" s="668"/>
      <c r="NP5" s="668"/>
      <c r="NQ5" s="669"/>
      <c r="NR5" s="669"/>
      <c r="NS5" s="669"/>
      <c r="NT5" s="669"/>
      <c r="NU5" s="669"/>
      <c r="NV5" s="669"/>
      <c r="NW5" s="669"/>
      <c r="NX5" s="669"/>
      <c r="NY5" s="669"/>
      <c r="NZ5" s="669"/>
      <c r="OA5" s="669"/>
      <c r="OB5" s="669"/>
      <c r="OC5" s="669"/>
      <c r="OD5" s="669"/>
      <c r="OE5" s="669"/>
      <c r="OF5" s="669"/>
      <c r="OG5" s="669"/>
      <c r="OH5" s="669"/>
      <c r="OI5" s="669"/>
      <c r="OJ5" s="668"/>
      <c r="OK5" s="668"/>
      <c r="OL5" s="669"/>
      <c r="OM5" s="669"/>
      <c r="ON5" s="669"/>
      <c r="OO5" s="669"/>
      <c r="OP5" s="669"/>
      <c r="OQ5" s="669"/>
      <c r="OR5" s="669"/>
      <c r="OS5" s="669"/>
      <c r="OT5" s="669"/>
      <c r="OU5" s="669"/>
      <c r="OV5" s="669"/>
      <c r="OW5" s="669"/>
      <c r="OX5" s="669"/>
      <c r="OY5" s="669"/>
      <c r="OZ5" s="669"/>
      <c r="PA5" s="669"/>
      <c r="PB5" s="669"/>
      <c r="PC5" s="669"/>
      <c r="PD5" s="669"/>
      <c r="PE5" s="668"/>
      <c r="PF5" s="668"/>
      <c r="PG5" s="669"/>
      <c r="PH5" s="669"/>
      <c r="PI5" s="669"/>
      <c r="PJ5" s="669"/>
      <c r="PK5" s="669"/>
      <c r="PL5" s="669"/>
      <c r="PM5" s="669"/>
      <c r="PN5" s="669"/>
      <c r="PO5" s="669"/>
      <c r="PP5" s="669"/>
      <c r="PQ5" s="669"/>
      <c r="PR5" s="669"/>
      <c r="PS5" s="669"/>
      <c r="PT5" s="669"/>
      <c r="PU5" s="669"/>
      <c r="PV5" s="669"/>
      <c r="PW5" s="669"/>
      <c r="PX5" s="669"/>
      <c r="PY5" s="669"/>
      <c r="PZ5" s="668"/>
      <c r="QA5" s="668"/>
      <c r="QB5" s="669"/>
      <c r="QC5" s="669"/>
      <c r="QD5" s="669"/>
      <c r="QE5" s="669"/>
      <c r="QF5" s="669"/>
      <c r="QG5" s="669"/>
      <c r="QH5" s="669"/>
      <c r="QI5" s="669"/>
      <c r="QJ5" s="669"/>
      <c r="QK5" s="669"/>
      <c r="QL5" s="669"/>
      <c r="QM5" s="669"/>
      <c r="QN5" s="669"/>
      <c r="QO5" s="669"/>
      <c r="QP5" s="669"/>
      <c r="QQ5" s="669"/>
      <c r="QR5" s="669"/>
      <c r="QS5" s="669"/>
      <c r="QT5" s="669"/>
      <c r="QU5" s="668"/>
      <c r="QV5" s="668"/>
      <c r="QW5" s="669"/>
      <c r="QX5" s="669"/>
      <c r="QY5" s="669"/>
      <c r="QZ5" s="669"/>
      <c r="RA5" s="669"/>
      <c r="RB5" s="669"/>
      <c r="RC5" s="669"/>
      <c r="RD5" s="669"/>
      <c r="RE5" s="669"/>
      <c r="RF5" s="669"/>
      <c r="RG5" s="669"/>
      <c r="RH5" s="669"/>
      <c r="RI5" s="669"/>
      <c r="RJ5" s="669"/>
      <c r="RK5" s="669"/>
      <c r="RL5" s="669"/>
      <c r="RM5" s="669"/>
      <c r="RN5" s="669"/>
      <c r="RO5" s="669"/>
      <c r="RP5" s="668"/>
      <c r="RQ5" s="668"/>
      <c r="RR5" s="669"/>
      <c r="RS5" s="669"/>
      <c r="RT5" s="669"/>
      <c r="RU5" s="669"/>
      <c r="RV5" s="669"/>
      <c r="RW5" s="669"/>
      <c r="RX5" s="669"/>
      <c r="RY5" s="669"/>
      <c r="RZ5" s="669"/>
      <c r="SA5" s="669"/>
      <c r="SB5" s="669"/>
      <c r="SC5" s="669"/>
      <c r="SD5" s="669"/>
      <c r="SE5" s="669"/>
      <c r="SF5" s="669"/>
      <c r="SG5" s="669"/>
      <c r="SH5" s="669"/>
      <c r="SI5" s="669"/>
      <c r="SJ5" s="669"/>
      <c r="SK5" s="668"/>
      <c r="SL5" s="668"/>
      <c r="SM5" s="669"/>
      <c r="SN5" s="669"/>
      <c r="SO5" s="669"/>
      <c r="SP5" s="669"/>
      <c r="SQ5" s="669"/>
      <c r="SR5" s="669"/>
      <c r="SS5" s="669"/>
      <c r="ST5" s="669"/>
      <c r="SU5" s="669"/>
      <c r="SV5" s="669"/>
      <c r="SW5" s="669"/>
      <c r="SX5" s="669"/>
      <c r="SY5" s="669"/>
      <c r="SZ5" s="669"/>
      <c r="TA5" s="669"/>
      <c r="TB5" s="669"/>
      <c r="TC5" s="669"/>
      <c r="TD5" s="669"/>
      <c r="TE5" s="669"/>
      <c r="TF5" s="668"/>
      <c r="TG5" s="668"/>
      <c r="TH5" s="669"/>
      <c r="TI5" s="669"/>
      <c r="TJ5" s="669"/>
      <c r="TK5" s="669"/>
      <c r="TL5" s="669"/>
      <c r="TM5" s="669"/>
      <c r="TN5" s="669"/>
      <c r="TO5" s="669"/>
      <c r="TP5" s="669"/>
      <c r="TQ5" s="669"/>
      <c r="TR5" s="669"/>
      <c r="TS5" s="669"/>
      <c r="TT5" s="669"/>
      <c r="TU5" s="669"/>
      <c r="TV5" s="669"/>
      <c r="TW5" s="669"/>
      <c r="TX5" s="669"/>
      <c r="TY5" s="669"/>
      <c r="TZ5" s="669"/>
      <c r="UA5" s="668"/>
      <c r="UB5" s="668"/>
      <c r="UC5" s="669"/>
      <c r="UD5" s="669"/>
      <c r="UE5" s="669"/>
      <c r="UF5" s="669"/>
      <c r="UG5" s="669"/>
      <c r="UH5" s="669"/>
      <c r="UI5" s="669"/>
      <c r="UJ5" s="669"/>
      <c r="UK5" s="669"/>
      <c r="UL5" s="669"/>
      <c r="UM5" s="669"/>
      <c r="UN5" s="669"/>
      <c r="UO5" s="669"/>
      <c r="UP5" s="669"/>
      <c r="UQ5" s="669"/>
      <c r="UR5" s="669"/>
      <c r="US5" s="669"/>
      <c r="UT5" s="669"/>
      <c r="UU5" s="669"/>
      <c r="UV5" s="668"/>
      <c r="UW5" s="668"/>
      <c r="UX5" s="669"/>
      <c r="UY5" s="669"/>
      <c r="UZ5" s="669"/>
      <c r="VA5" s="669"/>
      <c r="VB5" s="669"/>
      <c r="VC5" s="669"/>
      <c r="VD5" s="669"/>
      <c r="VE5" s="669"/>
      <c r="VF5" s="669"/>
      <c r="VG5" s="669"/>
      <c r="VH5" s="669"/>
      <c r="VI5" s="669"/>
      <c r="VJ5" s="669"/>
      <c r="VK5" s="669"/>
      <c r="VL5" s="669"/>
      <c r="VM5" s="669"/>
      <c r="VN5" s="669"/>
      <c r="VO5" s="669"/>
      <c r="VP5" s="669"/>
      <c r="VQ5" s="668"/>
      <c r="VR5" s="668"/>
      <c r="VS5" s="669"/>
      <c r="VT5" s="669"/>
      <c r="VU5" s="669"/>
      <c r="VV5" s="669"/>
      <c r="VW5" s="669"/>
      <c r="VX5" s="669"/>
      <c r="VY5" s="669"/>
      <c r="VZ5" s="669"/>
      <c r="WA5" s="669"/>
      <c r="WB5" s="669"/>
      <c r="WC5" s="669"/>
      <c r="WD5" s="669"/>
      <c r="WE5" s="669"/>
      <c r="WF5" s="669"/>
      <c r="WG5" s="669"/>
      <c r="WH5" s="669"/>
      <c r="WI5" s="669"/>
      <c r="WJ5" s="669"/>
      <c r="WK5" s="669"/>
      <c r="WL5" s="668"/>
      <c r="WM5" s="668"/>
      <c r="WN5" s="669"/>
      <c r="WO5" s="669"/>
      <c r="WP5" s="669"/>
      <c r="WQ5" s="669"/>
      <c r="WR5" s="669"/>
      <c r="WS5" s="669"/>
      <c r="WT5" s="669"/>
      <c r="WU5" s="669"/>
      <c r="WV5" s="669"/>
      <c r="WW5" s="669"/>
      <c r="WX5" s="669"/>
      <c r="WY5" s="669"/>
      <c r="WZ5" s="669"/>
      <c r="XA5" s="669"/>
      <c r="XB5" s="669"/>
      <c r="XC5" s="669"/>
      <c r="XD5" s="669"/>
      <c r="XE5" s="669"/>
      <c r="XF5" s="669"/>
      <c r="XG5" s="668"/>
      <c r="XH5" s="668"/>
      <c r="XI5" s="669"/>
      <c r="XJ5" s="669"/>
      <c r="XK5" s="669"/>
      <c r="XL5" s="669"/>
      <c r="XM5" s="669"/>
      <c r="XN5" s="669"/>
      <c r="XO5" s="669"/>
      <c r="XP5" s="669"/>
      <c r="XQ5" s="669"/>
      <c r="XR5" s="669"/>
      <c r="XS5" s="669"/>
      <c r="XT5" s="669"/>
      <c r="XU5" s="669"/>
      <c r="XV5" s="669"/>
      <c r="XW5" s="669"/>
      <c r="XX5" s="669"/>
      <c r="XY5" s="669"/>
      <c r="XZ5" s="669"/>
      <c r="YA5" s="669"/>
      <c r="YB5" s="668"/>
      <c r="YC5" s="668"/>
      <c r="YD5" s="669"/>
      <c r="YE5" s="669"/>
      <c r="YF5" s="669"/>
      <c r="YG5" s="669"/>
      <c r="YH5" s="669"/>
      <c r="YI5" s="669"/>
      <c r="YJ5" s="669"/>
      <c r="YK5" s="669"/>
      <c r="YL5" s="669"/>
      <c r="YM5" s="669"/>
      <c r="YN5" s="669"/>
      <c r="YO5" s="669"/>
      <c r="YP5" s="669"/>
      <c r="YQ5" s="669"/>
      <c r="YR5" s="669"/>
      <c r="YS5" s="669"/>
      <c r="YT5" s="669"/>
      <c r="YU5" s="669"/>
      <c r="YV5" s="669"/>
      <c r="YW5" s="668"/>
      <c r="YX5" s="668"/>
      <c r="YY5" s="669"/>
      <c r="YZ5" s="669"/>
      <c r="ZA5" s="669"/>
      <c r="ZB5" s="669"/>
      <c r="ZC5" s="669"/>
      <c r="ZD5" s="669"/>
      <c r="ZE5" s="669"/>
      <c r="ZF5" s="669"/>
      <c r="ZG5" s="669"/>
      <c r="ZH5" s="669"/>
      <c r="ZI5" s="669"/>
      <c r="ZJ5" s="669"/>
      <c r="ZK5" s="669"/>
      <c r="ZL5" s="669"/>
      <c r="ZM5" s="669"/>
      <c r="ZN5" s="669"/>
      <c r="ZO5" s="669"/>
      <c r="ZP5" s="669"/>
      <c r="ZQ5" s="669"/>
      <c r="ZR5" s="668"/>
      <c r="ZS5" s="668"/>
      <c r="ZT5" s="669"/>
      <c r="ZU5" s="669"/>
      <c r="ZV5" s="669"/>
      <c r="ZW5" s="669"/>
      <c r="ZX5" s="669"/>
      <c r="ZY5" s="669"/>
      <c r="ZZ5" s="669"/>
      <c r="AAA5" s="669"/>
      <c r="AAB5" s="669"/>
      <c r="AAC5" s="669"/>
      <c r="AAD5" s="669"/>
      <c r="AAE5" s="669"/>
      <c r="AAF5" s="669"/>
      <c r="AAG5" s="669"/>
      <c r="AAH5" s="669"/>
      <c r="AAI5" s="669"/>
      <c r="AAJ5" s="669"/>
      <c r="AAK5" s="669"/>
      <c r="AAL5" s="669"/>
      <c r="AAM5" s="668"/>
      <c r="AAN5" s="668"/>
      <c r="AAO5" s="669"/>
      <c r="AAP5" s="669"/>
      <c r="AAQ5" s="669"/>
      <c r="AAR5" s="669"/>
      <c r="AAS5" s="669"/>
      <c r="AAT5" s="669"/>
      <c r="AAU5" s="669"/>
      <c r="AAV5" s="669"/>
      <c r="AAW5" s="669"/>
      <c r="AAX5" s="669"/>
      <c r="AAY5" s="669"/>
      <c r="AAZ5" s="669"/>
      <c r="ABA5" s="669"/>
      <c r="ABB5" s="669"/>
      <c r="ABC5" s="669"/>
      <c r="ABD5" s="669"/>
      <c r="ABE5" s="669"/>
      <c r="ABF5" s="669"/>
      <c r="ABG5" s="669"/>
      <c r="ABH5" s="668"/>
      <c r="ABI5" s="668"/>
      <c r="ABJ5" s="669"/>
      <c r="ABK5" s="669"/>
      <c r="ABL5" s="669"/>
      <c r="ABM5" s="669"/>
      <c r="ABN5" s="669"/>
      <c r="ABO5" s="669"/>
      <c r="ABP5" s="669"/>
      <c r="ABQ5" s="669"/>
      <c r="ABR5" s="669"/>
      <c r="ABS5" s="669"/>
      <c r="ABT5" s="669"/>
      <c r="ABU5" s="669"/>
      <c r="ABV5" s="669"/>
      <c r="ABW5" s="669"/>
      <c r="ABX5" s="669"/>
      <c r="ABY5" s="669"/>
      <c r="ABZ5" s="669"/>
      <c r="ACA5" s="669"/>
      <c r="ACB5" s="669"/>
      <c r="ACC5" s="668"/>
      <c r="ACD5" s="668"/>
      <c r="ACE5" s="669"/>
      <c r="ACF5" s="669"/>
      <c r="ACG5" s="669"/>
      <c r="ACH5" s="669"/>
      <c r="ACI5" s="669"/>
      <c r="ACJ5" s="669"/>
      <c r="ACK5" s="669"/>
      <c r="ACL5" s="669"/>
      <c r="ACM5" s="669"/>
      <c r="ACN5" s="669"/>
      <c r="ACO5" s="669"/>
      <c r="ACP5" s="669"/>
      <c r="ACQ5" s="669"/>
      <c r="ACR5" s="669"/>
      <c r="ACS5" s="669"/>
      <c r="ACT5" s="669"/>
      <c r="ACU5" s="669"/>
      <c r="ACV5" s="669"/>
      <c r="ACW5" s="669"/>
      <c r="ACX5" s="668"/>
      <c r="ACY5" s="668"/>
      <c r="ACZ5" s="669"/>
      <c r="ADA5" s="669"/>
      <c r="ADB5" s="669"/>
      <c r="ADC5" s="669"/>
      <c r="ADD5" s="669"/>
      <c r="ADE5" s="669"/>
      <c r="ADF5" s="669"/>
      <c r="ADG5" s="669"/>
      <c r="ADH5" s="669"/>
      <c r="ADI5" s="669"/>
      <c r="ADJ5" s="669"/>
      <c r="ADK5" s="669"/>
      <c r="ADL5" s="669"/>
      <c r="ADM5" s="669"/>
      <c r="ADN5" s="669"/>
      <c r="ADO5" s="669"/>
      <c r="ADP5" s="669"/>
      <c r="ADQ5" s="669"/>
      <c r="ADR5" s="669"/>
      <c r="ADS5" s="668"/>
      <c r="ADT5" s="668"/>
      <c r="ADU5" s="669"/>
      <c r="ADV5" s="669"/>
      <c r="ADW5" s="669"/>
      <c r="ADX5" s="669"/>
      <c r="ADY5" s="669"/>
      <c r="ADZ5" s="669"/>
      <c r="AEA5" s="669"/>
      <c r="AEB5" s="669"/>
      <c r="AEC5" s="669"/>
      <c r="AED5" s="669"/>
      <c r="AEE5" s="669"/>
      <c r="AEF5" s="669"/>
      <c r="AEG5" s="669"/>
      <c r="AEH5" s="669"/>
      <c r="AEI5" s="669"/>
      <c r="AEJ5" s="669"/>
      <c r="AEK5" s="669"/>
      <c r="AEL5" s="669"/>
      <c r="AEM5" s="669"/>
      <c r="AEN5" s="668"/>
      <c r="AEO5" s="668"/>
      <c r="AEP5" s="669"/>
      <c r="AEQ5" s="669"/>
      <c r="AER5" s="669"/>
      <c r="AES5" s="669"/>
      <c r="AET5" s="669"/>
      <c r="AEU5" s="669"/>
      <c r="AEV5" s="669"/>
      <c r="AEW5" s="669"/>
      <c r="AEX5" s="669"/>
      <c r="AEY5" s="669"/>
      <c r="AEZ5" s="669"/>
      <c r="AFA5" s="669"/>
      <c r="AFB5" s="669"/>
      <c r="AFC5" s="669"/>
      <c r="AFD5" s="669"/>
      <c r="AFE5" s="669"/>
      <c r="AFF5" s="669"/>
      <c r="AFG5" s="669"/>
      <c r="AFH5" s="669"/>
      <c r="AFI5" s="668"/>
      <c r="AFJ5" s="668"/>
      <c r="AFK5" s="669"/>
      <c r="AFL5" s="669"/>
      <c r="AFM5" s="669"/>
      <c r="AFN5" s="669"/>
      <c r="AFO5" s="669"/>
      <c r="AFP5" s="669"/>
      <c r="AFQ5" s="669"/>
      <c r="AFR5" s="669"/>
      <c r="AFS5" s="669"/>
      <c r="AFT5" s="669"/>
      <c r="AFU5" s="669"/>
      <c r="AFV5" s="669"/>
      <c r="AFW5" s="669"/>
      <c r="AFX5" s="669"/>
      <c r="AFY5" s="669"/>
      <c r="AFZ5" s="669"/>
      <c r="AGA5" s="669"/>
      <c r="AGB5" s="669"/>
      <c r="AGC5" s="669"/>
      <c r="AGD5" s="668"/>
      <c r="AGE5" s="668"/>
      <c r="AGF5" s="669"/>
      <c r="AGG5" s="669"/>
      <c r="AGH5" s="669"/>
      <c r="AGI5" s="669"/>
      <c r="AGJ5" s="669"/>
      <c r="AGK5" s="669"/>
      <c r="AGL5" s="669"/>
      <c r="AGM5" s="669"/>
      <c r="AGN5" s="669"/>
      <c r="AGO5" s="669"/>
      <c r="AGP5" s="669"/>
      <c r="AGQ5" s="669"/>
      <c r="AGR5" s="669"/>
      <c r="AGS5" s="669"/>
      <c r="AGT5" s="669"/>
      <c r="AGU5" s="669"/>
      <c r="AGV5" s="669"/>
      <c r="AGW5" s="669"/>
      <c r="AGX5" s="669"/>
      <c r="AGY5" s="668"/>
      <c r="AGZ5" s="668"/>
      <c r="AHA5" s="669"/>
      <c r="AHB5" s="669"/>
      <c r="AHC5" s="669"/>
      <c r="AHD5" s="669"/>
      <c r="AHE5" s="669"/>
      <c r="AHF5" s="669"/>
      <c r="AHG5" s="669"/>
      <c r="AHH5" s="669"/>
      <c r="AHI5" s="669"/>
      <c r="AHJ5" s="669"/>
      <c r="AHK5" s="669"/>
      <c r="AHL5" s="669"/>
      <c r="AHM5" s="669"/>
      <c r="AHN5" s="669"/>
      <c r="AHO5" s="669"/>
      <c r="AHP5" s="669"/>
      <c r="AHQ5" s="669"/>
      <c r="AHR5" s="669"/>
      <c r="AHS5" s="669"/>
      <c r="AHT5" s="668"/>
      <c r="AHU5" s="668"/>
      <c r="AHV5" s="669"/>
      <c r="AHW5" s="669"/>
      <c r="AHX5" s="669"/>
      <c r="AHY5" s="669"/>
      <c r="AHZ5" s="669"/>
      <c r="AIA5" s="669"/>
      <c r="AIB5" s="669"/>
      <c r="AIC5" s="669"/>
      <c r="AID5" s="669"/>
      <c r="AIE5" s="669"/>
      <c r="AIF5" s="669"/>
      <c r="AIG5" s="669"/>
      <c r="AIH5" s="669"/>
      <c r="AII5" s="669"/>
      <c r="AIJ5" s="669"/>
      <c r="AIK5" s="669"/>
      <c r="AIL5" s="669"/>
      <c r="AIM5" s="669"/>
      <c r="AIN5" s="669"/>
      <c r="AIO5" s="668"/>
      <c r="AIP5" s="668"/>
      <c r="AIQ5" s="669"/>
      <c r="AIR5" s="669"/>
      <c r="AIS5" s="669"/>
      <c r="AIT5" s="669"/>
      <c r="AIU5" s="669"/>
      <c r="AIV5" s="669"/>
      <c r="AIW5" s="669"/>
      <c r="AIX5" s="669"/>
      <c r="AIY5" s="669"/>
      <c r="AIZ5" s="669"/>
      <c r="AJA5" s="669"/>
      <c r="AJB5" s="669"/>
      <c r="AJC5" s="669"/>
      <c r="AJD5" s="669"/>
      <c r="AJE5" s="669"/>
      <c r="AJF5" s="669"/>
      <c r="AJG5" s="669"/>
      <c r="AJH5" s="669"/>
      <c r="AJI5" s="669"/>
      <c r="AJJ5" s="668"/>
      <c r="AJK5" s="668"/>
      <c r="AJL5" s="669"/>
      <c r="AJM5" s="669"/>
      <c r="AJN5" s="669"/>
      <c r="AJO5" s="669"/>
      <c r="AJP5" s="669"/>
      <c r="AJQ5" s="669"/>
      <c r="AJR5" s="669"/>
      <c r="AJS5" s="669"/>
      <c r="AJT5" s="669"/>
      <c r="AJU5" s="669"/>
      <c r="AJV5" s="669"/>
      <c r="AJW5" s="669"/>
      <c r="AJX5" s="669"/>
      <c r="AJY5" s="669"/>
      <c r="AJZ5" s="669"/>
      <c r="AKA5" s="669"/>
      <c r="AKB5" s="669"/>
      <c r="AKC5" s="669"/>
      <c r="AKD5" s="669"/>
      <c r="AKE5" s="668"/>
      <c r="AKF5" s="668"/>
      <c r="AKG5" s="669"/>
      <c r="AKH5" s="669"/>
      <c r="AKI5" s="669"/>
      <c r="AKJ5" s="669"/>
      <c r="AKK5" s="669"/>
      <c r="AKL5" s="669"/>
      <c r="AKM5" s="669"/>
      <c r="AKN5" s="669"/>
      <c r="AKO5" s="669"/>
      <c r="AKP5" s="669"/>
      <c r="AKQ5" s="669"/>
      <c r="AKR5" s="669"/>
      <c r="AKS5" s="669"/>
      <c r="AKT5" s="669"/>
      <c r="AKU5" s="669"/>
      <c r="AKV5" s="669"/>
      <c r="AKW5" s="669"/>
      <c r="AKX5" s="669"/>
      <c r="AKY5" s="669"/>
      <c r="AKZ5" s="668"/>
      <c r="ALA5" s="668"/>
      <c r="ALB5" s="669"/>
      <c r="ALC5" s="669"/>
      <c r="ALD5" s="669"/>
      <c r="ALE5" s="669"/>
      <c r="ALF5" s="669"/>
      <c r="ALG5" s="669"/>
      <c r="ALH5" s="669"/>
      <c r="ALI5" s="669"/>
      <c r="ALJ5" s="669"/>
      <c r="ALK5" s="669"/>
      <c r="ALL5" s="669"/>
      <c r="ALM5" s="669"/>
      <c r="ALN5" s="669"/>
      <c r="ALO5" s="669"/>
      <c r="ALP5" s="669"/>
      <c r="ALQ5" s="669"/>
      <c r="ALR5" s="669"/>
      <c r="ALS5" s="669"/>
      <c r="ALT5" s="669"/>
      <c r="ALU5" s="668"/>
      <c r="ALV5" s="668"/>
      <c r="ALW5" s="669"/>
      <c r="ALX5" s="669"/>
      <c r="ALY5" s="669"/>
      <c r="ALZ5" s="669"/>
      <c r="AMA5" s="669"/>
      <c r="AMB5" s="669"/>
      <c r="AMC5" s="669"/>
      <c r="AMD5" s="669"/>
      <c r="AME5" s="669"/>
      <c r="AMF5" s="669"/>
      <c r="AMG5" s="669"/>
      <c r="AMH5" s="669"/>
      <c r="AMI5" s="669"/>
      <c r="AMJ5" s="669"/>
      <c r="AMK5" s="669"/>
      <c r="AML5" s="669"/>
      <c r="AMM5" s="669"/>
      <c r="AMN5" s="669"/>
      <c r="AMO5" s="669"/>
      <c r="AMP5" s="668"/>
      <c r="AMQ5" s="668"/>
      <c r="AMR5" s="669"/>
      <c r="AMS5" s="669"/>
      <c r="AMT5" s="669"/>
      <c r="AMU5" s="669"/>
      <c r="AMV5" s="669"/>
      <c r="AMW5" s="669"/>
      <c r="AMX5" s="669"/>
      <c r="AMY5" s="669"/>
      <c r="AMZ5" s="669"/>
      <c r="ANA5" s="669"/>
      <c r="ANB5" s="669"/>
      <c r="ANC5" s="669"/>
      <c r="AND5" s="669"/>
      <c r="ANE5" s="669"/>
      <c r="ANF5" s="669"/>
      <c r="ANG5" s="669"/>
      <c r="ANH5" s="669"/>
      <c r="ANI5" s="669"/>
      <c r="ANJ5" s="669"/>
      <c r="ANK5" s="668"/>
      <c r="ANL5" s="668"/>
      <c r="ANM5" s="669"/>
      <c r="ANN5" s="669"/>
      <c r="ANO5" s="669"/>
      <c r="ANP5" s="669"/>
      <c r="ANQ5" s="669"/>
      <c r="ANR5" s="669"/>
      <c r="ANS5" s="669"/>
      <c r="ANT5" s="669"/>
      <c r="ANU5" s="669"/>
      <c r="ANV5" s="669"/>
      <c r="ANW5" s="669"/>
      <c r="ANX5" s="669"/>
      <c r="ANY5" s="669"/>
      <c r="ANZ5" s="669"/>
      <c r="AOA5" s="669"/>
      <c r="AOB5" s="669"/>
      <c r="AOC5" s="669"/>
      <c r="AOD5" s="669"/>
      <c r="AOE5" s="669"/>
      <c r="AOF5" s="668"/>
      <c r="AOG5" s="668"/>
      <c r="AOH5" s="669"/>
      <c r="AOI5" s="669"/>
      <c r="AOJ5" s="669"/>
      <c r="AOK5" s="669"/>
      <c r="AOL5" s="669"/>
      <c r="AOM5" s="669"/>
      <c r="AON5" s="669"/>
      <c r="AOO5" s="669"/>
      <c r="AOP5" s="669"/>
      <c r="AOQ5" s="669"/>
      <c r="AOR5" s="669"/>
      <c r="AOS5" s="669"/>
      <c r="AOT5" s="669"/>
      <c r="AOU5" s="669"/>
      <c r="AOV5" s="669"/>
      <c r="AOW5" s="669"/>
      <c r="AOX5" s="669"/>
      <c r="AOY5" s="669"/>
      <c r="AOZ5" s="669"/>
      <c r="APA5" s="668"/>
      <c r="APB5" s="668"/>
      <c r="APC5" s="669"/>
      <c r="APD5" s="669"/>
      <c r="APE5" s="669"/>
      <c r="APF5" s="669"/>
      <c r="APG5" s="669"/>
      <c r="APH5" s="669"/>
      <c r="API5" s="669"/>
      <c r="APJ5" s="669"/>
      <c r="APK5" s="669"/>
      <c r="APL5" s="669"/>
      <c r="APM5" s="669"/>
      <c r="APN5" s="669"/>
      <c r="APO5" s="669"/>
      <c r="APP5" s="669"/>
      <c r="APQ5" s="669"/>
      <c r="APR5" s="669"/>
      <c r="APS5" s="669"/>
      <c r="APT5" s="669"/>
      <c r="APU5" s="669"/>
      <c r="APV5" s="668"/>
      <c r="APW5" s="668"/>
      <c r="APX5" s="669"/>
      <c r="APY5" s="669"/>
      <c r="APZ5" s="669"/>
      <c r="AQA5" s="669"/>
      <c r="AQB5" s="669"/>
      <c r="AQC5" s="669"/>
      <c r="AQD5" s="669"/>
      <c r="AQE5" s="669"/>
      <c r="AQF5" s="669"/>
      <c r="AQG5" s="669"/>
      <c r="AQH5" s="669"/>
      <c r="AQI5" s="669"/>
      <c r="AQJ5" s="669"/>
      <c r="AQK5" s="669"/>
      <c r="AQL5" s="669"/>
      <c r="AQM5" s="669"/>
      <c r="AQN5" s="669"/>
      <c r="AQO5" s="669"/>
      <c r="AQP5" s="669"/>
      <c r="AQQ5" s="668"/>
      <c r="AQR5" s="668"/>
      <c r="AQS5" s="669"/>
      <c r="AQT5" s="669"/>
      <c r="AQU5" s="669"/>
      <c r="AQV5" s="669"/>
      <c r="AQW5" s="669"/>
      <c r="AQX5" s="669"/>
      <c r="AQY5" s="669"/>
      <c r="AQZ5" s="669"/>
      <c r="ARA5" s="669"/>
      <c r="ARB5" s="669"/>
      <c r="ARC5" s="669"/>
      <c r="ARD5" s="669"/>
      <c r="ARE5" s="669"/>
      <c r="ARF5" s="669"/>
      <c r="ARG5" s="669"/>
      <c r="ARH5" s="669"/>
      <c r="ARI5" s="669"/>
      <c r="ARJ5" s="669"/>
      <c r="ARK5" s="669"/>
      <c r="ARL5" s="668"/>
      <c r="ARM5" s="668"/>
      <c r="ARN5" s="669"/>
      <c r="ARO5" s="669"/>
      <c r="ARP5" s="669"/>
      <c r="ARQ5" s="669"/>
      <c r="ARR5" s="669"/>
      <c r="ARS5" s="669"/>
      <c r="ART5" s="669"/>
      <c r="ARU5" s="669"/>
      <c r="ARV5" s="669"/>
      <c r="ARW5" s="669"/>
      <c r="ARX5" s="669"/>
      <c r="ARY5" s="669"/>
      <c r="ARZ5" s="669"/>
      <c r="ASA5" s="669"/>
      <c r="ASB5" s="669"/>
      <c r="ASC5" s="669"/>
      <c r="ASD5" s="669"/>
      <c r="ASE5" s="669"/>
      <c r="ASF5" s="669"/>
      <c r="ASG5" s="668"/>
      <c r="ASH5" s="668"/>
      <c r="ASI5" s="669"/>
      <c r="ASJ5" s="669"/>
      <c r="ASK5" s="669"/>
      <c r="ASL5" s="669"/>
      <c r="ASM5" s="669"/>
      <c r="ASN5" s="669"/>
      <c r="ASO5" s="669"/>
      <c r="ASP5" s="669"/>
      <c r="ASQ5" s="669"/>
      <c r="ASR5" s="669"/>
      <c r="ASS5" s="669"/>
      <c r="AST5" s="669"/>
      <c r="ASU5" s="669"/>
      <c r="ASV5" s="669"/>
      <c r="ASW5" s="669"/>
      <c r="ASX5" s="669"/>
      <c r="ASY5" s="669"/>
      <c r="ASZ5" s="669"/>
      <c r="ATA5" s="669"/>
      <c r="ATB5" s="668"/>
      <c r="ATC5" s="668"/>
      <c r="ATD5" s="669"/>
      <c r="ATE5" s="669"/>
      <c r="ATF5" s="669"/>
      <c r="ATG5" s="669"/>
      <c r="ATH5" s="669"/>
      <c r="ATI5" s="669"/>
      <c r="ATJ5" s="669"/>
      <c r="ATK5" s="669"/>
      <c r="ATL5" s="669"/>
      <c r="ATM5" s="669"/>
      <c r="ATN5" s="669"/>
      <c r="ATO5" s="669"/>
      <c r="ATP5" s="669"/>
      <c r="ATQ5" s="669"/>
      <c r="ATR5" s="669"/>
      <c r="ATS5" s="669"/>
      <c r="ATT5" s="669"/>
      <c r="ATU5" s="669"/>
      <c r="ATV5" s="669"/>
      <c r="ATW5" s="668"/>
      <c r="ATX5" s="668"/>
      <c r="ATY5" s="669"/>
      <c r="ATZ5" s="669"/>
      <c r="AUA5" s="669"/>
      <c r="AUB5" s="669"/>
      <c r="AUC5" s="669"/>
      <c r="AUD5" s="669"/>
      <c r="AUE5" s="669"/>
      <c r="AUF5" s="669"/>
      <c r="AUG5" s="669"/>
      <c r="AUH5" s="669"/>
      <c r="AUI5" s="669"/>
      <c r="AUJ5" s="669"/>
      <c r="AUK5" s="669"/>
      <c r="AUL5" s="669"/>
      <c r="AUM5" s="669"/>
      <c r="AUN5" s="669"/>
      <c r="AUO5" s="669"/>
      <c r="AUP5" s="669"/>
      <c r="AUQ5" s="669"/>
      <c r="AUR5" s="668"/>
      <c r="AUS5" s="668"/>
      <c r="AUT5" s="669"/>
      <c r="AUU5" s="669"/>
      <c r="AUV5" s="669"/>
      <c r="AUW5" s="669"/>
      <c r="AUX5" s="669"/>
      <c r="AUY5" s="669"/>
      <c r="AUZ5" s="669"/>
      <c r="AVA5" s="669"/>
      <c r="AVB5" s="669"/>
      <c r="AVC5" s="669"/>
      <c r="AVD5" s="669"/>
      <c r="AVE5" s="669"/>
      <c r="AVF5" s="669"/>
      <c r="AVG5" s="669"/>
      <c r="AVH5" s="669"/>
      <c r="AVI5" s="669"/>
      <c r="AVJ5" s="669"/>
      <c r="AVK5" s="669"/>
      <c r="AVL5" s="669"/>
      <c r="AVM5" s="668"/>
      <c r="AVN5" s="668"/>
      <c r="AVO5" s="669"/>
      <c r="AVP5" s="669"/>
      <c r="AVQ5" s="669"/>
      <c r="AVR5" s="669"/>
      <c r="AVS5" s="669"/>
      <c r="AVT5" s="669"/>
      <c r="AVU5" s="669"/>
      <c r="AVV5" s="669"/>
      <c r="AVW5" s="669"/>
      <c r="AVX5" s="669"/>
      <c r="AVY5" s="669"/>
      <c r="AVZ5" s="669"/>
      <c r="AWA5" s="669"/>
      <c r="AWB5" s="669"/>
      <c r="AWC5" s="669"/>
      <c r="AWD5" s="669"/>
      <c r="AWE5" s="669"/>
      <c r="AWF5" s="669"/>
      <c r="AWG5" s="669"/>
      <c r="AWH5" s="668"/>
      <c r="AWI5" s="668"/>
      <c r="AWJ5" s="669"/>
      <c r="AWK5" s="669"/>
      <c r="AWL5" s="669"/>
      <c r="AWM5" s="669"/>
      <c r="AWN5" s="669"/>
      <c r="AWO5" s="669"/>
      <c r="AWP5" s="669"/>
      <c r="AWQ5" s="669"/>
      <c r="AWR5" s="669"/>
      <c r="AWS5" s="669"/>
      <c r="AWT5" s="669"/>
      <c r="AWU5" s="669"/>
      <c r="AWV5" s="669"/>
      <c r="AWW5" s="669"/>
      <c r="AWX5" s="669"/>
      <c r="AWY5" s="669"/>
      <c r="AWZ5" s="669"/>
      <c r="AXA5" s="669"/>
      <c r="AXB5" s="669"/>
      <c r="AXC5" s="668"/>
      <c r="AXD5" s="668"/>
      <c r="AXE5" s="669"/>
      <c r="AXF5" s="669"/>
      <c r="AXG5" s="669"/>
      <c r="AXH5" s="669"/>
      <c r="AXI5" s="669"/>
      <c r="AXJ5" s="669"/>
      <c r="AXK5" s="669"/>
      <c r="AXL5" s="669"/>
      <c r="AXM5" s="669"/>
      <c r="AXN5" s="669"/>
      <c r="AXO5" s="669"/>
      <c r="AXP5" s="669"/>
      <c r="AXQ5" s="669"/>
      <c r="AXR5" s="669"/>
      <c r="AXS5" s="669"/>
      <c r="AXT5" s="669"/>
      <c r="AXU5" s="669"/>
      <c r="AXV5" s="669"/>
      <c r="AXW5" s="669"/>
      <c r="AXX5" s="668"/>
      <c r="AXY5" s="668"/>
      <c r="AXZ5" s="669"/>
      <c r="AYA5" s="669"/>
      <c r="AYB5" s="669"/>
      <c r="AYC5" s="669"/>
      <c r="AYD5" s="669"/>
      <c r="AYE5" s="669"/>
      <c r="AYF5" s="669"/>
      <c r="AYG5" s="669"/>
      <c r="AYH5" s="669"/>
      <c r="AYI5" s="669"/>
      <c r="AYJ5" s="669"/>
      <c r="AYK5" s="669"/>
      <c r="AYL5" s="669"/>
      <c r="AYM5" s="669"/>
      <c r="AYN5" s="669"/>
      <c r="AYO5" s="669"/>
      <c r="AYP5" s="669"/>
      <c r="AYQ5" s="669"/>
      <c r="AYR5" s="669"/>
      <c r="AYS5" s="668"/>
      <c r="AYT5" s="668"/>
      <c r="AYU5" s="669"/>
      <c r="AYV5" s="669"/>
      <c r="AYW5" s="669"/>
      <c r="AYX5" s="669"/>
      <c r="AYY5" s="669"/>
      <c r="AYZ5" s="669"/>
      <c r="AZA5" s="669"/>
      <c r="AZB5" s="669"/>
      <c r="AZC5" s="669"/>
      <c r="AZD5" s="669"/>
      <c r="AZE5" s="669"/>
      <c r="AZF5" s="669"/>
      <c r="AZG5" s="669"/>
      <c r="AZH5" s="669"/>
      <c r="AZI5" s="669"/>
      <c r="AZJ5" s="669"/>
      <c r="AZK5" s="669"/>
      <c r="AZL5" s="669"/>
      <c r="AZM5" s="669"/>
      <c r="AZN5" s="668"/>
      <c r="AZO5" s="668"/>
      <c r="AZP5" s="669"/>
      <c r="AZQ5" s="669"/>
      <c r="AZR5" s="669"/>
      <c r="AZS5" s="669"/>
      <c r="AZT5" s="669"/>
      <c r="AZU5" s="669"/>
      <c r="AZV5" s="669"/>
      <c r="AZW5" s="669"/>
      <c r="AZX5" s="669"/>
      <c r="AZY5" s="669"/>
      <c r="AZZ5" s="669"/>
      <c r="BAA5" s="669"/>
      <c r="BAB5" s="669"/>
      <c r="BAC5" s="669"/>
      <c r="BAD5" s="669"/>
      <c r="BAE5" s="669"/>
      <c r="BAF5" s="669"/>
      <c r="BAG5" s="669"/>
      <c r="BAH5" s="669"/>
      <c r="BAI5" s="668"/>
      <c r="BAJ5" s="668"/>
      <c r="BAK5" s="669"/>
      <c r="BAL5" s="669"/>
      <c r="BAM5" s="669"/>
      <c r="BAN5" s="669"/>
      <c r="BAO5" s="669"/>
      <c r="BAP5" s="669"/>
      <c r="BAQ5" s="669"/>
      <c r="BAR5" s="669"/>
      <c r="BAS5" s="669"/>
      <c r="BAT5" s="669"/>
      <c r="BAU5" s="669"/>
      <c r="BAV5" s="669"/>
      <c r="BAW5" s="669"/>
      <c r="BAX5" s="669"/>
      <c r="BAY5" s="669"/>
      <c r="BAZ5" s="669"/>
      <c r="BBA5" s="669"/>
      <c r="BBB5" s="669"/>
      <c r="BBC5" s="669"/>
      <c r="BBD5" s="668"/>
      <c r="BBE5" s="668"/>
      <c r="BBF5" s="669"/>
      <c r="BBG5" s="669"/>
      <c r="BBH5" s="669"/>
      <c r="BBI5" s="669"/>
      <c r="BBJ5" s="669"/>
      <c r="BBK5" s="669"/>
      <c r="BBL5" s="669"/>
      <c r="BBM5" s="669"/>
      <c r="BBN5" s="669"/>
      <c r="BBO5" s="669"/>
      <c r="BBP5" s="669"/>
      <c r="BBQ5" s="669"/>
      <c r="BBR5" s="669"/>
      <c r="BBS5" s="669"/>
      <c r="BBT5" s="669"/>
      <c r="BBU5" s="669"/>
      <c r="BBV5" s="669"/>
      <c r="BBW5" s="669"/>
      <c r="BBX5" s="669"/>
      <c r="BBY5" s="668"/>
      <c r="BBZ5" s="668"/>
      <c r="BCA5" s="669"/>
      <c r="BCB5" s="669"/>
      <c r="BCC5" s="669"/>
      <c r="BCD5" s="669"/>
      <c r="BCE5" s="669"/>
      <c r="BCF5" s="669"/>
      <c r="BCG5" s="669"/>
      <c r="BCH5" s="669"/>
      <c r="BCI5" s="669"/>
      <c r="BCJ5" s="669"/>
      <c r="BCK5" s="669"/>
      <c r="BCL5" s="669"/>
      <c r="BCM5" s="669"/>
      <c r="BCN5" s="669"/>
      <c r="BCO5" s="669"/>
      <c r="BCP5" s="669"/>
      <c r="BCQ5" s="669"/>
      <c r="BCR5" s="669"/>
      <c r="BCS5" s="669"/>
      <c r="BCT5" s="668"/>
      <c r="BCU5" s="668"/>
      <c r="BCV5" s="669"/>
      <c r="BCW5" s="669"/>
      <c r="BCX5" s="669"/>
      <c r="BCY5" s="669"/>
      <c r="BCZ5" s="669"/>
      <c r="BDA5" s="669"/>
      <c r="BDB5" s="669"/>
      <c r="BDC5" s="669"/>
      <c r="BDD5" s="669"/>
      <c r="BDE5" s="669"/>
      <c r="BDF5" s="669"/>
      <c r="BDG5" s="669"/>
      <c r="BDH5" s="669"/>
      <c r="BDI5" s="669"/>
      <c r="BDJ5" s="669"/>
      <c r="BDK5" s="669"/>
      <c r="BDL5" s="669"/>
      <c r="BDM5" s="669"/>
      <c r="BDN5" s="669"/>
      <c r="BDO5" s="668"/>
      <c r="BDP5" s="668"/>
      <c r="BDQ5" s="669"/>
      <c r="BDR5" s="669"/>
      <c r="BDS5" s="669"/>
      <c r="BDT5" s="669"/>
      <c r="BDU5" s="669"/>
      <c r="BDV5" s="669"/>
      <c r="BDW5" s="669"/>
      <c r="BDX5" s="669"/>
      <c r="BDY5" s="669"/>
      <c r="BDZ5" s="669"/>
      <c r="BEA5" s="669"/>
      <c r="BEB5" s="669"/>
      <c r="BEC5" s="669"/>
      <c r="BED5" s="669"/>
      <c r="BEE5" s="669"/>
      <c r="BEF5" s="669"/>
      <c r="BEG5" s="669"/>
      <c r="BEH5" s="669"/>
      <c r="BEI5" s="669"/>
      <c r="BEJ5" s="668"/>
      <c r="BEK5" s="668"/>
      <c r="BEL5" s="669"/>
      <c r="BEM5" s="669"/>
      <c r="BEN5" s="669"/>
      <c r="BEO5" s="669"/>
      <c r="BEP5" s="669"/>
      <c r="BEQ5" s="669"/>
      <c r="BER5" s="669"/>
      <c r="BES5" s="669"/>
      <c r="BET5" s="669"/>
      <c r="BEU5" s="669"/>
      <c r="BEV5" s="669"/>
      <c r="BEW5" s="669"/>
      <c r="BEX5" s="669"/>
      <c r="BEY5" s="669"/>
      <c r="BEZ5" s="669"/>
      <c r="BFA5" s="669"/>
      <c r="BFB5" s="669"/>
      <c r="BFC5" s="669"/>
      <c r="BFD5" s="669"/>
      <c r="BFE5" s="668"/>
      <c r="BFF5" s="668"/>
      <c r="BFG5" s="669"/>
      <c r="BFH5" s="669"/>
      <c r="BFI5" s="669"/>
      <c r="BFJ5" s="669"/>
      <c r="BFK5" s="669"/>
      <c r="BFL5" s="669"/>
      <c r="BFM5" s="669"/>
      <c r="BFN5" s="669"/>
      <c r="BFO5" s="669"/>
      <c r="BFP5" s="669"/>
      <c r="BFQ5" s="669"/>
      <c r="BFR5" s="669"/>
      <c r="BFS5" s="669"/>
      <c r="BFT5" s="669"/>
      <c r="BFU5" s="669"/>
      <c r="BFV5" s="669"/>
      <c r="BFW5" s="669"/>
      <c r="BFX5" s="669"/>
      <c r="BFY5" s="669"/>
      <c r="BFZ5" s="668"/>
      <c r="BGA5" s="668"/>
      <c r="BGB5" s="669"/>
      <c r="BGC5" s="669"/>
      <c r="BGD5" s="669"/>
      <c r="BGE5" s="669"/>
      <c r="BGF5" s="669"/>
      <c r="BGG5" s="669"/>
      <c r="BGH5" s="669"/>
      <c r="BGI5" s="669"/>
      <c r="BGJ5" s="669"/>
      <c r="BGK5" s="669"/>
      <c r="BGL5" s="669"/>
      <c r="BGM5" s="669"/>
      <c r="BGN5" s="669"/>
      <c r="BGO5" s="669"/>
      <c r="BGP5" s="669"/>
      <c r="BGQ5" s="669"/>
      <c r="BGR5" s="669"/>
      <c r="BGS5" s="669"/>
      <c r="BGT5" s="669"/>
      <c r="BGU5" s="668"/>
      <c r="BGV5" s="668"/>
      <c r="BGW5" s="669"/>
      <c r="BGX5" s="669"/>
      <c r="BGY5" s="669"/>
      <c r="BGZ5" s="669"/>
      <c r="BHA5" s="669"/>
      <c r="BHB5" s="669"/>
      <c r="BHC5" s="669"/>
      <c r="BHD5" s="669"/>
      <c r="BHE5" s="669"/>
      <c r="BHF5" s="669"/>
      <c r="BHG5" s="669"/>
      <c r="BHH5" s="669"/>
      <c r="BHI5" s="669"/>
      <c r="BHJ5" s="669"/>
      <c r="BHK5" s="669"/>
      <c r="BHL5" s="669"/>
      <c r="BHM5" s="669"/>
      <c r="BHN5" s="669"/>
      <c r="BHO5" s="669"/>
      <c r="BHP5" s="668"/>
      <c r="BHQ5" s="668"/>
      <c r="BHR5" s="669"/>
      <c r="BHS5" s="669"/>
      <c r="BHT5" s="669"/>
      <c r="BHU5" s="669"/>
      <c r="BHV5" s="669"/>
      <c r="BHW5" s="669"/>
      <c r="BHX5" s="669"/>
      <c r="BHY5" s="669"/>
      <c r="BHZ5" s="669"/>
      <c r="BIA5" s="669"/>
      <c r="BIB5" s="669"/>
      <c r="BIC5" s="669"/>
      <c r="BID5" s="669"/>
      <c r="BIE5" s="669"/>
      <c r="BIF5" s="669"/>
      <c r="BIG5" s="669"/>
      <c r="BIH5" s="669"/>
      <c r="BII5" s="669"/>
      <c r="BIJ5" s="669"/>
      <c r="BIK5" s="668"/>
      <c r="BIL5" s="668"/>
      <c r="BIM5" s="669"/>
      <c r="BIN5" s="669"/>
      <c r="BIO5" s="669"/>
      <c r="BIP5" s="669"/>
      <c r="BIQ5" s="669"/>
      <c r="BIR5" s="669"/>
      <c r="BIS5" s="669"/>
      <c r="BIT5" s="669"/>
      <c r="BIU5" s="669"/>
      <c r="BIV5" s="669"/>
      <c r="BIW5" s="669"/>
      <c r="BIX5" s="669"/>
      <c r="BIY5" s="669"/>
      <c r="BIZ5" s="669"/>
      <c r="BJA5" s="669"/>
      <c r="BJB5" s="669"/>
      <c r="BJC5" s="669"/>
      <c r="BJD5" s="669"/>
      <c r="BJE5" s="669"/>
      <c r="BJF5" s="668"/>
      <c r="BJG5" s="668"/>
      <c r="BJH5" s="669"/>
      <c r="BJI5" s="669"/>
      <c r="BJJ5" s="669"/>
      <c r="BJK5" s="669"/>
      <c r="BJL5" s="669"/>
      <c r="BJM5" s="669"/>
      <c r="BJN5" s="669"/>
      <c r="BJO5" s="669"/>
      <c r="BJP5" s="669"/>
      <c r="BJQ5" s="669"/>
      <c r="BJR5" s="669"/>
      <c r="BJS5" s="669"/>
      <c r="BJT5" s="669"/>
      <c r="BJU5" s="669"/>
      <c r="BJV5" s="669"/>
      <c r="BJW5" s="669"/>
      <c r="BJX5" s="669"/>
      <c r="BJY5" s="669"/>
      <c r="BJZ5" s="669"/>
      <c r="BKA5" s="668"/>
      <c r="BKB5" s="668"/>
      <c r="BKC5" s="669"/>
      <c r="BKD5" s="669"/>
      <c r="BKE5" s="669"/>
      <c r="BKF5" s="669"/>
      <c r="BKG5" s="669"/>
      <c r="BKH5" s="669"/>
      <c r="BKI5" s="669"/>
      <c r="BKJ5" s="669"/>
      <c r="BKK5" s="669"/>
      <c r="BKL5" s="669"/>
      <c r="BKM5" s="669"/>
      <c r="BKN5" s="669"/>
      <c r="BKO5" s="669"/>
      <c r="BKP5" s="669"/>
      <c r="BKQ5" s="669"/>
      <c r="BKR5" s="669"/>
      <c r="BKS5" s="669"/>
      <c r="BKT5" s="669"/>
      <c r="BKU5" s="669"/>
      <c r="BKV5" s="668"/>
      <c r="BKW5" s="668"/>
      <c r="BKX5" s="669"/>
      <c r="BKY5" s="669"/>
      <c r="BKZ5" s="669"/>
      <c r="BLA5" s="669"/>
      <c r="BLB5" s="669"/>
      <c r="BLC5" s="669"/>
      <c r="BLD5" s="669"/>
      <c r="BLE5" s="669"/>
      <c r="BLF5" s="669"/>
      <c r="BLG5" s="669"/>
      <c r="BLH5" s="669"/>
      <c r="BLI5" s="669"/>
      <c r="BLJ5" s="669"/>
      <c r="BLK5" s="669"/>
      <c r="BLL5" s="669"/>
      <c r="BLM5" s="669"/>
      <c r="BLN5" s="669"/>
      <c r="BLO5" s="669"/>
      <c r="BLP5" s="669"/>
      <c r="BLQ5" s="668"/>
      <c r="BLR5" s="668"/>
      <c r="BLS5" s="669"/>
      <c r="BLT5" s="669"/>
      <c r="BLU5" s="669"/>
      <c r="BLV5" s="669"/>
      <c r="BLW5" s="669"/>
      <c r="BLX5" s="669"/>
      <c r="BLY5" s="669"/>
      <c r="BLZ5" s="669"/>
      <c r="BMA5" s="669"/>
      <c r="BMB5" s="669"/>
      <c r="BMC5" s="669"/>
      <c r="BMD5" s="669"/>
      <c r="BME5" s="669"/>
      <c r="BMF5" s="669"/>
      <c r="BMG5" s="669"/>
      <c r="BMH5" s="669"/>
      <c r="BMI5" s="669"/>
      <c r="BMJ5" s="669"/>
      <c r="BMK5" s="669"/>
      <c r="BML5" s="668"/>
      <c r="BMM5" s="668"/>
      <c r="BMN5" s="669"/>
      <c r="BMO5" s="669"/>
      <c r="BMP5" s="669"/>
      <c r="BMQ5" s="669"/>
      <c r="BMR5" s="669"/>
      <c r="BMS5" s="669"/>
      <c r="BMT5" s="669"/>
      <c r="BMU5" s="669"/>
      <c r="BMV5" s="669"/>
      <c r="BMW5" s="669"/>
      <c r="BMX5" s="669"/>
      <c r="BMY5" s="669"/>
      <c r="BMZ5" s="669"/>
      <c r="BNA5" s="669"/>
      <c r="BNB5" s="669"/>
      <c r="BNC5" s="669"/>
      <c r="BND5" s="669"/>
      <c r="BNE5" s="669"/>
      <c r="BNF5" s="669"/>
      <c r="BNG5" s="668"/>
      <c r="BNH5" s="668"/>
      <c r="BNI5" s="669"/>
      <c r="BNJ5" s="669"/>
      <c r="BNK5" s="669"/>
      <c r="BNL5" s="669"/>
      <c r="BNM5" s="669"/>
      <c r="BNN5" s="669"/>
      <c r="BNO5" s="669"/>
      <c r="BNP5" s="669"/>
      <c r="BNQ5" s="669"/>
      <c r="BNR5" s="669"/>
      <c r="BNS5" s="669"/>
      <c r="BNT5" s="669"/>
      <c r="BNU5" s="669"/>
      <c r="BNV5" s="669"/>
      <c r="BNW5" s="669"/>
      <c r="BNX5" s="669"/>
      <c r="BNY5" s="669"/>
      <c r="BNZ5" s="669"/>
      <c r="BOA5" s="669"/>
      <c r="BOB5" s="668"/>
      <c r="BOC5" s="668"/>
      <c r="BOD5" s="669"/>
      <c r="BOE5" s="669"/>
      <c r="BOF5" s="669"/>
      <c r="BOG5" s="669"/>
      <c r="BOH5" s="669"/>
      <c r="BOI5" s="669"/>
      <c r="BOJ5" s="669"/>
      <c r="BOK5" s="669"/>
      <c r="BOL5" s="669"/>
      <c r="BOM5" s="669"/>
      <c r="BON5" s="669"/>
      <c r="BOO5" s="669"/>
      <c r="BOP5" s="669"/>
      <c r="BOQ5" s="669"/>
      <c r="BOR5" s="669"/>
      <c r="BOS5" s="669"/>
      <c r="BOT5" s="669"/>
      <c r="BOU5" s="669"/>
      <c r="BOV5" s="669"/>
      <c r="BOW5" s="668"/>
      <c r="BOX5" s="668"/>
      <c r="BOY5" s="669"/>
      <c r="BOZ5" s="669"/>
      <c r="BPA5" s="669"/>
      <c r="BPB5" s="669"/>
      <c r="BPC5" s="669"/>
      <c r="BPD5" s="669"/>
      <c r="BPE5" s="669"/>
      <c r="BPF5" s="669"/>
      <c r="BPG5" s="669"/>
      <c r="BPH5" s="669"/>
      <c r="BPI5" s="669"/>
      <c r="BPJ5" s="669"/>
      <c r="BPK5" s="669"/>
      <c r="BPL5" s="669"/>
      <c r="BPM5" s="669"/>
      <c r="BPN5" s="669"/>
      <c r="BPO5" s="669"/>
      <c r="BPP5" s="669"/>
      <c r="BPQ5" s="669"/>
      <c r="BPR5" s="668"/>
      <c r="BPS5" s="668"/>
      <c r="BPT5" s="669"/>
      <c r="BPU5" s="669"/>
      <c r="BPV5" s="669"/>
      <c r="BPW5" s="669"/>
      <c r="BPX5" s="669"/>
      <c r="BPY5" s="669"/>
      <c r="BPZ5" s="669"/>
      <c r="BQA5" s="669"/>
      <c r="BQB5" s="669"/>
      <c r="BQC5" s="669"/>
      <c r="BQD5" s="669"/>
      <c r="BQE5" s="669"/>
      <c r="BQF5" s="669"/>
      <c r="BQG5" s="669"/>
      <c r="BQH5" s="669"/>
      <c r="BQI5" s="669"/>
      <c r="BQJ5" s="669"/>
      <c r="BQK5" s="669"/>
      <c r="BQL5" s="669"/>
      <c r="BQM5" s="668"/>
      <c r="BQN5" s="668"/>
      <c r="BQO5" s="669"/>
      <c r="BQP5" s="669"/>
      <c r="BQQ5" s="669"/>
      <c r="BQR5" s="669"/>
      <c r="BQS5" s="669"/>
      <c r="BQT5" s="669"/>
      <c r="BQU5" s="669"/>
      <c r="BQV5" s="669"/>
      <c r="BQW5" s="669"/>
      <c r="BQX5" s="669"/>
      <c r="BQY5" s="669"/>
      <c r="BQZ5" s="669"/>
      <c r="BRA5" s="669"/>
      <c r="BRB5" s="669"/>
      <c r="BRC5" s="669"/>
      <c r="BRD5" s="669"/>
      <c r="BRE5" s="669"/>
      <c r="BRF5" s="669"/>
      <c r="BRG5" s="669"/>
      <c r="BRH5" s="668"/>
      <c r="BRI5" s="668"/>
      <c r="BRJ5" s="669"/>
      <c r="BRK5" s="669"/>
      <c r="BRL5" s="669"/>
      <c r="BRM5" s="669"/>
      <c r="BRN5" s="669"/>
      <c r="BRO5" s="669"/>
      <c r="BRP5" s="669"/>
      <c r="BRQ5" s="669"/>
      <c r="BRR5" s="669"/>
      <c r="BRS5" s="669"/>
      <c r="BRT5" s="669"/>
      <c r="BRU5" s="669"/>
      <c r="BRV5" s="669"/>
      <c r="BRW5" s="669"/>
      <c r="BRX5" s="669"/>
      <c r="BRY5" s="669"/>
      <c r="BRZ5" s="669"/>
      <c r="BSA5" s="669"/>
      <c r="BSB5" s="669"/>
      <c r="BSC5" s="668"/>
      <c r="BSD5" s="668"/>
      <c r="BSE5" s="669"/>
      <c r="BSF5" s="669"/>
      <c r="BSG5" s="669"/>
      <c r="BSH5" s="669"/>
      <c r="BSI5" s="669"/>
      <c r="BSJ5" s="669"/>
      <c r="BSK5" s="669"/>
      <c r="BSL5" s="669"/>
      <c r="BSM5" s="669"/>
      <c r="BSN5" s="669"/>
      <c r="BSO5" s="669"/>
      <c r="BSP5" s="669"/>
      <c r="BSQ5" s="669"/>
      <c r="BSR5" s="669"/>
      <c r="BSS5" s="669"/>
      <c r="BST5" s="669"/>
      <c r="BSU5" s="669"/>
      <c r="BSV5" s="669"/>
      <c r="BSW5" s="669"/>
      <c r="BSX5" s="668"/>
      <c r="BSY5" s="668"/>
      <c r="BSZ5" s="669"/>
      <c r="BTA5" s="669"/>
      <c r="BTB5" s="669"/>
      <c r="BTC5" s="669"/>
      <c r="BTD5" s="669"/>
      <c r="BTE5" s="669"/>
      <c r="BTF5" s="669"/>
      <c r="BTG5" s="669"/>
      <c r="BTH5" s="669"/>
      <c r="BTI5" s="669"/>
      <c r="BTJ5" s="669"/>
      <c r="BTK5" s="669"/>
      <c r="BTL5" s="669"/>
      <c r="BTM5" s="669"/>
      <c r="BTN5" s="669"/>
      <c r="BTO5" s="669"/>
      <c r="BTP5" s="669"/>
      <c r="BTQ5" s="669"/>
      <c r="BTR5" s="669"/>
      <c r="BTS5" s="668"/>
      <c r="BTT5" s="668"/>
      <c r="BTU5" s="669"/>
      <c r="BTV5" s="669"/>
      <c r="BTW5" s="669"/>
      <c r="BTX5" s="669"/>
      <c r="BTY5" s="669"/>
      <c r="BTZ5" s="669"/>
      <c r="BUA5" s="669"/>
      <c r="BUB5" s="669"/>
      <c r="BUC5" s="669"/>
      <c r="BUD5" s="669"/>
      <c r="BUE5" s="669"/>
      <c r="BUF5" s="669"/>
      <c r="BUG5" s="669"/>
      <c r="BUH5" s="669"/>
      <c r="BUI5" s="669"/>
      <c r="BUJ5" s="669"/>
      <c r="BUK5" s="669"/>
      <c r="BUL5" s="669"/>
      <c r="BUM5" s="669"/>
      <c r="BUN5" s="668"/>
      <c r="BUO5" s="668"/>
      <c r="BUP5" s="669"/>
      <c r="BUQ5" s="669"/>
      <c r="BUR5" s="669"/>
      <c r="BUS5" s="669"/>
      <c r="BUT5" s="669"/>
      <c r="BUU5" s="669"/>
      <c r="BUV5" s="669"/>
      <c r="BUW5" s="669"/>
      <c r="BUX5" s="669"/>
      <c r="BUY5" s="669"/>
      <c r="BUZ5" s="669"/>
      <c r="BVA5" s="669"/>
      <c r="BVB5" s="669"/>
      <c r="BVC5" s="669"/>
      <c r="BVD5" s="669"/>
      <c r="BVE5" s="669"/>
      <c r="BVF5" s="669"/>
      <c r="BVG5" s="669"/>
      <c r="BVH5" s="669"/>
      <c r="BVI5" s="668"/>
      <c r="BVJ5" s="668"/>
      <c r="BVK5" s="669"/>
      <c r="BVL5" s="669"/>
      <c r="BVM5" s="669"/>
      <c r="BVN5" s="669"/>
      <c r="BVO5" s="669"/>
      <c r="BVP5" s="669"/>
      <c r="BVQ5" s="669"/>
      <c r="BVR5" s="669"/>
      <c r="BVS5" s="669"/>
      <c r="BVT5" s="669"/>
      <c r="BVU5" s="669"/>
      <c r="BVV5" s="669"/>
      <c r="BVW5" s="669"/>
      <c r="BVX5" s="669"/>
      <c r="BVY5" s="669"/>
      <c r="BVZ5" s="669"/>
      <c r="BWA5" s="669"/>
      <c r="BWB5" s="669"/>
      <c r="BWC5" s="669"/>
      <c r="BWD5" s="668"/>
      <c r="BWE5" s="668"/>
      <c r="BWF5" s="669"/>
      <c r="BWG5" s="669"/>
      <c r="BWH5" s="669"/>
      <c r="BWI5" s="669"/>
      <c r="BWJ5" s="669"/>
      <c r="BWK5" s="669"/>
      <c r="BWL5" s="669"/>
      <c r="BWM5" s="669"/>
      <c r="BWN5" s="669"/>
      <c r="BWO5" s="669"/>
      <c r="BWP5" s="669"/>
      <c r="BWQ5" s="669"/>
      <c r="BWR5" s="669"/>
      <c r="BWS5" s="669"/>
      <c r="BWT5" s="669"/>
      <c r="BWU5" s="669"/>
      <c r="BWV5" s="669"/>
      <c r="BWW5" s="669"/>
      <c r="BWX5" s="669"/>
      <c r="BWY5" s="668"/>
      <c r="BWZ5" s="668"/>
      <c r="BXA5" s="669"/>
      <c r="BXB5" s="669"/>
      <c r="BXC5" s="669"/>
      <c r="BXD5" s="669"/>
      <c r="BXE5" s="669"/>
      <c r="BXF5" s="669"/>
      <c r="BXG5" s="669"/>
      <c r="BXH5" s="669"/>
      <c r="BXI5" s="669"/>
      <c r="BXJ5" s="669"/>
      <c r="BXK5" s="669"/>
      <c r="BXL5" s="669"/>
      <c r="BXM5" s="669"/>
      <c r="BXN5" s="669"/>
      <c r="BXO5" s="669"/>
      <c r="BXP5" s="669"/>
      <c r="BXQ5" s="669"/>
      <c r="BXR5" s="669"/>
      <c r="BXS5" s="669"/>
      <c r="BXT5" s="668"/>
      <c r="BXU5" s="668"/>
      <c r="BXV5" s="669"/>
      <c r="BXW5" s="669"/>
      <c r="BXX5" s="669"/>
      <c r="BXY5" s="669"/>
      <c r="BXZ5" s="669"/>
      <c r="BYA5" s="669"/>
      <c r="BYB5" s="669"/>
      <c r="BYC5" s="669"/>
      <c r="BYD5" s="669"/>
      <c r="BYE5" s="669"/>
      <c r="BYF5" s="669"/>
      <c r="BYG5" s="669"/>
      <c r="BYH5" s="669"/>
      <c r="BYI5" s="669"/>
      <c r="BYJ5" s="669"/>
      <c r="BYK5" s="669"/>
      <c r="BYL5" s="669"/>
      <c r="BYM5" s="669"/>
      <c r="BYN5" s="669"/>
      <c r="BYO5" s="668"/>
      <c r="BYP5" s="668"/>
      <c r="BYQ5" s="669"/>
      <c r="BYR5" s="669"/>
      <c r="BYS5" s="669"/>
      <c r="BYT5" s="669"/>
      <c r="BYU5" s="669"/>
      <c r="BYV5" s="669"/>
      <c r="BYW5" s="669"/>
      <c r="BYX5" s="669"/>
      <c r="BYY5" s="669"/>
      <c r="BYZ5" s="669"/>
      <c r="BZA5" s="669"/>
      <c r="BZB5" s="669"/>
      <c r="BZC5" s="669"/>
      <c r="BZD5" s="669"/>
      <c r="BZE5" s="669"/>
      <c r="BZF5" s="669"/>
      <c r="BZG5" s="669"/>
      <c r="BZH5" s="669"/>
      <c r="BZI5" s="669"/>
      <c r="BZJ5" s="668"/>
      <c r="BZK5" s="668"/>
      <c r="BZL5" s="669"/>
      <c r="BZM5" s="669"/>
      <c r="BZN5" s="669"/>
      <c r="BZO5" s="669"/>
      <c r="BZP5" s="669"/>
      <c r="BZQ5" s="669"/>
      <c r="BZR5" s="669"/>
      <c r="BZS5" s="669"/>
      <c r="BZT5" s="669"/>
      <c r="BZU5" s="669"/>
      <c r="BZV5" s="669"/>
      <c r="BZW5" s="669"/>
      <c r="BZX5" s="669"/>
      <c r="BZY5" s="669"/>
      <c r="BZZ5" s="669"/>
      <c r="CAA5" s="669"/>
      <c r="CAB5" s="669"/>
      <c r="CAC5" s="669"/>
      <c r="CAD5" s="669"/>
      <c r="CAE5" s="668"/>
      <c r="CAF5" s="668"/>
      <c r="CAG5" s="669"/>
      <c r="CAH5" s="669"/>
      <c r="CAI5" s="669"/>
      <c r="CAJ5" s="669"/>
      <c r="CAK5" s="669"/>
      <c r="CAL5" s="669"/>
      <c r="CAM5" s="669"/>
      <c r="CAN5" s="669"/>
      <c r="CAO5" s="669"/>
      <c r="CAP5" s="669"/>
      <c r="CAQ5" s="669"/>
      <c r="CAR5" s="669"/>
      <c r="CAS5" s="669"/>
      <c r="CAT5" s="669"/>
      <c r="CAU5" s="669"/>
      <c r="CAV5" s="669"/>
      <c r="CAW5" s="669"/>
      <c r="CAX5" s="669"/>
      <c r="CAY5" s="669"/>
      <c r="CAZ5" s="668"/>
      <c r="CBA5" s="668"/>
      <c r="CBB5" s="669"/>
      <c r="CBC5" s="669"/>
      <c r="CBD5" s="669"/>
      <c r="CBE5" s="669"/>
      <c r="CBF5" s="669"/>
      <c r="CBG5" s="669"/>
      <c r="CBH5" s="669"/>
      <c r="CBI5" s="669"/>
      <c r="CBJ5" s="669"/>
      <c r="CBK5" s="669"/>
      <c r="CBL5" s="669"/>
      <c r="CBM5" s="669"/>
      <c r="CBN5" s="669"/>
      <c r="CBO5" s="669"/>
      <c r="CBP5" s="669"/>
      <c r="CBQ5" s="669"/>
      <c r="CBR5" s="669"/>
      <c r="CBS5" s="669"/>
      <c r="CBT5" s="669"/>
      <c r="CBU5" s="668"/>
      <c r="CBV5" s="668"/>
      <c r="CBW5" s="669"/>
      <c r="CBX5" s="669"/>
      <c r="CBY5" s="669"/>
      <c r="CBZ5" s="669"/>
      <c r="CCA5" s="669"/>
      <c r="CCB5" s="669"/>
      <c r="CCC5" s="669"/>
      <c r="CCD5" s="669"/>
      <c r="CCE5" s="669"/>
      <c r="CCF5" s="669"/>
      <c r="CCG5" s="669"/>
      <c r="CCH5" s="669"/>
      <c r="CCI5" s="669"/>
      <c r="CCJ5" s="669"/>
      <c r="CCK5" s="669"/>
      <c r="CCL5" s="669"/>
      <c r="CCM5" s="669"/>
      <c r="CCN5" s="669"/>
      <c r="CCO5" s="669"/>
      <c r="CCP5" s="668"/>
      <c r="CCQ5" s="668"/>
      <c r="CCR5" s="669"/>
      <c r="CCS5" s="669"/>
      <c r="CCT5" s="669"/>
      <c r="CCU5" s="669"/>
      <c r="CCV5" s="669"/>
      <c r="CCW5" s="669"/>
      <c r="CCX5" s="669"/>
      <c r="CCY5" s="669"/>
      <c r="CCZ5" s="669"/>
      <c r="CDA5" s="669"/>
      <c r="CDB5" s="669"/>
      <c r="CDC5" s="669"/>
      <c r="CDD5" s="669"/>
      <c r="CDE5" s="669"/>
      <c r="CDF5" s="669"/>
      <c r="CDG5" s="669"/>
      <c r="CDH5" s="669"/>
      <c r="CDI5" s="669"/>
      <c r="CDJ5" s="669"/>
      <c r="CDK5" s="668"/>
      <c r="CDL5" s="668"/>
      <c r="CDM5" s="669"/>
      <c r="CDN5" s="669"/>
      <c r="CDO5" s="669"/>
      <c r="CDP5" s="669"/>
      <c r="CDQ5" s="669"/>
      <c r="CDR5" s="669"/>
      <c r="CDS5" s="669"/>
      <c r="CDT5" s="669"/>
      <c r="CDU5" s="669"/>
      <c r="CDV5" s="669"/>
      <c r="CDW5" s="669"/>
      <c r="CDX5" s="669"/>
      <c r="CDY5" s="669"/>
      <c r="CDZ5" s="669"/>
      <c r="CEA5" s="669"/>
      <c r="CEB5" s="669"/>
      <c r="CEC5" s="669"/>
      <c r="CED5" s="669"/>
      <c r="CEE5" s="669"/>
      <c r="CEF5" s="668"/>
      <c r="CEG5" s="668"/>
      <c r="CEH5" s="669"/>
      <c r="CEI5" s="669"/>
      <c r="CEJ5" s="669"/>
      <c r="CEK5" s="669"/>
      <c r="CEL5" s="669"/>
      <c r="CEM5" s="669"/>
      <c r="CEN5" s="669"/>
      <c r="CEO5" s="669"/>
      <c r="CEP5" s="669"/>
      <c r="CEQ5" s="669"/>
      <c r="CER5" s="669"/>
      <c r="CES5" s="669"/>
      <c r="CET5" s="669"/>
      <c r="CEU5" s="669"/>
      <c r="CEV5" s="669"/>
      <c r="CEW5" s="669"/>
      <c r="CEX5" s="669"/>
      <c r="CEY5" s="669"/>
      <c r="CEZ5" s="669"/>
      <c r="CFA5" s="668"/>
      <c r="CFB5" s="668"/>
      <c r="CFC5" s="669"/>
      <c r="CFD5" s="669"/>
      <c r="CFE5" s="669"/>
      <c r="CFF5" s="669"/>
      <c r="CFG5" s="669"/>
      <c r="CFH5" s="669"/>
      <c r="CFI5" s="669"/>
      <c r="CFJ5" s="669"/>
      <c r="CFK5" s="669"/>
      <c r="CFL5" s="669"/>
      <c r="CFM5" s="669"/>
      <c r="CFN5" s="669"/>
      <c r="CFO5" s="669"/>
      <c r="CFP5" s="669"/>
      <c r="CFQ5" s="669"/>
      <c r="CFR5" s="669"/>
      <c r="CFS5" s="669"/>
      <c r="CFT5" s="669"/>
      <c r="CFU5" s="669"/>
      <c r="CFV5" s="668"/>
      <c r="CFW5" s="668"/>
      <c r="CFX5" s="669"/>
      <c r="CFY5" s="669"/>
      <c r="CFZ5" s="669"/>
      <c r="CGA5" s="669"/>
      <c r="CGB5" s="669"/>
      <c r="CGC5" s="669"/>
      <c r="CGD5" s="669"/>
      <c r="CGE5" s="669"/>
      <c r="CGF5" s="669"/>
      <c r="CGG5" s="669"/>
      <c r="CGH5" s="669"/>
      <c r="CGI5" s="669"/>
      <c r="CGJ5" s="669"/>
      <c r="CGK5" s="669"/>
      <c r="CGL5" s="669"/>
      <c r="CGM5" s="669"/>
      <c r="CGN5" s="669"/>
      <c r="CGO5" s="669"/>
      <c r="CGP5" s="669"/>
      <c r="CGQ5" s="668"/>
      <c r="CGR5" s="668"/>
      <c r="CGS5" s="669"/>
      <c r="CGT5" s="669"/>
      <c r="CGU5" s="669"/>
      <c r="CGV5" s="669"/>
      <c r="CGW5" s="669"/>
      <c r="CGX5" s="669"/>
      <c r="CGY5" s="669"/>
      <c r="CGZ5" s="669"/>
      <c r="CHA5" s="669"/>
      <c r="CHB5" s="669"/>
      <c r="CHC5" s="669"/>
      <c r="CHD5" s="669"/>
      <c r="CHE5" s="669"/>
      <c r="CHF5" s="669"/>
      <c r="CHG5" s="669"/>
      <c r="CHH5" s="669"/>
      <c r="CHI5" s="669"/>
      <c r="CHJ5" s="669"/>
      <c r="CHK5" s="669"/>
      <c r="CHL5" s="668"/>
      <c r="CHM5" s="668"/>
      <c r="CHN5" s="669"/>
      <c r="CHO5" s="669"/>
      <c r="CHP5" s="669"/>
      <c r="CHQ5" s="669"/>
      <c r="CHR5" s="669"/>
      <c r="CHS5" s="669"/>
      <c r="CHT5" s="669"/>
      <c r="CHU5" s="669"/>
      <c r="CHV5" s="669"/>
      <c r="CHW5" s="669"/>
      <c r="CHX5" s="669"/>
      <c r="CHY5" s="669"/>
      <c r="CHZ5" s="669"/>
      <c r="CIA5" s="669"/>
      <c r="CIB5" s="669"/>
      <c r="CIC5" s="669"/>
      <c r="CID5" s="669"/>
      <c r="CIE5" s="669"/>
      <c r="CIF5" s="669"/>
      <c r="CIG5" s="668"/>
      <c r="CIH5" s="668"/>
      <c r="CII5" s="669"/>
      <c r="CIJ5" s="669"/>
      <c r="CIK5" s="669"/>
      <c r="CIL5" s="669"/>
      <c r="CIM5" s="669"/>
      <c r="CIN5" s="669"/>
      <c r="CIO5" s="669"/>
      <c r="CIP5" s="669"/>
      <c r="CIQ5" s="669"/>
      <c r="CIR5" s="669"/>
      <c r="CIS5" s="669"/>
      <c r="CIT5" s="669"/>
      <c r="CIU5" s="669"/>
      <c r="CIV5" s="669"/>
      <c r="CIW5" s="669"/>
      <c r="CIX5" s="669"/>
      <c r="CIY5" s="669"/>
      <c r="CIZ5" s="669"/>
      <c r="CJA5" s="669"/>
      <c r="CJB5" s="668"/>
      <c r="CJC5" s="668"/>
      <c r="CJD5" s="669"/>
      <c r="CJE5" s="669"/>
      <c r="CJF5" s="669"/>
      <c r="CJG5" s="669"/>
      <c r="CJH5" s="669"/>
      <c r="CJI5" s="669"/>
      <c r="CJJ5" s="669"/>
      <c r="CJK5" s="669"/>
      <c r="CJL5" s="669"/>
      <c r="CJM5" s="669"/>
      <c r="CJN5" s="669"/>
      <c r="CJO5" s="669"/>
      <c r="CJP5" s="669"/>
      <c r="CJQ5" s="669"/>
      <c r="CJR5" s="669"/>
      <c r="CJS5" s="669"/>
      <c r="CJT5" s="669"/>
      <c r="CJU5" s="669"/>
      <c r="CJV5" s="669"/>
      <c r="CJW5" s="668"/>
      <c r="CJX5" s="668"/>
      <c r="CJY5" s="669"/>
      <c r="CJZ5" s="669"/>
      <c r="CKA5" s="669"/>
      <c r="CKB5" s="669"/>
      <c r="CKC5" s="669"/>
      <c r="CKD5" s="669"/>
      <c r="CKE5" s="669"/>
      <c r="CKF5" s="669"/>
      <c r="CKG5" s="669"/>
      <c r="CKH5" s="669"/>
      <c r="CKI5" s="669"/>
      <c r="CKJ5" s="669"/>
      <c r="CKK5" s="669"/>
      <c r="CKL5" s="669"/>
      <c r="CKM5" s="669"/>
      <c r="CKN5" s="669"/>
      <c r="CKO5" s="669"/>
      <c r="CKP5" s="669"/>
      <c r="CKQ5" s="669"/>
      <c r="CKR5" s="668"/>
      <c r="CKS5" s="668"/>
      <c r="CKT5" s="669"/>
      <c r="CKU5" s="669"/>
      <c r="CKV5" s="669"/>
      <c r="CKW5" s="669"/>
      <c r="CKX5" s="669"/>
      <c r="CKY5" s="669"/>
      <c r="CKZ5" s="669"/>
      <c r="CLA5" s="669"/>
      <c r="CLB5" s="669"/>
      <c r="CLC5" s="669"/>
      <c r="CLD5" s="669"/>
      <c r="CLE5" s="669"/>
      <c r="CLF5" s="669"/>
      <c r="CLG5" s="669"/>
      <c r="CLH5" s="669"/>
      <c r="CLI5" s="669"/>
      <c r="CLJ5" s="669"/>
      <c r="CLK5" s="669"/>
      <c r="CLL5" s="669"/>
      <c r="CLM5" s="668"/>
      <c r="CLN5" s="668"/>
      <c r="CLO5" s="669"/>
      <c r="CLP5" s="669"/>
      <c r="CLQ5" s="669"/>
      <c r="CLR5" s="669"/>
      <c r="CLS5" s="669"/>
      <c r="CLT5" s="669"/>
      <c r="CLU5" s="669"/>
      <c r="CLV5" s="669"/>
      <c r="CLW5" s="669"/>
      <c r="CLX5" s="669"/>
      <c r="CLY5" s="669"/>
      <c r="CLZ5" s="669"/>
      <c r="CMA5" s="669"/>
      <c r="CMB5" s="669"/>
      <c r="CMC5" s="669"/>
      <c r="CMD5" s="669"/>
      <c r="CME5" s="669"/>
      <c r="CMF5" s="669"/>
      <c r="CMG5" s="669"/>
      <c r="CMH5" s="668"/>
      <c r="CMI5" s="668"/>
      <c r="CMJ5" s="669"/>
      <c r="CMK5" s="669"/>
      <c r="CML5" s="669"/>
      <c r="CMM5" s="669"/>
      <c r="CMN5" s="669"/>
      <c r="CMO5" s="669"/>
      <c r="CMP5" s="669"/>
      <c r="CMQ5" s="669"/>
      <c r="CMR5" s="669"/>
      <c r="CMS5" s="669"/>
      <c r="CMT5" s="669"/>
      <c r="CMU5" s="669"/>
      <c r="CMV5" s="669"/>
      <c r="CMW5" s="669"/>
      <c r="CMX5" s="669"/>
      <c r="CMY5" s="669"/>
      <c r="CMZ5" s="669"/>
      <c r="CNA5" s="669"/>
      <c r="CNB5" s="669"/>
      <c r="CNC5" s="668"/>
      <c r="CND5" s="668"/>
      <c r="CNE5" s="669"/>
      <c r="CNF5" s="669"/>
      <c r="CNG5" s="669"/>
      <c r="CNH5" s="669"/>
      <c r="CNI5" s="669"/>
      <c r="CNJ5" s="669"/>
      <c r="CNK5" s="669"/>
      <c r="CNL5" s="669"/>
      <c r="CNM5" s="669"/>
      <c r="CNN5" s="669"/>
      <c r="CNO5" s="669"/>
      <c r="CNP5" s="669"/>
      <c r="CNQ5" s="669"/>
      <c r="CNR5" s="669"/>
      <c r="CNS5" s="669"/>
      <c r="CNT5" s="669"/>
      <c r="CNU5" s="669"/>
      <c r="CNV5" s="669"/>
      <c r="CNW5" s="669"/>
      <c r="CNX5" s="668"/>
      <c r="CNY5" s="668"/>
      <c r="CNZ5" s="669"/>
      <c r="COA5" s="669"/>
      <c r="COB5" s="669"/>
      <c r="COC5" s="669"/>
      <c r="COD5" s="669"/>
      <c r="COE5" s="669"/>
      <c r="COF5" s="669"/>
      <c r="COG5" s="669"/>
      <c r="COH5" s="669"/>
      <c r="COI5" s="669"/>
      <c r="COJ5" s="669"/>
      <c r="COK5" s="669"/>
      <c r="COL5" s="669"/>
      <c r="COM5" s="669"/>
      <c r="CON5" s="669"/>
      <c r="COO5" s="669"/>
      <c r="COP5" s="669"/>
      <c r="COQ5" s="669"/>
      <c r="COR5" s="669"/>
      <c r="COS5" s="668"/>
      <c r="COT5" s="668"/>
      <c r="COU5" s="669"/>
      <c r="COV5" s="669"/>
      <c r="COW5" s="669"/>
      <c r="COX5" s="669"/>
      <c r="COY5" s="669"/>
      <c r="COZ5" s="669"/>
      <c r="CPA5" s="669"/>
      <c r="CPB5" s="669"/>
      <c r="CPC5" s="669"/>
      <c r="CPD5" s="669"/>
      <c r="CPE5" s="669"/>
      <c r="CPF5" s="669"/>
      <c r="CPG5" s="669"/>
      <c r="CPH5" s="669"/>
      <c r="CPI5" s="669"/>
      <c r="CPJ5" s="669"/>
      <c r="CPK5" s="669"/>
      <c r="CPL5" s="669"/>
      <c r="CPM5" s="669"/>
      <c r="CPN5" s="668"/>
      <c r="CPO5" s="668"/>
      <c r="CPP5" s="669"/>
      <c r="CPQ5" s="669"/>
      <c r="CPR5" s="669"/>
      <c r="CPS5" s="669"/>
      <c r="CPT5" s="669"/>
      <c r="CPU5" s="669"/>
      <c r="CPV5" s="669"/>
      <c r="CPW5" s="669"/>
      <c r="CPX5" s="669"/>
      <c r="CPY5" s="669"/>
      <c r="CPZ5" s="669"/>
      <c r="CQA5" s="669"/>
      <c r="CQB5" s="669"/>
      <c r="CQC5" s="669"/>
      <c r="CQD5" s="669"/>
      <c r="CQE5" s="669"/>
      <c r="CQF5" s="669"/>
      <c r="CQG5" s="669"/>
      <c r="CQH5" s="669"/>
      <c r="CQI5" s="668"/>
      <c r="CQJ5" s="668"/>
      <c r="CQK5" s="669"/>
      <c r="CQL5" s="669"/>
      <c r="CQM5" s="669"/>
      <c r="CQN5" s="669"/>
      <c r="CQO5" s="669"/>
      <c r="CQP5" s="669"/>
      <c r="CQQ5" s="669"/>
      <c r="CQR5" s="669"/>
      <c r="CQS5" s="669"/>
      <c r="CQT5" s="669"/>
      <c r="CQU5" s="669"/>
      <c r="CQV5" s="669"/>
      <c r="CQW5" s="669"/>
      <c r="CQX5" s="669"/>
      <c r="CQY5" s="669"/>
      <c r="CQZ5" s="669"/>
      <c r="CRA5" s="669"/>
      <c r="CRB5" s="669"/>
      <c r="CRC5" s="669"/>
      <c r="CRD5" s="668"/>
      <c r="CRE5" s="668"/>
      <c r="CRF5" s="669"/>
      <c r="CRG5" s="669"/>
      <c r="CRH5" s="669"/>
      <c r="CRI5" s="669"/>
      <c r="CRJ5" s="669"/>
      <c r="CRK5" s="669"/>
      <c r="CRL5" s="669"/>
      <c r="CRM5" s="669"/>
      <c r="CRN5" s="669"/>
      <c r="CRO5" s="669"/>
      <c r="CRP5" s="669"/>
      <c r="CRQ5" s="669"/>
      <c r="CRR5" s="669"/>
      <c r="CRS5" s="669"/>
      <c r="CRT5" s="669"/>
      <c r="CRU5" s="669"/>
      <c r="CRV5" s="669"/>
      <c r="CRW5" s="669"/>
      <c r="CRX5" s="669"/>
      <c r="CRY5" s="668"/>
      <c r="CRZ5" s="668"/>
      <c r="CSA5" s="669"/>
      <c r="CSB5" s="669"/>
      <c r="CSC5" s="669"/>
      <c r="CSD5" s="669"/>
      <c r="CSE5" s="669"/>
      <c r="CSF5" s="669"/>
      <c r="CSG5" s="669"/>
      <c r="CSH5" s="669"/>
      <c r="CSI5" s="669"/>
      <c r="CSJ5" s="669"/>
      <c r="CSK5" s="669"/>
      <c r="CSL5" s="669"/>
      <c r="CSM5" s="669"/>
      <c r="CSN5" s="669"/>
      <c r="CSO5" s="669"/>
      <c r="CSP5" s="669"/>
      <c r="CSQ5" s="669"/>
      <c r="CSR5" s="669"/>
      <c r="CSS5" s="669"/>
      <c r="CST5" s="668"/>
      <c r="CSU5" s="668"/>
      <c r="CSV5" s="669"/>
      <c r="CSW5" s="669"/>
      <c r="CSX5" s="669"/>
      <c r="CSY5" s="669"/>
      <c r="CSZ5" s="669"/>
      <c r="CTA5" s="669"/>
      <c r="CTB5" s="669"/>
      <c r="CTC5" s="669"/>
      <c r="CTD5" s="669"/>
      <c r="CTE5" s="669"/>
      <c r="CTF5" s="669"/>
      <c r="CTG5" s="669"/>
      <c r="CTH5" s="669"/>
      <c r="CTI5" s="669"/>
      <c r="CTJ5" s="669"/>
      <c r="CTK5" s="669"/>
      <c r="CTL5" s="669"/>
      <c r="CTM5" s="669"/>
      <c r="CTN5" s="669"/>
      <c r="CTO5" s="668"/>
      <c r="CTP5" s="668"/>
      <c r="CTQ5" s="669"/>
      <c r="CTR5" s="669"/>
      <c r="CTS5" s="669"/>
      <c r="CTT5" s="669"/>
      <c r="CTU5" s="669"/>
      <c r="CTV5" s="669"/>
      <c r="CTW5" s="669"/>
      <c r="CTX5" s="669"/>
      <c r="CTY5" s="669"/>
      <c r="CTZ5" s="669"/>
      <c r="CUA5" s="669"/>
      <c r="CUB5" s="669"/>
      <c r="CUC5" s="669"/>
      <c r="CUD5" s="669"/>
      <c r="CUE5" s="669"/>
      <c r="CUF5" s="669"/>
      <c r="CUG5" s="669"/>
      <c r="CUH5" s="669"/>
      <c r="CUI5" s="669"/>
      <c r="CUJ5" s="668"/>
      <c r="CUK5" s="668"/>
      <c r="CUL5" s="669"/>
      <c r="CUM5" s="669"/>
      <c r="CUN5" s="669"/>
      <c r="CUO5" s="669"/>
      <c r="CUP5" s="669"/>
      <c r="CUQ5" s="669"/>
      <c r="CUR5" s="669"/>
      <c r="CUS5" s="669"/>
      <c r="CUT5" s="669"/>
      <c r="CUU5" s="669"/>
      <c r="CUV5" s="669"/>
      <c r="CUW5" s="669"/>
      <c r="CUX5" s="669"/>
      <c r="CUY5" s="669"/>
      <c r="CUZ5" s="669"/>
      <c r="CVA5" s="669"/>
      <c r="CVB5" s="669"/>
      <c r="CVC5" s="669"/>
      <c r="CVD5" s="669"/>
      <c r="CVE5" s="668"/>
      <c r="CVF5" s="668"/>
      <c r="CVG5" s="669"/>
      <c r="CVH5" s="669"/>
      <c r="CVI5" s="669"/>
      <c r="CVJ5" s="669"/>
      <c r="CVK5" s="669"/>
      <c r="CVL5" s="669"/>
      <c r="CVM5" s="669"/>
      <c r="CVN5" s="669"/>
      <c r="CVO5" s="669"/>
      <c r="CVP5" s="669"/>
      <c r="CVQ5" s="669"/>
      <c r="CVR5" s="669"/>
      <c r="CVS5" s="669"/>
      <c r="CVT5" s="669"/>
      <c r="CVU5" s="669"/>
      <c r="CVV5" s="669"/>
      <c r="CVW5" s="669"/>
      <c r="CVX5" s="669"/>
      <c r="CVY5" s="669"/>
      <c r="CVZ5" s="668"/>
      <c r="CWA5" s="668"/>
      <c r="CWB5" s="669"/>
      <c r="CWC5" s="669"/>
      <c r="CWD5" s="669"/>
      <c r="CWE5" s="669"/>
      <c r="CWF5" s="669"/>
      <c r="CWG5" s="669"/>
      <c r="CWH5" s="669"/>
      <c r="CWI5" s="669"/>
      <c r="CWJ5" s="669"/>
      <c r="CWK5" s="669"/>
      <c r="CWL5" s="669"/>
      <c r="CWM5" s="669"/>
      <c r="CWN5" s="669"/>
      <c r="CWO5" s="669"/>
      <c r="CWP5" s="669"/>
      <c r="CWQ5" s="669"/>
      <c r="CWR5" s="669"/>
      <c r="CWS5" s="669"/>
      <c r="CWT5" s="669"/>
      <c r="CWU5" s="668"/>
      <c r="CWV5" s="668"/>
      <c r="CWW5" s="669"/>
      <c r="CWX5" s="669"/>
      <c r="CWY5" s="669"/>
      <c r="CWZ5" s="669"/>
      <c r="CXA5" s="669"/>
      <c r="CXB5" s="669"/>
      <c r="CXC5" s="669"/>
      <c r="CXD5" s="669"/>
      <c r="CXE5" s="669"/>
      <c r="CXF5" s="669"/>
      <c r="CXG5" s="669"/>
      <c r="CXH5" s="669"/>
      <c r="CXI5" s="669"/>
      <c r="CXJ5" s="669"/>
      <c r="CXK5" s="669"/>
      <c r="CXL5" s="669"/>
      <c r="CXM5" s="669"/>
      <c r="CXN5" s="669"/>
      <c r="CXO5" s="669"/>
      <c r="CXP5" s="668"/>
      <c r="CXQ5" s="668"/>
      <c r="CXR5" s="669"/>
      <c r="CXS5" s="669"/>
      <c r="CXT5" s="669"/>
      <c r="CXU5" s="669"/>
      <c r="CXV5" s="669"/>
      <c r="CXW5" s="669"/>
      <c r="CXX5" s="669"/>
      <c r="CXY5" s="669"/>
      <c r="CXZ5" s="669"/>
      <c r="CYA5" s="669"/>
      <c r="CYB5" s="669"/>
      <c r="CYC5" s="669"/>
      <c r="CYD5" s="669"/>
      <c r="CYE5" s="669"/>
      <c r="CYF5" s="669"/>
      <c r="CYG5" s="669"/>
      <c r="CYH5" s="669"/>
      <c r="CYI5" s="669"/>
      <c r="CYJ5" s="669"/>
      <c r="CYK5" s="668"/>
      <c r="CYL5" s="668"/>
      <c r="CYM5" s="669"/>
      <c r="CYN5" s="669"/>
      <c r="CYO5" s="669"/>
      <c r="CYP5" s="669"/>
      <c r="CYQ5" s="669"/>
      <c r="CYR5" s="669"/>
      <c r="CYS5" s="669"/>
      <c r="CYT5" s="669"/>
      <c r="CYU5" s="669"/>
      <c r="CYV5" s="669"/>
      <c r="CYW5" s="669"/>
      <c r="CYX5" s="669"/>
      <c r="CYY5" s="669"/>
      <c r="CYZ5" s="669"/>
      <c r="CZA5" s="669"/>
      <c r="CZB5" s="669"/>
      <c r="CZC5" s="669"/>
      <c r="CZD5" s="669"/>
      <c r="CZE5" s="669"/>
      <c r="CZF5" s="668"/>
      <c r="CZG5" s="668"/>
      <c r="CZH5" s="669"/>
      <c r="CZI5" s="669"/>
      <c r="CZJ5" s="669"/>
      <c r="CZK5" s="669"/>
      <c r="CZL5" s="669"/>
      <c r="CZM5" s="669"/>
      <c r="CZN5" s="669"/>
      <c r="CZO5" s="669"/>
      <c r="CZP5" s="669"/>
      <c r="CZQ5" s="669"/>
      <c r="CZR5" s="669"/>
      <c r="CZS5" s="669"/>
      <c r="CZT5" s="669"/>
      <c r="CZU5" s="669"/>
      <c r="CZV5" s="669"/>
      <c r="CZW5" s="669"/>
      <c r="CZX5" s="669"/>
      <c r="CZY5" s="669"/>
      <c r="CZZ5" s="669"/>
      <c r="DAA5" s="668"/>
      <c r="DAB5" s="668"/>
      <c r="DAC5" s="669"/>
      <c r="DAD5" s="669"/>
      <c r="DAE5" s="669"/>
      <c r="DAF5" s="669"/>
      <c r="DAG5" s="669"/>
      <c r="DAH5" s="669"/>
      <c r="DAI5" s="669"/>
      <c r="DAJ5" s="669"/>
      <c r="DAK5" s="669"/>
      <c r="DAL5" s="669"/>
      <c r="DAM5" s="669"/>
      <c r="DAN5" s="669"/>
      <c r="DAO5" s="669"/>
      <c r="DAP5" s="669"/>
      <c r="DAQ5" s="669"/>
      <c r="DAR5" s="669"/>
      <c r="DAS5" s="669"/>
      <c r="DAT5" s="669"/>
      <c r="DAU5" s="669"/>
      <c r="DAV5" s="668"/>
      <c r="DAW5" s="668"/>
      <c r="DAX5" s="669"/>
      <c r="DAY5" s="669"/>
      <c r="DAZ5" s="669"/>
      <c r="DBA5" s="669"/>
      <c r="DBB5" s="669"/>
      <c r="DBC5" s="669"/>
      <c r="DBD5" s="669"/>
      <c r="DBE5" s="669"/>
      <c r="DBF5" s="669"/>
      <c r="DBG5" s="669"/>
      <c r="DBH5" s="669"/>
      <c r="DBI5" s="669"/>
      <c r="DBJ5" s="669"/>
      <c r="DBK5" s="669"/>
      <c r="DBL5" s="669"/>
      <c r="DBM5" s="669"/>
      <c r="DBN5" s="669"/>
      <c r="DBO5" s="669"/>
      <c r="DBP5" s="669"/>
      <c r="DBQ5" s="668"/>
      <c r="DBR5" s="668"/>
      <c r="DBS5" s="669"/>
      <c r="DBT5" s="669"/>
      <c r="DBU5" s="669"/>
      <c r="DBV5" s="669"/>
      <c r="DBW5" s="669"/>
      <c r="DBX5" s="669"/>
      <c r="DBY5" s="669"/>
      <c r="DBZ5" s="669"/>
      <c r="DCA5" s="669"/>
      <c r="DCB5" s="669"/>
      <c r="DCC5" s="669"/>
      <c r="DCD5" s="669"/>
      <c r="DCE5" s="669"/>
      <c r="DCF5" s="669"/>
      <c r="DCG5" s="669"/>
      <c r="DCH5" s="669"/>
      <c r="DCI5" s="669"/>
      <c r="DCJ5" s="669"/>
      <c r="DCK5" s="669"/>
      <c r="DCL5" s="668"/>
      <c r="DCM5" s="668"/>
      <c r="DCN5" s="669"/>
      <c r="DCO5" s="669"/>
      <c r="DCP5" s="669"/>
      <c r="DCQ5" s="669"/>
      <c r="DCR5" s="669"/>
      <c r="DCS5" s="669"/>
      <c r="DCT5" s="669"/>
      <c r="DCU5" s="669"/>
      <c r="DCV5" s="669"/>
      <c r="DCW5" s="669"/>
      <c r="DCX5" s="669"/>
      <c r="DCY5" s="669"/>
      <c r="DCZ5" s="669"/>
      <c r="DDA5" s="669"/>
      <c r="DDB5" s="669"/>
      <c r="DDC5" s="669"/>
      <c r="DDD5" s="669"/>
      <c r="DDE5" s="669"/>
      <c r="DDF5" s="669"/>
      <c r="DDG5" s="668"/>
      <c r="DDH5" s="668"/>
      <c r="DDI5" s="669"/>
      <c r="DDJ5" s="669"/>
      <c r="DDK5" s="669"/>
      <c r="DDL5" s="669"/>
      <c r="DDM5" s="669"/>
      <c r="DDN5" s="669"/>
      <c r="DDO5" s="669"/>
      <c r="DDP5" s="669"/>
      <c r="DDQ5" s="669"/>
      <c r="DDR5" s="669"/>
      <c r="DDS5" s="669"/>
      <c r="DDT5" s="669"/>
      <c r="DDU5" s="669"/>
      <c r="DDV5" s="669"/>
      <c r="DDW5" s="669"/>
      <c r="DDX5" s="669"/>
      <c r="DDY5" s="669"/>
      <c r="DDZ5" s="669"/>
      <c r="DEA5" s="669"/>
      <c r="DEB5" s="668"/>
      <c r="DEC5" s="668"/>
      <c r="DED5" s="669"/>
      <c r="DEE5" s="669"/>
      <c r="DEF5" s="669"/>
      <c r="DEG5" s="669"/>
      <c r="DEH5" s="669"/>
      <c r="DEI5" s="669"/>
      <c r="DEJ5" s="669"/>
      <c r="DEK5" s="669"/>
      <c r="DEL5" s="669"/>
      <c r="DEM5" s="669"/>
      <c r="DEN5" s="669"/>
      <c r="DEO5" s="669"/>
      <c r="DEP5" s="669"/>
      <c r="DEQ5" s="669"/>
      <c r="DER5" s="669"/>
      <c r="DES5" s="669"/>
      <c r="DET5" s="669"/>
      <c r="DEU5" s="669"/>
      <c r="DEV5" s="669"/>
      <c r="DEW5" s="668"/>
      <c r="DEX5" s="668"/>
      <c r="DEY5" s="669"/>
      <c r="DEZ5" s="669"/>
      <c r="DFA5" s="669"/>
      <c r="DFB5" s="669"/>
      <c r="DFC5" s="669"/>
      <c r="DFD5" s="669"/>
      <c r="DFE5" s="669"/>
      <c r="DFF5" s="669"/>
      <c r="DFG5" s="669"/>
      <c r="DFH5" s="669"/>
      <c r="DFI5" s="669"/>
      <c r="DFJ5" s="669"/>
      <c r="DFK5" s="669"/>
      <c r="DFL5" s="669"/>
      <c r="DFM5" s="669"/>
      <c r="DFN5" s="669"/>
      <c r="DFO5" s="669"/>
      <c r="DFP5" s="669"/>
      <c r="DFQ5" s="669"/>
      <c r="DFR5" s="668"/>
      <c r="DFS5" s="668"/>
      <c r="DFT5" s="669"/>
      <c r="DFU5" s="669"/>
      <c r="DFV5" s="669"/>
      <c r="DFW5" s="669"/>
      <c r="DFX5" s="669"/>
      <c r="DFY5" s="669"/>
      <c r="DFZ5" s="669"/>
      <c r="DGA5" s="669"/>
      <c r="DGB5" s="669"/>
      <c r="DGC5" s="669"/>
      <c r="DGD5" s="669"/>
      <c r="DGE5" s="669"/>
      <c r="DGF5" s="669"/>
      <c r="DGG5" s="669"/>
      <c r="DGH5" s="669"/>
      <c r="DGI5" s="669"/>
      <c r="DGJ5" s="669"/>
      <c r="DGK5" s="669"/>
      <c r="DGL5" s="669"/>
      <c r="DGM5" s="668"/>
      <c r="DGN5" s="668"/>
      <c r="DGO5" s="669"/>
      <c r="DGP5" s="669"/>
      <c r="DGQ5" s="669"/>
      <c r="DGR5" s="669"/>
      <c r="DGS5" s="669"/>
      <c r="DGT5" s="669"/>
      <c r="DGU5" s="669"/>
      <c r="DGV5" s="669"/>
      <c r="DGW5" s="669"/>
      <c r="DGX5" s="669"/>
      <c r="DGY5" s="669"/>
      <c r="DGZ5" s="669"/>
      <c r="DHA5" s="669"/>
      <c r="DHB5" s="669"/>
      <c r="DHC5" s="669"/>
      <c r="DHD5" s="669"/>
      <c r="DHE5" s="669"/>
      <c r="DHF5" s="669"/>
      <c r="DHG5" s="669"/>
      <c r="DHH5" s="668"/>
      <c r="DHI5" s="668"/>
      <c r="DHJ5" s="669"/>
      <c r="DHK5" s="669"/>
      <c r="DHL5" s="669"/>
      <c r="DHM5" s="669"/>
      <c r="DHN5" s="669"/>
      <c r="DHO5" s="669"/>
      <c r="DHP5" s="669"/>
      <c r="DHQ5" s="669"/>
      <c r="DHR5" s="669"/>
      <c r="DHS5" s="669"/>
      <c r="DHT5" s="669"/>
      <c r="DHU5" s="669"/>
      <c r="DHV5" s="669"/>
      <c r="DHW5" s="669"/>
      <c r="DHX5" s="669"/>
      <c r="DHY5" s="669"/>
      <c r="DHZ5" s="669"/>
      <c r="DIA5" s="669"/>
      <c r="DIB5" s="669"/>
      <c r="DIC5" s="668"/>
      <c r="DID5" s="668"/>
      <c r="DIE5" s="669"/>
      <c r="DIF5" s="669"/>
      <c r="DIG5" s="669"/>
      <c r="DIH5" s="669"/>
      <c r="DII5" s="669"/>
      <c r="DIJ5" s="669"/>
      <c r="DIK5" s="669"/>
      <c r="DIL5" s="669"/>
      <c r="DIM5" s="669"/>
      <c r="DIN5" s="669"/>
      <c r="DIO5" s="669"/>
      <c r="DIP5" s="669"/>
      <c r="DIQ5" s="669"/>
      <c r="DIR5" s="669"/>
      <c r="DIS5" s="669"/>
      <c r="DIT5" s="669"/>
      <c r="DIU5" s="669"/>
      <c r="DIV5" s="669"/>
      <c r="DIW5" s="669"/>
      <c r="DIX5" s="668"/>
      <c r="DIY5" s="668"/>
      <c r="DIZ5" s="669"/>
      <c r="DJA5" s="669"/>
      <c r="DJB5" s="669"/>
      <c r="DJC5" s="669"/>
      <c r="DJD5" s="669"/>
      <c r="DJE5" s="669"/>
      <c r="DJF5" s="669"/>
      <c r="DJG5" s="669"/>
      <c r="DJH5" s="669"/>
      <c r="DJI5" s="669"/>
      <c r="DJJ5" s="669"/>
      <c r="DJK5" s="669"/>
      <c r="DJL5" s="669"/>
      <c r="DJM5" s="669"/>
      <c r="DJN5" s="669"/>
      <c r="DJO5" s="669"/>
      <c r="DJP5" s="669"/>
      <c r="DJQ5" s="669"/>
      <c r="DJR5" s="669"/>
      <c r="DJS5" s="668"/>
      <c r="DJT5" s="668"/>
      <c r="DJU5" s="669"/>
      <c r="DJV5" s="669"/>
      <c r="DJW5" s="669"/>
      <c r="DJX5" s="669"/>
      <c r="DJY5" s="669"/>
      <c r="DJZ5" s="669"/>
      <c r="DKA5" s="669"/>
      <c r="DKB5" s="669"/>
      <c r="DKC5" s="669"/>
      <c r="DKD5" s="669"/>
      <c r="DKE5" s="669"/>
      <c r="DKF5" s="669"/>
      <c r="DKG5" s="669"/>
      <c r="DKH5" s="669"/>
      <c r="DKI5" s="669"/>
      <c r="DKJ5" s="669"/>
      <c r="DKK5" s="669"/>
      <c r="DKL5" s="669"/>
      <c r="DKM5" s="669"/>
      <c r="DKN5" s="668"/>
      <c r="DKO5" s="668"/>
      <c r="DKP5" s="669"/>
      <c r="DKQ5" s="669"/>
      <c r="DKR5" s="669"/>
      <c r="DKS5" s="669"/>
      <c r="DKT5" s="669"/>
      <c r="DKU5" s="669"/>
      <c r="DKV5" s="669"/>
      <c r="DKW5" s="669"/>
      <c r="DKX5" s="669"/>
      <c r="DKY5" s="669"/>
      <c r="DKZ5" s="669"/>
      <c r="DLA5" s="669"/>
      <c r="DLB5" s="669"/>
      <c r="DLC5" s="669"/>
      <c r="DLD5" s="669"/>
      <c r="DLE5" s="669"/>
      <c r="DLF5" s="669"/>
      <c r="DLG5" s="669"/>
      <c r="DLH5" s="669"/>
      <c r="DLI5" s="668"/>
      <c r="DLJ5" s="668"/>
      <c r="DLK5" s="669"/>
      <c r="DLL5" s="669"/>
      <c r="DLM5" s="669"/>
      <c r="DLN5" s="669"/>
      <c r="DLO5" s="669"/>
      <c r="DLP5" s="669"/>
      <c r="DLQ5" s="669"/>
      <c r="DLR5" s="669"/>
      <c r="DLS5" s="669"/>
      <c r="DLT5" s="669"/>
      <c r="DLU5" s="669"/>
      <c r="DLV5" s="669"/>
      <c r="DLW5" s="669"/>
      <c r="DLX5" s="669"/>
      <c r="DLY5" s="669"/>
      <c r="DLZ5" s="669"/>
      <c r="DMA5" s="669"/>
      <c r="DMB5" s="669"/>
      <c r="DMC5" s="669"/>
      <c r="DMD5" s="668"/>
      <c r="DME5" s="668"/>
      <c r="DMF5" s="669"/>
      <c r="DMG5" s="669"/>
      <c r="DMH5" s="669"/>
      <c r="DMI5" s="669"/>
      <c r="DMJ5" s="669"/>
      <c r="DMK5" s="669"/>
      <c r="DML5" s="669"/>
      <c r="DMM5" s="669"/>
      <c r="DMN5" s="669"/>
      <c r="DMO5" s="669"/>
      <c r="DMP5" s="669"/>
      <c r="DMQ5" s="669"/>
      <c r="DMR5" s="669"/>
      <c r="DMS5" s="669"/>
      <c r="DMT5" s="669"/>
      <c r="DMU5" s="669"/>
      <c r="DMV5" s="669"/>
      <c r="DMW5" s="669"/>
      <c r="DMX5" s="669"/>
      <c r="DMY5" s="668"/>
      <c r="DMZ5" s="668"/>
      <c r="DNA5" s="669"/>
      <c r="DNB5" s="669"/>
      <c r="DNC5" s="669"/>
      <c r="DND5" s="669"/>
      <c r="DNE5" s="669"/>
      <c r="DNF5" s="669"/>
      <c r="DNG5" s="669"/>
      <c r="DNH5" s="669"/>
      <c r="DNI5" s="669"/>
      <c r="DNJ5" s="669"/>
      <c r="DNK5" s="669"/>
      <c r="DNL5" s="669"/>
      <c r="DNM5" s="669"/>
      <c r="DNN5" s="669"/>
      <c r="DNO5" s="669"/>
      <c r="DNP5" s="669"/>
      <c r="DNQ5" s="669"/>
      <c r="DNR5" s="669"/>
      <c r="DNS5" s="669"/>
      <c r="DNT5" s="668"/>
      <c r="DNU5" s="668"/>
      <c r="DNV5" s="669"/>
      <c r="DNW5" s="669"/>
      <c r="DNX5" s="669"/>
      <c r="DNY5" s="669"/>
      <c r="DNZ5" s="669"/>
      <c r="DOA5" s="669"/>
      <c r="DOB5" s="669"/>
      <c r="DOC5" s="669"/>
      <c r="DOD5" s="669"/>
      <c r="DOE5" s="669"/>
      <c r="DOF5" s="669"/>
      <c r="DOG5" s="669"/>
      <c r="DOH5" s="669"/>
      <c r="DOI5" s="669"/>
      <c r="DOJ5" s="669"/>
      <c r="DOK5" s="669"/>
      <c r="DOL5" s="669"/>
      <c r="DOM5" s="669"/>
      <c r="DON5" s="669"/>
      <c r="DOO5" s="668"/>
      <c r="DOP5" s="668"/>
      <c r="DOQ5" s="669"/>
      <c r="DOR5" s="669"/>
      <c r="DOS5" s="669"/>
      <c r="DOT5" s="669"/>
      <c r="DOU5" s="669"/>
      <c r="DOV5" s="669"/>
      <c r="DOW5" s="669"/>
      <c r="DOX5" s="669"/>
      <c r="DOY5" s="669"/>
      <c r="DOZ5" s="669"/>
      <c r="DPA5" s="669"/>
      <c r="DPB5" s="669"/>
      <c r="DPC5" s="669"/>
      <c r="DPD5" s="669"/>
      <c r="DPE5" s="669"/>
      <c r="DPF5" s="669"/>
      <c r="DPG5" s="669"/>
      <c r="DPH5" s="669"/>
      <c r="DPI5" s="669"/>
      <c r="DPJ5" s="668"/>
      <c r="DPK5" s="668"/>
      <c r="DPL5" s="669"/>
      <c r="DPM5" s="669"/>
      <c r="DPN5" s="669"/>
      <c r="DPO5" s="669"/>
      <c r="DPP5" s="669"/>
      <c r="DPQ5" s="669"/>
      <c r="DPR5" s="669"/>
      <c r="DPS5" s="669"/>
      <c r="DPT5" s="669"/>
      <c r="DPU5" s="669"/>
      <c r="DPV5" s="669"/>
      <c r="DPW5" s="669"/>
      <c r="DPX5" s="669"/>
      <c r="DPY5" s="669"/>
      <c r="DPZ5" s="669"/>
      <c r="DQA5" s="669"/>
      <c r="DQB5" s="669"/>
      <c r="DQC5" s="669"/>
      <c r="DQD5" s="669"/>
      <c r="DQE5" s="668"/>
      <c r="DQF5" s="668"/>
      <c r="DQG5" s="669"/>
      <c r="DQH5" s="669"/>
      <c r="DQI5" s="669"/>
      <c r="DQJ5" s="669"/>
      <c r="DQK5" s="669"/>
      <c r="DQL5" s="669"/>
      <c r="DQM5" s="669"/>
      <c r="DQN5" s="669"/>
      <c r="DQO5" s="669"/>
      <c r="DQP5" s="669"/>
      <c r="DQQ5" s="669"/>
      <c r="DQR5" s="669"/>
      <c r="DQS5" s="669"/>
      <c r="DQT5" s="669"/>
      <c r="DQU5" s="669"/>
      <c r="DQV5" s="669"/>
      <c r="DQW5" s="669"/>
      <c r="DQX5" s="669"/>
      <c r="DQY5" s="669"/>
      <c r="DQZ5" s="668"/>
      <c r="DRA5" s="668"/>
      <c r="DRB5" s="669"/>
      <c r="DRC5" s="669"/>
      <c r="DRD5" s="669"/>
      <c r="DRE5" s="669"/>
      <c r="DRF5" s="669"/>
      <c r="DRG5" s="669"/>
      <c r="DRH5" s="669"/>
      <c r="DRI5" s="669"/>
      <c r="DRJ5" s="669"/>
      <c r="DRK5" s="669"/>
      <c r="DRL5" s="669"/>
      <c r="DRM5" s="669"/>
      <c r="DRN5" s="669"/>
      <c r="DRO5" s="669"/>
      <c r="DRP5" s="669"/>
      <c r="DRQ5" s="669"/>
      <c r="DRR5" s="669"/>
      <c r="DRS5" s="669"/>
      <c r="DRT5" s="669"/>
      <c r="DRU5" s="668"/>
      <c r="DRV5" s="668"/>
      <c r="DRW5" s="669"/>
      <c r="DRX5" s="669"/>
      <c r="DRY5" s="669"/>
      <c r="DRZ5" s="669"/>
      <c r="DSA5" s="669"/>
      <c r="DSB5" s="669"/>
      <c r="DSC5" s="669"/>
      <c r="DSD5" s="669"/>
      <c r="DSE5" s="669"/>
      <c r="DSF5" s="669"/>
      <c r="DSG5" s="669"/>
      <c r="DSH5" s="669"/>
      <c r="DSI5" s="669"/>
      <c r="DSJ5" s="669"/>
      <c r="DSK5" s="669"/>
      <c r="DSL5" s="669"/>
      <c r="DSM5" s="669"/>
      <c r="DSN5" s="669"/>
      <c r="DSO5" s="669"/>
      <c r="DSP5" s="668"/>
      <c r="DSQ5" s="668"/>
      <c r="DSR5" s="669"/>
      <c r="DSS5" s="669"/>
      <c r="DST5" s="669"/>
      <c r="DSU5" s="669"/>
      <c r="DSV5" s="669"/>
      <c r="DSW5" s="669"/>
      <c r="DSX5" s="669"/>
      <c r="DSY5" s="669"/>
      <c r="DSZ5" s="669"/>
      <c r="DTA5" s="669"/>
      <c r="DTB5" s="669"/>
      <c r="DTC5" s="669"/>
      <c r="DTD5" s="669"/>
      <c r="DTE5" s="669"/>
      <c r="DTF5" s="669"/>
      <c r="DTG5" s="669"/>
      <c r="DTH5" s="669"/>
      <c r="DTI5" s="669"/>
      <c r="DTJ5" s="669"/>
      <c r="DTK5" s="668"/>
      <c r="DTL5" s="668"/>
      <c r="DTM5" s="669"/>
      <c r="DTN5" s="669"/>
      <c r="DTO5" s="669"/>
      <c r="DTP5" s="669"/>
      <c r="DTQ5" s="669"/>
      <c r="DTR5" s="669"/>
      <c r="DTS5" s="669"/>
      <c r="DTT5" s="669"/>
      <c r="DTU5" s="669"/>
      <c r="DTV5" s="669"/>
      <c r="DTW5" s="669"/>
      <c r="DTX5" s="669"/>
      <c r="DTY5" s="669"/>
      <c r="DTZ5" s="669"/>
      <c r="DUA5" s="669"/>
      <c r="DUB5" s="669"/>
      <c r="DUC5" s="669"/>
      <c r="DUD5" s="669"/>
      <c r="DUE5" s="669"/>
      <c r="DUF5" s="668"/>
      <c r="DUG5" s="668"/>
      <c r="DUH5" s="669"/>
      <c r="DUI5" s="669"/>
      <c r="DUJ5" s="669"/>
      <c r="DUK5" s="669"/>
      <c r="DUL5" s="669"/>
      <c r="DUM5" s="669"/>
      <c r="DUN5" s="669"/>
      <c r="DUO5" s="669"/>
      <c r="DUP5" s="669"/>
      <c r="DUQ5" s="669"/>
      <c r="DUR5" s="669"/>
      <c r="DUS5" s="669"/>
      <c r="DUT5" s="669"/>
      <c r="DUU5" s="669"/>
      <c r="DUV5" s="669"/>
      <c r="DUW5" s="669"/>
      <c r="DUX5" s="669"/>
      <c r="DUY5" s="669"/>
      <c r="DUZ5" s="669"/>
      <c r="DVA5" s="668"/>
      <c r="DVB5" s="668"/>
      <c r="DVC5" s="669"/>
      <c r="DVD5" s="669"/>
      <c r="DVE5" s="669"/>
      <c r="DVF5" s="669"/>
      <c r="DVG5" s="669"/>
      <c r="DVH5" s="669"/>
      <c r="DVI5" s="669"/>
      <c r="DVJ5" s="669"/>
      <c r="DVK5" s="669"/>
      <c r="DVL5" s="669"/>
      <c r="DVM5" s="669"/>
      <c r="DVN5" s="669"/>
      <c r="DVO5" s="669"/>
      <c r="DVP5" s="669"/>
      <c r="DVQ5" s="669"/>
      <c r="DVR5" s="669"/>
      <c r="DVS5" s="669"/>
      <c r="DVT5" s="669"/>
      <c r="DVU5" s="669"/>
      <c r="DVV5" s="668"/>
      <c r="DVW5" s="668"/>
      <c r="DVX5" s="669"/>
      <c r="DVY5" s="669"/>
      <c r="DVZ5" s="669"/>
      <c r="DWA5" s="669"/>
      <c r="DWB5" s="669"/>
      <c r="DWC5" s="669"/>
      <c r="DWD5" s="669"/>
      <c r="DWE5" s="669"/>
      <c r="DWF5" s="669"/>
      <c r="DWG5" s="669"/>
      <c r="DWH5" s="669"/>
      <c r="DWI5" s="669"/>
      <c r="DWJ5" s="669"/>
      <c r="DWK5" s="669"/>
      <c r="DWL5" s="669"/>
      <c r="DWM5" s="669"/>
      <c r="DWN5" s="669"/>
      <c r="DWO5" s="669"/>
      <c r="DWP5" s="669"/>
      <c r="DWQ5" s="668"/>
      <c r="DWR5" s="668"/>
      <c r="DWS5" s="669"/>
      <c r="DWT5" s="669"/>
      <c r="DWU5" s="669"/>
      <c r="DWV5" s="669"/>
      <c r="DWW5" s="669"/>
      <c r="DWX5" s="669"/>
      <c r="DWY5" s="669"/>
      <c r="DWZ5" s="669"/>
      <c r="DXA5" s="669"/>
      <c r="DXB5" s="669"/>
      <c r="DXC5" s="669"/>
      <c r="DXD5" s="669"/>
      <c r="DXE5" s="669"/>
      <c r="DXF5" s="669"/>
      <c r="DXG5" s="669"/>
      <c r="DXH5" s="669"/>
      <c r="DXI5" s="669"/>
      <c r="DXJ5" s="669"/>
      <c r="DXK5" s="669"/>
      <c r="DXL5" s="668"/>
      <c r="DXM5" s="668"/>
      <c r="DXN5" s="669"/>
      <c r="DXO5" s="669"/>
      <c r="DXP5" s="669"/>
      <c r="DXQ5" s="669"/>
      <c r="DXR5" s="669"/>
      <c r="DXS5" s="669"/>
      <c r="DXT5" s="669"/>
      <c r="DXU5" s="669"/>
      <c r="DXV5" s="669"/>
      <c r="DXW5" s="669"/>
      <c r="DXX5" s="669"/>
      <c r="DXY5" s="669"/>
      <c r="DXZ5" s="669"/>
      <c r="DYA5" s="669"/>
      <c r="DYB5" s="669"/>
      <c r="DYC5" s="669"/>
      <c r="DYD5" s="669"/>
      <c r="DYE5" s="669"/>
      <c r="DYF5" s="669"/>
      <c r="DYG5" s="668"/>
      <c r="DYH5" s="668"/>
      <c r="DYI5" s="669"/>
      <c r="DYJ5" s="669"/>
      <c r="DYK5" s="669"/>
      <c r="DYL5" s="669"/>
      <c r="DYM5" s="669"/>
      <c r="DYN5" s="669"/>
      <c r="DYO5" s="669"/>
      <c r="DYP5" s="669"/>
      <c r="DYQ5" s="669"/>
      <c r="DYR5" s="669"/>
      <c r="DYS5" s="669"/>
      <c r="DYT5" s="669"/>
      <c r="DYU5" s="669"/>
      <c r="DYV5" s="669"/>
      <c r="DYW5" s="669"/>
      <c r="DYX5" s="669"/>
      <c r="DYY5" s="669"/>
      <c r="DYZ5" s="669"/>
      <c r="DZA5" s="669"/>
      <c r="DZB5" s="668"/>
      <c r="DZC5" s="668"/>
      <c r="DZD5" s="669"/>
      <c r="DZE5" s="669"/>
      <c r="DZF5" s="669"/>
      <c r="DZG5" s="669"/>
      <c r="DZH5" s="669"/>
      <c r="DZI5" s="669"/>
      <c r="DZJ5" s="669"/>
      <c r="DZK5" s="669"/>
      <c r="DZL5" s="669"/>
      <c r="DZM5" s="669"/>
      <c r="DZN5" s="669"/>
      <c r="DZO5" s="669"/>
      <c r="DZP5" s="669"/>
      <c r="DZQ5" s="669"/>
      <c r="DZR5" s="669"/>
      <c r="DZS5" s="669"/>
      <c r="DZT5" s="669"/>
      <c r="DZU5" s="669"/>
      <c r="DZV5" s="669"/>
      <c r="DZW5" s="668"/>
      <c r="DZX5" s="668"/>
      <c r="DZY5" s="669"/>
      <c r="DZZ5" s="669"/>
      <c r="EAA5" s="669"/>
      <c r="EAB5" s="669"/>
      <c r="EAC5" s="669"/>
      <c r="EAD5" s="669"/>
      <c r="EAE5" s="669"/>
      <c r="EAF5" s="669"/>
      <c r="EAG5" s="669"/>
      <c r="EAH5" s="669"/>
      <c r="EAI5" s="669"/>
      <c r="EAJ5" s="669"/>
      <c r="EAK5" s="669"/>
      <c r="EAL5" s="669"/>
      <c r="EAM5" s="669"/>
      <c r="EAN5" s="669"/>
      <c r="EAO5" s="669"/>
      <c r="EAP5" s="669"/>
      <c r="EAQ5" s="669"/>
      <c r="EAR5" s="668"/>
      <c r="EAS5" s="668"/>
      <c r="EAT5" s="669"/>
      <c r="EAU5" s="669"/>
      <c r="EAV5" s="669"/>
      <c r="EAW5" s="669"/>
      <c r="EAX5" s="669"/>
      <c r="EAY5" s="669"/>
      <c r="EAZ5" s="669"/>
      <c r="EBA5" s="669"/>
      <c r="EBB5" s="669"/>
      <c r="EBC5" s="669"/>
      <c r="EBD5" s="669"/>
      <c r="EBE5" s="669"/>
      <c r="EBF5" s="669"/>
      <c r="EBG5" s="669"/>
      <c r="EBH5" s="669"/>
      <c r="EBI5" s="669"/>
      <c r="EBJ5" s="669"/>
      <c r="EBK5" s="669"/>
      <c r="EBL5" s="669"/>
      <c r="EBM5" s="668"/>
      <c r="EBN5" s="668"/>
      <c r="EBO5" s="669"/>
      <c r="EBP5" s="669"/>
      <c r="EBQ5" s="669"/>
      <c r="EBR5" s="669"/>
      <c r="EBS5" s="669"/>
      <c r="EBT5" s="669"/>
      <c r="EBU5" s="669"/>
      <c r="EBV5" s="669"/>
      <c r="EBW5" s="669"/>
      <c r="EBX5" s="669"/>
      <c r="EBY5" s="669"/>
      <c r="EBZ5" s="669"/>
      <c r="ECA5" s="669"/>
      <c r="ECB5" s="669"/>
      <c r="ECC5" s="669"/>
      <c r="ECD5" s="669"/>
      <c r="ECE5" s="669"/>
      <c r="ECF5" s="669"/>
      <c r="ECG5" s="669"/>
      <c r="ECH5" s="668"/>
      <c r="ECI5" s="668"/>
      <c r="ECJ5" s="669"/>
      <c r="ECK5" s="669"/>
      <c r="ECL5" s="669"/>
      <c r="ECM5" s="669"/>
      <c r="ECN5" s="669"/>
      <c r="ECO5" s="669"/>
      <c r="ECP5" s="669"/>
      <c r="ECQ5" s="669"/>
      <c r="ECR5" s="669"/>
      <c r="ECS5" s="669"/>
      <c r="ECT5" s="669"/>
      <c r="ECU5" s="669"/>
      <c r="ECV5" s="669"/>
      <c r="ECW5" s="669"/>
      <c r="ECX5" s="669"/>
      <c r="ECY5" s="669"/>
      <c r="ECZ5" s="669"/>
      <c r="EDA5" s="669"/>
      <c r="EDB5" s="669"/>
      <c r="EDC5" s="668"/>
      <c r="EDD5" s="668"/>
      <c r="EDE5" s="669"/>
      <c r="EDF5" s="669"/>
      <c r="EDG5" s="669"/>
      <c r="EDH5" s="669"/>
      <c r="EDI5" s="669"/>
      <c r="EDJ5" s="669"/>
      <c r="EDK5" s="669"/>
      <c r="EDL5" s="669"/>
      <c r="EDM5" s="669"/>
      <c r="EDN5" s="669"/>
      <c r="EDO5" s="669"/>
      <c r="EDP5" s="669"/>
      <c r="EDQ5" s="669"/>
      <c r="EDR5" s="669"/>
      <c r="EDS5" s="669"/>
      <c r="EDT5" s="669"/>
      <c r="EDU5" s="669"/>
      <c r="EDV5" s="669"/>
      <c r="EDW5" s="669"/>
      <c r="EDX5" s="668"/>
      <c r="EDY5" s="668"/>
      <c r="EDZ5" s="669"/>
      <c r="EEA5" s="669"/>
      <c r="EEB5" s="669"/>
      <c r="EEC5" s="669"/>
      <c r="EED5" s="669"/>
      <c r="EEE5" s="669"/>
      <c r="EEF5" s="669"/>
      <c r="EEG5" s="669"/>
      <c r="EEH5" s="669"/>
      <c r="EEI5" s="669"/>
      <c r="EEJ5" s="669"/>
      <c r="EEK5" s="669"/>
      <c r="EEL5" s="669"/>
      <c r="EEM5" s="669"/>
      <c r="EEN5" s="669"/>
      <c r="EEO5" s="669"/>
      <c r="EEP5" s="669"/>
      <c r="EEQ5" s="669"/>
      <c r="EER5" s="669"/>
      <c r="EES5" s="668"/>
      <c r="EET5" s="668"/>
      <c r="EEU5" s="669"/>
      <c r="EEV5" s="669"/>
      <c r="EEW5" s="669"/>
      <c r="EEX5" s="669"/>
      <c r="EEY5" s="669"/>
      <c r="EEZ5" s="669"/>
      <c r="EFA5" s="669"/>
      <c r="EFB5" s="669"/>
      <c r="EFC5" s="669"/>
      <c r="EFD5" s="669"/>
      <c r="EFE5" s="669"/>
      <c r="EFF5" s="669"/>
      <c r="EFG5" s="669"/>
      <c r="EFH5" s="669"/>
      <c r="EFI5" s="669"/>
      <c r="EFJ5" s="669"/>
      <c r="EFK5" s="669"/>
      <c r="EFL5" s="669"/>
      <c r="EFM5" s="669"/>
      <c r="EFN5" s="668"/>
      <c r="EFO5" s="668"/>
      <c r="EFP5" s="669"/>
      <c r="EFQ5" s="669"/>
      <c r="EFR5" s="669"/>
      <c r="EFS5" s="669"/>
      <c r="EFT5" s="669"/>
      <c r="EFU5" s="669"/>
      <c r="EFV5" s="669"/>
      <c r="EFW5" s="669"/>
      <c r="EFX5" s="669"/>
      <c r="EFY5" s="669"/>
      <c r="EFZ5" s="669"/>
      <c r="EGA5" s="669"/>
      <c r="EGB5" s="669"/>
      <c r="EGC5" s="669"/>
      <c r="EGD5" s="669"/>
      <c r="EGE5" s="669"/>
      <c r="EGF5" s="669"/>
      <c r="EGG5" s="669"/>
      <c r="EGH5" s="669"/>
      <c r="EGI5" s="668"/>
      <c r="EGJ5" s="668"/>
      <c r="EGK5" s="669"/>
      <c r="EGL5" s="669"/>
      <c r="EGM5" s="669"/>
      <c r="EGN5" s="669"/>
      <c r="EGO5" s="669"/>
      <c r="EGP5" s="669"/>
      <c r="EGQ5" s="669"/>
      <c r="EGR5" s="669"/>
      <c r="EGS5" s="669"/>
      <c r="EGT5" s="669"/>
      <c r="EGU5" s="669"/>
      <c r="EGV5" s="669"/>
      <c r="EGW5" s="669"/>
      <c r="EGX5" s="669"/>
      <c r="EGY5" s="669"/>
      <c r="EGZ5" s="669"/>
      <c r="EHA5" s="669"/>
      <c r="EHB5" s="669"/>
      <c r="EHC5" s="669"/>
      <c r="EHD5" s="668"/>
      <c r="EHE5" s="668"/>
      <c r="EHF5" s="669"/>
      <c r="EHG5" s="669"/>
      <c r="EHH5" s="669"/>
      <c r="EHI5" s="669"/>
      <c r="EHJ5" s="669"/>
      <c r="EHK5" s="669"/>
      <c r="EHL5" s="669"/>
      <c r="EHM5" s="669"/>
      <c r="EHN5" s="669"/>
      <c r="EHO5" s="669"/>
      <c r="EHP5" s="669"/>
      <c r="EHQ5" s="669"/>
      <c r="EHR5" s="669"/>
      <c r="EHS5" s="669"/>
      <c r="EHT5" s="669"/>
      <c r="EHU5" s="669"/>
      <c r="EHV5" s="669"/>
      <c r="EHW5" s="669"/>
      <c r="EHX5" s="669"/>
      <c r="EHY5" s="668"/>
      <c r="EHZ5" s="668"/>
      <c r="EIA5" s="669"/>
      <c r="EIB5" s="669"/>
      <c r="EIC5" s="669"/>
      <c r="EID5" s="669"/>
      <c r="EIE5" s="669"/>
      <c r="EIF5" s="669"/>
      <c r="EIG5" s="669"/>
      <c r="EIH5" s="669"/>
      <c r="EII5" s="669"/>
      <c r="EIJ5" s="669"/>
      <c r="EIK5" s="669"/>
      <c r="EIL5" s="669"/>
      <c r="EIM5" s="669"/>
      <c r="EIN5" s="669"/>
      <c r="EIO5" s="669"/>
      <c r="EIP5" s="669"/>
      <c r="EIQ5" s="669"/>
      <c r="EIR5" s="669"/>
      <c r="EIS5" s="669"/>
      <c r="EIT5" s="668"/>
      <c r="EIU5" s="668"/>
      <c r="EIV5" s="669"/>
      <c r="EIW5" s="669"/>
      <c r="EIX5" s="669"/>
      <c r="EIY5" s="669"/>
      <c r="EIZ5" s="669"/>
      <c r="EJA5" s="669"/>
      <c r="EJB5" s="669"/>
      <c r="EJC5" s="669"/>
      <c r="EJD5" s="669"/>
      <c r="EJE5" s="669"/>
      <c r="EJF5" s="669"/>
      <c r="EJG5" s="669"/>
      <c r="EJH5" s="669"/>
      <c r="EJI5" s="669"/>
      <c r="EJJ5" s="669"/>
      <c r="EJK5" s="669"/>
      <c r="EJL5" s="669"/>
      <c r="EJM5" s="669"/>
      <c r="EJN5" s="669"/>
      <c r="EJO5" s="668"/>
      <c r="EJP5" s="668"/>
      <c r="EJQ5" s="669"/>
      <c r="EJR5" s="669"/>
      <c r="EJS5" s="669"/>
      <c r="EJT5" s="669"/>
      <c r="EJU5" s="669"/>
      <c r="EJV5" s="669"/>
      <c r="EJW5" s="669"/>
      <c r="EJX5" s="669"/>
      <c r="EJY5" s="669"/>
      <c r="EJZ5" s="669"/>
      <c r="EKA5" s="669"/>
      <c r="EKB5" s="669"/>
      <c r="EKC5" s="669"/>
      <c r="EKD5" s="669"/>
      <c r="EKE5" s="669"/>
      <c r="EKF5" s="669"/>
      <c r="EKG5" s="669"/>
      <c r="EKH5" s="669"/>
      <c r="EKI5" s="669"/>
      <c r="EKJ5" s="668"/>
      <c r="EKK5" s="668"/>
      <c r="EKL5" s="669"/>
      <c r="EKM5" s="669"/>
      <c r="EKN5" s="669"/>
      <c r="EKO5" s="669"/>
      <c r="EKP5" s="669"/>
      <c r="EKQ5" s="669"/>
      <c r="EKR5" s="669"/>
      <c r="EKS5" s="669"/>
      <c r="EKT5" s="669"/>
      <c r="EKU5" s="669"/>
      <c r="EKV5" s="669"/>
      <c r="EKW5" s="669"/>
      <c r="EKX5" s="669"/>
      <c r="EKY5" s="669"/>
      <c r="EKZ5" s="669"/>
      <c r="ELA5" s="669"/>
      <c r="ELB5" s="669"/>
      <c r="ELC5" s="669"/>
      <c r="ELD5" s="669"/>
      <c r="ELE5" s="668"/>
      <c r="ELF5" s="668"/>
      <c r="ELG5" s="669"/>
      <c r="ELH5" s="669"/>
      <c r="ELI5" s="669"/>
      <c r="ELJ5" s="669"/>
      <c r="ELK5" s="669"/>
      <c r="ELL5" s="669"/>
      <c r="ELM5" s="669"/>
      <c r="ELN5" s="669"/>
      <c r="ELO5" s="669"/>
      <c r="ELP5" s="669"/>
      <c r="ELQ5" s="669"/>
      <c r="ELR5" s="669"/>
      <c r="ELS5" s="669"/>
      <c r="ELT5" s="669"/>
      <c r="ELU5" s="669"/>
      <c r="ELV5" s="669"/>
      <c r="ELW5" s="669"/>
      <c r="ELX5" s="669"/>
      <c r="ELY5" s="669"/>
      <c r="ELZ5" s="668"/>
      <c r="EMA5" s="668"/>
      <c r="EMB5" s="669"/>
      <c r="EMC5" s="669"/>
      <c r="EMD5" s="669"/>
      <c r="EME5" s="669"/>
      <c r="EMF5" s="669"/>
      <c r="EMG5" s="669"/>
      <c r="EMH5" s="669"/>
      <c r="EMI5" s="669"/>
      <c r="EMJ5" s="669"/>
      <c r="EMK5" s="669"/>
      <c r="EML5" s="669"/>
      <c r="EMM5" s="669"/>
      <c r="EMN5" s="669"/>
      <c r="EMO5" s="669"/>
      <c r="EMP5" s="669"/>
      <c r="EMQ5" s="669"/>
      <c r="EMR5" s="669"/>
      <c r="EMS5" s="669"/>
      <c r="EMT5" s="669"/>
      <c r="EMU5" s="668"/>
      <c r="EMV5" s="668"/>
      <c r="EMW5" s="669"/>
      <c r="EMX5" s="669"/>
      <c r="EMY5" s="669"/>
      <c r="EMZ5" s="669"/>
      <c r="ENA5" s="669"/>
      <c r="ENB5" s="669"/>
      <c r="ENC5" s="669"/>
      <c r="END5" s="669"/>
      <c r="ENE5" s="669"/>
      <c r="ENF5" s="669"/>
      <c r="ENG5" s="669"/>
      <c r="ENH5" s="669"/>
      <c r="ENI5" s="669"/>
      <c r="ENJ5" s="669"/>
      <c r="ENK5" s="669"/>
      <c r="ENL5" s="669"/>
      <c r="ENM5" s="669"/>
      <c r="ENN5" s="669"/>
      <c r="ENO5" s="669"/>
      <c r="ENP5" s="668"/>
      <c r="ENQ5" s="668"/>
      <c r="ENR5" s="669"/>
      <c r="ENS5" s="669"/>
      <c r="ENT5" s="669"/>
      <c r="ENU5" s="669"/>
      <c r="ENV5" s="669"/>
      <c r="ENW5" s="669"/>
      <c r="ENX5" s="669"/>
      <c r="ENY5" s="669"/>
      <c r="ENZ5" s="669"/>
      <c r="EOA5" s="669"/>
      <c r="EOB5" s="669"/>
      <c r="EOC5" s="669"/>
      <c r="EOD5" s="669"/>
      <c r="EOE5" s="669"/>
      <c r="EOF5" s="669"/>
      <c r="EOG5" s="669"/>
      <c r="EOH5" s="669"/>
      <c r="EOI5" s="669"/>
      <c r="EOJ5" s="669"/>
      <c r="EOK5" s="668"/>
      <c r="EOL5" s="668"/>
      <c r="EOM5" s="669"/>
      <c r="EON5" s="669"/>
      <c r="EOO5" s="669"/>
      <c r="EOP5" s="669"/>
      <c r="EOQ5" s="669"/>
      <c r="EOR5" s="669"/>
      <c r="EOS5" s="669"/>
      <c r="EOT5" s="669"/>
      <c r="EOU5" s="669"/>
      <c r="EOV5" s="669"/>
      <c r="EOW5" s="669"/>
      <c r="EOX5" s="669"/>
      <c r="EOY5" s="669"/>
      <c r="EOZ5" s="669"/>
      <c r="EPA5" s="669"/>
      <c r="EPB5" s="669"/>
      <c r="EPC5" s="669"/>
      <c r="EPD5" s="669"/>
      <c r="EPE5" s="669"/>
      <c r="EPF5" s="668"/>
      <c r="EPG5" s="668"/>
      <c r="EPH5" s="669"/>
      <c r="EPI5" s="669"/>
      <c r="EPJ5" s="669"/>
      <c r="EPK5" s="669"/>
      <c r="EPL5" s="669"/>
      <c r="EPM5" s="669"/>
      <c r="EPN5" s="669"/>
      <c r="EPO5" s="669"/>
      <c r="EPP5" s="669"/>
      <c r="EPQ5" s="669"/>
      <c r="EPR5" s="669"/>
      <c r="EPS5" s="669"/>
      <c r="EPT5" s="669"/>
      <c r="EPU5" s="669"/>
      <c r="EPV5" s="669"/>
      <c r="EPW5" s="669"/>
      <c r="EPX5" s="669"/>
      <c r="EPY5" s="669"/>
      <c r="EPZ5" s="669"/>
      <c r="EQA5" s="668"/>
      <c r="EQB5" s="668"/>
      <c r="EQC5" s="669"/>
      <c r="EQD5" s="669"/>
      <c r="EQE5" s="669"/>
      <c r="EQF5" s="669"/>
      <c r="EQG5" s="669"/>
      <c r="EQH5" s="669"/>
      <c r="EQI5" s="669"/>
      <c r="EQJ5" s="669"/>
      <c r="EQK5" s="669"/>
      <c r="EQL5" s="669"/>
      <c r="EQM5" s="669"/>
      <c r="EQN5" s="669"/>
      <c r="EQO5" s="669"/>
      <c r="EQP5" s="669"/>
      <c r="EQQ5" s="669"/>
      <c r="EQR5" s="669"/>
      <c r="EQS5" s="669"/>
      <c r="EQT5" s="669"/>
      <c r="EQU5" s="669"/>
      <c r="EQV5" s="668"/>
      <c r="EQW5" s="668"/>
      <c r="EQX5" s="669"/>
      <c r="EQY5" s="669"/>
      <c r="EQZ5" s="669"/>
      <c r="ERA5" s="669"/>
      <c r="ERB5" s="669"/>
      <c r="ERC5" s="669"/>
      <c r="ERD5" s="669"/>
      <c r="ERE5" s="669"/>
      <c r="ERF5" s="669"/>
      <c r="ERG5" s="669"/>
      <c r="ERH5" s="669"/>
      <c r="ERI5" s="669"/>
      <c r="ERJ5" s="669"/>
      <c r="ERK5" s="669"/>
      <c r="ERL5" s="669"/>
      <c r="ERM5" s="669"/>
      <c r="ERN5" s="669"/>
      <c r="ERO5" s="669"/>
      <c r="ERP5" s="669"/>
      <c r="ERQ5" s="668"/>
      <c r="ERR5" s="668"/>
      <c r="ERS5" s="669"/>
      <c r="ERT5" s="669"/>
      <c r="ERU5" s="669"/>
      <c r="ERV5" s="669"/>
      <c r="ERW5" s="669"/>
      <c r="ERX5" s="669"/>
      <c r="ERY5" s="669"/>
      <c r="ERZ5" s="669"/>
      <c r="ESA5" s="669"/>
      <c r="ESB5" s="669"/>
      <c r="ESC5" s="669"/>
      <c r="ESD5" s="669"/>
      <c r="ESE5" s="669"/>
      <c r="ESF5" s="669"/>
      <c r="ESG5" s="669"/>
      <c r="ESH5" s="669"/>
      <c r="ESI5" s="669"/>
      <c r="ESJ5" s="669"/>
      <c r="ESK5" s="669"/>
      <c r="ESL5" s="668"/>
      <c r="ESM5" s="668"/>
      <c r="ESN5" s="669"/>
      <c r="ESO5" s="669"/>
      <c r="ESP5" s="669"/>
      <c r="ESQ5" s="669"/>
      <c r="ESR5" s="669"/>
      <c r="ESS5" s="669"/>
      <c r="EST5" s="669"/>
      <c r="ESU5" s="669"/>
      <c r="ESV5" s="669"/>
      <c r="ESW5" s="669"/>
      <c r="ESX5" s="669"/>
      <c r="ESY5" s="669"/>
      <c r="ESZ5" s="669"/>
      <c r="ETA5" s="669"/>
      <c r="ETB5" s="669"/>
      <c r="ETC5" s="669"/>
      <c r="ETD5" s="669"/>
      <c r="ETE5" s="669"/>
      <c r="ETF5" s="669"/>
      <c r="ETG5" s="668"/>
      <c r="ETH5" s="668"/>
      <c r="ETI5" s="669"/>
      <c r="ETJ5" s="669"/>
      <c r="ETK5" s="669"/>
      <c r="ETL5" s="669"/>
      <c r="ETM5" s="669"/>
      <c r="ETN5" s="669"/>
      <c r="ETO5" s="669"/>
      <c r="ETP5" s="669"/>
      <c r="ETQ5" s="669"/>
      <c r="ETR5" s="669"/>
      <c r="ETS5" s="669"/>
      <c r="ETT5" s="669"/>
      <c r="ETU5" s="669"/>
      <c r="ETV5" s="669"/>
      <c r="ETW5" s="669"/>
      <c r="ETX5" s="669"/>
      <c r="ETY5" s="669"/>
      <c r="ETZ5" s="669"/>
      <c r="EUA5" s="669"/>
      <c r="EUB5" s="668"/>
      <c r="EUC5" s="668"/>
      <c r="EUD5" s="669"/>
      <c r="EUE5" s="669"/>
      <c r="EUF5" s="669"/>
      <c r="EUG5" s="669"/>
      <c r="EUH5" s="669"/>
      <c r="EUI5" s="669"/>
      <c r="EUJ5" s="669"/>
      <c r="EUK5" s="669"/>
      <c r="EUL5" s="669"/>
      <c r="EUM5" s="669"/>
      <c r="EUN5" s="669"/>
      <c r="EUO5" s="669"/>
      <c r="EUP5" s="669"/>
      <c r="EUQ5" s="669"/>
      <c r="EUR5" s="669"/>
      <c r="EUS5" s="669"/>
      <c r="EUT5" s="669"/>
      <c r="EUU5" s="669"/>
      <c r="EUV5" s="669"/>
      <c r="EUW5" s="668"/>
      <c r="EUX5" s="668"/>
      <c r="EUY5" s="669"/>
      <c r="EUZ5" s="669"/>
      <c r="EVA5" s="669"/>
      <c r="EVB5" s="669"/>
      <c r="EVC5" s="669"/>
      <c r="EVD5" s="669"/>
      <c r="EVE5" s="669"/>
      <c r="EVF5" s="669"/>
      <c r="EVG5" s="669"/>
      <c r="EVH5" s="669"/>
      <c r="EVI5" s="669"/>
      <c r="EVJ5" s="669"/>
      <c r="EVK5" s="669"/>
      <c r="EVL5" s="669"/>
      <c r="EVM5" s="669"/>
      <c r="EVN5" s="669"/>
      <c r="EVO5" s="669"/>
      <c r="EVP5" s="669"/>
      <c r="EVQ5" s="669"/>
      <c r="EVR5" s="668"/>
      <c r="EVS5" s="668"/>
      <c r="EVT5" s="669"/>
      <c r="EVU5" s="669"/>
      <c r="EVV5" s="669"/>
      <c r="EVW5" s="669"/>
      <c r="EVX5" s="669"/>
      <c r="EVY5" s="669"/>
      <c r="EVZ5" s="669"/>
      <c r="EWA5" s="669"/>
      <c r="EWB5" s="669"/>
      <c r="EWC5" s="669"/>
      <c r="EWD5" s="669"/>
      <c r="EWE5" s="669"/>
      <c r="EWF5" s="669"/>
      <c r="EWG5" s="669"/>
      <c r="EWH5" s="669"/>
      <c r="EWI5" s="669"/>
      <c r="EWJ5" s="669"/>
      <c r="EWK5" s="669"/>
      <c r="EWL5" s="669"/>
      <c r="EWM5" s="668"/>
      <c r="EWN5" s="668"/>
      <c r="EWO5" s="669"/>
      <c r="EWP5" s="669"/>
      <c r="EWQ5" s="669"/>
      <c r="EWR5" s="669"/>
      <c r="EWS5" s="669"/>
      <c r="EWT5" s="669"/>
      <c r="EWU5" s="669"/>
      <c r="EWV5" s="669"/>
      <c r="EWW5" s="669"/>
      <c r="EWX5" s="669"/>
      <c r="EWY5" s="669"/>
      <c r="EWZ5" s="669"/>
      <c r="EXA5" s="669"/>
      <c r="EXB5" s="669"/>
      <c r="EXC5" s="669"/>
      <c r="EXD5" s="669"/>
      <c r="EXE5" s="669"/>
      <c r="EXF5" s="669"/>
      <c r="EXG5" s="669"/>
      <c r="EXH5" s="668"/>
      <c r="EXI5" s="668"/>
      <c r="EXJ5" s="669"/>
      <c r="EXK5" s="669"/>
      <c r="EXL5" s="669"/>
      <c r="EXM5" s="669"/>
      <c r="EXN5" s="669"/>
      <c r="EXO5" s="669"/>
      <c r="EXP5" s="669"/>
      <c r="EXQ5" s="669"/>
      <c r="EXR5" s="669"/>
      <c r="EXS5" s="669"/>
      <c r="EXT5" s="669"/>
      <c r="EXU5" s="669"/>
      <c r="EXV5" s="669"/>
      <c r="EXW5" s="669"/>
      <c r="EXX5" s="669"/>
      <c r="EXY5" s="669"/>
      <c r="EXZ5" s="669"/>
      <c r="EYA5" s="669"/>
      <c r="EYB5" s="669"/>
      <c r="EYC5" s="668"/>
      <c r="EYD5" s="668"/>
      <c r="EYE5" s="669"/>
      <c r="EYF5" s="669"/>
      <c r="EYG5" s="669"/>
      <c r="EYH5" s="669"/>
      <c r="EYI5" s="669"/>
      <c r="EYJ5" s="669"/>
      <c r="EYK5" s="669"/>
      <c r="EYL5" s="669"/>
      <c r="EYM5" s="669"/>
      <c r="EYN5" s="669"/>
      <c r="EYO5" s="669"/>
      <c r="EYP5" s="669"/>
      <c r="EYQ5" s="669"/>
      <c r="EYR5" s="669"/>
      <c r="EYS5" s="669"/>
      <c r="EYT5" s="669"/>
      <c r="EYU5" s="669"/>
      <c r="EYV5" s="669"/>
      <c r="EYW5" s="669"/>
      <c r="EYX5" s="668"/>
      <c r="EYY5" s="668"/>
      <c r="EYZ5" s="669"/>
      <c r="EZA5" s="669"/>
      <c r="EZB5" s="669"/>
      <c r="EZC5" s="669"/>
      <c r="EZD5" s="669"/>
      <c r="EZE5" s="669"/>
      <c r="EZF5" s="669"/>
      <c r="EZG5" s="669"/>
      <c r="EZH5" s="669"/>
      <c r="EZI5" s="669"/>
      <c r="EZJ5" s="669"/>
      <c r="EZK5" s="669"/>
      <c r="EZL5" s="669"/>
      <c r="EZM5" s="669"/>
      <c r="EZN5" s="669"/>
      <c r="EZO5" s="669"/>
      <c r="EZP5" s="669"/>
      <c r="EZQ5" s="669"/>
      <c r="EZR5" s="669"/>
      <c r="EZS5" s="668"/>
      <c r="EZT5" s="668"/>
      <c r="EZU5" s="669"/>
      <c r="EZV5" s="669"/>
      <c r="EZW5" s="669"/>
      <c r="EZX5" s="669"/>
      <c r="EZY5" s="669"/>
      <c r="EZZ5" s="669"/>
      <c r="FAA5" s="669"/>
      <c r="FAB5" s="669"/>
      <c r="FAC5" s="669"/>
      <c r="FAD5" s="669"/>
      <c r="FAE5" s="669"/>
      <c r="FAF5" s="669"/>
      <c r="FAG5" s="669"/>
      <c r="FAH5" s="669"/>
      <c r="FAI5" s="669"/>
      <c r="FAJ5" s="669"/>
      <c r="FAK5" s="669"/>
      <c r="FAL5" s="669"/>
      <c r="FAM5" s="669"/>
      <c r="FAN5" s="668"/>
      <c r="FAO5" s="668"/>
      <c r="FAP5" s="669"/>
      <c r="FAQ5" s="669"/>
      <c r="FAR5" s="669"/>
      <c r="FAS5" s="669"/>
      <c r="FAT5" s="669"/>
      <c r="FAU5" s="669"/>
      <c r="FAV5" s="669"/>
      <c r="FAW5" s="669"/>
      <c r="FAX5" s="669"/>
      <c r="FAY5" s="669"/>
      <c r="FAZ5" s="669"/>
      <c r="FBA5" s="669"/>
      <c r="FBB5" s="669"/>
      <c r="FBC5" s="669"/>
      <c r="FBD5" s="669"/>
      <c r="FBE5" s="669"/>
      <c r="FBF5" s="669"/>
      <c r="FBG5" s="669"/>
      <c r="FBH5" s="669"/>
      <c r="FBI5" s="668"/>
      <c r="FBJ5" s="668"/>
      <c r="FBK5" s="669"/>
      <c r="FBL5" s="669"/>
      <c r="FBM5" s="669"/>
      <c r="FBN5" s="669"/>
      <c r="FBO5" s="669"/>
      <c r="FBP5" s="669"/>
      <c r="FBQ5" s="669"/>
      <c r="FBR5" s="669"/>
      <c r="FBS5" s="669"/>
      <c r="FBT5" s="669"/>
      <c r="FBU5" s="669"/>
      <c r="FBV5" s="669"/>
      <c r="FBW5" s="669"/>
      <c r="FBX5" s="669"/>
      <c r="FBY5" s="669"/>
      <c r="FBZ5" s="669"/>
      <c r="FCA5" s="669"/>
      <c r="FCB5" s="669"/>
      <c r="FCC5" s="669"/>
      <c r="FCD5" s="668"/>
      <c r="FCE5" s="668"/>
      <c r="FCF5" s="669"/>
      <c r="FCG5" s="669"/>
      <c r="FCH5" s="669"/>
      <c r="FCI5" s="669"/>
      <c r="FCJ5" s="669"/>
      <c r="FCK5" s="669"/>
      <c r="FCL5" s="669"/>
      <c r="FCM5" s="669"/>
      <c r="FCN5" s="669"/>
      <c r="FCO5" s="669"/>
      <c r="FCP5" s="669"/>
      <c r="FCQ5" s="669"/>
      <c r="FCR5" s="669"/>
      <c r="FCS5" s="669"/>
      <c r="FCT5" s="669"/>
      <c r="FCU5" s="669"/>
      <c r="FCV5" s="669"/>
      <c r="FCW5" s="669"/>
      <c r="FCX5" s="669"/>
      <c r="FCY5" s="668"/>
      <c r="FCZ5" s="668"/>
      <c r="FDA5" s="669"/>
      <c r="FDB5" s="669"/>
      <c r="FDC5" s="669"/>
      <c r="FDD5" s="669"/>
      <c r="FDE5" s="669"/>
      <c r="FDF5" s="669"/>
      <c r="FDG5" s="669"/>
      <c r="FDH5" s="669"/>
      <c r="FDI5" s="669"/>
      <c r="FDJ5" s="669"/>
      <c r="FDK5" s="669"/>
      <c r="FDL5" s="669"/>
      <c r="FDM5" s="669"/>
      <c r="FDN5" s="669"/>
      <c r="FDO5" s="669"/>
      <c r="FDP5" s="669"/>
      <c r="FDQ5" s="669"/>
      <c r="FDR5" s="669"/>
      <c r="FDS5" s="669"/>
      <c r="FDT5" s="668"/>
      <c r="FDU5" s="668"/>
      <c r="FDV5" s="669"/>
      <c r="FDW5" s="669"/>
      <c r="FDX5" s="669"/>
      <c r="FDY5" s="669"/>
      <c r="FDZ5" s="669"/>
      <c r="FEA5" s="669"/>
      <c r="FEB5" s="669"/>
      <c r="FEC5" s="669"/>
      <c r="FED5" s="669"/>
      <c r="FEE5" s="669"/>
      <c r="FEF5" s="669"/>
      <c r="FEG5" s="669"/>
      <c r="FEH5" s="669"/>
      <c r="FEI5" s="669"/>
      <c r="FEJ5" s="669"/>
      <c r="FEK5" s="669"/>
      <c r="FEL5" s="669"/>
      <c r="FEM5" s="669"/>
      <c r="FEN5" s="669"/>
      <c r="FEO5" s="668"/>
      <c r="FEP5" s="668"/>
      <c r="FEQ5" s="669"/>
      <c r="FER5" s="669"/>
      <c r="FES5" s="669"/>
      <c r="FET5" s="669"/>
      <c r="FEU5" s="669"/>
      <c r="FEV5" s="669"/>
      <c r="FEW5" s="669"/>
      <c r="FEX5" s="669"/>
      <c r="FEY5" s="669"/>
      <c r="FEZ5" s="669"/>
      <c r="FFA5" s="669"/>
      <c r="FFB5" s="669"/>
      <c r="FFC5" s="669"/>
      <c r="FFD5" s="669"/>
      <c r="FFE5" s="669"/>
      <c r="FFF5" s="669"/>
      <c r="FFG5" s="669"/>
      <c r="FFH5" s="669"/>
      <c r="FFI5" s="669"/>
      <c r="FFJ5" s="668"/>
      <c r="FFK5" s="668"/>
      <c r="FFL5" s="669"/>
      <c r="FFM5" s="669"/>
      <c r="FFN5" s="669"/>
      <c r="FFO5" s="669"/>
      <c r="FFP5" s="669"/>
      <c r="FFQ5" s="669"/>
      <c r="FFR5" s="669"/>
      <c r="FFS5" s="669"/>
      <c r="FFT5" s="669"/>
      <c r="FFU5" s="669"/>
      <c r="FFV5" s="669"/>
      <c r="FFW5" s="669"/>
      <c r="FFX5" s="669"/>
      <c r="FFY5" s="669"/>
      <c r="FFZ5" s="669"/>
      <c r="FGA5" s="669"/>
      <c r="FGB5" s="669"/>
      <c r="FGC5" s="669"/>
      <c r="FGD5" s="669"/>
      <c r="FGE5" s="668"/>
      <c r="FGF5" s="668"/>
      <c r="FGG5" s="669"/>
      <c r="FGH5" s="669"/>
      <c r="FGI5" s="669"/>
      <c r="FGJ5" s="669"/>
      <c r="FGK5" s="669"/>
      <c r="FGL5" s="669"/>
      <c r="FGM5" s="669"/>
      <c r="FGN5" s="669"/>
      <c r="FGO5" s="669"/>
      <c r="FGP5" s="669"/>
      <c r="FGQ5" s="669"/>
      <c r="FGR5" s="669"/>
      <c r="FGS5" s="669"/>
      <c r="FGT5" s="669"/>
      <c r="FGU5" s="669"/>
      <c r="FGV5" s="669"/>
      <c r="FGW5" s="669"/>
      <c r="FGX5" s="669"/>
      <c r="FGY5" s="669"/>
      <c r="FGZ5" s="668"/>
      <c r="FHA5" s="668"/>
      <c r="FHB5" s="669"/>
      <c r="FHC5" s="669"/>
      <c r="FHD5" s="669"/>
      <c r="FHE5" s="669"/>
      <c r="FHF5" s="669"/>
      <c r="FHG5" s="669"/>
      <c r="FHH5" s="669"/>
      <c r="FHI5" s="669"/>
      <c r="FHJ5" s="669"/>
      <c r="FHK5" s="669"/>
      <c r="FHL5" s="669"/>
      <c r="FHM5" s="669"/>
      <c r="FHN5" s="669"/>
      <c r="FHO5" s="669"/>
      <c r="FHP5" s="669"/>
      <c r="FHQ5" s="669"/>
      <c r="FHR5" s="669"/>
      <c r="FHS5" s="669"/>
      <c r="FHT5" s="669"/>
      <c r="FHU5" s="668"/>
      <c r="FHV5" s="668"/>
      <c r="FHW5" s="669"/>
      <c r="FHX5" s="669"/>
      <c r="FHY5" s="669"/>
      <c r="FHZ5" s="669"/>
      <c r="FIA5" s="669"/>
      <c r="FIB5" s="669"/>
      <c r="FIC5" s="669"/>
      <c r="FID5" s="669"/>
      <c r="FIE5" s="669"/>
      <c r="FIF5" s="669"/>
      <c r="FIG5" s="669"/>
      <c r="FIH5" s="669"/>
      <c r="FII5" s="669"/>
      <c r="FIJ5" s="669"/>
      <c r="FIK5" s="669"/>
      <c r="FIL5" s="669"/>
      <c r="FIM5" s="669"/>
      <c r="FIN5" s="669"/>
      <c r="FIO5" s="669"/>
      <c r="FIP5" s="668"/>
      <c r="FIQ5" s="668"/>
      <c r="FIR5" s="669"/>
      <c r="FIS5" s="669"/>
      <c r="FIT5" s="669"/>
      <c r="FIU5" s="669"/>
      <c r="FIV5" s="669"/>
      <c r="FIW5" s="669"/>
      <c r="FIX5" s="669"/>
      <c r="FIY5" s="669"/>
      <c r="FIZ5" s="669"/>
      <c r="FJA5" s="669"/>
      <c r="FJB5" s="669"/>
      <c r="FJC5" s="669"/>
      <c r="FJD5" s="669"/>
      <c r="FJE5" s="669"/>
      <c r="FJF5" s="669"/>
      <c r="FJG5" s="669"/>
      <c r="FJH5" s="669"/>
      <c r="FJI5" s="669"/>
      <c r="FJJ5" s="669"/>
      <c r="FJK5" s="668"/>
      <c r="FJL5" s="668"/>
      <c r="FJM5" s="669"/>
      <c r="FJN5" s="669"/>
      <c r="FJO5" s="669"/>
      <c r="FJP5" s="669"/>
      <c r="FJQ5" s="669"/>
      <c r="FJR5" s="669"/>
      <c r="FJS5" s="669"/>
      <c r="FJT5" s="669"/>
      <c r="FJU5" s="669"/>
      <c r="FJV5" s="669"/>
      <c r="FJW5" s="669"/>
      <c r="FJX5" s="669"/>
      <c r="FJY5" s="669"/>
      <c r="FJZ5" s="669"/>
      <c r="FKA5" s="669"/>
      <c r="FKB5" s="669"/>
      <c r="FKC5" s="669"/>
      <c r="FKD5" s="669"/>
      <c r="FKE5" s="669"/>
      <c r="FKF5" s="668"/>
      <c r="FKG5" s="668"/>
      <c r="FKH5" s="669"/>
      <c r="FKI5" s="669"/>
      <c r="FKJ5" s="669"/>
      <c r="FKK5" s="669"/>
      <c r="FKL5" s="669"/>
      <c r="FKM5" s="669"/>
      <c r="FKN5" s="669"/>
      <c r="FKO5" s="669"/>
      <c r="FKP5" s="669"/>
      <c r="FKQ5" s="669"/>
      <c r="FKR5" s="669"/>
      <c r="FKS5" s="669"/>
      <c r="FKT5" s="669"/>
      <c r="FKU5" s="669"/>
      <c r="FKV5" s="669"/>
      <c r="FKW5" s="669"/>
      <c r="FKX5" s="669"/>
      <c r="FKY5" s="669"/>
      <c r="FKZ5" s="669"/>
      <c r="FLA5" s="668"/>
      <c r="FLB5" s="668"/>
      <c r="FLC5" s="669"/>
      <c r="FLD5" s="669"/>
      <c r="FLE5" s="669"/>
      <c r="FLF5" s="669"/>
      <c r="FLG5" s="669"/>
      <c r="FLH5" s="669"/>
      <c r="FLI5" s="669"/>
      <c r="FLJ5" s="669"/>
      <c r="FLK5" s="669"/>
      <c r="FLL5" s="669"/>
      <c r="FLM5" s="669"/>
      <c r="FLN5" s="669"/>
      <c r="FLO5" s="669"/>
      <c r="FLP5" s="669"/>
      <c r="FLQ5" s="669"/>
      <c r="FLR5" s="669"/>
      <c r="FLS5" s="669"/>
      <c r="FLT5" s="669"/>
      <c r="FLU5" s="669"/>
      <c r="FLV5" s="668"/>
      <c r="FLW5" s="668"/>
      <c r="FLX5" s="669"/>
      <c r="FLY5" s="669"/>
      <c r="FLZ5" s="669"/>
      <c r="FMA5" s="669"/>
      <c r="FMB5" s="669"/>
      <c r="FMC5" s="669"/>
      <c r="FMD5" s="669"/>
      <c r="FME5" s="669"/>
      <c r="FMF5" s="669"/>
      <c r="FMG5" s="669"/>
      <c r="FMH5" s="669"/>
      <c r="FMI5" s="669"/>
      <c r="FMJ5" s="669"/>
      <c r="FMK5" s="669"/>
      <c r="FML5" s="669"/>
      <c r="FMM5" s="669"/>
      <c r="FMN5" s="669"/>
      <c r="FMO5" s="669"/>
      <c r="FMP5" s="669"/>
      <c r="FMQ5" s="668"/>
      <c r="FMR5" s="668"/>
      <c r="FMS5" s="669"/>
      <c r="FMT5" s="669"/>
      <c r="FMU5" s="669"/>
      <c r="FMV5" s="669"/>
      <c r="FMW5" s="669"/>
      <c r="FMX5" s="669"/>
      <c r="FMY5" s="669"/>
      <c r="FMZ5" s="669"/>
      <c r="FNA5" s="669"/>
      <c r="FNB5" s="669"/>
      <c r="FNC5" s="669"/>
      <c r="FND5" s="669"/>
      <c r="FNE5" s="669"/>
      <c r="FNF5" s="669"/>
      <c r="FNG5" s="669"/>
      <c r="FNH5" s="669"/>
      <c r="FNI5" s="669"/>
      <c r="FNJ5" s="669"/>
      <c r="FNK5" s="669"/>
      <c r="FNL5" s="668"/>
      <c r="FNM5" s="668"/>
      <c r="FNN5" s="669"/>
      <c r="FNO5" s="669"/>
      <c r="FNP5" s="669"/>
      <c r="FNQ5" s="669"/>
      <c r="FNR5" s="669"/>
      <c r="FNS5" s="669"/>
      <c r="FNT5" s="669"/>
      <c r="FNU5" s="669"/>
      <c r="FNV5" s="669"/>
      <c r="FNW5" s="669"/>
      <c r="FNX5" s="669"/>
      <c r="FNY5" s="669"/>
      <c r="FNZ5" s="669"/>
      <c r="FOA5" s="669"/>
      <c r="FOB5" s="669"/>
      <c r="FOC5" s="669"/>
      <c r="FOD5" s="669"/>
      <c r="FOE5" s="669"/>
      <c r="FOF5" s="669"/>
      <c r="FOG5" s="668"/>
      <c r="FOH5" s="668"/>
      <c r="FOI5" s="669"/>
      <c r="FOJ5" s="669"/>
      <c r="FOK5" s="669"/>
      <c r="FOL5" s="669"/>
      <c r="FOM5" s="669"/>
      <c r="FON5" s="669"/>
      <c r="FOO5" s="669"/>
      <c r="FOP5" s="669"/>
      <c r="FOQ5" s="669"/>
      <c r="FOR5" s="669"/>
      <c r="FOS5" s="669"/>
      <c r="FOT5" s="669"/>
      <c r="FOU5" s="669"/>
      <c r="FOV5" s="669"/>
      <c r="FOW5" s="669"/>
      <c r="FOX5" s="669"/>
      <c r="FOY5" s="669"/>
      <c r="FOZ5" s="669"/>
      <c r="FPA5" s="669"/>
      <c r="FPB5" s="668"/>
      <c r="FPC5" s="668"/>
      <c r="FPD5" s="669"/>
      <c r="FPE5" s="669"/>
      <c r="FPF5" s="669"/>
      <c r="FPG5" s="669"/>
      <c r="FPH5" s="669"/>
      <c r="FPI5" s="669"/>
      <c r="FPJ5" s="669"/>
      <c r="FPK5" s="669"/>
      <c r="FPL5" s="669"/>
      <c r="FPM5" s="669"/>
      <c r="FPN5" s="669"/>
      <c r="FPO5" s="669"/>
      <c r="FPP5" s="669"/>
      <c r="FPQ5" s="669"/>
      <c r="FPR5" s="669"/>
      <c r="FPS5" s="669"/>
      <c r="FPT5" s="669"/>
      <c r="FPU5" s="669"/>
      <c r="FPV5" s="669"/>
      <c r="FPW5" s="668"/>
      <c r="FPX5" s="668"/>
      <c r="FPY5" s="669"/>
      <c r="FPZ5" s="669"/>
      <c r="FQA5" s="669"/>
      <c r="FQB5" s="669"/>
      <c r="FQC5" s="669"/>
      <c r="FQD5" s="669"/>
      <c r="FQE5" s="669"/>
      <c r="FQF5" s="669"/>
      <c r="FQG5" s="669"/>
      <c r="FQH5" s="669"/>
      <c r="FQI5" s="669"/>
      <c r="FQJ5" s="669"/>
      <c r="FQK5" s="669"/>
      <c r="FQL5" s="669"/>
      <c r="FQM5" s="669"/>
      <c r="FQN5" s="669"/>
      <c r="FQO5" s="669"/>
      <c r="FQP5" s="669"/>
      <c r="FQQ5" s="669"/>
      <c r="FQR5" s="668"/>
      <c r="FQS5" s="668"/>
      <c r="FQT5" s="669"/>
      <c r="FQU5" s="669"/>
      <c r="FQV5" s="669"/>
      <c r="FQW5" s="669"/>
      <c r="FQX5" s="669"/>
      <c r="FQY5" s="669"/>
      <c r="FQZ5" s="669"/>
      <c r="FRA5" s="669"/>
      <c r="FRB5" s="669"/>
      <c r="FRC5" s="669"/>
      <c r="FRD5" s="669"/>
      <c r="FRE5" s="669"/>
      <c r="FRF5" s="669"/>
      <c r="FRG5" s="669"/>
      <c r="FRH5" s="669"/>
      <c r="FRI5" s="669"/>
      <c r="FRJ5" s="669"/>
      <c r="FRK5" s="669"/>
      <c r="FRL5" s="669"/>
      <c r="FRM5" s="668"/>
      <c r="FRN5" s="668"/>
      <c r="FRO5" s="669"/>
      <c r="FRP5" s="669"/>
      <c r="FRQ5" s="669"/>
      <c r="FRR5" s="669"/>
      <c r="FRS5" s="669"/>
      <c r="FRT5" s="669"/>
      <c r="FRU5" s="669"/>
      <c r="FRV5" s="669"/>
      <c r="FRW5" s="669"/>
      <c r="FRX5" s="669"/>
      <c r="FRY5" s="669"/>
      <c r="FRZ5" s="669"/>
      <c r="FSA5" s="669"/>
      <c r="FSB5" s="669"/>
      <c r="FSC5" s="669"/>
      <c r="FSD5" s="669"/>
      <c r="FSE5" s="669"/>
      <c r="FSF5" s="669"/>
      <c r="FSG5" s="669"/>
      <c r="FSH5" s="668"/>
      <c r="FSI5" s="668"/>
      <c r="FSJ5" s="669"/>
      <c r="FSK5" s="669"/>
      <c r="FSL5" s="669"/>
      <c r="FSM5" s="669"/>
      <c r="FSN5" s="669"/>
      <c r="FSO5" s="669"/>
      <c r="FSP5" s="669"/>
      <c r="FSQ5" s="669"/>
      <c r="FSR5" s="669"/>
      <c r="FSS5" s="669"/>
      <c r="FST5" s="669"/>
      <c r="FSU5" s="669"/>
      <c r="FSV5" s="669"/>
      <c r="FSW5" s="669"/>
      <c r="FSX5" s="669"/>
      <c r="FSY5" s="669"/>
      <c r="FSZ5" s="669"/>
      <c r="FTA5" s="669"/>
      <c r="FTB5" s="669"/>
      <c r="FTC5" s="668"/>
      <c r="FTD5" s="668"/>
      <c r="FTE5" s="669"/>
      <c r="FTF5" s="669"/>
      <c r="FTG5" s="669"/>
      <c r="FTH5" s="669"/>
      <c r="FTI5" s="669"/>
      <c r="FTJ5" s="669"/>
      <c r="FTK5" s="669"/>
      <c r="FTL5" s="669"/>
      <c r="FTM5" s="669"/>
      <c r="FTN5" s="669"/>
      <c r="FTO5" s="669"/>
      <c r="FTP5" s="669"/>
      <c r="FTQ5" s="669"/>
      <c r="FTR5" s="669"/>
      <c r="FTS5" s="669"/>
      <c r="FTT5" s="669"/>
      <c r="FTU5" s="669"/>
      <c r="FTV5" s="669"/>
      <c r="FTW5" s="669"/>
      <c r="FTX5" s="668"/>
      <c r="FTY5" s="668"/>
      <c r="FTZ5" s="669"/>
      <c r="FUA5" s="669"/>
      <c r="FUB5" s="669"/>
      <c r="FUC5" s="669"/>
      <c r="FUD5" s="669"/>
      <c r="FUE5" s="669"/>
      <c r="FUF5" s="669"/>
      <c r="FUG5" s="669"/>
      <c r="FUH5" s="669"/>
      <c r="FUI5" s="669"/>
      <c r="FUJ5" s="669"/>
      <c r="FUK5" s="669"/>
      <c r="FUL5" s="669"/>
      <c r="FUM5" s="669"/>
      <c r="FUN5" s="669"/>
      <c r="FUO5" s="669"/>
      <c r="FUP5" s="669"/>
      <c r="FUQ5" s="669"/>
      <c r="FUR5" s="669"/>
      <c r="FUS5" s="668"/>
      <c r="FUT5" s="668"/>
      <c r="FUU5" s="669"/>
      <c r="FUV5" s="669"/>
      <c r="FUW5" s="669"/>
      <c r="FUX5" s="669"/>
      <c r="FUY5" s="669"/>
      <c r="FUZ5" s="669"/>
      <c r="FVA5" s="669"/>
      <c r="FVB5" s="669"/>
      <c r="FVC5" s="669"/>
      <c r="FVD5" s="669"/>
      <c r="FVE5" s="669"/>
      <c r="FVF5" s="669"/>
      <c r="FVG5" s="669"/>
      <c r="FVH5" s="669"/>
      <c r="FVI5" s="669"/>
      <c r="FVJ5" s="669"/>
      <c r="FVK5" s="669"/>
      <c r="FVL5" s="669"/>
      <c r="FVM5" s="669"/>
      <c r="FVN5" s="668"/>
      <c r="FVO5" s="668"/>
      <c r="FVP5" s="669"/>
      <c r="FVQ5" s="669"/>
      <c r="FVR5" s="669"/>
      <c r="FVS5" s="669"/>
      <c r="FVT5" s="669"/>
      <c r="FVU5" s="669"/>
      <c r="FVV5" s="669"/>
      <c r="FVW5" s="669"/>
      <c r="FVX5" s="669"/>
      <c r="FVY5" s="669"/>
      <c r="FVZ5" s="669"/>
      <c r="FWA5" s="669"/>
      <c r="FWB5" s="669"/>
      <c r="FWC5" s="669"/>
      <c r="FWD5" s="669"/>
      <c r="FWE5" s="669"/>
      <c r="FWF5" s="669"/>
      <c r="FWG5" s="669"/>
      <c r="FWH5" s="669"/>
      <c r="FWI5" s="668"/>
      <c r="FWJ5" s="668"/>
      <c r="FWK5" s="669"/>
      <c r="FWL5" s="669"/>
      <c r="FWM5" s="669"/>
      <c r="FWN5" s="669"/>
      <c r="FWO5" s="669"/>
      <c r="FWP5" s="669"/>
      <c r="FWQ5" s="669"/>
      <c r="FWR5" s="669"/>
      <c r="FWS5" s="669"/>
      <c r="FWT5" s="669"/>
      <c r="FWU5" s="669"/>
      <c r="FWV5" s="669"/>
      <c r="FWW5" s="669"/>
      <c r="FWX5" s="669"/>
      <c r="FWY5" s="669"/>
      <c r="FWZ5" s="669"/>
      <c r="FXA5" s="669"/>
      <c r="FXB5" s="669"/>
      <c r="FXC5" s="669"/>
      <c r="FXD5" s="668"/>
      <c r="FXE5" s="668"/>
      <c r="FXF5" s="669"/>
      <c r="FXG5" s="669"/>
      <c r="FXH5" s="669"/>
      <c r="FXI5" s="669"/>
      <c r="FXJ5" s="669"/>
      <c r="FXK5" s="669"/>
      <c r="FXL5" s="669"/>
      <c r="FXM5" s="669"/>
      <c r="FXN5" s="669"/>
      <c r="FXO5" s="669"/>
      <c r="FXP5" s="669"/>
      <c r="FXQ5" s="669"/>
      <c r="FXR5" s="669"/>
      <c r="FXS5" s="669"/>
      <c r="FXT5" s="669"/>
      <c r="FXU5" s="669"/>
      <c r="FXV5" s="669"/>
      <c r="FXW5" s="669"/>
      <c r="FXX5" s="669"/>
      <c r="FXY5" s="668"/>
      <c r="FXZ5" s="668"/>
      <c r="FYA5" s="669"/>
      <c r="FYB5" s="669"/>
      <c r="FYC5" s="669"/>
      <c r="FYD5" s="669"/>
      <c r="FYE5" s="669"/>
      <c r="FYF5" s="669"/>
      <c r="FYG5" s="669"/>
      <c r="FYH5" s="669"/>
      <c r="FYI5" s="669"/>
      <c r="FYJ5" s="669"/>
      <c r="FYK5" s="669"/>
      <c r="FYL5" s="669"/>
      <c r="FYM5" s="669"/>
      <c r="FYN5" s="669"/>
      <c r="FYO5" s="669"/>
      <c r="FYP5" s="669"/>
      <c r="FYQ5" s="669"/>
      <c r="FYR5" s="669"/>
      <c r="FYS5" s="669"/>
      <c r="FYT5" s="668"/>
      <c r="FYU5" s="668"/>
      <c r="FYV5" s="669"/>
      <c r="FYW5" s="669"/>
      <c r="FYX5" s="669"/>
      <c r="FYY5" s="669"/>
      <c r="FYZ5" s="669"/>
      <c r="FZA5" s="669"/>
      <c r="FZB5" s="669"/>
      <c r="FZC5" s="669"/>
      <c r="FZD5" s="669"/>
      <c r="FZE5" s="669"/>
      <c r="FZF5" s="669"/>
      <c r="FZG5" s="669"/>
      <c r="FZH5" s="669"/>
      <c r="FZI5" s="669"/>
      <c r="FZJ5" s="669"/>
      <c r="FZK5" s="669"/>
      <c r="FZL5" s="669"/>
      <c r="FZM5" s="669"/>
      <c r="FZN5" s="669"/>
      <c r="FZO5" s="668"/>
      <c r="FZP5" s="668"/>
      <c r="FZQ5" s="669"/>
      <c r="FZR5" s="669"/>
      <c r="FZS5" s="669"/>
      <c r="FZT5" s="669"/>
      <c r="FZU5" s="669"/>
      <c r="FZV5" s="669"/>
      <c r="FZW5" s="669"/>
      <c r="FZX5" s="669"/>
      <c r="FZY5" s="669"/>
      <c r="FZZ5" s="669"/>
      <c r="GAA5" s="669"/>
      <c r="GAB5" s="669"/>
      <c r="GAC5" s="669"/>
      <c r="GAD5" s="669"/>
      <c r="GAE5" s="669"/>
      <c r="GAF5" s="669"/>
      <c r="GAG5" s="669"/>
      <c r="GAH5" s="669"/>
      <c r="GAI5" s="669"/>
      <c r="GAJ5" s="668"/>
      <c r="GAK5" s="668"/>
      <c r="GAL5" s="669"/>
      <c r="GAM5" s="669"/>
      <c r="GAN5" s="669"/>
      <c r="GAO5" s="669"/>
      <c r="GAP5" s="669"/>
      <c r="GAQ5" s="669"/>
      <c r="GAR5" s="669"/>
      <c r="GAS5" s="669"/>
      <c r="GAT5" s="669"/>
      <c r="GAU5" s="669"/>
      <c r="GAV5" s="669"/>
      <c r="GAW5" s="669"/>
      <c r="GAX5" s="669"/>
      <c r="GAY5" s="669"/>
      <c r="GAZ5" s="669"/>
      <c r="GBA5" s="669"/>
      <c r="GBB5" s="669"/>
      <c r="GBC5" s="669"/>
      <c r="GBD5" s="669"/>
      <c r="GBE5" s="668"/>
      <c r="GBF5" s="668"/>
      <c r="GBG5" s="669"/>
      <c r="GBH5" s="669"/>
      <c r="GBI5" s="669"/>
      <c r="GBJ5" s="669"/>
      <c r="GBK5" s="669"/>
      <c r="GBL5" s="669"/>
      <c r="GBM5" s="669"/>
      <c r="GBN5" s="669"/>
      <c r="GBO5" s="669"/>
      <c r="GBP5" s="669"/>
      <c r="GBQ5" s="669"/>
      <c r="GBR5" s="669"/>
      <c r="GBS5" s="669"/>
      <c r="GBT5" s="669"/>
      <c r="GBU5" s="669"/>
      <c r="GBV5" s="669"/>
      <c r="GBW5" s="669"/>
      <c r="GBX5" s="669"/>
      <c r="GBY5" s="669"/>
      <c r="GBZ5" s="668"/>
      <c r="GCA5" s="668"/>
      <c r="GCB5" s="669"/>
      <c r="GCC5" s="669"/>
      <c r="GCD5" s="669"/>
      <c r="GCE5" s="669"/>
      <c r="GCF5" s="669"/>
      <c r="GCG5" s="669"/>
      <c r="GCH5" s="669"/>
      <c r="GCI5" s="669"/>
      <c r="GCJ5" s="669"/>
      <c r="GCK5" s="669"/>
      <c r="GCL5" s="669"/>
      <c r="GCM5" s="669"/>
      <c r="GCN5" s="669"/>
      <c r="GCO5" s="669"/>
      <c r="GCP5" s="669"/>
      <c r="GCQ5" s="669"/>
      <c r="GCR5" s="669"/>
      <c r="GCS5" s="669"/>
      <c r="GCT5" s="669"/>
      <c r="GCU5" s="668"/>
      <c r="GCV5" s="668"/>
      <c r="GCW5" s="669"/>
      <c r="GCX5" s="669"/>
      <c r="GCY5" s="669"/>
      <c r="GCZ5" s="669"/>
      <c r="GDA5" s="669"/>
      <c r="GDB5" s="669"/>
      <c r="GDC5" s="669"/>
      <c r="GDD5" s="669"/>
      <c r="GDE5" s="669"/>
      <c r="GDF5" s="669"/>
      <c r="GDG5" s="669"/>
      <c r="GDH5" s="669"/>
      <c r="GDI5" s="669"/>
      <c r="GDJ5" s="669"/>
      <c r="GDK5" s="669"/>
      <c r="GDL5" s="669"/>
      <c r="GDM5" s="669"/>
      <c r="GDN5" s="669"/>
      <c r="GDO5" s="669"/>
      <c r="GDP5" s="668"/>
      <c r="GDQ5" s="668"/>
      <c r="GDR5" s="669"/>
      <c r="GDS5" s="669"/>
      <c r="GDT5" s="669"/>
      <c r="GDU5" s="669"/>
      <c r="GDV5" s="669"/>
      <c r="GDW5" s="669"/>
      <c r="GDX5" s="669"/>
      <c r="GDY5" s="669"/>
      <c r="GDZ5" s="669"/>
      <c r="GEA5" s="669"/>
      <c r="GEB5" s="669"/>
      <c r="GEC5" s="669"/>
      <c r="GED5" s="669"/>
      <c r="GEE5" s="669"/>
      <c r="GEF5" s="669"/>
      <c r="GEG5" s="669"/>
      <c r="GEH5" s="669"/>
      <c r="GEI5" s="669"/>
      <c r="GEJ5" s="669"/>
      <c r="GEK5" s="668"/>
      <c r="GEL5" s="668"/>
      <c r="GEM5" s="669"/>
      <c r="GEN5" s="669"/>
      <c r="GEO5" s="669"/>
      <c r="GEP5" s="669"/>
      <c r="GEQ5" s="669"/>
      <c r="GER5" s="669"/>
      <c r="GES5" s="669"/>
      <c r="GET5" s="669"/>
      <c r="GEU5" s="669"/>
      <c r="GEV5" s="669"/>
      <c r="GEW5" s="669"/>
      <c r="GEX5" s="669"/>
      <c r="GEY5" s="669"/>
      <c r="GEZ5" s="669"/>
      <c r="GFA5" s="669"/>
      <c r="GFB5" s="669"/>
      <c r="GFC5" s="669"/>
      <c r="GFD5" s="669"/>
      <c r="GFE5" s="669"/>
      <c r="GFF5" s="668"/>
      <c r="GFG5" s="668"/>
      <c r="GFH5" s="669"/>
      <c r="GFI5" s="669"/>
      <c r="GFJ5" s="669"/>
      <c r="GFK5" s="669"/>
      <c r="GFL5" s="669"/>
      <c r="GFM5" s="669"/>
      <c r="GFN5" s="669"/>
      <c r="GFO5" s="669"/>
      <c r="GFP5" s="669"/>
      <c r="GFQ5" s="669"/>
      <c r="GFR5" s="669"/>
      <c r="GFS5" s="669"/>
      <c r="GFT5" s="669"/>
      <c r="GFU5" s="669"/>
      <c r="GFV5" s="669"/>
      <c r="GFW5" s="669"/>
      <c r="GFX5" s="669"/>
      <c r="GFY5" s="669"/>
      <c r="GFZ5" s="669"/>
      <c r="GGA5" s="668"/>
      <c r="GGB5" s="668"/>
      <c r="GGC5" s="669"/>
      <c r="GGD5" s="669"/>
      <c r="GGE5" s="669"/>
      <c r="GGF5" s="669"/>
      <c r="GGG5" s="669"/>
      <c r="GGH5" s="669"/>
      <c r="GGI5" s="669"/>
      <c r="GGJ5" s="669"/>
      <c r="GGK5" s="669"/>
      <c r="GGL5" s="669"/>
      <c r="GGM5" s="669"/>
      <c r="GGN5" s="669"/>
      <c r="GGO5" s="669"/>
      <c r="GGP5" s="669"/>
      <c r="GGQ5" s="669"/>
      <c r="GGR5" s="669"/>
      <c r="GGS5" s="669"/>
      <c r="GGT5" s="669"/>
      <c r="GGU5" s="669"/>
      <c r="GGV5" s="668"/>
      <c r="GGW5" s="668"/>
      <c r="GGX5" s="669"/>
      <c r="GGY5" s="669"/>
      <c r="GGZ5" s="669"/>
      <c r="GHA5" s="669"/>
      <c r="GHB5" s="669"/>
      <c r="GHC5" s="669"/>
      <c r="GHD5" s="669"/>
      <c r="GHE5" s="669"/>
      <c r="GHF5" s="669"/>
      <c r="GHG5" s="669"/>
      <c r="GHH5" s="669"/>
      <c r="GHI5" s="669"/>
      <c r="GHJ5" s="669"/>
      <c r="GHK5" s="669"/>
      <c r="GHL5" s="669"/>
      <c r="GHM5" s="669"/>
      <c r="GHN5" s="669"/>
      <c r="GHO5" s="669"/>
      <c r="GHP5" s="669"/>
      <c r="GHQ5" s="668"/>
      <c r="GHR5" s="668"/>
      <c r="GHS5" s="669"/>
      <c r="GHT5" s="669"/>
      <c r="GHU5" s="669"/>
      <c r="GHV5" s="669"/>
      <c r="GHW5" s="669"/>
      <c r="GHX5" s="669"/>
      <c r="GHY5" s="669"/>
      <c r="GHZ5" s="669"/>
      <c r="GIA5" s="669"/>
      <c r="GIB5" s="669"/>
      <c r="GIC5" s="669"/>
      <c r="GID5" s="669"/>
      <c r="GIE5" s="669"/>
      <c r="GIF5" s="669"/>
      <c r="GIG5" s="669"/>
      <c r="GIH5" s="669"/>
      <c r="GII5" s="669"/>
      <c r="GIJ5" s="669"/>
      <c r="GIK5" s="669"/>
      <c r="GIL5" s="668"/>
      <c r="GIM5" s="668"/>
      <c r="GIN5" s="669"/>
      <c r="GIO5" s="669"/>
      <c r="GIP5" s="669"/>
      <c r="GIQ5" s="669"/>
      <c r="GIR5" s="669"/>
      <c r="GIS5" s="669"/>
      <c r="GIT5" s="669"/>
      <c r="GIU5" s="669"/>
      <c r="GIV5" s="669"/>
      <c r="GIW5" s="669"/>
      <c r="GIX5" s="669"/>
      <c r="GIY5" s="669"/>
      <c r="GIZ5" s="669"/>
      <c r="GJA5" s="669"/>
      <c r="GJB5" s="669"/>
      <c r="GJC5" s="669"/>
      <c r="GJD5" s="669"/>
      <c r="GJE5" s="669"/>
      <c r="GJF5" s="669"/>
      <c r="GJG5" s="668"/>
      <c r="GJH5" s="668"/>
      <c r="GJI5" s="669"/>
      <c r="GJJ5" s="669"/>
      <c r="GJK5" s="669"/>
      <c r="GJL5" s="669"/>
      <c r="GJM5" s="669"/>
      <c r="GJN5" s="669"/>
      <c r="GJO5" s="669"/>
      <c r="GJP5" s="669"/>
      <c r="GJQ5" s="669"/>
      <c r="GJR5" s="669"/>
      <c r="GJS5" s="669"/>
      <c r="GJT5" s="669"/>
      <c r="GJU5" s="669"/>
      <c r="GJV5" s="669"/>
      <c r="GJW5" s="669"/>
      <c r="GJX5" s="669"/>
      <c r="GJY5" s="669"/>
      <c r="GJZ5" s="669"/>
      <c r="GKA5" s="669"/>
      <c r="GKB5" s="668"/>
      <c r="GKC5" s="668"/>
      <c r="GKD5" s="669"/>
      <c r="GKE5" s="669"/>
      <c r="GKF5" s="669"/>
      <c r="GKG5" s="669"/>
      <c r="GKH5" s="669"/>
      <c r="GKI5" s="669"/>
      <c r="GKJ5" s="669"/>
      <c r="GKK5" s="669"/>
      <c r="GKL5" s="669"/>
      <c r="GKM5" s="669"/>
      <c r="GKN5" s="669"/>
      <c r="GKO5" s="669"/>
      <c r="GKP5" s="669"/>
      <c r="GKQ5" s="669"/>
      <c r="GKR5" s="669"/>
      <c r="GKS5" s="669"/>
      <c r="GKT5" s="669"/>
      <c r="GKU5" s="669"/>
      <c r="GKV5" s="669"/>
      <c r="GKW5" s="668"/>
      <c r="GKX5" s="668"/>
      <c r="GKY5" s="669"/>
      <c r="GKZ5" s="669"/>
      <c r="GLA5" s="669"/>
      <c r="GLB5" s="669"/>
      <c r="GLC5" s="669"/>
      <c r="GLD5" s="669"/>
      <c r="GLE5" s="669"/>
      <c r="GLF5" s="669"/>
      <c r="GLG5" s="669"/>
      <c r="GLH5" s="669"/>
      <c r="GLI5" s="669"/>
      <c r="GLJ5" s="669"/>
      <c r="GLK5" s="669"/>
      <c r="GLL5" s="669"/>
      <c r="GLM5" s="669"/>
      <c r="GLN5" s="669"/>
      <c r="GLO5" s="669"/>
      <c r="GLP5" s="669"/>
      <c r="GLQ5" s="669"/>
      <c r="GLR5" s="668"/>
      <c r="GLS5" s="668"/>
      <c r="GLT5" s="669"/>
      <c r="GLU5" s="669"/>
      <c r="GLV5" s="669"/>
      <c r="GLW5" s="669"/>
      <c r="GLX5" s="669"/>
      <c r="GLY5" s="669"/>
      <c r="GLZ5" s="669"/>
      <c r="GMA5" s="669"/>
      <c r="GMB5" s="669"/>
      <c r="GMC5" s="669"/>
      <c r="GMD5" s="669"/>
      <c r="GME5" s="669"/>
      <c r="GMF5" s="669"/>
      <c r="GMG5" s="669"/>
      <c r="GMH5" s="669"/>
      <c r="GMI5" s="669"/>
      <c r="GMJ5" s="669"/>
      <c r="GMK5" s="669"/>
      <c r="GML5" s="669"/>
      <c r="GMM5" s="668"/>
      <c r="GMN5" s="668"/>
      <c r="GMO5" s="669"/>
      <c r="GMP5" s="669"/>
      <c r="GMQ5" s="669"/>
      <c r="GMR5" s="669"/>
      <c r="GMS5" s="669"/>
      <c r="GMT5" s="669"/>
      <c r="GMU5" s="669"/>
      <c r="GMV5" s="669"/>
      <c r="GMW5" s="669"/>
      <c r="GMX5" s="669"/>
      <c r="GMY5" s="669"/>
      <c r="GMZ5" s="669"/>
      <c r="GNA5" s="669"/>
      <c r="GNB5" s="669"/>
      <c r="GNC5" s="669"/>
      <c r="GND5" s="669"/>
      <c r="GNE5" s="669"/>
      <c r="GNF5" s="669"/>
      <c r="GNG5" s="669"/>
      <c r="GNH5" s="668"/>
      <c r="GNI5" s="668"/>
      <c r="GNJ5" s="669"/>
      <c r="GNK5" s="669"/>
      <c r="GNL5" s="669"/>
      <c r="GNM5" s="669"/>
      <c r="GNN5" s="669"/>
      <c r="GNO5" s="669"/>
      <c r="GNP5" s="669"/>
      <c r="GNQ5" s="669"/>
      <c r="GNR5" s="669"/>
      <c r="GNS5" s="669"/>
      <c r="GNT5" s="669"/>
      <c r="GNU5" s="669"/>
      <c r="GNV5" s="669"/>
      <c r="GNW5" s="669"/>
      <c r="GNX5" s="669"/>
      <c r="GNY5" s="669"/>
      <c r="GNZ5" s="669"/>
      <c r="GOA5" s="669"/>
      <c r="GOB5" s="669"/>
      <c r="GOC5" s="668"/>
      <c r="GOD5" s="668"/>
      <c r="GOE5" s="669"/>
      <c r="GOF5" s="669"/>
      <c r="GOG5" s="669"/>
      <c r="GOH5" s="669"/>
      <c r="GOI5" s="669"/>
      <c r="GOJ5" s="669"/>
      <c r="GOK5" s="669"/>
      <c r="GOL5" s="669"/>
      <c r="GOM5" s="669"/>
      <c r="GON5" s="669"/>
      <c r="GOO5" s="669"/>
      <c r="GOP5" s="669"/>
      <c r="GOQ5" s="669"/>
      <c r="GOR5" s="669"/>
      <c r="GOS5" s="669"/>
      <c r="GOT5" s="669"/>
      <c r="GOU5" s="669"/>
      <c r="GOV5" s="669"/>
      <c r="GOW5" s="669"/>
      <c r="GOX5" s="668"/>
      <c r="GOY5" s="668"/>
      <c r="GOZ5" s="669"/>
      <c r="GPA5" s="669"/>
      <c r="GPB5" s="669"/>
      <c r="GPC5" s="669"/>
      <c r="GPD5" s="669"/>
      <c r="GPE5" s="669"/>
      <c r="GPF5" s="669"/>
      <c r="GPG5" s="669"/>
      <c r="GPH5" s="669"/>
      <c r="GPI5" s="669"/>
      <c r="GPJ5" s="669"/>
      <c r="GPK5" s="669"/>
      <c r="GPL5" s="669"/>
      <c r="GPM5" s="669"/>
      <c r="GPN5" s="669"/>
      <c r="GPO5" s="669"/>
      <c r="GPP5" s="669"/>
      <c r="GPQ5" s="669"/>
      <c r="GPR5" s="669"/>
      <c r="GPS5" s="668"/>
      <c r="GPT5" s="668"/>
      <c r="GPU5" s="669"/>
      <c r="GPV5" s="669"/>
      <c r="GPW5" s="669"/>
      <c r="GPX5" s="669"/>
      <c r="GPY5" s="669"/>
      <c r="GPZ5" s="669"/>
      <c r="GQA5" s="669"/>
      <c r="GQB5" s="669"/>
      <c r="GQC5" s="669"/>
      <c r="GQD5" s="669"/>
      <c r="GQE5" s="669"/>
      <c r="GQF5" s="669"/>
      <c r="GQG5" s="669"/>
      <c r="GQH5" s="669"/>
      <c r="GQI5" s="669"/>
      <c r="GQJ5" s="669"/>
      <c r="GQK5" s="669"/>
      <c r="GQL5" s="669"/>
      <c r="GQM5" s="669"/>
      <c r="GQN5" s="668"/>
      <c r="GQO5" s="668"/>
      <c r="GQP5" s="669"/>
      <c r="GQQ5" s="669"/>
      <c r="GQR5" s="669"/>
      <c r="GQS5" s="669"/>
      <c r="GQT5" s="669"/>
      <c r="GQU5" s="669"/>
      <c r="GQV5" s="669"/>
      <c r="GQW5" s="669"/>
      <c r="GQX5" s="669"/>
      <c r="GQY5" s="669"/>
      <c r="GQZ5" s="669"/>
      <c r="GRA5" s="669"/>
      <c r="GRB5" s="669"/>
      <c r="GRC5" s="669"/>
      <c r="GRD5" s="669"/>
      <c r="GRE5" s="669"/>
      <c r="GRF5" s="669"/>
      <c r="GRG5" s="669"/>
      <c r="GRH5" s="669"/>
      <c r="GRI5" s="668"/>
      <c r="GRJ5" s="668"/>
      <c r="GRK5" s="669"/>
      <c r="GRL5" s="669"/>
      <c r="GRM5" s="669"/>
      <c r="GRN5" s="669"/>
      <c r="GRO5" s="669"/>
      <c r="GRP5" s="669"/>
      <c r="GRQ5" s="669"/>
      <c r="GRR5" s="669"/>
      <c r="GRS5" s="669"/>
      <c r="GRT5" s="669"/>
      <c r="GRU5" s="669"/>
      <c r="GRV5" s="669"/>
      <c r="GRW5" s="669"/>
      <c r="GRX5" s="669"/>
      <c r="GRY5" s="669"/>
      <c r="GRZ5" s="669"/>
      <c r="GSA5" s="669"/>
      <c r="GSB5" s="669"/>
      <c r="GSC5" s="669"/>
      <c r="GSD5" s="668"/>
      <c r="GSE5" s="668"/>
      <c r="GSF5" s="669"/>
      <c r="GSG5" s="669"/>
      <c r="GSH5" s="669"/>
      <c r="GSI5" s="669"/>
      <c r="GSJ5" s="669"/>
      <c r="GSK5" s="669"/>
      <c r="GSL5" s="669"/>
      <c r="GSM5" s="669"/>
      <c r="GSN5" s="669"/>
      <c r="GSO5" s="669"/>
      <c r="GSP5" s="669"/>
      <c r="GSQ5" s="669"/>
      <c r="GSR5" s="669"/>
      <c r="GSS5" s="669"/>
      <c r="GST5" s="669"/>
      <c r="GSU5" s="669"/>
      <c r="GSV5" s="669"/>
      <c r="GSW5" s="669"/>
      <c r="GSX5" s="669"/>
      <c r="GSY5" s="668"/>
      <c r="GSZ5" s="668"/>
      <c r="GTA5" s="669"/>
      <c r="GTB5" s="669"/>
      <c r="GTC5" s="669"/>
      <c r="GTD5" s="669"/>
      <c r="GTE5" s="669"/>
      <c r="GTF5" s="669"/>
      <c r="GTG5" s="669"/>
      <c r="GTH5" s="669"/>
      <c r="GTI5" s="669"/>
      <c r="GTJ5" s="669"/>
      <c r="GTK5" s="669"/>
      <c r="GTL5" s="669"/>
      <c r="GTM5" s="669"/>
      <c r="GTN5" s="669"/>
      <c r="GTO5" s="669"/>
      <c r="GTP5" s="669"/>
      <c r="GTQ5" s="669"/>
      <c r="GTR5" s="669"/>
      <c r="GTS5" s="669"/>
      <c r="GTT5" s="668"/>
      <c r="GTU5" s="668"/>
      <c r="GTV5" s="669"/>
      <c r="GTW5" s="669"/>
      <c r="GTX5" s="669"/>
      <c r="GTY5" s="669"/>
      <c r="GTZ5" s="669"/>
      <c r="GUA5" s="669"/>
      <c r="GUB5" s="669"/>
      <c r="GUC5" s="669"/>
      <c r="GUD5" s="669"/>
      <c r="GUE5" s="669"/>
      <c r="GUF5" s="669"/>
      <c r="GUG5" s="669"/>
      <c r="GUH5" s="669"/>
      <c r="GUI5" s="669"/>
      <c r="GUJ5" s="669"/>
      <c r="GUK5" s="669"/>
      <c r="GUL5" s="669"/>
      <c r="GUM5" s="669"/>
      <c r="GUN5" s="669"/>
      <c r="GUO5" s="668"/>
      <c r="GUP5" s="668"/>
      <c r="GUQ5" s="669"/>
      <c r="GUR5" s="669"/>
      <c r="GUS5" s="669"/>
      <c r="GUT5" s="669"/>
      <c r="GUU5" s="669"/>
      <c r="GUV5" s="669"/>
      <c r="GUW5" s="669"/>
      <c r="GUX5" s="669"/>
      <c r="GUY5" s="669"/>
      <c r="GUZ5" s="669"/>
      <c r="GVA5" s="669"/>
      <c r="GVB5" s="669"/>
      <c r="GVC5" s="669"/>
      <c r="GVD5" s="669"/>
      <c r="GVE5" s="669"/>
      <c r="GVF5" s="669"/>
      <c r="GVG5" s="669"/>
      <c r="GVH5" s="669"/>
      <c r="GVI5" s="669"/>
      <c r="GVJ5" s="668"/>
      <c r="GVK5" s="668"/>
      <c r="GVL5" s="669"/>
      <c r="GVM5" s="669"/>
      <c r="GVN5" s="669"/>
      <c r="GVO5" s="669"/>
      <c r="GVP5" s="669"/>
      <c r="GVQ5" s="669"/>
      <c r="GVR5" s="669"/>
      <c r="GVS5" s="669"/>
      <c r="GVT5" s="669"/>
      <c r="GVU5" s="669"/>
      <c r="GVV5" s="669"/>
      <c r="GVW5" s="669"/>
      <c r="GVX5" s="669"/>
      <c r="GVY5" s="669"/>
      <c r="GVZ5" s="669"/>
      <c r="GWA5" s="669"/>
      <c r="GWB5" s="669"/>
      <c r="GWC5" s="669"/>
      <c r="GWD5" s="669"/>
      <c r="GWE5" s="668"/>
      <c r="GWF5" s="668"/>
      <c r="GWG5" s="669"/>
      <c r="GWH5" s="669"/>
      <c r="GWI5" s="669"/>
      <c r="GWJ5" s="669"/>
      <c r="GWK5" s="669"/>
      <c r="GWL5" s="669"/>
      <c r="GWM5" s="669"/>
      <c r="GWN5" s="669"/>
      <c r="GWO5" s="669"/>
      <c r="GWP5" s="669"/>
      <c r="GWQ5" s="669"/>
      <c r="GWR5" s="669"/>
      <c r="GWS5" s="669"/>
      <c r="GWT5" s="669"/>
      <c r="GWU5" s="669"/>
      <c r="GWV5" s="669"/>
      <c r="GWW5" s="669"/>
      <c r="GWX5" s="669"/>
      <c r="GWY5" s="669"/>
      <c r="GWZ5" s="668"/>
      <c r="GXA5" s="668"/>
      <c r="GXB5" s="669"/>
      <c r="GXC5" s="669"/>
      <c r="GXD5" s="669"/>
      <c r="GXE5" s="669"/>
      <c r="GXF5" s="669"/>
      <c r="GXG5" s="669"/>
      <c r="GXH5" s="669"/>
      <c r="GXI5" s="669"/>
      <c r="GXJ5" s="669"/>
      <c r="GXK5" s="669"/>
      <c r="GXL5" s="669"/>
      <c r="GXM5" s="669"/>
      <c r="GXN5" s="669"/>
      <c r="GXO5" s="669"/>
      <c r="GXP5" s="669"/>
      <c r="GXQ5" s="669"/>
      <c r="GXR5" s="669"/>
      <c r="GXS5" s="669"/>
      <c r="GXT5" s="669"/>
      <c r="GXU5" s="668"/>
      <c r="GXV5" s="668"/>
      <c r="GXW5" s="669"/>
      <c r="GXX5" s="669"/>
      <c r="GXY5" s="669"/>
      <c r="GXZ5" s="669"/>
      <c r="GYA5" s="669"/>
      <c r="GYB5" s="669"/>
      <c r="GYC5" s="669"/>
      <c r="GYD5" s="669"/>
      <c r="GYE5" s="669"/>
      <c r="GYF5" s="669"/>
      <c r="GYG5" s="669"/>
      <c r="GYH5" s="669"/>
      <c r="GYI5" s="669"/>
      <c r="GYJ5" s="669"/>
      <c r="GYK5" s="669"/>
      <c r="GYL5" s="669"/>
      <c r="GYM5" s="669"/>
      <c r="GYN5" s="669"/>
      <c r="GYO5" s="669"/>
      <c r="GYP5" s="668"/>
      <c r="GYQ5" s="668"/>
      <c r="GYR5" s="669"/>
      <c r="GYS5" s="669"/>
      <c r="GYT5" s="669"/>
      <c r="GYU5" s="669"/>
      <c r="GYV5" s="669"/>
      <c r="GYW5" s="669"/>
      <c r="GYX5" s="669"/>
      <c r="GYY5" s="669"/>
      <c r="GYZ5" s="669"/>
      <c r="GZA5" s="669"/>
      <c r="GZB5" s="669"/>
      <c r="GZC5" s="669"/>
      <c r="GZD5" s="669"/>
      <c r="GZE5" s="669"/>
      <c r="GZF5" s="669"/>
      <c r="GZG5" s="669"/>
      <c r="GZH5" s="669"/>
      <c r="GZI5" s="669"/>
      <c r="GZJ5" s="669"/>
      <c r="GZK5" s="668"/>
      <c r="GZL5" s="668"/>
      <c r="GZM5" s="669"/>
      <c r="GZN5" s="669"/>
      <c r="GZO5" s="669"/>
      <c r="GZP5" s="669"/>
      <c r="GZQ5" s="669"/>
      <c r="GZR5" s="669"/>
      <c r="GZS5" s="669"/>
      <c r="GZT5" s="669"/>
      <c r="GZU5" s="669"/>
      <c r="GZV5" s="669"/>
      <c r="GZW5" s="669"/>
      <c r="GZX5" s="669"/>
      <c r="GZY5" s="669"/>
      <c r="GZZ5" s="669"/>
      <c r="HAA5" s="669"/>
      <c r="HAB5" s="669"/>
      <c r="HAC5" s="669"/>
      <c r="HAD5" s="669"/>
      <c r="HAE5" s="669"/>
      <c r="HAF5" s="668"/>
      <c r="HAG5" s="668"/>
      <c r="HAH5" s="669"/>
      <c r="HAI5" s="669"/>
      <c r="HAJ5" s="669"/>
      <c r="HAK5" s="669"/>
      <c r="HAL5" s="669"/>
      <c r="HAM5" s="669"/>
      <c r="HAN5" s="669"/>
      <c r="HAO5" s="669"/>
      <c r="HAP5" s="669"/>
      <c r="HAQ5" s="669"/>
      <c r="HAR5" s="669"/>
      <c r="HAS5" s="669"/>
      <c r="HAT5" s="669"/>
      <c r="HAU5" s="669"/>
      <c r="HAV5" s="669"/>
      <c r="HAW5" s="669"/>
      <c r="HAX5" s="669"/>
      <c r="HAY5" s="669"/>
      <c r="HAZ5" s="669"/>
      <c r="HBA5" s="668"/>
      <c r="HBB5" s="668"/>
      <c r="HBC5" s="669"/>
      <c r="HBD5" s="669"/>
      <c r="HBE5" s="669"/>
      <c r="HBF5" s="669"/>
      <c r="HBG5" s="669"/>
      <c r="HBH5" s="669"/>
      <c r="HBI5" s="669"/>
      <c r="HBJ5" s="669"/>
      <c r="HBK5" s="669"/>
      <c r="HBL5" s="669"/>
      <c r="HBM5" s="669"/>
      <c r="HBN5" s="669"/>
      <c r="HBO5" s="669"/>
      <c r="HBP5" s="669"/>
      <c r="HBQ5" s="669"/>
      <c r="HBR5" s="669"/>
      <c r="HBS5" s="669"/>
      <c r="HBT5" s="669"/>
      <c r="HBU5" s="669"/>
      <c r="HBV5" s="668"/>
      <c r="HBW5" s="668"/>
      <c r="HBX5" s="669"/>
      <c r="HBY5" s="669"/>
      <c r="HBZ5" s="669"/>
      <c r="HCA5" s="669"/>
      <c r="HCB5" s="669"/>
      <c r="HCC5" s="669"/>
      <c r="HCD5" s="669"/>
      <c r="HCE5" s="669"/>
      <c r="HCF5" s="669"/>
      <c r="HCG5" s="669"/>
      <c r="HCH5" s="669"/>
      <c r="HCI5" s="669"/>
      <c r="HCJ5" s="669"/>
      <c r="HCK5" s="669"/>
      <c r="HCL5" s="669"/>
      <c r="HCM5" s="669"/>
      <c r="HCN5" s="669"/>
      <c r="HCO5" s="669"/>
      <c r="HCP5" s="669"/>
      <c r="HCQ5" s="668"/>
      <c r="HCR5" s="668"/>
      <c r="HCS5" s="669"/>
      <c r="HCT5" s="669"/>
      <c r="HCU5" s="669"/>
      <c r="HCV5" s="669"/>
      <c r="HCW5" s="669"/>
      <c r="HCX5" s="669"/>
      <c r="HCY5" s="669"/>
      <c r="HCZ5" s="669"/>
      <c r="HDA5" s="669"/>
      <c r="HDB5" s="669"/>
      <c r="HDC5" s="669"/>
      <c r="HDD5" s="669"/>
      <c r="HDE5" s="669"/>
      <c r="HDF5" s="669"/>
      <c r="HDG5" s="669"/>
      <c r="HDH5" s="669"/>
      <c r="HDI5" s="669"/>
      <c r="HDJ5" s="669"/>
      <c r="HDK5" s="669"/>
      <c r="HDL5" s="668"/>
      <c r="HDM5" s="668"/>
      <c r="HDN5" s="669"/>
      <c r="HDO5" s="669"/>
      <c r="HDP5" s="669"/>
      <c r="HDQ5" s="669"/>
      <c r="HDR5" s="669"/>
      <c r="HDS5" s="669"/>
      <c r="HDT5" s="669"/>
      <c r="HDU5" s="669"/>
      <c r="HDV5" s="669"/>
      <c r="HDW5" s="669"/>
      <c r="HDX5" s="669"/>
      <c r="HDY5" s="669"/>
      <c r="HDZ5" s="669"/>
      <c r="HEA5" s="669"/>
      <c r="HEB5" s="669"/>
      <c r="HEC5" s="669"/>
      <c r="HED5" s="669"/>
      <c r="HEE5" s="669"/>
      <c r="HEF5" s="669"/>
      <c r="HEG5" s="668"/>
      <c r="HEH5" s="668"/>
      <c r="HEI5" s="669"/>
      <c r="HEJ5" s="669"/>
      <c r="HEK5" s="669"/>
      <c r="HEL5" s="669"/>
      <c r="HEM5" s="669"/>
      <c r="HEN5" s="669"/>
      <c r="HEO5" s="669"/>
      <c r="HEP5" s="669"/>
      <c r="HEQ5" s="669"/>
      <c r="HER5" s="669"/>
      <c r="HES5" s="669"/>
      <c r="HET5" s="669"/>
      <c r="HEU5" s="669"/>
      <c r="HEV5" s="669"/>
      <c r="HEW5" s="669"/>
      <c r="HEX5" s="669"/>
      <c r="HEY5" s="669"/>
      <c r="HEZ5" s="669"/>
      <c r="HFA5" s="669"/>
      <c r="HFB5" s="668"/>
      <c r="HFC5" s="668"/>
      <c r="HFD5" s="669"/>
      <c r="HFE5" s="669"/>
      <c r="HFF5" s="669"/>
      <c r="HFG5" s="669"/>
      <c r="HFH5" s="669"/>
      <c r="HFI5" s="669"/>
      <c r="HFJ5" s="669"/>
      <c r="HFK5" s="669"/>
      <c r="HFL5" s="669"/>
      <c r="HFM5" s="669"/>
      <c r="HFN5" s="669"/>
      <c r="HFO5" s="669"/>
      <c r="HFP5" s="669"/>
      <c r="HFQ5" s="669"/>
      <c r="HFR5" s="669"/>
      <c r="HFS5" s="669"/>
      <c r="HFT5" s="669"/>
      <c r="HFU5" s="669"/>
      <c r="HFV5" s="669"/>
      <c r="HFW5" s="668"/>
      <c r="HFX5" s="668"/>
      <c r="HFY5" s="669"/>
      <c r="HFZ5" s="669"/>
      <c r="HGA5" s="669"/>
      <c r="HGB5" s="669"/>
      <c r="HGC5" s="669"/>
      <c r="HGD5" s="669"/>
      <c r="HGE5" s="669"/>
      <c r="HGF5" s="669"/>
      <c r="HGG5" s="669"/>
      <c r="HGH5" s="669"/>
      <c r="HGI5" s="669"/>
      <c r="HGJ5" s="669"/>
      <c r="HGK5" s="669"/>
      <c r="HGL5" s="669"/>
      <c r="HGM5" s="669"/>
      <c r="HGN5" s="669"/>
      <c r="HGO5" s="669"/>
      <c r="HGP5" s="669"/>
      <c r="HGQ5" s="669"/>
      <c r="HGR5" s="668"/>
      <c r="HGS5" s="668"/>
      <c r="HGT5" s="669"/>
      <c r="HGU5" s="669"/>
      <c r="HGV5" s="669"/>
      <c r="HGW5" s="669"/>
      <c r="HGX5" s="669"/>
      <c r="HGY5" s="669"/>
      <c r="HGZ5" s="669"/>
      <c r="HHA5" s="669"/>
      <c r="HHB5" s="669"/>
      <c r="HHC5" s="669"/>
      <c r="HHD5" s="669"/>
      <c r="HHE5" s="669"/>
      <c r="HHF5" s="669"/>
      <c r="HHG5" s="669"/>
      <c r="HHH5" s="669"/>
      <c r="HHI5" s="669"/>
      <c r="HHJ5" s="669"/>
      <c r="HHK5" s="669"/>
      <c r="HHL5" s="669"/>
      <c r="HHM5" s="668"/>
      <c r="HHN5" s="668"/>
      <c r="HHO5" s="669"/>
      <c r="HHP5" s="669"/>
      <c r="HHQ5" s="669"/>
      <c r="HHR5" s="669"/>
      <c r="HHS5" s="669"/>
      <c r="HHT5" s="669"/>
      <c r="HHU5" s="669"/>
      <c r="HHV5" s="669"/>
      <c r="HHW5" s="669"/>
      <c r="HHX5" s="669"/>
      <c r="HHY5" s="669"/>
      <c r="HHZ5" s="669"/>
      <c r="HIA5" s="669"/>
      <c r="HIB5" s="669"/>
      <c r="HIC5" s="669"/>
      <c r="HID5" s="669"/>
      <c r="HIE5" s="669"/>
      <c r="HIF5" s="669"/>
      <c r="HIG5" s="669"/>
      <c r="HIH5" s="668"/>
      <c r="HII5" s="668"/>
      <c r="HIJ5" s="669"/>
      <c r="HIK5" s="669"/>
      <c r="HIL5" s="669"/>
      <c r="HIM5" s="669"/>
      <c r="HIN5" s="669"/>
      <c r="HIO5" s="669"/>
      <c r="HIP5" s="669"/>
      <c r="HIQ5" s="669"/>
      <c r="HIR5" s="669"/>
      <c r="HIS5" s="669"/>
      <c r="HIT5" s="669"/>
      <c r="HIU5" s="669"/>
      <c r="HIV5" s="669"/>
      <c r="HIW5" s="669"/>
      <c r="HIX5" s="669"/>
      <c r="HIY5" s="669"/>
      <c r="HIZ5" s="669"/>
      <c r="HJA5" s="669"/>
      <c r="HJB5" s="669"/>
      <c r="HJC5" s="668"/>
      <c r="HJD5" s="668"/>
      <c r="HJE5" s="669"/>
      <c r="HJF5" s="669"/>
      <c r="HJG5" s="669"/>
      <c r="HJH5" s="669"/>
      <c r="HJI5" s="669"/>
      <c r="HJJ5" s="669"/>
      <c r="HJK5" s="669"/>
      <c r="HJL5" s="669"/>
      <c r="HJM5" s="669"/>
      <c r="HJN5" s="669"/>
      <c r="HJO5" s="669"/>
      <c r="HJP5" s="669"/>
      <c r="HJQ5" s="669"/>
      <c r="HJR5" s="669"/>
      <c r="HJS5" s="669"/>
      <c r="HJT5" s="669"/>
      <c r="HJU5" s="669"/>
      <c r="HJV5" s="669"/>
      <c r="HJW5" s="669"/>
      <c r="HJX5" s="668"/>
      <c r="HJY5" s="668"/>
      <c r="HJZ5" s="669"/>
      <c r="HKA5" s="669"/>
      <c r="HKB5" s="669"/>
      <c r="HKC5" s="669"/>
      <c r="HKD5" s="669"/>
      <c r="HKE5" s="669"/>
      <c r="HKF5" s="669"/>
      <c r="HKG5" s="669"/>
      <c r="HKH5" s="669"/>
      <c r="HKI5" s="669"/>
      <c r="HKJ5" s="669"/>
      <c r="HKK5" s="669"/>
      <c r="HKL5" s="669"/>
      <c r="HKM5" s="669"/>
      <c r="HKN5" s="669"/>
      <c r="HKO5" s="669"/>
      <c r="HKP5" s="669"/>
      <c r="HKQ5" s="669"/>
      <c r="HKR5" s="669"/>
      <c r="HKS5" s="668"/>
      <c r="HKT5" s="668"/>
      <c r="HKU5" s="669"/>
      <c r="HKV5" s="669"/>
      <c r="HKW5" s="669"/>
      <c r="HKX5" s="669"/>
      <c r="HKY5" s="669"/>
      <c r="HKZ5" s="669"/>
      <c r="HLA5" s="669"/>
      <c r="HLB5" s="669"/>
      <c r="HLC5" s="669"/>
      <c r="HLD5" s="669"/>
      <c r="HLE5" s="669"/>
      <c r="HLF5" s="669"/>
      <c r="HLG5" s="669"/>
      <c r="HLH5" s="669"/>
      <c r="HLI5" s="669"/>
      <c r="HLJ5" s="669"/>
      <c r="HLK5" s="669"/>
      <c r="HLL5" s="669"/>
      <c r="HLM5" s="669"/>
      <c r="HLN5" s="668"/>
      <c r="HLO5" s="668"/>
      <c r="HLP5" s="669"/>
      <c r="HLQ5" s="669"/>
      <c r="HLR5" s="669"/>
      <c r="HLS5" s="669"/>
      <c r="HLT5" s="669"/>
      <c r="HLU5" s="669"/>
      <c r="HLV5" s="669"/>
      <c r="HLW5" s="669"/>
      <c r="HLX5" s="669"/>
      <c r="HLY5" s="669"/>
      <c r="HLZ5" s="669"/>
      <c r="HMA5" s="669"/>
      <c r="HMB5" s="669"/>
      <c r="HMC5" s="669"/>
      <c r="HMD5" s="669"/>
      <c r="HME5" s="669"/>
      <c r="HMF5" s="669"/>
      <c r="HMG5" s="669"/>
      <c r="HMH5" s="669"/>
      <c r="HMI5" s="668"/>
      <c r="HMJ5" s="668"/>
      <c r="HMK5" s="669"/>
      <c r="HML5" s="669"/>
      <c r="HMM5" s="669"/>
      <c r="HMN5" s="669"/>
      <c r="HMO5" s="669"/>
      <c r="HMP5" s="669"/>
      <c r="HMQ5" s="669"/>
      <c r="HMR5" s="669"/>
      <c r="HMS5" s="669"/>
      <c r="HMT5" s="669"/>
      <c r="HMU5" s="669"/>
      <c r="HMV5" s="669"/>
      <c r="HMW5" s="669"/>
      <c r="HMX5" s="669"/>
      <c r="HMY5" s="669"/>
      <c r="HMZ5" s="669"/>
      <c r="HNA5" s="669"/>
      <c r="HNB5" s="669"/>
      <c r="HNC5" s="669"/>
      <c r="HND5" s="668"/>
      <c r="HNE5" s="668"/>
      <c r="HNF5" s="669"/>
      <c r="HNG5" s="669"/>
      <c r="HNH5" s="669"/>
      <c r="HNI5" s="669"/>
      <c r="HNJ5" s="669"/>
      <c r="HNK5" s="669"/>
      <c r="HNL5" s="669"/>
      <c r="HNM5" s="669"/>
      <c r="HNN5" s="669"/>
      <c r="HNO5" s="669"/>
      <c r="HNP5" s="669"/>
      <c r="HNQ5" s="669"/>
      <c r="HNR5" s="669"/>
      <c r="HNS5" s="669"/>
      <c r="HNT5" s="669"/>
      <c r="HNU5" s="669"/>
      <c r="HNV5" s="669"/>
      <c r="HNW5" s="669"/>
      <c r="HNX5" s="669"/>
      <c r="HNY5" s="668"/>
      <c r="HNZ5" s="668"/>
      <c r="HOA5" s="669"/>
      <c r="HOB5" s="669"/>
      <c r="HOC5" s="669"/>
      <c r="HOD5" s="669"/>
      <c r="HOE5" s="669"/>
      <c r="HOF5" s="669"/>
      <c r="HOG5" s="669"/>
      <c r="HOH5" s="669"/>
      <c r="HOI5" s="669"/>
      <c r="HOJ5" s="669"/>
      <c r="HOK5" s="669"/>
      <c r="HOL5" s="669"/>
      <c r="HOM5" s="669"/>
      <c r="HON5" s="669"/>
      <c r="HOO5" s="669"/>
      <c r="HOP5" s="669"/>
      <c r="HOQ5" s="669"/>
      <c r="HOR5" s="669"/>
      <c r="HOS5" s="669"/>
      <c r="HOT5" s="668"/>
      <c r="HOU5" s="668"/>
      <c r="HOV5" s="669"/>
      <c r="HOW5" s="669"/>
      <c r="HOX5" s="669"/>
      <c r="HOY5" s="669"/>
      <c r="HOZ5" s="669"/>
      <c r="HPA5" s="669"/>
      <c r="HPB5" s="669"/>
      <c r="HPC5" s="669"/>
      <c r="HPD5" s="669"/>
      <c r="HPE5" s="669"/>
      <c r="HPF5" s="669"/>
      <c r="HPG5" s="669"/>
      <c r="HPH5" s="669"/>
      <c r="HPI5" s="669"/>
      <c r="HPJ5" s="669"/>
      <c r="HPK5" s="669"/>
      <c r="HPL5" s="669"/>
      <c r="HPM5" s="669"/>
      <c r="HPN5" s="669"/>
      <c r="HPO5" s="668"/>
      <c r="HPP5" s="668"/>
      <c r="HPQ5" s="669"/>
      <c r="HPR5" s="669"/>
      <c r="HPS5" s="669"/>
      <c r="HPT5" s="669"/>
      <c r="HPU5" s="669"/>
      <c r="HPV5" s="669"/>
      <c r="HPW5" s="669"/>
      <c r="HPX5" s="669"/>
      <c r="HPY5" s="669"/>
      <c r="HPZ5" s="669"/>
      <c r="HQA5" s="669"/>
      <c r="HQB5" s="669"/>
      <c r="HQC5" s="669"/>
      <c r="HQD5" s="669"/>
      <c r="HQE5" s="669"/>
      <c r="HQF5" s="669"/>
      <c r="HQG5" s="669"/>
      <c r="HQH5" s="669"/>
      <c r="HQI5" s="669"/>
      <c r="HQJ5" s="668"/>
      <c r="HQK5" s="668"/>
      <c r="HQL5" s="669"/>
      <c r="HQM5" s="669"/>
      <c r="HQN5" s="669"/>
      <c r="HQO5" s="669"/>
      <c r="HQP5" s="669"/>
      <c r="HQQ5" s="669"/>
      <c r="HQR5" s="669"/>
      <c r="HQS5" s="669"/>
      <c r="HQT5" s="669"/>
      <c r="HQU5" s="669"/>
      <c r="HQV5" s="669"/>
      <c r="HQW5" s="669"/>
      <c r="HQX5" s="669"/>
      <c r="HQY5" s="669"/>
      <c r="HQZ5" s="669"/>
      <c r="HRA5" s="669"/>
      <c r="HRB5" s="669"/>
      <c r="HRC5" s="669"/>
      <c r="HRD5" s="669"/>
      <c r="HRE5" s="668"/>
      <c r="HRF5" s="668"/>
      <c r="HRG5" s="669"/>
      <c r="HRH5" s="669"/>
      <c r="HRI5" s="669"/>
      <c r="HRJ5" s="669"/>
      <c r="HRK5" s="669"/>
      <c r="HRL5" s="669"/>
      <c r="HRM5" s="669"/>
      <c r="HRN5" s="669"/>
      <c r="HRO5" s="669"/>
      <c r="HRP5" s="669"/>
      <c r="HRQ5" s="669"/>
      <c r="HRR5" s="669"/>
      <c r="HRS5" s="669"/>
      <c r="HRT5" s="669"/>
      <c r="HRU5" s="669"/>
      <c r="HRV5" s="669"/>
      <c r="HRW5" s="669"/>
      <c r="HRX5" s="669"/>
      <c r="HRY5" s="669"/>
      <c r="HRZ5" s="668"/>
      <c r="HSA5" s="668"/>
      <c r="HSB5" s="669"/>
      <c r="HSC5" s="669"/>
      <c r="HSD5" s="669"/>
      <c r="HSE5" s="669"/>
      <c r="HSF5" s="669"/>
      <c r="HSG5" s="669"/>
      <c r="HSH5" s="669"/>
      <c r="HSI5" s="669"/>
      <c r="HSJ5" s="669"/>
      <c r="HSK5" s="669"/>
      <c r="HSL5" s="669"/>
      <c r="HSM5" s="669"/>
      <c r="HSN5" s="669"/>
      <c r="HSO5" s="669"/>
      <c r="HSP5" s="669"/>
      <c r="HSQ5" s="669"/>
      <c r="HSR5" s="669"/>
      <c r="HSS5" s="669"/>
      <c r="HST5" s="669"/>
      <c r="HSU5" s="668"/>
      <c r="HSV5" s="668"/>
      <c r="HSW5" s="669"/>
      <c r="HSX5" s="669"/>
      <c r="HSY5" s="669"/>
      <c r="HSZ5" s="669"/>
      <c r="HTA5" s="669"/>
      <c r="HTB5" s="669"/>
      <c r="HTC5" s="669"/>
      <c r="HTD5" s="669"/>
      <c r="HTE5" s="669"/>
      <c r="HTF5" s="669"/>
      <c r="HTG5" s="669"/>
      <c r="HTH5" s="669"/>
      <c r="HTI5" s="669"/>
      <c r="HTJ5" s="669"/>
      <c r="HTK5" s="669"/>
      <c r="HTL5" s="669"/>
      <c r="HTM5" s="669"/>
      <c r="HTN5" s="669"/>
      <c r="HTO5" s="669"/>
      <c r="HTP5" s="668"/>
      <c r="HTQ5" s="668"/>
      <c r="HTR5" s="669"/>
      <c r="HTS5" s="669"/>
      <c r="HTT5" s="669"/>
      <c r="HTU5" s="669"/>
      <c r="HTV5" s="669"/>
      <c r="HTW5" s="669"/>
      <c r="HTX5" s="669"/>
      <c r="HTY5" s="669"/>
      <c r="HTZ5" s="669"/>
      <c r="HUA5" s="669"/>
      <c r="HUB5" s="669"/>
      <c r="HUC5" s="669"/>
      <c r="HUD5" s="669"/>
      <c r="HUE5" s="669"/>
      <c r="HUF5" s="669"/>
      <c r="HUG5" s="669"/>
      <c r="HUH5" s="669"/>
      <c r="HUI5" s="669"/>
      <c r="HUJ5" s="669"/>
      <c r="HUK5" s="668"/>
      <c r="HUL5" s="668"/>
      <c r="HUM5" s="669"/>
      <c r="HUN5" s="669"/>
      <c r="HUO5" s="669"/>
      <c r="HUP5" s="669"/>
      <c r="HUQ5" s="669"/>
      <c r="HUR5" s="669"/>
      <c r="HUS5" s="669"/>
      <c r="HUT5" s="669"/>
      <c r="HUU5" s="669"/>
      <c r="HUV5" s="669"/>
      <c r="HUW5" s="669"/>
      <c r="HUX5" s="669"/>
      <c r="HUY5" s="669"/>
      <c r="HUZ5" s="669"/>
      <c r="HVA5" s="669"/>
      <c r="HVB5" s="669"/>
      <c r="HVC5" s="669"/>
      <c r="HVD5" s="669"/>
      <c r="HVE5" s="669"/>
      <c r="HVF5" s="668"/>
      <c r="HVG5" s="668"/>
      <c r="HVH5" s="669"/>
      <c r="HVI5" s="669"/>
      <c r="HVJ5" s="669"/>
      <c r="HVK5" s="669"/>
      <c r="HVL5" s="669"/>
      <c r="HVM5" s="669"/>
      <c r="HVN5" s="669"/>
      <c r="HVO5" s="669"/>
      <c r="HVP5" s="669"/>
      <c r="HVQ5" s="669"/>
      <c r="HVR5" s="669"/>
      <c r="HVS5" s="669"/>
      <c r="HVT5" s="669"/>
      <c r="HVU5" s="669"/>
      <c r="HVV5" s="669"/>
      <c r="HVW5" s="669"/>
      <c r="HVX5" s="669"/>
      <c r="HVY5" s="669"/>
      <c r="HVZ5" s="669"/>
      <c r="HWA5" s="668"/>
      <c r="HWB5" s="668"/>
      <c r="HWC5" s="669"/>
      <c r="HWD5" s="669"/>
      <c r="HWE5" s="669"/>
      <c r="HWF5" s="669"/>
      <c r="HWG5" s="669"/>
      <c r="HWH5" s="669"/>
      <c r="HWI5" s="669"/>
      <c r="HWJ5" s="669"/>
      <c r="HWK5" s="669"/>
      <c r="HWL5" s="669"/>
      <c r="HWM5" s="669"/>
      <c r="HWN5" s="669"/>
      <c r="HWO5" s="669"/>
      <c r="HWP5" s="669"/>
      <c r="HWQ5" s="669"/>
      <c r="HWR5" s="669"/>
      <c r="HWS5" s="669"/>
      <c r="HWT5" s="669"/>
      <c r="HWU5" s="669"/>
      <c r="HWV5" s="668"/>
      <c r="HWW5" s="668"/>
      <c r="HWX5" s="669"/>
      <c r="HWY5" s="669"/>
      <c r="HWZ5" s="669"/>
      <c r="HXA5" s="669"/>
      <c r="HXB5" s="669"/>
      <c r="HXC5" s="669"/>
      <c r="HXD5" s="669"/>
      <c r="HXE5" s="669"/>
      <c r="HXF5" s="669"/>
      <c r="HXG5" s="669"/>
      <c r="HXH5" s="669"/>
      <c r="HXI5" s="669"/>
      <c r="HXJ5" s="669"/>
      <c r="HXK5" s="669"/>
      <c r="HXL5" s="669"/>
      <c r="HXM5" s="669"/>
      <c r="HXN5" s="669"/>
      <c r="HXO5" s="669"/>
      <c r="HXP5" s="669"/>
      <c r="HXQ5" s="668"/>
      <c r="HXR5" s="668"/>
      <c r="HXS5" s="669"/>
      <c r="HXT5" s="669"/>
      <c r="HXU5" s="669"/>
      <c r="HXV5" s="669"/>
      <c r="HXW5" s="669"/>
      <c r="HXX5" s="669"/>
      <c r="HXY5" s="669"/>
      <c r="HXZ5" s="669"/>
      <c r="HYA5" s="669"/>
      <c r="HYB5" s="669"/>
      <c r="HYC5" s="669"/>
      <c r="HYD5" s="669"/>
      <c r="HYE5" s="669"/>
      <c r="HYF5" s="669"/>
      <c r="HYG5" s="669"/>
      <c r="HYH5" s="669"/>
      <c r="HYI5" s="669"/>
      <c r="HYJ5" s="669"/>
      <c r="HYK5" s="669"/>
      <c r="HYL5" s="668"/>
      <c r="HYM5" s="668"/>
      <c r="HYN5" s="669"/>
      <c r="HYO5" s="669"/>
      <c r="HYP5" s="669"/>
      <c r="HYQ5" s="669"/>
      <c r="HYR5" s="669"/>
      <c r="HYS5" s="669"/>
      <c r="HYT5" s="669"/>
      <c r="HYU5" s="669"/>
      <c r="HYV5" s="669"/>
      <c r="HYW5" s="669"/>
      <c r="HYX5" s="669"/>
      <c r="HYY5" s="669"/>
      <c r="HYZ5" s="669"/>
      <c r="HZA5" s="669"/>
      <c r="HZB5" s="669"/>
      <c r="HZC5" s="669"/>
      <c r="HZD5" s="669"/>
      <c r="HZE5" s="669"/>
      <c r="HZF5" s="669"/>
      <c r="HZG5" s="668"/>
      <c r="HZH5" s="668"/>
      <c r="HZI5" s="669"/>
      <c r="HZJ5" s="669"/>
      <c r="HZK5" s="669"/>
      <c r="HZL5" s="669"/>
      <c r="HZM5" s="669"/>
      <c r="HZN5" s="669"/>
      <c r="HZO5" s="669"/>
      <c r="HZP5" s="669"/>
      <c r="HZQ5" s="669"/>
      <c r="HZR5" s="669"/>
      <c r="HZS5" s="669"/>
      <c r="HZT5" s="669"/>
      <c r="HZU5" s="669"/>
      <c r="HZV5" s="669"/>
      <c r="HZW5" s="669"/>
      <c r="HZX5" s="669"/>
      <c r="HZY5" s="669"/>
      <c r="HZZ5" s="669"/>
      <c r="IAA5" s="669"/>
      <c r="IAB5" s="668"/>
      <c r="IAC5" s="668"/>
      <c r="IAD5" s="669"/>
      <c r="IAE5" s="669"/>
      <c r="IAF5" s="669"/>
      <c r="IAG5" s="669"/>
      <c r="IAH5" s="669"/>
      <c r="IAI5" s="669"/>
      <c r="IAJ5" s="669"/>
      <c r="IAK5" s="669"/>
      <c r="IAL5" s="669"/>
      <c r="IAM5" s="669"/>
      <c r="IAN5" s="669"/>
      <c r="IAO5" s="669"/>
      <c r="IAP5" s="669"/>
      <c r="IAQ5" s="669"/>
      <c r="IAR5" s="669"/>
      <c r="IAS5" s="669"/>
      <c r="IAT5" s="669"/>
      <c r="IAU5" s="669"/>
      <c r="IAV5" s="669"/>
      <c r="IAW5" s="668"/>
      <c r="IAX5" s="668"/>
      <c r="IAY5" s="669"/>
      <c r="IAZ5" s="669"/>
      <c r="IBA5" s="669"/>
      <c r="IBB5" s="669"/>
      <c r="IBC5" s="669"/>
      <c r="IBD5" s="669"/>
      <c r="IBE5" s="669"/>
      <c r="IBF5" s="669"/>
      <c r="IBG5" s="669"/>
      <c r="IBH5" s="669"/>
      <c r="IBI5" s="669"/>
      <c r="IBJ5" s="669"/>
      <c r="IBK5" s="669"/>
      <c r="IBL5" s="669"/>
      <c r="IBM5" s="669"/>
      <c r="IBN5" s="669"/>
      <c r="IBO5" s="669"/>
      <c r="IBP5" s="669"/>
      <c r="IBQ5" s="669"/>
      <c r="IBR5" s="668"/>
      <c r="IBS5" s="668"/>
      <c r="IBT5" s="669"/>
      <c r="IBU5" s="669"/>
      <c r="IBV5" s="669"/>
      <c r="IBW5" s="669"/>
      <c r="IBX5" s="669"/>
      <c r="IBY5" s="669"/>
      <c r="IBZ5" s="669"/>
      <c r="ICA5" s="669"/>
      <c r="ICB5" s="669"/>
      <c r="ICC5" s="669"/>
      <c r="ICD5" s="669"/>
      <c r="ICE5" s="669"/>
      <c r="ICF5" s="669"/>
      <c r="ICG5" s="669"/>
      <c r="ICH5" s="669"/>
      <c r="ICI5" s="669"/>
      <c r="ICJ5" s="669"/>
      <c r="ICK5" s="669"/>
      <c r="ICL5" s="669"/>
      <c r="ICM5" s="668"/>
      <c r="ICN5" s="668"/>
      <c r="ICO5" s="669"/>
      <c r="ICP5" s="669"/>
      <c r="ICQ5" s="669"/>
      <c r="ICR5" s="669"/>
      <c r="ICS5" s="669"/>
      <c r="ICT5" s="669"/>
      <c r="ICU5" s="669"/>
      <c r="ICV5" s="669"/>
      <c r="ICW5" s="669"/>
      <c r="ICX5" s="669"/>
      <c r="ICY5" s="669"/>
      <c r="ICZ5" s="669"/>
      <c r="IDA5" s="669"/>
      <c r="IDB5" s="669"/>
      <c r="IDC5" s="669"/>
      <c r="IDD5" s="669"/>
      <c r="IDE5" s="669"/>
      <c r="IDF5" s="669"/>
      <c r="IDG5" s="669"/>
      <c r="IDH5" s="668"/>
      <c r="IDI5" s="668"/>
      <c r="IDJ5" s="669"/>
      <c r="IDK5" s="669"/>
      <c r="IDL5" s="669"/>
      <c r="IDM5" s="669"/>
      <c r="IDN5" s="669"/>
      <c r="IDO5" s="669"/>
      <c r="IDP5" s="669"/>
      <c r="IDQ5" s="669"/>
      <c r="IDR5" s="669"/>
      <c r="IDS5" s="669"/>
      <c r="IDT5" s="669"/>
      <c r="IDU5" s="669"/>
      <c r="IDV5" s="669"/>
      <c r="IDW5" s="669"/>
      <c r="IDX5" s="669"/>
      <c r="IDY5" s="669"/>
      <c r="IDZ5" s="669"/>
      <c r="IEA5" s="669"/>
      <c r="IEB5" s="669"/>
      <c r="IEC5" s="668"/>
      <c r="IED5" s="668"/>
      <c r="IEE5" s="669"/>
      <c r="IEF5" s="669"/>
      <c r="IEG5" s="669"/>
      <c r="IEH5" s="669"/>
      <c r="IEI5" s="669"/>
      <c r="IEJ5" s="669"/>
      <c r="IEK5" s="669"/>
      <c r="IEL5" s="669"/>
      <c r="IEM5" s="669"/>
      <c r="IEN5" s="669"/>
      <c r="IEO5" s="669"/>
      <c r="IEP5" s="669"/>
      <c r="IEQ5" s="669"/>
      <c r="IER5" s="669"/>
      <c r="IES5" s="669"/>
      <c r="IET5" s="669"/>
      <c r="IEU5" s="669"/>
      <c r="IEV5" s="669"/>
      <c r="IEW5" s="669"/>
      <c r="IEX5" s="668"/>
      <c r="IEY5" s="668"/>
      <c r="IEZ5" s="669"/>
      <c r="IFA5" s="669"/>
      <c r="IFB5" s="669"/>
      <c r="IFC5" s="669"/>
      <c r="IFD5" s="669"/>
      <c r="IFE5" s="669"/>
      <c r="IFF5" s="669"/>
      <c r="IFG5" s="669"/>
      <c r="IFH5" s="669"/>
      <c r="IFI5" s="669"/>
      <c r="IFJ5" s="669"/>
      <c r="IFK5" s="669"/>
      <c r="IFL5" s="669"/>
      <c r="IFM5" s="669"/>
      <c r="IFN5" s="669"/>
      <c r="IFO5" s="669"/>
      <c r="IFP5" s="669"/>
      <c r="IFQ5" s="669"/>
      <c r="IFR5" s="669"/>
      <c r="IFS5" s="668"/>
      <c r="IFT5" s="668"/>
      <c r="IFU5" s="669"/>
      <c r="IFV5" s="669"/>
      <c r="IFW5" s="669"/>
      <c r="IFX5" s="669"/>
      <c r="IFY5" s="669"/>
      <c r="IFZ5" s="669"/>
      <c r="IGA5" s="669"/>
      <c r="IGB5" s="669"/>
      <c r="IGC5" s="669"/>
      <c r="IGD5" s="669"/>
      <c r="IGE5" s="669"/>
      <c r="IGF5" s="669"/>
      <c r="IGG5" s="669"/>
      <c r="IGH5" s="669"/>
      <c r="IGI5" s="669"/>
      <c r="IGJ5" s="669"/>
      <c r="IGK5" s="669"/>
      <c r="IGL5" s="669"/>
      <c r="IGM5" s="669"/>
      <c r="IGN5" s="668"/>
      <c r="IGO5" s="668"/>
      <c r="IGP5" s="669"/>
      <c r="IGQ5" s="669"/>
      <c r="IGR5" s="669"/>
      <c r="IGS5" s="669"/>
      <c r="IGT5" s="669"/>
      <c r="IGU5" s="669"/>
      <c r="IGV5" s="669"/>
      <c r="IGW5" s="669"/>
      <c r="IGX5" s="669"/>
      <c r="IGY5" s="669"/>
      <c r="IGZ5" s="669"/>
      <c r="IHA5" s="669"/>
      <c r="IHB5" s="669"/>
      <c r="IHC5" s="669"/>
      <c r="IHD5" s="669"/>
      <c r="IHE5" s="669"/>
      <c r="IHF5" s="669"/>
      <c r="IHG5" s="669"/>
      <c r="IHH5" s="669"/>
      <c r="IHI5" s="668"/>
      <c r="IHJ5" s="668"/>
      <c r="IHK5" s="669"/>
      <c r="IHL5" s="669"/>
      <c r="IHM5" s="669"/>
      <c r="IHN5" s="669"/>
      <c r="IHO5" s="669"/>
      <c r="IHP5" s="669"/>
      <c r="IHQ5" s="669"/>
      <c r="IHR5" s="669"/>
      <c r="IHS5" s="669"/>
      <c r="IHT5" s="669"/>
      <c r="IHU5" s="669"/>
      <c r="IHV5" s="669"/>
      <c r="IHW5" s="669"/>
      <c r="IHX5" s="669"/>
      <c r="IHY5" s="669"/>
      <c r="IHZ5" s="669"/>
      <c r="IIA5" s="669"/>
      <c r="IIB5" s="669"/>
      <c r="IIC5" s="669"/>
      <c r="IID5" s="668"/>
      <c r="IIE5" s="668"/>
      <c r="IIF5" s="669"/>
      <c r="IIG5" s="669"/>
      <c r="IIH5" s="669"/>
      <c r="III5" s="669"/>
      <c r="IIJ5" s="669"/>
      <c r="IIK5" s="669"/>
      <c r="IIL5" s="669"/>
      <c r="IIM5" s="669"/>
      <c r="IIN5" s="669"/>
      <c r="IIO5" s="669"/>
      <c r="IIP5" s="669"/>
      <c r="IIQ5" s="669"/>
      <c r="IIR5" s="669"/>
      <c r="IIS5" s="669"/>
      <c r="IIT5" s="669"/>
      <c r="IIU5" s="669"/>
      <c r="IIV5" s="669"/>
      <c r="IIW5" s="669"/>
      <c r="IIX5" s="669"/>
      <c r="IIY5" s="668"/>
      <c r="IIZ5" s="668"/>
      <c r="IJA5" s="669"/>
      <c r="IJB5" s="669"/>
      <c r="IJC5" s="669"/>
      <c r="IJD5" s="669"/>
      <c r="IJE5" s="669"/>
      <c r="IJF5" s="669"/>
      <c r="IJG5" s="669"/>
      <c r="IJH5" s="669"/>
      <c r="IJI5" s="669"/>
      <c r="IJJ5" s="669"/>
      <c r="IJK5" s="669"/>
      <c r="IJL5" s="669"/>
      <c r="IJM5" s="669"/>
      <c r="IJN5" s="669"/>
      <c r="IJO5" s="669"/>
      <c r="IJP5" s="669"/>
      <c r="IJQ5" s="669"/>
      <c r="IJR5" s="669"/>
      <c r="IJS5" s="669"/>
      <c r="IJT5" s="668"/>
      <c r="IJU5" s="668"/>
      <c r="IJV5" s="669"/>
      <c r="IJW5" s="669"/>
      <c r="IJX5" s="669"/>
      <c r="IJY5" s="669"/>
      <c r="IJZ5" s="669"/>
      <c r="IKA5" s="669"/>
      <c r="IKB5" s="669"/>
      <c r="IKC5" s="669"/>
      <c r="IKD5" s="669"/>
      <c r="IKE5" s="669"/>
      <c r="IKF5" s="669"/>
      <c r="IKG5" s="669"/>
      <c r="IKH5" s="669"/>
      <c r="IKI5" s="669"/>
      <c r="IKJ5" s="669"/>
      <c r="IKK5" s="669"/>
      <c r="IKL5" s="669"/>
      <c r="IKM5" s="669"/>
      <c r="IKN5" s="669"/>
      <c r="IKO5" s="668"/>
      <c r="IKP5" s="668"/>
      <c r="IKQ5" s="669"/>
      <c r="IKR5" s="669"/>
      <c r="IKS5" s="669"/>
      <c r="IKT5" s="669"/>
      <c r="IKU5" s="669"/>
      <c r="IKV5" s="669"/>
      <c r="IKW5" s="669"/>
      <c r="IKX5" s="669"/>
      <c r="IKY5" s="669"/>
      <c r="IKZ5" s="669"/>
      <c r="ILA5" s="669"/>
      <c r="ILB5" s="669"/>
      <c r="ILC5" s="669"/>
      <c r="ILD5" s="669"/>
      <c r="ILE5" s="669"/>
      <c r="ILF5" s="669"/>
      <c r="ILG5" s="669"/>
      <c r="ILH5" s="669"/>
      <c r="ILI5" s="669"/>
      <c r="ILJ5" s="668"/>
      <c r="ILK5" s="668"/>
      <c r="ILL5" s="669"/>
      <c r="ILM5" s="669"/>
      <c r="ILN5" s="669"/>
      <c r="ILO5" s="669"/>
      <c r="ILP5" s="669"/>
      <c r="ILQ5" s="669"/>
      <c r="ILR5" s="669"/>
      <c r="ILS5" s="669"/>
      <c r="ILT5" s="669"/>
      <c r="ILU5" s="669"/>
      <c r="ILV5" s="669"/>
      <c r="ILW5" s="669"/>
      <c r="ILX5" s="669"/>
      <c r="ILY5" s="669"/>
      <c r="ILZ5" s="669"/>
      <c r="IMA5" s="669"/>
      <c r="IMB5" s="669"/>
      <c r="IMC5" s="669"/>
      <c r="IMD5" s="669"/>
      <c r="IME5" s="668"/>
      <c r="IMF5" s="668"/>
      <c r="IMG5" s="669"/>
      <c r="IMH5" s="669"/>
      <c r="IMI5" s="669"/>
      <c r="IMJ5" s="669"/>
      <c r="IMK5" s="669"/>
      <c r="IML5" s="669"/>
      <c r="IMM5" s="669"/>
      <c r="IMN5" s="669"/>
      <c r="IMO5" s="669"/>
      <c r="IMP5" s="669"/>
      <c r="IMQ5" s="669"/>
      <c r="IMR5" s="669"/>
      <c r="IMS5" s="669"/>
      <c r="IMT5" s="669"/>
      <c r="IMU5" s="669"/>
      <c r="IMV5" s="669"/>
      <c r="IMW5" s="669"/>
      <c r="IMX5" s="669"/>
      <c r="IMY5" s="669"/>
      <c r="IMZ5" s="668"/>
      <c r="INA5" s="668"/>
      <c r="INB5" s="669"/>
      <c r="INC5" s="669"/>
      <c r="IND5" s="669"/>
      <c r="INE5" s="669"/>
      <c r="INF5" s="669"/>
      <c r="ING5" s="669"/>
      <c r="INH5" s="669"/>
      <c r="INI5" s="669"/>
      <c r="INJ5" s="669"/>
      <c r="INK5" s="669"/>
      <c r="INL5" s="669"/>
      <c r="INM5" s="669"/>
      <c r="INN5" s="669"/>
      <c r="INO5" s="669"/>
      <c r="INP5" s="669"/>
      <c r="INQ5" s="669"/>
      <c r="INR5" s="669"/>
      <c r="INS5" s="669"/>
      <c r="INT5" s="669"/>
      <c r="INU5" s="668"/>
      <c r="INV5" s="668"/>
      <c r="INW5" s="669"/>
      <c r="INX5" s="669"/>
      <c r="INY5" s="669"/>
      <c r="INZ5" s="669"/>
      <c r="IOA5" s="669"/>
      <c r="IOB5" s="669"/>
      <c r="IOC5" s="669"/>
      <c r="IOD5" s="669"/>
      <c r="IOE5" s="669"/>
      <c r="IOF5" s="669"/>
      <c r="IOG5" s="669"/>
      <c r="IOH5" s="669"/>
      <c r="IOI5" s="669"/>
      <c r="IOJ5" s="669"/>
      <c r="IOK5" s="669"/>
      <c r="IOL5" s="669"/>
      <c r="IOM5" s="669"/>
      <c r="ION5" s="669"/>
      <c r="IOO5" s="669"/>
      <c r="IOP5" s="668"/>
      <c r="IOQ5" s="668"/>
      <c r="IOR5" s="669"/>
      <c r="IOS5" s="669"/>
      <c r="IOT5" s="669"/>
      <c r="IOU5" s="669"/>
      <c r="IOV5" s="669"/>
      <c r="IOW5" s="669"/>
      <c r="IOX5" s="669"/>
      <c r="IOY5" s="669"/>
      <c r="IOZ5" s="669"/>
      <c r="IPA5" s="669"/>
      <c r="IPB5" s="669"/>
      <c r="IPC5" s="669"/>
      <c r="IPD5" s="669"/>
      <c r="IPE5" s="669"/>
      <c r="IPF5" s="669"/>
      <c r="IPG5" s="669"/>
      <c r="IPH5" s="669"/>
      <c r="IPI5" s="669"/>
      <c r="IPJ5" s="669"/>
      <c r="IPK5" s="668"/>
      <c r="IPL5" s="668"/>
      <c r="IPM5" s="669"/>
      <c r="IPN5" s="669"/>
      <c r="IPO5" s="669"/>
      <c r="IPP5" s="669"/>
      <c r="IPQ5" s="669"/>
      <c r="IPR5" s="669"/>
      <c r="IPS5" s="669"/>
      <c r="IPT5" s="669"/>
      <c r="IPU5" s="669"/>
      <c r="IPV5" s="669"/>
      <c r="IPW5" s="669"/>
      <c r="IPX5" s="669"/>
      <c r="IPY5" s="669"/>
      <c r="IPZ5" s="669"/>
      <c r="IQA5" s="669"/>
      <c r="IQB5" s="669"/>
      <c r="IQC5" s="669"/>
      <c r="IQD5" s="669"/>
      <c r="IQE5" s="669"/>
      <c r="IQF5" s="668"/>
      <c r="IQG5" s="668"/>
      <c r="IQH5" s="669"/>
      <c r="IQI5" s="669"/>
      <c r="IQJ5" s="669"/>
      <c r="IQK5" s="669"/>
      <c r="IQL5" s="669"/>
      <c r="IQM5" s="669"/>
      <c r="IQN5" s="669"/>
      <c r="IQO5" s="669"/>
      <c r="IQP5" s="669"/>
      <c r="IQQ5" s="669"/>
      <c r="IQR5" s="669"/>
      <c r="IQS5" s="669"/>
      <c r="IQT5" s="669"/>
      <c r="IQU5" s="669"/>
      <c r="IQV5" s="669"/>
      <c r="IQW5" s="669"/>
      <c r="IQX5" s="669"/>
      <c r="IQY5" s="669"/>
      <c r="IQZ5" s="669"/>
      <c r="IRA5" s="668"/>
      <c r="IRB5" s="668"/>
      <c r="IRC5" s="669"/>
      <c r="IRD5" s="669"/>
      <c r="IRE5" s="669"/>
      <c r="IRF5" s="669"/>
      <c r="IRG5" s="669"/>
      <c r="IRH5" s="669"/>
      <c r="IRI5" s="669"/>
      <c r="IRJ5" s="669"/>
      <c r="IRK5" s="669"/>
      <c r="IRL5" s="669"/>
      <c r="IRM5" s="669"/>
      <c r="IRN5" s="669"/>
      <c r="IRO5" s="669"/>
      <c r="IRP5" s="669"/>
      <c r="IRQ5" s="669"/>
      <c r="IRR5" s="669"/>
      <c r="IRS5" s="669"/>
      <c r="IRT5" s="669"/>
      <c r="IRU5" s="669"/>
      <c r="IRV5" s="668"/>
      <c r="IRW5" s="668"/>
      <c r="IRX5" s="669"/>
      <c r="IRY5" s="669"/>
      <c r="IRZ5" s="669"/>
      <c r="ISA5" s="669"/>
      <c r="ISB5" s="669"/>
      <c r="ISC5" s="669"/>
      <c r="ISD5" s="669"/>
      <c r="ISE5" s="669"/>
      <c r="ISF5" s="669"/>
      <c r="ISG5" s="669"/>
      <c r="ISH5" s="669"/>
      <c r="ISI5" s="669"/>
      <c r="ISJ5" s="669"/>
      <c r="ISK5" s="669"/>
      <c r="ISL5" s="669"/>
      <c r="ISM5" s="669"/>
      <c r="ISN5" s="669"/>
      <c r="ISO5" s="669"/>
      <c r="ISP5" s="669"/>
      <c r="ISQ5" s="668"/>
      <c r="ISR5" s="668"/>
      <c r="ISS5" s="669"/>
      <c r="IST5" s="669"/>
      <c r="ISU5" s="669"/>
      <c r="ISV5" s="669"/>
      <c r="ISW5" s="669"/>
      <c r="ISX5" s="669"/>
      <c r="ISY5" s="669"/>
      <c r="ISZ5" s="669"/>
      <c r="ITA5" s="669"/>
      <c r="ITB5" s="669"/>
      <c r="ITC5" s="669"/>
      <c r="ITD5" s="669"/>
      <c r="ITE5" s="669"/>
      <c r="ITF5" s="669"/>
      <c r="ITG5" s="669"/>
      <c r="ITH5" s="669"/>
      <c r="ITI5" s="669"/>
      <c r="ITJ5" s="669"/>
      <c r="ITK5" s="669"/>
      <c r="ITL5" s="668"/>
      <c r="ITM5" s="668"/>
      <c r="ITN5" s="669"/>
      <c r="ITO5" s="669"/>
      <c r="ITP5" s="669"/>
      <c r="ITQ5" s="669"/>
      <c r="ITR5" s="669"/>
      <c r="ITS5" s="669"/>
      <c r="ITT5" s="669"/>
      <c r="ITU5" s="669"/>
      <c r="ITV5" s="669"/>
      <c r="ITW5" s="669"/>
      <c r="ITX5" s="669"/>
      <c r="ITY5" s="669"/>
      <c r="ITZ5" s="669"/>
      <c r="IUA5" s="669"/>
      <c r="IUB5" s="669"/>
      <c r="IUC5" s="669"/>
      <c r="IUD5" s="669"/>
      <c r="IUE5" s="669"/>
      <c r="IUF5" s="669"/>
      <c r="IUG5" s="668"/>
      <c r="IUH5" s="668"/>
      <c r="IUI5" s="669"/>
      <c r="IUJ5" s="669"/>
      <c r="IUK5" s="669"/>
      <c r="IUL5" s="669"/>
      <c r="IUM5" s="669"/>
      <c r="IUN5" s="669"/>
      <c r="IUO5" s="669"/>
      <c r="IUP5" s="669"/>
      <c r="IUQ5" s="669"/>
      <c r="IUR5" s="669"/>
      <c r="IUS5" s="669"/>
      <c r="IUT5" s="669"/>
      <c r="IUU5" s="669"/>
      <c r="IUV5" s="669"/>
      <c r="IUW5" s="669"/>
      <c r="IUX5" s="669"/>
      <c r="IUY5" s="669"/>
      <c r="IUZ5" s="669"/>
      <c r="IVA5" s="669"/>
      <c r="IVB5" s="668"/>
      <c r="IVC5" s="668"/>
      <c r="IVD5" s="669"/>
      <c r="IVE5" s="669"/>
      <c r="IVF5" s="669"/>
      <c r="IVG5" s="669"/>
      <c r="IVH5" s="669"/>
      <c r="IVI5" s="669"/>
      <c r="IVJ5" s="669"/>
      <c r="IVK5" s="669"/>
      <c r="IVL5" s="669"/>
      <c r="IVM5" s="669"/>
      <c r="IVN5" s="669"/>
      <c r="IVO5" s="669"/>
      <c r="IVP5" s="669"/>
      <c r="IVQ5" s="669"/>
      <c r="IVR5" s="669"/>
      <c r="IVS5" s="669"/>
      <c r="IVT5" s="669"/>
      <c r="IVU5" s="669"/>
      <c r="IVV5" s="669"/>
      <c r="IVW5" s="668"/>
      <c r="IVX5" s="668"/>
      <c r="IVY5" s="669"/>
      <c r="IVZ5" s="669"/>
      <c r="IWA5" s="669"/>
      <c r="IWB5" s="669"/>
      <c r="IWC5" s="669"/>
      <c r="IWD5" s="669"/>
      <c r="IWE5" s="669"/>
      <c r="IWF5" s="669"/>
      <c r="IWG5" s="669"/>
      <c r="IWH5" s="669"/>
      <c r="IWI5" s="669"/>
      <c r="IWJ5" s="669"/>
      <c r="IWK5" s="669"/>
      <c r="IWL5" s="669"/>
      <c r="IWM5" s="669"/>
      <c r="IWN5" s="669"/>
      <c r="IWO5" s="669"/>
      <c r="IWP5" s="669"/>
      <c r="IWQ5" s="669"/>
      <c r="IWR5" s="668"/>
      <c r="IWS5" s="668"/>
      <c r="IWT5" s="669"/>
      <c r="IWU5" s="669"/>
      <c r="IWV5" s="669"/>
      <c r="IWW5" s="669"/>
      <c r="IWX5" s="669"/>
      <c r="IWY5" s="669"/>
      <c r="IWZ5" s="669"/>
      <c r="IXA5" s="669"/>
      <c r="IXB5" s="669"/>
      <c r="IXC5" s="669"/>
      <c r="IXD5" s="669"/>
      <c r="IXE5" s="669"/>
      <c r="IXF5" s="669"/>
      <c r="IXG5" s="669"/>
      <c r="IXH5" s="669"/>
      <c r="IXI5" s="669"/>
      <c r="IXJ5" s="669"/>
      <c r="IXK5" s="669"/>
      <c r="IXL5" s="669"/>
      <c r="IXM5" s="668"/>
      <c r="IXN5" s="668"/>
      <c r="IXO5" s="669"/>
      <c r="IXP5" s="669"/>
      <c r="IXQ5" s="669"/>
      <c r="IXR5" s="669"/>
      <c r="IXS5" s="669"/>
      <c r="IXT5" s="669"/>
      <c r="IXU5" s="669"/>
      <c r="IXV5" s="669"/>
      <c r="IXW5" s="669"/>
      <c r="IXX5" s="669"/>
      <c r="IXY5" s="669"/>
      <c r="IXZ5" s="669"/>
      <c r="IYA5" s="669"/>
      <c r="IYB5" s="669"/>
      <c r="IYC5" s="669"/>
      <c r="IYD5" s="669"/>
      <c r="IYE5" s="669"/>
      <c r="IYF5" s="669"/>
      <c r="IYG5" s="669"/>
      <c r="IYH5" s="668"/>
      <c r="IYI5" s="668"/>
      <c r="IYJ5" s="669"/>
      <c r="IYK5" s="669"/>
      <c r="IYL5" s="669"/>
      <c r="IYM5" s="669"/>
      <c r="IYN5" s="669"/>
      <c r="IYO5" s="669"/>
      <c r="IYP5" s="669"/>
      <c r="IYQ5" s="669"/>
      <c r="IYR5" s="669"/>
      <c r="IYS5" s="669"/>
      <c r="IYT5" s="669"/>
      <c r="IYU5" s="669"/>
      <c r="IYV5" s="669"/>
      <c r="IYW5" s="669"/>
      <c r="IYX5" s="669"/>
      <c r="IYY5" s="669"/>
      <c r="IYZ5" s="669"/>
      <c r="IZA5" s="669"/>
      <c r="IZB5" s="669"/>
      <c r="IZC5" s="668"/>
      <c r="IZD5" s="668"/>
      <c r="IZE5" s="669"/>
      <c r="IZF5" s="669"/>
      <c r="IZG5" s="669"/>
      <c r="IZH5" s="669"/>
      <c r="IZI5" s="669"/>
      <c r="IZJ5" s="669"/>
      <c r="IZK5" s="669"/>
      <c r="IZL5" s="669"/>
      <c r="IZM5" s="669"/>
      <c r="IZN5" s="669"/>
      <c r="IZO5" s="669"/>
      <c r="IZP5" s="669"/>
      <c r="IZQ5" s="669"/>
      <c r="IZR5" s="669"/>
      <c r="IZS5" s="669"/>
      <c r="IZT5" s="669"/>
      <c r="IZU5" s="669"/>
      <c r="IZV5" s="669"/>
      <c r="IZW5" s="669"/>
      <c r="IZX5" s="668"/>
      <c r="IZY5" s="668"/>
      <c r="IZZ5" s="669"/>
      <c r="JAA5" s="669"/>
      <c r="JAB5" s="669"/>
      <c r="JAC5" s="669"/>
      <c r="JAD5" s="669"/>
      <c r="JAE5" s="669"/>
      <c r="JAF5" s="669"/>
      <c r="JAG5" s="669"/>
      <c r="JAH5" s="669"/>
      <c r="JAI5" s="669"/>
      <c r="JAJ5" s="669"/>
      <c r="JAK5" s="669"/>
      <c r="JAL5" s="669"/>
      <c r="JAM5" s="669"/>
      <c r="JAN5" s="669"/>
      <c r="JAO5" s="669"/>
      <c r="JAP5" s="669"/>
      <c r="JAQ5" s="669"/>
      <c r="JAR5" s="669"/>
      <c r="JAS5" s="668"/>
      <c r="JAT5" s="668"/>
      <c r="JAU5" s="669"/>
      <c r="JAV5" s="669"/>
      <c r="JAW5" s="669"/>
      <c r="JAX5" s="669"/>
      <c r="JAY5" s="669"/>
      <c r="JAZ5" s="669"/>
      <c r="JBA5" s="669"/>
      <c r="JBB5" s="669"/>
      <c r="JBC5" s="669"/>
      <c r="JBD5" s="669"/>
      <c r="JBE5" s="669"/>
      <c r="JBF5" s="669"/>
      <c r="JBG5" s="669"/>
      <c r="JBH5" s="669"/>
      <c r="JBI5" s="669"/>
      <c r="JBJ5" s="669"/>
      <c r="JBK5" s="669"/>
      <c r="JBL5" s="669"/>
      <c r="JBM5" s="669"/>
      <c r="JBN5" s="668"/>
      <c r="JBO5" s="668"/>
      <c r="JBP5" s="669"/>
      <c r="JBQ5" s="669"/>
      <c r="JBR5" s="669"/>
      <c r="JBS5" s="669"/>
      <c r="JBT5" s="669"/>
      <c r="JBU5" s="669"/>
      <c r="JBV5" s="669"/>
      <c r="JBW5" s="669"/>
      <c r="JBX5" s="669"/>
      <c r="JBY5" s="669"/>
      <c r="JBZ5" s="669"/>
      <c r="JCA5" s="669"/>
      <c r="JCB5" s="669"/>
      <c r="JCC5" s="669"/>
      <c r="JCD5" s="669"/>
      <c r="JCE5" s="669"/>
      <c r="JCF5" s="669"/>
      <c r="JCG5" s="669"/>
      <c r="JCH5" s="669"/>
      <c r="JCI5" s="668"/>
      <c r="JCJ5" s="668"/>
      <c r="JCK5" s="669"/>
      <c r="JCL5" s="669"/>
      <c r="JCM5" s="669"/>
      <c r="JCN5" s="669"/>
      <c r="JCO5" s="669"/>
      <c r="JCP5" s="669"/>
      <c r="JCQ5" s="669"/>
      <c r="JCR5" s="669"/>
      <c r="JCS5" s="669"/>
      <c r="JCT5" s="669"/>
      <c r="JCU5" s="669"/>
      <c r="JCV5" s="669"/>
      <c r="JCW5" s="669"/>
      <c r="JCX5" s="669"/>
      <c r="JCY5" s="669"/>
      <c r="JCZ5" s="669"/>
      <c r="JDA5" s="669"/>
      <c r="JDB5" s="669"/>
      <c r="JDC5" s="669"/>
      <c r="JDD5" s="668"/>
      <c r="JDE5" s="668"/>
      <c r="JDF5" s="669"/>
      <c r="JDG5" s="669"/>
      <c r="JDH5" s="669"/>
      <c r="JDI5" s="669"/>
      <c r="JDJ5" s="669"/>
      <c r="JDK5" s="669"/>
      <c r="JDL5" s="669"/>
      <c r="JDM5" s="669"/>
      <c r="JDN5" s="669"/>
      <c r="JDO5" s="669"/>
      <c r="JDP5" s="669"/>
      <c r="JDQ5" s="669"/>
      <c r="JDR5" s="669"/>
      <c r="JDS5" s="669"/>
      <c r="JDT5" s="669"/>
      <c r="JDU5" s="669"/>
      <c r="JDV5" s="669"/>
      <c r="JDW5" s="669"/>
      <c r="JDX5" s="669"/>
      <c r="JDY5" s="668"/>
      <c r="JDZ5" s="668"/>
      <c r="JEA5" s="669"/>
      <c r="JEB5" s="669"/>
      <c r="JEC5" s="669"/>
      <c r="JED5" s="669"/>
      <c r="JEE5" s="669"/>
      <c r="JEF5" s="669"/>
      <c r="JEG5" s="669"/>
      <c r="JEH5" s="669"/>
      <c r="JEI5" s="669"/>
      <c r="JEJ5" s="669"/>
      <c r="JEK5" s="669"/>
      <c r="JEL5" s="669"/>
      <c r="JEM5" s="669"/>
      <c r="JEN5" s="669"/>
      <c r="JEO5" s="669"/>
      <c r="JEP5" s="669"/>
      <c r="JEQ5" s="669"/>
      <c r="JER5" s="669"/>
      <c r="JES5" s="669"/>
      <c r="JET5" s="668"/>
      <c r="JEU5" s="668"/>
      <c r="JEV5" s="669"/>
      <c r="JEW5" s="669"/>
      <c r="JEX5" s="669"/>
      <c r="JEY5" s="669"/>
      <c r="JEZ5" s="669"/>
      <c r="JFA5" s="669"/>
      <c r="JFB5" s="669"/>
      <c r="JFC5" s="669"/>
      <c r="JFD5" s="669"/>
      <c r="JFE5" s="669"/>
      <c r="JFF5" s="669"/>
      <c r="JFG5" s="669"/>
      <c r="JFH5" s="669"/>
      <c r="JFI5" s="669"/>
      <c r="JFJ5" s="669"/>
      <c r="JFK5" s="669"/>
      <c r="JFL5" s="669"/>
      <c r="JFM5" s="669"/>
      <c r="JFN5" s="669"/>
      <c r="JFO5" s="668"/>
      <c r="JFP5" s="668"/>
      <c r="JFQ5" s="669"/>
      <c r="JFR5" s="669"/>
      <c r="JFS5" s="669"/>
      <c r="JFT5" s="669"/>
      <c r="JFU5" s="669"/>
      <c r="JFV5" s="669"/>
      <c r="JFW5" s="669"/>
      <c r="JFX5" s="669"/>
      <c r="JFY5" s="669"/>
      <c r="JFZ5" s="669"/>
      <c r="JGA5" s="669"/>
      <c r="JGB5" s="669"/>
      <c r="JGC5" s="669"/>
      <c r="JGD5" s="669"/>
      <c r="JGE5" s="669"/>
      <c r="JGF5" s="669"/>
      <c r="JGG5" s="669"/>
      <c r="JGH5" s="669"/>
      <c r="JGI5" s="669"/>
      <c r="JGJ5" s="668"/>
      <c r="JGK5" s="668"/>
      <c r="JGL5" s="669"/>
      <c r="JGM5" s="669"/>
      <c r="JGN5" s="669"/>
      <c r="JGO5" s="669"/>
      <c r="JGP5" s="669"/>
      <c r="JGQ5" s="669"/>
      <c r="JGR5" s="669"/>
      <c r="JGS5" s="669"/>
      <c r="JGT5" s="669"/>
      <c r="JGU5" s="669"/>
      <c r="JGV5" s="669"/>
      <c r="JGW5" s="669"/>
      <c r="JGX5" s="669"/>
      <c r="JGY5" s="669"/>
      <c r="JGZ5" s="669"/>
      <c r="JHA5" s="669"/>
      <c r="JHB5" s="669"/>
      <c r="JHC5" s="669"/>
      <c r="JHD5" s="669"/>
      <c r="JHE5" s="668"/>
      <c r="JHF5" s="668"/>
      <c r="JHG5" s="669"/>
      <c r="JHH5" s="669"/>
      <c r="JHI5" s="669"/>
      <c r="JHJ5" s="669"/>
      <c r="JHK5" s="669"/>
      <c r="JHL5" s="669"/>
      <c r="JHM5" s="669"/>
      <c r="JHN5" s="669"/>
      <c r="JHO5" s="669"/>
      <c r="JHP5" s="669"/>
      <c r="JHQ5" s="669"/>
      <c r="JHR5" s="669"/>
      <c r="JHS5" s="669"/>
      <c r="JHT5" s="669"/>
      <c r="JHU5" s="669"/>
      <c r="JHV5" s="669"/>
      <c r="JHW5" s="669"/>
      <c r="JHX5" s="669"/>
      <c r="JHY5" s="669"/>
      <c r="JHZ5" s="668"/>
      <c r="JIA5" s="668"/>
      <c r="JIB5" s="669"/>
      <c r="JIC5" s="669"/>
      <c r="JID5" s="669"/>
      <c r="JIE5" s="669"/>
      <c r="JIF5" s="669"/>
      <c r="JIG5" s="669"/>
      <c r="JIH5" s="669"/>
      <c r="JII5" s="669"/>
      <c r="JIJ5" s="669"/>
      <c r="JIK5" s="669"/>
      <c r="JIL5" s="669"/>
      <c r="JIM5" s="669"/>
      <c r="JIN5" s="669"/>
      <c r="JIO5" s="669"/>
      <c r="JIP5" s="669"/>
      <c r="JIQ5" s="669"/>
      <c r="JIR5" s="669"/>
      <c r="JIS5" s="669"/>
      <c r="JIT5" s="669"/>
      <c r="JIU5" s="668"/>
      <c r="JIV5" s="668"/>
      <c r="JIW5" s="669"/>
      <c r="JIX5" s="669"/>
      <c r="JIY5" s="669"/>
      <c r="JIZ5" s="669"/>
      <c r="JJA5" s="669"/>
      <c r="JJB5" s="669"/>
      <c r="JJC5" s="669"/>
      <c r="JJD5" s="669"/>
      <c r="JJE5" s="669"/>
      <c r="JJF5" s="669"/>
      <c r="JJG5" s="669"/>
      <c r="JJH5" s="669"/>
      <c r="JJI5" s="669"/>
      <c r="JJJ5" s="669"/>
      <c r="JJK5" s="669"/>
      <c r="JJL5" s="669"/>
      <c r="JJM5" s="669"/>
      <c r="JJN5" s="669"/>
      <c r="JJO5" s="669"/>
      <c r="JJP5" s="668"/>
      <c r="JJQ5" s="668"/>
      <c r="JJR5" s="669"/>
      <c r="JJS5" s="669"/>
      <c r="JJT5" s="669"/>
      <c r="JJU5" s="669"/>
      <c r="JJV5" s="669"/>
      <c r="JJW5" s="669"/>
      <c r="JJX5" s="669"/>
      <c r="JJY5" s="669"/>
      <c r="JJZ5" s="669"/>
      <c r="JKA5" s="669"/>
      <c r="JKB5" s="669"/>
      <c r="JKC5" s="669"/>
      <c r="JKD5" s="669"/>
      <c r="JKE5" s="669"/>
      <c r="JKF5" s="669"/>
      <c r="JKG5" s="669"/>
      <c r="JKH5" s="669"/>
      <c r="JKI5" s="669"/>
      <c r="JKJ5" s="669"/>
      <c r="JKK5" s="668"/>
      <c r="JKL5" s="668"/>
      <c r="JKM5" s="669"/>
      <c r="JKN5" s="669"/>
      <c r="JKO5" s="669"/>
      <c r="JKP5" s="669"/>
      <c r="JKQ5" s="669"/>
      <c r="JKR5" s="669"/>
      <c r="JKS5" s="669"/>
      <c r="JKT5" s="669"/>
      <c r="JKU5" s="669"/>
      <c r="JKV5" s="669"/>
      <c r="JKW5" s="669"/>
      <c r="JKX5" s="669"/>
      <c r="JKY5" s="669"/>
      <c r="JKZ5" s="669"/>
      <c r="JLA5" s="669"/>
      <c r="JLB5" s="669"/>
      <c r="JLC5" s="669"/>
      <c r="JLD5" s="669"/>
      <c r="JLE5" s="669"/>
      <c r="JLF5" s="668"/>
      <c r="JLG5" s="668"/>
      <c r="JLH5" s="669"/>
      <c r="JLI5" s="669"/>
      <c r="JLJ5" s="669"/>
      <c r="JLK5" s="669"/>
      <c r="JLL5" s="669"/>
      <c r="JLM5" s="669"/>
      <c r="JLN5" s="669"/>
      <c r="JLO5" s="669"/>
      <c r="JLP5" s="669"/>
      <c r="JLQ5" s="669"/>
      <c r="JLR5" s="669"/>
      <c r="JLS5" s="669"/>
      <c r="JLT5" s="669"/>
      <c r="JLU5" s="669"/>
      <c r="JLV5" s="669"/>
      <c r="JLW5" s="669"/>
      <c r="JLX5" s="669"/>
      <c r="JLY5" s="669"/>
      <c r="JLZ5" s="669"/>
      <c r="JMA5" s="668"/>
      <c r="JMB5" s="668"/>
      <c r="JMC5" s="669"/>
      <c r="JMD5" s="669"/>
      <c r="JME5" s="669"/>
      <c r="JMF5" s="669"/>
      <c r="JMG5" s="669"/>
      <c r="JMH5" s="669"/>
      <c r="JMI5" s="669"/>
      <c r="JMJ5" s="669"/>
      <c r="JMK5" s="669"/>
      <c r="JML5" s="669"/>
      <c r="JMM5" s="669"/>
      <c r="JMN5" s="669"/>
      <c r="JMO5" s="669"/>
      <c r="JMP5" s="669"/>
      <c r="JMQ5" s="669"/>
      <c r="JMR5" s="669"/>
      <c r="JMS5" s="669"/>
      <c r="JMT5" s="669"/>
      <c r="JMU5" s="669"/>
      <c r="JMV5" s="668"/>
      <c r="JMW5" s="668"/>
      <c r="JMX5" s="669"/>
      <c r="JMY5" s="669"/>
      <c r="JMZ5" s="669"/>
      <c r="JNA5" s="669"/>
      <c r="JNB5" s="669"/>
      <c r="JNC5" s="669"/>
      <c r="JND5" s="669"/>
      <c r="JNE5" s="669"/>
      <c r="JNF5" s="669"/>
      <c r="JNG5" s="669"/>
      <c r="JNH5" s="669"/>
      <c r="JNI5" s="669"/>
      <c r="JNJ5" s="669"/>
      <c r="JNK5" s="669"/>
      <c r="JNL5" s="669"/>
      <c r="JNM5" s="669"/>
      <c r="JNN5" s="669"/>
      <c r="JNO5" s="669"/>
      <c r="JNP5" s="669"/>
      <c r="JNQ5" s="668"/>
      <c r="JNR5" s="668"/>
      <c r="JNS5" s="669"/>
      <c r="JNT5" s="669"/>
      <c r="JNU5" s="669"/>
      <c r="JNV5" s="669"/>
      <c r="JNW5" s="669"/>
      <c r="JNX5" s="669"/>
      <c r="JNY5" s="669"/>
      <c r="JNZ5" s="669"/>
      <c r="JOA5" s="669"/>
      <c r="JOB5" s="669"/>
      <c r="JOC5" s="669"/>
      <c r="JOD5" s="669"/>
      <c r="JOE5" s="669"/>
      <c r="JOF5" s="669"/>
      <c r="JOG5" s="669"/>
      <c r="JOH5" s="669"/>
      <c r="JOI5" s="669"/>
      <c r="JOJ5" s="669"/>
      <c r="JOK5" s="669"/>
      <c r="JOL5" s="668"/>
      <c r="JOM5" s="668"/>
      <c r="JON5" s="669"/>
      <c r="JOO5" s="669"/>
      <c r="JOP5" s="669"/>
      <c r="JOQ5" s="669"/>
      <c r="JOR5" s="669"/>
      <c r="JOS5" s="669"/>
      <c r="JOT5" s="669"/>
      <c r="JOU5" s="669"/>
      <c r="JOV5" s="669"/>
      <c r="JOW5" s="669"/>
      <c r="JOX5" s="669"/>
      <c r="JOY5" s="669"/>
      <c r="JOZ5" s="669"/>
      <c r="JPA5" s="669"/>
      <c r="JPB5" s="669"/>
      <c r="JPC5" s="669"/>
      <c r="JPD5" s="669"/>
      <c r="JPE5" s="669"/>
      <c r="JPF5" s="669"/>
      <c r="JPG5" s="668"/>
      <c r="JPH5" s="668"/>
      <c r="JPI5" s="669"/>
      <c r="JPJ5" s="669"/>
      <c r="JPK5" s="669"/>
      <c r="JPL5" s="669"/>
      <c r="JPM5" s="669"/>
      <c r="JPN5" s="669"/>
      <c r="JPO5" s="669"/>
      <c r="JPP5" s="669"/>
      <c r="JPQ5" s="669"/>
      <c r="JPR5" s="669"/>
      <c r="JPS5" s="669"/>
      <c r="JPT5" s="669"/>
      <c r="JPU5" s="669"/>
      <c r="JPV5" s="669"/>
      <c r="JPW5" s="669"/>
      <c r="JPX5" s="669"/>
      <c r="JPY5" s="669"/>
      <c r="JPZ5" s="669"/>
      <c r="JQA5" s="669"/>
      <c r="JQB5" s="668"/>
      <c r="JQC5" s="668"/>
      <c r="JQD5" s="669"/>
      <c r="JQE5" s="669"/>
      <c r="JQF5" s="669"/>
      <c r="JQG5" s="669"/>
      <c r="JQH5" s="669"/>
      <c r="JQI5" s="669"/>
      <c r="JQJ5" s="669"/>
      <c r="JQK5" s="669"/>
      <c r="JQL5" s="669"/>
      <c r="JQM5" s="669"/>
      <c r="JQN5" s="669"/>
      <c r="JQO5" s="669"/>
      <c r="JQP5" s="669"/>
      <c r="JQQ5" s="669"/>
      <c r="JQR5" s="669"/>
      <c r="JQS5" s="669"/>
      <c r="JQT5" s="669"/>
      <c r="JQU5" s="669"/>
      <c r="JQV5" s="669"/>
      <c r="JQW5" s="668"/>
      <c r="JQX5" s="668"/>
      <c r="JQY5" s="669"/>
      <c r="JQZ5" s="669"/>
      <c r="JRA5" s="669"/>
      <c r="JRB5" s="669"/>
      <c r="JRC5" s="669"/>
      <c r="JRD5" s="669"/>
      <c r="JRE5" s="669"/>
      <c r="JRF5" s="669"/>
      <c r="JRG5" s="669"/>
      <c r="JRH5" s="669"/>
      <c r="JRI5" s="669"/>
      <c r="JRJ5" s="669"/>
      <c r="JRK5" s="669"/>
      <c r="JRL5" s="669"/>
      <c r="JRM5" s="669"/>
      <c r="JRN5" s="669"/>
      <c r="JRO5" s="669"/>
      <c r="JRP5" s="669"/>
      <c r="JRQ5" s="669"/>
      <c r="JRR5" s="668"/>
      <c r="JRS5" s="668"/>
      <c r="JRT5" s="669"/>
      <c r="JRU5" s="669"/>
      <c r="JRV5" s="669"/>
      <c r="JRW5" s="669"/>
      <c r="JRX5" s="669"/>
      <c r="JRY5" s="669"/>
      <c r="JRZ5" s="669"/>
      <c r="JSA5" s="669"/>
      <c r="JSB5" s="669"/>
      <c r="JSC5" s="669"/>
      <c r="JSD5" s="669"/>
      <c r="JSE5" s="669"/>
      <c r="JSF5" s="669"/>
      <c r="JSG5" s="669"/>
      <c r="JSH5" s="669"/>
      <c r="JSI5" s="669"/>
      <c r="JSJ5" s="669"/>
      <c r="JSK5" s="669"/>
      <c r="JSL5" s="669"/>
      <c r="JSM5" s="668"/>
      <c r="JSN5" s="668"/>
      <c r="JSO5" s="669"/>
      <c r="JSP5" s="669"/>
      <c r="JSQ5" s="669"/>
      <c r="JSR5" s="669"/>
      <c r="JSS5" s="669"/>
      <c r="JST5" s="669"/>
      <c r="JSU5" s="669"/>
      <c r="JSV5" s="669"/>
      <c r="JSW5" s="669"/>
      <c r="JSX5" s="669"/>
      <c r="JSY5" s="669"/>
      <c r="JSZ5" s="669"/>
      <c r="JTA5" s="669"/>
      <c r="JTB5" s="669"/>
      <c r="JTC5" s="669"/>
      <c r="JTD5" s="669"/>
      <c r="JTE5" s="669"/>
      <c r="JTF5" s="669"/>
      <c r="JTG5" s="669"/>
      <c r="JTH5" s="668"/>
      <c r="JTI5" s="668"/>
      <c r="JTJ5" s="669"/>
      <c r="JTK5" s="669"/>
      <c r="JTL5" s="669"/>
      <c r="JTM5" s="669"/>
      <c r="JTN5" s="669"/>
      <c r="JTO5" s="669"/>
      <c r="JTP5" s="669"/>
      <c r="JTQ5" s="669"/>
      <c r="JTR5" s="669"/>
      <c r="JTS5" s="669"/>
      <c r="JTT5" s="669"/>
      <c r="JTU5" s="669"/>
      <c r="JTV5" s="669"/>
      <c r="JTW5" s="669"/>
      <c r="JTX5" s="669"/>
      <c r="JTY5" s="669"/>
      <c r="JTZ5" s="669"/>
      <c r="JUA5" s="669"/>
      <c r="JUB5" s="669"/>
      <c r="JUC5" s="668"/>
      <c r="JUD5" s="668"/>
      <c r="JUE5" s="669"/>
      <c r="JUF5" s="669"/>
      <c r="JUG5" s="669"/>
      <c r="JUH5" s="669"/>
      <c r="JUI5" s="669"/>
      <c r="JUJ5" s="669"/>
      <c r="JUK5" s="669"/>
      <c r="JUL5" s="669"/>
      <c r="JUM5" s="669"/>
      <c r="JUN5" s="669"/>
      <c r="JUO5" s="669"/>
      <c r="JUP5" s="669"/>
      <c r="JUQ5" s="669"/>
      <c r="JUR5" s="669"/>
      <c r="JUS5" s="669"/>
      <c r="JUT5" s="669"/>
      <c r="JUU5" s="669"/>
      <c r="JUV5" s="669"/>
      <c r="JUW5" s="669"/>
      <c r="JUX5" s="668"/>
      <c r="JUY5" s="668"/>
      <c r="JUZ5" s="669"/>
      <c r="JVA5" s="669"/>
      <c r="JVB5" s="669"/>
      <c r="JVC5" s="669"/>
      <c r="JVD5" s="669"/>
      <c r="JVE5" s="669"/>
      <c r="JVF5" s="669"/>
      <c r="JVG5" s="669"/>
      <c r="JVH5" s="669"/>
      <c r="JVI5" s="669"/>
      <c r="JVJ5" s="669"/>
      <c r="JVK5" s="669"/>
      <c r="JVL5" s="669"/>
      <c r="JVM5" s="669"/>
      <c r="JVN5" s="669"/>
      <c r="JVO5" s="669"/>
      <c r="JVP5" s="669"/>
      <c r="JVQ5" s="669"/>
      <c r="JVR5" s="669"/>
      <c r="JVS5" s="668"/>
      <c r="JVT5" s="668"/>
      <c r="JVU5" s="669"/>
      <c r="JVV5" s="669"/>
      <c r="JVW5" s="669"/>
      <c r="JVX5" s="669"/>
      <c r="JVY5" s="669"/>
      <c r="JVZ5" s="669"/>
      <c r="JWA5" s="669"/>
      <c r="JWB5" s="669"/>
      <c r="JWC5" s="669"/>
      <c r="JWD5" s="669"/>
      <c r="JWE5" s="669"/>
      <c r="JWF5" s="669"/>
      <c r="JWG5" s="669"/>
      <c r="JWH5" s="669"/>
      <c r="JWI5" s="669"/>
      <c r="JWJ5" s="669"/>
      <c r="JWK5" s="669"/>
      <c r="JWL5" s="669"/>
      <c r="JWM5" s="669"/>
      <c r="JWN5" s="668"/>
      <c r="JWO5" s="668"/>
      <c r="JWP5" s="669"/>
      <c r="JWQ5" s="669"/>
      <c r="JWR5" s="669"/>
      <c r="JWS5" s="669"/>
      <c r="JWT5" s="669"/>
      <c r="JWU5" s="669"/>
      <c r="JWV5" s="669"/>
      <c r="JWW5" s="669"/>
      <c r="JWX5" s="669"/>
      <c r="JWY5" s="669"/>
      <c r="JWZ5" s="669"/>
      <c r="JXA5" s="669"/>
      <c r="JXB5" s="669"/>
      <c r="JXC5" s="669"/>
      <c r="JXD5" s="669"/>
      <c r="JXE5" s="669"/>
      <c r="JXF5" s="669"/>
      <c r="JXG5" s="669"/>
      <c r="JXH5" s="669"/>
      <c r="JXI5" s="668"/>
      <c r="JXJ5" s="668"/>
      <c r="JXK5" s="669"/>
      <c r="JXL5" s="669"/>
      <c r="JXM5" s="669"/>
      <c r="JXN5" s="669"/>
      <c r="JXO5" s="669"/>
      <c r="JXP5" s="669"/>
      <c r="JXQ5" s="669"/>
      <c r="JXR5" s="669"/>
      <c r="JXS5" s="669"/>
      <c r="JXT5" s="669"/>
      <c r="JXU5" s="669"/>
      <c r="JXV5" s="669"/>
      <c r="JXW5" s="669"/>
      <c r="JXX5" s="669"/>
      <c r="JXY5" s="669"/>
      <c r="JXZ5" s="669"/>
      <c r="JYA5" s="669"/>
      <c r="JYB5" s="669"/>
      <c r="JYC5" s="669"/>
      <c r="JYD5" s="668"/>
      <c r="JYE5" s="668"/>
      <c r="JYF5" s="669"/>
      <c r="JYG5" s="669"/>
      <c r="JYH5" s="669"/>
      <c r="JYI5" s="669"/>
      <c r="JYJ5" s="669"/>
      <c r="JYK5" s="669"/>
      <c r="JYL5" s="669"/>
      <c r="JYM5" s="669"/>
      <c r="JYN5" s="669"/>
      <c r="JYO5" s="669"/>
      <c r="JYP5" s="669"/>
      <c r="JYQ5" s="669"/>
      <c r="JYR5" s="669"/>
      <c r="JYS5" s="669"/>
      <c r="JYT5" s="669"/>
      <c r="JYU5" s="669"/>
      <c r="JYV5" s="669"/>
      <c r="JYW5" s="669"/>
      <c r="JYX5" s="669"/>
      <c r="JYY5" s="668"/>
      <c r="JYZ5" s="668"/>
      <c r="JZA5" s="669"/>
      <c r="JZB5" s="669"/>
      <c r="JZC5" s="669"/>
      <c r="JZD5" s="669"/>
      <c r="JZE5" s="669"/>
      <c r="JZF5" s="669"/>
      <c r="JZG5" s="669"/>
      <c r="JZH5" s="669"/>
      <c r="JZI5" s="669"/>
      <c r="JZJ5" s="669"/>
      <c r="JZK5" s="669"/>
      <c r="JZL5" s="669"/>
      <c r="JZM5" s="669"/>
      <c r="JZN5" s="669"/>
      <c r="JZO5" s="669"/>
      <c r="JZP5" s="669"/>
      <c r="JZQ5" s="669"/>
      <c r="JZR5" s="669"/>
      <c r="JZS5" s="669"/>
      <c r="JZT5" s="668"/>
      <c r="JZU5" s="668"/>
      <c r="JZV5" s="669"/>
      <c r="JZW5" s="669"/>
      <c r="JZX5" s="669"/>
      <c r="JZY5" s="669"/>
      <c r="JZZ5" s="669"/>
      <c r="KAA5" s="669"/>
      <c r="KAB5" s="669"/>
      <c r="KAC5" s="669"/>
      <c r="KAD5" s="669"/>
      <c r="KAE5" s="669"/>
      <c r="KAF5" s="669"/>
      <c r="KAG5" s="669"/>
      <c r="KAH5" s="669"/>
      <c r="KAI5" s="669"/>
      <c r="KAJ5" s="669"/>
      <c r="KAK5" s="669"/>
      <c r="KAL5" s="669"/>
      <c r="KAM5" s="669"/>
      <c r="KAN5" s="669"/>
      <c r="KAO5" s="668"/>
      <c r="KAP5" s="668"/>
      <c r="KAQ5" s="669"/>
      <c r="KAR5" s="669"/>
      <c r="KAS5" s="669"/>
      <c r="KAT5" s="669"/>
      <c r="KAU5" s="669"/>
      <c r="KAV5" s="669"/>
      <c r="KAW5" s="669"/>
      <c r="KAX5" s="669"/>
      <c r="KAY5" s="669"/>
      <c r="KAZ5" s="669"/>
      <c r="KBA5" s="669"/>
      <c r="KBB5" s="669"/>
      <c r="KBC5" s="669"/>
      <c r="KBD5" s="669"/>
      <c r="KBE5" s="669"/>
      <c r="KBF5" s="669"/>
      <c r="KBG5" s="669"/>
      <c r="KBH5" s="669"/>
      <c r="KBI5" s="669"/>
      <c r="KBJ5" s="668"/>
      <c r="KBK5" s="668"/>
      <c r="KBL5" s="669"/>
      <c r="KBM5" s="669"/>
      <c r="KBN5" s="669"/>
      <c r="KBO5" s="669"/>
      <c r="KBP5" s="669"/>
      <c r="KBQ5" s="669"/>
      <c r="KBR5" s="669"/>
      <c r="KBS5" s="669"/>
      <c r="KBT5" s="669"/>
      <c r="KBU5" s="669"/>
      <c r="KBV5" s="669"/>
      <c r="KBW5" s="669"/>
      <c r="KBX5" s="669"/>
      <c r="KBY5" s="669"/>
      <c r="KBZ5" s="669"/>
      <c r="KCA5" s="669"/>
      <c r="KCB5" s="669"/>
      <c r="KCC5" s="669"/>
      <c r="KCD5" s="669"/>
      <c r="KCE5" s="668"/>
      <c r="KCF5" s="668"/>
      <c r="KCG5" s="669"/>
      <c r="KCH5" s="669"/>
      <c r="KCI5" s="669"/>
      <c r="KCJ5" s="669"/>
      <c r="KCK5" s="669"/>
      <c r="KCL5" s="669"/>
      <c r="KCM5" s="669"/>
      <c r="KCN5" s="669"/>
      <c r="KCO5" s="669"/>
      <c r="KCP5" s="669"/>
      <c r="KCQ5" s="669"/>
      <c r="KCR5" s="669"/>
      <c r="KCS5" s="669"/>
      <c r="KCT5" s="669"/>
      <c r="KCU5" s="669"/>
      <c r="KCV5" s="669"/>
      <c r="KCW5" s="669"/>
      <c r="KCX5" s="669"/>
      <c r="KCY5" s="669"/>
      <c r="KCZ5" s="668"/>
      <c r="KDA5" s="668"/>
      <c r="KDB5" s="669"/>
      <c r="KDC5" s="669"/>
      <c r="KDD5" s="669"/>
      <c r="KDE5" s="669"/>
      <c r="KDF5" s="669"/>
      <c r="KDG5" s="669"/>
      <c r="KDH5" s="669"/>
      <c r="KDI5" s="669"/>
      <c r="KDJ5" s="669"/>
      <c r="KDK5" s="669"/>
      <c r="KDL5" s="669"/>
      <c r="KDM5" s="669"/>
      <c r="KDN5" s="669"/>
      <c r="KDO5" s="669"/>
      <c r="KDP5" s="669"/>
      <c r="KDQ5" s="669"/>
      <c r="KDR5" s="669"/>
      <c r="KDS5" s="669"/>
      <c r="KDT5" s="669"/>
      <c r="KDU5" s="668"/>
      <c r="KDV5" s="668"/>
      <c r="KDW5" s="669"/>
      <c r="KDX5" s="669"/>
      <c r="KDY5" s="669"/>
      <c r="KDZ5" s="669"/>
      <c r="KEA5" s="669"/>
      <c r="KEB5" s="669"/>
      <c r="KEC5" s="669"/>
      <c r="KED5" s="669"/>
      <c r="KEE5" s="669"/>
      <c r="KEF5" s="669"/>
      <c r="KEG5" s="669"/>
      <c r="KEH5" s="669"/>
      <c r="KEI5" s="669"/>
      <c r="KEJ5" s="669"/>
      <c r="KEK5" s="669"/>
      <c r="KEL5" s="669"/>
      <c r="KEM5" s="669"/>
      <c r="KEN5" s="669"/>
      <c r="KEO5" s="669"/>
      <c r="KEP5" s="668"/>
      <c r="KEQ5" s="668"/>
      <c r="KER5" s="669"/>
      <c r="KES5" s="669"/>
      <c r="KET5" s="669"/>
      <c r="KEU5" s="669"/>
      <c r="KEV5" s="669"/>
      <c r="KEW5" s="669"/>
      <c r="KEX5" s="669"/>
      <c r="KEY5" s="669"/>
      <c r="KEZ5" s="669"/>
      <c r="KFA5" s="669"/>
      <c r="KFB5" s="669"/>
      <c r="KFC5" s="669"/>
      <c r="KFD5" s="669"/>
      <c r="KFE5" s="669"/>
      <c r="KFF5" s="669"/>
      <c r="KFG5" s="669"/>
      <c r="KFH5" s="669"/>
      <c r="KFI5" s="669"/>
      <c r="KFJ5" s="669"/>
      <c r="KFK5" s="668"/>
      <c r="KFL5" s="668"/>
      <c r="KFM5" s="669"/>
      <c r="KFN5" s="669"/>
      <c r="KFO5" s="669"/>
      <c r="KFP5" s="669"/>
      <c r="KFQ5" s="669"/>
      <c r="KFR5" s="669"/>
      <c r="KFS5" s="669"/>
      <c r="KFT5" s="669"/>
      <c r="KFU5" s="669"/>
      <c r="KFV5" s="669"/>
      <c r="KFW5" s="669"/>
      <c r="KFX5" s="669"/>
      <c r="KFY5" s="669"/>
      <c r="KFZ5" s="669"/>
      <c r="KGA5" s="669"/>
      <c r="KGB5" s="669"/>
      <c r="KGC5" s="669"/>
      <c r="KGD5" s="669"/>
      <c r="KGE5" s="669"/>
      <c r="KGF5" s="668"/>
      <c r="KGG5" s="668"/>
      <c r="KGH5" s="669"/>
      <c r="KGI5" s="669"/>
      <c r="KGJ5" s="669"/>
      <c r="KGK5" s="669"/>
      <c r="KGL5" s="669"/>
      <c r="KGM5" s="669"/>
      <c r="KGN5" s="669"/>
      <c r="KGO5" s="669"/>
      <c r="KGP5" s="669"/>
      <c r="KGQ5" s="669"/>
      <c r="KGR5" s="669"/>
      <c r="KGS5" s="669"/>
      <c r="KGT5" s="669"/>
      <c r="KGU5" s="669"/>
      <c r="KGV5" s="669"/>
      <c r="KGW5" s="669"/>
      <c r="KGX5" s="669"/>
      <c r="KGY5" s="669"/>
      <c r="KGZ5" s="669"/>
      <c r="KHA5" s="668"/>
      <c r="KHB5" s="668"/>
      <c r="KHC5" s="669"/>
      <c r="KHD5" s="669"/>
      <c r="KHE5" s="669"/>
      <c r="KHF5" s="669"/>
      <c r="KHG5" s="669"/>
      <c r="KHH5" s="669"/>
      <c r="KHI5" s="669"/>
      <c r="KHJ5" s="669"/>
      <c r="KHK5" s="669"/>
      <c r="KHL5" s="669"/>
      <c r="KHM5" s="669"/>
      <c r="KHN5" s="669"/>
      <c r="KHO5" s="669"/>
      <c r="KHP5" s="669"/>
      <c r="KHQ5" s="669"/>
      <c r="KHR5" s="669"/>
      <c r="KHS5" s="669"/>
      <c r="KHT5" s="669"/>
      <c r="KHU5" s="669"/>
      <c r="KHV5" s="668"/>
      <c r="KHW5" s="668"/>
      <c r="KHX5" s="669"/>
      <c r="KHY5" s="669"/>
      <c r="KHZ5" s="669"/>
      <c r="KIA5" s="669"/>
      <c r="KIB5" s="669"/>
      <c r="KIC5" s="669"/>
      <c r="KID5" s="669"/>
      <c r="KIE5" s="669"/>
      <c r="KIF5" s="669"/>
      <c r="KIG5" s="669"/>
      <c r="KIH5" s="669"/>
      <c r="KII5" s="669"/>
      <c r="KIJ5" s="669"/>
      <c r="KIK5" s="669"/>
      <c r="KIL5" s="669"/>
      <c r="KIM5" s="669"/>
      <c r="KIN5" s="669"/>
      <c r="KIO5" s="669"/>
      <c r="KIP5" s="669"/>
      <c r="KIQ5" s="668"/>
      <c r="KIR5" s="668"/>
      <c r="KIS5" s="669"/>
      <c r="KIT5" s="669"/>
      <c r="KIU5" s="669"/>
      <c r="KIV5" s="669"/>
      <c r="KIW5" s="669"/>
      <c r="KIX5" s="669"/>
      <c r="KIY5" s="669"/>
      <c r="KIZ5" s="669"/>
      <c r="KJA5" s="669"/>
      <c r="KJB5" s="669"/>
      <c r="KJC5" s="669"/>
      <c r="KJD5" s="669"/>
      <c r="KJE5" s="669"/>
      <c r="KJF5" s="669"/>
      <c r="KJG5" s="669"/>
      <c r="KJH5" s="669"/>
      <c r="KJI5" s="669"/>
      <c r="KJJ5" s="669"/>
      <c r="KJK5" s="669"/>
      <c r="KJL5" s="668"/>
      <c r="KJM5" s="668"/>
      <c r="KJN5" s="669"/>
      <c r="KJO5" s="669"/>
      <c r="KJP5" s="669"/>
      <c r="KJQ5" s="669"/>
      <c r="KJR5" s="669"/>
      <c r="KJS5" s="669"/>
      <c r="KJT5" s="669"/>
      <c r="KJU5" s="669"/>
      <c r="KJV5" s="669"/>
      <c r="KJW5" s="669"/>
      <c r="KJX5" s="669"/>
      <c r="KJY5" s="669"/>
      <c r="KJZ5" s="669"/>
      <c r="KKA5" s="669"/>
      <c r="KKB5" s="669"/>
      <c r="KKC5" s="669"/>
      <c r="KKD5" s="669"/>
      <c r="KKE5" s="669"/>
      <c r="KKF5" s="669"/>
      <c r="KKG5" s="668"/>
      <c r="KKH5" s="668"/>
      <c r="KKI5" s="669"/>
      <c r="KKJ5" s="669"/>
      <c r="KKK5" s="669"/>
      <c r="KKL5" s="669"/>
      <c r="KKM5" s="669"/>
      <c r="KKN5" s="669"/>
      <c r="KKO5" s="669"/>
      <c r="KKP5" s="669"/>
      <c r="KKQ5" s="669"/>
      <c r="KKR5" s="669"/>
      <c r="KKS5" s="669"/>
      <c r="KKT5" s="669"/>
      <c r="KKU5" s="669"/>
      <c r="KKV5" s="669"/>
      <c r="KKW5" s="669"/>
      <c r="KKX5" s="669"/>
      <c r="KKY5" s="669"/>
      <c r="KKZ5" s="669"/>
      <c r="KLA5" s="669"/>
      <c r="KLB5" s="668"/>
      <c r="KLC5" s="668"/>
      <c r="KLD5" s="669"/>
      <c r="KLE5" s="669"/>
      <c r="KLF5" s="669"/>
      <c r="KLG5" s="669"/>
      <c r="KLH5" s="669"/>
      <c r="KLI5" s="669"/>
      <c r="KLJ5" s="669"/>
      <c r="KLK5" s="669"/>
      <c r="KLL5" s="669"/>
      <c r="KLM5" s="669"/>
      <c r="KLN5" s="669"/>
      <c r="KLO5" s="669"/>
      <c r="KLP5" s="669"/>
      <c r="KLQ5" s="669"/>
      <c r="KLR5" s="669"/>
      <c r="KLS5" s="669"/>
      <c r="KLT5" s="669"/>
      <c r="KLU5" s="669"/>
      <c r="KLV5" s="669"/>
      <c r="KLW5" s="668"/>
      <c r="KLX5" s="668"/>
      <c r="KLY5" s="669"/>
      <c r="KLZ5" s="669"/>
      <c r="KMA5" s="669"/>
      <c r="KMB5" s="669"/>
      <c r="KMC5" s="669"/>
      <c r="KMD5" s="669"/>
      <c r="KME5" s="669"/>
      <c r="KMF5" s="669"/>
      <c r="KMG5" s="669"/>
      <c r="KMH5" s="669"/>
      <c r="KMI5" s="669"/>
      <c r="KMJ5" s="669"/>
      <c r="KMK5" s="669"/>
      <c r="KML5" s="669"/>
      <c r="KMM5" s="669"/>
      <c r="KMN5" s="669"/>
      <c r="KMO5" s="669"/>
      <c r="KMP5" s="669"/>
      <c r="KMQ5" s="669"/>
      <c r="KMR5" s="668"/>
      <c r="KMS5" s="668"/>
      <c r="KMT5" s="669"/>
      <c r="KMU5" s="669"/>
      <c r="KMV5" s="669"/>
      <c r="KMW5" s="669"/>
      <c r="KMX5" s="669"/>
      <c r="KMY5" s="669"/>
      <c r="KMZ5" s="669"/>
      <c r="KNA5" s="669"/>
      <c r="KNB5" s="669"/>
      <c r="KNC5" s="669"/>
      <c r="KND5" s="669"/>
      <c r="KNE5" s="669"/>
      <c r="KNF5" s="669"/>
      <c r="KNG5" s="669"/>
      <c r="KNH5" s="669"/>
      <c r="KNI5" s="669"/>
      <c r="KNJ5" s="669"/>
      <c r="KNK5" s="669"/>
      <c r="KNL5" s="669"/>
      <c r="KNM5" s="668"/>
      <c r="KNN5" s="668"/>
      <c r="KNO5" s="669"/>
      <c r="KNP5" s="669"/>
      <c r="KNQ5" s="669"/>
      <c r="KNR5" s="669"/>
      <c r="KNS5" s="669"/>
      <c r="KNT5" s="669"/>
      <c r="KNU5" s="669"/>
      <c r="KNV5" s="669"/>
      <c r="KNW5" s="669"/>
      <c r="KNX5" s="669"/>
      <c r="KNY5" s="669"/>
      <c r="KNZ5" s="669"/>
      <c r="KOA5" s="669"/>
      <c r="KOB5" s="669"/>
      <c r="KOC5" s="669"/>
      <c r="KOD5" s="669"/>
      <c r="KOE5" s="669"/>
      <c r="KOF5" s="669"/>
      <c r="KOG5" s="669"/>
      <c r="KOH5" s="668"/>
      <c r="KOI5" s="668"/>
      <c r="KOJ5" s="669"/>
      <c r="KOK5" s="669"/>
      <c r="KOL5" s="669"/>
      <c r="KOM5" s="669"/>
      <c r="KON5" s="669"/>
      <c r="KOO5" s="669"/>
      <c r="KOP5" s="669"/>
      <c r="KOQ5" s="669"/>
      <c r="KOR5" s="669"/>
      <c r="KOS5" s="669"/>
      <c r="KOT5" s="669"/>
      <c r="KOU5" s="669"/>
      <c r="KOV5" s="669"/>
      <c r="KOW5" s="669"/>
      <c r="KOX5" s="669"/>
      <c r="KOY5" s="669"/>
      <c r="KOZ5" s="669"/>
      <c r="KPA5" s="669"/>
      <c r="KPB5" s="669"/>
      <c r="KPC5" s="668"/>
      <c r="KPD5" s="668"/>
      <c r="KPE5" s="669"/>
      <c r="KPF5" s="669"/>
      <c r="KPG5" s="669"/>
      <c r="KPH5" s="669"/>
      <c r="KPI5" s="669"/>
      <c r="KPJ5" s="669"/>
      <c r="KPK5" s="669"/>
      <c r="KPL5" s="669"/>
      <c r="KPM5" s="669"/>
      <c r="KPN5" s="669"/>
      <c r="KPO5" s="669"/>
      <c r="KPP5" s="669"/>
      <c r="KPQ5" s="669"/>
      <c r="KPR5" s="669"/>
      <c r="KPS5" s="669"/>
      <c r="KPT5" s="669"/>
      <c r="KPU5" s="669"/>
      <c r="KPV5" s="669"/>
      <c r="KPW5" s="669"/>
      <c r="KPX5" s="668"/>
      <c r="KPY5" s="668"/>
      <c r="KPZ5" s="669"/>
      <c r="KQA5" s="669"/>
      <c r="KQB5" s="669"/>
      <c r="KQC5" s="669"/>
      <c r="KQD5" s="669"/>
      <c r="KQE5" s="669"/>
      <c r="KQF5" s="669"/>
      <c r="KQG5" s="669"/>
      <c r="KQH5" s="669"/>
      <c r="KQI5" s="669"/>
      <c r="KQJ5" s="669"/>
      <c r="KQK5" s="669"/>
      <c r="KQL5" s="669"/>
      <c r="KQM5" s="669"/>
      <c r="KQN5" s="669"/>
      <c r="KQO5" s="669"/>
      <c r="KQP5" s="669"/>
      <c r="KQQ5" s="669"/>
      <c r="KQR5" s="669"/>
      <c r="KQS5" s="668"/>
      <c r="KQT5" s="668"/>
      <c r="KQU5" s="669"/>
      <c r="KQV5" s="669"/>
      <c r="KQW5" s="669"/>
      <c r="KQX5" s="669"/>
      <c r="KQY5" s="669"/>
      <c r="KQZ5" s="669"/>
      <c r="KRA5" s="669"/>
      <c r="KRB5" s="669"/>
      <c r="KRC5" s="669"/>
      <c r="KRD5" s="669"/>
      <c r="KRE5" s="669"/>
      <c r="KRF5" s="669"/>
      <c r="KRG5" s="669"/>
      <c r="KRH5" s="669"/>
      <c r="KRI5" s="669"/>
      <c r="KRJ5" s="669"/>
      <c r="KRK5" s="669"/>
      <c r="KRL5" s="669"/>
      <c r="KRM5" s="669"/>
      <c r="KRN5" s="668"/>
      <c r="KRO5" s="668"/>
      <c r="KRP5" s="669"/>
      <c r="KRQ5" s="669"/>
      <c r="KRR5" s="669"/>
      <c r="KRS5" s="669"/>
      <c r="KRT5" s="669"/>
      <c r="KRU5" s="669"/>
      <c r="KRV5" s="669"/>
      <c r="KRW5" s="669"/>
      <c r="KRX5" s="669"/>
      <c r="KRY5" s="669"/>
      <c r="KRZ5" s="669"/>
      <c r="KSA5" s="669"/>
      <c r="KSB5" s="669"/>
      <c r="KSC5" s="669"/>
      <c r="KSD5" s="669"/>
      <c r="KSE5" s="669"/>
      <c r="KSF5" s="669"/>
      <c r="KSG5" s="669"/>
      <c r="KSH5" s="669"/>
      <c r="KSI5" s="668"/>
      <c r="KSJ5" s="668"/>
      <c r="KSK5" s="669"/>
      <c r="KSL5" s="669"/>
      <c r="KSM5" s="669"/>
      <c r="KSN5" s="669"/>
      <c r="KSO5" s="669"/>
      <c r="KSP5" s="669"/>
      <c r="KSQ5" s="669"/>
      <c r="KSR5" s="669"/>
      <c r="KSS5" s="669"/>
      <c r="KST5" s="669"/>
      <c r="KSU5" s="669"/>
      <c r="KSV5" s="669"/>
      <c r="KSW5" s="669"/>
      <c r="KSX5" s="669"/>
      <c r="KSY5" s="669"/>
      <c r="KSZ5" s="669"/>
      <c r="KTA5" s="669"/>
      <c r="KTB5" s="669"/>
      <c r="KTC5" s="669"/>
      <c r="KTD5" s="668"/>
      <c r="KTE5" s="668"/>
      <c r="KTF5" s="669"/>
      <c r="KTG5" s="669"/>
      <c r="KTH5" s="669"/>
      <c r="KTI5" s="669"/>
      <c r="KTJ5" s="669"/>
      <c r="KTK5" s="669"/>
      <c r="KTL5" s="669"/>
      <c r="KTM5" s="669"/>
      <c r="KTN5" s="669"/>
      <c r="KTO5" s="669"/>
      <c r="KTP5" s="669"/>
      <c r="KTQ5" s="669"/>
      <c r="KTR5" s="669"/>
      <c r="KTS5" s="669"/>
      <c r="KTT5" s="669"/>
      <c r="KTU5" s="669"/>
      <c r="KTV5" s="669"/>
      <c r="KTW5" s="669"/>
      <c r="KTX5" s="669"/>
      <c r="KTY5" s="668"/>
      <c r="KTZ5" s="668"/>
      <c r="KUA5" s="669"/>
      <c r="KUB5" s="669"/>
      <c r="KUC5" s="669"/>
      <c r="KUD5" s="669"/>
      <c r="KUE5" s="669"/>
      <c r="KUF5" s="669"/>
      <c r="KUG5" s="669"/>
      <c r="KUH5" s="669"/>
      <c r="KUI5" s="669"/>
      <c r="KUJ5" s="669"/>
      <c r="KUK5" s="669"/>
      <c r="KUL5" s="669"/>
      <c r="KUM5" s="669"/>
      <c r="KUN5" s="669"/>
      <c r="KUO5" s="669"/>
      <c r="KUP5" s="669"/>
      <c r="KUQ5" s="669"/>
      <c r="KUR5" s="669"/>
      <c r="KUS5" s="669"/>
      <c r="KUT5" s="668"/>
      <c r="KUU5" s="668"/>
      <c r="KUV5" s="669"/>
      <c r="KUW5" s="669"/>
      <c r="KUX5" s="669"/>
      <c r="KUY5" s="669"/>
      <c r="KUZ5" s="669"/>
      <c r="KVA5" s="669"/>
      <c r="KVB5" s="669"/>
      <c r="KVC5" s="669"/>
      <c r="KVD5" s="669"/>
      <c r="KVE5" s="669"/>
      <c r="KVF5" s="669"/>
      <c r="KVG5" s="669"/>
      <c r="KVH5" s="669"/>
      <c r="KVI5" s="669"/>
      <c r="KVJ5" s="669"/>
      <c r="KVK5" s="669"/>
      <c r="KVL5" s="669"/>
      <c r="KVM5" s="669"/>
      <c r="KVN5" s="669"/>
      <c r="KVO5" s="668"/>
      <c r="KVP5" s="668"/>
      <c r="KVQ5" s="669"/>
      <c r="KVR5" s="669"/>
      <c r="KVS5" s="669"/>
      <c r="KVT5" s="669"/>
      <c r="KVU5" s="669"/>
      <c r="KVV5" s="669"/>
      <c r="KVW5" s="669"/>
      <c r="KVX5" s="669"/>
      <c r="KVY5" s="669"/>
      <c r="KVZ5" s="669"/>
      <c r="KWA5" s="669"/>
      <c r="KWB5" s="669"/>
      <c r="KWC5" s="669"/>
      <c r="KWD5" s="669"/>
      <c r="KWE5" s="669"/>
      <c r="KWF5" s="669"/>
      <c r="KWG5" s="669"/>
      <c r="KWH5" s="669"/>
      <c r="KWI5" s="669"/>
      <c r="KWJ5" s="668"/>
      <c r="KWK5" s="668"/>
      <c r="KWL5" s="669"/>
      <c r="KWM5" s="669"/>
      <c r="KWN5" s="669"/>
      <c r="KWO5" s="669"/>
      <c r="KWP5" s="669"/>
      <c r="KWQ5" s="669"/>
      <c r="KWR5" s="669"/>
      <c r="KWS5" s="669"/>
      <c r="KWT5" s="669"/>
      <c r="KWU5" s="669"/>
      <c r="KWV5" s="669"/>
      <c r="KWW5" s="669"/>
      <c r="KWX5" s="669"/>
      <c r="KWY5" s="669"/>
      <c r="KWZ5" s="669"/>
      <c r="KXA5" s="669"/>
      <c r="KXB5" s="669"/>
      <c r="KXC5" s="669"/>
      <c r="KXD5" s="669"/>
      <c r="KXE5" s="668"/>
      <c r="KXF5" s="668"/>
      <c r="KXG5" s="669"/>
      <c r="KXH5" s="669"/>
      <c r="KXI5" s="669"/>
      <c r="KXJ5" s="669"/>
      <c r="KXK5" s="669"/>
      <c r="KXL5" s="669"/>
      <c r="KXM5" s="669"/>
      <c r="KXN5" s="669"/>
      <c r="KXO5" s="669"/>
      <c r="KXP5" s="669"/>
      <c r="KXQ5" s="669"/>
      <c r="KXR5" s="669"/>
      <c r="KXS5" s="669"/>
      <c r="KXT5" s="669"/>
      <c r="KXU5" s="669"/>
      <c r="KXV5" s="669"/>
      <c r="KXW5" s="669"/>
      <c r="KXX5" s="669"/>
      <c r="KXY5" s="669"/>
      <c r="KXZ5" s="668"/>
      <c r="KYA5" s="668"/>
      <c r="KYB5" s="669"/>
      <c r="KYC5" s="669"/>
      <c r="KYD5" s="669"/>
      <c r="KYE5" s="669"/>
      <c r="KYF5" s="669"/>
      <c r="KYG5" s="669"/>
      <c r="KYH5" s="669"/>
      <c r="KYI5" s="669"/>
      <c r="KYJ5" s="669"/>
      <c r="KYK5" s="669"/>
      <c r="KYL5" s="669"/>
      <c r="KYM5" s="669"/>
      <c r="KYN5" s="669"/>
      <c r="KYO5" s="669"/>
      <c r="KYP5" s="669"/>
      <c r="KYQ5" s="669"/>
      <c r="KYR5" s="669"/>
      <c r="KYS5" s="669"/>
      <c r="KYT5" s="669"/>
      <c r="KYU5" s="668"/>
      <c r="KYV5" s="668"/>
      <c r="KYW5" s="669"/>
      <c r="KYX5" s="669"/>
      <c r="KYY5" s="669"/>
      <c r="KYZ5" s="669"/>
      <c r="KZA5" s="669"/>
      <c r="KZB5" s="669"/>
      <c r="KZC5" s="669"/>
      <c r="KZD5" s="669"/>
      <c r="KZE5" s="669"/>
      <c r="KZF5" s="669"/>
      <c r="KZG5" s="669"/>
      <c r="KZH5" s="669"/>
      <c r="KZI5" s="669"/>
      <c r="KZJ5" s="669"/>
      <c r="KZK5" s="669"/>
      <c r="KZL5" s="669"/>
      <c r="KZM5" s="669"/>
      <c r="KZN5" s="669"/>
      <c r="KZO5" s="669"/>
      <c r="KZP5" s="668"/>
      <c r="KZQ5" s="668"/>
      <c r="KZR5" s="669"/>
      <c r="KZS5" s="669"/>
      <c r="KZT5" s="669"/>
      <c r="KZU5" s="669"/>
      <c r="KZV5" s="669"/>
      <c r="KZW5" s="669"/>
      <c r="KZX5" s="669"/>
      <c r="KZY5" s="669"/>
      <c r="KZZ5" s="669"/>
      <c r="LAA5" s="669"/>
      <c r="LAB5" s="669"/>
      <c r="LAC5" s="669"/>
      <c r="LAD5" s="669"/>
      <c r="LAE5" s="669"/>
      <c r="LAF5" s="669"/>
      <c r="LAG5" s="669"/>
      <c r="LAH5" s="669"/>
      <c r="LAI5" s="669"/>
      <c r="LAJ5" s="669"/>
      <c r="LAK5" s="668"/>
      <c r="LAL5" s="668"/>
      <c r="LAM5" s="669"/>
      <c r="LAN5" s="669"/>
      <c r="LAO5" s="669"/>
      <c r="LAP5" s="669"/>
      <c r="LAQ5" s="669"/>
      <c r="LAR5" s="669"/>
      <c r="LAS5" s="669"/>
      <c r="LAT5" s="669"/>
      <c r="LAU5" s="669"/>
      <c r="LAV5" s="669"/>
      <c r="LAW5" s="669"/>
      <c r="LAX5" s="669"/>
      <c r="LAY5" s="669"/>
      <c r="LAZ5" s="669"/>
      <c r="LBA5" s="669"/>
      <c r="LBB5" s="669"/>
      <c r="LBC5" s="669"/>
      <c r="LBD5" s="669"/>
      <c r="LBE5" s="669"/>
      <c r="LBF5" s="668"/>
      <c r="LBG5" s="668"/>
      <c r="LBH5" s="669"/>
      <c r="LBI5" s="669"/>
      <c r="LBJ5" s="669"/>
      <c r="LBK5" s="669"/>
      <c r="LBL5" s="669"/>
      <c r="LBM5" s="669"/>
      <c r="LBN5" s="669"/>
      <c r="LBO5" s="669"/>
      <c r="LBP5" s="669"/>
      <c r="LBQ5" s="669"/>
      <c r="LBR5" s="669"/>
      <c r="LBS5" s="669"/>
      <c r="LBT5" s="669"/>
      <c r="LBU5" s="669"/>
      <c r="LBV5" s="669"/>
      <c r="LBW5" s="669"/>
      <c r="LBX5" s="669"/>
      <c r="LBY5" s="669"/>
      <c r="LBZ5" s="669"/>
      <c r="LCA5" s="668"/>
      <c r="LCB5" s="668"/>
      <c r="LCC5" s="669"/>
      <c r="LCD5" s="669"/>
      <c r="LCE5" s="669"/>
      <c r="LCF5" s="669"/>
      <c r="LCG5" s="669"/>
      <c r="LCH5" s="669"/>
      <c r="LCI5" s="669"/>
      <c r="LCJ5" s="669"/>
      <c r="LCK5" s="669"/>
      <c r="LCL5" s="669"/>
      <c r="LCM5" s="669"/>
      <c r="LCN5" s="669"/>
      <c r="LCO5" s="669"/>
      <c r="LCP5" s="669"/>
      <c r="LCQ5" s="669"/>
      <c r="LCR5" s="669"/>
      <c r="LCS5" s="669"/>
      <c r="LCT5" s="669"/>
      <c r="LCU5" s="669"/>
      <c r="LCV5" s="668"/>
      <c r="LCW5" s="668"/>
      <c r="LCX5" s="669"/>
      <c r="LCY5" s="669"/>
      <c r="LCZ5" s="669"/>
      <c r="LDA5" s="669"/>
      <c r="LDB5" s="669"/>
      <c r="LDC5" s="669"/>
      <c r="LDD5" s="669"/>
      <c r="LDE5" s="669"/>
      <c r="LDF5" s="669"/>
      <c r="LDG5" s="669"/>
      <c r="LDH5" s="669"/>
      <c r="LDI5" s="669"/>
      <c r="LDJ5" s="669"/>
      <c r="LDK5" s="669"/>
      <c r="LDL5" s="669"/>
      <c r="LDM5" s="669"/>
      <c r="LDN5" s="669"/>
      <c r="LDO5" s="669"/>
      <c r="LDP5" s="669"/>
      <c r="LDQ5" s="668"/>
      <c r="LDR5" s="668"/>
      <c r="LDS5" s="669"/>
      <c r="LDT5" s="669"/>
      <c r="LDU5" s="669"/>
      <c r="LDV5" s="669"/>
      <c r="LDW5" s="669"/>
      <c r="LDX5" s="669"/>
      <c r="LDY5" s="669"/>
      <c r="LDZ5" s="669"/>
      <c r="LEA5" s="669"/>
      <c r="LEB5" s="669"/>
      <c r="LEC5" s="669"/>
      <c r="LED5" s="669"/>
      <c r="LEE5" s="669"/>
      <c r="LEF5" s="669"/>
      <c r="LEG5" s="669"/>
      <c r="LEH5" s="669"/>
      <c r="LEI5" s="669"/>
      <c r="LEJ5" s="669"/>
      <c r="LEK5" s="669"/>
      <c r="LEL5" s="668"/>
      <c r="LEM5" s="668"/>
      <c r="LEN5" s="669"/>
      <c r="LEO5" s="669"/>
      <c r="LEP5" s="669"/>
      <c r="LEQ5" s="669"/>
      <c r="LER5" s="669"/>
      <c r="LES5" s="669"/>
      <c r="LET5" s="669"/>
      <c r="LEU5" s="669"/>
      <c r="LEV5" s="669"/>
      <c r="LEW5" s="669"/>
      <c r="LEX5" s="669"/>
      <c r="LEY5" s="669"/>
      <c r="LEZ5" s="669"/>
      <c r="LFA5" s="669"/>
      <c r="LFB5" s="669"/>
      <c r="LFC5" s="669"/>
      <c r="LFD5" s="669"/>
      <c r="LFE5" s="669"/>
      <c r="LFF5" s="669"/>
      <c r="LFG5" s="668"/>
      <c r="LFH5" s="668"/>
      <c r="LFI5" s="669"/>
      <c r="LFJ5" s="669"/>
      <c r="LFK5" s="669"/>
      <c r="LFL5" s="669"/>
      <c r="LFM5" s="669"/>
      <c r="LFN5" s="669"/>
      <c r="LFO5" s="669"/>
      <c r="LFP5" s="669"/>
      <c r="LFQ5" s="669"/>
      <c r="LFR5" s="669"/>
      <c r="LFS5" s="669"/>
      <c r="LFT5" s="669"/>
      <c r="LFU5" s="669"/>
      <c r="LFV5" s="669"/>
      <c r="LFW5" s="669"/>
      <c r="LFX5" s="669"/>
      <c r="LFY5" s="669"/>
      <c r="LFZ5" s="669"/>
      <c r="LGA5" s="669"/>
      <c r="LGB5" s="668"/>
      <c r="LGC5" s="668"/>
      <c r="LGD5" s="669"/>
      <c r="LGE5" s="669"/>
      <c r="LGF5" s="669"/>
      <c r="LGG5" s="669"/>
      <c r="LGH5" s="669"/>
      <c r="LGI5" s="669"/>
      <c r="LGJ5" s="669"/>
      <c r="LGK5" s="669"/>
      <c r="LGL5" s="669"/>
      <c r="LGM5" s="669"/>
      <c r="LGN5" s="669"/>
      <c r="LGO5" s="669"/>
      <c r="LGP5" s="669"/>
      <c r="LGQ5" s="669"/>
      <c r="LGR5" s="669"/>
      <c r="LGS5" s="669"/>
      <c r="LGT5" s="669"/>
      <c r="LGU5" s="669"/>
      <c r="LGV5" s="669"/>
      <c r="LGW5" s="668"/>
      <c r="LGX5" s="668"/>
      <c r="LGY5" s="669"/>
      <c r="LGZ5" s="669"/>
      <c r="LHA5" s="669"/>
      <c r="LHB5" s="669"/>
      <c r="LHC5" s="669"/>
      <c r="LHD5" s="669"/>
      <c r="LHE5" s="669"/>
      <c r="LHF5" s="669"/>
      <c r="LHG5" s="669"/>
      <c r="LHH5" s="669"/>
      <c r="LHI5" s="669"/>
      <c r="LHJ5" s="669"/>
      <c r="LHK5" s="669"/>
      <c r="LHL5" s="669"/>
      <c r="LHM5" s="669"/>
      <c r="LHN5" s="669"/>
      <c r="LHO5" s="669"/>
      <c r="LHP5" s="669"/>
      <c r="LHQ5" s="669"/>
      <c r="LHR5" s="668"/>
      <c r="LHS5" s="668"/>
      <c r="LHT5" s="669"/>
      <c r="LHU5" s="669"/>
      <c r="LHV5" s="669"/>
      <c r="LHW5" s="669"/>
      <c r="LHX5" s="669"/>
      <c r="LHY5" s="669"/>
      <c r="LHZ5" s="669"/>
      <c r="LIA5" s="669"/>
      <c r="LIB5" s="669"/>
      <c r="LIC5" s="669"/>
      <c r="LID5" s="669"/>
      <c r="LIE5" s="669"/>
      <c r="LIF5" s="669"/>
      <c r="LIG5" s="669"/>
      <c r="LIH5" s="669"/>
      <c r="LII5" s="669"/>
      <c r="LIJ5" s="669"/>
      <c r="LIK5" s="669"/>
      <c r="LIL5" s="669"/>
      <c r="LIM5" s="668"/>
      <c r="LIN5" s="668"/>
      <c r="LIO5" s="669"/>
      <c r="LIP5" s="669"/>
      <c r="LIQ5" s="669"/>
      <c r="LIR5" s="669"/>
      <c r="LIS5" s="669"/>
      <c r="LIT5" s="669"/>
      <c r="LIU5" s="669"/>
      <c r="LIV5" s="669"/>
      <c r="LIW5" s="669"/>
      <c r="LIX5" s="669"/>
      <c r="LIY5" s="669"/>
      <c r="LIZ5" s="669"/>
      <c r="LJA5" s="669"/>
      <c r="LJB5" s="669"/>
      <c r="LJC5" s="669"/>
      <c r="LJD5" s="669"/>
      <c r="LJE5" s="669"/>
      <c r="LJF5" s="669"/>
      <c r="LJG5" s="669"/>
      <c r="LJH5" s="668"/>
      <c r="LJI5" s="668"/>
      <c r="LJJ5" s="669"/>
      <c r="LJK5" s="669"/>
      <c r="LJL5" s="669"/>
      <c r="LJM5" s="669"/>
      <c r="LJN5" s="669"/>
      <c r="LJO5" s="669"/>
      <c r="LJP5" s="669"/>
      <c r="LJQ5" s="669"/>
      <c r="LJR5" s="669"/>
      <c r="LJS5" s="669"/>
      <c r="LJT5" s="669"/>
      <c r="LJU5" s="669"/>
      <c r="LJV5" s="669"/>
      <c r="LJW5" s="669"/>
      <c r="LJX5" s="669"/>
      <c r="LJY5" s="669"/>
      <c r="LJZ5" s="669"/>
      <c r="LKA5" s="669"/>
      <c r="LKB5" s="669"/>
      <c r="LKC5" s="668"/>
      <c r="LKD5" s="668"/>
      <c r="LKE5" s="669"/>
      <c r="LKF5" s="669"/>
      <c r="LKG5" s="669"/>
      <c r="LKH5" s="669"/>
      <c r="LKI5" s="669"/>
      <c r="LKJ5" s="669"/>
      <c r="LKK5" s="669"/>
      <c r="LKL5" s="669"/>
      <c r="LKM5" s="669"/>
      <c r="LKN5" s="669"/>
      <c r="LKO5" s="669"/>
      <c r="LKP5" s="669"/>
      <c r="LKQ5" s="669"/>
      <c r="LKR5" s="669"/>
      <c r="LKS5" s="669"/>
      <c r="LKT5" s="669"/>
      <c r="LKU5" s="669"/>
      <c r="LKV5" s="669"/>
      <c r="LKW5" s="669"/>
      <c r="LKX5" s="668"/>
      <c r="LKY5" s="668"/>
      <c r="LKZ5" s="669"/>
      <c r="LLA5" s="669"/>
      <c r="LLB5" s="669"/>
      <c r="LLC5" s="669"/>
      <c r="LLD5" s="669"/>
      <c r="LLE5" s="669"/>
      <c r="LLF5" s="669"/>
      <c r="LLG5" s="669"/>
      <c r="LLH5" s="669"/>
      <c r="LLI5" s="669"/>
      <c r="LLJ5" s="669"/>
      <c r="LLK5" s="669"/>
      <c r="LLL5" s="669"/>
      <c r="LLM5" s="669"/>
      <c r="LLN5" s="669"/>
      <c r="LLO5" s="669"/>
      <c r="LLP5" s="669"/>
      <c r="LLQ5" s="669"/>
      <c r="LLR5" s="669"/>
      <c r="LLS5" s="668"/>
      <c r="LLT5" s="668"/>
      <c r="LLU5" s="669"/>
      <c r="LLV5" s="669"/>
      <c r="LLW5" s="669"/>
      <c r="LLX5" s="669"/>
      <c r="LLY5" s="669"/>
      <c r="LLZ5" s="669"/>
      <c r="LMA5" s="669"/>
      <c r="LMB5" s="669"/>
      <c r="LMC5" s="669"/>
      <c r="LMD5" s="669"/>
      <c r="LME5" s="669"/>
      <c r="LMF5" s="669"/>
      <c r="LMG5" s="669"/>
      <c r="LMH5" s="669"/>
      <c r="LMI5" s="669"/>
      <c r="LMJ5" s="669"/>
      <c r="LMK5" s="669"/>
      <c r="LML5" s="669"/>
      <c r="LMM5" s="669"/>
      <c r="LMN5" s="668"/>
      <c r="LMO5" s="668"/>
      <c r="LMP5" s="669"/>
      <c r="LMQ5" s="669"/>
      <c r="LMR5" s="669"/>
      <c r="LMS5" s="669"/>
      <c r="LMT5" s="669"/>
      <c r="LMU5" s="669"/>
      <c r="LMV5" s="669"/>
      <c r="LMW5" s="669"/>
      <c r="LMX5" s="669"/>
      <c r="LMY5" s="669"/>
      <c r="LMZ5" s="669"/>
      <c r="LNA5" s="669"/>
      <c r="LNB5" s="669"/>
      <c r="LNC5" s="669"/>
      <c r="LND5" s="669"/>
      <c r="LNE5" s="669"/>
      <c r="LNF5" s="669"/>
      <c r="LNG5" s="669"/>
      <c r="LNH5" s="669"/>
      <c r="LNI5" s="668"/>
      <c r="LNJ5" s="668"/>
      <c r="LNK5" s="669"/>
      <c r="LNL5" s="669"/>
      <c r="LNM5" s="669"/>
      <c r="LNN5" s="669"/>
      <c r="LNO5" s="669"/>
      <c r="LNP5" s="669"/>
      <c r="LNQ5" s="669"/>
      <c r="LNR5" s="669"/>
      <c r="LNS5" s="669"/>
      <c r="LNT5" s="669"/>
      <c r="LNU5" s="669"/>
      <c r="LNV5" s="669"/>
      <c r="LNW5" s="669"/>
      <c r="LNX5" s="669"/>
      <c r="LNY5" s="669"/>
      <c r="LNZ5" s="669"/>
      <c r="LOA5" s="669"/>
      <c r="LOB5" s="669"/>
      <c r="LOC5" s="669"/>
      <c r="LOD5" s="668"/>
      <c r="LOE5" s="668"/>
      <c r="LOF5" s="669"/>
      <c r="LOG5" s="669"/>
      <c r="LOH5" s="669"/>
      <c r="LOI5" s="669"/>
      <c r="LOJ5" s="669"/>
      <c r="LOK5" s="669"/>
      <c r="LOL5" s="669"/>
      <c r="LOM5" s="669"/>
      <c r="LON5" s="669"/>
      <c r="LOO5" s="669"/>
      <c r="LOP5" s="669"/>
      <c r="LOQ5" s="669"/>
      <c r="LOR5" s="669"/>
      <c r="LOS5" s="669"/>
      <c r="LOT5" s="669"/>
      <c r="LOU5" s="669"/>
      <c r="LOV5" s="669"/>
      <c r="LOW5" s="669"/>
      <c r="LOX5" s="669"/>
      <c r="LOY5" s="668"/>
      <c r="LOZ5" s="668"/>
      <c r="LPA5" s="669"/>
      <c r="LPB5" s="669"/>
      <c r="LPC5" s="669"/>
      <c r="LPD5" s="669"/>
      <c r="LPE5" s="669"/>
      <c r="LPF5" s="669"/>
      <c r="LPG5" s="669"/>
      <c r="LPH5" s="669"/>
      <c r="LPI5" s="669"/>
      <c r="LPJ5" s="669"/>
      <c r="LPK5" s="669"/>
      <c r="LPL5" s="669"/>
      <c r="LPM5" s="669"/>
      <c r="LPN5" s="669"/>
      <c r="LPO5" s="669"/>
      <c r="LPP5" s="669"/>
      <c r="LPQ5" s="669"/>
      <c r="LPR5" s="669"/>
      <c r="LPS5" s="669"/>
      <c r="LPT5" s="668"/>
      <c r="LPU5" s="668"/>
      <c r="LPV5" s="669"/>
      <c r="LPW5" s="669"/>
      <c r="LPX5" s="669"/>
      <c r="LPY5" s="669"/>
      <c r="LPZ5" s="669"/>
      <c r="LQA5" s="669"/>
      <c r="LQB5" s="669"/>
      <c r="LQC5" s="669"/>
      <c r="LQD5" s="669"/>
      <c r="LQE5" s="669"/>
      <c r="LQF5" s="669"/>
      <c r="LQG5" s="669"/>
      <c r="LQH5" s="669"/>
      <c r="LQI5" s="669"/>
      <c r="LQJ5" s="669"/>
      <c r="LQK5" s="669"/>
      <c r="LQL5" s="669"/>
      <c r="LQM5" s="669"/>
      <c r="LQN5" s="669"/>
      <c r="LQO5" s="668"/>
      <c r="LQP5" s="668"/>
      <c r="LQQ5" s="669"/>
      <c r="LQR5" s="669"/>
      <c r="LQS5" s="669"/>
      <c r="LQT5" s="669"/>
      <c r="LQU5" s="669"/>
      <c r="LQV5" s="669"/>
      <c r="LQW5" s="669"/>
      <c r="LQX5" s="669"/>
      <c r="LQY5" s="669"/>
      <c r="LQZ5" s="669"/>
      <c r="LRA5" s="669"/>
      <c r="LRB5" s="669"/>
      <c r="LRC5" s="669"/>
      <c r="LRD5" s="669"/>
      <c r="LRE5" s="669"/>
      <c r="LRF5" s="669"/>
      <c r="LRG5" s="669"/>
      <c r="LRH5" s="669"/>
      <c r="LRI5" s="669"/>
      <c r="LRJ5" s="668"/>
      <c r="LRK5" s="668"/>
      <c r="LRL5" s="669"/>
      <c r="LRM5" s="669"/>
      <c r="LRN5" s="669"/>
      <c r="LRO5" s="669"/>
      <c r="LRP5" s="669"/>
      <c r="LRQ5" s="669"/>
      <c r="LRR5" s="669"/>
      <c r="LRS5" s="669"/>
      <c r="LRT5" s="669"/>
      <c r="LRU5" s="669"/>
      <c r="LRV5" s="669"/>
      <c r="LRW5" s="669"/>
      <c r="LRX5" s="669"/>
      <c r="LRY5" s="669"/>
      <c r="LRZ5" s="669"/>
      <c r="LSA5" s="669"/>
      <c r="LSB5" s="669"/>
      <c r="LSC5" s="669"/>
      <c r="LSD5" s="669"/>
      <c r="LSE5" s="668"/>
      <c r="LSF5" s="668"/>
      <c r="LSG5" s="669"/>
      <c r="LSH5" s="669"/>
      <c r="LSI5" s="669"/>
      <c r="LSJ5" s="669"/>
      <c r="LSK5" s="669"/>
      <c r="LSL5" s="669"/>
      <c r="LSM5" s="669"/>
      <c r="LSN5" s="669"/>
      <c r="LSO5" s="669"/>
      <c r="LSP5" s="669"/>
      <c r="LSQ5" s="669"/>
      <c r="LSR5" s="669"/>
      <c r="LSS5" s="669"/>
      <c r="LST5" s="669"/>
      <c r="LSU5" s="669"/>
      <c r="LSV5" s="669"/>
      <c r="LSW5" s="669"/>
      <c r="LSX5" s="669"/>
      <c r="LSY5" s="669"/>
      <c r="LSZ5" s="668"/>
      <c r="LTA5" s="668"/>
      <c r="LTB5" s="669"/>
      <c r="LTC5" s="669"/>
      <c r="LTD5" s="669"/>
      <c r="LTE5" s="669"/>
      <c r="LTF5" s="669"/>
      <c r="LTG5" s="669"/>
      <c r="LTH5" s="669"/>
      <c r="LTI5" s="669"/>
      <c r="LTJ5" s="669"/>
      <c r="LTK5" s="669"/>
      <c r="LTL5" s="669"/>
      <c r="LTM5" s="669"/>
      <c r="LTN5" s="669"/>
      <c r="LTO5" s="669"/>
      <c r="LTP5" s="669"/>
      <c r="LTQ5" s="669"/>
      <c r="LTR5" s="669"/>
      <c r="LTS5" s="669"/>
      <c r="LTT5" s="669"/>
      <c r="LTU5" s="668"/>
      <c r="LTV5" s="668"/>
      <c r="LTW5" s="669"/>
      <c r="LTX5" s="669"/>
      <c r="LTY5" s="669"/>
      <c r="LTZ5" s="669"/>
      <c r="LUA5" s="669"/>
      <c r="LUB5" s="669"/>
      <c r="LUC5" s="669"/>
      <c r="LUD5" s="669"/>
      <c r="LUE5" s="669"/>
      <c r="LUF5" s="669"/>
      <c r="LUG5" s="669"/>
      <c r="LUH5" s="669"/>
      <c r="LUI5" s="669"/>
      <c r="LUJ5" s="669"/>
      <c r="LUK5" s="669"/>
      <c r="LUL5" s="669"/>
      <c r="LUM5" s="669"/>
      <c r="LUN5" s="669"/>
      <c r="LUO5" s="669"/>
      <c r="LUP5" s="668"/>
      <c r="LUQ5" s="668"/>
      <c r="LUR5" s="669"/>
      <c r="LUS5" s="669"/>
      <c r="LUT5" s="669"/>
      <c r="LUU5" s="669"/>
      <c r="LUV5" s="669"/>
      <c r="LUW5" s="669"/>
      <c r="LUX5" s="669"/>
      <c r="LUY5" s="669"/>
      <c r="LUZ5" s="669"/>
      <c r="LVA5" s="669"/>
      <c r="LVB5" s="669"/>
      <c r="LVC5" s="669"/>
      <c r="LVD5" s="669"/>
      <c r="LVE5" s="669"/>
      <c r="LVF5" s="669"/>
      <c r="LVG5" s="669"/>
      <c r="LVH5" s="669"/>
      <c r="LVI5" s="669"/>
      <c r="LVJ5" s="669"/>
      <c r="LVK5" s="668"/>
      <c r="LVL5" s="668"/>
      <c r="LVM5" s="669"/>
      <c r="LVN5" s="669"/>
      <c r="LVO5" s="669"/>
      <c r="LVP5" s="669"/>
      <c r="LVQ5" s="669"/>
      <c r="LVR5" s="669"/>
      <c r="LVS5" s="669"/>
      <c r="LVT5" s="669"/>
      <c r="LVU5" s="669"/>
      <c r="LVV5" s="669"/>
      <c r="LVW5" s="669"/>
      <c r="LVX5" s="669"/>
      <c r="LVY5" s="669"/>
      <c r="LVZ5" s="669"/>
      <c r="LWA5" s="669"/>
      <c r="LWB5" s="669"/>
      <c r="LWC5" s="669"/>
      <c r="LWD5" s="669"/>
      <c r="LWE5" s="669"/>
      <c r="LWF5" s="668"/>
      <c r="LWG5" s="668"/>
      <c r="LWH5" s="669"/>
      <c r="LWI5" s="669"/>
      <c r="LWJ5" s="669"/>
      <c r="LWK5" s="669"/>
      <c r="LWL5" s="669"/>
      <c r="LWM5" s="669"/>
      <c r="LWN5" s="669"/>
      <c r="LWO5" s="669"/>
      <c r="LWP5" s="669"/>
      <c r="LWQ5" s="669"/>
      <c r="LWR5" s="669"/>
      <c r="LWS5" s="669"/>
      <c r="LWT5" s="669"/>
      <c r="LWU5" s="669"/>
      <c r="LWV5" s="669"/>
      <c r="LWW5" s="669"/>
      <c r="LWX5" s="669"/>
      <c r="LWY5" s="669"/>
      <c r="LWZ5" s="669"/>
      <c r="LXA5" s="668"/>
      <c r="LXB5" s="668"/>
      <c r="LXC5" s="669"/>
      <c r="LXD5" s="669"/>
      <c r="LXE5" s="669"/>
      <c r="LXF5" s="669"/>
      <c r="LXG5" s="669"/>
      <c r="LXH5" s="669"/>
      <c r="LXI5" s="669"/>
      <c r="LXJ5" s="669"/>
      <c r="LXK5" s="669"/>
      <c r="LXL5" s="669"/>
      <c r="LXM5" s="669"/>
      <c r="LXN5" s="669"/>
      <c r="LXO5" s="669"/>
      <c r="LXP5" s="669"/>
      <c r="LXQ5" s="669"/>
      <c r="LXR5" s="669"/>
      <c r="LXS5" s="669"/>
      <c r="LXT5" s="669"/>
      <c r="LXU5" s="669"/>
      <c r="LXV5" s="668"/>
      <c r="LXW5" s="668"/>
      <c r="LXX5" s="669"/>
      <c r="LXY5" s="669"/>
      <c r="LXZ5" s="669"/>
      <c r="LYA5" s="669"/>
      <c r="LYB5" s="669"/>
      <c r="LYC5" s="669"/>
      <c r="LYD5" s="669"/>
      <c r="LYE5" s="669"/>
      <c r="LYF5" s="669"/>
      <c r="LYG5" s="669"/>
      <c r="LYH5" s="669"/>
      <c r="LYI5" s="669"/>
      <c r="LYJ5" s="669"/>
      <c r="LYK5" s="669"/>
      <c r="LYL5" s="669"/>
      <c r="LYM5" s="669"/>
      <c r="LYN5" s="669"/>
      <c r="LYO5" s="669"/>
      <c r="LYP5" s="669"/>
      <c r="LYQ5" s="668"/>
      <c r="LYR5" s="668"/>
      <c r="LYS5" s="669"/>
      <c r="LYT5" s="669"/>
      <c r="LYU5" s="669"/>
      <c r="LYV5" s="669"/>
      <c r="LYW5" s="669"/>
      <c r="LYX5" s="669"/>
      <c r="LYY5" s="669"/>
      <c r="LYZ5" s="669"/>
      <c r="LZA5" s="669"/>
      <c r="LZB5" s="669"/>
      <c r="LZC5" s="669"/>
      <c r="LZD5" s="669"/>
      <c r="LZE5" s="669"/>
      <c r="LZF5" s="669"/>
      <c r="LZG5" s="669"/>
      <c r="LZH5" s="669"/>
      <c r="LZI5" s="669"/>
      <c r="LZJ5" s="669"/>
      <c r="LZK5" s="669"/>
      <c r="LZL5" s="668"/>
      <c r="LZM5" s="668"/>
      <c r="LZN5" s="669"/>
      <c r="LZO5" s="669"/>
      <c r="LZP5" s="669"/>
      <c r="LZQ5" s="669"/>
      <c r="LZR5" s="669"/>
      <c r="LZS5" s="669"/>
      <c r="LZT5" s="669"/>
      <c r="LZU5" s="669"/>
      <c r="LZV5" s="669"/>
      <c r="LZW5" s="669"/>
      <c r="LZX5" s="669"/>
      <c r="LZY5" s="669"/>
      <c r="LZZ5" s="669"/>
      <c r="MAA5" s="669"/>
      <c r="MAB5" s="669"/>
      <c r="MAC5" s="669"/>
      <c r="MAD5" s="669"/>
      <c r="MAE5" s="669"/>
      <c r="MAF5" s="669"/>
      <c r="MAG5" s="668"/>
      <c r="MAH5" s="668"/>
      <c r="MAI5" s="669"/>
      <c r="MAJ5" s="669"/>
      <c r="MAK5" s="669"/>
      <c r="MAL5" s="669"/>
      <c r="MAM5" s="669"/>
      <c r="MAN5" s="669"/>
      <c r="MAO5" s="669"/>
      <c r="MAP5" s="669"/>
      <c r="MAQ5" s="669"/>
      <c r="MAR5" s="669"/>
      <c r="MAS5" s="669"/>
      <c r="MAT5" s="669"/>
      <c r="MAU5" s="669"/>
      <c r="MAV5" s="669"/>
      <c r="MAW5" s="669"/>
      <c r="MAX5" s="669"/>
      <c r="MAY5" s="669"/>
      <c r="MAZ5" s="669"/>
      <c r="MBA5" s="669"/>
      <c r="MBB5" s="668"/>
      <c r="MBC5" s="668"/>
      <c r="MBD5" s="669"/>
      <c r="MBE5" s="669"/>
      <c r="MBF5" s="669"/>
      <c r="MBG5" s="669"/>
      <c r="MBH5" s="669"/>
      <c r="MBI5" s="669"/>
      <c r="MBJ5" s="669"/>
      <c r="MBK5" s="669"/>
      <c r="MBL5" s="669"/>
      <c r="MBM5" s="669"/>
      <c r="MBN5" s="669"/>
      <c r="MBO5" s="669"/>
      <c r="MBP5" s="669"/>
      <c r="MBQ5" s="669"/>
      <c r="MBR5" s="669"/>
      <c r="MBS5" s="669"/>
      <c r="MBT5" s="669"/>
      <c r="MBU5" s="669"/>
      <c r="MBV5" s="669"/>
      <c r="MBW5" s="668"/>
      <c r="MBX5" s="668"/>
      <c r="MBY5" s="669"/>
      <c r="MBZ5" s="669"/>
      <c r="MCA5" s="669"/>
      <c r="MCB5" s="669"/>
      <c r="MCC5" s="669"/>
      <c r="MCD5" s="669"/>
      <c r="MCE5" s="669"/>
      <c r="MCF5" s="669"/>
      <c r="MCG5" s="669"/>
      <c r="MCH5" s="669"/>
      <c r="MCI5" s="669"/>
      <c r="MCJ5" s="669"/>
      <c r="MCK5" s="669"/>
      <c r="MCL5" s="669"/>
      <c r="MCM5" s="669"/>
      <c r="MCN5" s="669"/>
      <c r="MCO5" s="669"/>
      <c r="MCP5" s="669"/>
      <c r="MCQ5" s="669"/>
      <c r="MCR5" s="668"/>
      <c r="MCS5" s="668"/>
      <c r="MCT5" s="669"/>
      <c r="MCU5" s="669"/>
      <c r="MCV5" s="669"/>
      <c r="MCW5" s="669"/>
      <c r="MCX5" s="669"/>
      <c r="MCY5" s="669"/>
      <c r="MCZ5" s="669"/>
      <c r="MDA5" s="669"/>
      <c r="MDB5" s="669"/>
      <c r="MDC5" s="669"/>
      <c r="MDD5" s="669"/>
      <c r="MDE5" s="669"/>
      <c r="MDF5" s="669"/>
      <c r="MDG5" s="669"/>
      <c r="MDH5" s="669"/>
      <c r="MDI5" s="669"/>
      <c r="MDJ5" s="669"/>
      <c r="MDK5" s="669"/>
      <c r="MDL5" s="669"/>
      <c r="MDM5" s="668"/>
      <c r="MDN5" s="668"/>
      <c r="MDO5" s="669"/>
      <c r="MDP5" s="669"/>
      <c r="MDQ5" s="669"/>
      <c r="MDR5" s="669"/>
      <c r="MDS5" s="669"/>
      <c r="MDT5" s="669"/>
      <c r="MDU5" s="669"/>
      <c r="MDV5" s="669"/>
      <c r="MDW5" s="669"/>
      <c r="MDX5" s="669"/>
      <c r="MDY5" s="669"/>
      <c r="MDZ5" s="669"/>
      <c r="MEA5" s="669"/>
      <c r="MEB5" s="669"/>
      <c r="MEC5" s="669"/>
      <c r="MED5" s="669"/>
      <c r="MEE5" s="669"/>
      <c r="MEF5" s="669"/>
      <c r="MEG5" s="669"/>
      <c r="MEH5" s="668"/>
      <c r="MEI5" s="668"/>
      <c r="MEJ5" s="669"/>
      <c r="MEK5" s="669"/>
      <c r="MEL5" s="669"/>
      <c r="MEM5" s="669"/>
      <c r="MEN5" s="669"/>
      <c r="MEO5" s="669"/>
      <c r="MEP5" s="669"/>
      <c r="MEQ5" s="669"/>
      <c r="MER5" s="669"/>
      <c r="MES5" s="669"/>
      <c r="MET5" s="669"/>
      <c r="MEU5" s="669"/>
      <c r="MEV5" s="669"/>
      <c r="MEW5" s="669"/>
      <c r="MEX5" s="669"/>
      <c r="MEY5" s="669"/>
      <c r="MEZ5" s="669"/>
      <c r="MFA5" s="669"/>
      <c r="MFB5" s="669"/>
      <c r="MFC5" s="668"/>
      <c r="MFD5" s="668"/>
      <c r="MFE5" s="669"/>
      <c r="MFF5" s="669"/>
      <c r="MFG5" s="669"/>
      <c r="MFH5" s="669"/>
      <c r="MFI5" s="669"/>
      <c r="MFJ5" s="669"/>
      <c r="MFK5" s="669"/>
      <c r="MFL5" s="669"/>
      <c r="MFM5" s="669"/>
      <c r="MFN5" s="669"/>
      <c r="MFO5" s="669"/>
      <c r="MFP5" s="669"/>
      <c r="MFQ5" s="669"/>
      <c r="MFR5" s="669"/>
      <c r="MFS5" s="669"/>
      <c r="MFT5" s="669"/>
      <c r="MFU5" s="669"/>
      <c r="MFV5" s="669"/>
      <c r="MFW5" s="669"/>
      <c r="MFX5" s="668"/>
      <c r="MFY5" s="668"/>
      <c r="MFZ5" s="669"/>
      <c r="MGA5" s="669"/>
      <c r="MGB5" s="669"/>
      <c r="MGC5" s="669"/>
      <c r="MGD5" s="669"/>
      <c r="MGE5" s="669"/>
      <c r="MGF5" s="669"/>
      <c r="MGG5" s="669"/>
      <c r="MGH5" s="669"/>
      <c r="MGI5" s="669"/>
      <c r="MGJ5" s="669"/>
      <c r="MGK5" s="669"/>
      <c r="MGL5" s="669"/>
      <c r="MGM5" s="669"/>
      <c r="MGN5" s="669"/>
      <c r="MGO5" s="669"/>
      <c r="MGP5" s="669"/>
      <c r="MGQ5" s="669"/>
      <c r="MGR5" s="669"/>
      <c r="MGS5" s="668"/>
      <c r="MGT5" s="668"/>
      <c r="MGU5" s="669"/>
      <c r="MGV5" s="669"/>
      <c r="MGW5" s="669"/>
      <c r="MGX5" s="669"/>
      <c r="MGY5" s="669"/>
      <c r="MGZ5" s="669"/>
      <c r="MHA5" s="669"/>
      <c r="MHB5" s="669"/>
      <c r="MHC5" s="669"/>
      <c r="MHD5" s="669"/>
      <c r="MHE5" s="669"/>
      <c r="MHF5" s="669"/>
      <c r="MHG5" s="669"/>
      <c r="MHH5" s="669"/>
      <c r="MHI5" s="669"/>
      <c r="MHJ5" s="669"/>
      <c r="MHK5" s="669"/>
      <c r="MHL5" s="669"/>
      <c r="MHM5" s="669"/>
      <c r="MHN5" s="668"/>
      <c r="MHO5" s="668"/>
      <c r="MHP5" s="669"/>
      <c r="MHQ5" s="669"/>
      <c r="MHR5" s="669"/>
      <c r="MHS5" s="669"/>
      <c r="MHT5" s="669"/>
      <c r="MHU5" s="669"/>
      <c r="MHV5" s="669"/>
      <c r="MHW5" s="669"/>
      <c r="MHX5" s="669"/>
      <c r="MHY5" s="669"/>
      <c r="MHZ5" s="669"/>
      <c r="MIA5" s="669"/>
      <c r="MIB5" s="669"/>
      <c r="MIC5" s="669"/>
      <c r="MID5" s="669"/>
      <c r="MIE5" s="669"/>
      <c r="MIF5" s="669"/>
      <c r="MIG5" s="669"/>
      <c r="MIH5" s="669"/>
      <c r="MII5" s="668"/>
      <c r="MIJ5" s="668"/>
      <c r="MIK5" s="669"/>
      <c r="MIL5" s="669"/>
      <c r="MIM5" s="669"/>
      <c r="MIN5" s="669"/>
      <c r="MIO5" s="669"/>
      <c r="MIP5" s="669"/>
      <c r="MIQ5" s="669"/>
      <c r="MIR5" s="669"/>
      <c r="MIS5" s="669"/>
      <c r="MIT5" s="669"/>
      <c r="MIU5" s="669"/>
      <c r="MIV5" s="669"/>
      <c r="MIW5" s="669"/>
      <c r="MIX5" s="669"/>
      <c r="MIY5" s="669"/>
      <c r="MIZ5" s="669"/>
      <c r="MJA5" s="669"/>
      <c r="MJB5" s="669"/>
      <c r="MJC5" s="669"/>
      <c r="MJD5" s="668"/>
      <c r="MJE5" s="668"/>
      <c r="MJF5" s="669"/>
      <c r="MJG5" s="669"/>
      <c r="MJH5" s="669"/>
      <c r="MJI5" s="669"/>
      <c r="MJJ5" s="669"/>
      <c r="MJK5" s="669"/>
      <c r="MJL5" s="669"/>
      <c r="MJM5" s="669"/>
      <c r="MJN5" s="669"/>
      <c r="MJO5" s="669"/>
      <c r="MJP5" s="669"/>
      <c r="MJQ5" s="669"/>
      <c r="MJR5" s="669"/>
      <c r="MJS5" s="669"/>
      <c r="MJT5" s="669"/>
      <c r="MJU5" s="669"/>
      <c r="MJV5" s="669"/>
      <c r="MJW5" s="669"/>
      <c r="MJX5" s="669"/>
      <c r="MJY5" s="668"/>
      <c r="MJZ5" s="668"/>
      <c r="MKA5" s="669"/>
      <c r="MKB5" s="669"/>
      <c r="MKC5" s="669"/>
      <c r="MKD5" s="669"/>
      <c r="MKE5" s="669"/>
      <c r="MKF5" s="669"/>
      <c r="MKG5" s="669"/>
      <c r="MKH5" s="669"/>
      <c r="MKI5" s="669"/>
      <c r="MKJ5" s="669"/>
      <c r="MKK5" s="669"/>
      <c r="MKL5" s="669"/>
      <c r="MKM5" s="669"/>
      <c r="MKN5" s="669"/>
      <c r="MKO5" s="669"/>
      <c r="MKP5" s="669"/>
      <c r="MKQ5" s="669"/>
      <c r="MKR5" s="669"/>
      <c r="MKS5" s="669"/>
      <c r="MKT5" s="668"/>
      <c r="MKU5" s="668"/>
      <c r="MKV5" s="669"/>
      <c r="MKW5" s="669"/>
      <c r="MKX5" s="669"/>
      <c r="MKY5" s="669"/>
      <c r="MKZ5" s="669"/>
      <c r="MLA5" s="669"/>
      <c r="MLB5" s="669"/>
      <c r="MLC5" s="669"/>
      <c r="MLD5" s="669"/>
      <c r="MLE5" s="669"/>
      <c r="MLF5" s="669"/>
      <c r="MLG5" s="669"/>
      <c r="MLH5" s="669"/>
      <c r="MLI5" s="669"/>
      <c r="MLJ5" s="669"/>
      <c r="MLK5" s="669"/>
      <c r="MLL5" s="669"/>
      <c r="MLM5" s="669"/>
      <c r="MLN5" s="669"/>
      <c r="MLO5" s="668"/>
      <c r="MLP5" s="668"/>
      <c r="MLQ5" s="669"/>
      <c r="MLR5" s="669"/>
      <c r="MLS5" s="669"/>
      <c r="MLT5" s="669"/>
      <c r="MLU5" s="669"/>
      <c r="MLV5" s="669"/>
      <c r="MLW5" s="669"/>
      <c r="MLX5" s="669"/>
      <c r="MLY5" s="669"/>
      <c r="MLZ5" s="669"/>
      <c r="MMA5" s="669"/>
      <c r="MMB5" s="669"/>
      <c r="MMC5" s="669"/>
      <c r="MMD5" s="669"/>
      <c r="MME5" s="669"/>
      <c r="MMF5" s="669"/>
      <c r="MMG5" s="669"/>
      <c r="MMH5" s="669"/>
      <c r="MMI5" s="669"/>
      <c r="MMJ5" s="668"/>
      <c r="MMK5" s="668"/>
      <c r="MML5" s="669"/>
      <c r="MMM5" s="669"/>
      <c r="MMN5" s="669"/>
      <c r="MMO5" s="669"/>
      <c r="MMP5" s="669"/>
      <c r="MMQ5" s="669"/>
      <c r="MMR5" s="669"/>
      <c r="MMS5" s="669"/>
      <c r="MMT5" s="669"/>
      <c r="MMU5" s="669"/>
      <c r="MMV5" s="669"/>
      <c r="MMW5" s="669"/>
      <c r="MMX5" s="669"/>
      <c r="MMY5" s="669"/>
      <c r="MMZ5" s="669"/>
      <c r="MNA5" s="669"/>
      <c r="MNB5" s="669"/>
      <c r="MNC5" s="669"/>
      <c r="MND5" s="669"/>
      <c r="MNE5" s="668"/>
      <c r="MNF5" s="668"/>
      <c r="MNG5" s="669"/>
      <c r="MNH5" s="669"/>
      <c r="MNI5" s="669"/>
      <c r="MNJ5" s="669"/>
      <c r="MNK5" s="669"/>
      <c r="MNL5" s="669"/>
      <c r="MNM5" s="669"/>
      <c r="MNN5" s="669"/>
      <c r="MNO5" s="669"/>
      <c r="MNP5" s="669"/>
      <c r="MNQ5" s="669"/>
      <c r="MNR5" s="669"/>
      <c r="MNS5" s="669"/>
      <c r="MNT5" s="669"/>
      <c r="MNU5" s="669"/>
      <c r="MNV5" s="669"/>
      <c r="MNW5" s="669"/>
      <c r="MNX5" s="669"/>
      <c r="MNY5" s="669"/>
      <c r="MNZ5" s="668"/>
      <c r="MOA5" s="668"/>
      <c r="MOB5" s="669"/>
      <c r="MOC5" s="669"/>
      <c r="MOD5" s="669"/>
      <c r="MOE5" s="669"/>
      <c r="MOF5" s="669"/>
      <c r="MOG5" s="669"/>
      <c r="MOH5" s="669"/>
      <c r="MOI5" s="669"/>
      <c r="MOJ5" s="669"/>
      <c r="MOK5" s="669"/>
      <c r="MOL5" s="669"/>
      <c r="MOM5" s="669"/>
      <c r="MON5" s="669"/>
      <c r="MOO5" s="669"/>
      <c r="MOP5" s="669"/>
      <c r="MOQ5" s="669"/>
      <c r="MOR5" s="669"/>
      <c r="MOS5" s="669"/>
      <c r="MOT5" s="669"/>
      <c r="MOU5" s="668"/>
      <c r="MOV5" s="668"/>
      <c r="MOW5" s="669"/>
      <c r="MOX5" s="669"/>
      <c r="MOY5" s="669"/>
      <c r="MOZ5" s="669"/>
      <c r="MPA5" s="669"/>
      <c r="MPB5" s="669"/>
      <c r="MPC5" s="669"/>
      <c r="MPD5" s="669"/>
      <c r="MPE5" s="669"/>
      <c r="MPF5" s="669"/>
      <c r="MPG5" s="669"/>
      <c r="MPH5" s="669"/>
      <c r="MPI5" s="669"/>
      <c r="MPJ5" s="669"/>
      <c r="MPK5" s="669"/>
      <c r="MPL5" s="669"/>
      <c r="MPM5" s="669"/>
      <c r="MPN5" s="669"/>
      <c r="MPO5" s="669"/>
      <c r="MPP5" s="668"/>
      <c r="MPQ5" s="668"/>
      <c r="MPR5" s="669"/>
      <c r="MPS5" s="669"/>
      <c r="MPT5" s="669"/>
      <c r="MPU5" s="669"/>
      <c r="MPV5" s="669"/>
      <c r="MPW5" s="669"/>
      <c r="MPX5" s="669"/>
      <c r="MPY5" s="669"/>
      <c r="MPZ5" s="669"/>
      <c r="MQA5" s="669"/>
      <c r="MQB5" s="669"/>
      <c r="MQC5" s="669"/>
      <c r="MQD5" s="669"/>
      <c r="MQE5" s="669"/>
      <c r="MQF5" s="669"/>
      <c r="MQG5" s="669"/>
      <c r="MQH5" s="669"/>
      <c r="MQI5" s="669"/>
      <c r="MQJ5" s="669"/>
      <c r="MQK5" s="668"/>
      <c r="MQL5" s="668"/>
      <c r="MQM5" s="669"/>
      <c r="MQN5" s="669"/>
      <c r="MQO5" s="669"/>
      <c r="MQP5" s="669"/>
      <c r="MQQ5" s="669"/>
      <c r="MQR5" s="669"/>
      <c r="MQS5" s="669"/>
      <c r="MQT5" s="669"/>
      <c r="MQU5" s="669"/>
      <c r="MQV5" s="669"/>
      <c r="MQW5" s="669"/>
      <c r="MQX5" s="669"/>
      <c r="MQY5" s="669"/>
      <c r="MQZ5" s="669"/>
      <c r="MRA5" s="669"/>
      <c r="MRB5" s="669"/>
      <c r="MRC5" s="669"/>
      <c r="MRD5" s="669"/>
      <c r="MRE5" s="669"/>
      <c r="MRF5" s="668"/>
      <c r="MRG5" s="668"/>
      <c r="MRH5" s="669"/>
      <c r="MRI5" s="669"/>
      <c r="MRJ5" s="669"/>
      <c r="MRK5" s="669"/>
      <c r="MRL5" s="669"/>
      <c r="MRM5" s="669"/>
      <c r="MRN5" s="669"/>
      <c r="MRO5" s="669"/>
      <c r="MRP5" s="669"/>
      <c r="MRQ5" s="669"/>
      <c r="MRR5" s="669"/>
      <c r="MRS5" s="669"/>
      <c r="MRT5" s="669"/>
      <c r="MRU5" s="669"/>
      <c r="MRV5" s="669"/>
      <c r="MRW5" s="669"/>
      <c r="MRX5" s="669"/>
      <c r="MRY5" s="669"/>
      <c r="MRZ5" s="669"/>
      <c r="MSA5" s="668"/>
      <c r="MSB5" s="668"/>
      <c r="MSC5" s="669"/>
      <c r="MSD5" s="669"/>
      <c r="MSE5" s="669"/>
      <c r="MSF5" s="669"/>
      <c r="MSG5" s="669"/>
      <c r="MSH5" s="669"/>
      <c r="MSI5" s="669"/>
      <c r="MSJ5" s="669"/>
      <c r="MSK5" s="669"/>
      <c r="MSL5" s="669"/>
      <c r="MSM5" s="669"/>
      <c r="MSN5" s="669"/>
      <c r="MSO5" s="669"/>
      <c r="MSP5" s="669"/>
      <c r="MSQ5" s="669"/>
      <c r="MSR5" s="669"/>
      <c r="MSS5" s="669"/>
      <c r="MST5" s="669"/>
      <c r="MSU5" s="669"/>
      <c r="MSV5" s="668"/>
      <c r="MSW5" s="668"/>
      <c r="MSX5" s="669"/>
      <c r="MSY5" s="669"/>
      <c r="MSZ5" s="669"/>
      <c r="MTA5" s="669"/>
      <c r="MTB5" s="669"/>
      <c r="MTC5" s="669"/>
      <c r="MTD5" s="669"/>
      <c r="MTE5" s="669"/>
      <c r="MTF5" s="669"/>
      <c r="MTG5" s="669"/>
      <c r="MTH5" s="669"/>
      <c r="MTI5" s="669"/>
      <c r="MTJ5" s="669"/>
      <c r="MTK5" s="669"/>
      <c r="MTL5" s="669"/>
      <c r="MTM5" s="669"/>
      <c r="MTN5" s="669"/>
      <c r="MTO5" s="669"/>
      <c r="MTP5" s="669"/>
      <c r="MTQ5" s="668"/>
      <c r="MTR5" s="668"/>
      <c r="MTS5" s="669"/>
      <c r="MTT5" s="669"/>
      <c r="MTU5" s="669"/>
      <c r="MTV5" s="669"/>
      <c r="MTW5" s="669"/>
      <c r="MTX5" s="669"/>
      <c r="MTY5" s="669"/>
      <c r="MTZ5" s="669"/>
      <c r="MUA5" s="669"/>
      <c r="MUB5" s="669"/>
      <c r="MUC5" s="669"/>
      <c r="MUD5" s="669"/>
      <c r="MUE5" s="669"/>
      <c r="MUF5" s="669"/>
      <c r="MUG5" s="669"/>
      <c r="MUH5" s="669"/>
      <c r="MUI5" s="669"/>
      <c r="MUJ5" s="669"/>
      <c r="MUK5" s="669"/>
      <c r="MUL5" s="668"/>
      <c r="MUM5" s="668"/>
      <c r="MUN5" s="669"/>
      <c r="MUO5" s="669"/>
      <c r="MUP5" s="669"/>
      <c r="MUQ5" s="669"/>
      <c r="MUR5" s="669"/>
      <c r="MUS5" s="669"/>
      <c r="MUT5" s="669"/>
      <c r="MUU5" s="669"/>
      <c r="MUV5" s="669"/>
      <c r="MUW5" s="669"/>
      <c r="MUX5" s="669"/>
      <c r="MUY5" s="669"/>
      <c r="MUZ5" s="669"/>
      <c r="MVA5" s="669"/>
      <c r="MVB5" s="669"/>
      <c r="MVC5" s="669"/>
      <c r="MVD5" s="669"/>
      <c r="MVE5" s="669"/>
      <c r="MVF5" s="669"/>
      <c r="MVG5" s="668"/>
      <c r="MVH5" s="668"/>
      <c r="MVI5" s="669"/>
      <c r="MVJ5" s="669"/>
      <c r="MVK5" s="669"/>
      <c r="MVL5" s="669"/>
      <c r="MVM5" s="669"/>
      <c r="MVN5" s="669"/>
      <c r="MVO5" s="669"/>
      <c r="MVP5" s="669"/>
      <c r="MVQ5" s="669"/>
      <c r="MVR5" s="669"/>
      <c r="MVS5" s="669"/>
      <c r="MVT5" s="669"/>
      <c r="MVU5" s="669"/>
      <c r="MVV5" s="669"/>
      <c r="MVW5" s="669"/>
      <c r="MVX5" s="669"/>
      <c r="MVY5" s="669"/>
      <c r="MVZ5" s="669"/>
      <c r="MWA5" s="669"/>
      <c r="MWB5" s="668"/>
      <c r="MWC5" s="668"/>
      <c r="MWD5" s="669"/>
      <c r="MWE5" s="669"/>
      <c r="MWF5" s="669"/>
      <c r="MWG5" s="669"/>
      <c r="MWH5" s="669"/>
      <c r="MWI5" s="669"/>
      <c r="MWJ5" s="669"/>
      <c r="MWK5" s="669"/>
      <c r="MWL5" s="669"/>
      <c r="MWM5" s="669"/>
      <c r="MWN5" s="669"/>
      <c r="MWO5" s="669"/>
      <c r="MWP5" s="669"/>
      <c r="MWQ5" s="669"/>
      <c r="MWR5" s="669"/>
      <c r="MWS5" s="669"/>
      <c r="MWT5" s="669"/>
      <c r="MWU5" s="669"/>
      <c r="MWV5" s="669"/>
      <c r="MWW5" s="668"/>
      <c r="MWX5" s="668"/>
      <c r="MWY5" s="669"/>
      <c r="MWZ5" s="669"/>
      <c r="MXA5" s="669"/>
      <c r="MXB5" s="669"/>
      <c r="MXC5" s="669"/>
      <c r="MXD5" s="669"/>
      <c r="MXE5" s="669"/>
      <c r="MXF5" s="669"/>
      <c r="MXG5" s="669"/>
      <c r="MXH5" s="669"/>
      <c r="MXI5" s="669"/>
      <c r="MXJ5" s="669"/>
      <c r="MXK5" s="669"/>
      <c r="MXL5" s="669"/>
      <c r="MXM5" s="669"/>
      <c r="MXN5" s="669"/>
      <c r="MXO5" s="669"/>
      <c r="MXP5" s="669"/>
      <c r="MXQ5" s="669"/>
      <c r="MXR5" s="668"/>
      <c r="MXS5" s="668"/>
      <c r="MXT5" s="669"/>
      <c r="MXU5" s="669"/>
      <c r="MXV5" s="669"/>
      <c r="MXW5" s="669"/>
      <c r="MXX5" s="669"/>
      <c r="MXY5" s="669"/>
      <c r="MXZ5" s="669"/>
      <c r="MYA5" s="669"/>
      <c r="MYB5" s="669"/>
      <c r="MYC5" s="669"/>
      <c r="MYD5" s="669"/>
      <c r="MYE5" s="669"/>
      <c r="MYF5" s="669"/>
      <c r="MYG5" s="669"/>
      <c r="MYH5" s="669"/>
      <c r="MYI5" s="669"/>
      <c r="MYJ5" s="669"/>
      <c r="MYK5" s="669"/>
      <c r="MYL5" s="669"/>
      <c r="MYM5" s="668"/>
      <c r="MYN5" s="668"/>
      <c r="MYO5" s="669"/>
      <c r="MYP5" s="669"/>
      <c r="MYQ5" s="669"/>
      <c r="MYR5" s="669"/>
      <c r="MYS5" s="669"/>
      <c r="MYT5" s="669"/>
      <c r="MYU5" s="669"/>
      <c r="MYV5" s="669"/>
      <c r="MYW5" s="669"/>
      <c r="MYX5" s="669"/>
      <c r="MYY5" s="669"/>
      <c r="MYZ5" s="669"/>
      <c r="MZA5" s="669"/>
      <c r="MZB5" s="669"/>
      <c r="MZC5" s="669"/>
      <c r="MZD5" s="669"/>
      <c r="MZE5" s="669"/>
      <c r="MZF5" s="669"/>
      <c r="MZG5" s="669"/>
      <c r="MZH5" s="668"/>
      <c r="MZI5" s="668"/>
      <c r="MZJ5" s="669"/>
      <c r="MZK5" s="669"/>
      <c r="MZL5" s="669"/>
      <c r="MZM5" s="669"/>
      <c r="MZN5" s="669"/>
      <c r="MZO5" s="669"/>
      <c r="MZP5" s="669"/>
      <c r="MZQ5" s="669"/>
      <c r="MZR5" s="669"/>
      <c r="MZS5" s="669"/>
      <c r="MZT5" s="669"/>
      <c r="MZU5" s="669"/>
      <c r="MZV5" s="669"/>
      <c r="MZW5" s="669"/>
      <c r="MZX5" s="669"/>
      <c r="MZY5" s="669"/>
      <c r="MZZ5" s="669"/>
      <c r="NAA5" s="669"/>
      <c r="NAB5" s="669"/>
      <c r="NAC5" s="668"/>
      <c r="NAD5" s="668"/>
      <c r="NAE5" s="669"/>
      <c r="NAF5" s="669"/>
      <c r="NAG5" s="669"/>
      <c r="NAH5" s="669"/>
      <c r="NAI5" s="669"/>
      <c r="NAJ5" s="669"/>
      <c r="NAK5" s="669"/>
      <c r="NAL5" s="669"/>
      <c r="NAM5" s="669"/>
      <c r="NAN5" s="669"/>
      <c r="NAO5" s="669"/>
      <c r="NAP5" s="669"/>
      <c r="NAQ5" s="669"/>
      <c r="NAR5" s="669"/>
      <c r="NAS5" s="669"/>
      <c r="NAT5" s="669"/>
      <c r="NAU5" s="669"/>
      <c r="NAV5" s="669"/>
      <c r="NAW5" s="669"/>
      <c r="NAX5" s="668"/>
      <c r="NAY5" s="668"/>
      <c r="NAZ5" s="669"/>
      <c r="NBA5" s="669"/>
      <c r="NBB5" s="669"/>
      <c r="NBC5" s="669"/>
      <c r="NBD5" s="669"/>
      <c r="NBE5" s="669"/>
      <c r="NBF5" s="669"/>
      <c r="NBG5" s="669"/>
      <c r="NBH5" s="669"/>
      <c r="NBI5" s="669"/>
      <c r="NBJ5" s="669"/>
      <c r="NBK5" s="669"/>
      <c r="NBL5" s="669"/>
      <c r="NBM5" s="669"/>
      <c r="NBN5" s="669"/>
      <c r="NBO5" s="669"/>
      <c r="NBP5" s="669"/>
      <c r="NBQ5" s="669"/>
      <c r="NBR5" s="669"/>
      <c r="NBS5" s="668"/>
      <c r="NBT5" s="668"/>
      <c r="NBU5" s="669"/>
      <c r="NBV5" s="669"/>
      <c r="NBW5" s="669"/>
      <c r="NBX5" s="669"/>
      <c r="NBY5" s="669"/>
      <c r="NBZ5" s="669"/>
      <c r="NCA5" s="669"/>
      <c r="NCB5" s="669"/>
      <c r="NCC5" s="669"/>
      <c r="NCD5" s="669"/>
      <c r="NCE5" s="669"/>
      <c r="NCF5" s="669"/>
      <c r="NCG5" s="669"/>
      <c r="NCH5" s="669"/>
      <c r="NCI5" s="669"/>
      <c r="NCJ5" s="669"/>
      <c r="NCK5" s="669"/>
      <c r="NCL5" s="669"/>
      <c r="NCM5" s="669"/>
      <c r="NCN5" s="668"/>
      <c r="NCO5" s="668"/>
      <c r="NCP5" s="669"/>
      <c r="NCQ5" s="669"/>
      <c r="NCR5" s="669"/>
      <c r="NCS5" s="669"/>
      <c r="NCT5" s="669"/>
      <c r="NCU5" s="669"/>
      <c r="NCV5" s="669"/>
      <c r="NCW5" s="669"/>
      <c r="NCX5" s="669"/>
      <c r="NCY5" s="669"/>
      <c r="NCZ5" s="669"/>
      <c r="NDA5" s="669"/>
      <c r="NDB5" s="669"/>
      <c r="NDC5" s="669"/>
      <c r="NDD5" s="669"/>
      <c r="NDE5" s="669"/>
      <c r="NDF5" s="669"/>
      <c r="NDG5" s="669"/>
      <c r="NDH5" s="669"/>
      <c r="NDI5" s="668"/>
      <c r="NDJ5" s="668"/>
      <c r="NDK5" s="669"/>
      <c r="NDL5" s="669"/>
      <c r="NDM5" s="669"/>
      <c r="NDN5" s="669"/>
      <c r="NDO5" s="669"/>
      <c r="NDP5" s="669"/>
      <c r="NDQ5" s="669"/>
      <c r="NDR5" s="669"/>
      <c r="NDS5" s="669"/>
      <c r="NDT5" s="669"/>
      <c r="NDU5" s="669"/>
      <c r="NDV5" s="669"/>
      <c r="NDW5" s="669"/>
      <c r="NDX5" s="669"/>
      <c r="NDY5" s="669"/>
      <c r="NDZ5" s="669"/>
      <c r="NEA5" s="669"/>
      <c r="NEB5" s="669"/>
      <c r="NEC5" s="669"/>
      <c r="NED5" s="668"/>
      <c r="NEE5" s="668"/>
      <c r="NEF5" s="669"/>
      <c r="NEG5" s="669"/>
      <c r="NEH5" s="669"/>
      <c r="NEI5" s="669"/>
      <c r="NEJ5" s="669"/>
      <c r="NEK5" s="669"/>
      <c r="NEL5" s="669"/>
      <c r="NEM5" s="669"/>
      <c r="NEN5" s="669"/>
      <c r="NEO5" s="669"/>
      <c r="NEP5" s="669"/>
      <c r="NEQ5" s="669"/>
      <c r="NER5" s="669"/>
      <c r="NES5" s="669"/>
      <c r="NET5" s="669"/>
      <c r="NEU5" s="669"/>
      <c r="NEV5" s="669"/>
      <c r="NEW5" s="669"/>
      <c r="NEX5" s="669"/>
      <c r="NEY5" s="668"/>
      <c r="NEZ5" s="668"/>
      <c r="NFA5" s="669"/>
      <c r="NFB5" s="669"/>
      <c r="NFC5" s="669"/>
      <c r="NFD5" s="669"/>
      <c r="NFE5" s="669"/>
      <c r="NFF5" s="669"/>
      <c r="NFG5" s="669"/>
      <c r="NFH5" s="669"/>
      <c r="NFI5" s="669"/>
      <c r="NFJ5" s="669"/>
      <c r="NFK5" s="669"/>
      <c r="NFL5" s="669"/>
      <c r="NFM5" s="669"/>
      <c r="NFN5" s="669"/>
      <c r="NFO5" s="669"/>
      <c r="NFP5" s="669"/>
      <c r="NFQ5" s="669"/>
      <c r="NFR5" s="669"/>
      <c r="NFS5" s="669"/>
      <c r="NFT5" s="668"/>
      <c r="NFU5" s="668"/>
      <c r="NFV5" s="669"/>
      <c r="NFW5" s="669"/>
      <c r="NFX5" s="669"/>
      <c r="NFY5" s="669"/>
      <c r="NFZ5" s="669"/>
      <c r="NGA5" s="669"/>
      <c r="NGB5" s="669"/>
      <c r="NGC5" s="669"/>
      <c r="NGD5" s="669"/>
      <c r="NGE5" s="669"/>
      <c r="NGF5" s="669"/>
      <c r="NGG5" s="669"/>
      <c r="NGH5" s="669"/>
      <c r="NGI5" s="669"/>
      <c r="NGJ5" s="669"/>
      <c r="NGK5" s="669"/>
      <c r="NGL5" s="669"/>
      <c r="NGM5" s="669"/>
      <c r="NGN5" s="669"/>
      <c r="NGO5" s="668"/>
      <c r="NGP5" s="668"/>
      <c r="NGQ5" s="669"/>
      <c r="NGR5" s="669"/>
      <c r="NGS5" s="669"/>
      <c r="NGT5" s="669"/>
      <c r="NGU5" s="669"/>
      <c r="NGV5" s="669"/>
      <c r="NGW5" s="669"/>
      <c r="NGX5" s="669"/>
      <c r="NGY5" s="669"/>
      <c r="NGZ5" s="669"/>
      <c r="NHA5" s="669"/>
      <c r="NHB5" s="669"/>
      <c r="NHC5" s="669"/>
      <c r="NHD5" s="669"/>
      <c r="NHE5" s="669"/>
      <c r="NHF5" s="669"/>
      <c r="NHG5" s="669"/>
      <c r="NHH5" s="669"/>
      <c r="NHI5" s="669"/>
      <c r="NHJ5" s="668"/>
      <c r="NHK5" s="668"/>
      <c r="NHL5" s="669"/>
      <c r="NHM5" s="669"/>
      <c r="NHN5" s="669"/>
      <c r="NHO5" s="669"/>
      <c r="NHP5" s="669"/>
      <c r="NHQ5" s="669"/>
      <c r="NHR5" s="669"/>
      <c r="NHS5" s="669"/>
      <c r="NHT5" s="669"/>
      <c r="NHU5" s="669"/>
      <c r="NHV5" s="669"/>
      <c r="NHW5" s="669"/>
      <c r="NHX5" s="669"/>
      <c r="NHY5" s="669"/>
      <c r="NHZ5" s="669"/>
      <c r="NIA5" s="669"/>
      <c r="NIB5" s="669"/>
      <c r="NIC5" s="669"/>
      <c r="NID5" s="669"/>
      <c r="NIE5" s="668"/>
      <c r="NIF5" s="668"/>
      <c r="NIG5" s="669"/>
      <c r="NIH5" s="669"/>
      <c r="NII5" s="669"/>
      <c r="NIJ5" s="669"/>
      <c r="NIK5" s="669"/>
      <c r="NIL5" s="669"/>
      <c r="NIM5" s="669"/>
      <c r="NIN5" s="669"/>
      <c r="NIO5" s="669"/>
      <c r="NIP5" s="669"/>
      <c r="NIQ5" s="669"/>
      <c r="NIR5" s="669"/>
      <c r="NIS5" s="669"/>
      <c r="NIT5" s="669"/>
      <c r="NIU5" s="669"/>
      <c r="NIV5" s="669"/>
      <c r="NIW5" s="669"/>
      <c r="NIX5" s="669"/>
      <c r="NIY5" s="669"/>
      <c r="NIZ5" s="668"/>
      <c r="NJA5" s="668"/>
      <c r="NJB5" s="669"/>
      <c r="NJC5" s="669"/>
      <c r="NJD5" s="669"/>
      <c r="NJE5" s="669"/>
      <c r="NJF5" s="669"/>
      <c r="NJG5" s="669"/>
      <c r="NJH5" s="669"/>
      <c r="NJI5" s="669"/>
      <c r="NJJ5" s="669"/>
      <c r="NJK5" s="669"/>
      <c r="NJL5" s="669"/>
      <c r="NJM5" s="669"/>
      <c r="NJN5" s="669"/>
      <c r="NJO5" s="669"/>
      <c r="NJP5" s="669"/>
      <c r="NJQ5" s="669"/>
      <c r="NJR5" s="669"/>
      <c r="NJS5" s="669"/>
      <c r="NJT5" s="669"/>
      <c r="NJU5" s="668"/>
      <c r="NJV5" s="668"/>
      <c r="NJW5" s="669"/>
      <c r="NJX5" s="669"/>
      <c r="NJY5" s="669"/>
      <c r="NJZ5" s="669"/>
      <c r="NKA5" s="669"/>
      <c r="NKB5" s="669"/>
      <c r="NKC5" s="669"/>
      <c r="NKD5" s="669"/>
      <c r="NKE5" s="669"/>
      <c r="NKF5" s="669"/>
      <c r="NKG5" s="669"/>
      <c r="NKH5" s="669"/>
      <c r="NKI5" s="669"/>
      <c r="NKJ5" s="669"/>
      <c r="NKK5" s="669"/>
      <c r="NKL5" s="669"/>
      <c r="NKM5" s="669"/>
      <c r="NKN5" s="669"/>
      <c r="NKO5" s="669"/>
      <c r="NKP5" s="668"/>
      <c r="NKQ5" s="668"/>
      <c r="NKR5" s="669"/>
      <c r="NKS5" s="669"/>
      <c r="NKT5" s="669"/>
      <c r="NKU5" s="669"/>
      <c r="NKV5" s="669"/>
      <c r="NKW5" s="669"/>
      <c r="NKX5" s="669"/>
      <c r="NKY5" s="669"/>
      <c r="NKZ5" s="669"/>
      <c r="NLA5" s="669"/>
      <c r="NLB5" s="669"/>
      <c r="NLC5" s="669"/>
      <c r="NLD5" s="669"/>
      <c r="NLE5" s="669"/>
      <c r="NLF5" s="669"/>
      <c r="NLG5" s="669"/>
      <c r="NLH5" s="669"/>
      <c r="NLI5" s="669"/>
      <c r="NLJ5" s="669"/>
      <c r="NLK5" s="668"/>
      <c r="NLL5" s="668"/>
      <c r="NLM5" s="669"/>
      <c r="NLN5" s="669"/>
      <c r="NLO5" s="669"/>
      <c r="NLP5" s="669"/>
      <c r="NLQ5" s="669"/>
      <c r="NLR5" s="669"/>
      <c r="NLS5" s="669"/>
      <c r="NLT5" s="669"/>
      <c r="NLU5" s="669"/>
      <c r="NLV5" s="669"/>
      <c r="NLW5" s="669"/>
      <c r="NLX5" s="669"/>
      <c r="NLY5" s="669"/>
      <c r="NLZ5" s="669"/>
      <c r="NMA5" s="669"/>
      <c r="NMB5" s="669"/>
      <c r="NMC5" s="669"/>
      <c r="NMD5" s="669"/>
      <c r="NME5" s="669"/>
      <c r="NMF5" s="668"/>
      <c r="NMG5" s="668"/>
      <c r="NMH5" s="669"/>
      <c r="NMI5" s="669"/>
      <c r="NMJ5" s="669"/>
      <c r="NMK5" s="669"/>
      <c r="NML5" s="669"/>
      <c r="NMM5" s="669"/>
      <c r="NMN5" s="669"/>
      <c r="NMO5" s="669"/>
      <c r="NMP5" s="669"/>
      <c r="NMQ5" s="669"/>
      <c r="NMR5" s="669"/>
      <c r="NMS5" s="669"/>
      <c r="NMT5" s="669"/>
      <c r="NMU5" s="669"/>
      <c r="NMV5" s="669"/>
      <c r="NMW5" s="669"/>
      <c r="NMX5" s="669"/>
      <c r="NMY5" s="669"/>
      <c r="NMZ5" s="669"/>
      <c r="NNA5" s="668"/>
      <c r="NNB5" s="668"/>
      <c r="NNC5" s="669"/>
      <c r="NND5" s="669"/>
      <c r="NNE5" s="669"/>
      <c r="NNF5" s="669"/>
      <c r="NNG5" s="669"/>
      <c r="NNH5" s="669"/>
      <c r="NNI5" s="669"/>
      <c r="NNJ5" s="669"/>
      <c r="NNK5" s="669"/>
      <c r="NNL5" s="669"/>
      <c r="NNM5" s="669"/>
      <c r="NNN5" s="669"/>
      <c r="NNO5" s="669"/>
      <c r="NNP5" s="669"/>
      <c r="NNQ5" s="669"/>
      <c r="NNR5" s="669"/>
      <c r="NNS5" s="669"/>
      <c r="NNT5" s="669"/>
      <c r="NNU5" s="669"/>
      <c r="NNV5" s="668"/>
      <c r="NNW5" s="668"/>
      <c r="NNX5" s="669"/>
      <c r="NNY5" s="669"/>
      <c r="NNZ5" s="669"/>
      <c r="NOA5" s="669"/>
      <c r="NOB5" s="669"/>
      <c r="NOC5" s="669"/>
      <c r="NOD5" s="669"/>
      <c r="NOE5" s="669"/>
      <c r="NOF5" s="669"/>
      <c r="NOG5" s="669"/>
      <c r="NOH5" s="669"/>
      <c r="NOI5" s="669"/>
      <c r="NOJ5" s="669"/>
      <c r="NOK5" s="669"/>
      <c r="NOL5" s="669"/>
      <c r="NOM5" s="669"/>
      <c r="NON5" s="669"/>
      <c r="NOO5" s="669"/>
      <c r="NOP5" s="669"/>
      <c r="NOQ5" s="668"/>
      <c r="NOR5" s="668"/>
      <c r="NOS5" s="669"/>
      <c r="NOT5" s="669"/>
      <c r="NOU5" s="669"/>
      <c r="NOV5" s="669"/>
      <c r="NOW5" s="669"/>
      <c r="NOX5" s="669"/>
      <c r="NOY5" s="669"/>
      <c r="NOZ5" s="669"/>
      <c r="NPA5" s="669"/>
      <c r="NPB5" s="669"/>
      <c r="NPC5" s="669"/>
      <c r="NPD5" s="669"/>
      <c r="NPE5" s="669"/>
      <c r="NPF5" s="669"/>
      <c r="NPG5" s="669"/>
      <c r="NPH5" s="669"/>
      <c r="NPI5" s="669"/>
      <c r="NPJ5" s="669"/>
      <c r="NPK5" s="669"/>
      <c r="NPL5" s="668"/>
      <c r="NPM5" s="668"/>
      <c r="NPN5" s="669"/>
      <c r="NPO5" s="669"/>
      <c r="NPP5" s="669"/>
      <c r="NPQ5" s="669"/>
      <c r="NPR5" s="669"/>
      <c r="NPS5" s="669"/>
      <c r="NPT5" s="669"/>
      <c r="NPU5" s="669"/>
      <c r="NPV5" s="669"/>
      <c r="NPW5" s="669"/>
      <c r="NPX5" s="669"/>
      <c r="NPY5" s="669"/>
      <c r="NPZ5" s="669"/>
      <c r="NQA5" s="669"/>
      <c r="NQB5" s="669"/>
      <c r="NQC5" s="669"/>
      <c r="NQD5" s="669"/>
      <c r="NQE5" s="669"/>
      <c r="NQF5" s="669"/>
      <c r="NQG5" s="668"/>
      <c r="NQH5" s="668"/>
      <c r="NQI5" s="669"/>
      <c r="NQJ5" s="669"/>
      <c r="NQK5" s="669"/>
      <c r="NQL5" s="669"/>
      <c r="NQM5" s="669"/>
      <c r="NQN5" s="669"/>
      <c r="NQO5" s="669"/>
      <c r="NQP5" s="669"/>
      <c r="NQQ5" s="669"/>
      <c r="NQR5" s="669"/>
      <c r="NQS5" s="669"/>
      <c r="NQT5" s="669"/>
      <c r="NQU5" s="669"/>
      <c r="NQV5" s="669"/>
      <c r="NQW5" s="669"/>
      <c r="NQX5" s="669"/>
      <c r="NQY5" s="669"/>
      <c r="NQZ5" s="669"/>
      <c r="NRA5" s="669"/>
      <c r="NRB5" s="668"/>
      <c r="NRC5" s="668"/>
      <c r="NRD5" s="669"/>
      <c r="NRE5" s="669"/>
      <c r="NRF5" s="669"/>
      <c r="NRG5" s="669"/>
      <c r="NRH5" s="669"/>
      <c r="NRI5" s="669"/>
      <c r="NRJ5" s="669"/>
      <c r="NRK5" s="669"/>
      <c r="NRL5" s="669"/>
      <c r="NRM5" s="669"/>
      <c r="NRN5" s="669"/>
      <c r="NRO5" s="669"/>
      <c r="NRP5" s="669"/>
      <c r="NRQ5" s="669"/>
      <c r="NRR5" s="669"/>
      <c r="NRS5" s="669"/>
      <c r="NRT5" s="669"/>
      <c r="NRU5" s="669"/>
      <c r="NRV5" s="669"/>
      <c r="NRW5" s="668"/>
      <c r="NRX5" s="668"/>
      <c r="NRY5" s="669"/>
      <c r="NRZ5" s="669"/>
      <c r="NSA5" s="669"/>
      <c r="NSB5" s="669"/>
      <c r="NSC5" s="669"/>
      <c r="NSD5" s="669"/>
      <c r="NSE5" s="669"/>
      <c r="NSF5" s="669"/>
      <c r="NSG5" s="669"/>
      <c r="NSH5" s="669"/>
      <c r="NSI5" s="669"/>
      <c r="NSJ5" s="669"/>
      <c r="NSK5" s="669"/>
      <c r="NSL5" s="669"/>
      <c r="NSM5" s="669"/>
      <c r="NSN5" s="669"/>
      <c r="NSO5" s="669"/>
      <c r="NSP5" s="669"/>
      <c r="NSQ5" s="669"/>
      <c r="NSR5" s="668"/>
      <c r="NSS5" s="668"/>
      <c r="NST5" s="669"/>
      <c r="NSU5" s="669"/>
      <c r="NSV5" s="669"/>
      <c r="NSW5" s="669"/>
      <c r="NSX5" s="669"/>
      <c r="NSY5" s="669"/>
      <c r="NSZ5" s="669"/>
      <c r="NTA5" s="669"/>
      <c r="NTB5" s="669"/>
      <c r="NTC5" s="669"/>
      <c r="NTD5" s="669"/>
      <c r="NTE5" s="669"/>
      <c r="NTF5" s="669"/>
      <c r="NTG5" s="669"/>
      <c r="NTH5" s="669"/>
      <c r="NTI5" s="669"/>
      <c r="NTJ5" s="669"/>
      <c r="NTK5" s="669"/>
      <c r="NTL5" s="669"/>
      <c r="NTM5" s="668"/>
      <c r="NTN5" s="668"/>
      <c r="NTO5" s="669"/>
      <c r="NTP5" s="669"/>
      <c r="NTQ5" s="669"/>
      <c r="NTR5" s="669"/>
      <c r="NTS5" s="669"/>
      <c r="NTT5" s="669"/>
      <c r="NTU5" s="669"/>
      <c r="NTV5" s="669"/>
      <c r="NTW5" s="669"/>
      <c r="NTX5" s="669"/>
      <c r="NTY5" s="669"/>
      <c r="NTZ5" s="669"/>
      <c r="NUA5" s="669"/>
      <c r="NUB5" s="669"/>
      <c r="NUC5" s="669"/>
      <c r="NUD5" s="669"/>
      <c r="NUE5" s="669"/>
      <c r="NUF5" s="669"/>
      <c r="NUG5" s="669"/>
      <c r="NUH5" s="668"/>
      <c r="NUI5" s="668"/>
      <c r="NUJ5" s="669"/>
      <c r="NUK5" s="669"/>
      <c r="NUL5" s="669"/>
      <c r="NUM5" s="669"/>
      <c r="NUN5" s="669"/>
      <c r="NUO5" s="669"/>
      <c r="NUP5" s="669"/>
      <c r="NUQ5" s="669"/>
      <c r="NUR5" s="669"/>
      <c r="NUS5" s="669"/>
      <c r="NUT5" s="669"/>
      <c r="NUU5" s="669"/>
      <c r="NUV5" s="669"/>
      <c r="NUW5" s="669"/>
      <c r="NUX5" s="669"/>
      <c r="NUY5" s="669"/>
      <c r="NUZ5" s="669"/>
      <c r="NVA5" s="669"/>
      <c r="NVB5" s="669"/>
      <c r="NVC5" s="668"/>
      <c r="NVD5" s="668"/>
      <c r="NVE5" s="669"/>
      <c r="NVF5" s="669"/>
      <c r="NVG5" s="669"/>
      <c r="NVH5" s="669"/>
      <c r="NVI5" s="669"/>
      <c r="NVJ5" s="669"/>
      <c r="NVK5" s="669"/>
      <c r="NVL5" s="669"/>
      <c r="NVM5" s="669"/>
      <c r="NVN5" s="669"/>
      <c r="NVO5" s="669"/>
      <c r="NVP5" s="669"/>
      <c r="NVQ5" s="669"/>
      <c r="NVR5" s="669"/>
      <c r="NVS5" s="669"/>
      <c r="NVT5" s="669"/>
      <c r="NVU5" s="669"/>
      <c r="NVV5" s="669"/>
      <c r="NVW5" s="669"/>
      <c r="NVX5" s="668"/>
      <c r="NVY5" s="668"/>
      <c r="NVZ5" s="669"/>
      <c r="NWA5" s="669"/>
      <c r="NWB5" s="669"/>
      <c r="NWC5" s="669"/>
      <c r="NWD5" s="669"/>
      <c r="NWE5" s="669"/>
      <c r="NWF5" s="669"/>
      <c r="NWG5" s="669"/>
      <c r="NWH5" s="669"/>
      <c r="NWI5" s="669"/>
      <c r="NWJ5" s="669"/>
      <c r="NWK5" s="669"/>
      <c r="NWL5" s="669"/>
      <c r="NWM5" s="669"/>
      <c r="NWN5" s="669"/>
      <c r="NWO5" s="669"/>
      <c r="NWP5" s="669"/>
      <c r="NWQ5" s="669"/>
      <c r="NWR5" s="669"/>
      <c r="NWS5" s="668"/>
      <c r="NWT5" s="668"/>
      <c r="NWU5" s="669"/>
      <c r="NWV5" s="669"/>
      <c r="NWW5" s="669"/>
      <c r="NWX5" s="669"/>
      <c r="NWY5" s="669"/>
      <c r="NWZ5" s="669"/>
      <c r="NXA5" s="669"/>
      <c r="NXB5" s="669"/>
      <c r="NXC5" s="669"/>
      <c r="NXD5" s="669"/>
      <c r="NXE5" s="669"/>
      <c r="NXF5" s="669"/>
      <c r="NXG5" s="669"/>
      <c r="NXH5" s="669"/>
      <c r="NXI5" s="669"/>
      <c r="NXJ5" s="669"/>
      <c r="NXK5" s="669"/>
      <c r="NXL5" s="669"/>
      <c r="NXM5" s="669"/>
      <c r="NXN5" s="668"/>
      <c r="NXO5" s="668"/>
      <c r="NXP5" s="669"/>
      <c r="NXQ5" s="669"/>
      <c r="NXR5" s="669"/>
      <c r="NXS5" s="669"/>
      <c r="NXT5" s="669"/>
      <c r="NXU5" s="669"/>
      <c r="NXV5" s="669"/>
      <c r="NXW5" s="669"/>
      <c r="NXX5" s="669"/>
      <c r="NXY5" s="669"/>
      <c r="NXZ5" s="669"/>
      <c r="NYA5" s="669"/>
      <c r="NYB5" s="669"/>
      <c r="NYC5" s="669"/>
      <c r="NYD5" s="669"/>
      <c r="NYE5" s="669"/>
      <c r="NYF5" s="669"/>
      <c r="NYG5" s="669"/>
      <c r="NYH5" s="669"/>
      <c r="NYI5" s="668"/>
      <c r="NYJ5" s="668"/>
      <c r="NYK5" s="669"/>
      <c r="NYL5" s="669"/>
      <c r="NYM5" s="669"/>
      <c r="NYN5" s="669"/>
      <c r="NYO5" s="669"/>
      <c r="NYP5" s="669"/>
      <c r="NYQ5" s="669"/>
      <c r="NYR5" s="669"/>
      <c r="NYS5" s="669"/>
      <c r="NYT5" s="669"/>
      <c r="NYU5" s="669"/>
      <c r="NYV5" s="669"/>
      <c r="NYW5" s="669"/>
      <c r="NYX5" s="669"/>
      <c r="NYY5" s="669"/>
      <c r="NYZ5" s="669"/>
      <c r="NZA5" s="669"/>
      <c r="NZB5" s="669"/>
      <c r="NZC5" s="669"/>
      <c r="NZD5" s="668"/>
      <c r="NZE5" s="668"/>
      <c r="NZF5" s="669"/>
      <c r="NZG5" s="669"/>
      <c r="NZH5" s="669"/>
      <c r="NZI5" s="669"/>
      <c r="NZJ5" s="669"/>
      <c r="NZK5" s="669"/>
      <c r="NZL5" s="669"/>
      <c r="NZM5" s="669"/>
      <c r="NZN5" s="669"/>
      <c r="NZO5" s="669"/>
      <c r="NZP5" s="669"/>
      <c r="NZQ5" s="669"/>
      <c r="NZR5" s="669"/>
      <c r="NZS5" s="669"/>
      <c r="NZT5" s="669"/>
      <c r="NZU5" s="669"/>
      <c r="NZV5" s="669"/>
      <c r="NZW5" s="669"/>
      <c r="NZX5" s="669"/>
      <c r="NZY5" s="668"/>
      <c r="NZZ5" s="668"/>
      <c r="OAA5" s="669"/>
      <c r="OAB5" s="669"/>
      <c r="OAC5" s="669"/>
      <c r="OAD5" s="669"/>
      <c r="OAE5" s="669"/>
      <c r="OAF5" s="669"/>
      <c r="OAG5" s="669"/>
      <c r="OAH5" s="669"/>
      <c r="OAI5" s="669"/>
      <c r="OAJ5" s="669"/>
      <c r="OAK5" s="669"/>
      <c r="OAL5" s="669"/>
      <c r="OAM5" s="669"/>
      <c r="OAN5" s="669"/>
      <c r="OAO5" s="669"/>
      <c r="OAP5" s="669"/>
      <c r="OAQ5" s="669"/>
      <c r="OAR5" s="669"/>
      <c r="OAS5" s="669"/>
      <c r="OAT5" s="668"/>
      <c r="OAU5" s="668"/>
      <c r="OAV5" s="669"/>
      <c r="OAW5" s="669"/>
      <c r="OAX5" s="669"/>
      <c r="OAY5" s="669"/>
      <c r="OAZ5" s="669"/>
      <c r="OBA5" s="669"/>
      <c r="OBB5" s="669"/>
      <c r="OBC5" s="669"/>
      <c r="OBD5" s="669"/>
      <c r="OBE5" s="669"/>
      <c r="OBF5" s="669"/>
      <c r="OBG5" s="669"/>
      <c r="OBH5" s="669"/>
      <c r="OBI5" s="669"/>
      <c r="OBJ5" s="669"/>
      <c r="OBK5" s="669"/>
      <c r="OBL5" s="669"/>
      <c r="OBM5" s="669"/>
      <c r="OBN5" s="669"/>
      <c r="OBO5" s="668"/>
      <c r="OBP5" s="668"/>
      <c r="OBQ5" s="669"/>
      <c r="OBR5" s="669"/>
      <c r="OBS5" s="669"/>
      <c r="OBT5" s="669"/>
      <c r="OBU5" s="669"/>
      <c r="OBV5" s="669"/>
      <c r="OBW5" s="669"/>
      <c r="OBX5" s="669"/>
      <c r="OBY5" s="669"/>
      <c r="OBZ5" s="669"/>
      <c r="OCA5" s="669"/>
      <c r="OCB5" s="669"/>
      <c r="OCC5" s="669"/>
      <c r="OCD5" s="669"/>
      <c r="OCE5" s="669"/>
      <c r="OCF5" s="669"/>
      <c r="OCG5" s="669"/>
      <c r="OCH5" s="669"/>
      <c r="OCI5" s="669"/>
      <c r="OCJ5" s="668"/>
      <c r="OCK5" s="668"/>
      <c r="OCL5" s="669"/>
      <c r="OCM5" s="669"/>
      <c r="OCN5" s="669"/>
      <c r="OCO5" s="669"/>
      <c r="OCP5" s="669"/>
      <c r="OCQ5" s="669"/>
      <c r="OCR5" s="669"/>
      <c r="OCS5" s="669"/>
      <c r="OCT5" s="669"/>
      <c r="OCU5" s="669"/>
      <c r="OCV5" s="669"/>
      <c r="OCW5" s="669"/>
      <c r="OCX5" s="669"/>
      <c r="OCY5" s="669"/>
      <c r="OCZ5" s="669"/>
      <c r="ODA5" s="669"/>
      <c r="ODB5" s="669"/>
      <c r="ODC5" s="669"/>
      <c r="ODD5" s="669"/>
      <c r="ODE5" s="668"/>
      <c r="ODF5" s="668"/>
      <c r="ODG5" s="669"/>
      <c r="ODH5" s="669"/>
      <c r="ODI5" s="669"/>
      <c r="ODJ5" s="669"/>
      <c r="ODK5" s="669"/>
      <c r="ODL5" s="669"/>
      <c r="ODM5" s="669"/>
      <c r="ODN5" s="669"/>
      <c r="ODO5" s="669"/>
      <c r="ODP5" s="669"/>
      <c r="ODQ5" s="669"/>
      <c r="ODR5" s="669"/>
      <c r="ODS5" s="669"/>
      <c r="ODT5" s="669"/>
      <c r="ODU5" s="669"/>
      <c r="ODV5" s="669"/>
      <c r="ODW5" s="669"/>
      <c r="ODX5" s="669"/>
      <c r="ODY5" s="669"/>
      <c r="ODZ5" s="668"/>
      <c r="OEA5" s="668"/>
      <c r="OEB5" s="669"/>
      <c r="OEC5" s="669"/>
      <c r="OED5" s="669"/>
      <c r="OEE5" s="669"/>
      <c r="OEF5" s="669"/>
      <c r="OEG5" s="669"/>
      <c r="OEH5" s="669"/>
      <c r="OEI5" s="669"/>
      <c r="OEJ5" s="669"/>
      <c r="OEK5" s="669"/>
      <c r="OEL5" s="669"/>
      <c r="OEM5" s="669"/>
      <c r="OEN5" s="669"/>
      <c r="OEO5" s="669"/>
      <c r="OEP5" s="669"/>
      <c r="OEQ5" s="669"/>
      <c r="OER5" s="669"/>
      <c r="OES5" s="669"/>
      <c r="OET5" s="669"/>
      <c r="OEU5" s="668"/>
      <c r="OEV5" s="668"/>
      <c r="OEW5" s="669"/>
      <c r="OEX5" s="669"/>
      <c r="OEY5" s="669"/>
      <c r="OEZ5" s="669"/>
      <c r="OFA5" s="669"/>
      <c r="OFB5" s="669"/>
      <c r="OFC5" s="669"/>
      <c r="OFD5" s="669"/>
      <c r="OFE5" s="669"/>
      <c r="OFF5" s="669"/>
      <c r="OFG5" s="669"/>
      <c r="OFH5" s="669"/>
      <c r="OFI5" s="669"/>
      <c r="OFJ5" s="669"/>
      <c r="OFK5" s="669"/>
      <c r="OFL5" s="669"/>
      <c r="OFM5" s="669"/>
      <c r="OFN5" s="669"/>
      <c r="OFO5" s="669"/>
      <c r="OFP5" s="668"/>
      <c r="OFQ5" s="668"/>
      <c r="OFR5" s="669"/>
      <c r="OFS5" s="669"/>
      <c r="OFT5" s="669"/>
      <c r="OFU5" s="669"/>
      <c r="OFV5" s="669"/>
      <c r="OFW5" s="669"/>
      <c r="OFX5" s="669"/>
      <c r="OFY5" s="669"/>
      <c r="OFZ5" s="669"/>
      <c r="OGA5" s="669"/>
      <c r="OGB5" s="669"/>
      <c r="OGC5" s="669"/>
      <c r="OGD5" s="669"/>
      <c r="OGE5" s="669"/>
      <c r="OGF5" s="669"/>
      <c r="OGG5" s="669"/>
      <c r="OGH5" s="669"/>
      <c r="OGI5" s="669"/>
      <c r="OGJ5" s="669"/>
      <c r="OGK5" s="668"/>
      <c r="OGL5" s="668"/>
      <c r="OGM5" s="669"/>
      <c r="OGN5" s="669"/>
      <c r="OGO5" s="669"/>
      <c r="OGP5" s="669"/>
      <c r="OGQ5" s="669"/>
      <c r="OGR5" s="669"/>
      <c r="OGS5" s="669"/>
      <c r="OGT5" s="669"/>
      <c r="OGU5" s="669"/>
      <c r="OGV5" s="669"/>
      <c r="OGW5" s="669"/>
      <c r="OGX5" s="669"/>
      <c r="OGY5" s="669"/>
      <c r="OGZ5" s="669"/>
      <c r="OHA5" s="669"/>
      <c r="OHB5" s="669"/>
      <c r="OHC5" s="669"/>
      <c r="OHD5" s="669"/>
      <c r="OHE5" s="669"/>
      <c r="OHF5" s="668"/>
      <c r="OHG5" s="668"/>
      <c r="OHH5" s="669"/>
      <c r="OHI5" s="669"/>
      <c r="OHJ5" s="669"/>
      <c r="OHK5" s="669"/>
      <c r="OHL5" s="669"/>
      <c r="OHM5" s="669"/>
      <c r="OHN5" s="669"/>
      <c r="OHO5" s="669"/>
      <c r="OHP5" s="669"/>
      <c r="OHQ5" s="669"/>
      <c r="OHR5" s="669"/>
      <c r="OHS5" s="669"/>
      <c r="OHT5" s="669"/>
      <c r="OHU5" s="669"/>
      <c r="OHV5" s="669"/>
      <c r="OHW5" s="669"/>
      <c r="OHX5" s="669"/>
      <c r="OHY5" s="669"/>
      <c r="OHZ5" s="669"/>
      <c r="OIA5" s="668"/>
      <c r="OIB5" s="668"/>
      <c r="OIC5" s="669"/>
      <c r="OID5" s="669"/>
      <c r="OIE5" s="669"/>
      <c r="OIF5" s="669"/>
      <c r="OIG5" s="669"/>
      <c r="OIH5" s="669"/>
      <c r="OII5" s="669"/>
      <c r="OIJ5" s="669"/>
      <c r="OIK5" s="669"/>
      <c r="OIL5" s="669"/>
      <c r="OIM5" s="669"/>
      <c r="OIN5" s="669"/>
      <c r="OIO5" s="669"/>
      <c r="OIP5" s="669"/>
      <c r="OIQ5" s="669"/>
      <c r="OIR5" s="669"/>
      <c r="OIS5" s="669"/>
      <c r="OIT5" s="669"/>
      <c r="OIU5" s="669"/>
      <c r="OIV5" s="668"/>
      <c r="OIW5" s="668"/>
      <c r="OIX5" s="669"/>
      <c r="OIY5" s="669"/>
      <c r="OIZ5" s="669"/>
      <c r="OJA5" s="669"/>
      <c r="OJB5" s="669"/>
      <c r="OJC5" s="669"/>
      <c r="OJD5" s="669"/>
      <c r="OJE5" s="669"/>
      <c r="OJF5" s="669"/>
      <c r="OJG5" s="669"/>
      <c r="OJH5" s="669"/>
      <c r="OJI5" s="669"/>
      <c r="OJJ5" s="669"/>
      <c r="OJK5" s="669"/>
      <c r="OJL5" s="669"/>
      <c r="OJM5" s="669"/>
      <c r="OJN5" s="669"/>
      <c r="OJO5" s="669"/>
      <c r="OJP5" s="669"/>
      <c r="OJQ5" s="668"/>
      <c r="OJR5" s="668"/>
      <c r="OJS5" s="669"/>
      <c r="OJT5" s="669"/>
      <c r="OJU5" s="669"/>
      <c r="OJV5" s="669"/>
      <c r="OJW5" s="669"/>
      <c r="OJX5" s="669"/>
      <c r="OJY5" s="669"/>
      <c r="OJZ5" s="669"/>
      <c r="OKA5" s="669"/>
      <c r="OKB5" s="669"/>
      <c r="OKC5" s="669"/>
      <c r="OKD5" s="669"/>
      <c r="OKE5" s="669"/>
      <c r="OKF5" s="669"/>
      <c r="OKG5" s="669"/>
      <c r="OKH5" s="669"/>
      <c r="OKI5" s="669"/>
      <c r="OKJ5" s="669"/>
      <c r="OKK5" s="669"/>
      <c r="OKL5" s="668"/>
      <c r="OKM5" s="668"/>
      <c r="OKN5" s="669"/>
      <c r="OKO5" s="669"/>
      <c r="OKP5" s="669"/>
      <c r="OKQ5" s="669"/>
      <c r="OKR5" s="669"/>
      <c r="OKS5" s="669"/>
      <c r="OKT5" s="669"/>
      <c r="OKU5" s="669"/>
      <c r="OKV5" s="669"/>
      <c r="OKW5" s="669"/>
      <c r="OKX5" s="669"/>
      <c r="OKY5" s="669"/>
      <c r="OKZ5" s="669"/>
      <c r="OLA5" s="669"/>
      <c r="OLB5" s="669"/>
      <c r="OLC5" s="669"/>
      <c r="OLD5" s="669"/>
      <c r="OLE5" s="669"/>
      <c r="OLF5" s="669"/>
      <c r="OLG5" s="668"/>
      <c r="OLH5" s="668"/>
      <c r="OLI5" s="669"/>
      <c r="OLJ5" s="669"/>
      <c r="OLK5" s="669"/>
      <c r="OLL5" s="669"/>
      <c r="OLM5" s="669"/>
      <c r="OLN5" s="669"/>
      <c r="OLO5" s="669"/>
      <c r="OLP5" s="669"/>
      <c r="OLQ5" s="669"/>
      <c r="OLR5" s="669"/>
      <c r="OLS5" s="669"/>
      <c r="OLT5" s="669"/>
      <c r="OLU5" s="669"/>
      <c r="OLV5" s="669"/>
      <c r="OLW5" s="669"/>
      <c r="OLX5" s="669"/>
      <c r="OLY5" s="669"/>
      <c r="OLZ5" s="669"/>
      <c r="OMA5" s="669"/>
      <c r="OMB5" s="668"/>
      <c r="OMC5" s="668"/>
      <c r="OMD5" s="669"/>
      <c r="OME5" s="669"/>
      <c r="OMF5" s="669"/>
      <c r="OMG5" s="669"/>
      <c r="OMH5" s="669"/>
      <c r="OMI5" s="669"/>
      <c r="OMJ5" s="669"/>
      <c r="OMK5" s="669"/>
      <c r="OML5" s="669"/>
      <c r="OMM5" s="669"/>
      <c r="OMN5" s="669"/>
      <c r="OMO5" s="669"/>
      <c r="OMP5" s="669"/>
      <c r="OMQ5" s="669"/>
      <c r="OMR5" s="669"/>
      <c r="OMS5" s="669"/>
      <c r="OMT5" s="669"/>
      <c r="OMU5" s="669"/>
      <c r="OMV5" s="669"/>
      <c r="OMW5" s="668"/>
      <c r="OMX5" s="668"/>
      <c r="OMY5" s="669"/>
      <c r="OMZ5" s="669"/>
      <c r="ONA5" s="669"/>
      <c r="ONB5" s="669"/>
      <c r="ONC5" s="669"/>
      <c r="OND5" s="669"/>
      <c r="ONE5" s="669"/>
      <c r="ONF5" s="669"/>
      <c r="ONG5" s="669"/>
      <c r="ONH5" s="669"/>
      <c r="ONI5" s="669"/>
      <c r="ONJ5" s="669"/>
      <c r="ONK5" s="669"/>
      <c r="ONL5" s="669"/>
      <c r="ONM5" s="669"/>
      <c r="ONN5" s="669"/>
      <c r="ONO5" s="669"/>
      <c r="ONP5" s="669"/>
      <c r="ONQ5" s="669"/>
      <c r="ONR5" s="668"/>
      <c r="ONS5" s="668"/>
      <c r="ONT5" s="669"/>
      <c r="ONU5" s="669"/>
      <c r="ONV5" s="669"/>
      <c r="ONW5" s="669"/>
      <c r="ONX5" s="669"/>
      <c r="ONY5" s="669"/>
      <c r="ONZ5" s="669"/>
      <c r="OOA5" s="669"/>
      <c r="OOB5" s="669"/>
      <c r="OOC5" s="669"/>
      <c r="OOD5" s="669"/>
      <c r="OOE5" s="669"/>
      <c r="OOF5" s="669"/>
      <c r="OOG5" s="669"/>
      <c r="OOH5" s="669"/>
      <c r="OOI5" s="669"/>
      <c r="OOJ5" s="669"/>
      <c r="OOK5" s="669"/>
      <c r="OOL5" s="669"/>
      <c r="OOM5" s="668"/>
      <c r="OON5" s="668"/>
      <c r="OOO5" s="669"/>
      <c r="OOP5" s="669"/>
      <c r="OOQ5" s="669"/>
      <c r="OOR5" s="669"/>
      <c r="OOS5" s="669"/>
      <c r="OOT5" s="669"/>
      <c r="OOU5" s="669"/>
      <c r="OOV5" s="669"/>
      <c r="OOW5" s="669"/>
      <c r="OOX5" s="669"/>
      <c r="OOY5" s="669"/>
      <c r="OOZ5" s="669"/>
      <c r="OPA5" s="669"/>
      <c r="OPB5" s="669"/>
      <c r="OPC5" s="669"/>
      <c r="OPD5" s="669"/>
      <c r="OPE5" s="669"/>
      <c r="OPF5" s="669"/>
      <c r="OPG5" s="669"/>
      <c r="OPH5" s="668"/>
      <c r="OPI5" s="668"/>
      <c r="OPJ5" s="669"/>
      <c r="OPK5" s="669"/>
      <c r="OPL5" s="669"/>
      <c r="OPM5" s="669"/>
      <c r="OPN5" s="669"/>
      <c r="OPO5" s="669"/>
      <c r="OPP5" s="669"/>
      <c r="OPQ5" s="669"/>
      <c r="OPR5" s="669"/>
      <c r="OPS5" s="669"/>
      <c r="OPT5" s="669"/>
      <c r="OPU5" s="669"/>
      <c r="OPV5" s="669"/>
      <c r="OPW5" s="669"/>
      <c r="OPX5" s="669"/>
      <c r="OPY5" s="669"/>
      <c r="OPZ5" s="669"/>
      <c r="OQA5" s="669"/>
      <c r="OQB5" s="669"/>
      <c r="OQC5" s="668"/>
      <c r="OQD5" s="668"/>
      <c r="OQE5" s="669"/>
      <c r="OQF5" s="669"/>
      <c r="OQG5" s="669"/>
      <c r="OQH5" s="669"/>
      <c r="OQI5" s="669"/>
      <c r="OQJ5" s="669"/>
      <c r="OQK5" s="669"/>
      <c r="OQL5" s="669"/>
      <c r="OQM5" s="669"/>
      <c r="OQN5" s="669"/>
      <c r="OQO5" s="669"/>
      <c r="OQP5" s="669"/>
      <c r="OQQ5" s="669"/>
      <c r="OQR5" s="669"/>
      <c r="OQS5" s="669"/>
      <c r="OQT5" s="669"/>
      <c r="OQU5" s="669"/>
      <c r="OQV5" s="669"/>
      <c r="OQW5" s="669"/>
      <c r="OQX5" s="668"/>
      <c r="OQY5" s="668"/>
      <c r="OQZ5" s="669"/>
      <c r="ORA5" s="669"/>
      <c r="ORB5" s="669"/>
      <c r="ORC5" s="669"/>
      <c r="ORD5" s="669"/>
      <c r="ORE5" s="669"/>
      <c r="ORF5" s="669"/>
      <c r="ORG5" s="669"/>
      <c r="ORH5" s="669"/>
      <c r="ORI5" s="669"/>
      <c r="ORJ5" s="669"/>
      <c r="ORK5" s="669"/>
      <c r="ORL5" s="669"/>
      <c r="ORM5" s="669"/>
      <c r="ORN5" s="669"/>
      <c r="ORO5" s="669"/>
      <c r="ORP5" s="669"/>
      <c r="ORQ5" s="669"/>
      <c r="ORR5" s="669"/>
      <c r="ORS5" s="668"/>
      <c r="ORT5" s="668"/>
      <c r="ORU5" s="669"/>
      <c r="ORV5" s="669"/>
      <c r="ORW5" s="669"/>
      <c r="ORX5" s="669"/>
      <c r="ORY5" s="669"/>
      <c r="ORZ5" s="669"/>
      <c r="OSA5" s="669"/>
      <c r="OSB5" s="669"/>
      <c r="OSC5" s="669"/>
      <c r="OSD5" s="669"/>
      <c r="OSE5" s="669"/>
      <c r="OSF5" s="669"/>
      <c r="OSG5" s="669"/>
      <c r="OSH5" s="669"/>
      <c r="OSI5" s="669"/>
      <c r="OSJ5" s="669"/>
      <c r="OSK5" s="669"/>
      <c r="OSL5" s="669"/>
      <c r="OSM5" s="669"/>
      <c r="OSN5" s="668"/>
      <c r="OSO5" s="668"/>
      <c r="OSP5" s="669"/>
      <c r="OSQ5" s="669"/>
      <c r="OSR5" s="669"/>
      <c r="OSS5" s="669"/>
      <c r="OST5" s="669"/>
      <c r="OSU5" s="669"/>
      <c r="OSV5" s="669"/>
      <c r="OSW5" s="669"/>
      <c r="OSX5" s="669"/>
      <c r="OSY5" s="669"/>
      <c r="OSZ5" s="669"/>
      <c r="OTA5" s="669"/>
      <c r="OTB5" s="669"/>
      <c r="OTC5" s="669"/>
      <c r="OTD5" s="669"/>
      <c r="OTE5" s="669"/>
      <c r="OTF5" s="669"/>
      <c r="OTG5" s="669"/>
      <c r="OTH5" s="669"/>
      <c r="OTI5" s="668"/>
      <c r="OTJ5" s="668"/>
      <c r="OTK5" s="669"/>
      <c r="OTL5" s="669"/>
      <c r="OTM5" s="669"/>
      <c r="OTN5" s="669"/>
      <c r="OTO5" s="669"/>
      <c r="OTP5" s="669"/>
      <c r="OTQ5" s="669"/>
      <c r="OTR5" s="669"/>
      <c r="OTS5" s="669"/>
      <c r="OTT5" s="669"/>
      <c r="OTU5" s="669"/>
      <c r="OTV5" s="669"/>
      <c r="OTW5" s="669"/>
      <c r="OTX5" s="669"/>
      <c r="OTY5" s="669"/>
      <c r="OTZ5" s="669"/>
      <c r="OUA5" s="669"/>
      <c r="OUB5" s="669"/>
      <c r="OUC5" s="669"/>
      <c r="OUD5" s="668"/>
      <c r="OUE5" s="668"/>
      <c r="OUF5" s="669"/>
      <c r="OUG5" s="669"/>
      <c r="OUH5" s="669"/>
      <c r="OUI5" s="669"/>
      <c r="OUJ5" s="669"/>
      <c r="OUK5" s="669"/>
      <c r="OUL5" s="669"/>
      <c r="OUM5" s="669"/>
      <c r="OUN5" s="669"/>
      <c r="OUO5" s="669"/>
      <c r="OUP5" s="669"/>
      <c r="OUQ5" s="669"/>
      <c r="OUR5" s="669"/>
      <c r="OUS5" s="669"/>
      <c r="OUT5" s="669"/>
      <c r="OUU5" s="669"/>
      <c r="OUV5" s="669"/>
      <c r="OUW5" s="669"/>
      <c r="OUX5" s="669"/>
      <c r="OUY5" s="668"/>
      <c r="OUZ5" s="668"/>
      <c r="OVA5" s="669"/>
      <c r="OVB5" s="669"/>
      <c r="OVC5" s="669"/>
      <c r="OVD5" s="669"/>
      <c r="OVE5" s="669"/>
      <c r="OVF5" s="669"/>
      <c r="OVG5" s="669"/>
      <c r="OVH5" s="669"/>
      <c r="OVI5" s="669"/>
      <c r="OVJ5" s="669"/>
      <c r="OVK5" s="669"/>
      <c r="OVL5" s="669"/>
      <c r="OVM5" s="669"/>
      <c r="OVN5" s="669"/>
      <c r="OVO5" s="669"/>
      <c r="OVP5" s="669"/>
      <c r="OVQ5" s="669"/>
      <c r="OVR5" s="669"/>
      <c r="OVS5" s="669"/>
      <c r="OVT5" s="668"/>
      <c r="OVU5" s="668"/>
      <c r="OVV5" s="669"/>
      <c r="OVW5" s="669"/>
      <c r="OVX5" s="669"/>
      <c r="OVY5" s="669"/>
      <c r="OVZ5" s="669"/>
      <c r="OWA5" s="669"/>
      <c r="OWB5" s="669"/>
      <c r="OWC5" s="669"/>
      <c r="OWD5" s="669"/>
      <c r="OWE5" s="669"/>
      <c r="OWF5" s="669"/>
      <c r="OWG5" s="669"/>
      <c r="OWH5" s="669"/>
      <c r="OWI5" s="669"/>
      <c r="OWJ5" s="669"/>
      <c r="OWK5" s="669"/>
      <c r="OWL5" s="669"/>
      <c r="OWM5" s="669"/>
      <c r="OWN5" s="669"/>
      <c r="OWO5" s="668"/>
      <c r="OWP5" s="668"/>
      <c r="OWQ5" s="669"/>
      <c r="OWR5" s="669"/>
      <c r="OWS5" s="669"/>
      <c r="OWT5" s="669"/>
      <c r="OWU5" s="669"/>
      <c r="OWV5" s="669"/>
      <c r="OWW5" s="669"/>
      <c r="OWX5" s="669"/>
      <c r="OWY5" s="669"/>
      <c r="OWZ5" s="669"/>
      <c r="OXA5" s="669"/>
      <c r="OXB5" s="669"/>
      <c r="OXC5" s="669"/>
      <c r="OXD5" s="669"/>
      <c r="OXE5" s="669"/>
      <c r="OXF5" s="669"/>
      <c r="OXG5" s="669"/>
      <c r="OXH5" s="669"/>
      <c r="OXI5" s="669"/>
      <c r="OXJ5" s="668"/>
      <c r="OXK5" s="668"/>
      <c r="OXL5" s="669"/>
      <c r="OXM5" s="669"/>
      <c r="OXN5" s="669"/>
      <c r="OXO5" s="669"/>
      <c r="OXP5" s="669"/>
      <c r="OXQ5" s="669"/>
      <c r="OXR5" s="669"/>
      <c r="OXS5" s="669"/>
      <c r="OXT5" s="669"/>
      <c r="OXU5" s="669"/>
      <c r="OXV5" s="669"/>
      <c r="OXW5" s="669"/>
      <c r="OXX5" s="669"/>
      <c r="OXY5" s="669"/>
      <c r="OXZ5" s="669"/>
      <c r="OYA5" s="669"/>
      <c r="OYB5" s="669"/>
      <c r="OYC5" s="669"/>
      <c r="OYD5" s="669"/>
      <c r="OYE5" s="668"/>
      <c r="OYF5" s="668"/>
      <c r="OYG5" s="669"/>
      <c r="OYH5" s="669"/>
      <c r="OYI5" s="669"/>
      <c r="OYJ5" s="669"/>
      <c r="OYK5" s="669"/>
      <c r="OYL5" s="669"/>
      <c r="OYM5" s="669"/>
      <c r="OYN5" s="669"/>
      <c r="OYO5" s="669"/>
      <c r="OYP5" s="669"/>
      <c r="OYQ5" s="669"/>
      <c r="OYR5" s="669"/>
      <c r="OYS5" s="669"/>
      <c r="OYT5" s="669"/>
      <c r="OYU5" s="669"/>
      <c r="OYV5" s="669"/>
      <c r="OYW5" s="669"/>
      <c r="OYX5" s="669"/>
      <c r="OYY5" s="669"/>
      <c r="OYZ5" s="668"/>
      <c r="OZA5" s="668"/>
      <c r="OZB5" s="669"/>
      <c r="OZC5" s="669"/>
      <c r="OZD5" s="669"/>
      <c r="OZE5" s="669"/>
      <c r="OZF5" s="669"/>
      <c r="OZG5" s="669"/>
      <c r="OZH5" s="669"/>
      <c r="OZI5" s="669"/>
      <c r="OZJ5" s="669"/>
      <c r="OZK5" s="669"/>
      <c r="OZL5" s="669"/>
      <c r="OZM5" s="669"/>
      <c r="OZN5" s="669"/>
      <c r="OZO5" s="669"/>
      <c r="OZP5" s="669"/>
      <c r="OZQ5" s="669"/>
      <c r="OZR5" s="669"/>
      <c r="OZS5" s="669"/>
      <c r="OZT5" s="669"/>
      <c r="OZU5" s="668"/>
      <c r="OZV5" s="668"/>
      <c r="OZW5" s="669"/>
      <c r="OZX5" s="669"/>
      <c r="OZY5" s="669"/>
      <c r="OZZ5" s="669"/>
      <c r="PAA5" s="669"/>
      <c r="PAB5" s="669"/>
      <c r="PAC5" s="669"/>
      <c r="PAD5" s="669"/>
      <c r="PAE5" s="669"/>
      <c r="PAF5" s="669"/>
      <c r="PAG5" s="669"/>
      <c r="PAH5" s="669"/>
      <c r="PAI5" s="669"/>
      <c r="PAJ5" s="669"/>
      <c r="PAK5" s="669"/>
      <c r="PAL5" s="669"/>
      <c r="PAM5" s="669"/>
      <c r="PAN5" s="669"/>
      <c r="PAO5" s="669"/>
      <c r="PAP5" s="668"/>
      <c r="PAQ5" s="668"/>
      <c r="PAR5" s="669"/>
      <c r="PAS5" s="669"/>
      <c r="PAT5" s="669"/>
      <c r="PAU5" s="669"/>
      <c r="PAV5" s="669"/>
      <c r="PAW5" s="669"/>
      <c r="PAX5" s="669"/>
      <c r="PAY5" s="669"/>
      <c r="PAZ5" s="669"/>
      <c r="PBA5" s="669"/>
      <c r="PBB5" s="669"/>
      <c r="PBC5" s="669"/>
      <c r="PBD5" s="669"/>
      <c r="PBE5" s="669"/>
      <c r="PBF5" s="669"/>
      <c r="PBG5" s="669"/>
      <c r="PBH5" s="669"/>
      <c r="PBI5" s="669"/>
      <c r="PBJ5" s="669"/>
      <c r="PBK5" s="668"/>
      <c r="PBL5" s="668"/>
      <c r="PBM5" s="669"/>
      <c r="PBN5" s="669"/>
      <c r="PBO5" s="669"/>
      <c r="PBP5" s="669"/>
      <c r="PBQ5" s="669"/>
      <c r="PBR5" s="669"/>
      <c r="PBS5" s="669"/>
      <c r="PBT5" s="669"/>
      <c r="PBU5" s="669"/>
      <c r="PBV5" s="669"/>
      <c r="PBW5" s="669"/>
      <c r="PBX5" s="669"/>
      <c r="PBY5" s="669"/>
      <c r="PBZ5" s="669"/>
      <c r="PCA5" s="669"/>
      <c r="PCB5" s="669"/>
      <c r="PCC5" s="669"/>
      <c r="PCD5" s="669"/>
      <c r="PCE5" s="669"/>
      <c r="PCF5" s="668"/>
      <c r="PCG5" s="668"/>
      <c r="PCH5" s="669"/>
      <c r="PCI5" s="669"/>
      <c r="PCJ5" s="669"/>
      <c r="PCK5" s="669"/>
      <c r="PCL5" s="669"/>
      <c r="PCM5" s="669"/>
      <c r="PCN5" s="669"/>
      <c r="PCO5" s="669"/>
      <c r="PCP5" s="669"/>
      <c r="PCQ5" s="669"/>
      <c r="PCR5" s="669"/>
      <c r="PCS5" s="669"/>
      <c r="PCT5" s="669"/>
      <c r="PCU5" s="669"/>
      <c r="PCV5" s="669"/>
      <c r="PCW5" s="669"/>
      <c r="PCX5" s="669"/>
      <c r="PCY5" s="669"/>
      <c r="PCZ5" s="669"/>
      <c r="PDA5" s="668"/>
      <c r="PDB5" s="668"/>
      <c r="PDC5" s="669"/>
      <c r="PDD5" s="669"/>
      <c r="PDE5" s="669"/>
      <c r="PDF5" s="669"/>
      <c r="PDG5" s="669"/>
      <c r="PDH5" s="669"/>
      <c r="PDI5" s="669"/>
      <c r="PDJ5" s="669"/>
      <c r="PDK5" s="669"/>
      <c r="PDL5" s="669"/>
      <c r="PDM5" s="669"/>
      <c r="PDN5" s="669"/>
      <c r="PDO5" s="669"/>
      <c r="PDP5" s="669"/>
      <c r="PDQ5" s="669"/>
      <c r="PDR5" s="669"/>
      <c r="PDS5" s="669"/>
      <c r="PDT5" s="669"/>
      <c r="PDU5" s="669"/>
      <c r="PDV5" s="668"/>
      <c r="PDW5" s="668"/>
      <c r="PDX5" s="669"/>
      <c r="PDY5" s="669"/>
      <c r="PDZ5" s="669"/>
      <c r="PEA5" s="669"/>
      <c r="PEB5" s="669"/>
      <c r="PEC5" s="669"/>
      <c r="PED5" s="669"/>
      <c r="PEE5" s="669"/>
      <c r="PEF5" s="669"/>
      <c r="PEG5" s="669"/>
      <c r="PEH5" s="669"/>
      <c r="PEI5" s="669"/>
      <c r="PEJ5" s="669"/>
      <c r="PEK5" s="669"/>
      <c r="PEL5" s="669"/>
      <c r="PEM5" s="669"/>
      <c r="PEN5" s="669"/>
      <c r="PEO5" s="669"/>
      <c r="PEP5" s="669"/>
      <c r="PEQ5" s="668"/>
      <c r="PER5" s="668"/>
      <c r="PES5" s="669"/>
      <c r="PET5" s="669"/>
      <c r="PEU5" s="669"/>
      <c r="PEV5" s="669"/>
      <c r="PEW5" s="669"/>
      <c r="PEX5" s="669"/>
      <c r="PEY5" s="669"/>
      <c r="PEZ5" s="669"/>
      <c r="PFA5" s="669"/>
      <c r="PFB5" s="669"/>
      <c r="PFC5" s="669"/>
      <c r="PFD5" s="669"/>
      <c r="PFE5" s="669"/>
      <c r="PFF5" s="669"/>
      <c r="PFG5" s="669"/>
      <c r="PFH5" s="669"/>
      <c r="PFI5" s="669"/>
      <c r="PFJ5" s="669"/>
      <c r="PFK5" s="669"/>
      <c r="PFL5" s="668"/>
      <c r="PFM5" s="668"/>
      <c r="PFN5" s="669"/>
      <c r="PFO5" s="669"/>
      <c r="PFP5" s="669"/>
      <c r="PFQ5" s="669"/>
      <c r="PFR5" s="669"/>
      <c r="PFS5" s="669"/>
      <c r="PFT5" s="669"/>
      <c r="PFU5" s="669"/>
      <c r="PFV5" s="669"/>
      <c r="PFW5" s="669"/>
      <c r="PFX5" s="669"/>
      <c r="PFY5" s="669"/>
      <c r="PFZ5" s="669"/>
      <c r="PGA5" s="669"/>
      <c r="PGB5" s="669"/>
      <c r="PGC5" s="669"/>
      <c r="PGD5" s="669"/>
      <c r="PGE5" s="669"/>
      <c r="PGF5" s="669"/>
      <c r="PGG5" s="668"/>
      <c r="PGH5" s="668"/>
      <c r="PGI5" s="669"/>
      <c r="PGJ5" s="669"/>
      <c r="PGK5" s="669"/>
      <c r="PGL5" s="669"/>
      <c r="PGM5" s="669"/>
      <c r="PGN5" s="669"/>
      <c r="PGO5" s="669"/>
      <c r="PGP5" s="669"/>
      <c r="PGQ5" s="669"/>
      <c r="PGR5" s="669"/>
      <c r="PGS5" s="669"/>
      <c r="PGT5" s="669"/>
      <c r="PGU5" s="669"/>
      <c r="PGV5" s="669"/>
      <c r="PGW5" s="669"/>
      <c r="PGX5" s="669"/>
      <c r="PGY5" s="669"/>
      <c r="PGZ5" s="669"/>
      <c r="PHA5" s="669"/>
      <c r="PHB5" s="668"/>
      <c r="PHC5" s="668"/>
      <c r="PHD5" s="669"/>
      <c r="PHE5" s="669"/>
      <c r="PHF5" s="669"/>
      <c r="PHG5" s="669"/>
      <c r="PHH5" s="669"/>
      <c r="PHI5" s="669"/>
      <c r="PHJ5" s="669"/>
      <c r="PHK5" s="669"/>
      <c r="PHL5" s="669"/>
      <c r="PHM5" s="669"/>
      <c r="PHN5" s="669"/>
      <c r="PHO5" s="669"/>
      <c r="PHP5" s="669"/>
      <c r="PHQ5" s="669"/>
      <c r="PHR5" s="669"/>
      <c r="PHS5" s="669"/>
      <c r="PHT5" s="669"/>
      <c r="PHU5" s="669"/>
      <c r="PHV5" s="669"/>
      <c r="PHW5" s="668"/>
      <c r="PHX5" s="668"/>
      <c r="PHY5" s="669"/>
      <c r="PHZ5" s="669"/>
      <c r="PIA5" s="669"/>
      <c r="PIB5" s="669"/>
      <c r="PIC5" s="669"/>
      <c r="PID5" s="669"/>
      <c r="PIE5" s="669"/>
      <c r="PIF5" s="669"/>
      <c r="PIG5" s="669"/>
      <c r="PIH5" s="669"/>
      <c r="PII5" s="669"/>
      <c r="PIJ5" s="669"/>
      <c r="PIK5" s="669"/>
      <c r="PIL5" s="669"/>
      <c r="PIM5" s="669"/>
      <c r="PIN5" s="669"/>
      <c r="PIO5" s="669"/>
      <c r="PIP5" s="669"/>
      <c r="PIQ5" s="669"/>
      <c r="PIR5" s="668"/>
      <c r="PIS5" s="668"/>
      <c r="PIT5" s="669"/>
      <c r="PIU5" s="669"/>
      <c r="PIV5" s="669"/>
      <c r="PIW5" s="669"/>
      <c r="PIX5" s="669"/>
      <c r="PIY5" s="669"/>
      <c r="PIZ5" s="669"/>
      <c r="PJA5" s="669"/>
      <c r="PJB5" s="669"/>
      <c r="PJC5" s="669"/>
      <c r="PJD5" s="669"/>
      <c r="PJE5" s="669"/>
      <c r="PJF5" s="669"/>
      <c r="PJG5" s="669"/>
      <c r="PJH5" s="669"/>
      <c r="PJI5" s="669"/>
      <c r="PJJ5" s="669"/>
      <c r="PJK5" s="669"/>
      <c r="PJL5" s="669"/>
      <c r="PJM5" s="668"/>
      <c r="PJN5" s="668"/>
      <c r="PJO5" s="669"/>
      <c r="PJP5" s="669"/>
      <c r="PJQ5" s="669"/>
      <c r="PJR5" s="669"/>
      <c r="PJS5" s="669"/>
      <c r="PJT5" s="669"/>
      <c r="PJU5" s="669"/>
      <c r="PJV5" s="669"/>
      <c r="PJW5" s="669"/>
      <c r="PJX5" s="669"/>
      <c r="PJY5" s="669"/>
      <c r="PJZ5" s="669"/>
      <c r="PKA5" s="669"/>
      <c r="PKB5" s="669"/>
      <c r="PKC5" s="669"/>
      <c r="PKD5" s="669"/>
      <c r="PKE5" s="669"/>
      <c r="PKF5" s="669"/>
      <c r="PKG5" s="669"/>
      <c r="PKH5" s="668"/>
      <c r="PKI5" s="668"/>
      <c r="PKJ5" s="669"/>
      <c r="PKK5" s="669"/>
      <c r="PKL5" s="669"/>
      <c r="PKM5" s="669"/>
      <c r="PKN5" s="669"/>
      <c r="PKO5" s="669"/>
      <c r="PKP5" s="669"/>
      <c r="PKQ5" s="669"/>
      <c r="PKR5" s="669"/>
      <c r="PKS5" s="669"/>
      <c r="PKT5" s="669"/>
      <c r="PKU5" s="669"/>
      <c r="PKV5" s="669"/>
      <c r="PKW5" s="669"/>
      <c r="PKX5" s="669"/>
      <c r="PKY5" s="669"/>
      <c r="PKZ5" s="669"/>
      <c r="PLA5" s="669"/>
      <c r="PLB5" s="669"/>
      <c r="PLC5" s="668"/>
      <c r="PLD5" s="668"/>
      <c r="PLE5" s="669"/>
      <c r="PLF5" s="669"/>
      <c r="PLG5" s="669"/>
      <c r="PLH5" s="669"/>
      <c r="PLI5" s="669"/>
      <c r="PLJ5" s="669"/>
      <c r="PLK5" s="669"/>
      <c r="PLL5" s="669"/>
      <c r="PLM5" s="669"/>
      <c r="PLN5" s="669"/>
      <c r="PLO5" s="669"/>
      <c r="PLP5" s="669"/>
      <c r="PLQ5" s="669"/>
      <c r="PLR5" s="669"/>
      <c r="PLS5" s="669"/>
      <c r="PLT5" s="669"/>
      <c r="PLU5" s="669"/>
      <c r="PLV5" s="669"/>
      <c r="PLW5" s="669"/>
      <c r="PLX5" s="668"/>
      <c r="PLY5" s="668"/>
      <c r="PLZ5" s="669"/>
      <c r="PMA5" s="669"/>
      <c r="PMB5" s="669"/>
      <c r="PMC5" s="669"/>
      <c r="PMD5" s="669"/>
      <c r="PME5" s="669"/>
      <c r="PMF5" s="669"/>
      <c r="PMG5" s="669"/>
      <c r="PMH5" s="669"/>
      <c r="PMI5" s="669"/>
      <c r="PMJ5" s="669"/>
      <c r="PMK5" s="669"/>
      <c r="PML5" s="669"/>
      <c r="PMM5" s="669"/>
      <c r="PMN5" s="669"/>
      <c r="PMO5" s="669"/>
      <c r="PMP5" s="669"/>
      <c r="PMQ5" s="669"/>
      <c r="PMR5" s="669"/>
      <c r="PMS5" s="668"/>
      <c r="PMT5" s="668"/>
      <c r="PMU5" s="669"/>
      <c r="PMV5" s="669"/>
      <c r="PMW5" s="669"/>
      <c r="PMX5" s="669"/>
      <c r="PMY5" s="669"/>
      <c r="PMZ5" s="669"/>
      <c r="PNA5" s="669"/>
      <c r="PNB5" s="669"/>
      <c r="PNC5" s="669"/>
      <c r="PND5" s="669"/>
      <c r="PNE5" s="669"/>
      <c r="PNF5" s="669"/>
      <c r="PNG5" s="669"/>
      <c r="PNH5" s="669"/>
      <c r="PNI5" s="669"/>
      <c r="PNJ5" s="669"/>
      <c r="PNK5" s="669"/>
      <c r="PNL5" s="669"/>
      <c r="PNM5" s="669"/>
      <c r="PNN5" s="668"/>
      <c r="PNO5" s="668"/>
      <c r="PNP5" s="669"/>
      <c r="PNQ5" s="669"/>
      <c r="PNR5" s="669"/>
      <c r="PNS5" s="669"/>
      <c r="PNT5" s="669"/>
      <c r="PNU5" s="669"/>
      <c r="PNV5" s="669"/>
      <c r="PNW5" s="669"/>
      <c r="PNX5" s="669"/>
      <c r="PNY5" s="669"/>
      <c r="PNZ5" s="669"/>
      <c r="POA5" s="669"/>
      <c r="POB5" s="669"/>
      <c r="POC5" s="669"/>
      <c r="POD5" s="669"/>
      <c r="POE5" s="669"/>
      <c r="POF5" s="669"/>
      <c r="POG5" s="669"/>
      <c r="POH5" s="669"/>
      <c r="POI5" s="668"/>
      <c r="POJ5" s="668"/>
      <c r="POK5" s="669"/>
      <c r="POL5" s="669"/>
      <c r="POM5" s="669"/>
      <c r="PON5" s="669"/>
      <c r="POO5" s="669"/>
      <c r="POP5" s="669"/>
      <c r="POQ5" s="669"/>
      <c r="POR5" s="669"/>
      <c r="POS5" s="669"/>
      <c r="POT5" s="669"/>
      <c r="POU5" s="669"/>
      <c r="POV5" s="669"/>
      <c r="POW5" s="669"/>
      <c r="POX5" s="669"/>
      <c r="POY5" s="669"/>
      <c r="POZ5" s="669"/>
      <c r="PPA5" s="669"/>
      <c r="PPB5" s="669"/>
      <c r="PPC5" s="669"/>
      <c r="PPD5" s="668"/>
      <c r="PPE5" s="668"/>
      <c r="PPF5" s="669"/>
      <c r="PPG5" s="669"/>
      <c r="PPH5" s="669"/>
      <c r="PPI5" s="669"/>
      <c r="PPJ5" s="669"/>
      <c r="PPK5" s="669"/>
      <c r="PPL5" s="669"/>
      <c r="PPM5" s="669"/>
      <c r="PPN5" s="669"/>
      <c r="PPO5" s="669"/>
      <c r="PPP5" s="669"/>
      <c r="PPQ5" s="669"/>
      <c r="PPR5" s="669"/>
      <c r="PPS5" s="669"/>
      <c r="PPT5" s="669"/>
      <c r="PPU5" s="669"/>
      <c r="PPV5" s="669"/>
      <c r="PPW5" s="669"/>
      <c r="PPX5" s="669"/>
      <c r="PPY5" s="668"/>
      <c r="PPZ5" s="668"/>
      <c r="PQA5" s="669"/>
      <c r="PQB5" s="669"/>
      <c r="PQC5" s="669"/>
      <c r="PQD5" s="669"/>
      <c r="PQE5" s="669"/>
      <c r="PQF5" s="669"/>
      <c r="PQG5" s="669"/>
      <c r="PQH5" s="669"/>
      <c r="PQI5" s="669"/>
      <c r="PQJ5" s="669"/>
      <c r="PQK5" s="669"/>
      <c r="PQL5" s="669"/>
      <c r="PQM5" s="669"/>
      <c r="PQN5" s="669"/>
      <c r="PQO5" s="669"/>
      <c r="PQP5" s="669"/>
      <c r="PQQ5" s="669"/>
      <c r="PQR5" s="669"/>
      <c r="PQS5" s="669"/>
      <c r="PQT5" s="668"/>
      <c r="PQU5" s="668"/>
      <c r="PQV5" s="669"/>
      <c r="PQW5" s="669"/>
      <c r="PQX5" s="669"/>
      <c r="PQY5" s="669"/>
      <c r="PQZ5" s="669"/>
      <c r="PRA5" s="669"/>
      <c r="PRB5" s="669"/>
      <c r="PRC5" s="669"/>
      <c r="PRD5" s="669"/>
      <c r="PRE5" s="669"/>
      <c r="PRF5" s="669"/>
      <c r="PRG5" s="669"/>
      <c r="PRH5" s="669"/>
      <c r="PRI5" s="669"/>
      <c r="PRJ5" s="669"/>
      <c r="PRK5" s="669"/>
      <c r="PRL5" s="669"/>
      <c r="PRM5" s="669"/>
      <c r="PRN5" s="669"/>
      <c r="PRO5" s="668"/>
      <c r="PRP5" s="668"/>
      <c r="PRQ5" s="669"/>
      <c r="PRR5" s="669"/>
      <c r="PRS5" s="669"/>
      <c r="PRT5" s="669"/>
      <c r="PRU5" s="669"/>
      <c r="PRV5" s="669"/>
      <c r="PRW5" s="669"/>
      <c r="PRX5" s="669"/>
      <c r="PRY5" s="669"/>
      <c r="PRZ5" s="669"/>
      <c r="PSA5" s="669"/>
      <c r="PSB5" s="669"/>
      <c r="PSC5" s="669"/>
      <c r="PSD5" s="669"/>
      <c r="PSE5" s="669"/>
      <c r="PSF5" s="669"/>
      <c r="PSG5" s="669"/>
      <c r="PSH5" s="669"/>
      <c r="PSI5" s="669"/>
      <c r="PSJ5" s="668"/>
      <c r="PSK5" s="668"/>
      <c r="PSL5" s="669"/>
      <c r="PSM5" s="669"/>
      <c r="PSN5" s="669"/>
      <c r="PSO5" s="669"/>
      <c r="PSP5" s="669"/>
      <c r="PSQ5" s="669"/>
      <c r="PSR5" s="669"/>
      <c r="PSS5" s="669"/>
      <c r="PST5" s="669"/>
      <c r="PSU5" s="669"/>
      <c r="PSV5" s="669"/>
      <c r="PSW5" s="669"/>
      <c r="PSX5" s="669"/>
      <c r="PSY5" s="669"/>
      <c r="PSZ5" s="669"/>
      <c r="PTA5" s="669"/>
      <c r="PTB5" s="669"/>
      <c r="PTC5" s="669"/>
      <c r="PTD5" s="669"/>
      <c r="PTE5" s="668"/>
      <c r="PTF5" s="668"/>
      <c r="PTG5" s="669"/>
      <c r="PTH5" s="669"/>
      <c r="PTI5" s="669"/>
      <c r="PTJ5" s="669"/>
      <c r="PTK5" s="669"/>
      <c r="PTL5" s="669"/>
      <c r="PTM5" s="669"/>
      <c r="PTN5" s="669"/>
      <c r="PTO5" s="669"/>
      <c r="PTP5" s="669"/>
      <c r="PTQ5" s="669"/>
      <c r="PTR5" s="669"/>
      <c r="PTS5" s="669"/>
      <c r="PTT5" s="669"/>
      <c r="PTU5" s="669"/>
      <c r="PTV5" s="669"/>
      <c r="PTW5" s="669"/>
      <c r="PTX5" s="669"/>
      <c r="PTY5" s="669"/>
      <c r="PTZ5" s="668"/>
      <c r="PUA5" s="668"/>
      <c r="PUB5" s="669"/>
      <c r="PUC5" s="669"/>
      <c r="PUD5" s="669"/>
      <c r="PUE5" s="669"/>
      <c r="PUF5" s="669"/>
      <c r="PUG5" s="669"/>
      <c r="PUH5" s="669"/>
      <c r="PUI5" s="669"/>
      <c r="PUJ5" s="669"/>
      <c r="PUK5" s="669"/>
      <c r="PUL5" s="669"/>
      <c r="PUM5" s="669"/>
      <c r="PUN5" s="669"/>
      <c r="PUO5" s="669"/>
      <c r="PUP5" s="669"/>
      <c r="PUQ5" s="669"/>
      <c r="PUR5" s="669"/>
      <c r="PUS5" s="669"/>
      <c r="PUT5" s="669"/>
      <c r="PUU5" s="668"/>
      <c r="PUV5" s="668"/>
      <c r="PUW5" s="669"/>
      <c r="PUX5" s="669"/>
      <c r="PUY5" s="669"/>
      <c r="PUZ5" s="669"/>
      <c r="PVA5" s="669"/>
      <c r="PVB5" s="669"/>
      <c r="PVC5" s="669"/>
      <c r="PVD5" s="669"/>
      <c r="PVE5" s="669"/>
      <c r="PVF5" s="669"/>
      <c r="PVG5" s="669"/>
      <c r="PVH5" s="669"/>
      <c r="PVI5" s="669"/>
      <c r="PVJ5" s="669"/>
      <c r="PVK5" s="669"/>
      <c r="PVL5" s="669"/>
      <c r="PVM5" s="669"/>
      <c r="PVN5" s="669"/>
      <c r="PVO5" s="669"/>
      <c r="PVP5" s="668"/>
      <c r="PVQ5" s="668"/>
      <c r="PVR5" s="669"/>
      <c r="PVS5" s="669"/>
      <c r="PVT5" s="669"/>
      <c r="PVU5" s="669"/>
      <c r="PVV5" s="669"/>
      <c r="PVW5" s="669"/>
      <c r="PVX5" s="669"/>
      <c r="PVY5" s="669"/>
      <c r="PVZ5" s="669"/>
      <c r="PWA5" s="669"/>
      <c r="PWB5" s="669"/>
      <c r="PWC5" s="669"/>
      <c r="PWD5" s="669"/>
      <c r="PWE5" s="669"/>
      <c r="PWF5" s="669"/>
      <c r="PWG5" s="669"/>
      <c r="PWH5" s="669"/>
      <c r="PWI5" s="669"/>
      <c r="PWJ5" s="669"/>
      <c r="PWK5" s="668"/>
      <c r="PWL5" s="668"/>
      <c r="PWM5" s="669"/>
      <c r="PWN5" s="669"/>
      <c r="PWO5" s="669"/>
      <c r="PWP5" s="669"/>
      <c r="PWQ5" s="669"/>
      <c r="PWR5" s="669"/>
      <c r="PWS5" s="669"/>
      <c r="PWT5" s="669"/>
      <c r="PWU5" s="669"/>
      <c r="PWV5" s="669"/>
      <c r="PWW5" s="669"/>
      <c r="PWX5" s="669"/>
      <c r="PWY5" s="669"/>
      <c r="PWZ5" s="669"/>
      <c r="PXA5" s="669"/>
      <c r="PXB5" s="669"/>
      <c r="PXC5" s="669"/>
      <c r="PXD5" s="669"/>
      <c r="PXE5" s="669"/>
      <c r="PXF5" s="668"/>
      <c r="PXG5" s="668"/>
      <c r="PXH5" s="669"/>
      <c r="PXI5" s="669"/>
      <c r="PXJ5" s="669"/>
      <c r="PXK5" s="669"/>
      <c r="PXL5" s="669"/>
      <c r="PXM5" s="669"/>
      <c r="PXN5" s="669"/>
      <c r="PXO5" s="669"/>
      <c r="PXP5" s="669"/>
      <c r="PXQ5" s="669"/>
      <c r="PXR5" s="669"/>
      <c r="PXS5" s="669"/>
      <c r="PXT5" s="669"/>
      <c r="PXU5" s="669"/>
      <c r="PXV5" s="669"/>
      <c r="PXW5" s="669"/>
      <c r="PXX5" s="669"/>
      <c r="PXY5" s="669"/>
      <c r="PXZ5" s="669"/>
      <c r="PYA5" s="668"/>
      <c r="PYB5" s="668"/>
      <c r="PYC5" s="669"/>
      <c r="PYD5" s="669"/>
      <c r="PYE5" s="669"/>
      <c r="PYF5" s="669"/>
      <c r="PYG5" s="669"/>
      <c r="PYH5" s="669"/>
      <c r="PYI5" s="669"/>
      <c r="PYJ5" s="669"/>
      <c r="PYK5" s="669"/>
      <c r="PYL5" s="669"/>
      <c r="PYM5" s="669"/>
      <c r="PYN5" s="669"/>
      <c r="PYO5" s="669"/>
      <c r="PYP5" s="669"/>
      <c r="PYQ5" s="669"/>
      <c r="PYR5" s="669"/>
      <c r="PYS5" s="669"/>
      <c r="PYT5" s="669"/>
      <c r="PYU5" s="669"/>
      <c r="PYV5" s="668"/>
      <c r="PYW5" s="668"/>
      <c r="PYX5" s="669"/>
      <c r="PYY5" s="669"/>
      <c r="PYZ5" s="669"/>
      <c r="PZA5" s="669"/>
      <c r="PZB5" s="669"/>
      <c r="PZC5" s="669"/>
      <c r="PZD5" s="669"/>
      <c r="PZE5" s="669"/>
      <c r="PZF5" s="669"/>
      <c r="PZG5" s="669"/>
      <c r="PZH5" s="669"/>
      <c r="PZI5" s="669"/>
      <c r="PZJ5" s="669"/>
      <c r="PZK5" s="669"/>
      <c r="PZL5" s="669"/>
      <c r="PZM5" s="669"/>
      <c r="PZN5" s="669"/>
      <c r="PZO5" s="669"/>
      <c r="PZP5" s="669"/>
      <c r="PZQ5" s="668"/>
      <c r="PZR5" s="668"/>
      <c r="PZS5" s="669"/>
      <c r="PZT5" s="669"/>
      <c r="PZU5" s="669"/>
      <c r="PZV5" s="669"/>
      <c r="PZW5" s="669"/>
      <c r="PZX5" s="669"/>
      <c r="PZY5" s="669"/>
      <c r="PZZ5" s="669"/>
      <c r="QAA5" s="669"/>
      <c r="QAB5" s="669"/>
      <c r="QAC5" s="669"/>
      <c r="QAD5" s="669"/>
      <c r="QAE5" s="669"/>
      <c r="QAF5" s="669"/>
      <c r="QAG5" s="669"/>
      <c r="QAH5" s="669"/>
      <c r="QAI5" s="669"/>
      <c r="QAJ5" s="669"/>
      <c r="QAK5" s="669"/>
      <c r="QAL5" s="668"/>
      <c r="QAM5" s="668"/>
      <c r="QAN5" s="669"/>
      <c r="QAO5" s="669"/>
      <c r="QAP5" s="669"/>
      <c r="QAQ5" s="669"/>
      <c r="QAR5" s="669"/>
      <c r="QAS5" s="669"/>
      <c r="QAT5" s="669"/>
      <c r="QAU5" s="669"/>
      <c r="QAV5" s="669"/>
      <c r="QAW5" s="669"/>
      <c r="QAX5" s="669"/>
      <c r="QAY5" s="669"/>
      <c r="QAZ5" s="669"/>
      <c r="QBA5" s="669"/>
      <c r="QBB5" s="669"/>
      <c r="QBC5" s="669"/>
      <c r="QBD5" s="669"/>
      <c r="QBE5" s="669"/>
      <c r="QBF5" s="669"/>
      <c r="QBG5" s="668"/>
      <c r="QBH5" s="668"/>
      <c r="QBI5" s="669"/>
      <c r="QBJ5" s="669"/>
      <c r="QBK5" s="669"/>
      <c r="QBL5" s="669"/>
      <c r="QBM5" s="669"/>
      <c r="QBN5" s="669"/>
      <c r="QBO5" s="669"/>
      <c r="QBP5" s="669"/>
      <c r="QBQ5" s="669"/>
      <c r="QBR5" s="669"/>
      <c r="QBS5" s="669"/>
      <c r="QBT5" s="669"/>
      <c r="QBU5" s="669"/>
      <c r="QBV5" s="669"/>
      <c r="QBW5" s="669"/>
      <c r="QBX5" s="669"/>
      <c r="QBY5" s="669"/>
      <c r="QBZ5" s="669"/>
      <c r="QCA5" s="669"/>
      <c r="QCB5" s="668"/>
      <c r="QCC5" s="668"/>
      <c r="QCD5" s="669"/>
      <c r="QCE5" s="669"/>
      <c r="QCF5" s="669"/>
      <c r="QCG5" s="669"/>
      <c r="QCH5" s="669"/>
      <c r="QCI5" s="669"/>
      <c r="QCJ5" s="669"/>
      <c r="QCK5" s="669"/>
      <c r="QCL5" s="669"/>
      <c r="QCM5" s="669"/>
      <c r="QCN5" s="669"/>
      <c r="QCO5" s="669"/>
      <c r="QCP5" s="669"/>
      <c r="QCQ5" s="669"/>
      <c r="QCR5" s="669"/>
      <c r="QCS5" s="669"/>
      <c r="QCT5" s="669"/>
      <c r="QCU5" s="669"/>
      <c r="QCV5" s="669"/>
      <c r="QCW5" s="668"/>
      <c r="QCX5" s="668"/>
      <c r="QCY5" s="669"/>
      <c r="QCZ5" s="669"/>
      <c r="QDA5" s="669"/>
      <c r="QDB5" s="669"/>
      <c r="QDC5" s="669"/>
      <c r="QDD5" s="669"/>
      <c r="QDE5" s="669"/>
      <c r="QDF5" s="669"/>
      <c r="QDG5" s="669"/>
      <c r="QDH5" s="669"/>
      <c r="QDI5" s="669"/>
      <c r="QDJ5" s="669"/>
      <c r="QDK5" s="669"/>
      <c r="QDL5" s="669"/>
      <c r="QDM5" s="669"/>
      <c r="QDN5" s="669"/>
      <c r="QDO5" s="669"/>
      <c r="QDP5" s="669"/>
      <c r="QDQ5" s="669"/>
      <c r="QDR5" s="668"/>
      <c r="QDS5" s="668"/>
      <c r="QDT5" s="669"/>
      <c r="QDU5" s="669"/>
      <c r="QDV5" s="669"/>
      <c r="QDW5" s="669"/>
      <c r="QDX5" s="669"/>
      <c r="QDY5" s="669"/>
      <c r="QDZ5" s="669"/>
      <c r="QEA5" s="669"/>
      <c r="QEB5" s="669"/>
      <c r="QEC5" s="669"/>
      <c r="QED5" s="669"/>
      <c r="QEE5" s="669"/>
      <c r="QEF5" s="669"/>
      <c r="QEG5" s="669"/>
      <c r="QEH5" s="669"/>
      <c r="QEI5" s="669"/>
      <c r="QEJ5" s="669"/>
      <c r="QEK5" s="669"/>
      <c r="QEL5" s="669"/>
      <c r="QEM5" s="668"/>
      <c r="QEN5" s="668"/>
      <c r="QEO5" s="669"/>
      <c r="QEP5" s="669"/>
      <c r="QEQ5" s="669"/>
      <c r="QER5" s="669"/>
      <c r="QES5" s="669"/>
      <c r="QET5" s="669"/>
      <c r="QEU5" s="669"/>
      <c r="QEV5" s="669"/>
      <c r="QEW5" s="669"/>
      <c r="QEX5" s="669"/>
      <c r="QEY5" s="669"/>
      <c r="QEZ5" s="669"/>
      <c r="QFA5" s="669"/>
      <c r="QFB5" s="669"/>
      <c r="QFC5" s="669"/>
      <c r="QFD5" s="669"/>
      <c r="QFE5" s="669"/>
      <c r="QFF5" s="669"/>
      <c r="QFG5" s="669"/>
      <c r="QFH5" s="668"/>
      <c r="QFI5" s="668"/>
      <c r="QFJ5" s="669"/>
      <c r="QFK5" s="669"/>
      <c r="QFL5" s="669"/>
      <c r="QFM5" s="669"/>
      <c r="QFN5" s="669"/>
      <c r="QFO5" s="669"/>
      <c r="QFP5" s="669"/>
      <c r="QFQ5" s="669"/>
      <c r="QFR5" s="669"/>
      <c r="QFS5" s="669"/>
      <c r="QFT5" s="669"/>
      <c r="QFU5" s="669"/>
      <c r="QFV5" s="669"/>
      <c r="QFW5" s="669"/>
      <c r="QFX5" s="669"/>
      <c r="QFY5" s="669"/>
      <c r="QFZ5" s="669"/>
      <c r="QGA5" s="669"/>
      <c r="QGB5" s="669"/>
      <c r="QGC5" s="668"/>
      <c r="QGD5" s="668"/>
      <c r="QGE5" s="669"/>
      <c r="QGF5" s="669"/>
      <c r="QGG5" s="669"/>
      <c r="QGH5" s="669"/>
      <c r="QGI5" s="669"/>
      <c r="QGJ5" s="669"/>
      <c r="QGK5" s="669"/>
      <c r="QGL5" s="669"/>
      <c r="QGM5" s="669"/>
      <c r="QGN5" s="669"/>
      <c r="QGO5" s="669"/>
      <c r="QGP5" s="669"/>
      <c r="QGQ5" s="669"/>
      <c r="QGR5" s="669"/>
      <c r="QGS5" s="669"/>
      <c r="QGT5" s="669"/>
      <c r="QGU5" s="669"/>
      <c r="QGV5" s="669"/>
      <c r="QGW5" s="669"/>
      <c r="QGX5" s="668"/>
      <c r="QGY5" s="668"/>
      <c r="QGZ5" s="669"/>
      <c r="QHA5" s="669"/>
      <c r="QHB5" s="669"/>
      <c r="QHC5" s="669"/>
      <c r="QHD5" s="669"/>
      <c r="QHE5" s="669"/>
      <c r="QHF5" s="669"/>
      <c r="QHG5" s="669"/>
      <c r="QHH5" s="669"/>
      <c r="QHI5" s="669"/>
      <c r="QHJ5" s="669"/>
      <c r="QHK5" s="669"/>
      <c r="QHL5" s="669"/>
      <c r="QHM5" s="669"/>
      <c r="QHN5" s="669"/>
      <c r="QHO5" s="669"/>
      <c r="QHP5" s="669"/>
      <c r="QHQ5" s="669"/>
      <c r="QHR5" s="669"/>
      <c r="QHS5" s="668"/>
      <c r="QHT5" s="668"/>
      <c r="QHU5" s="669"/>
      <c r="QHV5" s="669"/>
      <c r="QHW5" s="669"/>
      <c r="QHX5" s="669"/>
      <c r="QHY5" s="669"/>
      <c r="QHZ5" s="669"/>
      <c r="QIA5" s="669"/>
      <c r="QIB5" s="669"/>
      <c r="QIC5" s="669"/>
      <c r="QID5" s="669"/>
      <c r="QIE5" s="669"/>
      <c r="QIF5" s="669"/>
      <c r="QIG5" s="669"/>
      <c r="QIH5" s="669"/>
      <c r="QII5" s="669"/>
      <c r="QIJ5" s="669"/>
      <c r="QIK5" s="669"/>
      <c r="QIL5" s="669"/>
      <c r="QIM5" s="669"/>
      <c r="QIN5" s="668"/>
      <c r="QIO5" s="668"/>
      <c r="QIP5" s="669"/>
      <c r="QIQ5" s="669"/>
      <c r="QIR5" s="669"/>
      <c r="QIS5" s="669"/>
      <c r="QIT5" s="669"/>
      <c r="QIU5" s="669"/>
      <c r="QIV5" s="669"/>
      <c r="QIW5" s="669"/>
      <c r="QIX5" s="669"/>
      <c r="QIY5" s="669"/>
      <c r="QIZ5" s="669"/>
      <c r="QJA5" s="669"/>
      <c r="QJB5" s="669"/>
      <c r="QJC5" s="669"/>
      <c r="QJD5" s="669"/>
      <c r="QJE5" s="669"/>
      <c r="QJF5" s="669"/>
      <c r="QJG5" s="669"/>
      <c r="QJH5" s="669"/>
      <c r="QJI5" s="668"/>
      <c r="QJJ5" s="668"/>
      <c r="QJK5" s="669"/>
      <c r="QJL5" s="669"/>
      <c r="QJM5" s="669"/>
      <c r="QJN5" s="669"/>
      <c r="QJO5" s="669"/>
      <c r="QJP5" s="669"/>
      <c r="QJQ5" s="669"/>
      <c r="QJR5" s="669"/>
      <c r="QJS5" s="669"/>
      <c r="QJT5" s="669"/>
      <c r="QJU5" s="669"/>
      <c r="QJV5" s="669"/>
      <c r="QJW5" s="669"/>
      <c r="QJX5" s="669"/>
      <c r="QJY5" s="669"/>
      <c r="QJZ5" s="669"/>
      <c r="QKA5" s="669"/>
      <c r="QKB5" s="669"/>
      <c r="QKC5" s="669"/>
      <c r="QKD5" s="668"/>
      <c r="QKE5" s="668"/>
      <c r="QKF5" s="669"/>
      <c r="QKG5" s="669"/>
      <c r="QKH5" s="669"/>
      <c r="QKI5" s="669"/>
      <c r="QKJ5" s="669"/>
      <c r="QKK5" s="669"/>
      <c r="QKL5" s="669"/>
      <c r="QKM5" s="669"/>
      <c r="QKN5" s="669"/>
      <c r="QKO5" s="669"/>
      <c r="QKP5" s="669"/>
      <c r="QKQ5" s="669"/>
      <c r="QKR5" s="669"/>
      <c r="QKS5" s="669"/>
      <c r="QKT5" s="669"/>
      <c r="QKU5" s="669"/>
      <c r="QKV5" s="669"/>
      <c r="QKW5" s="669"/>
      <c r="QKX5" s="669"/>
      <c r="QKY5" s="668"/>
      <c r="QKZ5" s="668"/>
      <c r="QLA5" s="669"/>
      <c r="QLB5" s="669"/>
      <c r="QLC5" s="669"/>
      <c r="QLD5" s="669"/>
      <c r="QLE5" s="669"/>
      <c r="QLF5" s="669"/>
      <c r="QLG5" s="669"/>
      <c r="QLH5" s="669"/>
      <c r="QLI5" s="669"/>
      <c r="QLJ5" s="669"/>
      <c r="QLK5" s="669"/>
      <c r="QLL5" s="669"/>
      <c r="QLM5" s="669"/>
      <c r="QLN5" s="669"/>
      <c r="QLO5" s="669"/>
      <c r="QLP5" s="669"/>
      <c r="QLQ5" s="669"/>
      <c r="QLR5" s="669"/>
      <c r="QLS5" s="669"/>
      <c r="QLT5" s="668"/>
      <c r="QLU5" s="668"/>
      <c r="QLV5" s="669"/>
      <c r="QLW5" s="669"/>
      <c r="QLX5" s="669"/>
      <c r="QLY5" s="669"/>
      <c r="QLZ5" s="669"/>
      <c r="QMA5" s="669"/>
      <c r="QMB5" s="669"/>
      <c r="QMC5" s="669"/>
      <c r="QMD5" s="669"/>
      <c r="QME5" s="669"/>
      <c r="QMF5" s="669"/>
      <c r="QMG5" s="669"/>
      <c r="QMH5" s="669"/>
      <c r="QMI5" s="669"/>
      <c r="QMJ5" s="669"/>
      <c r="QMK5" s="669"/>
      <c r="QML5" s="669"/>
      <c r="QMM5" s="669"/>
      <c r="QMN5" s="669"/>
      <c r="QMO5" s="668"/>
      <c r="QMP5" s="668"/>
      <c r="QMQ5" s="669"/>
      <c r="QMR5" s="669"/>
      <c r="QMS5" s="669"/>
      <c r="QMT5" s="669"/>
      <c r="QMU5" s="669"/>
      <c r="QMV5" s="669"/>
      <c r="QMW5" s="669"/>
      <c r="QMX5" s="669"/>
      <c r="QMY5" s="669"/>
      <c r="QMZ5" s="669"/>
      <c r="QNA5" s="669"/>
      <c r="QNB5" s="669"/>
      <c r="QNC5" s="669"/>
      <c r="QND5" s="669"/>
      <c r="QNE5" s="669"/>
      <c r="QNF5" s="669"/>
      <c r="QNG5" s="669"/>
      <c r="QNH5" s="669"/>
      <c r="QNI5" s="669"/>
      <c r="QNJ5" s="668"/>
      <c r="QNK5" s="668"/>
      <c r="QNL5" s="669"/>
      <c r="QNM5" s="669"/>
      <c r="QNN5" s="669"/>
      <c r="QNO5" s="669"/>
      <c r="QNP5" s="669"/>
      <c r="QNQ5" s="669"/>
      <c r="QNR5" s="669"/>
      <c r="QNS5" s="669"/>
      <c r="QNT5" s="669"/>
      <c r="QNU5" s="669"/>
      <c r="QNV5" s="669"/>
      <c r="QNW5" s="669"/>
      <c r="QNX5" s="669"/>
      <c r="QNY5" s="669"/>
      <c r="QNZ5" s="669"/>
      <c r="QOA5" s="669"/>
      <c r="QOB5" s="669"/>
      <c r="QOC5" s="669"/>
      <c r="QOD5" s="669"/>
      <c r="QOE5" s="668"/>
      <c r="QOF5" s="668"/>
      <c r="QOG5" s="669"/>
      <c r="QOH5" s="669"/>
      <c r="QOI5" s="669"/>
      <c r="QOJ5" s="669"/>
      <c r="QOK5" s="669"/>
      <c r="QOL5" s="669"/>
      <c r="QOM5" s="669"/>
      <c r="QON5" s="669"/>
      <c r="QOO5" s="669"/>
      <c r="QOP5" s="669"/>
      <c r="QOQ5" s="669"/>
      <c r="QOR5" s="669"/>
      <c r="QOS5" s="669"/>
      <c r="QOT5" s="669"/>
      <c r="QOU5" s="669"/>
      <c r="QOV5" s="669"/>
      <c r="QOW5" s="669"/>
      <c r="QOX5" s="669"/>
      <c r="QOY5" s="669"/>
      <c r="QOZ5" s="668"/>
      <c r="QPA5" s="668"/>
      <c r="QPB5" s="669"/>
      <c r="QPC5" s="669"/>
      <c r="QPD5" s="669"/>
      <c r="QPE5" s="669"/>
      <c r="QPF5" s="669"/>
      <c r="QPG5" s="669"/>
      <c r="QPH5" s="669"/>
      <c r="QPI5" s="669"/>
      <c r="QPJ5" s="669"/>
      <c r="QPK5" s="669"/>
      <c r="QPL5" s="669"/>
      <c r="QPM5" s="669"/>
      <c r="QPN5" s="669"/>
      <c r="QPO5" s="669"/>
      <c r="QPP5" s="669"/>
      <c r="QPQ5" s="669"/>
      <c r="QPR5" s="669"/>
      <c r="QPS5" s="669"/>
      <c r="QPT5" s="669"/>
      <c r="QPU5" s="668"/>
      <c r="QPV5" s="668"/>
      <c r="QPW5" s="669"/>
      <c r="QPX5" s="669"/>
      <c r="QPY5" s="669"/>
      <c r="QPZ5" s="669"/>
      <c r="QQA5" s="669"/>
      <c r="QQB5" s="669"/>
      <c r="QQC5" s="669"/>
      <c r="QQD5" s="669"/>
      <c r="QQE5" s="669"/>
      <c r="QQF5" s="669"/>
      <c r="QQG5" s="669"/>
      <c r="QQH5" s="669"/>
      <c r="QQI5" s="669"/>
      <c r="QQJ5" s="669"/>
      <c r="QQK5" s="669"/>
      <c r="QQL5" s="669"/>
      <c r="QQM5" s="669"/>
      <c r="QQN5" s="669"/>
      <c r="QQO5" s="669"/>
      <c r="QQP5" s="668"/>
      <c r="QQQ5" s="668"/>
      <c r="QQR5" s="669"/>
      <c r="QQS5" s="669"/>
      <c r="QQT5" s="669"/>
      <c r="QQU5" s="669"/>
      <c r="QQV5" s="669"/>
      <c r="QQW5" s="669"/>
      <c r="QQX5" s="669"/>
      <c r="QQY5" s="669"/>
      <c r="QQZ5" s="669"/>
      <c r="QRA5" s="669"/>
      <c r="QRB5" s="669"/>
      <c r="QRC5" s="669"/>
      <c r="QRD5" s="669"/>
      <c r="QRE5" s="669"/>
      <c r="QRF5" s="669"/>
      <c r="QRG5" s="669"/>
      <c r="QRH5" s="669"/>
      <c r="QRI5" s="669"/>
      <c r="QRJ5" s="669"/>
      <c r="QRK5" s="668"/>
      <c r="QRL5" s="668"/>
      <c r="QRM5" s="669"/>
      <c r="QRN5" s="669"/>
      <c r="QRO5" s="669"/>
      <c r="QRP5" s="669"/>
      <c r="QRQ5" s="669"/>
      <c r="QRR5" s="669"/>
      <c r="QRS5" s="669"/>
      <c r="QRT5" s="669"/>
      <c r="QRU5" s="669"/>
      <c r="QRV5" s="669"/>
      <c r="QRW5" s="669"/>
      <c r="QRX5" s="669"/>
      <c r="QRY5" s="669"/>
      <c r="QRZ5" s="669"/>
      <c r="QSA5" s="669"/>
      <c r="QSB5" s="669"/>
      <c r="QSC5" s="669"/>
      <c r="QSD5" s="669"/>
      <c r="QSE5" s="669"/>
      <c r="QSF5" s="668"/>
      <c r="QSG5" s="668"/>
      <c r="QSH5" s="669"/>
      <c r="QSI5" s="669"/>
      <c r="QSJ5" s="669"/>
      <c r="QSK5" s="669"/>
      <c r="QSL5" s="669"/>
      <c r="QSM5" s="669"/>
      <c r="QSN5" s="669"/>
      <c r="QSO5" s="669"/>
      <c r="QSP5" s="669"/>
      <c r="QSQ5" s="669"/>
      <c r="QSR5" s="669"/>
      <c r="QSS5" s="669"/>
      <c r="QST5" s="669"/>
      <c r="QSU5" s="669"/>
      <c r="QSV5" s="669"/>
      <c r="QSW5" s="669"/>
      <c r="QSX5" s="669"/>
      <c r="QSY5" s="669"/>
      <c r="QSZ5" s="669"/>
      <c r="QTA5" s="668"/>
      <c r="QTB5" s="668"/>
      <c r="QTC5" s="669"/>
      <c r="QTD5" s="669"/>
      <c r="QTE5" s="669"/>
      <c r="QTF5" s="669"/>
      <c r="QTG5" s="669"/>
      <c r="QTH5" s="669"/>
      <c r="QTI5" s="669"/>
      <c r="QTJ5" s="669"/>
      <c r="QTK5" s="669"/>
      <c r="QTL5" s="669"/>
      <c r="QTM5" s="669"/>
      <c r="QTN5" s="669"/>
      <c r="QTO5" s="669"/>
      <c r="QTP5" s="669"/>
      <c r="QTQ5" s="669"/>
      <c r="QTR5" s="669"/>
      <c r="QTS5" s="669"/>
      <c r="QTT5" s="669"/>
      <c r="QTU5" s="669"/>
      <c r="QTV5" s="668"/>
      <c r="QTW5" s="668"/>
      <c r="QTX5" s="669"/>
      <c r="QTY5" s="669"/>
      <c r="QTZ5" s="669"/>
      <c r="QUA5" s="669"/>
      <c r="QUB5" s="669"/>
      <c r="QUC5" s="669"/>
      <c r="QUD5" s="669"/>
      <c r="QUE5" s="669"/>
      <c r="QUF5" s="669"/>
      <c r="QUG5" s="669"/>
      <c r="QUH5" s="669"/>
      <c r="QUI5" s="669"/>
      <c r="QUJ5" s="669"/>
      <c r="QUK5" s="669"/>
      <c r="QUL5" s="669"/>
      <c r="QUM5" s="669"/>
      <c r="QUN5" s="669"/>
      <c r="QUO5" s="669"/>
      <c r="QUP5" s="669"/>
      <c r="QUQ5" s="668"/>
      <c r="QUR5" s="668"/>
      <c r="QUS5" s="669"/>
      <c r="QUT5" s="669"/>
      <c r="QUU5" s="669"/>
      <c r="QUV5" s="669"/>
      <c r="QUW5" s="669"/>
      <c r="QUX5" s="669"/>
      <c r="QUY5" s="669"/>
      <c r="QUZ5" s="669"/>
      <c r="QVA5" s="669"/>
      <c r="QVB5" s="669"/>
      <c r="QVC5" s="669"/>
      <c r="QVD5" s="669"/>
      <c r="QVE5" s="669"/>
      <c r="QVF5" s="669"/>
      <c r="QVG5" s="669"/>
      <c r="QVH5" s="669"/>
      <c r="QVI5" s="669"/>
      <c r="QVJ5" s="669"/>
      <c r="QVK5" s="669"/>
      <c r="QVL5" s="668"/>
      <c r="QVM5" s="668"/>
      <c r="QVN5" s="669"/>
      <c r="QVO5" s="669"/>
      <c r="QVP5" s="669"/>
      <c r="QVQ5" s="669"/>
      <c r="QVR5" s="669"/>
      <c r="QVS5" s="669"/>
      <c r="QVT5" s="669"/>
      <c r="QVU5" s="669"/>
      <c r="QVV5" s="669"/>
      <c r="QVW5" s="669"/>
      <c r="QVX5" s="669"/>
      <c r="QVY5" s="669"/>
      <c r="QVZ5" s="669"/>
      <c r="QWA5" s="669"/>
      <c r="QWB5" s="669"/>
      <c r="QWC5" s="669"/>
      <c r="QWD5" s="669"/>
      <c r="QWE5" s="669"/>
      <c r="QWF5" s="669"/>
      <c r="QWG5" s="668"/>
      <c r="QWH5" s="668"/>
      <c r="QWI5" s="669"/>
      <c r="QWJ5" s="669"/>
      <c r="QWK5" s="669"/>
      <c r="QWL5" s="669"/>
      <c r="QWM5" s="669"/>
      <c r="QWN5" s="669"/>
      <c r="QWO5" s="669"/>
      <c r="QWP5" s="669"/>
      <c r="QWQ5" s="669"/>
      <c r="QWR5" s="669"/>
      <c r="QWS5" s="669"/>
      <c r="QWT5" s="669"/>
      <c r="QWU5" s="669"/>
      <c r="QWV5" s="669"/>
      <c r="QWW5" s="669"/>
      <c r="QWX5" s="669"/>
      <c r="QWY5" s="669"/>
      <c r="QWZ5" s="669"/>
      <c r="QXA5" s="669"/>
      <c r="QXB5" s="668"/>
      <c r="QXC5" s="668"/>
      <c r="QXD5" s="669"/>
      <c r="QXE5" s="669"/>
      <c r="QXF5" s="669"/>
      <c r="QXG5" s="669"/>
      <c r="QXH5" s="669"/>
      <c r="QXI5" s="669"/>
      <c r="QXJ5" s="669"/>
      <c r="QXK5" s="669"/>
      <c r="QXL5" s="669"/>
      <c r="QXM5" s="669"/>
      <c r="QXN5" s="669"/>
      <c r="QXO5" s="669"/>
      <c r="QXP5" s="669"/>
      <c r="QXQ5" s="669"/>
      <c r="QXR5" s="669"/>
      <c r="QXS5" s="669"/>
      <c r="QXT5" s="669"/>
      <c r="QXU5" s="669"/>
      <c r="QXV5" s="669"/>
      <c r="QXW5" s="668"/>
      <c r="QXX5" s="668"/>
      <c r="QXY5" s="669"/>
      <c r="QXZ5" s="669"/>
      <c r="QYA5" s="669"/>
      <c r="QYB5" s="669"/>
      <c r="QYC5" s="669"/>
      <c r="QYD5" s="669"/>
      <c r="QYE5" s="669"/>
      <c r="QYF5" s="669"/>
      <c r="QYG5" s="669"/>
      <c r="QYH5" s="669"/>
      <c r="QYI5" s="669"/>
      <c r="QYJ5" s="669"/>
      <c r="QYK5" s="669"/>
      <c r="QYL5" s="669"/>
      <c r="QYM5" s="669"/>
      <c r="QYN5" s="669"/>
      <c r="QYO5" s="669"/>
      <c r="QYP5" s="669"/>
      <c r="QYQ5" s="669"/>
      <c r="QYR5" s="668"/>
      <c r="QYS5" s="668"/>
      <c r="QYT5" s="669"/>
      <c r="QYU5" s="669"/>
      <c r="QYV5" s="669"/>
      <c r="QYW5" s="669"/>
      <c r="QYX5" s="669"/>
      <c r="QYY5" s="669"/>
      <c r="QYZ5" s="669"/>
      <c r="QZA5" s="669"/>
      <c r="QZB5" s="669"/>
      <c r="QZC5" s="669"/>
      <c r="QZD5" s="669"/>
      <c r="QZE5" s="669"/>
      <c r="QZF5" s="669"/>
      <c r="QZG5" s="669"/>
      <c r="QZH5" s="669"/>
      <c r="QZI5" s="669"/>
      <c r="QZJ5" s="669"/>
      <c r="QZK5" s="669"/>
      <c r="QZL5" s="669"/>
      <c r="QZM5" s="668"/>
      <c r="QZN5" s="668"/>
      <c r="QZO5" s="669"/>
      <c r="QZP5" s="669"/>
      <c r="QZQ5" s="669"/>
      <c r="QZR5" s="669"/>
      <c r="QZS5" s="669"/>
      <c r="QZT5" s="669"/>
      <c r="QZU5" s="669"/>
      <c r="QZV5" s="669"/>
      <c r="QZW5" s="669"/>
      <c r="QZX5" s="669"/>
      <c r="QZY5" s="669"/>
      <c r="QZZ5" s="669"/>
      <c r="RAA5" s="669"/>
      <c r="RAB5" s="669"/>
      <c r="RAC5" s="669"/>
      <c r="RAD5" s="669"/>
      <c r="RAE5" s="669"/>
      <c r="RAF5" s="669"/>
      <c r="RAG5" s="669"/>
      <c r="RAH5" s="668"/>
      <c r="RAI5" s="668"/>
      <c r="RAJ5" s="669"/>
      <c r="RAK5" s="669"/>
      <c r="RAL5" s="669"/>
      <c r="RAM5" s="669"/>
      <c r="RAN5" s="669"/>
      <c r="RAO5" s="669"/>
      <c r="RAP5" s="669"/>
      <c r="RAQ5" s="669"/>
      <c r="RAR5" s="669"/>
      <c r="RAS5" s="669"/>
      <c r="RAT5" s="669"/>
      <c r="RAU5" s="669"/>
      <c r="RAV5" s="669"/>
      <c r="RAW5" s="669"/>
      <c r="RAX5" s="669"/>
      <c r="RAY5" s="669"/>
      <c r="RAZ5" s="669"/>
      <c r="RBA5" s="669"/>
      <c r="RBB5" s="669"/>
      <c r="RBC5" s="668"/>
      <c r="RBD5" s="668"/>
      <c r="RBE5" s="669"/>
      <c r="RBF5" s="669"/>
      <c r="RBG5" s="669"/>
      <c r="RBH5" s="669"/>
      <c r="RBI5" s="669"/>
      <c r="RBJ5" s="669"/>
      <c r="RBK5" s="669"/>
      <c r="RBL5" s="669"/>
      <c r="RBM5" s="669"/>
      <c r="RBN5" s="669"/>
      <c r="RBO5" s="669"/>
      <c r="RBP5" s="669"/>
      <c r="RBQ5" s="669"/>
      <c r="RBR5" s="669"/>
      <c r="RBS5" s="669"/>
      <c r="RBT5" s="669"/>
      <c r="RBU5" s="669"/>
      <c r="RBV5" s="669"/>
      <c r="RBW5" s="669"/>
      <c r="RBX5" s="668"/>
      <c r="RBY5" s="668"/>
      <c r="RBZ5" s="669"/>
      <c r="RCA5" s="669"/>
      <c r="RCB5" s="669"/>
      <c r="RCC5" s="669"/>
      <c r="RCD5" s="669"/>
      <c r="RCE5" s="669"/>
      <c r="RCF5" s="669"/>
      <c r="RCG5" s="669"/>
      <c r="RCH5" s="669"/>
      <c r="RCI5" s="669"/>
      <c r="RCJ5" s="669"/>
      <c r="RCK5" s="669"/>
      <c r="RCL5" s="669"/>
      <c r="RCM5" s="669"/>
      <c r="RCN5" s="669"/>
      <c r="RCO5" s="669"/>
      <c r="RCP5" s="669"/>
      <c r="RCQ5" s="669"/>
      <c r="RCR5" s="669"/>
      <c r="RCS5" s="668"/>
      <c r="RCT5" s="668"/>
      <c r="RCU5" s="669"/>
      <c r="RCV5" s="669"/>
      <c r="RCW5" s="669"/>
      <c r="RCX5" s="669"/>
      <c r="RCY5" s="669"/>
      <c r="RCZ5" s="669"/>
      <c r="RDA5" s="669"/>
      <c r="RDB5" s="669"/>
      <c r="RDC5" s="669"/>
      <c r="RDD5" s="669"/>
      <c r="RDE5" s="669"/>
      <c r="RDF5" s="669"/>
      <c r="RDG5" s="669"/>
      <c r="RDH5" s="669"/>
      <c r="RDI5" s="669"/>
      <c r="RDJ5" s="669"/>
      <c r="RDK5" s="669"/>
      <c r="RDL5" s="669"/>
      <c r="RDM5" s="669"/>
      <c r="RDN5" s="668"/>
      <c r="RDO5" s="668"/>
      <c r="RDP5" s="669"/>
      <c r="RDQ5" s="669"/>
      <c r="RDR5" s="669"/>
      <c r="RDS5" s="669"/>
      <c r="RDT5" s="669"/>
      <c r="RDU5" s="669"/>
      <c r="RDV5" s="669"/>
      <c r="RDW5" s="669"/>
      <c r="RDX5" s="669"/>
      <c r="RDY5" s="669"/>
      <c r="RDZ5" s="669"/>
      <c r="REA5" s="669"/>
      <c r="REB5" s="669"/>
      <c r="REC5" s="669"/>
      <c r="RED5" s="669"/>
      <c r="REE5" s="669"/>
      <c r="REF5" s="669"/>
      <c r="REG5" s="669"/>
      <c r="REH5" s="669"/>
      <c r="REI5" s="668"/>
      <c r="REJ5" s="668"/>
      <c r="REK5" s="669"/>
      <c r="REL5" s="669"/>
      <c r="REM5" s="669"/>
      <c r="REN5" s="669"/>
      <c r="REO5" s="669"/>
      <c r="REP5" s="669"/>
      <c r="REQ5" s="669"/>
      <c r="RER5" s="669"/>
      <c r="RES5" s="669"/>
      <c r="RET5" s="669"/>
      <c r="REU5" s="669"/>
      <c r="REV5" s="669"/>
      <c r="REW5" s="669"/>
      <c r="REX5" s="669"/>
      <c r="REY5" s="669"/>
      <c r="REZ5" s="669"/>
      <c r="RFA5" s="669"/>
      <c r="RFB5" s="669"/>
      <c r="RFC5" s="669"/>
      <c r="RFD5" s="668"/>
      <c r="RFE5" s="668"/>
      <c r="RFF5" s="669"/>
      <c r="RFG5" s="669"/>
      <c r="RFH5" s="669"/>
      <c r="RFI5" s="669"/>
      <c r="RFJ5" s="669"/>
      <c r="RFK5" s="669"/>
      <c r="RFL5" s="669"/>
      <c r="RFM5" s="669"/>
      <c r="RFN5" s="669"/>
      <c r="RFO5" s="669"/>
      <c r="RFP5" s="669"/>
      <c r="RFQ5" s="669"/>
      <c r="RFR5" s="669"/>
      <c r="RFS5" s="669"/>
      <c r="RFT5" s="669"/>
      <c r="RFU5" s="669"/>
      <c r="RFV5" s="669"/>
      <c r="RFW5" s="669"/>
      <c r="RFX5" s="669"/>
      <c r="RFY5" s="668"/>
      <c r="RFZ5" s="668"/>
      <c r="RGA5" s="669"/>
      <c r="RGB5" s="669"/>
      <c r="RGC5" s="669"/>
      <c r="RGD5" s="669"/>
      <c r="RGE5" s="669"/>
      <c r="RGF5" s="669"/>
      <c r="RGG5" s="669"/>
      <c r="RGH5" s="669"/>
      <c r="RGI5" s="669"/>
      <c r="RGJ5" s="669"/>
      <c r="RGK5" s="669"/>
      <c r="RGL5" s="669"/>
      <c r="RGM5" s="669"/>
      <c r="RGN5" s="669"/>
      <c r="RGO5" s="669"/>
      <c r="RGP5" s="669"/>
      <c r="RGQ5" s="669"/>
      <c r="RGR5" s="669"/>
      <c r="RGS5" s="669"/>
      <c r="RGT5" s="668"/>
      <c r="RGU5" s="668"/>
      <c r="RGV5" s="669"/>
      <c r="RGW5" s="669"/>
      <c r="RGX5" s="669"/>
      <c r="RGY5" s="669"/>
      <c r="RGZ5" s="669"/>
      <c r="RHA5" s="669"/>
      <c r="RHB5" s="669"/>
      <c r="RHC5" s="669"/>
      <c r="RHD5" s="669"/>
      <c r="RHE5" s="669"/>
      <c r="RHF5" s="669"/>
      <c r="RHG5" s="669"/>
      <c r="RHH5" s="669"/>
      <c r="RHI5" s="669"/>
      <c r="RHJ5" s="669"/>
      <c r="RHK5" s="669"/>
      <c r="RHL5" s="669"/>
      <c r="RHM5" s="669"/>
      <c r="RHN5" s="669"/>
      <c r="RHO5" s="668"/>
      <c r="RHP5" s="668"/>
      <c r="RHQ5" s="669"/>
      <c r="RHR5" s="669"/>
      <c r="RHS5" s="669"/>
      <c r="RHT5" s="669"/>
      <c r="RHU5" s="669"/>
      <c r="RHV5" s="669"/>
      <c r="RHW5" s="669"/>
      <c r="RHX5" s="669"/>
      <c r="RHY5" s="669"/>
      <c r="RHZ5" s="669"/>
      <c r="RIA5" s="669"/>
      <c r="RIB5" s="669"/>
      <c r="RIC5" s="669"/>
      <c r="RID5" s="669"/>
      <c r="RIE5" s="669"/>
      <c r="RIF5" s="669"/>
      <c r="RIG5" s="669"/>
      <c r="RIH5" s="669"/>
      <c r="RII5" s="669"/>
      <c r="RIJ5" s="668"/>
      <c r="RIK5" s="668"/>
      <c r="RIL5" s="669"/>
      <c r="RIM5" s="669"/>
      <c r="RIN5" s="669"/>
      <c r="RIO5" s="669"/>
      <c r="RIP5" s="669"/>
      <c r="RIQ5" s="669"/>
      <c r="RIR5" s="669"/>
      <c r="RIS5" s="669"/>
      <c r="RIT5" s="669"/>
      <c r="RIU5" s="669"/>
      <c r="RIV5" s="669"/>
      <c r="RIW5" s="669"/>
      <c r="RIX5" s="669"/>
      <c r="RIY5" s="669"/>
      <c r="RIZ5" s="669"/>
      <c r="RJA5" s="669"/>
      <c r="RJB5" s="669"/>
      <c r="RJC5" s="669"/>
      <c r="RJD5" s="669"/>
      <c r="RJE5" s="668"/>
      <c r="RJF5" s="668"/>
      <c r="RJG5" s="669"/>
      <c r="RJH5" s="669"/>
      <c r="RJI5" s="669"/>
      <c r="RJJ5" s="669"/>
      <c r="RJK5" s="669"/>
      <c r="RJL5" s="669"/>
      <c r="RJM5" s="669"/>
      <c r="RJN5" s="669"/>
      <c r="RJO5" s="669"/>
      <c r="RJP5" s="669"/>
      <c r="RJQ5" s="669"/>
      <c r="RJR5" s="669"/>
      <c r="RJS5" s="669"/>
      <c r="RJT5" s="669"/>
      <c r="RJU5" s="669"/>
      <c r="RJV5" s="669"/>
      <c r="RJW5" s="669"/>
      <c r="RJX5" s="669"/>
      <c r="RJY5" s="669"/>
      <c r="RJZ5" s="668"/>
      <c r="RKA5" s="668"/>
      <c r="RKB5" s="669"/>
      <c r="RKC5" s="669"/>
      <c r="RKD5" s="669"/>
      <c r="RKE5" s="669"/>
      <c r="RKF5" s="669"/>
      <c r="RKG5" s="669"/>
      <c r="RKH5" s="669"/>
      <c r="RKI5" s="669"/>
      <c r="RKJ5" s="669"/>
      <c r="RKK5" s="669"/>
      <c r="RKL5" s="669"/>
      <c r="RKM5" s="669"/>
      <c r="RKN5" s="669"/>
      <c r="RKO5" s="669"/>
      <c r="RKP5" s="669"/>
      <c r="RKQ5" s="669"/>
      <c r="RKR5" s="669"/>
      <c r="RKS5" s="669"/>
      <c r="RKT5" s="669"/>
      <c r="RKU5" s="668"/>
      <c r="RKV5" s="668"/>
      <c r="RKW5" s="669"/>
      <c r="RKX5" s="669"/>
      <c r="RKY5" s="669"/>
      <c r="RKZ5" s="669"/>
      <c r="RLA5" s="669"/>
      <c r="RLB5" s="669"/>
      <c r="RLC5" s="669"/>
      <c r="RLD5" s="669"/>
      <c r="RLE5" s="669"/>
      <c r="RLF5" s="669"/>
      <c r="RLG5" s="669"/>
      <c r="RLH5" s="669"/>
      <c r="RLI5" s="669"/>
      <c r="RLJ5" s="669"/>
      <c r="RLK5" s="669"/>
      <c r="RLL5" s="669"/>
      <c r="RLM5" s="669"/>
      <c r="RLN5" s="669"/>
      <c r="RLO5" s="669"/>
      <c r="RLP5" s="668"/>
      <c r="RLQ5" s="668"/>
      <c r="RLR5" s="669"/>
      <c r="RLS5" s="669"/>
      <c r="RLT5" s="669"/>
      <c r="RLU5" s="669"/>
      <c r="RLV5" s="669"/>
      <c r="RLW5" s="669"/>
      <c r="RLX5" s="669"/>
      <c r="RLY5" s="669"/>
      <c r="RLZ5" s="669"/>
      <c r="RMA5" s="669"/>
      <c r="RMB5" s="669"/>
      <c r="RMC5" s="669"/>
      <c r="RMD5" s="669"/>
      <c r="RME5" s="669"/>
      <c r="RMF5" s="669"/>
      <c r="RMG5" s="669"/>
      <c r="RMH5" s="669"/>
      <c r="RMI5" s="669"/>
      <c r="RMJ5" s="669"/>
      <c r="RMK5" s="668"/>
      <c r="RML5" s="668"/>
      <c r="RMM5" s="669"/>
      <c r="RMN5" s="669"/>
      <c r="RMO5" s="669"/>
      <c r="RMP5" s="669"/>
      <c r="RMQ5" s="669"/>
      <c r="RMR5" s="669"/>
      <c r="RMS5" s="669"/>
      <c r="RMT5" s="669"/>
      <c r="RMU5" s="669"/>
      <c r="RMV5" s="669"/>
      <c r="RMW5" s="669"/>
      <c r="RMX5" s="669"/>
      <c r="RMY5" s="669"/>
      <c r="RMZ5" s="669"/>
      <c r="RNA5" s="669"/>
      <c r="RNB5" s="669"/>
      <c r="RNC5" s="669"/>
      <c r="RND5" s="669"/>
      <c r="RNE5" s="669"/>
      <c r="RNF5" s="668"/>
      <c r="RNG5" s="668"/>
      <c r="RNH5" s="669"/>
      <c r="RNI5" s="669"/>
      <c r="RNJ5" s="669"/>
      <c r="RNK5" s="669"/>
      <c r="RNL5" s="669"/>
      <c r="RNM5" s="669"/>
      <c r="RNN5" s="669"/>
      <c r="RNO5" s="669"/>
      <c r="RNP5" s="669"/>
      <c r="RNQ5" s="669"/>
      <c r="RNR5" s="669"/>
      <c r="RNS5" s="669"/>
      <c r="RNT5" s="669"/>
      <c r="RNU5" s="669"/>
      <c r="RNV5" s="669"/>
      <c r="RNW5" s="669"/>
      <c r="RNX5" s="669"/>
      <c r="RNY5" s="669"/>
      <c r="RNZ5" s="669"/>
      <c r="ROA5" s="668"/>
      <c r="ROB5" s="668"/>
      <c r="ROC5" s="669"/>
      <c r="ROD5" s="669"/>
      <c r="ROE5" s="669"/>
      <c r="ROF5" s="669"/>
      <c r="ROG5" s="669"/>
      <c r="ROH5" s="669"/>
      <c r="ROI5" s="669"/>
      <c r="ROJ5" s="669"/>
      <c r="ROK5" s="669"/>
      <c r="ROL5" s="669"/>
      <c r="ROM5" s="669"/>
      <c r="RON5" s="669"/>
      <c r="ROO5" s="669"/>
      <c r="ROP5" s="669"/>
      <c r="ROQ5" s="669"/>
      <c r="ROR5" s="669"/>
      <c r="ROS5" s="669"/>
      <c r="ROT5" s="669"/>
      <c r="ROU5" s="669"/>
      <c r="ROV5" s="668"/>
      <c r="ROW5" s="668"/>
      <c r="ROX5" s="669"/>
      <c r="ROY5" s="669"/>
      <c r="ROZ5" s="669"/>
      <c r="RPA5" s="669"/>
      <c r="RPB5" s="669"/>
      <c r="RPC5" s="669"/>
      <c r="RPD5" s="669"/>
      <c r="RPE5" s="669"/>
      <c r="RPF5" s="669"/>
      <c r="RPG5" s="669"/>
      <c r="RPH5" s="669"/>
      <c r="RPI5" s="669"/>
      <c r="RPJ5" s="669"/>
      <c r="RPK5" s="669"/>
      <c r="RPL5" s="669"/>
      <c r="RPM5" s="669"/>
      <c r="RPN5" s="669"/>
      <c r="RPO5" s="669"/>
      <c r="RPP5" s="669"/>
      <c r="RPQ5" s="668"/>
      <c r="RPR5" s="668"/>
      <c r="RPS5" s="669"/>
      <c r="RPT5" s="669"/>
      <c r="RPU5" s="669"/>
      <c r="RPV5" s="669"/>
      <c r="RPW5" s="669"/>
      <c r="RPX5" s="669"/>
      <c r="RPY5" s="669"/>
      <c r="RPZ5" s="669"/>
      <c r="RQA5" s="669"/>
      <c r="RQB5" s="669"/>
      <c r="RQC5" s="669"/>
      <c r="RQD5" s="669"/>
      <c r="RQE5" s="669"/>
      <c r="RQF5" s="669"/>
      <c r="RQG5" s="669"/>
      <c r="RQH5" s="669"/>
      <c r="RQI5" s="669"/>
      <c r="RQJ5" s="669"/>
      <c r="RQK5" s="669"/>
      <c r="RQL5" s="668"/>
      <c r="RQM5" s="668"/>
      <c r="RQN5" s="669"/>
      <c r="RQO5" s="669"/>
      <c r="RQP5" s="669"/>
      <c r="RQQ5" s="669"/>
      <c r="RQR5" s="669"/>
      <c r="RQS5" s="669"/>
      <c r="RQT5" s="669"/>
      <c r="RQU5" s="669"/>
      <c r="RQV5" s="669"/>
      <c r="RQW5" s="669"/>
      <c r="RQX5" s="669"/>
      <c r="RQY5" s="669"/>
      <c r="RQZ5" s="669"/>
      <c r="RRA5" s="669"/>
      <c r="RRB5" s="669"/>
      <c r="RRC5" s="669"/>
      <c r="RRD5" s="669"/>
      <c r="RRE5" s="669"/>
      <c r="RRF5" s="669"/>
      <c r="RRG5" s="668"/>
      <c r="RRH5" s="668"/>
      <c r="RRI5" s="669"/>
      <c r="RRJ5" s="669"/>
      <c r="RRK5" s="669"/>
      <c r="RRL5" s="669"/>
      <c r="RRM5" s="669"/>
      <c r="RRN5" s="669"/>
      <c r="RRO5" s="669"/>
      <c r="RRP5" s="669"/>
      <c r="RRQ5" s="669"/>
      <c r="RRR5" s="669"/>
      <c r="RRS5" s="669"/>
      <c r="RRT5" s="669"/>
      <c r="RRU5" s="669"/>
      <c r="RRV5" s="669"/>
      <c r="RRW5" s="669"/>
      <c r="RRX5" s="669"/>
      <c r="RRY5" s="669"/>
      <c r="RRZ5" s="669"/>
      <c r="RSA5" s="669"/>
      <c r="RSB5" s="668"/>
      <c r="RSC5" s="668"/>
      <c r="RSD5" s="669"/>
      <c r="RSE5" s="669"/>
      <c r="RSF5" s="669"/>
      <c r="RSG5" s="669"/>
      <c r="RSH5" s="669"/>
      <c r="RSI5" s="669"/>
      <c r="RSJ5" s="669"/>
      <c r="RSK5" s="669"/>
      <c r="RSL5" s="669"/>
      <c r="RSM5" s="669"/>
      <c r="RSN5" s="669"/>
      <c r="RSO5" s="669"/>
      <c r="RSP5" s="669"/>
      <c r="RSQ5" s="669"/>
      <c r="RSR5" s="669"/>
      <c r="RSS5" s="669"/>
      <c r="RST5" s="669"/>
      <c r="RSU5" s="669"/>
      <c r="RSV5" s="669"/>
      <c r="RSW5" s="668"/>
      <c r="RSX5" s="668"/>
      <c r="RSY5" s="669"/>
      <c r="RSZ5" s="669"/>
      <c r="RTA5" s="669"/>
      <c r="RTB5" s="669"/>
      <c r="RTC5" s="669"/>
      <c r="RTD5" s="669"/>
      <c r="RTE5" s="669"/>
      <c r="RTF5" s="669"/>
      <c r="RTG5" s="669"/>
      <c r="RTH5" s="669"/>
      <c r="RTI5" s="669"/>
      <c r="RTJ5" s="669"/>
      <c r="RTK5" s="669"/>
      <c r="RTL5" s="669"/>
      <c r="RTM5" s="669"/>
      <c r="RTN5" s="669"/>
      <c r="RTO5" s="669"/>
      <c r="RTP5" s="669"/>
      <c r="RTQ5" s="669"/>
      <c r="RTR5" s="668"/>
      <c r="RTS5" s="668"/>
      <c r="RTT5" s="669"/>
      <c r="RTU5" s="669"/>
      <c r="RTV5" s="669"/>
      <c r="RTW5" s="669"/>
      <c r="RTX5" s="669"/>
      <c r="RTY5" s="669"/>
      <c r="RTZ5" s="669"/>
      <c r="RUA5" s="669"/>
      <c r="RUB5" s="669"/>
      <c r="RUC5" s="669"/>
      <c r="RUD5" s="669"/>
      <c r="RUE5" s="669"/>
      <c r="RUF5" s="669"/>
      <c r="RUG5" s="669"/>
      <c r="RUH5" s="669"/>
      <c r="RUI5" s="669"/>
      <c r="RUJ5" s="669"/>
      <c r="RUK5" s="669"/>
      <c r="RUL5" s="669"/>
      <c r="RUM5" s="668"/>
      <c r="RUN5" s="668"/>
      <c r="RUO5" s="669"/>
      <c r="RUP5" s="669"/>
      <c r="RUQ5" s="669"/>
      <c r="RUR5" s="669"/>
      <c r="RUS5" s="669"/>
      <c r="RUT5" s="669"/>
      <c r="RUU5" s="669"/>
      <c r="RUV5" s="669"/>
      <c r="RUW5" s="669"/>
      <c r="RUX5" s="669"/>
      <c r="RUY5" s="669"/>
      <c r="RUZ5" s="669"/>
      <c r="RVA5" s="669"/>
      <c r="RVB5" s="669"/>
      <c r="RVC5" s="669"/>
      <c r="RVD5" s="669"/>
      <c r="RVE5" s="669"/>
      <c r="RVF5" s="669"/>
      <c r="RVG5" s="669"/>
      <c r="RVH5" s="668"/>
      <c r="RVI5" s="668"/>
      <c r="RVJ5" s="669"/>
      <c r="RVK5" s="669"/>
      <c r="RVL5" s="669"/>
      <c r="RVM5" s="669"/>
      <c r="RVN5" s="669"/>
      <c r="RVO5" s="669"/>
      <c r="RVP5" s="669"/>
      <c r="RVQ5" s="669"/>
      <c r="RVR5" s="669"/>
      <c r="RVS5" s="669"/>
      <c r="RVT5" s="669"/>
      <c r="RVU5" s="669"/>
      <c r="RVV5" s="669"/>
      <c r="RVW5" s="669"/>
      <c r="RVX5" s="669"/>
      <c r="RVY5" s="669"/>
      <c r="RVZ5" s="669"/>
      <c r="RWA5" s="669"/>
      <c r="RWB5" s="669"/>
      <c r="RWC5" s="668"/>
      <c r="RWD5" s="668"/>
      <c r="RWE5" s="669"/>
      <c r="RWF5" s="669"/>
      <c r="RWG5" s="669"/>
      <c r="RWH5" s="669"/>
      <c r="RWI5" s="669"/>
      <c r="RWJ5" s="669"/>
      <c r="RWK5" s="669"/>
      <c r="RWL5" s="669"/>
      <c r="RWM5" s="669"/>
      <c r="RWN5" s="669"/>
      <c r="RWO5" s="669"/>
      <c r="RWP5" s="669"/>
      <c r="RWQ5" s="669"/>
      <c r="RWR5" s="669"/>
      <c r="RWS5" s="669"/>
      <c r="RWT5" s="669"/>
      <c r="RWU5" s="669"/>
      <c r="RWV5" s="669"/>
      <c r="RWW5" s="669"/>
      <c r="RWX5" s="668"/>
      <c r="RWY5" s="668"/>
      <c r="RWZ5" s="669"/>
      <c r="RXA5" s="669"/>
      <c r="RXB5" s="669"/>
      <c r="RXC5" s="669"/>
      <c r="RXD5" s="669"/>
      <c r="RXE5" s="669"/>
      <c r="RXF5" s="669"/>
      <c r="RXG5" s="669"/>
      <c r="RXH5" s="669"/>
      <c r="RXI5" s="669"/>
      <c r="RXJ5" s="669"/>
      <c r="RXK5" s="669"/>
      <c r="RXL5" s="669"/>
      <c r="RXM5" s="669"/>
      <c r="RXN5" s="669"/>
      <c r="RXO5" s="669"/>
      <c r="RXP5" s="669"/>
      <c r="RXQ5" s="669"/>
      <c r="RXR5" s="669"/>
      <c r="RXS5" s="668"/>
      <c r="RXT5" s="668"/>
      <c r="RXU5" s="669"/>
      <c r="RXV5" s="669"/>
      <c r="RXW5" s="669"/>
      <c r="RXX5" s="669"/>
      <c r="RXY5" s="669"/>
      <c r="RXZ5" s="669"/>
      <c r="RYA5" s="669"/>
      <c r="RYB5" s="669"/>
      <c r="RYC5" s="669"/>
      <c r="RYD5" s="669"/>
      <c r="RYE5" s="669"/>
      <c r="RYF5" s="669"/>
      <c r="RYG5" s="669"/>
      <c r="RYH5" s="669"/>
      <c r="RYI5" s="669"/>
      <c r="RYJ5" s="669"/>
      <c r="RYK5" s="669"/>
      <c r="RYL5" s="669"/>
      <c r="RYM5" s="669"/>
      <c r="RYN5" s="668"/>
      <c r="RYO5" s="668"/>
      <c r="RYP5" s="669"/>
      <c r="RYQ5" s="669"/>
      <c r="RYR5" s="669"/>
      <c r="RYS5" s="669"/>
      <c r="RYT5" s="669"/>
      <c r="RYU5" s="669"/>
      <c r="RYV5" s="669"/>
      <c r="RYW5" s="669"/>
      <c r="RYX5" s="669"/>
      <c r="RYY5" s="669"/>
      <c r="RYZ5" s="669"/>
      <c r="RZA5" s="669"/>
      <c r="RZB5" s="669"/>
      <c r="RZC5" s="669"/>
      <c r="RZD5" s="669"/>
      <c r="RZE5" s="669"/>
      <c r="RZF5" s="669"/>
      <c r="RZG5" s="669"/>
      <c r="RZH5" s="669"/>
      <c r="RZI5" s="668"/>
      <c r="RZJ5" s="668"/>
      <c r="RZK5" s="669"/>
      <c r="RZL5" s="669"/>
      <c r="RZM5" s="669"/>
      <c r="RZN5" s="669"/>
      <c r="RZO5" s="669"/>
      <c r="RZP5" s="669"/>
      <c r="RZQ5" s="669"/>
      <c r="RZR5" s="669"/>
      <c r="RZS5" s="669"/>
      <c r="RZT5" s="669"/>
      <c r="RZU5" s="669"/>
      <c r="RZV5" s="669"/>
      <c r="RZW5" s="669"/>
      <c r="RZX5" s="669"/>
      <c r="RZY5" s="669"/>
      <c r="RZZ5" s="669"/>
      <c r="SAA5" s="669"/>
      <c r="SAB5" s="669"/>
      <c r="SAC5" s="669"/>
      <c r="SAD5" s="668"/>
      <c r="SAE5" s="668"/>
      <c r="SAF5" s="669"/>
      <c r="SAG5" s="669"/>
      <c r="SAH5" s="669"/>
      <c r="SAI5" s="669"/>
      <c r="SAJ5" s="669"/>
      <c r="SAK5" s="669"/>
      <c r="SAL5" s="669"/>
      <c r="SAM5" s="669"/>
      <c r="SAN5" s="669"/>
      <c r="SAO5" s="669"/>
      <c r="SAP5" s="669"/>
      <c r="SAQ5" s="669"/>
      <c r="SAR5" s="669"/>
      <c r="SAS5" s="669"/>
      <c r="SAT5" s="669"/>
      <c r="SAU5" s="669"/>
      <c r="SAV5" s="669"/>
      <c r="SAW5" s="669"/>
      <c r="SAX5" s="669"/>
      <c r="SAY5" s="668"/>
      <c r="SAZ5" s="668"/>
      <c r="SBA5" s="669"/>
      <c r="SBB5" s="669"/>
      <c r="SBC5" s="669"/>
      <c r="SBD5" s="669"/>
      <c r="SBE5" s="669"/>
      <c r="SBF5" s="669"/>
      <c r="SBG5" s="669"/>
      <c r="SBH5" s="669"/>
      <c r="SBI5" s="669"/>
      <c r="SBJ5" s="669"/>
      <c r="SBK5" s="669"/>
      <c r="SBL5" s="669"/>
      <c r="SBM5" s="669"/>
      <c r="SBN5" s="669"/>
      <c r="SBO5" s="669"/>
      <c r="SBP5" s="669"/>
      <c r="SBQ5" s="669"/>
      <c r="SBR5" s="669"/>
      <c r="SBS5" s="669"/>
      <c r="SBT5" s="668"/>
      <c r="SBU5" s="668"/>
      <c r="SBV5" s="669"/>
      <c r="SBW5" s="669"/>
      <c r="SBX5" s="669"/>
      <c r="SBY5" s="669"/>
      <c r="SBZ5" s="669"/>
      <c r="SCA5" s="669"/>
      <c r="SCB5" s="669"/>
      <c r="SCC5" s="669"/>
      <c r="SCD5" s="669"/>
      <c r="SCE5" s="669"/>
      <c r="SCF5" s="669"/>
      <c r="SCG5" s="669"/>
      <c r="SCH5" s="669"/>
      <c r="SCI5" s="669"/>
      <c r="SCJ5" s="669"/>
      <c r="SCK5" s="669"/>
      <c r="SCL5" s="669"/>
      <c r="SCM5" s="669"/>
      <c r="SCN5" s="669"/>
      <c r="SCO5" s="668"/>
      <c r="SCP5" s="668"/>
      <c r="SCQ5" s="669"/>
      <c r="SCR5" s="669"/>
      <c r="SCS5" s="669"/>
      <c r="SCT5" s="669"/>
      <c r="SCU5" s="669"/>
      <c r="SCV5" s="669"/>
      <c r="SCW5" s="669"/>
      <c r="SCX5" s="669"/>
      <c r="SCY5" s="669"/>
      <c r="SCZ5" s="669"/>
      <c r="SDA5" s="669"/>
      <c r="SDB5" s="669"/>
      <c r="SDC5" s="669"/>
      <c r="SDD5" s="669"/>
      <c r="SDE5" s="669"/>
      <c r="SDF5" s="669"/>
      <c r="SDG5" s="669"/>
      <c r="SDH5" s="669"/>
      <c r="SDI5" s="669"/>
      <c r="SDJ5" s="668"/>
      <c r="SDK5" s="668"/>
      <c r="SDL5" s="669"/>
      <c r="SDM5" s="669"/>
      <c r="SDN5" s="669"/>
      <c r="SDO5" s="669"/>
      <c r="SDP5" s="669"/>
      <c r="SDQ5" s="669"/>
      <c r="SDR5" s="669"/>
      <c r="SDS5" s="669"/>
      <c r="SDT5" s="669"/>
      <c r="SDU5" s="669"/>
      <c r="SDV5" s="669"/>
      <c r="SDW5" s="669"/>
      <c r="SDX5" s="669"/>
      <c r="SDY5" s="669"/>
      <c r="SDZ5" s="669"/>
      <c r="SEA5" s="669"/>
      <c r="SEB5" s="669"/>
      <c r="SEC5" s="669"/>
      <c r="SED5" s="669"/>
      <c r="SEE5" s="668"/>
      <c r="SEF5" s="668"/>
      <c r="SEG5" s="669"/>
      <c r="SEH5" s="669"/>
      <c r="SEI5" s="669"/>
      <c r="SEJ5" s="669"/>
      <c r="SEK5" s="669"/>
      <c r="SEL5" s="669"/>
      <c r="SEM5" s="669"/>
      <c r="SEN5" s="669"/>
      <c r="SEO5" s="669"/>
      <c r="SEP5" s="669"/>
      <c r="SEQ5" s="669"/>
      <c r="SER5" s="669"/>
      <c r="SES5" s="669"/>
      <c r="SET5" s="669"/>
      <c r="SEU5" s="669"/>
      <c r="SEV5" s="669"/>
      <c r="SEW5" s="669"/>
      <c r="SEX5" s="669"/>
      <c r="SEY5" s="669"/>
      <c r="SEZ5" s="668"/>
      <c r="SFA5" s="668"/>
      <c r="SFB5" s="669"/>
      <c r="SFC5" s="669"/>
      <c r="SFD5" s="669"/>
      <c r="SFE5" s="669"/>
      <c r="SFF5" s="669"/>
      <c r="SFG5" s="669"/>
      <c r="SFH5" s="669"/>
      <c r="SFI5" s="669"/>
      <c r="SFJ5" s="669"/>
      <c r="SFK5" s="669"/>
      <c r="SFL5" s="669"/>
      <c r="SFM5" s="669"/>
      <c r="SFN5" s="669"/>
      <c r="SFO5" s="669"/>
      <c r="SFP5" s="669"/>
      <c r="SFQ5" s="669"/>
      <c r="SFR5" s="669"/>
      <c r="SFS5" s="669"/>
      <c r="SFT5" s="669"/>
      <c r="SFU5" s="668"/>
      <c r="SFV5" s="668"/>
      <c r="SFW5" s="669"/>
      <c r="SFX5" s="669"/>
      <c r="SFY5" s="669"/>
      <c r="SFZ5" s="669"/>
      <c r="SGA5" s="669"/>
      <c r="SGB5" s="669"/>
      <c r="SGC5" s="669"/>
      <c r="SGD5" s="669"/>
      <c r="SGE5" s="669"/>
      <c r="SGF5" s="669"/>
      <c r="SGG5" s="669"/>
      <c r="SGH5" s="669"/>
      <c r="SGI5" s="669"/>
      <c r="SGJ5" s="669"/>
      <c r="SGK5" s="669"/>
      <c r="SGL5" s="669"/>
      <c r="SGM5" s="669"/>
      <c r="SGN5" s="669"/>
      <c r="SGO5" s="669"/>
      <c r="SGP5" s="668"/>
      <c r="SGQ5" s="668"/>
      <c r="SGR5" s="669"/>
      <c r="SGS5" s="669"/>
      <c r="SGT5" s="669"/>
      <c r="SGU5" s="669"/>
      <c r="SGV5" s="669"/>
      <c r="SGW5" s="669"/>
      <c r="SGX5" s="669"/>
      <c r="SGY5" s="669"/>
      <c r="SGZ5" s="669"/>
      <c r="SHA5" s="669"/>
      <c r="SHB5" s="669"/>
      <c r="SHC5" s="669"/>
      <c r="SHD5" s="669"/>
      <c r="SHE5" s="669"/>
      <c r="SHF5" s="669"/>
      <c r="SHG5" s="669"/>
      <c r="SHH5" s="669"/>
      <c r="SHI5" s="669"/>
      <c r="SHJ5" s="669"/>
      <c r="SHK5" s="668"/>
      <c r="SHL5" s="668"/>
      <c r="SHM5" s="669"/>
      <c r="SHN5" s="669"/>
      <c r="SHO5" s="669"/>
      <c r="SHP5" s="669"/>
      <c r="SHQ5" s="669"/>
      <c r="SHR5" s="669"/>
      <c r="SHS5" s="669"/>
      <c r="SHT5" s="669"/>
      <c r="SHU5" s="669"/>
      <c r="SHV5" s="669"/>
      <c r="SHW5" s="669"/>
      <c r="SHX5" s="669"/>
      <c r="SHY5" s="669"/>
      <c r="SHZ5" s="669"/>
      <c r="SIA5" s="669"/>
      <c r="SIB5" s="669"/>
      <c r="SIC5" s="669"/>
      <c r="SID5" s="669"/>
      <c r="SIE5" s="669"/>
      <c r="SIF5" s="668"/>
      <c r="SIG5" s="668"/>
      <c r="SIH5" s="669"/>
      <c r="SII5" s="669"/>
      <c r="SIJ5" s="669"/>
      <c r="SIK5" s="669"/>
      <c r="SIL5" s="669"/>
      <c r="SIM5" s="669"/>
      <c r="SIN5" s="669"/>
      <c r="SIO5" s="669"/>
      <c r="SIP5" s="669"/>
      <c r="SIQ5" s="669"/>
      <c r="SIR5" s="669"/>
      <c r="SIS5" s="669"/>
      <c r="SIT5" s="669"/>
      <c r="SIU5" s="669"/>
      <c r="SIV5" s="669"/>
      <c r="SIW5" s="669"/>
      <c r="SIX5" s="669"/>
      <c r="SIY5" s="669"/>
      <c r="SIZ5" s="669"/>
      <c r="SJA5" s="668"/>
      <c r="SJB5" s="668"/>
      <c r="SJC5" s="669"/>
      <c r="SJD5" s="669"/>
      <c r="SJE5" s="669"/>
      <c r="SJF5" s="669"/>
      <c r="SJG5" s="669"/>
      <c r="SJH5" s="669"/>
      <c r="SJI5" s="669"/>
      <c r="SJJ5" s="669"/>
      <c r="SJK5" s="669"/>
      <c r="SJL5" s="669"/>
      <c r="SJM5" s="669"/>
      <c r="SJN5" s="669"/>
      <c r="SJO5" s="669"/>
      <c r="SJP5" s="669"/>
      <c r="SJQ5" s="669"/>
      <c r="SJR5" s="669"/>
      <c r="SJS5" s="669"/>
      <c r="SJT5" s="669"/>
      <c r="SJU5" s="669"/>
      <c r="SJV5" s="668"/>
      <c r="SJW5" s="668"/>
      <c r="SJX5" s="669"/>
      <c r="SJY5" s="669"/>
      <c r="SJZ5" s="669"/>
      <c r="SKA5" s="669"/>
      <c r="SKB5" s="669"/>
      <c r="SKC5" s="669"/>
      <c r="SKD5" s="669"/>
      <c r="SKE5" s="669"/>
      <c r="SKF5" s="669"/>
      <c r="SKG5" s="669"/>
      <c r="SKH5" s="669"/>
      <c r="SKI5" s="669"/>
      <c r="SKJ5" s="669"/>
      <c r="SKK5" s="669"/>
      <c r="SKL5" s="669"/>
      <c r="SKM5" s="669"/>
      <c r="SKN5" s="669"/>
      <c r="SKO5" s="669"/>
      <c r="SKP5" s="669"/>
      <c r="SKQ5" s="668"/>
      <c r="SKR5" s="668"/>
      <c r="SKS5" s="669"/>
      <c r="SKT5" s="669"/>
      <c r="SKU5" s="669"/>
      <c r="SKV5" s="669"/>
      <c r="SKW5" s="669"/>
      <c r="SKX5" s="669"/>
      <c r="SKY5" s="669"/>
      <c r="SKZ5" s="669"/>
      <c r="SLA5" s="669"/>
      <c r="SLB5" s="669"/>
      <c r="SLC5" s="669"/>
      <c r="SLD5" s="669"/>
      <c r="SLE5" s="669"/>
      <c r="SLF5" s="669"/>
      <c r="SLG5" s="669"/>
      <c r="SLH5" s="669"/>
      <c r="SLI5" s="669"/>
      <c r="SLJ5" s="669"/>
      <c r="SLK5" s="669"/>
      <c r="SLL5" s="668"/>
      <c r="SLM5" s="668"/>
      <c r="SLN5" s="669"/>
      <c r="SLO5" s="669"/>
      <c r="SLP5" s="669"/>
      <c r="SLQ5" s="669"/>
      <c r="SLR5" s="669"/>
      <c r="SLS5" s="669"/>
      <c r="SLT5" s="669"/>
      <c r="SLU5" s="669"/>
      <c r="SLV5" s="669"/>
      <c r="SLW5" s="669"/>
      <c r="SLX5" s="669"/>
      <c r="SLY5" s="669"/>
      <c r="SLZ5" s="669"/>
      <c r="SMA5" s="669"/>
      <c r="SMB5" s="669"/>
      <c r="SMC5" s="669"/>
      <c r="SMD5" s="669"/>
      <c r="SME5" s="669"/>
      <c r="SMF5" s="669"/>
      <c r="SMG5" s="668"/>
      <c r="SMH5" s="668"/>
      <c r="SMI5" s="669"/>
      <c r="SMJ5" s="669"/>
      <c r="SMK5" s="669"/>
      <c r="SML5" s="669"/>
      <c r="SMM5" s="669"/>
      <c r="SMN5" s="669"/>
      <c r="SMO5" s="669"/>
      <c r="SMP5" s="669"/>
      <c r="SMQ5" s="669"/>
      <c r="SMR5" s="669"/>
      <c r="SMS5" s="669"/>
      <c r="SMT5" s="669"/>
      <c r="SMU5" s="669"/>
      <c r="SMV5" s="669"/>
      <c r="SMW5" s="669"/>
      <c r="SMX5" s="669"/>
      <c r="SMY5" s="669"/>
      <c r="SMZ5" s="669"/>
      <c r="SNA5" s="669"/>
      <c r="SNB5" s="668"/>
      <c r="SNC5" s="668"/>
      <c r="SND5" s="669"/>
      <c r="SNE5" s="669"/>
      <c r="SNF5" s="669"/>
      <c r="SNG5" s="669"/>
      <c r="SNH5" s="669"/>
      <c r="SNI5" s="669"/>
      <c r="SNJ5" s="669"/>
      <c r="SNK5" s="669"/>
      <c r="SNL5" s="669"/>
      <c r="SNM5" s="669"/>
      <c r="SNN5" s="669"/>
      <c r="SNO5" s="669"/>
      <c r="SNP5" s="669"/>
      <c r="SNQ5" s="669"/>
      <c r="SNR5" s="669"/>
      <c r="SNS5" s="669"/>
      <c r="SNT5" s="669"/>
      <c r="SNU5" s="669"/>
      <c r="SNV5" s="669"/>
      <c r="SNW5" s="668"/>
      <c r="SNX5" s="668"/>
      <c r="SNY5" s="669"/>
      <c r="SNZ5" s="669"/>
      <c r="SOA5" s="669"/>
      <c r="SOB5" s="669"/>
      <c r="SOC5" s="669"/>
      <c r="SOD5" s="669"/>
      <c r="SOE5" s="669"/>
      <c r="SOF5" s="669"/>
      <c r="SOG5" s="669"/>
      <c r="SOH5" s="669"/>
      <c r="SOI5" s="669"/>
      <c r="SOJ5" s="669"/>
      <c r="SOK5" s="669"/>
      <c r="SOL5" s="669"/>
      <c r="SOM5" s="669"/>
      <c r="SON5" s="669"/>
      <c r="SOO5" s="669"/>
      <c r="SOP5" s="669"/>
      <c r="SOQ5" s="669"/>
      <c r="SOR5" s="668"/>
      <c r="SOS5" s="668"/>
      <c r="SOT5" s="669"/>
      <c r="SOU5" s="669"/>
      <c r="SOV5" s="669"/>
      <c r="SOW5" s="669"/>
      <c r="SOX5" s="669"/>
      <c r="SOY5" s="669"/>
      <c r="SOZ5" s="669"/>
      <c r="SPA5" s="669"/>
      <c r="SPB5" s="669"/>
      <c r="SPC5" s="669"/>
      <c r="SPD5" s="669"/>
      <c r="SPE5" s="669"/>
      <c r="SPF5" s="669"/>
      <c r="SPG5" s="669"/>
      <c r="SPH5" s="669"/>
      <c r="SPI5" s="669"/>
      <c r="SPJ5" s="669"/>
      <c r="SPK5" s="669"/>
      <c r="SPL5" s="669"/>
      <c r="SPM5" s="668"/>
      <c r="SPN5" s="668"/>
      <c r="SPO5" s="669"/>
      <c r="SPP5" s="669"/>
      <c r="SPQ5" s="669"/>
      <c r="SPR5" s="669"/>
      <c r="SPS5" s="669"/>
      <c r="SPT5" s="669"/>
      <c r="SPU5" s="669"/>
      <c r="SPV5" s="669"/>
      <c r="SPW5" s="669"/>
      <c r="SPX5" s="669"/>
      <c r="SPY5" s="669"/>
      <c r="SPZ5" s="669"/>
      <c r="SQA5" s="669"/>
      <c r="SQB5" s="669"/>
      <c r="SQC5" s="669"/>
      <c r="SQD5" s="669"/>
      <c r="SQE5" s="669"/>
      <c r="SQF5" s="669"/>
      <c r="SQG5" s="669"/>
      <c r="SQH5" s="668"/>
      <c r="SQI5" s="668"/>
      <c r="SQJ5" s="669"/>
      <c r="SQK5" s="669"/>
      <c r="SQL5" s="669"/>
      <c r="SQM5" s="669"/>
      <c r="SQN5" s="669"/>
      <c r="SQO5" s="669"/>
      <c r="SQP5" s="669"/>
      <c r="SQQ5" s="669"/>
      <c r="SQR5" s="669"/>
      <c r="SQS5" s="669"/>
      <c r="SQT5" s="669"/>
      <c r="SQU5" s="669"/>
      <c r="SQV5" s="669"/>
      <c r="SQW5" s="669"/>
      <c r="SQX5" s="669"/>
      <c r="SQY5" s="669"/>
      <c r="SQZ5" s="669"/>
      <c r="SRA5" s="669"/>
      <c r="SRB5" s="669"/>
      <c r="SRC5" s="668"/>
      <c r="SRD5" s="668"/>
      <c r="SRE5" s="669"/>
      <c r="SRF5" s="669"/>
      <c r="SRG5" s="669"/>
      <c r="SRH5" s="669"/>
      <c r="SRI5" s="669"/>
      <c r="SRJ5" s="669"/>
      <c r="SRK5" s="669"/>
      <c r="SRL5" s="669"/>
      <c r="SRM5" s="669"/>
      <c r="SRN5" s="669"/>
      <c r="SRO5" s="669"/>
      <c r="SRP5" s="669"/>
      <c r="SRQ5" s="669"/>
      <c r="SRR5" s="669"/>
      <c r="SRS5" s="669"/>
      <c r="SRT5" s="669"/>
      <c r="SRU5" s="669"/>
      <c r="SRV5" s="669"/>
      <c r="SRW5" s="669"/>
      <c r="SRX5" s="668"/>
      <c r="SRY5" s="668"/>
      <c r="SRZ5" s="669"/>
      <c r="SSA5" s="669"/>
      <c r="SSB5" s="669"/>
      <c r="SSC5" s="669"/>
      <c r="SSD5" s="669"/>
      <c r="SSE5" s="669"/>
      <c r="SSF5" s="669"/>
      <c r="SSG5" s="669"/>
      <c r="SSH5" s="669"/>
      <c r="SSI5" s="669"/>
      <c r="SSJ5" s="669"/>
      <c r="SSK5" s="669"/>
      <c r="SSL5" s="669"/>
      <c r="SSM5" s="669"/>
      <c r="SSN5" s="669"/>
      <c r="SSO5" s="669"/>
      <c r="SSP5" s="669"/>
      <c r="SSQ5" s="669"/>
      <c r="SSR5" s="669"/>
      <c r="SSS5" s="668"/>
      <c r="SST5" s="668"/>
      <c r="SSU5" s="669"/>
      <c r="SSV5" s="669"/>
      <c r="SSW5" s="669"/>
      <c r="SSX5" s="669"/>
      <c r="SSY5" s="669"/>
      <c r="SSZ5" s="669"/>
      <c r="STA5" s="669"/>
      <c r="STB5" s="669"/>
      <c r="STC5" s="669"/>
      <c r="STD5" s="669"/>
      <c r="STE5" s="669"/>
      <c r="STF5" s="669"/>
      <c r="STG5" s="669"/>
      <c r="STH5" s="669"/>
      <c r="STI5" s="669"/>
      <c r="STJ5" s="669"/>
      <c r="STK5" s="669"/>
      <c r="STL5" s="669"/>
      <c r="STM5" s="669"/>
      <c r="STN5" s="668"/>
      <c r="STO5" s="668"/>
      <c r="STP5" s="669"/>
      <c r="STQ5" s="669"/>
      <c r="STR5" s="669"/>
      <c r="STS5" s="669"/>
      <c r="STT5" s="669"/>
      <c r="STU5" s="669"/>
      <c r="STV5" s="669"/>
      <c r="STW5" s="669"/>
      <c r="STX5" s="669"/>
      <c r="STY5" s="669"/>
      <c r="STZ5" s="669"/>
      <c r="SUA5" s="669"/>
      <c r="SUB5" s="669"/>
      <c r="SUC5" s="669"/>
      <c r="SUD5" s="669"/>
      <c r="SUE5" s="669"/>
      <c r="SUF5" s="669"/>
      <c r="SUG5" s="669"/>
      <c r="SUH5" s="669"/>
      <c r="SUI5" s="668"/>
      <c r="SUJ5" s="668"/>
      <c r="SUK5" s="669"/>
      <c r="SUL5" s="669"/>
      <c r="SUM5" s="669"/>
      <c r="SUN5" s="669"/>
      <c r="SUO5" s="669"/>
      <c r="SUP5" s="669"/>
      <c r="SUQ5" s="669"/>
      <c r="SUR5" s="669"/>
      <c r="SUS5" s="669"/>
      <c r="SUT5" s="669"/>
      <c r="SUU5" s="669"/>
      <c r="SUV5" s="669"/>
      <c r="SUW5" s="669"/>
      <c r="SUX5" s="669"/>
      <c r="SUY5" s="669"/>
      <c r="SUZ5" s="669"/>
      <c r="SVA5" s="669"/>
      <c r="SVB5" s="669"/>
      <c r="SVC5" s="669"/>
      <c r="SVD5" s="668"/>
      <c r="SVE5" s="668"/>
      <c r="SVF5" s="669"/>
      <c r="SVG5" s="669"/>
      <c r="SVH5" s="669"/>
      <c r="SVI5" s="669"/>
      <c r="SVJ5" s="669"/>
      <c r="SVK5" s="669"/>
      <c r="SVL5" s="669"/>
      <c r="SVM5" s="669"/>
      <c r="SVN5" s="669"/>
      <c r="SVO5" s="669"/>
      <c r="SVP5" s="669"/>
      <c r="SVQ5" s="669"/>
      <c r="SVR5" s="669"/>
      <c r="SVS5" s="669"/>
      <c r="SVT5" s="669"/>
      <c r="SVU5" s="669"/>
      <c r="SVV5" s="669"/>
      <c r="SVW5" s="669"/>
      <c r="SVX5" s="669"/>
      <c r="SVY5" s="668"/>
      <c r="SVZ5" s="668"/>
      <c r="SWA5" s="669"/>
      <c r="SWB5" s="669"/>
      <c r="SWC5" s="669"/>
      <c r="SWD5" s="669"/>
      <c r="SWE5" s="669"/>
      <c r="SWF5" s="669"/>
      <c r="SWG5" s="669"/>
      <c r="SWH5" s="669"/>
      <c r="SWI5" s="669"/>
      <c r="SWJ5" s="669"/>
      <c r="SWK5" s="669"/>
      <c r="SWL5" s="669"/>
      <c r="SWM5" s="669"/>
      <c r="SWN5" s="669"/>
      <c r="SWO5" s="669"/>
      <c r="SWP5" s="669"/>
      <c r="SWQ5" s="669"/>
      <c r="SWR5" s="669"/>
      <c r="SWS5" s="669"/>
      <c r="SWT5" s="668"/>
      <c r="SWU5" s="668"/>
      <c r="SWV5" s="669"/>
      <c r="SWW5" s="669"/>
      <c r="SWX5" s="669"/>
      <c r="SWY5" s="669"/>
      <c r="SWZ5" s="669"/>
      <c r="SXA5" s="669"/>
      <c r="SXB5" s="669"/>
      <c r="SXC5" s="669"/>
      <c r="SXD5" s="669"/>
      <c r="SXE5" s="669"/>
      <c r="SXF5" s="669"/>
      <c r="SXG5" s="669"/>
      <c r="SXH5" s="669"/>
      <c r="SXI5" s="669"/>
      <c r="SXJ5" s="669"/>
      <c r="SXK5" s="669"/>
      <c r="SXL5" s="669"/>
      <c r="SXM5" s="669"/>
      <c r="SXN5" s="669"/>
      <c r="SXO5" s="668"/>
      <c r="SXP5" s="668"/>
      <c r="SXQ5" s="669"/>
      <c r="SXR5" s="669"/>
      <c r="SXS5" s="669"/>
      <c r="SXT5" s="669"/>
      <c r="SXU5" s="669"/>
      <c r="SXV5" s="669"/>
      <c r="SXW5" s="669"/>
      <c r="SXX5" s="669"/>
      <c r="SXY5" s="669"/>
      <c r="SXZ5" s="669"/>
      <c r="SYA5" s="669"/>
      <c r="SYB5" s="669"/>
      <c r="SYC5" s="669"/>
      <c r="SYD5" s="669"/>
      <c r="SYE5" s="669"/>
      <c r="SYF5" s="669"/>
      <c r="SYG5" s="669"/>
      <c r="SYH5" s="669"/>
      <c r="SYI5" s="669"/>
      <c r="SYJ5" s="668"/>
      <c r="SYK5" s="668"/>
      <c r="SYL5" s="669"/>
      <c r="SYM5" s="669"/>
      <c r="SYN5" s="669"/>
      <c r="SYO5" s="669"/>
      <c r="SYP5" s="669"/>
      <c r="SYQ5" s="669"/>
      <c r="SYR5" s="669"/>
      <c r="SYS5" s="669"/>
      <c r="SYT5" s="669"/>
      <c r="SYU5" s="669"/>
      <c r="SYV5" s="669"/>
      <c r="SYW5" s="669"/>
      <c r="SYX5" s="669"/>
      <c r="SYY5" s="669"/>
      <c r="SYZ5" s="669"/>
      <c r="SZA5" s="669"/>
      <c r="SZB5" s="669"/>
      <c r="SZC5" s="669"/>
      <c r="SZD5" s="669"/>
      <c r="SZE5" s="668"/>
      <c r="SZF5" s="668"/>
      <c r="SZG5" s="669"/>
      <c r="SZH5" s="669"/>
      <c r="SZI5" s="669"/>
      <c r="SZJ5" s="669"/>
      <c r="SZK5" s="669"/>
      <c r="SZL5" s="669"/>
      <c r="SZM5" s="669"/>
      <c r="SZN5" s="669"/>
      <c r="SZO5" s="669"/>
      <c r="SZP5" s="669"/>
      <c r="SZQ5" s="669"/>
      <c r="SZR5" s="669"/>
      <c r="SZS5" s="669"/>
      <c r="SZT5" s="669"/>
      <c r="SZU5" s="669"/>
      <c r="SZV5" s="669"/>
      <c r="SZW5" s="669"/>
      <c r="SZX5" s="669"/>
      <c r="SZY5" s="669"/>
      <c r="SZZ5" s="668"/>
      <c r="TAA5" s="668"/>
      <c r="TAB5" s="669"/>
      <c r="TAC5" s="669"/>
      <c r="TAD5" s="669"/>
      <c r="TAE5" s="669"/>
      <c r="TAF5" s="669"/>
      <c r="TAG5" s="669"/>
      <c r="TAH5" s="669"/>
      <c r="TAI5" s="669"/>
      <c r="TAJ5" s="669"/>
      <c r="TAK5" s="669"/>
      <c r="TAL5" s="669"/>
      <c r="TAM5" s="669"/>
      <c r="TAN5" s="669"/>
      <c r="TAO5" s="669"/>
      <c r="TAP5" s="669"/>
      <c r="TAQ5" s="669"/>
      <c r="TAR5" s="669"/>
      <c r="TAS5" s="669"/>
      <c r="TAT5" s="669"/>
      <c r="TAU5" s="668"/>
      <c r="TAV5" s="668"/>
      <c r="TAW5" s="669"/>
      <c r="TAX5" s="669"/>
      <c r="TAY5" s="669"/>
      <c r="TAZ5" s="669"/>
      <c r="TBA5" s="669"/>
      <c r="TBB5" s="669"/>
      <c r="TBC5" s="669"/>
      <c r="TBD5" s="669"/>
      <c r="TBE5" s="669"/>
      <c r="TBF5" s="669"/>
      <c r="TBG5" s="669"/>
      <c r="TBH5" s="669"/>
      <c r="TBI5" s="669"/>
      <c r="TBJ5" s="669"/>
      <c r="TBK5" s="669"/>
      <c r="TBL5" s="669"/>
      <c r="TBM5" s="669"/>
      <c r="TBN5" s="669"/>
      <c r="TBO5" s="669"/>
      <c r="TBP5" s="668"/>
      <c r="TBQ5" s="668"/>
      <c r="TBR5" s="669"/>
      <c r="TBS5" s="669"/>
      <c r="TBT5" s="669"/>
      <c r="TBU5" s="669"/>
      <c r="TBV5" s="669"/>
      <c r="TBW5" s="669"/>
      <c r="TBX5" s="669"/>
      <c r="TBY5" s="669"/>
      <c r="TBZ5" s="669"/>
      <c r="TCA5" s="669"/>
      <c r="TCB5" s="669"/>
      <c r="TCC5" s="669"/>
      <c r="TCD5" s="669"/>
      <c r="TCE5" s="669"/>
      <c r="TCF5" s="669"/>
      <c r="TCG5" s="669"/>
      <c r="TCH5" s="669"/>
      <c r="TCI5" s="669"/>
      <c r="TCJ5" s="669"/>
      <c r="TCK5" s="668"/>
      <c r="TCL5" s="668"/>
      <c r="TCM5" s="669"/>
      <c r="TCN5" s="669"/>
      <c r="TCO5" s="669"/>
      <c r="TCP5" s="669"/>
      <c r="TCQ5" s="669"/>
      <c r="TCR5" s="669"/>
      <c r="TCS5" s="669"/>
      <c r="TCT5" s="669"/>
      <c r="TCU5" s="669"/>
      <c r="TCV5" s="669"/>
      <c r="TCW5" s="669"/>
      <c r="TCX5" s="669"/>
      <c r="TCY5" s="669"/>
      <c r="TCZ5" s="669"/>
      <c r="TDA5" s="669"/>
      <c r="TDB5" s="669"/>
      <c r="TDC5" s="669"/>
      <c r="TDD5" s="669"/>
      <c r="TDE5" s="669"/>
      <c r="TDF5" s="668"/>
      <c r="TDG5" s="668"/>
      <c r="TDH5" s="669"/>
      <c r="TDI5" s="669"/>
      <c r="TDJ5" s="669"/>
      <c r="TDK5" s="669"/>
      <c r="TDL5" s="669"/>
      <c r="TDM5" s="669"/>
      <c r="TDN5" s="669"/>
      <c r="TDO5" s="669"/>
      <c r="TDP5" s="669"/>
      <c r="TDQ5" s="669"/>
      <c r="TDR5" s="669"/>
      <c r="TDS5" s="669"/>
      <c r="TDT5" s="669"/>
      <c r="TDU5" s="669"/>
      <c r="TDV5" s="669"/>
      <c r="TDW5" s="669"/>
      <c r="TDX5" s="669"/>
      <c r="TDY5" s="669"/>
      <c r="TDZ5" s="669"/>
      <c r="TEA5" s="668"/>
      <c r="TEB5" s="668"/>
      <c r="TEC5" s="669"/>
      <c r="TED5" s="669"/>
      <c r="TEE5" s="669"/>
      <c r="TEF5" s="669"/>
      <c r="TEG5" s="669"/>
      <c r="TEH5" s="669"/>
      <c r="TEI5" s="669"/>
      <c r="TEJ5" s="669"/>
      <c r="TEK5" s="669"/>
      <c r="TEL5" s="669"/>
      <c r="TEM5" s="669"/>
      <c r="TEN5" s="669"/>
      <c r="TEO5" s="669"/>
      <c r="TEP5" s="669"/>
      <c r="TEQ5" s="669"/>
      <c r="TER5" s="669"/>
      <c r="TES5" s="669"/>
      <c r="TET5" s="669"/>
      <c r="TEU5" s="669"/>
      <c r="TEV5" s="668"/>
      <c r="TEW5" s="668"/>
      <c r="TEX5" s="669"/>
      <c r="TEY5" s="669"/>
      <c r="TEZ5" s="669"/>
      <c r="TFA5" s="669"/>
      <c r="TFB5" s="669"/>
      <c r="TFC5" s="669"/>
      <c r="TFD5" s="669"/>
      <c r="TFE5" s="669"/>
      <c r="TFF5" s="669"/>
      <c r="TFG5" s="669"/>
      <c r="TFH5" s="669"/>
      <c r="TFI5" s="669"/>
      <c r="TFJ5" s="669"/>
      <c r="TFK5" s="669"/>
      <c r="TFL5" s="669"/>
      <c r="TFM5" s="669"/>
      <c r="TFN5" s="669"/>
      <c r="TFO5" s="669"/>
      <c r="TFP5" s="669"/>
      <c r="TFQ5" s="668"/>
      <c r="TFR5" s="668"/>
      <c r="TFS5" s="669"/>
      <c r="TFT5" s="669"/>
      <c r="TFU5" s="669"/>
      <c r="TFV5" s="669"/>
      <c r="TFW5" s="669"/>
      <c r="TFX5" s="669"/>
      <c r="TFY5" s="669"/>
      <c r="TFZ5" s="669"/>
      <c r="TGA5" s="669"/>
      <c r="TGB5" s="669"/>
      <c r="TGC5" s="669"/>
      <c r="TGD5" s="669"/>
      <c r="TGE5" s="669"/>
      <c r="TGF5" s="669"/>
      <c r="TGG5" s="669"/>
      <c r="TGH5" s="669"/>
      <c r="TGI5" s="669"/>
      <c r="TGJ5" s="669"/>
      <c r="TGK5" s="669"/>
      <c r="TGL5" s="668"/>
      <c r="TGM5" s="668"/>
      <c r="TGN5" s="669"/>
      <c r="TGO5" s="669"/>
      <c r="TGP5" s="669"/>
      <c r="TGQ5" s="669"/>
      <c r="TGR5" s="669"/>
      <c r="TGS5" s="669"/>
      <c r="TGT5" s="669"/>
      <c r="TGU5" s="669"/>
      <c r="TGV5" s="669"/>
      <c r="TGW5" s="669"/>
      <c r="TGX5" s="669"/>
      <c r="TGY5" s="669"/>
      <c r="TGZ5" s="669"/>
      <c r="THA5" s="669"/>
      <c r="THB5" s="669"/>
      <c r="THC5" s="669"/>
      <c r="THD5" s="669"/>
      <c r="THE5" s="669"/>
      <c r="THF5" s="669"/>
      <c r="THG5" s="668"/>
      <c r="THH5" s="668"/>
      <c r="THI5" s="669"/>
      <c r="THJ5" s="669"/>
      <c r="THK5" s="669"/>
      <c r="THL5" s="669"/>
      <c r="THM5" s="669"/>
      <c r="THN5" s="669"/>
      <c r="THO5" s="669"/>
      <c r="THP5" s="669"/>
      <c r="THQ5" s="669"/>
      <c r="THR5" s="669"/>
      <c r="THS5" s="669"/>
      <c r="THT5" s="669"/>
      <c r="THU5" s="669"/>
      <c r="THV5" s="669"/>
      <c r="THW5" s="669"/>
      <c r="THX5" s="669"/>
      <c r="THY5" s="669"/>
      <c r="THZ5" s="669"/>
      <c r="TIA5" s="669"/>
      <c r="TIB5" s="668"/>
      <c r="TIC5" s="668"/>
      <c r="TID5" s="669"/>
      <c r="TIE5" s="669"/>
      <c r="TIF5" s="669"/>
      <c r="TIG5" s="669"/>
      <c r="TIH5" s="669"/>
      <c r="TII5" s="669"/>
      <c r="TIJ5" s="669"/>
      <c r="TIK5" s="669"/>
      <c r="TIL5" s="669"/>
      <c r="TIM5" s="669"/>
      <c r="TIN5" s="669"/>
      <c r="TIO5" s="669"/>
      <c r="TIP5" s="669"/>
      <c r="TIQ5" s="669"/>
      <c r="TIR5" s="669"/>
      <c r="TIS5" s="669"/>
      <c r="TIT5" s="669"/>
      <c r="TIU5" s="669"/>
      <c r="TIV5" s="669"/>
      <c r="TIW5" s="668"/>
      <c r="TIX5" s="668"/>
      <c r="TIY5" s="669"/>
      <c r="TIZ5" s="669"/>
      <c r="TJA5" s="669"/>
      <c r="TJB5" s="669"/>
      <c r="TJC5" s="669"/>
      <c r="TJD5" s="669"/>
      <c r="TJE5" s="669"/>
      <c r="TJF5" s="669"/>
      <c r="TJG5" s="669"/>
      <c r="TJH5" s="669"/>
      <c r="TJI5" s="669"/>
      <c r="TJJ5" s="669"/>
      <c r="TJK5" s="669"/>
      <c r="TJL5" s="669"/>
      <c r="TJM5" s="669"/>
      <c r="TJN5" s="669"/>
      <c r="TJO5" s="669"/>
      <c r="TJP5" s="669"/>
      <c r="TJQ5" s="669"/>
      <c r="TJR5" s="668"/>
      <c r="TJS5" s="668"/>
      <c r="TJT5" s="669"/>
      <c r="TJU5" s="669"/>
      <c r="TJV5" s="669"/>
      <c r="TJW5" s="669"/>
      <c r="TJX5" s="669"/>
      <c r="TJY5" s="669"/>
      <c r="TJZ5" s="669"/>
      <c r="TKA5" s="669"/>
      <c r="TKB5" s="669"/>
      <c r="TKC5" s="669"/>
      <c r="TKD5" s="669"/>
      <c r="TKE5" s="669"/>
      <c r="TKF5" s="669"/>
      <c r="TKG5" s="669"/>
      <c r="TKH5" s="669"/>
      <c r="TKI5" s="669"/>
      <c r="TKJ5" s="669"/>
      <c r="TKK5" s="669"/>
      <c r="TKL5" s="669"/>
      <c r="TKM5" s="668"/>
      <c r="TKN5" s="668"/>
      <c r="TKO5" s="669"/>
      <c r="TKP5" s="669"/>
      <c r="TKQ5" s="669"/>
      <c r="TKR5" s="669"/>
      <c r="TKS5" s="669"/>
      <c r="TKT5" s="669"/>
      <c r="TKU5" s="669"/>
      <c r="TKV5" s="669"/>
      <c r="TKW5" s="669"/>
      <c r="TKX5" s="669"/>
      <c r="TKY5" s="669"/>
      <c r="TKZ5" s="669"/>
      <c r="TLA5" s="669"/>
      <c r="TLB5" s="669"/>
      <c r="TLC5" s="669"/>
      <c r="TLD5" s="669"/>
      <c r="TLE5" s="669"/>
      <c r="TLF5" s="669"/>
      <c r="TLG5" s="669"/>
      <c r="TLH5" s="668"/>
      <c r="TLI5" s="668"/>
      <c r="TLJ5" s="669"/>
      <c r="TLK5" s="669"/>
      <c r="TLL5" s="669"/>
      <c r="TLM5" s="669"/>
      <c r="TLN5" s="669"/>
      <c r="TLO5" s="669"/>
      <c r="TLP5" s="669"/>
      <c r="TLQ5" s="669"/>
      <c r="TLR5" s="669"/>
      <c r="TLS5" s="669"/>
      <c r="TLT5" s="669"/>
      <c r="TLU5" s="669"/>
      <c r="TLV5" s="669"/>
      <c r="TLW5" s="669"/>
      <c r="TLX5" s="669"/>
      <c r="TLY5" s="669"/>
      <c r="TLZ5" s="669"/>
      <c r="TMA5" s="669"/>
      <c r="TMB5" s="669"/>
      <c r="TMC5" s="668"/>
      <c r="TMD5" s="668"/>
      <c r="TME5" s="669"/>
      <c r="TMF5" s="669"/>
      <c r="TMG5" s="669"/>
      <c r="TMH5" s="669"/>
      <c r="TMI5" s="669"/>
      <c r="TMJ5" s="669"/>
      <c r="TMK5" s="669"/>
      <c r="TML5" s="669"/>
      <c r="TMM5" s="669"/>
      <c r="TMN5" s="669"/>
      <c r="TMO5" s="669"/>
      <c r="TMP5" s="669"/>
      <c r="TMQ5" s="669"/>
      <c r="TMR5" s="669"/>
      <c r="TMS5" s="669"/>
      <c r="TMT5" s="669"/>
      <c r="TMU5" s="669"/>
      <c r="TMV5" s="669"/>
      <c r="TMW5" s="669"/>
      <c r="TMX5" s="668"/>
      <c r="TMY5" s="668"/>
      <c r="TMZ5" s="669"/>
      <c r="TNA5" s="669"/>
      <c r="TNB5" s="669"/>
      <c r="TNC5" s="669"/>
      <c r="TND5" s="669"/>
      <c r="TNE5" s="669"/>
      <c r="TNF5" s="669"/>
      <c r="TNG5" s="669"/>
      <c r="TNH5" s="669"/>
      <c r="TNI5" s="669"/>
      <c r="TNJ5" s="669"/>
      <c r="TNK5" s="669"/>
      <c r="TNL5" s="669"/>
      <c r="TNM5" s="669"/>
      <c r="TNN5" s="669"/>
      <c r="TNO5" s="669"/>
      <c r="TNP5" s="669"/>
      <c r="TNQ5" s="669"/>
      <c r="TNR5" s="669"/>
      <c r="TNS5" s="668"/>
      <c r="TNT5" s="668"/>
      <c r="TNU5" s="669"/>
      <c r="TNV5" s="669"/>
      <c r="TNW5" s="669"/>
      <c r="TNX5" s="669"/>
      <c r="TNY5" s="669"/>
      <c r="TNZ5" s="669"/>
      <c r="TOA5" s="669"/>
      <c r="TOB5" s="669"/>
      <c r="TOC5" s="669"/>
      <c r="TOD5" s="669"/>
      <c r="TOE5" s="669"/>
      <c r="TOF5" s="669"/>
      <c r="TOG5" s="669"/>
      <c r="TOH5" s="669"/>
      <c r="TOI5" s="669"/>
      <c r="TOJ5" s="669"/>
      <c r="TOK5" s="669"/>
      <c r="TOL5" s="669"/>
      <c r="TOM5" s="669"/>
      <c r="TON5" s="668"/>
      <c r="TOO5" s="668"/>
      <c r="TOP5" s="669"/>
      <c r="TOQ5" s="669"/>
      <c r="TOR5" s="669"/>
      <c r="TOS5" s="669"/>
      <c r="TOT5" s="669"/>
      <c r="TOU5" s="669"/>
      <c r="TOV5" s="669"/>
      <c r="TOW5" s="669"/>
      <c r="TOX5" s="669"/>
      <c r="TOY5" s="669"/>
      <c r="TOZ5" s="669"/>
      <c r="TPA5" s="669"/>
      <c r="TPB5" s="669"/>
      <c r="TPC5" s="669"/>
      <c r="TPD5" s="669"/>
      <c r="TPE5" s="669"/>
      <c r="TPF5" s="669"/>
      <c r="TPG5" s="669"/>
      <c r="TPH5" s="669"/>
      <c r="TPI5" s="668"/>
      <c r="TPJ5" s="668"/>
      <c r="TPK5" s="669"/>
      <c r="TPL5" s="669"/>
      <c r="TPM5" s="669"/>
      <c r="TPN5" s="669"/>
      <c r="TPO5" s="669"/>
      <c r="TPP5" s="669"/>
      <c r="TPQ5" s="669"/>
      <c r="TPR5" s="669"/>
      <c r="TPS5" s="669"/>
      <c r="TPT5" s="669"/>
      <c r="TPU5" s="669"/>
      <c r="TPV5" s="669"/>
      <c r="TPW5" s="669"/>
      <c r="TPX5" s="669"/>
      <c r="TPY5" s="669"/>
      <c r="TPZ5" s="669"/>
      <c r="TQA5" s="669"/>
      <c r="TQB5" s="669"/>
      <c r="TQC5" s="669"/>
      <c r="TQD5" s="668"/>
      <c r="TQE5" s="668"/>
      <c r="TQF5" s="669"/>
      <c r="TQG5" s="669"/>
      <c r="TQH5" s="669"/>
      <c r="TQI5" s="669"/>
      <c r="TQJ5" s="669"/>
      <c r="TQK5" s="669"/>
      <c r="TQL5" s="669"/>
      <c r="TQM5" s="669"/>
      <c r="TQN5" s="669"/>
      <c r="TQO5" s="669"/>
      <c r="TQP5" s="669"/>
      <c r="TQQ5" s="669"/>
      <c r="TQR5" s="669"/>
      <c r="TQS5" s="669"/>
      <c r="TQT5" s="669"/>
      <c r="TQU5" s="669"/>
      <c r="TQV5" s="669"/>
      <c r="TQW5" s="669"/>
      <c r="TQX5" s="669"/>
      <c r="TQY5" s="668"/>
      <c r="TQZ5" s="668"/>
      <c r="TRA5" s="669"/>
      <c r="TRB5" s="669"/>
      <c r="TRC5" s="669"/>
      <c r="TRD5" s="669"/>
      <c r="TRE5" s="669"/>
      <c r="TRF5" s="669"/>
      <c r="TRG5" s="669"/>
      <c r="TRH5" s="669"/>
      <c r="TRI5" s="669"/>
      <c r="TRJ5" s="669"/>
      <c r="TRK5" s="669"/>
      <c r="TRL5" s="669"/>
      <c r="TRM5" s="669"/>
      <c r="TRN5" s="669"/>
      <c r="TRO5" s="669"/>
      <c r="TRP5" s="669"/>
      <c r="TRQ5" s="669"/>
      <c r="TRR5" s="669"/>
      <c r="TRS5" s="669"/>
      <c r="TRT5" s="668"/>
      <c r="TRU5" s="668"/>
      <c r="TRV5" s="669"/>
      <c r="TRW5" s="669"/>
      <c r="TRX5" s="669"/>
      <c r="TRY5" s="669"/>
      <c r="TRZ5" s="669"/>
      <c r="TSA5" s="669"/>
      <c r="TSB5" s="669"/>
      <c r="TSC5" s="669"/>
      <c r="TSD5" s="669"/>
      <c r="TSE5" s="669"/>
      <c r="TSF5" s="669"/>
      <c r="TSG5" s="669"/>
      <c r="TSH5" s="669"/>
      <c r="TSI5" s="669"/>
      <c r="TSJ5" s="669"/>
      <c r="TSK5" s="669"/>
      <c r="TSL5" s="669"/>
      <c r="TSM5" s="669"/>
      <c r="TSN5" s="669"/>
      <c r="TSO5" s="668"/>
      <c r="TSP5" s="668"/>
      <c r="TSQ5" s="669"/>
      <c r="TSR5" s="669"/>
      <c r="TSS5" s="669"/>
      <c r="TST5" s="669"/>
      <c r="TSU5" s="669"/>
      <c r="TSV5" s="669"/>
      <c r="TSW5" s="669"/>
      <c r="TSX5" s="669"/>
      <c r="TSY5" s="669"/>
      <c r="TSZ5" s="669"/>
      <c r="TTA5" s="669"/>
      <c r="TTB5" s="669"/>
      <c r="TTC5" s="669"/>
      <c r="TTD5" s="669"/>
      <c r="TTE5" s="669"/>
      <c r="TTF5" s="669"/>
      <c r="TTG5" s="669"/>
      <c r="TTH5" s="669"/>
      <c r="TTI5" s="669"/>
      <c r="TTJ5" s="668"/>
      <c r="TTK5" s="668"/>
      <c r="TTL5" s="669"/>
      <c r="TTM5" s="669"/>
      <c r="TTN5" s="669"/>
      <c r="TTO5" s="669"/>
      <c r="TTP5" s="669"/>
      <c r="TTQ5" s="669"/>
      <c r="TTR5" s="669"/>
      <c r="TTS5" s="669"/>
      <c r="TTT5" s="669"/>
      <c r="TTU5" s="669"/>
      <c r="TTV5" s="669"/>
      <c r="TTW5" s="669"/>
      <c r="TTX5" s="669"/>
      <c r="TTY5" s="669"/>
      <c r="TTZ5" s="669"/>
      <c r="TUA5" s="669"/>
      <c r="TUB5" s="669"/>
      <c r="TUC5" s="669"/>
      <c r="TUD5" s="669"/>
      <c r="TUE5" s="668"/>
      <c r="TUF5" s="668"/>
      <c r="TUG5" s="669"/>
      <c r="TUH5" s="669"/>
      <c r="TUI5" s="669"/>
      <c r="TUJ5" s="669"/>
      <c r="TUK5" s="669"/>
      <c r="TUL5" s="669"/>
      <c r="TUM5" s="669"/>
      <c r="TUN5" s="669"/>
      <c r="TUO5" s="669"/>
      <c r="TUP5" s="669"/>
      <c r="TUQ5" s="669"/>
      <c r="TUR5" s="669"/>
      <c r="TUS5" s="669"/>
      <c r="TUT5" s="669"/>
      <c r="TUU5" s="669"/>
      <c r="TUV5" s="669"/>
      <c r="TUW5" s="669"/>
      <c r="TUX5" s="669"/>
      <c r="TUY5" s="669"/>
      <c r="TUZ5" s="668"/>
      <c r="TVA5" s="668"/>
      <c r="TVB5" s="669"/>
      <c r="TVC5" s="669"/>
      <c r="TVD5" s="669"/>
      <c r="TVE5" s="669"/>
      <c r="TVF5" s="669"/>
      <c r="TVG5" s="669"/>
      <c r="TVH5" s="669"/>
      <c r="TVI5" s="669"/>
      <c r="TVJ5" s="669"/>
      <c r="TVK5" s="669"/>
      <c r="TVL5" s="669"/>
      <c r="TVM5" s="669"/>
      <c r="TVN5" s="669"/>
      <c r="TVO5" s="669"/>
      <c r="TVP5" s="669"/>
      <c r="TVQ5" s="669"/>
      <c r="TVR5" s="669"/>
      <c r="TVS5" s="669"/>
      <c r="TVT5" s="669"/>
      <c r="TVU5" s="668"/>
      <c r="TVV5" s="668"/>
      <c r="TVW5" s="669"/>
      <c r="TVX5" s="669"/>
      <c r="TVY5" s="669"/>
      <c r="TVZ5" s="669"/>
      <c r="TWA5" s="669"/>
      <c r="TWB5" s="669"/>
      <c r="TWC5" s="669"/>
      <c r="TWD5" s="669"/>
      <c r="TWE5" s="669"/>
      <c r="TWF5" s="669"/>
      <c r="TWG5" s="669"/>
      <c r="TWH5" s="669"/>
      <c r="TWI5" s="669"/>
      <c r="TWJ5" s="669"/>
      <c r="TWK5" s="669"/>
      <c r="TWL5" s="669"/>
      <c r="TWM5" s="669"/>
      <c r="TWN5" s="669"/>
      <c r="TWO5" s="669"/>
      <c r="TWP5" s="668"/>
      <c r="TWQ5" s="668"/>
      <c r="TWR5" s="669"/>
      <c r="TWS5" s="669"/>
      <c r="TWT5" s="669"/>
      <c r="TWU5" s="669"/>
      <c r="TWV5" s="669"/>
      <c r="TWW5" s="669"/>
      <c r="TWX5" s="669"/>
      <c r="TWY5" s="669"/>
      <c r="TWZ5" s="669"/>
      <c r="TXA5" s="669"/>
      <c r="TXB5" s="669"/>
      <c r="TXC5" s="669"/>
      <c r="TXD5" s="669"/>
      <c r="TXE5" s="669"/>
      <c r="TXF5" s="669"/>
      <c r="TXG5" s="669"/>
      <c r="TXH5" s="669"/>
      <c r="TXI5" s="669"/>
      <c r="TXJ5" s="669"/>
      <c r="TXK5" s="668"/>
      <c r="TXL5" s="668"/>
      <c r="TXM5" s="669"/>
      <c r="TXN5" s="669"/>
      <c r="TXO5" s="669"/>
      <c r="TXP5" s="669"/>
      <c r="TXQ5" s="669"/>
      <c r="TXR5" s="669"/>
      <c r="TXS5" s="669"/>
      <c r="TXT5" s="669"/>
      <c r="TXU5" s="669"/>
      <c r="TXV5" s="669"/>
      <c r="TXW5" s="669"/>
      <c r="TXX5" s="669"/>
      <c r="TXY5" s="669"/>
      <c r="TXZ5" s="669"/>
      <c r="TYA5" s="669"/>
      <c r="TYB5" s="669"/>
      <c r="TYC5" s="669"/>
      <c r="TYD5" s="669"/>
      <c r="TYE5" s="669"/>
      <c r="TYF5" s="668"/>
      <c r="TYG5" s="668"/>
      <c r="TYH5" s="669"/>
      <c r="TYI5" s="669"/>
      <c r="TYJ5" s="669"/>
      <c r="TYK5" s="669"/>
      <c r="TYL5" s="669"/>
      <c r="TYM5" s="669"/>
      <c r="TYN5" s="669"/>
      <c r="TYO5" s="669"/>
      <c r="TYP5" s="669"/>
      <c r="TYQ5" s="669"/>
      <c r="TYR5" s="669"/>
      <c r="TYS5" s="669"/>
      <c r="TYT5" s="669"/>
      <c r="TYU5" s="669"/>
      <c r="TYV5" s="669"/>
      <c r="TYW5" s="669"/>
      <c r="TYX5" s="669"/>
      <c r="TYY5" s="669"/>
      <c r="TYZ5" s="669"/>
      <c r="TZA5" s="668"/>
      <c r="TZB5" s="668"/>
      <c r="TZC5" s="669"/>
      <c r="TZD5" s="669"/>
      <c r="TZE5" s="669"/>
      <c r="TZF5" s="669"/>
      <c r="TZG5" s="669"/>
      <c r="TZH5" s="669"/>
      <c r="TZI5" s="669"/>
      <c r="TZJ5" s="669"/>
      <c r="TZK5" s="669"/>
      <c r="TZL5" s="669"/>
      <c r="TZM5" s="669"/>
      <c r="TZN5" s="669"/>
      <c r="TZO5" s="669"/>
      <c r="TZP5" s="669"/>
      <c r="TZQ5" s="669"/>
      <c r="TZR5" s="669"/>
      <c r="TZS5" s="669"/>
      <c r="TZT5" s="669"/>
      <c r="TZU5" s="669"/>
      <c r="TZV5" s="668"/>
      <c r="TZW5" s="668"/>
      <c r="TZX5" s="669"/>
      <c r="TZY5" s="669"/>
      <c r="TZZ5" s="669"/>
      <c r="UAA5" s="669"/>
      <c r="UAB5" s="669"/>
      <c r="UAC5" s="669"/>
      <c r="UAD5" s="669"/>
      <c r="UAE5" s="669"/>
      <c r="UAF5" s="669"/>
      <c r="UAG5" s="669"/>
      <c r="UAH5" s="669"/>
      <c r="UAI5" s="669"/>
      <c r="UAJ5" s="669"/>
      <c r="UAK5" s="669"/>
      <c r="UAL5" s="669"/>
      <c r="UAM5" s="669"/>
      <c r="UAN5" s="669"/>
      <c r="UAO5" s="669"/>
      <c r="UAP5" s="669"/>
      <c r="UAQ5" s="668"/>
      <c r="UAR5" s="668"/>
      <c r="UAS5" s="669"/>
      <c r="UAT5" s="669"/>
      <c r="UAU5" s="669"/>
      <c r="UAV5" s="669"/>
      <c r="UAW5" s="669"/>
      <c r="UAX5" s="669"/>
      <c r="UAY5" s="669"/>
      <c r="UAZ5" s="669"/>
      <c r="UBA5" s="669"/>
      <c r="UBB5" s="669"/>
      <c r="UBC5" s="669"/>
      <c r="UBD5" s="669"/>
      <c r="UBE5" s="669"/>
      <c r="UBF5" s="669"/>
      <c r="UBG5" s="669"/>
      <c r="UBH5" s="669"/>
      <c r="UBI5" s="669"/>
      <c r="UBJ5" s="669"/>
      <c r="UBK5" s="669"/>
      <c r="UBL5" s="668"/>
      <c r="UBM5" s="668"/>
      <c r="UBN5" s="669"/>
      <c r="UBO5" s="669"/>
      <c r="UBP5" s="669"/>
      <c r="UBQ5" s="669"/>
      <c r="UBR5" s="669"/>
      <c r="UBS5" s="669"/>
      <c r="UBT5" s="669"/>
      <c r="UBU5" s="669"/>
      <c r="UBV5" s="669"/>
      <c r="UBW5" s="669"/>
      <c r="UBX5" s="669"/>
      <c r="UBY5" s="669"/>
      <c r="UBZ5" s="669"/>
      <c r="UCA5" s="669"/>
      <c r="UCB5" s="669"/>
      <c r="UCC5" s="669"/>
      <c r="UCD5" s="669"/>
      <c r="UCE5" s="669"/>
      <c r="UCF5" s="669"/>
      <c r="UCG5" s="668"/>
      <c r="UCH5" s="668"/>
      <c r="UCI5" s="669"/>
      <c r="UCJ5" s="669"/>
      <c r="UCK5" s="669"/>
      <c r="UCL5" s="669"/>
      <c r="UCM5" s="669"/>
      <c r="UCN5" s="669"/>
      <c r="UCO5" s="669"/>
      <c r="UCP5" s="669"/>
      <c r="UCQ5" s="669"/>
      <c r="UCR5" s="669"/>
      <c r="UCS5" s="669"/>
      <c r="UCT5" s="669"/>
      <c r="UCU5" s="669"/>
      <c r="UCV5" s="669"/>
      <c r="UCW5" s="669"/>
      <c r="UCX5" s="669"/>
      <c r="UCY5" s="669"/>
      <c r="UCZ5" s="669"/>
      <c r="UDA5" s="669"/>
      <c r="UDB5" s="668"/>
      <c r="UDC5" s="668"/>
      <c r="UDD5" s="669"/>
      <c r="UDE5" s="669"/>
      <c r="UDF5" s="669"/>
      <c r="UDG5" s="669"/>
      <c r="UDH5" s="669"/>
      <c r="UDI5" s="669"/>
      <c r="UDJ5" s="669"/>
      <c r="UDK5" s="669"/>
      <c r="UDL5" s="669"/>
      <c r="UDM5" s="669"/>
      <c r="UDN5" s="669"/>
      <c r="UDO5" s="669"/>
      <c r="UDP5" s="669"/>
      <c r="UDQ5" s="669"/>
      <c r="UDR5" s="669"/>
      <c r="UDS5" s="669"/>
      <c r="UDT5" s="669"/>
      <c r="UDU5" s="669"/>
      <c r="UDV5" s="669"/>
      <c r="UDW5" s="668"/>
      <c r="UDX5" s="668"/>
      <c r="UDY5" s="669"/>
      <c r="UDZ5" s="669"/>
      <c r="UEA5" s="669"/>
      <c r="UEB5" s="669"/>
      <c r="UEC5" s="669"/>
      <c r="UED5" s="669"/>
      <c r="UEE5" s="669"/>
      <c r="UEF5" s="669"/>
      <c r="UEG5" s="669"/>
      <c r="UEH5" s="669"/>
      <c r="UEI5" s="669"/>
      <c r="UEJ5" s="669"/>
      <c r="UEK5" s="669"/>
      <c r="UEL5" s="669"/>
      <c r="UEM5" s="669"/>
      <c r="UEN5" s="669"/>
      <c r="UEO5" s="669"/>
      <c r="UEP5" s="669"/>
      <c r="UEQ5" s="669"/>
      <c r="UER5" s="668"/>
      <c r="UES5" s="668"/>
      <c r="UET5" s="669"/>
      <c r="UEU5" s="669"/>
      <c r="UEV5" s="669"/>
      <c r="UEW5" s="669"/>
      <c r="UEX5" s="669"/>
      <c r="UEY5" s="669"/>
      <c r="UEZ5" s="669"/>
      <c r="UFA5" s="669"/>
      <c r="UFB5" s="669"/>
      <c r="UFC5" s="669"/>
      <c r="UFD5" s="669"/>
      <c r="UFE5" s="669"/>
      <c r="UFF5" s="669"/>
      <c r="UFG5" s="669"/>
      <c r="UFH5" s="669"/>
      <c r="UFI5" s="669"/>
      <c r="UFJ5" s="669"/>
      <c r="UFK5" s="669"/>
      <c r="UFL5" s="669"/>
      <c r="UFM5" s="668"/>
      <c r="UFN5" s="668"/>
      <c r="UFO5" s="669"/>
      <c r="UFP5" s="669"/>
      <c r="UFQ5" s="669"/>
      <c r="UFR5" s="669"/>
      <c r="UFS5" s="669"/>
      <c r="UFT5" s="669"/>
      <c r="UFU5" s="669"/>
      <c r="UFV5" s="669"/>
      <c r="UFW5" s="669"/>
      <c r="UFX5" s="669"/>
      <c r="UFY5" s="669"/>
      <c r="UFZ5" s="669"/>
      <c r="UGA5" s="669"/>
      <c r="UGB5" s="669"/>
      <c r="UGC5" s="669"/>
      <c r="UGD5" s="669"/>
      <c r="UGE5" s="669"/>
      <c r="UGF5" s="669"/>
      <c r="UGG5" s="669"/>
      <c r="UGH5" s="668"/>
      <c r="UGI5" s="668"/>
      <c r="UGJ5" s="669"/>
      <c r="UGK5" s="669"/>
      <c r="UGL5" s="669"/>
      <c r="UGM5" s="669"/>
      <c r="UGN5" s="669"/>
      <c r="UGO5" s="669"/>
      <c r="UGP5" s="669"/>
      <c r="UGQ5" s="669"/>
      <c r="UGR5" s="669"/>
      <c r="UGS5" s="669"/>
      <c r="UGT5" s="669"/>
      <c r="UGU5" s="669"/>
      <c r="UGV5" s="669"/>
      <c r="UGW5" s="669"/>
      <c r="UGX5" s="669"/>
      <c r="UGY5" s="669"/>
      <c r="UGZ5" s="669"/>
      <c r="UHA5" s="669"/>
      <c r="UHB5" s="669"/>
      <c r="UHC5" s="668"/>
      <c r="UHD5" s="668"/>
      <c r="UHE5" s="669"/>
      <c r="UHF5" s="669"/>
      <c r="UHG5" s="669"/>
      <c r="UHH5" s="669"/>
      <c r="UHI5" s="669"/>
      <c r="UHJ5" s="669"/>
      <c r="UHK5" s="669"/>
      <c r="UHL5" s="669"/>
      <c r="UHM5" s="669"/>
      <c r="UHN5" s="669"/>
      <c r="UHO5" s="669"/>
      <c r="UHP5" s="669"/>
      <c r="UHQ5" s="669"/>
      <c r="UHR5" s="669"/>
      <c r="UHS5" s="669"/>
      <c r="UHT5" s="669"/>
      <c r="UHU5" s="669"/>
      <c r="UHV5" s="669"/>
      <c r="UHW5" s="669"/>
      <c r="UHX5" s="668"/>
      <c r="UHY5" s="668"/>
      <c r="UHZ5" s="669"/>
      <c r="UIA5" s="669"/>
      <c r="UIB5" s="669"/>
      <c r="UIC5" s="669"/>
      <c r="UID5" s="669"/>
      <c r="UIE5" s="669"/>
      <c r="UIF5" s="669"/>
      <c r="UIG5" s="669"/>
      <c r="UIH5" s="669"/>
      <c r="UII5" s="669"/>
      <c r="UIJ5" s="669"/>
      <c r="UIK5" s="669"/>
      <c r="UIL5" s="669"/>
      <c r="UIM5" s="669"/>
      <c r="UIN5" s="669"/>
      <c r="UIO5" s="669"/>
      <c r="UIP5" s="669"/>
      <c r="UIQ5" s="669"/>
      <c r="UIR5" s="669"/>
      <c r="UIS5" s="668"/>
      <c r="UIT5" s="668"/>
      <c r="UIU5" s="669"/>
      <c r="UIV5" s="669"/>
      <c r="UIW5" s="669"/>
      <c r="UIX5" s="669"/>
      <c r="UIY5" s="669"/>
      <c r="UIZ5" s="669"/>
      <c r="UJA5" s="669"/>
      <c r="UJB5" s="669"/>
      <c r="UJC5" s="669"/>
      <c r="UJD5" s="669"/>
      <c r="UJE5" s="669"/>
      <c r="UJF5" s="669"/>
      <c r="UJG5" s="669"/>
      <c r="UJH5" s="669"/>
      <c r="UJI5" s="669"/>
      <c r="UJJ5" s="669"/>
      <c r="UJK5" s="669"/>
      <c r="UJL5" s="669"/>
      <c r="UJM5" s="669"/>
      <c r="UJN5" s="668"/>
      <c r="UJO5" s="668"/>
      <c r="UJP5" s="669"/>
      <c r="UJQ5" s="669"/>
      <c r="UJR5" s="669"/>
      <c r="UJS5" s="669"/>
      <c r="UJT5" s="669"/>
      <c r="UJU5" s="669"/>
      <c r="UJV5" s="669"/>
      <c r="UJW5" s="669"/>
      <c r="UJX5" s="669"/>
      <c r="UJY5" s="669"/>
      <c r="UJZ5" s="669"/>
      <c r="UKA5" s="669"/>
      <c r="UKB5" s="669"/>
      <c r="UKC5" s="669"/>
      <c r="UKD5" s="669"/>
      <c r="UKE5" s="669"/>
      <c r="UKF5" s="669"/>
      <c r="UKG5" s="669"/>
      <c r="UKH5" s="669"/>
      <c r="UKI5" s="668"/>
      <c r="UKJ5" s="668"/>
      <c r="UKK5" s="669"/>
      <c r="UKL5" s="669"/>
      <c r="UKM5" s="669"/>
      <c r="UKN5" s="669"/>
      <c r="UKO5" s="669"/>
      <c r="UKP5" s="669"/>
      <c r="UKQ5" s="669"/>
      <c r="UKR5" s="669"/>
      <c r="UKS5" s="669"/>
      <c r="UKT5" s="669"/>
      <c r="UKU5" s="669"/>
      <c r="UKV5" s="669"/>
      <c r="UKW5" s="669"/>
      <c r="UKX5" s="669"/>
      <c r="UKY5" s="669"/>
      <c r="UKZ5" s="669"/>
      <c r="ULA5" s="669"/>
      <c r="ULB5" s="669"/>
      <c r="ULC5" s="669"/>
      <c r="ULD5" s="668"/>
      <c r="ULE5" s="668"/>
      <c r="ULF5" s="669"/>
      <c r="ULG5" s="669"/>
      <c r="ULH5" s="669"/>
      <c r="ULI5" s="669"/>
      <c r="ULJ5" s="669"/>
      <c r="ULK5" s="669"/>
      <c r="ULL5" s="669"/>
      <c r="ULM5" s="669"/>
      <c r="ULN5" s="669"/>
      <c r="ULO5" s="669"/>
      <c r="ULP5" s="669"/>
      <c r="ULQ5" s="669"/>
      <c r="ULR5" s="669"/>
      <c r="ULS5" s="669"/>
      <c r="ULT5" s="669"/>
      <c r="ULU5" s="669"/>
      <c r="ULV5" s="669"/>
      <c r="ULW5" s="669"/>
      <c r="ULX5" s="669"/>
      <c r="ULY5" s="668"/>
      <c r="ULZ5" s="668"/>
      <c r="UMA5" s="669"/>
      <c r="UMB5" s="669"/>
      <c r="UMC5" s="669"/>
      <c r="UMD5" s="669"/>
      <c r="UME5" s="669"/>
      <c r="UMF5" s="669"/>
      <c r="UMG5" s="669"/>
      <c r="UMH5" s="669"/>
      <c r="UMI5" s="669"/>
      <c r="UMJ5" s="669"/>
      <c r="UMK5" s="669"/>
      <c r="UML5" s="669"/>
      <c r="UMM5" s="669"/>
      <c r="UMN5" s="669"/>
      <c r="UMO5" s="669"/>
      <c r="UMP5" s="669"/>
      <c r="UMQ5" s="669"/>
      <c r="UMR5" s="669"/>
      <c r="UMS5" s="669"/>
      <c r="UMT5" s="668"/>
      <c r="UMU5" s="668"/>
      <c r="UMV5" s="669"/>
      <c r="UMW5" s="669"/>
      <c r="UMX5" s="669"/>
      <c r="UMY5" s="669"/>
      <c r="UMZ5" s="669"/>
      <c r="UNA5" s="669"/>
      <c r="UNB5" s="669"/>
      <c r="UNC5" s="669"/>
      <c r="UND5" s="669"/>
      <c r="UNE5" s="669"/>
      <c r="UNF5" s="669"/>
      <c r="UNG5" s="669"/>
      <c r="UNH5" s="669"/>
      <c r="UNI5" s="669"/>
      <c r="UNJ5" s="669"/>
      <c r="UNK5" s="669"/>
      <c r="UNL5" s="669"/>
      <c r="UNM5" s="669"/>
      <c r="UNN5" s="669"/>
      <c r="UNO5" s="668"/>
      <c r="UNP5" s="668"/>
      <c r="UNQ5" s="669"/>
      <c r="UNR5" s="669"/>
      <c r="UNS5" s="669"/>
      <c r="UNT5" s="669"/>
      <c r="UNU5" s="669"/>
      <c r="UNV5" s="669"/>
      <c r="UNW5" s="669"/>
      <c r="UNX5" s="669"/>
      <c r="UNY5" s="669"/>
      <c r="UNZ5" s="669"/>
      <c r="UOA5" s="669"/>
      <c r="UOB5" s="669"/>
      <c r="UOC5" s="669"/>
      <c r="UOD5" s="669"/>
      <c r="UOE5" s="669"/>
      <c r="UOF5" s="669"/>
      <c r="UOG5" s="669"/>
      <c r="UOH5" s="669"/>
      <c r="UOI5" s="669"/>
      <c r="UOJ5" s="668"/>
      <c r="UOK5" s="668"/>
      <c r="UOL5" s="669"/>
      <c r="UOM5" s="669"/>
      <c r="UON5" s="669"/>
      <c r="UOO5" s="669"/>
      <c r="UOP5" s="669"/>
      <c r="UOQ5" s="669"/>
      <c r="UOR5" s="669"/>
      <c r="UOS5" s="669"/>
      <c r="UOT5" s="669"/>
      <c r="UOU5" s="669"/>
      <c r="UOV5" s="669"/>
      <c r="UOW5" s="669"/>
      <c r="UOX5" s="669"/>
      <c r="UOY5" s="669"/>
      <c r="UOZ5" s="669"/>
      <c r="UPA5" s="669"/>
      <c r="UPB5" s="669"/>
      <c r="UPC5" s="669"/>
      <c r="UPD5" s="669"/>
      <c r="UPE5" s="668"/>
      <c r="UPF5" s="668"/>
      <c r="UPG5" s="669"/>
      <c r="UPH5" s="669"/>
      <c r="UPI5" s="669"/>
      <c r="UPJ5" s="669"/>
      <c r="UPK5" s="669"/>
      <c r="UPL5" s="669"/>
      <c r="UPM5" s="669"/>
      <c r="UPN5" s="669"/>
      <c r="UPO5" s="669"/>
      <c r="UPP5" s="669"/>
      <c r="UPQ5" s="669"/>
      <c r="UPR5" s="669"/>
      <c r="UPS5" s="669"/>
      <c r="UPT5" s="669"/>
      <c r="UPU5" s="669"/>
      <c r="UPV5" s="669"/>
      <c r="UPW5" s="669"/>
      <c r="UPX5" s="669"/>
      <c r="UPY5" s="669"/>
      <c r="UPZ5" s="668"/>
      <c r="UQA5" s="668"/>
      <c r="UQB5" s="669"/>
      <c r="UQC5" s="669"/>
      <c r="UQD5" s="669"/>
      <c r="UQE5" s="669"/>
      <c r="UQF5" s="669"/>
      <c r="UQG5" s="669"/>
      <c r="UQH5" s="669"/>
      <c r="UQI5" s="669"/>
      <c r="UQJ5" s="669"/>
      <c r="UQK5" s="669"/>
      <c r="UQL5" s="669"/>
      <c r="UQM5" s="669"/>
      <c r="UQN5" s="669"/>
      <c r="UQO5" s="669"/>
      <c r="UQP5" s="669"/>
      <c r="UQQ5" s="669"/>
      <c r="UQR5" s="669"/>
      <c r="UQS5" s="669"/>
      <c r="UQT5" s="669"/>
      <c r="UQU5" s="668"/>
      <c r="UQV5" s="668"/>
      <c r="UQW5" s="669"/>
      <c r="UQX5" s="669"/>
      <c r="UQY5" s="669"/>
      <c r="UQZ5" s="669"/>
      <c r="URA5" s="669"/>
      <c r="URB5" s="669"/>
      <c r="URC5" s="669"/>
      <c r="URD5" s="669"/>
      <c r="URE5" s="669"/>
      <c r="URF5" s="669"/>
      <c r="URG5" s="669"/>
      <c r="URH5" s="669"/>
      <c r="URI5" s="669"/>
      <c r="URJ5" s="669"/>
      <c r="URK5" s="669"/>
      <c r="URL5" s="669"/>
      <c r="URM5" s="669"/>
      <c r="URN5" s="669"/>
      <c r="URO5" s="669"/>
      <c r="URP5" s="668"/>
      <c r="URQ5" s="668"/>
      <c r="URR5" s="669"/>
      <c r="URS5" s="669"/>
      <c r="URT5" s="669"/>
      <c r="URU5" s="669"/>
      <c r="URV5" s="669"/>
      <c r="URW5" s="669"/>
      <c r="URX5" s="669"/>
      <c r="URY5" s="669"/>
      <c r="URZ5" s="669"/>
      <c r="USA5" s="669"/>
      <c r="USB5" s="669"/>
      <c r="USC5" s="669"/>
      <c r="USD5" s="669"/>
      <c r="USE5" s="669"/>
      <c r="USF5" s="669"/>
      <c r="USG5" s="669"/>
      <c r="USH5" s="669"/>
      <c r="USI5" s="669"/>
      <c r="USJ5" s="669"/>
      <c r="USK5" s="668"/>
      <c r="USL5" s="668"/>
      <c r="USM5" s="669"/>
      <c r="USN5" s="669"/>
      <c r="USO5" s="669"/>
      <c r="USP5" s="669"/>
      <c r="USQ5" s="669"/>
      <c r="USR5" s="669"/>
      <c r="USS5" s="669"/>
      <c r="UST5" s="669"/>
      <c r="USU5" s="669"/>
      <c r="USV5" s="669"/>
      <c r="USW5" s="669"/>
      <c r="USX5" s="669"/>
      <c r="USY5" s="669"/>
      <c r="USZ5" s="669"/>
      <c r="UTA5" s="669"/>
      <c r="UTB5" s="669"/>
      <c r="UTC5" s="669"/>
      <c r="UTD5" s="669"/>
      <c r="UTE5" s="669"/>
      <c r="UTF5" s="668"/>
      <c r="UTG5" s="668"/>
      <c r="UTH5" s="669"/>
      <c r="UTI5" s="669"/>
      <c r="UTJ5" s="669"/>
      <c r="UTK5" s="669"/>
      <c r="UTL5" s="669"/>
      <c r="UTM5" s="669"/>
      <c r="UTN5" s="669"/>
      <c r="UTO5" s="669"/>
      <c r="UTP5" s="669"/>
      <c r="UTQ5" s="669"/>
      <c r="UTR5" s="669"/>
      <c r="UTS5" s="669"/>
      <c r="UTT5" s="669"/>
      <c r="UTU5" s="669"/>
      <c r="UTV5" s="669"/>
      <c r="UTW5" s="669"/>
      <c r="UTX5" s="669"/>
      <c r="UTY5" s="669"/>
      <c r="UTZ5" s="669"/>
      <c r="UUA5" s="668"/>
      <c r="UUB5" s="668"/>
      <c r="UUC5" s="669"/>
      <c r="UUD5" s="669"/>
      <c r="UUE5" s="669"/>
      <c r="UUF5" s="669"/>
      <c r="UUG5" s="669"/>
      <c r="UUH5" s="669"/>
      <c r="UUI5" s="669"/>
      <c r="UUJ5" s="669"/>
      <c r="UUK5" s="669"/>
      <c r="UUL5" s="669"/>
      <c r="UUM5" s="669"/>
      <c r="UUN5" s="669"/>
      <c r="UUO5" s="669"/>
      <c r="UUP5" s="669"/>
      <c r="UUQ5" s="669"/>
      <c r="UUR5" s="669"/>
      <c r="UUS5" s="669"/>
      <c r="UUT5" s="669"/>
      <c r="UUU5" s="669"/>
      <c r="UUV5" s="668"/>
      <c r="UUW5" s="668"/>
      <c r="UUX5" s="669"/>
      <c r="UUY5" s="669"/>
      <c r="UUZ5" s="669"/>
      <c r="UVA5" s="669"/>
      <c r="UVB5" s="669"/>
      <c r="UVC5" s="669"/>
      <c r="UVD5" s="669"/>
      <c r="UVE5" s="669"/>
      <c r="UVF5" s="669"/>
      <c r="UVG5" s="669"/>
      <c r="UVH5" s="669"/>
      <c r="UVI5" s="669"/>
      <c r="UVJ5" s="669"/>
      <c r="UVK5" s="669"/>
      <c r="UVL5" s="669"/>
      <c r="UVM5" s="669"/>
      <c r="UVN5" s="669"/>
      <c r="UVO5" s="669"/>
      <c r="UVP5" s="669"/>
      <c r="UVQ5" s="668"/>
      <c r="UVR5" s="668"/>
      <c r="UVS5" s="669"/>
      <c r="UVT5" s="669"/>
      <c r="UVU5" s="669"/>
      <c r="UVV5" s="669"/>
      <c r="UVW5" s="669"/>
      <c r="UVX5" s="669"/>
      <c r="UVY5" s="669"/>
      <c r="UVZ5" s="669"/>
      <c r="UWA5" s="669"/>
      <c r="UWB5" s="669"/>
      <c r="UWC5" s="669"/>
      <c r="UWD5" s="669"/>
      <c r="UWE5" s="669"/>
      <c r="UWF5" s="669"/>
      <c r="UWG5" s="669"/>
      <c r="UWH5" s="669"/>
      <c r="UWI5" s="669"/>
      <c r="UWJ5" s="669"/>
      <c r="UWK5" s="669"/>
      <c r="UWL5" s="668"/>
      <c r="UWM5" s="668"/>
      <c r="UWN5" s="669"/>
      <c r="UWO5" s="669"/>
      <c r="UWP5" s="669"/>
      <c r="UWQ5" s="669"/>
      <c r="UWR5" s="669"/>
      <c r="UWS5" s="669"/>
      <c r="UWT5" s="669"/>
      <c r="UWU5" s="669"/>
      <c r="UWV5" s="669"/>
      <c r="UWW5" s="669"/>
      <c r="UWX5" s="669"/>
      <c r="UWY5" s="669"/>
      <c r="UWZ5" s="669"/>
      <c r="UXA5" s="669"/>
      <c r="UXB5" s="669"/>
      <c r="UXC5" s="669"/>
      <c r="UXD5" s="669"/>
      <c r="UXE5" s="669"/>
      <c r="UXF5" s="669"/>
      <c r="UXG5" s="668"/>
      <c r="UXH5" s="668"/>
      <c r="UXI5" s="669"/>
      <c r="UXJ5" s="669"/>
      <c r="UXK5" s="669"/>
      <c r="UXL5" s="669"/>
      <c r="UXM5" s="669"/>
      <c r="UXN5" s="669"/>
      <c r="UXO5" s="669"/>
      <c r="UXP5" s="669"/>
      <c r="UXQ5" s="669"/>
      <c r="UXR5" s="669"/>
      <c r="UXS5" s="669"/>
      <c r="UXT5" s="669"/>
      <c r="UXU5" s="669"/>
      <c r="UXV5" s="669"/>
      <c r="UXW5" s="669"/>
      <c r="UXX5" s="669"/>
      <c r="UXY5" s="669"/>
      <c r="UXZ5" s="669"/>
      <c r="UYA5" s="669"/>
      <c r="UYB5" s="668"/>
      <c r="UYC5" s="668"/>
      <c r="UYD5" s="669"/>
      <c r="UYE5" s="669"/>
      <c r="UYF5" s="669"/>
      <c r="UYG5" s="669"/>
      <c r="UYH5" s="669"/>
      <c r="UYI5" s="669"/>
      <c r="UYJ5" s="669"/>
      <c r="UYK5" s="669"/>
      <c r="UYL5" s="669"/>
      <c r="UYM5" s="669"/>
      <c r="UYN5" s="669"/>
      <c r="UYO5" s="669"/>
      <c r="UYP5" s="669"/>
      <c r="UYQ5" s="669"/>
      <c r="UYR5" s="669"/>
      <c r="UYS5" s="669"/>
      <c r="UYT5" s="669"/>
      <c r="UYU5" s="669"/>
      <c r="UYV5" s="669"/>
      <c r="UYW5" s="668"/>
      <c r="UYX5" s="668"/>
      <c r="UYY5" s="669"/>
      <c r="UYZ5" s="669"/>
      <c r="UZA5" s="669"/>
      <c r="UZB5" s="669"/>
      <c r="UZC5" s="669"/>
      <c r="UZD5" s="669"/>
      <c r="UZE5" s="669"/>
      <c r="UZF5" s="669"/>
      <c r="UZG5" s="669"/>
      <c r="UZH5" s="669"/>
      <c r="UZI5" s="669"/>
      <c r="UZJ5" s="669"/>
      <c r="UZK5" s="669"/>
      <c r="UZL5" s="669"/>
      <c r="UZM5" s="669"/>
      <c r="UZN5" s="669"/>
      <c r="UZO5" s="669"/>
      <c r="UZP5" s="669"/>
      <c r="UZQ5" s="669"/>
      <c r="UZR5" s="668"/>
      <c r="UZS5" s="668"/>
      <c r="UZT5" s="669"/>
      <c r="UZU5" s="669"/>
      <c r="UZV5" s="669"/>
      <c r="UZW5" s="669"/>
      <c r="UZX5" s="669"/>
      <c r="UZY5" s="669"/>
      <c r="UZZ5" s="669"/>
      <c r="VAA5" s="669"/>
      <c r="VAB5" s="669"/>
      <c r="VAC5" s="669"/>
      <c r="VAD5" s="669"/>
      <c r="VAE5" s="669"/>
      <c r="VAF5" s="669"/>
      <c r="VAG5" s="669"/>
      <c r="VAH5" s="669"/>
      <c r="VAI5" s="669"/>
      <c r="VAJ5" s="669"/>
      <c r="VAK5" s="669"/>
      <c r="VAL5" s="669"/>
      <c r="VAM5" s="668"/>
      <c r="VAN5" s="668"/>
      <c r="VAO5" s="669"/>
      <c r="VAP5" s="669"/>
      <c r="VAQ5" s="669"/>
      <c r="VAR5" s="669"/>
      <c r="VAS5" s="669"/>
      <c r="VAT5" s="669"/>
      <c r="VAU5" s="669"/>
      <c r="VAV5" s="669"/>
      <c r="VAW5" s="669"/>
      <c r="VAX5" s="669"/>
      <c r="VAY5" s="669"/>
      <c r="VAZ5" s="669"/>
      <c r="VBA5" s="669"/>
      <c r="VBB5" s="669"/>
      <c r="VBC5" s="669"/>
      <c r="VBD5" s="669"/>
      <c r="VBE5" s="669"/>
      <c r="VBF5" s="669"/>
      <c r="VBG5" s="669"/>
      <c r="VBH5" s="668"/>
      <c r="VBI5" s="668"/>
      <c r="VBJ5" s="669"/>
      <c r="VBK5" s="669"/>
      <c r="VBL5" s="669"/>
      <c r="VBM5" s="669"/>
      <c r="VBN5" s="669"/>
      <c r="VBO5" s="669"/>
      <c r="VBP5" s="669"/>
      <c r="VBQ5" s="669"/>
      <c r="VBR5" s="669"/>
      <c r="VBS5" s="669"/>
      <c r="VBT5" s="669"/>
      <c r="VBU5" s="669"/>
      <c r="VBV5" s="669"/>
      <c r="VBW5" s="669"/>
      <c r="VBX5" s="669"/>
      <c r="VBY5" s="669"/>
      <c r="VBZ5" s="669"/>
      <c r="VCA5" s="669"/>
      <c r="VCB5" s="669"/>
      <c r="VCC5" s="668"/>
      <c r="VCD5" s="668"/>
      <c r="VCE5" s="669"/>
      <c r="VCF5" s="669"/>
      <c r="VCG5" s="669"/>
      <c r="VCH5" s="669"/>
      <c r="VCI5" s="669"/>
      <c r="VCJ5" s="669"/>
      <c r="VCK5" s="669"/>
      <c r="VCL5" s="669"/>
      <c r="VCM5" s="669"/>
      <c r="VCN5" s="669"/>
      <c r="VCO5" s="669"/>
      <c r="VCP5" s="669"/>
      <c r="VCQ5" s="669"/>
      <c r="VCR5" s="669"/>
      <c r="VCS5" s="669"/>
      <c r="VCT5" s="669"/>
      <c r="VCU5" s="669"/>
      <c r="VCV5" s="669"/>
      <c r="VCW5" s="669"/>
      <c r="VCX5" s="668"/>
      <c r="VCY5" s="668"/>
      <c r="VCZ5" s="669"/>
      <c r="VDA5" s="669"/>
      <c r="VDB5" s="669"/>
      <c r="VDC5" s="669"/>
      <c r="VDD5" s="669"/>
      <c r="VDE5" s="669"/>
      <c r="VDF5" s="669"/>
      <c r="VDG5" s="669"/>
      <c r="VDH5" s="669"/>
      <c r="VDI5" s="669"/>
      <c r="VDJ5" s="669"/>
      <c r="VDK5" s="669"/>
      <c r="VDL5" s="669"/>
      <c r="VDM5" s="669"/>
      <c r="VDN5" s="669"/>
      <c r="VDO5" s="669"/>
      <c r="VDP5" s="669"/>
      <c r="VDQ5" s="669"/>
      <c r="VDR5" s="669"/>
      <c r="VDS5" s="668"/>
      <c r="VDT5" s="668"/>
      <c r="VDU5" s="669"/>
      <c r="VDV5" s="669"/>
      <c r="VDW5" s="669"/>
      <c r="VDX5" s="669"/>
      <c r="VDY5" s="669"/>
      <c r="VDZ5" s="669"/>
      <c r="VEA5" s="669"/>
      <c r="VEB5" s="669"/>
      <c r="VEC5" s="669"/>
      <c r="VED5" s="669"/>
      <c r="VEE5" s="669"/>
      <c r="VEF5" s="669"/>
      <c r="VEG5" s="669"/>
      <c r="VEH5" s="669"/>
      <c r="VEI5" s="669"/>
      <c r="VEJ5" s="669"/>
      <c r="VEK5" s="669"/>
      <c r="VEL5" s="669"/>
      <c r="VEM5" s="669"/>
      <c r="VEN5" s="668"/>
      <c r="VEO5" s="668"/>
      <c r="VEP5" s="669"/>
      <c r="VEQ5" s="669"/>
      <c r="VER5" s="669"/>
      <c r="VES5" s="669"/>
      <c r="VET5" s="669"/>
      <c r="VEU5" s="669"/>
      <c r="VEV5" s="669"/>
      <c r="VEW5" s="669"/>
      <c r="VEX5" s="669"/>
      <c r="VEY5" s="669"/>
      <c r="VEZ5" s="669"/>
      <c r="VFA5" s="669"/>
      <c r="VFB5" s="669"/>
      <c r="VFC5" s="669"/>
      <c r="VFD5" s="669"/>
      <c r="VFE5" s="669"/>
      <c r="VFF5" s="669"/>
      <c r="VFG5" s="669"/>
      <c r="VFH5" s="669"/>
      <c r="VFI5" s="668"/>
      <c r="VFJ5" s="668"/>
      <c r="VFK5" s="669"/>
      <c r="VFL5" s="669"/>
      <c r="VFM5" s="669"/>
      <c r="VFN5" s="669"/>
      <c r="VFO5" s="669"/>
      <c r="VFP5" s="669"/>
      <c r="VFQ5" s="669"/>
      <c r="VFR5" s="669"/>
      <c r="VFS5" s="669"/>
      <c r="VFT5" s="669"/>
      <c r="VFU5" s="669"/>
      <c r="VFV5" s="669"/>
      <c r="VFW5" s="669"/>
      <c r="VFX5" s="669"/>
      <c r="VFY5" s="669"/>
      <c r="VFZ5" s="669"/>
      <c r="VGA5" s="669"/>
      <c r="VGB5" s="669"/>
      <c r="VGC5" s="669"/>
      <c r="VGD5" s="668"/>
      <c r="VGE5" s="668"/>
      <c r="VGF5" s="669"/>
      <c r="VGG5" s="669"/>
      <c r="VGH5" s="669"/>
      <c r="VGI5" s="669"/>
      <c r="VGJ5" s="669"/>
      <c r="VGK5" s="669"/>
      <c r="VGL5" s="669"/>
      <c r="VGM5" s="669"/>
      <c r="VGN5" s="669"/>
      <c r="VGO5" s="669"/>
      <c r="VGP5" s="669"/>
      <c r="VGQ5" s="669"/>
      <c r="VGR5" s="669"/>
      <c r="VGS5" s="669"/>
      <c r="VGT5" s="669"/>
      <c r="VGU5" s="669"/>
      <c r="VGV5" s="669"/>
      <c r="VGW5" s="669"/>
      <c r="VGX5" s="669"/>
      <c r="VGY5" s="668"/>
      <c r="VGZ5" s="668"/>
      <c r="VHA5" s="669"/>
      <c r="VHB5" s="669"/>
      <c r="VHC5" s="669"/>
      <c r="VHD5" s="669"/>
      <c r="VHE5" s="669"/>
      <c r="VHF5" s="669"/>
      <c r="VHG5" s="669"/>
      <c r="VHH5" s="669"/>
      <c r="VHI5" s="669"/>
      <c r="VHJ5" s="669"/>
      <c r="VHK5" s="669"/>
      <c r="VHL5" s="669"/>
      <c r="VHM5" s="669"/>
      <c r="VHN5" s="669"/>
      <c r="VHO5" s="669"/>
      <c r="VHP5" s="669"/>
      <c r="VHQ5" s="669"/>
      <c r="VHR5" s="669"/>
      <c r="VHS5" s="669"/>
      <c r="VHT5" s="668"/>
      <c r="VHU5" s="668"/>
      <c r="VHV5" s="669"/>
      <c r="VHW5" s="669"/>
      <c r="VHX5" s="669"/>
      <c r="VHY5" s="669"/>
      <c r="VHZ5" s="669"/>
      <c r="VIA5" s="669"/>
      <c r="VIB5" s="669"/>
      <c r="VIC5" s="669"/>
      <c r="VID5" s="669"/>
      <c r="VIE5" s="669"/>
      <c r="VIF5" s="669"/>
      <c r="VIG5" s="669"/>
      <c r="VIH5" s="669"/>
      <c r="VII5" s="669"/>
      <c r="VIJ5" s="669"/>
      <c r="VIK5" s="669"/>
      <c r="VIL5" s="669"/>
      <c r="VIM5" s="669"/>
      <c r="VIN5" s="669"/>
      <c r="VIO5" s="668"/>
      <c r="VIP5" s="668"/>
      <c r="VIQ5" s="669"/>
      <c r="VIR5" s="669"/>
      <c r="VIS5" s="669"/>
      <c r="VIT5" s="669"/>
      <c r="VIU5" s="669"/>
      <c r="VIV5" s="669"/>
      <c r="VIW5" s="669"/>
      <c r="VIX5" s="669"/>
      <c r="VIY5" s="669"/>
      <c r="VIZ5" s="669"/>
      <c r="VJA5" s="669"/>
      <c r="VJB5" s="669"/>
      <c r="VJC5" s="669"/>
      <c r="VJD5" s="669"/>
      <c r="VJE5" s="669"/>
      <c r="VJF5" s="669"/>
      <c r="VJG5" s="669"/>
      <c r="VJH5" s="669"/>
      <c r="VJI5" s="669"/>
      <c r="VJJ5" s="668"/>
      <c r="VJK5" s="668"/>
      <c r="VJL5" s="669"/>
      <c r="VJM5" s="669"/>
      <c r="VJN5" s="669"/>
      <c r="VJO5" s="669"/>
      <c r="VJP5" s="669"/>
      <c r="VJQ5" s="669"/>
      <c r="VJR5" s="669"/>
      <c r="VJS5" s="669"/>
      <c r="VJT5" s="669"/>
      <c r="VJU5" s="669"/>
      <c r="VJV5" s="669"/>
      <c r="VJW5" s="669"/>
      <c r="VJX5" s="669"/>
      <c r="VJY5" s="669"/>
      <c r="VJZ5" s="669"/>
      <c r="VKA5" s="669"/>
      <c r="VKB5" s="669"/>
      <c r="VKC5" s="669"/>
      <c r="VKD5" s="669"/>
      <c r="VKE5" s="668"/>
      <c r="VKF5" s="668"/>
      <c r="VKG5" s="669"/>
      <c r="VKH5" s="669"/>
      <c r="VKI5" s="669"/>
      <c r="VKJ5" s="669"/>
      <c r="VKK5" s="669"/>
      <c r="VKL5" s="669"/>
      <c r="VKM5" s="669"/>
      <c r="VKN5" s="669"/>
      <c r="VKO5" s="669"/>
      <c r="VKP5" s="669"/>
      <c r="VKQ5" s="669"/>
      <c r="VKR5" s="669"/>
      <c r="VKS5" s="669"/>
      <c r="VKT5" s="669"/>
      <c r="VKU5" s="669"/>
      <c r="VKV5" s="669"/>
      <c r="VKW5" s="669"/>
      <c r="VKX5" s="669"/>
      <c r="VKY5" s="669"/>
      <c r="VKZ5" s="668"/>
      <c r="VLA5" s="668"/>
      <c r="VLB5" s="669"/>
      <c r="VLC5" s="669"/>
      <c r="VLD5" s="669"/>
      <c r="VLE5" s="669"/>
      <c r="VLF5" s="669"/>
      <c r="VLG5" s="669"/>
      <c r="VLH5" s="669"/>
      <c r="VLI5" s="669"/>
      <c r="VLJ5" s="669"/>
      <c r="VLK5" s="669"/>
      <c r="VLL5" s="669"/>
      <c r="VLM5" s="669"/>
      <c r="VLN5" s="669"/>
      <c r="VLO5" s="669"/>
      <c r="VLP5" s="669"/>
      <c r="VLQ5" s="669"/>
      <c r="VLR5" s="669"/>
      <c r="VLS5" s="669"/>
      <c r="VLT5" s="669"/>
      <c r="VLU5" s="668"/>
      <c r="VLV5" s="668"/>
      <c r="VLW5" s="669"/>
      <c r="VLX5" s="669"/>
      <c r="VLY5" s="669"/>
      <c r="VLZ5" s="669"/>
      <c r="VMA5" s="669"/>
      <c r="VMB5" s="669"/>
      <c r="VMC5" s="669"/>
      <c r="VMD5" s="669"/>
      <c r="VME5" s="669"/>
      <c r="VMF5" s="669"/>
      <c r="VMG5" s="669"/>
      <c r="VMH5" s="669"/>
      <c r="VMI5" s="669"/>
      <c r="VMJ5" s="669"/>
      <c r="VMK5" s="669"/>
      <c r="VML5" s="669"/>
      <c r="VMM5" s="669"/>
      <c r="VMN5" s="669"/>
      <c r="VMO5" s="669"/>
      <c r="VMP5" s="668"/>
      <c r="VMQ5" s="668"/>
      <c r="VMR5" s="669"/>
      <c r="VMS5" s="669"/>
      <c r="VMT5" s="669"/>
      <c r="VMU5" s="669"/>
      <c r="VMV5" s="669"/>
      <c r="VMW5" s="669"/>
      <c r="VMX5" s="669"/>
      <c r="VMY5" s="669"/>
      <c r="VMZ5" s="669"/>
      <c r="VNA5" s="669"/>
      <c r="VNB5" s="669"/>
      <c r="VNC5" s="669"/>
      <c r="VND5" s="669"/>
      <c r="VNE5" s="669"/>
      <c r="VNF5" s="669"/>
      <c r="VNG5" s="669"/>
      <c r="VNH5" s="669"/>
      <c r="VNI5" s="669"/>
      <c r="VNJ5" s="669"/>
      <c r="VNK5" s="668"/>
      <c r="VNL5" s="668"/>
      <c r="VNM5" s="669"/>
      <c r="VNN5" s="669"/>
      <c r="VNO5" s="669"/>
      <c r="VNP5" s="669"/>
      <c r="VNQ5" s="669"/>
      <c r="VNR5" s="669"/>
      <c r="VNS5" s="669"/>
      <c r="VNT5" s="669"/>
      <c r="VNU5" s="669"/>
      <c r="VNV5" s="669"/>
      <c r="VNW5" s="669"/>
      <c r="VNX5" s="669"/>
      <c r="VNY5" s="669"/>
      <c r="VNZ5" s="669"/>
      <c r="VOA5" s="669"/>
      <c r="VOB5" s="669"/>
      <c r="VOC5" s="669"/>
      <c r="VOD5" s="669"/>
      <c r="VOE5" s="669"/>
      <c r="VOF5" s="668"/>
      <c r="VOG5" s="668"/>
      <c r="VOH5" s="669"/>
      <c r="VOI5" s="669"/>
      <c r="VOJ5" s="669"/>
      <c r="VOK5" s="669"/>
      <c r="VOL5" s="669"/>
      <c r="VOM5" s="669"/>
      <c r="VON5" s="669"/>
      <c r="VOO5" s="669"/>
      <c r="VOP5" s="669"/>
      <c r="VOQ5" s="669"/>
      <c r="VOR5" s="669"/>
      <c r="VOS5" s="669"/>
      <c r="VOT5" s="669"/>
      <c r="VOU5" s="669"/>
      <c r="VOV5" s="669"/>
      <c r="VOW5" s="669"/>
      <c r="VOX5" s="669"/>
      <c r="VOY5" s="669"/>
      <c r="VOZ5" s="669"/>
      <c r="VPA5" s="668"/>
      <c r="VPB5" s="668"/>
      <c r="VPC5" s="669"/>
      <c r="VPD5" s="669"/>
      <c r="VPE5" s="669"/>
      <c r="VPF5" s="669"/>
      <c r="VPG5" s="669"/>
      <c r="VPH5" s="669"/>
      <c r="VPI5" s="669"/>
      <c r="VPJ5" s="669"/>
      <c r="VPK5" s="669"/>
      <c r="VPL5" s="669"/>
      <c r="VPM5" s="669"/>
      <c r="VPN5" s="669"/>
      <c r="VPO5" s="669"/>
      <c r="VPP5" s="669"/>
      <c r="VPQ5" s="669"/>
      <c r="VPR5" s="669"/>
      <c r="VPS5" s="669"/>
      <c r="VPT5" s="669"/>
      <c r="VPU5" s="669"/>
      <c r="VPV5" s="668"/>
      <c r="VPW5" s="668"/>
      <c r="VPX5" s="669"/>
      <c r="VPY5" s="669"/>
      <c r="VPZ5" s="669"/>
      <c r="VQA5" s="669"/>
      <c r="VQB5" s="669"/>
      <c r="VQC5" s="669"/>
      <c r="VQD5" s="669"/>
      <c r="VQE5" s="669"/>
      <c r="VQF5" s="669"/>
      <c r="VQG5" s="669"/>
      <c r="VQH5" s="669"/>
      <c r="VQI5" s="669"/>
      <c r="VQJ5" s="669"/>
      <c r="VQK5" s="669"/>
      <c r="VQL5" s="669"/>
      <c r="VQM5" s="669"/>
      <c r="VQN5" s="669"/>
      <c r="VQO5" s="669"/>
      <c r="VQP5" s="669"/>
      <c r="VQQ5" s="668"/>
      <c r="VQR5" s="668"/>
      <c r="VQS5" s="669"/>
      <c r="VQT5" s="669"/>
      <c r="VQU5" s="669"/>
      <c r="VQV5" s="669"/>
      <c r="VQW5" s="669"/>
      <c r="VQX5" s="669"/>
      <c r="VQY5" s="669"/>
      <c r="VQZ5" s="669"/>
      <c r="VRA5" s="669"/>
      <c r="VRB5" s="669"/>
      <c r="VRC5" s="669"/>
      <c r="VRD5" s="669"/>
      <c r="VRE5" s="669"/>
      <c r="VRF5" s="669"/>
      <c r="VRG5" s="669"/>
      <c r="VRH5" s="669"/>
      <c r="VRI5" s="669"/>
      <c r="VRJ5" s="669"/>
      <c r="VRK5" s="669"/>
      <c r="VRL5" s="668"/>
      <c r="VRM5" s="668"/>
      <c r="VRN5" s="669"/>
      <c r="VRO5" s="669"/>
      <c r="VRP5" s="669"/>
      <c r="VRQ5" s="669"/>
      <c r="VRR5" s="669"/>
      <c r="VRS5" s="669"/>
      <c r="VRT5" s="669"/>
      <c r="VRU5" s="669"/>
      <c r="VRV5" s="669"/>
      <c r="VRW5" s="669"/>
      <c r="VRX5" s="669"/>
      <c r="VRY5" s="669"/>
      <c r="VRZ5" s="669"/>
      <c r="VSA5" s="669"/>
      <c r="VSB5" s="669"/>
      <c r="VSC5" s="669"/>
      <c r="VSD5" s="669"/>
      <c r="VSE5" s="669"/>
      <c r="VSF5" s="669"/>
      <c r="VSG5" s="668"/>
      <c r="VSH5" s="668"/>
      <c r="VSI5" s="669"/>
      <c r="VSJ5" s="669"/>
      <c r="VSK5" s="669"/>
      <c r="VSL5" s="669"/>
      <c r="VSM5" s="669"/>
      <c r="VSN5" s="669"/>
      <c r="VSO5" s="669"/>
      <c r="VSP5" s="669"/>
      <c r="VSQ5" s="669"/>
      <c r="VSR5" s="669"/>
      <c r="VSS5" s="669"/>
      <c r="VST5" s="669"/>
      <c r="VSU5" s="669"/>
      <c r="VSV5" s="669"/>
      <c r="VSW5" s="669"/>
      <c r="VSX5" s="669"/>
      <c r="VSY5" s="669"/>
      <c r="VSZ5" s="669"/>
      <c r="VTA5" s="669"/>
      <c r="VTB5" s="668"/>
      <c r="VTC5" s="668"/>
      <c r="VTD5" s="669"/>
      <c r="VTE5" s="669"/>
      <c r="VTF5" s="669"/>
      <c r="VTG5" s="669"/>
      <c r="VTH5" s="669"/>
      <c r="VTI5" s="669"/>
      <c r="VTJ5" s="669"/>
      <c r="VTK5" s="669"/>
      <c r="VTL5" s="669"/>
      <c r="VTM5" s="669"/>
      <c r="VTN5" s="669"/>
      <c r="VTO5" s="669"/>
      <c r="VTP5" s="669"/>
      <c r="VTQ5" s="669"/>
      <c r="VTR5" s="669"/>
      <c r="VTS5" s="669"/>
      <c r="VTT5" s="669"/>
      <c r="VTU5" s="669"/>
      <c r="VTV5" s="669"/>
      <c r="VTW5" s="668"/>
      <c r="VTX5" s="668"/>
      <c r="VTY5" s="669"/>
      <c r="VTZ5" s="669"/>
      <c r="VUA5" s="669"/>
      <c r="VUB5" s="669"/>
      <c r="VUC5" s="669"/>
      <c r="VUD5" s="669"/>
      <c r="VUE5" s="669"/>
      <c r="VUF5" s="669"/>
      <c r="VUG5" s="669"/>
      <c r="VUH5" s="669"/>
      <c r="VUI5" s="669"/>
      <c r="VUJ5" s="669"/>
      <c r="VUK5" s="669"/>
      <c r="VUL5" s="669"/>
      <c r="VUM5" s="669"/>
      <c r="VUN5" s="669"/>
      <c r="VUO5" s="669"/>
      <c r="VUP5" s="669"/>
      <c r="VUQ5" s="669"/>
      <c r="VUR5" s="668"/>
      <c r="VUS5" s="668"/>
      <c r="VUT5" s="669"/>
      <c r="VUU5" s="669"/>
      <c r="VUV5" s="669"/>
      <c r="VUW5" s="669"/>
      <c r="VUX5" s="669"/>
      <c r="VUY5" s="669"/>
      <c r="VUZ5" s="669"/>
      <c r="VVA5" s="669"/>
      <c r="VVB5" s="669"/>
      <c r="VVC5" s="669"/>
      <c r="VVD5" s="669"/>
      <c r="VVE5" s="669"/>
      <c r="VVF5" s="669"/>
      <c r="VVG5" s="669"/>
      <c r="VVH5" s="669"/>
      <c r="VVI5" s="669"/>
      <c r="VVJ5" s="669"/>
      <c r="VVK5" s="669"/>
      <c r="VVL5" s="669"/>
      <c r="VVM5" s="668"/>
      <c r="VVN5" s="668"/>
      <c r="VVO5" s="669"/>
      <c r="VVP5" s="669"/>
      <c r="VVQ5" s="669"/>
      <c r="VVR5" s="669"/>
      <c r="VVS5" s="669"/>
      <c r="VVT5" s="669"/>
      <c r="VVU5" s="669"/>
      <c r="VVV5" s="669"/>
      <c r="VVW5" s="669"/>
      <c r="VVX5" s="669"/>
      <c r="VVY5" s="669"/>
      <c r="VVZ5" s="669"/>
      <c r="VWA5" s="669"/>
      <c r="VWB5" s="669"/>
      <c r="VWC5" s="669"/>
      <c r="VWD5" s="669"/>
      <c r="VWE5" s="669"/>
      <c r="VWF5" s="669"/>
      <c r="VWG5" s="669"/>
      <c r="VWH5" s="668"/>
      <c r="VWI5" s="668"/>
      <c r="VWJ5" s="669"/>
      <c r="VWK5" s="669"/>
      <c r="VWL5" s="669"/>
      <c r="VWM5" s="669"/>
      <c r="VWN5" s="669"/>
      <c r="VWO5" s="669"/>
      <c r="VWP5" s="669"/>
      <c r="VWQ5" s="669"/>
      <c r="VWR5" s="669"/>
      <c r="VWS5" s="669"/>
      <c r="VWT5" s="669"/>
      <c r="VWU5" s="669"/>
      <c r="VWV5" s="669"/>
      <c r="VWW5" s="669"/>
      <c r="VWX5" s="669"/>
      <c r="VWY5" s="669"/>
      <c r="VWZ5" s="669"/>
      <c r="VXA5" s="669"/>
      <c r="VXB5" s="669"/>
      <c r="VXC5" s="668"/>
      <c r="VXD5" s="668"/>
      <c r="VXE5" s="669"/>
      <c r="VXF5" s="669"/>
      <c r="VXG5" s="669"/>
      <c r="VXH5" s="669"/>
      <c r="VXI5" s="669"/>
      <c r="VXJ5" s="669"/>
      <c r="VXK5" s="669"/>
      <c r="VXL5" s="669"/>
      <c r="VXM5" s="669"/>
      <c r="VXN5" s="669"/>
      <c r="VXO5" s="669"/>
      <c r="VXP5" s="669"/>
      <c r="VXQ5" s="669"/>
      <c r="VXR5" s="669"/>
      <c r="VXS5" s="669"/>
      <c r="VXT5" s="669"/>
      <c r="VXU5" s="669"/>
      <c r="VXV5" s="669"/>
      <c r="VXW5" s="669"/>
      <c r="VXX5" s="668"/>
      <c r="VXY5" s="668"/>
      <c r="VXZ5" s="669"/>
      <c r="VYA5" s="669"/>
      <c r="VYB5" s="669"/>
      <c r="VYC5" s="669"/>
      <c r="VYD5" s="669"/>
      <c r="VYE5" s="669"/>
      <c r="VYF5" s="669"/>
      <c r="VYG5" s="669"/>
      <c r="VYH5" s="669"/>
      <c r="VYI5" s="669"/>
      <c r="VYJ5" s="669"/>
      <c r="VYK5" s="669"/>
      <c r="VYL5" s="669"/>
      <c r="VYM5" s="669"/>
      <c r="VYN5" s="669"/>
      <c r="VYO5" s="669"/>
      <c r="VYP5" s="669"/>
      <c r="VYQ5" s="669"/>
      <c r="VYR5" s="669"/>
      <c r="VYS5" s="668"/>
      <c r="VYT5" s="668"/>
      <c r="VYU5" s="669"/>
      <c r="VYV5" s="669"/>
      <c r="VYW5" s="669"/>
      <c r="VYX5" s="669"/>
      <c r="VYY5" s="669"/>
      <c r="VYZ5" s="669"/>
      <c r="VZA5" s="669"/>
      <c r="VZB5" s="669"/>
      <c r="VZC5" s="669"/>
      <c r="VZD5" s="669"/>
      <c r="VZE5" s="669"/>
      <c r="VZF5" s="669"/>
      <c r="VZG5" s="669"/>
      <c r="VZH5" s="669"/>
      <c r="VZI5" s="669"/>
      <c r="VZJ5" s="669"/>
      <c r="VZK5" s="669"/>
      <c r="VZL5" s="669"/>
      <c r="VZM5" s="669"/>
      <c r="VZN5" s="668"/>
      <c r="VZO5" s="668"/>
      <c r="VZP5" s="669"/>
      <c r="VZQ5" s="669"/>
      <c r="VZR5" s="669"/>
      <c r="VZS5" s="669"/>
      <c r="VZT5" s="669"/>
      <c r="VZU5" s="669"/>
      <c r="VZV5" s="669"/>
      <c r="VZW5" s="669"/>
      <c r="VZX5" s="669"/>
      <c r="VZY5" s="669"/>
      <c r="VZZ5" s="669"/>
      <c r="WAA5" s="669"/>
      <c r="WAB5" s="669"/>
      <c r="WAC5" s="669"/>
      <c r="WAD5" s="669"/>
      <c r="WAE5" s="669"/>
      <c r="WAF5" s="669"/>
      <c r="WAG5" s="669"/>
      <c r="WAH5" s="669"/>
      <c r="WAI5" s="668"/>
      <c r="WAJ5" s="668"/>
      <c r="WAK5" s="669"/>
      <c r="WAL5" s="669"/>
      <c r="WAM5" s="669"/>
      <c r="WAN5" s="669"/>
      <c r="WAO5" s="669"/>
      <c r="WAP5" s="669"/>
      <c r="WAQ5" s="669"/>
      <c r="WAR5" s="669"/>
      <c r="WAS5" s="669"/>
      <c r="WAT5" s="669"/>
      <c r="WAU5" s="669"/>
      <c r="WAV5" s="669"/>
      <c r="WAW5" s="669"/>
      <c r="WAX5" s="669"/>
      <c r="WAY5" s="669"/>
      <c r="WAZ5" s="669"/>
      <c r="WBA5" s="669"/>
      <c r="WBB5" s="669"/>
      <c r="WBC5" s="669"/>
      <c r="WBD5" s="668"/>
      <c r="WBE5" s="668"/>
      <c r="WBF5" s="669"/>
      <c r="WBG5" s="669"/>
      <c r="WBH5" s="669"/>
      <c r="WBI5" s="669"/>
      <c r="WBJ5" s="669"/>
      <c r="WBK5" s="669"/>
      <c r="WBL5" s="669"/>
      <c r="WBM5" s="669"/>
      <c r="WBN5" s="669"/>
      <c r="WBO5" s="669"/>
      <c r="WBP5" s="669"/>
      <c r="WBQ5" s="669"/>
      <c r="WBR5" s="669"/>
      <c r="WBS5" s="669"/>
      <c r="WBT5" s="669"/>
      <c r="WBU5" s="669"/>
      <c r="WBV5" s="669"/>
      <c r="WBW5" s="669"/>
      <c r="WBX5" s="669"/>
      <c r="WBY5" s="668"/>
      <c r="WBZ5" s="668"/>
      <c r="WCA5" s="669"/>
      <c r="WCB5" s="669"/>
      <c r="WCC5" s="669"/>
      <c r="WCD5" s="669"/>
      <c r="WCE5" s="669"/>
      <c r="WCF5" s="669"/>
      <c r="WCG5" s="669"/>
      <c r="WCH5" s="669"/>
      <c r="WCI5" s="669"/>
      <c r="WCJ5" s="669"/>
      <c r="WCK5" s="669"/>
      <c r="WCL5" s="669"/>
      <c r="WCM5" s="669"/>
      <c r="WCN5" s="669"/>
      <c r="WCO5" s="669"/>
      <c r="WCP5" s="669"/>
      <c r="WCQ5" s="669"/>
      <c r="WCR5" s="669"/>
      <c r="WCS5" s="669"/>
      <c r="WCT5" s="668"/>
      <c r="WCU5" s="668"/>
      <c r="WCV5" s="669"/>
      <c r="WCW5" s="669"/>
      <c r="WCX5" s="669"/>
      <c r="WCY5" s="669"/>
      <c r="WCZ5" s="669"/>
      <c r="WDA5" s="669"/>
      <c r="WDB5" s="669"/>
      <c r="WDC5" s="669"/>
      <c r="WDD5" s="669"/>
      <c r="WDE5" s="669"/>
      <c r="WDF5" s="669"/>
      <c r="WDG5" s="669"/>
      <c r="WDH5" s="669"/>
      <c r="WDI5" s="669"/>
      <c r="WDJ5" s="669"/>
      <c r="WDK5" s="669"/>
      <c r="WDL5" s="669"/>
      <c r="WDM5" s="669"/>
      <c r="WDN5" s="669"/>
      <c r="WDO5" s="668"/>
      <c r="WDP5" s="668"/>
      <c r="WDQ5" s="669"/>
      <c r="WDR5" s="669"/>
      <c r="WDS5" s="669"/>
      <c r="WDT5" s="669"/>
      <c r="WDU5" s="669"/>
      <c r="WDV5" s="669"/>
      <c r="WDW5" s="669"/>
      <c r="WDX5" s="669"/>
      <c r="WDY5" s="669"/>
      <c r="WDZ5" s="669"/>
      <c r="WEA5" s="669"/>
      <c r="WEB5" s="669"/>
      <c r="WEC5" s="669"/>
      <c r="WED5" s="669"/>
      <c r="WEE5" s="669"/>
      <c r="WEF5" s="669"/>
      <c r="WEG5" s="669"/>
      <c r="WEH5" s="669"/>
      <c r="WEI5" s="669"/>
      <c r="WEJ5" s="668"/>
      <c r="WEK5" s="668"/>
      <c r="WEL5" s="669"/>
      <c r="WEM5" s="669"/>
      <c r="WEN5" s="669"/>
      <c r="WEO5" s="669"/>
      <c r="WEP5" s="669"/>
      <c r="WEQ5" s="669"/>
      <c r="WER5" s="669"/>
      <c r="WES5" s="669"/>
      <c r="WET5" s="669"/>
      <c r="WEU5" s="669"/>
      <c r="WEV5" s="669"/>
      <c r="WEW5" s="669"/>
      <c r="WEX5" s="669"/>
      <c r="WEY5" s="669"/>
      <c r="WEZ5" s="669"/>
      <c r="WFA5" s="669"/>
      <c r="WFB5" s="669"/>
      <c r="WFC5" s="669"/>
      <c r="WFD5" s="669"/>
      <c r="WFE5" s="668"/>
      <c r="WFF5" s="668"/>
      <c r="WFG5" s="669"/>
      <c r="WFH5" s="669"/>
      <c r="WFI5" s="669"/>
      <c r="WFJ5" s="669"/>
      <c r="WFK5" s="669"/>
      <c r="WFL5" s="669"/>
      <c r="WFM5" s="669"/>
      <c r="WFN5" s="669"/>
      <c r="WFO5" s="669"/>
      <c r="WFP5" s="669"/>
      <c r="WFQ5" s="669"/>
      <c r="WFR5" s="669"/>
      <c r="WFS5" s="669"/>
      <c r="WFT5" s="669"/>
      <c r="WFU5" s="669"/>
      <c r="WFV5" s="669"/>
      <c r="WFW5" s="669"/>
      <c r="WFX5" s="669"/>
      <c r="WFY5" s="669"/>
      <c r="WFZ5" s="668"/>
      <c r="WGA5" s="668"/>
      <c r="WGB5" s="669"/>
      <c r="WGC5" s="669"/>
      <c r="WGD5" s="669"/>
      <c r="WGE5" s="669"/>
      <c r="WGF5" s="669"/>
      <c r="WGG5" s="669"/>
      <c r="WGH5" s="669"/>
      <c r="WGI5" s="669"/>
      <c r="WGJ5" s="669"/>
      <c r="WGK5" s="669"/>
      <c r="WGL5" s="669"/>
      <c r="WGM5" s="669"/>
      <c r="WGN5" s="669"/>
      <c r="WGO5" s="669"/>
      <c r="WGP5" s="669"/>
      <c r="WGQ5" s="669"/>
      <c r="WGR5" s="669"/>
      <c r="WGS5" s="669"/>
      <c r="WGT5" s="669"/>
      <c r="WGU5" s="668"/>
      <c r="WGV5" s="668"/>
      <c r="WGW5" s="669"/>
      <c r="WGX5" s="669"/>
      <c r="WGY5" s="669"/>
      <c r="WGZ5" s="669"/>
      <c r="WHA5" s="669"/>
      <c r="WHB5" s="669"/>
      <c r="WHC5" s="669"/>
      <c r="WHD5" s="669"/>
      <c r="WHE5" s="669"/>
      <c r="WHF5" s="669"/>
      <c r="WHG5" s="669"/>
      <c r="WHH5" s="669"/>
      <c r="WHI5" s="669"/>
      <c r="WHJ5" s="669"/>
      <c r="WHK5" s="669"/>
      <c r="WHL5" s="669"/>
      <c r="WHM5" s="669"/>
      <c r="WHN5" s="669"/>
      <c r="WHO5" s="669"/>
      <c r="WHP5" s="668"/>
      <c r="WHQ5" s="668"/>
      <c r="WHR5" s="669"/>
      <c r="WHS5" s="669"/>
      <c r="WHT5" s="669"/>
      <c r="WHU5" s="669"/>
      <c r="WHV5" s="669"/>
      <c r="WHW5" s="669"/>
      <c r="WHX5" s="669"/>
      <c r="WHY5" s="669"/>
      <c r="WHZ5" s="669"/>
      <c r="WIA5" s="669"/>
      <c r="WIB5" s="669"/>
      <c r="WIC5" s="669"/>
      <c r="WID5" s="669"/>
      <c r="WIE5" s="669"/>
      <c r="WIF5" s="669"/>
      <c r="WIG5" s="669"/>
      <c r="WIH5" s="669"/>
      <c r="WII5" s="669"/>
      <c r="WIJ5" s="669"/>
      <c r="WIK5" s="668"/>
      <c r="WIL5" s="668"/>
      <c r="WIM5" s="669"/>
      <c r="WIN5" s="669"/>
      <c r="WIO5" s="669"/>
      <c r="WIP5" s="669"/>
      <c r="WIQ5" s="669"/>
      <c r="WIR5" s="669"/>
      <c r="WIS5" s="669"/>
      <c r="WIT5" s="669"/>
      <c r="WIU5" s="669"/>
      <c r="WIV5" s="669"/>
      <c r="WIW5" s="669"/>
      <c r="WIX5" s="669"/>
      <c r="WIY5" s="669"/>
      <c r="WIZ5" s="669"/>
      <c r="WJA5" s="669"/>
      <c r="WJB5" s="669"/>
      <c r="WJC5" s="669"/>
      <c r="WJD5" s="669"/>
      <c r="WJE5" s="669"/>
      <c r="WJF5" s="668"/>
      <c r="WJG5" s="668"/>
      <c r="WJH5" s="669"/>
      <c r="WJI5" s="669"/>
      <c r="WJJ5" s="669"/>
      <c r="WJK5" s="669"/>
      <c r="WJL5" s="669"/>
      <c r="WJM5" s="669"/>
      <c r="WJN5" s="669"/>
      <c r="WJO5" s="669"/>
      <c r="WJP5" s="669"/>
      <c r="WJQ5" s="669"/>
      <c r="WJR5" s="669"/>
      <c r="WJS5" s="669"/>
      <c r="WJT5" s="669"/>
      <c r="WJU5" s="669"/>
      <c r="WJV5" s="669"/>
      <c r="WJW5" s="669"/>
      <c r="WJX5" s="669"/>
      <c r="WJY5" s="669"/>
      <c r="WJZ5" s="669"/>
      <c r="WKA5" s="668"/>
      <c r="WKB5" s="668"/>
      <c r="WKC5" s="669"/>
      <c r="WKD5" s="669"/>
      <c r="WKE5" s="669"/>
      <c r="WKF5" s="669"/>
      <c r="WKG5" s="669"/>
      <c r="WKH5" s="669"/>
      <c r="WKI5" s="669"/>
      <c r="WKJ5" s="669"/>
      <c r="WKK5" s="669"/>
      <c r="WKL5" s="669"/>
      <c r="WKM5" s="669"/>
      <c r="WKN5" s="669"/>
      <c r="WKO5" s="669"/>
      <c r="WKP5" s="669"/>
      <c r="WKQ5" s="669"/>
      <c r="WKR5" s="669"/>
      <c r="WKS5" s="669"/>
      <c r="WKT5" s="669"/>
      <c r="WKU5" s="669"/>
      <c r="WKV5" s="668"/>
      <c r="WKW5" s="668"/>
      <c r="WKX5" s="669"/>
      <c r="WKY5" s="669"/>
      <c r="WKZ5" s="669"/>
      <c r="WLA5" s="669"/>
      <c r="WLB5" s="669"/>
      <c r="WLC5" s="669"/>
      <c r="WLD5" s="669"/>
      <c r="WLE5" s="669"/>
      <c r="WLF5" s="669"/>
      <c r="WLG5" s="669"/>
      <c r="WLH5" s="669"/>
      <c r="WLI5" s="669"/>
      <c r="WLJ5" s="669"/>
      <c r="WLK5" s="669"/>
      <c r="WLL5" s="669"/>
      <c r="WLM5" s="669"/>
      <c r="WLN5" s="669"/>
      <c r="WLO5" s="669"/>
      <c r="WLP5" s="669"/>
      <c r="WLQ5" s="668"/>
      <c r="WLR5" s="668"/>
      <c r="WLS5" s="669"/>
      <c r="WLT5" s="669"/>
      <c r="WLU5" s="669"/>
      <c r="WLV5" s="669"/>
      <c r="WLW5" s="669"/>
      <c r="WLX5" s="669"/>
      <c r="WLY5" s="669"/>
      <c r="WLZ5" s="669"/>
      <c r="WMA5" s="669"/>
      <c r="WMB5" s="669"/>
      <c r="WMC5" s="669"/>
      <c r="WMD5" s="669"/>
      <c r="WME5" s="669"/>
      <c r="WMF5" s="669"/>
      <c r="WMG5" s="669"/>
      <c r="WMH5" s="669"/>
      <c r="WMI5" s="669"/>
      <c r="WMJ5" s="669"/>
      <c r="WMK5" s="669"/>
      <c r="WML5" s="668"/>
      <c r="WMM5" s="668"/>
      <c r="WMN5" s="669"/>
      <c r="WMO5" s="669"/>
      <c r="WMP5" s="669"/>
      <c r="WMQ5" s="669"/>
      <c r="WMR5" s="669"/>
      <c r="WMS5" s="669"/>
      <c r="WMT5" s="669"/>
      <c r="WMU5" s="669"/>
      <c r="WMV5" s="669"/>
      <c r="WMW5" s="669"/>
      <c r="WMX5" s="669"/>
      <c r="WMY5" s="669"/>
      <c r="WMZ5" s="669"/>
      <c r="WNA5" s="669"/>
      <c r="WNB5" s="669"/>
      <c r="WNC5" s="669"/>
      <c r="WND5" s="669"/>
      <c r="WNE5" s="669"/>
      <c r="WNF5" s="669"/>
      <c r="WNG5" s="668"/>
      <c r="WNH5" s="668"/>
      <c r="WNI5" s="669"/>
      <c r="WNJ5" s="669"/>
      <c r="WNK5" s="669"/>
      <c r="WNL5" s="669"/>
      <c r="WNM5" s="669"/>
      <c r="WNN5" s="669"/>
      <c r="WNO5" s="669"/>
      <c r="WNP5" s="669"/>
      <c r="WNQ5" s="669"/>
      <c r="WNR5" s="669"/>
      <c r="WNS5" s="669"/>
      <c r="WNT5" s="669"/>
      <c r="WNU5" s="669"/>
      <c r="WNV5" s="669"/>
      <c r="WNW5" s="669"/>
      <c r="WNX5" s="669"/>
      <c r="WNY5" s="669"/>
      <c r="WNZ5" s="669"/>
      <c r="WOA5" s="669"/>
      <c r="WOB5" s="668"/>
      <c r="WOC5" s="668"/>
      <c r="WOD5" s="669"/>
      <c r="WOE5" s="669"/>
      <c r="WOF5" s="669"/>
      <c r="WOG5" s="669"/>
      <c r="WOH5" s="669"/>
      <c r="WOI5" s="669"/>
      <c r="WOJ5" s="669"/>
      <c r="WOK5" s="669"/>
      <c r="WOL5" s="669"/>
      <c r="WOM5" s="669"/>
      <c r="WON5" s="669"/>
      <c r="WOO5" s="669"/>
      <c r="WOP5" s="669"/>
      <c r="WOQ5" s="669"/>
      <c r="WOR5" s="669"/>
      <c r="WOS5" s="669"/>
      <c r="WOT5" s="669"/>
      <c r="WOU5" s="669"/>
      <c r="WOV5" s="669"/>
      <c r="WOW5" s="668"/>
      <c r="WOX5" s="668"/>
      <c r="WOY5" s="669"/>
      <c r="WOZ5" s="669"/>
      <c r="WPA5" s="669"/>
      <c r="WPB5" s="669"/>
      <c r="WPC5" s="669"/>
      <c r="WPD5" s="669"/>
      <c r="WPE5" s="669"/>
      <c r="WPF5" s="669"/>
      <c r="WPG5" s="669"/>
      <c r="WPH5" s="669"/>
      <c r="WPI5" s="669"/>
      <c r="WPJ5" s="669"/>
      <c r="WPK5" s="669"/>
      <c r="WPL5" s="669"/>
      <c r="WPM5" s="669"/>
      <c r="WPN5" s="669"/>
      <c r="WPO5" s="669"/>
      <c r="WPP5" s="669"/>
      <c r="WPQ5" s="669"/>
      <c r="WPR5" s="668"/>
      <c r="WPS5" s="668"/>
      <c r="WPT5" s="669"/>
      <c r="WPU5" s="669"/>
      <c r="WPV5" s="669"/>
      <c r="WPW5" s="669"/>
      <c r="WPX5" s="669"/>
      <c r="WPY5" s="669"/>
      <c r="WPZ5" s="669"/>
      <c r="WQA5" s="669"/>
      <c r="WQB5" s="669"/>
      <c r="WQC5" s="669"/>
      <c r="WQD5" s="669"/>
      <c r="WQE5" s="669"/>
      <c r="WQF5" s="669"/>
      <c r="WQG5" s="669"/>
      <c r="WQH5" s="669"/>
      <c r="WQI5" s="669"/>
      <c r="WQJ5" s="669"/>
      <c r="WQK5" s="669"/>
      <c r="WQL5" s="669"/>
      <c r="WQM5" s="668"/>
      <c r="WQN5" s="668"/>
      <c r="WQO5" s="669"/>
      <c r="WQP5" s="669"/>
      <c r="WQQ5" s="669"/>
      <c r="WQR5" s="669"/>
      <c r="WQS5" s="669"/>
      <c r="WQT5" s="669"/>
      <c r="WQU5" s="669"/>
      <c r="WQV5" s="669"/>
      <c r="WQW5" s="669"/>
      <c r="WQX5" s="669"/>
      <c r="WQY5" s="669"/>
      <c r="WQZ5" s="669"/>
      <c r="WRA5" s="669"/>
      <c r="WRB5" s="669"/>
      <c r="WRC5" s="669"/>
      <c r="WRD5" s="669"/>
      <c r="WRE5" s="669"/>
      <c r="WRF5" s="669"/>
      <c r="WRG5" s="669"/>
      <c r="WRH5" s="668"/>
      <c r="WRI5" s="668"/>
      <c r="WRJ5" s="669"/>
      <c r="WRK5" s="669"/>
      <c r="WRL5" s="669"/>
      <c r="WRM5" s="669"/>
      <c r="WRN5" s="669"/>
      <c r="WRO5" s="669"/>
      <c r="WRP5" s="669"/>
      <c r="WRQ5" s="669"/>
      <c r="WRR5" s="669"/>
      <c r="WRS5" s="669"/>
      <c r="WRT5" s="669"/>
      <c r="WRU5" s="669"/>
      <c r="WRV5" s="669"/>
      <c r="WRW5" s="669"/>
      <c r="WRX5" s="669"/>
      <c r="WRY5" s="669"/>
      <c r="WRZ5" s="669"/>
      <c r="WSA5" s="669"/>
      <c r="WSB5" s="669"/>
      <c r="WSC5" s="668"/>
      <c r="WSD5" s="668"/>
      <c r="WSE5" s="669"/>
      <c r="WSF5" s="669"/>
      <c r="WSG5" s="669"/>
      <c r="WSH5" s="669"/>
      <c r="WSI5" s="669"/>
      <c r="WSJ5" s="669"/>
      <c r="WSK5" s="669"/>
      <c r="WSL5" s="669"/>
      <c r="WSM5" s="669"/>
      <c r="WSN5" s="669"/>
      <c r="WSO5" s="669"/>
      <c r="WSP5" s="669"/>
      <c r="WSQ5" s="669"/>
      <c r="WSR5" s="669"/>
      <c r="WSS5" s="669"/>
      <c r="WST5" s="669"/>
      <c r="WSU5" s="669"/>
      <c r="WSV5" s="669"/>
      <c r="WSW5" s="669"/>
      <c r="WSX5" s="668"/>
      <c r="WSY5" s="668"/>
      <c r="WSZ5" s="669"/>
      <c r="WTA5" s="669"/>
      <c r="WTB5" s="669"/>
      <c r="WTC5" s="669"/>
      <c r="WTD5" s="669"/>
      <c r="WTE5" s="669"/>
      <c r="WTF5" s="669"/>
      <c r="WTG5" s="669"/>
      <c r="WTH5" s="669"/>
      <c r="WTI5" s="669"/>
      <c r="WTJ5" s="669"/>
      <c r="WTK5" s="669"/>
      <c r="WTL5" s="669"/>
      <c r="WTM5" s="669"/>
      <c r="WTN5" s="669"/>
      <c r="WTO5" s="669"/>
      <c r="WTP5" s="669"/>
      <c r="WTQ5" s="669"/>
      <c r="WTR5" s="669"/>
      <c r="WTS5" s="668"/>
      <c r="WTT5" s="668"/>
      <c r="WTU5" s="669"/>
      <c r="WTV5" s="669"/>
      <c r="WTW5" s="669"/>
      <c r="WTX5" s="669"/>
      <c r="WTY5" s="669"/>
      <c r="WTZ5" s="669"/>
      <c r="WUA5" s="669"/>
      <c r="WUB5" s="669"/>
      <c r="WUC5" s="669"/>
      <c r="WUD5" s="669"/>
      <c r="WUE5" s="669"/>
      <c r="WUF5" s="669"/>
      <c r="WUG5" s="669"/>
      <c r="WUH5" s="669"/>
      <c r="WUI5" s="669"/>
      <c r="WUJ5" s="669"/>
      <c r="WUK5" s="669"/>
      <c r="WUL5" s="669"/>
      <c r="WUM5" s="669"/>
      <c r="WUN5" s="668"/>
      <c r="WUO5" s="668"/>
      <c r="WUP5" s="669"/>
      <c r="WUQ5" s="669"/>
      <c r="WUR5" s="669"/>
      <c r="WUS5" s="669"/>
      <c r="WUT5" s="669"/>
      <c r="WUU5" s="669"/>
      <c r="WUV5" s="669"/>
      <c r="WUW5" s="669"/>
      <c r="WUX5" s="669"/>
      <c r="WUY5" s="669"/>
      <c r="WUZ5" s="669"/>
      <c r="WVA5" s="669"/>
      <c r="WVB5" s="669"/>
      <c r="WVC5" s="669"/>
      <c r="WVD5" s="669"/>
      <c r="WVE5" s="669"/>
      <c r="WVF5" s="669"/>
      <c r="WVG5" s="669"/>
      <c r="WVH5" s="669"/>
      <c r="WVI5" s="668"/>
      <c r="WVJ5" s="668"/>
      <c r="WVK5" s="669"/>
      <c r="WVL5" s="669"/>
      <c r="WVM5" s="669"/>
      <c r="WVN5" s="669"/>
      <c r="WVO5" s="669"/>
      <c r="WVP5" s="669"/>
      <c r="WVQ5" s="669"/>
      <c r="WVR5" s="669"/>
      <c r="WVS5" s="669"/>
      <c r="WVT5" s="669"/>
      <c r="WVU5" s="669"/>
      <c r="WVV5" s="669"/>
      <c r="WVW5" s="669"/>
      <c r="WVX5" s="669"/>
      <c r="WVY5" s="669"/>
      <c r="WVZ5" s="669"/>
      <c r="WWA5" s="669"/>
      <c r="WWB5" s="669"/>
      <c r="WWC5" s="669"/>
      <c r="WWD5" s="668"/>
      <c r="WWE5" s="668"/>
      <c r="WWF5" s="669"/>
      <c r="WWG5" s="669"/>
      <c r="WWH5" s="669"/>
      <c r="WWI5" s="669"/>
      <c r="WWJ5" s="669"/>
      <c r="WWK5" s="669"/>
      <c r="WWL5" s="669"/>
      <c r="WWM5" s="669"/>
      <c r="WWN5" s="669"/>
      <c r="WWO5" s="669"/>
      <c r="WWP5" s="669"/>
      <c r="WWQ5" s="669"/>
      <c r="WWR5" s="669"/>
      <c r="WWS5" s="669"/>
      <c r="WWT5" s="669"/>
      <c r="WWU5" s="669"/>
      <c r="WWV5" s="669"/>
      <c r="WWW5" s="669"/>
      <c r="WWX5" s="669"/>
      <c r="WWY5" s="668"/>
      <c r="WWZ5" s="668"/>
      <c r="WXA5" s="669"/>
      <c r="WXB5" s="669"/>
      <c r="WXC5" s="669"/>
      <c r="WXD5" s="669"/>
      <c r="WXE5" s="669"/>
      <c r="WXF5" s="669"/>
      <c r="WXG5" s="669"/>
      <c r="WXH5" s="669"/>
      <c r="WXI5" s="669"/>
      <c r="WXJ5" s="669"/>
      <c r="WXK5" s="669"/>
      <c r="WXL5" s="669"/>
      <c r="WXM5" s="669"/>
      <c r="WXN5" s="669"/>
      <c r="WXO5" s="669"/>
      <c r="WXP5" s="669"/>
      <c r="WXQ5" s="669"/>
      <c r="WXR5" s="669"/>
      <c r="WXS5" s="669"/>
      <c r="WXT5" s="668"/>
      <c r="WXU5" s="668"/>
      <c r="WXV5" s="669"/>
      <c r="WXW5" s="669"/>
      <c r="WXX5" s="669"/>
      <c r="WXY5" s="669"/>
      <c r="WXZ5" s="669"/>
      <c r="WYA5" s="669"/>
      <c r="WYB5" s="669"/>
      <c r="WYC5" s="669"/>
      <c r="WYD5" s="669"/>
      <c r="WYE5" s="669"/>
      <c r="WYF5" s="669"/>
      <c r="WYG5" s="669"/>
      <c r="WYH5" s="669"/>
      <c r="WYI5" s="669"/>
      <c r="WYJ5" s="669"/>
      <c r="WYK5" s="669"/>
      <c r="WYL5" s="669"/>
      <c r="WYM5" s="669"/>
      <c r="WYN5" s="669"/>
      <c r="WYO5" s="668"/>
      <c r="WYP5" s="668"/>
      <c r="WYQ5" s="669"/>
      <c r="WYR5" s="669"/>
      <c r="WYS5" s="669"/>
      <c r="WYT5" s="669"/>
      <c r="WYU5" s="669"/>
      <c r="WYV5" s="669"/>
      <c r="WYW5" s="669"/>
      <c r="WYX5" s="669"/>
      <c r="WYY5" s="669"/>
      <c r="WYZ5" s="669"/>
      <c r="WZA5" s="669"/>
      <c r="WZB5" s="669"/>
      <c r="WZC5" s="669"/>
      <c r="WZD5" s="669"/>
      <c r="WZE5" s="669"/>
      <c r="WZF5" s="669"/>
      <c r="WZG5" s="669"/>
      <c r="WZH5" s="669"/>
      <c r="WZI5" s="669"/>
      <c r="WZJ5" s="668"/>
      <c r="WZK5" s="668"/>
      <c r="WZL5" s="669"/>
      <c r="WZM5" s="669"/>
      <c r="WZN5" s="669"/>
      <c r="WZO5" s="669"/>
      <c r="WZP5" s="669"/>
      <c r="WZQ5" s="669"/>
      <c r="WZR5" s="669"/>
      <c r="WZS5" s="669"/>
      <c r="WZT5" s="669"/>
      <c r="WZU5" s="669"/>
      <c r="WZV5" s="669"/>
      <c r="WZW5" s="669"/>
      <c r="WZX5" s="669"/>
      <c r="WZY5" s="669"/>
      <c r="WZZ5" s="669"/>
      <c r="XAA5" s="669"/>
      <c r="XAB5" s="669"/>
      <c r="XAC5" s="669"/>
      <c r="XAD5" s="669"/>
      <c r="XAE5" s="668"/>
      <c r="XAF5" s="668"/>
      <c r="XAG5" s="669"/>
      <c r="XAH5" s="669"/>
      <c r="XAI5" s="669"/>
      <c r="XAJ5" s="669"/>
      <c r="XAK5" s="669"/>
      <c r="XAL5" s="669"/>
      <c r="XAM5" s="669"/>
      <c r="XAN5" s="669"/>
      <c r="XAO5" s="669"/>
      <c r="XAP5" s="669"/>
      <c r="XAQ5" s="669"/>
      <c r="XAR5" s="669"/>
      <c r="XAS5" s="669"/>
      <c r="XAT5" s="669"/>
      <c r="XAU5" s="669"/>
      <c r="XAV5" s="669"/>
      <c r="XAW5" s="669"/>
      <c r="XAX5" s="669"/>
      <c r="XAY5" s="669"/>
      <c r="XAZ5" s="668"/>
      <c r="XBA5" s="668"/>
      <c r="XBB5" s="669"/>
      <c r="XBC5" s="669"/>
      <c r="XBD5" s="669"/>
      <c r="XBE5" s="669"/>
      <c r="XBF5" s="669"/>
      <c r="XBG5" s="669"/>
      <c r="XBH5" s="669"/>
      <c r="XBI5" s="669"/>
      <c r="XBJ5" s="669"/>
      <c r="XBK5" s="669"/>
      <c r="XBL5" s="669"/>
      <c r="XBM5" s="669"/>
      <c r="XBN5" s="669"/>
      <c r="XBO5" s="669"/>
      <c r="XBP5" s="669"/>
      <c r="XBQ5" s="669"/>
      <c r="XBR5" s="669"/>
      <c r="XBS5" s="669"/>
      <c r="XBT5" s="669"/>
      <c r="XBU5" s="668"/>
      <c r="XBV5" s="668"/>
      <c r="XBW5" s="669"/>
      <c r="XBX5" s="669"/>
      <c r="XBY5" s="669"/>
      <c r="XBZ5" s="669"/>
      <c r="XCA5" s="669"/>
      <c r="XCB5" s="669"/>
      <c r="XCC5" s="669"/>
      <c r="XCD5" s="669"/>
      <c r="XCE5" s="669"/>
      <c r="XCF5" s="669"/>
      <c r="XCG5" s="669"/>
      <c r="XCH5" s="669"/>
      <c r="XCI5" s="669"/>
      <c r="XCJ5" s="669"/>
      <c r="XCK5" s="669"/>
      <c r="XCL5" s="669"/>
      <c r="XCM5" s="669"/>
      <c r="XCN5" s="669"/>
      <c r="XCO5" s="669"/>
      <c r="XCP5" s="668"/>
      <c r="XCQ5" s="668"/>
      <c r="XCR5" s="669"/>
      <c r="XCS5" s="669"/>
      <c r="XCT5" s="669"/>
      <c r="XCU5" s="669"/>
      <c r="XCV5" s="669"/>
      <c r="XCW5" s="669"/>
      <c r="XCX5" s="669"/>
      <c r="XCY5" s="669"/>
      <c r="XCZ5" s="669"/>
      <c r="XDA5" s="669"/>
      <c r="XDB5" s="669"/>
      <c r="XDC5" s="669"/>
      <c r="XDD5" s="669"/>
      <c r="XDE5" s="669"/>
      <c r="XDF5" s="669"/>
      <c r="XDG5" s="669"/>
      <c r="XDH5" s="669"/>
      <c r="XDI5" s="669"/>
      <c r="XDJ5" s="669"/>
      <c r="XDK5" s="668"/>
      <c r="XDL5" s="668"/>
      <c r="XDM5" s="669"/>
      <c r="XDN5" s="669"/>
      <c r="XDO5" s="669"/>
      <c r="XDP5" s="669"/>
      <c r="XDQ5" s="669"/>
      <c r="XDR5" s="669"/>
      <c r="XDS5" s="669"/>
      <c r="XDT5" s="669"/>
      <c r="XDU5" s="669"/>
      <c r="XDV5" s="669"/>
      <c r="XDW5" s="669"/>
      <c r="XDX5" s="669"/>
      <c r="XDY5" s="669"/>
      <c r="XDZ5" s="669"/>
      <c r="XEA5" s="669"/>
      <c r="XEB5" s="669"/>
      <c r="XEC5" s="669"/>
      <c r="XED5" s="669"/>
      <c r="XEE5" s="669"/>
      <c r="XEF5" s="668"/>
      <c r="XEG5" s="668"/>
      <c r="XEH5" s="669"/>
      <c r="XEI5" s="669"/>
      <c r="XEJ5" s="669"/>
      <c r="XEK5" s="669"/>
      <c r="XEL5" s="669"/>
      <c r="XEM5" s="669"/>
      <c r="XEN5" s="669"/>
      <c r="XEO5" s="669"/>
      <c r="XEP5" s="669"/>
      <c r="XEQ5" s="669"/>
      <c r="XER5" s="669"/>
      <c r="XES5" s="669"/>
      <c r="XET5" s="669"/>
      <c r="XEU5" s="669"/>
      <c r="XEV5" s="669"/>
      <c r="XEW5" s="669"/>
      <c r="XEX5" s="669"/>
      <c r="XEY5" s="669"/>
      <c r="XEZ5" s="669"/>
      <c r="XFA5" s="668"/>
      <c r="XFB5" s="668"/>
      <c r="XFC5" s="669"/>
      <c r="XFD5" s="669"/>
    </row>
    <row r="6" spans="1:16384" s="134" customFormat="1" ht="29.25" customHeight="1" x14ac:dyDescent="0.25">
      <c r="A6" s="562" t="s">
        <v>1</v>
      </c>
      <c r="B6" s="563" t="s">
        <v>76</v>
      </c>
      <c r="C6" s="563" t="s">
        <v>21</v>
      </c>
      <c r="D6" s="563" t="s">
        <v>3</v>
      </c>
      <c r="E6" s="563" t="s">
        <v>4</v>
      </c>
      <c r="F6" s="563" t="s">
        <v>5</v>
      </c>
      <c r="G6" s="563" t="s">
        <v>6</v>
      </c>
      <c r="H6" s="618" t="s">
        <v>7</v>
      </c>
      <c r="I6" s="620"/>
      <c r="J6" s="565" t="s">
        <v>8</v>
      </c>
      <c r="K6" s="565" t="s">
        <v>9</v>
      </c>
      <c r="L6" s="562" t="s">
        <v>10</v>
      </c>
      <c r="M6" s="565" t="s">
        <v>11</v>
      </c>
      <c r="N6" s="565"/>
      <c r="O6" s="565"/>
      <c r="P6" s="562" t="s">
        <v>12</v>
      </c>
      <c r="Q6" s="562" t="s">
        <v>13</v>
      </c>
      <c r="R6" s="565" t="s">
        <v>14</v>
      </c>
      <c r="S6" s="565"/>
      <c r="T6" s="565"/>
      <c r="U6" s="565" t="s">
        <v>15</v>
      </c>
      <c r="V6" s="618" t="s">
        <v>14</v>
      </c>
      <c r="W6" s="619"/>
      <c r="X6" s="620"/>
      <c r="Y6" s="565" t="s">
        <v>16</v>
      </c>
      <c r="Z6" s="618" t="s">
        <v>14</v>
      </c>
      <c r="AA6" s="619"/>
      <c r="AB6" s="620"/>
      <c r="AC6" s="565" t="s">
        <v>17</v>
      </c>
      <c r="AD6" s="618" t="s">
        <v>14</v>
      </c>
      <c r="AE6" s="619"/>
      <c r="AF6" s="620"/>
      <c r="AG6" s="565" t="s">
        <v>18</v>
      </c>
      <c r="AH6" s="559" t="s">
        <v>19</v>
      </c>
      <c r="AI6" s="561" t="s">
        <v>20</v>
      </c>
      <c r="AJ6" s="561"/>
      <c r="AK6" s="667"/>
      <c r="AL6" s="667"/>
      <c r="AM6" s="616"/>
      <c r="AN6" s="616"/>
      <c r="AO6" s="616"/>
      <c r="AP6" s="616"/>
      <c r="AQ6" s="667"/>
      <c r="AR6" s="667"/>
      <c r="AS6" s="145"/>
      <c r="AT6" s="667"/>
      <c r="AU6" s="667"/>
      <c r="AV6" s="667"/>
      <c r="AW6" s="667"/>
      <c r="AX6" s="667"/>
      <c r="AY6" s="667"/>
      <c r="AZ6" s="616"/>
      <c r="BA6" s="616"/>
      <c r="BB6" s="667"/>
      <c r="BC6" s="616"/>
      <c r="BD6" s="616"/>
      <c r="BE6" s="616"/>
      <c r="BF6" s="667"/>
      <c r="BG6" s="667"/>
      <c r="BH6" s="616"/>
      <c r="BI6" s="616"/>
      <c r="BJ6" s="616"/>
      <c r="BK6" s="616"/>
      <c r="BL6" s="667"/>
      <c r="BM6" s="667"/>
      <c r="BN6" s="145"/>
      <c r="BO6" s="667"/>
      <c r="BP6" s="667"/>
      <c r="BQ6" s="667"/>
      <c r="BR6" s="667"/>
      <c r="BS6" s="667"/>
      <c r="BT6" s="667"/>
      <c r="BU6" s="616"/>
      <c r="BV6" s="616"/>
      <c r="BW6" s="667"/>
      <c r="BX6" s="616"/>
      <c r="BY6" s="616"/>
      <c r="BZ6" s="616"/>
      <c r="CA6" s="667"/>
      <c r="CB6" s="667"/>
      <c r="CC6" s="616"/>
      <c r="CD6" s="616"/>
      <c r="CE6" s="616"/>
      <c r="CF6" s="616"/>
      <c r="CG6" s="667"/>
      <c r="CH6" s="667"/>
      <c r="CI6" s="145"/>
      <c r="CJ6" s="667"/>
      <c r="CK6" s="667"/>
      <c r="CL6" s="667"/>
      <c r="CM6" s="667"/>
      <c r="CN6" s="667"/>
      <c r="CO6" s="667"/>
      <c r="CP6" s="616"/>
      <c r="CQ6" s="616"/>
      <c r="CR6" s="667"/>
      <c r="CS6" s="616"/>
      <c r="CT6" s="616"/>
      <c r="CU6" s="616"/>
      <c r="CV6" s="667"/>
      <c r="CW6" s="667"/>
      <c r="CX6" s="616"/>
      <c r="CY6" s="616"/>
      <c r="CZ6" s="616"/>
      <c r="DA6" s="616"/>
      <c r="DB6" s="667"/>
      <c r="DC6" s="667"/>
      <c r="DD6" s="145"/>
      <c r="DE6" s="667"/>
      <c r="DF6" s="667"/>
      <c r="DG6" s="667"/>
      <c r="DH6" s="667"/>
      <c r="DI6" s="667"/>
      <c r="DJ6" s="667"/>
      <c r="DK6" s="616"/>
      <c r="DL6" s="616"/>
      <c r="DM6" s="667"/>
      <c r="DN6" s="616"/>
      <c r="DO6" s="616"/>
      <c r="DP6" s="616"/>
      <c r="DQ6" s="667"/>
      <c r="DR6" s="667"/>
      <c r="DS6" s="616"/>
      <c r="DT6" s="616"/>
      <c r="DU6" s="616"/>
      <c r="DV6" s="616"/>
      <c r="DW6" s="667"/>
      <c r="DX6" s="667"/>
      <c r="DY6" s="145"/>
      <c r="DZ6" s="667"/>
      <c r="EA6" s="667"/>
      <c r="EB6" s="667"/>
      <c r="EC6" s="667"/>
      <c r="ED6" s="667"/>
      <c r="EE6" s="667"/>
      <c r="EF6" s="616"/>
      <c r="EG6" s="616"/>
      <c r="EH6" s="667"/>
      <c r="EI6" s="616"/>
      <c r="EJ6" s="616"/>
      <c r="EK6" s="616"/>
      <c r="EL6" s="667"/>
      <c r="EM6" s="667"/>
      <c r="EN6" s="616"/>
      <c r="EO6" s="616"/>
      <c r="EP6" s="616"/>
      <c r="EQ6" s="616"/>
      <c r="ER6" s="667"/>
      <c r="ES6" s="667"/>
      <c r="ET6" s="145"/>
      <c r="EU6" s="667"/>
      <c r="EV6" s="667"/>
      <c r="EW6" s="667"/>
      <c r="EX6" s="667"/>
      <c r="EY6" s="667"/>
      <c r="EZ6" s="667"/>
      <c r="FA6" s="616"/>
      <c r="FB6" s="616"/>
      <c r="FC6" s="667"/>
      <c r="FD6" s="616"/>
      <c r="FE6" s="616"/>
      <c r="FF6" s="616"/>
      <c r="FG6" s="667"/>
      <c r="FH6" s="667"/>
      <c r="FI6" s="616"/>
      <c r="FJ6" s="616"/>
      <c r="FK6" s="616"/>
      <c r="FL6" s="616"/>
      <c r="FM6" s="667"/>
      <c r="FN6" s="667"/>
      <c r="FO6" s="145"/>
      <c r="FP6" s="667"/>
      <c r="FQ6" s="667"/>
      <c r="FR6" s="667"/>
      <c r="FS6" s="667"/>
      <c r="FT6" s="667"/>
      <c r="FU6" s="667"/>
      <c r="FV6" s="616"/>
      <c r="FW6" s="616"/>
      <c r="FX6" s="667"/>
      <c r="FY6" s="616"/>
      <c r="FZ6" s="616"/>
      <c r="GA6" s="616"/>
      <c r="GB6" s="667"/>
      <c r="GC6" s="667"/>
      <c r="GD6" s="616"/>
      <c r="GE6" s="616"/>
      <c r="GF6" s="616"/>
      <c r="GG6" s="616"/>
      <c r="GH6" s="667"/>
      <c r="GI6" s="667"/>
      <c r="GJ6" s="145"/>
      <c r="GK6" s="667"/>
      <c r="GL6" s="667"/>
      <c r="GM6" s="667"/>
      <c r="GN6" s="667"/>
      <c r="GO6" s="667"/>
      <c r="GP6" s="667"/>
      <c r="GQ6" s="616"/>
      <c r="GR6" s="616"/>
      <c r="GS6" s="667"/>
      <c r="GT6" s="616"/>
      <c r="GU6" s="616"/>
      <c r="GV6" s="616"/>
      <c r="GW6" s="667"/>
      <c r="GX6" s="667"/>
      <c r="GY6" s="616"/>
      <c r="GZ6" s="616"/>
      <c r="HA6" s="616"/>
      <c r="HB6" s="616"/>
      <c r="HC6" s="667"/>
      <c r="HD6" s="667"/>
      <c r="HE6" s="145"/>
      <c r="HF6" s="667"/>
      <c r="HG6" s="667"/>
      <c r="HH6" s="667"/>
      <c r="HI6" s="667"/>
      <c r="HJ6" s="667"/>
      <c r="HK6" s="667"/>
      <c r="HL6" s="616"/>
      <c r="HM6" s="616"/>
      <c r="HN6" s="667"/>
      <c r="HO6" s="616"/>
      <c r="HP6" s="616"/>
      <c r="HQ6" s="616"/>
      <c r="HR6" s="667"/>
      <c r="HS6" s="667"/>
      <c r="HT6" s="616"/>
      <c r="HU6" s="616"/>
      <c r="HV6" s="616"/>
      <c r="HW6" s="616"/>
      <c r="HX6" s="667"/>
      <c r="HY6" s="667"/>
      <c r="HZ6" s="145"/>
      <c r="IA6" s="667"/>
      <c r="IB6" s="667"/>
      <c r="IC6" s="667"/>
      <c r="ID6" s="667"/>
      <c r="IE6" s="667"/>
      <c r="IF6" s="667"/>
      <c r="IG6" s="616"/>
      <c r="IH6" s="616"/>
      <c r="II6" s="667"/>
      <c r="IJ6" s="616"/>
      <c r="IK6" s="616"/>
      <c r="IL6" s="616"/>
      <c r="IM6" s="667"/>
      <c r="IN6" s="667"/>
      <c r="IO6" s="616"/>
      <c r="IP6" s="616"/>
      <c r="IQ6" s="616"/>
      <c r="IR6" s="616"/>
      <c r="IS6" s="667"/>
      <c r="IT6" s="667"/>
      <c r="IU6" s="145"/>
      <c r="IV6" s="667"/>
      <c r="IW6" s="667"/>
      <c r="IX6" s="667"/>
      <c r="IY6" s="667"/>
      <c r="IZ6" s="667"/>
      <c r="JA6" s="667"/>
      <c r="JB6" s="616"/>
      <c r="JC6" s="616"/>
      <c r="JD6" s="667"/>
      <c r="JE6" s="616"/>
      <c r="JF6" s="616"/>
      <c r="JG6" s="616"/>
      <c r="JH6" s="667"/>
      <c r="JI6" s="667"/>
      <c r="JJ6" s="616"/>
      <c r="JK6" s="616"/>
      <c r="JL6" s="616"/>
      <c r="JM6" s="616"/>
      <c r="JN6" s="667"/>
      <c r="JO6" s="667"/>
      <c r="JP6" s="145"/>
      <c r="JQ6" s="667"/>
      <c r="JR6" s="667"/>
      <c r="JS6" s="667"/>
      <c r="JT6" s="667"/>
      <c r="JU6" s="667"/>
      <c r="JV6" s="667"/>
      <c r="JW6" s="616"/>
      <c r="JX6" s="616"/>
      <c r="JY6" s="667"/>
      <c r="JZ6" s="616"/>
      <c r="KA6" s="616"/>
      <c r="KB6" s="616"/>
      <c r="KC6" s="667"/>
      <c r="KD6" s="667"/>
      <c r="KE6" s="616"/>
      <c r="KF6" s="616"/>
      <c r="KG6" s="616"/>
      <c r="KH6" s="616"/>
      <c r="KI6" s="667"/>
      <c r="KJ6" s="667"/>
      <c r="KK6" s="145"/>
      <c r="KL6" s="667"/>
      <c r="KM6" s="667"/>
      <c r="KN6" s="667"/>
      <c r="KO6" s="667"/>
      <c r="KP6" s="667"/>
      <c r="KQ6" s="667"/>
      <c r="KR6" s="616"/>
      <c r="KS6" s="616"/>
      <c r="KT6" s="667"/>
      <c r="KU6" s="616"/>
      <c r="KV6" s="616"/>
      <c r="KW6" s="616"/>
      <c r="KX6" s="667"/>
      <c r="KY6" s="667"/>
      <c r="KZ6" s="616"/>
      <c r="LA6" s="616"/>
      <c r="LB6" s="616"/>
      <c r="LC6" s="616"/>
      <c r="LD6" s="667"/>
      <c r="LE6" s="667"/>
      <c r="LF6" s="145"/>
      <c r="LG6" s="667"/>
      <c r="LH6" s="667"/>
      <c r="LI6" s="667"/>
      <c r="LJ6" s="667"/>
      <c r="LK6" s="667"/>
      <c r="LL6" s="667"/>
      <c r="LM6" s="616"/>
      <c r="LN6" s="616"/>
      <c r="LO6" s="667"/>
      <c r="LP6" s="616"/>
      <c r="LQ6" s="616"/>
      <c r="LR6" s="616"/>
      <c r="LS6" s="667"/>
      <c r="LT6" s="667"/>
      <c r="LU6" s="616"/>
      <c r="LV6" s="616"/>
      <c r="LW6" s="616"/>
      <c r="LX6" s="616"/>
      <c r="LY6" s="667"/>
      <c r="LZ6" s="667"/>
      <c r="MA6" s="145"/>
      <c r="MB6" s="667"/>
      <c r="MC6" s="667"/>
      <c r="MD6" s="667"/>
      <c r="ME6" s="667"/>
      <c r="MF6" s="667"/>
      <c r="MG6" s="667"/>
      <c r="MH6" s="616"/>
      <c r="MI6" s="616"/>
      <c r="MJ6" s="667"/>
      <c r="MK6" s="616"/>
      <c r="ML6" s="616"/>
      <c r="MM6" s="616"/>
      <c r="MN6" s="667"/>
      <c r="MO6" s="667"/>
      <c r="MP6" s="616"/>
      <c r="MQ6" s="616"/>
      <c r="MR6" s="616"/>
      <c r="MS6" s="616"/>
      <c r="MT6" s="667"/>
      <c r="MU6" s="667"/>
      <c r="MV6" s="145"/>
      <c r="MW6" s="667"/>
      <c r="MX6" s="667"/>
      <c r="MY6" s="667"/>
      <c r="MZ6" s="667"/>
      <c r="NA6" s="667"/>
      <c r="NB6" s="667"/>
      <c r="NC6" s="616"/>
      <c r="ND6" s="616"/>
      <c r="NE6" s="667"/>
      <c r="NF6" s="616"/>
      <c r="NG6" s="616"/>
      <c r="NH6" s="616"/>
      <c r="NI6" s="667"/>
      <c r="NJ6" s="667"/>
      <c r="NK6" s="616"/>
      <c r="NL6" s="616"/>
      <c r="NM6" s="616"/>
      <c r="NN6" s="616"/>
      <c r="NO6" s="667"/>
      <c r="NP6" s="667"/>
      <c r="NQ6" s="145"/>
      <c r="NR6" s="667"/>
      <c r="NS6" s="667"/>
      <c r="NT6" s="667"/>
      <c r="NU6" s="667"/>
      <c r="NV6" s="667"/>
      <c r="NW6" s="667"/>
      <c r="NX6" s="616"/>
      <c r="NY6" s="616"/>
      <c r="NZ6" s="667"/>
      <c r="OA6" s="616"/>
      <c r="OB6" s="616"/>
      <c r="OC6" s="616"/>
      <c r="OD6" s="667"/>
      <c r="OE6" s="667"/>
      <c r="OF6" s="616"/>
      <c r="OG6" s="616"/>
      <c r="OH6" s="616"/>
      <c r="OI6" s="616"/>
      <c r="OJ6" s="667"/>
      <c r="OK6" s="667"/>
      <c r="OL6" s="145"/>
      <c r="OM6" s="667"/>
      <c r="ON6" s="667"/>
      <c r="OO6" s="667"/>
      <c r="OP6" s="667"/>
      <c r="OQ6" s="667"/>
      <c r="OR6" s="667"/>
      <c r="OS6" s="616"/>
      <c r="OT6" s="616"/>
      <c r="OU6" s="667"/>
      <c r="OV6" s="616"/>
      <c r="OW6" s="616"/>
      <c r="OX6" s="616"/>
      <c r="OY6" s="667"/>
      <c r="OZ6" s="667"/>
      <c r="PA6" s="616"/>
      <c r="PB6" s="616"/>
      <c r="PC6" s="616"/>
      <c r="PD6" s="616"/>
      <c r="PE6" s="667"/>
      <c r="PF6" s="667"/>
      <c r="PG6" s="145"/>
      <c r="PH6" s="667"/>
      <c r="PI6" s="667"/>
      <c r="PJ6" s="667"/>
      <c r="PK6" s="667"/>
      <c r="PL6" s="667"/>
      <c r="PM6" s="667"/>
      <c r="PN6" s="616"/>
      <c r="PO6" s="616"/>
      <c r="PP6" s="667"/>
      <c r="PQ6" s="616"/>
      <c r="PR6" s="616"/>
      <c r="PS6" s="616"/>
      <c r="PT6" s="667"/>
      <c r="PU6" s="667"/>
      <c r="PV6" s="616"/>
      <c r="PW6" s="616"/>
      <c r="PX6" s="616"/>
      <c r="PY6" s="616"/>
      <c r="PZ6" s="667"/>
      <c r="QA6" s="667"/>
      <c r="QB6" s="145"/>
      <c r="QC6" s="667"/>
      <c r="QD6" s="667"/>
      <c r="QE6" s="667"/>
      <c r="QF6" s="667"/>
      <c r="QG6" s="667"/>
      <c r="QH6" s="667"/>
      <c r="QI6" s="616"/>
      <c r="QJ6" s="616"/>
      <c r="QK6" s="667"/>
      <c r="QL6" s="616"/>
      <c r="QM6" s="616"/>
      <c r="QN6" s="616"/>
      <c r="QO6" s="667"/>
      <c r="QP6" s="667"/>
      <c r="QQ6" s="616"/>
      <c r="QR6" s="616"/>
      <c r="QS6" s="616"/>
      <c r="QT6" s="616"/>
      <c r="QU6" s="667"/>
      <c r="QV6" s="667"/>
      <c r="QW6" s="145"/>
      <c r="QX6" s="667"/>
      <c r="QY6" s="667"/>
      <c r="QZ6" s="667"/>
      <c r="RA6" s="667"/>
      <c r="RB6" s="667"/>
      <c r="RC6" s="667"/>
      <c r="RD6" s="616"/>
      <c r="RE6" s="616"/>
      <c r="RF6" s="667"/>
      <c r="RG6" s="616"/>
      <c r="RH6" s="616"/>
      <c r="RI6" s="616"/>
      <c r="RJ6" s="667"/>
      <c r="RK6" s="667"/>
      <c r="RL6" s="616"/>
      <c r="RM6" s="616"/>
      <c r="RN6" s="616"/>
      <c r="RO6" s="616"/>
      <c r="RP6" s="667"/>
      <c r="RQ6" s="667"/>
      <c r="RR6" s="145"/>
      <c r="RS6" s="667"/>
      <c r="RT6" s="667"/>
      <c r="RU6" s="667"/>
      <c r="RV6" s="667"/>
      <c r="RW6" s="667"/>
      <c r="RX6" s="667"/>
      <c r="RY6" s="616"/>
      <c r="RZ6" s="616"/>
      <c r="SA6" s="667"/>
      <c r="SB6" s="616"/>
      <c r="SC6" s="616"/>
      <c r="SD6" s="616"/>
      <c r="SE6" s="667"/>
      <c r="SF6" s="667"/>
      <c r="SG6" s="616"/>
      <c r="SH6" s="616"/>
      <c r="SI6" s="616"/>
      <c r="SJ6" s="616"/>
      <c r="SK6" s="667"/>
      <c r="SL6" s="667"/>
      <c r="SM6" s="145"/>
      <c r="SN6" s="667"/>
      <c r="SO6" s="667"/>
      <c r="SP6" s="667"/>
      <c r="SQ6" s="667"/>
      <c r="SR6" s="667"/>
      <c r="SS6" s="667"/>
      <c r="ST6" s="616"/>
      <c r="SU6" s="616"/>
      <c r="SV6" s="667"/>
      <c r="SW6" s="616"/>
      <c r="SX6" s="616"/>
      <c r="SY6" s="616"/>
      <c r="SZ6" s="667"/>
      <c r="TA6" s="667"/>
      <c r="TB6" s="616"/>
      <c r="TC6" s="616"/>
      <c r="TD6" s="616"/>
      <c r="TE6" s="616"/>
      <c r="TF6" s="667"/>
      <c r="TG6" s="667"/>
      <c r="TH6" s="145"/>
      <c r="TI6" s="667"/>
      <c r="TJ6" s="667"/>
      <c r="TK6" s="667"/>
      <c r="TL6" s="667"/>
      <c r="TM6" s="667"/>
      <c r="TN6" s="667"/>
      <c r="TO6" s="616"/>
      <c r="TP6" s="616"/>
      <c r="TQ6" s="667"/>
      <c r="TR6" s="616"/>
      <c r="TS6" s="616"/>
      <c r="TT6" s="616"/>
      <c r="TU6" s="667"/>
      <c r="TV6" s="667"/>
      <c r="TW6" s="616"/>
      <c r="TX6" s="616"/>
      <c r="TY6" s="616"/>
      <c r="TZ6" s="616"/>
      <c r="UA6" s="667"/>
      <c r="UB6" s="667"/>
      <c r="UC6" s="145"/>
      <c r="UD6" s="667"/>
      <c r="UE6" s="667"/>
      <c r="UF6" s="667"/>
      <c r="UG6" s="667"/>
      <c r="UH6" s="667"/>
      <c r="UI6" s="667"/>
      <c r="UJ6" s="616"/>
      <c r="UK6" s="616"/>
      <c r="UL6" s="667"/>
      <c r="UM6" s="616"/>
      <c r="UN6" s="616"/>
      <c r="UO6" s="616"/>
      <c r="UP6" s="667"/>
      <c r="UQ6" s="667"/>
      <c r="UR6" s="616"/>
      <c r="US6" s="616"/>
      <c r="UT6" s="616"/>
      <c r="UU6" s="616"/>
      <c r="UV6" s="667"/>
      <c r="UW6" s="667"/>
      <c r="UX6" s="145"/>
      <c r="UY6" s="667"/>
      <c r="UZ6" s="667"/>
      <c r="VA6" s="667"/>
      <c r="VB6" s="667"/>
      <c r="VC6" s="667"/>
      <c r="VD6" s="667"/>
      <c r="VE6" s="616"/>
      <c r="VF6" s="616"/>
      <c r="VG6" s="667"/>
      <c r="VH6" s="616"/>
      <c r="VI6" s="616"/>
      <c r="VJ6" s="616"/>
      <c r="VK6" s="667"/>
      <c r="VL6" s="667"/>
      <c r="VM6" s="616"/>
      <c r="VN6" s="616"/>
      <c r="VO6" s="616"/>
      <c r="VP6" s="616"/>
      <c r="VQ6" s="667"/>
      <c r="VR6" s="667"/>
      <c r="VS6" s="145"/>
      <c r="VT6" s="667"/>
      <c r="VU6" s="667"/>
      <c r="VV6" s="667"/>
      <c r="VW6" s="667"/>
      <c r="VX6" s="667"/>
      <c r="VY6" s="667"/>
      <c r="VZ6" s="616"/>
      <c r="WA6" s="616"/>
      <c r="WB6" s="667"/>
      <c r="WC6" s="616"/>
      <c r="WD6" s="616"/>
      <c r="WE6" s="616"/>
      <c r="WF6" s="667"/>
      <c r="WG6" s="667"/>
      <c r="WH6" s="616"/>
      <c r="WI6" s="616"/>
      <c r="WJ6" s="616"/>
      <c r="WK6" s="616"/>
      <c r="WL6" s="667"/>
      <c r="WM6" s="667"/>
      <c r="WN6" s="145"/>
      <c r="WO6" s="667"/>
      <c r="WP6" s="667"/>
      <c r="WQ6" s="667"/>
      <c r="WR6" s="667"/>
      <c r="WS6" s="667"/>
      <c r="WT6" s="667"/>
      <c r="WU6" s="616"/>
      <c r="WV6" s="616"/>
      <c r="WW6" s="667"/>
      <c r="WX6" s="616"/>
      <c r="WY6" s="616"/>
      <c r="WZ6" s="616"/>
      <c r="XA6" s="667"/>
      <c r="XB6" s="667"/>
      <c r="XC6" s="616"/>
      <c r="XD6" s="616"/>
      <c r="XE6" s="616"/>
      <c r="XF6" s="616"/>
      <c r="XG6" s="667"/>
      <c r="XH6" s="667"/>
      <c r="XI6" s="145"/>
      <c r="XJ6" s="667"/>
      <c r="XK6" s="667"/>
      <c r="XL6" s="667"/>
      <c r="XM6" s="667"/>
      <c r="XN6" s="667"/>
      <c r="XO6" s="667"/>
      <c r="XP6" s="616"/>
      <c r="XQ6" s="616"/>
      <c r="XR6" s="667"/>
      <c r="XS6" s="616"/>
      <c r="XT6" s="616"/>
      <c r="XU6" s="616"/>
      <c r="XV6" s="667"/>
      <c r="XW6" s="667"/>
      <c r="XX6" s="616"/>
      <c r="XY6" s="616"/>
      <c r="XZ6" s="616"/>
      <c r="YA6" s="616"/>
      <c r="YB6" s="667"/>
      <c r="YC6" s="667"/>
      <c r="YD6" s="145"/>
      <c r="YE6" s="667"/>
      <c r="YF6" s="667"/>
      <c r="YG6" s="667"/>
      <c r="YH6" s="667"/>
      <c r="YI6" s="667"/>
      <c r="YJ6" s="667"/>
      <c r="YK6" s="616"/>
      <c r="YL6" s="616"/>
      <c r="YM6" s="667"/>
      <c r="YN6" s="616"/>
      <c r="YO6" s="616"/>
      <c r="YP6" s="616"/>
      <c r="YQ6" s="667"/>
      <c r="YR6" s="667"/>
      <c r="YS6" s="616"/>
      <c r="YT6" s="616"/>
      <c r="YU6" s="616"/>
      <c r="YV6" s="616"/>
      <c r="YW6" s="667"/>
      <c r="YX6" s="667"/>
      <c r="YY6" s="145"/>
      <c r="YZ6" s="667"/>
      <c r="ZA6" s="667"/>
      <c r="ZB6" s="667"/>
      <c r="ZC6" s="667"/>
      <c r="ZD6" s="667"/>
      <c r="ZE6" s="667"/>
      <c r="ZF6" s="616"/>
      <c r="ZG6" s="616"/>
      <c r="ZH6" s="667"/>
      <c r="ZI6" s="616"/>
      <c r="ZJ6" s="616"/>
      <c r="ZK6" s="616"/>
      <c r="ZL6" s="667"/>
      <c r="ZM6" s="667"/>
      <c r="ZN6" s="616"/>
      <c r="ZO6" s="616"/>
      <c r="ZP6" s="616"/>
      <c r="ZQ6" s="616"/>
      <c r="ZR6" s="667"/>
      <c r="ZS6" s="667"/>
      <c r="ZT6" s="145"/>
      <c r="ZU6" s="667"/>
      <c r="ZV6" s="667"/>
      <c r="ZW6" s="667"/>
      <c r="ZX6" s="667"/>
      <c r="ZY6" s="667"/>
      <c r="ZZ6" s="667"/>
      <c r="AAA6" s="616"/>
      <c r="AAB6" s="616"/>
      <c r="AAC6" s="667"/>
      <c r="AAD6" s="616"/>
      <c r="AAE6" s="616"/>
      <c r="AAF6" s="616"/>
      <c r="AAG6" s="667"/>
      <c r="AAH6" s="667"/>
      <c r="AAI6" s="616"/>
      <c r="AAJ6" s="616"/>
      <c r="AAK6" s="616"/>
      <c r="AAL6" s="616"/>
      <c r="AAM6" s="667"/>
      <c r="AAN6" s="667"/>
      <c r="AAO6" s="145"/>
      <c r="AAP6" s="667"/>
      <c r="AAQ6" s="667"/>
      <c r="AAR6" s="667"/>
      <c r="AAS6" s="667"/>
      <c r="AAT6" s="667"/>
      <c r="AAU6" s="667"/>
      <c r="AAV6" s="616"/>
      <c r="AAW6" s="616"/>
      <c r="AAX6" s="667"/>
      <c r="AAY6" s="616"/>
      <c r="AAZ6" s="616"/>
      <c r="ABA6" s="616"/>
      <c r="ABB6" s="667"/>
      <c r="ABC6" s="667"/>
      <c r="ABD6" s="616"/>
      <c r="ABE6" s="616"/>
      <c r="ABF6" s="616"/>
      <c r="ABG6" s="616"/>
      <c r="ABH6" s="667"/>
      <c r="ABI6" s="667"/>
      <c r="ABJ6" s="145"/>
      <c r="ABK6" s="667"/>
      <c r="ABL6" s="667"/>
      <c r="ABM6" s="667"/>
      <c r="ABN6" s="667"/>
      <c r="ABO6" s="667"/>
      <c r="ABP6" s="667"/>
      <c r="ABQ6" s="616"/>
      <c r="ABR6" s="616"/>
      <c r="ABS6" s="667"/>
      <c r="ABT6" s="616"/>
      <c r="ABU6" s="616"/>
      <c r="ABV6" s="616"/>
      <c r="ABW6" s="667"/>
      <c r="ABX6" s="667"/>
      <c r="ABY6" s="616"/>
      <c r="ABZ6" s="616"/>
      <c r="ACA6" s="616"/>
      <c r="ACB6" s="616"/>
      <c r="ACC6" s="667"/>
      <c r="ACD6" s="667"/>
      <c r="ACE6" s="145"/>
      <c r="ACF6" s="667"/>
      <c r="ACG6" s="667"/>
      <c r="ACH6" s="667"/>
      <c r="ACI6" s="667"/>
      <c r="ACJ6" s="667"/>
      <c r="ACK6" s="667"/>
      <c r="ACL6" s="616"/>
      <c r="ACM6" s="616"/>
      <c r="ACN6" s="667"/>
      <c r="ACO6" s="616"/>
      <c r="ACP6" s="616"/>
      <c r="ACQ6" s="616"/>
      <c r="ACR6" s="667"/>
      <c r="ACS6" s="667"/>
      <c r="ACT6" s="616"/>
      <c r="ACU6" s="616"/>
      <c r="ACV6" s="616"/>
      <c r="ACW6" s="616"/>
      <c r="ACX6" s="667"/>
      <c r="ACY6" s="667"/>
      <c r="ACZ6" s="145"/>
      <c r="ADA6" s="667"/>
      <c r="ADB6" s="667"/>
      <c r="ADC6" s="667"/>
      <c r="ADD6" s="667"/>
      <c r="ADE6" s="667"/>
      <c r="ADF6" s="667"/>
      <c r="ADG6" s="616"/>
      <c r="ADH6" s="616"/>
      <c r="ADI6" s="667"/>
      <c r="ADJ6" s="616"/>
      <c r="ADK6" s="616"/>
      <c r="ADL6" s="616"/>
      <c r="ADM6" s="667"/>
      <c r="ADN6" s="667"/>
      <c r="ADO6" s="616"/>
      <c r="ADP6" s="616"/>
      <c r="ADQ6" s="616"/>
      <c r="ADR6" s="616"/>
      <c r="ADS6" s="667"/>
      <c r="ADT6" s="667"/>
      <c r="ADU6" s="145"/>
      <c r="ADV6" s="667"/>
      <c r="ADW6" s="667"/>
      <c r="ADX6" s="667"/>
      <c r="ADY6" s="667"/>
      <c r="ADZ6" s="667"/>
      <c r="AEA6" s="667"/>
      <c r="AEB6" s="616"/>
      <c r="AEC6" s="616"/>
      <c r="AED6" s="667"/>
      <c r="AEE6" s="616"/>
      <c r="AEF6" s="616"/>
      <c r="AEG6" s="616"/>
      <c r="AEH6" s="667"/>
      <c r="AEI6" s="667"/>
      <c r="AEJ6" s="616"/>
      <c r="AEK6" s="616"/>
      <c r="AEL6" s="616"/>
      <c r="AEM6" s="616"/>
      <c r="AEN6" s="667"/>
      <c r="AEO6" s="667"/>
      <c r="AEP6" s="145"/>
      <c r="AEQ6" s="667"/>
      <c r="AER6" s="667"/>
      <c r="AES6" s="667"/>
      <c r="AET6" s="667"/>
      <c r="AEU6" s="667"/>
      <c r="AEV6" s="667"/>
      <c r="AEW6" s="616"/>
      <c r="AEX6" s="616"/>
      <c r="AEY6" s="667"/>
      <c r="AEZ6" s="616"/>
      <c r="AFA6" s="616"/>
      <c r="AFB6" s="616"/>
      <c r="AFC6" s="667"/>
      <c r="AFD6" s="667"/>
      <c r="AFE6" s="616"/>
      <c r="AFF6" s="616"/>
      <c r="AFG6" s="616"/>
      <c r="AFH6" s="616"/>
      <c r="AFI6" s="667"/>
      <c r="AFJ6" s="667"/>
      <c r="AFK6" s="145"/>
      <c r="AFL6" s="667"/>
      <c r="AFM6" s="667"/>
      <c r="AFN6" s="667"/>
      <c r="AFO6" s="667"/>
      <c r="AFP6" s="667"/>
      <c r="AFQ6" s="667"/>
      <c r="AFR6" s="616"/>
      <c r="AFS6" s="616"/>
      <c r="AFT6" s="667"/>
      <c r="AFU6" s="616"/>
      <c r="AFV6" s="616"/>
      <c r="AFW6" s="616"/>
      <c r="AFX6" s="667"/>
      <c r="AFY6" s="667"/>
      <c r="AFZ6" s="616"/>
      <c r="AGA6" s="616"/>
      <c r="AGB6" s="616"/>
      <c r="AGC6" s="616"/>
      <c r="AGD6" s="667"/>
      <c r="AGE6" s="667"/>
      <c r="AGF6" s="145"/>
      <c r="AGG6" s="667"/>
      <c r="AGH6" s="667"/>
      <c r="AGI6" s="667"/>
      <c r="AGJ6" s="667"/>
      <c r="AGK6" s="667"/>
      <c r="AGL6" s="667"/>
      <c r="AGM6" s="616"/>
      <c r="AGN6" s="616"/>
      <c r="AGO6" s="667"/>
      <c r="AGP6" s="616"/>
      <c r="AGQ6" s="616"/>
      <c r="AGR6" s="616"/>
      <c r="AGS6" s="667"/>
      <c r="AGT6" s="667"/>
      <c r="AGU6" s="616"/>
      <c r="AGV6" s="616"/>
      <c r="AGW6" s="616"/>
      <c r="AGX6" s="616"/>
      <c r="AGY6" s="667"/>
      <c r="AGZ6" s="667"/>
      <c r="AHA6" s="145"/>
      <c r="AHB6" s="667"/>
      <c r="AHC6" s="667"/>
      <c r="AHD6" s="667"/>
      <c r="AHE6" s="667"/>
      <c r="AHF6" s="667"/>
      <c r="AHG6" s="667"/>
      <c r="AHH6" s="616"/>
      <c r="AHI6" s="616"/>
      <c r="AHJ6" s="667"/>
      <c r="AHK6" s="616"/>
      <c r="AHL6" s="616"/>
      <c r="AHM6" s="616"/>
      <c r="AHN6" s="667"/>
      <c r="AHO6" s="667"/>
      <c r="AHP6" s="616"/>
      <c r="AHQ6" s="616"/>
      <c r="AHR6" s="616"/>
      <c r="AHS6" s="616"/>
      <c r="AHT6" s="667"/>
      <c r="AHU6" s="667"/>
      <c r="AHV6" s="145"/>
      <c r="AHW6" s="667"/>
      <c r="AHX6" s="667"/>
      <c r="AHY6" s="667"/>
      <c r="AHZ6" s="667"/>
      <c r="AIA6" s="667"/>
      <c r="AIB6" s="667"/>
      <c r="AIC6" s="616"/>
      <c r="AID6" s="616"/>
      <c r="AIE6" s="667"/>
      <c r="AIF6" s="616"/>
      <c r="AIG6" s="616"/>
      <c r="AIH6" s="616"/>
      <c r="AII6" s="667"/>
      <c r="AIJ6" s="667"/>
      <c r="AIK6" s="616"/>
      <c r="AIL6" s="616"/>
      <c r="AIM6" s="616"/>
      <c r="AIN6" s="616"/>
      <c r="AIO6" s="667"/>
      <c r="AIP6" s="667"/>
      <c r="AIQ6" s="145"/>
      <c r="AIR6" s="667"/>
      <c r="AIS6" s="667"/>
      <c r="AIT6" s="667"/>
      <c r="AIU6" s="667"/>
      <c r="AIV6" s="667"/>
      <c r="AIW6" s="667"/>
      <c r="AIX6" s="616"/>
      <c r="AIY6" s="616"/>
      <c r="AIZ6" s="667"/>
      <c r="AJA6" s="616"/>
      <c r="AJB6" s="616"/>
      <c r="AJC6" s="616"/>
      <c r="AJD6" s="667"/>
      <c r="AJE6" s="667"/>
      <c r="AJF6" s="616"/>
      <c r="AJG6" s="616"/>
      <c r="AJH6" s="616"/>
      <c r="AJI6" s="616"/>
      <c r="AJJ6" s="667"/>
      <c r="AJK6" s="667"/>
      <c r="AJL6" s="145"/>
      <c r="AJM6" s="667"/>
      <c r="AJN6" s="667"/>
      <c r="AJO6" s="667"/>
      <c r="AJP6" s="667"/>
      <c r="AJQ6" s="667"/>
      <c r="AJR6" s="667"/>
      <c r="AJS6" s="616"/>
      <c r="AJT6" s="616"/>
      <c r="AJU6" s="667"/>
      <c r="AJV6" s="616"/>
      <c r="AJW6" s="616"/>
      <c r="AJX6" s="616"/>
      <c r="AJY6" s="667"/>
      <c r="AJZ6" s="667"/>
      <c r="AKA6" s="616"/>
      <c r="AKB6" s="616"/>
      <c r="AKC6" s="616"/>
      <c r="AKD6" s="616"/>
      <c r="AKE6" s="667"/>
      <c r="AKF6" s="667"/>
      <c r="AKG6" s="145"/>
      <c r="AKH6" s="667"/>
      <c r="AKI6" s="667"/>
      <c r="AKJ6" s="667"/>
      <c r="AKK6" s="667"/>
      <c r="AKL6" s="667"/>
      <c r="AKM6" s="667"/>
      <c r="AKN6" s="616"/>
      <c r="AKO6" s="616"/>
      <c r="AKP6" s="667"/>
      <c r="AKQ6" s="616"/>
      <c r="AKR6" s="616"/>
      <c r="AKS6" s="616"/>
      <c r="AKT6" s="667"/>
      <c r="AKU6" s="667"/>
      <c r="AKV6" s="616"/>
      <c r="AKW6" s="616"/>
      <c r="AKX6" s="616"/>
      <c r="AKY6" s="616"/>
      <c r="AKZ6" s="667"/>
      <c r="ALA6" s="667"/>
      <c r="ALB6" s="145"/>
      <c r="ALC6" s="667"/>
      <c r="ALD6" s="667"/>
      <c r="ALE6" s="667"/>
      <c r="ALF6" s="667"/>
      <c r="ALG6" s="667"/>
      <c r="ALH6" s="667"/>
      <c r="ALI6" s="616"/>
      <c r="ALJ6" s="616"/>
      <c r="ALK6" s="667"/>
      <c r="ALL6" s="616"/>
      <c r="ALM6" s="616"/>
      <c r="ALN6" s="616"/>
      <c r="ALO6" s="667"/>
      <c r="ALP6" s="667"/>
      <c r="ALQ6" s="616"/>
      <c r="ALR6" s="616"/>
      <c r="ALS6" s="616"/>
      <c r="ALT6" s="616"/>
      <c r="ALU6" s="667"/>
      <c r="ALV6" s="667"/>
      <c r="ALW6" s="145"/>
      <c r="ALX6" s="667"/>
      <c r="ALY6" s="667"/>
      <c r="ALZ6" s="667"/>
      <c r="AMA6" s="667"/>
      <c r="AMB6" s="667"/>
      <c r="AMC6" s="667"/>
      <c r="AMD6" s="616"/>
      <c r="AME6" s="616"/>
      <c r="AMF6" s="667"/>
      <c r="AMG6" s="616"/>
      <c r="AMH6" s="616"/>
      <c r="AMI6" s="616"/>
      <c r="AMJ6" s="667"/>
      <c r="AMK6" s="667"/>
      <c r="AML6" s="616"/>
      <c r="AMM6" s="616"/>
      <c r="AMN6" s="616"/>
      <c r="AMO6" s="616"/>
      <c r="AMP6" s="667"/>
      <c r="AMQ6" s="667"/>
      <c r="AMR6" s="145"/>
      <c r="AMS6" s="667"/>
      <c r="AMT6" s="667"/>
      <c r="AMU6" s="667"/>
      <c r="AMV6" s="667"/>
      <c r="AMW6" s="667"/>
      <c r="AMX6" s="667"/>
      <c r="AMY6" s="616"/>
      <c r="AMZ6" s="616"/>
      <c r="ANA6" s="667"/>
      <c r="ANB6" s="616"/>
      <c r="ANC6" s="616"/>
      <c r="AND6" s="616"/>
      <c r="ANE6" s="667"/>
      <c r="ANF6" s="667"/>
      <c r="ANG6" s="616"/>
      <c r="ANH6" s="616"/>
      <c r="ANI6" s="616"/>
      <c r="ANJ6" s="616"/>
      <c r="ANK6" s="667"/>
      <c r="ANL6" s="667"/>
      <c r="ANM6" s="145"/>
      <c r="ANN6" s="667"/>
      <c r="ANO6" s="667"/>
      <c r="ANP6" s="667"/>
      <c r="ANQ6" s="667"/>
      <c r="ANR6" s="667"/>
      <c r="ANS6" s="667"/>
      <c r="ANT6" s="616"/>
      <c r="ANU6" s="616"/>
      <c r="ANV6" s="667"/>
      <c r="ANW6" s="616"/>
      <c r="ANX6" s="616"/>
      <c r="ANY6" s="616"/>
      <c r="ANZ6" s="667"/>
      <c r="AOA6" s="667"/>
      <c r="AOB6" s="616"/>
      <c r="AOC6" s="616"/>
      <c r="AOD6" s="616"/>
      <c r="AOE6" s="616"/>
      <c r="AOF6" s="667"/>
      <c r="AOG6" s="667"/>
      <c r="AOH6" s="145"/>
      <c r="AOI6" s="667"/>
      <c r="AOJ6" s="667"/>
      <c r="AOK6" s="667"/>
      <c r="AOL6" s="667"/>
      <c r="AOM6" s="667"/>
      <c r="AON6" s="667"/>
      <c r="AOO6" s="616"/>
      <c r="AOP6" s="616"/>
      <c r="AOQ6" s="667"/>
      <c r="AOR6" s="616"/>
      <c r="AOS6" s="616"/>
      <c r="AOT6" s="616"/>
      <c r="AOU6" s="667"/>
      <c r="AOV6" s="667"/>
      <c r="AOW6" s="616"/>
      <c r="AOX6" s="616"/>
      <c r="AOY6" s="616"/>
      <c r="AOZ6" s="616"/>
      <c r="APA6" s="667"/>
      <c r="APB6" s="667"/>
      <c r="APC6" s="145"/>
      <c r="APD6" s="667"/>
      <c r="APE6" s="667"/>
      <c r="APF6" s="667"/>
      <c r="APG6" s="667"/>
      <c r="APH6" s="667"/>
      <c r="API6" s="667"/>
      <c r="APJ6" s="616"/>
      <c r="APK6" s="616"/>
      <c r="APL6" s="667"/>
      <c r="APM6" s="616"/>
      <c r="APN6" s="616"/>
      <c r="APO6" s="616"/>
      <c r="APP6" s="667"/>
      <c r="APQ6" s="667"/>
      <c r="APR6" s="616"/>
      <c r="APS6" s="616"/>
      <c r="APT6" s="616"/>
      <c r="APU6" s="616"/>
      <c r="APV6" s="667"/>
      <c r="APW6" s="667"/>
      <c r="APX6" s="145"/>
      <c r="APY6" s="667"/>
      <c r="APZ6" s="667"/>
      <c r="AQA6" s="667"/>
      <c r="AQB6" s="667"/>
      <c r="AQC6" s="667"/>
      <c r="AQD6" s="667"/>
      <c r="AQE6" s="616"/>
      <c r="AQF6" s="616"/>
      <c r="AQG6" s="667"/>
      <c r="AQH6" s="616"/>
      <c r="AQI6" s="616"/>
      <c r="AQJ6" s="616"/>
      <c r="AQK6" s="667"/>
      <c r="AQL6" s="667"/>
      <c r="AQM6" s="616"/>
      <c r="AQN6" s="616"/>
      <c r="AQO6" s="616"/>
      <c r="AQP6" s="616"/>
      <c r="AQQ6" s="667"/>
      <c r="AQR6" s="667"/>
      <c r="AQS6" s="145"/>
      <c r="AQT6" s="667"/>
      <c r="AQU6" s="667"/>
      <c r="AQV6" s="667"/>
      <c r="AQW6" s="667"/>
      <c r="AQX6" s="667"/>
      <c r="AQY6" s="667"/>
      <c r="AQZ6" s="616"/>
      <c r="ARA6" s="616"/>
      <c r="ARB6" s="667"/>
      <c r="ARC6" s="616"/>
      <c r="ARD6" s="616"/>
      <c r="ARE6" s="616"/>
      <c r="ARF6" s="667"/>
      <c r="ARG6" s="667"/>
      <c r="ARH6" s="616"/>
      <c r="ARI6" s="616"/>
      <c r="ARJ6" s="616"/>
      <c r="ARK6" s="616"/>
      <c r="ARL6" s="667"/>
      <c r="ARM6" s="667"/>
      <c r="ARN6" s="145"/>
      <c r="ARO6" s="667"/>
      <c r="ARP6" s="667"/>
      <c r="ARQ6" s="667"/>
      <c r="ARR6" s="667"/>
      <c r="ARS6" s="667"/>
      <c r="ART6" s="667"/>
      <c r="ARU6" s="616"/>
      <c r="ARV6" s="616"/>
      <c r="ARW6" s="667"/>
      <c r="ARX6" s="616"/>
      <c r="ARY6" s="616"/>
      <c r="ARZ6" s="616"/>
      <c r="ASA6" s="667"/>
      <c r="ASB6" s="667"/>
      <c r="ASC6" s="616"/>
      <c r="ASD6" s="616"/>
      <c r="ASE6" s="616"/>
      <c r="ASF6" s="616"/>
      <c r="ASG6" s="667"/>
      <c r="ASH6" s="667"/>
      <c r="ASI6" s="145"/>
      <c r="ASJ6" s="667"/>
      <c r="ASK6" s="667"/>
      <c r="ASL6" s="667"/>
      <c r="ASM6" s="667"/>
      <c r="ASN6" s="667"/>
      <c r="ASO6" s="667"/>
      <c r="ASP6" s="616"/>
      <c r="ASQ6" s="616"/>
      <c r="ASR6" s="667"/>
      <c r="ASS6" s="616"/>
      <c r="AST6" s="616"/>
      <c r="ASU6" s="616"/>
      <c r="ASV6" s="667"/>
      <c r="ASW6" s="667"/>
      <c r="ASX6" s="616"/>
      <c r="ASY6" s="616"/>
      <c r="ASZ6" s="616"/>
      <c r="ATA6" s="616"/>
      <c r="ATB6" s="667"/>
      <c r="ATC6" s="667"/>
      <c r="ATD6" s="145"/>
      <c r="ATE6" s="667"/>
      <c r="ATF6" s="667"/>
      <c r="ATG6" s="667"/>
      <c r="ATH6" s="667"/>
      <c r="ATI6" s="667"/>
      <c r="ATJ6" s="667"/>
      <c r="ATK6" s="616"/>
      <c r="ATL6" s="616"/>
      <c r="ATM6" s="667"/>
      <c r="ATN6" s="616"/>
      <c r="ATO6" s="616"/>
      <c r="ATP6" s="616"/>
      <c r="ATQ6" s="667"/>
      <c r="ATR6" s="667"/>
      <c r="ATS6" s="616"/>
      <c r="ATT6" s="616"/>
      <c r="ATU6" s="616"/>
      <c r="ATV6" s="616"/>
      <c r="ATW6" s="667"/>
      <c r="ATX6" s="667"/>
      <c r="ATY6" s="145"/>
      <c r="ATZ6" s="667"/>
      <c r="AUA6" s="667"/>
      <c r="AUB6" s="667"/>
      <c r="AUC6" s="667"/>
      <c r="AUD6" s="667"/>
      <c r="AUE6" s="667"/>
      <c r="AUF6" s="616"/>
      <c r="AUG6" s="616"/>
      <c r="AUH6" s="667"/>
      <c r="AUI6" s="616"/>
      <c r="AUJ6" s="616"/>
      <c r="AUK6" s="616"/>
      <c r="AUL6" s="667"/>
      <c r="AUM6" s="667"/>
      <c r="AUN6" s="616"/>
      <c r="AUO6" s="616"/>
      <c r="AUP6" s="616"/>
      <c r="AUQ6" s="616"/>
      <c r="AUR6" s="667"/>
      <c r="AUS6" s="667"/>
      <c r="AUT6" s="145"/>
      <c r="AUU6" s="667"/>
      <c r="AUV6" s="667"/>
      <c r="AUW6" s="667"/>
      <c r="AUX6" s="667"/>
      <c r="AUY6" s="667"/>
      <c r="AUZ6" s="667"/>
      <c r="AVA6" s="616"/>
      <c r="AVB6" s="616"/>
      <c r="AVC6" s="667"/>
      <c r="AVD6" s="616"/>
      <c r="AVE6" s="616"/>
      <c r="AVF6" s="616"/>
      <c r="AVG6" s="667"/>
      <c r="AVH6" s="667"/>
      <c r="AVI6" s="616"/>
      <c r="AVJ6" s="616"/>
      <c r="AVK6" s="616"/>
      <c r="AVL6" s="616"/>
      <c r="AVM6" s="667"/>
      <c r="AVN6" s="667"/>
      <c r="AVO6" s="145"/>
      <c r="AVP6" s="667"/>
      <c r="AVQ6" s="667"/>
      <c r="AVR6" s="667"/>
      <c r="AVS6" s="667"/>
      <c r="AVT6" s="667"/>
      <c r="AVU6" s="667"/>
      <c r="AVV6" s="616"/>
      <c r="AVW6" s="616"/>
      <c r="AVX6" s="667"/>
      <c r="AVY6" s="616"/>
      <c r="AVZ6" s="616"/>
      <c r="AWA6" s="616"/>
      <c r="AWB6" s="667"/>
      <c r="AWC6" s="667"/>
      <c r="AWD6" s="616"/>
      <c r="AWE6" s="616"/>
      <c r="AWF6" s="616"/>
      <c r="AWG6" s="616"/>
      <c r="AWH6" s="667"/>
      <c r="AWI6" s="667"/>
      <c r="AWJ6" s="145"/>
      <c r="AWK6" s="667"/>
      <c r="AWL6" s="667"/>
      <c r="AWM6" s="667"/>
      <c r="AWN6" s="667"/>
      <c r="AWO6" s="667"/>
      <c r="AWP6" s="667"/>
      <c r="AWQ6" s="616"/>
      <c r="AWR6" s="616"/>
      <c r="AWS6" s="667"/>
      <c r="AWT6" s="616"/>
      <c r="AWU6" s="616"/>
      <c r="AWV6" s="616"/>
      <c r="AWW6" s="667"/>
      <c r="AWX6" s="667"/>
      <c r="AWY6" s="616"/>
      <c r="AWZ6" s="616"/>
      <c r="AXA6" s="616"/>
      <c r="AXB6" s="616"/>
      <c r="AXC6" s="667"/>
      <c r="AXD6" s="667"/>
      <c r="AXE6" s="145"/>
      <c r="AXF6" s="667"/>
      <c r="AXG6" s="667"/>
      <c r="AXH6" s="667"/>
      <c r="AXI6" s="667"/>
      <c r="AXJ6" s="667"/>
      <c r="AXK6" s="667"/>
      <c r="AXL6" s="616"/>
      <c r="AXM6" s="616"/>
      <c r="AXN6" s="667"/>
      <c r="AXO6" s="616"/>
      <c r="AXP6" s="616"/>
      <c r="AXQ6" s="616"/>
      <c r="AXR6" s="667"/>
      <c r="AXS6" s="667"/>
      <c r="AXT6" s="616"/>
      <c r="AXU6" s="616"/>
      <c r="AXV6" s="616"/>
      <c r="AXW6" s="616"/>
      <c r="AXX6" s="667"/>
      <c r="AXY6" s="667"/>
      <c r="AXZ6" s="145"/>
      <c r="AYA6" s="667"/>
      <c r="AYB6" s="667"/>
      <c r="AYC6" s="667"/>
      <c r="AYD6" s="667"/>
      <c r="AYE6" s="667"/>
      <c r="AYF6" s="667"/>
      <c r="AYG6" s="616"/>
      <c r="AYH6" s="616"/>
      <c r="AYI6" s="667"/>
      <c r="AYJ6" s="616"/>
      <c r="AYK6" s="616"/>
      <c r="AYL6" s="616"/>
      <c r="AYM6" s="667"/>
      <c r="AYN6" s="667"/>
      <c r="AYO6" s="616"/>
      <c r="AYP6" s="616"/>
      <c r="AYQ6" s="616"/>
      <c r="AYR6" s="616"/>
      <c r="AYS6" s="667"/>
      <c r="AYT6" s="667"/>
      <c r="AYU6" s="145"/>
      <c r="AYV6" s="667"/>
      <c r="AYW6" s="667"/>
      <c r="AYX6" s="667"/>
      <c r="AYY6" s="667"/>
      <c r="AYZ6" s="667"/>
      <c r="AZA6" s="667"/>
      <c r="AZB6" s="616"/>
      <c r="AZC6" s="616"/>
      <c r="AZD6" s="667"/>
      <c r="AZE6" s="616"/>
      <c r="AZF6" s="616"/>
      <c r="AZG6" s="616"/>
      <c r="AZH6" s="667"/>
      <c r="AZI6" s="667"/>
      <c r="AZJ6" s="616"/>
      <c r="AZK6" s="616"/>
      <c r="AZL6" s="616"/>
      <c r="AZM6" s="616"/>
      <c r="AZN6" s="667"/>
      <c r="AZO6" s="667"/>
      <c r="AZP6" s="145"/>
      <c r="AZQ6" s="667"/>
      <c r="AZR6" s="667"/>
      <c r="AZS6" s="667"/>
      <c r="AZT6" s="667"/>
      <c r="AZU6" s="667"/>
      <c r="AZV6" s="667"/>
      <c r="AZW6" s="616"/>
      <c r="AZX6" s="616"/>
      <c r="AZY6" s="667"/>
      <c r="AZZ6" s="616"/>
      <c r="BAA6" s="616"/>
      <c r="BAB6" s="616"/>
      <c r="BAC6" s="667"/>
      <c r="BAD6" s="667"/>
      <c r="BAE6" s="616"/>
      <c r="BAF6" s="616"/>
      <c r="BAG6" s="616"/>
      <c r="BAH6" s="616"/>
      <c r="BAI6" s="667"/>
      <c r="BAJ6" s="667"/>
      <c r="BAK6" s="145"/>
      <c r="BAL6" s="667"/>
      <c r="BAM6" s="667"/>
      <c r="BAN6" s="667"/>
      <c r="BAO6" s="667"/>
      <c r="BAP6" s="667"/>
      <c r="BAQ6" s="667"/>
      <c r="BAR6" s="616"/>
      <c r="BAS6" s="616"/>
      <c r="BAT6" s="667"/>
      <c r="BAU6" s="616"/>
      <c r="BAV6" s="616"/>
      <c r="BAW6" s="616"/>
      <c r="BAX6" s="667"/>
      <c r="BAY6" s="667"/>
      <c r="BAZ6" s="616"/>
      <c r="BBA6" s="616"/>
      <c r="BBB6" s="616"/>
      <c r="BBC6" s="616"/>
      <c r="BBD6" s="667"/>
      <c r="BBE6" s="667"/>
      <c r="BBF6" s="145"/>
      <c r="BBG6" s="667"/>
      <c r="BBH6" s="667"/>
      <c r="BBI6" s="667"/>
      <c r="BBJ6" s="667"/>
      <c r="BBK6" s="667"/>
      <c r="BBL6" s="667"/>
      <c r="BBM6" s="616"/>
      <c r="BBN6" s="616"/>
      <c r="BBO6" s="667"/>
      <c r="BBP6" s="616"/>
      <c r="BBQ6" s="616"/>
      <c r="BBR6" s="616"/>
      <c r="BBS6" s="667"/>
      <c r="BBT6" s="667"/>
      <c r="BBU6" s="616"/>
      <c r="BBV6" s="616"/>
      <c r="BBW6" s="616"/>
      <c r="BBX6" s="616"/>
      <c r="BBY6" s="667"/>
      <c r="BBZ6" s="667"/>
      <c r="BCA6" s="145"/>
      <c r="BCB6" s="667"/>
      <c r="BCC6" s="667"/>
      <c r="BCD6" s="667"/>
      <c r="BCE6" s="667"/>
      <c r="BCF6" s="667"/>
      <c r="BCG6" s="667"/>
      <c r="BCH6" s="616"/>
      <c r="BCI6" s="616"/>
      <c r="BCJ6" s="667"/>
      <c r="BCK6" s="616"/>
      <c r="BCL6" s="616"/>
      <c r="BCM6" s="616"/>
      <c r="BCN6" s="667"/>
      <c r="BCO6" s="667"/>
      <c r="BCP6" s="616"/>
      <c r="BCQ6" s="616"/>
      <c r="BCR6" s="616"/>
      <c r="BCS6" s="616"/>
      <c r="BCT6" s="667"/>
      <c r="BCU6" s="667"/>
      <c r="BCV6" s="145"/>
      <c r="BCW6" s="667"/>
      <c r="BCX6" s="667"/>
      <c r="BCY6" s="667"/>
      <c r="BCZ6" s="667"/>
      <c r="BDA6" s="667"/>
      <c r="BDB6" s="667"/>
      <c r="BDC6" s="616"/>
      <c r="BDD6" s="616"/>
      <c r="BDE6" s="667"/>
      <c r="BDF6" s="616"/>
      <c r="BDG6" s="616"/>
      <c r="BDH6" s="616"/>
      <c r="BDI6" s="667"/>
      <c r="BDJ6" s="667"/>
      <c r="BDK6" s="616"/>
      <c r="BDL6" s="616"/>
      <c r="BDM6" s="616"/>
      <c r="BDN6" s="616"/>
      <c r="BDO6" s="667"/>
      <c r="BDP6" s="667"/>
      <c r="BDQ6" s="145"/>
      <c r="BDR6" s="667"/>
      <c r="BDS6" s="667"/>
      <c r="BDT6" s="667"/>
      <c r="BDU6" s="667"/>
      <c r="BDV6" s="667"/>
      <c r="BDW6" s="667"/>
      <c r="BDX6" s="616"/>
      <c r="BDY6" s="616"/>
      <c r="BDZ6" s="667"/>
      <c r="BEA6" s="616"/>
      <c r="BEB6" s="616"/>
      <c r="BEC6" s="616"/>
      <c r="BED6" s="667"/>
      <c r="BEE6" s="667"/>
      <c r="BEF6" s="616"/>
      <c r="BEG6" s="616"/>
      <c r="BEH6" s="616"/>
      <c r="BEI6" s="616"/>
      <c r="BEJ6" s="667"/>
      <c r="BEK6" s="667"/>
      <c r="BEL6" s="145"/>
      <c r="BEM6" s="667"/>
      <c r="BEN6" s="667"/>
      <c r="BEO6" s="667"/>
      <c r="BEP6" s="667"/>
      <c r="BEQ6" s="667"/>
      <c r="BER6" s="667"/>
      <c r="BES6" s="616"/>
      <c r="BET6" s="616"/>
      <c r="BEU6" s="667"/>
      <c r="BEV6" s="616"/>
      <c r="BEW6" s="616"/>
      <c r="BEX6" s="616"/>
      <c r="BEY6" s="667"/>
      <c r="BEZ6" s="667"/>
      <c r="BFA6" s="616"/>
      <c r="BFB6" s="616"/>
      <c r="BFC6" s="616"/>
      <c r="BFD6" s="616"/>
      <c r="BFE6" s="667"/>
      <c r="BFF6" s="667"/>
      <c r="BFG6" s="145"/>
      <c r="BFH6" s="667"/>
      <c r="BFI6" s="667"/>
      <c r="BFJ6" s="667"/>
      <c r="BFK6" s="667"/>
      <c r="BFL6" s="667"/>
      <c r="BFM6" s="667"/>
      <c r="BFN6" s="616"/>
      <c r="BFO6" s="616"/>
      <c r="BFP6" s="667"/>
      <c r="BFQ6" s="616"/>
      <c r="BFR6" s="616"/>
      <c r="BFS6" s="616"/>
      <c r="BFT6" s="667"/>
      <c r="BFU6" s="667"/>
      <c r="BFV6" s="616"/>
      <c r="BFW6" s="616"/>
      <c r="BFX6" s="616"/>
      <c r="BFY6" s="616"/>
      <c r="BFZ6" s="667"/>
      <c r="BGA6" s="667"/>
      <c r="BGB6" s="145"/>
      <c r="BGC6" s="667"/>
      <c r="BGD6" s="667"/>
      <c r="BGE6" s="667"/>
      <c r="BGF6" s="667"/>
      <c r="BGG6" s="667"/>
      <c r="BGH6" s="667"/>
      <c r="BGI6" s="616"/>
      <c r="BGJ6" s="616"/>
      <c r="BGK6" s="667"/>
      <c r="BGL6" s="616"/>
      <c r="BGM6" s="616"/>
      <c r="BGN6" s="616"/>
      <c r="BGO6" s="667"/>
      <c r="BGP6" s="667"/>
      <c r="BGQ6" s="616"/>
      <c r="BGR6" s="616"/>
      <c r="BGS6" s="616"/>
      <c r="BGT6" s="616"/>
      <c r="BGU6" s="667"/>
      <c r="BGV6" s="667"/>
      <c r="BGW6" s="145"/>
      <c r="BGX6" s="667"/>
      <c r="BGY6" s="667"/>
      <c r="BGZ6" s="667"/>
      <c r="BHA6" s="667"/>
      <c r="BHB6" s="667"/>
      <c r="BHC6" s="667"/>
      <c r="BHD6" s="616"/>
      <c r="BHE6" s="616"/>
      <c r="BHF6" s="667"/>
      <c r="BHG6" s="616"/>
      <c r="BHH6" s="616"/>
      <c r="BHI6" s="616"/>
      <c r="BHJ6" s="667"/>
      <c r="BHK6" s="667"/>
      <c r="BHL6" s="616"/>
      <c r="BHM6" s="616"/>
      <c r="BHN6" s="616"/>
      <c r="BHO6" s="616"/>
      <c r="BHP6" s="667"/>
      <c r="BHQ6" s="667"/>
      <c r="BHR6" s="145"/>
      <c r="BHS6" s="667"/>
      <c r="BHT6" s="667"/>
      <c r="BHU6" s="667"/>
      <c r="BHV6" s="667"/>
      <c r="BHW6" s="667"/>
      <c r="BHX6" s="667"/>
      <c r="BHY6" s="616"/>
      <c r="BHZ6" s="616"/>
      <c r="BIA6" s="667"/>
      <c r="BIB6" s="616"/>
      <c r="BIC6" s="616"/>
      <c r="BID6" s="616"/>
      <c r="BIE6" s="667"/>
      <c r="BIF6" s="667"/>
      <c r="BIG6" s="616"/>
      <c r="BIH6" s="616"/>
      <c r="BII6" s="616"/>
      <c r="BIJ6" s="616"/>
      <c r="BIK6" s="667"/>
      <c r="BIL6" s="667"/>
      <c r="BIM6" s="145"/>
      <c r="BIN6" s="667"/>
      <c r="BIO6" s="667"/>
      <c r="BIP6" s="667"/>
      <c r="BIQ6" s="667"/>
      <c r="BIR6" s="667"/>
      <c r="BIS6" s="667"/>
      <c r="BIT6" s="616"/>
      <c r="BIU6" s="616"/>
      <c r="BIV6" s="667"/>
      <c r="BIW6" s="616"/>
      <c r="BIX6" s="616"/>
      <c r="BIY6" s="616"/>
      <c r="BIZ6" s="667"/>
      <c r="BJA6" s="667"/>
      <c r="BJB6" s="616"/>
      <c r="BJC6" s="616"/>
      <c r="BJD6" s="616"/>
      <c r="BJE6" s="616"/>
      <c r="BJF6" s="667"/>
      <c r="BJG6" s="667"/>
      <c r="BJH6" s="145"/>
      <c r="BJI6" s="667"/>
      <c r="BJJ6" s="667"/>
      <c r="BJK6" s="667"/>
      <c r="BJL6" s="667"/>
      <c r="BJM6" s="667"/>
      <c r="BJN6" s="667"/>
      <c r="BJO6" s="616"/>
      <c r="BJP6" s="616"/>
      <c r="BJQ6" s="667"/>
      <c r="BJR6" s="616"/>
      <c r="BJS6" s="616"/>
      <c r="BJT6" s="616"/>
      <c r="BJU6" s="667"/>
      <c r="BJV6" s="667"/>
      <c r="BJW6" s="616"/>
      <c r="BJX6" s="616"/>
      <c r="BJY6" s="616"/>
      <c r="BJZ6" s="616"/>
      <c r="BKA6" s="667"/>
      <c r="BKB6" s="667"/>
      <c r="BKC6" s="145"/>
      <c r="BKD6" s="667"/>
      <c r="BKE6" s="667"/>
      <c r="BKF6" s="667"/>
      <c r="BKG6" s="667"/>
      <c r="BKH6" s="667"/>
      <c r="BKI6" s="667"/>
      <c r="BKJ6" s="616"/>
      <c r="BKK6" s="616"/>
      <c r="BKL6" s="667"/>
      <c r="BKM6" s="616"/>
      <c r="BKN6" s="616"/>
      <c r="BKO6" s="616"/>
      <c r="BKP6" s="667"/>
      <c r="BKQ6" s="667"/>
      <c r="BKR6" s="616"/>
      <c r="BKS6" s="616"/>
      <c r="BKT6" s="616"/>
      <c r="BKU6" s="616"/>
      <c r="BKV6" s="667"/>
      <c r="BKW6" s="667"/>
      <c r="BKX6" s="145"/>
      <c r="BKY6" s="667"/>
      <c r="BKZ6" s="667"/>
      <c r="BLA6" s="667"/>
      <c r="BLB6" s="667"/>
      <c r="BLC6" s="667"/>
      <c r="BLD6" s="667"/>
      <c r="BLE6" s="616"/>
      <c r="BLF6" s="616"/>
      <c r="BLG6" s="667"/>
      <c r="BLH6" s="616"/>
      <c r="BLI6" s="616"/>
      <c r="BLJ6" s="616"/>
      <c r="BLK6" s="667"/>
      <c r="BLL6" s="667"/>
      <c r="BLM6" s="616"/>
      <c r="BLN6" s="616"/>
      <c r="BLO6" s="616"/>
      <c r="BLP6" s="616"/>
      <c r="BLQ6" s="667"/>
      <c r="BLR6" s="667"/>
      <c r="BLS6" s="145"/>
      <c r="BLT6" s="667"/>
      <c r="BLU6" s="667"/>
      <c r="BLV6" s="667"/>
      <c r="BLW6" s="667"/>
      <c r="BLX6" s="667"/>
      <c r="BLY6" s="667"/>
      <c r="BLZ6" s="616"/>
      <c r="BMA6" s="616"/>
      <c r="BMB6" s="667"/>
      <c r="BMC6" s="616"/>
      <c r="BMD6" s="616"/>
      <c r="BME6" s="616"/>
      <c r="BMF6" s="667"/>
      <c r="BMG6" s="667"/>
      <c r="BMH6" s="616"/>
      <c r="BMI6" s="616"/>
      <c r="BMJ6" s="616"/>
      <c r="BMK6" s="616"/>
      <c r="BML6" s="667"/>
      <c r="BMM6" s="667"/>
      <c r="BMN6" s="145"/>
      <c r="BMO6" s="667"/>
      <c r="BMP6" s="667"/>
      <c r="BMQ6" s="667"/>
      <c r="BMR6" s="667"/>
      <c r="BMS6" s="667"/>
      <c r="BMT6" s="667"/>
      <c r="BMU6" s="616"/>
      <c r="BMV6" s="616"/>
      <c r="BMW6" s="667"/>
      <c r="BMX6" s="616"/>
      <c r="BMY6" s="616"/>
      <c r="BMZ6" s="616"/>
      <c r="BNA6" s="667"/>
      <c r="BNB6" s="667"/>
      <c r="BNC6" s="616"/>
      <c r="BND6" s="616"/>
      <c r="BNE6" s="616"/>
      <c r="BNF6" s="616"/>
      <c r="BNG6" s="667"/>
      <c r="BNH6" s="667"/>
      <c r="BNI6" s="145"/>
      <c r="BNJ6" s="667"/>
      <c r="BNK6" s="667"/>
      <c r="BNL6" s="667"/>
      <c r="BNM6" s="667"/>
      <c r="BNN6" s="667"/>
      <c r="BNO6" s="667"/>
      <c r="BNP6" s="616"/>
      <c r="BNQ6" s="616"/>
      <c r="BNR6" s="667"/>
      <c r="BNS6" s="616"/>
      <c r="BNT6" s="616"/>
      <c r="BNU6" s="616"/>
      <c r="BNV6" s="667"/>
      <c r="BNW6" s="667"/>
      <c r="BNX6" s="616"/>
      <c r="BNY6" s="616"/>
      <c r="BNZ6" s="616"/>
      <c r="BOA6" s="616"/>
      <c r="BOB6" s="667"/>
      <c r="BOC6" s="667"/>
      <c r="BOD6" s="145"/>
      <c r="BOE6" s="667"/>
      <c r="BOF6" s="667"/>
      <c r="BOG6" s="667"/>
      <c r="BOH6" s="667"/>
      <c r="BOI6" s="667"/>
      <c r="BOJ6" s="667"/>
      <c r="BOK6" s="616"/>
      <c r="BOL6" s="616"/>
      <c r="BOM6" s="667"/>
      <c r="BON6" s="616"/>
      <c r="BOO6" s="616"/>
      <c r="BOP6" s="616"/>
      <c r="BOQ6" s="667"/>
      <c r="BOR6" s="667"/>
      <c r="BOS6" s="616"/>
      <c r="BOT6" s="616"/>
      <c r="BOU6" s="616"/>
      <c r="BOV6" s="616"/>
      <c r="BOW6" s="667"/>
      <c r="BOX6" s="667"/>
      <c r="BOY6" s="145"/>
      <c r="BOZ6" s="667"/>
      <c r="BPA6" s="667"/>
      <c r="BPB6" s="667"/>
      <c r="BPC6" s="667"/>
      <c r="BPD6" s="667"/>
      <c r="BPE6" s="667"/>
      <c r="BPF6" s="616"/>
      <c r="BPG6" s="616"/>
      <c r="BPH6" s="667"/>
      <c r="BPI6" s="616"/>
      <c r="BPJ6" s="616"/>
      <c r="BPK6" s="616"/>
      <c r="BPL6" s="667"/>
      <c r="BPM6" s="667"/>
      <c r="BPN6" s="616"/>
      <c r="BPO6" s="616"/>
      <c r="BPP6" s="616"/>
      <c r="BPQ6" s="616"/>
      <c r="BPR6" s="667"/>
      <c r="BPS6" s="667"/>
      <c r="BPT6" s="145"/>
      <c r="BPU6" s="667"/>
      <c r="BPV6" s="667"/>
      <c r="BPW6" s="667"/>
      <c r="BPX6" s="667"/>
      <c r="BPY6" s="667"/>
      <c r="BPZ6" s="667"/>
      <c r="BQA6" s="616"/>
      <c r="BQB6" s="616"/>
      <c r="BQC6" s="667"/>
      <c r="BQD6" s="616"/>
      <c r="BQE6" s="616"/>
      <c r="BQF6" s="616"/>
      <c r="BQG6" s="667"/>
      <c r="BQH6" s="667"/>
      <c r="BQI6" s="616"/>
      <c r="BQJ6" s="616"/>
      <c r="BQK6" s="616"/>
      <c r="BQL6" s="616"/>
      <c r="BQM6" s="667"/>
      <c r="BQN6" s="667"/>
      <c r="BQO6" s="145"/>
      <c r="BQP6" s="667"/>
      <c r="BQQ6" s="667"/>
      <c r="BQR6" s="667"/>
      <c r="BQS6" s="667"/>
      <c r="BQT6" s="667"/>
      <c r="BQU6" s="667"/>
      <c r="BQV6" s="616"/>
      <c r="BQW6" s="616"/>
      <c r="BQX6" s="667"/>
      <c r="BQY6" s="616"/>
      <c r="BQZ6" s="616"/>
      <c r="BRA6" s="616"/>
      <c r="BRB6" s="667"/>
      <c r="BRC6" s="667"/>
      <c r="BRD6" s="616"/>
      <c r="BRE6" s="616"/>
      <c r="BRF6" s="616"/>
      <c r="BRG6" s="616"/>
      <c r="BRH6" s="667"/>
      <c r="BRI6" s="667"/>
      <c r="BRJ6" s="145"/>
      <c r="BRK6" s="667"/>
      <c r="BRL6" s="667"/>
      <c r="BRM6" s="667"/>
      <c r="BRN6" s="667"/>
      <c r="BRO6" s="667"/>
      <c r="BRP6" s="667"/>
      <c r="BRQ6" s="616"/>
      <c r="BRR6" s="616"/>
      <c r="BRS6" s="667"/>
      <c r="BRT6" s="616"/>
      <c r="BRU6" s="616"/>
      <c r="BRV6" s="616"/>
      <c r="BRW6" s="667"/>
      <c r="BRX6" s="667"/>
      <c r="BRY6" s="616"/>
      <c r="BRZ6" s="616"/>
      <c r="BSA6" s="616"/>
      <c r="BSB6" s="616"/>
      <c r="BSC6" s="667"/>
      <c r="BSD6" s="667"/>
      <c r="BSE6" s="145"/>
      <c r="BSF6" s="667"/>
      <c r="BSG6" s="667"/>
      <c r="BSH6" s="667"/>
      <c r="BSI6" s="667"/>
      <c r="BSJ6" s="667"/>
      <c r="BSK6" s="667"/>
      <c r="BSL6" s="616"/>
      <c r="BSM6" s="616"/>
      <c r="BSN6" s="667"/>
      <c r="BSO6" s="616"/>
      <c r="BSP6" s="616"/>
      <c r="BSQ6" s="616"/>
      <c r="BSR6" s="667"/>
      <c r="BSS6" s="667"/>
      <c r="BST6" s="616"/>
      <c r="BSU6" s="616"/>
      <c r="BSV6" s="616"/>
      <c r="BSW6" s="616"/>
      <c r="BSX6" s="667"/>
      <c r="BSY6" s="667"/>
      <c r="BSZ6" s="145"/>
      <c r="BTA6" s="667"/>
      <c r="BTB6" s="667"/>
      <c r="BTC6" s="667"/>
      <c r="BTD6" s="667"/>
      <c r="BTE6" s="667"/>
      <c r="BTF6" s="667"/>
      <c r="BTG6" s="616"/>
      <c r="BTH6" s="616"/>
      <c r="BTI6" s="667"/>
      <c r="BTJ6" s="616"/>
      <c r="BTK6" s="616"/>
      <c r="BTL6" s="616"/>
      <c r="BTM6" s="667"/>
      <c r="BTN6" s="667"/>
      <c r="BTO6" s="616"/>
      <c r="BTP6" s="616"/>
      <c r="BTQ6" s="616"/>
      <c r="BTR6" s="616"/>
      <c r="BTS6" s="667"/>
      <c r="BTT6" s="667"/>
      <c r="BTU6" s="145"/>
      <c r="BTV6" s="667"/>
      <c r="BTW6" s="667"/>
      <c r="BTX6" s="667"/>
      <c r="BTY6" s="667"/>
      <c r="BTZ6" s="667"/>
      <c r="BUA6" s="667"/>
      <c r="BUB6" s="616"/>
      <c r="BUC6" s="616"/>
      <c r="BUD6" s="667"/>
      <c r="BUE6" s="616"/>
      <c r="BUF6" s="616"/>
      <c r="BUG6" s="616"/>
      <c r="BUH6" s="667"/>
      <c r="BUI6" s="667"/>
      <c r="BUJ6" s="616"/>
      <c r="BUK6" s="616"/>
      <c r="BUL6" s="616"/>
      <c r="BUM6" s="616"/>
      <c r="BUN6" s="667"/>
      <c r="BUO6" s="667"/>
      <c r="BUP6" s="145"/>
      <c r="BUQ6" s="667"/>
      <c r="BUR6" s="667"/>
      <c r="BUS6" s="667"/>
      <c r="BUT6" s="667"/>
      <c r="BUU6" s="667"/>
      <c r="BUV6" s="667"/>
      <c r="BUW6" s="616"/>
      <c r="BUX6" s="616"/>
      <c r="BUY6" s="667"/>
      <c r="BUZ6" s="616"/>
      <c r="BVA6" s="616"/>
      <c r="BVB6" s="616"/>
      <c r="BVC6" s="667"/>
      <c r="BVD6" s="667"/>
      <c r="BVE6" s="616"/>
      <c r="BVF6" s="616"/>
      <c r="BVG6" s="616"/>
      <c r="BVH6" s="616"/>
      <c r="BVI6" s="667"/>
      <c r="BVJ6" s="667"/>
      <c r="BVK6" s="145"/>
      <c r="BVL6" s="667"/>
      <c r="BVM6" s="667"/>
      <c r="BVN6" s="667"/>
      <c r="BVO6" s="667"/>
      <c r="BVP6" s="667"/>
      <c r="BVQ6" s="667"/>
      <c r="BVR6" s="616"/>
      <c r="BVS6" s="616"/>
      <c r="BVT6" s="667"/>
      <c r="BVU6" s="616"/>
      <c r="BVV6" s="616"/>
      <c r="BVW6" s="616"/>
      <c r="BVX6" s="667"/>
      <c r="BVY6" s="667"/>
      <c r="BVZ6" s="616"/>
      <c r="BWA6" s="616"/>
      <c r="BWB6" s="616"/>
      <c r="BWC6" s="616"/>
      <c r="BWD6" s="667"/>
      <c r="BWE6" s="667"/>
      <c r="BWF6" s="145"/>
      <c r="BWG6" s="667"/>
      <c r="BWH6" s="667"/>
      <c r="BWI6" s="667"/>
      <c r="BWJ6" s="667"/>
      <c r="BWK6" s="667"/>
      <c r="BWL6" s="667"/>
      <c r="BWM6" s="616"/>
      <c r="BWN6" s="616"/>
      <c r="BWO6" s="667"/>
      <c r="BWP6" s="616"/>
      <c r="BWQ6" s="616"/>
      <c r="BWR6" s="616"/>
      <c r="BWS6" s="667"/>
      <c r="BWT6" s="667"/>
      <c r="BWU6" s="616"/>
      <c r="BWV6" s="616"/>
      <c r="BWW6" s="616"/>
      <c r="BWX6" s="616"/>
      <c r="BWY6" s="667"/>
      <c r="BWZ6" s="667"/>
      <c r="BXA6" s="145"/>
      <c r="BXB6" s="667"/>
      <c r="BXC6" s="667"/>
      <c r="BXD6" s="667"/>
      <c r="BXE6" s="667"/>
      <c r="BXF6" s="667"/>
      <c r="BXG6" s="667"/>
      <c r="BXH6" s="616"/>
      <c r="BXI6" s="616"/>
      <c r="BXJ6" s="667"/>
      <c r="BXK6" s="616"/>
      <c r="BXL6" s="616"/>
      <c r="BXM6" s="616"/>
      <c r="BXN6" s="667"/>
      <c r="BXO6" s="667"/>
      <c r="BXP6" s="616"/>
      <c r="BXQ6" s="616"/>
      <c r="BXR6" s="616"/>
      <c r="BXS6" s="616"/>
      <c r="BXT6" s="667"/>
      <c r="BXU6" s="667"/>
      <c r="BXV6" s="145"/>
      <c r="BXW6" s="667"/>
      <c r="BXX6" s="667"/>
      <c r="BXY6" s="667"/>
      <c r="BXZ6" s="667"/>
      <c r="BYA6" s="667"/>
      <c r="BYB6" s="667"/>
      <c r="BYC6" s="616"/>
      <c r="BYD6" s="616"/>
      <c r="BYE6" s="667"/>
      <c r="BYF6" s="616"/>
      <c r="BYG6" s="616"/>
      <c r="BYH6" s="616"/>
      <c r="BYI6" s="667"/>
      <c r="BYJ6" s="667"/>
      <c r="BYK6" s="616"/>
      <c r="BYL6" s="616"/>
      <c r="BYM6" s="616"/>
      <c r="BYN6" s="616"/>
      <c r="BYO6" s="667"/>
      <c r="BYP6" s="667"/>
      <c r="BYQ6" s="145"/>
      <c r="BYR6" s="667"/>
      <c r="BYS6" s="667"/>
      <c r="BYT6" s="667"/>
      <c r="BYU6" s="667"/>
      <c r="BYV6" s="667"/>
      <c r="BYW6" s="667"/>
      <c r="BYX6" s="616"/>
      <c r="BYY6" s="616"/>
      <c r="BYZ6" s="667"/>
      <c r="BZA6" s="616"/>
      <c r="BZB6" s="616"/>
      <c r="BZC6" s="616"/>
      <c r="BZD6" s="667"/>
      <c r="BZE6" s="667"/>
      <c r="BZF6" s="616"/>
      <c r="BZG6" s="616"/>
      <c r="BZH6" s="616"/>
      <c r="BZI6" s="616"/>
      <c r="BZJ6" s="667"/>
      <c r="BZK6" s="667"/>
      <c r="BZL6" s="145"/>
      <c r="BZM6" s="667"/>
      <c r="BZN6" s="667"/>
      <c r="BZO6" s="667"/>
      <c r="BZP6" s="667"/>
      <c r="BZQ6" s="667"/>
      <c r="BZR6" s="667"/>
      <c r="BZS6" s="616"/>
      <c r="BZT6" s="616"/>
      <c r="BZU6" s="667"/>
      <c r="BZV6" s="616"/>
      <c r="BZW6" s="616"/>
      <c r="BZX6" s="616"/>
      <c r="BZY6" s="667"/>
      <c r="BZZ6" s="667"/>
      <c r="CAA6" s="616"/>
      <c r="CAB6" s="616"/>
      <c r="CAC6" s="616"/>
      <c r="CAD6" s="616"/>
      <c r="CAE6" s="667"/>
      <c r="CAF6" s="667"/>
      <c r="CAG6" s="145"/>
      <c r="CAH6" s="667"/>
      <c r="CAI6" s="667"/>
      <c r="CAJ6" s="667"/>
      <c r="CAK6" s="667"/>
      <c r="CAL6" s="667"/>
      <c r="CAM6" s="667"/>
      <c r="CAN6" s="616"/>
      <c r="CAO6" s="616"/>
      <c r="CAP6" s="667"/>
      <c r="CAQ6" s="616"/>
      <c r="CAR6" s="616"/>
      <c r="CAS6" s="616"/>
      <c r="CAT6" s="667"/>
      <c r="CAU6" s="667"/>
      <c r="CAV6" s="616"/>
      <c r="CAW6" s="616"/>
      <c r="CAX6" s="616"/>
      <c r="CAY6" s="616"/>
      <c r="CAZ6" s="667"/>
      <c r="CBA6" s="667"/>
      <c r="CBB6" s="145"/>
      <c r="CBC6" s="667"/>
      <c r="CBD6" s="667"/>
      <c r="CBE6" s="667"/>
      <c r="CBF6" s="667"/>
      <c r="CBG6" s="667"/>
      <c r="CBH6" s="667"/>
      <c r="CBI6" s="616"/>
      <c r="CBJ6" s="616"/>
      <c r="CBK6" s="667"/>
      <c r="CBL6" s="616"/>
      <c r="CBM6" s="616"/>
      <c r="CBN6" s="616"/>
      <c r="CBO6" s="667"/>
      <c r="CBP6" s="667"/>
      <c r="CBQ6" s="616"/>
      <c r="CBR6" s="616"/>
      <c r="CBS6" s="616"/>
      <c r="CBT6" s="616"/>
      <c r="CBU6" s="667"/>
      <c r="CBV6" s="667"/>
      <c r="CBW6" s="145"/>
      <c r="CBX6" s="667"/>
      <c r="CBY6" s="667"/>
      <c r="CBZ6" s="667"/>
      <c r="CCA6" s="667"/>
      <c r="CCB6" s="667"/>
      <c r="CCC6" s="667"/>
      <c r="CCD6" s="616"/>
      <c r="CCE6" s="616"/>
      <c r="CCF6" s="667"/>
      <c r="CCG6" s="616"/>
      <c r="CCH6" s="616"/>
      <c r="CCI6" s="616"/>
      <c r="CCJ6" s="667"/>
      <c r="CCK6" s="667"/>
      <c r="CCL6" s="616"/>
      <c r="CCM6" s="616"/>
      <c r="CCN6" s="616"/>
      <c r="CCO6" s="616"/>
      <c r="CCP6" s="667"/>
      <c r="CCQ6" s="667"/>
      <c r="CCR6" s="145"/>
      <c r="CCS6" s="667"/>
      <c r="CCT6" s="667"/>
      <c r="CCU6" s="667"/>
      <c r="CCV6" s="667"/>
      <c r="CCW6" s="667"/>
      <c r="CCX6" s="667"/>
      <c r="CCY6" s="616"/>
      <c r="CCZ6" s="616"/>
      <c r="CDA6" s="667"/>
      <c r="CDB6" s="616"/>
      <c r="CDC6" s="616"/>
      <c r="CDD6" s="616"/>
      <c r="CDE6" s="667"/>
      <c r="CDF6" s="667"/>
      <c r="CDG6" s="616"/>
      <c r="CDH6" s="616"/>
      <c r="CDI6" s="616"/>
      <c r="CDJ6" s="616"/>
      <c r="CDK6" s="667"/>
      <c r="CDL6" s="667"/>
      <c r="CDM6" s="145"/>
      <c r="CDN6" s="667"/>
      <c r="CDO6" s="667"/>
      <c r="CDP6" s="667"/>
      <c r="CDQ6" s="667"/>
      <c r="CDR6" s="667"/>
      <c r="CDS6" s="667"/>
      <c r="CDT6" s="616"/>
      <c r="CDU6" s="616"/>
      <c r="CDV6" s="667"/>
      <c r="CDW6" s="616"/>
      <c r="CDX6" s="616"/>
      <c r="CDY6" s="616"/>
      <c r="CDZ6" s="667"/>
      <c r="CEA6" s="667"/>
      <c r="CEB6" s="616"/>
      <c r="CEC6" s="616"/>
      <c r="CED6" s="616"/>
      <c r="CEE6" s="616"/>
      <c r="CEF6" s="667"/>
      <c r="CEG6" s="667"/>
      <c r="CEH6" s="145"/>
      <c r="CEI6" s="667"/>
      <c r="CEJ6" s="667"/>
      <c r="CEK6" s="667"/>
      <c r="CEL6" s="667"/>
      <c r="CEM6" s="667"/>
      <c r="CEN6" s="667"/>
      <c r="CEO6" s="616"/>
      <c r="CEP6" s="616"/>
      <c r="CEQ6" s="667"/>
      <c r="CER6" s="616"/>
      <c r="CES6" s="616"/>
      <c r="CET6" s="616"/>
      <c r="CEU6" s="667"/>
      <c r="CEV6" s="667"/>
      <c r="CEW6" s="616"/>
      <c r="CEX6" s="616"/>
      <c r="CEY6" s="616"/>
      <c r="CEZ6" s="616"/>
      <c r="CFA6" s="667"/>
      <c r="CFB6" s="667"/>
      <c r="CFC6" s="145"/>
      <c r="CFD6" s="667"/>
      <c r="CFE6" s="667"/>
      <c r="CFF6" s="667"/>
      <c r="CFG6" s="667"/>
      <c r="CFH6" s="667"/>
      <c r="CFI6" s="667"/>
      <c r="CFJ6" s="616"/>
      <c r="CFK6" s="616"/>
      <c r="CFL6" s="667"/>
      <c r="CFM6" s="616"/>
      <c r="CFN6" s="616"/>
      <c r="CFO6" s="616"/>
      <c r="CFP6" s="667"/>
      <c r="CFQ6" s="667"/>
      <c r="CFR6" s="616"/>
      <c r="CFS6" s="616"/>
      <c r="CFT6" s="616"/>
      <c r="CFU6" s="616"/>
      <c r="CFV6" s="667"/>
      <c r="CFW6" s="667"/>
      <c r="CFX6" s="145"/>
      <c r="CFY6" s="667"/>
      <c r="CFZ6" s="667"/>
      <c r="CGA6" s="667"/>
      <c r="CGB6" s="667"/>
      <c r="CGC6" s="667"/>
      <c r="CGD6" s="667"/>
      <c r="CGE6" s="616"/>
      <c r="CGF6" s="616"/>
      <c r="CGG6" s="667"/>
      <c r="CGH6" s="616"/>
      <c r="CGI6" s="616"/>
      <c r="CGJ6" s="616"/>
      <c r="CGK6" s="667"/>
      <c r="CGL6" s="667"/>
      <c r="CGM6" s="616"/>
      <c r="CGN6" s="616"/>
      <c r="CGO6" s="616"/>
      <c r="CGP6" s="616"/>
      <c r="CGQ6" s="667"/>
      <c r="CGR6" s="667"/>
      <c r="CGS6" s="145"/>
      <c r="CGT6" s="667"/>
      <c r="CGU6" s="667"/>
      <c r="CGV6" s="667"/>
      <c r="CGW6" s="667"/>
      <c r="CGX6" s="667"/>
      <c r="CGY6" s="667"/>
      <c r="CGZ6" s="616"/>
      <c r="CHA6" s="616"/>
      <c r="CHB6" s="667"/>
      <c r="CHC6" s="616"/>
      <c r="CHD6" s="616"/>
      <c r="CHE6" s="616"/>
      <c r="CHF6" s="667"/>
      <c r="CHG6" s="667"/>
      <c r="CHH6" s="616"/>
      <c r="CHI6" s="616"/>
      <c r="CHJ6" s="616"/>
      <c r="CHK6" s="616"/>
      <c r="CHL6" s="667"/>
      <c r="CHM6" s="667"/>
      <c r="CHN6" s="145"/>
      <c r="CHO6" s="667"/>
      <c r="CHP6" s="667"/>
      <c r="CHQ6" s="667"/>
      <c r="CHR6" s="667"/>
      <c r="CHS6" s="667"/>
      <c r="CHT6" s="667"/>
      <c r="CHU6" s="616"/>
      <c r="CHV6" s="616"/>
      <c r="CHW6" s="667"/>
      <c r="CHX6" s="616"/>
      <c r="CHY6" s="616"/>
      <c r="CHZ6" s="616"/>
      <c r="CIA6" s="667"/>
      <c r="CIB6" s="667"/>
      <c r="CIC6" s="616"/>
      <c r="CID6" s="616"/>
      <c r="CIE6" s="616"/>
      <c r="CIF6" s="616"/>
      <c r="CIG6" s="667"/>
      <c r="CIH6" s="667"/>
      <c r="CII6" s="145"/>
      <c r="CIJ6" s="667"/>
      <c r="CIK6" s="667"/>
      <c r="CIL6" s="667"/>
      <c r="CIM6" s="667"/>
      <c r="CIN6" s="667"/>
      <c r="CIO6" s="667"/>
      <c r="CIP6" s="616"/>
      <c r="CIQ6" s="616"/>
      <c r="CIR6" s="667"/>
      <c r="CIS6" s="616"/>
      <c r="CIT6" s="616"/>
      <c r="CIU6" s="616"/>
      <c r="CIV6" s="667"/>
      <c r="CIW6" s="667"/>
      <c r="CIX6" s="616"/>
      <c r="CIY6" s="616"/>
      <c r="CIZ6" s="616"/>
      <c r="CJA6" s="616"/>
      <c r="CJB6" s="667"/>
      <c r="CJC6" s="667"/>
      <c r="CJD6" s="145"/>
      <c r="CJE6" s="667"/>
      <c r="CJF6" s="667"/>
      <c r="CJG6" s="667"/>
      <c r="CJH6" s="667"/>
      <c r="CJI6" s="667"/>
      <c r="CJJ6" s="667"/>
      <c r="CJK6" s="616"/>
      <c r="CJL6" s="616"/>
      <c r="CJM6" s="667"/>
      <c r="CJN6" s="616"/>
      <c r="CJO6" s="616"/>
      <c r="CJP6" s="616"/>
      <c r="CJQ6" s="667"/>
      <c r="CJR6" s="667"/>
      <c r="CJS6" s="616"/>
      <c r="CJT6" s="616"/>
      <c r="CJU6" s="616"/>
      <c r="CJV6" s="616"/>
      <c r="CJW6" s="667"/>
      <c r="CJX6" s="667"/>
      <c r="CJY6" s="145"/>
      <c r="CJZ6" s="667"/>
      <c r="CKA6" s="667"/>
      <c r="CKB6" s="667"/>
      <c r="CKC6" s="667"/>
      <c r="CKD6" s="667"/>
      <c r="CKE6" s="667"/>
      <c r="CKF6" s="616"/>
      <c r="CKG6" s="616"/>
      <c r="CKH6" s="667"/>
      <c r="CKI6" s="616"/>
      <c r="CKJ6" s="616"/>
      <c r="CKK6" s="616"/>
      <c r="CKL6" s="667"/>
      <c r="CKM6" s="667"/>
      <c r="CKN6" s="616"/>
      <c r="CKO6" s="616"/>
      <c r="CKP6" s="616"/>
      <c r="CKQ6" s="616"/>
      <c r="CKR6" s="667"/>
      <c r="CKS6" s="667"/>
      <c r="CKT6" s="145"/>
      <c r="CKU6" s="667"/>
      <c r="CKV6" s="667"/>
      <c r="CKW6" s="667"/>
      <c r="CKX6" s="667"/>
      <c r="CKY6" s="667"/>
      <c r="CKZ6" s="667"/>
      <c r="CLA6" s="616"/>
      <c r="CLB6" s="616"/>
      <c r="CLC6" s="667"/>
      <c r="CLD6" s="616"/>
      <c r="CLE6" s="616"/>
      <c r="CLF6" s="616"/>
      <c r="CLG6" s="667"/>
      <c r="CLH6" s="667"/>
      <c r="CLI6" s="616"/>
      <c r="CLJ6" s="616"/>
      <c r="CLK6" s="616"/>
      <c r="CLL6" s="616"/>
      <c r="CLM6" s="667"/>
      <c r="CLN6" s="667"/>
      <c r="CLO6" s="145"/>
      <c r="CLP6" s="667"/>
      <c r="CLQ6" s="667"/>
      <c r="CLR6" s="667"/>
      <c r="CLS6" s="667"/>
      <c r="CLT6" s="667"/>
      <c r="CLU6" s="667"/>
      <c r="CLV6" s="616"/>
      <c r="CLW6" s="616"/>
      <c r="CLX6" s="667"/>
      <c r="CLY6" s="616"/>
      <c r="CLZ6" s="616"/>
      <c r="CMA6" s="616"/>
      <c r="CMB6" s="667"/>
      <c r="CMC6" s="667"/>
      <c r="CMD6" s="616"/>
      <c r="CME6" s="616"/>
      <c r="CMF6" s="616"/>
      <c r="CMG6" s="616"/>
      <c r="CMH6" s="667"/>
      <c r="CMI6" s="667"/>
      <c r="CMJ6" s="145"/>
      <c r="CMK6" s="667"/>
      <c r="CML6" s="667"/>
      <c r="CMM6" s="667"/>
      <c r="CMN6" s="667"/>
      <c r="CMO6" s="667"/>
      <c r="CMP6" s="667"/>
      <c r="CMQ6" s="616"/>
      <c r="CMR6" s="616"/>
      <c r="CMS6" s="667"/>
      <c r="CMT6" s="616"/>
      <c r="CMU6" s="616"/>
      <c r="CMV6" s="616"/>
      <c r="CMW6" s="667"/>
      <c r="CMX6" s="667"/>
      <c r="CMY6" s="616"/>
      <c r="CMZ6" s="616"/>
      <c r="CNA6" s="616"/>
      <c r="CNB6" s="616"/>
      <c r="CNC6" s="667"/>
      <c r="CND6" s="667"/>
      <c r="CNE6" s="145"/>
      <c r="CNF6" s="667"/>
      <c r="CNG6" s="667"/>
      <c r="CNH6" s="667"/>
      <c r="CNI6" s="667"/>
      <c r="CNJ6" s="667"/>
      <c r="CNK6" s="667"/>
      <c r="CNL6" s="616"/>
      <c r="CNM6" s="616"/>
      <c r="CNN6" s="667"/>
      <c r="CNO6" s="616"/>
      <c r="CNP6" s="616"/>
      <c r="CNQ6" s="616"/>
      <c r="CNR6" s="667"/>
      <c r="CNS6" s="667"/>
      <c r="CNT6" s="616"/>
      <c r="CNU6" s="616"/>
      <c r="CNV6" s="616"/>
      <c r="CNW6" s="616"/>
      <c r="CNX6" s="667"/>
      <c r="CNY6" s="667"/>
      <c r="CNZ6" s="145"/>
      <c r="COA6" s="667"/>
      <c r="COB6" s="667"/>
      <c r="COC6" s="667"/>
      <c r="COD6" s="667"/>
      <c r="COE6" s="667"/>
      <c r="COF6" s="667"/>
      <c r="COG6" s="616"/>
      <c r="COH6" s="616"/>
      <c r="COI6" s="667"/>
      <c r="COJ6" s="616"/>
      <c r="COK6" s="616"/>
      <c r="COL6" s="616"/>
      <c r="COM6" s="667"/>
      <c r="CON6" s="667"/>
      <c r="COO6" s="616"/>
      <c r="COP6" s="616"/>
      <c r="COQ6" s="616"/>
      <c r="COR6" s="616"/>
      <c r="COS6" s="667"/>
      <c r="COT6" s="667"/>
      <c r="COU6" s="145"/>
      <c r="COV6" s="667"/>
      <c r="COW6" s="667"/>
      <c r="COX6" s="667"/>
      <c r="COY6" s="667"/>
      <c r="COZ6" s="667"/>
      <c r="CPA6" s="667"/>
      <c r="CPB6" s="616"/>
      <c r="CPC6" s="616"/>
      <c r="CPD6" s="667"/>
      <c r="CPE6" s="616"/>
      <c r="CPF6" s="616"/>
      <c r="CPG6" s="616"/>
      <c r="CPH6" s="667"/>
      <c r="CPI6" s="667"/>
      <c r="CPJ6" s="616"/>
      <c r="CPK6" s="616"/>
      <c r="CPL6" s="616"/>
      <c r="CPM6" s="616"/>
      <c r="CPN6" s="667"/>
      <c r="CPO6" s="667"/>
      <c r="CPP6" s="145"/>
      <c r="CPQ6" s="667"/>
      <c r="CPR6" s="667"/>
      <c r="CPS6" s="667"/>
      <c r="CPT6" s="667"/>
      <c r="CPU6" s="667"/>
      <c r="CPV6" s="667"/>
      <c r="CPW6" s="616"/>
      <c r="CPX6" s="616"/>
      <c r="CPY6" s="667"/>
      <c r="CPZ6" s="616"/>
      <c r="CQA6" s="616"/>
      <c r="CQB6" s="616"/>
      <c r="CQC6" s="667"/>
      <c r="CQD6" s="667"/>
      <c r="CQE6" s="616"/>
      <c r="CQF6" s="616"/>
      <c r="CQG6" s="616"/>
      <c r="CQH6" s="616"/>
      <c r="CQI6" s="667"/>
      <c r="CQJ6" s="667"/>
      <c r="CQK6" s="145"/>
      <c r="CQL6" s="667"/>
      <c r="CQM6" s="667"/>
      <c r="CQN6" s="667"/>
      <c r="CQO6" s="667"/>
      <c r="CQP6" s="667"/>
      <c r="CQQ6" s="667"/>
      <c r="CQR6" s="616"/>
      <c r="CQS6" s="616"/>
      <c r="CQT6" s="667"/>
      <c r="CQU6" s="616"/>
      <c r="CQV6" s="616"/>
      <c r="CQW6" s="616"/>
      <c r="CQX6" s="667"/>
      <c r="CQY6" s="667"/>
      <c r="CQZ6" s="616"/>
      <c r="CRA6" s="616"/>
      <c r="CRB6" s="616"/>
      <c r="CRC6" s="616"/>
      <c r="CRD6" s="667"/>
      <c r="CRE6" s="667"/>
      <c r="CRF6" s="145"/>
      <c r="CRG6" s="667"/>
      <c r="CRH6" s="667"/>
      <c r="CRI6" s="667"/>
      <c r="CRJ6" s="667"/>
      <c r="CRK6" s="667"/>
      <c r="CRL6" s="667"/>
      <c r="CRM6" s="616"/>
      <c r="CRN6" s="616"/>
      <c r="CRO6" s="667"/>
      <c r="CRP6" s="616"/>
      <c r="CRQ6" s="616"/>
      <c r="CRR6" s="616"/>
      <c r="CRS6" s="667"/>
      <c r="CRT6" s="667"/>
      <c r="CRU6" s="616"/>
      <c r="CRV6" s="616"/>
      <c r="CRW6" s="616"/>
      <c r="CRX6" s="616"/>
      <c r="CRY6" s="667"/>
      <c r="CRZ6" s="667"/>
      <c r="CSA6" s="145"/>
      <c r="CSB6" s="667"/>
      <c r="CSC6" s="667"/>
      <c r="CSD6" s="667"/>
      <c r="CSE6" s="667"/>
      <c r="CSF6" s="667"/>
      <c r="CSG6" s="667"/>
      <c r="CSH6" s="616"/>
      <c r="CSI6" s="616"/>
      <c r="CSJ6" s="667"/>
      <c r="CSK6" s="616"/>
      <c r="CSL6" s="616"/>
      <c r="CSM6" s="616"/>
      <c r="CSN6" s="667"/>
      <c r="CSO6" s="667"/>
      <c r="CSP6" s="616"/>
      <c r="CSQ6" s="616"/>
      <c r="CSR6" s="616"/>
      <c r="CSS6" s="616"/>
      <c r="CST6" s="667"/>
      <c r="CSU6" s="667"/>
      <c r="CSV6" s="145"/>
      <c r="CSW6" s="667"/>
      <c r="CSX6" s="667"/>
      <c r="CSY6" s="667"/>
      <c r="CSZ6" s="667"/>
      <c r="CTA6" s="667"/>
      <c r="CTB6" s="667"/>
      <c r="CTC6" s="616"/>
      <c r="CTD6" s="616"/>
      <c r="CTE6" s="667"/>
      <c r="CTF6" s="616"/>
      <c r="CTG6" s="616"/>
      <c r="CTH6" s="616"/>
      <c r="CTI6" s="667"/>
      <c r="CTJ6" s="667"/>
      <c r="CTK6" s="616"/>
      <c r="CTL6" s="616"/>
      <c r="CTM6" s="616"/>
      <c r="CTN6" s="616"/>
      <c r="CTO6" s="667"/>
      <c r="CTP6" s="667"/>
      <c r="CTQ6" s="145"/>
      <c r="CTR6" s="667"/>
      <c r="CTS6" s="667"/>
      <c r="CTT6" s="667"/>
      <c r="CTU6" s="667"/>
      <c r="CTV6" s="667"/>
      <c r="CTW6" s="667"/>
      <c r="CTX6" s="616"/>
      <c r="CTY6" s="616"/>
      <c r="CTZ6" s="667"/>
      <c r="CUA6" s="616"/>
      <c r="CUB6" s="616"/>
      <c r="CUC6" s="616"/>
      <c r="CUD6" s="667"/>
      <c r="CUE6" s="667"/>
      <c r="CUF6" s="616"/>
      <c r="CUG6" s="616"/>
      <c r="CUH6" s="616"/>
      <c r="CUI6" s="616"/>
      <c r="CUJ6" s="667"/>
      <c r="CUK6" s="667"/>
      <c r="CUL6" s="145"/>
      <c r="CUM6" s="667"/>
      <c r="CUN6" s="667"/>
      <c r="CUO6" s="667"/>
      <c r="CUP6" s="667"/>
      <c r="CUQ6" s="667"/>
      <c r="CUR6" s="667"/>
      <c r="CUS6" s="616"/>
      <c r="CUT6" s="616"/>
      <c r="CUU6" s="667"/>
      <c r="CUV6" s="616"/>
      <c r="CUW6" s="616"/>
      <c r="CUX6" s="616"/>
      <c r="CUY6" s="667"/>
      <c r="CUZ6" s="667"/>
      <c r="CVA6" s="616"/>
      <c r="CVB6" s="616"/>
      <c r="CVC6" s="616"/>
      <c r="CVD6" s="616"/>
      <c r="CVE6" s="667"/>
      <c r="CVF6" s="667"/>
      <c r="CVG6" s="145"/>
      <c r="CVH6" s="667"/>
      <c r="CVI6" s="667"/>
      <c r="CVJ6" s="667"/>
      <c r="CVK6" s="667"/>
      <c r="CVL6" s="667"/>
      <c r="CVM6" s="667"/>
      <c r="CVN6" s="616"/>
      <c r="CVO6" s="616"/>
      <c r="CVP6" s="667"/>
      <c r="CVQ6" s="616"/>
      <c r="CVR6" s="616"/>
      <c r="CVS6" s="616"/>
      <c r="CVT6" s="667"/>
      <c r="CVU6" s="667"/>
      <c r="CVV6" s="616"/>
      <c r="CVW6" s="616"/>
      <c r="CVX6" s="616"/>
      <c r="CVY6" s="616"/>
      <c r="CVZ6" s="667"/>
      <c r="CWA6" s="667"/>
      <c r="CWB6" s="145"/>
      <c r="CWC6" s="667"/>
      <c r="CWD6" s="667"/>
      <c r="CWE6" s="667"/>
      <c r="CWF6" s="667"/>
      <c r="CWG6" s="667"/>
      <c r="CWH6" s="667"/>
      <c r="CWI6" s="616"/>
      <c r="CWJ6" s="616"/>
      <c r="CWK6" s="667"/>
      <c r="CWL6" s="616"/>
      <c r="CWM6" s="616"/>
      <c r="CWN6" s="616"/>
      <c r="CWO6" s="667"/>
      <c r="CWP6" s="667"/>
      <c r="CWQ6" s="616"/>
      <c r="CWR6" s="616"/>
      <c r="CWS6" s="616"/>
      <c r="CWT6" s="616"/>
      <c r="CWU6" s="667"/>
      <c r="CWV6" s="667"/>
      <c r="CWW6" s="145"/>
      <c r="CWX6" s="667"/>
      <c r="CWY6" s="667"/>
      <c r="CWZ6" s="667"/>
      <c r="CXA6" s="667"/>
      <c r="CXB6" s="667"/>
      <c r="CXC6" s="667"/>
      <c r="CXD6" s="616"/>
      <c r="CXE6" s="616"/>
      <c r="CXF6" s="667"/>
      <c r="CXG6" s="616"/>
      <c r="CXH6" s="616"/>
      <c r="CXI6" s="616"/>
      <c r="CXJ6" s="667"/>
      <c r="CXK6" s="667"/>
      <c r="CXL6" s="616"/>
      <c r="CXM6" s="616"/>
      <c r="CXN6" s="616"/>
      <c r="CXO6" s="616"/>
      <c r="CXP6" s="667"/>
      <c r="CXQ6" s="667"/>
      <c r="CXR6" s="145"/>
      <c r="CXS6" s="667"/>
      <c r="CXT6" s="667"/>
      <c r="CXU6" s="667"/>
      <c r="CXV6" s="667"/>
      <c r="CXW6" s="667"/>
      <c r="CXX6" s="667"/>
      <c r="CXY6" s="616"/>
      <c r="CXZ6" s="616"/>
      <c r="CYA6" s="667"/>
      <c r="CYB6" s="616"/>
      <c r="CYC6" s="616"/>
      <c r="CYD6" s="616"/>
      <c r="CYE6" s="667"/>
      <c r="CYF6" s="667"/>
      <c r="CYG6" s="616"/>
      <c r="CYH6" s="616"/>
      <c r="CYI6" s="616"/>
      <c r="CYJ6" s="616"/>
      <c r="CYK6" s="667"/>
      <c r="CYL6" s="667"/>
      <c r="CYM6" s="145"/>
      <c r="CYN6" s="667"/>
      <c r="CYO6" s="667"/>
      <c r="CYP6" s="667"/>
      <c r="CYQ6" s="667"/>
      <c r="CYR6" s="667"/>
      <c r="CYS6" s="667"/>
      <c r="CYT6" s="616"/>
      <c r="CYU6" s="616"/>
      <c r="CYV6" s="667"/>
      <c r="CYW6" s="616"/>
      <c r="CYX6" s="616"/>
      <c r="CYY6" s="616"/>
      <c r="CYZ6" s="667"/>
      <c r="CZA6" s="667"/>
      <c r="CZB6" s="616"/>
      <c r="CZC6" s="616"/>
      <c r="CZD6" s="616"/>
      <c r="CZE6" s="616"/>
      <c r="CZF6" s="667"/>
      <c r="CZG6" s="667"/>
      <c r="CZH6" s="145"/>
      <c r="CZI6" s="667"/>
      <c r="CZJ6" s="667"/>
      <c r="CZK6" s="667"/>
      <c r="CZL6" s="667"/>
      <c r="CZM6" s="667"/>
      <c r="CZN6" s="667"/>
      <c r="CZO6" s="616"/>
      <c r="CZP6" s="616"/>
      <c r="CZQ6" s="667"/>
      <c r="CZR6" s="616"/>
      <c r="CZS6" s="616"/>
      <c r="CZT6" s="616"/>
      <c r="CZU6" s="667"/>
      <c r="CZV6" s="667"/>
      <c r="CZW6" s="616"/>
      <c r="CZX6" s="616"/>
      <c r="CZY6" s="616"/>
      <c r="CZZ6" s="616"/>
      <c r="DAA6" s="667"/>
      <c r="DAB6" s="667"/>
      <c r="DAC6" s="145"/>
      <c r="DAD6" s="667"/>
      <c r="DAE6" s="667"/>
      <c r="DAF6" s="667"/>
      <c r="DAG6" s="667"/>
      <c r="DAH6" s="667"/>
      <c r="DAI6" s="667"/>
      <c r="DAJ6" s="616"/>
      <c r="DAK6" s="616"/>
      <c r="DAL6" s="667"/>
      <c r="DAM6" s="616"/>
      <c r="DAN6" s="616"/>
      <c r="DAO6" s="616"/>
      <c r="DAP6" s="667"/>
      <c r="DAQ6" s="667"/>
      <c r="DAR6" s="616"/>
      <c r="DAS6" s="616"/>
      <c r="DAT6" s="616"/>
      <c r="DAU6" s="616"/>
      <c r="DAV6" s="667"/>
      <c r="DAW6" s="667"/>
      <c r="DAX6" s="145"/>
      <c r="DAY6" s="667"/>
      <c r="DAZ6" s="667"/>
      <c r="DBA6" s="667"/>
      <c r="DBB6" s="667"/>
      <c r="DBC6" s="667"/>
      <c r="DBD6" s="667"/>
      <c r="DBE6" s="616"/>
      <c r="DBF6" s="616"/>
      <c r="DBG6" s="667"/>
      <c r="DBH6" s="616"/>
      <c r="DBI6" s="616"/>
      <c r="DBJ6" s="616"/>
      <c r="DBK6" s="667"/>
      <c r="DBL6" s="667"/>
      <c r="DBM6" s="616"/>
      <c r="DBN6" s="616"/>
      <c r="DBO6" s="616"/>
      <c r="DBP6" s="616"/>
      <c r="DBQ6" s="667"/>
      <c r="DBR6" s="667"/>
      <c r="DBS6" s="145"/>
      <c r="DBT6" s="667"/>
      <c r="DBU6" s="667"/>
      <c r="DBV6" s="667"/>
      <c r="DBW6" s="667"/>
      <c r="DBX6" s="667"/>
      <c r="DBY6" s="667"/>
      <c r="DBZ6" s="616"/>
      <c r="DCA6" s="616"/>
      <c r="DCB6" s="667"/>
      <c r="DCC6" s="616"/>
      <c r="DCD6" s="616"/>
      <c r="DCE6" s="616"/>
      <c r="DCF6" s="667"/>
      <c r="DCG6" s="667"/>
      <c r="DCH6" s="616"/>
      <c r="DCI6" s="616"/>
      <c r="DCJ6" s="616"/>
      <c r="DCK6" s="616"/>
      <c r="DCL6" s="667"/>
      <c r="DCM6" s="667"/>
      <c r="DCN6" s="145"/>
      <c r="DCO6" s="667"/>
      <c r="DCP6" s="667"/>
      <c r="DCQ6" s="667"/>
      <c r="DCR6" s="667"/>
      <c r="DCS6" s="667"/>
      <c r="DCT6" s="667"/>
      <c r="DCU6" s="616"/>
      <c r="DCV6" s="616"/>
      <c r="DCW6" s="667"/>
      <c r="DCX6" s="616"/>
      <c r="DCY6" s="616"/>
      <c r="DCZ6" s="616"/>
      <c r="DDA6" s="667"/>
      <c r="DDB6" s="667"/>
      <c r="DDC6" s="616"/>
      <c r="DDD6" s="616"/>
      <c r="DDE6" s="616"/>
      <c r="DDF6" s="616"/>
      <c r="DDG6" s="667"/>
      <c r="DDH6" s="667"/>
      <c r="DDI6" s="145"/>
      <c r="DDJ6" s="667"/>
      <c r="DDK6" s="667"/>
      <c r="DDL6" s="667"/>
      <c r="DDM6" s="667"/>
      <c r="DDN6" s="667"/>
      <c r="DDO6" s="667"/>
      <c r="DDP6" s="616"/>
      <c r="DDQ6" s="616"/>
      <c r="DDR6" s="667"/>
      <c r="DDS6" s="616"/>
      <c r="DDT6" s="616"/>
      <c r="DDU6" s="616"/>
      <c r="DDV6" s="667"/>
      <c r="DDW6" s="667"/>
      <c r="DDX6" s="616"/>
      <c r="DDY6" s="616"/>
      <c r="DDZ6" s="616"/>
      <c r="DEA6" s="616"/>
      <c r="DEB6" s="667"/>
      <c r="DEC6" s="667"/>
      <c r="DED6" s="145"/>
      <c r="DEE6" s="667"/>
      <c r="DEF6" s="667"/>
      <c r="DEG6" s="667"/>
      <c r="DEH6" s="667"/>
      <c r="DEI6" s="667"/>
      <c r="DEJ6" s="667"/>
      <c r="DEK6" s="616"/>
      <c r="DEL6" s="616"/>
      <c r="DEM6" s="667"/>
      <c r="DEN6" s="616"/>
      <c r="DEO6" s="616"/>
      <c r="DEP6" s="616"/>
      <c r="DEQ6" s="667"/>
      <c r="DER6" s="667"/>
      <c r="DES6" s="616"/>
      <c r="DET6" s="616"/>
      <c r="DEU6" s="616"/>
      <c r="DEV6" s="616"/>
      <c r="DEW6" s="667"/>
      <c r="DEX6" s="667"/>
      <c r="DEY6" s="145"/>
      <c r="DEZ6" s="667"/>
      <c r="DFA6" s="667"/>
      <c r="DFB6" s="667"/>
      <c r="DFC6" s="667"/>
      <c r="DFD6" s="667"/>
      <c r="DFE6" s="667"/>
      <c r="DFF6" s="616"/>
      <c r="DFG6" s="616"/>
      <c r="DFH6" s="667"/>
      <c r="DFI6" s="616"/>
      <c r="DFJ6" s="616"/>
      <c r="DFK6" s="616"/>
      <c r="DFL6" s="667"/>
      <c r="DFM6" s="667"/>
      <c r="DFN6" s="616"/>
      <c r="DFO6" s="616"/>
      <c r="DFP6" s="616"/>
      <c r="DFQ6" s="616"/>
      <c r="DFR6" s="667"/>
      <c r="DFS6" s="667"/>
      <c r="DFT6" s="145"/>
      <c r="DFU6" s="667"/>
      <c r="DFV6" s="667"/>
      <c r="DFW6" s="667"/>
      <c r="DFX6" s="667"/>
      <c r="DFY6" s="667"/>
      <c r="DFZ6" s="667"/>
      <c r="DGA6" s="616"/>
      <c r="DGB6" s="616"/>
      <c r="DGC6" s="667"/>
      <c r="DGD6" s="616"/>
      <c r="DGE6" s="616"/>
      <c r="DGF6" s="616"/>
      <c r="DGG6" s="667"/>
      <c r="DGH6" s="667"/>
      <c r="DGI6" s="616"/>
      <c r="DGJ6" s="616"/>
      <c r="DGK6" s="616"/>
      <c r="DGL6" s="616"/>
      <c r="DGM6" s="667"/>
      <c r="DGN6" s="667"/>
      <c r="DGO6" s="145"/>
      <c r="DGP6" s="667"/>
      <c r="DGQ6" s="667"/>
      <c r="DGR6" s="667"/>
      <c r="DGS6" s="667"/>
      <c r="DGT6" s="667"/>
      <c r="DGU6" s="667"/>
      <c r="DGV6" s="616"/>
      <c r="DGW6" s="616"/>
      <c r="DGX6" s="667"/>
      <c r="DGY6" s="616"/>
      <c r="DGZ6" s="616"/>
      <c r="DHA6" s="616"/>
      <c r="DHB6" s="667"/>
      <c r="DHC6" s="667"/>
      <c r="DHD6" s="616"/>
      <c r="DHE6" s="616"/>
      <c r="DHF6" s="616"/>
      <c r="DHG6" s="616"/>
      <c r="DHH6" s="667"/>
      <c r="DHI6" s="667"/>
      <c r="DHJ6" s="145"/>
      <c r="DHK6" s="667"/>
      <c r="DHL6" s="667"/>
      <c r="DHM6" s="667"/>
      <c r="DHN6" s="667"/>
      <c r="DHO6" s="667"/>
      <c r="DHP6" s="667"/>
      <c r="DHQ6" s="616"/>
      <c r="DHR6" s="616"/>
      <c r="DHS6" s="667"/>
      <c r="DHT6" s="616"/>
      <c r="DHU6" s="616"/>
      <c r="DHV6" s="616"/>
      <c r="DHW6" s="667"/>
      <c r="DHX6" s="667"/>
      <c r="DHY6" s="616"/>
      <c r="DHZ6" s="616"/>
      <c r="DIA6" s="616"/>
      <c r="DIB6" s="616"/>
      <c r="DIC6" s="667"/>
      <c r="DID6" s="667"/>
      <c r="DIE6" s="145"/>
      <c r="DIF6" s="667"/>
      <c r="DIG6" s="667"/>
      <c r="DIH6" s="667"/>
      <c r="DII6" s="667"/>
      <c r="DIJ6" s="667"/>
      <c r="DIK6" s="667"/>
      <c r="DIL6" s="616"/>
      <c r="DIM6" s="616"/>
      <c r="DIN6" s="667"/>
      <c r="DIO6" s="616"/>
      <c r="DIP6" s="616"/>
      <c r="DIQ6" s="616"/>
      <c r="DIR6" s="667"/>
      <c r="DIS6" s="667"/>
      <c r="DIT6" s="616"/>
      <c r="DIU6" s="616"/>
      <c r="DIV6" s="616"/>
      <c r="DIW6" s="616"/>
      <c r="DIX6" s="667"/>
      <c r="DIY6" s="667"/>
      <c r="DIZ6" s="145"/>
      <c r="DJA6" s="667"/>
      <c r="DJB6" s="667"/>
      <c r="DJC6" s="667"/>
      <c r="DJD6" s="667"/>
      <c r="DJE6" s="667"/>
      <c r="DJF6" s="667"/>
      <c r="DJG6" s="616"/>
      <c r="DJH6" s="616"/>
      <c r="DJI6" s="667"/>
      <c r="DJJ6" s="616"/>
      <c r="DJK6" s="616"/>
      <c r="DJL6" s="616"/>
      <c r="DJM6" s="667"/>
      <c r="DJN6" s="667"/>
      <c r="DJO6" s="616"/>
      <c r="DJP6" s="616"/>
      <c r="DJQ6" s="616"/>
      <c r="DJR6" s="616"/>
      <c r="DJS6" s="667"/>
      <c r="DJT6" s="667"/>
      <c r="DJU6" s="145"/>
      <c r="DJV6" s="667"/>
      <c r="DJW6" s="667"/>
      <c r="DJX6" s="667"/>
      <c r="DJY6" s="667"/>
      <c r="DJZ6" s="667"/>
      <c r="DKA6" s="667"/>
      <c r="DKB6" s="616"/>
      <c r="DKC6" s="616"/>
      <c r="DKD6" s="667"/>
      <c r="DKE6" s="616"/>
      <c r="DKF6" s="616"/>
      <c r="DKG6" s="616"/>
      <c r="DKH6" s="667"/>
      <c r="DKI6" s="667"/>
      <c r="DKJ6" s="616"/>
      <c r="DKK6" s="616"/>
      <c r="DKL6" s="616"/>
      <c r="DKM6" s="616"/>
      <c r="DKN6" s="667"/>
      <c r="DKO6" s="667"/>
      <c r="DKP6" s="145"/>
      <c r="DKQ6" s="667"/>
      <c r="DKR6" s="667"/>
      <c r="DKS6" s="667"/>
      <c r="DKT6" s="667"/>
      <c r="DKU6" s="667"/>
      <c r="DKV6" s="667"/>
      <c r="DKW6" s="616"/>
      <c r="DKX6" s="616"/>
      <c r="DKY6" s="667"/>
      <c r="DKZ6" s="616"/>
      <c r="DLA6" s="616"/>
      <c r="DLB6" s="616"/>
      <c r="DLC6" s="667"/>
      <c r="DLD6" s="667"/>
      <c r="DLE6" s="616"/>
      <c r="DLF6" s="616"/>
      <c r="DLG6" s="616"/>
      <c r="DLH6" s="616"/>
      <c r="DLI6" s="667"/>
      <c r="DLJ6" s="667"/>
      <c r="DLK6" s="145"/>
      <c r="DLL6" s="667"/>
      <c r="DLM6" s="667"/>
      <c r="DLN6" s="667"/>
      <c r="DLO6" s="667"/>
      <c r="DLP6" s="667"/>
      <c r="DLQ6" s="667"/>
      <c r="DLR6" s="616"/>
      <c r="DLS6" s="616"/>
      <c r="DLT6" s="667"/>
      <c r="DLU6" s="616"/>
      <c r="DLV6" s="616"/>
      <c r="DLW6" s="616"/>
      <c r="DLX6" s="667"/>
      <c r="DLY6" s="667"/>
      <c r="DLZ6" s="616"/>
      <c r="DMA6" s="616"/>
      <c r="DMB6" s="616"/>
      <c r="DMC6" s="616"/>
      <c r="DMD6" s="667"/>
      <c r="DME6" s="667"/>
      <c r="DMF6" s="145"/>
      <c r="DMG6" s="667"/>
      <c r="DMH6" s="667"/>
      <c r="DMI6" s="667"/>
      <c r="DMJ6" s="667"/>
      <c r="DMK6" s="667"/>
      <c r="DML6" s="667"/>
      <c r="DMM6" s="616"/>
      <c r="DMN6" s="616"/>
      <c r="DMO6" s="667"/>
      <c r="DMP6" s="616"/>
      <c r="DMQ6" s="616"/>
      <c r="DMR6" s="616"/>
      <c r="DMS6" s="667"/>
      <c r="DMT6" s="667"/>
      <c r="DMU6" s="616"/>
      <c r="DMV6" s="616"/>
      <c r="DMW6" s="616"/>
      <c r="DMX6" s="616"/>
      <c r="DMY6" s="667"/>
      <c r="DMZ6" s="667"/>
      <c r="DNA6" s="145"/>
      <c r="DNB6" s="667"/>
      <c r="DNC6" s="667"/>
      <c r="DND6" s="667"/>
      <c r="DNE6" s="667"/>
      <c r="DNF6" s="667"/>
      <c r="DNG6" s="667"/>
      <c r="DNH6" s="616"/>
      <c r="DNI6" s="616"/>
      <c r="DNJ6" s="667"/>
      <c r="DNK6" s="616"/>
      <c r="DNL6" s="616"/>
      <c r="DNM6" s="616"/>
      <c r="DNN6" s="667"/>
      <c r="DNO6" s="667"/>
      <c r="DNP6" s="616"/>
      <c r="DNQ6" s="616"/>
      <c r="DNR6" s="616"/>
      <c r="DNS6" s="616"/>
      <c r="DNT6" s="667"/>
      <c r="DNU6" s="667"/>
      <c r="DNV6" s="145"/>
      <c r="DNW6" s="667"/>
      <c r="DNX6" s="667"/>
      <c r="DNY6" s="667"/>
      <c r="DNZ6" s="667"/>
      <c r="DOA6" s="667"/>
      <c r="DOB6" s="667"/>
      <c r="DOC6" s="616"/>
      <c r="DOD6" s="616"/>
      <c r="DOE6" s="667"/>
      <c r="DOF6" s="616"/>
      <c r="DOG6" s="616"/>
      <c r="DOH6" s="616"/>
      <c r="DOI6" s="667"/>
      <c r="DOJ6" s="667"/>
      <c r="DOK6" s="616"/>
      <c r="DOL6" s="616"/>
      <c r="DOM6" s="616"/>
      <c r="DON6" s="616"/>
      <c r="DOO6" s="667"/>
      <c r="DOP6" s="667"/>
      <c r="DOQ6" s="145"/>
      <c r="DOR6" s="667"/>
      <c r="DOS6" s="667"/>
      <c r="DOT6" s="667"/>
      <c r="DOU6" s="667"/>
      <c r="DOV6" s="667"/>
      <c r="DOW6" s="667"/>
      <c r="DOX6" s="616"/>
      <c r="DOY6" s="616"/>
      <c r="DOZ6" s="667"/>
      <c r="DPA6" s="616"/>
      <c r="DPB6" s="616"/>
      <c r="DPC6" s="616"/>
      <c r="DPD6" s="667"/>
      <c r="DPE6" s="667"/>
      <c r="DPF6" s="616"/>
      <c r="DPG6" s="616"/>
      <c r="DPH6" s="616"/>
      <c r="DPI6" s="616"/>
      <c r="DPJ6" s="667"/>
      <c r="DPK6" s="667"/>
      <c r="DPL6" s="145"/>
      <c r="DPM6" s="667"/>
      <c r="DPN6" s="667"/>
      <c r="DPO6" s="667"/>
      <c r="DPP6" s="667"/>
      <c r="DPQ6" s="667"/>
      <c r="DPR6" s="667"/>
      <c r="DPS6" s="616"/>
      <c r="DPT6" s="616"/>
      <c r="DPU6" s="667"/>
      <c r="DPV6" s="616"/>
      <c r="DPW6" s="616"/>
      <c r="DPX6" s="616"/>
      <c r="DPY6" s="667"/>
      <c r="DPZ6" s="667"/>
      <c r="DQA6" s="616"/>
      <c r="DQB6" s="616"/>
      <c r="DQC6" s="616"/>
      <c r="DQD6" s="616"/>
      <c r="DQE6" s="667"/>
      <c r="DQF6" s="667"/>
      <c r="DQG6" s="145"/>
      <c r="DQH6" s="667"/>
      <c r="DQI6" s="667"/>
      <c r="DQJ6" s="667"/>
      <c r="DQK6" s="667"/>
      <c r="DQL6" s="667"/>
      <c r="DQM6" s="667"/>
      <c r="DQN6" s="616"/>
      <c r="DQO6" s="616"/>
      <c r="DQP6" s="667"/>
      <c r="DQQ6" s="616"/>
      <c r="DQR6" s="616"/>
      <c r="DQS6" s="616"/>
      <c r="DQT6" s="667"/>
      <c r="DQU6" s="667"/>
      <c r="DQV6" s="616"/>
      <c r="DQW6" s="616"/>
      <c r="DQX6" s="616"/>
      <c r="DQY6" s="616"/>
      <c r="DQZ6" s="667"/>
      <c r="DRA6" s="667"/>
      <c r="DRB6" s="145"/>
      <c r="DRC6" s="667"/>
      <c r="DRD6" s="667"/>
      <c r="DRE6" s="667"/>
      <c r="DRF6" s="667"/>
      <c r="DRG6" s="667"/>
      <c r="DRH6" s="667"/>
      <c r="DRI6" s="616"/>
      <c r="DRJ6" s="616"/>
      <c r="DRK6" s="667"/>
      <c r="DRL6" s="616"/>
      <c r="DRM6" s="616"/>
      <c r="DRN6" s="616"/>
      <c r="DRO6" s="667"/>
      <c r="DRP6" s="667"/>
      <c r="DRQ6" s="616"/>
      <c r="DRR6" s="616"/>
      <c r="DRS6" s="616"/>
      <c r="DRT6" s="616"/>
      <c r="DRU6" s="667"/>
      <c r="DRV6" s="667"/>
      <c r="DRW6" s="145"/>
      <c r="DRX6" s="667"/>
      <c r="DRY6" s="667"/>
      <c r="DRZ6" s="667"/>
      <c r="DSA6" s="667"/>
      <c r="DSB6" s="667"/>
      <c r="DSC6" s="667"/>
      <c r="DSD6" s="616"/>
      <c r="DSE6" s="616"/>
      <c r="DSF6" s="667"/>
      <c r="DSG6" s="616"/>
      <c r="DSH6" s="616"/>
      <c r="DSI6" s="616"/>
      <c r="DSJ6" s="667"/>
      <c r="DSK6" s="667"/>
      <c r="DSL6" s="616"/>
      <c r="DSM6" s="616"/>
      <c r="DSN6" s="616"/>
      <c r="DSO6" s="616"/>
      <c r="DSP6" s="667"/>
      <c r="DSQ6" s="667"/>
      <c r="DSR6" s="145"/>
      <c r="DSS6" s="667"/>
      <c r="DST6" s="667"/>
      <c r="DSU6" s="667"/>
      <c r="DSV6" s="667"/>
      <c r="DSW6" s="667"/>
      <c r="DSX6" s="667"/>
      <c r="DSY6" s="616"/>
      <c r="DSZ6" s="616"/>
      <c r="DTA6" s="667"/>
      <c r="DTB6" s="616"/>
      <c r="DTC6" s="616"/>
      <c r="DTD6" s="616"/>
      <c r="DTE6" s="667"/>
      <c r="DTF6" s="667"/>
      <c r="DTG6" s="616"/>
      <c r="DTH6" s="616"/>
      <c r="DTI6" s="616"/>
      <c r="DTJ6" s="616"/>
      <c r="DTK6" s="667"/>
      <c r="DTL6" s="667"/>
      <c r="DTM6" s="145"/>
      <c r="DTN6" s="667"/>
      <c r="DTO6" s="667"/>
      <c r="DTP6" s="667"/>
      <c r="DTQ6" s="667"/>
      <c r="DTR6" s="667"/>
      <c r="DTS6" s="667"/>
      <c r="DTT6" s="616"/>
      <c r="DTU6" s="616"/>
      <c r="DTV6" s="667"/>
      <c r="DTW6" s="616"/>
      <c r="DTX6" s="616"/>
      <c r="DTY6" s="616"/>
      <c r="DTZ6" s="667"/>
      <c r="DUA6" s="667"/>
      <c r="DUB6" s="616"/>
      <c r="DUC6" s="616"/>
      <c r="DUD6" s="616"/>
      <c r="DUE6" s="616"/>
      <c r="DUF6" s="667"/>
      <c r="DUG6" s="667"/>
      <c r="DUH6" s="145"/>
      <c r="DUI6" s="667"/>
      <c r="DUJ6" s="667"/>
      <c r="DUK6" s="667"/>
      <c r="DUL6" s="667"/>
      <c r="DUM6" s="667"/>
      <c r="DUN6" s="667"/>
      <c r="DUO6" s="616"/>
      <c r="DUP6" s="616"/>
      <c r="DUQ6" s="667"/>
      <c r="DUR6" s="616"/>
      <c r="DUS6" s="616"/>
      <c r="DUT6" s="616"/>
      <c r="DUU6" s="667"/>
      <c r="DUV6" s="667"/>
      <c r="DUW6" s="616"/>
      <c r="DUX6" s="616"/>
      <c r="DUY6" s="616"/>
      <c r="DUZ6" s="616"/>
      <c r="DVA6" s="667"/>
      <c r="DVB6" s="667"/>
      <c r="DVC6" s="145"/>
      <c r="DVD6" s="667"/>
      <c r="DVE6" s="667"/>
      <c r="DVF6" s="667"/>
      <c r="DVG6" s="667"/>
      <c r="DVH6" s="667"/>
      <c r="DVI6" s="667"/>
      <c r="DVJ6" s="616"/>
      <c r="DVK6" s="616"/>
      <c r="DVL6" s="667"/>
      <c r="DVM6" s="616"/>
      <c r="DVN6" s="616"/>
      <c r="DVO6" s="616"/>
      <c r="DVP6" s="667"/>
      <c r="DVQ6" s="667"/>
      <c r="DVR6" s="616"/>
      <c r="DVS6" s="616"/>
      <c r="DVT6" s="616"/>
      <c r="DVU6" s="616"/>
      <c r="DVV6" s="667"/>
      <c r="DVW6" s="667"/>
      <c r="DVX6" s="145"/>
      <c r="DVY6" s="667"/>
      <c r="DVZ6" s="667"/>
      <c r="DWA6" s="667"/>
      <c r="DWB6" s="667"/>
      <c r="DWC6" s="667"/>
      <c r="DWD6" s="667"/>
      <c r="DWE6" s="616"/>
      <c r="DWF6" s="616"/>
      <c r="DWG6" s="667"/>
      <c r="DWH6" s="616"/>
      <c r="DWI6" s="616"/>
      <c r="DWJ6" s="616"/>
      <c r="DWK6" s="667"/>
      <c r="DWL6" s="667"/>
      <c r="DWM6" s="616"/>
      <c r="DWN6" s="616"/>
      <c r="DWO6" s="616"/>
      <c r="DWP6" s="616"/>
      <c r="DWQ6" s="667"/>
      <c r="DWR6" s="667"/>
      <c r="DWS6" s="145"/>
      <c r="DWT6" s="667"/>
      <c r="DWU6" s="667"/>
      <c r="DWV6" s="667"/>
      <c r="DWW6" s="667"/>
      <c r="DWX6" s="667"/>
      <c r="DWY6" s="667"/>
      <c r="DWZ6" s="616"/>
      <c r="DXA6" s="616"/>
      <c r="DXB6" s="667"/>
      <c r="DXC6" s="616"/>
      <c r="DXD6" s="616"/>
      <c r="DXE6" s="616"/>
      <c r="DXF6" s="667"/>
      <c r="DXG6" s="667"/>
      <c r="DXH6" s="616"/>
      <c r="DXI6" s="616"/>
      <c r="DXJ6" s="616"/>
      <c r="DXK6" s="616"/>
      <c r="DXL6" s="667"/>
      <c r="DXM6" s="667"/>
      <c r="DXN6" s="145"/>
      <c r="DXO6" s="667"/>
      <c r="DXP6" s="667"/>
      <c r="DXQ6" s="667"/>
      <c r="DXR6" s="667"/>
      <c r="DXS6" s="667"/>
      <c r="DXT6" s="667"/>
      <c r="DXU6" s="616"/>
      <c r="DXV6" s="616"/>
      <c r="DXW6" s="667"/>
      <c r="DXX6" s="616"/>
      <c r="DXY6" s="616"/>
      <c r="DXZ6" s="616"/>
      <c r="DYA6" s="667"/>
      <c r="DYB6" s="667"/>
      <c r="DYC6" s="616"/>
      <c r="DYD6" s="616"/>
      <c r="DYE6" s="616"/>
      <c r="DYF6" s="616"/>
      <c r="DYG6" s="667"/>
      <c r="DYH6" s="667"/>
      <c r="DYI6" s="145"/>
      <c r="DYJ6" s="667"/>
      <c r="DYK6" s="667"/>
      <c r="DYL6" s="667"/>
      <c r="DYM6" s="667"/>
      <c r="DYN6" s="667"/>
      <c r="DYO6" s="667"/>
      <c r="DYP6" s="616"/>
      <c r="DYQ6" s="616"/>
      <c r="DYR6" s="667"/>
      <c r="DYS6" s="616"/>
      <c r="DYT6" s="616"/>
      <c r="DYU6" s="616"/>
      <c r="DYV6" s="667"/>
      <c r="DYW6" s="667"/>
      <c r="DYX6" s="616"/>
      <c r="DYY6" s="616"/>
      <c r="DYZ6" s="616"/>
      <c r="DZA6" s="616"/>
      <c r="DZB6" s="667"/>
      <c r="DZC6" s="667"/>
      <c r="DZD6" s="145"/>
      <c r="DZE6" s="667"/>
      <c r="DZF6" s="667"/>
      <c r="DZG6" s="667"/>
      <c r="DZH6" s="667"/>
      <c r="DZI6" s="667"/>
      <c r="DZJ6" s="667"/>
      <c r="DZK6" s="616"/>
      <c r="DZL6" s="616"/>
      <c r="DZM6" s="667"/>
      <c r="DZN6" s="616"/>
      <c r="DZO6" s="616"/>
      <c r="DZP6" s="616"/>
      <c r="DZQ6" s="667"/>
      <c r="DZR6" s="667"/>
      <c r="DZS6" s="616"/>
      <c r="DZT6" s="616"/>
      <c r="DZU6" s="616"/>
      <c r="DZV6" s="616"/>
      <c r="DZW6" s="667"/>
      <c r="DZX6" s="667"/>
      <c r="DZY6" s="145"/>
      <c r="DZZ6" s="667"/>
      <c r="EAA6" s="667"/>
      <c r="EAB6" s="667"/>
      <c r="EAC6" s="667"/>
      <c r="EAD6" s="667"/>
      <c r="EAE6" s="667"/>
      <c r="EAF6" s="616"/>
      <c r="EAG6" s="616"/>
      <c r="EAH6" s="667"/>
      <c r="EAI6" s="616"/>
      <c r="EAJ6" s="616"/>
      <c r="EAK6" s="616"/>
      <c r="EAL6" s="667"/>
      <c r="EAM6" s="667"/>
      <c r="EAN6" s="616"/>
      <c r="EAO6" s="616"/>
      <c r="EAP6" s="616"/>
      <c r="EAQ6" s="616"/>
      <c r="EAR6" s="667"/>
      <c r="EAS6" s="667"/>
      <c r="EAT6" s="145"/>
      <c r="EAU6" s="667"/>
      <c r="EAV6" s="667"/>
      <c r="EAW6" s="667"/>
      <c r="EAX6" s="667"/>
      <c r="EAY6" s="667"/>
      <c r="EAZ6" s="667"/>
      <c r="EBA6" s="616"/>
      <c r="EBB6" s="616"/>
      <c r="EBC6" s="667"/>
      <c r="EBD6" s="616"/>
      <c r="EBE6" s="616"/>
      <c r="EBF6" s="616"/>
      <c r="EBG6" s="667"/>
      <c r="EBH6" s="667"/>
      <c r="EBI6" s="616"/>
      <c r="EBJ6" s="616"/>
      <c r="EBK6" s="616"/>
      <c r="EBL6" s="616"/>
      <c r="EBM6" s="667"/>
      <c r="EBN6" s="667"/>
      <c r="EBO6" s="145"/>
      <c r="EBP6" s="667"/>
      <c r="EBQ6" s="667"/>
      <c r="EBR6" s="667"/>
      <c r="EBS6" s="667"/>
      <c r="EBT6" s="667"/>
      <c r="EBU6" s="667"/>
      <c r="EBV6" s="616"/>
      <c r="EBW6" s="616"/>
      <c r="EBX6" s="667"/>
      <c r="EBY6" s="616"/>
      <c r="EBZ6" s="616"/>
      <c r="ECA6" s="616"/>
      <c r="ECB6" s="667"/>
      <c r="ECC6" s="667"/>
      <c r="ECD6" s="616"/>
      <c r="ECE6" s="616"/>
      <c r="ECF6" s="616"/>
      <c r="ECG6" s="616"/>
      <c r="ECH6" s="667"/>
      <c r="ECI6" s="667"/>
      <c r="ECJ6" s="145"/>
      <c r="ECK6" s="667"/>
      <c r="ECL6" s="667"/>
      <c r="ECM6" s="667"/>
      <c r="ECN6" s="667"/>
      <c r="ECO6" s="667"/>
      <c r="ECP6" s="667"/>
      <c r="ECQ6" s="616"/>
      <c r="ECR6" s="616"/>
      <c r="ECS6" s="667"/>
      <c r="ECT6" s="616"/>
      <c r="ECU6" s="616"/>
      <c r="ECV6" s="616"/>
      <c r="ECW6" s="667"/>
      <c r="ECX6" s="667"/>
      <c r="ECY6" s="616"/>
      <c r="ECZ6" s="616"/>
      <c r="EDA6" s="616"/>
      <c r="EDB6" s="616"/>
      <c r="EDC6" s="667"/>
      <c r="EDD6" s="667"/>
      <c r="EDE6" s="145"/>
      <c r="EDF6" s="667"/>
      <c r="EDG6" s="667"/>
      <c r="EDH6" s="667"/>
      <c r="EDI6" s="667"/>
      <c r="EDJ6" s="667"/>
      <c r="EDK6" s="667"/>
      <c r="EDL6" s="616"/>
      <c r="EDM6" s="616"/>
      <c r="EDN6" s="667"/>
      <c r="EDO6" s="616"/>
      <c r="EDP6" s="616"/>
      <c r="EDQ6" s="616"/>
      <c r="EDR6" s="667"/>
      <c r="EDS6" s="667"/>
      <c r="EDT6" s="616"/>
      <c r="EDU6" s="616"/>
      <c r="EDV6" s="616"/>
      <c r="EDW6" s="616"/>
      <c r="EDX6" s="667"/>
      <c r="EDY6" s="667"/>
      <c r="EDZ6" s="145"/>
      <c r="EEA6" s="667"/>
      <c r="EEB6" s="667"/>
      <c r="EEC6" s="667"/>
      <c r="EED6" s="667"/>
      <c r="EEE6" s="667"/>
      <c r="EEF6" s="667"/>
      <c r="EEG6" s="616"/>
      <c r="EEH6" s="616"/>
      <c r="EEI6" s="667"/>
      <c r="EEJ6" s="616"/>
      <c r="EEK6" s="616"/>
      <c r="EEL6" s="616"/>
      <c r="EEM6" s="667"/>
      <c r="EEN6" s="667"/>
      <c r="EEO6" s="616"/>
      <c r="EEP6" s="616"/>
      <c r="EEQ6" s="616"/>
      <c r="EER6" s="616"/>
      <c r="EES6" s="667"/>
      <c r="EET6" s="667"/>
      <c r="EEU6" s="145"/>
      <c r="EEV6" s="667"/>
      <c r="EEW6" s="667"/>
      <c r="EEX6" s="667"/>
      <c r="EEY6" s="667"/>
      <c r="EEZ6" s="667"/>
      <c r="EFA6" s="667"/>
      <c r="EFB6" s="616"/>
      <c r="EFC6" s="616"/>
      <c r="EFD6" s="667"/>
      <c r="EFE6" s="616"/>
      <c r="EFF6" s="616"/>
      <c r="EFG6" s="616"/>
      <c r="EFH6" s="667"/>
      <c r="EFI6" s="667"/>
      <c r="EFJ6" s="616"/>
      <c r="EFK6" s="616"/>
      <c r="EFL6" s="616"/>
      <c r="EFM6" s="616"/>
      <c r="EFN6" s="667"/>
      <c r="EFO6" s="667"/>
      <c r="EFP6" s="145"/>
      <c r="EFQ6" s="667"/>
      <c r="EFR6" s="667"/>
      <c r="EFS6" s="667"/>
      <c r="EFT6" s="667"/>
      <c r="EFU6" s="667"/>
      <c r="EFV6" s="667"/>
      <c r="EFW6" s="616"/>
      <c r="EFX6" s="616"/>
      <c r="EFY6" s="667"/>
      <c r="EFZ6" s="616"/>
      <c r="EGA6" s="616"/>
      <c r="EGB6" s="616"/>
      <c r="EGC6" s="667"/>
      <c r="EGD6" s="667"/>
      <c r="EGE6" s="616"/>
      <c r="EGF6" s="616"/>
      <c r="EGG6" s="616"/>
      <c r="EGH6" s="616"/>
      <c r="EGI6" s="667"/>
      <c r="EGJ6" s="667"/>
      <c r="EGK6" s="145"/>
      <c r="EGL6" s="667"/>
      <c r="EGM6" s="667"/>
      <c r="EGN6" s="667"/>
      <c r="EGO6" s="667"/>
      <c r="EGP6" s="667"/>
      <c r="EGQ6" s="667"/>
      <c r="EGR6" s="616"/>
      <c r="EGS6" s="616"/>
      <c r="EGT6" s="667"/>
      <c r="EGU6" s="616"/>
      <c r="EGV6" s="616"/>
      <c r="EGW6" s="616"/>
      <c r="EGX6" s="667"/>
      <c r="EGY6" s="667"/>
      <c r="EGZ6" s="616"/>
      <c r="EHA6" s="616"/>
      <c r="EHB6" s="616"/>
      <c r="EHC6" s="616"/>
      <c r="EHD6" s="667"/>
      <c r="EHE6" s="667"/>
      <c r="EHF6" s="145"/>
      <c r="EHG6" s="667"/>
      <c r="EHH6" s="667"/>
      <c r="EHI6" s="667"/>
      <c r="EHJ6" s="667"/>
      <c r="EHK6" s="667"/>
      <c r="EHL6" s="667"/>
      <c r="EHM6" s="616"/>
      <c r="EHN6" s="616"/>
      <c r="EHO6" s="667"/>
      <c r="EHP6" s="616"/>
      <c r="EHQ6" s="616"/>
      <c r="EHR6" s="616"/>
      <c r="EHS6" s="667"/>
      <c r="EHT6" s="667"/>
      <c r="EHU6" s="616"/>
      <c r="EHV6" s="616"/>
      <c r="EHW6" s="616"/>
      <c r="EHX6" s="616"/>
      <c r="EHY6" s="667"/>
      <c r="EHZ6" s="667"/>
      <c r="EIA6" s="145"/>
      <c r="EIB6" s="667"/>
      <c r="EIC6" s="667"/>
      <c r="EID6" s="667"/>
      <c r="EIE6" s="667"/>
      <c r="EIF6" s="667"/>
      <c r="EIG6" s="667"/>
      <c r="EIH6" s="616"/>
      <c r="EII6" s="616"/>
      <c r="EIJ6" s="667"/>
      <c r="EIK6" s="616"/>
      <c r="EIL6" s="616"/>
      <c r="EIM6" s="616"/>
      <c r="EIN6" s="667"/>
      <c r="EIO6" s="667"/>
      <c r="EIP6" s="616"/>
      <c r="EIQ6" s="616"/>
      <c r="EIR6" s="616"/>
      <c r="EIS6" s="616"/>
      <c r="EIT6" s="667"/>
      <c r="EIU6" s="667"/>
      <c r="EIV6" s="145"/>
      <c r="EIW6" s="667"/>
      <c r="EIX6" s="667"/>
      <c r="EIY6" s="667"/>
      <c r="EIZ6" s="667"/>
      <c r="EJA6" s="667"/>
      <c r="EJB6" s="667"/>
      <c r="EJC6" s="616"/>
      <c r="EJD6" s="616"/>
      <c r="EJE6" s="667"/>
      <c r="EJF6" s="616"/>
      <c r="EJG6" s="616"/>
      <c r="EJH6" s="616"/>
      <c r="EJI6" s="667"/>
      <c r="EJJ6" s="667"/>
      <c r="EJK6" s="616"/>
      <c r="EJL6" s="616"/>
      <c r="EJM6" s="616"/>
      <c r="EJN6" s="616"/>
      <c r="EJO6" s="667"/>
      <c r="EJP6" s="667"/>
      <c r="EJQ6" s="145"/>
      <c r="EJR6" s="667"/>
      <c r="EJS6" s="667"/>
      <c r="EJT6" s="667"/>
      <c r="EJU6" s="667"/>
      <c r="EJV6" s="667"/>
      <c r="EJW6" s="667"/>
      <c r="EJX6" s="616"/>
      <c r="EJY6" s="616"/>
      <c r="EJZ6" s="667"/>
      <c r="EKA6" s="616"/>
      <c r="EKB6" s="616"/>
      <c r="EKC6" s="616"/>
      <c r="EKD6" s="667"/>
      <c r="EKE6" s="667"/>
      <c r="EKF6" s="616"/>
      <c r="EKG6" s="616"/>
      <c r="EKH6" s="616"/>
      <c r="EKI6" s="616"/>
      <c r="EKJ6" s="667"/>
      <c r="EKK6" s="667"/>
      <c r="EKL6" s="145"/>
      <c r="EKM6" s="667"/>
      <c r="EKN6" s="667"/>
      <c r="EKO6" s="667"/>
      <c r="EKP6" s="667"/>
      <c r="EKQ6" s="667"/>
      <c r="EKR6" s="667"/>
      <c r="EKS6" s="616"/>
      <c r="EKT6" s="616"/>
      <c r="EKU6" s="667"/>
      <c r="EKV6" s="616"/>
      <c r="EKW6" s="616"/>
      <c r="EKX6" s="616"/>
      <c r="EKY6" s="667"/>
      <c r="EKZ6" s="667"/>
      <c r="ELA6" s="616"/>
      <c r="ELB6" s="616"/>
      <c r="ELC6" s="616"/>
      <c r="ELD6" s="616"/>
      <c r="ELE6" s="667"/>
      <c r="ELF6" s="667"/>
      <c r="ELG6" s="145"/>
      <c r="ELH6" s="667"/>
      <c r="ELI6" s="667"/>
      <c r="ELJ6" s="667"/>
      <c r="ELK6" s="667"/>
      <c r="ELL6" s="667"/>
      <c r="ELM6" s="667"/>
      <c r="ELN6" s="616"/>
      <c r="ELO6" s="616"/>
      <c r="ELP6" s="667"/>
      <c r="ELQ6" s="616"/>
      <c r="ELR6" s="616"/>
      <c r="ELS6" s="616"/>
      <c r="ELT6" s="667"/>
      <c r="ELU6" s="667"/>
      <c r="ELV6" s="616"/>
      <c r="ELW6" s="616"/>
      <c r="ELX6" s="616"/>
      <c r="ELY6" s="616"/>
      <c r="ELZ6" s="667"/>
      <c r="EMA6" s="667"/>
      <c r="EMB6" s="145"/>
      <c r="EMC6" s="667"/>
      <c r="EMD6" s="667"/>
      <c r="EME6" s="667"/>
      <c r="EMF6" s="667"/>
      <c r="EMG6" s="667"/>
      <c r="EMH6" s="667"/>
      <c r="EMI6" s="616"/>
      <c r="EMJ6" s="616"/>
      <c r="EMK6" s="667"/>
      <c r="EML6" s="616"/>
      <c r="EMM6" s="616"/>
      <c r="EMN6" s="616"/>
      <c r="EMO6" s="667"/>
      <c r="EMP6" s="667"/>
      <c r="EMQ6" s="616"/>
      <c r="EMR6" s="616"/>
      <c r="EMS6" s="616"/>
      <c r="EMT6" s="616"/>
      <c r="EMU6" s="667"/>
      <c r="EMV6" s="667"/>
      <c r="EMW6" s="145"/>
      <c r="EMX6" s="667"/>
      <c r="EMY6" s="667"/>
      <c r="EMZ6" s="667"/>
      <c r="ENA6" s="667"/>
      <c r="ENB6" s="667"/>
      <c r="ENC6" s="667"/>
      <c r="END6" s="616"/>
      <c r="ENE6" s="616"/>
      <c r="ENF6" s="667"/>
      <c r="ENG6" s="616"/>
      <c r="ENH6" s="616"/>
      <c r="ENI6" s="616"/>
      <c r="ENJ6" s="667"/>
      <c r="ENK6" s="667"/>
      <c r="ENL6" s="616"/>
      <c r="ENM6" s="616"/>
      <c r="ENN6" s="616"/>
      <c r="ENO6" s="616"/>
      <c r="ENP6" s="667"/>
      <c r="ENQ6" s="667"/>
      <c r="ENR6" s="145"/>
      <c r="ENS6" s="667"/>
      <c r="ENT6" s="667"/>
      <c r="ENU6" s="667"/>
      <c r="ENV6" s="667"/>
      <c r="ENW6" s="667"/>
      <c r="ENX6" s="667"/>
      <c r="ENY6" s="616"/>
      <c r="ENZ6" s="616"/>
      <c r="EOA6" s="667"/>
      <c r="EOB6" s="616"/>
      <c r="EOC6" s="616"/>
      <c r="EOD6" s="616"/>
      <c r="EOE6" s="667"/>
      <c r="EOF6" s="667"/>
      <c r="EOG6" s="616"/>
      <c r="EOH6" s="616"/>
      <c r="EOI6" s="616"/>
      <c r="EOJ6" s="616"/>
      <c r="EOK6" s="667"/>
      <c r="EOL6" s="667"/>
      <c r="EOM6" s="145"/>
      <c r="EON6" s="667"/>
      <c r="EOO6" s="667"/>
      <c r="EOP6" s="667"/>
      <c r="EOQ6" s="667"/>
      <c r="EOR6" s="667"/>
      <c r="EOS6" s="667"/>
      <c r="EOT6" s="616"/>
      <c r="EOU6" s="616"/>
      <c r="EOV6" s="667"/>
      <c r="EOW6" s="616"/>
      <c r="EOX6" s="616"/>
      <c r="EOY6" s="616"/>
      <c r="EOZ6" s="667"/>
      <c r="EPA6" s="667"/>
      <c r="EPB6" s="616"/>
      <c r="EPC6" s="616"/>
      <c r="EPD6" s="616"/>
      <c r="EPE6" s="616"/>
      <c r="EPF6" s="667"/>
      <c r="EPG6" s="667"/>
      <c r="EPH6" s="145"/>
      <c r="EPI6" s="667"/>
      <c r="EPJ6" s="667"/>
      <c r="EPK6" s="667"/>
      <c r="EPL6" s="667"/>
      <c r="EPM6" s="667"/>
      <c r="EPN6" s="667"/>
      <c r="EPO6" s="616"/>
      <c r="EPP6" s="616"/>
      <c r="EPQ6" s="667"/>
      <c r="EPR6" s="616"/>
      <c r="EPS6" s="616"/>
      <c r="EPT6" s="616"/>
      <c r="EPU6" s="667"/>
      <c r="EPV6" s="667"/>
      <c r="EPW6" s="616"/>
      <c r="EPX6" s="616"/>
      <c r="EPY6" s="616"/>
      <c r="EPZ6" s="616"/>
      <c r="EQA6" s="667"/>
      <c r="EQB6" s="667"/>
      <c r="EQC6" s="145"/>
      <c r="EQD6" s="667"/>
      <c r="EQE6" s="667"/>
      <c r="EQF6" s="667"/>
      <c r="EQG6" s="667"/>
      <c r="EQH6" s="667"/>
      <c r="EQI6" s="667"/>
      <c r="EQJ6" s="616"/>
      <c r="EQK6" s="616"/>
      <c r="EQL6" s="667"/>
      <c r="EQM6" s="616"/>
      <c r="EQN6" s="616"/>
      <c r="EQO6" s="616"/>
      <c r="EQP6" s="667"/>
      <c r="EQQ6" s="667"/>
      <c r="EQR6" s="616"/>
      <c r="EQS6" s="616"/>
      <c r="EQT6" s="616"/>
      <c r="EQU6" s="616"/>
      <c r="EQV6" s="667"/>
      <c r="EQW6" s="667"/>
      <c r="EQX6" s="145"/>
      <c r="EQY6" s="667"/>
      <c r="EQZ6" s="667"/>
      <c r="ERA6" s="667"/>
      <c r="ERB6" s="667"/>
      <c r="ERC6" s="667"/>
      <c r="ERD6" s="667"/>
      <c r="ERE6" s="616"/>
      <c r="ERF6" s="616"/>
      <c r="ERG6" s="667"/>
      <c r="ERH6" s="616"/>
      <c r="ERI6" s="616"/>
      <c r="ERJ6" s="616"/>
      <c r="ERK6" s="667"/>
      <c r="ERL6" s="667"/>
      <c r="ERM6" s="616"/>
      <c r="ERN6" s="616"/>
      <c r="ERO6" s="616"/>
      <c r="ERP6" s="616"/>
      <c r="ERQ6" s="667"/>
      <c r="ERR6" s="667"/>
      <c r="ERS6" s="145"/>
      <c r="ERT6" s="667"/>
      <c r="ERU6" s="667"/>
      <c r="ERV6" s="667"/>
      <c r="ERW6" s="667"/>
      <c r="ERX6" s="667"/>
      <c r="ERY6" s="667"/>
      <c r="ERZ6" s="616"/>
      <c r="ESA6" s="616"/>
      <c r="ESB6" s="667"/>
      <c r="ESC6" s="616"/>
      <c r="ESD6" s="616"/>
      <c r="ESE6" s="616"/>
      <c r="ESF6" s="667"/>
      <c r="ESG6" s="667"/>
      <c r="ESH6" s="616"/>
      <c r="ESI6" s="616"/>
      <c r="ESJ6" s="616"/>
      <c r="ESK6" s="616"/>
      <c r="ESL6" s="667"/>
      <c r="ESM6" s="667"/>
      <c r="ESN6" s="145"/>
      <c r="ESO6" s="667"/>
      <c r="ESP6" s="667"/>
      <c r="ESQ6" s="667"/>
      <c r="ESR6" s="667"/>
      <c r="ESS6" s="667"/>
      <c r="EST6" s="667"/>
      <c r="ESU6" s="616"/>
      <c r="ESV6" s="616"/>
      <c r="ESW6" s="667"/>
      <c r="ESX6" s="616"/>
      <c r="ESY6" s="616"/>
      <c r="ESZ6" s="616"/>
      <c r="ETA6" s="667"/>
      <c r="ETB6" s="667"/>
      <c r="ETC6" s="616"/>
      <c r="ETD6" s="616"/>
      <c r="ETE6" s="616"/>
      <c r="ETF6" s="616"/>
      <c r="ETG6" s="667"/>
      <c r="ETH6" s="667"/>
      <c r="ETI6" s="145"/>
      <c r="ETJ6" s="667"/>
      <c r="ETK6" s="667"/>
      <c r="ETL6" s="667"/>
      <c r="ETM6" s="667"/>
      <c r="ETN6" s="667"/>
      <c r="ETO6" s="667"/>
      <c r="ETP6" s="616"/>
      <c r="ETQ6" s="616"/>
      <c r="ETR6" s="667"/>
      <c r="ETS6" s="616"/>
      <c r="ETT6" s="616"/>
      <c r="ETU6" s="616"/>
      <c r="ETV6" s="667"/>
      <c r="ETW6" s="667"/>
      <c r="ETX6" s="616"/>
      <c r="ETY6" s="616"/>
      <c r="ETZ6" s="616"/>
      <c r="EUA6" s="616"/>
      <c r="EUB6" s="667"/>
      <c r="EUC6" s="667"/>
      <c r="EUD6" s="145"/>
      <c r="EUE6" s="667"/>
      <c r="EUF6" s="667"/>
      <c r="EUG6" s="667"/>
      <c r="EUH6" s="667"/>
      <c r="EUI6" s="667"/>
      <c r="EUJ6" s="667"/>
      <c r="EUK6" s="616"/>
      <c r="EUL6" s="616"/>
      <c r="EUM6" s="667"/>
      <c r="EUN6" s="616"/>
      <c r="EUO6" s="616"/>
      <c r="EUP6" s="616"/>
      <c r="EUQ6" s="667"/>
      <c r="EUR6" s="667"/>
      <c r="EUS6" s="616"/>
      <c r="EUT6" s="616"/>
      <c r="EUU6" s="616"/>
      <c r="EUV6" s="616"/>
      <c r="EUW6" s="667"/>
      <c r="EUX6" s="667"/>
      <c r="EUY6" s="145"/>
      <c r="EUZ6" s="667"/>
      <c r="EVA6" s="667"/>
      <c r="EVB6" s="667"/>
      <c r="EVC6" s="667"/>
      <c r="EVD6" s="667"/>
      <c r="EVE6" s="667"/>
      <c r="EVF6" s="616"/>
      <c r="EVG6" s="616"/>
      <c r="EVH6" s="667"/>
      <c r="EVI6" s="616"/>
      <c r="EVJ6" s="616"/>
      <c r="EVK6" s="616"/>
      <c r="EVL6" s="667"/>
      <c r="EVM6" s="667"/>
      <c r="EVN6" s="616"/>
      <c r="EVO6" s="616"/>
      <c r="EVP6" s="616"/>
      <c r="EVQ6" s="616"/>
      <c r="EVR6" s="667"/>
      <c r="EVS6" s="667"/>
      <c r="EVT6" s="145"/>
      <c r="EVU6" s="667"/>
      <c r="EVV6" s="667"/>
      <c r="EVW6" s="667"/>
      <c r="EVX6" s="667"/>
      <c r="EVY6" s="667"/>
      <c r="EVZ6" s="667"/>
      <c r="EWA6" s="616"/>
      <c r="EWB6" s="616"/>
      <c r="EWC6" s="667"/>
      <c r="EWD6" s="616"/>
      <c r="EWE6" s="616"/>
      <c r="EWF6" s="616"/>
      <c r="EWG6" s="667"/>
      <c r="EWH6" s="667"/>
      <c r="EWI6" s="616"/>
      <c r="EWJ6" s="616"/>
      <c r="EWK6" s="616"/>
      <c r="EWL6" s="616"/>
      <c r="EWM6" s="667"/>
      <c r="EWN6" s="667"/>
      <c r="EWO6" s="145"/>
      <c r="EWP6" s="667"/>
      <c r="EWQ6" s="667"/>
      <c r="EWR6" s="667"/>
      <c r="EWS6" s="667"/>
      <c r="EWT6" s="667"/>
      <c r="EWU6" s="667"/>
      <c r="EWV6" s="616"/>
      <c r="EWW6" s="616"/>
      <c r="EWX6" s="667"/>
      <c r="EWY6" s="616"/>
      <c r="EWZ6" s="616"/>
      <c r="EXA6" s="616"/>
      <c r="EXB6" s="667"/>
      <c r="EXC6" s="667"/>
      <c r="EXD6" s="616"/>
      <c r="EXE6" s="616"/>
      <c r="EXF6" s="616"/>
      <c r="EXG6" s="616"/>
      <c r="EXH6" s="667"/>
      <c r="EXI6" s="667"/>
      <c r="EXJ6" s="145"/>
      <c r="EXK6" s="667"/>
      <c r="EXL6" s="667"/>
      <c r="EXM6" s="667"/>
      <c r="EXN6" s="667"/>
      <c r="EXO6" s="667"/>
      <c r="EXP6" s="667"/>
      <c r="EXQ6" s="616"/>
      <c r="EXR6" s="616"/>
      <c r="EXS6" s="667"/>
      <c r="EXT6" s="616"/>
      <c r="EXU6" s="616"/>
      <c r="EXV6" s="616"/>
      <c r="EXW6" s="667"/>
      <c r="EXX6" s="667"/>
      <c r="EXY6" s="616"/>
      <c r="EXZ6" s="616"/>
      <c r="EYA6" s="616"/>
      <c r="EYB6" s="616"/>
      <c r="EYC6" s="667"/>
      <c r="EYD6" s="667"/>
      <c r="EYE6" s="145"/>
      <c r="EYF6" s="667"/>
      <c r="EYG6" s="667"/>
      <c r="EYH6" s="667"/>
      <c r="EYI6" s="667"/>
      <c r="EYJ6" s="667"/>
      <c r="EYK6" s="667"/>
      <c r="EYL6" s="616"/>
      <c r="EYM6" s="616"/>
      <c r="EYN6" s="667"/>
      <c r="EYO6" s="616"/>
      <c r="EYP6" s="616"/>
      <c r="EYQ6" s="616"/>
      <c r="EYR6" s="667"/>
      <c r="EYS6" s="667"/>
      <c r="EYT6" s="616"/>
      <c r="EYU6" s="616"/>
      <c r="EYV6" s="616"/>
      <c r="EYW6" s="616"/>
      <c r="EYX6" s="667"/>
      <c r="EYY6" s="667"/>
      <c r="EYZ6" s="145"/>
      <c r="EZA6" s="667"/>
      <c r="EZB6" s="667"/>
      <c r="EZC6" s="667"/>
      <c r="EZD6" s="667"/>
      <c r="EZE6" s="667"/>
      <c r="EZF6" s="667"/>
      <c r="EZG6" s="616"/>
      <c r="EZH6" s="616"/>
      <c r="EZI6" s="667"/>
      <c r="EZJ6" s="616"/>
      <c r="EZK6" s="616"/>
      <c r="EZL6" s="616"/>
      <c r="EZM6" s="667"/>
      <c r="EZN6" s="667"/>
      <c r="EZO6" s="616"/>
      <c r="EZP6" s="616"/>
      <c r="EZQ6" s="616"/>
      <c r="EZR6" s="616"/>
      <c r="EZS6" s="667"/>
      <c r="EZT6" s="667"/>
      <c r="EZU6" s="145"/>
      <c r="EZV6" s="667"/>
      <c r="EZW6" s="667"/>
      <c r="EZX6" s="667"/>
      <c r="EZY6" s="667"/>
      <c r="EZZ6" s="667"/>
      <c r="FAA6" s="667"/>
      <c r="FAB6" s="616"/>
      <c r="FAC6" s="616"/>
      <c r="FAD6" s="667"/>
      <c r="FAE6" s="616"/>
      <c r="FAF6" s="616"/>
      <c r="FAG6" s="616"/>
      <c r="FAH6" s="667"/>
      <c r="FAI6" s="667"/>
      <c r="FAJ6" s="616"/>
      <c r="FAK6" s="616"/>
      <c r="FAL6" s="616"/>
      <c r="FAM6" s="616"/>
      <c r="FAN6" s="667"/>
      <c r="FAO6" s="667"/>
      <c r="FAP6" s="145"/>
      <c r="FAQ6" s="667"/>
      <c r="FAR6" s="667"/>
      <c r="FAS6" s="667"/>
      <c r="FAT6" s="667"/>
      <c r="FAU6" s="667"/>
      <c r="FAV6" s="667"/>
      <c r="FAW6" s="616"/>
      <c r="FAX6" s="616"/>
      <c r="FAY6" s="667"/>
      <c r="FAZ6" s="616"/>
      <c r="FBA6" s="616"/>
      <c r="FBB6" s="616"/>
      <c r="FBC6" s="667"/>
      <c r="FBD6" s="667"/>
      <c r="FBE6" s="616"/>
      <c r="FBF6" s="616"/>
      <c r="FBG6" s="616"/>
      <c r="FBH6" s="616"/>
      <c r="FBI6" s="667"/>
      <c r="FBJ6" s="667"/>
      <c r="FBK6" s="145"/>
      <c r="FBL6" s="667"/>
      <c r="FBM6" s="667"/>
      <c r="FBN6" s="667"/>
      <c r="FBO6" s="667"/>
      <c r="FBP6" s="667"/>
      <c r="FBQ6" s="667"/>
      <c r="FBR6" s="616"/>
      <c r="FBS6" s="616"/>
      <c r="FBT6" s="667"/>
      <c r="FBU6" s="616"/>
      <c r="FBV6" s="616"/>
      <c r="FBW6" s="616"/>
      <c r="FBX6" s="667"/>
      <c r="FBY6" s="667"/>
      <c r="FBZ6" s="616"/>
      <c r="FCA6" s="616"/>
      <c r="FCB6" s="616"/>
      <c r="FCC6" s="616"/>
      <c r="FCD6" s="667"/>
      <c r="FCE6" s="667"/>
      <c r="FCF6" s="145"/>
      <c r="FCG6" s="667"/>
      <c r="FCH6" s="667"/>
      <c r="FCI6" s="667"/>
      <c r="FCJ6" s="667"/>
      <c r="FCK6" s="667"/>
      <c r="FCL6" s="667"/>
      <c r="FCM6" s="616"/>
      <c r="FCN6" s="616"/>
      <c r="FCO6" s="667"/>
      <c r="FCP6" s="616"/>
      <c r="FCQ6" s="616"/>
      <c r="FCR6" s="616"/>
      <c r="FCS6" s="667"/>
      <c r="FCT6" s="667"/>
      <c r="FCU6" s="616"/>
      <c r="FCV6" s="616"/>
      <c r="FCW6" s="616"/>
      <c r="FCX6" s="616"/>
      <c r="FCY6" s="667"/>
      <c r="FCZ6" s="667"/>
      <c r="FDA6" s="145"/>
      <c r="FDB6" s="667"/>
      <c r="FDC6" s="667"/>
      <c r="FDD6" s="667"/>
      <c r="FDE6" s="667"/>
      <c r="FDF6" s="667"/>
      <c r="FDG6" s="667"/>
      <c r="FDH6" s="616"/>
      <c r="FDI6" s="616"/>
      <c r="FDJ6" s="667"/>
      <c r="FDK6" s="616"/>
      <c r="FDL6" s="616"/>
      <c r="FDM6" s="616"/>
      <c r="FDN6" s="667"/>
      <c r="FDO6" s="667"/>
      <c r="FDP6" s="616"/>
      <c r="FDQ6" s="616"/>
      <c r="FDR6" s="616"/>
      <c r="FDS6" s="616"/>
      <c r="FDT6" s="667"/>
      <c r="FDU6" s="667"/>
      <c r="FDV6" s="145"/>
      <c r="FDW6" s="667"/>
      <c r="FDX6" s="667"/>
      <c r="FDY6" s="667"/>
      <c r="FDZ6" s="667"/>
      <c r="FEA6" s="667"/>
      <c r="FEB6" s="667"/>
      <c r="FEC6" s="616"/>
      <c r="FED6" s="616"/>
      <c r="FEE6" s="667"/>
      <c r="FEF6" s="616"/>
      <c r="FEG6" s="616"/>
      <c r="FEH6" s="616"/>
      <c r="FEI6" s="667"/>
      <c r="FEJ6" s="667"/>
      <c r="FEK6" s="616"/>
      <c r="FEL6" s="616"/>
      <c r="FEM6" s="616"/>
      <c r="FEN6" s="616"/>
      <c r="FEO6" s="667"/>
      <c r="FEP6" s="667"/>
      <c r="FEQ6" s="145"/>
      <c r="FER6" s="667"/>
      <c r="FES6" s="667"/>
      <c r="FET6" s="667"/>
      <c r="FEU6" s="667"/>
      <c r="FEV6" s="667"/>
      <c r="FEW6" s="667"/>
      <c r="FEX6" s="616"/>
      <c r="FEY6" s="616"/>
      <c r="FEZ6" s="667"/>
      <c r="FFA6" s="616"/>
      <c r="FFB6" s="616"/>
      <c r="FFC6" s="616"/>
      <c r="FFD6" s="667"/>
      <c r="FFE6" s="667"/>
      <c r="FFF6" s="616"/>
      <c r="FFG6" s="616"/>
      <c r="FFH6" s="616"/>
      <c r="FFI6" s="616"/>
      <c r="FFJ6" s="667"/>
      <c r="FFK6" s="667"/>
      <c r="FFL6" s="145"/>
      <c r="FFM6" s="667"/>
      <c r="FFN6" s="667"/>
      <c r="FFO6" s="667"/>
      <c r="FFP6" s="667"/>
      <c r="FFQ6" s="667"/>
      <c r="FFR6" s="667"/>
      <c r="FFS6" s="616"/>
      <c r="FFT6" s="616"/>
      <c r="FFU6" s="667"/>
      <c r="FFV6" s="616"/>
      <c r="FFW6" s="616"/>
      <c r="FFX6" s="616"/>
      <c r="FFY6" s="667"/>
      <c r="FFZ6" s="667"/>
      <c r="FGA6" s="616"/>
      <c r="FGB6" s="616"/>
      <c r="FGC6" s="616"/>
      <c r="FGD6" s="616"/>
      <c r="FGE6" s="667"/>
      <c r="FGF6" s="667"/>
      <c r="FGG6" s="145"/>
      <c r="FGH6" s="667"/>
      <c r="FGI6" s="667"/>
      <c r="FGJ6" s="667"/>
      <c r="FGK6" s="667"/>
      <c r="FGL6" s="667"/>
      <c r="FGM6" s="667"/>
      <c r="FGN6" s="616"/>
      <c r="FGO6" s="616"/>
      <c r="FGP6" s="667"/>
      <c r="FGQ6" s="616"/>
      <c r="FGR6" s="616"/>
      <c r="FGS6" s="616"/>
      <c r="FGT6" s="667"/>
      <c r="FGU6" s="667"/>
      <c r="FGV6" s="616"/>
      <c r="FGW6" s="616"/>
      <c r="FGX6" s="616"/>
      <c r="FGY6" s="616"/>
      <c r="FGZ6" s="667"/>
      <c r="FHA6" s="667"/>
      <c r="FHB6" s="145"/>
      <c r="FHC6" s="667"/>
      <c r="FHD6" s="667"/>
      <c r="FHE6" s="667"/>
      <c r="FHF6" s="667"/>
      <c r="FHG6" s="667"/>
      <c r="FHH6" s="667"/>
      <c r="FHI6" s="616"/>
      <c r="FHJ6" s="616"/>
      <c r="FHK6" s="667"/>
      <c r="FHL6" s="616"/>
      <c r="FHM6" s="616"/>
      <c r="FHN6" s="616"/>
      <c r="FHO6" s="667"/>
      <c r="FHP6" s="667"/>
      <c r="FHQ6" s="616"/>
      <c r="FHR6" s="616"/>
      <c r="FHS6" s="616"/>
      <c r="FHT6" s="616"/>
      <c r="FHU6" s="667"/>
      <c r="FHV6" s="667"/>
      <c r="FHW6" s="145"/>
      <c r="FHX6" s="667"/>
      <c r="FHY6" s="667"/>
      <c r="FHZ6" s="667"/>
      <c r="FIA6" s="667"/>
      <c r="FIB6" s="667"/>
      <c r="FIC6" s="667"/>
      <c r="FID6" s="616"/>
      <c r="FIE6" s="616"/>
      <c r="FIF6" s="667"/>
      <c r="FIG6" s="616"/>
      <c r="FIH6" s="616"/>
      <c r="FII6" s="616"/>
      <c r="FIJ6" s="667"/>
      <c r="FIK6" s="667"/>
      <c r="FIL6" s="616"/>
      <c r="FIM6" s="616"/>
      <c r="FIN6" s="616"/>
      <c r="FIO6" s="616"/>
      <c r="FIP6" s="667"/>
      <c r="FIQ6" s="667"/>
      <c r="FIR6" s="145"/>
      <c r="FIS6" s="667"/>
      <c r="FIT6" s="667"/>
      <c r="FIU6" s="667"/>
      <c r="FIV6" s="667"/>
      <c r="FIW6" s="667"/>
      <c r="FIX6" s="667"/>
      <c r="FIY6" s="616"/>
      <c r="FIZ6" s="616"/>
      <c r="FJA6" s="667"/>
      <c r="FJB6" s="616"/>
      <c r="FJC6" s="616"/>
      <c r="FJD6" s="616"/>
      <c r="FJE6" s="667"/>
      <c r="FJF6" s="667"/>
      <c r="FJG6" s="616"/>
      <c r="FJH6" s="616"/>
      <c r="FJI6" s="616"/>
      <c r="FJJ6" s="616"/>
      <c r="FJK6" s="667"/>
      <c r="FJL6" s="667"/>
      <c r="FJM6" s="145"/>
      <c r="FJN6" s="667"/>
      <c r="FJO6" s="667"/>
      <c r="FJP6" s="667"/>
      <c r="FJQ6" s="667"/>
      <c r="FJR6" s="667"/>
      <c r="FJS6" s="667"/>
      <c r="FJT6" s="616"/>
      <c r="FJU6" s="616"/>
      <c r="FJV6" s="667"/>
      <c r="FJW6" s="616"/>
      <c r="FJX6" s="616"/>
      <c r="FJY6" s="616"/>
      <c r="FJZ6" s="667"/>
      <c r="FKA6" s="667"/>
      <c r="FKB6" s="616"/>
      <c r="FKC6" s="616"/>
      <c r="FKD6" s="616"/>
      <c r="FKE6" s="616"/>
      <c r="FKF6" s="667"/>
      <c r="FKG6" s="667"/>
      <c r="FKH6" s="145"/>
      <c r="FKI6" s="667"/>
      <c r="FKJ6" s="667"/>
      <c r="FKK6" s="667"/>
      <c r="FKL6" s="667"/>
      <c r="FKM6" s="667"/>
      <c r="FKN6" s="667"/>
      <c r="FKO6" s="616"/>
      <c r="FKP6" s="616"/>
      <c r="FKQ6" s="667"/>
      <c r="FKR6" s="616"/>
      <c r="FKS6" s="616"/>
      <c r="FKT6" s="616"/>
      <c r="FKU6" s="667"/>
      <c r="FKV6" s="667"/>
      <c r="FKW6" s="616"/>
      <c r="FKX6" s="616"/>
      <c r="FKY6" s="616"/>
      <c r="FKZ6" s="616"/>
      <c r="FLA6" s="667"/>
      <c r="FLB6" s="667"/>
      <c r="FLC6" s="145"/>
      <c r="FLD6" s="667"/>
      <c r="FLE6" s="667"/>
      <c r="FLF6" s="667"/>
      <c r="FLG6" s="667"/>
      <c r="FLH6" s="667"/>
      <c r="FLI6" s="667"/>
      <c r="FLJ6" s="616"/>
      <c r="FLK6" s="616"/>
      <c r="FLL6" s="667"/>
      <c r="FLM6" s="616"/>
      <c r="FLN6" s="616"/>
      <c r="FLO6" s="616"/>
      <c r="FLP6" s="667"/>
      <c r="FLQ6" s="667"/>
      <c r="FLR6" s="616"/>
      <c r="FLS6" s="616"/>
      <c r="FLT6" s="616"/>
      <c r="FLU6" s="616"/>
      <c r="FLV6" s="667"/>
      <c r="FLW6" s="667"/>
      <c r="FLX6" s="145"/>
      <c r="FLY6" s="667"/>
      <c r="FLZ6" s="667"/>
      <c r="FMA6" s="667"/>
      <c r="FMB6" s="667"/>
      <c r="FMC6" s="667"/>
      <c r="FMD6" s="667"/>
      <c r="FME6" s="616"/>
      <c r="FMF6" s="616"/>
      <c r="FMG6" s="667"/>
      <c r="FMH6" s="616"/>
      <c r="FMI6" s="616"/>
      <c r="FMJ6" s="616"/>
      <c r="FMK6" s="667"/>
      <c r="FML6" s="667"/>
      <c r="FMM6" s="616"/>
      <c r="FMN6" s="616"/>
      <c r="FMO6" s="616"/>
      <c r="FMP6" s="616"/>
      <c r="FMQ6" s="667"/>
      <c r="FMR6" s="667"/>
      <c r="FMS6" s="145"/>
      <c r="FMT6" s="667"/>
      <c r="FMU6" s="667"/>
      <c r="FMV6" s="667"/>
      <c r="FMW6" s="667"/>
      <c r="FMX6" s="667"/>
      <c r="FMY6" s="667"/>
      <c r="FMZ6" s="616"/>
      <c r="FNA6" s="616"/>
      <c r="FNB6" s="667"/>
      <c r="FNC6" s="616"/>
      <c r="FND6" s="616"/>
      <c r="FNE6" s="616"/>
      <c r="FNF6" s="667"/>
      <c r="FNG6" s="667"/>
      <c r="FNH6" s="616"/>
      <c r="FNI6" s="616"/>
      <c r="FNJ6" s="616"/>
      <c r="FNK6" s="616"/>
      <c r="FNL6" s="667"/>
      <c r="FNM6" s="667"/>
      <c r="FNN6" s="145"/>
      <c r="FNO6" s="667"/>
      <c r="FNP6" s="667"/>
      <c r="FNQ6" s="667"/>
      <c r="FNR6" s="667"/>
      <c r="FNS6" s="667"/>
      <c r="FNT6" s="667"/>
      <c r="FNU6" s="616"/>
      <c r="FNV6" s="616"/>
      <c r="FNW6" s="667"/>
      <c r="FNX6" s="616"/>
      <c r="FNY6" s="616"/>
      <c r="FNZ6" s="616"/>
      <c r="FOA6" s="667"/>
      <c r="FOB6" s="667"/>
      <c r="FOC6" s="616"/>
      <c r="FOD6" s="616"/>
      <c r="FOE6" s="616"/>
      <c r="FOF6" s="616"/>
      <c r="FOG6" s="667"/>
      <c r="FOH6" s="667"/>
      <c r="FOI6" s="145"/>
      <c r="FOJ6" s="667"/>
      <c r="FOK6" s="667"/>
      <c r="FOL6" s="667"/>
      <c r="FOM6" s="667"/>
      <c r="FON6" s="667"/>
      <c r="FOO6" s="667"/>
      <c r="FOP6" s="616"/>
      <c r="FOQ6" s="616"/>
      <c r="FOR6" s="667"/>
      <c r="FOS6" s="616"/>
      <c r="FOT6" s="616"/>
      <c r="FOU6" s="616"/>
      <c r="FOV6" s="667"/>
      <c r="FOW6" s="667"/>
      <c r="FOX6" s="616"/>
      <c r="FOY6" s="616"/>
      <c r="FOZ6" s="616"/>
      <c r="FPA6" s="616"/>
      <c r="FPB6" s="667"/>
      <c r="FPC6" s="667"/>
      <c r="FPD6" s="145"/>
      <c r="FPE6" s="667"/>
      <c r="FPF6" s="667"/>
      <c r="FPG6" s="667"/>
      <c r="FPH6" s="667"/>
      <c r="FPI6" s="667"/>
      <c r="FPJ6" s="667"/>
      <c r="FPK6" s="616"/>
      <c r="FPL6" s="616"/>
      <c r="FPM6" s="667"/>
      <c r="FPN6" s="616"/>
      <c r="FPO6" s="616"/>
      <c r="FPP6" s="616"/>
      <c r="FPQ6" s="667"/>
      <c r="FPR6" s="667"/>
      <c r="FPS6" s="616"/>
      <c r="FPT6" s="616"/>
      <c r="FPU6" s="616"/>
      <c r="FPV6" s="616"/>
      <c r="FPW6" s="667"/>
      <c r="FPX6" s="667"/>
      <c r="FPY6" s="145"/>
      <c r="FPZ6" s="667"/>
      <c r="FQA6" s="667"/>
      <c r="FQB6" s="667"/>
      <c r="FQC6" s="667"/>
      <c r="FQD6" s="667"/>
      <c r="FQE6" s="667"/>
      <c r="FQF6" s="616"/>
      <c r="FQG6" s="616"/>
      <c r="FQH6" s="667"/>
      <c r="FQI6" s="616"/>
      <c r="FQJ6" s="616"/>
      <c r="FQK6" s="616"/>
      <c r="FQL6" s="667"/>
      <c r="FQM6" s="667"/>
      <c r="FQN6" s="616"/>
      <c r="FQO6" s="616"/>
      <c r="FQP6" s="616"/>
      <c r="FQQ6" s="616"/>
      <c r="FQR6" s="667"/>
      <c r="FQS6" s="667"/>
      <c r="FQT6" s="145"/>
      <c r="FQU6" s="667"/>
      <c r="FQV6" s="667"/>
      <c r="FQW6" s="667"/>
      <c r="FQX6" s="667"/>
      <c r="FQY6" s="667"/>
      <c r="FQZ6" s="667"/>
      <c r="FRA6" s="616"/>
      <c r="FRB6" s="616"/>
      <c r="FRC6" s="667"/>
      <c r="FRD6" s="616"/>
      <c r="FRE6" s="616"/>
      <c r="FRF6" s="616"/>
      <c r="FRG6" s="667"/>
      <c r="FRH6" s="667"/>
      <c r="FRI6" s="616"/>
      <c r="FRJ6" s="616"/>
      <c r="FRK6" s="616"/>
      <c r="FRL6" s="616"/>
      <c r="FRM6" s="667"/>
      <c r="FRN6" s="667"/>
      <c r="FRO6" s="145"/>
      <c r="FRP6" s="667"/>
      <c r="FRQ6" s="667"/>
      <c r="FRR6" s="667"/>
      <c r="FRS6" s="667"/>
      <c r="FRT6" s="667"/>
      <c r="FRU6" s="667"/>
      <c r="FRV6" s="616"/>
      <c r="FRW6" s="616"/>
      <c r="FRX6" s="667"/>
      <c r="FRY6" s="616"/>
      <c r="FRZ6" s="616"/>
      <c r="FSA6" s="616"/>
      <c r="FSB6" s="667"/>
      <c r="FSC6" s="667"/>
      <c r="FSD6" s="616"/>
      <c r="FSE6" s="616"/>
      <c r="FSF6" s="616"/>
      <c r="FSG6" s="616"/>
      <c r="FSH6" s="667"/>
      <c r="FSI6" s="667"/>
      <c r="FSJ6" s="145"/>
      <c r="FSK6" s="667"/>
      <c r="FSL6" s="667"/>
      <c r="FSM6" s="667"/>
      <c r="FSN6" s="667"/>
      <c r="FSO6" s="667"/>
      <c r="FSP6" s="667"/>
      <c r="FSQ6" s="616"/>
      <c r="FSR6" s="616"/>
      <c r="FSS6" s="667"/>
      <c r="FST6" s="616"/>
      <c r="FSU6" s="616"/>
      <c r="FSV6" s="616"/>
      <c r="FSW6" s="667"/>
      <c r="FSX6" s="667"/>
      <c r="FSY6" s="616"/>
      <c r="FSZ6" s="616"/>
      <c r="FTA6" s="616"/>
      <c r="FTB6" s="616"/>
      <c r="FTC6" s="667"/>
      <c r="FTD6" s="667"/>
      <c r="FTE6" s="145"/>
      <c r="FTF6" s="667"/>
      <c r="FTG6" s="667"/>
      <c r="FTH6" s="667"/>
      <c r="FTI6" s="667"/>
      <c r="FTJ6" s="667"/>
      <c r="FTK6" s="667"/>
      <c r="FTL6" s="616"/>
      <c r="FTM6" s="616"/>
      <c r="FTN6" s="667"/>
      <c r="FTO6" s="616"/>
      <c r="FTP6" s="616"/>
      <c r="FTQ6" s="616"/>
      <c r="FTR6" s="667"/>
      <c r="FTS6" s="667"/>
      <c r="FTT6" s="616"/>
      <c r="FTU6" s="616"/>
      <c r="FTV6" s="616"/>
      <c r="FTW6" s="616"/>
      <c r="FTX6" s="667"/>
      <c r="FTY6" s="667"/>
      <c r="FTZ6" s="145"/>
      <c r="FUA6" s="667"/>
      <c r="FUB6" s="667"/>
      <c r="FUC6" s="667"/>
      <c r="FUD6" s="667"/>
      <c r="FUE6" s="667"/>
      <c r="FUF6" s="667"/>
      <c r="FUG6" s="616"/>
      <c r="FUH6" s="616"/>
      <c r="FUI6" s="667"/>
      <c r="FUJ6" s="616"/>
      <c r="FUK6" s="616"/>
      <c r="FUL6" s="616"/>
      <c r="FUM6" s="667"/>
      <c r="FUN6" s="667"/>
      <c r="FUO6" s="616"/>
      <c r="FUP6" s="616"/>
      <c r="FUQ6" s="616"/>
      <c r="FUR6" s="616"/>
      <c r="FUS6" s="667"/>
      <c r="FUT6" s="667"/>
      <c r="FUU6" s="145"/>
      <c r="FUV6" s="667"/>
      <c r="FUW6" s="667"/>
      <c r="FUX6" s="667"/>
      <c r="FUY6" s="667"/>
      <c r="FUZ6" s="667"/>
      <c r="FVA6" s="667"/>
      <c r="FVB6" s="616"/>
      <c r="FVC6" s="616"/>
      <c r="FVD6" s="667"/>
      <c r="FVE6" s="616"/>
      <c r="FVF6" s="616"/>
      <c r="FVG6" s="616"/>
      <c r="FVH6" s="667"/>
      <c r="FVI6" s="667"/>
      <c r="FVJ6" s="616"/>
      <c r="FVK6" s="616"/>
      <c r="FVL6" s="616"/>
      <c r="FVM6" s="616"/>
      <c r="FVN6" s="667"/>
      <c r="FVO6" s="667"/>
      <c r="FVP6" s="145"/>
      <c r="FVQ6" s="667"/>
      <c r="FVR6" s="667"/>
      <c r="FVS6" s="667"/>
      <c r="FVT6" s="667"/>
      <c r="FVU6" s="667"/>
      <c r="FVV6" s="667"/>
      <c r="FVW6" s="616"/>
      <c r="FVX6" s="616"/>
      <c r="FVY6" s="667"/>
      <c r="FVZ6" s="616"/>
      <c r="FWA6" s="616"/>
      <c r="FWB6" s="616"/>
      <c r="FWC6" s="667"/>
      <c r="FWD6" s="667"/>
      <c r="FWE6" s="616"/>
      <c r="FWF6" s="616"/>
      <c r="FWG6" s="616"/>
      <c r="FWH6" s="616"/>
      <c r="FWI6" s="667"/>
      <c r="FWJ6" s="667"/>
      <c r="FWK6" s="145"/>
      <c r="FWL6" s="667"/>
      <c r="FWM6" s="667"/>
      <c r="FWN6" s="667"/>
      <c r="FWO6" s="667"/>
      <c r="FWP6" s="667"/>
      <c r="FWQ6" s="667"/>
      <c r="FWR6" s="616"/>
      <c r="FWS6" s="616"/>
      <c r="FWT6" s="667"/>
      <c r="FWU6" s="616"/>
      <c r="FWV6" s="616"/>
      <c r="FWW6" s="616"/>
      <c r="FWX6" s="667"/>
      <c r="FWY6" s="667"/>
      <c r="FWZ6" s="616"/>
      <c r="FXA6" s="616"/>
      <c r="FXB6" s="616"/>
      <c r="FXC6" s="616"/>
      <c r="FXD6" s="667"/>
      <c r="FXE6" s="667"/>
      <c r="FXF6" s="145"/>
      <c r="FXG6" s="667"/>
      <c r="FXH6" s="667"/>
      <c r="FXI6" s="667"/>
      <c r="FXJ6" s="667"/>
      <c r="FXK6" s="667"/>
      <c r="FXL6" s="667"/>
      <c r="FXM6" s="616"/>
      <c r="FXN6" s="616"/>
      <c r="FXO6" s="667"/>
      <c r="FXP6" s="616"/>
      <c r="FXQ6" s="616"/>
      <c r="FXR6" s="616"/>
      <c r="FXS6" s="667"/>
      <c r="FXT6" s="667"/>
      <c r="FXU6" s="616"/>
      <c r="FXV6" s="616"/>
      <c r="FXW6" s="616"/>
      <c r="FXX6" s="616"/>
      <c r="FXY6" s="667"/>
      <c r="FXZ6" s="667"/>
      <c r="FYA6" s="145"/>
      <c r="FYB6" s="667"/>
      <c r="FYC6" s="667"/>
      <c r="FYD6" s="667"/>
      <c r="FYE6" s="667"/>
      <c r="FYF6" s="667"/>
      <c r="FYG6" s="667"/>
      <c r="FYH6" s="616"/>
      <c r="FYI6" s="616"/>
      <c r="FYJ6" s="667"/>
      <c r="FYK6" s="616"/>
      <c r="FYL6" s="616"/>
      <c r="FYM6" s="616"/>
      <c r="FYN6" s="667"/>
      <c r="FYO6" s="667"/>
      <c r="FYP6" s="616"/>
      <c r="FYQ6" s="616"/>
      <c r="FYR6" s="616"/>
      <c r="FYS6" s="616"/>
      <c r="FYT6" s="667"/>
      <c r="FYU6" s="667"/>
      <c r="FYV6" s="145"/>
      <c r="FYW6" s="667"/>
      <c r="FYX6" s="667"/>
      <c r="FYY6" s="667"/>
      <c r="FYZ6" s="667"/>
      <c r="FZA6" s="667"/>
      <c r="FZB6" s="667"/>
      <c r="FZC6" s="616"/>
      <c r="FZD6" s="616"/>
      <c r="FZE6" s="667"/>
      <c r="FZF6" s="616"/>
      <c r="FZG6" s="616"/>
      <c r="FZH6" s="616"/>
      <c r="FZI6" s="667"/>
      <c r="FZJ6" s="667"/>
      <c r="FZK6" s="616"/>
      <c r="FZL6" s="616"/>
      <c r="FZM6" s="616"/>
      <c r="FZN6" s="616"/>
      <c r="FZO6" s="667"/>
      <c r="FZP6" s="667"/>
      <c r="FZQ6" s="145"/>
      <c r="FZR6" s="667"/>
      <c r="FZS6" s="667"/>
      <c r="FZT6" s="667"/>
      <c r="FZU6" s="667"/>
      <c r="FZV6" s="667"/>
      <c r="FZW6" s="667"/>
      <c r="FZX6" s="616"/>
      <c r="FZY6" s="616"/>
      <c r="FZZ6" s="667"/>
      <c r="GAA6" s="616"/>
      <c r="GAB6" s="616"/>
      <c r="GAC6" s="616"/>
      <c r="GAD6" s="667"/>
      <c r="GAE6" s="667"/>
      <c r="GAF6" s="616"/>
      <c r="GAG6" s="616"/>
      <c r="GAH6" s="616"/>
      <c r="GAI6" s="616"/>
      <c r="GAJ6" s="667"/>
      <c r="GAK6" s="667"/>
      <c r="GAL6" s="145"/>
      <c r="GAM6" s="667"/>
      <c r="GAN6" s="667"/>
      <c r="GAO6" s="667"/>
      <c r="GAP6" s="667"/>
      <c r="GAQ6" s="667"/>
      <c r="GAR6" s="667"/>
      <c r="GAS6" s="616"/>
      <c r="GAT6" s="616"/>
      <c r="GAU6" s="667"/>
      <c r="GAV6" s="616"/>
      <c r="GAW6" s="616"/>
      <c r="GAX6" s="616"/>
      <c r="GAY6" s="667"/>
      <c r="GAZ6" s="667"/>
      <c r="GBA6" s="616"/>
      <c r="GBB6" s="616"/>
      <c r="GBC6" s="616"/>
      <c r="GBD6" s="616"/>
      <c r="GBE6" s="667"/>
      <c r="GBF6" s="667"/>
      <c r="GBG6" s="145"/>
      <c r="GBH6" s="667"/>
      <c r="GBI6" s="667"/>
      <c r="GBJ6" s="667"/>
      <c r="GBK6" s="667"/>
      <c r="GBL6" s="667"/>
      <c r="GBM6" s="667"/>
      <c r="GBN6" s="616"/>
      <c r="GBO6" s="616"/>
      <c r="GBP6" s="667"/>
      <c r="GBQ6" s="616"/>
      <c r="GBR6" s="616"/>
      <c r="GBS6" s="616"/>
      <c r="GBT6" s="667"/>
      <c r="GBU6" s="667"/>
      <c r="GBV6" s="616"/>
      <c r="GBW6" s="616"/>
      <c r="GBX6" s="616"/>
      <c r="GBY6" s="616"/>
      <c r="GBZ6" s="667"/>
      <c r="GCA6" s="667"/>
      <c r="GCB6" s="145"/>
      <c r="GCC6" s="667"/>
      <c r="GCD6" s="667"/>
      <c r="GCE6" s="667"/>
      <c r="GCF6" s="667"/>
      <c r="GCG6" s="667"/>
      <c r="GCH6" s="667"/>
      <c r="GCI6" s="616"/>
      <c r="GCJ6" s="616"/>
      <c r="GCK6" s="667"/>
      <c r="GCL6" s="616"/>
      <c r="GCM6" s="616"/>
      <c r="GCN6" s="616"/>
      <c r="GCO6" s="667"/>
      <c r="GCP6" s="667"/>
      <c r="GCQ6" s="616"/>
      <c r="GCR6" s="616"/>
      <c r="GCS6" s="616"/>
      <c r="GCT6" s="616"/>
      <c r="GCU6" s="667"/>
      <c r="GCV6" s="667"/>
      <c r="GCW6" s="145"/>
      <c r="GCX6" s="667"/>
      <c r="GCY6" s="667"/>
      <c r="GCZ6" s="667"/>
      <c r="GDA6" s="667"/>
      <c r="GDB6" s="667"/>
      <c r="GDC6" s="667"/>
      <c r="GDD6" s="616"/>
      <c r="GDE6" s="616"/>
      <c r="GDF6" s="667"/>
      <c r="GDG6" s="616"/>
      <c r="GDH6" s="616"/>
      <c r="GDI6" s="616"/>
      <c r="GDJ6" s="667"/>
      <c r="GDK6" s="667"/>
      <c r="GDL6" s="616"/>
      <c r="GDM6" s="616"/>
      <c r="GDN6" s="616"/>
      <c r="GDO6" s="616"/>
      <c r="GDP6" s="667"/>
      <c r="GDQ6" s="667"/>
      <c r="GDR6" s="145"/>
      <c r="GDS6" s="667"/>
      <c r="GDT6" s="667"/>
      <c r="GDU6" s="667"/>
      <c r="GDV6" s="667"/>
      <c r="GDW6" s="667"/>
      <c r="GDX6" s="667"/>
      <c r="GDY6" s="616"/>
      <c r="GDZ6" s="616"/>
      <c r="GEA6" s="667"/>
      <c r="GEB6" s="616"/>
      <c r="GEC6" s="616"/>
      <c r="GED6" s="616"/>
      <c r="GEE6" s="667"/>
      <c r="GEF6" s="667"/>
      <c r="GEG6" s="616"/>
      <c r="GEH6" s="616"/>
      <c r="GEI6" s="616"/>
      <c r="GEJ6" s="616"/>
      <c r="GEK6" s="667"/>
      <c r="GEL6" s="667"/>
      <c r="GEM6" s="145"/>
      <c r="GEN6" s="667"/>
      <c r="GEO6" s="667"/>
      <c r="GEP6" s="667"/>
      <c r="GEQ6" s="667"/>
      <c r="GER6" s="667"/>
      <c r="GES6" s="667"/>
      <c r="GET6" s="616"/>
      <c r="GEU6" s="616"/>
      <c r="GEV6" s="667"/>
      <c r="GEW6" s="616"/>
      <c r="GEX6" s="616"/>
      <c r="GEY6" s="616"/>
      <c r="GEZ6" s="667"/>
      <c r="GFA6" s="667"/>
      <c r="GFB6" s="616"/>
      <c r="GFC6" s="616"/>
      <c r="GFD6" s="616"/>
      <c r="GFE6" s="616"/>
      <c r="GFF6" s="667"/>
      <c r="GFG6" s="667"/>
      <c r="GFH6" s="145"/>
      <c r="GFI6" s="667"/>
      <c r="GFJ6" s="667"/>
      <c r="GFK6" s="667"/>
      <c r="GFL6" s="667"/>
      <c r="GFM6" s="667"/>
      <c r="GFN6" s="667"/>
      <c r="GFO6" s="616"/>
      <c r="GFP6" s="616"/>
      <c r="GFQ6" s="667"/>
      <c r="GFR6" s="616"/>
      <c r="GFS6" s="616"/>
      <c r="GFT6" s="616"/>
      <c r="GFU6" s="667"/>
      <c r="GFV6" s="667"/>
      <c r="GFW6" s="616"/>
      <c r="GFX6" s="616"/>
      <c r="GFY6" s="616"/>
      <c r="GFZ6" s="616"/>
      <c r="GGA6" s="667"/>
      <c r="GGB6" s="667"/>
      <c r="GGC6" s="145"/>
      <c r="GGD6" s="667"/>
      <c r="GGE6" s="667"/>
      <c r="GGF6" s="667"/>
      <c r="GGG6" s="667"/>
      <c r="GGH6" s="667"/>
      <c r="GGI6" s="667"/>
      <c r="GGJ6" s="616"/>
      <c r="GGK6" s="616"/>
      <c r="GGL6" s="667"/>
      <c r="GGM6" s="616"/>
      <c r="GGN6" s="616"/>
      <c r="GGO6" s="616"/>
      <c r="GGP6" s="667"/>
      <c r="GGQ6" s="667"/>
      <c r="GGR6" s="616"/>
      <c r="GGS6" s="616"/>
      <c r="GGT6" s="616"/>
      <c r="GGU6" s="616"/>
      <c r="GGV6" s="667"/>
      <c r="GGW6" s="667"/>
      <c r="GGX6" s="145"/>
      <c r="GGY6" s="667"/>
      <c r="GGZ6" s="667"/>
      <c r="GHA6" s="667"/>
      <c r="GHB6" s="667"/>
      <c r="GHC6" s="667"/>
      <c r="GHD6" s="667"/>
      <c r="GHE6" s="616"/>
      <c r="GHF6" s="616"/>
      <c r="GHG6" s="667"/>
      <c r="GHH6" s="616"/>
      <c r="GHI6" s="616"/>
      <c r="GHJ6" s="616"/>
      <c r="GHK6" s="667"/>
      <c r="GHL6" s="667"/>
      <c r="GHM6" s="616"/>
      <c r="GHN6" s="616"/>
      <c r="GHO6" s="616"/>
      <c r="GHP6" s="616"/>
      <c r="GHQ6" s="667"/>
      <c r="GHR6" s="667"/>
      <c r="GHS6" s="145"/>
      <c r="GHT6" s="667"/>
      <c r="GHU6" s="667"/>
      <c r="GHV6" s="667"/>
      <c r="GHW6" s="667"/>
      <c r="GHX6" s="667"/>
      <c r="GHY6" s="667"/>
      <c r="GHZ6" s="616"/>
      <c r="GIA6" s="616"/>
      <c r="GIB6" s="667"/>
      <c r="GIC6" s="616"/>
      <c r="GID6" s="616"/>
      <c r="GIE6" s="616"/>
      <c r="GIF6" s="667"/>
      <c r="GIG6" s="667"/>
      <c r="GIH6" s="616"/>
      <c r="GII6" s="616"/>
      <c r="GIJ6" s="616"/>
      <c r="GIK6" s="616"/>
      <c r="GIL6" s="667"/>
      <c r="GIM6" s="667"/>
      <c r="GIN6" s="145"/>
      <c r="GIO6" s="667"/>
      <c r="GIP6" s="667"/>
      <c r="GIQ6" s="667"/>
      <c r="GIR6" s="667"/>
      <c r="GIS6" s="667"/>
      <c r="GIT6" s="667"/>
      <c r="GIU6" s="616"/>
      <c r="GIV6" s="616"/>
      <c r="GIW6" s="667"/>
      <c r="GIX6" s="616"/>
      <c r="GIY6" s="616"/>
      <c r="GIZ6" s="616"/>
      <c r="GJA6" s="667"/>
      <c r="GJB6" s="667"/>
      <c r="GJC6" s="616"/>
      <c r="GJD6" s="616"/>
      <c r="GJE6" s="616"/>
      <c r="GJF6" s="616"/>
      <c r="GJG6" s="667"/>
      <c r="GJH6" s="667"/>
      <c r="GJI6" s="145"/>
      <c r="GJJ6" s="667"/>
      <c r="GJK6" s="667"/>
      <c r="GJL6" s="667"/>
      <c r="GJM6" s="667"/>
      <c r="GJN6" s="667"/>
      <c r="GJO6" s="667"/>
      <c r="GJP6" s="616"/>
      <c r="GJQ6" s="616"/>
      <c r="GJR6" s="667"/>
      <c r="GJS6" s="616"/>
      <c r="GJT6" s="616"/>
      <c r="GJU6" s="616"/>
      <c r="GJV6" s="667"/>
      <c r="GJW6" s="667"/>
      <c r="GJX6" s="616"/>
      <c r="GJY6" s="616"/>
      <c r="GJZ6" s="616"/>
      <c r="GKA6" s="616"/>
      <c r="GKB6" s="667"/>
      <c r="GKC6" s="667"/>
      <c r="GKD6" s="145"/>
      <c r="GKE6" s="667"/>
      <c r="GKF6" s="667"/>
      <c r="GKG6" s="667"/>
      <c r="GKH6" s="667"/>
      <c r="GKI6" s="667"/>
      <c r="GKJ6" s="667"/>
      <c r="GKK6" s="616"/>
      <c r="GKL6" s="616"/>
      <c r="GKM6" s="667"/>
      <c r="GKN6" s="616"/>
      <c r="GKO6" s="616"/>
      <c r="GKP6" s="616"/>
      <c r="GKQ6" s="667"/>
      <c r="GKR6" s="667"/>
      <c r="GKS6" s="616"/>
      <c r="GKT6" s="616"/>
      <c r="GKU6" s="616"/>
      <c r="GKV6" s="616"/>
      <c r="GKW6" s="667"/>
      <c r="GKX6" s="667"/>
      <c r="GKY6" s="145"/>
      <c r="GKZ6" s="667"/>
      <c r="GLA6" s="667"/>
      <c r="GLB6" s="667"/>
      <c r="GLC6" s="667"/>
      <c r="GLD6" s="667"/>
      <c r="GLE6" s="667"/>
      <c r="GLF6" s="616"/>
      <c r="GLG6" s="616"/>
      <c r="GLH6" s="667"/>
      <c r="GLI6" s="616"/>
      <c r="GLJ6" s="616"/>
      <c r="GLK6" s="616"/>
      <c r="GLL6" s="667"/>
      <c r="GLM6" s="667"/>
      <c r="GLN6" s="616"/>
      <c r="GLO6" s="616"/>
      <c r="GLP6" s="616"/>
      <c r="GLQ6" s="616"/>
      <c r="GLR6" s="667"/>
      <c r="GLS6" s="667"/>
      <c r="GLT6" s="145"/>
      <c r="GLU6" s="667"/>
      <c r="GLV6" s="667"/>
      <c r="GLW6" s="667"/>
      <c r="GLX6" s="667"/>
      <c r="GLY6" s="667"/>
      <c r="GLZ6" s="667"/>
      <c r="GMA6" s="616"/>
      <c r="GMB6" s="616"/>
      <c r="GMC6" s="667"/>
      <c r="GMD6" s="616"/>
      <c r="GME6" s="616"/>
      <c r="GMF6" s="616"/>
      <c r="GMG6" s="667"/>
      <c r="GMH6" s="667"/>
      <c r="GMI6" s="616"/>
      <c r="GMJ6" s="616"/>
      <c r="GMK6" s="616"/>
      <c r="GML6" s="616"/>
      <c r="GMM6" s="667"/>
      <c r="GMN6" s="667"/>
      <c r="GMO6" s="145"/>
      <c r="GMP6" s="667"/>
      <c r="GMQ6" s="667"/>
      <c r="GMR6" s="667"/>
      <c r="GMS6" s="667"/>
      <c r="GMT6" s="667"/>
      <c r="GMU6" s="667"/>
      <c r="GMV6" s="616"/>
      <c r="GMW6" s="616"/>
      <c r="GMX6" s="667"/>
      <c r="GMY6" s="616"/>
      <c r="GMZ6" s="616"/>
      <c r="GNA6" s="616"/>
      <c r="GNB6" s="667"/>
      <c r="GNC6" s="667"/>
      <c r="GND6" s="616"/>
      <c r="GNE6" s="616"/>
      <c r="GNF6" s="616"/>
      <c r="GNG6" s="616"/>
      <c r="GNH6" s="667"/>
      <c r="GNI6" s="667"/>
      <c r="GNJ6" s="145"/>
      <c r="GNK6" s="667"/>
      <c r="GNL6" s="667"/>
      <c r="GNM6" s="667"/>
      <c r="GNN6" s="667"/>
      <c r="GNO6" s="667"/>
      <c r="GNP6" s="667"/>
      <c r="GNQ6" s="616"/>
      <c r="GNR6" s="616"/>
      <c r="GNS6" s="667"/>
      <c r="GNT6" s="616"/>
      <c r="GNU6" s="616"/>
      <c r="GNV6" s="616"/>
      <c r="GNW6" s="667"/>
      <c r="GNX6" s="667"/>
      <c r="GNY6" s="616"/>
      <c r="GNZ6" s="616"/>
      <c r="GOA6" s="616"/>
      <c r="GOB6" s="616"/>
      <c r="GOC6" s="667"/>
      <c r="GOD6" s="667"/>
      <c r="GOE6" s="145"/>
      <c r="GOF6" s="667"/>
      <c r="GOG6" s="667"/>
      <c r="GOH6" s="667"/>
      <c r="GOI6" s="667"/>
      <c r="GOJ6" s="667"/>
      <c r="GOK6" s="667"/>
      <c r="GOL6" s="616"/>
      <c r="GOM6" s="616"/>
      <c r="GON6" s="667"/>
      <c r="GOO6" s="616"/>
      <c r="GOP6" s="616"/>
      <c r="GOQ6" s="616"/>
      <c r="GOR6" s="667"/>
      <c r="GOS6" s="667"/>
      <c r="GOT6" s="616"/>
      <c r="GOU6" s="616"/>
      <c r="GOV6" s="616"/>
      <c r="GOW6" s="616"/>
      <c r="GOX6" s="667"/>
      <c r="GOY6" s="667"/>
      <c r="GOZ6" s="145"/>
      <c r="GPA6" s="667"/>
      <c r="GPB6" s="667"/>
      <c r="GPC6" s="667"/>
      <c r="GPD6" s="667"/>
      <c r="GPE6" s="667"/>
      <c r="GPF6" s="667"/>
      <c r="GPG6" s="616"/>
      <c r="GPH6" s="616"/>
      <c r="GPI6" s="667"/>
      <c r="GPJ6" s="616"/>
      <c r="GPK6" s="616"/>
      <c r="GPL6" s="616"/>
      <c r="GPM6" s="667"/>
      <c r="GPN6" s="667"/>
      <c r="GPO6" s="616"/>
      <c r="GPP6" s="616"/>
      <c r="GPQ6" s="616"/>
      <c r="GPR6" s="616"/>
      <c r="GPS6" s="667"/>
      <c r="GPT6" s="667"/>
      <c r="GPU6" s="145"/>
      <c r="GPV6" s="667"/>
      <c r="GPW6" s="667"/>
      <c r="GPX6" s="667"/>
      <c r="GPY6" s="667"/>
      <c r="GPZ6" s="667"/>
      <c r="GQA6" s="667"/>
      <c r="GQB6" s="616"/>
      <c r="GQC6" s="616"/>
      <c r="GQD6" s="667"/>
      <c r="GQE6" s="616"/>
      <c r="GQF6" s="616"/>
      <c r="GQG6" s="616"/>
      <c r="GQH6" s="667"/>
      <c r="GQI6" s="667"/>
      <c r="GQJ6" s="616"/>
      <c r="GQK6" s="616"/>
      <c r="GQL6" s="616"/>
      <c r="GQM6" s="616"/>
      <c r="GQN6" s="667"/>
      <c r="GQO6" s="667"/>
      <c r="GQP6" s="145"/>
      <c r="GQQ6" s="667"/>
      <c r="GQR6" s="667"/>
      <c r="GQS6" s="667"/>
      <c r="GQT6" s="667"/>
      <c r="GQU6" s="667"/>
      <c r="GQV6" s="667"/>
      <c r="GQW6" s="616"/>
      <c r="GQX6" s="616"/>
      <c r="GQY6" s="667"/>
      <c r="GQZ6" s="616"/>
      <c r="GRA6" s="616"/>
      <c r="GRB6" s="616"/>
      <c r="GRC6" s="667"/>
      <c r="GRD6" s="667"/>
      <c r="GRE6" s="616"/>
      <c r="GRF6" s="616"/>
      <c r="GRG6" s="616"/>
      <c r="GRH6" s="616"/>
      <c r="GRI6" s="667"/>
      <c r="GRJ6" s="667"/>
      <c r="GRK6" s="145"/>
      <c r="GRL6" s="667"/>
      <c r="GRM6" s="667"/>
      <c r="GRN6" s="667"/>
      <c r="GRO6" s="667"/>
      <c r="GRP6" s="667"/>
      <c r="GRQ6" s="667"/>
      <c r="GRR6" s="616"/>
      <c r="GRS6" s="616"/>
      <c r="GRT6" s="667"/>
      <c r="GRU6" s="616"/>
      <c r="GRV6" s="616"/>
      <c r="GRW6" s="616"/>
      <c r="GRX6" s="667"/>
      <c r="GRY6" s="667"/>
      <c r="GRZ6" s="616"/>
      <c r="GSA6" s="616"/>
      <c r="GSB6" s="616"/>
      <c r="GSC6" s="616"/>
      <c r="GSD6" s="667"/>
      <c r="GSE6" s="667"/>
      <c r="GSF6" s="145"/>
      <c r="GSG6" s="667"/>
      <c r="GSH6" s="667"/>
      <c r="GSI6" s="667"/>
      <c r="GSJ6" s="667"/>
      <c r="GSK6" s="667"/>
      <c r="GSL6" s="667"/>
      <c r="GSM6" s="616"/>
      <c r="GSN6" s="616"/>
      <c r="GSO6" s="667"/>
      <c r="GSP6" s="616"/>
      <c r="GSQ6" s="616"/>
      <c r="GSR6" s="616"/>
      <c r="GSS6" s="667"/>
      <c r="GST6" s="667"/>
      <c r="GSU6" s="616"/>
      <c r="GSV6" s="616"/>
      <c r="GSW6" s="616"/>
      <c r="GSX6" s="616"/>
      <c r="GSY6" s="667"/>
      <c r="GSZ6" s="667"/>
      <c r="GTA6" s="145"/>
      <c r="GTB6" s="667"/>
      <c r="GTC6" s="667"/>
      <c r="GTD6" s="667"/>
      <c r="GTE6" s="667"/>
      <c r="GTF6" s="667"/>
      <c r="GTG6" s="667"/>
      <c r="GTH6" s="616"/>
      <c r="GTI6" s="616"/>
      <c r="GTJ6" s="667"/>
      <c r="GTK6" s="616"/>
      <c r="GTL6" s="616"/>
      <c r="GTM6" s="616"/>
      <c r="GTN6" s="667"/>
      <c r="GTO6" s="667"/>
      <c r="GTP6" s="616"/>
      <c r="GTQ6" s="616"/>
      <c r="GTR6" s="616"/>
      <c r="GTS6" s="616"/>
      <c r="GTT6" s="667"/>
      <c r="GTU6" s="667"/>
      <c r="GTV6" s="145"/>
      <c r="GTW6" s="667"/>
      <c r="GTX6" s="667"/>
      <c r="GTY6" s="667"/>
      <c r="GTZ6" s="667"/>
      <c r="GUA6" s="667"/>
      <c r="GUB6" s="667"/>
      <c r="GUC6" s="616"/>
      <c r="GUD6" s="616"/>
      <c r="GUE6" s="667"/>
      <c r="GUF6" s="616"/>
      <c r="GUG6" s="616"/>
      <c r="GUH6" s="616"/>
      <c r="GUI6" s="667"/>
      <c r="GUJ6" s="667"/>
      <c r="GUK6" s="616"/>
      <c r="GUL6" s="616"/>
      <c r="GUM6" s="616"/>
      <c r="GUN6" s="616"/>
      <c r="GUO6" s="667"/>
      <c r="GUP6" s="667"/>
      <c r="GUQ6" s="145"/>
      <c r="GUR6" s="667"/>
      <c r="GUS6" s="667"/>
      <c r="GUT6" s="667"/>
      <c r="GUU6" s="667"/>
      <c r="GUV6" s="667"/>
      <c r="GUW6" s="667"/>
      <c r="GUX6" s="616"/>
      <c r="GUY6" s="616"/>
      <c r="GUZ6" s="667"/>
      <c r="GVA6" s="616"/>
      <c r="GVB6" s="616"/>
      <c r="GVC6" s="616"/>
      <c r="GVD6" s="667"/>
      <c r="GVE6" s="667"/>
      <c r="GVF6" s="616"/>
      <c r="GVG6" s="616"/>
      <c r="GVH6" s="616"/>
      <c r="GVI6" s="616"/>
      <c r="GVJ6" s="667"/>
      <c r="GVK6" s="667"/>
      <c r="GVL6" s="145"/>
      <c r="GVM6" s="667"/>
      <c r="GVN6" s="667"/>
      <c r="GVO6" s="667"/>
      <c r="GVP6" s="667"/>
      <c r="GVQ6" s="667"/>
      <c r="GVR6" s="667"/>
      <c r="GVS6" s="616"/>
      <c r="GVT6" s="616"/>
      <c r="GVU6" s="667"/>
      <c r="GVV6" s="616"/>
      <c r="GVW6" s="616"/>
      <c r="GVX6" s="616"/>
      <c r="GVY6" s="667"/>
      <c r="GVZ6" s="667"/>
      <c r="GWA6" s="616"/>
      <c r="GWB6" s="616"/>
      <c r="GWC6" s="616"/>
      <c r="GWD6" s="616"/>
      <c r="GWE6" s="667"/>
      <c r="GWF6" s="667"/>
      <c r="GWG6" s="145"/>
      <c r="GWH6" s="667"/>
      <c r="GWI6" s="667"/>
      <c r="GWJ6" s="667"/>
      <c r="GWK6" s="667"/>
      <c r="GWL6" s="667"/>
      <c r="GWM6" s="667"/>
      <c r="GWN6" s="616"/>
      <c r="GWO6" s="616"/>
      <c r="GWP6" s="667"/>
      <c r="GWQ6" s="616"/>
      <c r="GWR6" s="616"/>
      <c r="GWS6" s="616"/>
      <c r="GWT6" s="667"/>
      <c r="GWU6" s="667"/>
      <c r="GWV6" s="616"/>
      <c r="GWW6" s="616"/>
      <c r="GWX6" s="616"/>
      <c r="GWY6" s="616"/>
      <c r="GWZ6" s="667"/>
      <c r="GXA6" s="667"/>
      <c r="GXB6" s="145"/>
      <c r="GXC6" s="667"/>
      <c r="GXD6" s="667"/>
      <c r="GXE6" s="667"/>
      <c r="GXF6" s="667"/>
      <c r="GXG6" s="667"/>
      <c r="GXH6" s="667"/>
      <c r="GXI6" s="616"/>
      <c r="GXJ6" s="616"/>
      <c r="GXK6" s="667"/>
      <c r="GXL6" s="616"/>
      <c r="GXM6" s="616"/>
      <c r="GXN6" s="616"/>
      <c r="GXO6" s="667"/>
      <c r="GXP6" s="667"/>
      <c r="GXQ6" s="616"/>
      <c r="GXR6" s="616"/>
      <c r="GXS6" s="616"/>
      <c r="GXT6" s="616"/>
      <c r="GXU6" s="667"/>
      <c r="GXV6" s="667"/>
      <c r="GXW6" s="145"/>
      <c r="GXX6" s="667"/>
      <c r="GXY6" s="667"/>
      <c r="GXZ6" s="667"/>
      <c r="GYA6" s="667"/>
      <c r="GYB6" s="667"/>
      <c r="GYC6" s="667"/>
      <c r="GYD6" s="616"/>
      <c r="GYE6" s="616"/>
      <c r="GYF6" s="667"/>
      <c r="GYG6" s="616"/>
      <c r="GYH6" s="616"/>
      <c r="GYI6" s="616"/>
      <c r="GYJ6" s="667"/>
      <c r="GYK6" s="667"/>
      <c r="GYL6" s="616"/>
      <c r="GYM6" s="616"/>
      <c r="GYN6" s="616"/>
      <c r="GYO6" s="616"/>
      <c r="GYP6" s="667"/>
      <c r="GYQ6" s="667"/>
      <c r="GYR6" s="145"/>
      <c r="GYS6" s="667"/>
      <c r="GYT6" s="667"/>
      <c r="GYU6" s="667"/>
      <c r="GYV6" s="667"/>
      <c r="GYW6" s="667"/>
      <c r="GYX6" s="667"/>
      <c r="GYY6" s="616"/>
      <c r="GYZ6" s="616"/>
      <c r="GZA6" s="667"/>
      <c r="GZB6" s="616"/>
      <c r="GZC6" s="616"/>
      <c r="GZD6" s="616"/>
      <c r="GZE6" s="667"/>
      <c r="GZF6" s="667"/>
      <c r="GZG6" s="616"/>
      <c r="GZH6" s="616"/>
      <c r="GZI6" s="616"/>
      <c r="GZJ6" s="616"/>
      <c r="GZK6" s="667"/>
      <c r="GZL6" s="667"/>
      <c r="GZM6" s="145"/>
      <c r="GZN6" s="667"/>
      <c r="GZO6" s="667"/>
      <c r="GZP6" s="667"/>
      <c r="GZQ6" s="667"/>
      <c r="GZR6" s="667"/>
      <c r="GZS6" s="667"/>
      <c r="GZT6" s="616"/>
      <c r="GZU6" s="616"/>
      <c r="GZV6" s="667"/>
      <c r="GZW6" s="616"/>
      <c r="GZX6" s="616"/>
      <c r="GZY6" s="616"/>
      <c r="GZZ6" s="667"/>
      <c r="HAA6" s="667"/>
      <c r="HAB6" s="616"/>
      <c r="HAC6" s="616"/>
      <c r="HAD6" s="616"/>
      <c r="HAE6" s="616"/>
      <c r="HAF6" s="667"/>
      <c r="HAG6" s="667"/>
      <c r="HAH6" s="145"/>
      <c r="HAI6" s="667"/>
      <c r="HAJ6" s="667"/>
      <c r="HAK6" s="667"/>
      <c r="HAL6" s="667"/>
      <c r="HAM6" s="667"/>
      <c r="HAN6" s="667"/>
      <c r="HAO6" s="616"/>
      <c r="HAP6" s="616"/>
      <c r="HAQ6" s="667"/>
      <c r="HAR6" s="616"/>
      <c r="HAS6" s="616"/>
      <c r="HAT6" s="616"/>
      <c r="HAU6" s="667"/>
      <c r="HAV6" s="667"/>
      <c r="HAW6" s="616"/>
      <c r="HAX6" s="616"/>
      <c r="HAY6" s="616"/>
      <c r="HAZ6" s="616"/>
      <c r="HBA6" s="667"/>
      <c r="HBB6" s="667"/>
      <c r="HBC6" s="145"/>
      <c r="HBD6" s="667"/>
      <c r="HBE6" s="667"/>
      <c r="HBF6" s="667"/>
      <c r="HBG6" s="667"/>
      <c r="HBH6" s="667"/>
      <c r="HBI6" s="667"/>
      <c r="HBJ6" s="616"/>
      <c r="HBK6" s="616"/>
      <c r="HBL6" s="667"/>
      <c r="HBM6" s="616"/>
      <c r="HBN6" s="616"/>
      <c r="HBO6" s="616"/>
      <c r="HBP6" s="667"/>
      <c r="HBQ6" s="667"/>
      <c r="HBR6" s="616"/>
      <c r="HBS6" s="616"/>
      <c r="HBT6" s="616"/>
      <c r="HBU6" s="616"/>
      <c r="HBV6" s="667"/>
      <c r="HBW6" s="667"/>
      <c r="HBX6" s="145"/>
      <c r="HBY6" s="667"/>
      <c r="HBZ6" s="667"/>
      <c r="HCA6" s="667"/>
      <c r="HCB6" s="667"/>
      <c r="HCC6" s="667"/>
      <c r="HCD6" s="667"/>
      <c r="HCE6" s="616"/>
      <c r="HCF6" s="616"/>
      <c r="HCG6" s="667"/>
      <c r="HCH6" s="616"/>
      <c r="HCI6" s="616"/>
      <c r="HCJ6" s="616"/>
      <c r="HCK6" s="667"/>
      <c r="HCL6" s="667"/>
      <c r="HCM6" s="616"/>
      <c r="HCN6" s="616"/>
      <c r="HCO6" s="616"/>
      <c r="HCP6" s="616"/>
      <c r="HCQ6" s="667"/>
      <c r="HCR6" s="667"/>
      <c r="HCS6" s="145"/>
      <c r="HCT6" s="667"/>
      <c r="HCU6" s="667"/>
      <c r="HCV6" s="667"/>
      <c r="HCW6" s="667"/>
      <c r="HCX6" s="667"/>
      <c r="HCY6" s="667"/>
      <c r="HCZ6" s="616"/>
      <c r="HDA6" s="616"/>
      <c r="HDB6" s="667"/>
      <c r="HDC6" s="616"/>
      <c r="HDD6" s="616"/>
      <c r="HDE6" s="616"/>
      <c r="HDF6" s="667"/>
      <c r="HDG6" s="667"/>
      <c r="HDH6" s="616"/>
      <c r="HDI6" s="616"/>
      <c r="HDJ6" s="616"/>
      <c r="HDK6" s="616"/>
      <c r="HDL6" s="667"/>
      <c r="HDM6" s="667"/>
      <c r="HDN6" s="145"/>
      <c r="HDO6" s="667"/>
      <c r="HDP6" s="667"/>
      <c r="HDQ6" s="667"/>
      <c r="HDR6" s="667"/>
      <c r="HDS6" s="667"/>
      <c r="HDT6" s="667"/>
      <c r="HDU6" s="616"/>
      <c r="HDV6" s="616"/>
      <c r="HDW6" s="667"/>
      <c r="HDX6" s="616"/>
      <c r="HDY6" s="616"/>
      <c r="HDZ6" s="616"/>
      <c r="HEA6" s="667"/>
      <c r="HEB6" s="667"/>
      <c r="HEC6" s="616"/>
      <c r="HED6" s="616"/>
      <c r="HEE6" s="616"/>
      <c r="HEF6" s="616"/>
      <c r="HEG6" s="667"/>
      <c r="HEH6" s="667"/>
      <c r="HEI6" s="145"/>
      <c r="HEJ6" s="667"/>
      <c r="HEK6" s="667"/>
      <c r="HEL6" s="667"/>
      <c r="HEM6" s="667"/>
      <c r="HEN6" s="667"/>
      <c r="HEO6" s="667"/>
      <c r="HEP6" s="616"/>
      <c r="HEQ6" s="616"/>
      <c r="HER6" s="667"/>
      <c r="HES6" s="616"/>
      <c r="HET6" s="616"/>
      <c r="HEU6" s="616"/>
      <c r="HEV6" s="667"/>
      <c r="HEW6" s="667"/>
      <c r="HEX6" s="616"/>
      <c r="HEY6" s="616"/>
      <c r="HEZ6" s="616"/>
      <c r="HFA6" s="616"/>
      <c r="HFB6" s="667"/>
      <c r="HFC6" s="667"/>
      <c r="HFD6" s="145"/>
      <c r="HFE6" s="667"/>
      <c r="HFF6" s="667"/>
      <c r="HFG6" s="667"/>
      <c r="HFH6" s="667"/>
      <c r="HFI6" s="667"/>
      <c r="HFJ6" s="667"/>
      <c r="HFK6" s="616"/>
      <c r="HFL6" s="616"/>
      <c r="HFM6" s="667"/>
      <c r="HFN6" s="616"/>
      <c r="HFO6" s="616"/>
      <c r="HFP6" s="616"/>
      <c r="HFQ6" s="667"/>
      <c r="HFR6" s="667"/>
      <c r="HFS6" s="616"/>
      <c r="HFT6" s="616"/>
      <c r="HFU6" s="616"/>
      <c r="HFV6" s="616"/>
      <c r="HFW6" s="667"/>
      <c r="HFX6" s="667"/>
      <c r="HFY6" s="145"/>
      <c r="HFZ6" s="667"/>
      <c r="HGA6" s="667"/>
      <c r="HGB6" s="667"/>
      <c r="HGC6" s="667"/>
      <c r="HGD6" s="667"/>
      <c r="HGE6" s="667"/>
      <c r="HGF6" s="616"/>
      <c r="HGG6" s="616"/>
      <c r="HGH6" s="667"/>
      <c r="HGI6" s="616"/>
      <c r="HGJ6" s="616"/>
      <c r="HGK6" s="616"/>
      <c r="HGL6" s="667"/>
      <c r="HGM6" s="667"/>
      <c r="HGN6" s="616"/>
      <c r="HGO6" s="616"/>
      <c r="HGP6" s="616"/>
      <c r="HGQ6" s="616"/>
      <c r="HGR6" s="667"/>
      <c r="HGS6" s="667"/>
      <c r="HGT6" s="145"/>
      <c r="HGU6" s="667"/>
      <c r="HGV6" s="667"/>
      <c r="HGW6" s="667"/>
      <c r="HGX6" s="667"/>
      <c r="HGY6" s="667"/>
      <c r="HGZ6" s="667"/>
      <c r="HHA6" s="616"/>
      <c r="HHB6" s="616"/>
      <c r="HHC6" s="667"/>
      <c r="HHD6" s="616"/>
      <c r="HHE6" s="616"/>
      <c r="HHF6" s="616"/>
      <c r="HHG6" s="667"/>
      <c r="HHH6" s="667"/>
      <c r="HHI6" s="616"/>
      <c r="HHJ6" s="616"/>
      <c r="HHK6" s="616"/>
      <c r="HHL6" s="616"/>
      <c r="HHM6" s="667"/>
      <c r="HHN6" s="667"/>
      <c r="HHO6" s="145"/>
      <c r="HHP6" s="667"/>
      <c r="HHQ6" s="667"/>
      <c r="HHR6" s="667"/>
      <c r="HHS6" s="667"/>
      <c r="HHT6" s="667"/>
      <c r="HHU6" s="667"/>
      <c r="HHV6" s="616"/>
      <c r="HHW6" s="616"/>
      <c r="HHX6" s="667"/>
      <c r="HHY6" s="616"/>
      <c r="HHZ6" s="616"/>
      <c r="HIA6" s="616"/>
      <c r="HIB6" s="667"/>
      <c r="HIC6" s="667"/>
      <c r="HID6" s="616"/>
      <c r="HIE6" s="616"/>
      <c r="HIF6" s="616"/>
      <c r="HIG6" s="616"/>
      <c r="HIH6" s="667"/>
      <c r="HII6" s="667"/>
      <c r="HIJ6" s="145"/>
      <c r="HIK6" s="667"/>
      <c r="HIL6" s="667"/>
      <c r="HIM6" s="667"/>
      <c r="HIN6" s="667"/>
      <c r="HIO6" s="667"/>
      <c r="HIP6" s="667"/>
      <c r="HIQ6" s="616"/>
      <c r="HIR6" s="616"/>
      <c r="HIS6" s="667"/>
      <c r="HIT6" s="616"/>
      <c r="HIU6" s="616"/>
      <c r="HIV6" s="616"/>
      <c r="HIW6" s="667"/>
      <c r="HIX6" s="667"/>
      <c r="HIY6" s="616"/>
      <c r="HIZ6" s="616"/>
      <c r="HJA6" s="616"/>
      <c r="HJB6" s="616"/>
      <c r="HJC6" s="667"/>
      <c r="HJD6" s="667"/>
      <c r="HJE6" s="145"/>
      <c r="HJF6" s="667"/>
      <c r="HJG6" s="667"/>
      <c r="HJH6" s="667"/>
      <c r="HJI6" s="667"/>
      <c r="HJJ6" s="667"/>
      <c r="HJK6" s="667"/>
      <c r="HJL6" s="616"/>
      <c r="HJM6" s="616"/>
      <c r="HJN6" s="667"/>
      <c r="HJO6" s="616"/>
      <c r="HJP6" s="616"/>
      <c r="HJQ6" s="616"/>
      <c r="HJR6" s="667"/>
      <c r="HJS6" s="667"/>
      <c r="HJT6" s="616"/>
      <c r="HJU6" s="616"/>
      <c r="HJV6" s="616"/>
      <c r="HJW6" s="616"/>
      <c r="HJX6" s="667"/>
      <c r="HJY6" s="667"/>
      <c r="HJZ6" s="145"/>
      <c r="HKA6" s="667"/>
      <c r="HKB6" s="667"/>
      <c r="HKC6" s="667"/>
      <c r="HKD6" s="667"/>
      <c r="HKE6" s="667"/>
      <c r="HKF6" s="667"/>
      <c r="HKG6" s="616"/>
      <c r="HKH6" s="616"/>
      <c r="HKI6" s="667"/>
      <c r="HKJ6" s="616"/>
      <c r="HKK6" s="616"/>
      <c r="HKL6" s="616"/>
      <c r="HKM6" s="667"/>
      <c r="HKN6" s="667"/>
      <c r="HKO6" s="616"/>
      <c r="HKP6" s="616"/>
      <c r="HKQ6" s="616"/>
      <c r="HKR6" s="616"/>
      <c r="HKS6" s="667"/>
      <c r="HKT6" s="667"/>
      <c r="HKU6" s="145"/>
      <c r="HKV6" s="667"/>
      <c r="HKW6" s="667"/>
      <c r="HKX6" s="667"/>
      <c r="HKY6" s="667"/>
      <c r="HKZ6" s="667"/>
      <c r="HLA6" s="667"/>
      <c r="HLB6" s="616"/>
      <c r="HLC6" s="616"/>
      <c r="HLD6" s="667"/>
      <c r="HLE6" s="616"/>
      <c r="HLF6" s="616"/>
      <c r="HLG6" s="616"/>
      <c r="HLH6" s="667"/>
      <c r="HLI6" s="667"/>
      <c r="HLJ6" s="616"/>
      <c r="HLK6" s="616"/>
      <c r="HLL6" s="616"/>
      <c r="HLM6" s="616"/>
      <c r="HLN6" s="667"/>
      <c r="HLO6" s="667"/>
      <c r="HLP6" s="145"/>
      <c r="HLQ6" s="667"/>
      <c r="HLR6" s="667"/>
      <c r="HLS6" s="667"/>
      <c r="HLT6" s="667"/>
      <c r="HLU6" s="667"/>
      <c r="HLV6" s="667"/>
      <c r="HLW6" s="616"/>
      <c r="HLX6" s="616"/>
      <c r="HLY6" s="667"/>
      <c r="HLZ6" s="616"/>
      <c r="HMA6" s="616"/>
      <c r="HMB6" s="616"/>
      <c r="HMC6" s="667"/>
      <c r="HMD6" s="667"/>
      <c r="HME6" s="616"/>
      <c r="HMF6" s="616"/>
      <c r="HMG6" s="616"/>
      <c r="HMH6" s="616"/>
      <c r="HMI6" s="667"/>
      <c r="HMJ6" s="667"/>
      <c r="HMK6" s="145"/>
      <c r="HML6" s="667"/>
      <c r="HMM6" s="667"/>
      <c r="HMN6" s="667"/>
      <c r="HMO6" s="667"/>
      <c r="HMP6" s="667"/>
      <c r="HMQ6" s="667"/>
      <c r="HMR6" s="616"/>
      <c r="HMS6" s="616"/>
      <c r="HMT6" s="667"/>
      <c r="HMU6" s="616"/>
      <c r="HMV6" s="616"/>
      <c r="HMW6" s="616"/>
      <c r="HMX6" s="667"/>
      <c r="HMY6" s="667"/>
      <c r="HMZ6" s="616"/>
      <c r="HNA6" s="616"/>
      <c r="HNB6" s="616"/>
      <c r="HNC6" s="616"/>
      <c r="HND6" s="667"/>
      <c r="HNE6" s="667"/>
      <c r="HNF6" s="145"/>
      <c r="HNG6" s="667"/>
      <c r="HNH6" s="667"/>
      <c r="HNI6" s="667"/>
      <c r="HNJ6" s="667"/>
      <c r="HNK6" s="667"/>
      <c r="HNL6" s="667"/>
      <c r="HNM6" s="616"/>
      <c r="HNN6" s="616"/>
      <c r="HNO6" s="667"/>
      <c r="HNP6" s="616"/>
      <c r="HNQ6" s="616"/>
      <c r="HNR6" s="616"/>
      <c r="HNS6" s="667"/>
      <c r="HNT6" s="667"/>
      <c r="HNU6" s="616"/>
      <c r="HNV6" s="616"/>
      <c r="HNW6" s="616"/>
      <c r="HNX6" s="616"/>
      <c r="HNY6" s="667"/>
      <c r="HNZ6" s="667"/>
      <c r="HOA6" s="145"/>
      <c r="HOB6" s="667"/>
      <c r="HOC6" s="667"/>
      <c r="HOD6" s="667"/>
      <c r="HOE6" s="667"/>
      <c r="HOF6" s="667"/>
      <c r="HOG6" s="667"/>
      <c r="HOH6" s="616"/>
      <c r="HOI6" s="616"/>
      <c r="HOJ6" s="667"/>
      <c r="HOK6" s="616"/>
      <c r="HOL6" s="616"/>
      <c r="HOM6" s="616"/>
      <c r="HON6" s="667"/>
      <c r="HOO6" s="667"/>
      <c r="HOP6" s="616"/>
      <c r="HOQ6" s="616"/>
      <c r="HOR6" s="616"/>
      <c r="HOS6" s="616"/>
      <c r="HOT6" s="667"/>
      <c r="HOU6" s="667"/>
      <c r="HOV6" s="145"/>
      <c r="HOW6" s="667"/>
      <c r="HOX6" s="667"/>
      <c r="HOY6" s="667"/>
      <c r="HOZ6" s="667"/>
      <c r="HPA6" s="667"/>
      <c r="HPB6" s="667"/>
      <c r="HPC6" s="616"/>
      <c r="HPD6" s="616"/>
      <c r="HPE6" s="667"/>
      <c r="HPF6" s="616"/>
      <c r="HPG6" s="616"/>
      <c r="HPH6" s="616"/>
      <c r="HPI6" s="667"/>
      <c r="HPJ6" s="667"/>
      <c r="HPK6" s="616"/>
      <c r="HPL6" s="616"/>
      <c r="HPM6" s="616"/>
      <c r="HPN6" s="616"/>
      <c r="HPO6" s="667"/>
      <c r="HPP6" s="667"/>
      <c r="HPQ6" s="145"/>
      <c r="HPR6" s="667"/>
      <c r="HPS6" s="667"/>
      <c r="HPT6" s="667"/>
      <c r="HPU6" s="667"/>
      <c r="HPV6" s="667"/>
      <c r="HPW6" s="667"/>
      <c r="HPX6" s="616"/>
      <c r="HPY6" s="616"/>
      <c r="HPZ6" s="667"/>
      <c r="HQA6" s="616"/>
      <c r="HQB6" s="616"/>
      <c r="HQC6" s="616"/>
      <c r="HQD6" s="667"/>
      <c r="HQE6" s="667"/>
      <c r="HQF6" s="616"/>
      <c r="HQG6" s="616"/>
      <c r="HQH6" s="616"/>
      <c r="HQI6" s="616"/>
      <c r="HQJ6" s="667"/>
      <c r="HQK6" s="667"/>
      <c r="HQL6" s="145"/>
      <c r="HQM6" s="667"/>
      <c r="HQN6" s="667"/>
      <c r="HQO6" s="667"/>
      <c r="HQP6" s="667"/>
      <c r="HQQ6" s="667"/>
      <c r="HQR6" s="667"/>
      <c r="HQS6" s="616"/>
      <c r="HQT6" s="616"/>
      <c r="HQU6" s="667"/>
      <c r="HQV6" s="616"/>
      <c r="HQW6" s="616"/>
      <c r="HQX6" s="616"/>
      <c r="HQY6" s="667"/>
      <c r="HQZ6" s="667"/>
      <c r="HRA6" s="616"/>
      <c r="HRB6" s="616"/>
      <c r="HRC6" s="616"/>
      <c r="HRD6" s="616"/>
      <c r="HRE6" s="667"/>
      <c r="HRF6" s="667"/>
      <c r="HRG6" s="145"/>
      <c r="HRH6" s="667"/>
      <c r="HRI6" s="667"/>
      <c r="HRJ6" s="667"/>
      <c r="HRK6" s="667"/>
      <c r="HRL6" s="667"/>
      <c r="HRM6" s="667"/>
      <c r="HRN6" s="616"/>
      <c r="HRO6" s="616"/>
      <c r="HRP6" s="667"/>
      <c r="HRQ6" s="616"/>
      <c r="HRR6" s="616"/>
      <c r="HRS6" s="616"/>
      <c r="HRT6" s="667"/>
      <c r="HRU6" s="667"/>
      <c r="HRV6" s="616"/>
      <c r="HRW6" s="616"/>
      <c r="HRX6" s="616"/>
      <c r="HRY6" s="616"/>
      <c r="HRZ6" s="667"/>
      <c r="HSA6" s="667"/>
      <c r="HSB6" s="145"/>
      <c r="HSC6" s="667"/>
      <c r="HSD6" s="667"/>
      <c r="HSE6" s="667"/>
      <c r="HSF6" s="667"/>
      <c r="HSG6" s="667"/>
      <c r="HSH6" s="667"/>
      <c r="HSI6" s="616"/>
      <c r="HSJ6" s="616"/>
      <c r="HSK6" s="667"/>
      <c r="HSL6" s="616"/>
      <c r="HSM6" s="616"/>
      <c r="HSN6" s="616"/>
      <c r="HSO6" s="667"/>
      <c r="HSP6" s="667"/>
      <c r="HSQ6" s="616"/>
      <c r="HSR6" s="616"/>
      <c r="HSS6" s="616"/>
      <c r="HST6" s="616"/>
      <c r="HSU6" s="667"/>
      <c r="HSV6" s="667"/>
      <c r="HSW6" s="145"/>
      <c r="HSX6" s="667"/>
      <c r="HSY6" s="667"/>
      <c r="HSZ6" s="667"/>
      <c r="HTA6" s="667"/>
      <c r="HTB6" s="667"/>
      <c r="HTC6" s="667"/>
      <c r="HTD6" s="616"/>
      <c r="HTE6" s="616"/>
      <c r="HTF6" s="667"/>
      <c r="HTG6" s="616"/>
      <c r="HTH6" s="616"/>
      <c r="HTI6" s="616"/>
      <c r="HTJ6" s="667"/>
      <c r="HTK6" s="667"/>
      <c r="HTL6" s="616"/>
      <c r="HTM6" s="616"/>
      <c r="HTN6" s="616"/>
      <c r="HTO6" s="616"/>
      <c r="HTP6" s="667"/>
      <c r="HTQ6" s="667"/>
      <c r="HTR6" s="145"/>
      <c r="HTS6" s="667"/>
      <c r="HTT6" s="667"/>
      <c r="HTU6" s="667"/>
      <c r="HTV6" s="667"/>
      <c r="HTW6" s="667"/>
      <c r="HTX6" s="667"/>
      <c r="HTY6" s="616"/>
      <c r="HTZ6" s="616"/>
      <c r="HUA6" s="667"/>
      <c r="HUB6" s="616"/>
      <c r="HUC6" s="616"/>
      <c r="HUD6" s="616"/>
      <c r="HUE6" s="667"/>
      <c r="HUF6" s="667"/>
      <c r="HUG6" s="616"/>
      <c r="HUH6" s="616"/>
      <c r="HUI6" s="616"/>
      <c r="HUJ6" s="616"/>
      <c r="HUK6" s="667"/>
      <c r="HUL6" s="667"/>
      <c r="HUM6" s="145"/>
      <c r="HUN6" s="667"/>
      <c r="HUO6" s="667"/>
      <c r="HUP6" s="667"/>
      <c r="HUQ6" s="667"/>
      <c r="HUR6" s="667"/>
      <c r="HUS6" s="667"/>
      <c r="HUT6" s="616"/>
      <c r="HUU6" s="616"/>
      <c r="HUV6" s="667"/>
      <c r="HUW6" s="616"/>
      <c r="HUX6" s="616"/>
      <c r="HUY6" s="616"/>
      <c r="HUZ6" s="667"/>
      <c r="HVA6" s="667"/>
      <c r="HVB6" s="616"/>
      <c r="HVC6" s="616"/>
      <c r="HVD6" s="616"/>
      <c r="HVE6" s="616"/>
      <c r="HVF6" s="667"/>
      <c r="HVG6" s="667"/>
      <c r="HVH6" s="145"/>
      <c r="HVI6" s="667"/>
      <c r="HVJ6" s="667"/>
      <c r="HVK6" s="667"/>
      <c r="HVL6" s="667"/>
      <c r="HVM6" s="667"/>
      <c r="HVN6" s="667"/>
      <c r="HVO6" s="616"/>
      <c r="HVP6" s="616"/>
      <c r="HVQ6" s="667"/>
      <c r="HVR6" s="616"/>
      <c r="HVS6" s="616"/>
      <c r="HVT6" s="616"/>
      <c r="HVU6" s="667"/>
      <c r="HVV6" s="667"/>
      <c r="HVW6" s="616"/>
      <c r="HVX6" s="616"/>
      <c r="HVY6" s="616"/>
      <c r="HVZ6" s="616"/>
      <c r="HWA6" s="667"/>
      <c r="HWB6" s="667"/>
      <c r="HWC6" s="145"/>
      <c r="HWD6" s="667"/>
      <c r="HWE6" s="667"/>
      <c r="HWF6" s="667"/>
      <c r="HWG6" s="667"/>
      <c r="HWH6" s="667"/>
      <c r="HWI6" s="667"/>
      <c r="HWJ6" s="616"/>
      <c r="HWK6" s="616"/>
      <c r="HWL6" s="667"/>
      <c r="HWM6" s="616"/>
      <c r="HWN6" s="616"/>
      <c r="HWO6" s="616"/>
      <c r="HWP6" s="667"/>
      <c r="HWQ6" s="667"/>
      <c r="HWR6" s="616"/>
      <c r="HWS6" s="616"/>
      <c r="HWT6" s="616"/>
      <c r="HWU6" s="616"/>
      <c r="HWV6" s="667"/>
      <c r="HWW6" s="667"/>
      <c r="HWX6" s="145"/>
      <c r="HWY6" s="667"/>
      <c r="HWZ6" s="667"/>
      <c r="HXA6" s="667"/>
      <c r="HXB6" s="667"/>
      <c r="HXC6" s="667"/>
      <c r="HXD6" s="667"/>
      <c r="HXE6" s="616"/>
      <c r="HXF6" s="616"/>
      <c r="HXG6" s="667"/>
      <c r="HXH6" s="616"/>
      <c r="HXI6" s="616"/>
      <c r="HXJ6" s="616"/>
      <c r="HXK6" s="667"/>
      <c r="HXL6" s="667"/>
      <c r="HXM6" s="616"/>
      <c r="HXN6" s="616"/>
      <c r="HXO6" s="616"/>
      <c r="HXP6" s="616"/>
      <c r="HXQ6" s="667"/>
      <c r="HXR6" s="667"/>
      <c r="HXS6" s="145"/>
      <c r="HXT6" s="667"/>
      <c r="HXU6" s="667"/>
      <c r="HXV6" s="667"/>
      <c r="HXW6" s="667"/>
      <c r="HXX6" s="667"/>
      <c r="HXY6" s="667"/>
      <c r="HXZ6" s="616"/>
      <c r="HYA6" s="616"/>
      <c r="HYB6" s="667"/>
      <c r="HYC6" s="616"/>
      <c r="HYD6" s="616"/>
      <c r="HYE6" s="616"/>
      <c r="HYF6" s="667"/>
      <c r="HYG6" s="667"/>
      <c r="HYH6" s="616"/>
      <c r="HYI6" s="616"/>
      <c r="HYJ6" s="616"/>
      <c r="HYK6" s="616"/>
      <c r="HYL6" s="667"/>
      <c r="HYM6" s="667"/>
      <c r="HYN6" s="145"/>
      <c r="HYO6" s="667"/>
      <c r="HYP6" s="667"/>
      <c r="HYQ6" s="667"/>
      <c r="HYR6" s="667"/>
      <c r="HYS6" s="667"/>
      <c r="HYT6" s="667"/>
      <c r="HYU6" s="616"/>
      <c r="HYV6" s="616"/>
      <c r="HYW6" s="667"/>
      <c r="HYX6" s="616"/>
      <c r="HYY6" s="616"/>
      <c r="HYZ6" s="616"/>
      <c r="HZA6" s="667"/>
      <c r="HZB6" s="667"/>
      <c r="HZC6" s="616"/>
      <c r="HZD6" s="616"/>
      <c r="HZE6" s="616"/>
      <c r="HZF6" s="616"/>
      <c r="HZG6" s="667"/>
      <c r="HZH6" s="667"/>
      <c r="HZI6" s="145"/>
      <c r="HZJ6" s="667"/>
      <c r="HZK6" s="667"/>
      <c r="HZL6" s="667"/>
      <c r="HZM6" s="667"/>
      <c r="HZN6" s="667"/>
      <c r="HZO6" s="667"/>
      <c r="HZP6" s="616"/>
      <c r="HZQ6" s="616"/>
      <c r="HZR6" s="667"/>
      <c r="HZS6" s="616"/>
      <c r="HZT6" s="616"/>
      <c r="HZU6" s="616"/>
      <c r="HZV6" s="667"/>
      <c r="HZW6" s="667"/>
      <c r="HZX6" s="616"/>
      <c r="HZY6" s="616"/>
      <c r="HZZ6" s="616"/>
      <c r="IAA6" s="616"/>
      <c r="IAB6" s="667"/>
      <c r="IAC6" s="667"/>
      <c r="IAD6" s="145"/>
      <c r="IAE6" s="667"/>
      <c r="IAF6" s="667"/>
      <c r="IAG6" s="667"/>
      <c r="IAH6" s="667"/>
      <c r="IAI6" s="667"/>
      <c r="IAJ6" s="667"/>
      <c r="IAK6" s="616"/>
      <c r="IAL6" s="616"/>
      <c r="IAM6" s="667"/>
      <c r="IAN6" s="616"/>
      <c r="IAO6" s="616"/>
      <c r="IAP6" s="616"/>
      <c r="IAQ6" s="667"/>
      <c r="IAR6" s="667"/>
      <c r="IAS6" s="616"/>
      <c r="IAT6" s="616"/>
      <c r="IAU6" s="616"/>
      <c r="IAV6" s="616"/>
      <c r="IAW6" s="667"/>
      <c r="IAX6" s="667"/>
      <c r="IAY6" s="145"/>
      <c r="IAZ6" s="667"/>
      <c r="IBA6" s="667"/>
      <c r="IBB6" s="667"/>
      <c r="IBC6" s="667"/>
      <c r="IBD6" s="667"/>
      <c r="IBE6" s="667"/>
      <c r="IBF6" s="616"/>
      <c r="IBG6" s="616"/>
      <c r="IBH6" s="667"/>
      <c r="IBI6" s="616"/>
      <c r="IBJ6" s="616"/>
      <c r="IBK6" s="616"/>
      <c r="IBL6" s="667"/>
      <c r="IBM6" s="667"/>
      <c r="IBN6" s="616"/>
      <c r="IBO6" s="616"/>
      <c r="IBP6" s="616"/>
      <c r="IBQ6" s="616"/>
      <c r="IBR6" s="667"/>
      <c r="IBS6" s="667"/>
      <c r="IBT6" s="145"/>
      <c r="IBU6" s="667"/>
      <c r="IBV6" s="667"/>
      <c r="IBW6" s="667"/>
      <c r="IBX6" s="667"/>
      <c r="IBY6" s="667"/>
      <c r="IBZ6" s="667"/>
      <c r="ICA6" s="616"/>
      <c r="ICB6" s="616"/>
      <c r="ICC6" s="667"/>
      <c r="ICD6" s="616"/>
      <c r="ICE6" s="616"/>
      <c r="ICF6" s="616"/>
      <c r="ICG6" s="667"/>
      <c r="ICH6" s="667"/>
      <c r="ICI6" s="616"/>
      <c r="ICJ6" s="616"/>
      <c r="ICK6" s="616"/>
      <c r="ICL6" s="616"/>
      <c r="ICM6" s="667"/>
      <c r="ICN6" s="667"/>
      <c r="ICO6" s="145"/>
      <c r="ICP6" s="667"/>
      <c r="ICQ6" s="667"/>
      <c r="ICR6" s="667"/>
      <c r="ICS6" s="667"/>
      <c r="ICT6" s="667"/>
      <c r="ICU6" s="667"/>
      <c r="ICV6" s="616"/>
      <c r="ICW6" s="616"/>
      <c r="ICX6" s="667"/>
      <c r="ICY6" s="616"/>
      <c r="ICZ6" s="616"/>
      <c r="IDA6" s="616"/>
      <c r="IDB6" s="667"/>
      <c r="IDC6" s="667"/>
      <c r="IDD6" s="616"/>
      <c r="IDE6" s="616"/>
      <c r="IDF6" s="616"/>
      <c r="IDG6" s="616"/>
      <c r="IDH6" s="667"/>
      <c r="IDI6" s="667"/>
      <c r="IDJ6" s="145"/>
      <c r="IDK6" s="667"/>
      <c r="IDL6" s="667"/>
      <c r="IDM6" s="667"/>
      <c r="IDN6" s="667"/>
      <c r="IDO6" s="667"/>
      <c r="IDP6" s="667"/>
      <c r="IDQ6" s="616"/>
      <c r="IDR6" s="616"/>
      <c r="IDS6" s="667"/>
      <c r="IDT6" s="616"/>
      <c r="IDU6" s="616"/>
      <c r="IDV6" s="616"/>
      <c r="IDW6" s="667"/>
      <c r="IDX6" s="667"/>
      <c r="IDY6" s="616"/>
      <c r="IDZ6" s="616"/>
      <c r="IEA6" s="616"/>
      <c r="IEB6" s="616"/>
      <c r="IEC6" s="667"/>
      <c r="IED6" s="667"/>
      <c r="IEE6" s="145"/>
      <c r="IEF6" s="667"/>
      <c r="IEG6" s="667"/>
      <c r="IEH6" s="667"/>
      <c r="IEI6" s="667"/>
      <c r="IEJ6" s="667"/>
      <c r="IEK6" s="667"/>
      <c r="IEL6" s="616"/>
      <c r="IEM6" s="616"/>
      <c r="IEN6" s="667"/>
      <c r="IEO6" s="616"/>
      <c r="IEP6" s="616"/>
      <c r="IEQ6" s="616"/>
      <c r="IER6" s="667"/>
      <c r="IES6" s="667"/>
      <c r="IET6" s="616"/>
      <c r="IEU6" s="616"/>
      <c r="IEV6" s="616"/>
      <c r="IEW6" s="616"/>
      <c r="IEX6" s="667"/>
      <c r="IEY6" s="667"/>
      <c r="IEZ6" s="145"/>
      <c r="IFA6" s="667"/>
      <c r="IFB6" s="667"/>
      <c r="IFC6" s="667"/>
      <c r="IFD6" s="667"/>
      <c r="IFE6" s="667"/>
      <c r="IFF6" s="667"/>
      <c r="IFG6" s="616"/>
      <c r="IFH6" s="616"/>
      <c r="IFI6" s="667"/>
      <c r="IFJ6" s="616"/>
      <c r="IFK6" s="616"/>
      <c r="IFL6" s="616"/>
      <c r="IFM6" s="667"/>
      <c r="IFN6" s="667"/>
      <c r="IFO6" s="616"/>
      <c r="IFP6" s="616"/>
      <c r="IFQ6" s="616"/>
      <c r="IFR6" s="616"/>
      <c r="IFS6" s="667"/>
      <c r="IFT6" s="667"/>
      <c r="IFU6" s="145"/>
      <c r="IFV6" s="667"/>
      <c r="IFW6" s="667"/>
      <c r="IFX6" s="667"/>
      <c r="IFY6" s="667"/>
      <c r="IFZ6" s="667"/>
      <c r="IGA6" s="667"/>
      <c r="IGB6" s="616"/>
      <c r="IGC6" s="616"/>
      <c r="IGD6" s="667"/>
      <c r="IGE6" s="616"/>
      <c r="IGF6" s="616"/>
      <c r="IGG6" s="616"/>
      <c r="IGH6" s="667"/>
      <c r="IGI6" s="667"/>
      <c r="IGJ6" s="616"/>
      <c r="IGK6" s="616"/>
      <c r="IGL6" s="616"/>
      <c r="IGM6" s="616"/>
      <c r="IGN6" s="667"/>
      <c r="IGO6" s="667"/>
      <c r="IGP6" s="145"/>
      <c r="IGQ6" s="667"/>
      <c r="IGR6" s="667"/>
      <c r="IGS6" s="667"/>
      <c r="IGT6" s="667"/>
      <c r="IGU6" s="667"/>
      <c r="IGV6" s="667"/>
      <c r="IGW6" s="616"/>
      <c r="IGX6" s="616"/>
      <c r="IGY6" s="667"/>
      <c r="IGZ6" s="616"/>
      <c r="IHA6" s="616"/>
      <c r="IHB6" s="616"/>
      <c r="IHC6" s="667"/>
      <c r="IHD6" s="667"/>
      <c r="IHE6" s="616"/>
      <c r="IHF6" s="616"/>
      <c r="IHG6" s="616"/>
      <c r="IHH6" s="616"/>
      <c r="IHI6" s="667"/>
      <c r="IHJ6" s="667"/>
      <c r="IHK6" s="145"/>
      <c r="IHL6" s="667"/>
      <c r="IHM6" s="667"/>
      <c r="IHN6" s="667"/>
      <c r="IHO6" s="667"/>
      <c r="IHP6" s="667"/>
      <c r="IHQ6" s="667"/>
      <c r="IHR6" s="616"/>
      <c r="IHS6" s="616"/>
      <c r="IHT6" s="667"/>
      <c r="IHU6" s="616"/>
      <c r="IHV6" s="616"/>
      <c r="IHW6" s="616"/>
      <c r="IHX6" s="667"/>
      <c r="IHY6" s="667"/>
      <c r="IHZ6" s="616"/>
      <c r="IIA6" s="616"/>
      <c r="IIB6" s="616"/>
      <c r="IIC6" s="616"/>
      <c r="IID6" s="667"/>
      <c r="IIE6" s="667"/>
      <c r="IIF6" s="145"/>
      <c r="IIG6" s="667"/>
      <c r="IIH6" s="667"/>
      <c r="III6" s="667"/>
      <c r="IIJ6" s="667"/>
      <c r="IIK6" s="667"/>
      <c r="IIL6" s="667"/>
      <c r="IIM6" s="616"/>
      <c r="IIN6" s="616"/>
      <c r="IIO6" s="667"/>
      <c r="IIP6" s="616"/>
      <c r="IIQ6" s="616"/>
      <c r="IIR6" s="616"/>
      <c r="IIS6" s="667"/>
      <c r="IIT6" s="667"/>
      <c r="IIU6" s="616"/>
      <c r="IIV6" s="616"/>
      <c r="IIW6" s="616"/>
      <c r="IIX6" s="616"/>
      <c r="IIY6" s="667"/>
      <c r="IIZ6" s="667"/>
      <c r="IJA6" s="145"/>
      <c r="IJB6" s="667"/>
      <c r="IJC6" s="667"/>
      <c r="IJD6" s="667"/>
      <c r="IJE6" s="667"/>
      <c r="IJF6" s="667"/>
      <c r="IJG6" s="667"/>
      <c r="IJH6" s="616"/>
      <c r="IJI6" s="616"/>
      <c r="IJJ6" s="667"/>
      <c r="IJK6" s="616"/>
      <c r="IJL6" s="616"/>
      <c r="IJM6" s="616"/>
      <c r="IJN6" s="667"/>
      <c r="IJO6" s="667"/>
      <c r="IJP6" s="616"/>
      <c r="IJQ6" s="616"/>
      <c r="IJR6" s="616"/>
      <c r="IJS6" s="616"/>
      <c r="IJT6" s="667"/>
      <c r="IJU6" s="667"/>
      <c r="IJV6" s="145"/>
      <c r="IJW6" s="667"/>
      <c r="IJX6" s="667"/>
      <c r="IJY6" s="667"/>
      <c r="IJZ6" s="667"/>
      <c r="IKA6" s="667"/>
      <c r="IKB6" s="667"/>
      <c r="IKC6" s="616"/>
      <c r="IKD6" s="616"/>
      <c r="IKE6" s="667"/>
      <c r="IKF6" s="616"/>
      <c r="IKG6" s="616"/>
      <c r="IKH6" s="616"/>
      <c r="IKI6" s="667"/>
      <c r="IKJ6" s="667"/>
      <c r="IKK6" s="616"/>
      <c r="IKL6" s="616"/>
      <c r="IKM6" s="616"/>
      <c r="IKN6" s="616"/>
      <c r="IKO6" s="667"/>
      <c r="IKP6" s="667"/>
      <c r="IKQ6" s="145"/>
      <c r="IKR6" s="667"/>
      <c r="IKS6" s="667"/>
      <c r="IKT6" s="667"/>
      <c r="IKU6" s="667"/>
      <c r="IKV6" s="667"/>
      <c r="IKW6" s="667"/>
      <c r="IKX6" s="616"/>
      <c r="IKY6" s="616"/>
      <c r="IKZ6" s="667"/>
      <c r="ILA6" s="616"/>
      <c r="ILB6" s="616"/>
      <c r="ILC6" s="616"/>
      <c r="ILD6" s="667"/>
      <c r="ILE6" s="667"/>
      <c r="ILF6" s="616"/>
      <c r="ILG6" s="616"/>
      <c r="ILH6" s="616"/>
      <c r="ILI6" s="616"/>
      <c r="ILJ6" s="667"/>
      <c r="ILK6" s="667"/>
      <c r="ILL6" s="145"/>
      <c r="ILM6" s="667"/>
      <c r="ILN6" s="667"/>
      <c r="ILO6" s="667"/>
      <c r="ILP6" s="667"/>
      <c r="ILQ6" s="667"/>
      <c r="ILR6" s="667"/>
      <c r="ILS6" s="616"/>
      <c r="ILT6" s="616"/>
      <c r="ILU6" s="667"/>
      <c r="ILV6" s="616"/>
      <c r="ILW6" s="616"/>
      <c r="ILX6" s="616"/>
      <c r="ILY6" s="667"/>
      <c r="ILZ6" s="667"/>
      <c r="IMA6" s="616"/>
      <c r="IMB6" s="616"/>
      <c r="IMC6" s="616"/>
      <c r="IMD6" s="616"/>
      <c r="IME6" s="667"/>
      <c r="IMF6" s="667"/>
      <c r="IMG6" s="145"/>
      <c r="IMH6" s="667"/>
      <c r="IMI6" s="667"/>
      <c r="IMJ6" s="667"/>
      <c r="IMK6" s="667"/>
      <c r="IML6" s="667"/>
      <c r="IMM6" s="667"/>
      <c r="IMN6" s="616"/>
      <c r="IMO6" s="616"/>
      <c r="IMP6" s="667"/>
      <c r="IMQ6" s="616"/>
      <c r="IMR6" s="616"/>
      <c r="IMS6" s="616"/>
      <c r="IMT6" s="667"/>
      <c r="IMU6" s="667"/>
      <c r="IMV6" s="616"/>
      <c r="IMW6" s="616"/>
      <c r="IMX6" s="616"/>
      <c r="IMY6" s="616"/>
      <c r="IMZ6" s="667"/>
      <c r="INA6" s="667"/>
      <c r="INB6" s="145"/>
      <c r="INC6" s="667"/>
      <c r="IND6" s="667"/>
      <c r="INE6" s="667"/>
      <c r="INF6" s="667"/>
      <c r="ING6" s="667"/>
      <c r="INH6" s="667"/>
      <c r="INI6" s="616"/>
      <c r="INJ6" s="616"/>
      <c r="INK6" s="667"/>
      <c r="INL6" s="616"/>
      <c r="INM6" s="616"/>
      <c r="INN6" s="616"/>
      <c r="INO6" s="667"/>
      <c r="INP6" s="667"/>
      <c r="INQ6" s="616"/>
      <c r="INR6" s="616"/>
      <c r="INS6" s="616"/>
      <c r="INT6" s="616"/>
      <c r="INU6" s="667"/>
      <c r="INV6" s="667"/>
      <c r="INW6" s="145"/>
      <c r="INX6" s="667"/>
      <c r="INY6" s="667"/>
      <c r="INZ6" s="667"/>
      <c r="IOA6" s="667"/>
      <c r="IOB6" s="667"/>
      <c r="IOC6" s="667"/>
      <c r="IOD6" s="616"/>
      <c r="IOE6" s="616"/>
      <c r="IOF6" s="667"/>
      <c r="IOG6" s="616"/>
      <c r="IOH6" s="616"/>
      <c r="IOI6" s="616"/>
      <c r="IOJ6" s="667"/>
      <c r="IOK6" s="667"/>
      <c r="IOL6" s="616"/>
      <c r="IOM6" s="616"/>
      <c r="ION6" s="616"/>
      <c r="IOO6" s="616"/>
      <c r="IOP6" s="667"/>
      <c r="IOQ6" s="667"/>
      <c r="IOR6" s="145"/>
      <c r="IOS6" s="667"/>
      <c r="IOT6" s="667"/>
      <c r="IOU6" s="667"/>
      <c r="IOV6" s="667"/>
      <c r="IOW6" s="667"/>
      <c r="IOX6" s="667"/>
      <c r="IOY6" s="616"/>
      <c r="IOZ6" s="616"/>
      <c r="IPA6" s="667"/>
      <c r="IPB6" s="616"/>
      <c r="IPC6" s="616"/>
      <c r="IPD6" s="616"/>
      <c r="IPE6" s="667"/>
      <c r="IPF6" s="667"/>
      <c r="IPG6" s="616"/>
      <c r="IPH6" s="616"/>
      <c r="IPI6" s="616"/>
      <c r="IPJ6" s="616"/>
      <c r="IPK6" s="667"/>
      <c r="IPL6" s="667"/>
      <c r="IPM6" s="145"/>
      <c r="IPN6" s="667"/>
      <c r="IPO6" s="667"/>
      <c r="IPP6" s="667"/>
      <c r="IPQ6" s="667"/>
      <c r="IPR6" s="667"/>
      <c r="IPS6" s="667"/>
      <c r="IPT6" s="616"/>
      <c r="IPU6" s="616"/>
      <c r="IPV6" s="667"/>
      <c r="IPW6" s="616"/>
      <c r="IPX6" s="616"/>
      <c r="IPY6" s="616"/>
      <c r="IPZ6" s="667"/>
      <c r="IQA6" s="667"/>
      <c r="IQB6" s="616"/>
      <c r="IQC6" s="616"/>
      <c r="IQD6" s="616"/>
      <c r="IQE6" s="616"/>
      <c r="IQF6" s="667"/>
      <c r="IQG6" s="667"/>
      <c r="IQH6" s="145"/>
      <c r="IQI6" s="667"/>
      <c r="IQJ6" s="667"/>
      <c r="IQK6" s="667"/>
      <c r="IQL6" s="667"/>
      <c r="IQM6" s="667"/>
      <c r="IQN6" s="667"/>
      <c r="IQO6" s="616"/>
      <c r="IQP6" s="616"/>
      <c r="IQQ6" s="667"/>
      <c r="IQR6" s="616"/>
      <c r="IQS6" s="616"/>
      <c r="IQT6" s="616"/>
      <c r="IQU6" s="667"/>
      <c r="IQV6" s="667"/>
      <c r="IQW6" s="616"/>
      <c r="IQX6" s="616"/>
      <c r="IQY6" s="616"/>
      <c r="IQZ6" s="616"/>
      <c r="IRA6" s="667"/>
      <c r="IRB6" s="667"/>
      <c r="IRC6" s="145"/>
      <c r="IRD6" s="667"/>
      <c r="IRE6" s="667"/>
      <c r="IRF6" s="667"/>
      <c r="IRG6" s="667"/>
      <c r="IRH6" s="667"/>
      <c r="IRI6" s="667"/>
      <c r="IRJ6" s="616"/>
      <c r="IRK6" s="616"/>
      <c r="IRL6" s="667"/>
      <c r="IRM6" s="616"/>
      <c r="IRN6" s="616"/>
      <c r="IRO6" s="616"/>
      <c r="IRP6" s="667"/>
      <c r="IRQ6" s="667"/>
      <c r="IRR6" s="616"/>
      <c r="IRS6" s="616"/>
      <c r="IRT6" s="616"/>
      <c r="IRU6" s="616"/>
      <c r="IRV6" s="667"/>
      <c r="IRW6" s="667"/>
      <c r="IRX6" s="145"/>
      <c r="IRY6" s="667"/>
      <c r="IRZ6" s="667"/>
      <c r="ISA6" s="667"/>
      <c r="ISB6" s="667"/>
      <c r="ISC6" s="667"/>
      <c r="ISD6" s="667"/>
      <c r="ISE6" s="616"/>
      <c r="ISF6" s="616"/>
      <c r="ISG6" s="667"/>
      <c r="ISH6" s="616"/>
      <c r="ISI6" s="616"/>
      <c r="ISJ6" s="616"/>
      <c r="ISK6" s="667"/>
      <c r="ISL6" s="667"/>
      <c r="ISM6" s="616"/>
      <c r="ISN6" s="616"/>
      <c r="ISO6" s="616"/>
      <c r="ISP6" s="616"/>
      <c r="ISQ6" s="667"/>
      <c r="ISR6" s="667"/>
      <c r="ISS6" s="145"/>
      <c r="IST6" s="667"/>
      <c r="ISU6" s="667"/>
      <c r="ISV6" s="667"/>
      <c r="ISW6" s="667"/>
      <c r="ISX6" s="667"/>
      <c r="ISY6" s="667"/>
      <c r="ISZ6" s="616"/>
      <c r="ITA6" s="616"/>
      <c r="ITB6" s="667"/>
      <c r="ITC6" s="616"/>
      <c r="ITD6" s="616"/>
      <c r="ITE6" s="616"/>
      <c r="ITF6" s="667"/>
      <c r="ITG6" s="667"/>
      <c r="ITH6" s="616"/>
      <c r="ITI6" s="616"/>
      <c r="ITJ6" s="616"/>
      <c r="ITK6" s="616"/>
      <c r="ITL6" s="667"/>
      <c r="ITM6" s="667"/>
      <c r="ITN6" s="145"/>
      <c r="ITO6" s="667"/>
      <c r="ITP6" s="667"/>
      <c r="ITQ6" s="667"/>
      <c r="ITR6" s="667"/>
      <c r="ITS6" s="667"/>
      <c r="ITT6" s="667"/>
      <c r="ITU6" s="616"/>
      <c r="ITV6" s="616"/>
      <c r="ITW6" s="667"/>
      <c r="ITX6" s="616"/>
      <c r="ITY6" s="616"/>
      <c r="ITZ6" s="616"/>
      <c r="IUA6" s="667"/>
      <c r="IUB6" s="667"/>
      <c r="IUC6" s="616"/>
      <c r="IUD6" s="616"/>
      <c r="IUE6" s="616"/>
      <c r="IUF6" s="616"/>
      <c r="IUG6" s="667"/>
      <c r="IUH6" s="667"/>
      <c r="IUI6" s="145"/>
      <c r="IUJ6" s="667"/>
      <c r="IUK6" s="667"/>
      <c r="IUL6" s="667"/>
      <c r="IUM6" s="667"/>
      <c r="IUN6" s="667"/>
      <c r="IUO6" s="667"/>
      <c r="IUP6" s="616"/>
      <c r="IUQ6" s="616"/>
      <c r="IUR6" s="667"/>
      <c r="IUS6" s="616"/>
      <c r="IUT6" s="616"/>
      <c r="IUU6" s="616"/>
      <c r="IUV6" s="667"/>
      <c r="IUW6" s="667"/>
      <c r="IUX6" s="616"/>
      <c r="IUY6" s="616"/>
      <c r="IUZ6" s="616"/>
      <c r="IVA6" s="616"/>
      <c r="IVB6" s="667"/>
      <c r="IVC6" s="667"/>
      <c r="IVD6" s="145"/>
      <c r="IVE6" s="667"/>
      <c r="IVF6" s="667"/>
      <c r="IVG6" s="667"/>
      <c r="IVH6" s="667"/>
      <c r="IVI6" s="667"/>
      <c r="IVJ6" s="667"/>
      <c r="IVK6" s="616"/>
      <c r="IVL6" s="616"/>
      <c r="IVM6" s="667"/>
      <c r="IVN6" s="616"/>
      <c r="IVO6" s="616"/>
      <c r="IVP6" s="616"/>
      <c r="IVQ6" s="667"/>
      <c r="IVR6" s="667"/>
      <c r="IVS6" s="616"/>
      <c r="IVT6" s="616"/>
      <c r="IVU6" s="616"/>
      <c r="IVV6" s="616"/>
      <c r="IVW6" s="667"/>
      <c r="IVX6" s="667"/>
      <c r="IVY6" s="145"/>
      <c r="IVZ6" s="667"/>
      <c r="IWA6" s="667"/>
      <c r="IWB6" s="667"/>
      <c r="IWC6" s="667"/>
      <c r="IWD6" s="667"/>
      <c r="IWE6" s="667"/>
      <c r="IWF6" s="616"/>
      <c r="IWG6" s="616"/>
      <c r="IWH6" s="667"/>
      <c r="IWI6" s="616"/>
      <c r="IWJ6" s="616"/>
      <c r="IWK6" s="616"/>
      <c r="IWL6" s="667"/>
      <c r="IWM6" s="667"/>
      <c r="IWN6" s="616"/>
      <c r="IWO6" s="616"/>
      <c r="IWP6" s="616"/>
      <c r="IWQ6" s="616"/>
      <c r="IWR6" s="667"/>
      <c r="IWS6" s="667"/>
      <c r="IWT6" s="145"/>
      <c r="IWU6" s="667"/>
      <c r="IWV6" s="667"/>
      <c r="IWW6" s="667"/>
      <c r="IWX6" s="667"/>
      <c r="IWY6" s="667"/>
      <c r="IWZ6" s="667"/>
      <c r="IXA6" s="616"/>
      <c r="IXB6" s="616"/>
      <c r="IXC6" s="667"/>
      <c r="IXD6" s="616"/>
      <c r="IXE6" s="616"/>
      <c r="IXF6" s="616"/>
      <c r="IXG6" s="667"/>
      <c r="IXH6" s="667"/>
      <c r="IXI6" s="616"/>
      <c r="IXJ6" s="616"/>
      <c r="IXK6" s="616"/>
      <c r="IXL6" s="616"/>
      <c r="IXM6" s="667"/>
      <c r="IXN6" s="667"/>
      <c r="IXO6" s="145"/>
      <c r="IXP6" s="667"/>
      <c r="IXQ6" s="667"/>
      <c r="IXR6" s="667"/>
      <c r="IXS6" s="667"/>
      <c r="IXT6" s="667"/>
      <c r="IXU6" s="667"/>
      <c r="IXV6" s="616"/>
      <c r="IXW6" s="616"/>
      <c r="IXX6" s="667"/>
      <c r="IXY6" s="616"/>
      <c r="IXZ6" s="616"/>
      <c r="IYA6" s="616"/>
      <c r="IYB6" s="667"/>
      <c r="IYC6" s="667"/>
      <c r="IYD6" s="616"/>
      <c r="IYE6" s="616"/>
      <c r="IYF6" s="616"/>
      <c r="IYG6" s="616"/>
      <c r="IYH6" s="667"/>
      <c r="IYI6" s="667"/>
      <c r="IYJ6" s="145"/>
      <c r="IYK6" s="667"/>
      <c r="IYL6" s="667"/>
      <c r="IYM6" s="667"/>
      <c r="IYN6" s="667"/>
      <c r="IYO6" s="667"/>
      <c r="IYP6" s="667"/>
      <c r="IYQ6" s="616"/>
      <c r="IYR6" s="616"/>
      <c r="IYS6" s="667"/>
      <c r="IYT6" s="616"/>
      <c r="IYU6" s="616"/>
      <c r="IYV6" s="616"/>
      <c r="IYW6" s="667"/>
      <c r="IYX6" s="667"/>
      <c r="IYY6" s="616"/>
      <c r="IYZ6" s="616"/>
      <c r="IZA6" s="616"/>
      <c r="IZB6" s="616"/>
      <c r="IZC6" s="667"/>
      <c r="IZD6" s="667"/>
      <c r="IZE6" s="145"/>
      <c r="IZF6" s="667"/>
      <c r="IZG6" s="667"/>
      <c r="IZH6" s="667"/>
      <c r="IZI6" s="667"/>
      <c r="IZJ6" s="667"/>
      <c r="IZK6" s="667"/>
      <c r="IZL6" s="616"/>
      <c r="IZM6" s="616"/>
      <c r="IZN6" s="667"/>
      <c r="IZO6" s="616"/>
      <c r="IZP6" s="616"/>
      <c r="IZQ6" s="616"/>
      <c r="IZR6" s="667"/>
      <c r="IZS6" s="667"/>
      <c r="IZT6" s="616"/>
      <c r="IZU6" s="616"/>
      <c r="IZV6" s="616"/>
      <c r="IZW6" s="616"/>
      <c r="IZX6" s="667"/>
      <c r="IZY6" s="667"/>
      <c r="IZZ6" s="145"/>
      <c r="JAA6" s="667"/>
      <c r="JAB6" s="667"/>
      <c r="JAC6" s="667"/>
      <c r="JAD6" s="667"/>
      <c r="JAE6" s="667"/>
      <c r="JAF6" s="667"/>
      <c r="JAG6" s="616"/>
      <c r="JAH6" s="616"/>
      <c r="JAI6" s="667"/>
      <c r="JAJ6" s="616"/>
      <c r="JAK6" s="616"/>
      <c r="JAL6" s="616"/>
      <c r="JAM6" s="667"/>
      <c r="JAN6" s="667"/>
      <c r="JAO6" s="616"/>
      <c r="JAP6" s="616"/>
      <c r="JAQ6" s="616"/>
      <c r="JAR6" s="616"/>
      <c r="JAS6" s="667"/>
      <c r="JAT6" s="667"/>
      <c r="JAU6" s="145"/>
      <c r="JAV6" s="667"/>
      <c r="JAW6" s="667"/>
      <c r="JAX6" s="667"/>
      <c r="JAY6" s="667"/>
      <c r="JAZ6" s="667"/>
      <c r="JBA6" s="667"/>
      <c r="JBB6" s="616"/>
      <c r="JBC6" s="616"/>
      <c r="JBD6" s="667"/>
      <c r="JBE6" s="616"/>
      <c r="JBF6" s="616"/>
      <c r="JBG6" s="616"/>
      <c r="JBH6" s="667"/>
      <c r="JBI6" s="667"/>
      <c r="JBJ6" s="616"/>
      <c r="JBK6" s="616"/>
      <c r="JBL6" s="616"/>
      <c r="JBM6" s="616"/>
      <c r="JBN6" s="667"/>
      <c r="JBO6" s="667"/>
      <c r="JBP6" s="145"/>
      <c r="JBQ6" s="667"/>
      <c r="JBR6" s="667"/>
      <c r="JBS6" s="667"/>
      <c r="JBT6" s="667"/>
      <c r="JBU6" s="667"/>
      <c r="JBV6" s="667"/>
      <c r="JBW6" s="616"/>
      <c r="JBX6" s="616"/>
      <c r="JBY6" s="667"/>
      <c r="JBZ6" s="616"/>
      <c r="JCA6" s="616"/>
      <c r="JCB6" s="616"/>
      <c r="JCC6" s="667"/>
      <c r="JCD6" s="667"/>
      <c r="JCE6" s="616"/>
      <c r="JCF6" s="616"/>
      <c r="JCG6" s="616"/>
      <c r="JCH6" s="616"/>
      <c r="JCI6" s="667"/>
      <c r="JCJ6" s="667"/>
      <c r="JCK6" s="145"/>
      <c r="JCL6" s="667"/>
      <c r="JCM6" s="667"/>
      <c r="JCN6" s="667"/>
      <c r="JCO6" s="667"/>
      <c r="JCP6" s="667"/>
      <c r="JCQ6" s="667"/>
      <c r="JCR6" s="616"/>
      <c r="JCS6" s="616"/>
      <c r="JCT6" s="667"/>
      <c r="JCU6" s="616"/>
      <c r="JCV6" s="616"/>
      <c r="JCW6" s="616"/>
      <c r="JCX6" s="667"/>
      <c r="JCY6" s="667"/>
      <c r="JCZ6" s="616"/>
      <c r="JDA6" s="616"/>
      <c r="JDB6" s="616"/>
      <c r="JDC6" s="616"/>
      <c r="JDD6" s="667"/>
      <c r="JDE6" s="667"/>
      <c r="JDF6" s="145"/>
      <c r="JDG6" s="667"/>
      <c r="JDH6" s="667"/>
      <c r="JDI6" s="667"/>
      <c r="JDJ6" s="667"/>
      <c r="JDK6" s="667"/>
      <c r="JDL6" s="667"/>
      <c r="JDM6" s="616"/>
      <c r="JDN6" s="616"/>
      <c r="JDO6" s="667"/>
      <c r="JDP6" s="616"/>
      <c r="JDQ6" s="616"/>
      <c r="JDR6" s="616"/>
      <c r="JDS6" s="667"/>
      <c r="JDT6" s="667"/>
      <c r="JDU6" s="616"/>
      <c r="JDV6" s="616"/>
      <c r="JDW6" s="616"/>
      <c r="JDX6" s="616"/>
      <c r="JDY6" s="667"/>
      <c r="JDZ6" s="667"/>
      <c r="JEA6" s="145"/>
      <c r="JEB6" s="667"/>
      <c r="JEC6" s="667"/>
      <c r="JED6" s="667"/>
      <c r="JEE6" s="667"/>
      <c r="JEF6" s="667"/>
      <c r="JEG6" s="667"/>
      <c r="JEH6" s="616"/>
      <c r="JEI6" s="616"/>
      <c r="JEJ6" s="667"/>
      <c r="JEK6" s="616"/>
      <c r="JEL6" s="616"/>
      <c r="JEM6" s="616"/>
      <c r="JEN6" s="667"/>
      <c r="JEO6" s="667"/>
      <c r="JEP6" s="616"/>
      <c r="JEQ6" s="616"/>
      <c r="JER6" s="616"/>
      <c r="JES6" s="616"/>
      <c r="JET6" s="667"/>
      <c r="JEU6" s="667"/>
      <c r="JEV6" s="145"/>
      <c r="JEW6" s="667"/>
      <c r="JEX6" s="667"/>
      <c r="JEY6" s="667"/>
      <c r="JEZ6" s="667"/>
      <c r="JFA6" s="667"/>
      <c r="JFB6" s="667"/>
      <c r="JFC6" s="616"/>
      <c r="JFD6" s="616"/>
      <c r="JFE6" s="667"/>
      <c r="JFF6" s="616"/>
      <c r="JFG6" s="616"/>
      <c r="JFH6" s="616"/>
      <c r="JFI6" s="667"/>
      <c r="JFJ6" s="667"/>
      <c r="JFK6" s="616"/>
      <c r="JFL6" s="616"/>
      <c r="JFM6" s="616"/>
      <c r="JFN6" s="616"/>
      <c r="JFO6" s="667"/>
      <c r="JFP6" s="667"/>
      <c r="JFQ6" s="145"/>
      <c r="JFR6" s="667"/>
      <c r="JFS6" s="667"/>
      <c r="JFT6" s="667"/>
      <c r="JFU6" s="667"/>
      <c r="JFV6" s="667"/>
      <c r="JFW6" s="667"/>
      <c r="JFX6" s="616"/>
      <c r="JFY6" s="616"/>
      <c r="JFZ6" s="667"/>
      <c r="JGA6" s="616"/>
      <c r="JGB6" s="616"/>
      <c r="JGC6" s="616"/>
      <c r="JGD6" s="667"/>
      <c r="JGE6" s="667"/>
      <c r="JGF6" s="616"/>
      <c r="JGG6" s="616"/>
      <c r="JGH6" s="616"/>
      <c r="JGI6" s="616"/>
      <c r="JGJ6" s="667"/>
      <c r="JGK6" s="667"/>
      <c r="JGL6" s="145"/>
      <c r="JGM6" s="667"/>
      <c r="JGN6" s="667"/>
      <c r="JGO6" s="667"/>
      <c r="JGP6" s="667"/>
      <c r="JGQ6" s="667"/>
      <c r="JGR6" s="667"/>
      <c r="JGS6" s="616"/>
      <c r="JGT6" s="616"/>
      <c r="JGU6" s="667"/>
      <c r="JGV6" s="616"/>
      <c r="JGW6" s="616"/>
      <c r="JGX6" s="616"/>
      <c r="JGY6" s="667"/>
      <c r="JGZ6" s="667"/>
      <c r="JHA6" s="616"/>
      <c r="JHB6" s="616"/>
      <c r="JHC6" s="616"/>
      <c r="JHD6" s="616"/>
      <c r="JHE6" s="667"/>
      <c r="JHF6" s="667"/>
      <c r="JHG6" s="145"/>
      <c r="JHH6" s="667"/>
      <c r="JHI6" s="667"/>
      <c r="JHJ6" s="667"/>
      <c r="JHK6" s="667"/>
      <c r="JHL6" s="667"/>
      <c r="JHM6" s="667"/>
      <c r="JHN6" s="616"/>
      <c r="JHO6" s="616"/>
      <c r="JHP6" s="667"/>
      <c r="JHQ6" s="616"/>
      <c r="JHR6" s="616"/>
      <c r="JHS6" s="616"/>
      <c r="JHT6" s="667"/>
      <c r="JHU6" s="667"/>
      <c r="JHV6" s="616"/>
      <c r="JHW6" s="616"/>
      <c r="JHX6" s="616"/>
      <c r="JHY6" s="616"/>
      <c r="JHZ6" s="667"/>
      <c r="JIA6" s="667"/>
      <c r="JIB6" s="145"/>
      <c r="JIC6" s="667"/>
      <c r="JID6" s="667"/>
      <c r="JIE6" s="667"/>
      <c r="JIF6" s="667"/>
      <c r="JIG6" s="667"/>
      <c r="JIH6" s="667"/>
      <c r="JII6" s="616"/>
      <c r="JIJ6" s="616"/>
      <c r="JIK6" s="667"/>
      <c r="JIL6" s="616"/>
      <c r="JIM6" s="616"/>
      <c r="JIN6" s="616"/>
      <c r="JIO6" s="667"/>
      <c r="JIP6" s="667"/>
      <c r="JIQ6" s="616"/>
      <c r="JIR6" s="616"/>
      <c r="JIS6" s="616"/>
      <c r="JIT6" s="616"/>
      <c r="JIU6" s="667"/>
      <c r="JIV6" s="667"/>
      <c r="JIW6" s="145"/>
      <c r="JIX6" s="667"/>
      <c r="JIY6" s="667"/>
      <c r="JIZ6" s="667"/>
      <c r="JJA6" s="667"/>
      <c r="JJB6" s="667"/>
      <c r="JJC6" s="667"/>
      <c r="JJD6" s="616"/>
      <c r="JJE6" s="616"/>
      <c r="JJF6" s="667"/>
      <c r="JJG6" s="616"/>
      <c r="JJH6" s="616"/>
      <c r="JJI6" s="616"/>
      <c r="JJJ6" s="667"/>
      <c r="JJK6" s="667"/>
      <c r="JJL6" s="616"/>
      <c r="JJM6" s="616"/>
      <c r="JJN6" s="616"/>
      <c r="JJO6" s="616"/>
      <c r="JJP6" s="667"/>
      <c r="JJQ6" s="667"/>
      <c r="JJR6" s="145"/>
      <c r="JJS6" s="667"/>
      <c r="JJT6" s="667"/>
      <c r="JJU6" s="667"/>
      <c r="JJV6" s="667"/>
      <c r="JJW6" s="667"/>
      <c r="JJX6" s="667"/>
      <c r="JJY6" s="616"/>
      <c r="JJZ6" s="616"/>
      <c r="JKA6" s="667"/>
      <c r="JKB6" s="616"/>
      <c r="JKC6" s="616"/>
      <c r="JKD6" s="616"/>
      <c r="JKE6" s="667"/>
      <c r="JKF6" s="667"/>
      <c r="JKG6" s="616"/>
      <c r="JKH6" s="616"/>
      <c r="JKI6" s="616"/>
      <c r="JKJ6" s="616"/>
      <c r="JKK6" s="667"/>
      <c r="JKL6" s="667"/>
      <c r="JKM6" s="145"/>
      <c r="JKN6" s="667"/>
      <c r="JKO6" s="667"/>
      <c r="JKP6" s="667"/>
      <c r="JKQ6" s="667"/>
      <c r="JKR6" s="667"/>
      <c r="JKS6" s="667"/>
      <c r="JKT6" s="616"/>
      <c r="JKU6" s="616"/>
      <c r="JKV6" s="667"/>
      <c r="JKW6" s="616"/>
      <c r="JKX6" s="616"/>
      <c r="JKY6" s="616"/>
      <c r="JKZ6" s="667"/>
      <c r="JLA6" s="667"/>
      <c r="JLB6" s="616"/>
      <c r="JLC6" s="616"/>
      <c r="JLD6" s="616"/>
      <c r="JLE6" s="616"/>
      <c r="JLF6" s="667"/>
      <c r="JLG6" s="667"/>
      <c r="JLH6" s="145"/>
      <c r="JLI6" s="667"/>
      <c r="JLJ6" s="667"/>
      <c r="JLK6" s="667"/>
      <c r="JLL6" s="667"/>
      <c r="JLM6" s="667"/>
      <c r="JLN6" s="667"/>
      <c r="JLO6" s="616"/>
      <c r="JLP6" s="616"/>
      <c r="JLQ6" s="667"/>
      <c r="JLR6" s="616"/>
      <c r="JLS6" s="616"/>
      <c r="JLT6" s="616"/>
      <c r="JLU6" s="667"/>
      <c r="JLV6" s="667"/>
      <c r="JLW6" s="616"/>
      <c r="JLX6" s="616"/>
      <c r="JLY6" s="616"/>
      <c r="JLZ6" s="616"/>
      <c r="JMA6" s="667"/>
      <c r="JMB6" s="667"/>
      <c r="JMC6" s="145"/>
      <c r="JMD6" s="667"/>
      <c r="JME6" s="667"/>
      <c r="JMF6" s="667"/>
      <c r="JMG6" s="667"/>
      <c r="JMH6" s="667"/>
      <c r="JMI6" s="667"/>
      <c r="JMJ6" s="616"/>
      <c r="JMK6" s="616"/>
      <c r="JML6" s="667"/>
      <c r="JMM6" s="616"/>
      <c r="JMN6" s="616"/>
      <c r="JMO6" s="616"/>
      <c r="JMP6" s="667"/>
      <c r="JMQ6" s="667"/>
      <c r="JMR6" s="616"/>
      <c r="JMS6" s="616"/>
      <c r="JMT6" s="616"/>
      <c r="JMU6" s="616"/>
      <c r="JMV6" s="667"/>
      <c r="JMW6" s="667"/>
      <c r="JMX6" s="145"/>
      <c r="JMY6" s="667"/>
      <c r="JMZ6" s="667"/>
      <c r="JNA6" s="667"/>
      <c r="JNB6" s="667"/>
      <c r="JNC6" s="667"/>
      <c r="JND6" s="667"/>
      <c r="JNE6" s="616"/>
      <c r="JNF6" s="616"/>
      <c r="JNG6" s="667"/>
      <c r="JNH6" s="616"/>
      <c r="JNI6" s="616"/>
      <c r="JNJ6" s="616"/>
      <c r="JNK6" s="667"/>
      <c r="JNL6" s="667"/>
      <c r="JNM6" s="616"/>
      <c r="JNN6" s="616"/>
      <c r="JNO6" s="616"/>
      <c r="JNP6" s="616"/>
      <c r="JNQ6" s="667"/>
      <c r="JNR6" s="667"/>
      <c r="JNS6" s="145"/>
      <c r="JNT6" s="667"/>
      <c r="JNU6" s="667"/>
      <c r="JNV6" s="667"/>
      <c r="JNW6" s="667"/>
      <c r="JNX6" s="667"/>
      <c r="JNY6" s="667"/>
      <c r="JNZ6" s="616"/>
      <c r="JOA6" s="616"/>
      <c r="JOB6" s="667"/>
      <c r="JOC6" s="616"/>
      <c r="JOD6" s="616"/>
      <c r="JOE6" s="616"/>
      <c r="JOF6" s="667"/>
      <c r="JOG6" s="667"/>
      <c r="JOH6" s="616"/>
      <c r="JOI6" s="616"/>
      <c r="JOJ6" s="616"/>
      <c r="JOK6" s="616"/>
      <c r="JOL6" s="667"/>
      <c r="JOM6" s="667"/>
      <c r="JON6" s="145"/>
      <c r="JOO6" s="667"/>
      <c r="JOP6" s="667"/>
      <c r="JOQ6" s="667"/>
      <c r="JOR6" s="667"/>
      <c r="JOS6" s="667"/>
      <c r="JOT6" s="667"/>
      <c r="JOU6" s="616"/>
      <c r="JOV6" s="616"/>
      <c r="JOW6" s="667"/>
      <c r="JOX6" s="616"/>
      <c r="JOY6" s="616"/>
      <c r="JOZ6" s="616"/>
      <c r="JPA6" s="667"/>
      <c r="JPB6" s="667"/>
      <c r="JPC6" s="616"/>
      <c r="JPD6" s="616"/>
      <c r="JPE6" s="616"/>
      <c r="JPF6" s="616"/>
      <c r="JPG6" s="667"/>
      <c r="JPH6" s="667"/>
      <c r="JPI6" s="145"/>
      <c r="JPJ6" s="667"/>
      <c r="JPK6" s="667"/>
      <c r="JPL6" s="667"/>
      <c r="JPM6" s="667"/>
      <c r="JPN6" s="667"/>
      <c r="JPO6" s="667"/>
      <c r="JPP6" s="616"/>
      <c r="JPQ6" s="616"/>
      <c r="JPR6" s="667"/>
      <c r="JPS6" s="616"/>
      <c r="JPT6" s="616"/>
      <c r="JPU6" s="616"/>
      <c r="JPV6" s="667"/>
      <c r="JPW6" s="667"/>
      <c r="JPX6" s="616"/>
      <c r="JPY6" s="616"/>
      <c r="JPZ6" s="616"/>
      <c r="JQA6" s="616"/>
      <c r="JQB6" s="667"/>
      <c r="JQC6" s="667"/>
      <c r="JQD6" s="145"/>
      <c r="JQE6" s="667"/>
      <c r="JQF6" s="667"/>
      <c r="JQG6" s="667"/>
      <c r="JQH6" s="667"/>
      <c r="JQI6" s="667"/>
      <c r="JQJ6" s="667"/>
      <c r="JQK6" s="616"/>
      <c r="JQL6" s="616"/>
      <c r="JQM6" s="667"/>
      <c r="JQN6" s="616"/>
      <c r="JQO6" s="616"/>
      <c r="JQP6" s="616"/>
      <c r="JQQ6" s="667"/>
      <c r="JQR6" s="667"/>
      <c r="JQS6" s="616"/>
      <c r="JQT6" s="616"/>
      <c r="JQU6" s="616"/>
      <c r="JQV6" s="616"/>
      <c r="JQW6" s="667"/>
      <c r="JQX6" s="667"/>
      <c r="JQY6" s="145"/>
      <c r="JQZ6" s="667"/>
      <c r="JRA6" s="667"/>
      <c r="JRB6" s="667"/>
      <c r="JRC6" s="667"/>
      <c r="JRD6" s="667"/>
      <c r="JRE6" s="667"/>
      <c r="JRF6" s="616"/>
      <c r="JRG6" s="616"/>
      <c r="JRH6" s="667"/>
      <c r="JRI6" s="616"/>
      <c r="JRJ6" s="616"/>
      <c r="JRK6" s="616"/>
      <c r="JRL6" s="667"/>
      <c r="JRM6" s="667"/>
      <c r="JRN6" s="616"/>
      <c r="JRO6" s="616"/>
      <c r="JRP6" s="616"/>
      <c r="JRQ6" s="616"/>
      <c r="JRR6" s="667"/>
      <c r="JRS6" s="667"/>
      <c r="JRT6" s="145"/>
      <c r="JRU6" s="667"/>
      <c r="JRV6" s="667"/>
      <c r="JRW6" s="667"/>
      <c r="JRX6" s="667"/>
      <c r="JRY6" s="667"/>
      <c r="JRZ6" s="667"/>
      <c r="JSA6" s="616"/>
      <c r="JSB6" s="616"/>
      <c r="JSC6" s="667"/>
      <c r="JSD6" s="616"/>
      <c r="JSE6" s="616"/>
      <c r="JSF6" s="616"/>
      <c r="JSG6" s="667"/>
      <c r="JSH6" s="667"/>
      <c r="JSI6" s="616"/>
      <c r="JSJ6" s="616"/>
      <c r="JSK6" s="616"/>
      <c r="JSL6" s="616"/>
      <c r="JSM6" s="667"/>
      <c r="JSN6" s="667"/>
      <c r="JSO6" s="145"/>
      <c r="JSP6" s="667"/>
      <c r="JSQ6" s="667"/>
      <c r="JSR6" s="667"/>
      <c r="JSS6" s="667"/>
      <c r="JST6" s="667"/>
      <c r="JSU6" s="667"/>
      <c r="JSV6" s="616"/>
      <c r="JSW6" s="616"/>
      <c r="JSX6" s="667"/>
      <c r="JSY6" s="616"/>
      <c r="JSZ6" s="616"/>
      <c r="JTA6" s="616"/>
      <c r="JTB6" s="667"/>
      <c r="JTC6" s="667"/>
      <c r="JTD6" s="616"/>
      <c r="JTE6" s="616"/>
      <c r="JTF6" s="616"/>
      <c r="JTG6" s="616"/>
      <c r="JTH6" s="667"/>
      <c r="JTI6" s="667"/>
      <c r="JTJ6" s="145"/>
      <c r="JTK6" s="667"/>
      <c r="JTL6" s="667"/>
      <c r="JTM6" s="667"/>
      <c r="JTN6" s="667"/>
      <c r="JTO6" s="667"/>
      <c r="JTP6" s="667"/>
      <c r="JTQ6" s="616"/>
      <c r="JTR6" s="616"/>
      <c r="JTS6" s="667"/>
      <c r="JTT6" s="616"/>
      <c r="JTU6" s="616"/>
      <c r="JTV6" s="616"/>
      <c r="JTW6" s="667"/>
      <c r="JTX6" s="667"/>
      <c r="JTY6" s="616"/>
      <c r="JTZ6" s="616"/>
      <c r="JUA6" s="616"/>
      <c r="JUB6" s="616"/>
      <c r="JUC6" s="667"/>
      <c r="JUD6" s="667"/>
      <c r="JUE6" s="145"/>
      <c r="JUF6" s="667"/>
      <c r="JUG6" s="667"/>
      <c r="JUH6" s="667"/>
      <c r="JUI6" s="667"/>
      <c r="JUJ6" s="667"/>
      <c r="JUK6" s="667"/>
      <c r="JUL6" s="616"/>
      <c r="JUM6" s="616"/>
      <c r="JUN6" s="667"/>
      <c r="JUO6" s="616"/>
      <c r="JUP6" s="616"/>
      <c r="JUQ6" s="616"/>
      <c r="JUR6" s="667"/>
      <c r="JUS6" s="667"/>
      <c r="JUT6" s="616"/>
      <c r="JUU6" s="616"/>
      <c r="JUV6" s="616"/>
      <c r="JUW6" s="616"/>
      <c r="JUX6" s="667"/>
      <c r="JUY6" s="667"/>
      <c r="JUZ6" s="145"/>
      <c r="JVA6" s="667"/>
      <c r="JVB6" s="667"/>
      <c r="JVC6" s="667"/>
      <c r="JVD6" s="667"/>
      <c r="JVE6" s="667"/>
      <c r="JVF6" s="667"/>
      <c r="JVG6" s="616"/>
      <c r="JVH6" s="616"/>
      <c r="JVI6" s="667"/>
      <c r="JVJ6" s="616"/>
      <c r="JVK6" s="616"/>
      <c r="JVL6" s="616"/>
      <c r="JVM6" s="667"/>
      <c r="JVN6" s="667"/>
      <c r="JVO6" s="616"/>
      <c r="JVP6" s="616"/>
      <c r="JVQ6" s="616"/>
      <c r="JVR6" s="616"/>
      <c r="JVS6" s="667"/>
      <c r="JVT6" s="667"/>
      <c r="JVU6" s="145"/>
      <c r="JVV6" s="667"/>
      <c r="JVW6" s="667"/>
      <c r="JVX6" s="667"/>
      <c r="JVY6" s="667"/>
      <c r="JVZ6" s="667"/>
      <c r="JWA6" s="667"/>
      <c r="JWB6" s="616"/>
      <c r="JWC6" s="616"/>
      <c r="JWD6" s="667"/>
      <c r="JWE6" s="616"/>
      <c r="JWF6" s="616"/>
      <c r="JWG6" s="616"/>
      <c r="JWH6" s="667"/>
      <c r="JWI6" s="667"/>
      <c r="JWJ6" s="616"/>
      <c r="JWK6" s="616"/>
      <c r="JWL6" s="616"/>
      <c r="JWM6" s="616"/>
      <c r="JWN6" s="667"/>
      <c r="JWO6" s="667"/>
      <c r="JWP6" s="145"/>
      <c r="JWQ6" s="667"/>
      <c r="JWR6" s="667"/>
      <c r="JWS6" s="667"/>
      <c r="JWT6" s="667"/>
      <c r="JWU6" s="667"/>
      <c r="JWV6" s="667"/>
      <c r="JWW6" s="616"/>
      <c r="JWX6" s="616"/>
      <c r="JWY6" s="667"/>
      <c r="JWZ6" s="616"/>
      <c r="JXA6" s="616"/>
      <c r="JXB6" s="616"/>
      <c r="JXC6" s="667"/>
      <c r="JXD6" s="667"/>
      <c r="JXE6" s="616"/>
      <c r="JXF6" s="616"/>
      <c r="JXG6" s="616"/>
      <c r="JXH6" s="616"/>
      <c r="JXI6" s="667"/>
      <c r="JXJ6" s="667"/>
      <c r="JXK6" s="145"/>
      <c r="JXL6" s="667"/>
      <c r="JXM6" s="667"/>
      <c r="JXN6" s="667"/>
      <c r="JXO6" s="667"/>
      <c r="JXP6" s="667"/>
      <c r="JXQ6" s="667"/>
      <c r="JXR6" s="616"/>
      <c r="JXS6" s="616"/>
      <c r="JXT6" s="667"/>
      <c r="JXU6" s="616"/>
      <c r="JXV6" s="616"/>
      <c r="JXW6" s="616"/>
      <c r="JXX6" s="667"/>
      <c r="JXY6" s="667"/>
      <c r="JXZ6" s="616"/>
      <c r="JYA6" s="616"/>
      <c r="JYB6" s="616"/>
      <c r="JYC6" s="616"/>
      <c r="JYD6" s="667"/>
      <c r="JYE6" s="667"/>
      <c r="JYF6" s="145"/>
      <c r="JYG6" s="667"/>
      <c r="JYH6" s="667"/>
      <c r="JYI6" s="667"/>
      <c r="JYJ6" s="667"/>
      <c r="JYK6" s="667"/>
      <c r="JYL6" s="667"/>
      <c r="JYM6" s="616"/>
      <c r="JYN6" s="616"/>
      <c r="JYO6" s="667"/>
      <c r="JYP6" s="616"/>
      <c r="JYQ6" s="616"/>
      <c r="JYR6" s="616"/>
      <c r="JYS6" s="667"/>
      <c r="JYT6" s="667"/>
      <c r="JYU6" s="616"/>
      <c r="JYV6" s="616"/>
      <c r="JYW6" s="616"/>
      <c r="JYX6" s="616"/>
      <c r="JYY6" s="667"/>
      <c r="JYZ6" s="667"/>
      <c r="JZA6" s="145"/>
      <c r="JZB6" s="667"/>
      <c r="JZC6" s="667"/>
      <c r="JZD6" s="667"/>
      <c r="JZE6" s="667"/>
      <c r="JZF6" s="667"/>
      <c r="JZG6" s="667"/>
      <c r="JZH6" s="616"/>
      <c r="JZI6" s="616"/>
      <c r="JZJ6" s="667"/>
      <c r="JZK6" s="616"/>
      <c r="JZL6" s="616"/>
      <c r="JZM6" s="616"/>
      <c r="JZN6" s="667"/>
      <c r="JZO6" s="667"/>
      <c r="JZP6" s="616"/>
      <c r="JZQ6" s="616"/>
      <c r="JZR6" s="616"/>
      <c r="JZS6" s="616"/>
      <c r="JZT6" s="667"/>
      <c r="JZU6" s="667"/>
      <c r="JZV6" s="145"/>
      <c r="JZW6" s="667"/>
      <c r="JZX6" s="667"/>
      <c r="JZY6" s="667"/>
      <c r="JZZ6" s="667"/>
      <c r="KAA6" s="667"/>
      <c r="KAB6" s="667"/>
      <c r="KAC6" s="616"/>
      <c r="KAD6" s="616"/>
      <c r="KAE6" s="667"/>
      <c r="KAF6" s="616"/>
      <c r="KAG6" s="616"/>
      <c r="KAH6" s="616"/>
      <c r="KAI6" s="667"/>
      <c r="KAJ6" s="667"/>
      <c r="KAK6" s="616"/>
      <c r="KAL6" s="616"/>
      <c r="KAM6" s="616"/>
      <c r="KAN6" s="616"/>
      <c r="KAO6" s="667"/>
      <c r="KAP6" s="667"/>
      <c r="KAQ6" s="145"/>
      <c r="KAR6" s="667"/>
      <c r="KAS6" s="667"/>
      <c r="KAT6" s="667"/>
      <c r="KAU6" s="667"/>
      <c r="KAV6" s="667"/>
      <c r="KAW6" s="667"/>
      <c r="KAX6" s="616"/>
      <c r="KAY6" s="616"/>
      <c r="KAZ6" s="667"/>
      <c r="KBA6" s="616"/>
      <c r="KBB6" s="616"/>
      <c r="KBC6" s="616"/>
      <c r="KBD6" s="667"/>
      <c r="KBE6" s="667"/>
      <c r="KBF6" s="616"/>
      <c r="KBG6" s="616"/>
      <c r="KBH6" s="616"/>
      <c r="KBI6" s="616"/>
      <c r="KBJ6" s="667"/>
      <c r="KBK6" s="667"/>
      <c r="KBL6" s="145"/>
      <c r="KBM6" s="667"/>
      <c r="KBN6" s="667"/>
      <c r="KBO6" s="667"/>
      <c r="KBP6" s="667"/>
      <c r="KBQ6" s="667"/>
      <c r="KBR6" s="667"/>
      <c r="KBS6" s="616"/>
      <c r="KBT6" s="616"/>
      <c r="KBU6" s="667"/>
      <c r="KBV6" s="616"/>
      <c r="KBW6" s="616"/>
      <c r="KBX6" s="616"/>
      <c r="KBY6" s="667"/>
      <c r="KBZ6" s="667"/>
      <c r="KCA6" s="616"/>
      <c r="KCB6" s="616"/>
      <c r="KCC6" s="616"/>
      <c r="KCD6" s="616"/>
      <c r="KCE6" s="667"/>
      <c r="KCF6" s="667"/>
      <c r="KCG6" s="145"/>
      <c r="KCH6" s="667"/>
      <c r="KCI6" s="667"/>
      <c r="KCJ6" s="667"/>
      <c r="KCK6" s="667"/>
      <c r="KCL6" s="667"/>
      <c r="KCM6" s="667"/>
      <c r="KCN6" s="616"/>
      <c r="KCO6" s="616"/>
      <c r="KCP6" s="667"/>
      <c r="KCQ6" s="616"/>
      <c r="KCR6" s="616"/>
      <c r="KCS6" s="616"/>
      <c r="KCT6" s="667"/>
      <c r="KCU6" s="667"/>
      <c r="KCV6" s="616"/>
      <c r="KCW6" s="616"/>
      <c r="KCX6" s="616"/>
      <c r="KCY6" s="616"/>
      <c r="KCZ6" s="667"/>
      <c r="KDA6" s="667"/>
      <c r="KDB6" s="145"/>
      <c r="KDC6" s="667"/>
      <c r="KDD6" s="667"/>
      <c r="KDE6" s="667"/>
      <c r="KDF6" s="667"/>
      <c r="KDG6" s="667"/>
      <c r="KDH6" s="667"/>
      <c r="KDI6" s="616"/>
      <c r="KDJ6" s="616"/>
      <c r="KDK6" s="667"/>
      <c r="KDL6" s="616"/>
      <c r="KDM6" s="616"/>
      <c r="KDN6" s="616"/>
      <c r="KDO6" s="667"/>
      <c r="KDP6" s="667"/>
      <c r="KDQ6" s="616"/>
      <c r="KDR6" s="616"/>
      <c r="KDS6" s="616"/>
      <c r="KDT6" s="616"/>
      <c r="KDU6" s="667"/>
      <c r="KDV6" s="667"/>
      <c r="KDW6" s="145"/>
      <c r="KDX6" s="667"/>
      <c r="KDY6" s="667"/>
      <c r="KDZ6" s="667"/>
      <c r="KEA6" s="667"/>
      <c r="KEB6" s="667"/>
      <c r="KEC6" s="667"/>
      <c r="KED6" s="616"/>
      <c r="KEE6" s="616"/>
      <c r="KEF6" s="667"/>
      <c r="KEG6" s="616"/>
      <c r="KEH6" s="616"/>
      <c r="KEI6" s="616"/>
      <c r="KEJ6" s="667"/>
      <c r="KEK6" s="667"/>
      <c r="KEL6" s="616"/>
      <c r="KEM6" s="616"/>
      <c r="KEN6" s="616"/>
      <c r="KEO6" s="616"/>
      <c r="KEP6" s="667"/>
      <c r="KEQ6" s="667"/>
      <c r="KER6" s="145"/>
      <c r="KES6" s="667"/>
      <c r="KET6" s="667"/>
      <c r="KEU6" s="667"/>
      <c r="KEV6" s="667"/>
      <c r="KEW6" s="667"/>
      <c r="KEX6" s="667"/>
      <c r="KEY6" s="616"/>
      <c r="KEZ6" s="616"/>
      <c r="KFA6" s="667"/>
      <c r="KFB6" s="616"/>
      <c r="KFC6" s="616"/>
      <c r="KFD6" s="616"/>
      <c r="KFE6" s="667"/>
      <c r="KFF6" s="667"/>
      <c r="KFG6" s="616"/>
      <c r="KFH6" s="616"/>
      <c r="KFI6" s="616"/>
      <c r="KFJ6" s="616"/>
      <c r="KFK6" s="667"/>
      <c r="KFL6" s="667"/>
      <c r="KFM6" s="145"/>
      <c r="KFN6" s="667"/>
      <c r="KFO6" s="667"/>
      <c r="KFP6" s="667"/>
      <c r="KFQ6" s="667"/>
      <c r="KFR6" s="667"/>
      <c r="KFS6" s="667"/>
      <c r="KFT6" s="616"/>
      <c r="KFU6" s="616"/>
      <c r="KFV6" s="667"/>
      <c r="KFW6" s="616"/>
      <c r="KFX6" s="616"/>
      <c r="KFY6" s="616"/>
      <c r="KFZ6" s="667"/>
      <c r="KGA6" s="667"/>
      <c r="KGB6" s="616"/>
      <c r="KGC6" s="616"/>
      <c r="KGD6" s="616"/>
      <c r="KGE6" s="616"/>
      <c r="KGF6" s="667"/>
      <c r="KGG6" s="667"/>
      <c r="KGH6" s="145"/>
      <c r="KGI6" s="667"/>
      <c r="KGJ6" s="667"/>
      <c r="KGK6" s="667"/>
      <c r="KGL6" s="667"/>
      <c r="KGM6" s="667"/>
      <c r="KGN6" s="667"/>
      <c r="KGO6" s="616"/>
      <c r="KGP6" s="616"/>
      <c r="KGQ6" s="667"/>
      <c r="KGR6" s="616"/>
      <c r="KGS6" s="616"/>
      <c r="KGT6" s="616"/>
      <c r="KGU6" s="667"/>
      <c r="KGV6" s="667"/>
      <c r="KGW6" s="616"/>
      <c r="KGX6" s="616"/>
      <c r="KGY6" s="616"/>
      <c r="KGZ6" s="616"/>
      <c r="KHA6" s="667"/>
      <c r="KHB6" s="667"/>
      <c r="KHC6" s="145"/>
      <c r="KHD6" s="667"/>
      <c r="KHE6" s="667"/>
      <c r="KHF6" s="667"/>
      <c r="KHG6" s="667"/>
      <c r="KHH6" s="667"/>
      <c r="KHI6" s="667"/>
      <c r="KHJ6" s="616"/>
      <c r="KHK6" s="616"/>
      <c r="KHL6" s="667"/>
      <c r="KHM6" s="616"/>
      <c r="KHN6" s="616"/>
      <c r="KHO6" s="616"/>
      <c r="KHP6" s="667"/>
      <c r="KHQ6" s="667"/>
      <c r="KHR6" s="616"/>
      <c r="KHS6" s="616"/>
      <c r="KHT6" s="616"/>
      <c r="KHU6" s="616"/>
      <c r="KHV6" s="667"/>
      <c r="KHW6" s="667"/>
      <c r="KHX6" s="145"/>
      <c r="KHY6" s="667"/>
      <c r="KHZ6" s="667"/>
      <c r="KIA6" s="667"/>
      <c r="KIB6" s="667"/>
      <c r="KIC6" s="667"/>
      <c r="KID6" s="667"/>
      <c r="KIE6" s="616"/>
      <c r="KIF6" s="616"/>
      <c r="KIG6" s="667"/>
      <c r="KIH6" s="616"/>
      <c r="KII6" s="616"/>
      <c r="KIJ6" s="616"/>
      <c r="KIK6" s="667"/>
      <c r="KIL6" s="667"/>
      <c r="KIM6" s="616"/>
      <c r="KIN6" s="616"/>
      <c r="KIO6" s="616"/>
      <c r="KIP6" s="616"/>
      <c r="KIQ6" s="667"/>
      <c r="KIR6" s="667"/>
      <c r="KIS6" s="145"/>
      <c r="KIT6" s="667"/>
      <c r="KIU6" s="667"/>
      <c r="KIV6" s="667"/>
      <c r="KIW6" s="667"/>
      <c r="KIX6" s="667"/>
      <c r="KIY6" s="667"/>
      <c r="KIZ6" s="616"/>
      <c r="KJA6" s="616"/>
      <c r="KJB6" s="667"/>
      <c r="KJC6" s="616"/>
      <c r="KJD6" s="616"/>
      <c r="KJE6" s="616"/>
      <c r="KJF6" s="667"/>
      <c r="KJG6" s="667"/>
      <c r="KJH6" s="616"/>
      <c r="KJI6" s="616"/>
      <c r="KJJ6" s="616"/>
      <c r="KJK6" s="616"/>
      <c r="KJL6" s="667"/>
      <c r="KJM6" s="667"/>
      <c r="KJN6" s="145"/>
      <c r="KJO6" s="667"/>
      <c r="KJP6" s="667"/>
      <c r="KJQ6" s="667"/>
      <c r="KJR6" s="667"/>
      <c r="KJS6" s="667"/>
      <c r="KJT6" s="667"/>
      <c r="KJU6" s="616"/>
      <c r="KJV6" s="616"/>
      <c r="KJW6" s="667"/>
      <c r="KJX6" s="616"/>
      <c r="KJY6" s="616"/>
      <c r="KJZ6" s="616"/>
      <c r="KKA6" s="667"/>
      <c r="KKB6" s="667"/>
      <c r="KKC6" s="616"/>
      <c r="KKD6" s="616"/>
      <c r="KKE6" s="616"/>
      <c r="KKF6" s="616"/>
      <c r="KKG6" s="667"/>
      <c r="KKH6" s="667"/>
      <c r="KKI6" s="145"/>
      <c r="KKJ6" s="667"/>
      <c r="KKK6" s="667"/>
      <c r="KKL6" s="667"/>
      <c r="KKM6" s="667"/>
      <c r="KKN6" s="667"/>
      <c r="KKO6" s="667"/>
      <c r="KKP6" s="616"/>
      <c r="KKQ6" s="616"/>
      <c r="KKR6" s="667"/>
      <c r="KKS6" s="616"/>
      <c r="KKT6" s="616"/>
      <c r="KKU6" s="616"/>
      <c r="KKV6" s="667"/>
      <c r="KKW6" s="667"/>
      <c r="KKX6" s="616"/>
      <c r="KKY6" s="616"/>
      <c r="KKZ6" s="616"/>
      <c r="KLA6" s="616"/>
      <c r="KLB6" s="667"/>
      <c r="KLC6" s="667"/>
      <c r="KLD6" s="145"/>
      <c r="KLE6" s="667"/>
      <c r="KLF6" s="667"/>
      <c r="KLG6" s="667"/>
      <c r="KLH6" s="667"/>
      <c r="KLI6" s="667"/>
      <c r="KLJ6" s="667"/>
      <c r="KLK6" s="616"/>
      <c r="KLL6" s="616"/>
      <c r="KLM6" s="667"/>
      <c r="KLN6" s="616"/>
      <c r="KLO6" s="616"/>
      <c r="KLP6" s="616"/>
      <c r="KLQ6" s="667"/>
      <c r="KLR6" s="667"/>
      <c r="KLS6" s="616"/>
      <c r="KLT6" s="616"/>
      <c r="KLU6" s="616"/>
      <c r="KLV6" s="616"/>
      <c r="KLW6" s="667"/>
      <c r="KLX6" s="667"/>
      <c r="KLY6" s="145"/>
      <c r="KLZ6" s="667"/>
      <c r="KMA6" s="667"/>
      <c r="KMB6" s="667"/>
      <c r="KMC6" s="667"/>
      <c r="KMD6" s="667"/>
      <c r="KME6" s="667"/>
      <c r="KMF6" s="616"/>
      <c r="KMG6" s="616"/>
      <c r="KMH6" s="667"/>
      <c r="KMI6" s="616"/>
      <c r="KMJ6" s="616"/>
      <c r="KMK6" s="616"/>
      <c r="KML6" s="667"/>
      <c r="KMM6" s="667"/>
      <c r="KMN6" s="616"/>
      <c r="KMO6" s="616"/>
      <c r="KMP6" s="616"/>
      <c r="KMQ6" s="616"/>
      <c r="KMR6" s="667"/>
      <c r="KMS6" s="667"/>
      <c r="KMT6" s="145"/>
      <c r="KMU6" s="667"/>
      <c r="KMV6" s="667"/>
      <c r="KMW6" s="667"/>
      <c r="KMX6" s="667"/>
      <c r="KMY6" s="667"/>
      <c r="KMZ6" s="667"/>
      <c r="KNA6" s="616"/>
      <c r="KNB6" s="616"/>
      <c r="KNC6" s="667"/>
      <c r="KND6" s="616"/>
      <c r="KNE6" s="616"/>
      <c r="KNF6" s="616"/>
      <c r="KNG6" s="667"/>
      <c r="KNH6" s="667"/>
      <c r="KNI6" s="616"/>
      <c r="KNJ6" s="616"/>
      <c r="KNK6" s="616"/>
      <c r="KNL6" s="616"/>
      <c r="KNM6" s="667"/>
      <c r="KNN6" s="667"/>
      <c r="KNO6" s="145"/>
      <c r="KNP6" s="667"/>
      <c r="KNQ6" s="667"/>
      <c r="KNR6" s="667"/>
      <c r="KNS6" s="667"/>
      <c r="KNT6" s="667"/>
      <c r="KNU6" s="667"/>
      <c r="KNV6" s="616"/>
      <c r="KNW6" s="616"/>
      <c r="KNX6" s="667"/>
      <c r="KNY6" s="616"/>
      <c r="KNZ6" s="616"/>
      <c r="KOA6" s="616"/>
      <c r="KOB6" s="667"/>
      <c r="KOC6" s="667"/>
      <c r="KOD6" s="616"/>
      <c r="KOE6" s="616"/>
      <c r="KOF6" s="616"/>
      <c r="KOG6" s="616"/>
      <c r="KOH6" s="667"/>
      <c r="KOI6" s="667"/>
      <c r="KOJ6" s="145"/>
      <c r="KOK6" s="667"/>
      <c r="KOL6" s="667"/>
      <c r="KOM6" s="667"/>
      <c r="KON6" s="667"/>
      <c r="KOO6" s="667"/>
      <c r="KOP6" s="667"/>
      <c r="KOQ6" s="616"/>
      <c r="KOR6" s="616"/>
      <c r="KOS6" s="667"/>
      <c r="KOT6" s="616"/>
      <c r="KOU6" s="616"/>
      <c r="KOV6" s="616"/>
      <c r="KOW6" s="667"/>
      <c r="KOX6" s="667"/>
      <c r="KOY6" s="616"/>
      <c r="KOZ6" s="616"/>
      <c r="KPA6" s="616"/>
      <c r="KPB6" s="616"/>
      <c r="KPC6" s="667"/>
      <c r="KPD6" s="667"/>
      <c r="KPE6" s="145"/>
      <c r="KPF6" s="667"/>
      <c r="KPG6" s="667"/>
      <c r="KPH6" s="667"/>
      <c r="KPI6" s="667"/>
      <c r="KPJ6" s="667"/>
      <c r="KPK6" s="667"/>
      <c r="KPL6" s="616"/>
      <c r="KPM6" s="616"/>
      <c r="KPN6" s="667"/>
      <c r="KPO6" s="616"/>
      <c r="KPP6" s="616"/>
      <c r="KPQ6" s="616"/>
      <c r="KPR6" s="667"/>
      <c r="KPS6" s="667"/>
      <c r="KPT6" s="616"/>
      <c r="KPU6" s="616"/>
      <c r="KPV6" s="616"/>
      <c r="KPW6" s="616"/>
      <c r="KPX6" s="667"/>
      <c r="KPY6" s="667"/>
      <c r="KPZ6" s="145"/>
      <c r="KQA6" s="667"/>
      <c r="KQB6" s="667"/>
      <c r="KQC6" s="667"/>
      <c r="KQD6" s="667"/>
      <c r="KQE6" s="667"/>
      <c r="KQF6" s="667"/>
      <c r="KQG6" s="616"/>
      <c r="KQH6" s="616"/>
      <c r="KQI6" s="667"/>
      <c r="KQJ6" s="616"/>
      <c r="KQK6" s="616"/>
      <c r="KQL6" s="616"/>
      <c r="KQM6" s="667"/>
      <c r="KQN6" s="667"/>
      <c r="KQO6" s="616"/>
      <c r="KQP6" s="616"/>
      <c r="KQQ6" s="616"/>
      <c r="KQR6" s="616"/>
      <c r="KQS6" s="667"/>
      <c r="KQT6" s="667"/>
      <c r="KQU6" s="145"/>
      <c r="KQV6" s="667"/>
      <c r="KQW6" s="667"/>
      <c r="KQX6" s="667"/>
      <c r="KQY6" s="667"/>
      <c r="KQZ6" s="667"/>
      <c r="KRA6" s="667"/>
      <c r="KRB6" s="616"/>
      <c r="KRC6" s="616"/>
      <c r="KRD6" s="667"/>
      <c r="KRE6" s="616"/>
      <c r="KRF6" s="616"/>
      <c r="KRG6" s="616"/>
      <c r="KRH6" s="667"/>
      <c r="KRI6" s="667"/>
      <c r="KRJ6" s="616"/>
      <c r="KRK6" s="616"/>
      <c r="KRL6" s="616"/>
      <c r="KRM6" s="616"/>
      <c r="KRN6" s="667"/>
      <c r="KRO6" s="667"/>
      <c r="KRP6" s="145"/>
      <c r="KRQ6" s="667"/>
      <c r="KRR6" s="667"/>
      <c r="KRS6" s="667"/>
      <c r="KRT6" s="667"/>
      <c r="KRU6" s="667"/>
      <c r="KRV6" s="667"/>
      <c r="KRW6" s="616"/>
      <c r="KRX6" s="616"/>
      <c r="KRY6" s="667"/>
      <c r="KRZ6" s="616"/>
      <c r="KSA6" s="616"/>
      <c r="KSB6" s="616"/>
      <c r="KSC6" s="667"/>
      <c r="KSD6" s="667"/>
      <c r="KSE6" s="616"/>
      <c r="KSF6" s="616"/>
      <c r="KSG6" s="616"/>
      <c r="KSH6" s="616"/>
      <c r="KSI6" s="667"/>
      <c r="KSJ6" s="667"/>
      <c r="KSK6" s="145"/>
      <c r="KSL6" s="667"/>
      <c r="KSM6" s="667"/>
      <c r="KSN6" s="667"/>
      <c r="KSO6" s="667"/>
      <c r="KSP6" s="667"/>
      <c r="KSQ6" s="667"/>
      <c r="KSR6" s="616"/>
      <c r="KSS6" s="616"/>
      <c r="KST6" s="667"/>
      <c r="KSU6" s="616"/>
      <c r="KSV6" s="616"/>
      <c r="KSW6" s="616"/>
      <c r="KSX6" s="667"/>
      <c r="KSY6" s="667"/>
      <c r="KSZ6" s="616"/>
      <c r="KTA6" s="616"/>
      <c r="KTB6" s="616"/>
      <c r="KTC6" s="616"/>
      <c r="KTD6" s="667"/>
      <c r="KTE6" s="667"/>
      <c r="KTF6" s="145"/>
      <c r="KTG6" s="667"/>
      <c r="KTH6" s="667"/>
      <c r="KTI6" s="667"/>
      <c r="KTJ6" s="667"/>
      <c r="KTK6" s="667"/>
      <c r="KTL6" s="667"/>
      <c r="KTM6" s="616"/>
      <c r="KTN6" s="616"/>
      <c r="KTO6" s="667"/>
      <c r="KTP6" s="616"/>
      <c r="KTQ6" s="616"/>
      <c r="KTR6" s="616"/>
      <c r="KTS6" s="667"/>
      <c r="KTT6" s="667"/>
      <c r="KTU6" s="616"/>
      <c r="KTV6" s="616"/>
      <c r="KTW6" s="616"/>
      <c r="KTX6" s="616"/>
      <c r="KTY6" s="667"/>
      <c r="KTZ6" s="667"/>
      <c r="KUA6" s="145"/>
      <c r="KUB6" s="667"/>
      <c r="KUC6" s="667"/>
      <c r="KUD6" s="667"/>
      <c r="KUE6" s="667"/>
      <c r="KUF6" s="667"/>
      <c r="KUG6" s="667"/>
      <c r="KUH6" s="616"/>
      <c r="KUI6" s="616"/>
      <c r="KUJ6" s="667"/>
      <c r="KUK6" s="616"/>
      <c r="KUL6" s="616"/>
      <c r="KUM6" s="616"/>
      <c r="KUN6" s="667"/>
      <c r="KUO6" s="667"/>
      <c r="KUP6" s="616"/>
      <c r="KUQ6" s="616"/>
      <c r="KUR6" s="616"/>
      <c r="KUS6" s="616"/>
      <c r="KUT6" s="667"/>
      <c r="KUU6" s="667"/>
      <c r="KUV6" s="145"/>
      <c r="KUW6" s="667"/>
      <c r="KUX6" s="667"/>
      <c r="KUY6" s="667"/>
      <c r="KUZ6" s="667"/>
      <c r="KVA6" s="667"/>
      <c r="KVB6" s="667"/>
      <c r="KVC6" s="616"/>
      <c r="KVD6" s="616"/>
      <c r="KVE6" s="667"/>
      <c r="KVF6" s="616"/>
      <c r="KVG6" s="616"/>
      <c r="KVH6" s="616"/>
      <c r="KVI6" s="667"/>
      <c r="KVJ6" s="667"/>
      <c r="KVK6" s="616"/>
      <c r="KVL6" s="616"/>
      <c r="KVM6" s="616"/>
      <c r="KVN6" s="616"/>
      <c r="KVO6" s="667"/>
      <c r="KVP6" s="667"/>
      <c r="KVQ6" s="145"/>
      <c r="KVR6" s="667"/>
      <c r="KVS6" s="667"/>
      <c r="KVT6" s="667"/>
      <c r="KVU6" s="667"/>
      <c r="KVV6" s="667"/>
      <c r="KVW6" s="667"/>
      <c r="KVX6" s="616"/>
      <c r="KVY6" s="616"/>
      <c r="KVZ6" s="667"/>
      <c r="KWA6" s="616"/>
      <c r="KWB6" s="616"/>
      <c r="KWC6" s="616"/>
      <c r="KWD6" s="667"/>
      <c r="KWE6" s="667"/>
      <c r="KWF6" s="616"/>
      <c r="KWG6" s="616"/>
      <c r="KWH6" s="616"/>
      <c r="KWI6" s="616"/>
      <c r="KWJ6" s="667"/>
      <c r="KWK6" s="667"/>
      <c r="KWL6" s="145"/>
      <c r="KWM6" s="667"/>
      <c r="KWN6" s="667"/>
      <c r="KWO6" s="667"/>
      <c r="KWP6" s="667"/>
      <c r="KWQ6" s="667"/>
      <c r="KWR6" s="667"/>
      <c r="KWS6" s="616"/>
      <c r="KWT6" s="616"/>
      <c r="KWU6" s="667"/>
      <c r="KWV6" s="616"/>
      <c r="KWW6" s="616"/>
      <c r="KWX6" s="616"/>
      <c r="KWY6" s="667"/>
      <c r="KWZ6" s="667"/>
      <c r="KXA6" s="616"/>
      <c r="KXB6" s="616"/>
      <c r="KXC6" s="616"/>
      <c r="KXD6" s="616"/>
      <c r="KXE6" s="667"/>
      <c r="KXF6" s="667"/>
      <c r="KXG6" s="145"/>
      <c r="KXH6" s="667"/>
      <c r="KXI6" s="667"/>
      <c r="KXJ6" s="667"/>
      <c r="KXK6" s="667"/>
      <c r="KXL6" s="667"/>
      <c r="KXM6" s="667"/>
      <c r="KXN6" s="616"/>
      <c r="KXO6" s="616"/>
      <c r="KXP6" s="667"/>
      <c r="KXQ6" s="616"/>
      <c r="KXR6" s="616"/>
      <c r="KXS6" s="616"/>
      <c r="KXT6" s="667"/>
      <c r="KXU6" s="667"/>
      <c r="KXV6" s="616"/>
      <c r="KXW6" s="616"/>
      <c r="KXX6" s="616"/>
      <c r="KXY6" s="616"/>
      <c r="KXZ6" s="667"/>
      <c r="KYA6" s="667"/>
      <c r="KYB6" s="145"/>
      <c r="KYC6" s="667"/>
      <c r="KYD6" s="667"/>
      <c r="KYE6" s="667"/>
      <c r="KYF6" s="667"/>
      <c r="KYG6" s="667"/>
      <c r="KYH6" s="667"/>
      <c r="KYI6" s="616"/>
      <c r="KYJ6" s="616"/>
      <c r="KYK6" s="667"/>
      <c r="KYL6" s="616"/>
      <c r="KYM6" s="616"/>
      <c r="KYN6" s="616"/>
      <c r="KYO6" s="667"/>
      <c r="KYP6" s="667"/>
      <c r="KYQ6" s="616"/>
      <c r="KYR6" s="616"/>
      <c r="KYS6" s="616"/>
      <c r="KYT6" s="616"/>
      <c r="KYU6" s="667"/>
      <c r="KYV6" s="667"/>
      <c r="KYW6" s="145"/>
      <c r="KYX6" s="667"/>
      <c r="KYY6" s="667"/>
      <c r="KYZ6" s="667"/>
      <c r="KZA6" s="667"/>
      <c r="KZB6" s="667"/>
      <c r="KZC6" s="667"/>
      <c r="KZD6" s="616"/>
      <c r="KZE6" s="616"/>
      <c r="KZF6" s="667"/>
      <c r="KZG6" s="616"/>
      <c r="KZH6" s="616"/>
      <c r="KZI6" s="616"/>
      <c r="KZJ6" s="667"/>
      <c r="KZK6" s="667"/>
      <c r="KZL6" s="616"/>
      <c r="KZM6" s="616"/>
      <c r="KZN6" s="616"/>
      <c r="KZO6" s="616"/>
      <c r="KZP6" s="667"/>
      <c r="KZQ6" s="667"/>
      <c r="KZR6" s="145"/>
      <c r="KZS6" s="667"/>
      <c r="KZT6" s="667"/>
      <c r="KZU6" s="667"/>
      <c r="KZV6" s="667"/>
      <c r="KZW6" s="667"/>
      <c r="KZX6" s="667"/>
      <c r="KZY6" s="616"/>
      <c r="KZZ6" s="616"/>
      <c r="LAA6" s="667"/>
      <c r="LAB6" s="616"/>
      <c r="LAC6" s="616"/>
      <c r="LAD6" s="616"/>
      <c r="LAE6" s="667"/>
      <c r="LAF6" s="667"/>
      <c r="LAG6" s="616"/>
      <c r="LAH6" s="616"/>
      <c r="LAI6" s="616"/>
      <c r="LAJ6" s="616"/>
      <c r="LAK6" s="667"/>
      <c r="LAL6" s="667"/>
      <c r="LAM6" s="145"/>
      <c r="LAN6" s="667"/>
      <c r="LAO6" s="667"/>
      <c r="LAP6" s="667"/>
      <c r="LAQ6" s="667"/>
      <c r="LAR6" s="667"/>
      <c r="LAS6" s="667"/>
      <c r="LAT6" s="616"/>
      <c r="LAU6" s="616"/>
      <c r="LAV6" s="667"/>
      <c r="LAW6" s="616"/>
      <c r="LAX6" s="616"/>
      <c r="LAY6" s="616"/>
      <c r="LAZ6" s="667"/>
      <c r="LBA6" s="667"/>
      <c r="LBB6" s="616"/>
      <c r="LBC6" s="616"/>
      <c r="LBD6" s="616"/>
      <c r="LBE6" s="616"/>
      <c r="LBF6" s="667"/>
      <c r="LBG6" s="667"/>
      <c r="LBH6" s="145"/>
      <c r="LBI6" s="667"/>
      <c r="LBJ6" s="667"/>
      <c r="LBK6" s="667"/>
      <c r="LBL6" s="667"/>
      <c r="LBM6" s="667"/>
      <c r="LBN6" s="667"/>
      <c r="LBO6" s="616"/>
      <c r="LBP6" s="616"/>
      <c r="LBQ6" s="667"/>
      <c r="LBR6" s="616"/>
      <c r="LBS6" s="616"/>
      <c r="LBT6" s="616"/>
      <c r="LBU6" s="667"/>
      <c r="LBV6" s="667"/>
      <c r="LBW6" s="616"/>
      <c r="LBX6" s="616"/>
      <c r="LBY6" s="616"/>
      <c r="LBZ6" s="616"/>
      <c r="LCA6" s="667"/>
      <c r="LCB6" s="667"/>
      <c r="LCC6" s="145"/>
      <c r="LCD6" s="667"/>
      <c r="LCE6" s="667"/>
      <c r="LCF6" s="667"/>
      <c r="LCG6" s="667"/>
      <c r="LCH6" s="667"/>
      <c r="LCI6" s="667"/>
      <c r="LCJ6" s="616"/>
      <c r="LCK6" s="616"/>
      <c r="LCL6" s="667"/>
      <c r="LCM6" s="616"/>
      <c r="LCN6" s="616"/>
      <c r="LCO6" s="616"/>
      <c r="LCP6" s="667"/>
      <c r="LCQ6" s="667"/>
      <c r="LCR6" s="616"/>
      <c r="LCS6" s="616"/>
      <c r="LCT6" s="616"/>
      <c r="LCU6" s="616"/>
      <c r="LCV6" s="667"/>
      <c r="LCW6" s="667"/>
      <c r="LCX6" s="145"/>
      <c r="LCY6" s="667"/>
      <c r="LCZ6" s="667"/>
      <c r="LDA6" s="667"/>
      <c r="LDB6" s="667"/>
      <c r="LDC6" s="667"/>
      <c r="LDD6" s="667"/>
      <c r="LDE6" s="616"/>
      <c r="LDF6" s="616"/>
      <c r="LDG6" s="667"/>
      <c r="LDH6" s="616"/>
      <c r="LDI6" s="616"/>
      <c r="LDJ6" s="616"/>
      <c r="LDK6" s="667"/>
      <c r="LDL6" s="667"/>
      <c r="LDM6" s="616"/>
      <c r="LDN6" s="616"/>
      <c r="LDO6" s="616"/>
      <c r="LDP6" s="616"/>
      <c r="LDQ6" s="667"/>
      <c r="LDR6" s="667"/>
      <c r="LDS6" s="145"/>
      <c r="LDT6" s="667"/>
      <c r="LDU6" s="667"/>
      <c r="LDV6" s="667"/>
      <c r="LDW6" s="667"/>
      <c r="LDX6" s="667"/>
      <c r="LDY6" s="667"/>
      <c r="LDZ6" s="616"/>
      <c r="LEA6" s="616"/>
      <c r="LEB6" s="667"/>
      <c r="LEC6" s="616"/>
      <c r="LED6" s="616"/>
      <c r="LEE6" s="616"/>
      <c r="LEF6" s="667"/>
      <c r="LEG6" s="667"/>
      <c r="LEH6" s="616"/>
      <c r="LEI6" s="616"/>
      <c r="LEJ6" s="616"/>
      <c r="LEK6" s="616"/>
      <c r="LEL6" s="667"/>
      <c r="LEM6" s="667"/>
      <c r="LEN6" s="145"/>
      <c r="LEO6" s="667"/>
      <c r="LEP6" s="667"/>
      <c r="LEQ6" s="667"/>
      <c r="LER6" s="667"/>
      <c r="LES6" s="667"/>
      <c r="LET6" s="667"/>
      <c r="LEU6" s="616"/>
      <c r="LEV6" s="616"/>
      <c r="LEW6" s="667"/>
      <c r="LEX6" s="616"/>
      <c r="LEY6" s="616"/>
      <c r="LEZ6" s="616"/>
      <c r="LFA6" s="667"/>
      <c r="LFB6" s="667"/>
      <c r="LFC6" s="616"/>
      <c r="LFD6" s="616"/>
      <c r="LFE6" s="616"/>
      <c r="LFF6" s="616"/>
      <c r="LFG6" s="667"/>
      <c r="LFH6" s="667"/>
      <c r="LFI6" s="145"/>
      <c r="LFJ6" s="667"/>
      <c r="LFK6" s="667"/>
      <c r="LFL6" s="667"/>
      <c r="LFM6" s="667"/>
      <c r="LFN6" s="667"/>
      <c r="LFO6" s="667"/>
      <c r="LFP6" s="616"/>
      <c r="LFQ6" s="616"/>
      <c r="LFR6" s="667"/>
      <c r="LFS6" s="616"/>
      <c r="LFT6" s="616"/>
      <c r="LFU6" s="616"/>
      <c r="LFV6" s="667"/>
      <c r="LFW6" s="667"/>
      <c r="LFX6" s="616"/>
      <c r="LFY6" s="616"/>
      <c r="LFZ6" s="616"/>
      <c r="LGA6" s="616"/>
      <c r="LGB6" s="667"/>
      <c r="LGC6" s="667"/>
      <c r="LGD6" s="145"/>
      <c r="LGE6" s="667"/>
      <c r="LGF6" s="667"/>
      <c r="LGG6" s="667"/>
      <c r="LGH6" s="667"/>
      <c r="LGI6" s="667"/>
      <c r="LGJ6" s="667"/>
      <c r="LGK6" s="616"/>
      <c r="LGL6" s="616"/>
      <c r="LGM6" s="667"/>
      <c r="LGN6" s="616"/>
      <c r="LGO6" s="616"/>
      <c r="LGP6" s="616"/>
      <c r="LGQ6" s="667"/>
      <c r="LGR6" s="667"/>
      <c r="LGS6" s="616"/>
      <c r="LGT6" s="616"/>
      <c r="LGU6" s="616"/>
      <c r="LGV6" s="616"/>
      <c r="LGW6" s="667"/>
      <c r="LGX6" s="667"/>
      <c r="LGY6" s="145"/>
      <c r="LGZ6" s="667"/>
      <c r="LHA6" s="667"/>
      <c r="LHB6" s="667"/>
      <c r="LHC6" s="667"/>
      <c r="LHD6" s="667"/>
      <c r="LHE6" s="667"/>
      <c r="LHF6" s="616"/>
      <c r="LHG6" s="616"/>
      <c r="LHH6" s="667"/>
      <c r="LHI6" s="616"/>
      <c r="LHJ6" s="616"/>
      <c r="LHK6" s="616"/>
      <c r="LHL6" s="667"/>
      <c r="LHM6" s="667"/>
      <c r="LHN6" s="616"/>
      <c r="LHO6" s="616"/>
      <c r="LHP6" s="616"/>
      <c r="LHQ6" s="616"/>
      <c r="LHR6" s="667"/>
      <c r="LHS6" s="667"/>
      <c r="LHT6" s="145"/>
      <c r="LHU6" s="667"/>
      <c r="LHV6" s="667"/>
      <c r="LHW6" s="667"/>
      <c r="LHX6" s="667"/>
      <c r="LHY6" s="667"/>
      <c r="LHZ6" s="667"/>
      <c r="LIA6" s="616"/>
      <c r="LIB6" s="616"/>
      <c r="LIC6" s="667"/>
      <c r="LID6" s="616"/>
      <c r="LIE6" s="616"/>
      <c r="LIF6" s="616"/>
      <c r="LIG6" s="667"/>
      <c r="LIH6" s="667"/>
      <c r="LII6" s="616"/>
      <c r="LIJ6" s="616"/>
      <c r="LIK6" s="616"/>
      <c r="LIL6" s="616"/>
      <c r="LIM6" s="667"/>
      <c r="LIN6" s="667"/>
      <c r="LIO6" s="145"/>
      <c r="LIP6" s="667"/>
      <c r="LIQ6" s="667"/>
      <c r="LIR6" s="667"/>
      <c r="LIS6" s="667"/>
      <c r="LIT6" s="667"/>
      <c r="LIU6" s="667"/>
      <c r="LIV6" s="616"/>
      <c r="LIW6" s="616"/>
      <c r="LIX6" s="667"/>
      <c r="LIY6" s="616"/>
      <c r="LIZ6" s="616"/>
      <c r="LJA6" s="616"/>
      <c r="LJB6" s="667"/>
      <c r="LJC6" s="667"/>
      <c r="LJD6" s="616"/>
      <c r="LJE6" s="616"/>
      <c r="LJF6" s="616"/>
      <c r="LJG6" s="616"/>
      <c r="LJH6" s="667"/>
      <c r="LJI6" s="667"/>
      <c r="LJJ6" s="145"/>
      <c r="LJK6" s="667"/>
      <c r="LJL6" s="667"/>
      <c r="LJM6" s="667"/>
      <c r="LJN6" s="667"/>
      <c r="LJO6" s="667"/>
      <c r="LJP6" s="667"/>
      <c r="LJQ6" s="616"/>
      <c r="LJR6" s="616"/>
      <c r="LJS6" s="667"/>
      <c r="LJT6" s="616"/>
      <c r="LJU6" s="616"/>
      <c r="LJV6" s="616"/>
      <c r="LJW6" s="667"/>
      <c r="LJX6" s="667"/>
      <c r="LJY6" s="616"/>
      <c r="LJZ6" s="616"/>
      <c r="LKA6" s="616"/>
      <c r="LKB6" s="616"/>
      <c r="LKC6" s="667"/>
      <c r="LKD6" s="667"/>
      <c r="LKE6" s="145"/>
      <c r="LKF6" s="667"/>
      <c r="LKG6" s="667"/>
      <c r="LKH6" s="667"/>
      <c r="LKI6" s="667"/>
      <c r="LKJ6" s="667"/>
      <c r="LKK6" s="667"/>
      <c r="LKL6" s="616"/>
      <c r="LKM6" s="616"/>
      <c r="LKN6" s="667"/>
      <c r="LKO6" s="616"/>
      <c r="LKP6" s="616"/>
      <c r="LKQ6" s="616"/>
      <c r="LKR6" s="667"/>
      <c r="LKS6" s="667"/>
      <c r="LKT6" s="616"/>
      <c r="LKU6" s="616"/>
      <c r="LKV6" s="616"/>
      <c r="LKW6" s="616"/>
      <c r="LKX6" s="667"/>
      <c r="LKY6" s="667"/>
      <c r="LKZ6" s="145"/>
      <c r="LLA6" s="667"/>
      <c r="LLB6" s="667"/>
      <c r="LLC6" s="667"/>
      <c r="LLD6" s="667"/>
      <c r="LLE6" s="667"/>
      <c r="LLF6" s="667"/>
      <c r="LLG6" s="616"/>
      <c r="LLH6" s="616"/>
      <c r="LLI6" s="667"/>
      <c r="LLJ6" s="616"/>
      <c r="LLK6" s="616"/>
      <c r="LLL6" s="616"/>
      <c r="LLM6" s="667"/>
      <c r="LLN6" s="667"/>
      <c r="LLO6" s="616"/>
      <c r="LLP6" s="616"/>
      <c r="LLQ6" s="616"/>
      <c r="LLR6" s="616"/>
      <c r="LLS6" s="667"/>
      <c r="LLT6" s="667"/>
      <c r="LLU6" s="145"/>
      <c r="LLV6" s="667"/>
      <c r="LLW6" s="667"/>
      <c r="LLX6" s="667"/>
      <c r="LLY6" s="667"/>
      <c r="LLZ6" s="667"/>
      <c r="LMA6" s="667"/>
      <c r="LMB6" s="616"/>
      <c r="LMC6" s="616"/>
      <c r="LMD6" s="667"/>
      <c r="LME6" s="616"/>
      <c r="LMF6" s="616"/>
      <c r="LMG6" s="616"/>
      <c r="LMH6" s="667"/>
      <c r="LMI6" s="667"/>
      <c r="LMJ6" s="616"/>
      <c r="LMK6" s="616"/>
      <c r="LML6" s="616"/>
      <c r="LMM6" s="616"/>
      <c r="LMN6" s="667"/>
      <c r="LMO6" s="667"/>
      <c r="LMP6" s="145"/>
      <c r="LMQ6" s="667"/>
      <c r="LMR6" s="667"/>
      <c r="LMS6" s="667"/>
      <c r="LMT6" s="667"/>
      <c r="LMU6" s="667"/>
      <c r="LMV6" s="667"/>
      <c r="LMW6" s="616"/>
      <c r="LMX6" s="616"/>
      <c r="LMY6" s="667"/>
      <c r="LMZ6" s="616"/>
      <c r="LNA6" s="616"/>
      <c r="LNB6" s="616"/>
      <c r="LNC6" s="667"/>
      <c r="LND6" s="667"/>
      <c r="LNE6" s="616"/>
      <c r="LNF6" s="616"/>
      <c r="LNG6" s="616"/>
      <c r="LNH6" s="616"/>
      <c r="LNI6" s="667"/>
      <c r="LNJ6" s="667"/>
      <c r="LNK6" s="145"/>
      <c r="LNL6" s="667"/>
      <c r="LNM6" s="667"/>
      <c r="LNN6" s="667"/>
      <c r="LNO6" s="667"/>
      <c r="LNP6" s="667"/>
      <c r="LNQ6" s="667"/>
      <c r="LNR6" s="616"/>
      <c r="LNS6" s="616"/>
      <c r="LNT6" s="667"/>
      <c r="LNU6" s="616"/>
      <c r="LNV6" s="616"/>
      <c r="LNW6" s="616"/>
      <c r="LNX6" s="667"/>
      <c r="LNY6" s="667"/>
      <c r="LNZ6" s="616"/>
      <c r="LOA6" s="616"/>
      <c r="LOB6" s="616"/>
      <c r="LOC6" s="616"/>
      <c r="LOD6" s="667"/>
      <c r="LOE6" s="667"/>
      <c r="LOF6" s="145"/>
      <c r="LOG6" s="667"/>
      <c r="LOH6" s="667"/>
      <c r="LOI6" s="667"/>
      <c r="LOJ6" s="667"/>
      <c r="LOK6" s="667"/>
      <c r="LOL6" s="667"/>
      <c r="LOM6" s="616"/>
      <c r="LON6" s="616"/>
      <c r="LOO6" s="667"/>
      <c r="LOP6" s="616"/>
      <c r="LOQ6" s="616"/>
      <c r="LOR6" s="616"/>
      <c r="LOS6" s="667"/>
      <c r="LOT6" s="667"/>
      <c r="LOU6" s="616"/>
      <c r="LOV6" s="616"/>
      <c r="LOW6" s="616"/>
      <c r="LOX6" s="616"/>
      <c r="LOY6" s="667"/>
      <c r="LOZ6" s="667"/>
      <c r="LPA6" s="145"/>
      <c r="LPB6" s="667"/>
      <c r="LPC6" s="667"/>
      <c r="LPD6" s="667"/>
      <c r="LPE6" s="667"/>
      <c r="LPF6" s="667"/>
      <c r="LPG6" s="667"/>
      <c r="LPH6" s="616"/>
      <c r="LPI6" s="616"/>
      <c r="LPJ6" s="667"/>
      <c r="LPK6" s="616"/>
      <c r="LPL6" s="616"/>
      <c r="LPM6" s="616"/>
      <c r="LPN6" s="667"/>
      <c r="LPO6" s="667"/>
      <c r="LPP6" s="616"/>
      <c r="LPQ6" s="616"/>
      <c r="LPR6" s="616"/>
      <c r="LPS6" s="616"/>
      <c r="LPT6" s="667"/>
      <c r="LPU6" s="667"/>
      <c r="LPV6" s="145"/>
      <c r="LPW6" s="667"/>
      <c r="LPX6" s="667"/>
      <c r="LPY6" s="667"/>
      <c r="LPZ6" s="667"/>
      <c r="LQA6" s="667"/>
      <c r="LQB6" s="667"/>
      <c r="LQC6" s="616"/>
      <c r="LQD6" s="616"/>
      <c r="LQE6" s="667"/>
      <c r="LQF6" s="616"/>
      <c r="LQG6" s="616"/>
      <c r="LQH6" s="616"/>
      <c r="LQI6" s="667"/>
      <c r="LQJ6" s="667"/>
      <c r="LQK6" s="616"/>
      <c r="LQL6" s="616"/>
      <c r="LQM6" s="616"/>
      <c r="LQN6" s="616"/>
      <c r="LQO6" s="667"/>
      <c r="LQP6" s="667"/>
      <c r="LQQ6" s="145"/>
      <c r="LQR6" s="667"/>
      <c r="LQS6" s="667"/>
      <c r="LQT6" s="667"/>
      <c r="LQU6" s="667"/>
      <c r="LQV6" s="667"/>
      <c r="LQW6" s="667"/>
      <c r="LQX6" s="616"/>
      <c r="LQY6" s="616"/>
      <c r="LQZ6" s="667"/>
      <c r="LRA6" s="616"/>
      <c r="LRB6" s="616"/>
      <c r="LRC6" s="616"/>
      <c r="LRD6" s="667"/>
      <c r="LRE6" s="667"/>
      <c r="LRF6" s="616"/>
      <c r="LRG6" s="616"/>
      <c r="LRH6" s="616"/>
      <c r="LRI6" s="616"/>
      <c r="LRJ6" s="667"/>
      <c r="LRK6" s="667"/>
      <c r="LRL6" s="145"/>
      <c r="LRM6" s="667"/>
      <c r="LRN6" s="667"/>
      <c r="LRO6" s="667"/>
      <c r="LRP6" s="667"/>
      <c r="LRQ6" s="667"/>
      <c r="LRR6" s="667"/>
      <c r="LRS6" s="616"/>
      <c r="LRT6" s="616"/>
      <c r="LRU6" s="667"/>
      <c r="LRV6" s="616"/>
      <c r="LRW6" s="616"/>
      <c r="LRX6" s="616"/>
      <c r="LRY6" s="667"/>
      <c r="LRZ6" s="667"/>
      <c r="LSA6" s="616"/>
      <c r="LSB6" s="616"/>
      <c r="LSC6" s="616"/>
      <c r="LSD6" s="616"/>
      <c r="LSE6" s="667"/>
      <c r="LSF6" s="667"/>
      <c r="LSG6" s="145"/>
      <c r="LSH6" s="667"/>
      <c r="LSI6" s="667"/>
      <c r="LSJ6" s="667"/>
      <c r="LSK6" s="667"/>
      <c r="LSL6" s="667"/>
      <c r="LSM6" s="667"/>
      <c r="LSN6" s="616"/>
      <c r="LSO6" s="616"/>
      <c r="LSP6" s="667"/>
      <c r="LSQ6" s="616"/>
      <c r="LSR6" s="616"/>
      <c r="LSS6" s="616"/>
      <c r="LST6" s="667"/>
      <c r="LSU6" s="667"/>
      <c r="LSV6" s="616"/>
      <c r="LSW6" s="616"/>
      <c r="LSX6" s="616"/>
      <c r="LSY6" s="616"/>
      <c r="LSZ6" s="667"/>
      <c r="LTA6" s="667"/>
      <c r="LTB6" s="145"/>
      <c r="LTC6" s="667"/>
      <c r="LTD6" s="667"/>
      <c r="LTE6" s="667"/>
      <c r="LTF6" s="667"/>
      <c r="LTG6" s="667"/>
      <c r="LTH6" s="667"/>
      <c r="LTI6" s="616"/>
      <c r="LTJ6" s="616"/>
      <c r="LTK6" s="667"/>
      <c r="LTL6" s="616"/>
      <c r="LTM6" s="616"/>
      <c r="LTN6" s="616"/>
      <c r="LTO6" s="667"/>
      <c r="LTP6" s="667"/>
      <c r="LTQ6" s="616"/>
      <c r="LTR6" s="616"/>
      <c r="LTS6" s="616"/>
      <c r="LTT6" s="616"/>
      <c r="LTU6" s="667"/>
      <c r="LTV6" s="667"/>
      <c r="LTW6" s="145"/>
      <c r="LTX6" s="667"/>
      <c r="LTY6" s="667"/>
      <c r="LTZ6" s="667"/>
      <c r="LUA6" s="667"/>
      <c r="LUB6" s="667"/>
      <c r="LUC6" s="667"/>
      <c r="LUD6" s="616"/>
      <c r="LUE6" s="616"/>
      <c r="LUF6" s="667"/>
      <c r="LUG6" s="616"/>
      <c r="LUH6" s="616"/>
      <c r="LUI6" s="616"/>
      <c r="LUJ6" s="667"/>
      <c r="LUK6" s="667"/>
      <c r="LUL6" s="616"/>
      <c r="LUM6" s="616"/>
      <c r="LUN6" s="616"/>
      <c r="LUO6" s="616"/>
      <c r="LUP6" s="667"/>
      <c r="LUQ6" s="667"/>
      <c r="LUR6" s="145"/>
      <c r="LUS6" s="667"/>
      <c r="LUT6" s="667"/>
      <c r="LUU6" s="667"/>
      <c r="LUV6" s="667"/>
      <c r="LUW6" s="667"/>
      <c r="LUX6" s="667"/>
      <c r="LUY6" s="616"/>
      <c r="LUZ6" s="616"/>
      <c r="LVA6" s="667"/>
      <c r="LVB6" s="616"/>
      <c r="LVC6" s="616"/>
      <c r="LVD6" s="616"/>
      <c r="LVE6" s="667"/>
      <c r="LVF6" s="667"/>
      <c r="LVG6" s="616"/>
      <c r="LVH6" s="616"/>
      <c r="LVI6" s="616"/>
      <c r="LVJ6" s="616"/>
      <c r="LVK6" s="667"/>
      <c r="LVL6" s="667"/>
      <c r="LVM6" s="145"/>
      <c r="LVN6" s="667"/>
      <c r="LVO6" s="667"/>
      <c r="LVP6" s="667"/>
      <c r="LVQ6" s="667"/>
      <c r="LVR6" s="667"/>
      <c r="LVS6" s="667"/>
      <c r="LVT6" s="616"/>
      <c r="LVU6" s="616"/>
      <c r="LVV6" s="667"/>
      <c r="LVW6" s="616"/>
      <c r="LVX6" s="616"/>
      <c r="LVY6" s="616"/>
      <c r="LVZ6" s="667"/>
      <c r="LWA6" s="667"/>
      <c r="LWB6" s="616"/>
      <c r="LWC6" s="616"/>
      <c r="LWD6" s="616"/>
      <c r="LWE6" s="616"/>
      <c r="LWF6" s="667"/>
      <c r="LWG6" s="667"/>
      <c r="LWH6" s="145"/>
      <c r="LWI6" s="667"/>
      <c r="LWJ6" s="667"/>
      <c r="LWK6" s="667"/>
      <c r="LWL6" s="667"/>
      <c r="LWM6" s="667"/>
      <c r="LWN6" s="667"/>
      <c r="LWO6" s="616"/>
      <c r="LWP6" s="616"/>
      <c r="LWQ6" s="667"/>
      <c r="LWR6" s="616"/>
      <c r="LWS6" s="616"/>
      <c r="LWT6" s="616"/>
      <c r="LWU6" s="667"/>
      <c r="LWV6" s="667"/>
      <c r="LWW6" s="616"/>
      <c r="LWX6" s="616"/>
      <c r="LWY6" s="616"/>
      <c r="LWZ6" s="616"/>
      <c r="LXA6" s="667"/>
      <c r="LXB6" s="667"/>
      <c r="LXC6" s="145"/>
      <c r="LXD6" s="667"/>
      <c r="LXE6" s="667"/>
      <c r="LXF6" s="667"/>
      <c r="LXG6" s="667"/>
      <c r="LXH6" s="667"/>
      <c r="LXI6" s="667"/>
      <c r="LXJ6" s="616"/>
      <c r="LXK6" s="616"/>
      <c r="LXL6" s="667"/>
      <c r="LXM6" s="616"/>
      <c r="LXN6" s="616"/>
      <c r="LXO6" s="616"/>
      <c r="LXP6" s="667"/>
      <c r="LXQ6" s="667"/>
      <c r="LXR6" s="616"/>
      <c r="LXS6" s="616"/>
      <c r="LXT6" s="616"/>
      <c r="LXU6" s="616"/>
      <c r="LXV6" s="667"/>
      <c r="LXW6" s="667"/>
      <c r="LXX6" s="145"/>
      <c r="LXY6" s="667"/>
      <c r="LXZ6" s="667"/>
      <c r="LYA6" s="667"/>
      <c r="LYB6" s="667"/>
      <c r="LYC6" s="667"/>
      <c r="LYD6" s="667"/>
      <c r="LYE6" s="616"/>
      <c r="LYF6" s="616"/>
      <c r="LYG6" s="667"/>
      <c r="LYH6" s="616"/>
      <c r="LYI6" s="616"/>
      <c r="LYJ6" s="616"/>
      <c r="LYK6" s="667"/>
      <c r="LYL6" s="667"/>
      <c r="LYM6" s="616"/>
      <c r="LYN6" s="616"/>
      <c r="LYO6" s="616"/>
      <c r="LYP6" s="616"/>
      <c r="LYQ6" s="667"/>
      <c r="LYR6" s="667"/>
      <c r="LYS6" s="145"/>
      <c r="LYT6" s="667"/>
      <c r="LYU6" s="667"/>
      <c r="LYV6" s="667"/>
      <c r="LYW6" s="667"/>
      <c r="LYX6" s="667"/>
      <c r="LYY6" s="667"/>
      <c r="LYZ6" s="616"/>
      <c r="LZA6" s="616"/>
      <c r="LZB6" s="667"/>
      <c r="LZC6" s="616"/>
      <c r="LZD6" s="616"/>
      <c r="LZE6" s="616"/>
      <c r="LZF6" s="667"/>
      <c r="LZG6" s="667"/>
      <c r="LZH6" s="616"/>
      <c r="LZI6" s="616"/>
      <c r="LZJ6" s="616"/>
      <c r="LZK6" s="616"/>
      <c r="LZL6" s="667"/>
      <c r="LZM6" s="667"/>
      <c r="LZN6" s="145"/>
      <c r="LZO6" s="667"/>
      <c r="LZP6" s="667"/>
      <c r="LZQ6" s="667"/>
      <c r="LZR6" s="667"/>
      <c r="LZS6" s="667"/>
      <c r="LZT6" s="667"/>
      <c r="LZU6" s="616"/>
      <c r="LZV6" s="616"/>
      <c r="LZW6" s="667"/>
      <c r="LZX6" s="616"/>
      <c r="LZY6" s="616"/>
      <c r="LZZ6" s="616"/>
      <c r="MAA6" s="667"/>
      <c r="MAB6" s="667"/>
      <c r="MAC6" s="616"/>
      <c r="MAD6" s="616"/>
      <c r="MAE6" s="616"/>
      <c r="MAF6" s="616"/>
      <c r="MAG6" s="667"/>
      <c r="MAH6" s="667"/>
      <c r="MAI6" s="145"/>
      <c r="MAJ6" s="667"/>
      <c r="MAK6" s="667"/>
      <c r="MAL6" s="667"/>
      <c r="MAM6" s="667"/>
      <c r="MAN6" s="667"/>
      <c r="MAO6" s="667"/>
      <c r="MAP6" s="616"/>
      <c r="MAQ6" s="616"/>
      <c r="MAR6" s="667"/>
      <c r="MAS6" s="616"/>
      <c r="MAT6" s="616"/>
      <c r="MAU6" s="616"/>
      <c r="MAV6" s="667"/>
      <c r="MAW6" s="667"/>
      <c r="MAX6" s="616"/>
      <c r="MAY6" s="616"/>
      <c r="MAZ6" s="616"/>
      <c r="MBA6" s="616"/>
      <c r="MBB6" s="667"/>
      <c r="MBC6" s="667"/>
      <c r="MBD6" s="145"/>
      <c r="MBE6" s="667"/>
      <c r="MBF6" s="667"/>
      <c r="MBG6" s="667"/>
      <c r="MBH6" s="667"/>
      <c r="MBI6" s="667"/>
      <c r="MBJ6" s="667"/>
      <c r="MBK6" s="616"/>
      <c r="MBL6" s="616"/>
      <c r="MBM6" s="667"/>
      <c r="MBN6" s="616"/>
      <c r="MBO6" s="616"/>
      <c r="MBP6" s="616"/>
      <c r="MBQ6" s="667"/>
      <c r="MBR6" s="667"/>
      <c r="MBS6" s="616"/>
      <c r="MBT6" s="616"/>
      <c r="MBU6" s="616"/>
      <c r="MBV6" s="616"/>
      <c r="MBW6" s="667"/>
      <c r="MBX6" s="667"/>
      <c r="MBY6" s="145"/>
      <c r="MBZ6" s="667"/>
      <c r="MCA6" s="667"/>
      <c r="MCB6" s="667"/>
      <c r="MCC6" s="667"/>
      <c r="MCD6" s="667"/>
      <c r="MCE6" s="667"/>
      <c r="MCF6" s="616"/>
      <c r="MCG6" s="616"/>
      <c r="MCH6" s="667"/>
      <c r="MCI6" s="616"/>
      <c r="MCJ6" s="616"/>
      <c r="MCK6" s="616"/>
      <c r="MCL6" s="667"/>
      <c r="MCM6" s="667"/>
      <c r="MCN6" s="616"/>
      <c r="MCO6" s="616"/>
      <c r="MCP6" s="616"/>
      <c r="MCQ6" s="616"/>
      <c r="MCR6" s="667"/>
      <c r="MCS6" s="667"/>
      <c r="MCT6" s="145"/>
      <c r="MCU6" s="667"/>
      <c r="MCV6" s="667"/>
      <c r="MCW6" s="667"/>
      <c r="MCX6" s="667"/>
      <c r="MCY6" s="667"/>
      <c r="MCZ6" s="667"/>
      <c r="MDA6" s="616"/>
      <c r="MDB6" s="616"/>
      <c r="MDC6" s="667"/>
      <c r="MDD6" s="616"/>
      <c r="MDE6" s="616"/>
      <c r="MDF6" s="616"/>
      <c r="MDG6" s="667"/>
      <c r="MDH6" s="667"/>
      <c r="MDI6" s="616"/>
      <c r="MDJ6" s="616"/>
      <c r="MDK6" s="616"/>
      <c r="MDL6" s="616"/>
      <c r="MDM6" s="667"/>
      <c r="MDN6" s="667"/>
      <c r="MDO6" s="145"/>
      <c r="MDP6" s="667"/>
      <c r="MDQ6" s="667"/>
      <c r="MDR6" s="667"/>
      <c r="MDS6" s="667"/>
      <c r="MDT6" s="667"/>
      <c r="MDU6" s="667"/>
      <c r="MDV6" s="616"/>
      <c r="MDW6" s="616"/>
      <c r="MDX6" s="667"/>
      <c r="MDY6" s="616"/>
      <c r="MDZ6" s="616"/>
      <c r="MEA6" s="616"/>
      <c r="MEB6" s="667"/>
      <c r="MEC6" s="667"/>
      <c r="MED6" s="616"/>
      <c r="MEE6" s="616"/>
      <c r="MEF6" s="616"/>
      <c r="MEG6" s="616"/>
      <c r="MEH6" s="667"/>
      <c r="MEI6" s="667"/>
      <c r="MEJ6" s="145"/>
      <c r="MEK6" s="667"/>
      <c r="MEL6" s="667"/>
      <c r="MEM6" s="667"/>
      <c r="MEN6" s="667"/>
      <c r="MEO6" s="667"/>
      <c r="MEP6" s="667"/>
      <c r="MEQ6" s="616"/>
      <c r="MER6" s="616"/>
      <c r="MES6" s="667"/>
      <c r="MET6" s="616"/>
      <c r="MEU6" s="616"/>
      <c r="MEV6" s="616"/>
      <c r="MEW6" s="667"/>
      <c r="MEX6" s="667"/>
      <c r="MEY6" s="616"/>
      <c r="MEZ6" s="616"/>
      <c r="MFA6" s="616"/>
      <c r="MFB6" s="616"/>
      <c r="MFC6" s="667"/>
      <c r="MFD6" s="667"/>
      <c r="MFE6" s="145"/>
      <c r="MFF6" s="667"/>
      <c r="MFG6" s="667"/>
      <c r="MFH6" s="667"/>
      <c r="MFI6" s="667"/>
      <c r="MFJ6" s="667"/>
      <c r="MFK6" s="667"/>
      <c r="MFL6" s="616"/>
      <c r="MFM6" s="616"/>
      <c r="MFN6" s="667"/>
      <c r="MFO6" s="616"/>
      <c r="MFP6" s="616"/>
      <c r="MFQ6" s="616"/>
      <c r="MFR6" s="667"/>
      <c r="MFS6" s="667"/>
      <c r="MFT6" s="616"/>
      <c r="MFU6" s="616"/>
      <c r="MFV6" s="616"/>
      <c r="MFW6" s="616"/>
      <c r="MFX6" s="667"/>
      <c r="MFY6" s="667"/>
      <c r="MFZ6" s="145"/>
      <c r="MGA6" s="667"/>
      <c r="MGB6" s="667"/>
      <c r="MGC6" s="667"/>
      <c r="MGD6" s="667"/>
      <c r="MGE6" s="667"/>
      <c r="MGF6" s="667"/>
      <c r="MGG6" s="616"/>
      <c r="MGH6" s="616"/>
      <c r="MGI6" s="667"/>
      <c r="MGJ6" s="616"/>
      <c r="MGK6" s="616"/>
      <c r="MGL6" s="616"/>
      <c r="MGM6" s="667"/>
      <c r="MGN6" s="667"/>
      <c r="MGO6" s="616"/>
      <c r="MGP6" s="616"/>
      <c r="MGQ6" s="616"/>
      <c r="MGR6" s="616"/>
      <c r="MGS6" s="667"/>
      <c r="MGT6" s="667"/>
      <c r="MGU6" s="145"/>
      <c r="MGV6" s="667"/>
      <c r="MGW6" s="667"/>
      <c r="MGX6" s="667"/>
      <c r="MGY6" s="667"/>
      <c r="MGZ6" s="667"/>
      <c r="MHA6" s="667"/>
      <c r="MHB6" s="616"/>
      <c r="MHC6" s="616"/>
      <c r="MHD6" s="667"/>
      <c r="MHE6" s="616"/>
      <c r="MHF6" s="616"/>
      <c r="MHG6" s="616"/>
      <c r="MHH6" s="667"/>
      <c r="MHI6" s="667"/>
      <c r="MHJ6" s="616"/>
      <c r="MHK6" s="616"/>
      <c r="MHL6" s="616"/>
      <c r="MHM6" s="616"/>
      <c r="MHN6" s="667"/>
      <c r="MHO6" s="667"/>
      <c r="MHP6" s="145"/>
      <c r="MHQ6" s="667"/>
      <c r="MHR6" s="667"/>
      <c r="MHS6" s="667"/>
      <c r="MHT6" s="667"/>
      <c r="MHU6" s="667"/>
      <c r="MHV6" s="667"/>
      <c r="MHW6" s="616"/>
      <c r="MHX6" s="616"/>
      <c r="MHY6" s="667"/>
      <c r="MHZ6" s="616"/>
      <c r="MIA6" s="616"/>
      <c r="MIB6" s="616"/>
      <c r="MIC6" s="667"/>
      <c r="MID6" s="667"/>
      <c r="MIE6" s="616"/>
      <c r="MIF6" s="616"/>
      <c r="MIG6" s="616"/>
      <c r="MIH6" s="616"/>
      <c r="MII6" s="667"/>
      <c r="MIJ6" s="667"/>
      <c r="MIK6" s="145"/>
      <c r="MIL6" s="667"/>
      <c r="MIM6" s="667"/>
      <c r="MIN6" s="667"/>
      <c r="MIO6" s="667"/>
      <c r="MIP6" s="667"/>
      <c r="MIQ6" s="667"/>
      <c r="MIR6" s="616"/>
      <c r="MIS6" s="616"/>
      <c r="MIT6" s="667"/>
      <c r="MIU6" s="616"/>
      <c r="MIV6" s="616"/>
      <c r="MIW6" s="616"/>
      <c r="MIX6" s="667"/>
      <c r="MIY6" s="667"/>
      <c r="MIZ6" s="616"/>
      <c r="MJA6" s="616"/>
      <c r="MJB6" s="616"/>
      <c r="MJC6" s="616"/>
      <c r="MJD6" s="667"/>
      <c r="MJE6" s="667"/>
      <c r="MJF6" s="145"/>
      <c r="MJG6" s="667"/>
      <c r="MJH6" s="667"/>
      <c r="MJI6" s="667"/>
      <c r="MJJ6" s="667"/>
      <c r="MJK6" s="667"/>
      <c r="MJL6" s="667"/>
      <c r="MJM6" s="616"/>
      <c r="MJN6" s="616"/>
      <c r="MJO6" s="667"/>
      <c r="MJP6" s="616"/>
      <c r="MJQ6" s="616"/>
      <c r="MJR6" s="616"/>
      <c r="MJS6" s="667"/>
      <c r="MJT6" s="667"/>
      <c r="MJU6" s="616"/>
      <c r="MJV6" s="616"/>
      <c r="MJW6" s="616"/>
      <c r="MJX6" s="616"/>
      <c r="MJY6" s="667"/>
      <c r="MJZ6" s="667"/>
      <c r="MKA6" s="145"/>
      <c r="MKB6" s="667"/>
      <c r="MKC6" s="667"/>
      <c r="MKD6" s="667"/>
      <c r="MKE6" s="667"/>
      <c r="MKF6" s="667"/>
      <c r="MKG6" s="667"/>
      <c r="MKH6" s="616"/>
      <c r="MKI6" s="616"/>
      <c r="MKJ6" s="667"/>
      <c r="MKK6" s="616"/>
      <c r="MKL6" s="616"/>
      <c r="MKM6" s="616"/>
      <c r="MKN6" s="667"/>
      <c r="MKO6" s="667"/>
      <c r="MKP6" s="616"/>
      <c r="MKQ6" s="616"/>
      <c r="MKR6" s="616"/>
      <c r="MKS6" s="616"/>
      <c r="MKT6" s="667"/>
      <c r="MKU6" s="667"/>
      <c r="MKV6" s="145"/>
      <c r="MKW6" s="667"/>
      <c r="MKX6" s="667"/>
      <c r="MKY6" s="667"/>
      <c r="MKZ6" s="667"/>
      <c r="MLA6" s="667"/>
      <c r="MLB6" s="667"/>
      <c r="MLC6" s="616"/>
      <c r="MLD6" s="616"/>
      <c r="MLE6" s="667"/>
      <c r="MLF6" s="616"/>
      <c r="MLG6" s="616"/>
      <c r="MLH6" s="616"/>
      <c r="MLI6" s="667"/>
      <c r="MLJ6" s="667"/>
      <c r="MLK6" s="616"/>
      <c r="MLL6" s="616"/>
      <c r="MLM6" s="616"/>
      <c r="MLN6" s="616"/>
      <c r="MLO6" s="667"/>
      <c r="MLP6" s="667"/>
      <c r="MLQ6" s="145"/>
      <c r="MLR6" s="667"/>
      <c r="MLS6" s="667"/>
      <c r="MLT6" s="667"/>
      <c r="MLU6" s="667"/>
      <c r="MLV6" s="667"/>
      <c r="MLW6" s="667"/>
      <c r="MLX6" s="616"/>
      <c r="MLY6" s="616"/>
      <c r="MLZ6" s="667"/>
      <c r="MMA6" s="616"/>
      <c r="MMB6" s="616"/>
      <c r="MMC6" s="616"/>
      <c r="MMD6" s="667"/>
      <c r="MME6" s="667"/>
      <c r="MMF6" s="616"/>
      <c r="MMG6" s="616"/>
      <c r="MMH6" s="616"/>
      <c r="MMI6" s="616"/>
      <c r="MMJ6" s="667"/>
      <c r="MMK6" s="667"/>
      <c r="MML6" s="145"/>
      <c r="MMM6" s="667"/>
      <c r="MMN6" s="667"/>
      <c r="MMO6" s="667"/>
      <c r="MMP6" s="667"/>
      <c r="MMQ6" s="667"/>
      <c r="MMR6" s="667"/>
      <c r="MMS6" s="616"/>
      <c r="MMT6" s="616"/>
      <c r="MMU6" s="667"/>
      <c r="MMV6" s="616"/>
      <c r="MMW6" s="616"/>
      <c r="MMX6" s="616"/>
      <c r="MMY6" s="667"/>
      <c r="MMZ6" s="667"/>
      <c r="MNA6" s="616"/>
      <c r="MNB6" s="616"/>
      <c r="MNC6" s="616"/>
      <c r="MND6" s="616"/>
      <c r="MNE6" s="667"/>
      <c r="MNF6" s="667"/>
      <c r="MNG6" s="145"/>
      <c r="MNH6" s="667"/>
      <c r="MNI6" s="667"/>
      <c r="MNJ6" s="667"/>
      <c r="MNK6" s="667"/>
      <c r="MNL6" s="667"/>
      <c r="MNM6" s="667"/>
      <c r="MNN6" s="616"/>
      <c r="MNO6" s="616"/>
      <c r="MNP6" s="667"/>
      <c r="MNQ6" s="616"/>
      <c r="MNR6" s="616"/>
      <c r="MNS6" s="616"/>
      <c r="MNT6" s="667"/>
      <c r="MNU6" s="667"/>
      <c r="MNV6" s="616"/>
      <c r="MNW6" s="616"/>
      <c r="MNX6" s="616"/>
      <c r="MNY6" s="616"/>
      <c r="MNZ6" s="667"/>
      <c r="MOA6" s="667"/>
      <c r="MOB6" s="145"/>
      <c r="MOC6" s="667"/>
      <c r="MOD6" s="667"/>
      <c r="MOE6" s="667"/>
      <c r="MOF6" s="667"/>
      <c r="MOG6" s="667"/>
      <c r="MOH6" s="667"/>
      <c r="MOI6" s="616"/>
      <c r="MOJ6" s="616"/>
      <c r="MOK6" s="667"/>
      <c r="MOL6" s="616"/>
      <c r="MOM6" s="616"/>
      <c r="MON6" s="616"/>
      <c r="MOO6" s="667"/>
      <c r="MOP6" s="667"/>
      <c r="MOQ6" s="616"/>
      <c r="MOR6" s="616"/>
      <c r="MOS6" s="616"/>
      <c r="MOT6" s="616"/>
      <c r="MOU6" s="667"/>
      <c r="MOV6" s="667"/>
      <c r="MOW6" s="145"/>
      <c r="MOX6" s="667"/>
      <c r="MOY6" s="667"/>
      <c r="MOZ6" s="667"/>
      <c r="MPA6" s="667"/>
      <c r="MPB6" s="667"/>
      <c r="MPC6" s="667"/>
      <c r="MPD6" s="616"/>
      <c r="MPE6" s="616"/>
      <c r="MPF6" s="667"/>
      <c r="MPG6" s="616"/>
      <c r="MPH6" s="616"/>
      <c r="MPI6" s="616"/>
      <c r="MPJ6" s="667"/>
      <c r="MPK6" s="667"/>
      <c r="MPL6" s="616"/>
      <c r="MPM6" s="616"/>
      <c r="MPN6" s="616"/>
      <c r="MPO6" s="616"/>
      <c r="MPP6" s="667"/>
      <c r="MPQ6" s="667"/>
      <c r="MPR6" s="145"/>
      <c r="MPS6" s="667"/>
      <c r="MPT6" s="667"/>
      <c r="MPU6" s="667"/>
      <c r="MPV6" s="667"/>
      <c r="MPW6" s="667"/>
      <c r="MPX6" s="667"/>
      <c r="MPY6" s="616"/>
      <c r="MPZ6" s="616"/>
      <c r="MQA6" s="667"/>
      <c r="MQB6" s="616"/>
      <c r="MQC6" s="616"/>
      <c r="MQD6" s="616"/>
      <c r="MQE6" s="667"/>
      <c r="MQF6" s="667"/>
      <c r="MQG6" s="616"/>
      <c r="MQH6" s="616"/>
      <c r="MQI6" s="616"/>
      <c r="MQJ6" s="616"/>
      <c r="MQK6" s="667"/>
      <c r="MQL6" s="667"/>
      <c r="MQM6" s="145"/>
      <c r="MQN6" s="667"/>
      <c r="MQO6" s="667"/>
      <c r="MQP6" s="667"/>
      <c r="MQQ6" s="667"/>
      <c r="MQR6" s="667"/>
      <c r="MQS6" s="667"/>
      <c r="MQT6" s="616"/>
      <c r="MQU6" s="616"/>
      <c r="MQV6" s="667"/>
      <c r="MQW6" s="616"/>
      <c r="MQX6" s="616"/>
      <c r="MQY6" s="616"/>
      <c r="MQZ6" s="667"/>
      <c r="MRA6" s="667"/>
      <c r="MRB6" s="616"/>
      <c r="MRC6" s="616"/>
      <c r="MRD6" s="616"/>
      <c r="MRE6" s="616"/>
      <c r="MRF6" s="667"/>
      <c r="MRG6" s="667"/>
      <c r="MRH6" s="145"/>
      <c r="MRI6" s="667"/>
      <c r="MRJ6" s="667"/>
      <c r="MRK6" s="667"/>
      <c r="MRL6" s="667"/>
      <c r="MRM6" s="667"/>
      <c r="MRN6" s="667"/>
      <c r="MRO6" s="616"/>
      <c r="MRP6" s="616"/>
      <c r="MRQ6" s="667"/>
      <c r="MRR6" s="616"/>
      <c r="MRS6" s="616"/>
      <c r="MRT6" s="616"/>
      <c r="MRU6" s="667"/>
      <c r="MRV6" s="667"/>
      <c r="MRW6" s="616"/>
      <c r="MRX6" s="616"/>
      <c r="MRY6" s="616"/>
      <c r="MRZ6" s="616"/>
      <c r="MSA6" s="667"/>
      <c r="MSB6" s="667"/>
      <c r="MSC6" s="145"/>
      <c r="MSD6" s="667"/>
      <c r="MSE6" s="667"/>
      <c r="MSF6" s="667"/>
      <c r="MSG6" s="667"/>
      <c r="MSH6" s="667"/>
      <c r="MSI6" s="667"/>
      <c r="MSJ6" s="616"/>
      <c r="MSK6" s="616"/>
      <c r="MSL6" s="667"/>
      <c r="MSM6" s="616"/>
      <c r="MSN6" s="616"/>
      <c r="MSO6" s="616"/>
      <c r="MSP6" s="667"/>
      <c r="MSQ6" s="667"/>
      <c r="MSR6" s="616"/>
      <c r="MSS6" s="616"/>
      <c r="MST6" s="616"/>
      <c r="MSU6" s="616"/>
      <c r="MSV6" s="667"/>
      <c r="MSW6" s="667"/>
      <c r="MSX6" s="145"/>
      <c r="MSY6" s="667"/>
      <c r="MSZ6" s="667"/>
      <c r="MTA6" s="667"/>
      <c r="MTB6" s="667"/>
      <c r="MTC6" s="667"/>
      <c r="MTD6" s="667"/>
      <c r="MTE6" s="616"/>
      <c r="MTF6" s="616"/>
      <c r="MTG6" s="667"/>
      <c r="MTH6" s="616"/>
      <c r="MTI6" s="616"/>
      <c r="MTJ6" s="616"/>
      <c r="MTK6" s="667"/>
      <c r="MTL6" s="667"/>
      <c r="MTM6" s="616"/>
      <c r="MTN6" s="616"/>
      <c r="MTO6" s="616"/>
      <c r="MTP6" s="616"/>
      <c r="MTQ6" s="667"/>
      <c r="MTR6" s="667"/>
      <c r="MTS6" s="145"/>
      <c r="MTT6" s="667"/>
      <c r="MTU6" s="667"/>
      <c r="MTV6" s="667"/>
      <c r="MTW6" s="667"/>
      <c r="MTX6" s="667"/>
      <c r="MTY6" s="667"/>
      <c r="MTZ6" s="616"/>
      <c r="MUA6" s="616"/>
      <c r="MUB6" s="667"/>
      <c r="MUC6" s="616"/>
      <c r="MUD6" s="616"/>
      <c r="MUE6" s="616"/>
      <c r="MUF6" s="667"/>
      <c r="MUG6" s="667"/>
      <c r="MUH6" s="616"/>
      <c r="MUI6" s="616"/>
      <c r="MUJ6" s="616"/>
      <c r="MUK6" s="616"/>
      <c r="MUL6" s="667"/>
      <c r="MUM6" s="667"/>
      <c r="MUN6" s="145"/>
      <c r="MUO6" s="667"/>
      <c r="MUP6" s="667"/>
      <c r="MUQ6" s="667"/>
      <c r="MUR6" s="667"/>
      <c r="MUS6" s="667"/>
      <c r="MUT6" s="667"/>
      <c r="MUU6" s="616"/>
      <c r="MUV6" s="616"/>
      <c r="MUW6" s="667"/>
      <c r="MUX6" s="616"/>
      <c r="MUY6" s="616"/>
      <c r="MUZ6" s="616"/>
      <c r="MVA6" s="667"/>
      <c r="MVB6" s="667"/>
      <c r="MVC6" s="616"/>
      <c r="MVD6" s="616"/>
      <c r="MVE6" s="616"/>
      <c r="MVF6" s="616"/>
      <c r="MVG6" s="667"/>
      <c r="MVH6" s="667"/>
      <c r="MVI6" s="145"/>
      <c r="MVJ6" s="667"/>
      <c r="MVK6" s="667"/>
      <c r="MVL6" s="667"/>
      <c r="MVM6" s="667"/>
      <c r="MVN6" s="667"/>
      <c r="MVO6" s="667"/>
      <c r="MVP6" s="616"/>
      <c r="MVQ6" s="616"/>
      <c r="MVR6" s="667"/>
      <c r="MVS6" s="616"/>
      <c r="MVT6" s="616"/>
      <c r="MVU6" s="616"/>
      <c r="MVV6" s="667"/>
      <c r="MVW6" s="667"/>
      <c r="MVX6" s="616"/>
      <c r="MVY6" s="616"/>
      <c r="MVZ6" s="616"/>
      <c r="MWA6" s="616"/>
      <c r="MWB6" s="667"/>
      <c r="MWC6" s="667"/>
      <c r="MWD6" s="145"/>
      <c r="MWE6" s="667"/>
      <c r="MWF6" s="667"/>
      <c r="MWG6" s="667"/>
      <c r="MWH6" s="667"/>
      <c r="MWI6" s="667"/>
      <c r="MWJ6" s="667"/>
      <c r="MWK6" s="616"/>
      <c r="MWL6" s="616"/>
      <c r="MWM6" s="667"/>
      <c r="MWN6" s="616"/>
      <c r="MWO6" s="616"/>
      <c r="MWP6" s="616"/>
      <c r="MWQ6" s="667"/>
      <c r="MWR6" s="667"/>
      <c r="MWS6" s="616"/>
      <c r="MWT6" s="616"/>
      <c r="MWU6" s="616"/>
      <c r="MWV6" s="616"/>
      <c r="MWW6" s="667"/>
      <c r="MWX6" s="667"/>
      <c r="MWY6" s="145"/>
      <c r="MWZ6" s="667"/>
      <c r="MXA6" s="667"/>
      <c r="MXB6" s="667"/>
      <c r="MXC6" s="667"/>
      <c r="MXD6" s="667"/>
      <c r="MXE6" s="667"/>
      <c r="MXF6" s="616"/>
      <c r="MXG6" s="616"/>
      <c r="MXH6" s="667"/>
      <c r="MXI6" s="616"/>
      <c r="MXJ6" s="616"/>
      <c r="MXK6" s="616"/>
      <c r="MXL6" s="667"/>
      <c r="MXM6" s="667"/>
      <c r="MXN6" s="616"/>
      <c r="MXO6" s="616"/>
      <c r="MXP6" s="616"/>
      <c r="MXQ6" s="616"/>
      <c r="MXR6" s="667"/>
      <c r="MXS6" s="667"/>
      <c r="MXT6" s="145"/>
      <c r="MXU6" s="667"/>
      <c r="MXV6" s="667"/>
      <c r="MXW6" s="667"/>
      <c r="MXX6" s="667"/>
      <c r="MXY6" s="667"/>
      <c r="MXZ6" s="667"/>
      <c r="MYA6" s="616"/>
      <c r="MYB6" s="616"/>
      <c r="MYC6" s="667"/>
      <c r="MYD6" s="616"/>
      <c r="MYE6" s="616"/>
      <c r="MYF6" s="616"/>
      <c r="MYG6" s="667"/>
      <c r="MYH6" s="667"/>
      <c r="MYI6" s="616"/>
      <c r="MYJ6" s="616"/>
      <c r="MYK6" s="616"/>
      <c r="MYL6" s="616"/>
      <c r="MYM6" s="667"/>
      <c r="MYN6" s="667"/>
      <c r="MYO6" s="145"/>
      <c r="MYP6" s="667"/>
      <c r="MYQ6" s="667"/>
      <c r="MYR6" s="667"/>
      <c r="MYS6" s="667"/>
      <c r="MYT6" s="667"/>
      <c r="MYU6" s="667"/>
      <c r="MYV6" s="616"/>
      <c r="MYW6" s="616"/>
      <c r="MYX6" s="667"/>
      <c r="MYY6" s="616"/>
      <c r="MYZ6" s="616"/>
      <c r="MZA6" s="616"/>
      <c r="MZB6" s="667"/>
      <c r="MZC6" s="667"/>
      <c r="MZD6" s="616"/>
      <c r="MZE6" s="616"/>
      <c r="MZF6" s="616"/>
      <c r="MZG6" s="616"/>
      <c r="MZH6" s="667"/>
      <c r="MZI6" s="667"/>
      <c r="MZJ6" s="145"/>
      <c r="MZK6" s="667"/>
      <c r="MZL6" s="667"/>
      <c r="MZM6" s="667"/>
      <c r="MZN6" s="667"/>
      <c r="MZO6" s="667"/>
      <c r="MZP6" s="667"/>
      <c r="MZQ6" s="616"/>
      <c r="MZR6" s="616"/>
      <c r="MZS6" s="667"/>
      <c r="MZT6" s="616"/>
      <c r="MZU6" s="616"/>
      <c r="MZV6" s="616"/>
      <c r="MZW6" s="667"/>
      <c r="MZX6" s="667"/>
      <c r="MZY6" s="616"/>
      <c r="MZZ6" s="616"/>
      <c r="NAA6" s="616"/>
      <c r="NAB6" s="616"/>
      <c r="NAC6" s="667"/>
      <c r="NAD6" s="667"/>
      <c r="NAE6" s="145"/>
      <c r="NAF6" s="667"/>
      <c r="NAG6" s="667"/>
      <c r="NAH6" s="667"/>
      <c r="NAI6" s="667"/>
      <c r="NAJ6" s="667"/>
      <c r="NAK6" s="667"/>
      <c r="NAL6" s="616"/>
      <c r="NAM6" s="616"/>
      <c r="NAN6" s="667"/>
      <c r="NAO6" s="616"/>
      <c r="NAP6" s="616"/>
      <c r="NAQ6" s="616"/>
      <c r="NAR6" s="667"/>
      <c r="NAS6" s="667"/>
      <c r="NAT6" s="616"/>
      <c r="NAU6" s="616"/>
      <c r="NAV6" s="616"/>
      <c r="NAW6" s="616"/>
      <c r="NAX6" s="667"/>
      <c r="NAY6" s="667"/>
      <c r="NAZ6" s="145"/>
      <c r="NBA6" s="667"/>
      <c r="NBB6" s="667"/>
      <c r="NBC6" s="667"/>
      <c r="NBD6" s="667"/>
      <c r="NBE6" s="667"/>
      <c r="NBF6" s="667"/>
      <c r="NBG6" s="616"/>
      <c r="NBH6" s="616"/>
      <c r="NBI6" s="667"/>
      <c r="NBJ6" s="616"/>
      <c r="NBK6" s="616"/>
      <c r="NBL6" s="616"/>
      <c r="NBM6" s="667"/>
      <c r="NBN6" s="667"/>
      <c r="NBO6" s="616"/>
      <c r="NBP6" s="616"/>
      <c r="NBQ6" s="616"/>
      <c r="NBR6" s="616"/>
      <c r="NBS6" s="667"/>
      <c r="NBT6" s="667"/>
      <c r="NBU6" s="145"/>
      <c r="NBV6" s="667"/>
      <c r="NBW6" s="667"/>
      <c r="NBX6" s="667"/>
      <c r="NBY6" s="667"/>
      <c r="NBZ6" s="667"/>
      <c r="NCA6" s="667"/>
      <c r="NCB6" s="616"/>
      <c r="NCC6" s="616"/>
      <c r="NCD6" s="667"/>
      <c r="NCE6" s="616"/>
      <c r="NCF6" s="616"/>
      <c r="NCG6" s="616"/>
      <c r="NCH6" s="667"/>
      <c r="NCI6" s="667"/>
      <c r="NCJ6" s="616"/>
      <c r="NCK6" s="616"/>
      <c r="NCL6" s="616"/>
      <c r="NCM6" s="616"/>
      <c r="NCN6" s="667"/>
      <c r="NCO6" s="667"/>
      <c r="NCP6" s="145"/>
      <c r="NCQ6" s="667"/>
      <c r="NCR6" s="667"/>
      <c r="NCS6" s="667"/>
      <c r="NCT6" s="667"/>
      <c r="NCU6" s="667"/>
      <c r="NCV6" s="667"/>
      <c r="NCW6" s="616"/>
      <c r="NCX6" s="616"/>
      <c r="NCY6" s="667"/>
      <c r="NCZ6" s="616"/>
      <c r="NDA6" s="616"/>
      <c r="NDB6" s="616"/>
      <c r="NDC6" s="667"/>
      <c r="NDD6" s="667"/>
      <c r="NDE6" s="616"/>
      <c r="NDF6" s="616"/>
      <c r="NDG6" s="616"/>
      <c r="NDH6" s="616"/>
      <c r="NDI6" s="667"/>
      <c r="NDJ6" s="667"/>
      <c r="NDK6" s="145"/>
      <c r="NDL6" s="667"/>
      <c r="NDM6" s="667"/>
      <c r="NDN6" s="667"/>
      <c r="NDO6" s="667"/>
      <c r="NDP6" s="667"/>
      <c r="NDQ6" s="667"/>
      <c r="NDR6" s="616"/>
      <c r="NDS6" s="616"/>
      <c r="NDT6" s="667"/>
      <c r="NDU6" s="616"/>
      <c r="NDV6" s="616"/>
      <c r="NDW6" s="616"/>
      <c r="NDX6" s="667"/>
      <c r="NDY6" s="667"/>
      <c r="NDZ6" s="616"/>
      <c r="NEA6" s="616"/>
      <c r="NEB6" s="616"/>
      <c r="NEC6" s="616"/>
      <c r="NED6" s="667"/>
      <c r="NEE6" s="667"/>
      <c r="NEF6" s="145"/>
      <c r="NEG6" s="667"/>
      <c r="NEH6" s="667"/>
      <c r="NEI6" s="667"/>
      <c r="NEJ6" s="667"/>
      <c r="NEK6" s="667"/>
      <c r="NEL6" s="667"/>
      <c r="NEM6" s="616"/>
      <c r="NEN6" s="616"/>
      <c r="NEO6" s="667"/>
      <c r="NEP6" s="616"/>
      <c r="NEQ6" s="616"/>
      <c r="NER6" s="616"/>
      <c r="NES6" s="667"/>
      <c r="NET6" s="667"/>
      <c r="NEU6" s="616"/>
      <c r="NEV6" s="616"/>
      <c r="NEW6" s="616"/>
      <c r="NEX6" s="616"/>
      <c r="NEY6" s="667"/>
      <c r="NEZ6" s="667"/>
      <c r="NFA6" s="145"/>
      <c r="NFB6" s="667"/>
      <c r="NFC6" s="667"/>
      <c r="NFD6" s="667"/>
      <c r="NFE6" s="667"/>
      <c r="NFF6" s="667"/>
      <c r="NFG6" s="667"/>
      <c r="NFH6" s="616"/>
      <c r="NFI6" s="616"/>
      <c r="NFJ6" s="667"/>
      <c r="NFK6" s="616"/>
      <c r="NFL6" s="616"/>
      <c r="NFM6" s="616"/>
      <c r="NFN6" s="667"/>
      <c r="NFO6" s="667"/>
      <c r="NFP6" s="616"/>
      <c r="NFQ6" s="616"/>
      <c r="NFR6" s="616"/>
      <c r="NFS6" s="616"/>
      <c r="NFT6" s="667"/>
      <c r="NFU6" s="667"/>
      <c r="NFV6" s="145"/>
      <c r="NFW6" s="667"/>
      <c r="NFX6" s="667"/>
      <c r="NFY6" s="667"/>
      <c r="NFZ6" s="667"/>
      <c r="NGA6" s="667"/>
      <c r="NGB6" s="667"/>
      <c r="NGC6" s="616"/>
      <c r="NGD6" s="616"/>
      <c r="NGE6" s="667"/>
      <c r="NGF6" s="616"/>
      <c r="NGG6" s="616"/>
      <c r="NGH6" s="616"/>
      <c r="NGI6" s="667"/>
      <c r="NGJ6" s="667"/>
      <c r="NGK6" s="616"/>
      <c r="NGL6" s="616"/>
      <c r="NGM6" s="616"/>
      <c r="NGN6" s="616"/>
      <c r="NGO6" s="667"/>
      <c r="NGP6" s="667"/>
      <c r="NGQ6" s="145"/>
      <c r="NGR6" s="667"/>
      <c r="NGS6" s="667"/>
      <c r="NGT6" s="667"/>
      <c r="NGU6" s="667"/>
      <c r="NGV6" s="667"/>
      <c r="NGW6" s="667"/>
      <c r="NGX6" s="616"/>
      <c r="NGY6" s="616"/>
      <c r="NGZ6" s="667"/>
      <c r="NHA6" s="616"/>
      <c r="NHB6" s="616"/>
      <c r="NHC6" s="616"/>
      <c r="NHD6" s="667"/>
      <c r="NHE6" s="667"/>
      <c r="NHF6" s="616"/>
      <c r="NHG6" s="616"/>
      <c r="NHH6" s="616"/>
      <c r="NHI6" s="616"/>
      <c r="NHJ6" s="667"/>
      <c r="NHK6" s="667"/>
      <c r="NHL6" s="145"/>
      <c r="NHM6" s="667"/>
      <c r="NHN6" s="667"/>
      <c r="NHO6" s="667"/>
      <c r="NHP6" s="667"/>
      <c r="NHQ6" s="667"/>
      <c r="NHR6" s="667"/>
      <c r="NHS6" s="616"/>
      <c r="NHT6" s="616"/>
      <c r="NHU6" s="667"/>
      <c r="NHV6" s="616"/>
      <c r="NHW6" s="616"/>
      <c r="NHX6" s="616"/>
      <c r="NHY6" s="667"/>
      <c r="NHZ6" s="667"/>
      <c r="NIA6" s="616"/>
      <c r="NIB6" s="616"/>
      <c r="NIC6" s="616"/>
      <c r="NID6" s="616"/>
      <c r="NIE6" s="667"/>
      <c r="NIF6" s="667"/>
      <c r="NIG6" s="145"/>
      <c r="NIH6" s="667"/>
      <c r="NII6" s="667"/>
      <c r="NIJ6" s="667"/>
      <c r="NIK6" s="667"/>
      <c r="NIL6" s="667"/>
      <c r="NIM6" s="667"/>
      <c r="NIN6" s="616"/>
      <c r="NIO6" s="616"/>
      <c r="NIP6" s="667"/>
      <c r="NIQ6" s="616"/>
      <c r="NIR6" s="616"/>
      <c r="NIS6" s="616"/>
      <c r="NIT6" s="667"/>
      <c r="NIU6" s="667"/>
      <c r="NIV6" s="616"/>
      <c r="NIW6" s="616"/>
      <c r="NIX6" s="616"/>
      <c r="NIY6" s="616"/>
      <c r="NIZ6" s="667"/>
      <c r="NJA6" s="667"/>
      <c r="NJB6" s="145"/>
      <c r="NJC6" s="667"/>
      <c r="NJD6" s="667"/>
      <c r="NJE6" s="667"/>
      <c r="NJF6" s="667"/>
      <c r="NJG6" s="667"/>
      <c r="NJH6" s="667"/>
      <c r="NJI6" s="616"/>
      <c r="NJJ6" s="616"/>
      <c r="NJK6" s="667"/>
      <c r="NJL6" s="616"/>
      <c r="NJM6" s="616"/>
      <c r="NJN6" s="616"/>
      <c r="NJO6" s="667"/>
      <c r="NJP6" s="667"/>
      <c r="NJQ6" s="616"/>
      <c r="NJR6" s="616"/>
      <c r="NJS6" s="616"/>
      <c r="NJT6" s="616"/>
      <c r="NJU6" s="667"/>
      <c r="NJV6" s="667"/>
      <c r="NJW6" s="145"/>
      <c r="NJX6" s="667"/>
      <c r="NJY6" s="667"/>
      <c r="NJZ6" s="667"/>
      <c r="NKA6" s="667"/>
      <c r="NKB6" s="667"/>
      <c r="NKC6" s="667"/>
      <c r="NKD6" s="616"/>
      <c r="NKE6" s="616"/>
      <c r="NKF6" s="667"/>
      <c r="NKG6" s="616"/>
      <c r="NKH6" s="616"/>
      <c r="NKI6" s="616"/>
      <c r="NKJ6" s="667"/>
      <c r="NKK6" s="667"/>
      <c r="NKL6" s="616"/>
      <c r="NKM6" s="616"/>
      <c r="NKN6" s="616"/>
      <c r="NKO6" s="616"/>
      <c r="NKP6" s="667"/>
      <c r="NKQ6" s="667"/>
      <c r="NKR6" s="145"/>
      <c r="NKS6" s="667"/>
      <c r="NKT6" s="667"/>
      <c r="NKU6" s="667"/>
      <c r="NKV6" s="667"/>
      <c r="NKW6" s="667"/>
      <c r="NKX6" s="667"/>
      <c r="NKY6" s="616"/>
      <c r="NKZ6" s="616"/>
      <c r="NLA6" s="667"/>
      <c r="NLB6" s="616"/>
      <c r="NLC6" s="616"/>
      <c r="NLD6" s="616"/>
      <c r="NLE6" s="667"/>
      <c r="NLF6" s="667"/>
      <c r="NLG6" s="616"/>
      <c r="NLH6" s="616"/>
      <c r="NLI6" s="616"/>
      <c r="NLJ6" s="616"/>
      <c r="NLK6" s="667"/>
      <c r="NLL6" s="667"/>
      <c r="NLM6" s="145"/>
      <c r="NLN6" s="667"/>
      <c r="NLO6" s="667"/>
      <c r="NLP6" s="667"/>
      <c r="NLQ6" s="667"/>
      <c r="NLR6" s="667"/>
      <c r="NLS6" s="667"/>
      <c r="NLT6" s="616"/>
      <c r="NLU6" s="616"/>
      <c r="NLV6" s="667"/>
      <c r="NLW6" s="616"/>
      <c r="NLX6" s="616"/>
      <c r="NLY6" s="616"/>
      <c r="NLZ6" s="667"/>
      <c r="NMA6" s="667"/>
      <c r="NMB6" s="616"/>
      <c r="NMC6" s="616"/>
      <c r="NMD6" s="616"/>
      <c r="NME6" s="616"/>
      <c r="NMF6" s="667"/>
      <c r="NMG6" s="667"/>
      <c r="NMH6" s="145"/>
      <c r="NMI6" s="667"/>
      <c r="NMJ6" s="667"/>
      <c r="NMK6" s="667"/>
      <c r="NML6" s="667"/>
      <c r="NMM6" s="667"/>
      <c r="NMN6" s="667"/>
      <c r="NMO6" s="616"/>
      <c r="NMP6" s="616"/>
      <c r="NMQ6" s="667"/>
      <c r="NMR6" s="616"/>
      <c r="NMS6" s="616"/>
      <c r="NMT6" s="616"/>
      <c r="NMU6" s="667"/>
      <c r="NMV6" s="667"/>
      <c r="NMW6" s="616"/>
      <c r="NMX6" s="616"/>
      <c r="NMY6" s="616"/>
      <c r="NMZ6" s="616"/>
      <c r="NNA6" s="667"/>
      <c r="NNB6" s="667"/>
      <c r="NNC6" s="145"/>
      <c r="NND6" s="667"/>
      <c r="NNE6" s="667"/>
      <c r="NNF6" s="667"/>
      <c r="NNG6" s="667"/>
      <c r="NNH6" s="667"/>
      <c r="NNI6" s="667"/>
      <c r="NNJ6" s="616"/>
      <c r="NNK6" s="616"/>
      <c r="NNL6" s="667"/>
      <c r="NNM6" s="616"/>
      <c r="NNN6" s="616"/>
      <c r="NNO6" s="616"/>
      <c r="NNP6" s="667"/>
      <c r="NNQ6" s="667"/>
      <c r="NNR6" s="616"/>
      <c r="NNS6" s="616"/>
      <c r="NNT6" s="616"/>
      <c r="NNU6" s="616"/>
      <c r="NNV6" s="667"/>
      <c r="NNW6" s="667"/>
      <c r="NNX6" s="145"/>
      <c r="NNY6" s="667"/>
      <c r="NNZ6" s="667"/>
      <c r="NOA6" s="667"/>
      <c r="NOB6" s="667"/>
      <c r="NOC6" s="667"/>
      <c r="NOD6" s="667"/>
      <c r="NOE6" s="616"/>
      <c r="NOF6" s="616"/>
      <c r="NOG6" s="667"/>
      <c r="NOH6" s="616"/>
      <c r="NOI6" s="616"/>
      <c r="NOJ6" s="616"/>
      <c r="NOK6" s="667"/>
      <c r="NOL6" s="667"/>
      <c r="NOM6" s="616"/>
      <c r="NON6" s="616"/>
      <c r="NOO6" s="616"/>
      <c r="NOP6" s="616"/>
      <c r="NOQ6" s="667"/>
      <c r="NOR6" s="667"/>
      <c r="NOS6" s="145"/>
      <c r="NOT6" s="667"/>
      <c r="NOU6" s="667"/>
      <c r="NOV6" s="667"/>
      <c r="NOW6" s="667"/>
      <c r="NOX6" s="667"/>
      <c r="NOY6" s="667"/>
      <c r="NOZ6" s="616"/>
      <c r="NPA6" s="616"/>
      <c r="NPB6" s="667"/>
      <c r="NPC6" s="616"/>
      <c r="NPD6" s="616"/>
      <c r="NPE6" s="616"/>
      <c r="NPF6" s="667"/>
      <c r="NPG6" s="667"/>
      <c r="NPH6" s="616"/>
      <c r="NPI6" s="616"/>
      <c r="NPJ6" s="616"/>
      <c r="NPK6" s="616"/>
      <c r="NPL6" s="667"/>
      <c r="NPM6" s="667"/>
      <c r="NPN6" s="145"/>
      <c r="NPO6" s="667"/>
      <c r="NPP6" s="667"/>
      <c r="NPQ6" s="667"/>
      <c r="NPR6" s="667"/>
      <c r="NPS6" s="667"/>
      <c r="NPT6" s="667"/>
      <c r="NPU6" s="616"/>
      <c r="NPV6" s="616"/>
      <c r="NPW6" s="667"/>
      <c r="NPX6" s="616"/>
      <c r="NPY6" s="616"/>
      <c r="NPZ6" s="616"/>
      <c r="NQA6" s="667"/>
      <c r="NQB6" s="667"/>
      <c r="NQC6" s="616"/>
      <c r="NQD6" s="616"/>
      <c r="NQE6" s="616"/>
      <c r="NQF6" s="616"/>
      <c r="NQG6" s="667"/>
      <c r="NQH6" s="667"/>
      <c r="NQI6" s="145"/>
      <c r="NQJ6" s="667"/>
      <c r="NQK6" s="667"/>
      <c r="NQL6" s="667"/>
      <c r="NQM6" s="667"/>
      <c r="NQN6" s="667"/>
      <c r="NQO6" s="667"/>
      <c r="NQP6" s="616"/>
      <c r="NQQ6" s="616"/>
      <c r="NQR6" s="667"/>
      <c r="NQS6" s="616"/>
      <c r="NQT6" s="616"/>
      <c r="NQU6" s="616"/>
      <c r="NQV6" s="667"/>
      <c r="NQW6" s="667"/>
      <c r="NQX6" s="616"/>
      <c r="NQY6" s="616"/>
      <c r="NQZ6" s="616"/>
      <c r="NRA6" s="616"/>
      <c r="NRB6" s="667"/>
      <c r="NRC6" s="667"/>
      <c r="NRD6" s="145"/>
      <c r="NRE6" s="667"/>
      <c r="NRF6" s="667"/>
      <c r="NRG6" s="667"/>
      <c r="NRH6" s="667"/>
      <c r="NRI6" s="667"/>
      <c r="NRJ6" s="667"/>
      <c r="NRK6" s="616"/>
      <c r="NRL6" s="616"/>
      <c r="NRM6" s="667"/>
      <c r="NRN6" s="616"/>
      <c r="NRO6" s="616"/>
      <c r="NRP6" s="616"/>
      <c r="NRQ6" s="667"/>
      <c r="NRR6" s="667"/>
      <c r="NRS6" s="616"/>
      <c r="NRT6" s="616"/>
      <c r="NRU6" s="616"/>
      <c r="NRV6" s="616"/>
      <c r="NRW6" s="667"/>
      <c r="NRX6" s="667"/>
      <c r="NRY6" s="145"/>
      <c r="NRZ6" s="667"/>
      <c r="NSA6" s="667"/>
      <c r="NSB6" s="667"/>
      <c r="NSC6" s="667"/>
      <c r="NSD6" s="667"/>
      <c r="NSE6" s="667"/>
      <c r="NSF6" s="616"/>
      <c r="NSG6" s="616"/>
      <c r="NSH6" s="667"/>
      <c r="NSI6" s="616"/>
      <c r="NSJ6" s="616"/>
      <c r="NSK6" s="616"/>
      <c r="NSL6" s="667"/>
      <c r="NSM6" s="667"/>
      <c r="NSN6" s="616"/>
      <c r="NSO6" s="616"/>
      <c r="NSP6" s="616"/>
      <c r="NSQ6" s="616"/>
      <c r="NSR6" s="667"/>
      <c r="NSS6" s="667"/>
      <c r="NST6" s="145"/>
      <c r="NSU6" s="667"/>
      <c r="NSV6" s="667"/>
      <c r="NSW6" s="667"/>
      <c r="NSX6" s="667"/>
      <c r="NSY6" s="667"/>
      <c r="NSZ6" s="667"/>
      <c r="NTA6" s="616"/>
      <c r="NTB6" s="616"/>
      <c r="NTC6" s="667"/>
      <c r="NTD6" s="616"/>
      <c r="NTE6" s="616"/>
      <c r="NTF6" s="616"/>
      <c r="NTG6" s="667"/>
      <c r="NTH6" s="667"/>
      <c r="NTI6" s="616"/>
      <c r="NTJ6" s="616"/>
      <c r="NTK6" s="616"/>
      <c r="NTL6" s="616"/>
      <c r="NTM6" s="667"/>
      <c r="NTN6" s="667"/>
      <c r="NTO6" s="145"/>
      <c r="NTP6" s="667"/>
      <c r="NTQ6" s="667"/>
      <c r="NTR6" s="667"/>
      <c r="NTS6" s="667"/>
      <c r="NTT6" s="667"/>
      <c r="NTU6" s="667"/>
      <c r="NTV6" s="616"/>
      <c r="NTW6" s="616"/>
      <c r="NTX6" s="667"/>
      <c r="NTY6" s="616"/>
      <c r="NTZ6" s="616"/>
      <c r="NUA6" s="616"/>
      <c r="NUB6" s="667"/>
      <c r="NUC6" s="667"/>
      <c r="NUD6" s="616"/>
      <c r="NUE6" s="616"/>
      <c r="NUF6" s="616"/>
      <c r="NUG6" s="616"/>
      <c r="NUH6" s="667"/>
      <c r="NUI6" s="667"/>
      <c r="NUJ6" s="145"/>
      <c r="NUK6" s="667"/>
      <c r="NUL6" s="667"/>
      <c r="NUM6" s="667"/>
      <c r="NUN6" s="667"/>
      <c r="NUO6" s="667"/>
      <c r="NUP6" s="667"/>
      <c r="NUQ6" s="616"/>
      <c r="NUR6" s="616"/>
      <c r="NUS6" s="667"/>
      <c r="NUT6" s="616"/>
      <c r="NUU6" s="616"/>
      <c r="NUV6" s="616"/>
      <c r="NUW6" s="667"/>
      <c r="NUX6" s="667"/>
      <c r="NUY6" s="616"/>
      <c r="NUZ6" s="616"/>
      <c r="NVA6" s="616"/>
      <c r="NVB6" s="616"/>
      <c r="NVC6" s="667"/>
      <c r="NVD6" s="667"/>
      <c r="NVE6" s="145"/>
      <c r="NVF6" s="667"/>
      <c r="NVG6" s="667"/>
      <c r="NVH6" s="667"/>
      <c r="NVI6" s="667"/>
      <c r="NVJ6" s="667"/>
      <c r="NVK6" s="667"/>
      <c r="NVL6" s="616"/>
      <c r="NVM6" s="616"/>
      <c r="NVN6" s="667"/>
      <c r="NVO6" s="616"/>
      <c r="NVP6" s="616"/>
      <c r="NVQ6" s="616"/>
      <c r="NVR6" s="667"/>
      <c r="NVS6" s="667"/>
      <c r="NVT6" s="616"/>
      <c r="NVU6" s="616"/>
      <c r="NVV6" s="616"/>
      <c r="NVW6" s="616"/>
      <c r="NVX6" s="667"/>
      <c r="NVY6" s="667"/>
      <c r="NVZ6" s="145"/>
      <c r="NWA6" s="667"/>
      <c r="NWB6" s="667"/>
      <c r="NWC6" s="667"/>
      <c r="NWD6" s="667"/>
      <c r="NWE6" s="667"/>
      <c r="NWF6" s="667"/>
      <c r="NWG6" s="616"/>
      <c r="NWH6" s="616"/>
      <c r="NWI6" s="667"/>
      <c r="NWJ6" s="616"/>
      <c r="NWK6" s="616"/>
      <c r="NWL6" s="616"/>
      <c r="NWM6" s="667"/>
      <c r="NWN6" s="667"/>
      <c r="NWO6" s="616"/>
      <c r="NWP6" s="616"/>
      <c r="NWQ6" s="616"/>
      <c r="NWR6" s="616"/>
      <c r="NWS6" s="667"/>
      <c r="NWT6" s="667"/>
      <c r="NWU6" s="145"/>
      <c r="NWV6" s="667"/>
      <c r="NWW6" s="667"/>
      <c r="NWX6" s="667"/>
      <c r="NWY6" s="667"/>
      <c r="NWZ6" s="667"/>
      <c r="NXA6" s="667"/>
      <c r="NXB6" s="616"/>
      <c r="NXC6" s="616"/>
      <c r="NXD6" s="667"/>
      <c r="NXE6" s="616"/>
      <c r="NXF6" s="616"/>
      <c r="NXG6" s="616"/>
      <c r="NXH6" s="667"/>
      <c r="NXI6" s="667"/>
      <c r="NXJ6" s="616"/>
      <c r="NXK6" s="616"/>
      <c r="NXL6" s="616"/>
      <c r="NXM6" s="616"/>
      <c r="NXN6" s="667"/>
      <c r="NXO6" s="667"/>
      <c r="NXP6" s="145"/>
      <c r="NXQ6" s="667"/>
      <c r="NXR6" s="667"/>
      <c r="NXS6" s="667"/>
      <c r="NXT6" s="667"/>
      <c r="NXU6" s="667"/>
      <c r="NXV6" s="667"/>
      <c r="NXW6" s="616"/>
      <c r="NXX6" s="616"/>
      <c r="NXY6" s="667"/>
      <c r="NXZ6" s="616"/>
      <c r="NYA6" s="616"/>
      <c r="NYB6" s="616"/>
      <c r="NYC6" s="667"/>
      <c r="NYD6" s="667"/>
      <c r="NYE6" s="616"/>
      <c r="NYF6" s="616"/>
      <c r="NYG6" s="616"/>
      <c r="NYH6" s="616"/>
      <c r="NYI6" s="667"/>
      <c r="NYJ6" s="667"/>
      <c r="NYK6" s="145"/>
      <c r="NYL6" s="667"/>
      <c r="NYM6" s="667"/>
      <c r="NYN6" s="667"/>
      <c r="NYO6" s="667"/>
      <c r="NYP6" s="667"/>
      <c r="NYQ6" s="667"/>
      <c r="NYR6" s="616"/>
      <c r="NYS6" s="616"/>
      <c r="NYT6" s="667"/>
      <c r="NYU6" s="616"/>
      <c r="NYV6" s="616"/>
      <c r="NYW6" s="616"/>
      <c r="NYX6" s="667"/>
      <c r="NYY6" s="667"/>
      <c r="NYZ6" s="616"/>
      <c r="NZA6" s="616"/>
      <c r="NZB6" s="616"/>
      <c r="NZC6" s="616"/>
      <c r="NZD6" s="667"/>
      <c r="NZE6" s="667"/>
      <c r="NZF6" s="145"/>
      <c r="NZG6" s="667"/>
      <c r="NZH6" s="667"/>
      <c r="NZI6" s="667"/>
      <c r="NZJ6" s="667"/>
      <c r="NZK6" s="667"/>
      <c r="NZL6" s="667"/>
      <c r="NZM6" s="616"/>
      <c r="NZN6" s="616"/>
      <c r="NZO6" s="667"/>
      <c r="NZP6" s="616"/>
      <c r="NZQ6" s="616"/>
      <c r="NZR6" s="616"/>
      <c r="NZS6" s="667"/>
      <c r="NZT6" s="667"/>
      <c r="NZU6" s="616"/>
      <c r="NZV6" s="616"/>
      <c r="NZW6" s="616"/>
      <c r="NZX6" s="616"/>
      <c r="NZY6" s="667"/>
      <c r="NZZ6" s="667"/>
      <c r="OAA6" s="145"/>
      <c r="OAB6" s="667"/>
      <c r="OAC6" s="667"/>
      <c r="OAD6" s="667"/>
      <c r="OAE6" s="667"/>
      <c r="OAF6" s="667"/>
      <c r="OAG6" s="667"/>
      <c r="OAH6" s="616"/>
      <c r="OAI6" s="616"/>
      <c r="OAJ6" s="667"/>
      <c r="OAK6" s="616"/>
      <c r="OAL6" s="616"/>
      <c r="OAM6" s="616"/>
      <c r="OAN6" s="667"/>
      <c r="OAO6" s="667"/>
      <c r="OAP6" s="616"/>
      <c r="OAQ6" s="616"/>
      <c r="OAR6" s="616"/>
      <c r="OAS6" s="616"/>
      <c r="OAT6" s="667"/>
      <c r="OAU6" s="667"/>
      <c r="OAV6" s="145"/>
      <c r="OAW6" s="667"/>
      <c r="OAX6" s="667"/>
      <c r="OAY6" s="667"/>
      <c r="OAZ6" s="667"/>
      <c r="OBA6" s="667"/>
      <c r="OBB6" s="667"/>
      <c r="OBC6" s="616"/>
      <c r="OBD6" s="616"/>
      <c r="OBE6" s="667"/>
      <c r="OBF6" s="616"/>
      <c r="OBG6" s="616"/>
      <c r="OBH6" s="616"/>
      <c r="OBI6" s="667"/>
      <c r="OBJ6" s="667"/>
      <c r="OBK6" s="616"/>
      <c r="OBL6" s="616"/>
      <c r="OBM6" s="616"/>
      <c r="OBN6" s="616"/>
      <c r="OBO6" s="667"/>
      <c r="OBP6" s="667"/>
      <c r="OBQ6" s="145"/>
      <c r="OBR6" s="667"/>
      <c r="OBS6" s="667"/>
      <c r="OBT6" s="667"/>
      <c r="OBU6" s="667"/>
      <c r="OBV6" s="667"/>
      <c r="OBW6" s="667"/>
      <c r="OBX6" s="616"/>
      <c r="OBY6" s="616"/>
      <c r="OBZ6" s="667"/>
      <c r="OCA6" s="616"/>
      <c r="OCB6" s="616"/>
      <c r="OCC6" s="616"/>
      <c r="OCD6" s="667"/>
      <c r="OCE6" s="667"/>
      <c r="OCF6" s="616"/>
      <c r="OCG6" s="616"/>
      <c r="OCH6" s="616"/>
      <c r="OCI6" s="616"/>
      <c r="OCJ6" s="667"/>
      <c r="OCK6" s="667"/>
      <c r="OCL6" s="145"/>
      <c r="OCM6" s="667"/>
      <c r="OCN6" s="667"/>
      <c r="OCO6" s="667"/>
      <c r="OCP6" s="667"/>
      <c r="OCQ6" s="667"/>
      <c r="OCR6" s="667"/>
      <c r="OCS6" s="616"/>
      <c r="OCT6" s="616"/>
      <c r="OCU6" s="667"/>
      <c r="OCV6" s="616"/>
      <c r="OCW6" s="616"/>
      <c r="OCX6" s="616"/>
      <c r="OCY6" s="667"/>
      <c r="OCZ6" s="667"/>
      <c r="ODA6" s="616"/>
      <c r="ODB6" s="616"/>
      <c r="ODC6" s="616"/>
      <c r="ODD6" s="616"/>
      <c r="ODE6" s="667"/>
      <c r="ODF6" s="667"/>
      <c r="ODG6" s="145"/>
      <c r="ODH6" s="667"/>
      <c r="ODI6" s="667"/>
      <c r="ODJ6" s="667"/>
      <c r="ODK6" s="667"/>
      <c r="ODL6" s="667"/>
      <c r="ODM6" s="667"/>
      <c r="ODN6" s="616"/>
      <c r="ODO6" s="616"/>
      <c r="ODP6" s="667"/>
      <c r="ODQ6" s="616"/>
      <c r="ODR6" s="616"/>
      <c r="ODS6" s="616"/>
      <c r="ODT6" s="667"/>
      <c r="ODU6" s="667"/>
      <c r="ODV6" s="616"/>
      <c r="ODW6" s="616"/>
      <c r="ODX6" s="616"/>
      <c r="ODY6" s="616"/>
      <c r="ODZ6" s="667"/>
      <c r="OEA6" s="667"/>
      <c r="OEB6" s="145"/>
      <c r="OEC6" s="667"/>
      <c r="OED6" s="667"/>
      <c r="OEE6" s="667"/>
      <c r="OEF6" s="667"/>
      <c r="OEG6" s="667"/>
      <c r="OEH6" s="667"/>
      <c r="OEI6" s="616"/>
      <c r="OEJ6" s="616"/>
      <c r="OEK6" s="667"/>
      <c r="OEL6" s="616"/>
      <c r="OEM6" s="616"/>
      <c r="OEN6" s="616"/>
      <c r="OEO6" s="667"/>
      <c r="OEP6" s="667"/>
      <c r="OEQ6" s="616"/>
      <c r="OER6" s="616"/>
      <c r="OES6" s="616"/>
      <c r="OET6" s="616"/>
      <c r="OEU6" s="667"/>
      <c r="OEV6" s="667"/>
      <c r="OEW6" s="145"/>
      <c r="OEX6" s="667"/>
      <c r="OEY6" s="667"/>
      <c r="OEZ6" s="667"/>
      <c r="OFA6" s="667"/>
      <c r="OFB6" s="667"/>
      <c r="OFC6" s="667"/>
      <c r="OFD6" s="616"/>
      <c r="OFE6" s="616"/>
      <c r="OFF6" s="667"/>
      <c r="OFG6" s="616"/>
      <c r="OFH6" s="616"/>
      <c r="OFI6" s="616"/>
      <c r="OFJ6" s="667"/>
      <c r="OFK6" s="667"/>
      <c r="OFL6" s="616"/>
      <c r="OFM6" s="616"/>
      <c r="OFN6" s="616"/>
      <c r="OFO6" s="616"/>
      <c r="OFP6" s="667"/>
      <c r="OFQ6" s="667"/>
      <c r="OFR6" s="145"/>
      <c r="OFS6" s="667"/>
      <c r="OFT6" s="667"/>
      <c r="OFU6" s="667"/>
      <c r="OFV6" s="667"/>
      <c r="OFW6" s="667"/>
      <c r="OFX6" s="667"/>
      <c r="OFY6" s="616"/>
      <c r="OFZ6" s="616"/>
      <c r="OGA6" s="667"/>
      <c r="OGB6" s="616"/>
      <c r="OGC6" s="616"/>
      <c r="OGD6" s="616"/>
      <c r="OGE6" s="667"/>
      <c r="OGF6" s="667"/>
      <c r="OGG6" s="616"/>
      <c r="OGH6" s="616"/>
      <c r="OGI6" s="616"/>
      <c r="OGJ6" s="616"/>
      <c r="OGK6" s="667"/>
      <c r="OGL6" s="667"/>
      <c r="OGM6" s="145"/>
      <c r="OGN6" s="667"/>
      <c r="OGO6" s="667"/>
      <c r="OGP6" s="667"/>
      <c r="OGQ6" s="667"/>
      <c r="OGR6" s="667"/>
      <c r="OGS6" s="667"/>
      <c r="OGT6" s="616"/>
      <c r="OGU6" s="616"/>
      <c r="OGV6" s="667"/>
      <c r="OGW6" s="616"/>
      <c r="OGX6" s="616"/>
      <c r="OGY6" s="616"/>
      <c r="OGZ6" s="667"/>
      <c r="OHA6" s="667"/>
      <c r="OHB6" s="616"/>
      <c r="OHC6" s="616"/>
      <c r="OHD6" s="616"/>
      <c r="OHE6" s="616"/>
      <c r="OHF6" s="667"/>
      <c r="OHG6" s="667"/>
      <c r="OHH6" s="145"/>
      <c r="OHI6" s="667"/>
      <c r="OHJ6" s="667"/>
      <c r="OHK6" s="667"/>
      <c r="OHL6" s="667"/>
      <c r="OHM6" s="667"/>
      <c r="OHN6" s="667"/>
      <c r="OHO6" s="616"/>
      <c r="OHP6" s="616"/>
      <c r="OHQ6" s="667"/>
      <c r="OHR6" s="616"/>
      <c r="OHS6" s="616"/>
      <c r="OHT6" s="616"/>
      <c r="OHU6" s="667"/>
      <c r="OHV6" s="667"/>
      <c r="OHW6" s="616"/>
      <c r="OHX6" s="616"/>
      <c r="OHY6" s="616"/>
      <c r="OHZ6" s="616"/>
      <c r="OIA6" s="667"/>
      <c r="OIB6" s="667"/>
      <c r="OIC6" s="145"/>
      <c r="OID6" s="667"/>
      <c r="OIE6" s="667"/>
      <c r="OIF6" s="667"/>
      <c r="OIG6" s="667"/>
      <c r="OIH6" s="667"/>
      <c r="OII6" s="667"/>
      <c r="OIJ6" s="616"/>
      <c r="OIK6" s="616"/>
      <c r="OIL6" s="667"/>
      <c r="OIM6" s="616"/>
      <c r="OIN6" s="616"/>
      <c r="OIO6" s="616"/>
      <c r="OIP6" s="667"/>
      <c r="OIQ6" s="667"/>
      <c r="OIR6" s="616"/>
      <c r="OIS6" s="616"/>
      <c r="OIT6" s="616"/>
      <c r="OIU6" s="616"/>
      <c r="OIV6" s="667"/>
      <c r="OIW6" s="667"/>
      <c r="OIX6" s="145"/>
      <c r="OIY6" s="667"/>
      <c r="OIZ6" s="667"/>
      <c r="OJA6" s="667"/>
      <c r="OJB6" s="667"/>
      <c r="OJC6" s="667"/>
      <c r="OJD6" s="667"/>
      <c r="OJE6" s="616"/>
      <c r="OJF6" s="616"/>
      <c r="OJG6" s="667"/>
      <c r="OJH6" s="616"/>
      <c r="OJI6" s="616"/>
      <c r="OJJ6" s="616"/>
      <c r="OJK6" s="667"/>
      <c r="OJL6" s="667"/>
      <c r="OJM6" s="616"/>
      <c r="OJN6" s="616"/>
      <c r="OJO6" s="616"/>
      <c r="OJP6" s="616"/>
      <c r="OJQ6" s="667"/>
      <c r="OJR6" s="667"/>
      <c r="OJS6" s="145"/>
      <c r="OJT6" s="667"/>
      <c r="OJU6" s="667"/>
      <c r="OJV6" s="667"/>
      <c r="OJW6" s="667"/>
      <c r="OJX6" s="667"/>
      <c r="OJY6" s="667"/>
      <c r="OJZ6" s="616"/>
      <c r="OKA6" s="616"/>
      <c r="OKB6" s="667"/>
      <c r="OKC6" s="616"/>
      <c r="OKD6" s="616"/>
      <c r="OKE6" s="616"/>
      <c r="OKF6" s="667"/>
      <c r="OKG6" s="667"/>
      <c r="OKH6" s="616"/>
      <c r="OKI6" s="616"/>
      <c r="OKJ6" s="616"/>
      <c r="OKK6" s="616"/>
      <c r="OKL6" s="667"/>
      <c r="OKM6" s="667"/>
      <c r="OKN6" s="145"/>
      <c r="OKO6" s="667"/>
      <c r="OKP6" s="667"/>
      <c r="OKQ6" s="667"/>
      <c r="OKR6" s="667"/>
      <c r="OKS6" s="667"/>
      <c r="OKT6" s="667"/>
      <c r="OKU6" s="616"/>
      <c r="OKV6" s="616"/>
      <c r="OKW6" s="667"/>
      <c r="OKX6" s="616"/>
      <c r="OKY6" s="616"/>
      <c r="OKZ6" s="616"/>
      <c r="OLA6" s="667"/>
      <c r="OLB6" s="667"/>
      <c r="OLC6" s="616"/>
      <c r="OLD6" s="616"/>
      <c r="OLE6" s="616"/>
      <c r="OLF6" s="616"/>
      <c r="OLG6" s="667"/>
      <c r="OLH6" s="667"/>
      <c r="OLI6" s="145"/>
      <c r="OLJ6" s="667"/>
      <c r="OLK6" s="667"/>
      <c r="OLL6" s="667"/>
      <c r="OLM6" s="667"/>
      <c r="OLN6" s="667"/>
      <c r="OLO6" s="667"/>
      <c r="OLP6" s="616"/>
      <c r="OLQ6" s="616"/>
      <c r="OLR6" s="667"/>
      <c r="OLS6" s="616"/>
      <c r="OLT6" s="616"/>
      <c r="OLU6" s="616"/>
      <c r="OLV6" s="667"/>
      <c r="OLW6" s="667"/>
      <c r="OLX6" s="616"/>
      <c r="OLY6" s="616"/>
      <c r="OLZ6" s="616"/>
      <c r="OMA6" s="616"/>
      <c r="OMB6" s="667"/>
      <c r="OMC6" s="667"/>
      <c r="OMD6" s="145"/>
      <c r="OME6" s="667"/>
      <c r="OMF6" s="667"/>
      <c r="OMG6" s="667"/>
      <c r="OMH6" s="667"/>
      <c r="OMI6" s="667"/>
      <c r="OMJ6" s="667"/>
      <c r="OMK6" s="616"/>
      <c r="OML6" s="616"/>
      <c r="OMM6" s="667"/>
      <c r="OMN6" s="616"/>
      <c r="OMO6" s="616"/>
      <c r="OMP6" s="616"/>
      <c r="OMQ6" s="667"/>
      <c r="OMR6" s="667"/>
      <c r="OMS6" s="616"/>
      <c r="OMT6" s="616"/>
      <c r="OMU6" s="616"/>
      <c r="OMV6" s="616"/>
      <c r="OMW6" s="667"/>
      <c r="OMX6" s="667"/>
      <c r="OMY6" s="145"/>
      <c r="OMZ6" s="667"/>
      <c r="ONA6" s="667"/>
      <c r="ONB6" s="667"/>
      <c r="ONC6" s="667"/>
      <c r="OND6" s="667"/>
      <c r="ONE6" s="667"/>
      <c r="ONF6" s="616"/>
      <c r="ONG6" s="616"/>
      <c r="ONH6" s="667"/>
      <c r="ONI6" s="616"/>
      <c r="ONJ6" s="616"/>
      <c r="ONK6" s="616"/>
      <c r="ONL6" s="667"/>
      <c r="ONM6" s="667"/>
      <c r="ONN6" s="616"/>
      <c r="ONO6" s="616"/>
      <c r="ONP6" s="616"/>
      <c r="ONQ6" s="616"/>
      <c r="ONR6" s="667"/>
      <c r="ONS6" s="667"/>
      <c r="ONT6" s="145"/>
      <c r="ONU6" s="667"/>
      <c r="ONV6" s="667"/>
      <c r="ONW6" s="667"/>
      <c r="ONX6" s="667"/>
      <c r="ONY6" s="667"/>
      <c r="ONZ6" s="667"/>
      <c r="OOA6" s="616"/>
      <c r="OOB6" s="616"/>
      <c r="OOC6" s="667"/>
      <c r="OOD6" s="616"/>
      <c r="OOE6" s="616"/>
      <c r="OOF6" s="616"/>
      <c r="OOG6" s="667"/>
      <c r="OOH6" s="667"/>
      <c r="OOI6" s="616"/>
      <c r="OOJ6" s="616"/>
      <c r="OOK6" s="616"/>
      <c r="OOL6" s="616"/>
      <c r="OOM6" s="667"/>
      <c r="OON6" s="667"/>
      <c r="OOO6" s="145"/>
      <c r="OOP6" s="667"/>
      <c r="OOQ6" s="667"/>
      <c r="OOR6" s="667"/>
      <c r="OOS6" s="667"/>
      <c r="OOT6" s="667"/>
      <c r="OOU6" s="667"/>
      <c r="OOV6" s="616"/>
      <c r="OOW6" s="616"/>
      <c r="OOX6" s="667"/>
      <c r="OOY6" s="616"/>
      <c r="OOZ6" s="616"/>
      <c r="OPA6" s="616"/>
      <c r="OPB6" s="667"/>
      <c r="OPC6" s="667"/>
      <c r="OPD6" s="616"/>
      <c r="OPE6" s="616"/>
      <c r="OPF6" s="616"/>
      <c r="OPG6" s="616"/>
      <c r="OPH6" s="667"/>
      <c r="OPI6" s="667"/>
      <c r="OPJ6" s="145"/>
      <c r="OPK6" s="667"/>
      <c r="OPL6" s="667"/>
      <c r="OPM6" s="667"/>
      <c r="OPN6" s="667"/>
      <c r="OPO6" s="667"/>
      <c r="OPP6" s="667"/>
      <c r="OPQ6" s="616"/>
      <c r="OPR6" s="616"/>
      <c r="OPS6" s="667"/>
      <c r="OPT6" s="616"/>
      <c r="OPU6" s="616"/>
      <c r="OPV6" s="616"/>
      <c r="OPW6" s="667"/>
      <c r="OPX6" s="667"/>
      <c r="OPY6" s="616"/>
      <c r="OPZ6" s="616"/>
      <c r="OQA6" s="616"/>
      <c r="OQB6" s="616"/>
      <c r="OQC6" s="667"/>
      <c r="OQD6" s="667"/>
      <c r="OQE6" s="145"/>
      <c r="OQF6" s="667"/>
      <c r="OQG6" s="667"/>
      <c r="OQH6" s="667"/>
      <c r="OQI6" s="667"/>
      <c r="OQJ6" s="667"/>
      <c r="OQK6" s="667"/>
      <c r="OQL6" s="616"/>
      <c r="OQM6" s="616"/>
      <c r="OQN6" s="667"/>
      <c r="OQO6" s="616"/>
      <c r="OQP6" s="616"/>
      <c r="OQQ6" s="616"/>
      <c r="OQR6" s="667"/>
      <c r="OQS6" s="667"/>
      <c r="OQT6" s="616"/>
      <c r="OQU6" s="616"/>
      <c r="OQV6" s="616"/>
      <c r="OQW6" s="616"/>
      <c r="OQX6" s="667"/>
      <c r="OQY6" s="667"/>
      <c r="OQZ6" s="145"/>
      <c r="ORA6" s="667"/>
      <c r="ORB6" s="667"/>
      <c r="ORC6" s="667"/>
      <c r="ORD6" s="667"/>
      <c r="ORE6" s="667"/>
      <c r="ORF6" s="667"/>
      <c r="ORG6" s="616"/>
      <c r="ORH6" s="616"/>
      <c r="ORI6" s="667"/>
      <c r="ORJ6" s="616"/>
      <c r="ORK6" s="616"/>
      <c r="ORL6" s="616"/>
      <c r="ORM6" s="667"/>
      <c r="ORN6" s="667"/>
      <c r="ORO6" s="616"/>
      <c r="ORP6" s="616"/>
      <c r="ORQ6" s="616"/>
      <c r="ORR6" s="616"/>
      <c r="ORS6" s="667"/>
      <c r="ORT6" s="667"/>
      <c r="ORU6" s="145"/>
      <c r="ORV6" s="667"/>
      <c r="ORW6" s="667"/>
      <c r="ORX6" s="667"/>
      <c r="ORY6" s="667"/>
      <c r="ORZ6" s="667"/>
      <c r="OSA6" s="667"/>
      <c r="OSB6" s="616"/>
      <c r="OSC6" s="616"/>
      <c r="OSD6" s="667"/>
      <c r="OSE6" s="616"/>
      <c r="OSF6" s="616"/>
      <c r="OSG6" s="616"/>
      <c r="OSH6" s="667"/>
      <c r="OSI6" s="667"/>
      <c r="OSJ6" s="616"/>
      <c r="OSK6" s="616"/>
      <c r="OSL6" s="616"/>
      <c r="OSM6" s="616"/>
      <c r="OSN6" s="667"/>
      <c r="OSO6" s="667"/>
      <c r="OSP6" s="145"/>
      <c r="OSQ6" s="667"/>
      <c r="OSR6" s="667"/>
      <c r="OSS6" s="667"/>
      <c r="OST6" s="667"/>
      <c r="OSU6" s="667"/>
      <c r="OSV6" s="667"/>
      <c r="OSW6" s="616"/>
      <c r="OSX6" s="616"/>
      <c r="OSY6" s="667"/>
      <c r="OSZ6" s="616"/>
      <c r="OTA6" s="616"/>
      <c r="OTB6" s="616"/>
      <c r="OTC6" s="667"/>
      <c r="OTD6" s="667"/>
      <c r="OTE6" s="616"/>
      <c r="OTF6" s="616"/>
      <c r="OTG6" s="616"/>
      <c r="OTH6" s="616"/>
      <c r="OTI6" s="667"/>
      <c r="OTJ6" s="667"/>
      <c r="OTK6" s="145"/>
      <c r="OTL6" s="667"/>
      <c r="OTM6" s="667"/>
      <c r="OTN6" s="667"/>
      <c r="OTO6" s="667"/>
      <c r="OTP6" s="667"/>
      <c r="OTQ6" s="667"/>
      <c r="OTR6" s="616"/>
      <c r="OTS6" s="616"/>
      <c r="OTT6" s="667"/>
      <c r="OTU6" s="616"/>
      <c r="OTV6" s="616"/>
      <c r="OTW6" s="616"/>
      <c r="OTX6" s="667"/>
      <c r="OTY6" s="667"/>
      <c r="OTZ6" s="616"/>
      <c r="OUA6" s="616"/>
      <c r="OUB6" s="616"/>
      <c r="OUC6" s="616"/>
      <c r="OUD6" s="667"/>
      <c r="OUE6" s="667"/>
      <c r="OUF6" s="145"/>
      <c r="OUG6" s="667"/>
      <c r="OUH6" s="667"/>
      <c r="OUI6" s="667"/>
      <c r="OUJ6" s="667"/>
      <c r="OUK6" s="667"/>
      <c r="OUL6" s="667"/>
      <c r="OUM6" s="616"/>
      <c r="OUN6" s="616"/>
      <c r="OUO6" s="667"/>
      <c r="OUP6" s="616"/>
      <c r="OUQ6" s="616"/>
      <c r="OUR6" s="616"/>
      <c r="OUS6" s="667"/>
      <c r="OUT6" s="667"/>
      <c r="OUU6" s="616"/>
      <c r="OUV6" s="616"/>
      <c r="OUW6" s="616"/>
      <c r="OUX6" s="616"/>
      <c r="OUY6" s="667"/>
      <c r="OUZ6" s="667"/>
      <c r="OVA6" s="145"/>
      <c r="OVB6" s="667"/>
      <c r="OVC6" s="667"/>
      <c r="OVD6" s="667"/>
      <c r="OVE6" s="667"/>
      <c r="OVF6" s="667"/>
      <c r="OVG6" s="667"/>
      <c r="OVH6" s="616"/>
      <c r="OVI6" s="616"/>
      <c r="OVJ6" s="667"/>
      <c r="OVK6" s="616"/>
      <c r="OVL6" s="616"/>
      <c r="OVM6" s="616"/>
      <c r="OVN6" s="667"/>
      <c r="OVO6" s="667"/>
      <c r="OVP6" s="616"/>
      <c r="OVQ6" s="616"/>
      <c r="OVR6" s="616"/>
      <c r="OVS6" s="616"/>
      <c r="OVT6" s="667"/>
      <c r="OVU6" s="667"/>
      <c r="OVV6" s="145"/>
      <c r="OVW6" s="667"/>
      <c r="OVX6" s="667"/>
      <c r="OVY6" s="667"/>
      <c r="OVZ6" s="667"/>
      <c r="OWA6" s="667"/>
      <c r="OWB6" s="667"/>
      <c r="OWC6" s="616"/>
      <c r="OWD6" s="616"/>
      <c r="OWE6" s="667"/>
      <c r="OWF6" s="616"/>
      <c r="OWG6" s="616"/>
      <c r="OWH6" s="616"/>
      <c r="OWI6" s="667"/>
      <c r="OWJ6" s="667"/>
      <c r="OWK6" s="616"/>
      <c r="OWL6" s="616"/>
      <c r="OWM6" s="616"/>
      <c r="OWN6" s="616"/>
      <c r="OWO6" s="667"/>
      <c r="OWP6" s="667"/>
      <c r="OWQ6" s="145"/>
      <c r="OWR6" s="667"/>
      <c r="OWS6" s="667"/>
      <c r="OWT6" s="667"/>
      <c r="OWU6" s="667"/>
      <c r="OWV6" s="667"/>
      <c r="OWW6" s="667"/>
      <c r="OWX6" s="616"/>
      <c r="OWY6" s="616"/>
      <c r="OWZ6" s="667"/>
      <c r="OXA6" s="616"/>
      <c r="OXB6" s="616"/>
      <c r="OXC6" s="616"/>
      <c r="OXD6" s="667"/>
      <c r="OXE6" s="667"/>
      <c r="OXF6" s="616"/>
      <c r="OXG6" s="616"/>
      <c r="OXH6" s="616"/>
      <c r="OXI6" s="616"/>
      <c r="OXJ6" s="667"/>
      <c r="OXK6" s="667"/>
      <c r="OXL6" s="145"/>
      <c r="OXM6" s="667"/>
      <c r="OXN6" s="667"/>
      <c r="OXO6" s="667"/>
      <c r="OXP6" s="667"/>
      <c r="OXQ6" s="667"/>
      <c r="OXR6" s="667"/>
      <c r="OXS6" s="616"/>
      <c r="OXT6" s="616"/>
      <c r="OXU6" s="667"/>
      <c r="OXV6" s="616"/>
      <c r="OXW6" s="616"/>
      <c r="OXX6" s="616"/>
      <c r="OXY6" s="667"/>
      <c r="OXZ6" s="667"/>
      <c r="OYA6" s="616"/>
      <c r="OYB6" s="616"/>
      <c r="OYC6" s="616"/>
      <c r="OYD6" s="616"/>
      <c r="OYE6" s="667"/>
      <c r="OYF6" s="667"/>
      <c r="OYG6" s="145"/>
      <c r="OYH6" s="667"/>
      <c r="OYI6" s="667"/>
      <c r="OYJ6" s="667"/>
      <c r="OYK6" s="667"/>
      <c r="OYL6" s="667"/>
      <c r="OYM6" s="667"/>
      <c r="OYN6" s="616"/>
      <c r="OYO6" s="616"/>
      <c r="OYP6" s="667"/>
      <c r="OYQ6" s="616"/>
      <c r="OYR6" s="616"/>
      <c r="OYS6" s="616"/>
      <c r="OYT6" s="667"/>
      <c r="OYU6" s="667"/>
      <c r="OYV6" s="616"/>
      <c r="OYW6" s="616"/>
      <c r="OYX6" s="616"/>
      <c r="OYY6" s="616"/>
      <c r="OYZ6" s="667"/>
      <c r="OZA6" s="667"/>
      <c r="OZB6" s="145"/>
      <c r="OZC6" s="667"/>
      <c r="OZD6" s="667"/>
      <c r="OZE6" s="667"/>
      <c r="OZF6" s="667"/>
      <c r="OZG6" s="667"/>
      <c r="OZH6" s="667"/>
      <c r="OZI6" s="616"/>
      <c r="OZJ6" s="616"/>
      <c r="OZK6" s="667"/>
      <c r="OZL6" s="616"/>
      <c r="OZM6" s="616"/>
      <c r="OZN6" s="616"/>
      <c r="OZO6" s="667"/>
      <c r="OZP6" s="667"/>
      <c r="OZQ6" s="616"/>
      <c r="OZR6" s="616"/>
      <c r="OZS6" s="616"/>
      <c r="OZT6" s="616"/>
      <c r="OZU6" s="667"/>
      <c r="OZV6" s="667"/>
      <c r="OZW6" s="145"/>
      <c r="OZX6" s="667"/>
      <c r="OZY6" s="667"/>
      <c r="OZZ6" s="667"/>
      <c r="PAA6" s="667"/>
      <c r="PAB6" s="667"/>
      <c r="PAC6" s="667"/>
      <c r="PAD6" s="616"/>
      <c r="PAE6" s="616"/>
      <c r="PAF6" s="667"/>
      <c r="PAG6" s="616"/>
      <c r="PAH6" s="616"/>
      <c r="PAI6" s="616"/>
      <c r="PAJ6" s="667"/>
      <c r="PAK6" s="667"/>
      <c r="PAL6" s="616"/>
      <c r="PAM6" s="616"/>
      <c r="PAN6" s="616"/>
      <c r="PAO6" s="616"/>
      <c r="PAP6" s="667"/>
      <c r="PAQ6" s="667"/>
      <c r="PAR6" s="145"/>
      <c r="PAS6" s="667"/>
      <c r="PAT6" s="667"/>
      <c r="PAU6" s="667"/>
      <c r="PAV6" s="667"/>
      <c r="PAW6" s="667"/>
      <c r="PAX6" s="667"/>
      <c r="PAY6" s="616"/>
      <c r="PAZ6" s="616"/>
      <c r="PBA6" s="667"/>
      <c r="PBB6" s="616"/>
      <c r="PBC6" s="616"/>
      <c r="PBD6" s="616"/>
      <c r="PBE6" s="667"/>
      <c r="PBF6" s="667"/>
      <c r="PBG6" s="616"/>
      <c r="PBH6" s="616"/>
      <c r="PBI6" s="616"/>
      <c r="PBJ6" s="616"/>
      <c r="PBK6" s="667"/>
      <c r="PBL6" s="667"/>
      <c r="PBM6" s="145"/>
      <c r="PBN6" s="667"/>
      <c r="PBO6" s="667"/>
      <c r="PBP6" s="667"/>
      <c r="PBQ6" s="667"/>
      <c r="PBR6" s="667"/>
      <c r="PBS6" s="667"/>
      <c r="PBT6" s="616"/>
      <c r="PBU6" s="616"/>
      <c r="PBV6" s="667"/>
      <c r="PBW6" s="616"/>
      <c r="PBX6" s="616"/>
      <c r="PBY6" s="616"/>
      <c r="PBZ6" s="667"/>
      <c r="PCA6" s="667"/>
      <c r="PCB6" s="616"/>
      <c r="PCC6" s="616"/>
      <c r="PCD6" s="616"/>
      <c r="PCE6" s="616"/>
      <c r="PCF6" s="667"/>
      <c r="PCG6" s="667"/>
      <c r="PCH6" s="145"/>
      <c r="PCI6" s="667"/>
      <c r="PCJ6" s="667"/>
      <c r="PCK6" s="667"/>
      <c r="PCL6" s="667"/>
      <c r="PCM6" s="667"/>
      <c r="PCN6" s="667"/>
      <c r="PCO6" s="616"/>
      <c r="PCP6" s="616"/>
      <c r="PCQ6" s="667"/>
      <c r="PCR6" s="616"/>
      <c r="PCS6" s="616"/>
      <c r="PCT6" s="616"/>
      <c r="PCU6" s="667"/>
      <c r="PCV6" s="667"/>
      <c r="PCW6" s="616"/>
      <c r="PCX6" s="616"/>
      <c r="PCY6" s="616"/>
      <c r="PCZ6" s="616"/>
      <c r="PDA6" s="667"/>
      <c r="PDB6" s="667"/>
      <c r="PDC6" s="145"/>
      <c r="PDD6" s="667"/>
      <c r="PDE6" s="667"/>
      <c r="PDF6" s="667"/>
      <c r="PDG6" s="667"/>
      <c r="PDH6" s="667"/>
      <c r="PDI6" s="667"/>
      <c r="PDJ6" s="616"/>
      <c r="PDK6" s="616"/>
      <c r="PDL6" s="667"/>
      <c r="PDM6" s="616"/>
      <c r="PDN6" s="616"/>
      <c r="PDO6" s="616"/>
      <c r="PDP6" s="667"/>
      <c r="PDQ6" s="667"/>
      <c r="PDR6" s="616"/>
      <c r="PDS6" s="616"/>
      <c r="PDT6" s="616"/>
      <c r="PDU6" s="616"/>
      <c r="PDV6" s="667"/>
      <c r="PDW6" s="667"/>
      <c r="PDX6" s="145"/>
      <c r="PDY6" s="667"/>
      <c r="PDZ6" s="667"/>
      <c r="PEA6" s="667"/>
      <c r="PEB6" s="667"/>
      <c r="PEC6" s="667"/>
      <c r="PED6" s="667"/>
      <c r="PEE6" s="616"/>
      <c r="PEF6" s="616"/>
      <c r="PEG6" s="667"/>
      <c r="PEH6" s="616"/>
      <c r="PEI6" s="616"/>
      <c r="PEJ6" s="616"/>
      <c r="PEK6" s="667"/>
      <c r="PEL6" s="667"/>
      <c r="PEM6" s="616"/>
      <c r="PEN6" s="616"/>
      <c r="PEO6" s="616"/>
      <c r="PEP6" s="616"/>
      <c r="PEQ6" s="667"/>
      <c r="PER6" s="667"/>
      <c r="PES6" s="145"/>
      <c r="PET6" s="667"/>
      <c r="PEU6" s="667"/>
      <c r="PEV6" s="667"/>
      <c r="PEW6" s="667"/>
      <c r="PEX6" s="667"/>
      <c r="PEY6" s="667"/>
      <c r="PEZ6" s="616"/>
      <c r="PFA6" s="616"/>
      <c r="PFB6" s="667"/>
      <c r="PFC6" s="616"/>
      <c r="PFD6" s="616"/>
      <c r="PFE6" s="616"/>
      <c r="PFF6" s="667"/>
      <c r="PFG6" s="667"/>
      <c r="PFH6" s="616"/>
      <c r="PFI6" s="616"/>
      <c r="PFJ6" s="616"/>
      <c r="PFK6" s="616"/>
      <c r="PFL6" s="667"/>
      <c r="PFM6" s="667"/>
      <c r="PFN6" s="145"/>
      <c r="PFO6" s="667"/>
      <c r="PFP6" s="667"/>
      <c r="PFQ6" s="667"/>
      <c r="PFR6" s="667"/>
      <c r="PFS6" s="667"/>
      <c r="PFT6" s="667"/>
      <c r="PFU6" s="616"/>
      <c r="PFV6" s="616"/>
      <c r="PFW6" s="667"/>
      <c r="PFX6" s="616"/>
      <c r="PFY6" s="616"/>
      <c r="PFZ6" s="616"/>
      <c r="PGA6" s="667"/>
      <c r="PGB6" s="667"/>
      <c r="PGC6" s="616"/>
      <c r="PGD6" s="616"/>
      <c r="PGE6" s="616"/>
      <c r="PGF6" s="616"/>
      <c r="PGG6" s="667"/>
      <c r="PGH6" s="667"/>
      <c r="PGI6" s="145"/>
      <c r="PGJ6" s="667"/>
      <c r="PGK6" s="667"/>
      <c r="PGL6" s="667"/>
      <c r="PGM6" s="667"/>
      <c r="PGN6" s="667"/>
      <c r="PGO6" s="667"/>
      <c r="PGP6" s="616"/>
      <c r="PGQ6" s="616"/>
      <c r="PGR6" s="667"/>
      <c r="PGS6" s="616"/>
      <c r="PGT6" s="616"/>
      <c r="PGU6" s="616"/>
      <c r="PGV6" s="667"/>
      <c r="PGW6" s="667"/>
      <c r="PGX6" s="616"/>
      <c r="PGY6" s="616"/>
      <c r="PGZ6" s="616"/>
      <c r="PHA6" s="616"/>
      <c r="PHB6" s="667"/>
      <c r="PHC6" s="667"/>
      <c r="PHD6" s="145"/>
      <c r="PHE6" s="667"/>
      <c r="PHF6" s="667"/>
      <c r="PHG6" s="667"/>
      <c r="PHH6" s="667"/>
      <c r="PHI6" s="667"/>
      <c r="PHJ6" s="667"/>
      <c r="PHK6" s="616"/>
      <c r="PHL6" s="616"/>
      <c r="PHM6" s="667"/>
      <c r="PHN6" s="616"/>
      <c r="PHO6" s="616"/>
      <c r="PHP6" s="616"/>
      <c r="PHQ6" s="667"/>
      <c r="PHR6" s="667"/>
      <c r="PHS6" s="616"/>
      <c r="PHT6" s="616"/>
      <c r="PHU6" s="616"/>
      <c r="PHV6" s="616"/>
      <c r="PHW6" s="667"/>
      <c r="PHX6" s="667"/>
      <c r="PHY6" s="145"/>
      <c r="PHZ6" s="667"/>
      <c r="PIA6" s="667"/>
      <c r="PIB6" s="667"/>
      <c r="PIC6" s="667"/>
      <c r="PID6" s="667"/>
      <c r="PIE6" s="667"/>
      <c r="PIF6" s="616"/>
      <c r="PIG6" s="616"/>
      <c r="PIH6" s="667"/>
      <c r="PII6" s="616"/>
      <c r="PIJ6" s="616"/>
      <c r="PIK6" s="616"/>
      <c r="PIL6" s="667"/>
      <c r="PIM6" s="667"/>
      <c r="PIN6" s="616"/>
      <c r="PIO6" s="616"/>
      <c r="PIP6" s="616"/>
      <c r="PIQ6" s="616"/>
      <c r="PIR6" s="667"/>
      <c r="PIS6" s="667"/>
      <c r="PIT6" s="145"/>
      <c r="PIU6" s="667"/>
      <c r="PIV6" s="667"/>
      <c r="PIW6" s="667"/>
      <c r="PIX6" s="667"/>
      <c r="PIY6" s="667"/>
      <c r="PIZ6" s="667"/>
      <c r="PJA6" s="616"/>
      <c r="PJB6" s="616"/>
      <c r="PJC6" s="667"/>
      <c r="PJD6" s="616"/>
      <c r="PJE6" s="616"/>
      <c r="PJF6" s="616"/>
      <c r="PJG6" s="667"/>
      <c r="PJH6" s="667"/>
      <c r="PJI6" s="616"/>
      <c r="PJJ6" s="616"/>
      <c r="PJK6" s="616"/>
      <c r="PJL6" s="616"/>
      <c r="PJM6" s="667"/>
      <c r="PJN6" s="667"/>
      <c r="PJO6" s="145"/>
      <c r="PJP6" s="667"/>
      <c r="PJQ6" s="667"/>
      <c r="PJR6" s="667"/>
      <c r="PJS6" s="667"/>
      <c r="PJT6" s="667"/>
      <c r="PJU6" s="667"/>
      <c r="PJV6" s="616"/>
      <c r="PJW6" s="616"/>
      <c r="PJX6" s="667"/>
      <c r="PJY6" s="616"/>
      <c r="PJZ6" s="616"/>
      <c r="PKA6" s="616"/>
      <c r="PKB6" s="667"/>
      <c r="PKC6" s="667"/>
      <c r="PKD6" s="616"/>
      <c r="PKE6" s="616"/>
      <c r="PKF6" s="616"/>
      <c r="PKG6" s="616"/>
      <c r="PKH6" s="667"/>
      <c r="PKI6" s="667"/>
      <c r="PKJ6" s="145"/>
      <c r="PKK6" s="667"/>
      <c r="PKL6" s="667"/>
      <c r="PKM6" s="667"/>
      <c r="PKN6" s="667"/>
      <c r="PKO6" s="667"/>
      <c r="PKP6" s="667"/>
      <c r="PKQ6" s="616"/>
      <c r="PKR6" s="616"/>
      <c r="PKS6" s="667"/>
      <c r="PKT6" s="616"/>
      <c r="PKU6" s="616"/>
      <c r="PKV6" s="616"/>
      <c r="PKW6" s="667"/>
      <c r="PKX6" s="667"/>
      <c r="PKY6" s="616"/>
      <c r="PKZ6" s="616"/>
      <c r="PLA6" s="616"/>
      <c r="PLB6" s="616"/>
      <c r="PLC6" s="667"/>
      <c r="PLD6" s="667"/>
      <c r="PLE6" s="145"/>
      <c r="PLF6" s="667"/>
      <c r="PLG6" s="667"/>
      <c r="PLH6" s="667"/>
      <c r="PLI6" s="667"/>
      <c r="PLJ6" s="667"/>
      <c r="PLK6" s="667"/>
      <c r="PLL6" s="616"/>
      <c r="PLM6" s="616"/>
      <c r="PLN6" s="667"/>
      <c r="PLO6" s="616"/>
      <c r="PLP6" s="616"/>
      <c r="PLQ6" s="616"/>
      <c r="PLR6" s="667"/>
      <c r="PLS6" s="667"/>
      <c r="PLT6" s="616"/>
      <c r="PLU6" s="616"/>
      <c r="PLV6" s="616"/>
      <c r="PLW6" s="616"/>
      <c r="PLX6" s="667"/>
      <c r="PLY6" s="667"/>
      <c r="PLZ6" s="145"/>
      <c r="PMA6" s="667"/>
      <c r="PMB6" s="667"/>
      <c r="PMC6" s="667"/>
      <c r="PMD6" s="667"/>
      <c r="PME6" s="667"/>
      <c r="PMF6" s="667"/>
      <c r="PMG6" s="616"/>
      <c r="PMH6" s="616"/>
      <c r="PMI6" s="667"/>
      <c r="PMJ6" s="616"/>
      <c r="PMK6" s="616"/>
      <c r="PML6" s="616"/>
      <c r="PMM6" s="667"/>
      <c r="PMN6" s="667"/>
      <c r="PMO6" s="616"/>
      <c r="PMP6" s="616"/>
      <c r="PMQ6" s="616"/>
      <c r="PMR6" s="616"/>
      <c r="PMS6" s="667"/>
      <c r="PMT6" s="667"/>
      <c r="PMU6" s="145"/>
      <c r="PMV6" s="667"/>
      <c r="PMW6" s="667"/>
      <c r="PMX6" s="667"/>
      <c r="PMY6" s="667"/>
      <c r="PMZ6" s="667"/>
      <c r="PNA6" s="667"/>
      <c r="PNB6" s="616"/>
      <c r="PNC6" s="616"/>
      <c r="PND6" s="667"/>
      <c r="PNE6" s="616"/>
      <c r="PNF6" s="616"/>
      <c r="PNG6" s="616"/>
      <c r="PNH6" s="667"/>
      <c r="PNI6" s="667"/>
      <c r="PNJ6" s="616"/>
      <c r="PNK6" s="616"/>
      <c r="PNL6" s="616"/>
      <c r="PNM6" s="616"/>
      <c r="PNN6" s="667"/>
      <c r="PNO6" s="667"/>
      <c r="PNP6" s="145"/>
      <c r="PNQ6" s="667"/>
      <c r="PNR6" s="667"/>
      <c r="PNS6" s="667"/>
      <c r="PNT6" s="667"/>
      <c r="PNU6" s="667"/>
      <c r="PNV6" s="667"/>
      <c r="PNW6" s="616"/>
      <c r="PNX6" s="616"/>
      <c r="PNY6" s="667"/>
      <c r="PNZ6" s="616"/>
      <c r="POA6" s="616"/>
      <c r="POB6" s="616"/>
      <c r="POC6" s="667"/>
      <c r="POD6" s="667"/>
      <c r="POE6" s="616"/>
      <c r="POF6" s="616"/>
      <c r="POG6" s="616"/>
      <c r="POH6" s="616"/>
      <c r="POI6" s="667"/>
      <c r="POJ6" s="667"/>
      <c r="POK6" s="145"/>
      <c r="POL6" s="667"/>
      <c r="POM6" s="667"/>
      <c r="PON6" s="667"/>
      <c r="POO6" s="667"/>
      <c r="POP6" s="667"/>
      <c r="POQ6" s="667"/>
      <c r="POR6" s="616"/>
      <c r="POS6" s="616"/>
      <c r="POT6" s="667"/>
      <c r="POU6" s="616"/>
      <c r="POV6" s="616"/>
      <c r="POW6" s="616"/>
      <c r="POX6" s="667"/>
      <c r="POY6" s="667"/>
      <c r="POZ6" s="616"/>
      <c r="PPA6" s="616"/>
      <c r="PPB6" s="616"/>
      <c r="PPC6" s="616"/>
      <c r="PPD6" s="667"/>
      <c r="PPE6" s="667"/>
      <c r="PPF6" s="145"/>
      <c r="PPG6" s="667"/>
      <c r="PPH6" s="667"/>
      <c r="PPI6" s="667"/>
      <c r="PPJ6" s="667"/>
      <c r="PPK6" s="667"/>
      <c r="PPL6" s="667"/>
      <c r="PPM6" s="616"/>
      <c r="PPN6" s="616"/>
      <c r="PPO6" s="667"/>
      <c r="PPP6" s="616"/>
      <c r="PPQ6" s="616"/>
      <c r="PPR6" s="616"/>
      <c r="PPS6" s="667"/>
      <c r="PPT6" s="667"/>
      <c r="PPU6" s="616"/>
      <c r="PPV6" s="616"/>
      <c r="PPW6" s="616"/>
      <c r="PPX6" s="616"/>
      <c r="PPY6" s="667"/>
      <c r="PPZ6" s="667"/>
      <c r="PQA6" s="145"/>
      <c r="PQB6" s="667"/>
      <c r="PQC6" s="667"/>
      <c r="PQD6" s="667"/>
      <c r="PQE6" s="667"/>
      <c r="PQF6" s="667"/>
      <c r="PQG6" s="667"/>
      <c r="PQH6" s="616"/>
      <c r="PQI6" s="616"/>
      <c r="PQJ6" s="667"/>
      <c r="PQK6" s="616"/>
      <c r="PQL6" s="616"/>
      <c r="PQM6" s="616"/>
      <c r="PQN6" s="667"/>
      <c r="PQO6" s="667"/>
      <c r="PQP6" s="616"/>
      <c r="PQQ6" s="616"/>
      <c r="PQR6" s="616"/>
      <c r="PQS6" s="616"/>
      <c r="PQT6" s="667"/>
      <c r="PQU6" s="667"/>
      <c r="PQV6" s="145"/>
      <c r="PQW6" s="667"/>
      <c r="PQX6" s="667"/>
      <c r="PQY6" s="667"/>
      <c r="PQZ6" s="667"/>
      <c r="PRA6" s="667"/>
      <c r="PRB6" s="667"/>
      <c r="PRC6" s="616"/>
      <c r="PRD6" s="616"/>
      <c r="PRE6" s="667"/>
      <c r="PRF6" s="616"/>
      <c r="PRG6" s="616"/>
      <c r="PRH6" s="616"/>
      <c r="PRI6" s="667"/>
      <c r="PRJ6" s="667"/>
      <c r="PRK6" s="616"/>
      <c r="PRL6" s="616"/>
      <c r="PRM6" s="616"/>
      <c r="PRN6" s="616"/>
      <c r="PRO6" s="667"/>
      <c r="PRP6" s="667"/>
      <c r="PRQ6" s="145"/>
      <c r="PRR6" s="667"/>
      <c r="PRS6" s="667"/>
      <c r="PRT6" s="667"/>
      <c r="PRU6" s="667"/>
      <c r="PRV6" s="667"/>
      <c r="PRW6" s="667"/>
      <c r="PRX6" s="616"/>
      <c r="PRY6" s="616"/>
      <c r="PRZ6" s="667"/>
      <c r="PSA6" s="616"/>
      <c r="PSB6" s="616"/>
      <c r="PSC6" s="616"/>
      <c r="PSD6" s="667"/>
      <c r="PSE6" s="667"/>
      <c r="PSF6" s="616"/>
      <c r="PSG6" s="616"/>
      <c r="PSH6" s="616"/>
      <c r="PSI6" s="616"/>
      <c r="PSJ6" s="667"/>
      <c r="PSK6" s="667"/>
      <c r="PSL6" s="145"/>
      <c r="PSM6" s="667"/>
      <c r="PSN6" s="667"/>
      <c r="PSO6" s="667"/>
      <c r="PSP6" s="667"/>
      <c r="PSQ6" s="667"/>
      <c r="PSR6" s="667"/>
      <c r="PSS6" s="616"/>
      <c r="PST6" s="616"/>
      <c r="PSU6" s="667"/>
      <c r="PSV6" s="616"/>
      <c r="PSW6" s="616"/>
      <c r="PSX6" s="616"/>
      <c r="PSY6" s="667"/>
      <c r="PSZ6" s="667"/>
      <c r="PTA6" s="616"/>
      <c r="PTB6" s="616"/>
      <c r="PTC6" s="616"/>
      <c r="PTD6" s="616"/>
      <c r="PTE6" s="667"/>
      <c r="PTF6" s="667"/>
      <c r="PTG6" s="145"/>
      <c r="PTH6" s="667"/>
      <c r="PTI6" s="667"/>
      <c r="PTJ6" s="667"/>
      <c r="PTK6" s="667"/>
      <c r="PTL6" s="667"/>
      <c r="PTM6" s="667"/>
      <c r="PTN6" s="616"/>
      <c r="PTO6" s="616"/>
      <c r="PTP6" s="667"/>
      <c r="PTQ6" s="616"/>
      <c r="PTR6" s="616"/>
      <c r="PTS6" s="616"/>
      <c r="PTT6" s="667"/>
      <c r="PTU6" s="667"/>
      <c r="PTV6" s="616"/>
      <c r="PTW6" s="616"/>
      <c r="PTX6" s="616"/>
      <c r="PTY6" s="616"/>
      <c r="PTZ6" s="667"/>
      <c r="PUA6" s="667"/>
      <c r="PUB6" s="145"/>
      <c r="PUC6" s="667"/>
      <c r="PUD6" s="667"/>
      <c r="PUE6" s="667"/>
      <c r="PUF6" s="667"/>
      <c r="PUG6" s="667"/>
      <c r="PUH6" s="667"/>
      <c r="PUI6" s="616"/>
      <c r="PUJ6" s="616"/>
      <c r="PUK6" s="667"/>
      <c r="PUL6" s="616"/>
      <c r="PUM6" s="616"/>
      <c r="PUN6" s="616"/>
      <c r="PUO6" s="667"/>
      <c r="PUP6" s="667"/>
      <c r="PUQ6" s="616"/>
      <c r="PUR6" s="616"/>
      <c r="PUS6" s="616"/>
      <c r="PUT6" s="616"/>
      <c r="PUU6" s="667"/>
      <c r="PUV6" s="667"/>
      <c r="PUW6" s="145"/>
      <c r="PUX6" s="667"/>
      <c r="PUY6" s="667"/>
      <c r="PUZ6" s="667"/>
      <c r="PVA6" s="667"/>
      <c r="PVB6" s="667"/>
      <c r="PVC6" s="667"/>
      <c r="PVD6" s="616"/>
      <c r="PVE6" s="616"/>
      <c r="PVF6" s="667"/>
      <c r="PVG6" s="616"/>
      <c r="PVH6" s="616"/>
      <c r="PVI6" s="616"/>
      <c r="PVJ6" s="667"/>
      <c r="PVK6" s="667"/>
      <c r="PVL6" s="616"/>
      <c r="PVM6" s="616"/>
      <c r="PVN6" s="616"/>
      <c r="PVO6" s="616"/>
      <c r="PVP6" s="667"/>
      <c r="PVQ6" s="667"/>
      <c r="PVR6" s="145"/>
      <c r="PVS6" s="667"/>
      <c r="PVT6" s="667"/>
      <c r="PVU6" s="667"/>
      <c r="PVV6" s="667"/>
      <c r="PVW6" s="667"/>
      <c r="PVX6" s="667"/>
      <c r="PVY6" s="616"/>
      <c r="PVZ6" s="616"/>
      <c r="PWA6" s="667"/>
      <c r="PWB6" s="616"/>
      <c r="PWC6" s="616"/>
      <c r="PWD6" s="616"/>
      <c r="PWE6" s="667"/>
      <c r="PWF6" s="667"/>
      <c r="PWG6" s="616"/>
      <c r="PWH6" s="616"/>
      <c r="PWI6" s="616"/>
      <c r="PWJ6" s="616"/>
      <c r="PWK6" s="667"/>
      <c r="PWL6" s="667"/>
      <c r="PWM6" s="145"/>
      <c r="PWN6" s="667"/>
      <c r="PWO6" s="667"/>
      <c r="PWP6" s="667"/>
      <c r="PWQ6" s="667"/>
      <c r="PWR6" s="667"/>
      <c r="PWS6" s="667"/>
      <c r="PWT6" s="616"/>
      <c r="PWU6" s="616"/>
      <c r="PWV6" s="667"/>
      <c r="PWW6" s="616"/>
      <c r="PWX6" s="616"/>
      <c r="PWY6" s="616"/>
      <c r="PWZ6" s="667"/>
      <c r="PXA6" s="667"/>
      <c r="PXB6" s="616"/>
      <c r="PXC6" s="616"/>
      <c r="PXD6" s="616"/>
      <c r="PXE6" s="616"/>
      <c r="PXF6" s="667"/>
      <c r="PXG6" s="667"/>
      <c r="PXH6" s="145"/>
      <c r="PXI6" s="667"/>
      <c r="PXJ6" s="667"/>
      <c r="PXK6" s="667"/>
      <c r="PXL6" s="667"/>
      <c r="PXM6" s="667"/>
      <c r="PXN6" s="667"/>
      <c r="PXO6" s="616"/>
      <c r="PXP6" s="616"/>
      <c r="PXQ6" s="667"/>
      <c r="PXR6" s="616"/>
      <c r="PXS6" s="616"/>
      <c r="PXT6" s="616"/>
      <c r="PXU6" s="667"/>
      <c r="PXV6" s="667"/>
      <c r="PXW6" s="616"/>
      <c r="PXX6" s="616"/>
      <c r="PXY6" s="616"/>
      <c r="PXZ6" s="616"/>
      <c r="PYA6" s="667"/>
      <c r="PYB6" s="667"/>
      <c r="PYC6" s="145"/>
      <c r="PYD6" s="667"/>
      <c r="PYE6" s="667"/>
      <c r="PYF6" s="667"/>
      <c r="PYG6" s="667"/>
      <c r="PYH6" s="667"/>
      <c r="PYI6" s="667"/>
      <c r="PYJ6" s="616"/>
      <c r="PYK6" s="616"/>
      <c r="PYL6" s="667"/>
      <c r="PYM6" s="616"/>
      <c r="PYN6" s="616"/>
      <c r="PYO6" s="616"/>
      <c r="PYP6" s="667"/>
      <c r="PYQ6" s="667"/>
      <c r="PYR6" s="616"/>
      <c r="PYS6" s="616"/>
      <c r="PYT6" s="616"/>
      <c r="PYU6" s="616"/>
      <c r="PYV6" s="667"/>
      <c r="PYW6" s="667"/>
      <c r="PYX6" s="145"/>
      <c r="PYY6" s="667"/>
      <c r="PYZ6" s="667"/>
      <c r="PZA6" s="667"/>
      <c r="PZB6" s="667"/>
      <c r="PZC6" s="667"/>
      <c r="PZD6" s="667"/>
      <c r="PZE6" s="616"/>
      <c r="PZF6" s="616"/>
      <c r="PZG6" s="667"/>
      <c r="PZH6" s="616"/>
      <c r="PZI6" s="616"/>
      <c r="PZJ6" s="616"/>
      <c r="PZK6" s="667"/>
      <c r="PZL6" s="667"/>
      <c r="PZM6" s="616"/>
      <c r="PZN6" s="616"/>
      <c r="PZO6" s="616"/>
      <c r="PZP6" s="616"/>
      <c r="PZQ6" s="667"/>
      <c r="PZR6" s="667"/>
      <c r="PZS6" s="145"/>
      <c r="PZT6" s="667"/>
      <c r="PZU6" s="667"/>
      <c r="PZV6" s="667"/>
      <c r="PZW6" s="667"/>
      <c r="PZX6" s="667"/>
      <c r="PZY6" s="667"/>
      <c r="PZZ6" s="616"/>
      <c r="QAA6" s="616"/>
      <c r="QAB6" s="667"/>
      <c r="QAC6" s="616"/>
      <c r="QAD6" s="616"/>
      <c r="QAE6" s="616"/>
      <c r="QAF6" s="667"/>
      <c r="QAG6" s="667"/>
      <c r="QAH6" s="616"/>
      <c r="QAI6" s="616"/>
      <c r="QAJ6" s="616"/>
      <c r="QAK6" s="616"/>
      <c r="QAL6" s="667"/>
      <c r="QAM6" s="667"/>
      <c r="QAN6" s="145"/>
      <c r="QAO6" s="667"/>
      <c r="QAP6" s="667"/>
      <c r="QAQ6" s="667"/>
      <c r="QAR6" s="667"/>
      <c r="QAS6" s="667"/>
      <c r="QAT6" s="667"/>
      <c r="QAU6" s="616"/>
      <c r="QAV6" s="616"/>
      <c r="QAW6" s="667"/>
      <c r="QAX6" s="616"/>
      <c r="QAY6" s="616"/>
      <c r="QAZ6" s="616"/>
      <c r="QBA6" s="667"/>
      <c r="QBB6" s="667"/>
      <c r="QBC6" s="616"/>
      <c r="QBD6" s="616"/>
      <c r="QBE6" s="616"/>
      <c r="QBF6" s="616"/>
      <c r="QBG6" s="667"/>
      <c r="QBH6" s="667"/>
      <c r="QBI6" s="145"/>
      <c r="QBJ6" s="667"/>
      <c r="QBK6" s="667"/>
      <c r="QBL6" s="667"/>
      <c r="QBM6" s="667"/>
      <c r="QBN6" s="667"/>
      <c r="QBO6" s="667"/>
      <c r="QBP6" s="616"/>
      <c r="QBQ6" s="616"/>
      <c r="QBR6" s="667"/>
      <c r="QBS6" s="616"/>
      <c r="QBT6" s="616"/>
      <c r="QBU6" s="616"/>
      <c r="QBV6" s="667"/>
      <c r="QBW6" s="667"/>
      <c r="QBX6" s="616"/>
      <c r="QBY6" s="616"/>
      <c r="QBZ6" s="616"/>
      <c r="QCA6" s="616"/>
      <c r="QCB6" s="667"/>
      <c r="QCC6" s="667"/>
      <c r="QCD6" s="145"/>
      <c r="QCE6" s="667"/>
      <c r="QCF6" s="667"/>
      <c r="QCG6" s="667"/>
      <c r="QCH6" s="667"/>
      <c r="QCI6" s="667"/>
      <c r="QCJ6" s="667"/>
      <c r="QCK6" s="616"/>
      <c r="QCL6" s="616"/>
      <c r="QCM6" s="667"/>
      <c r="QCN6" s="616"/>
      <c r="QCO6" s="616"/>
      <c r="QCP6" s="616"/>
      <c r="QCQ6" s="667"/>
      <c r="QCR6" s="667"/>
      <c r="QCS6" s="616"/>
      <c r="QCT6" s="616"/>
      <c r="QCU6" s="616"/>
      <c r="QCV6" s="616"/>
      <c r="QCW6" s="667"/>
      <c r="QCX6" s="667"/>
      <c r="QCY6" s="145"/>
      <c r="QCZ6" s="667"/>
      <c r="QDA6" s="667"/>
      <c r="QDB6" s="667"/>
      <c r="QDC6" s="667"/>
      <c r="QDD6" s="667"/>
      <c r="QDE6" s="667"/>
      <c r="QDF6" s="616"/>
      <c r="QDG6" s="616"/>
      <c r="QDH6" s="667"/>
      <c r="QDI6" s="616"/>
      <c r="QDJ6" s="616"/>
      <c r="QDK6" s="616"/>
      <c r="QDL6" s="667"/>
      <c r="QDM6" s="667"/>
      <c r="QDN6" s="616"/>
      <c r="QDO6" s="616"/>
      <c r="QDP6" s="616"/>
      <c r="QDQ6" s="616"/>
      <c r="QDR6" s="667"/>
      <c r="QDS6" s="667"/>
      <c r="QDT6" s="145"/>
      <c r="QDU6" s="667"/>
      <c r="QDV6" s="667"/>
      <c r="QDW6" s="667"/>
      <c r="QDX6" s="667"/>
      <c r="QDY6" s="667"/>
      <c r="QDZ6" s="667"/>
      <c r="QEA6" s="616"/>
      <c r="QEB6" s="616"/>
      <c r="QEC6" s="667"/>
      <c r="QED6" s="616"/>
      <c r="QEE6" s="616"/>
      <c r="QEF6" s="616"/>
      <c r="QEG6" s="667"/>
      <c r="QEH6" s="667"/>
      <c r="QEI6" s="616"/>
      <c r="QEJ6" s="616"/>
      <c r="QEK6" s="616"/>
      <c r="QEL6" s="616"/>
      <c r="QEM6" s="667"/>
      <c r="QEN6" s="667"/>
      <c r="QEO6" s="145"/>
      <c r="QEP6" s="667"/>
      <c r="QEQ6" s="667"/>
      <c r="QER6" s="667"/>
      <c r="QES6" s="667"/>
      <c r="QET6" s="667"/>
      <c r="QEU6" s="667"/>
      <c r="QEV6" s="616"/>
      <c r="QEW6" s="616"/>
      <c r="QEX6" s="667"/>
      <c r="QEY6" s="616"/>
      <c r="QEZ6" s="616"/>
      <c r="QFA6" s="616"/>
      <c r="QFB6" s="667"/>
      <c r="QFC6" s="667"/>
      <c r="QFD6" s="616"/>
      <c r="QFE6" s="616"/>
      <c r="QFF6" s="616"/>
      <c r="QFG6" s="616"/>
      <c r="QFH6" s="667"/>
      <c r="QFI6" s="667"/>
      <c r="QFJ6" s="145"/>
      <c r="QFK6" s="667"/>
      <c r="QFL6" s="667"/>
      <c r="QFM6" s="667"/>
      <c r="QFN6" s="667"/>
      <c r="QFO6" s="667"/>
      <c r="QFP6" s="667"/>
      <c r="QFQ6" s="616"/>
      <c r="QFR6" s="616"/>
      <c r="QFS6" s="667"/>
      <c r="QFT6" s="616"/>
      <c r="QFU6" s="616"/>
      <c r="QFV6" s="616"/>
      <c r="QFW6" s="667"/>
      <c r="QFX6" s="667"/>
      <c r="QFY6" s="616"/>
      <c r="QFZ6" s="616"/>
      <c r="QGA6" s="616"/>
      <c r="QGB6" s="616"/>
      <c r="QGC6" s="667"/>
      <c r="QGD6" s="667"/>
      <c r="QGE6" s="145"/>
      <c r="QGF6" s="667"/>
      <c r="QGG6" s="667"/>
      <c r="QGH6" s="667"/>
      <c r="QGI6" s="667"/>
      <c r="QGJ6" s="667"/>
      <c r="QGK6" s="667"/>
      <c r="QGL6" s="616"/>
      <c r="QGM6" s="616"/>
      <c r="QGN6" s="667"/>
      <c r="QGO6" s="616"/>
      <c r="QGP6" s="616"/>
      <c r="QGQ6" s="616"/>
      <c r="QGR6" s="667"/>
      <c r="QGS6" s="667"/>
      <c r="QGT6" s="616"/>
      <c r="QGU6" s="616"/>
      <c r="QGV6" s="616"/>
      <c r="QGW6" s="616"/>
      <c r="QGX6" s="667"/>
      <c r="QGY6" s="667"/>
      <c r="QGZ6" s="145"/>
      <c r="QHA6" s="667"/>
      <c r="QHB6" s="667"/>
      <c r="QHC6" s="667"/>
      <c r="QHD6" s="667"/>
      <c r="QHE6" s="667"/>
      <c r="QHF6" s="667"/>
      <c r="QHG6" s="616"/>
      <c r="QHH6" s="616"/>
      <c r="QHI6" s="667"/>
      <c r="QHJ6" s="616"/>
      <c r="QHK6" s="616"/>
      <c r="QHL6" s="616"/>
      <c r="QHM6" s="667"/>
      <c r="QHN6" s="667"/>
      <c r="QHO6" s="616"/>
      <c r="QHP6" s="616"/>
      <c r="QHQ6" s="616"/>
      <c r="QHR6" s="616"/>
      <c r="QHS6" s="667"/>
      <c r="QHT6" s="667"/>
      <c r="QHU6" s="145"/>
      <c r="QHV6" s="667"/>
      <c r="QHW6" s="667"/>
      <c r="QHX6" s="667"/>
      <c r="QHY6" s="667"/>
      <c r="QHZ6" s="667"/>
      <c r="QIA6" s="667"/>
      <c r="QIB6" s="616"/>
      <c r="QIC6" s="616"/>
      <c r="QID6" s="667"/>
      <c r="QIE6" s="616"/>
      <c r="QIF6" s="616"/>
      <c r="QIG6" s="616"/>
      <c r="QIH6" s="667"/>
      <c r="QII6" s="667"/>
      <c r="QIJ6" s="616"/>
      <c r="QIK6" s="616"/>
      <c r="QIL6" s="616"/>
      <c r="QIM6" s="616"/>
      <c r="QIN6" s="667"/>
      <c r="QIO6" s="667"/>
      <c r="QIP6" s="145"/>
      <c r="QIQ6" s="667"/>
      <c r="QIR6" s="667"/>
      <c r="QIS6" s="667"/>
      <c r="QIT6" s="667"/>
      <c r="QIU6" s="667"/>
      <c r="QIV6" s="667"/>
      <c r="QIW6" s="616"/>
      <c r="QIX6" s="616"/>
      <c r="QIY6" s="667"/>
      <c r="QIZ6" s="616"/>
      <c r="QJA6" s="616"/>
      <c r="QJB6" s="616"/>
      <c r="QJC6" s="667"/>
      <c r="QJD6" s="667"/>
      <c r="QJE6" s="616"/>
      <c r="QJF6" s="616"/>
      <c r="QJG6" s="616"/>
      <c r="QJH6" s="616"/>
      <c r="QJI6" s="667"/>
      <c r="QJJ6" s="667"/>
      <c r="QJK6" s="145"/>
      <c r="QJL6" s="667"/>
      <c r="QJM6" s="667"/>
      <c r="QJN6" s="667"/>
      <c r="QJO6" s="667"/>
      <c r="QJP6" s="667"/>
      <c r="QJQ6" s="667"/>
      <c r="QJR6" s="616"/>
      <c r="QJS6" s="616"/>
      <c r="QJT6" s="667"/>
      <c r="QJU6" s="616"/>
      <c r="QJV6" s="616"/>
      <c r="QJW6" s="616"/>
      <c r="QJX6" s="667"/>
      <c r="QJY6" s="667"/>
      <c r="QJZ6" s="616"/>
      <c r="QKA6" s="616"/>
      <c r="QKB6" s="616"/>
      <c r="QKC6" s="616"/>
      <c r="QKD6" s="667"/>
      <c r="QKE6" s="667"/>
      <c r="QKF6" s="145"/>
      <c r="QKG6" s="667"/>
      <c r="QKH6" s="667"/>
      <c r="QKI6" s="667"/>
      <c r="QKJ6" s="667"/>
      <c r="QKK6" s="667"/>
      <c r="QKL6" s="667"/>
      <c r="QKM6" s="616"/>
      <c r="QKN6" s="616"/>
      <c r="QKO6" s="667"/>
      <c r="QKP6" s="616"/>
      <c r="QKQ6" s="616"/>
      <c r="QKR6" s="616"/>
      <c r="QKS6" s="667"/>
      <c r="QKT6" s="667"/>
      <c r="QKU6" s="616"/>
      <c r="QKV6" s="616"/>
      <c r="QKW6" s="616"/>
      <c r="QKX6" s="616"/>
      <c r="QKY6" s="667"/>
      <c r="QKZ6" s="667"/>
      <c r="QLA6" s="145"/>
      <c r="QLB6" s="667"/>
      <c r="QLC6" s="667"/>
      <c r="QLD6" s="667"/>
      <c r="QLE6" s="667"/>
      <c r="QLF6" s="667"/>
      <c r="QLG6" s="667"/>
      <c r="QLH6" s="616"/>
      <c r="QLI6" s="616"/>
      <c r="QLJ6" s="667"/>
      <c r="QLK6" s="616"/>
      <c r="QLL6" s="616"/>
      <c r="QLM6" s="616"/>
      <c r="QLN6" s="667"/>
      <c r="QLO6" s="667"/>
      <c r="QLP6" s="616"/>
      <c r="QLQ6" s="616"/>
      <c r="QLR6" s="616"/>
      <c r="QLS6" s="616"/>
      <c r="QLT6" s="667"/>
      <c r="QLU6" s="667"/>
      <c r="QLV6" s="145"/>
      <c r="QLW6" s="667"/>
      <c r="QLX6" s="667"/>
      <c r="QLY6" s="667"/>
      <c r="QLZ6" s="667"/>
      <c r="QMA6" s="667"/>
      <c r="QMB6" s="667"/>
      <c r="QMC6" s="616"/>
      <c r="QMD6" s="616"/>
      <c r="QME6" s="667"/>
      <c r="QMF6" s="616"/>
      <c r="QMG6" s="616"/>
      <c r="QMH6" s="616"/>
      <c r="QMI6" s="667"/>
      <c r="QMJ6" s="667"/>
      <c r="QMK6" s="616"/>
      <c r="QML6" s="616"/>
      <c r="QMM6" s="616"/>
      <c r="QMN6" s="616"/>
      <c r="QMO6" s="667"/>
      <c r="QMP6" s="667"/>
      <c r="QMQ6" s="145"/>
      <c r="QMR6" s="667"/>
      <c r="QMS6" s="667"/>
      <c r="QMT6" s="667"/>
      <c r="QMU6" s="667"/>
      <c r="QMV6" s="667"/>
      <c r="QMW6" s="667"/>
      <c r="QMX6" s="616"/>
      <c r="QMY6" s="616"/>
      <c r="QMZ6" s="667"/>
      <c r="QNA6" s="616"/>
      <c r="QNB6" s="616"/>
      <c r="QNC6" s="616"/>
      <c r="QND6" s="667"/>
      <c r="QNE6" s="667"/>
      <c r="QNF6" s="616"/>
      <c r="QNG6" s="616"/>
      <c r="QNH6" s="616"/>
      <c r="QNI6" s="616"/>
      <c r="QNJ6" s="667"/>
      <c r="QNK6" s="667"/>
      <c r="QNL6" s="145"/>
      <c r="QNM6" s="667"/>
      <c r="QNN6" s="667"/>
      <c r="QNO6" s="667"/>
      <c r="QNP6" s="667"/>
      <c r="QNQ6" s="667"/>
      <c r="QNR6" s="667"/>
      <c r="QNS6" s="616"/>
      <c r="QNT6" s="616"/>
      <c r="QNU6" s="667"/>
      <c r="QNV6" s="616"/>
      <c r="QNW6" s="616"/>
      <c r="QNX6" s="616"/>
      <c r="QNY6" s="667"/>
      <c r="QNZ6" s="667"/>
      <c r="QOA6" s="616"/>
      <c r="QOB6" s="616"/>
      <c r="QOC6" s="616"/>
      <c r="QOD6" s="616"/>
      <c r="QOE6" s="667"/>
      <c r="QOF6" s="667"/>
      <c r="QOG6" s="145"/>
      <c r="QOH6" s="667"/>
      <c r="QOI6" s="667"/>
      <c r="QOJ6" s="667"/>
      <c r="QOK6" s="667"/>
      <c r="QOL6" s="667"/>
      <c r="QOM6" s="667"/>
      <c r="QON6" s="616"/>
      <c r="QOO6" s="616"/>
      <c r="QOP6" s="667"/>
      <c r="QOQ6" s="616"/>
      <c r="QOR6" s="616"/>
      <c r="QOS6" s="616"/>
      <c r="QOT6" s="667"/>
      <c r="QOU6" s="667"/>
      <c r="QOV6" s="616"/>
      <c r="QOW6" s="616"/>
      <c r="QOX6" s="616"/>
      <c r="QOY6" s="616"/>
      <c r="QOZ6" s="667"/>
      <c r="QPA6" s="667"/>
      <c r="QPB6" s="145"/>
      <c r="QPC6" s="667"/>
      <c r="QPD6" s="667"/>
      <c r="QPE6" s="667"/>
      <c r="QPF6" s="667"/>
      <c r="QPG6" s="667"/>
      <c r="QPH6" s="667"/>
      <c r="QPI6" s="616"/>
      <c r="QPJ6" s="616"/>
      <c r="QPK6" s="667"/>
      <c r="QPL6" s="616"/>
      <c r="QPM6" s="616"/>
      <c r="QPN6" s="616"/>
      <c r="QPO6" s="667"/>
      <c r="QPP6" s="667"/>
      <c r="QPQ6" s="616"/>
      <c r="QPR6" s="616"/>
      <c r="QPS6" s="616"/>
      <c r="QPT6" s="616"/>
      <c r="QPU6" s="667"/>
      <c r="QPV6" s="667"/>
      <c r="QPW6" s="145"/>
      <c r="QPX6" s="667"/>
      <c r="QPY6" s="667"/>
      <c r="QPZ6" s="667"/>
      <c r="QQA6" s="667"/>
      <c r="QQB6" s="667"/>
      <c r="QQC6" s="667"/>
      <c r="QQD6" s="616"/>
      <c r="QQE6" s="616"/>
      <c r="QQF6" s="667"/>
      <c r="QQG6" s="616"/>
      <c r="QQH6" s="616"/>
      <c r="QQI6" s="616"/>
      <c r="QQJ6" s="667"/>
      <c r="QQK6" s="667"/>
      <c r="QQL6" s="616"/>
      <c r="QQM6" s="616"/>
      <c r="QQN6" s="616"/>
      <c r="QQO6" s="616"/>
      <c r="QQP6" s="667"/>
      <c r="QQQ6" s="667"/>
      <c r="QQR6" s="145"/>
      <c r="QQS6" s="667"/>
      <c r="QQT6" s="667"/>
      <c r="QQU6" s="667"/>
      <c r="QQV6" s="667"/>
      <c r="QQW6" s="667"/>
      <c r="QQX6" s="667"/>
      <c r="QQY6" s="616"/>
      <c r="QQZ6" s="616"/>
      <c r="QRA6" s="667"/>
      <c r="QRB6" s="616"/>
      <c r="QRC6" s="616"/>
      <c r="QRD6" s="616"/>
      <c r="QRE6" s="667"/>
      <c r="QRF6" s="667"/>
      <c r="QRG6" s="616"/>
      <c r="QRH6" s="616"/>
      <c r="QRI6" s="616"/>
      <c r="QRJ6" s="616"/>
      <c r="QRK6" s="667"/>
      <c r="QRL6" s="667"/>
      <c r="QRM6" s="145"/>
      <c r="QRN6" s="667"/>
      <c r="QRO6" s="667"/>
      <c r="QRP6" s="667"/>
      <c r="QRQ6" s="667"/>
      <c r="QRR6" s="667"/>
      <c r="QRS6" s="667"/>
      <c r="QRT6" s="616"/>
      <c r="QRU6" s="616"/>
      <c r="QRV6" s="667"/>
      <c r="QRW6" s="616"/>
      <c r="QRX6" s="616"/>
      <c r="QRY6" s="616"/>
      <c r="QRZ6" s="667"/>
      <c r="QSA6" s="667"/>
      <c r="QSB6" s="616"/>
      <c r="QSC6" s="616"/>
      <c r="QSD6" s="616"/>
      <c r="QSE6" s="616"/>
      <c r="QSF6" s="667"/>
      <c r="QSG6" s="667"/>
      <c r="QSH6" s="145"/>
      <c r="QSI6" s="667"/>
      <c r="QSJ6" s="667"/>
      <c r="QSK6" s="667"/>
      <c r="QSL6" s="667"/>
      <c r="QSM6" s="667"/>
      <c r="QSN6" s="667"/>
      <c r="QSO6" s="616"/>
      <c r="QSP6" s="616"/>
      <c r="QSQ6" s="667"/>
      <c r="QSR6" s="616"/>
      <c r="QSS6" s="616"/>
      <c r="QST6" s="616"/>
      <c r="QSU6" s="667"/>
      <c r="QSV6" s="667"/>
      <c r="QSW6" s="616"/>
      <c r="QSX6" s="616"/>
      <c r="QSY6" s="616"/>
      <c r="QSZ6" s="616"/>
      <c r="QTA6" s="667"/>
      <c r="QTB6" s="667"/>
      <c r="QTC6" s="145"/>
      <c r="QTD6" s="667"/>
      <c r="QTE6" s="667"/>
      <c r="QTF6" s="667"/>
      <c r="QTG6" s="667"/>
      <c r="QTH6" s="667"/>
      <c r="QTI6" s="667"/>
      <c r="QTJ6" s="616"/>
      <c r="QTK6" s="616"/>
      <c r="QTL6" s="667"/>
      <c r="QTM6" s="616"/>
      <c r="QTN6" s="616"/>
      <c r="QTO6" s="616"/>
      <c r="QTP6" s="667"/>
      <c r="QTQ6" s="667"/>
      <c r="QTR6" s="616"/>
      <c r="QTS6" s="616"/>
      <c r="QTT6" s="616"/>
      <c r="QTU6" s="616"/>
      <c r="QTV6" s="667"/>
      <c r="QTW6" s="667"/>
      <c r="QTX6" s="145"/>
      <c r="QTY6" s="667"/>
      <c r="QTZ6" s="667"/>
      <c r="QUA6" s="667"/>
      <c r="QUB6" s="667"/>
      <c r="QUC6" s="667"/>
      <c r="QUD6" s="667"/>
      <c r="QUE6" s="616"/>
      <c r="QUF6" s="616"/>
      <c r="QUG6" s="667"/>
      <c r="QUH6" s="616"/>
      <c r="QUI6" s="616"/>
      <c r="QUJ6" s="616"/>
      <c r="QUK6" s="667"/>
      <c r="QUL6" s="667"/>
      <c r="QUM6" s="616"/>
      <c r="QUN6" s="616"/>
      <c r="QUO6" s="616"/>
      <c r="QUP6" s="616"/>
      <c r="QUQ6" s="667"/>
      <c r="QUR6" s="667"/>
      <c r="QUS6" s="145"/>
      <c r="QUT6" s="667"/>
      <c r="QUU6" s="667"/>
      <c r="QUV6" s="667"/>
      <c r="QUW6" s="667"/>
      <c r="QUX6" s="667"/>
      <c r="QUY6" s="667"/>
      <c r="QUZ6" s="616"/>
      <c r="QVA6" s="616"/>
      <c r="QVB6" s="667"/>
      <c r="QVC6" s="616"/>
      <c r="QVD6" s="616"/>
      <c r="QVE6" s="616"/>
      <c r="QVF6" s="667"/>
      <c r="QVG6" s="667"/>
      <c r="QVH6" s="616"/>
      <c r="QVI6" s="616"/>
      <c r="QVJ6" s="616"/>
      <c r="QVK6" s="616"/>
      <c r="QVL6" s="667"/>
      <c r="QVM6" s="667"/>
      <c r="QVN6" s="145"/>
      <c r="QVO6" s="667"/>
      <c r="QVP6" s="667"/>
      <c r="QVQ6" s="667"/>
      <c r="QVR6" s="667"/>
      <c r="QVS6" s="667"/>
      <c r="QVT6" s="667"/>
      <c r="QVU6" s="616"/>
      <c r="QVV6" s="616"/>
      <c r="QVW6" s="667"/>
      <c r="QVX6" s="616"/>
      <c r="QVY6" s="616"/>
      <c r="QVZ6" s="616"/>
      <c r="QWA6" s="667"/>
      <c r="QWB6" s="667"/>
      <c r="QWC6" s="616"/>
      <c r="QWD6" s="616"/>
      <c r="QWE6" s="616"/>
      <c r="QWF6" s="616"/>
      <c r="QWG6" s="667"/>
      <c r="QWH6" s="667"/>
      <c r="QWI6" s="145"/>
      <c r="QWJ6" s="667"/>
      <c r="QWK6" s="667"/>
      <c r="QWL6" s="667"/>
      <c r="QWM6" s="667"/>
      <c r="QWN6" s="667"/>
      <c r="QWO6" s="667"/>
      <c r="QWP6" s="616"/>
      <c r="QWQ6" s="616"/>
      <c r="QWR6" s="667"/>
      <c r="QWS6" s="616"/>
      <c r="QWT6" s="616"/>
      <c r="QWU6" s="616"/>
      <c r="QWV6" s="667"/>
      <c r="QWW6" s="667"/>
      <c r="QWX6" s="616"/>
      <c r="QWY6" s="616"/>
      <c r="QWZ6" s="616"/>
      <c r="QXA6" s="616"/>
      <c r="QXB6" s="667"/>
      <c r="QXC6" s="667"/>
      <c r="QXD6" s="145"/>
      <c r="QXE6" s="667"/>
      <c r="QXF6" s="667"/>
      <c r="QXG6" s="667"/>
      <c r="QXH6" s="667"/>
      <c r="QXI6" s="667"/>
      <c r="QXJ6" s="667"/>
      <c r="QXK6" s="616"/>
      <c r="QXL6" s="616"/>
      <c r="QXM6" s="667"/>
      <c r="QXN6" s="616"/>
      <c r="QXO6" s="616"/>
      <c r="QXP6" s="616"/>
      <c r="QXQ6" s="667"/>
      <c r="QXR6" s="667"/>
      <c r="QXS6" s="616"/>
      <c r="QXT6" s="616"/>
      <c r="QXU6" s="616"/>
      <c r="QXV6" s="616"/>
      <c r="QXW6" s="667"/>
      <c r="QXX6" s="667"/>
      <c r="QXY6" s="145"/>
      <c r="QXZ6" s="667"/>
      <c r="QYA6" s="667"/>
      <c r="QYB6" s="667"/>
      <c r="QYC6" s="667"/>
      <c r="QYD6" s="667"/>
      <c r="QYE6" s="667"/>
      <c r="QYF6" s="616"/>
      <c r="QYG6" s="616"/>
      <c r="QYH6" s="667"/>
      <c r="QYI6" s="616"/>
      <c r="QYJ6" s="616"/>
      <c r="QYK6" s="616"/>
      <c r="QYL6" s="667"/>
      <c r="QYM6" s="667"/>
      <c r="QYN6" s="616"/>
      <c r="QYO6" s="616"/>
      <c r="QYP6" s="616"/>
      <c r="QYQ6" s="616"/>
      <c r="QYR6" s="667"/>
      <c r="QYS6" s="667"/>
      <c r="QYT6" s="145"/>
      <c r="QYU6" s="667"/>
      <c r="QYV6" s="667"/>
      <c r="QYW6" s="667"/>
      <c r="QYX6" s="667"/>
      <c r="QYY6" s="667"/>
      <c r="QYZ6" s="667"/>
      <c r="QZA6" s="616"/>
      <c r="QZB6" s="616"/>
      <c r="QZC6" s="667"/>
      <c r="QZD6" s="616"/>
      <c r="QZE6" s="616"/>
      <c r="QZF6" s="616"/>
      <c r="QZG6" s="667"/>
      <c r="QZH6" s="667"/>
      <c r="QZI6" s="616"/>
      <c r="QZJ6" s="616"/>
      <c r="QZK6" s="616"/>
      <c r="QZL6" s="616"/>
      <c r="QZM6" s="667"/>
      <c r="QZN6" s="667"/>
      <c r="QZO6" s="145"/>
      <c r="QZP6" s="667"/>
      <c r="QZQ6" s="667"/>
      <c r="QZR6" s="667"/>
      <c r="QZS6" s="667"/>
      <c r="QZT6" s="667"/>
      <c r="QZU6" s="667"/>
      <c r="QZV6" s="616"/>
      <c r="QZW6" s="616"/>
      <c r="QZX6" s="667"/>
      <c r="QZY6" s="616"/>
      <c r="QZZ6" s="616"/>
      <c r="RAA6" s="616"/>
      <c r="RAB6" s="667"/>
      <c r="RAC6" s="667"/>
      <c r="RAD6" s="616"/>
      <c r="RAE6" s="616"/>
      <c r="RAF6" s="616"/>
      <c r="RAG6" s="616"/>
      <c r="RAH6" s="667"/>
      <c r="RAI6" s="667"/>
      <c r="RAJ6" s="145"/>
      <c r="RAK6" s="667"/>
      <c r="RAL6" s="667"/>
      <c r="RAM6" s="667"/>
      <c r="RAN6" s="667"/>
      <c r="RAO6" s="667"/>
      <c r="RAP6" s="667"/>
      <c r="RAQ6" s="616"/>
      <c r="RAR6" s="616"/>
      <c r="RAS6" s="667"/>
      <c r="RAT6" s="616"/>
      <c r="RAU6" s="616"/>
      <c r="RAV6" s="616"/>
      <c r="RAW6" s="667"/>
      <c r="RAX6" s="667"/>
      <c r="RAY6" s="616"/>
      <c r="RAZ6" s="616"/>
      <c r="RBA6" s="616"/>
      <c r="RBB6" s="616"/>
      <c r="RBC6" s="667"/>
      <c r="RBD6" s="667"/>
      <c r="RBE6" s="145"/>
      <c r="RBF6" s="667"/>
      <c r="RBG6" s="667"/>
      <c r="RBH6" s="667"/>
      <c r="RBI6" s="667"/>
      <c r="RBJ6" s="667"/>
      <c r="RBK6" s="667"/>
      <c r="RBL6" s="616"/>
      <c r="RBM6" s="616"/>
      <c r="RBN6" s="667"/>
      <c r="RBO6" s="616"/>
      <c r="RBP6" s="616"/>
      <c r="RBQ6" s="616"/>
      <c r="RBR6" s="667"/>
      <c r="RBS6" s="667"/>
      <c r="RBT6" s="616"/>
      <c r="RBU6" s="616"/>
      <c r="RBV6" s="616"/>
      <c r="RBW6" s="616"/>
      <c r="RBX6" s="667"/>
      <c r="RBY6" s="667"/>
      <c r="RBZ6" s="145"/>
      <c r="RCA6" s="667"/>
      <c r="RCB6" s="667"/>
      <c r="RCC6" s="667"/>
      <c r="RCD6" s="667"/>
      <c r="RCE6" s="667"/>
      <c r="RCF6" s="667"/>
      <c r="RCG6" s="616"/>
      <c r="RCH6" s="616"/>
      <c r="RCI6" s="667"/>
      <c r="RCJ6" s="616"/>
      <c r="RCK6" s="616"/>
      <c r="RCL6" s="616"/>
      <c r="RCM6" s="667"/>
      <c r="RCN6" s="667"/>
      <c r="RCO6" s="616"/>
      <c r="RCP6" s="616"/>
      <c r="RCQ6" s="616"/>
      <c r="RCR6" s="616"/>
      <c r="RCS6" s="667"/>
      <c r="RCT6" s="667"/>
      <c r="RCU6" s="145"/>
      <c r="RCV6" s="667"/>
      <c r="RCW6" s="667"/>
      <c r="RCX6" s="667"/>
      <c r="RCY6" s="667"/>
      <c r="RCZ6" s="667"/>
      <c r="RDA6" s="667"/>
      <c r="RDB6" s="616"/>
      <c r="RDC6" s="616"/>
      <c r="RDD6" s="667"/>
      <c r="RDE6" s="616"/>
      <c r="RDF6" s="616"/>
      <c r="RDG6" s="616"/>
      <c r="RDH6" s="667"/>
      <c r="RDI6" s="667"/>
      <c r="RDJ6" s="616"/>
      <c r="RDK6" s="616"/>
      <c r="RDL6" s="616"/>
      <c r="RDM6" s="616"/>
      <c r="RDN6" s="667"/>
      <c r="RDO6" s="667"/>
      <c r="RDP6" s="145"/>
      <c r="RDQ6" s="667"/>
      <c r="RDR6" s="667"/>
      <c r="RDS6" s="667"/>
      <c r="RDT6" s="667"/>
      <c r="RDU6" s="667"/>
      <c r="RDV6" s="667"/>
      <c r="RDW6" s="616"/>
      <c r="RDX6" s="616"/>
      <c r="RDY6" s="667"/>
      <c r="RDZ6" s="616"/>
      <c r="REA6" s="616"/>
      <c r="REB6" s="616"/>
      <c r="REC6" s="667"/>
      <c r="RED6" s="667"/>
      <c r="REE6" s="616"/>
      <c r="REF6" s="616"/>
      <c r="REG6" s="616"/>
      <c r="REH6" s="616"/>
      <c r="REI6" s="667"/>
      <c r="REJ6" s="667"/>
      <c r="REK6" s="145"/>
      <c r="REL6" s="667"/>
      <c r="REM6" s="667"/>
      <c r="REN6" s="667"/>
      <c r="REO6" s="667"/>
      <c r="REP6" s="667"/>
      <c r="REQ6" s="667"/>
      <c r="RER6" s="616"/>
      <c r="RES6" s="616"/>
      <c r="RET6" s="667"/>
      <c r="REU6" s="616"/>
      <c r="REV6" s="616"/>
      <c r="REW6" s="616"/>
      <c r="REX6" s="667"/>
      <c r="REY6" s="667"/>
      <c r="REZ6" s="616"/>
      <c r="RFA6" s="616"/>
      <c r="RFB6" s="616"/>
      <c r="RFC6" s="616"/>
      <c r="RFD6" s="667"/>
      <c r="RFE6" s="667"/>
      <c r="RFF6" s="145"/>
      <c r="RFG6" s="667"/>
      <c r="RFH6" s="667"/>
      <c r="RFI6" s="667"/>
      <c r="RFJ6" s="667"/>
      <c r="RFK6" s="667"/>
      <c r="RFL6" s="667"/>
      <c r="RFM6" s="616"/>
      <c r="RFN6" s="616"/>
      <c r="RFO6" s="667"/>
      <c r="RFP6" s="616"/>
      <c r="RFQ6" s="616"/>
      <c r="RFR6" s="616"/>
      <c r="RFS6" s="667"/>
      <c r="RFT6" s="667"/>
      <c r="RFU6" s="616"/>
      <c r="RFV6" s="616"/>
      <c r="RFW6" s="616"/>
      <c r="RFX6" s="616"/>
      <c r="RFY6" s="667"/>
      <c r="RFZ6" s="667"/>
      <c r="RGA6" s="145"/>
      <c r="RGB6" s="667"/>
      <c r="RGC6" s="667"/>
      <c r="RGD6" s="667"/>
      <c r="RGE6" s="667"/>
      <c r="RGF6" s="667"/>
      <c r="RGG6" s="667"/>
      <c r="RGH6" s="616"/>
      <c r="RGI6" s="616"/>
      <c r="RGJ6" s="667"/>
      <c r="RGK6" s="616"/>
      <c r="RGL6" s="616"/>
      <c r="RGM6" s="616"/>
      <c r="RGN6" s="667"/>
      <c r="RGO6" s="667"/>
      <c r="RGP6" s="616"/>
      <c r="RGQ6" s="616"/>
      <c r="RGR6" s="616"/>
      <c r="RGS6" s="616"/>
      <c r="RGT6" s="667"/>
      <c r="RGU6" s="667"/>
      <c r="RGV6" s="145"/>
      <c r="RGW6" s="667"/>
      <c r="RGX6" s="667"/>
      <c r="RGY6" s="667"/>
      <c r="RGZ6" s="667"/>
      <c r="RHA6" s="667"/>
      <c r="RHB6" s="667"/>
      <c r="RHC6" s="616"/>
      <c r="RHD6" s="616"/>
      <c r="RHE6" s="667"/>
      <c r="RHF6" s="616"/>
      <c r="RHG6" s="616"/>
      <c r="RHH6" s="616"/>
      <c r="RHI6" s="667"/>
      <c r="RHJ6" s="667"/>
      <c r="RHK6" s="616"/>
      <c r="RHL6" s="616"/>
      <c r="RHM6" s="616"/>
      <c r="RHN6" s="616"/>
      <c r="RHO6" s="667"/>
      <c r="RHP6" s="667"/>
      <c r="RHQ6" s="145"/>
      <c r="RHR6" s="667"/>
      <c r="RHS6" s="667"/>
      <c r="RHT6" s="667"/>
      <c r="RHU6" s="667"/>
      <c r="RHV6" s="667"/>
      <c r="RHW6" s="667"/>
      <c r="RHX6" s="616"/>
      <c r="RHY6" s="616"/>
      <c r="RHZ6" s="667"/>
      <c r="RIA6" s="616"/>
      <c r="RIB6" s="616"/>
      <c r="RIC6" s="616"/>
      <c r="RID6" s="667"/>
      <c r="RIE6" s="667"/>
      <c r="RIF6" s="616"/>
      <c r="RIG6" s="616"/>
      <c r="RIH6" s="616"/>
      <c r="RII6" s="616"/>
      <c r="RIJ6" s="667"/>
      <c r="RIK6" s="667"/>
      <c r="RIL6" s="145"/>
      <c r="RIM6" s="667"/>
      <c r="RIN6" s="667"/>
      <c r="RIO6" s="667"/>
      <c r="RIP6" s="667"/>
      <c r="RIQ6" s="667"/>
      <c r="RIR6" s="667"/>
      <c r="RIS6" s="616"/>
      <c r="RIT6" s="616"/>
      <c r="RIU6" s="667"/>
      <c r="RIV6" s="616"/>
      <c r="RIW6" s="616"/>
      <c r="RIX6" s="616"/>
      <c r="RIY6" s="667"/>
      <c r="RIZ6" s="667"/>
      <c r="RJA6" s="616"/>
      <c r="RJB6" s="616"/>
      <c r="RJC6" s="616"/>
      <c r="RJD6" s="616"/>
      <c r="RJE6" s="667"/>
      <c r="RJF6" s="667"/>
      <c r="RJG6" s="145"/>
      <c r="RJH6" s="667"/>
      <c r="RJI6" s="667"/>
      <c r="RJJ6" s="667"/>
      <c r="RJK6" s="667"/>
      <c r="RJL6" s="667"/>
      <c r="RJM6" s="667"/>
      <c r="RJN6" s="616"/>
      <c r="RJO6" s="616"/>
      <c r="RJP6" s="667"/>
      <c r="RJQ6" s="616"/>
      <c r="RJR6" s="616"/>
      <c r="RJS6" s="616"/>
      <c r="RJT6" s="667"/>
      <c r="RJU6" s="667"/>
      <c r="RJV6" s="616"/>
      <c r="RJW6" s="616"/>
      <c r="RJX6" s="616"/>
      <c r="RJY6" s="616"/>
      <c r="RJZ6" s="667"/>
      <c r="RKA6" s="667"/>
      <c r="RKB6" s="145"/>
      <c r="RKC6" s="667"/>
      <c r="RKD6" s="667"/>
      <c r="RKE6" s="667"/>
      <c r="RKF6" s="667"/>
      <c r="RKG6" s="667"/>
      <c r="RKH6" s="667"/>
      <c r="RKI6" s="616"/>
      <c r="RKJ6" s="616"/>
      <c r="RKK6" s="667"/>
      <c r="RKL6" s="616"/>
      <c r="RKM6" s="616"/>
      <c r="RKN6" s="616"/>
      <c r="RKO6" s="667"/>
      <c r="RKP6" s="667"/>
      <c r="RKQ6" s="616"/>
      <c r="RKR6" s="616"/>
      <c r="RKS6" s="616"/>
      <c r="RKT6" s="616"/>
      <c r="RKU6" s="667"/>
      <c r="RKV6" s="667"/>
      <c r="RKW6" s="145"/>
      <c r="RKX6" s="667"/>
      <c r="RKY6" s="667"/>
      <c r="RKZ6" s="667"/>
      <c r="RLA6" s="667"/>
      <c r="RLB6" s="667"/>
      <c r="RLC6" s="667"/>
      <c r="RLD6" s="616"/>
      <c r="RLE6" s="616"/>
      <c r="RLF6" s="667"/>
      <c r="RLG6" s="616"/>
      <c r="RLH6" s="616"/>
      <c r="RLI6" s="616"/>
      <c r="RLJ6" s="667"/>
      <c r="RLK6" s="667"/>
      <c r="RLL6" s="616"/>
      <c r="RLM6" s="616"/>
      <c r="RLN6" s="616"/>
      <c r="RLO6" s="616"/>
      <c r="RLP6" s="667"/>
      <c r="RLQ6" s="667"/>
      <c r="RLR6" s="145"/>
      <c r="RLS6" s="667"/>
      <c r="RLT6" s="667"/>
      <c r="RLU6" s="667"/>
      <c r="RLV6" s="667"/>
      <c r="RLW6" s="667"/>
      <c r="RLX6" s="667"/>
      <c r="RLY6" s="616"/>
      <c r="RLZ6" s="616"/>
      <c r="RMA6" s="667"/>
      <c r="RMB6" s="616"/>
      <c r="RMC6" s="616"/>
      <c r="RMD6" s="616"/>
      <c r="RME6" s="667"/>
      <c r="RMF6" s="667"/>
      <c r="RMG6" s="616"/>
      <c r="RMH6" s="616"/>
      <c r="RMI6" s="616"/>
      <c r="RMJ6" s="616"/>
      <c r="RMK6" s="667"/>
      <c r="RML6" s="667"/>
      <c r="RMM6" s="145"/>
      <c r="RMN6" s="667"/>
      <c r="RMO6" s="667"/>
      <c r="RMP6" s="667"/>
      <c r="RMQ6" s="667"/>
      <c r="RMR6" s="667"/>
      <c r="RMS6" s="667"/>
      <c r="RMT6" s="616"/>
      <c r="RMU6" s="616"/>
      <c r="RMV6" s="667"/>
      <c r="RMW6" s="616"/>
      <c r="RMX6" s="616"/>
      <c r="RMY6" s="616"/>
      <c r="RMZ6" s="667"/>
      <c r="RNA6" s="667"/>
      <c r="RNB6" s="616"/>
      <c r="RNC6" s="616"/>
      <c r="RND6" s="616"/>
      <c r="RNE6" s="616"/>
      <c r="RNF6" s="667"/>
      <c r="RNG6" s="667"/>
      <c r="RNH6" s="145"/>
      <c r="RNI6" s="667"/>
      <c r="RNJ6" s="667"/>
      <c r="RNK6" s="667"/>
      <c r="RNL6" s="667"/>
      <c r="RNM6" s="667"/>
      <c r="RNN6" s="667"/>
      <c r="RNO6" s="616"/>
      <c r="RNP6" s="616"/>
      <c r="RNQ6" s="667"/>
      <c r="RNR6" s="616"/>
      <c r="RNS6" s="616"/>
      <c r="RNT6" s="616"/>
      <c r="RNU6" s="667"/>
      <c r="RNV6" s="667"/>
      <c r="RNW6" s="616"/>
      <c r="RNX6" s="616"/>
      <c r="RNY6" s="616"/>
      <c r="RNZ6" s="616"/>
      <c r="ROA6" s="667"/>
      <c r="ROB6" s="667"/>
      <c r="ROC6" s="145"/>
      <c r="ROD6" s="667"/>
      <c r="ROE6" s="667"/>
      <c r="ROF6" s="667"/>
      <c r="ROG6" s="667"/>
      <c r="ROH6" s="667"/>
      <c r="ROI6" s="667"/>
      <c r="ROJ6" s="616"/>
      <c r="ROK6" s="616"/>
      <c r="ROL6" s="667"/>
      <c r="ROM6" s="616"/>
      <c r="RON6" s="616"/>
      <c r="ROO6" s="616"/>
      <c r="ROP6" s="667"/>
      <c r="ROQ6" s="667"/>
      <c r="ROR6" s="616"/>
      <c r="ROS6" s="616"/>
      <c r="ROT6" s="616"/>
      <c r="ROU6" s="616"/>
      <c r="ROV6" s="667"/>
      <c r="ROW6" s="667"/>
      <c r="ROX6" s="145"/>
      <c r="ROY6" s="667"/>
      <c r="ROZ6" s="667"/>
      <c r="RPA6" s="667"/>
      <c r="RPB6" s="667"/>
      <c r="RPC6" s="667"/>
      <c r="RPD6" s="667"/>
      <c r="RPE6" s="616"/>
      <c r="RPF6" s="616"/>
      <c r="RPG6" s="667"/>
      <c r="RPH6" s="616"/>
      <c r="RPI6" s="616"/>
      <c r="RPJ6" s="616"/>
      <c r="RPK6" s="667"/>
      <c r="RPL6" s="667"/>
      <c r="RPM6" s="616"/>
      <c r="RPN6" s="616"/>
      <c r="RPO6" s="616"/>
      <c r="RPP6" s="616"/>
      <c r="RPQ6" s="667"/>
      <c r="RPR6" s="667"/>
      <c r="RPS6" s="145"/>
      <c r="RPT6" s="667"/>
      <c r="RPU6" s="667"/>
      <c r="RPV6" s="667"/>
      <c r="RPW6" s="667"/>
      <c r="RPX6" s="667"/>
      <c r="RPY6" s="667"/>
      <c r="RPZ6" s="616"/>
      <c r="RQA6" s="616"/>
      <c r="RQB6" s="667"/>
      <c r="RQC6" s="616"/>
      <c r="RQD6" s="616"/>
      <c r="RQE6" s="616"/>
      <c r="RQF6" s="667"/>
      <c r="RQG6" s="667"/>
      <c r="RQH6" s="616"/>
      <c r="RQI6" s="616"/>
      <c r="RQJ6" s="616"/>
      <c r="RQK6" s="616"/>
      <c r="RQL6" s="667"/>
      <c r="RQM6" s="667"/>
      <c r="RQN6" s="145"/>
      <c r="RQO6" s="667"/>
      <c r="RQP6" s="667"/>
      <c r="RQQ6" s="667"/>
      <c r="RQR6" s="667"/>
      <c r="RQS6" s="667"/>
      <c r="RQT6" s="667"/>
      <c r="RQU6" s="616"/>
      <c r="RQV6" s="616"/>
      <c r="RQW6" s="667"/>
      <c r="RQX6" s="616"/>
      <c r="RQY6" s="616"/>
      <c r="RQZ6" s="616"/>
      <c r="RRA6" s="667"/>
      <c r="RRB6" s="667"/>
      <c r="RRC6" s="616"/>
      <c r="RRD6" s="616"/>
      <c r="RRE6" s="616"/>
      <c r="RRF6" s="616"/>
      <c r="RRG6" s="667"/>
      <c r="RRH6" s="667"/>
      <c r="RRI6" s="145"/>
      <c r="RRJ6" s="667"/>
      <c r="RRK6" s="667"/>
      <c r="RRL6" s="667"/>
      <c r="RRM6" s="667"/>
      <c r="RRN6" s="667"/>
      <c r="RRO6" s="667"/>
      <c r="RRP6" s="616"/>
      <c r="RRQ6" s="616"/>
      <c r="RRR6" s="667"/>
      <c r="RRS6" s="616"/>
      <c r="RRT6" s="616"/>
      <c r="RRU6" s="616"/>
      <c r="RRV6" s="667"/>
      <c r="RRW6" s="667"/>
      <c r="RRX6" s="616"/>
      <c r="RRY6" s="616"/>
      <c r="RRZ6" s="616"/>
      <c r="RSA6" s="616"/>
      <c r="RSB6" s="667"/>
      <c r="RSC6" s="667"/>
      <c r="RSD6" s="145"/>
      <c r="RSE6" s="667"/>
      <c r="RSF6" s="667"/>
      <c r="RSG6" s="667"/>
      <c r="RSH6" s="667"/>
      <c r="RSI6" s="667"/>
      <c r="RSJ6" s="667"/>
      <c r="RSK6" s="616"/>
      <c r="RSL6" s="616"/>
      <c r="RSM6" s="667"/>
      <c r="RSN6" s="616"/>
      <c r="RSO6" s="616"/>
      <c r="RSP6" s="616"/>
      <c r="RSQ6" s="667"/>
      <c r="RSR6" s="667"/>
      <c r="RSS6" s="616"/>
      <c r="RST6" s="616"/>
      <c r="RSU6" s="616"/>
      <c r="RSV6" s="616"/>
      <c r="RSW6" s="667"/>
      <c r="RSX6" s="667"/>
      <c r="RSY6" s="145"/>
      <c r="RSZ6" s="667"/>
      <c r="RTA6" s="667"/>
      <c r="RTB6" s="667"/>
      <c r="RTC6" s="667"/>
      <c r="RTD6" s="667"/>
      <c r="RTE6" s="667"/>
      <c r="RTF6" s="616"/>
      <c r="RTG6" s="616"/>
      <c r="RTH6" s="667"/>
      <c r="RTI6" s="616"/>
      <c r="RTJ6" s="616"/>
      <c r="RTK6" s="616"/>
      <c r="RTL6" s="667"/>
      <c r="RTM6" s="667"/>
      <c r="RTN6" s="616"/>
      <c r="RTO6" s="616"/>
      <c r="RTP6" s="616"/>
      <c r="RTQ6" s="616"/>
      <c r="RTR6" s="667"/>
      <c r="RTS6" s="667"/>
      <c r="RTT6" s="145"/>
      <c r="RTU6" s="667"/>
      <c r="RTV6" s="667"/>
      <c r="RTW6" s="667"/>
      <c r="RTX6" s="667"/>
      <c r="RTY6" s="667"/>
      <c r="RTZ6" s="667"/>
      <c r="RUA6" s="616"/>
      <c r="RUB6" s="616"/>
      <c r="RUC6" s="667"/>
      <c r="RUD6" s="616"/>
      <c r="RUE6" s="616"/>
      <c r="RUF6" s="616"/>
      <c r="RUG6" s="667"/>
      <c r="RUH6" s="667"/>
      <c r="RUI6" s="616"/>
      <c r="RUJ6" s="616"/>
      <c r="RUK6" s="616"/>
      <c r="RUL6" s="616"/>
      <c r="RUM6" s="667"/>
      <c r="RUN6" s="667"/>
      <c r="RUO6" s="145"/>
      <c r="RUP6" s="667"/>
      <c r="RUQ6" s="667"/>
      <c r="RUR6" s="667"/>
      <c r="RUS6" s="667"/>
      <c r="RUT6" s="667"/>
      <c r="RUU6" s="667"/>
      <c r="RUV6" s="616"/>
      <c r="RUW6" s="616"/>
      <c r="RUX6" s="667"/>
      <c r="RUY6" s="616"/>
      <c r="RUZ6" s="616"/>
      <c r="RVA6" s="616"/>
      <c r="RVB6" s="667"/>
      <c r="RVC6" s="667"/>
      <c r="RVD6" s="616"/>
      <c r="RVE6" s="616"/>
      <c r="RVF6" s="616"/>
      <c r="RVG6" s="616"/>
      <c r="RVH6" s="667"/>
      <c r="RVI6" s="667"/>
      <c r="RVJ6" s="145"/>
      <c r="RVK6" s="667"/>
      <c r="RVL6" s="667"/>
      <c r="RVM6" s="667"/>
      <c r="RVN6" s="667"/>
      <c r="RVO6" s="667"/>
      <c r="RVP6" s="667"/>
      <c r="RVQ6" s="616"/>
      <c r="RVR6" s="616"/>
      <c r="RVS6" s="667"/>
      <c r="RVT6" s="616"/>
      <c r="RVU6" s="616"/>
      <c r="RVV6" s="616"/>
      <c r="RVW6" s="667"/>
      <c r="RVX6" s="667"/>
      <c r="RVY6" s="616"/>
      <c r="RVZ6" s="616"/>
      <c r="RWA6" s="616"/>
      <c r="RWB6" s="616"/>
      <c r="RWC6" s="667"/>
      <c r="RWD6" s="667"/>
      <c r="RWE6" s="145"/>
      <c r="RWF6" s="667"/>
      <c r="RWG6" s="667"/>
      <c r="RWH6" s="667"/>
      <c r="RWI6" s="667"/>
      <c r="RWJ6" s="667"/>
      <c r="RWK6" s="667"/>
      <c r="RWL6" s="616"/>
      <c r="RWM6" s="616"/>
      <c r="RWN6" s="667"/>
      <c r="RWO6" s="616"/>
      <c r="RWP6" s="616"/>
      <c r="RWQ6" s="616"/>
      <c r="RWR6" s="667"/>
      <c r="RWS6" s="667"/>
      <c r="RWT6" s="616"/>
      <c r="RWU6" s="616"/>
      <c r="RWV6" s="616"/>
      <c r="RWW6" s="616"/>
      <c r="RWX6" s="667"/>
      <c r="RWY6" s="667"/>
      <c r="RWZ6" s="145"/>
      <c r="RXA6" s="667"/>
      <c r="RXB6" s="667"/>
      <c r="RXC6" s="667"/>
      <c r="RXD6" s="667"/>
      <c r="RXE6" s="667"/>
      <c r="RXF6" s="667"/>
      <c r="RXG6" s="616"/>
      <c r="RXH6" s="616"/>
      <c r="RXI6" s="667"/>
      <c r="RXJ6" s="616"/>
      <c r="RXK6" s="616"/>
      <c r="RXL6" s="616"/>
      <c r="RXM6" s="667"/>
      <c r="RXN6" s="667"/>
      <c r="RXO6" s="616"/>
      <c r="RXP6" s="616"/>
      <c r="RXQ6" s="616"/>
      <c r="RXR6" s="616"/>
      <c r="RXS6" s="667"/>
      <c r="RXT6" s="667"/>
      <c r="RXU6" s="145"/>
      <c r="RXV6" s="667"/>
      <c r="RXW6" s="667"/>
      <c r="RXX6" s="667"/>
      <c r="RXY6" s="667"/>
      <c r="RXZ6" s="667"/>
      <c r="RYA6" s="667"/>
      <c r="RYB6" s="616"/>
      <c r="RYC6" s="616"/>
      <c r="RYD6" s="667"/>
      <c r="RYE6" s="616"/>
      <c r="RYF6" s="616"/>
      <c r="RYG6" s="616"/>
      <c r="RYH6" s="667"/>
      <c r="RYI6" s="667"/>
      <c r="RYJ6" s="616"/>
      <c r="RYK6" s="616"/>
      <c r="RYL6" s="616"/>
      <c r="RYM6" s="616"/>
      <c r="RYN6" s="667"/>
      <c r="RYO6" s="667"/>
      <c r="RYP6" s="145"/>
      <c r="RYQ6" s="667"/>
      <c r="RYR6" s="667"/>
      <c r="RYS6" s="667"/>
      <c r="RYT6" s="667"/>
      <c r="RYU6" s="667"/>
      <c r="RYV6" s="667"/>
      <c r="RYW6" s="616"/>
      <c r="RYX6" s="616"/>
      <c r="RYY6" s="667"/>
      <c r="RYZ6" s="616"/>
      <c r="RZA6" s="616"/>
      <c r="RZB6" s="616"/>
      <c r="RZC6" s="667"/>
      <c r="RZD6" s="667"/>
      <c r="RZE6" s="616"/>
      <c r="RZF6" s="616"/>
      <c r="RZG6" s="616"/>
      <c r="RZH6" s="616"/>
      <c r="RZI6" s="667"/>
      <c r="RZJ6" s="667"/>
      <c r="RZK6" s="145"/>
      <c r="RZL6" s="667"/>
      <c r="RZM6" s="667"/>
      <c r="RZN6" s="667"/>
      <c r="RZO6" s="667"/>
      <c r="RZP6" s="667"/>
      <c r="RZQ6" s="667"/>
      <c r="RZR6" s="616"/>
      <c r="RZS6" s="616"/>
      <c r="RZT6" s="667"/>
      <c r="RZU6" s="616"/>
      <c r="RZV6" s="616"/>
      <c r="RZW6" s="616"/>
      <c r="RZX6" s="667"/>
      <c r="RZY6" s="667"/>
      <c r="RZZ6" s="616"/>
      <c r="SAA6" s="616"/>
      <c r="SAB6" s="616"/>
      <c r="SAC6" s="616"/>
      <c r="SAD6" s="667"/>
      <c r="SAE6" s="667"/>
      <c r="SAF6" s="145"/>
      <c r="SAG6" s="667"/>
      <c r="SAH6" s="667"/>
      <c r="SAI6" s="667"/>
      <c r="SAJ6" s="667"/>
      <c r="SAK6" s="667"/>
      <c r="SAL6" s="667"/>
      <c r="SAM6" s="616"/>
      <c r="SAN6" s="616"/>
      <c r="SAO6" s="667"/>
      <c r="SAP6" s="616"/>
      <c r="SAQ6" s="616"/>
      <c r="SAR6" s="616"/>
      <c r="SAS6" s="667"/>
      <c r="SAT6" s="667"/>
      <c r="SAU6" s="616"/>
      <c r="SAV6" s="616"/>
      <c r="SAW6" s="616"/>
      <c r="SAX6" s="616"/>
      <c r="SAY6" s="667"/>
      <c r="SAZ6" s="667"/>
      <c r="SBA6" s="145"/>
      <c r="SBB6" s="667"/>
      <c r="SBC6" s="667"/>
      <c r="SBD6" s="667"/>
      <c r="SBE6" s="667"/>
      <c r="SBF6" s="667"/>
      <c r="SBG6" s="667"/>
      <c r="SBH6" s="616"/>
      <c r="SBI6" s="616"/>
      <c r="SBJ6" s="667"/>
      <c r="SBK6" s="616"/>
      <c r="SBL6" s="616"/>
      <c r="SBM6" s="616"/>
      <c r="SBN6" s="667"/>
      <c r="SBO6" s="667"/>
      <c r="SBP6" s="616"/>
      <c r="SBQ6" s="616"/>
      <c r="SBR6" s="616"/>
      <c r="SBS6" s="616"/>
      <c r="SBT6" s="667"/>
      <c r="SBU6" s="667"/>
      <c r="SBV6" s="145"/>
      <c r="SBW6" s="667"/>
      <c r="SBX6" s="667"/>
      <c r="SBY6" s="667"/>
      <c r="SBZ6" s="667"/>
      <c r="SCA6" s="667"/>
      <c r="SCB6" s="667"/>
      <c r="SCC6" s="616"/>
      <c r="SCD6" s="616"/>
      <c r="SCE6" s="667"/>
      <c r="SCF6" s="616"/>
      <c r="SCG6" s="616"/>
      <c r="SCH6" s="616"/>
      <c r="SCI6" s="667"/>
      <c r="SCJ6" s="667"/>
      <c r="SCK6" s="616"/>
      <c r="SCL6" s="616"/>
      <c r="SCM6" s="616"/>
      <c r="SCN6" s="616"/>
      <c r="SCO6" s="667"/>
      <c r="SCP6" s="667"/>
      <c r="SCQ6" s="145"/>
      <c r="SCR6" s="667"/>
      <c r="SCS6" s="667"/>
      <c r="SCT6" s="667"/>
      <c r="SCU6" s="667"/>
      <c r="SCV6" s="667"/>
      <c r="SCW6" s="667"/>
      <c r="SCX6" s="616"/>
      <c r="SCY6" s="616"/>
      <c r="SCZ6" s="667"/>
      <c r="SDA6" s="616"/>
      <c r="SDB6" s="616"/>
      <c r="SDC6" s="616"/>
      <c r="SDD6" s="667"/>
      <c r="SDE6" s="667"/>
      <c r="SDF6" s="616"/>
      <c r="SDG6" s="616"/>
      <c r="SDH6" s="616"/>
      <c r="SDI6" s="616"/>
      <c r="SDJ6" s="667"/>
      <c r="SDK6" s="667"/>
      <c r="SDL6" s="145"/>
      <c r="SDM6" s="667"/>
      <c r="SDN6" s="667"/>
      <c r="SDO6" s="667"/>
      <c r="SDP6" s="667"/>
      <c r="SDQ6" s="667"/>
      <c r="SDR6" s="667"/>
      <c r="SDS6" s="616"/>
      <c r="SDT6" s="616"/>
      <c r="SDU6" s="667"/>
      <c r="SDV6" s="616"/>
      <c r="SDW6" s="616"/>
      <c r="SDX6" s="616"/>
      <c r="SDY6" s="667"/>
      <c r="SDZ6" s="667"/>
      <c r="SEA6" s="616"/>
      <c r="SEB6" s="616"/>
      <c r="SEC6" s="616"/>
      <c r="SED6" s="616"/>
      <c r="SEE6" s="667"/>
      <c r="SEF6" s="667"/>
      <c r="SEG6" s="145"/>
      <c r="SEH6" s="667"/>
      <c r="SEI6" s="667"/>
      <c r="SEJ6" s="667"/>
      <c r="SEK6" s="667"/>
      <c r="SEL6" s="667"/>
      <c r="SEM6" s="667"/>
      <c r="SEN6" s="616"/>
      <c r="SEO6" s="616"/>
      <c r="SEP6" s="667"/>
      <c r="SEQ6" s="616"/>
      <c r="SER6" s="616"/>
      <c r="SES6" s="616"/>
      <c r="SET6" s="667"/>
      <c r="SEU6" s="667"/>
      <c r="SEV6" s="616"/>
      <c r="SEW6" s="616"/>
      <c r="SEX6" s="616"/>
      <c r="SEY6" s="616"/>
      <c r="SEZ6" s="667"/>
      <c r="SFA6" s="667"/>
      <c r="SFB6" s="145"/>
      <c r="SFC6" s="667"/>
      <c r="SFD6" s="667"/>
      <c r="SFE6" s="667"/>
      <c r="SFF6" s="667"/>
      <c r="SFG6" s="667"/>
      <c r="SFH6" s="667"/>
      <c r="SFI6" s="616"/>
      <c r="SFJ6" s="616"/>
      <c r="SFK6" s="667"/>
      <c r="SFL6" s="616"/>
      <c r="SFM6" s="616"/>
      <c r="SFN6" s="616"/>
      <c r="SFO6" s="667"/>
      <c r="SFP6" s="667"/>
      <c r="SFQ6" s="616"/>
      <c r="SFR6" s="616"/>
      <c r="SFS6" s="616"/>
      <c r="SFT6" s="616"/>
      <c r="SFU6" s="667"/>
      <c r="SFV6" s="667"/>
      <c r="SFW6" s="145"/>
      <c r="SFX6" s="667"/>
      <c r="SFY6" s="667"/>
      <c r="SFZ6" s="667"/>
      <c r="SGA6" s="667"/>
      <c r="SGB6" s="667"/>
      <c r="SGC6" s="667"/>
      <c r="SGD6" s="616"/>
      <c r="SGE6" s="616"/>
      <c r="SGF6" s="667"/>
      <c r="SGG6" s="616"/>
      <c r="SGH6" s="616"/>
      <c r="SGI6" s="616"/>
      <c r="SGJ6" s="667"/>
      <c r="SGK6" s="667"/>
      <c r="SGL6" s="616"/>
      <c r="SGM6" s="616"/>
      <c r="SGN6" s="616"/>
      <c r="SGO6" s="616"/>
      <c r="SGP6" s="667"/>
      <c r="SGQ6" s="667"/>
      <c r="SGR6" s="145"/>
      <c r="SGS6" s="667"/>
      <c r="SGT6" s="667"/>
      <c r="SGU6" s="667"/>
      <c r="SGV6" s="667"/>
      <c r="SGW6" s="667"/>
      <c r="SGX6" s="667"/>
      <c r="SGY6" s="616"/>
      <c r="SGZ6" s="616"/>
      <c r="SHA6" s="667"/>
      <c r="SHB6" s="616"/>
      <c r="SHC6" s="616"/>
      <c r="SHD6" s="616"/>
      <c r="SHE6" s="667"/>
      <c r="SHF6" s="667"/>
      <c r="SHG6" s="616"/>
      <c r="SHH6" s="616"/>
      <c r="SHI6" s="616"/>
      <c r="SHJ6" s="616"/>
      <c r="SHK6" s="667"/>
      <c r="SHL6" s="667"/>
      <c r="SHM6" s="145"/>
      <c r="SHN6" s="667"/>
      <c r="SHO6" s="667"/>
      <c r="SHP6" s="667"/>
      <c r="SHQ6" s="667"/>
      <c r="SHR6" s="667"/>
      <c r="SHS6" s="667"/>
      <c r="SHT6" s="616"/>
      <c r="SHU6" s="616"/>
      <c r="SHV6" s="667"/>
      <c r="SHW6" s="616"/>
      <c r="SHX6" s="616"/>
      <c r="SHY6" s="616"/>
      <c r="SHZ6" s="667"/>
      <c r="SIA6" s="667"/>
      <c r="SIB6" s="616"/>
      <c r="SIC6" s="616"/>
      <c r="SID6" s="616"/>
      <c r="SIE6" s="616"/>
      <c r="SIF6" s="667"/>
      <c r="SIG6" s="667"/>
      <c r="SIH6" s="145"/>
      <c r="SII6" s="667"/>
      <c r="SIJ6" s="667"/>
      <c r="SIK6" s="667"/>
      <c r="SIL6" s="667"/>
      <c r="SIM6" s="667"/>
      <c r="SIN6" s="667"/>
      <c r="SIO6" s="616"/>
      <c r="SIP6" s="616"/>
      <c r="SIQ6" s="667"/>
      <c r="SIR6" s="616"/>
      <c r="SIS6" s="616"/>
      <c r="SIT6" s="616"/>
      <c r="SIU6" s="667"/>
      <c r="SIV6" s="667"/>
      <c r="SIW6" s="616"/>
      <c r="SIX6" s="616"/>
      <c r="SIY6" s="616"/>
      <c r="SIZ6" s="616"/>
      <c r="SJA6" s="667"/>
      <c r="SJB6" s="667"/>
      <c r="SJC6" s="145"/>
      <c r="SJD6" s="667"/>
      <c r="SJE6" s="667"/>
      <c r="SJF6" s="667"/>
      <c r="SJG6" s="667"/>
      <c r="SJH6" s="667"/>
      <c r="SJI6" s="667"/>
      <c r="SJJ6" s="616"/>
      <c r="SJK6" s="616"/>
      <c r="SJL6" s="667"/>
      <c r="SJM6" s="616"/>
      <c r="SJN6" s="616"/>
      <c r="SJO6" s="616"/>
      <c r="SJP6" s="667"/>
      <c r="SJQ6" s="667"/>
      <c r="SJR6" s="616"/>
      <c r="SJS6" s="616"/>
      <c r="SJT6" s="616"/>
      <c r="SJU6" s="616"/>
      <c r="SJV6" s="667"/>
      <c r="SJW6" s="667"/>
      <c r="SJX6" s="145"/>
      <c r="SJY6" s="667"/>
      <c r="SJZ6" s="667"/>
      <c r="SKA6" s="667"/>
      <c r="SKB6" s="667"/>
      <c r="SKC6" s="667"/>
      <c r="SKD6" s="667"/>
      <c r="SKE6" s="616"/>
      <c r="SKF6" s="616"/>
      <c r="SKG6" s="667"/>
      <c r="SKH6" s="616"/>
      <c r="SKI6" s="616"/>
      <c r="SKJ6" s="616"/>
      <c r="SKK6" s="667"/>
      <c r="SKL6" s="667"/>
      <c r="SKM6" s="616"/>
      <c r="SKN6" s="616"/>
      <c r="SKO6" s="616"/>
      <c r="SKP6" s="616"/>
      <c r="SKQ6" s="667"/>
      <c r="SKR6" s="667"/>
      <c r="SKS6" s="145"/>
      <c r="SKT6" s="667"/>
      <c r="SKU6" s="667"/>
      <c r="SKV6" s="667"/>
      <c r="SKW6" s="667"/>
      <c r="SKX6" s="667"/>
      <c r="SKY6" s="667"/>
      <c r="SKZ6" s="616"/>
      <c r="SLA6" s="616"/>
      <c r="SLB6" s="667"/>
      <c r="SLC6" s="616"/>
      <c r="SLD6" s="616"/>
      <c r="SLE6" s="616"/>
      <c r="SLF6" s="667"/>
      <c r="SLG6" s="667"/>
      <c r="SLH6" s="616"/>
      <c r="SLI6" s="616"/>
      <c r="SLJ6" s="616"/>
      <c r="SLK6" s="616"/>
      <c r="SLL6" s="667"/>
      <c r="SLM6" s="667"/>
      <c r="SLN6" s="145"/>
      <c r="SLO6" s="667"/>
      <c r="SLP6" s="667"/>
      <c r="SLQ6" s="667"/>
      <c r="SLR6" s="667"/>
      <c r="SLS6" s="667"/>
      <c r="SLT6" s="667"/>
      <c r="SLU6" s="616"/>
      <c r="SLV6" s="616"/>
      <c r="SLW6" s="667"/>
      <c r="SLX6" s="616"/>
      <c r="SLY6" s="616"/>
      <c r="SLZ6" s="616"/>
      <c r="SMA6" s="667"/>
      <c r="SMB6" s="667"/>
      <c r="SMC6" s="616"/>
      <c r="SMD6" s="616"/>
      <c r="SME6" s="616"/>
      <c r="SMF6" s="616"/>
      <c r="SMG6" s="667"/>
      <c r="SMH6" s="667"/>
      <c r="SMI6" s="145"/>
      <c r="SMJ6" s="667"/>
      <c r="SMK6" s="667"/>
      <c r="SML6" s="667"/>
      <c r="SMM6" s="667"/>
      <c r="SMN6" s="667"/>
      <c r="SMO6" s="667"/>
      <c r="SMP6" s="616"/>
      <c r="SMQ6" s="616"/>
      <c r="SMR6" s="667"/>
      <c r="SMS6" s="616"/>
      <c r="SMT6" s="616"/>
      <c r="SMU6" s="616"/>
      <c r="SMV6" s="667"/>
      <c r="SMW6" s="667"/>
      <c r="SMX6" s="616"/>
      <c r="SMY6" s="616"/>
      <c r="SMZ6" s="616"/>
      <c r="SNA6" s="616"/>
      <c r="SNB6" s="667"/>
      <c r="SNC6" s="667"/>
      <c r="SND6" s="145"/>
      <c r="SNE6" s="667"/>
      <c r="SNF6" s="667"/>
      <c r="SNG6" s="667"/>
      <c r="SNH6" s="667"/>
      <c r="SNI6" s="667"/>
      <c r="SNJ6" s="667"/>
      <c r="SNK6" s="616"/>
      <c r="SNL6" s="616"/>
      <c r="SNM6" s="667"/>
      <c r="SNN6" s="616"/>
      <c r="SNO6" s="616"/>
      <c r="SNP6" s="616"/>
      <c r="SNQ6" s="667"/>
      <c r="SNR6" s="667"/>
      <c r="SNS6" s="616"/>
      <c r="SNT6" s="616"/>
      <c r="SNU6" s="616"/>
      <c r="SNV6" s="616"/>
      <c r="SNW6" s="667"/>
      <c r="SNX6" s="667"/>
      <c r="SNY6" s="145"/>
      <c r="SNZ6" s="667"/>
      <c r="SOA6" s="667"/>
      <c r="SOB6" s="667"/>
      <c r="SOC6" s="667"/>
      <c r="SOD6" s="667"/>
      <c r="SOE6" s="667"/>
      <c r="SOF6" s="616"/>
      <c r="SOG6" s="616"/>
      <c r="SOH6" s="667"/>
      <c r="SOI6" s="616"/>
      <c r="SOJ6" s="616"/>
      <c r="SOK6" s="616"/>
      <c r="SOL6" s="667"/>
      <c r="SOM6" s="667"/>
      <c r="SON6" s="616"/>
      <c r="SOO6" s="616"/>
      <c r="SOP6" s="616"/>
      <c r="SOQ6" s="616"/>
      <c r="SOR6" s="667"/>
      <c r="SOS6" s="667"/>
      <c r="SOT6" s="145"/>
      <c r="SOU6" s="667"/>
      <c r="SOV6" s="667"/>
      <c r="SOW6" s="667"/>
      <c r="SOX6" s="667"/>
      <c r="SOY6" s="667"/>
      <c r="SOZ6" s="667"/>
      <c r="SPA6" s="616"/>
      <c r="SPB6" s="616"/>
      <c r="SPC6" s="667"/>
      <c r="SPD6" s="616"/>
      <c r="SPE6" s="616"/>
      <c r="SPF6" s="616"/>
      <c r="SPG6" s="667"/>
      <c r="SPH6" s="667"/>
      <c r="SPI6" s="616"/>
      <c r="SPJ6" s="616"/>
      <c r="SPK6" s="616"/>
      <c r="SPL6" s="616"/>
      <c r="SPM6" s="667"/>
      <c r="SPN6" s="667"/>
      <c r="SPO6" s="145"/>
      <c r="SPP6" s="667"/>
      <c r="SPQ6" s="667"/>
      <c r="SPR6" s="667"/>
      <c r="SPS6" s="667"/>
      <c r="SPT6" s="667"/>
      <c r="SPU6" s="667"/>
      <c r="SPV6" s="616"/>
      <c r="SPW6" s="616"/>
      <c r="SPX6" s="667"/>
      <c r="SPY6" s="616"/>
      <c r="SPZ6" s="616"/>
      <c r="SQA6" s="616"/>
      <c r="SQB6" s="667"/>
      <c r="SQC6" s="667"/>
      <c r="SQD6" s="616"/>
      <c r="SQE6" s="616"/>
      <c r="SQF6" s="616"/>
      <c r="SQG6" s="616"/>
      <c r="SQH6" s="667"/>
      <c r="SQI6" s="667"/>
      <c r="SQJ6" s="145"/>
      <c r="SQK6" s="667"/>
      <c r="SQL6" s="667"/>
      <c r="SQM6" s="667"/>
      <c r="SQN6" s="667"/>
      <c r="SQO6" s="667"/>
      <c r="SQP6" s="667"/>
      <c r="SQQ6" s="616"/>
      <c r="SQR6" s="616"/>
      <c r="SQS6" s="667"/>
      <c r="SQT6" s="616"/>
      <c r="SQU6" s="616"/>
      <c r="SQV6" s="616"/>
      <c r="SQW6" s="667"/>
      <c r="SQX6" s="667"/>
      <c r="SQY6" s="616"/>
      <c r="SQZ6" s="616"/>
      <c r="SRA6" s="616"/>
      <c r="SRB6" s="616"/>
      <c r="SRC6" s="667"/>
      <c r="SRD6" s="667"/>
      <c r="SRE6" s="145"/>
      <c r="SRF6" s="667"/>
      <c r="SRG6" s="667"/>
      <c r="SRH6" s="667"/>
      <c r="SRI6" s="667"/>
      <c r="SRJ6" s="667"/>
      <c r="SRK6" s="667"/>
      <c r="SRL6" s="616"/>
      <c r="SRM6" s="616"/>
      <c r="SRN6" s="667"/>
      <c r="SRO6" s="616"/>
      <c r="SRP6" s="616"/>
      <c r="SRQ6" s="616"/>
      <c r="SRR6" s="667"/>
      <c r="SRS6" s="667"/>
      <c r="SRT6" s="616"/>
      <c r="SRU6" s="616"/>
      <c r="SRV6" s="616"/>
      <c r="SRW6" s="616"/>
      <c r="SRX6" s="667"/>
      <c r="SRY6" s="667"/>
      <c r="SRZ6" s="145"/>
      <c r="SSA6" s="667"/>
      <c r="SSB6" s="667"/>
      <c r="SSC6" s="667"/>
      <c r="SSD6" s="667"/>
      <c r="SSE6" s="667"/>
      <c r="SSF6" s="667"/>
      <c r="SSG6" s="616"/>
      <c r="SSH6" s="616"/>
      <c r="SSI6" s="667"/>
      <c r="SSJ6" s="616"/>
      <c r="SSK6" s="616"/>
      <c r="SSL6" s="616"/>
      <c r="SSM6" s="667"/>
      <c r="SSN6" s="667"/>
      <c r="SSO6" s="616"/>
      <c r="SSP6" s="616"/>
      <c r="SSQ6" s="616"/>
      <c r="SSR6" s="616"/>
      <c r="SSS6" s="667"/>
      <c r="SST6" s="667"/>
      <c r="SSU6" s="145"/>
      <c r="SSV6" s="667"/>
      <c r="SSW6" s="667"/>
      <c r="SSX6" s="667"/>
      <c r="SSY6" s="667"/>
      <c r="SSZ6" s="667"/>
      <c r="STA6" s="667"/>
      <c r="STB6" s="616"/>
      <c r="STC6" s="616"/>
      <c r="STD6" s="667"/>
      <c r="STE6" s="616"/>
      <c r="STF6" s="616"/>
      <c r="STG6" s="616"/>
      <c r="STH6" s="667"/>
      <c r="STI6" s="667"/>
      <c r="STJ6" s="616"/>
      <c r="STK6" s="616"/>
      <c r="STL6" s="616"/>
      <c r="STM6" s="616"/>
      <c r="STN6" s="667"/>
      <c r="STO6" s="667"/>
      <c r="STP6" s="145"/>
      <c r="STQ6" s="667"/>
      <c r="STR6" s="667"/>
      <c r="STS6" s="667"/>
      <c r="STT6" s="667"/>
      <c r="STU6" s="667"/>
      <c r="STV6" s="667"/>
      <c r="STW6" s="616"/>
      <c r="STX6" s="616"/>
      <c r="STY6" s="667"/>
      <c r="STZ6" s="616"/>
      <c r="SUA6" s="616"/>
      <c r="SUB6" s="616"/>
      <c r="SUC6" s="667"/>
      <c r="SUD6" s="667"/>
      <c r="SUE6" s="616"/>
      <c r="SUF6" s="616"/>
      <c r="SUG6" s="616"/>
      <c r="SUH6" s="616"/>
      <c r="SUI6" s="667"/>
      <c r="SUJ6" s="667"/>
      <c r="SUK6" s="145"/>
      <c r="SUL6" s="667"/>
      <c r="SUM6" s="667"/>
      <c r="SUN6" s="667"/>
      <c r="SUO6" s="667"/>
      <c r="SUP6" s="667"/>
      <c r="SUQ6" s="667"/>
      <c r="SUR6" s="616"/>
      <c r="SUS6" s="616"/>
      <c r="SUT6" s="667"/>
      <c r="SUU6" s="616"/>
      <c r="SUV6" s="616"/>
      <c r="SUW6" s="616"/>
      <c r="SUX6" s="667"/>
      <c r="SUY6" s="667"/>
      <c r="SUZ6" s="616"/>
      <c r="SVA6" s="616"/>
      <c r="SVB6" s="616"/>
      <c r="SVC6" s="616"/>
      <c r="SVD6" s="667"/>
      <c r="SVE6" s="667"/>
      <c r="SVF6" s="145"/>
      <c r="SVG6" s="667"/>
      <c r="SVH6" s="667"/>
      <c r="SVI6" s="667"/>
      <c r="SVJ6" s="667"/>
      <c r="SVK6" s="667"/>
      <c r="SVL6" s="667"/>
      <c r="SVM6" s="616"/>
      <c r="SVN6" s="616"/>
      <c r="SVO6" s="667"/>
      <c r="SVP6" s="616"/>
      <c r="SVQ6" s="616"/>
      <c r="SVR6" s="616"/>
      <c r="SVS6" s="667"/>
      <c r="SVT6" s="667"/>
      <c r="SVU6" s="616"/>
      <c r="SVV6" s="616"/>
      <c r="SVW6" s="616"/>
      <c r="SVX6" s="616"/>
      <c r="SVY6" s="667"/>
      <c r="SVZ6" s="667"/>
      <c r="SWA6" s="145"/>
      <c r="SWB6" s="667"/>
      <c r="SWC6" s="667"/>
      <c r="SWD6" s="667"/>
      <c r="SWE6" s="667"/>
      <c r="SWF6" s="667"/>
      <c r="SWG6" s="667"/>
      <c r="SWH6" s="616"/>
      <c r="SWI6" s="616"/>
      <c r="SWJ6" s="667"/>
      <c r="SWK6" s="616"/>
      <c r="SWL6" s="616"/>
      <c r="SWM6" s="616"/>
      <c r="SWN6" s="667"/>
      <c r="SWO6" s="667"/>
      <c r="SWP6" s="616"/>
      <c r="SWQ6" s="616"/>
      <c r="SWR6" s="616"/>
      <c r="SWS6" s="616"/>
      <c r="SWT6" s="667"/>
      <c r="SWU6" s="667"/>
      <c r="SWV6" s="145"/>
      <c r="SWW6" s="667"/>
      <c r="SWX6" s="667"/>
      <c r="SWY6" s="667"/>
      <c r="SWZ6" s="667"/>
      <c r="SXA6" s="667"/>
      <c r="SXB6" s="667"/>
      <c r="SXC6" s="616"/>
      <c r="SXD6" s="616"/>
      <c r="SXE6" s="667"/>
      <c r="SXF6" s="616"/>
      <c r="SXG6" s="616"/>
      <c r="SXH6" s="616"/>
      <c r="SXI6" s="667"/>
      <c r="SXJ6" s="667"/>
      <c r="SXK6" s="616"/>
      <c r="SXL6" s="616"/>
      <c r="SXM6" s="616"/>
      <c r="SXN6" s="616"/>
      <c r="SXO6" s="667"/>
      <c r="SXP6" s="667"/>
      <c r="SXQ6" s="145"/>
      <c r="SXR6" s="667"/>
      <c r="SXS6" s="667"/>
      <c r="SXT6" s="667"/>
      <c r="SXU6" s="667"/>
      <c r="SXV6" s="667"/>
      <c r="SXW6" s="667"/>
      <c r="SXX6" s="616"/>
      <c r="SXY6" s="616"/>
      <c r="SXZ6" s="667"/>
      <c r="SYA6" s="616"/>
      <c r="SYB6" s="616"/>
      <c r="SYC6" s="616"/>
      <c r="SYD6" s="667"/>
      <c r="SYE6" s="667"/>
      <c r="SYF6" s="616"/>
      <c r="SYG6" s="616"/>
      <c r="SYH6" s="616"/>
      <c r="SYI6" s="616"/>
      <c r="SYJ6" s="667"/>
      <c r="SYK6" s="667"/>
      <c r="SYL6" s="145"/>
      <c r="SYM6" s="667"/>
      <c r="SYN6" s="667"/>
      <c r="SYO6" s="667"/>
      <c r="SYP6" s="667"/>
      <c r="SYQ6" s="667"/>
      <c r="SYR6" s="667"/>
      <c r="SYS6" s="616"/>
      <c r="SYT6" s="616"/>
      <c r="SYU6" s="667"/>
      <c r="SYV6" s="616"/>
      <c r="SYW6" s="616"/>
      <c r="SYX6" s="616"/>
      <c r="SYY6" s="667"/>
      <c r="SYZ6" s="667"/>
      <c r="SZA6" s="616"/>
      <c r="SZB6" s="616"/>
      <c r="SZC6" s="616"/>
      <c r="SZD6" s="616"/>
      <c r="SZE6" s="667"/>
      <c r="SZF6" s="667"/>
      <c r="SZG6" s="145"/>
      <c r="SZH6" s="667"/>
      <c r="SZI6" s="667"/>
      <c r="SZJ6" s="667"/>
      <c r="SZK6" s="667"/>
      <c r="SZL6" s="667"/>
      <c r="SZM6" s="667"/>
      <c r="SZN6" s="616"/>
      <c r="SZO6" s="616"/>
      <c r="SZP6" s="667"/>
      <c r="SZQ6" s="616"/>
      <c r="SZR6" s="616"/>
      <c r="SZS6" s="616"/>
      <c r="SZT6" s="667"/>
      <c r="SZU6" s="667"/>
      <c r="SZV6" s="616"/>
      <c r="SZW6" s="616"/>
      <c r="SZX6" s="616"/>
      <c r="SZY6" s="616"/>
      <c r="SZZ6" s="667"/>
      <c r="TAA6" s="667"/>
      <c r="TAB6" s="145"/>
      <c r="TAC6" s="667"/>
      <c r="TAD6" s="667"/>
      <c r="TAE6" s="667"/>
      <c r="TAF6" s="667"/>
      <c r="TAG6" s="667"/>
      <c r="TAH6" s="667"/>
      <c r="TAI6" s="616"/>
      <c r="TAJ6" s="616"/>
      <c r="TAK6" s="667"/>
      <c r="TAL6" s="616"/>
      <c r="TAM6" s="616"/>
      <c r="TAN6" s="616"/>
      <c r="TAO6" s="667"/>
      <c r="TAP6" s="667"/>
      <c r="TAQ6" s="616"/>
      <c r="TAR6" s="616"/>
      <c r="TAS6" s="616"/>
      <c r="TAT6" s="616"/>
      <c r="TAU6" s="667"/>
      <c r="TAV6" s="667"/>
      <c r="TAW6" s="145"/>
      <c r="TAX6" s="667"/>
      <c r="TAY6" s="667"/>
      <c r="TAZ6" s="667"/>
      <c r="TBA6" s="667"/>
      <c r="TBB6" s="667"/>
      <c r="TBC6" s="667"/>
      <c r="TBD6" s="616"/>
      <c r="TBE6" s="616"/>
      <c r="TBF6" s="667"/>
      <c r="TBG6" s="616"/>
      <c r="TBH6" s="616"/>
      <c r="TBI6" s="616"/>
      <c r="TBJ6" s="667"/>
      <c r="TBK6" s="667"/>
      <c r="TBL6" s="616"/>
      <c r="TBM6" s="616"/>
      <c r="TBN6" s="616"/>
      <c r="TBO6" s="616"/>
      <c r="TBP6" s="667"/>
      <c r="TBQ6" s="667"/>
      <c r="TBR6" s="145"/>
      <c r="TBS6" s="667"/>
      <c r="TBT6" s="667"/>
      <c r="TBU6" s="667"/>
      <c r="TBV6" s="667"/>
      <c r="TBW6" s="667"/>
      <c r="TBX6" s="667"/>
      <c r="TBY6" s="616"/>
      <c r="TBZ6" s="616"/>
      <c r="TCA6" s="667"/>
      <c r="TCB6" s="616"/>
      <c r="TCC6" s="616"/>
      <c r="TCD6" s="616"/>
      <c r="TCE6" s="667"/>
      <c r="TCF6" s="667"/>
      <c r="TCG6" s="616"/>
      <c r="TCH6" s="616"/>
      <c r="TCI6" s="616"/>
      <c r="TCJ6" s="616"/>
      <c r="TCK6" s="667"/>
      <c r="TCL6" s="667"/>
      <c r="TCM6" s="145"/>
      <c r="TCN6" s="667"/>
      <c r="TCO6" s="667"/>
      <c r="TCP6" s="667"/>
      <c r="TCQ6" s="667"/>
      <c r="TCR6" s="667"/>
      <c r="TCS6" s="667"/>
      <c r="TCT6" s="616"/>
      <c r="TCU6" s="616"/>
      <c r="TCV6" s="667"/>
      <c r="TCW6" s="616"/>
      <c r="TCX6" s="616"/>
      <c r="TCY6" s="616"/>
      <c r="TCZ6" s="667"/>
      <c r="TDA6" s="667"/>
      <c r="TDB6" s="616"/>
      <c r="TDC6" s="616"/>
      <c r="TDD6" s="616"/>
      <c r="TDE6" s="616"/>
      <c r="TDF6" s="667"/>
      <c r="TDG6" s="667"/>
      <c r="TDH6" s="145"/>
      <c r="TDI6" s="667"/>
      <c r="TDJ6" s="667"/>
      <c r="TDK6" s="667"/>
      <c r="TDL6" s="667"/>
      <c r="TDM6" s="667"/>
      <c r="TDN6" s="667"/>
      <c r="TDO6" s="616"/>
      <c r="TDP6" s="616"/>
      <c r="TDQ6" s="667"/>
      <c r="TDR6" s="616"/>
      <c r="TDS6" s="616"/>
      <c r="TDT6" s="616"/>
      <c r="TDU6" s="667"/>
      <c r="TDV6" s="667"/>
      <c r="TDW6" s="616"/>
      <c r="TDX6" s="616"/>
      <c r="TDY6" s="616"/>
      <c r="TDZ6" s="616"/>
      <c r="TEA6" s="667"/>
      <c r="TEB6" s="667"/>
      <c r="TEC6" s="145"/>
      <c r="TED6" s="667"/>
      <c r="TEE6" s="667"/>
      <c r="TEF6" s="667"/>
      <c r="TEG6" s="667"/>
      <c r="TEH6" s="667"/>
      <c r="TEI6" s="667"/>
      <c r="TEJ6" s="616"/>
      <c r="TEK6" s="616"/>
      <c r="TEL6" s="667"/>
      <c r="TEM6" s="616"/>
      <c r="TEN6" s="616"/>
      <c r="TEO6" s="616"/>
      <c r="TEP6" s="667"/>
      <c r="TEQ6" s="667"/>
      <c r="TER6" s="616"/>
      <c r="TES6" s="616"/>
      <c r="TET6" s="616"/>
      <c r="TEU6" s="616"/>
      <c r="TEV6" s="667"/>
      <c r="TEW6" s="667"/>
      <c r="TEX6" s="145"/>
      <c r="TEY6" s="667"/>
      <c r="TEZ6" s="667"/>
      <c r="TFA6" s="667"/>
      <c r="TFB6" s="667"/>
      <c r="TFC6" s="667"/>
      <c r="TFD6" s="667"/>
      <c r="TFE6" s="616"/>
      <c r="TFF6" s="616"/>
      <c r="TFG6" s="667"/>
      <c r="TFH6" s="616"/>
      <c r="TFI6" s="616"/>
      <c r="TFJ6" s="616"/>
      <c r="TFK6" s="667"/>
      <c r="TFL6" s="667"/>
      <c r="TFM6" s="616"/>
      <c r="TFN6" s="616"/>
      <c r="TFO6" s="616"/>
      <c r="TFP6" s="616"/>
      <c r="TFQ6" s="667"/>
      <c r="TFR6" s="667"/>
      <c r="TFS6" s="145"/>
      <c r="TFT6" s="667"/>
      <c r="TFU6" s="667"/>
      <c r="TFV6" s="667"/>
      <c r="TFW6" s="667"/>
      <c r="TFX6" s="667"/>
      <c r="TFY6" s="667"/>
      <c r="TFZ6" s="616"/>
      <c r="TGA6" s="616"/>
      <c r="TGB6" s="667"/>
      <c r="TGC6" s="616"/>
      <c r="TGD6" s="616"/>
      <c r="TGE6" s="616"/>
      <c r="TGF6" s="667"/>
      <c r="TGG6" s="667"/>
      <c r="TGH6" s="616"/>
      <c r="TGI6" s="616"/>
      <c r="TGJ6" s="616"/>
      <c r="TGK6" s="616"/>
      <c r="TGL6" s="667"/>
      <c r="TGM6" s="667"/>
      <c r="TGN6" s="145"/>
      <c r="TGO6" s="667"/>
      <c r="TGP6" s="667"/>
      <c r="TGQ6" s="667"/>
      <c r="TGR6" s="667"/>
      <c r="TGS6" s="667"/>
      <c r="TGT6" s="667"/>
      <c r="TGU6" s="616"/>
      <c r="TGV6" s="616"/>
      <c r="TGW6" s="667"/>
      <c r="TGX6" s="616"/>
      <c r="TGY6" s="616"/>
      <c r="TGZ6" s="616"/>
      <c r="THA6" s="667"/>
      <c r="THB6" s="667"/>
      <c r="THC6" s="616"/>
      <c r="THD6" s="616"/>
      <c r="THE6" s="616"/>
      <c r="THF6" s="616"/>
      <c r="THG6" s="667"/>
      <c r="THH6" s="667"/>
      <c r="THI6" s="145"/>
      <c r="THJ6" s="667"/>
      <c r="THK6" s="667"/>
      <c r="THL6" s="667"/>
      <c r="THM6" s="667"/>
      <c r="THN6" s="667"/>
      <c r="THO6" s="667"/>
      <c r="THP6" s="616"/>
      <c r="THQ6" s="616"/>
      <c r="THR6" s="667"/>
      <c r="THS6" s="616"/>
      <c r="THT6" s="616"/>
      <c r="THU6" s="616"/>
      <c r="THV6" s="667"/>
      <c r="THW6" s="667"/>
      <c r="THX6" s="616"/>
      <c r="THY6" s="616"/>
      <c r="THZ6" s="616"/>
      <c r="TIA6" s="616"/>
      <c r="TIB6" s="667"/>
      <c r="TIC6" s="667"/>
      <c r="TID6" s="145"/>
      <c r="TIE6" s="667"/>
      <c r="TIF6" s="667"/>
      <c r="TIG6" s="667"/>
      <c r="TIH6" s="667"/>
      <c r="TII6" s="667"/>
      <c r="TIJ6" s="667"/>
      <c r="TIK6" s="616"/>
      <c r="TIL6" s="616"/>
      <c r="TIM6" s="667"/>
      <c r="TIN6" s="616"/>
      <c r="TIO6" s="616"/>
      <c r="TIP6" s="616"/>
      <c r="TIQ6" s="667"/>
      <c r="TIR6" s="667"/>
      <c r="TIS6" s="616"/>
      <c r="TIT6" s="616"/>
      <c r="TIU6" s="616"/>
      <c r="TIV6" s="616"/>
      <c r="TIW6" s="667"/>
      <c r="TIX6" s="667"/>
      <c r="TIY6" s="145"/>
      <c r="TIZ6" s="667"/>
      <c r="TJA6" s="667"/>
      <c r="TJB6" s="667"/>
      <c r="TJC6" s="667"/>
      <c r="TJD6" s="667"/>
      <c r="TJE6" s="667"/>
      <c r="TJF6" s="616"/>
      <c r="TJG6" s="616"/>
      <c r="TJH6" s="667"/>
      <c r="TJI6" s="616"/>
      <c r="TJJ6" s="616"/>
      <c r="TJK6" s="616"/>
      <c r="TJL6" s="667"/>
      <c r="TJM6" s="667"/>
      <c r="TJN6" s="616"/>
      <c r="TJO6" s="616"/>
      <c r="TJP6" s="616"/>
      <c r="TJQ6" s="616"/>
      <c r="TJR6" s="667"/>
      <c r="TJS6" s="667"/>
      <c r="TJT6" s="145"/>
      <c r="TJU6" s="667"/>
      <c r="TJV6" s="667"/>
      <c r="TJW6" s="667"/>
      <c r="TJX6" s="667"/>
      <c r="TJY6" s="667"/>
      <c r="TJZ6" s="667"/>
      <c r="TKA6" s="616"/>
      <c r="TKB6" s="616"/>
      <c r="TKC6" s="667"/>
      <c r="TKD6" s="616"/>
      <c r="TKE6" s="616"/>
      <c r="TKF6" s="616"/>
      <c r="TKG6" s="667"/>
      <c r="TKH6" s="667"/>
      <c r="TKI6" s="616"/>
      <c r="TKJ6" s="616"/>
      <c r="TKK6" s="616"/>
      <c r="TKL6" s="616"/>
      <c r="TKM6" s="667"/>
      <c r="TKN6" s="667"/>
      <c r="TKO6" s="145"/>
      <c r="TKP6" s="667"/>
      <c r="TKQ6" s="667"/>
      <c r="TKR6" s="667"/>
      <c r="TKS6" s="667"/>
      <c r="TKT6" s="667"/>
      <c r="TKU6" s="667"/>
      <c r="TKV6" s="616"/>
      <c r="TKW6" s="616"/>
      <c r="TKX6" s="667"/>
      <c r="TKY6" s="616"/>
      <c r="TKZ6" s="616"/>
      <c r="TLA6" s="616"/>
      <c r="TLB6" s="667"/>
      <c r="TLC6" s="667"/>
      <c r="TLD6" s="616"/>
      <c r="TLE6" s="616"/>
      <c r="TLF6" s="616"/>
      <c r="TLG6" s="616"/>
      <c r="TLH6" s="667"/>
      <c r="TLI6" s="667"/>
      <c r="TLJ6" s="145"/>
      <c r="TLK6" s="667"/>
      <c r="TLL6" s="667"/>
      <c r="TLM6" s="667"/>
      <c r="TLN6" s="667"/>
      <c r="TLO6" s="667"/>
      <c r="TLP6" s="667"/>
      <c r="TLQ6" s="616"/>
      <c r="TLR6" s="616"/>
      <c r="TLS6" s="667"/>
      <c r="TLT6" s="616"/>
      <c r="TLU6" s="616"/>
      <c r="TLV6" s="616"/>
      <c r="TLW6" s="667"/>
      <c r="TLX6" s="667"/>
      <c r="TLY6" s="616"/>
      <c r="TLZ6" s="616"/>
      <c r="TMA6" s="616"/>
      <c r="TMB6" s="616"/>
      <c r="TMC6" s="667"/>
      <c r="TMD6" s="667"/>
      <c r="TME6" s="145"/>
      <c r="TMF6" s="667"/>
      <c r="TMG6" s="667"/>
      <c r="TMH6" s="667"/>
      <c r="TMI6" s="667"/>
      <c r="TMJ6" s="667"/>
      <c r="TMK6" s="667"/>
      <c r="TML6" s="616"/>
      <c r="TMM6" s="616"/>
      <c r="TMN6" s="667"/>
      <c r="TMO6" s="616"/>
      <c r="TMP6" s="616"/>
      <c r="TMQ6" s="616"/>
      <c r="TMR6" s="667"/>
      <c r="TMS6" s="667"/>
      <c r="TMT6" s="616"/>
      <c r="TMU6" s="616"/>
      <c r="TMV6" s="616"/>
      <c r="TMW6" s="616"/>
      <c r="TMX6" s="667"/>
      <c r="TMY6" s="667"/>
      <c r="TMZ6" s="145"/>
      <c r="TNA6" s="667"/>
      <c r="TNB6" s="667"/>
      <c r="TNC6" s="667"/>
      <c r="TND6" s="667"/>
      <c r="TNE6" s="667"/>
      <c r="TNF6" s="667"/>
      <c r="TNG6" s="616"/>
      <c r="TNH6" s="616"/>
      <c r="TNI6" s="667"/>
      <c r="TNJ6" s="616"/>
      <c r="TNK6" s="616"/>
      <c r="TNL6" s="616"/>
      <c r="TNM6" s="667"/>
      <c r="TNN6" s="667"/>
      <c r="TNO6" s="616"/>
      <c r="TNP6" s="616"/>
      <c r="TNQ6" s="616"/>
      <c r="TNR6" s="616"/>
      <c r="TNS6" s="667"/>
      <c r="TNT6" s="667"/>
      <c r="TNU6" s="145"/>
      <c r="TNV6" s="667"/>
      <c r="TNW6" s="667"/>
      <c r="TNX6" s="667"/>
      <c r="TNY6" s="667"/>
      <c r="TNZ6" s="667"/>
      <c r="TOA6" s="667"/>
      <c r="TOB6" s="616"/>
      <c r="TOC6" s="616"/>
      <c r="TOD6" s="667"/>
      <c r="TOE6" s="616"/>
      <c r="TOF6" s="616"/>
      <c r="TOG6" s="616"/>
      <c r="TOH6" s="667"/>
      <c r="TOI6" s="667"/>
      <c r="TOJ6" s="616"/>
      <c r="TOK6" s="616"/>
      <c r="TOL6" s="616"/>
      <c r="TOM6" s="616"/>
      <c r="TON6" s="667"/>
      <c r="TOO6" s="667"/>
      <c r="TOP6" s="145"/>
      <c r="TOQ6" s="667"/>
      <c r="TOR6" s="667"/>
      <c r="TOS6" s="667"/>
      <c r="TOT6" s="667"/>
      <c r="TOU6" s="667"/>
      <c r="TOV6" s="667"/>
      <c r="TOW6" s="616"/>
      <c r="TOX6" s="616"/>
      <c r="TOY6" s="667"/>
      <c r="TOZ6" s="616"/>
      <c r="TPA6" s="616"/>
      <c r="TPB6" s="616"/>
      <c r="TPC6" s="667"/>
      <c r="TPD6" s="667"/>
      <c r="TPE6" s="616"/>
      <c r="TPF6" s="616"/>
      <c r="TPG6" s="616"/>
      <c r="TPH6" s="616"/>
      <c r="TPI6" s="667"/>
      <c r="TPJ6" s="667"/>
      <c r="TPK6" s="145"/>
      <c r="TPL6" s="667"/>
      <c r="TPM6" s="667"/>
      <c r="TPN6" s="667"/>
      <c r="TPO6" s="667"/>
      <c r="TPP6" s="667"/>
      <c r="TPQ6" s="667"/>
      <c r="TPR6" s="616"/>
      <c r="TPS6" s="616"/>
      <c r="TPT6" s="667"/>
      <c r="TPU6" s="616"/>
      <c r="TPV6" s="616"/>
      <c r="TPW6" s="616"/>
      <c r="TPX6" s="667"/>
      <c r="TPY6" s="667"/>
      <c r="TPZ6" s="616"/>
      <c r="TQA6" s="616"/>
      <c r="TQB6" s="616"/>
      <c r="TQC6" s="616"/>
      <c r="TQD6" s="667"/>
      <c r="TQE6" s="667"/>
      <c r="TQF6" s="145"/>
      <c r="TQG6" s="667"/>
      <c r="TQH6" s="667"/>
      <c r="TQI6" s="667"/>
      <c r="TQJ6" s="667"/>
      <c r="TQK6" s="667"/>
      <c r="TQL6" s="667"/>
      <c r="TQM6" s="616"/>
      <c r="TQN6" s="616"/>
      <c r="TQO6" s="667"/>
      <c r="TQP6" s="616"/>
      <c r="TQQ6" s="616"/>
      <c r="TQR6" s="616"/>
      <c r="TQS6" s="667"/>
      <c r="TQT6" s="667"/>
      <c r="TQU6" s="616"/>
      <c r="TQV6" s="616"/>
      <c r="TQW6" s="616"/>
      <c r="TQX6" s="616"/>
      <c r="TQY6" s="667"/>
      <c r="TQZ6" s="667"/>
      <c r="TRA6" s="145"/>
      <c r="TRB6" s="667"/>
      <c r="TRC6" s="667"/>
      <c r="TRD6" s="667"/>
      <c r="TRE6" s="667"/>
      <c r="TRF6" s="667"/>
      <c r="TRG6" s="667"/>
      <c r="TRH6" s="616"/>
      <c r="TRI6" s="616"/>
      <c r="TRJ6" s="667"/>
      <c r="TRK6" s="616"/>
      <c r="TRL6" s="616"/>
      <c r="TRM6" s="616"/>
      <c r="TRN6" s="667"/>
      <c r="TRO6" s="667"/>
      <c r="TRP6" s="616"/>
      <c r="TRQ6" s="616"/>
      <c r="TRR6" s="616"/>
      <c r="TRS6" s="616"/>
      <c r="TRT6" s="667"/>
      <c r="TRU6" s="667"/>
      <c r="TRV6" s="145"/>
      <c r="TRW6" s="667"/>
      <c r="TRX6" s="667"/>
      <c r="TRY6" s="667"/>
      <c r="TRZ6" s="667"/>
      <c r="TSA6" s="667"/>
      <c r="TSB6" s="667"/>
      <c r="TSC6" s="616"/>
      <c r="TSD6" s="616"/>
      <c r="TSE6" s="667"/>
      <c r="TSF6" s="616"/>
      <c r="TSG6" s="616"/>
      <c r="TSH6" s="616"/>
      <c r="TSI6" s="667"/>
      <c r="TSJ6" s="667"/>
      <c r="TSK6" s="616"/>
      <c r="TSL6" s="616"/>
      <c r="TSM6" s="616"/>
      <c r="TSN6" s="616"/>
      <c r="TSO6" s="667"/>
      <c r="TSP6" s="667"/>
      <c r="TSQ6" s="145"/>
      <c r="TSR6" s="667"/>
      <c r="TSS6" s="667"/>
      <c r="TST6" s="667"/>
      <c r="TSU6" s="667"/>
      <c r="TSV6" s="667"/>
      <c r="TSW6" s="667"/>
      <c r="TSX6" s="616"/>
      <c r="TSY6" s="616"/>
      <c r="TSZ6" s="667"/>
      <c r="TTA6" s="616"/>
      <c r="TTB6" s="616"/>
      <c r="TTC6" s="616"/>
      <c r="TTD6" s="667"/>
      <c r="TTE6" s="667"/>
      <c r="TTF6" s="616"/>
      <c r="TTG6" s="616"/>
      <c r="TTH6" s="616"/>
      <c r="TTI6" s="616"/>
      <c r="TTJ6" s="667"/>
      <c r="TTK6" s="667"/>
      <c r="TTL6" s="145"/>
      <c r="TTM6" s="667"/>
      <c r="TTN6" s="667"/>
      <c r="TTO6" s="667"/>
      <c r="TTP6" s="667"/>
      <c r="TTQ6" s="667"/>
      <c r="TTR6" s="667"/>
      <c r="TTS6" s="616"/>
      <c r="TTT6" s="616"/>
      <c r="TTU6" s="667"/>
      <c r="TTV6" s="616"/>
      <c r="TTW6" s="616"/>
      <c r="TTX6" s="616"/>
      <c r="TTY6" s="667"/>
      <c r="TTZ6" s="667"/>
      <c r="TUA6" s="616"/>
      <c r="TUB6" s="616"/>
      <c r="TUC6" s="616"/>
      <c r="TUD6" s="616"/>
      <c r="TUE6" s="667"/>
      <c r="TUF6" s="667"/>
      <c r="TUG6" s="145"/>
      <c r="TUH6" s="667"/>
      <c r="TUI6" s="667"/>
      <c r="TUJ6" s="667"/>
      <c r="TUK6" s="667"/>
      <c r="TUL6" s="667"/>
      <c r="TUM6" s="667"/>
      <c r="TUN6" s="616"/>
      <c r="TUO6" s="616"/>
      <c r="TUP6" s="667"/>
      <c r="TUQ6" s="616"/>
      <c r="TUR6" s="616"/>
      <c r="TUS6" s="616"/>
      <c r="TUT6" s="667"/>
      <c r="TUU6" s="667"/>
      <c r="TUV6" s="616"/>
      <c r="TUW6" s="616"/>
      <c r="TUX6" s="616"/>
      <c r="TUY6" s="616"/>
      <c r="TUZ6" s="667"/>
      <c r="TVA6" s="667"/>
      <c r="TVB6" s="145"/>
      <c r="TVC6" s="667"/>
      <c r="TVD6" s="667"/>
      <c r="TVE6" s="667"/>
      <c r="TVF6" s="667"/>
      <c r="TVG6" s="667"/>
      <c r="TVH6" s="667"/>
      <c r="TVI6" s="616"/>
      <c r="TVJ6" s="616"/>
      <c r="TVK6" s="667"/>
      <c r="TVL6" s="616"/>
      <c r="TVM6" s="616"/>
      <c r="TVN6" s="616"/>
      <c r="TVO6" s="667"/>
      <c r="TVP6" s="667"/>
      <c r="TVQ6" s="616"/>
      <c r="TVR6" s="616"/>
      <c r="TVS6" s="616"/>
      <c r="TVT6" s="616"/>
      <c r="TVU6" s="667"/>
      <c r="TVV6" s="667"/>
      <c r="TVW6" s="145"/>
      <c r="TVX6" s="667"/>
      <c r="TVY6" s="667"/>
      <c r="TVZ6" s="667"/>
      <c r="TWA6" s="667"/>
      <c r="TWB6" s="667"/>
      <c r="TWC6" s="667"/>
      <c r="TWD6" s="616"/>
      <c r="TWE6" s="616"/>
      <c r="TWF6" s="667"/>
      <c r="TWG6" s="616"/>
      <c r="TWH6" s="616"/>
      <c r="TWI6" s="616"/>
      <c r="TWJ6" s="667"/>
      <c r="TWK6" s="667"/>
      <c r="TWL6" s="616"/>
      <c r="TWM6" s="616"/>
      <c r="TWN6" s="616"/>
      <c r="TWO6" s="616"/>
      <c r="TWP6" s="667"/>
      <c r="TWQ6" s="667"/>
      <c r="TWR6" s="145"/>
      <c r="TWS6" s="667"/>
      <c r="TWT6" s="667"/>
      <c r="TWU6" s="667"/>
      <c r="TWV6" s="667"/>
      <c r="TWW6" s="667"/>
      <c r="TWX6" s="667"/>
      <c r="TWY6" s="616"/>
      <c r="TWZ6" s="616"/>
      <c r="TXA6" s="667"/>
      <c r="TXB6" s="616"/>
      <c r="TXC6" s="616"/>
      <c r="TXD6" s="616"/>
      <c r="TXE6" s="667"/>
      <c r="TXF6" s="667"/>
      <c r="TXG6" s="616"/>
      <c r="TXH6" s="616"/>
      <c r="TXI6" s="616"/>
      <c r="TXJ6" s="616"/>
      <c r="TXK6" s="667"/>
      <c r="TXL6" s="667"/>
      <c r="TXM6" s="145"/>
      <c r="TXN6" s="667"/>
      <c r="TXO6" s="667"/>
      <c r="TXP6" s="667"/>
      <c r="TXQ6" s="667"/>
      <c r="TXR6" s="667"/>
      <c r="TXS6" s="667"/>
      <c r="TXT6" s="616"/>
      <c r="TXU6" s="616"/>
      <c r="TXV6" s="667"/>
      <c r="TXW6" s="616"/>
      <c r="TXX6" s="616"/>
      <c r="TXY6" s="616"/>
      <c r="TXZ6" s="667"/>
      <c r="TYA6" s="667"/>
      <c r="TYB6" s="616"/>
      <c r="TYC6" s="616"/>
      <c r="TYD6" s="616"/>
      <c r="TYE6" s="616"/>
      <c r="TYF6" s="667"/>
      <c r="TYG6" s="667"/>
      <c r="TYH6" s="145"/>
      <c r="TYI6" s="667"/>
      <c r="TYJ6" s="667"/>
      <c r="TYK6" s="667"/>
      <c r="TYL6" s="667"/>
      <c r="TYM6" s="667"/>
      <c r="TYN6" s="667"/>
      <c r="TYO6" s="616"/>
      <c r="TYP6" s="616"/>
      <c r="TYQ6" s="667"/>
      <c r="TYR6" s="616"/>
      <c r="TYS6" s="616"/>
      <c r="TYT6" s="616"/>
      <c r="TYU6" s="667"/>
      <c r="TYV6" s="667"/>
      <c r="TYW6" s="616"/>
      <c r="TYX6" s="616"/>
      <c r="TYY6" s="616"/>
      <c r="TYZ6" s="616"/>
      <c r="TZA6" s="667"/>
      <c r="TZB6" s="667"/>
      <c r="TZC6" s="145"/>
      <c r="TZD6" s="667"/>
      <c r="TZE6" s="667"/>
      <c r="TZF6" s="667"/>
      <c r="TZG6" s="667"/>
      <c r="TZH6" s="667"/>
      <c r="TZI6" s="667"/>
      <c r="TZJ6" s="616"/>
      <c r="TZK6" s="616"/>
      <c r="TZL6" s="667"/>
      <c r="TZM6" s="616"/>
      <c r="TZN6" s="616"/>
      <c r="TZO6" s="616"/>
      <c r="TZP6" s="667"/>
      <c r="TZQ6" s="667"/>
      <c r="TZR6" s="616"/>
      <c r="TZS6" s="616"/>
      <c r="TZT6" s="616"/>
      <c r="TZU6" s="616"/>
      <c r="TZV6" s="667"/>
      <c r="TZW6" s="667"/>
      <c r="TZX6" s="145"/>
      <c r="TZY6" s="667"/>
      <c r="TZZ6" s="667"/>
      <c r="UAA6" s="667"/>
      <c r="UAB6" s="667"/>
      <c r="UAC6" s="667"/>
      <c r="UAD6" s="667"/>
      <c r="UAE6" s="616"/>
      <c r="UAF6" s="616"/>
      <c r="UAG6" s="667"/>
      <c r="UAH6" s="616"/>
      <c r="UAI6" s="616"/>
      <c r="UAJ6" s="616"/>
      <c r="UAK6" s="667"/>
      <c r="UAL6" s="667"/>
      <c r="UAM6" s="616"/>
      <c r="UAN6" s="616"/>
      <c r="UAO6" s="616"/>
      <c r="UAP6" s="616"/>
      <c r="UAQ6" s="667"/>
      <c r="UAR6" s="667"/>
      <c r="UAS6" s="145"/>
      <c r="UAT6" s="667"/>
      <c r="UAU6" s="667"/>
      <c r="UAV6" s="667"/>
      <c r="UAW6" s="667"/>
      <c r="UAX6" s="667"/>
      <c r="UAY6" s="667"/>
      <c r="UAZ6" s="616"/>
      <c r="UBA6" s="616"/>
      <c r="UBB6" s="667"/>
      <c r="UBC6" s="616"/>
      <c r="UBD6" s="616"/>
      <c r="UBE6" s="616"/>
      <c r="UBF6" s="667"/>
      <c r="UBG6" s="667"/>
      <c r="UBH6" s="616"/>
      <c r="UBI6" s="616"/>
      <c r="UBJ6" s="616"/>
      <c r="UBK6" s="616"/>
      <c r="UBL6" s="667"/>
      <c r="UBM6" s="667"/>
      <c r="UBN6" s="145"/>
      <c r="UBO6" s="667"/>
      <c r="UBP6" s="667"/>
      <c r="UBQ6" s="667"/>
      <c r="UBR6" s="667"/>
      <c r="UBS6" s="667"/>
      <c r="UBT6" s="667"/>
      <c r="UBU6" s="616"/>
      <c r="UBV6" s="616"/>
      <c r="UBW6" s="667"/>
      <c r="UBX6" s="616"/>
      <c r="UBY6" s="616"/>
      <c r="UBZ6" s="616"/>
      <c r="UCA6" s="667"/>
      <c r="UCB6" s="667"/>
      <c r="UCC6" s="616"/>
      <c r="UCD6" s="616"/>
      <c r="UCE6" s="616"/>
      <c r="UCF6" s="616"/>
      <c r="UCG6" s="667"/>
      <c r="UCH6" s="667"/>
      <c r="UCI6" s="145"/>
      <c r="UCJ6" s="667"/>
      <c r="UCK6" s="667"/>
      <c r="UCL6" s="667"/>
      <c r="UCM6" s="667"/>
      <c r="UCN6" s="667"/>
      <c r="UCO6" s="667"/>
      <c r="UCP6" s="616"/>
      <c r="UCQ6" s="616"/>
      <c r="UCR6" s="667"/>
      <c r="UCS6" s="616"/>
      <c r="UCT6" s="616"/>
      <c r="UCU6" s="616"/>
      <c r="UCV6" s="667"/>
      <c r="UCW6" s="667"/>
      <c r="UCX6" s="616"/>
      <c r="UCY6" s="616"/>
      <c r="UCZ6" s="616"/>
      <c r="UDA6" s="616"/>
      <c r="UDB6" s="667"/>
      <c r="UDC6" s="667"/>
      <c r="UDD6" s="145"/>
      <c r="UDE6" s="667"/>
      <c r="UDF6" s="667"/>
      <c r="UDG6" s="667"/>
      <c r="UDH6" s="667"/>
      <c r="UDI6" s="667"/>
      <c r="UDJ6" s="667"/>
      <c r="UDK6" s="616"/>
      <c r="UDL6" s="616"/>
      <c r="UDM6" s="667"/>
      <c r="UDN6" s="616"/>
      <c r="UDO6" s="616"/>
      <c r="UDP6" s="616"/>
      <c r="UDQ6" s="667"/>
      <c r="UDR6" s="667"/>
      <c r="UDS6" s="616"/>
      <c r="UDT6" s="616"/>
      <c r="UDU6" s="616"/>
      <c r="UDV6" s="616"/>
      <c r="UDW6" s="667"/>
      <c r="UDX6" s="667"/>
      <c r="UDY6" s="145"/>
      <c r="UDZ6" s="667"/>
      <c r="UEA6" s="667"/>
      <c r="UEB6" s="667"/>
      <c r="UEC6" s="667"/>
      <c r="UED6" s="667"/>
      <c r="UEE6" s="667"/>
      <c r="UEF6" s="616"/>
      <c r="UEG6" s="616"/>
      <c r="UEH6" s="667"/>
      <c r="UEI6" s="616"/>
      <c r="UEJ6" s="616"/>
      <c r="UEK6" s="616"/>
      <c r="UEL6" s="667"/>
      <c r="UEM6" s="667"/>
      <c r="UEN6" s="616"/>
      <c r="UEO6" s="616"/>
      <c r="UEP6" s="616"/>
      <c r="UEQ6" s="616"/>
      <c r="UER6" s="667"/>
      <c r="UES6" s="667"/>
      <c r="UET6" s="145"/>
      <c r="UEU6" s="667"/>
      <c r="UEV6" s="667"/>
      <c r="UEW6" s="667"/>
      <c r="UEX6" s="667"/>
      <c r="UEY6" s="667"/>
      <c r="UEZ6" s="667"/>
      <c r="UFA6" s="616"/>
      <c r="UFB6" s="616"/>
      <c r="UFC6" s="667"/>
      <c r="UFD6" s="616"/>
      <c r="UFE6" s="616"/>
      <c r="UFF6" s="616"/>
      <c r="UFG6" s="667"/>
      <c r="UFH6" s="667"/>
      <c r="UFI6" s="616"/>
      <c r="UFJ6" s="616"/>
      <c r="UFK6" s="616"/>
      <c r="UFL6" s="616"/>
      <c r="UFM6" s="667"/>
      <c r="UFN6" s="667"/>
      <c r="UFO6" s="145"/>
      <c r="UFP6" s="667"/>
      <c r="UFQ6" s="667"/>
      <c r="UFR6" s="667"/>
      <c r="UFS6" s="667"/>
      <c r="UFT6" s="667"/>
      <c r="UFU6" s="667"/>
      <c r="UFV6" s="616"/>
      <c r="UFW6" s="616"/>
      <c r="UFX6" s="667"/>
      <c r="UFY6" s="616"/>
      <c r="UFZ6" s="616"/>
      <c r="UGA6" s="616"/>
      <c r="UGB6" s="667"/>
      <c r="UGC6" s="667"/>
      <c r="UGD6" s="616"/>
      <c r="UGE6" s="616"/>
      <c r="UGF6" s="616"/>
      <c r="UGG6" s="616"/>
      <c r="UGH6" s="667"/>
      <c r="UGI6" s="667"/>
      <c r="UGJ6" s="145"/>
      <c r="UGK6" s="667"/>
      <c r="UGL6" s="667"/>
      <c r="UGM6" s="667"/>
      <c r="UGN6" s="667"/>
      <c r="UGO6" s="667"/>
      <c r="UGP6" s="667"/>
      <c r="UGQ6" s="616"/>
      <c r="UGR6" s="616"/>
      <c r="UGS6" s="667"/>
      <c r="UGT6" s="616"/>
      <c r="UGU6" s="616"/>
      <c r="UGV6" s="616"/>
      <c r="UGW6" s="667"/>
      <c r="UGX6" s="667"/>
      <c r="UGY6" s="616"/>
      <c r="UGZ6" s="616"/>
      <c r="UHA6" s="616"/>
      <c r="UHB6" s="616"/>
      <c r="UHC6" s="667"/>
      <c r="UHD6" s="667"/>
      <c r="UHE6" s="145"/>
      <c r="UHF6" s="667"/>
      <c r="UHG6" s="667"/>
      <c r="UHH6" s="667"/>
      <c r="UHI6" s="667"/>
      <c r="UHJ6" s="667"/>
      <c r="UHK6" s="667"/>
      <c r="UHL6" s="616"/>
      <c r="UHM6" s="616"/>
      <c r="UHN6" s="667"/>
      <c r="UHO6" s="616"/>
      <c r="UHP6" s="616"/>
      <c r="UHQ6" s="616"/>
      <c r="UHR6" s="667"/>
      <c r="UHS6" s="667"/>
      <c r="UHT6" s="616"/>
      <c r="UHU6" s="616"/>
      <c r="UHV6" s="616"/>
      <c r="UHW6" s="616"/>
      <c r="UHX6" s="667"/>
      <c r="UHY6" s="667"/>
      <c r="UHZ6" s="145"/>
      <c r="UIA6" s="667"/>
      <c r="UIB6" s="667"/>
      <c r="UIC6" s="667"/>
      <c r="UID6" s="667"/>
      <c r="UIE6" s="667"/>
      <c r="UIF6" s="667"/>
      <c r="UIG6" s="616"/>
      <c r="UIH6" s="616"/>
      <c r="UII6" s="667"/>
      <c r="UIJ6" s="616"/>
      <c r="UIK6" s="616"/>
      <c r="UIL6" s="616"/>
      <c r="UIM6" s="667"/>
      <c r="UIN6" s="667"/>
      <c r="UIO6" s="616"/>
      <c r="UIP6" s="616"/>
      <c r="UIQ6" s="616"/>
      <c r="UIR6" s="616"/>
      <c r="UIS6" s="667"/>
      <c r="UIT6" s="667"/>
      <c r="UIU6" s="145"/>
      <c r="UIV6" s="667"/>
      <c r="UIW6" s="667"/>
      <c r="UIX6" s="667"/>
      <c r="UIY6" s="667"/>
      <c r="UIZ6" s="667"/>
      <c r="UJA6" s="667"/>
      <c r="UJB6" s="616"/>
      <c r="UJC6" s="616"/>
      <c r="UJD6" s="667"/>
      <c r="UJE6" s="616"/>
      <c r="UJF6" s="616"/>
      <c r="UJG6" s="616"/>
      <c r="UJH6" s="667"/>
      <c r="UJI6" s="667"/>
      <c r="UJJ6" s="616"/>
      <c r="UJK6" s="616"/>
      <c r="UJL6" s="616"/>
      <c r="UJM6" s="616"/>
      <c r="UJN6" s="667"/>
      <c r="UJO6" s="667"/>
      <c r="UJP6" s="145"/>
      <c r="UJQ6" s="667"/>
      <c r="UJR6" s="667"/>
      <c r="UJS6" s="667"/>
      <c r="UJT6" s="667"/>
      <c r="UJU6" s="667"/>
      <c r="UJV6" s="667"/>
      <c r="UJW6" s="616"/>
      <c r="UJX6" s="616"/>
      <c r="UJY6" s="667"/>
      <c r="UJZ6" s="616"/>
      <c r="UKA6" s="616"/>
      <c r="UKB6" s="616"/>
      <c r="UKC6" s="667"/>
      <c r="UKD6" s="667"/>
      <c r="UKE6" s="616"/>
      <c r="UKF6" s="616"/>
      <c r="UKG6" s="616"/>
      <c r="UKH6" s="616"/>
      <c r="UKI6" s="667"/>
      <c r="UKJ6" s="667"/>
      <c r="UKK6" s="145"/>
      <c r="UKL6" s="667"/>
      <c r="UKM6" s="667"/>
      <c r="UKN6" s="667"/>
      <c r="UKO6" s="667"/>
      <c r="UKP6" s="667"/>
      <c r="UKQ6" s="667"/>
      <c r="UKR6" s="616"/>
      <c r="UKS6" s="616"/>
      <c r="UKT6" s="667"/>
      <c r="UKU6" s="616"/>
      <c r="UKV6" s="616"/>
      <c r="UKW6" s="616"/>
      <c r="UKX6" s="667"/>
      <c r="UKY6" s="667"/>
      <c r="UKZ6" s="616"/>
      <c r="ULA6" s="616"/>
      <c r="ULB6" s="616"/>
      <c r="ULC6" s="616"/>
      <c r="ULD6" s="667"/>
      <c r="ULE6" s="667"/>
      <c r="ULF6" s="145"/>
      <c r="ULG6" s="667"/>
      <c r="ULH6" s="667"/>
      <c r="ULI6" s="667"/>
      <c r="ULJ6" s="667"/>
      <c r="ULK6" s="667"/>
      <c r="ULL6" s="667"/>
      <c r="ULM6" s="616"/>
      <c r="ULN6" s="616"/>
      <c r="ULO6" s="667"/>
      <c r="ULP6" s="616"/>
      <c r="ULQ6" s="616"/>
      <c r="ULR6" s="616"/>
      <c r="ULS6" s="667"/>
      <c r="ULT6" s="667"/>
      <c r="ULU6" s="616"/>
      <c r="ULV6" s="616"/>
      <c r="ULW6" s="616"/>
      <c r="ULX6" s="616"/>
      <c r="ULY6" s="667"/>
      <c r="ULZ6" s="667"/>
      <c r="UMA6" s="145"/>
      <c r="UMB6" s="667"/>
      <c r="UMC6" s="667"/>
      <c r="UMD6" s="667"/>
      <c r="UME6" s="667"/>
      <c r="UMF6" s="667"/>
      <c r="UMG6" s="667"/>
      <c r="UMH6" s="616"/>
      <c r="UMI6" s="616"/>
      <c r="UMJ6" s="667"/>
      <c r="UMK6" s="616"/>
      <c r="UML6" s="616"/>
      <c r="UMM6" s="616"/>
      <c r="UMN6" s="667"/>
      <c r="UMO6" s="667"/>
      <c r="UMP6" s="616"/>
      <c r="UMQ6" s="616"/>
      <c r="UMR6" s="616"/>
      <c r="UMS6" s="616"/>
      <c r="UMT6" s="667"/>
      <c r="UMU6" s="667"/>
      <c r="UMV6" s="145"/>
      <c r="UMW6" s="667"/>
      <c r="UMX6" s="667"/>
      <c r="UMY6" s="667"/>
      <c r="UMZ6" s="667"/>
      <c r="UNA6" s="667"/>
      <c r="UNB6" s="667"/>
      <c r="UNC6" s="616"/>
      <c r="UND6" s="616"/>
      <c r="UNE6" s="667"/>
      <c r="UNF6" s="616"/>
      <c r="UNG6" s="616"/>
      <c r="UNH6" s="616"/>
      <c r="UNI6" s="667"/>
      <c r="UNJ6" s="667"/>
      <c r="UNK6" s="616"/>
      <c r="UNL6" s="616"/>
      <c r="UNM6" s="616"/>
      <c r="UNN6" s="616"/>
      <c r="UNO6" s="667"/>
      <c r="UNP6" s="667"/>
      <c r="UNQ6" s="145"/>
      <c r="UNR6" s="667"/>
      <c r="UNS6" s="667"/>
      <c r="UNT6" s="667"/>
      <c r="UNU6" s="667"/>
      <c r="UNV6" s="667"/>
      <c r="UNW6" s="667"/>
      <c r="UNX6" s="616"/>
      <c r="UNY6" s="616"/>
      <c r="UNZ6" s="667"/>
      <c r="UOA6" s="616"/>
      <c r="UOB6" s="616"/>
      <c r="UOC6" s="616"/>
      <c r="UOD6" s="667"/>
      <c r="UOE6" s="667"/>
      <c r="UOF6" s="616"/>
      <c r="UOG6" s="616"/>
      <c r="UOH6" s="616"/>
      <c r="UOI6" s="616"/>
      <c r="UOJ6" s="667"/>
      <c r="UOK6" s="667"/>
      <c r="UOL6" s="145"/>
      <c r="UOM6" s="667"/>
      <c r="UON6" s="667"/>
      <c r="UOO6" s="667"/>
      <c r="UOP6" s="667"/>
      <c r="UOQ6" s="667"/>
      <c r="UOR6" s="667"/>
      <c r="UOS6" s="616"/>
      <c r="UOT6" s="616"/>
      <c r="UOU6" s="667"/>
      <c r="UOV6" s="616"/>
      <c r="UOW6" s="616"/>
      <c r="UOX6" s="616"/>
      <c r="UOY6" s="667"/>
      <c r="UOZ6" s="667"/>
      <c r="UPA6" s="616"/>
      <c r="UPB6" s="616"/>
      <c r="UPC6" s="616"/>
      <c r="UPD6" s="616"/>
      <c r="UPE6" s="667"/>
      <c r="UPF6" s="667"/>
      <c r="UPG6" s="145"/>
      <c r="UPH6" s="667"/>
      <c r="UPI6" s="667"/>
      <c r="UPJ6" s="667"/>
      <c r="UPK6" s="667"/>
      <c r="UPL6" s="667"/>
      <c r="UPM6" s="667"/>
      <c r="UPN6" s="616"/>
      <c r="UPO6" s="616"/>
      <c r="UPP6" s="667"/>
      <c r="UPQ6" s="616"/>
      <c r="UPR6" s="616"/>
      <c r="UPS6" s="616"/>
      <c r="UPT6" s="667"/>
      <c r="UPU6" s="667"/>
      <c r="UPV6" s="616"/>
      <c r="UPW6" s="616"/>
      <c r="UPX6" s="616"/>
      <c r="UPY6" s="616"/>
      <c r="UPZ6" s="667"/>
      <c r="UQA6" s="667"/>
      <c r="UQB6" s="145"/>
      <c r="UQC6" s="667"/>
      <c r="UQD6" s="667"/>
      <c r="UQE6" s="667"/>
      <c r="UQF6" s="667"/>
      <c r="UQG6" s="667"/>
      <c r="UQH6" s="667"/>
      <c r="UQI6" s="616"/>
      <c r="UQJ6" s="616"/>
      <c r="UQK6" s="667"/>
      <c r="UQL6" s="616"/>
      <c r="UQM6" s="616"/>
      <c r="UQN6" s="616"/>
      <c r="UQO6" s="667"/>
      <c r="UQP6" s="667"/>
      <c r="UQQ6" s="616"/>
      <c r="UQR6" s="616"/>
      <c r="UQS6" s="616"/>
      <c r="UQT6" s="616"/>
      <c r="UQU6" s="667"/>
      <c r="UQV6" s="667"/>
      <c r="UQW6" s="145"/>
      <c r="UQX6" s="667"/>
      <c r="UQY6" s="667"/>
      <c r="UQZ6" s="667"/>
      <c r="URA6" s="667"/>
      <c r="URB6" s="667"/>
      <c r="URC6" s="667"/>
      <c r="URD6" s="616"/>
      <c r="URE6" s="616"/>
      <c r="URF6" s="667"/>
      <c r="URG6" s="616"/>
      <c r="URH6" s="616"/>
      <c r="URI6" s="616"/>
      <c r="URJ6" s="667"/>
      <c r="URK6" s="667"/>
      <c r="URL6" s="616"/>
      <c r="URM6" s="616"/>
      <c r="URN6" s="616"/>
      <c r="URO6" s="616"/>
      <c r="URP6" s="667"/>
      <c r="URQ6" s="667"/>
      <c r="URR6" s="145"/>
      <c r="URS6" s="667"/>
      <c r="URT6" s="667"/>
      <c r="URU6" s="667"/>
      <c r="URV6" s="667"/>
      <c r="URW6" s="667"/>
      <c r="URX6" s="667"/>
      <c r="URY6" s="616"/>
      <c r="URZ6" s="616"/>
      <c r="USA6" s="667"/>
      <c r="USB6" s="616"/>
      <c r="USC6" s="616"/>
      <c r="USD6" s="616"/>
      <c r="USE6" s="667"/>
      <c r="USF6" s="667"/>
      <c r="USG6" s="616"/>
      <c r="USH6" s="616"/>
      <c r="USI6" s="616"/>
      <c r="USJ6" s="616"/>
      <c r="USK6" s="667"/>
      <c r="USL6" s="667"/>
      <c r="USM6" s="145"/>
      <c r="USN6" s="667"/>
      <c r="USO6" s="667"/>
      <c r="USP6" s="667"/>
      <c r="USQ6" s="667"/>
      <c r="USR6" s="667"/>
      <c r="USS6" s="667"/>
      <c r="UST6" s="616"/>
      <c r="USU6" s="616"/>
      <c r="USV6" s="667"/>
      <c r="USW6" s="616"/>
      <c r="USX6" s="616"/>
      <c r="USY6" s="616"/>
      <c r="USZ6" s="667"/>
      <c r="UTA6" s="667"/>
      <c r="UTB6" s="616"/>
      <c r="UTC6" s="616"/>
      <c r="UTD6" s="616"/>
      <c r="UTE6" s="616"/>
      <c r="UTF6" s="667"/>
      <c r="UTG6" s="667"/>
      <c r="UTH6" s="145"/>
      <c r="UTI6" s="667"/>
      <c r="UTJ6" s="667"/>
      <c r="UTK6" s="667"/>
      <c r="UTL6" s="667"/>
      <c r="UTM6" s="667"/>
      <c r="UTN6" s="667"/>
      <c r="UTO6" s="616"/>
      <c r="UTP6" s="616"/>
      <c r="UTQ6" s="667"/>
      <c r="UTR6" s="616"/>
      <c r="UTS6" s="616"/>
      <c r="UTT6" s="616"/>
      <c r="UTU6" s="667"/>
      <c r="UTV6" s="667"/>
      <c r="UTW6" s="616"/>
      <c r="UTX6" s="616"/>
      <c r="UTY6" s="616"/>
      <c r="UTZ6" s="616"/>
      <c r="UUA6" s="667"/>
      <c r="UUB6" s="667"/>
      <c r="UUC6" s="145"/>
      <c r="UUD6" s="667"/>
      <c r="UUE6" s="667"/>
      <c r="UUF6" s="667"/>
      <c r="UUG6" s="667"/>
      <c r="UUH6" s="667"/>
      <c r="UUI6" s="667"/>
      <c r="UUJ6" s="616"/>
      <c r="UUK6" s="616"/>
      <c r="UUL6" s="667"/>
      <c r="UUM6" s="616"/>
      <c r="UUN6" s="616"/>
      <c r="UUO6" s="616"/>
      <c r="UUP6" s="667"/>
      <c r="UUQ6" s="667"/>
      <c r="UUR6" s="616"/>
      <c r="UUS6" s="616"/>
      <c r="UUT6" s="616"/>
      <c r="UUU6" s="616"/>
      <c r="UUV6" s="667"/>
      <c r="UUW6" s="667"/>
      <c r="UUX6" s="145"/>
      <c r="UUY6" s="667"/>
      <c r="UUZ6" s="667"/>
      <c r="UVA6" s="667"/>
      <c r="UVB6" s="667"/>
      <c r="UVC6" s="667"/>
      <c r="UVD6" s="667"/>
      <c r="UVE6" s="616"/>
      <c r="UVF6" s="616"/>
      <c r="UVG6" s="667"/>
      <c r="UVH6" s="616"/>
      <c r="UVI6" s="616"/>
      <c r="UVJ6" s="616"/>
      <c r="UVK6" s="667"/>
      <c r="UVL6" s="667"/>
      <c r="UVM6" s="616"/>
      <c r="UVN6" s="616"/>
      <c r="UVO6" s="616"/>
      <c r="UVP6" s="616"/>
      <c r="UVQ6" s="667"/>
      <c r="UVR6" s="667"/>
      <c r="UVS6" s="145"/>
      <c r="UVT6" s="667"/>
      <c r="UVU6" s="667"/>
      <c r="UVV6" s="667"/>
      <c r="UVW6" s="667"/>
      <c r="UVX6" s="667"/>
      <c r="UVY6" s="667"/>
      <c r="UVZ6" s="616"/>
      <c r="UWA6" s="616"/>
      <c r="UWB6" s="667"/>
      <c r="UWC6" s="616"/>
      <c r="UWD6" s="616"/>
      <c r="UWE6" s="616"/>
      <c r="UWF6" s="667"/>
      <c r="UWG6" s="667"/>
      <c r="UWH6" s="616"/>
      <c r="UWI6" s="616"/>
      <c r="UWJ6" s="616"/>
      <c r="UWK6" s="616"/>
      <c r="UWL6" s="667"/>
      <c r="UWM6" s="667"/>
      <c r="UWN6" s="145"/>
      <c r="UWO6" s="667"/>
      <c r="UWP6" s="667"/>
      <c r="UWQ6" s="667"/>
      <c r="UWR6" s="667"/>
      <c r="UWS6" s="667"/>
      <c r="UWT6" s="667"/>
      <c r="UWU6" s="616"/>
      <c r="UWV6" s="616"/>
      <c r="UWW6" s="667"/>
      <c r="UWX6" s="616"/>
      <c r="UWY6" s="616"/>
      <c r="UWZ6" s="616"/>
      <c r="UXA6" s="667"/>
      <c r="UXB6" s="667"/>
      <c r="UXC6" s="616"/>
      <c r="UXD6" s="616"/>
      <c r="UXE6" s="616"/>
      <c r="UXF6" s="616"/>
      <c r="UXG6" s="667"/>
      <c r="UXH6" s="667"/>
      <c r="UXI6" s="145"/>
      <c r="UXJ6" s="667"/>
      <c r="UXK6" s="667"/>
      <c r="UXL6" s="667"/>
      <c r="UXM6" s="667"/>
      <c r="UXN6" s="667"/>
      <c r="UXO6" s="667"/>
      <c r="UXP6" s="616"/>
      <c r="UXQ6" s="616"/>
      <c r="UXR6" s="667"/>
      <c r="UXS6" s="616"/>
      <c r="UXT6" s="616"/>
      <c r="UXU6" s="616"/>
      <c r="UXV6" s="667"/>
      <c r="UXW6" s="667"/>
      <c r="UXX6" s="616"/>
      <c r="UXY6" s="616"/>
      <c r="UXZ6" s="616"/>
      <c r="UYA6" s="616"/>
      <c r="UYB6" s="667"/>
      <c r="UYC6" s="667"/>
      <c r="UYD6" s="145"/>
      <c r="UYE6" s="667"/>
      <c r="UYF6" s="667"/>
      <c r="UYG6" s="667"/>
      <c r="UYH6" s="667"/>
      <c r="UYI6" s="667"/>
      <c r="UYJ6" s="667"/>
      <c r="UYK6" s="616"/>
      <c r="UYL6" s="616"/>
      <c r="UYM6" s="667"/>
      <c r="UYN6" s="616"/>
      <c r="UYO6" s="616"/>
      <c r="UYP6" s="616"/>
      <c r="UYQ6" s="667"/>
      <c r="UYR6" s="667"/>
      <c r="UYS6" s="616"/>
      <c r="UYT6" s="616"/>
      <c r="UYU6" s="616"/>
      <c r="UYV6" s="616"/>
      <c r="UYW6" s="667"/>
      <c r="UYX6" s="667"/>
      <c r="UYY6" s="145"/>
      <c r="UYZ6" s="667"/>
      <c r="UZA6" s="667"/>
      <c r="UZB6" s="667"/>
      <c r="UZC6" s="667"/>
      <c r="UZD6" s="667"/>
      <c r="UZE6" s="667"/>
      <c r="UZF6" s="616"/>
      <c r="UZG6" s="616"/>
      <c r="UZH6" s="667"/>
      <c r="UZI6" s="616"/>
      <c r="UZJ6" s="616"/>
      <c r="UZK6" s="616"/>
      <c r="UZL6" s="667"/>
      <c r="UZM6" s="667"/>
      <c r="UZN6" s="616"/>
      <c r="UZO6" s="616"/>
      <c r="UZP6" s="616"/>
      <c r="UZQ6" s="616"/>
      <c r="UZR6" s="667"/>
      <c r="UZS6" s="667"/>
      <c r="UZT6" s="145"/>
      <c r="UZU6" s="667"/>
      <c r="UZV6" s="667"/>
      <c r="UZW6" s="667"/>
      <c r="UZX6" s="667"/>
      <c r="UZY6" s="667"/>
      <c r="UZZ6" s="667"/>
      <c r="VAA6" s="616"/>
      <c r="VAB6" s="616"/>
      <c r="VAC6" s="667"/>
      <c r="VAD6" s="616"/>
      <c r="VAE6" s="616"/>
      <c r="VAF6" s="616"/>
      <c r="VAG6" s="667"/>
      <c r="VAH6" s="667"/>
      <c r="VAI6" s="616"/>
      <c r="VAJ6" s="616"/>
      <c r="VAK6" s="616"/>
      <c r="VAL6" s="616"/>
      <c r="VAM6" s="667"/>
      <c r="VAN6" s="667"/>
      <c r="VAO6" s="145"/>
      <c r="VAP6" s="667"/>
      <c r="VAQ6" s="667"/>
      <c r="VAR6" s="667"/>
      <c r="VAS6" s="667"/>
      <c r="VAT6" s="667"/>
      <c r="VAU6" s="667"/>
      <c r="VAV6" s="616"/>
      <c r="VAW6" s="616"/>
      <c r="VAX6" s="667"/>
      <c r="VAY6" s="616"/>
      <c r="VAZ6" s="616"/>
      <c r="VBA6" s="616"/>
      <c r="VBB6" s="667"/>
      <c r="VBC6" s="667"/>
      <c r="VBD6" s="616"/>
      <c r="VBE6" s="616"/>
      <c r="VBF6" s="616"/>
      <c r="VBG6" s="616"/>
      <c r="VBH6" s="667"/>
      <c r="VBI6" s="667"/>
      <c r="VBJ6" s="145"/>
      <c r="VBK6" s="667"/>
      <c r="VBL6" s="667"/>
      <c r="VBM6" s="667"/>
      <c r="VBN6" s="667"/>
      <c r="VBO6" s="667"/>
      <c r="VBP6" s="667"/>
      <c r="VBQ6" s="616"/>
      <c r="VBR6" s="616"/>
      <c r="VBS6" s="667"/>
      <c r="VBT6" s="616"/>
      <c r="VBU6" s="616"/>
      <c r="VBV6" s="616"/>
      <c r="VBW6" s="667"/>
      <c r="VBX6" s="667"/>
      <c r="VBY6" s="616"/>
      <c r="VBZ6" s="616"/>
      <c r="VCA6" s="616"/>
      <c r="VCB6" s="616"/>
      <c r="VCC6" s="667"/>
      <c r="VCD6" s="667"/>
      <c r="VCE6" s="145"/>
      <c r="VCF6" s="667"/>
      <c r="VCG6" s="667"/>
      <c r="VCH6" s="667"/>
      <c r="VCI6" s="667"/>
      <c r="VCJ6" s="667"/>
      <c r="VCK6" s="667"/>
      <c r="VCL6" s="616"/>
      <c r="VCM6" s="616"/>
      <c r="VCN6" s="667"/>
      <c r="VCO6" s="616"/>
      <c r="VCP6" s="616"/>
      <c r="VCQ6" s="616"/>
      <c r="VCR6" s="667"/>
      <c r="VCS6" s="667"/>
      <c r="VCT6" s="616"/>
      <c r="VCU6" s="616"/>
      <c r="VCV6" s="616"/>
      <c r="VCW6" s="616"/>
      <c r="VCX6" s="667"/>
      <c r="VCY6" s="667"/>
      <c r="VCZ6" s="145"/>
      <c r="VDA6" s="667"/>
      <c r="VDB6" s="667"/>
      <c r="VDC6" s="667"/>
      <c r="VDD6" s="667"/>
      <c r="VDE6" s="667"/>
      <c r="VDF6" s="667"/>
      <c r="VDG6" s="616"/>
      <c r="VDH6" s="616"/>
      <c r="VDI6" s="667"/>
      <c r="VDJ6" s="616"/>
      <c r="VDK6" s="616"/>
      <c r="VDL6" s="616"/>
      <c r="VDM6" s="667"/>
      <c r="VDN6" s="667"/>
      <c r="VDO6" s="616"/>
      <c r="VDP6" s="616"/>
      <c r="VDQ6" s="616"/>
      <c r="VDR6" s="616"/>
      <c r="VDS6" s="667"/>
      <c r="VDT6" s="667"/>
      <c r="VDU6" s="145"/>
      <c r="VDV6" s="667"/>
      <c r="VDW6" s="667"/>
      <c r="VDX6" s="667"/>
      <c r="VDY6" s="667"/>
      <c r="VDZ6" s="667"/>
      <c r="VEA6" s="667"/>
      <c r="VEB6" s="616"/>
      <c r="VEC6" s="616"/>
      <c r="VED6" s="667"/>
      <c r="VEE6" s="616"/>
      <c r="VEF6" s="616"/>
      <c r="VEG6" s="616"/>
      <c r="VEH6" s="667"/>
      <c r="VEI6" s="667"/>
      <c r="VEJ6" s="616"/>
      <c r="VEK6" s="616"/>
      <c r="VEL6" s="616"/>
      <c r="VEM6" s="616"/>
      <c r="VEN6" s="667"/>
      <c r="VEO6" s="667"/>
      <c r="VEP6" s="145"/>
      <c r="VEQ6" s="667"/>
      <c r="VER6" s="667"/>
      <c r="VES6" s="667"/>
      <c r="VET6" s="667"/>
      <c r="VEU6" s="667"/>
      <c r="VEV6" s="667"/>
      <c r="VEW6" s="616"/>
      <c r="VEX6" s="616"/>
      <c r="VEY6" s="667"/>
      <c r="VEZ6" s="616"/>
      <c r="VFA6" s="616"/>
      <c r="VFB6" s="616"/>
      <c r="VFC6" s="667"/>
      <c r="VFD6" s="667"/>
      <c r="VFE6" s="616"/>
      <c r="VFF6" s="616"/>
      <c r="VFG6" s="616"/>
      <c r="VFH6" s="616"/>
      <c r="VFI6" s="667"/>
      <c r="VFJ6" s="667"/>
      <c r="VFK6" s="145"/>
      <c r="VFL6" s="667"/>
      <c r="VFM6" s="667"/>
      <c r="VFN6" s="667"/>
      <c r="VFO6" s="667"/>
      <c r="VFP6" s="667"/>
      <c r="VFQ6" s="667"/>
      <c r="VFR6" s="616"/>
      <c r="VFS6" s="616"/>
      <c r="VFT6" s="667"/>
      <c r="VFU6" s="616"/>
      <c r="VFV6" s="616"/>
      <c r="VFW6" s="616"/>
      <c r="VFX6" s="667"/>
      <c r="VFY6" s="667"/>
      <c r="VFZ6" s="616"/>
      <c r="VGA6" s="616"/>
      <c r="VGB6" s="616"/>
      <c r="VGC6" s="616"/>
      <c r="VGD6" s="667"/>
      <c r="VGE6" s="667"/>
      <c r="VGF6" s="145"/>
      <c r="VGG6" s="667"/>
      <c r="VGH6" s="667"/>
      <c r="VGI6" s="667"/>
      <c r="VGJ6" s="667"/>
      <c r="VGK6" s="667"/>
      <c r="VGL6" s="667"/>
      <c r="VGM6" s="616"/>
      <c r="VGN6" s="616"/>
      <c r="VGO6" s="667"/>
      <c r="VGP6" s="616"/>
      <c r="VGQ6" s="616"/>
      <c r="VGR6" s="616"/>
      <c r="VGS6" s="667"/>
      <c r="VGT6" s="667"/>
      <c r="VGU6" s="616"/>
      <c r="VGV6" s="616"/>
      <c r="VGW6" s="616"/>
      <c r="VGX6" s="616"/>
      <c r="VGY6" s="667"/>
      <c r="VGZ6" s="667"/>
      <c r="VHA6" s="145"/>
      <c r="VHB6" s="667"/>
      <c r="VHC6" s="667"/>
      <c r="VHD6" s="667"/>
      <c r="VHE6" s="667"/>
      <c r="VHF6" s="667"/>
      <c r="VHG6" s="667"/>
      <c r="VHH6" s="616"/>
      <c r="VHI6" s="616"/>
      <c r="VHJ6" s="667"/>
      <c r="VHK6" s="616"/>
      <c r="VHL6" s="616"/>
      <c r="VHM6" s="616"/>
      <c r="VHN6" s="667"/>
      <c r="VHO6" s="667"/>
      <c r="VHP6" s="616"/>
      <c r="VHQ6" s="616"/>
      <c r="VHR6" s="616"/>
      <c r="VHS6" s="616"/>
      <c r="VHT6" s="667"/>
      <c r="VHU6" s="667"/>
      <c r="VHV6" s="145"/>
      <c r="VHW6" s="667"/>
      <c r="VHX6" s="667"/>
      <c r="VHY6" s="667"/>
      <c r="VHZ6" s="667"/>
      <c r="VIA6" s="667"/>
      <c r="VIB6" s="667"/>
      <c r="VIC6" s="616"/>
      <c r="VID6" s="616"/>
      <c r="VIE6" s="667"/>
      <c r="VIF6" s="616"/>
      <c r="VIG6" s="616"/>
      <c r="VIH6" s="616"/>
      <c r="VII6" s="667"/>
      <c r="VIJ6" s="667"/>
      <c r="VIK6" s="616"/>
      <c r="VIL6" s="616"/>
      <c r="VIM6" s="616"/>
      <c r="VIN6" s="616"/>
      <c r="VIO6" s="667"/>
      <c r="VIP6" s="667"/>
      <c r="VIQ6" s="145"/>
      <c r="VIR6" s="667"/>
      <c r="VIS6" s="667"/>
      <c r="VIT6" s="667"/>
      <c r="VIU6" s="667"/>
      <c r="VIV6" s="667"/>
      <c r="VIW6" s="667"/>
      <c r="VIX6" s="616"/>
      <c r="VIY6" s="616"/>
      <c r="VIZ6" s="667"/>
      <c r="VJA6" s="616"/>
      <c r="VJB6" s="616"/>
      <c r="VJC6" s="616"/>
      <c r="VJD6" s="667"/>
      <c r="VJE6" s="667"/>
      <c r="VJF6" s="616"/>
      <c r="VJG6" s="616"/>
      <c r="VJH6" s="616"/>
      <c r="VJI6" s="616"/>
      <c r="VJJ6" s="667"/>
      <c r="VJK6" s="667"/>
      <c r="VJL6" s="145"/>
      <c r="VJM6" s="667"/>
      <c r="VJN6" s="667"/>
      <c r="VJO6" s="667"/>
      <c r="VJP6" s="667"/>
      <c r="VJQ6" s="667"/>
      <c r="VJR6" s="667"/>
      <c r="VJS6" s="616"/>
      <c r="VJT6" s="616"/>
      <c r="VJU6" s="667"/>
      <c r="VJV6" s="616"/>
      <c r="VJW6" s="616"/>
      <c r="VJX6" s="616"/>
      <c r="VJY6" s="667"/>
      <c r="VJZ6" s="667"/>
      <c r="VKA6" s="616"/>
      <c r="VKB6" s="616"/>
      <c r="VKC6" s="616"/>
      <c r="VKD6" s="616"/>
      <c r="VKE6" s="667"/>
      <c r="VKF6" s="667"/>
      <c r="VKG6" s="145"/>
      <c r="VKH6" s="667"/>
      <c r="VKI6" s="667"/>
      <c r="VKJ6" s="667"/>
      <c r="VKK6" s="667"/>
      <c r="VKL6" s="667"/>
      <c r="VKM6" s="667"/>
      <c r="VKN6" s="616"/>
      <c r="VKO6" s="616"/>
      <c r="VKP6" s="667"/>
      <c r="VKQ6" s="616"/>
      <c r="VKR6" s="616"/>
      <c r="VKS6" s="616"/>
      <c r="VKT6" s="667"/>
      <c r="VKU6" s="667"/>
      <c r="VKV6" s="616"/>
      <c r="VKW6" s="616"/>
      <c r="VKX6" s="616"/>
      <c r="VKY6" s="616"/>
      <c r="VKZ6" s="667"/>
      <c r="VLA6" s="667"/>
      <c r="VLB6" s="145"/>
      <c r="VLC6" s="667"/>
      <c r="VLD6" s="667"/>
      <c r="VLE6" s="667"/>
      <c r="VLF6" s="667"/>
      <c r="VLG6" s="667"/>
      <c r="VLH6" s="667"/>
      <c r="VLI6" s="616"/>
      <c r="VLJ6" s="616"/>
      <c r="VLK6" s="667"/>
      <c r="VLL6" s="616"/>
      <c r="VLM6" s="616"/>
      <c r="VLN6" s="616"/>
      <c r="VLO6" s="667"/>
      <c r="VLP6" s="667"/>
      <c r="VLQ6" s="616"/>
      <c r="VLR6" s="616"/>
      <c r="VLS6" s="616"/>
      <c r="VLT6" s="616"/>
      <c r="VLU6" s="667"/>
      <c r="VLV6" s="667"/>
      <c r="VLW6" s="145"/>
      <c r="VLX6" s="667"/>
      <c r="VLY6" s="667"/>
      <c r="VLZ6" s="667"/>
      <c r="VMA6" s="667"/>
      <c r="VMB6" s="667"/>
      <c r="VMC6" s="667"/>
      <c r="VMD6" s="616"/>
      <c r="VME6" s="616"/>
      <c r="VMF6" s="667"/>
      <c r="VMG6" s="616"/>
      <c r="VMH6" s="616"/>
      <c r="VMI6" s="616"/>
      <c r="VMJ6" s="667"/>
      <c r="VMK6" s="667"/>
      <c r="VML6" s="616"/>
      <c r="VMM6" s="616"/>
      <c r="VMN6" s="616"/>
      <c r="VMO6" s="616"/>
      <c r="VMP6" s="667"/>
      <c r="VMQ6" s="667"/>
      <c r="VMR6" s="145"/>
      <c r="VMS6" s="667"/>
      <c r="VMT6" s="667"/>
      <c r="VMU6" s="667"/>
      <c r="VMV6" s="667"/>
      <c r="VMW6" s="667"/>
      <c r="VMX6" s="667"/>
      <c r="VMY6" s="616"/>
      <c r="VMZ6" s="616"/>
      <c r="VNA6" s="667"/>
      <c r="VNB6" s="616"/>
      <c r="VNC6" s="616"/>
      <c r="VND6" s="616"/>
      <c r="VNE6" s="667"/>
      <c r="VNF6" s="667"/>
      <c r="VNG6" s="616"/>
      <c r="VNH6" s="616"/>
      <c r="VNI6" s="616"/>
      <c r="VNJ6" s="616"/>
      <c r="VNK6" s="667"/>
      <c r="VNL6" s="667"/>
      <c r="VNM6" s="145"/>
      <c r="VNN6" s="667"/>
      <c r="VNO6" s="667"/>
      <c r="VNP6" s="667"/>
      <c r="VNQ6" s="667"/>
      <c r="VNR6" s="667"/>
      <c r="VNS6" s="667"/>
      <c r="VNT6" s="616"/>
      <c r="VNU6" s="616"/>
      <c r="VNV6" s="667"/>
      <c r="VNW6" s="616"/>
      <c r="VNX6" s="616"/>
      <c r="VNY6" s="616"/>
      <c r="VNZ6" s="667"/>
      <c r="VOA6" s="667"/>
      <c r="VOB6" s="616"/>
      <c r="VOC6" s="616"/>
      <c r="VOD6" s="616"/>
      <c r="VOE6" s="616"/>
      <c r="VOF6" s="667"/>
      <c r="VOG6" s="667"/>
      <c r="VOH6" s="145"/>
      <c r="VOI6" s="667"/>
      <c r="VOJ6" s="667"/>
      <c r="VOK6" s="667"/>
      <c r="VOL6" s="667"/>
      <c r="VOM6" s="667"/>
      <c r="VON6" s="667"/>
      <c r="VOO6" s="616"/>
      <c r="VOP6" s="616"/>
      <c r="VOQ6" s="667"/>
      <c r="VOR6" s="616"/>
      <c r="VOS6" s="616"/>
      <c r="VOT6" s="616"/>
      <c r="VOU6" s="667"/>
      <c r="VOV6" s="667"/>
      <c r="VOW6" s="616"/>
      <c r="VOX6" s="616"/>
      <c r="VOY6" s="616"/>
      <c r="VOZ6" s="616"/>
      <c r="VPA6" s="667"/>
      <c r="VPB6" s="667"/>
      <c r="VPC6" s="145"/>
      <c r="VPD6" s="667"/>
      <c r="VPE6" s="667"/>
      <c r="VPF6" s="667"/>
      <c r="VPG6" s="667"/>
      <c r="VPH6" s="667"/>
      <c r="VPI6" s="667"/>
      <c r="VPJ6" s="616"/>
      <c r="VPK6" s="616"/>
      <c r="VPL6" s="667"/>
      <c r="VPM6" s="616"/>
      <c r="VPN6" s="616"/>
      <c r="VPO6" s="616"/>
      <c r="VPP6" s="667"/>
      <c r="VPQ6" s="667"/>
      <c r="VPR6" s="616"/>
      <c r="VPS6" s="616"/>
      <c r="VPT6" s="616"/>
      <c r="VPU6" s="616"/>
      <c r="VPV6" s="667"/>
      <c r="VPW6" s="667"/>
      <c r="VPX6" s="145"/>
      <c r="VPY6" s="667"/>
      <c r="VPZ6" s="667"/>
      <c r="VQA6" s="667"/>
      <c r="VQB6" s="667"/>
      <c r="VQC6" s="667"/>
      <c r="VQD6" s="667"/>
      <c r="VQE6" s="616"/>
      <c r="VQF6" s="616"/>
      <c r="VQG6" s="667"/>
      <c r="VQH6" s="616"/>
      <c r="VQI6" s="616"/>
      <c r="VQJ6" s="616"/>
      <c r="VQK6" s="667"/>
      <c r="VQL6" s="667"/>
      <c r="VQM6" s="616"/>
      <c r="VQN6" s="616"/>
      <c r="VQO6" s="616"/>
      <c r="VQP6" s="616"/>
      <c r="VQQ6" s="667"/>
      <c r="VQR6" s="667"/>
      <c r="VQS6" s="145"/>
      <c r="VQT6" s="667"/>
      <c r="VQU6" s="667"/>
      <c r="VQV6" s="667"/>
      <c r="VQW6" s="667"/>
      <c r="VQX6" s="667"/>
      <c r="VQY6" s="667"/>
      <c r="VQZ6" s="616"/>
      <c r="VRA6" s="616"/>
      <c r="VRB6" s="667"/>
      <c r="VRC6" s="616"/>
      <c r="VRD6" s="616"/>
      <c r="VRE6" s="616"/>
      <c r="VRF6" s="667"/>
      <c r="VRG6" s="667"/>
      <c r="VRH6" s="616"/>
      <c r="VRI6" s="616"/>
      <c r="VRJ6" s="616"/>
      <c r="VRK6" s="616"/>
      <c r="VRL6" s="667"/>
      <c r="VRM6" s="667"/>
      <c r="VRN6" s="145"/>
      <c r="VRO6" s="667"/>
      <c r="VRP6" s="667"/>
      <c r="VRQ6" s="667"/>
      <c r="VRR6" s="667"/>
      <c r="VRS6" s="667"/>
      <c r="VRT6" s="667"/>
      <c r="VRU6" s="616"/>
      <c r="VRV6" s="616"/>
      <c r="VRW6" s="667"/>
      <c r="VRX6" s="616"/>
      <c r="VRY6" s="616"/>
      <c r="VRZ6" s="616"/>
      <c r="VSA6" s="667"/>
      <c r="VSB6" s="667"/>
      <c r="VSC6" s="616"/>
      <c r="VSD6" s="616"/>
      <c r="VSE6" s="616"/>
      <c r="VSF6" s="616"/>
      <c r="VSG6" s="667"/>
      <c r="VSH6" s="667"/>
      <c r="VSI6" s="145"/>
      <c r="VSJ6" s="667"/>
      <c r="VSK6" s="667"/>
      <c r="VSL6" s="667"/>
      <c r="VSM6" s="667"/>
      <c r="VSN6" s="667"/>
      <c r="VSO6" s="667"/>
      <c r="VSP6" s="616"/>
      <c r="VSQ6" s="616"/>
      <c r="VSR6" s="667"/>
      <c r="VSS6" s="616"/>
      <c r="VST6" s="616"/>
      <c r="VSU6" s="616"/>
      <c r="VSV6" s="667"/>
      <c r="VSW6" s="667"/>
      <c r="VSX6" s="616"/>
      <c r="VSY6" s="616"/>
      <c r="VSZ6" s="616"/>
      <c r="VTA6" s="616"/>
      <c r="VTB6" s="667"/>
      <c r="VTC6" s="667"/>
      <c r="VTD6" s="145"/>
      <c r="VTE6" s="667"/>
      <c r="VTF6" s="667"/>
      <c r="VTG6" s="667"/>
      <c r="VTH6" s="667"/>
      <c r="VTI6" s="667"/>
      <c r="VTJ6" s="667"/>
      <c r="VTK6" s="616"/>
      <c r="VTL6" s="616"/>
      <c r="VTM6" s="667"/>
      <c r="VTN6" s="616"/>
      <c r="VTO6" s="616"/>
      <c r="VTP6" s="616"/>
      <c r="VTQ6" s="667"/>
      <c r="VTR6" s="667"/>
      <c r="VTS6" s="616"/>
      <c r="VTT6" s="616"/>
      <c r="VTU6" s="616"/>
      <c r="VTV6" s="616"/>
      <c r="VTW6" s="667"/>
      <c r="VTX6" s="667"/>
      <c r="VTY6" s="145"/>
      <c r="VTZ6" s="667"/>
      <c r="VUA6" s="667"/>
      <c r="VUB6" s="667"/>
      <c r="VUC6" s="667"/>
      <c r="VUD6" s="667"/>
      <c r="VUE6" s="667"/>
      <c r="VUF6" s="616"/>
      <c r="VUG6" s="616"/>
      <c r="VUH6" s="667"/>
      <c r="VUI6" s="616"/>
      <c r="VUJ6" s="616"/>
      <c r="VUK6" s="616"/>
      <c r="VUL6" s="667"/>
      <c r="VUM6" s="667"/>
      <c r="VUN6" s="616"/>
      <c r="VUO6" s="616"/>
      <c r="VUP6" s="616"/>
      <c r="VUQ6" s="616"/>
      <c r="VUR6" s="667"/>
      <c r="VUS6" s="667"/>
      <c r="VUT6" s="145"/>
      <c r="VUU6" s="667"/>
      <c r="VUV6" s="667"/>
      <c r="VUW6" s="667"/>
      <c r="VUX6" s="667"/>
      <c r="VUY6" s="667"/>
      <c r="VUZ6" s="667"/>
      <c r="VVA6" s="616"/>
      <c r="VVB6" s="616"/>
      <c r="VVC6" s="667"/>
      <c r="VVD6" s="616"/>
      <c r="VVE6" s="616"/>
      <c r="VVF6" s="616"/>
      <c r="VVG6" s="667"/>
      <c r="VVH6" s="667"/>
      <c r="VVI6" s="616"/>
      <c r="VVJ6" s="616"/>
      <c r="VVK6" s="616"/>
      <c r="VVL6" s="616"/>
      <c r="VVM6" s="667"/>
      <c r="VVN6" s="667"/>
      <c r="VVO6" s="145"/>
      <c r="VVP6" s="667"/>
      <c r="VVQ6" s="667"/>
      <c r="VVR6" s="667"/>
      <c r="VVS6" s="667"/>
      <c r="VVT6" s="667"/>
      <c r="VVU6" s="667"/>
      <c r="VVV6" s="616"/>
      <c r="VVW6" s="616"/>
      <c r="VVX6" s="667"/>
      <c r="VVY6" s="616"/>
      <c r="VVZ6" s="616"/>
      <c r="VWA6" s="616"/>
      <c r="VWB6" s="667"/>
      <c r="VWC6" s="667"/>
      <c r="VWD6" s="616"/>
      <c r="VWE6" s="616"/>
      <c r="VWF6" s="616"/>
      <c r="VWG6" s="616"/>
      <c r="VWH6" s="667"/>
      <c r="VWI6" s="667"/>
      <c r="VWJ6" s="145"/>
      <c r="VWK6" s="667"/>
      <c r="VWL6" s="667"/>
      <c r="VWM6" s="667"/>
      <c r="VWN6" s="667"/>
      <c r="VWO6" s="667"/>
      <c r="VWP6" s="667"/>
      <c r="VWQ6" s="616"/>
      <c r="VWR6" s="616"/>
      <c r="VWS6" s="667"/>
      <c r="VWT6" s="616"/>
      <c r="VWU6" s="616"/>
      <c r="VWV6" s="616"/>
      <c r="VWW6" s="667"/>
      <c r="VWX6" s="667"/>
      <c r="VWY6" s="616"/>
      <c r="VWZ6" s="616"/>
      <c r="VXA6" s="616"/>
      <c r="VXB6" s="616"/>
      <c r="VXC6" s="667"/>
      <c r="VXD6" s="667"/>
      <c r="VXE6" s="145"/>
      <c r="VXF6" s="667"/>
      <c r="VXG6" s="667"/>
      <c r="VXH6" s="667"/>
      <c r="VXI6" s="667"/>
      <c r="VXJ6" s="667"/>
      <c r="VXK6" s="667"/>
      <c r="VXL6" s="616"/>
      <c r="VXM6" s="616"/>
      <c r="VXN6" s="667"/>
      <c r="VXO6" s="616"/>
      <c r="VXP6" s="616"/>
      <c r="VXQ6" s="616"/>
      <c r="VXR6" s="667"/>
      <c r="VXS6" s="667"/>
      <c r="VXT6" s="616"/>
      <c r="VXU6" s="616"/>
      <c r="VXV6" s="616"/>
      <c r="VXW6" s="616"/>
      <c r="VXX6" s="667"/>
      <c r="VXY6" s="667"/>
      <c r="VXZ6" s="145"/>
      <c r="VYA6" s="667"/>
      <c r="VYB6" s="667"/>
      <c r="VYC6" s="667"/>
      <c r="VYD6" s="667"/>
      <c r="VYE6" s="667"/>
      <c r="VYF6" s="667"/>
      <c r="VYG6" s="616"/>
      <c r="VYH6" s="616"/>
      <c r="VYI6" s="667"/>
      <c r="VYJ6" s="616"/>
      <c r="VYK6" s="616"/>
      <c r="VYL6" s="616"/>
      <c r="VYM6" s="667"/>
      <c r="VYN6" s="667"/>
      <c r="VYO6" s="616"/>
      <c r="VYP6" s="616"/>
      <c r="VYQ6" s="616"/>
      <c r="VYR6" s="616"/>
      <c r="VYS6" s="667"/>
      <c r="VYT6" s="667"/>
      <c r="VYU6" s="145"/>
      <c r="VYV6" s="667"/>
      <c r="VYW6" s="667"/>
      <c r="VYX6" s="667"/>
      <c r="VYY6" s="667"/>
      <c r="VYZ6" s="667"/>
      <c r="VZA6" s="667"/>
      <c r="VZB6" s="616"/>
      <c r="VZC6" s="616"/>
      <c r="VZD6" s="667"/>
      <c r="VZE6" s="616"/>
      <c r="VZF6" s="616"/>
      <c r="VZG6" s="616"/>
      <c r="VZH6" s="667"/>
      <c r="VZI6" s="667"/>
      <c r="VZJ6" s="616"/>
      <c r="VZK6" s="616"/>
      <c r="VZL6" s="616"/>
      <c r="VZM6" s="616"/>
      <c r="VZN6" s="667"/>
      <c r="VZO6" s="667"/>
      <c r="VZP6" s="145"/>
      <c r="VZQ6" s="667"/>
      <c r="VZR6" s="667"/>
      <c r="VZS6" s="667"/>
      <c r="VZT6" s="667"/>
      <c r="VZU6" s="667"/>
      <c r="VZV6" s="667"/>
      <c r="VZW6" s="616"/>
      <c r="VZX6" s="616"/>
      <c r="VZY6" s="667"/>
      <c r="VZZ6" s="616"/>
      <c r="WAA6" s="616"/>
      <c r="WAB6" s="616"/>
      <c r="WAC6" s="667"/>
      <c r="WAD6" s="667"/>
      <c r="WAE6" s="616"/>
      <c r="WAF6" s="616"/>
      <c r="WAG6" s="616"/>
      <c r="WAH6" s="616"/>
      <c r="WAI6" s="667"/>
      <c r="WAJ6" s="667"/>
      <c r="WAK6" s="145"/>
      <c r="WAL6" s="667"/>
      <c r="WAM6" s="667"/>
      <c r="WAN6" s="667"/>
      <c r="WAO6" s="667"/>
      <c r="WAP6" s="667"/>
      <c r="WAQ6" s="667"/>
      <c r="WAR6" s="616"/>
      <c r="WAS6" s="616"/>
      <c r="WAT6" s="667"/>
      <c r="WAU6" s="616"/>
      <c r="WAV6" s="616"/>
      <c r="WAW6" s="616"/>
      <c r="WAX6" s="667"/>
      <c r="WAY6" s="667"/>
      <c r="WAZ6" s="616"/>
      <c r="WBA6" s="616"/>
      <c r="WBB6" s="616"/>
      <c r="WBC6" s="616"/>
      <c r="WBD6" s="667"/>
      <c r="WBE6" s="667"/>
      <c r="WBF6" s="145"/>
      <c r="WBG6" s="667"/>
      <c r="WBH6" s="667"/>
      <c r="WBI6" s="667"/>
      <c r="WBJ6" s="667"/>
      <c r="WBK6" s="667"/>
      <c r="WBL6" s="667"/>
      <c r="WBM6" s="616"/>
      <c r="WBN6" s="616"/>
      <c r="WBO6" s="667"/>
      <c r="WBP6" s="616"/>
      <c r="WBQ6" s="616"/>
      <c r="WBR6" s="616"/>
      <c r="WBS6" s="667"/>
      <c r="WBT6" s="667"/>
      <c r="WBU6" s="616"/>
      <c r="WBV6" s="616"/>
      <c r="WBW6" s="616"/>
      <c r="WBX6" s="616"/>
      <c r="WBY6" s="667"/>
      <c r="WBZ6" s="667"/>
      <c r="WCA6" s="145"/>
      <c r="WCB6" s="667"/>
      <c r="WCC6" s="667"/>
      <c r="WCD6" s="667"/>
      <c r="WCE6" s="667"/>
      <c r="WCF6" s="667"/>
      <c r="WCG6" s="667"/>
      <c r="WCH6" s="616"/>
      <c r="WCI6" s="616"/>
      <c r="WCJ6" s="667"/>
      <c r="WCK6" s="616"/>
      <c r="WCL6" s="616"/>
      <c r="WCM6" s="616"/>
      <c r="WCN6" s="667"/>
      <c r="WCO6" s="667"/>
      <c r="WCP6" s="616"/>
      <c r="WCQ6" s="616"/>
      <c r="WCR6" s="616"/>
      <c r="WCS6" s="616"/>
      <c r="WCT6" s="667"/>
      <c r="WCU6" s="667"/>
      <c r="WCV6" s="145"/>
      <c r="WCW6" s="667"/>
      <c r="WCX6" s="667"/>
      <c r="WCY6" s="667"/>
      <c r="WCZ6" s="667"/>
      <c r="WDA6" s="667"/>
      <c r="WDB6" s="667"/>
      <c r="WDC6" s="616"/>
      <c r="WDD6" s="616"/>
      <c r="WDE6" s="667"/>
      <c r="WDF6" s="616"/>
      <c r="WDG6" s="616"/>
      <c r="WDH6" s="616"/>
      <c r="WDI6" s="667"/>
      <c r="WDJ6" s="667"/>
      <c r="WDK6" s="616"/>
      <c r="WDL6" s="616"/>
      <c r="WDM6" s="616"/>
      <c r="WDN6" s="616"/>
      <c r="WDO6" s="667"/>
      <c r="WDP6" s="667"/>
      <c r="WDQ6" s="145"/>
      <c r="WDR6" s="667"/>
      <c r="WDS6" s="667"/>
      <c r="WDT6" s="667"/>
      <c r="WDU6" s="667"/>
      <c r="WDV6" s="667"/>
      <c r="WDW6" s="667"/>
      <c r="WDX6" s="616"/>
      <c r="WDY6" s="616"/>
      <c r="WDZ6" s="667"/>
      <c r="WEA6" s="616"/>
      <c r="WEB6" s="616"/>
      <c r="WEC6" s="616"/>
      <c r="WED6" s="667"/>
      <c r="WEE6" s="667"/>
      <c r="WEF6" s="616"/>
      <c r="WEG6" s="616"/>
      <c r="WEH6" s="616"/>
      <c r="WEI6" s="616"/>
      <c r="WEJ6" s="667"/>
      <c r="WEK6" s="667"/>
      <c r="WEL6" s="145"/>
      <c r="WEM6" s="667"/>
      <c r="WEN6" s="667"/>
      <c r="WEO6" s="667"/>
      <c r="WEP6" s="667"/>
      <c r="WEQ6" s="667"/>
      <c r="WER6" s="667"/>
      <c r="WES6" s="616"/>
      <c r="WET6" s="616"/>
      <c r="WEU6" s="667"/>
      <c r="WEV6" s="616"/>
      <c r="WEW6" s="616"/>
      <c r="WEX6" s="616"/>
      <c r="WEY6" s="667"/>
      <c r="WEZ6" s="667"/>
      <c r="WFA6" s="616"/>
      <c r="WFB6" s="616"/>
      <c r="WFC6" s="616"/>
      <c r="WFD6" s="616"/>
      <c r="WFE6" s="667"/>
      <c r="WFF6" s="667"/>
      <c r="WFG6" s="145"/>
      <c r="WFH6" s="667"/>
      <c r="WFI6" s="667"/>
      <c r="WFJ6" s="667"/>
      <c r="WFK6" s="667"/>
      <c r="WFL6" s="667"/>
      <c r="WFM6" s="667"/>
      <c r="WFN6" s="616"/>
      <c r="WFO6" s="616"/>
      <c r="WFP6" s="667"/>
      <c r="WFQ6" s="616"/>
      <c r="WFR6" s="616"/>
      <c r="WFS6" s="616"/>
      <c r="WFT6" s="667"/>
      <c r="WFU6" s="667"/>
      <c r="WFV6" s="616"/>
      <c r="WFW6" s="616"/>
      <c r="WFX6" s="616"/>
      <c r="WFY6" s="616"/>
      <c r="WFZ6" s="667"/>
      <c r="WGA6" s="667"/>
      <c r="WGB6" s="145"/>
      <c r="WGC6" s="667"/>
      <c r="WGD6" s="667"/>
      <c r="WGE6" s="667"/>
      <c r="WGF6" s="667"/>
      <c r="WGG6" s="667"/>
      <c r="WGH6" s="667"/>
      <c r="WGI6" s="616"/>
      <c r="WGJ6" s="616"/>
      <c r="WGK6" s="667"/>
      <c r="WGL6" s="616"/>
      <c r="WGM6" s="616"/>
      <c r="WGN6" s="616"/>
      <c r="WGO6" s="667"/>
      <c r="WGP6" s="667"/>
      <c r="WGQ6" s="616"/>
      <c r="WGR6" s="616"/>
      <c r="WGS6" s="616"/>
      <c r="WGT6" s="616"/>
      <c r="WGU6" s="667"/>
      <c r="WGV6" s="667"/>
      <c r="WGW6" s="145"/>
      <c r="WGX6" s="667"/>
      <c r="WGY6" s="667"/>
      <c r="WGZ6" s="667"/>
      <c r="WHA6" s="667"/>
      <c r="WHB6" s="667"/>
      <c r="WHC6" s="667"/>
      <c r="WHD6" s="616"/>
      <c r="WHE6" s="616"/>
      <c r="WHF6" s="667"/>
      <c r="WHG6" s="616"/>
      <c r="WHH6" s="616"/>
      <c r="WHI6" s="616"/>
      <c r="WHJ6" s="667"/>
      <c r="WHK6" s="667"/>
      <c r="WHL6" s="616"/>
      <c r="WHM6" s="616"/>
      <c r="WHN6" s="616"/>
      <c r="WHO6" s="616"/>
      <c r="WHP6" s="667"/>
      <c r="WHQ6" s="667"/>
      <c r="WHR6" s="145"/>
      <c r="WHS6" s="667"/>
      <c r="WHT6" s="667"/>
      <c r="WHU6" s="667"/>
      <c r="WHV6" s="667"/>
      <c r="WHW6" s="667"/>
      <c r="WHX6" s="667"/>
      <c r="WHY6" s="616"/>
      <c r="WHZ6" s="616"/>
      <c r="WIA6" s="667"/>
      <c r="WIB6" s="616"/>
      <c r="WIC6" s="616"/>
      <c r="WID6" s="616"/>
      <c r="WIE6" s="667"/>
      <c r="WIF6" s="667"/>
      <c r="WIG6" s="616"/>
      <c r="WIH6" s="616"/>
      <c r="WII6" s="616"/>
      <c r="WIJ6" s="616"/>
      <c r="WIK6" s="667"/>
      <c r="WIL6" s="667"/>
      <c r="WIM6" s="145"/>
      <c r="WIN6" s="667"/>
      <c r="WIO6" s="667"/>
      <c r="WIP6" s="667"/>
      <c r="WIQ6" s="667"/>
      <c r="WIR6" s="667"/>
      <c r="WIS6" s="667"/>
      <c r="WIT6" s="616"/>
      <c r="WIU6" s="616"/>
      <c r="WIV6" s="667"/>
      <c r="WIW6" s="616"/>
      <c r="WIX6" s="616"/>
      <c r="WIY6" s="616"/>
      <c r="WIZ6" s="667"/>
      <c r="WJA6" s="667"/>
      <c r="WJB6" s="616"/>
      <c r="WJC6" s="616"/>
      <c r="WJD6" s="616"/>
      <c r="WJE6" s="616"/>
      <c r="WJF6" s="667"/>
      <c r="WJG6" s="667"/>
      <c r="WJH6" s="145"/>
      <c r="WJI6" s="667"/>
      <c r="WJJ6" s="667"/>
      <c r="WJK6" s="667"/>
      <c r="WJL6" s="667"/>
      <c r="WJM6" s="667"/>
      <c r="WJN6" s="667"/>
      <c r="WJO6" s="616"/>
      <c r="WJP6" s="616"/>
      <c r="WJQ6" s="667"/>
      <c r="WJR6" s="616"/>
      <c r="WJS6" s="616"/>
      <c r="WJT6" s="616"/>
      <c r="WJU6" s="667"/>
      <c r="WJV6" s="667"/>
      <c r="WJW6" s="616"/>
      <c r="WJX6" s="616"/>
      <c r="WJY6" s="616"/>
      <c r="WJZ6" s="616"/>
      <c r="WKA6" s="667"/>
      <c r="WKB6" s="667"/>
      <c r="WKC6" s="145"/>
      <c r="WKD6" s="667"/>
      <c r="WKE6" s="667"/>
      <c r="WKF6" s="667"/>
      <c r="WKG6" s="667"/>
      <c r="WKH6" s="667"/>
      <c r="WKI6" s="667"/>
      <c r="WKJ6" s="616"/>
      <c r="WKK6" s="616"/>
      <c r="WKL6" s="667"/>
      <c r="WKM6" s="616"/>
      <c r="WKN6" s="616"/>
      <c r="WKO6" s="616"/>
      <c r="WKP6" s="667"/>
      <c r="WKQ6" s="667"/>
      <c r="WKR6" s="616"/>
      <c r="WKS6" s="616"/>
      <c r="WKT6" s="616"/>
      <c r="WKU6" s="616"/>
      <c r="WKV6" s="667"/>
      <c r="WKW6" s="667"/>
      <c r="WKX6" s="145"/>
      <c r="WKY6" s="667"/>
      <c r="WKZ6" s="667"/>
      <c r="WLA6" s="667"/>
      <c r="WLB6" s="667"/>
      <c r="WLC6" s="667"/>
      <c r="WLD6" s="667"/>
      <c r="WLE6" s="616"/>
      <c r="WLF6" s="616"/>
      <c r="WLG6" s="667"/>
      <c r="WLH6" s="616"/>
      <c r="WLI6" s="616"/>
      <c r="WLJ6" s="616"/>
      <c r="WLK6" s="667"/>
      <c r="WLL6" s="667"/>
      <c r="WLM6" s="616"/>
      <c r="WLN6" s="616"/>
      <c r="WLO6" s="616"/>
      <c r="WLP6" s="616"/>
      <c r="WLQ6" s="667"/>
      <c r="WLR6" s="667"/>
      <c r="WLS6" s="145"/>
      <c r="WLT6" s="667"/>
      <c r="WLU6" s="667"/>
      <c r="WLV6" s="667"/>
      <c r="WLW6" s="667"/>
      <c r="WLX6" s="667"/>
      <c r="WLY6" s="667"/>
      <c r="WLZ6" s="616"/>
      <c r="WMA6" s="616"/>
      <c r="WMB6" s="667"/>
      <c r="WMC6" s="616"/>
      <c r="WMD6" s="616"/>
      <c r="WME6" s="616"/>
      <c r="WMF6" s="667"/>
      <c r="WMG6" s="667"/>
      <c r="WMH6" s="616"/>
      <c r="WMI6" s="616"/>
      <c r="WMJ6" s="616"/>
      <c r="WMK6" s="616"/>
      <c r="WML6" s="667"/>
      <c r="WMM6" s="667"/>
      <c r="WMN6" s="145"/>
      <c r="WMO6" s="667"/>
      <c r="WMP6" s="667"/>
      <c r="WMQ6" s="667"/>
      <c r="WMR6" s="667"/>
      <c r="WMS6" s="667"/>
      <c r="WMT6" s="667"/>
      <c r="WMU6" s="616"/>
      <c r="WMV6" s="616"/>
      <c r="WMW6" s="667"/>
      <c r="WMX6" s="616"/>
      <c r="WMY6" s="616"/>
      <c r="WMZ6" s="616"/>
      <c r="WNA6" s="667"/>
      <c r="WNB6" s="667"/>
      <c r="WNC6" s="616"/>
      <c r="WND6" s="616"/>
      <c r="WNE6" s="616"/>
      <c r="WNF6" s="616"/>
      <c r="WNG6" s="667"/>
      <c r="WNH6" s="667"/>
      <c r="WNI6" s="145"/>
      <c r="WNJ6" s="667"/>
      <c r="WNK6" s="667"/>
      <c r="WNL6" s="667"/>
      <c r="WNM6" s="667"/>
      <c r="WNN6" s="667"/>
      <c r="WNO6" s="667"/>
      <c r="WNP6" s="616"/>
      <c r="WNQ6" s="616"/>
      <c r="WNR6" s="667"/>
      <c r="WNS6" s="616"/>
      <c r="WNT6" s="616"/>
      <c r="WNU6" s="616"/>
      <c r="WNV6" s="667"/>
      <c r="WNW6" s="667"/>
      <c r="WNX6" s="616"/>
      <c r="WNY6" s="616"/>
      <c r="WNZ6" s="616"/>
      <c r="WOA6" s="616"/>
      <c r="WOB6" s="667"/>
      <c r="WOC6" s="667"/>
      <c r="WOD6" s="145"/>
      <c r="WOE6" s="667"/>
      <c r="WOF6" s="667"/>
      <c r="WOG6" s="667"/>
      <c r="WOH6" s="667"/>
      <c r="WOI6" s="667"/>
      <c r="WOJ6" s="667"/>
      <c r="WOK6" s="616"/>
      <c r="WOL6" s="616"/>
      <c r="WOM6" s="667"/>
      <c r="WON6" s="616"/>
      <c r="WOO6" s="616"/>
      <c r="WOP6" s="616"/>
      <c r="WOQ6" s="667"/>
      <c r="WOR6" s="667"/>
      <c r="WOS6" s="616"/>
      <c r="WOT6" s="616"/>
      <c r="WOU6" s="616"/>
      <c r="WOV6" s="616"/>
      <c r="WOW6" s="667"/>
      <c r="WOX6" s="667"/>
      <c r="WOY6" s="145"/>
      <c r="WOZ6" s="667"/>
      <c r="WPA6" s="667"/>
      <c r="WPB6" s="667"/>
      <c r="WPC6" s="667"/>
      <c r="WPD6" s="667"/>
      <c r="WPE6" s="667"/>
      <c r="WPF6" s="616"/>
      <c r="WPG6" s="616"/>
      <c r="WPH6" s="667"/>
      <c r="WPI6" s="616"/>
      <c r="WPJ6" s="616"/>
      <c r="WPK6" s="616"/>
      <c r="WPL6" s="667"/>
      <c r="WPM6" s="667"/>
      <c r="WPN6" s="616"/>
      <c r="WPO6" s="616"/>
      <c r="WPP6" s="616"/>
      <c r="WPQ6" s="616"/>
      <c r="WPR6" s="667"/>
      <c r="WPS6" s="667"/>
      <c r="WPT6" s="145"/>
      <c r="WPU6" s="667"/>
      <c r="WPV6" s="667"/>
      <c r="WPW6" s="667"/>
      <c r="WPX6" s="667"/>
      <c r="WPY6" s="667"/>
      <c r="WPZ6" s="667"/>
      <c r="WQA6" s="616"/>
      <c r="WQB6" s="616"/>
      <c r="WQC6" s="667"/>
      <c r="WQD6" s="616"/>
      <c r="WQE6" s="616"/>
      <c r="WQF6" s="616"/>
      <c r="WQG6" s="667"/>
      <c r="WQH6" s="667"/>
      <c r="WQI6" s="616"/>
      <c r="WQJ6" s="616"/>
      <c r="WQK6" s="616"/>
      <c r="WQL6" s="616"/>
      <c r="WQM6" s="667"/>
      <c r="WQN6" s="667"/>
      <c r="WQO6" s="145"/>
      <c r="WQP6" s="667"/>
      <c r="WQQ6" s="667"/>
      <c r="WQR6" s="667"/>
      <c r="WQS6" s="667"/>
      <c r="WQT6" s="667"/>
      <c r="WQU6" s="667"/>
      <c r="WQV6" s="616"/>
      <c r="WQW6" s="616"/>
      <c r="WQX6" s="667"/>
      <c r="WQY6" s="616"/>
      <c r="WQZ6" s="616"/>
      <c r="WRA6" s="616"/>
      <c r="WRB6" s="667"/>
      <c r="WRC6" s="667"/>
      <c r="WRD6" s="616"/>
      <c r="WRE6" s="616"/>
      <c r="WRF6" s="616"/>
      <c r="WRG6" s="616"/>
      <c r="WRH6" s="667"/>
      <c r="WRI6" s="667"/>
      <c r="WRJ6" s="145"/>
      <c r="WRK6" s="667"/>
      <c r="WRL6" s="667"/>
      <c r="WRM6" s="667"/>
      <c r="WRN6" s="667"/>
      <c r="WRO6" s="667"/>
      <c r="WRP6" s="667"/>
      <c r="WRQ6" s="616"/>
      <c r="WRR6" s="616"/>
      <c r="WRS6" s="667"/>
      <c r="WRT6" s="616"/>
      <c r="WRU6" s="616"/>
      <c r="WRV6" s="616"/>
      <c r="WRW6" s="667"/>
      <c r="WRX6" s="667"/>
      <c r="WRY6" s="616"/>
      <c r="WRZ6" s="616"/>
      <c r="WSA6" s="616"/>
      <c r="WSB6" s="616"/>
      <c r="WSC6" s="667"/>
      <c r="WSD6" s="667"/>
      <c r="WSE6" s="145"/>
      <c r="WSF6" s="667"/>
      <c r="WSG6" s="667"/>
      <c r="WSH6" s="667"/>
      <c r="WSI6" s="667"/>
      <c r="WSJ6" s="667"/>
      <c r="WSK6" s="667"/>
      <c r="WSL6" s="616"/>
      <c r="WSM6" s="616"/>
      <c r="WSN6" s="667"/>
      <c r="WSO6" s="616"/>
      <c r="WSP6" s="616"/>
      <c r="WSQ6" s="616"/>
      <c r="WSR6" s="667"/>
      <c r="WSS6" s="667"/>
      <c r="WST6" s="616"/>
      <c r="WSU6" s="616"/>
      <c r="WSV6" s="616"/>
      <c r="WSW6" s="616"/>
      <c r="WSX6" s="667"/>
      <c r="WSY6" s="667"/>
      <c r="WSZ6" s="145"/>
      <c r="WTA6" s="667"/>
      <c r="WTB6" s="667"/>
      <c r="WTC6" s="667"/>
      <c r="WTD6" s="667"/>
      <c r="WTE6" s="667"/>
      <c r="WTF6" s="667"/>
      <c r="WTG6" s="616"/>
      <c r="WTH6" s="616"/>
      <c r="WTI6" s="667"/>
      <c r="WTJ6" s="616"/>
      <c r="WTK6" s="616"/>
      <c r="WTL6" s="616"/>
      <c r="WTM6" s="667"/>
      <c r="WTN6" s="667"/>
      <c r="WTO6" s="616"/>
      <c r="WTP6" s="616"/>
      <c r="WTQ6" s="616"/>
      <c r="WTR6" s="616"/>
      <c r="WTS6" s="667"/>
      <c r="WTT6" s="667"/>
      <c r="WTU6" s="145"/>
      <c r="WTV6" s="667"/>
      <c r="WTW6" s="667"/>
      <c r="WTX6" s="667"/>
      <c r="WTY6" s="667"/>
      <c r="WTZ6" s="667"/>
      <c r="WUA6" s="667"/>
      <c r="WUB6" s="616"/>
      <c r="WUC6" s="616"/>
      <c r="WUD6" s="667"/>
      <c r="WUE6" s="616"/>
      <c r="WUF6" s="616"/>
      <c r="WUG6" s="616"/>
      <c r="WUH6" s="667"/>
      <c r="WUI6" s="667"/>
      <c r="WUJ6" s="616"/>
      <c r="WUK6" s="616"/>
      <c r="WUL6" s="616"/>
      <c r="WUM6" s="616"/>
      <c r="WUN6" s="667"/>
      <c r="WUO6" s="667"/>
      <c r="WUP6" s="145"/>
      <c r="WUQ6" s="667"/>
      <c r="WUR6" s="667"/>
      <c r="WUS6" s="667"/>
      <c r="WUT6" s="667"/>
      <c r="WUU6" s="667"/>
      <c r="WUV6" s="667"/>
      <c r="WUW6" s="616"/>
      <c r="WUX6" s="616"/>
      <c r="WUY6" s="667"/>
      <c r="WUZ6" s="616"/>
      <c r="WVA6" s="616"/>
      <c r="WVB6" s="616"/>
      <c r="WVC6" s="667"/>
      <c r="WVD6" s="667"/>
      <c r="WVE6" s="616"/>
      <c r="WVF6" s="616"/>
      <c r="WVG6" s="616"/>
      <c r="WVH6" s="616"/>
      <c r="WVI6" s="667"/>
      <c r="WVJ6" s="667"/>
      <c r="WVK6" s="145"/>
      <c r="WVL6" s="667"/>
      <c r="WVM6" s="667"/>
      <c r="WVN6" s="667"/>
      <c r="WVO6" s="667"/>
      <c r="WVP6" s="667"/>
      <c r="WVQ6" s="667"/>
      <c r="WVR6" s="616"/>
      <c r="WVS6" s="616"/>
      <c r="WVT6" s="667"/>
      <c r="WVU6" s="616"/>
      <c r="WVV6" s="616"/>
      <c r="WVW6" s="616"/>
      <c r="WVX6" s="667"/>
      <c r="WVY6" s="667"/>
      <c r="WVZ6" s="616"/>
      <c r="WWA6" s="616"/>
      <c r="WWB6" s="616"/>
      <c r="WWC6" s="616"/>
      <c r="WWD6" s="667"/>
      <c r="WWE6" s="667"/>
      <c r="WWF6" s="145"/>
      <c r="WWG6" s="667"/>
      <c r="WWH6" s="667"/>
      <c r="WWI6" s="667"/>
      <c r="WWJ6" s="667"/>
      <c r="WWK6" s="667"/>
      <c r="WWL6" s="667"/>
      <c r="WWM6" s="616"/>
      <c r="WWN6" s="616"/>
      <c r="WWO6" s="667"/>
      <c r="WWP6" s="616"/>
      <c r="WWQ6" s="616"/>
      <c r="WWR6" s="616"/>
      <c r="WWS6" s="667"/>
      <c r="WWT6" s="667"/>
      <c r="WWU6" s="616"/>
      <c r="WWV6" s="616"/>
      <c r="WWW6" s="616"/>
      <c r="WWX6" s="616"/>
      <c r="WWY6" s="667"/>
      <c r="WWZ6" s="667"/>
      <c r="WXA6" s="145"/>
      <c r="WXB6" s="667"/>
      <c r="WXC6" s="667"/>
      <c r="WXD6" s="667"/>
      <c r="WXE6" s="667"/>
      <c r="WXF6" s="667"/>
      <c r="WXG6" s="667"/>
      <c r="WXH6" s="616"/>
      <c r="WXI6" s="616"/>
      <c r="WXJ6" s="667"/>
      <c r="WXK6" s="616"/>
      <c r="WXL6" s="616"/>
      <c r="WXM6" s="616"/>
      <c r="WXN6" s="667"/>
      <c r="WXO6" s="667"/>
      <c r="WXP6" s="616"/>
      <c r="WXQ6" s="616"/>
      <c r="WXR6" s="616"/>
      <c r="WXS6" s="616"/>
      <c r="WXT6" s="667"/>
      <c r="WXU6" s="667"/>
      <c r="WXV6" s="145"/>
      <c r="WXW6" s="667"/>
      <c r="WXX6" s="667"/>
      <c r="WXY6" s="667"/>
      <c r="WXZ6" s="667"/>
      <c r="WYA6" s="667"/>
      <c r="WYB6" s="667"/>
      <c r="WYC6" s="616"/>
      <c r="WYD6" s="616"/>
      <c r="WYE6" s="667"/>
      <c r="WYF6" s="616"/>
      <c r="WYG6" s="616"/>
      <c r="WYH6" s="616"/>
      <c r="WYI6" s="667"/>
      <c r="WYJ6" s="667"/>
      <c r="WYK6" s="616"/>
      <c r="WYL6" s="616"/>
      <c r="WYM6" s="616"/>
      <c r="WYN6" s="616"/>
      <c r="WYO6" s="667"/>
      <c r="WYP6" s="667"/>
      <c r="WYQ6" s="145"/>
      <c r="WYR6" s="667"/>
      <c r="WYS6" s="667"/>
      <c r="WYT6" s="667"/>
      <c r="WYU6" s="667"/>
      <c r="WYV6" s="667"/>
      <c r="WYW6" s="667"/>
      <c r="WYX6" s="616"/>
      <c r="WYY6" s="616"/>
      <c r="WYZ6" s="667"/>
      <c r="WZA6" s="616"/>
      <c r="WZB6" s="616"/>
      <c r="WZC6" s="616"/>
      <c r="WZD6" s="667"/>
      <c r="WZE6" s="667"/>
      <c r="WZF6" s="616"/>
      <c r="WZG6" s="616"/>
      <c r="WZH6" s="616"/>
      <c r="WZI6" s="616"/>
      <c r="WZJ6" s="667"/>
      <c r="WZK6" s="667"/>
      <c r="WZL6" s="145"/>
      <c r="WZM6" s="667"/>
      <c r="WZN6" s="667"/>
      <c r="WZO6" s="667"/>
      <c r="WZP6" s="667"/>
      <c r="WZQ6" s="667"/>
      <c r="WZR6" s="667"/>
      <c r="WZS6" s="616"/>
      <c r="WZT6" s="616"/>
      <c r="WZU6" s="667"/>
      <c r="WZV6" s="616"/>
      <c r="WZW6" s="616"/>
      <c r="WZX6" s="616"/>
      <c r="WZY6" s="667"/>
      <c r="WZZ6" s="667"/>
      <c r="XAA6" s="616"/>
      <c r="XAB6" s="616"/>
      <c r="XAC6" s="616"/>
      <c r="XAD6" s="616"/>
      <c r="XAE6" s="667"/>
      <c r="XAF6" s="667"/>
      <c r="XAG6" s="145"/>
      <c r="XAH6" s="667"/>
      <c r="XAI6" s="667"/>
      <c r="XAJ6" s="667"/>
      <c r="XAK6" s="667"/>
      <c r="XAL6" s="667"/>
      <c r="XAM6" s="667"/>
      <c r="XAN6" s="616"/>
      <c r="XAO6" s="616"/>
      <c r="XAP6" s="667"/>
      <c r="XAQ6" s="616"/>
      <c r="XAR6" s="616"/>
      <c r="XAS6" s="616"/>
      <c r="XAT6" s="667"/>
      <c r="XAU6" s="667"/>
      <c r="XAV6" s="616"/>
      <c r="XAW6" s="616"/>
      <c r="XAX6" s="616"/>
      <c r="XAY6" s="616"/>
      <c r="XAZ6" s="667"/>
      <c r="XBA6" s="667"/>
      <c r="XBB6" s="145"/>
      <c r="XBC6" s="667"/>
      <c r="XBD6" s="667"/>
      <c r="XBE6" s="667"/>
      <c r="XBF6" s="667"/>
      <c r="XBG6" s="667"/>
      <c r="XBH6" s="667"/>
      <c r="XBI6" s="616"/>
      <c r="XBJ6" s="616"/>
      <c r="XBK6" s="667"/>
      <c r="XBL6" s="616"/>
      <c r="XBM6" s="616"/>
      <c r="XBN6" s="616"/>
      <c r="XBO6" s="667"/>
      <c r="XBP6" s="667"/>
      <c r="XBQ6" s="616"/>
      <c r="XBR6" s="616"/>
      <c r="XBS6" s="616"/>
      <c r="XBT6" s="616"/>
      <c r="XBU6" s="667"/>
      <c r="XBV6" s="667"/>
      <c r="XBW6" s="145"/>
      <c r="XBX6" s="667"/>
      <c r="XBY6" s="667"/>
      <c r="XBZ6" s="667"/>
      <c r="XCA6" s="667"/>
      <c r="XCB6" s="667"/>
      <c r="XCC6" s="667"/>
      <c r="XCD6" s="616"/>
      <c r="XCE6" s="616"/>
      <c r="XCF6" s="667"/>
      <c r="XCG6" s="616"/>
      <c r="XCH6" s="616"/>
      <c r="XCI6" s="616"/>
      <c r="XCJ6" s="667"/>
      <c r="XCK6" s="667"/>
      <c r="XCL6" s="616"/>
      <c r="XCM6" s="616"/>
      <c r="XCN6" s="616"/>
      <c r="XCO6" s="616"/>
      <c r="XCP6" s="667"/>
      <c r="XCQ6" s="667"/>
      <c r="XCR6" s="145"/>
      <c r="XCS6" s="667"/>
      <c r="XCT6" s="667"/>
      <c r="XCU6" s="667"/>
      <c r="XCV6" s="667"/>
      <c r="XCW6" s="667"/>
      <c r="XCX6" s="667"/>
      <c r="XCY6" s="616"/>
      <c r="XCZ6" s="616"/>
      <c r="XDA6" s="667"/>
      <c r="XDB6" s="616"/>
      <c r="XDC6" s="616"/>
      <c r="XDD6" s="616"/>
      <c r="XDE6" s="667"/>
      <c r="XDF6" s="667"/>
      <c r="XDG6" s="616"/>
      <c r="XDH6" s="616"/>
      <c r="XDI6" s="616"/>
      <c r="XDJ6" s="616"/>
      <c r="XDK6" s="667"/>
      <c r="XDL6" s="667"/>
      <c r="XDM6" s="145"/>
      <c r="XDN6" s="667"/>
      <c r="XDO6" s="667"/>
      <c r="XDP6" s="667"/>
      <c r="XDQ6" s="667"/>
      <c r="XDR6" s="667"/>
      <c r="XDS6" s="667"/>
      <c r="XDT6" s="616"/>
      <c r="XDU6" s="616"/>
      <c r="XDV6" s="667"/>
      <c r="XDW6" s="616"/>
      <c r="XDX6" s="616"/>
      <c r="XDY6" s="616"/>
      <c r="XDZ6" s="667"/>
      <c r="XEA6" s="667"/>
      <c r="XEB6" s="616"/>
      <c r="XEC6" s="616"/>
      <c r="XED6" s="616"/>
      <c r="XEE6" s="616"/>
      <c r="XEF6" s="667"/>
      <c r="XEG6" s="667"/>
      <c r="XEH6" s="145"/>
      <c r="XEI6" s="667"/>
      <c r="XEJ6" s="667"/>
      <c r="XEK6" s="667"/>
      <c r="XEL6" s="667"/>
      <c r="XEM6" s="667"/>
      <c r="XEN6" s="667"/>
      <c r="XEO6" s="616"/>
      <c r="XEP6" s="616"/>
      <c r="XEQ6" s="667"/>
      <c r="XER6" s="616"/>
      <c r="XES6" s="616"/>
      <c r="XET6" s="616"/>
      <c r="XEU6" s="667"/>
      <c r="XEV6" s="667"/>
      <c r="XEW6" s="616"/>
      <c r="XEX6" s="616"/>
      <c r="XEY6" s="616"/>
      <c r="XEZ6" s="616"/>
      <c r="XFA6" s="667"/>
      <c r="XFB6" s="667"/>
      <c r="XFC6" s="145"/>
      <c r="XFD6" s="667"/>
    </row>
    <row r="7" spans="1:16384" s="134" customFormat="1" ht="25.5" x14ac:dyDescent="0.25">
      <c r="A7" s="562"/>
      <c r="B7" s="564"/>
      <c r="C7" s="564"/>
      <c r="D7" s="564"/>
      <c r="E7" s="564"/>
      <c r="F7" s="564"/>
      <c r="G7" s="564"/>
      <c r="H7" s="525" t="s">
        <v>22</v>
      </c>
      <c r="I7" s="525" t="s">
        <v>23</v>
      </c>
      <c r="J7" s="565"/>
      <c r="K7" s="565"/>
      <c r="L7" s="562"/>
      <c r="M7" s="526" t="s">
        <v>24</v>
      </c>
      <c r="N7" s="526" t="s">
        <v>25</v>
      </c>
      <c r="O7" s="526" t="s">
        <v>26</v>
      </c>
      <c r="P7" s="562"/>
      <c r="Q7" s="562"/>
      <c r="R7" s="526" t="s">
        <v>27</v>
      </c>
      <c r="S7" s="526" t="s">
        <v>28</v>
      </c>
      <c r="T7" s="526" t="s">
        <v>29</v>
      </c>
      <c r="U7" s="565"/>
      <c r="V7" s="536" t="s">
        <v>30</v>
      </c>
      <c r="W7" s="525" t="s">
        <v>31</v>
      </c>
      <c r="X7" s="536" t="s">
        <v>93</v>
      </c>
      <c r="Y7" s="565"/>
      <c r="Z7" s="536" t="s">
        <v>32</v>
      </c>
      <c r="AA7" s="536" t="s">
        <v>33</v>
      </c>
      <c r="AB7" s="536" t="s">
        <v>34</v>
      </c>
      <c r="AC7" s="565"/>
      <c r="AD7" s="536" t="s">
        <v>35</v>
      </c>
      <c r="AE7" s="536" t="s">
        <v>36</v>
      </c>
      <c r="AF7" s="536" t="s">
        <v>37</v>
      </c>
      <c r="AG7" s="565"/>
      <c r="AH7" s="560"/>
      <c r="AI7" s="527" t="s">
        <v>38</v>
      </c>
      <c r="AJ7" s="527" t="s">
        <v>39</v>
      </c>
      <c r="AK7" s="667"/>
      <c r="AL7" s="667"/>
      <c r="AM7" s="144"/>
      <c r="AN7" s="144"/>
      <c r="AO7" s="144"/>
      <c r="AP7" s="616"/>
      <c r="AQ7" s="667"/>
      <c r="AR7" s="667"/>
      <c r="AS7" s="145"/>
      <c r="AT7" s="667"/>
      <c r="AU7" s="667"/>
      <c r="AV7" s="667"/>
      <c r="AW7" s="667"/>
      <c r="AX7" s="145"/>
      <c r="AY7" s="145"/>
      <c r="AZ7" s="616"/>
      <c r="BA7" s="616"/>
      <c r="BB7" s="667"/>
      <c r="BC7" s="144"/>
      <c r="BD7" s="144"/>
      <c r="BE7" s="144"/>
      <c r="BF7" s="667"/>
      <c r="BG7" s="667"/>
      <c r="BH7" s="144"/>
      <c r="BI7" s="144"/>
      <c r="BJ7" s="144"/>
      <c r="BK7" s="616"/>
      <c r="BL7" s="667"/>
      <c r="BM7" s="667"/>
      <c r="BN7" s="145"/>
      <c r="BO7" s="667"/>
      <c r="BP7" s="667"/>
      <c r="BQ7" s="667"/>
      <c r="BR7" s="667"/>
      <c r="BS7" s="145"/>
      <c r="BT7" s="145"/>
      <c r="BU7" s="616"/>
      <c r="BV7" s="616"/>
      <c r="BW7" s="667"/>
      <c r="BX7" s="144"/>
      <c r="BY7" s="144"/>
      <c r="BZ7" s="144"/>
      <c r="CA7" s="667"/>
      <c r="CB7" s="667"/>
      <c r="CC7" s="144"/>
      <c r="CD7" s="144"/>
      <c r="CE7" s="144"/>
      <c r="CF7" s="616"/>
      <c r="CG7" s="667"/>
      <c r="CH7" s="667"/>
      <c r="CI7" s="145"/>
      <c r="CJ7" s="667"/>
      <c r="CK7" s="667"/>
      <c r="CL7" s="667"/>
      <c r="CM7" s="667"/>
      <c r="CN7" s="145"/>
      <c r="CO7" s="145"/>
      <c r="CP7" s="616"/>
      <c r="CQ7" s="616"/>
      <c r="CR7" s="667"/>
      <c r="CS7" s="144"/>
      <c r="CT7" s="144"/>
      <c r="CU7" s="144"/>
      <c r="CV7" s="667"/>
      <c r="CW7" s="667"/>
      <c r="CX7" s="144"/>
      <c r="CY7" s="144"/>
      <c r="CZ7" s="144"/>
      <c r="DA7" s="616"/>
      <c r="DB7" s="667"/>
      <c r="DC7" s="667"/>
      <c r="DD7" s="145"/>
      <c r="DE7" s="667"/>
      <c r="DF7" s="667"/>
      <c r="DG7" s="667"/>
      <c r="DH7" s="667"/>
      <c r="DI7" s="145"/>
      <c r="DJ7" s="145"/>
      <c r="DK7" s="616"/>
      <c r="DL7" s="616"/>
      <c r="DM7" s="667"/>
      <c r="DN7" s="144"/>
      <c r="DO7" s="144"/>
      <c r="DP7" s="144"/>
      <c r="DQ7" s="667"/>
      <c r="DR7" s="667"/>
      <c r="DS7" s="144"/>
      <c r="DT7" s="144"/>
      <c r="DU7" s="144"/>
      <c r="DV7" s="616"/>
      <c r="DW7" s="667"/>
      <c r="DX7" s="667"/>
      <c r="DY7" s="145"/>
      <c r="DZ7" s="667"/>
      <c r="EA7" s="667"/>
      <c r="EB7" s="667"/>
      <c r="EC7" s="667"/>
      <c r="ED7" s="145"/>
      <c r="EE7" s="145"/>
      <c r="EF7" s="616"/>
      <c r="EG7" s="616"/>
      <c r="EH7" s="667"/>
      <c r="EI7" s="144"/>
      <c r="EJ7" s="144"/>
      <c r="EK7" s="144"/>
      <c r="EL7" s="667"/>
      <c r="EM7" s="667"/>
      <c r="EN7" s="144"/>
      <c r="EO7" s="144"/>
      <c r="EP7" s="144"/>
      <c r="EQ7" s="616"/>
      <c r="ER7" s="667"/>
      <c r="ES7" s="667"/>
      <c r="ET7" s="145"/>
      <c r="EU7" s="667"/>
      <c r="EV7" s="667"/>
      <c r="EW7" s="667"/>
      <c r="EX7" s="667"/>
      <c r="EY7" s="145"/>
      <c r="EZ7" s="145"/>
      <c r="FA7" s="616"/>
      <c r="FB7" s="616"/>
      <c r="FC7" s="667"/>
      <c r="FD7" s="144"/>
      <c r="FE7" s="144"/>
      <c r="FF7" s="144"/>
      <c r="FG7" s="667"/>
      <c r="FH7" s="667"/>
      <c r="FI7" s="144"/>
      <c r="FJ7" s="144"/>
      <c r="FK7" s="144"/>
      <c r="FL7" s="616"/>
      <c r="FM7" s="667"/>
      <c r="FN7" s="667"/>
      <c r="FO7" s="145"/>
      <c r="FP7" s="667"/>
      <c r="FQ7" s="667"/>
      <c r="FR7" s="667"/>
      <c r="FS7" s="667"/>
      <c r="FT7" s="145"/>
      <c r="FU7" s="145"/>
      <c r="FV7" s="616"/>
      <c r="FW7" s="616"/>
      <c r="FX7" s="667"/>
      <c r="FY7" s="144"/>
      <c r="FZ7" s="144"/>
      <c r="GA7" s="144"/>
      <c r="GB7" s="667"/>
      <c r="GC7" s="667"/>
      <c r="GD7" s="144"/>
      <c r="GE7" s="144"/>
      <c r="GF7" s="144"/>
      <c r="GG7" s="616"/>
      <c r="GH7" s="667"/>
      <c r="GI7" s="667"/>
      <c r="GJ7" s="145"/>
      <c r="GK7" s="667"/>
      <c r="GL7" s="667"/>
      <c r="GM7" s="667"/>
      <c r="GN7" s="667"/>
      <c r="GO7" s="145"/>
      <c r="GP7" s="145"/>
      <c r="GQ7" s="616"/>
      <c r="GR7" s="616"/>
      <c r="GS7" s="667"/>
      <c r="GT7" s="144"/>
      <c r="GU7" s="144"/>
      <c r="GV7" s="144"/>
      <c r="GW7" s="667"/>
      <c r="GX7" s="667"/>
      <c r="GY7" s="144"/>
      <c r="GZ7" s="144"/>
      <c r="HA7" s="144"/>
      <c r="HB7" s="616"/>
      <c r="HC7" s="667"/>
      <c r="HD7" s="667"/>
      <c r="HE7" s="145"/>
      <c r="HF7" s="667"/>
      <c r="HG7" s="667"/>
      <c r="HH7" s="667"/>
      <c r="HI7" s="667"/>
      <c r="HJ7" s="145"/>
      <c r="HK7" s="145"/>
      <c r="HL7" s="616"/>
      <c r="HM7" s="616"/>
      <c r="HN7" s="667"/>
      <c r="HO7" s="144"/>
      <c r="HP7" s="144"/>
      <c r="HQ7" s="144"/>
      <c r="HR7" s="667"/>
      <c r="HS7" s="667"/>
      <c r="HT7" s="144"/>
      <c r="HU7" s="144"/>
      <c r="HV7" s="144"/>
      <c r="HW7" s="616"/>
      <c r="HX7" s="667"/>
      <c r="HY7" s="667"/>
      <c r="HZ7" s="145"/>
      <c r="IA7" s="667"/>
      <c r="IB7" s="667"/>
      <c r="IC7" s="667"/>
      <c r="ID7" s="667"/>
      <c r="IE7" s="145"/>
      <c r="IF7" s="145"/>
      <c r="IG7" s="616"/>
      <c r="IH7" s="616"/>
      <c r="II7" s="667"/>
      <c r="IJ7" s="144"/>
      <c r="IK7" s="144"/>
      <c r="IL7" s="144"/>
      <c r="IM7" s="667"/>
      <c r="IN7" s="667"/>
      <c r="IO7" s="144"/>
      <c r="IP7" s="144"/>
      <c r="IQ7" s="144"/>
      <c r="IR7" s="616"/>
      <c r="IS7" s="667"/>
      <c r="IT7" s="667"/>
      <c r="IU7" s="145"/>
      <c r="IV7" s="667"/>
      <c r="IW7" s="667"/>
      <c r="IX7" s="667"/>
      <c r="IY7" s="667"/>
      <c r="IZ7" s="145"/>
      <c r="JA7" s="145"/>
      <c r="JB7" s="616"/>
      <c r="JC7" s="616"/>
      <c r="JD7" s="667"/>
      <c r="JE7" s="144"/>
      <c r="JF7" s="144"/>
      <c r="JG7" s="144"/>
      <c r="JH7" s="667"/>
      <c r="JI7" s="667"/>
      <c r="JJ7" s="144"/>
      <c r="JK7" s="144"/>
      <c r="JL7" s="144"/>
      <c r="JM7" s="616"/>
      <c r="JN7" s="667"/>
      <c r="JO7" s="667"/>
      <c r="JP7" s="145"/>
      <c r="JQ7" s="667"/>
      <c r="JR7" s="667"/>
      <c r="JS7" s="667"/>
      <c r="JT7" s="667"/>
      <c r="JU7" s="145"/>
      <c r="JV7" s="145"/>
      <c r="JW7" s="616"/>
      <c r="JX7" s="616"/>
      <c r="JY7" s="667"/>
      <c r="JZ7" s="144"/>
      <c r="KA7" s="144"/>
      <c r="KB7" s="144"/>
      <c r="KC7" s="667"/>
      <c r="KD7" s="667"/>
      <c r="KE7" s="144"/>
      <c r="KF7" s="144"/>
      <c r="KG7" s="144"/>
      <c r="KH7" s="616"/>
      <c r="KI7" s="667"/>
      <c r="KJ7" s="667"/>
      <c r="KK7" s="145"/>
      <c r="KL7" s="667"/>
      <c r="KM7" s="667"/>
      <c r="KN7" s="667"/>
      <c r="KO7" s="667"/>
      <c r="KP7" s="145"/>
      <c r="KQ7" s="145"/>
      <c r="KR7" s="616"/>
      <c r="KS7" s="616"/>
      <c r="KT7" s="667"/>
      <c r="KU7" s="144"/>
      <c r="KV7" s="144"/>
      <c r="KW7" s="144"/>
      <c r="KX7" s="667"/>
      <c r="KY7" s="667"/>
      <c r="KZ7" s="144"/>
      <c r="LA7" s="144"/>
      <c r="LB7" s="144"/>
      <c r="LC7" s="616"/>
      <c r="LD7" s="667"/>
      <c r="LE7" s="667"/>
      <c r="LF7" s="145"/>
      <c r="LG7" s="667"/>
      <c r="LH7" s="667"/>
      <c r="LI7" s="667"/>
      <c r="LJ7" s="667"/>
      <c r="LK7" s="145"/>
      <c r="LL7" s="145"/>
      <c r="LM7" s="616"/>
      <c r="LN7" s="616"/>
      <c r="LO7" s="667"/>
      <c r="LP7" s="144"/>
      <c r="LQ7" s="144"/>
      <c r="LR7" s="144"/>
      <c r="LS7" s="667"/>
      <c r="LT7" s="667"/>
      <c r="LU7" s="144"/>
      <c r="LV7" s="144"/>
      <c r="LW7" s="144"/>
      <c r="LX7" s="616"/>
      <c r="LY7" s="667"/>
      <c r="LZ7" s="667"/>
      <c r="MA7" s="145"/>
      <c r="MB7" s="667"/>
      <c r="MC7" s="667"/>
      <c r="MD7" s="667"/>
      <c r="ME7" s="667"/>
      <c r="MF7" s="145"/>
      <c r="MG7" s="145"/>
      <c r="MH7" s="616"/>
      <c r="MI7" s="616"/>
      <c r="MJ7" s="667"/>
      <c r="MK7" s="144"/>
      <c r="ML7" s="144"/>
      <c r="MM7" s="144"/>
      <c r="MN7" s="667"/>
      <c r="MO7" s="667"/>
      <c r="MP7" s="144"/>
      <c r="MQ7" s="144"/>
      <c r="MR7" s="144"/>
      <c r="MS7" s="616"/>
      <c r="MT7" s="667"/>
      <c r="MU7" s="667"/>
      <c r="MV7" s="145"/>
      <c r="MW7" s="667"/>
      <c r="MX7" s="667"/>
      <c r="MY7" s="667"/>
      <c r="MZ7" s="667"/>
      <c r="NA7" s="145"/>
      <c r="NB7" s="145"/>
      <c r="NC7" s="616"/>
      <c r="ND7" s="616"/>
      <c r="NE7" s="667"/>
      <c r="NF7" s="144"/>
      <c r="NG7" s="144"/>
      <c r="NH7" s="144"/>
      <c r="NI7" s="667"/>
      <c r="NJ7" s="667"/>
      <c r="NK7" s="144"/>
      <c r="NL7" s="144"/>
      <c r="NM7" s="144"/>
      <c r="NN7" s="616"/>
      <c r="NO7" s="667"/>
      <c r="NP7" s="667"/>
      <c r="NQ7" s="145"/>
      <c r="NR7" s="667"/>
      <c r="NS7" s="667"/>
      <c r="NT7" s="667"/>
      <c r="NU7" s="667"/>
      <c r="NV7" s="145"/>
      <c r="NW7" s="145"/>
      <c r="NX7" s="616"/>
      <c r="NY7" s="616"/>
      <c r="NZ7" s="667"/>
      <c r="OA7" s="144"/>
      <c r="OB7" s="144"/>
      <c r="OC7" s="144"/>
      <c r="OD7" s="667"/>
      <c r="OE7" s="667"/>
      <c r="OF7" s="144"/>
      <c r="OG7" s="144"/>
      <c r="OH7" s="144"/>
      <c r="OI7" s="616"/>
      <c r="OJ7" s="667"/>
      <c r="OK7" s="667"/>
      <c r="OL7" s="145"/>
      <c r="OM7" s="667"/>
      <c r="ON7" s="667"/>
      <c r="OO7" s="667"/>
      <c r="OP7" s="667"/>
      <c r="OQ7" s="145"/>
      <c r="OR7" s="145"/>
      <c r="OS7" s="616"/>
      <c r="OT7" s="616"/>
      <c r="OU7" s="667"/>
      <c r="OV7" s="144"/>
      <c r="OW7" s="144"/>
      <c r="OX7" s="144"/>
      <c r="OY7" s="667"/>
      <c r="OZ7" s="667"/>
      <c r="PA7" s="144"/>
      <c r="PB7" s="144"/>
      <c r="PC7" s="144"/>
      <c r="PD7" s="616"/>
      <c r="PE7" s="667"/>
      <c r="PF7" s="667"/>
      <c r="PG7" s="145"/>
      <c r="PH7" s="667"/>
      <c r="PI7" s="667"/>
      <c r="PJ7" s="667"/>
      <c r="PK7" s="667"/>
      <c r="PL7" s="145"/>
      <c r="PM7" s="145"/>
      <c r="PN7" s="616"/>
      <c r="PO7" s="616"/>
      <c r="PP7" s="667"/>
      <c r="PQ7" s="144"/>
      <c r="PR7" s="144"/>
      <c r="PS7" s="144"/>
      <c r="PT7" s="667"/>
      <c r="PU7" s="667"/>
      <c r="PV7" s="144"/>
      <c r="PW7" s="144"/>
      <c r="PX7" s="144"/>
      <c r="PY7" s="616"/>
      <c r="PZ7" s="667"/>
      <c r="QA7" s="667"/>
      <c r="QB7" s="145"/>
      <c r="QC7" s="667"/>
      <c r="QD7" s="667"/>
      <c r="QE7" s="667"/>
      <c r="QF7" s="667"/>
      <c r="QG7" s="145"/>
      <c r="QH7" s="145"/>
      <c r="QI7" s="616"/>
      <c r="QJ7" s="616"/>
      <c r="QK7" s="667"/>
      <c r="QL7" s="144"/>
      <c r="QM7" s="144"/>
      <c r="QN7" s="144"/>
      <c r="QO7" s="667"/>
      <c r="QP7" s="667"/>
      <c r="QQ7" s="144"/>
      <c r="QR7" s="144"/>
      <c r="QS7" s="144"/>
      <c r="QT7" s="616"/>
      <c r="QU7" s="667"/>
      <c r="QV7" s="667"/>
      <c r="QW7" s="145"/>
      <c r="QX7" s="667"/>
      <c r="QY7" s="667"/>
      <c r="QZ7" s="667"/>
      <c r="RA7" s="667"/>
      <c r="RB7" s="145"/>
      <c r="RC7" s="145"/>
      <c r="RD7" s="616"/>
      <c r="RE7" s="616"/>
      <c r="RF7" s="667"/>
      <c r="RG7" s="144"/>
      <c r="RH7" s="144"/>
      <c r="RI7" s="144"/>
      <c r="RJ7" s="667"/>
      <c r="RK7" s="667"/>
      <c r="RL7" s="144"/>
      <c r="RM7" s="144"/>
      <c r="RN7" s="144"/>
      <c r="RO7" s="616"/>
      <c r="RP7" s="667"/>
      <c r="RQ7" s="667"/>
      <c r="RR7" s="145"/>
      <c r="RS7" s="667"/>
      <c r="RT7" s="667"/>
      <c r="RU7" s="667"/>
      <c r="RV7" s="667"/>
      <c r="RW7" s="145"/>
      <c r="RX7" s="145"/>
      <c r="RY7" s="616"/>
      <c r="RZ7" s="616"/>
      <c r="SA7" s="667"/>
      <c r="SB7" s="144"/>
      <c r="SC7" s="144"/>
      <c r="SD7" s="144"/>
      <c r="SE7" s="667"/>
      <c r="SF7" s="667"/>
      <c r="SG7" s="144"/>
      <c r="SH7" s="144"/>
      <c r="SI7" s="144"/>
      <c r="SJ7" s="616"/>
      <c r="SK7" s="667"/>
      <c r="SL7" s="667"/>
      <c r="SM7" s="145"/>
      <c r="SN7" s="667"/>
      <c r="SO7" s="667"/>
      <c r="SP7" s="667"/>
      <c r="SQ7" s="667"/>
      <c r="SR7" s="145"/>
      <c r="SS7" s="145"/>
      <c r="ST7" s="616"/>
      <c r="SU7" s="616"/>
      <c r="SV7" s="667"/>
      <c r="SW7" s="144"/>
      <c r="SX7" s="144"/>
      <c r="SY7" s="144"/>
      <c r="SZ7" s="667"/>
      <c r="TA7" s="667"/>
      <c r="TB7" s="144"/>
      <c r="TC7" s="144"/>
      <c r="TD7" s="144"/>
      <c r="TE7" s="616"/>
      <c r="TF7" s="667"/>
      <c r="TG7" s="667"/>
      <c r="TH7" s="145"/>
      <c r="TI7" s="667"/>
      <c r="TJ7" s="667"/>
      <c r="TK7" s="667"/>
      <c r="TL7" s="667"/>
      <c r="TM7" s="145"/>
      <c r="TN7" s="145"/>
      <c r="TO7" s="616"/>
      <c r="TP7" s="616"/>
      <c r="TQ7" s="667"/>
      <c r="TR7" s="144"/>
      <c r="TS7" s="144"/>
      <c r="TT7" s="144"/>
      <c r="TU7" s="667"/>
      <c r="TV7" s="667"/>
      <c r="TW7" s="144"/>
      <c r="TX7" s="144"/>
      <c r="TY7" s="144"/>
      <c r="TZ7" s="616"/>
      <c r="UA7" s="667"/>
      <c r="UB7" s="667"/>
      <c r="UC7" s="145"/>
      <c r="UD7" s="667"/>
      <c r="UE7" s="667"/>
      <c r="UF7" s="667"/>
      <c r="UG7" s="667"/>
      <c r="UH7" s="145"/>
      <c r="UI7" s="145"/>
      <c r="UJ7" s="616"/>
      <c r="UK7" s="616"/>
      <c r="UL7" s="667"/>
      <c r="UM7" s="144"/>
      <c r="UN7" s="144"/>
      <c r="UO7" s="144"/>
      <c r="UP7" s="667"/>
      <c r="UQ7" s="667"/>
      <c r="UR7" s="144"/>
      <c r="US7" s="144"/>
      <c r="UT7" s="144"/>
      <c r="UU7" s="616"/>
      <c r="UV7" s="667"/>
      <c r="UW7" s="667"/>
      <c r="UX7" s="145"/>
      <c r="UY7" s="667"/>
      <c r="UZ7" s="667"/>
      <c r="VA7" s="667"/>
      <c r="VB7" s="667"/>
      <c r="VC7" s="145"/>
      <c r="VD7" s="145"/>
      <c r="VE7" s="616"/>
      <c r="VF7" s="616"/>
      <c r="VG7" s="667"/>
      <c r="VH7" s="144"/>
      <c r="VI7" s="144"/>
      <c r="VJ7" s="144"/>
      <c r="VK7" s="667"/>
      <c r="VL7" s="667"/>
      <c r="VM7" s="144"/>
      <c r="VN7" s="144"/>
      <c r="VO7" s="144"/>
      <c r="VP7" s="616"/>
      <c r="VQ7" s="667"/>
      <c r="VR7" s="667"/>
      <c r="VS7" s="145"/>
      <c r="VT7" s="667"/>
      <c r="VU7" s="667"/>
      <c r="VV7" s="667"/>
      <c r="VW7" s="667"/>
      <c r="VX7" s="145"/>
      <c r="VY7" s="145"/>
      <c r="VZ7" s="616"/>
      <c r="WA7" s="616"/>
      <c r="WB7" s="667"/>
      <c r="WC7" s="144"/>
      <c r="WD7" s="144"/>
      <c r="WE7" s="144"/>
      <c r="WF7" s="667"/>
      <c r="WG7" s="667"/>
      <c r="WH7" s="144"/>
      <c r="WI7" s="144"/>
      <c r="WJ7" s="144"/>
      <c r="WK7" s="616"/>
      <c r="WL7" s="667"/>
      <c r="WM7" s="667"/>
      <c r="WN7" s="145"/>
      <c r="WO7" s="667"/>
      <c r="WP7" s="667"/>
      <c r="WQ7" s="667"/>
      <c r="WR7" s="667"/>
      <c r="WS7" s="145"/>
      <c r="WT7" s="145"/>
      <c r="WU7" s="616"/>
      <c r="WV7" s="616"/>
      <c r="WW7" s="667"/>
      <c r="WX7" s="144"/>
      <c r="WY7" s="144"/>
      <c r="WZ7" s="144"/>
      <c r="XA7" s="667"/>
      <c r="XB7" s="667"/>
      <c r="XC7" s="144"/>
      <c r="XD7" s="144"/>
      <c r="XE7" s="144"/>
      <c r="XF7" s="616"/>
      <c r="XG7" s="667"/>
      <c r="XH7" s="667"/>
      <c r="XI7" s="145"/>
      <c r="XJ7" s="667"/>
      <c r="XK7" s="667"/>
      <c r="XL7" s="667"/>
      <c r="XM7" s="667"/>
      <c r="XN7" s="145"/>
      <c r="XO7" s="145"/>
      <c r="XP7" s="616"/>
      <c r="XQ7" s="616"/>
      <c r="XR7" s="667"/>
      <c r="XS7" s="144"/>
      <c r="XT7" s="144"/>
      <c r="XU7" s="144"/>
      <c r="XV7" s="667"/>
      <c r="XW7" s="667"/>
      <c r="XX7" s="144"/>
      <c r="XY7" s="144"/>
      <c r="XZ7" s="144"/>
      <c r="YA7" s="616"/>
      <c r="YB7" s="667"/>
      <c r="YC7" s="667"/>
      <c r="YD7" s="145"/>
      <c r="YE7" s="667"/>
      <c r="YF7" s="667"/>
      <c r="YG7" s="667"/>
      <c r="YH7" s="667"/>
      <c r="YI7" s="145"/>
      <c r="YJ7" s="145"/>
      <c r="YK7" s="616"/>
      <c r="YL7" s="616"/>
      <c r="YM7" s="667"/>
      <c r="YN7" s="144"/>
      <c r="YO7" s="144"/>
      <c r="YP7" s="144"/>
      <c r="YQ7" s="667"/>
      <c r="YR7" s="667"/>
      <c r="YS7" s="144"/>
      <c r="YT7" s="144"/>
      <c r="YU7" s="144"/>
      <c r="YV7" s="616"/>
      <c r="YW7" s="667"/>
      <c r="YX7" s="667"/>
      <c r="YY7" s="145"/>
      <c r="YZ7" s="667"/>
      <c r="ZA7" s="667"/>
      <c r="ZB7" s="667"/>
      <c r="ZC7" s="667"/>
      <c r="ZD7" s="145"/>
      <c r="ZE7" s="145"/>
      <c r="ZF7" s="616"/>
      <c r="ZG7" s="616"/>
      <c r="ZH7" s="667"/>
      <c r="ZI7" s="144"/>
      <c r="ZJ7" s="144"/>
      <c r="ZK7" s="144"/>
      <c r="ZL7" s="667"/>
      <c r="ZM7" s="667"/>
      <c r="ZN7" s="144"/>
      <c r="ZO7" s="144"/>
      <c r="ZP7" s="144"/>
      <c r="ZQ7" s="616"/>
      <c r="ZR7" s="667"/>
      <c r="ZS7" s="667"/>
      <c r="ZT7" s="145"/>
      <c r="ZU7" s="667"/>
      <c r="ZV7" s="667"/>
      <c r="ZW7" s="667"/>
      <c r="ZX7" s="667"/>
      <c r="ZY7" s="145"/>
      <c r="ZZ7" s="145"/>
      <c r="AAA7" s="616"/>
      <c r="AAB7" s="616"/>
      <c r="AAC7" s="667"/>
      <c r="AAD7" s="144"/>
      <c r="AAE7" s="144"/>
      <c r="AAF7" s="144"/>
      <c r="AAG7" s="667"/>
      <c r="AAH7" s="667"/>
      <c r="AAI7" s="144"/>
      <c r="AAJ7" s="144"/>
      <c r="AAK7" s="144"/>
      <c r="AAL7" s="616"/>
      <c r="AAM7" s="667"/>
      <c r="AAN7" s="667"/>
      <c r="AAO7" s="145"/>
      <c r="AAP7" s="667"/>
      <c r="AAQ7" s="667"/>
      <c r="AAR7" s="667"/>
      <c r="AAS7" s="667"/>
      <c r="AAT7" s="145"/>
      <c r="AAU7" s="145"/>
      <c r="AAV7" s="616"/>
      <c r="AAW7" s="616"/>
      <c r="AAX7" s="667"/>
      <c r="AAY7" s="144"/>
      <c r="AAZ7" s="144"/>
      <c r="ABA7" s="144"/>
      <c r="ABB7" s="667"/>
      <c r="ABC7" s="667"/>
      <c r="ABD7" s="144"/>
      <c r="ABE7" s="144"/>
      <c r="ABF7" s="144"/>
      <c r="ABG7" s="616"/>
      <c r="ABH7" s="667"/>
      <c r="ABI7" s="667"/>
      <c r="ABJ7" s="145"/>
      <c r="ABK7" s="667"/>
      <c r="ABL7" s="667"/>
      <c r="ABM7" s="667"/>
      <c r="ABN7" s="667"/>
      <c r="ABO7" s="145"/>
      <c r="ABP7" s="145"/>
      <c r="ABQ7" s="616"/>
      <c r="ABR7" s="616"/>
      <c r="ABS7" s="667"/>
      <c r="ABT7" s="144"/>
      <c r="ABU7" s="144"/>
      <c r="ABV7" s="144"/>
      <c r="ABW7" s="667"/>
      <c r="ABX7" s="667"/>
      <c r="ABY7" s="144"/>
      <c r="ABZ7" s="144"/>
      <c r="ACA7" s="144"/>
      <c r="ACB7" s="616"/>
      <c r="ACC7" s="667"/>
      <c r="ACD7" s="667"/>
      <c r="ACE7" s="145"/>
      <c r="ACF7" s="667"/>
      <c r="ACG7" s="667"/>
      <c r="ACH7" s="667"/>
      <c r="ACI7" s="667"/>
      <c r="ACJ7" s="145"/>
      <c r="ACK7" s="145"/>
      <c r="ACL7" s="616"/>
      <c r="ACM7" s="616"/>
      <c r="ACN7" s="667"/>
      <c r="ACO7" s="144"/>
      <c r="ACP7" s="144"/>
      <c r="ACQ7" s="144"/>
      <c r="ACR7" s="667"/>
      <c r="ACS7" s="667"/>
      <c r="ACT7" s="144"/>
      <c r="ACU7" s="144"/>
      <c r="ACV7" s="144"/>
      <c r="ACW7" s="616"/>
      <c r="ACX7" s="667"/>
      <c r="ACY7" s="667"/>
      <c r="ACZ7" s="145"/>
      <c r="ADA7" s="667"/>
      <c r="ADB7" s="667"/>
      <c r="ADC7" s="667"/>
      <c r="ADD7" s="667"/>
      <c r="ADE7" s="145"/>
      <c r="ADF7" s="145"/>
      <c r="ADG7" s="616"/>
      <c r="ADH7" s="616"/>
      <c r="ADI7" s="667"/>
      <c r="ADJ7" s="144"/>
      <c r="ADK7" s="144"/>
      <c r="ADL7" s="144"/>
      <c r="ADM7" s="667"/>
      <c r="ADN7" s="667"/>
      <c r="ADO7" s="144"/>
      <c r="ADP7" s="144"/>
      <c r="ADQ7" s="144"/>
      <c r="ADR7" s="616"/>
      <c r="ADS7" s="667"/>
      <c r="ADT7" s="667"/>
      <c r="ADU7" s="145"/>
      <c r="ADV7" s="667"/>
      <c r="ADW7" s="667"/>
      <c r="ADX7" s="667"/>
      <c r="ADY7" s="667"/>
      <c r="ADZ7" s="145"/>
      <c r="AEA7" s="145"/>
      <c r="AEB7" s="616"/>
      <c r="AEC7" s="616"/>
      <c r="AED7" s="667"/>
      <c r="AEE7" s="144"/>
      <c r="AEF7" s="144"/>
      <c r="AEG7" s="144"/>
      <c r="AEH7" s="667"/>
      <c r="AEI7" s="667"/>
      <c r="AEJ7" s="144"/>
      <c r="AEK7" s="144"/>
      <c r="AEL7" s="144"/>
      <c r="AEM7" s="616"/>
      <c r="AEN7" s="667"/>
      <c r="AEO7" s="667"/>
      <c r="AEP7" s="145"/>
      <c r="AEQ7" s="667"/>
      <c r="AER7" s="667"/>
      <c r="AES7" s="667"/>
      <c r="AET7" s="667"/>
      <c r="AEU7" s="145"/>
      <c r="AEV7" s="145"/>
      <c r="AEW7" s="616"/>
      <c r="AEX7" s="616"/>
      <c r="AEY7" s="667"/>
      <c r="AEZ7" s="144"/>
      <c r="AFA7" s="144"/>
      <c r="AFB7" s="144"/>
      <c r="AFC7" s="667"/>
      <c r="AFD7" s="667"/>
      <c r="AFE7" s="144"/>
      <c r="AFF7" s="144"/>
      <c r="AFG7" s="144"/>
      <c r="AFH7" s="616"/>
      <c r="AFI7" s="667"/>
      <c r="AFJ7" s="667"/>
      <c r="AFK7" s="145"/>
      <c r="AFL7" s="667"/>
      <c r="AFM7" s="667"/>
      <c r="AFN7" s="667"/>
      <c r="AFO7" s="667"/>
      <c r="AFP7" s="145"/>
      <c r="AFQ7" s="145"/>
      <c r="AFR7" s="616"/>
      <c r="AFS7" s="616"/>
      <c r="AFT7" s="667"/>
      <c r="AFU7" s="144"/>
      <c r="AFV7" s="144"/>
      <c r="AFW7" s="144"/>
      <c r="AFX7" s="667"/>
      <c r="AFY7" s="667"/>
      <c r="AFZ7" s="144"/>
      <c r="AGA7" s="144"/>
      <c r="AGB7" s="144"/>
      <c r="AGC7" s="616"/>
      <c r="AGD7" s="667"/>
      <c r="AGE7" s="667"/>
      <c r="AGF7" s="145"/>
      <c r="AGG7" s="667"/>
      <c r="AGH7" s="667"/>
      <c r="AGI7" s="667"/>
      <c r="AGJ7" s="667"/>
      <c r="AGK7" s="145"/>
      <c r="AGL7" s="145"/>
      <c r="AGM7" s="616"/>
      <c r="AGN7" s="616"/>
      <c r="AGO7" s="667"/>
      <c r="AGP7" s="144"/>
      <c r="AGQ7" s="144"/>
      <c r="AGR7" s="144"/>
      <c r="AGS7" s="667"/>
      <c r="AGT7" s="667"/>
      <c r="AGU7" s="144"/>
      <c r="AGV7" s="144"/>
      <c r="AGW7" s="144"/>
      <c r="AGX7" s="616"/>
      <c r="AGY7" s="667"/>
      <c r="AGZ7" s="667"/>
      <c r="AHA7" s="145"/>
      <c r="AHB7" s="667"/>
      <c r="AHC7" s="667"/>
      <c r="AHD7" s="667"/>
      <c r="AHE7" s="667"/>
      <c r="AHF7" s="145"/>
      <c r="AHG7" s="145"/>
      <c r="AHH7" s="616"/>
      <c r="AHI7" s="616"/>
      <c r="AHJ7" s="667"/>
      <c r="AHK7" s="144"/>
      <c r="AHL7" s="144"/>
      <c r="AHM7" s="144"/>
      <c r="AHN7" s="667"/>
      <c r="AHO7" s="667"/>
      <c r="AHP7" s="144"/>
      <c r="AHQ7" s="144"/>
      <c r="AHR7" s="144"/>
      <c r="AHS7" s="616"/>
      <c r="AHT7" s="667"/>
      <c r="AHU7" s="667"/>
      <c r="AHV7" s="145"/>
      <c r="AHW7" s="667"/>
      <c r="AHX7" s="667"/>
      <c r="AHY7" s="667"/>
      <c r="AHZ7" s="667"/>
      <c r="AIA7" s="145"/>
      <c r="AIB7" s="145"/>
      <c r="AIC7" s="616"/>
      <c r="AID7" s="616"/>
      <c r="AIE7" s="667"/>
      <c r="AIF7" s="144"/>
      <c r="AIG7" s="144"/>
      <c r="AIH7" s="144"/>
      <c r="AII7" s="667"/>
      <c r="AIJ7" s="667"/>
      <c r="AIK7" s="144"/>
      <c r="AIL7" s="144"/>
      <c r="AIM7" s="144"/>
      <c r="AIN7" s="616"/>
      <c r="AIO7" s="667"/>
      <c r="AIP7" s="667"/>
      <c r="AIQ7" s="145"/>
      <c r="AIR7" s="667"/>
      <c r="AIS7" s="667"/>
      <c r="AIT7" s="667"/>
      <c r="AIU7" s="667"/>
      <c r="AIV7" s="145"/>
      <c r="AIW7" s="145"/>
      <c r="AIX7" s="616"/>
      <c r="AIY7" s="616"/>
      <c r="AIZ7" s="667"/>
      <c r="AJA7" s="144"/>
      <c r="AJB7" s="144"/>
      <c r="AJC7" s="144"/>
      <c r="AJD7" s="667"/>
      <c r="AJE7" s="667"/>
      <c r="AJF7" s="144"/>
      <c r="AJG7" s="144"/>
      <c r="AJH7" s="144"/>
      <c r="AJI7" s="616"/>
      <c r="AJJ7" s="667"/>
      <c r="AJK7" s="667"/>
      <c r="AJL7" s="145"/>
      <c r="AJM7" s="667"/>
      <c r="AJN7" s="667"/>
      <c r="AJO7" s="667"/>
      <c r="AJP7" s="667"/>
      <c r="AJQ7" s="145"/>
      <c r="AJR7" s="145"/>
      <c r="AJS7" s="616"/>
      <c r="AJT7" s="616"/>
      <c r="AJU7" s="667"/>
      <c r="AJV7" s="144"/>
      <c r="AJW7" s="144"/>
      <c r="AJX7" s="144"/>
      <c r="AJY7" s="667"/>
      <c r="AJZ7" s="667"/>
      <c r="AKA7" s="144"/>
      <c r="AKB7" s="144"/>
      <c r="AKC7" s="144"/>
      <c r="AKD7" s="616"/>
      <c r="AKE7" s="667"/>
      <c r="AKF7" s="667"/>
      <c r="AKG7" s="145"/>
      <c r="AKH7" s="667"/>
      <c r="AKI7" s="667"/>
      <c r="AKJ7" s="667"/>
      <c r="AKK7" s="667"/>
      <c r="AKL7" s="145"/>
      <c r="AKM7" s="145"/>
      <c r="AKN7" s="616"/>
      <c r="AKO7" s="616"/>
      <c r="AKP7" s="667"/>
      <c r="AKQ7" s="144"/>
      <c r="AKR7" s="144"/>
      <c r="AKS7" s="144"/>
      <c r="AKT7" s="667"/>
      <c r="AKU7" s="667"/>
      <c r="AKV7" s="144"/>
      <c r="AKW7" s="144"/>
      <c r="AKX7" s="144"/>
      <c r="AKY7" s="616"/>
      <c r="AKZ7" s="667"/>
      <c r="ALA7" s="667"/>
      <c r="ALB7" s="145"/>
      <c r="ALC7" s="667"/>
      <c r="ALD7" s="667"/>
      <c r="ALE7" s="667"/>
      <c r="ALF7" s="667"/>
      <c r="ALG7" s="145"/>
      <c r="ALH7" s="145"/>
      <c r="ALI7" s="616"/>
      <c r="ALJ7" s="616"/>
      <c r="ALK7" s="667"/>
      <c r="ALL7" s="144"/>
      <c r="ALM7" s="144"/>
      <c r="ALN7" s="144"/>
      <c r="ALO7" s="667"/>
      <c r="ALP7" s="667"/>
      <c r="ALQ7" s="144"/>
      <c r="ALR7" s="144"/>
      <c r="ALS7" s="144"/>
      <c r="ALT7" s="616"/>
      <c r="ALU7" s="667"/>
      <c r="ALV7" s="667"/>
      <c r="ALW7" s="145"/>
      <c r="ALX7" s="667"/>
      <c r="ALY7" s="667"/>
      <c r="ALZ7" s="667"/>
      <c r="AMA7" s="667"/>
      <c r="AMB7" s="145"/>
      <c r="AMC7" s="145"/>
      <c r="AMD7" s="616"/>
      <c r="AME7" s="616"/>
      <c r="AMF7" s="667"/>
      <c r="AMG7" s="144"/>
      <c r="AMH7" s="144"/>
      <c r="AMI7" s="144"/>
      <c r="AMJ7" s="667"/>
      <c r="AMK7" s="667"/>
      <c r="AML7" s="144"/>
      <c r="AMM7" s="144"/>
      <c r="AMN7" s="144"/>
      <c r="AMO7" s="616"/>
      <c r="AMP7" s="667"/>
      <c r="AMQ7" s="667"/>
      <c r="AMR7" s="145"/>
      <c r="AMS7" s="667"/>
      <c r="AMT7" s="667"/>
      <c r="AMU7" s="667"/>
      <c r="AMV7" s="667"/>
      <c r="AMW7" s="145"/>
      <c r="AMX7" s="145"/>
      <c r="AMY7" s="616"/>
      <c r="AMZ7" s="616"/>
      <c r="ANA7" s="667"/>
      <c r="ANB7" s="144"/>
      <c r="ANC7" s="144"/>
      <c r="AND7" s="144"/>
      <c r="ANE7" s="667"/>
      <c r="ANF7" s="667"/>
      <c r="ANG7" s="144"/>
      <c r="ANH7" s="144"/>
      <c r="ANI7" s="144"/>
      <c r="ANJ7" s="616"/>
      <c r="ANK7" s="667"/>
      <c r="ANL7" s="667"/>
      <c r="ANM7" s="145"/>
      <c r="ANN7" s="667"/>
      <c r="ANO7" s="667"/>
      <c r="ANP7" s="667"/>
      <c r="ANQ7" s="667"/>
      <c r="ANR7" s="145"/>
      <c r="ANS7" s="145"/>
      <c r="ANT7" s="616"/>
      <c r="ANU7" s="616"/>
      <c r="ANV7" s="667"/>
      <c r="ANW7" s="144"/>
      <c r="ANX7" s="144"/>
      <c r="ANY7" s="144"/>
      <c r="ANZ7" s="667"/>
      <c r="AOA7" s="667"/>
      <c r="AOB7" s="144"/>
      <c r="AOC7" s="144"/>
      <c r="AOD7" s="144"/>
      <c r="AOE7" s="616"/>
      <c r="AOF7" s="667"/>
      <c r="AOG7" s="667"/>
      <c r="AOH7" s="145"/>
      <c r="AOI7" s="667"/>
      <c r="AOJ7" s="667"/>
      <c r="AOK7" s="667"/>
      <c r="AOL7" s="667"/>
      <c r="AOM7" s="145"/>
      <c r="AON7" s="145"/>
      <c r="AOO7" s="616"/>
      <c r="AOP7" s="616"/>
      <c r="AOQ7" s="667"/>
      <c r="AOR7" s="144"/>
      <c r="AOS7" s="144"/>
      <c r="AOT7" s="144"/>
      <c r="AOU7" s="667"/>
      <c r="AOV7" s="667"/>
      <c r="AOW7" s="144"/>
      <c r="AOX7" s="144"/>
      <c r="AOY7" s="144"/>
      <c r="AOZ7" s="616"/>
      <c r="APA7" s="667"/>
      <c r="APB7" s="667"/>
      <c r="APC7" s="145"/>
      <c r="APD7" s="667"/>
      <c r="APE7" s="667"/>
      <c r="APF7" s="667"/>
      <c r="APG7" s="667"/>
      <c r="APH7" s="145"/>
      <c r="API7" s="145"/>
      <c r="APJ7" s="616"/>
      <c r="APK7" s="616"/>
      <c r="APL7" s="667"/>
      <c r="APM7" s="144"/>
      <c r="APN7" s="144"/>
      <c r="APO7" s="144"/>
      <c r="APP7" s="667"/>
      <c r="APQ7" s="667"/>
      <c r="APR7" s="144"/>
      <c r="APS7" s="144"/>
      <c r="APT7" s="144"/>
      <c r="APU7" s="616"/>
      <c r="APV7" s="667"/>
      <c r="APW7" s="667"/>
      <c r="APX7" s="145"/>
      <c r="APY7" s="667"/>
      <c r="APZ7" s="667"/>
      <c r="AQA7" s="667"/>
      <c r="AQB7" s="667"/>
      <c r="AQC7" s="145"/>
      <c r="AQD7" s="145"/>
      <c r="AQE7" s="616"/>
      <c r="AQF7" s="616"/>
      <c r="AQG7" s="667"/>
      <c r="AQH7" s="144"/>
      <c r="AQI7" s="144"/>
      <c r="AQJ7" s="144"/>
      <c r="AQK7" s="667"/>
      <c r="AQL7" s="667"/>
      <c r="AQM7" s="144"/>
      <c r="AQN7" s="144"/>
      <c r="AQO7" s="144"/>
      <c r="AQP7" s="616"/>
      <c r="AQQ7" s="667"/>
      <c r="AQR7" s="667"/>
      <c r="AQS7" s="145"/>
      <c r="AQT7" s="667"/>
      <c r="AQU7" s="667"/>
      <c r="AQV7" s="667"/>
      <c r="AQW7" s="667"/>
      <c r="AQX7" s="145"/>
      <c r="AQY7" s="145"/>
      <c r="AQZ7" s="616"/>
      <c r="ARA7" s="616"/>
      <c r="ARB7" s="667"/>
      <c r="ARC7" s="144"/>
      <c r="ARD7" s="144"/>
      <c r="ARE7" s="144"/>
      <c r="ARF7" s="667"/>
      <c r="ARG7" s="667"/>
      <c r="ARH7" s="144"/>
      <c r="ARI7" s="144"/>
      <c r="ARJ7" s="144"/>
      <c r="ARK7" s="616"/>
      <c r="ARL7" s="667"/>
      <c r="ARM7" s="667"/>
      <c r="ARN7" s="145"/>
      <c r="ARO7" s="667"/>
      <c r="ARP7" s="667"/>
      <c r="ARQ7" s="667"/>
      <c r="ARR7" s="667"/>
      <c r="ARS7" s="145"/>
      <c r="ART7" s="145"/>
      <c r="ARU7" s="616"/>
      <c r="ARV7" s="616"/>
      <c r="ARW7" s="667"/>
      <c r="ARX7" s="144"/>
      <c r="ARY7" s="144"/>
      <c r="ARZ7" s="144"/>
      <c r="ASA7" s="667"/>
      <c r="ASB7" s="667"/>
      <c r="ASC7" s="144"/>
      <c r="ASD7" s="144"/>
      <c r="ASE7" s="144"/>
      <c r="ASF7" s="616"/>
      <c r="ASG7" s="667"/>
      <c r="ASH7" s="667"/>
      <c r="ASI7" s="145"/>
      <c r="ASJ7" s="667"/>
      <c r="ASK7" s="667"/>
      <c r="ASL7" s="667"/>
      <c r="ASM7" s="667"/>
      <c r="ASN7" s="145"/>
      <c r="ASO7" s="145"/>
      <c r="ASP7" s="616"/>
      <c r="ASQ7" s="616"/>
      <c r="ASR7" s="667"/>
      <c r="ASS7" s="144"/>
      <c r="AST7" s="144"/>
      <c r="ASU7" s="144"/>
      <c r="ASV7" s="667"/>
      <c r="ASW7" s="667"/>
      <c r="ASX7" s="144"/>
      <c r="ASY7" s="144"/>
      <c r="ASZ7" s="144"/>
      <c r="ATA7" s="616"/>
      <c r="ATB7" s="667"/>
      <c r="ATC7" s="667"/>
      <c r="ATD7" s="145"/>
      <c r="ATE7" s="667"/>
      <c r="ATF7" s="667"/>
      <c r="ATG7" s="667"/>
      <c r="ATH7" s="667"/>
      <c r="ATI7" s="145"/>
      <c r="ATJ7" s="145"/>
      <c r="ATK7" s="616"/>
      <c r="ATL7" s="616"/>
      <c r="ATM7" s="667"/>
      <c r="ATN7" s="144"/>
      <c r="ATO7" s="144"/>
      <c r="ATP7" s="144"/>
      <c r="ATQ7" s="667"/>
      <c r="ATR7" s="667"/>
      <c r="ATS7" s="144"/>
      <c r="ATT7" s="144"/>
      <c r="ATU7" s="144"/>
      <c r="ATV7" s="616"/>
      <c r="ATW7" s="667"/>
      <c r="ATX7" s="667"/>
      <c r="ATY7" s="145"/>
      <c r="ATZ7" s="667"/>
      <c r="AUA7" s="667"/>
      <c r="AUB7" s="667"/>
      <c r="AUC7" s="667"/>
      <c r="AUD7" s="145"/>
      <c r="AUE7" s="145"/>
      <c r="AUF7" s="616"/>
      <c r="AUG7" s="616"/>
      <c r="AUH7" s="667"/>
      <c r="AUI7" s="144"/>
      <c r="AUJ7" s="144"/>
      <c r="AUK7" s="144"/>
      <c r="AUL7" s="667"/>
      <c r="AUM7" s="667"/>
      <c r="AUN7" s="144"/>
      <c r="AUO7" s="144"/>
      <c r="AUP7" s="144"/>
      <c r="AUQ7" s="616"/>
      <c r="AUR7" s="667"/>
      <c r="AUS7" s="667"/>
      <c r="AUT7" s="145"/>
      <c r="AUU7" s="667"/>
      <c r="AUV7" s="667"/>
      <c r="AUW7" s="667"/>
      <c r="AUX7" s="667"/>
      <c r="AUY7" s="145"/>
      <c r="AUZ7" s="145"/>
      <c r="AVA7" s="616"/>
      <c r="AVB7" s="616"/>
      <c r="AVC7" s="667"/>
      <c r="AVD7" s="144"/>
      <c r="AVE7" s="144"/>
      <c r="AVF7" s="144"/>
      <c r="AVG7" s="667"/>
      <c r="AVH7" s="667"/>
      <c r="AVI7" s="144"/>
      <c r="AVJ7" s="144"/>
      <c r="AVK7" s="144"/>
      <c r="AVL7" s="616"/>
      <c r="AVM7" s="667"/>
      <c r="AVN7" s="667"/>
      <c r="AVO7" s="145"/>
      <c r="AVP7" s="667"/>
      <c r="AVQ7" s="667"/>
      <c r="AVR7" s="667"/>
      <c r="AVS7" s="667"/>
      <c r="AVT7" s="145"/>
      <c r="AVU7" s="145"/>
      <c r="AVV7" s="616"/>
      <c r="AVW7" s="616"/>
      <c r="AVX7" s="667"/>
      <c r="AVY7" s="144"/>
      <c r="AVZ7" s="144"/>
      <c r="AWA7" s="144"/>
      <c r="AWB7" s="667"/>
      <c r="AWC7" s="667"/>
      <c r="AWD7" s="144"/>
      <c r="AWE7" s="144"/>
      <c r="AWF7" s="144"/>
      <c r="AWG7" s="616"/>
      <c r="AWH7" s="667"/>
      <c r="AWI7" s="667"/>
      <c r="AWJ7" s="145"/>
      <c r="AWK7" s="667"/>
      <c r="AWL7" s="667"/>
      <c r="AWM7" s="667"/>
      <c r="AWN7" s="667"/>
      <c r="AWO7" s="145"/>
      <c r="AWP7" s="145"/>
      <c r="AWQ7" s="616"/>
      <c r="AWR7" s="616"/>
      <c r="AWS7" s="667"/>
      <c r="AWT7" s="144"/>
      <c r="AWU7" s="144"/>
      <c r="AWV7" s="144"/>
      <c r="AWW7" s="667"/>
      <c r="AWX7" s="667"/>
      <c r="AWY7" s="144"/>
      <c r="AWZ7" s="144"/>
      <c r="AXA7" s="144"/>
      <c r="AXB7" s="616"/>
      <c r="AXC7" s="667"/>
      <c r="AXD7" s="667"/>
      <c r="AXE7" s="145"/>
      <c r="AXF7" s="667"/>
      <c r="AXG7" s="667"/>
      <c r="AXH7" s="667"/>
      <c r="AXI7" s="667"/>
      <c r="AXJ7" s="145"/>
      <c r="AXK7" s="145"/>
      <c r="AXL7" s="616"/>
      <c r="AXM7" s="616"/>
      <c r="AXN7" s="667"/>
      <c r="AXO7" s="144"/>
      <c r="AXP7" s="144"/>
      <c r="AXQ7" s="144"/>
      <c r="AXR7" s="667"/>
      <c r="AXS7" s="667"/>
      <c r="AXT7" s="144"/>
      <c r="AXU7" s="144"/>
      <c r="AXV7" s="144"/>
      <c r="AXW7" s="616"/>
      <c r="AXX7" s="667"/>
      <c r="AXY7" s="667"/>
      <c r="AXZ7" s="145"/>
      <c r="AYA7" s="667"/>
      <c r="AYB7" s="667"/>
      <c r="AYC7" s="667"/>
      <c r="AYD7" s="667"/>
      <c r="AYE7" s="145"/>
      <c r="AYF7" s="145"/>
      <c r="AYG7" s="616"/>
      <c r="AYH7" s="616"/>
      <c r="AYI7" s="667"/>
      <c r="AYJ7" s="144"/>
      <c r="AYK7" s="144"/>
      <c r="AYL7" s="144"/>
      <c r="AYM7" s="667"/>
      <c r="AYN7" s="667"/>
      <c r="AYO7" s="144"/>
      <c r="AYP7" s="144"/>
      <c r="AYQ7" s="144"/>
      <c r="AYR7" s="616"/>
      <c r="AYS7" s="667"/>
      <c r="AYT7" s="667"/>
      <c r="AYU7" s="145"/>
      <c r="AYV7" s="667"/>
      <c r="AYW7" s="667"/>
      <c r="AYX7" s="667"/>
      <c r="AYY7" s="667"/>
      <c r="AYZ7" s="145"/>
      <c r="AZA7" s="145"/>
      <c r="AZB7" s="616"/>
      <c r="AZC7" s="616"/>
      <c r="AZD7" s="667"/>
      <c r="AZE7" s="144"/>
      <c r="AZF7" s="144"/>
      <c r="AZG7" s="144"/>
      <c r="AZH7" s="667"/>
      <c r="AZI7" s="667"/>
      <c r="AZJ7" s="144"/>
      <c r="AZK7" s="144"/>
      <c r="AZL7" s="144"/>
      <c r="AZM7" s="616"/>
      <c r="AZN7" s="667"/>
      <c r="AZO7" s="667"/>
      <c r="AZP7" s="145"/>
      <c r="AZQ7" s="667"/>
      <c r="AZR7" s="667"/>
      <c r="AZS7" s="667"/>
      <c r="AZT7" s="667"/>
      <c r="AZU7" s="145"/>
      <c r="AZV7" s="145"/>
      <c r="AZW7" s="616"/>
      <c r="AZX7" s="616"/>
      <c r="AZY7" s="667"/>
      <c r="AZZ7" s="144"/>
      <c r="BAA7" s="144"/>
      <c r="BAB7" s="144"/>
      <c r="BAC7" s="667"/>
      <c r="BAD7" s="667"/>
      <c r="BAE7" s="144"/>
      <c r="BAF7" s="144"/>
      <c r="BAG7" s="144"/>
      <c r="BAH7" s="616"/>
      <c r="BAI7" s="667"/>
      <c r="BAJ7" s="667"/>
      <c r="BAK7" s="145"/>
      <c r="BAL7" s="667"/>
      <c r="BAM7" s="667"/>
      <c r="BAN7" s="667"/>
      <c r="BAO7" s="667"/>
      <c r="BAP7" s="145"/>
      <c r="BAQ7" s="145"/>
      <c r="BAR7" s="616"/>
      <c r="BAS7" s="616"/>
      <c r="BAT7" s="667"/>
      <c r="BAU7" s="144"/>
      <c r="BAV7" s="144"/>
      <c r="BAW7" s="144"/>
      <c r="BAX7" s="667"/>
      <c r="BAY7" s="667"/>
      <c r="BAZ7" s="144"/>
      <c r="BBA7" s="144"/>
      <c r="BBB7" s="144"/>
      <c r="BBC7" s="616"/>
      <c r="BBD7" s="667"/>
      <c r="BBE7" s="667"/>
      <c r="BBF7" s="145"/>
      <c r="BBG7" s="667"/>
      <c r="BBH7" s="667"/>
      <c r="BBI7" s="667"/>
      <c r="BBJ7" s="667"/>
      <c r="BBK7" s="145"/>
      <c r="BBL7" s="145"/>
      <c r="BBM7" s="616"/>
      <c r="BBN7" s="616"/>
      <c r="BBO7" s="667"/>
      <c r="BBP7" s="144"/>
      <c r="BBQ7" s="144"/>
      <c r="BBR7" s="144"/>
      <c r="BBS7" s="667"/>
      <c r="BBT7" s="667"/>
      <c r="BBU7" s="144"/>
      <c r="BBV7" s="144"/>
      <c r="BBW7" s="144"/>
      <c r="BBX7" s="616"/>
      <c r="BBY7" s="667"/>
      <c r="BBZ7" s="667"/>
      <c r="BCA7" s="145"/>
      <c r="BCB7" s="667"/>
      <c r="BCC7" s="667"/>
      <c r="BCD7" s="667"/>
      <c r="BCE7" s="667"/>
      <c r="BCF7" s="145"/>
      <c r="BCG7" s="145"/>
      <c r="BCH7" s="616"/>
      <c r="BCI7" s="616"/>
      <c r="BCJ7" s="667"/>
      <c r="BCK7" s="144"/>
      <c r="BCL7" s="144"/>
      <c r="BCM7" s="144"/>
      <c r="BCN7" s="667"/>
      <c r="BCO7" s="667"/>
      <c r="BCP7" s="144"/>
      <c r="BCQ7" s="144"/>
      <c r="BCR7" s="144"/>
      <c r="BCS7" s="616"/>
      <c r="BCT7" s="667"/>
      <c r="BCU7" s="667"/>
      <c r="BCV7" s="145"/>
      <c r="BCW7" s="667"/>
      <c r="BCX7" s="667"/>
      <c r="BCY7" s="667"/>
      <c r="BCZ7" s="667"/>
      <c r="BDA7" s="145"/>
      <c r="BDB7" s="145"/>
      <c r="BDC7" s="616"/>
      <c r="BDD7" s="616"/>
      <c r="BDE7" s="667"/>
      <c r="BDF7" s="144"/>
      <c r="BDG7" s="144"/>
      <c r="BDH7" s="144"/>
      <c r="BDI7" s="667"/>
      <c r="BDJ7" s="667"/>
      <c r="BDK7" s="144"/>
      <c r="BDL7" s="144"/>
      <c r="BDM7" s="144"/>
      <c r="BDN7" s="616"/>
      <c r="BDO7" s="667"/>
      <c r="BDP7" s="667"/>
      <c r="BDQ7" s="145"/>
      <c r="BDR7" s="667"/>
      <c r="BDS7" s="667"/>
      <c r="BDT7" s="667"/>
      <c r="BDU7" s="667"/>
      <c r="BDV7" s="145"/>
      <c r="BDW7" s="145"/>
      <c r="BDX7" s="616"/>
      <c r="BDY7" s="616"/>
      <c r="BDZ7" s="667"/>
      <c r="BEA7" s="144"/>
      <c r="BEB7" s="144"/>
      <c r="BEC7" s="144"/>
      <c r="BED7" s="667"/>
      <c r="BEE7" s="667"/>
      <c r="BEF7" s="144"/>
      <c r="BEG7" s="144"/>
      <c r="BEH7" s="144"/>
      <c r="BEI7" s="616"/>
      <c r="BEJ7" s="667"/>
      <c r="BEK7" s="667"/>
      <c r="BEL7" s="145"/>
      <c r="BEM7" s="667"/>
      <c r="BEN7" s="667"/>
      <c r="BEO7" s="667"/>
      <c r="BEP7" s="667"/>
      <c r="BEQ7" s="145"/>
      <c r="BER7" s="145"/>
      <c r="BES7" s="616"/>
      <c r="BET7" s="616"/>
      <c r="BEU7" s="667"/>
      <c r="BEV7" s="144"/>
      <c r="BEW7" s="144"/>
      <c r="BEX7" s="144"/>
      <c r="BEY7" s="667"/>
      <c r="BEZ7" s="667"/>
      <c r="BFA7" s="144"/>
      <c r="BFB7" s="144"/>
      <c r="BFC7" s="144"/>
      <c r="BFD7" s="616"/>
      <c r="BFE7" s="667"/>
      <c r="BFF7" s="667"/>
      <c r="BFG7" s="145"/>
      <c r="BFH7" s="667"/>
      <c r="BFI7" s="667"/>
      <c r="BFJ7" s="667"/>
      <c r="BFK7" s="667"/>
      <c r="BFL7" s="145"/>
      <c r="BFM7" s="145"/>
      <c r="BFN7" s="616"/>
      <c r="BFO7" s="616"/>
      <c r="BFP7" s="667"/>
      <c r="BFQ7" s="144"/>
      <c r="BFR7" s="144"/>
      <c r="BFS7" s="144"/>
      <c r="BFT7" s="667"/>
      <c r="BFU7" s="667"/>
      <c r="BFV7" s="144"/>
      <c r="BFW7" s="144"/>
      <c r="BFX7" s="144"/>
      <c r="BFY7" s="616"/>
      <c r="BFZ7" s="667"/>
      <c r="BGA7" s="667"/>
      <c r="BGB7" s="145"/>
      <c r="BGC7" s="667"/>
      <c r="BGD7" s="667"/>
      <c r="BGE7" s="667"/>
      <c r="BGF7" s="667"/>
      <c r="BGG7" s="145"/>
      <c r="BGH7" s="145"/>
      <c r="BGI7" s="616"/>
      <c r="BGJ7" s="616"/>
      <c r="BGK7" s="667"/>
      <c r="BGL7" s="144"/>
      <c r="BGM7" s="144"/>
      <c r="BGN7" s="144"/>
      <c r="BGO7" s="667"/>
      <c r="BGP7" s="667"/>
      <c r="BGQ7" s="144"/>
      <c r="BGR7" s="144"/>
      <c r="BGS7" s="144"/>
      <c r="BGT7" s="616"/>
      <c r="BGU7" s="667"/>
      <c r="BGV7" s="667"/>
      <c r="BGW7" s="145"/>
      <c r="BGX7" s="667"/>
      <c r="BGY7" s="667"/>
      <c r="BGZ7" s="667"/>
      <c r="BHA7" s="667"/>
      <c r="BHB7" s="145"/>
      <c r="BHC7" s="145"/>
      <c r="BHD7" s="616"/>
      <c r="BHE7" s="616"/>
      <c r="BHF7" s="667"/>
      <c r="BHG7" s="144"/>
      <c r="BHH7" s="144"/>
      <c r="BHI7" s="144"/>
      <c r="BHJ7" s="667"/>
      <c r="BHK7" s="667"/>
      <c r="BHL7" s="144"/>
      <c r="BHM7" s="144"/>
      <c r="BHN7" s="144"/>
      <c r="BHO7" s="616"/>
      <c r="BHP7" s="667"/>
      <c r="BHQ7" s="667"/>
      <c r="BHR7" s="145"/>
      <c r="BHS7" s="667"/>
      <c r="BHT7" s="667"/>
      <c r="BHU7" s="667"/>
      <c r="BHV7" s="667"/>
      <c r="BHW7" s="145"/>
      <c r="BHX7" s="145"/>
      <c r="BHY7" s="616"/>
      <c r="BHZ7" s="616"/>
      <c r="BIA7" s="667"/>
      <c r="BIB7" s="144"/>
      <c r="BIC7" s="144"/>
      <c r="BID7" s="144"/>
      <c r="BIE7" s="667"/>
      <c r="BIF7" s="667"/>
      <c r="BIG7" s="144"/>
      <c r="BIH7" s="144"/>
      <c r="BII7" s="144"/>
      <c r="BIJ7" s="616"/>
      <c r="BIK7" s="667"/>
      <c r="BIL7" s="667"/>
      <c r="BIM7" s="145"/>
      <c r="BIN7" s="667"/>
      <c r="BIO7" s="667"/>
      <c r="BIP7" s="667"/>
      <c r="BIQ7" s="667"/>
      <c r="BIR7" s="145"/>
      <c r="BIS7" s="145"/>
      <c r="BIT7" s="616"/>
      <c r="BIU7" s="616"/>
      <c r="BIV7" s="667"/>
      <c r="BIW7" s="144"/>
      <c r="BIX7" s="144"/>
      <c r="BIY7" s="144"/>
      <c r="BIZ7" s="667"/>
      <c r="BJA7" s="667"/>
      <c r="BJB7" s="144"/>
      <c r="BJC7" s="144"/>
      <c r="BJD7" s="144"/>
      <c r="BJE7" s="616"/>
      <c r="BJF7" s="667"/>
      <c r="BJG7" s="667"/>
      <c r="BJH7" s="145"/>
      <c r="BJI7" s="667"/>
      <c r="BJJ7" s="667"/>
      <c r="BJK7" s="667"/>
      <c r="BJL7" s="667"/>
      <c r="BJM7" s="145"/>
      <c r="BJN7" s="145"/>
      <c r="BJO7" s="616"/>
      <c r="BJP7" s="616"/>
      <c r="BJQ7" s="667"/>
      <c r="BJR7" s="144"/>
      <c r="BJS7" s="144"/>
      <c r="BJT7" s="144"/>
      <c r="BJU7" s="667"/>
      <c r="BJV7" s="667"/>
      <c r="BJW7" s="144"/>
      <c r="BJX7" s="144"/>
      <c r="BJY7" s="144"/>
      <c r="BJZ7" s="616"/>
      <c r="BKA7" s="667"/>
      <c r="BKB7" s="667"/>
      <c r="BKC7" s="145"/>
      <c r="BKD7" s="667"/>
      <c r="BKE7" s="667"/>
      <c r="BKF7" s="667"/>
      <c r="BKG7" s="667"/>
      <c r="BKH7" s="145"/>
      <c r="BKI7" s="145"/>
      <c r="BKJ7" s="616"/>
      <c r="BKK7" s="616"/>
      <c r="BKL7" s="667"/>
      <c r="BKM7" s="144"/>
      <c r="BKN7" s="144"/>
      <c r="BKO7" s="144"/>
      <c r="BKP7" s="667"/>
      <c r="BKQ7" s="667"/>
      <c r="BKR7" s="144"/>
      <c r="BKS7" s="144"/>
      <c r="BKT7" s="144"/>
      <c r="BKU7" s="616"/>
      <c r="BKV7" s="667"/>
      <c r="BKW7" s="667"/>
      <c r="BKX7" s="145"/>
      <c r="BKY7" s="667"/>
      <c r="BKZ7" s="667"/>
      <c r="BLA7" s="667"/>
      <c r="BLB7" s="667"/>
      <c r="BLC7" s="145"/>
      <c r="BLD7" s="145"/>
      <c r="BLE7" s="616"/>
      <c r="BLF7" s="616"/>
      <c r="BLG7" s="667"/>
      <c r="BLH7" s="144"/>
      <c r="BLI7" s="144"/>
      <c r="BLJ7" s="144"/>
      <c r="BLK7" s="667"/>
      <c r="BLL7" s="667"/>
      <c r="BLM7" s="144"/>
      <c r="BLN7" s="144"/>
      <c r="BLO7" s="144"/>
      <c r="BLP7" s="616"/>
      <c r="BLQ7" s="667"/>
      <c r="BLR7" s="667"/>
      <c r="BLS7" s="145"/>
      <c r="BLT7" s="667"/>
      <c r="BLU7" s="667"/>
      <c r="BLV7" s="667"/>
      <c r="BLW7" s="667"/>
      <c r="BLX7" s="145"/>
      <c r="BLY7" s="145"/>
      <c r="BLZ7" s="616"/>
      <c r="BMA7" s="616"/>
      <c r="BMB7" s="667"/>
      <c r="BMC7" s="144"/>
      <c r="BMD7" s="144"/>
      <c r="BME7" s="144"/>
      <c r="BMF7" s="667"/>
      <c r="BMG7" s="667"/>
      <c r="BMH7" s="144"/>
      <c r="BMI7" s="144"/>
      <c r="BMJ7" s="144"/>
      <c r="BMK7" s="616"/>
      <c r="BML7" s="667"/>
      <c r="BMM7" s="667"/>
      <c r="BMN7" s="145"/>
      <c r="BMO7" s="667"/>
      <c r="BMP7" s="667"/>
      <c r="BMQ7" s="667"/>
      <c r="BMR7" s="667"/>
      <c r="BMS7" s="145"/>
      <c r="BMT7" s="145"/>
      <c r="BMU7" s="616"/>
      <c r="BMV7" s="616"/>
      <c r="BMW7" s="667"/>
      <c r="BMX7" s="144"/>
      <c r="BMY7" s="144"/>
      <c r="BMZ7" s="144"/>
      <c r="BNA7" s="667"/>
      <c r="BNB7" s="667"/>
      <c r="BNC7" s="144"/>
      <c r="BND7" s="144"/>
      <c r="BNE7" s="144"/>
      <c r="BNF7" s="616"/>
      <c r="BNG7" s="667"/>
      <c r="BNH7" s="667"/>
      <c r="BNI7" s="145"/>
      <c r="BNJ7" s="667"/>
      <c r="BNK7" s="667"/>
      <c r="BNL7" s="667"/>
      <c r="BNM7" s="667"/>
      <c r="BNN7" s="145"/>
      <c r="BNO7" s="145"/>
      <c r="BNP7" s="616"/>
      <c r="BNQ7" s="616"/>
      <c r="BNR7" s="667"/>
      <c r="BNS7" s="144"/>
      <c r="BNT7" s="144"/>
      <c r="BNU7" s="144"/>
      <c r="BNV7" s="667"/>
      <c r="BNW7" s="667"/>
      <c r="BNX7" s="144"/>
      <c r="BNY7" s="144"/>
      <c r="BNZ7" s="144"/>
      <c r="BOA7" s="616"/>
      <c r="BOB7" s="667"/>
      <c r="BOC7" s="667"/>
      <c r="BOD7" s="145"/>
      <c r="BOE7" s="667"/>
      <c r="BOF7" s="667"/>
      <c r="BOG7" s="667"/>
      <c r="BOH7" s="667"/>
      <c r="BOI7" s="145"/>
      <c r="BOJ7" s="145"/>
      <c r="BOK7" s="616"/>
      <c r="BOL7" s="616"/>
      <c r="BOM7" s="667"/>
      <c r="BON7" s="144"/>
      <c r="BOO7" s="144"/>
      <c r="BOP7" s="144"/>
      <c r="BOQ7" s="667"/>
      <c r="BOR7" s="667"/>
      <c r="BOS7" s="144"/>
      <c r="BOT7" s="144"/>
      <c r="BOU7" s="144"/>
      <c r="BOV7" s="616"/>
      <c r="BOW7" s="667"/>
      <c r="BOX7" s="667"/>
      <c r="BOY7" s="145"/>
      <c r="BOZ7" s="667"/>
      <c r="BPA7" s="667"/>
      <c r="BPB7" s="667"/>
      <c r="BPC7" s="667"/>
      <c r="BPD7" s="145"/>
      <c r="BPE7" s="145"/>
      <c r="BPF7" s="616"/>
      <c r="BPG7" s="616"/>
      <c r="BPH7" s="667"/>
      <c r="BPI7" s="144"/>
      <c r="BPJ7" s="144"/>
      <c r="BPK7" s="144"/>
      <c r="BPL7" s="667"/>
      <c r="BPM7" s="667"/>
      <c r="BPN7" s="144"/>
      <c r="BPO7" s="144"/>
      <c r="BPP7" s="144"/>
      <c r="BPQ7" s="616"/>
      <c r="BPR7" s="667"/>
      <c r="BPS7" s="667"/>
      <c r="BPT7" s="145"/>
      <c r="BPU7" s="667"/>
      <c r="BPV7" s="667"/>
      <c r="BPW7" s="667"/>
      <c r="BPX7" s="667"/>
      <c r="BPY7" s="145"/>
      <c r="BPZ7" s="145"/>
      <c r="BQA7" s="616"/>
      <c r="BQB7" s="616"/>
      <c r="BQC7" s="667"/>
      <c r="BQD7" s="144"/>
      <c r="BQE7" s="144"/>
      <c r="BQF7" s="144"/>
      <c r="BQG7" s="667"/>
      <c r="BQH7" s="667"/>
      <c r="BQI7" s="144"/>
      <c r="BQJ7" s="144"/>
      <c r="BQK7" s="144"/>
      <c r="BQL7" s="616"/>
      <c r="BQM7" s="667"/>
      <c r="BQN7" s="667"/>
      <c r="BQO7" s="145"/>
      <c r="BQP7" s="667"/>
      <c r="BQQ7" s="667"/>
      <c r="BQR7" s="667"/>
      <c r="BQS7" s="667"/>
      <c r="BQT7" s="145"/>
      <c r="BQU7" s="145"/>
      <c r="BQV7" s="616"/>
      <c r="BQW7" s="616"/>
      <c r="BQX7" s="667"/>
      <c r="BQY7" s="144"/>
      <c r="BQZ7" s="144"/>
      <c r="BRA7" s="144"/>
      <c r="BRB7" s="667"/>
      <c r="BRC7" s="667"/>
      <c r="BRD7" s="144"/>
      <c r="BRE7" s="144"/>
      <c r="BRF7" s="144"/>
      <c r="BRG7" s="616"/>
      <c r="BRH7" s="667"/>
      <c r="BRI7" s="667"/>
      <c r="BRJ7" s="145"/>
      <c r="BRK7" s="667"/>
      <c r="BRL7" s="667"/>
      <c r="BRM7" s="667"/>
      <c r="BRN7" s="667"/>
      <c r="BRO7" s="145"/>
      <c r="BRP7" s="145"/>
      <c r="BRQ7" s="616"/>
      <c r="BRR7" s="616"/>
      <c r="BRS7" s="667"/>
      <c r="BRT7" s="144"/>
      <c r="BRU7" s="144"/>
      <c r="BRV7" s="144"/>
      <c r="BRW7" s="667"/>
      <c r="BRX7" s="667"/>
      <c r="BRY7" s="144"/>
      <c r="BRZ7" s="144"/>
      <c r="BSA7" s="144"/>
      <c r="BSB7" s="616"/>
      <c r="BSC7" s="667"/>
      <c r="BSD7" s="667"/>
      <c r="BSE7" s="145"/>
      <c r="BSF7" s="667"/>
      <c r="BSG7" s="667"/>
      <c r="BSH7" s="667"/>
      <c r="BSI7" s="667"/>
      <c r="BSJ7" s="145"/>
      <c r="BSK7" s="145"/>
      <c r="BSL7" s="616"/>
      <c r="BSM7" s="616"/>
      <c r="BSN7" s="667"/>
      <c r="BSO7" s="144"/>
      <c r="BSP7" s="144"/>
      <c r="BSQ7" s="144"/>
      <c r="BSR7" s="667"/>
      <c r="BSS7" s="667"/>
      <c r="BST7" s="144"/>
      <c r="BSU7" s="144"/>
      <c r="BSV7" s="144"/>
      <c r="BSW7" s="616"/>
      <c r="BSX7" s="667"/>
      <c r="BSY7" s="667"/>
      <c r="BSZ7" s="145"/>
      <c r="BTA7" s="667"/>
      <c r="BTB7" s="667"/>
      <c r="BTC7" s="667"/>
      <c r="BTD7" s="667"/>
      <c r="BTE7" s="145"/>
      <c r="BTF7" s="145"/>
      <c r="BTG7" s="616"/>
      <c r="BTH7" s="616"/>
      <c r="BTI7" s="667"/>
      <c r="BTJ7" s="144"/>
      <c r="BTK7" s="144"/>
      <c r="BTL7" s="144"/>
      <c r="BTM7" s="667"/>
      <c r="BTN7" s="667"/>
      <c r="BTO7" s="144"/>
      <c r="BTP7" s="144"/>
      <c r="BTQ7" s="144"/>
      <c r="BTR7" s="616"/>
      <c r="BTS7" s="667"/>
      <c r="BTT7" s="667"/>
      <c r="BTU7" s="145"/>
      <c r="BTV7" s="667"/>
      <c r="BTW7" s="667"/>
      <c r="BTX7" s="667"/>
      <c r="BTY7" s="667"/>
      <c r="BTZ7" s="145"/>
      <c r="BUA7" s="145"/>
      <c r="BUB7" s="616"/>
      <c r="BUC7" s="616"/>
      <c r="BUD7" s="667"/>
      <c r="BUE7" s="144"/>
      <c r="BUF7" s="144"/>
      <c r="BUG7" s="144"/>
      <c r="BUH7" s="667"/>
      <c r="BUI7" s="667"/>
      <c r="BUJ7" s="144"/>
      <c r="BUK7" s="144"/>
      <c r="BUL7" s="144"/>
      <c r="BUM7" s="616"/>
      <c r="BUN7" s="667"/>
      <c r="BUO7" s="667"/>
      <c r="BUP7" s="145"/>
      <c r="BUQ7" s="667"/>
      <c r="BUR7" s="667"/>
      <c r="BUS7" s="667"/>
      <c r="BUT7" s="667"/>
      <c r="BUU7" s="145"/>
      <c r="BUV7" s="145"/>
      <c r="BUW7" s="616"/>
      <c r="BUX7" s="616"/>
      <c r="BUY7" s="667"/>
      <c r="BUZ7" s="144"/>
      <c r="BVA7" s="144"/>
      <c r="BVB7" s="144"/>
      <c r="BVC7" s="667"/>
      <c r="BVD7" s="667"/>
      <c r="BVE7" s="144"/>
      <c r="BVF7" s="144"/>
      <c r="BVG7" s="144"/>
      <c r="BVH7" s="616"/>
      <c r="BVI7" s="667"/>
      <c r="BVJ7" s="667"/>
      <c r="BVK7" s="145"/>
      <c r="BVL7" s="667"/>
      <c r="BVM7" s="667"/>
      <c r="BVN7" s="667"/>
      <c r="BVO7" s="667"/>
      <c r="BVP7" s="145"/>
      <c r="BVQ7" s="145"/>
      <c r="BVR7" s="616"/>
      <c r="BVS7" s="616"/>
      <c r="BVT7" s="667"/>
      <c r="BVU7" s="144"/>
      <c r="BVV7" s="144"/>
      <c r="BVW7" s="144"/>
      <c r="BVX7" s="667"/>
      <c r="BVY7" s="667"/>
      <c r="BVZ7" s="144"/>
      <c r="BWA7" s="144"/>
      <c r="BWB7" s="144"/>
      <c r="BWC7" s="616"/>
      <c r="BWD7" s="667"/>
      <c r="BWE7" s="667"/>
      <c r="BWF7" s="145"/>
      <c r="BWG7" s="667"/>
      <c r="BWH7" s="667"/>
      <c r="BWI7" s="667"/>
      <c r="BWJ7" s="667"/>
      <c r="BWK7" s="145"/>
      <c r="BWL7" s="145"/>
      <c r="BWM7" s="616"/>
      <c r="BWN7" s="616"/>
      <c r="BWO7" s="667"/>
      <c r="BWP7" s="144"/>
      <c r="BWQ7" s="144"/>
      <c r="BWR7" s="144"/>
      <c r="BWS7" s="667"/>
      <c r="BWT7" s="667"/>
      <c r="BWU7" s="144"/>
      <c r="BWV7" s="144"/>
      <c r="BWW7" s="144"/>
      <c r="BWX7" s="616"/>
      <c r="BWY7" s="667"/>
      <c r="BWZ7" s="667"/>
      <c r="BXA7" s="145"/>
      <c r="BXB7" s="667"/>
      <c r="BXC7" s="667"/>
      <c r="BXD7" s="667"/>
      <c r="BXE7" s="667"/>
      <c r="BXF7" s="145"/>
      <c r="BXG7" s="145"/>
      <c r="BXH7" s="616"/>
      <c r="BXI7" s="616"/>
      <c r="BXJ7" s="667"/>
      <c r="BXK7" s="144"/>
      <c r="BXL7" s="144"/>
      <c r="BXM7" s="144"/>
      <c r="BXN7" s="667"/>
      <c r="BXO7" s="667"/>
      <c r="BXP7" s="144"/>
      <c r="BXQ7" s="144"/>
      <c r="BXR7" s="144"/>
      <c r="BXS7" s="616"/>
      <c r="BXT7" s="667"/>
      <c r="BXU7" s="667"/>
      <c r="BXV7" s="145"/>
      <c r="BXW7" s="667"/>
      <c r="BXX7" s="667"/>
      <c r="BXY7" s="667"/>
      <c r="BXZ7" s="667"/>
      <c r="BYA7" s="145"/>
      <c r="BYB7" s="145"/>
      <c r="BYC7" s="616"/>
      <c r="BYD7" s="616"/>
      <c r="BYE7" s="667"/>
      <c r="BYF7" s="144"/>
      <c r="BYG7" s="144"/>
      <c r="BYH7" s="144"/>
      <c r="BYI7" s="667"/>
      <c r="BYJ7" s="667"/>
      <c r="BYK7" s="144"/>
      <c r="BYL7" s="144"/>
      <c r="BYM7" s="144"/>
      <c r="BYN7" s="616"/>
      <c r="BYO7" s="667"/>
      <c r="BYP7" s="667"/>
      <c r="BYQ7" s="145"/>
      <c r="BYR7" s="667"/>
      <c r="BYS7" s="667"/>
      <c r="BYT7" s="667"/>
      <c r="BYU7" s="667"/>
      <c r="BYV7" s="145"/>
      <c r="BYW7" s="145"/>
      <c r="BYX7" s="616"/>
      <c r="BYY7" s="616"/>
      <c r="BYZ7" s="667"/>
      <c r="BZA7" s="144"/>
      <c r="BZB7" s="144"/>
      <c r="BZC7" s="144"/>
      <c r="BZD7" s="667"/>
      <c r="BZE7" s="667"/>
      <c r="BZF7" s="144"/>
      <c r="BZG7" s="144"/>
      <c r="BZH7" s="144"/>
      <c r="BZI7" s="616"/>
      <c r="BZJ7" s="667"/>
      <c r="BZK7" s="667"/>
      <c r="BZL7" s="145"/>
      <c r="BZM7" s="667"/>
      <c r="BZN7" s="667"/>
      <c r="BZO7" s="667"/>
      <c r="BZP7" s="667"/>
      <c r="BZQ7" s="145"/>
      <c r="BZR7" s="145"/>
      <c r="BZS7" s="616"/>
      <c r="BZT7" s="616"/>
      <c r="BZU7" s="667"/>
      <c r="BZV7" s="144"/>
      <c r="BZW7" s="144"/>
      <c r="BZX7" s="144"/>
      <c r="BZY7" s="667"/>
      <c r="BZZ7" s="667"/>
      <c r="CAA7" s="144"/>
      <c r="CAB7" s="144"/>
      <c r="CAC7" s="144"/>
      <c r="CAD7" s="616"/>
      <c r="CAE7" s="667"/>
      <c r="CAF7" s="667"/>
      <c r="CAG7" s="145"/>
      <c r="CAH7" s="667"/>
      <c r="CAI7" s="667"/>
      <c r="CAJ7" s="667"/>
      <c r="CAK7" s="667"/>
      <c r="CAL7" s="145"/>
      <c r="CAM7" s="145"/>
      <c r="CAN7" s="616"/>
      <c r="CAO7" s="616"/>
      <c r="CAP7" s="667"/>
      <c r="CAQ7" s="144"/>
      <c r="CAR7" s="144"/>
      <c r="CAS7" s="144"/>
      <c r="CAT7" s="667"/>
      <c r="CAU7" s="667"/>
      <c r="CAV7" s="144"/>
      <c r="CAW7" s="144"/>
      <c r="CAX7" s="144"/>
      <c r="CAY7" s="616"/>
      <c r="CAZ7" s="667"/>
      <c r="CBA7" s="667"/>
      <c r="CBB7" s="145"/>
      <c r="CBC7" s="667"/>
      <c r="CBD7" s="667"/>
      <c r="CBE7" s="667"/>
      <c r="CBF7" s="667"/>
      <c r="CBG7" s="145"/>
      <c r="CBH7" s="145"/>
      <c r="CBI7" s="616"/>
      <c r="CBJ7" s="616"/>
      <c r="CBK7" s="667"/>
      <c r="CBL7" s="144"/>
      <c r="CBM7" s="144"/>
      <c r="CBN7" s="144"/>
      <c r="CBO7" s="667"/>
      <c r="CBP7" s="667"/>
      <c r="CBQ7" s="144"/>
      <c r="CBR7" s="144"/>
      <c r="CBS7" s="144"/>
      <c r="CBT7" s="616"/>
      <c r="CBU7" s="667"/>
      <c r="CBV7" s="667"/>
      <c r="CBW7" s="145"/>
      <c r="CBX7" s="667"/>
      <c r="CBY7" s="667"/>
      <c r="CBZ7" s="667"/>
      <c r="CCA7" s="667"/>
      <c r="CCB7" s="145"/>
      <c r="CCC7" s="145"/>
      <c r="CCD7" s="616"/>
      <c r="CCE7" s="616"/>
      <c r="CCF7" s="667"/>
      <c r="CCG7" s="144"/>
      <c r="CCH7" s="144"/>
      <c r="CCI7" s="144"/>
      <c r="CCJ7" s="667"/>
      <c r="CCK7" s="667"/>
      <c r="CCL7" s="144"/>
      <c r="CCM7" s="144"/>
      <c r="CCN7" s="144"/>
      <c r="CCO7" s="616"/>
      <c r="CCP7" s="667"/>
      <c r="CCQ7" s="667"/>
      <c r="CCR7" s="145"/>
      <c r="CCS7" s="667"/>
      <c r="CCT7" s="667"/>
      <c r="CCU7" s="667"/>
      <c r="CCV7" s="667"/>
      <c r="CCW7" s="145"/>
      <c r="CCX7" s="145"/>
      <c r="CCY7" s="616"/>
      <c r="CCZ7" s="616"/>
      <c r="CDA7" s="667"/>
      <c r="CDB7" s="144"/>
      <c r="CDC7" s="144"/>
      <c r="CDD7" s="144"/>
      <c r="CDE7" s="667"/>
      <c r="CDF7" s="667"/>
      <c r="CDG7" s="144"/>
      <c r="CDH7" s="144"/>
      <c r="CDI7" s="144"/>
      <c r="CDJ7" s="616"/>
      <c r="CDK7" s="667"/>
      <c r="CDL7" s="667"/>
      <c r="CDM7" s="145"/>
      <c r="CDN7" s="667"/>
      <c r="CDO7" s="667"/>
      <c r="CDP7" s="667"/>
      <c r="CDQ7" s="667"/>
      <c r="CDR7" s="145"/>
      <c r="CDS7" s="145"/>
      <c r="CDT7" s="616"/>
      <c r="CDU7" s="616"/>
      <c r="CDV7" s="667"/>
      <c r="CDW7" s="144"/>
      <c r="CDX7" s="144"/>
      <c r="CDY7" s="144"/>
      <c r="CDZ7" s="667"/>
      <c r="CEA7" s="667"/>
      <c r="CEB7" s="144"/>
      <c r="CEC7" s="144"/>
      <c r="CED7" s="144"/>
      <c r="CEE7" s="616"/>
      <c r="CEF7" s="667"/>
      <c r="CEG7" s="667"/>
      <c r="CEH7" s="145"/>
      <c r="CEI7" s="667"/>
      <c r="CEJ7" s="667"/>
      <c r="CEK7" s="667"/>
      <c r="CEL7" s="667"/>
      <c r="CEM7" s="145"/>
      <c r="CEN7" s="145"/>
      <c r="CEO7" s="616"/>
      <c r="CEP7" s="616"/>
      <c r="CEQ7" s="667"/>
      <c r="CER7" s="144"/>
      <c r="CES7" s="144"/>
      <c r="CET7" s="144"/>
      <c r="CEU7" s="667"/>
      <c r="CEV7" s="667"/>
      <c r="CEW7" s="144"/>
      <c r="CEX7" s="144"/>
      <c r="CEY7" s="144"/>
      <c r="CEZ7" s="616"/>
      <c r="CFA7" s="667"/>
      <c r="CFB7" s="667"/>
      <c r="CFC7" s="145"/>
      <c r="CFD7" s="667"/>
      <c r="CFE7" s="667"/>
      <c r="CFF7" s="667"/>
      <c r="CFG7" s="667"/>
      <c r="CFH7" s="145"/>
      <c r="CFI7" s="145"/>
      <c r="CFJ7" s="616"/>
      <c r="CFK7" s="616"/>
      <c r="CFL7" s="667"/>
      <c r="CFM7" s="144"/>
      <c r="CFN7" s="144"/>
      <c r="CFO7" s="144"/>
      <c r="CFP7" s="667"/>
      <c r="CFQ7" s="667"/>
      <c r="CFR7" s="144"/>
      <c r="CFS7" s="144"/>
      <c r="CFT7" s="144"/>
      <c r="CFU7" s="616"/>
      <c r="CFV7" s="667"/>
      <c r="CFW7" s="667"/>
      <c r="CFX7" s="145"/>
      <c r="CFY7" s="667"/>
      <c r="CFZ7" s="667"/>
      <c r="CGA7" s="667"/>
      <c r="CGB7" s="667"/>
      <c r="CGC7" s="145"/>
      <c r="CGD7" s="145"/>
      <c r="CGE7" s="616"/>
      <c r="CGF7" s="616"/>
      <c r="CGG7" s="667"/>
      <c r="CGH7" s="144"/>
      <c r="CGI7" s="144"/>
      <c r="CGJ7" s="144"/>
      <c r="CGK7" s="667"/>
      <c r="CGL7" s="667"/>
      <c r="CGM7" s="144"/>
      <c r="CGN7" s="144"/>
      <c r="CGO7" s="144"/>
      <c r="CGP7" s="616"/>
      <c r="CGQ7" s="667"/>
      <c r="CGR7" s="667"/>
      <c r="CGS7" s="145"/>
      <c r="CGT7" s="667"/>
      <c r="CGU7" s="667"/>
      <c r="CGV7" s="667"/>
      <c r="CGW7" s="667"/>
      <c r="CGX7" s="145"/>
      <c r="CGY7" s="145"/>
      <c r="CGZ7" s="616"/>
      <c r="CHA7" s="616"/>
      <c r="CHB7" s="667"/>
      <c r="CHC7" s="144"/>
      <c r="CHD7" s="144"/>
      <c r="CHE7" s="144"/>
      <c r="CHF7" s="667"/>
      <c r="CHG7" s="667"/>
      <c r="CHH7" s="144"/>
      <c r="CHI7" s="144"/>
      <c r="CHJ7" s="144"/>
      <c r="CHK7" s="616"/>
      <c r="CHL7" s="667"/>
      <c r="CHM7" s="667"/>
      <c r="CHN7" s="145"/>
      <c r="CHO7" s="667"/>
      <c r="CHP7" s="667"/>
      <c r="CHQ7" s="667"/>
      <c r="CHR7" s="667"/>
      <c r="CHS7" s="145"/>
      <c r="CHT7" s="145"/>
      <c r="CHU7" s="616"/>
      <c r="CHV7" s="616"/>
      <c r="CHW7" s="667"/>
      <c r="CHX7" s="144"/>
      <c r="CHY7" s="144"/>
      <c r="CHZ7" s="144"/>
      <c r="CIA7" s="667"/>
      <c r="CIB7" s="667"/>
      <c r="CIC7" s="144"/>
      <c r="CID7" s="144"/>
      <c r="CIE7" s="144"/>
      <c r="CIF7" s="616"/>
      <c r="CIG7" s="667"/>
      <c r="CIH7" s="667"/>
      <c r="CII7" s="145"/>
      <c r="CIJ7" s="667"/>
      <c r="CIK7" s="667"/>
      <c r="CIL7" s="667"/>
      <c r="CIM7" s="667"/>
      <c r="CIN7" s="145"/>
      <c r="CIO7" s="145"/>
      <c r="CIP7" s="616"/>
      <c r="CIQ7" s="616"/>
      <c r="CIR7" s="667"/>
      <c r="CIS7" s="144"/>
      <c r="CIT7" s="144"/>
      <c r="CIU7" s="144"/>
      <c r="CIV7" s="667"/>
      <c r="CIW7" s="667"/>
      <c r="CIX7" s="144"/>
      <c r="CIY7" s="144"/>
      <c r="CIZ7" s="144"/>
      <c r="CJA7" s="616"/>
      <c r="CJB7" s="667"/>
      <c r="CJC7" s="667"/>
      <c r="CJD7" s="145"/>
      <c r="CJE7" s="667"/>
      <c r="CJF7" s="667"/>
      <c r="CJG7" s="667"/>
      <c r="CJH7" s="667"/>
      <c r="CJI7" s="145"/>
      <c r="CJJ7" s="145"/>
      <c r="CJK7" s="616"/>
      <c r="CJL7" s="616"/>
      <c r="CJM7" s="667"/>
      <c r="CJN7" s="144"/>
      <c r="CJO7" s="144"/>
      <c r="CJP7" s="144"/>
      <c r="CJQ7" s="667"/>
      <c r="CJR7" s="667"/>
      <c r="CJS7" s="144"/>
      <c r="CJT7" s="144"/>
      <c r="CJU7" s="144"/>
      <c r="CJV7" s="616"/>
      <c r="CJW7" s="667"/>
      <c r="CJX7" s="667"/>
      <c r="CJY7" s="145"/>
      <c r="CJZ7" s="667"/>
      <c r="CKA7" s="667"/>
      <c r="CKB7" s="667"/>
      <c r="CKC7" s="667"/>
      <c r="CKD7" s="145"/>
      <c r="CKE7" s="145"/>
      <c r="CKF7" s="616"/>
      <c r="CKG7" s="616"/>
      <c r="CKH7" s="667"/>
      <c r="CKI7" s="144"/>
      <c r="CKJ7" s="144"/>
      <c r="CKK7" s="144"/>
      <c r="CKL7" s="667"/>
      <c r="CKM7" s="667"/>
      <c r="CKN7" s="144"/>
      <c r="CKO7" s="144"/>
      <c r="CKP7" s="144"/>
      <c r="CKQ7" s="616"/>
      <c r="CKR7" s="667"/>
      <c r="CKS7" s="667"/>
      <c r="CKT7" s="145"/>
      <c r="CKU7" s="667"/>
      <c r="CKV7" s="667"/>
      <c r="CKW7" s="667"/>
      <c r="CKX7" s="667"/>
      <c r="CKY7" s="145"/>
      <c r="CKZ7" s="145"/>
      <c r="CLA7" s="616"/>
      <c r="CLB7" s="616"/>
      <c r="CLC7" s="667"/>
      <c r="CLD7" s="144"/>
      <c r="CLE7" s="144"/>
      <c r="CLF7" s="144"/>
      <c r="CLG7" s="667"/>
      <c r="CLH7" s="667"/>
      <c r="CLI7" s="144"/>
      <c r="CLJ7" s="144"/>
      <c r="CLK7" s="144"/>
      <c r="CLL7" s="616"/>
      <c r="CLM7" s="667"/>
      <c r="CLN7" s="667"/>
      <c r="CLO7" s="145"/>
      <c r="CLP7" s="667"/>
      <c r="CLQ7" s="667"/>
      <c r="CLR7" s="667"/>
      <c r="CLS7" s="667"/>
      <c r="CLT7" s="145"/>
      <c r="CLU7" s="145"/>
      <c r="CLV7" s="616"/>
      <c r="CLW7" s="616"/>
      <c r="CLX7" s="667"/>
      <c r="CLY7" s="144"/>
      <c r="CLZ7" s="144"/>
      <c r="CMA7" s="144"/>
      <c r="CMB7" s="667"/>
      <c r="CMC7" s="667"/>
      <c r="CMD7" s="144"/>
      <c r="CME7" s="144"/>
      <c r="CMF7" s="144"/>
      <c r="CMG7" s="616"/>
      <c r="CMH7" s="667"/>
      <c r="CMI7" s="667"/>
      <c r="CMJ7" s="145"/>
      <c r="CMK7" s="667"/>
      <c r="CML7" s="667"/>
      <c r="CMM7" s="667"/>
      <c r="CMN7" s="667"/>
      <c r="CMO7" s="145"/>
      <c r="CMP7" s="145"/>
      <c r="CMQ7" s="616"/>
      <c r="CMR7" s="616"/>
      <c r="CMS7" s="667"/>
      <c r="CMT7" s="144"/>
      <c r="CMU7" s="144"/>
      <c r="CMV7" s="144"/>
      <c r="CMW7" s="667"/>
      <c r="CMX7" s="667"/>
      <c r="CMY7" s="144"/>
      <c r="CMZ7" s="144"/>
      <c r="CNA7" s="144"/>
      <c r="CNB7" s="616"/>
      <c r="CNC7" s="667"/>
      <c r="CND7" s="667"/>
      <c r="CNE7" s="145"/>
      <c r="CNF7" s="667"/>
      <c r="CNG7" s="667"/>
      <c r="CNH7" s="667"/>
      <c r="CNI7" s="667"/>
      <c r="CNJ7" s="145"/>
      <c r="CNK7" s="145"/>
      <c r="CNL7" s="616"/>
      <c r="CNM7" s="616"/>
      <c r="CNN7" s="667"/>
      <c r="CNO7" s="144"/>
      <c r="CNP7" s="144"/>
      <c r="CNQ7" s="144"/>
      <c r="CNR7" s="667"/>
      <c r="CNS7" s="667"/>
      <c r="CNT7" s="144"/>
      <c r="CNU7" s="144"/>
      <c r="CNV7" s="144"/>
      <c r="CNW7" s="616"/>
      <c r="CNX7" s="667"/>
      <c r="CNY7" s="667"/>
      <c r="CNZ7" s="145"/>
      <c r="COA7" s="667"/>
      <c r="COB7" s="667"/>
      <c r="COC7" s="667"/>
      <c r="COD7" s="667"/>
      <c r="COE7" s="145"/>
      <c r="COF7" s="145"/>
      <c r="COG7" s="616"/>
      <c r="COH7" s="616"/>
      <c r="COI7" s="667"/>
      <c r="COJ7" s="144"/>
      <c r="COK7" s="144"/>
      <c r="COL7" s="144"/>
      <c r="COM7" s="667"/>
      <c r="CON7" s="667"/>
      <c r="COO7" s="144"/>
      <c r="COP7" s="144"/>
      <c r="COQ7" s="144"/>
      <c r="COR7" s="616"/>
      <c r="COS7" s="667"/>
      <c r="COT7" s="667"/>
      <c r="COU7" s="145"/>
      <c r="COV7" s="667"/>
      <c r="COW7" s="667"/>
      <c r="COX7" s="667"/>
      <c r="COY7" s="667"/>
      <c r="COZ7" s="145"/>
      <c r="CPA7" s="145"/>
      <c r="CPB7" s="616"/>
      <c r="CPC7" s="616"/>
      <c r="CPD7" s="667"/>
      <c r="CPE7" s="144"/>
      <c r="CPF7" s="144"/>
      <c r="CPG7" s="144"/>
      <c r="CPH7" s="667"/>
      <c r="CPI7" s="667"/>
      <c r="CPJ7" s="144"/>
      <c r="CPK7" s="144"/>
      <c r="CPL7" s="144"/>
      <c r="CPM7" s="616"/>
      <c r="CPN7" s="667"/>
      <c r="CPO7" s="667"/>
      <c r="CPP7" s="145"/>
      <c r="CPQ7" s="667"/>
      <c r="CPR7" s="667"/>
      <c r="CPS7" s="667"/>
      <c r="CPT7" s="667"/>
      <c r="CPU7" s="145"/>
      <c r="CPV7" s="145"/>
      <c r="CPW7" s="616"/>
      <c r="CPX7" s="616"/>
      <c r="CPY7" s="667"/>
      <c r="CPZ7" s="144"/>
      <c r="CQA7" s="144"/>
      <c r="CQB7" s="144"/>
      <c r="CQC7" s="667"/>
      <c r="CQD7" s="667"/>
      <c r="CQE7" s="144"/>
      <c r="CQF7" s="144"/>
      <c r="CQG7" s="144"/>
      <c r="CQH7" s="616"/>
      <c r="CQI7" s="667"/>
      <c r="CQJ7" s="667"/>
      <c r="CQK7" s="145"/>
      <c r="CQL7" s="667"/>
      <c r="CQM7" s="667"/>
      <c r="CQN7" s="667"/>
      <c r="CQO7" s="667"/>
      <c r="CQP7" s="145"/>
      <c r="CQQ7" s="145"/>
      <c r="CQR7" s="616"/>
      <c r="CQS7" s="616"/>
      <c r="CQT7" s="667"/>
      <c r="CQU7" s="144"/>
      <c r="CQV7" s="144"/>
      <c r="CQW7" s="144"/>
      <c r="CQX7" s="667"/>
      <c r="CQY7" s="667"/>
      <c r="CQZ7" s="144"/>
      <c r="CRA7" s="144"/>
      <c r="CRB7" s="144"/>
      <c r="CRC7" s="616"/>
      <c r="CRD7" s="667"/>
      <c r="CRE7" s="667"/>
      <c r="CRF7" s="145"/>
      <c r="CRG7" s="667"/>
      <c r="CRH7" s="667"/>
      <c r="CRI7" s="667"/>
      <c r="CRJ7" s="667"/>
      <c r="CRK7" s="145"/>
      <c r="CRL7" s="145"/>
      <c r="CRM7" s="616"/>
      <c r="CRN7" s="616"/>
      <c r="CRO7" s="667"/>
      <c r="CRP7" s="144"/>
      <c r="CRQ7" s="144"/>
      <c r="CRR7" s="144"/>
      <c r="CRS7" s="667"/>
      <c r="CRT7" s="667"/>
      <c r="CRU7" s="144"/>
      <c r="CRV7" s="144"/>
      <c r="CRW7" s="144"/>
      <c r="CRX7" s="616"/>
      <c r="CRY7" s="667"/>
      <c r="CRZ7" s="667"/>
      <c r="CSA7" s="145"/>
      <c r="CSB7" s="667"/>
      <c r="CSC7" s="667"/>
      <c r="CSD7" s="667"/>
      <c r="CSE7" s="667"/>
      <c r="CSF7" s="145"/>
      <c r="CSG7" s="145"/>
      <c r="CSH7" s="616"/>
      <c r="CSI7" s="616"/>
      <c r="CSJ7" s="667"/>
      <c r="CSK7" s="144"/>
      <c r="CSL7" s="144"/>
      <c r="CSM7" s="144"/>
      <c r="CSN7" s="667"/>
      <c r="CSO7" s="667"/>
      <c r="CSP7" s="144"/>
      <c r="CSQ7" s="144"/>
      <c r="CSR7" s="144"/>
      <c r="CSS7" s="616"/>
      <c r="CST7" s="667"/>
      <c r="CSU7" s="667"/>
      <c r="CSV7" s="145"/>
      <c r="CSW7" s="667"/>
      <c r="CSX7" s="667"/>
      <c r="CSY7" s="667"/>
      <c r="CSZ7" s="667"/>
      <c r="CTA7" s="145"/>
      <c r="CTB7" s="145"/>
      <c r="CTC7" s="616"/>
      <c r="CTD7" s="616"/>
      <c r="CTE7" s="667"/>
      <c r="CTF7" s="144"/>
      <c r="CTG7" s="144"/>
      <c r="CTH7" s="144"/>
      <c r="CTI7" s="667"/>
      <c r="CTJ7" s="667"/>
      <c r="CTK7" s="144"/>
      <c r="CTL7" s="144"/>
      <c r="CTM7" s="144"/>
      <c r="CTN7" s="616"/>
      <c r="CTO7" s="667"/>
      <c r="CTP7" s="667"/>
      <c r="CTQ7" s="145"/>
      <c r="CTR7" s="667"/>
      <c r="CTS7" s="667"/>
      <c r="CTT7" s="667"/>
      <c r="CTU7" s="667"/>
      <c r="CTV7" s="145"/>
      <c r="CTW7" s="145"/>
      <c r="CTX7" s="616"/>
      <c r="CTY7" s="616"/>
      <c r="CTZ7" s="667"/>
      <c r="CUA7" s="144"/>
      <c r="CUB7" s="144"/>
      <c r="CUC7" s="144"/>
      <c r="CUD7" s="667"/>
      <c r="CUE7" s="667"/>
      <c r="CUF7" s="144"/>
      <c r="CUG7" s="144"/>
      <c r="CUH7" s="144"/>
      <c r="CUI7" s="616"/>
      <c r="CUJ7" s="667"/>
      <c r="CUK7" s="667"/>
      <c r="CUL7" s="145"/>
      <c r="CUM7" s="667"/>
      <c r="CUN7" s="667"/>
      <c r="CUO7" s="667"/>
      <c r="CUP7" s="667"/>
      <c r="CUQ7" s="145"/>
      <c r="CUR7" s="145"/>
      <c r="CUS7" s="616"/>
      <c r="CUT7" s="616"/>
      <c r="CUU7" s="667"/>
      <c r="CUV7" s="144"/>
      <c r="CUW7" s="144"/>
      <c r="CUX7" s="144"/>
      <c r="CUY7" s="667"/>
      <c r="CUZ7" s="667"/>
      <c r="CVA7" s="144"/>
      <c r="CVB7" s="144"/>
      <c r="CVC7" s="144"/>
      <c r="CVD7" s="616"/>
      <c r="CVE7" s="667"/>
      <c r="CVF7" s="667"/>
      <c r="CVG7" s="145"/>
      <c r="CVH7" s="667"/>
      <c r="CVI7" s="667"/>
      <c r="CVJ7" s="667"/>
      <c r="CVK7" s="667"/>
      <c r="CVL7" s="145"/>
      <c r="CVM7" s="145"/>
      <c r="CVN7" s="616"/>
      <c r="CVO7" s="616"/>
      <c r="CVP7" s="667"/>
      <c r="CVQ7" s="144"/>
      <c r="CVR7" s="144"/>
      <c r="CVS7" s="144"/>
      <c r="CVT7" s="667"/>
      <c r="CVU7" s="667"/>
      <c r="CVV7" s="144"/>
      <c r="CVW7" s="144"/>
      <c r="CVX7" s="144"/>
      <c r="CVY7" s="616"/>
      <c r="CVZ7" s="667"/>
      <c r="CWA7" s="667"/>
      <c r="CWB7" s="145"/>
      <c r="CWC7" s="667"/>
      <c r="CWD7" s="667"/>
      <c r="CWE7" s="667"/>
      <c r="CWF7" s="667"/>
      <c r="CWG7" s="145"/>
      <c r="CWH7" s="145"/>
      <c r="CWI7" s="616"/>
      <c r="CWJ7" s="616"/>
      <c r="CWK7" s="667"/>
      <c r="CWL7" s="144"/>
      <c r="CWM7" s="144"/>
      <c r="CWN7" s="144"/>
      <c r="CWO7" s="667"/>
      <c r="CWP7" s="667"/>
      <c r="CWQ7" s="144"/>
      <c r="CWR7" s="144"/>
      <c r="CWS7" s="144"/>
      <c r="CWT7" s="616"/>
      <c r="CWU7" s="667"/>
      <c r="CWV7" s="667"/>
      <c r="CWW7" s="145"/>
      <c r="CWX7" s="667"/>
      <c r="CWY7" s="667"/>
      <c r="CWZ7" s="667"/>
      <c r="CXA7" s="667"/>
      <c r="CXB7" s="145"/>
      <c r="CXC7" s="145"/>
      <c r="CXD7" s="616"/>
      <c r="CXE7" s="616"/>
      <c r="CXF7" s="667"/>
      <c r="CXG7" s="144"/>
      <c r="CXH7" s="144"/>
      <c r="CXI7" s="144"/>
      <c r="CXJ7" s="667"/>
      <c r="CXK7" s="667"/>
      <c r="CXL7" s="144"/>
      <c r="CXM7" s="144"/>
      <c r="CXN7" s="144"/>
      <c r="CXO7" s="616"/>
      <c r="CXP7" s="667"/>
      <c r="CXQ7" s="667"/>
      <c r="CXR7" s="145"/>
      <c r="CXS7" s="667"/>
      <c r="CXT7" s="667"/>
      <c r="CXU7" s="667"/>
      <c r="CXV7" s="667"/>
      <c r="CXW7" s="145"/>
      <c r="CXX7" s="145"/>
      <c r="CXY7" s="616"/>
      <c r="CXZ7" s="616"/>
      <c r="CYA7" s="667"/>
      <c r="CYB7" s="144"/>
      <c r="CYC7" s="144"/>
      <c r="CYD7" s="144"/>
      <c r="CYE7" s="667"/>
      <c r="CYF7" s="667"/>
      <c r="CYG7" s="144"/>
      <c r="CYH7" s="144"/>
      <c r="CYI7" s="144"/>
      <c r="CYJ7" s="616"/>
      <c r="CYK7" s="667"/>
      <c r="CYL7" s="667"/>
      <c r="CYM7" s="145"/>
      <c r="CYN7" s="667"/>
      <c r="CYO7" s="667"/>
      <c r="CYP7" s="667"/>
      <c r="CYQ7" s="667"/>
      <c r="CYR7" s="145"/>
      <c r="CYS7" s="145"/>
      <c r="CYT7" s="616"/>
      <c r="CYU7" s="616"/>
      <c r="CYV7" s="667"/>
      <c r="CYW7" s="144"/>
      <c r="CYX7" s="144"/>
      <c r="CYY7" s="144"/>
      <c r="CYZ7" s="667"/>
      <c r="CZA7" s="667"/>
      <c r="CZB7" s="144"/>
      <c r="CZC7" s="144"/>
      <c r="CZD7" s="144"/>
      <c r="CZE7" s="616"/>
      <c r="CZF7" s="667"/>
      <c r="CZG7" s="667"/>
      <c r="CZH7" s="145"/>
      <c r="CZI7" s="667"/>
      <c r="CZJ7" s="667"/>
      <c r="CZK7" s="667"/>
      <c r="CZL7" s="667"/>
      <c r="CZM7" s="145"/>
      <c r="CZN7" s="145"/>
      <c r="CZO7" s="616"/>
      <c r="CZP7" s="616"/>
      <c r="CZQ7" s="667"/>
      <c r="CZR7" s="144"/>
      <c r="CZS7" s="144"/>
      <c r="CZT7" s="144"/>
      <c r="CZU7" s="667"/>
      <c r="CZV7" s="667"/>
      <c r="CZW7" s="144"/>
      <c r="CZX7" s="144"/>
      <c r="CZY7" s="144"/>
      <c r="CZZ7" s="616"/>
      <c r="DAA7" s="667"/>
      <c r="DAB7" s="667"/>
      <c r="DAC7" s="145"/>
      <c r="DAD7" s="667"/>
      <c r="DAE7" s="667"/>
      <c r="DAF7" s="667"/>
      <c r="DAG7" s="667"/>
      <c r="DAH7" s="145"/>
      <c r="DAI7" s="145"/>
      <c r="DAJ7" s="616"/>
      <c r="DAK7" s="616"/>
      <c r="DAL7" s="667"/>
      <c r="DAM7" s="144"/>
      <c r="DAN7" s="144"/>
      <c r="DAO7" s="144"/>
      <c r="DAP7" s="667"/>
      <c r="DAQ7" s="667"/>
      <c r="DAR7" s="144"/>
      <c r="DAS7" s="144"/>
      <c r="DAT7" s="144"/>
      <c r="DAU7" s="616"/>
      <c r="DAV7" s="667"/>
      <c r="DAW7" s="667"/>
      <c r="DAX7" s="145"/>
      <c r="DAY7" s="667"/>
      <c r="DAZ7" s="667"/>
      <c r="DBA7" s="667"/>
      <c r="DBB7" s="667"/>
      <c r="DBC7" s="145"/>
      <c r="DBD7" s="145"/>
      <c r="DBE7" s="616"/>
      <c r="DBF7" s="616"/>
      <c r="DBG7" s="667"/>
      <c r="DBH7" s="144"/>
      <c r="DBI7" s="144"/>
      <c r="DBJ7" s="144"/>
      <c r="DBK7" s="667"/>
      <c r="DBL7" s="667"/>
      <c r="DBM7" s="144"/>
      <c r="DBN7" s="144"/>
      <c r="DBO7" s="144"/>
      <c r="DBP7" s="616"/>
      <c r="DBQ7" s="667"/>
      <c r="DBR7" s="667"/>
      <c r="DBS7" s="145"/>
      <c r="DBT7" s="667"/>
      <c r="DBU7" s="667"/>
      <c r="DBV7" s="667"/>
      <c r="DBW7" s="667"/>
      <c r="DBX7" s="145"/>
      <c r="DBY7" s="145"/>
      <c r="DBZ7" s="616"/>
      <c r="DCA7" s="616"/>
      <c r="DCB7" s="667"/>
      <c r="DCC7" s="144"/>
      <c r="DCD7" s="144"/>
      <c r="DCE7" s="144"/>
      <c r="DCF7" s="667"/>
      <c r="DCG7" s="667"/>
      <c r="DCH7" s="144"/>
      <c r="DCI7" s="144"/>
      <c r="DCJ7" s="144"/>
      <c r="DCK7" s="616"/>
      <c r="DCL7" s="667"/>
      <c r="DCM7" s="667"/>
      <c r="DCN7" s="145"/>
      <c r="DCO7" s="667"/>
      <c r="DCP7" s="667"/>
      <c r="DCQ7" s="667"/>
      <c r="DCR7" s="667"/>
      <c r="DCS7" s="145"/>
      <c r="DCT7" s="145"/>
      <c r="DCU7" s="616"/>
      <c r="DCV7" s="616"/>
      <c r="DCW7" s="667"/>
      <c r="DCX7" s="144"/>
      <c r="DCY7" s="144"/>
      <c r="DCZ7" s="144"/>
      <c r="DDA7" s="667"/>
      <c r="DDB7" s="667"/>
      <c r="DDC7" s="144"/>
      <c r="DDD7" s="144"/>
      <c r="DDE7" s="144"/>
      <c r="DDF7" s="616"/>
      <c r="DDG7" s="667"/>
      <c r="DDH7" s="667"/>
      <c r="DDI7" s="145"/>
      <c r="DDJ7" s="667"/>
      <c r="DDK7" s="667"/>
      <c r="DDL7" s="667"/>
      <c r="DDM7" s="667"/>
      <c r="DDN7" s="145"/>
      <c r="DDO7" s="145"/>
      <c r="DDP7" s="616"/>
      <c r="DDQ7" s="616"/>
      <c r="DDR7" s="667"/>
      <c r="DDS7" s="144"/>
      <c r="DDT7" s="144"/>
      <c r="DDU7" s="144"/>
      <c r="DDV7" s="667"/>
      <c r="DDW7" s="667"/>
      <c r="DDX7" s="144"/>
      <c r="DDY7" s="144"/>
      <c r="DDZ7" s="144"/>
      <c r="DEA7" s="616"/>
      <c r="DEB7" s="667"/>
      <c r="DEC7" s="667"/>
      <c r="DED7" s="145"/>
      <c r="DEE7" s="667"/>
      <c r="DEF7" s="667"/>
      <c r="DEG7" s="667"/>
      <c r="DEH7" s="667"/>
      <c r="DEI7" s="145"/>
      <c r="DEJ7" s="145"/>
      <c r="DEK7" s="616"/>
      <c r="DEL7" s="616"/>
      <c r="DEM7" s="667"/>
      <c r="DEN7" s="144"/>
      <c r="DEO7" s="144"/>
      <c r="DEP7" s="144"/>
      <c r="DEQ7" s="667"/>
      <c r="DER7" s="667"/>
      <c r="DES7" s="144"/>
      <c r="DET7" s="144"/>
      <c r="DEU7" s="144"/>
      <c r="DEV7" s="616"/>
      <c r="DEW7" s="667"/>
      <c r="DEX7" s="667"/>
      <c r="DEY7" s="145"/>
      <c r="DEZ7" s="667"/>
      <c r="DFA7" s="667"/>
      <c r="DFB7" s="667"/>
      <c r="DFC7" s="667"/>
      <c r="DFD7" s="145"/>
      <c r="DFE7" s="145"/>
      <c r="DFF7" s="616"/>
      <c r="DFG7" s="616"/>
      <c r="DFH7" s="667"/>
      <c r="DFI7" s="144"/>
      <c r="DFJ7" s="144"/>
      <c r="DFK7" s="144"/>
      <c r="DFL7" s="667"/>
      <c r="DFM7" s="667"/>
      <c r="DFN7" s="144"/>
      <c r="DFO7" s="144"/>
      <c r="DFP7" s="144"/>
      <c r="DFQ7" s="616"/>
      <c r="DFR7" s="667"/>
      <c r="DFS7" s="667"/>
      <c r="DFT7" s="145"/>
      <c r="DFU7" s="667"/>
      <c r="DFV7" s="667"/>
      <c r="DFW7" s="667"/>
      <c r="DFX7" s="667"/>
      <c r="DFY7" s="145"/>
      <c r="DFZ7" s="145"/>
      <c r="DGA7" s="616"/>
      <c r="DGB7" s="616"/>
      <c r="DGC7" s="667"/>
      <c r="DGD7" s="144"/>
      <c r="DGE7" s="144"/>
      <c r="DGF7" s="144"/>
      <c r="DGG7" s="667"/>
      <c r="DGH7" s="667"/>
      <c r="DGI7" s="144"/>
      <c r="DGJ7" s="144"/>
      <c r="DGK7" s="144"/>
      <c r="DGL7" s="616"/>
      <c r="DGM7" s="667"/>
      <c r="DGN7" s="667"/>
      <c r="DGO7" s="145"/>
      <c r="DGP7" s="667"/>
      <c r="DGQ7" s="667"/>
      <c r="DGR7" s="667"/>
      <c r="DGS7" s="667"/>
      <c r="DGT7" s="145"/>
      <c r="DGU7" s="145"/>
      <c r="DGV7" s="616"/>
      <c r="DGW7" s="616"/>
      <c r="DGX7" s="667"/>
      <c r="DGY7" s="144"/>
      <c r="DGZ7" s="144"/>
      <c r="DHA7" s="144"/>
      <c r="DHB7" s="667"/>
      <c r="DHC7" s="667"/>
      <c r="DHD7" s="144"/>
      <c r="DHE7" s="144"/>
      <c r="DHF7" s="144"/>
      <c r="DHG7" s="616"/>
      <c r="DHH7" s="667"/>
      <c r="DHI7" s="667"/>
      <c r="DHJ7" s="145"/>
      <c r="DHK7" s="667"/>
      <c r="DHL7" s="667"/>
      <c r="DHM7" s="667"/>
      <c r="DHN7" s="667"/>
      <c r="DHO7" s="145"/>
      <c r="DHP7" s="145"/>
      <c r="DHQ7" s="616"/>
      <c r="DHR7" s="616"/>
      <c r="DHS7" s="667"/>
      <c r="DHT7" s="144"/>
      <c r="DHU7" s="144"/>
      <c r="DHV7" s="144"/>
      <c r="DHW7" s="667"/>
      <c r="DHX7" s="667"/>
      <c r="DHY7" s="144"/>
      <c r="DHZ7" s="144"/>
      <c r="DIA7" s="144"/>
      <c r="DIB7" s="616"/>
      <c r="DIC7" s="667"/>
      <c r="DID7" s="667"/>
      <c r="DIE7" s="145"/>
      <c r="DIF7" s="667"/>
      <c r="DIG7" s="667"/>
      <c r="DIH7" s="667"/>
      <c r="DII7" s="667"/>
      <c r="DIJ7" s="145"/>
      <c r="DIK7" s="145"/>
      <c r="DIL7" s="616"/>
      <c r="DIM7" s="616"/>
      <c r="DIN7" s="667"/>
      <c r="DIO7" s="144"/>
      <c r="DIP7" s="144"/>
      <c r="DIQ7" s="144"/>
      <c r="DIR7" s="667"/>
      <c r="DIS7" s="667"/>
      <c r="DIT7" s="144"/>
      <c r="DIU7" s="144"/>
      <c r="DIV7" s="144"/>
      <c r="DIW7" s="616"/>
      <c r="DIX7" s="667"/>
      <c r="DIY7" s="667"/>
      <c r="DIZ7" s="145"/>
      <c r="DJA7" s="667"/>
      <c r="DJB7" s="667"/>
      <c r="DJC7" s="667"/>
      <c r="DJD7" s="667"/>
      <c r="DJE7" s="145"/>
      <c r="DJF7" s="145"/>
      <c r="DJG7" s="616"/>
      <c r="DJH7" s="616"/>
      <c r="DJI7" s="667"/>
      <c r="DJJ7" s="144"/>
      <c r="DJK7" s="144"/>
      <c r="DJL7" s="144"/>
      <c r="DJM7" s="667"/>
      <c r="DJN7" s="667"/>
      <c r="DJO7" s="144"/>
      <c r="DJP7" s="144"/>
      <c r="DJQ7" s="144"/>
      <c r="DJR7" s="616"/>
      <c r="DJS7" s="667"/>
      <c r="DJT7" s="667"/>
      <c r="DJU7" s="145"/>
      <c r="DJV7" s="667"/>
      <c r="DJW7" s="667"/>
      <c r="DJX7" s="667"/>
      <c r="DJY7" s="667"/>
      <c r="DJZ7" s="145"/>
      <c r="DKA7" s="145"/>
      <c r="DKB7" s="616"/>
      <c r="DKC7" s="616"/>
      <c r="DKD7" s="667"/>
      <c r="DKE7" s="144"/>
      <c r="DKF7" s="144"/>
      <c r="DKG7" s="144"/>
      <c r="DKH7" s="667"/>
      <c r="DKI7" s="667"/>
      <c r="DKJ7" s="144"/>
      <c r="DKK7" s="144"/>
      <c r="DKL7" s="144"/>
      <c r="DKM7" s="616"/>
      <c r="DKN7" s="667"/>
      <c r="DKO7" s="667"/>
      <c r="DKP7" s="145"/>
      <c r="DKQ7" s="667"/>
      <c r="DKR7" s="667"/>
      <c r="DKS7" s="667"/>
      <c r="DKT7" s="667"/>
      <c r="DKU7" s="145"/>
      <c r="DKV7" s="145"/>
      <c r="DKW7" s="616"/>
      <c r="DKX7" s="616"/>
      <c r="DKY7" s="667"/>
      <c r="DKZ7" s="144"/>
      <c r="DLA7" s="144"/>
      <c r="DLB7" s="144"/>
      <c r="DLC7" s="667"/>
      <c r="DLD7" s="667"/>
      <c r="DLE7" s="144"/>
      <c r="DLF7" s="144"/>
      <c r="DLG7" s="144"/>
      <c r="DLH7" s="616"/>
      <c r="DLI7" s="667"/>
      <c r="DLJ7" s="667"/>
      <c r="DLK7" s="145"/>
      <c r="DLL7" s="667"/>
      <c r="DLM7" s="667"/>
      <c r="DLN7" s="667"/>
      <c r="DLO7" s="667"/>
      <c r="DLP7" s="145"/>
      <c r="DLQ7" s="145"/>
      <c r="DLR7" s="616"/>
      <c r="DLS7" s="616"/>
      <c r="DLT7" s="667"/>
      <c r="DLU7" s="144"/>
      <c r="DLV7" s="144"/>
      <c r="DLW7" s="144"/>
      <c r="DLX7" s="667"/>
      <c r="DLY7" s="667"/>
      <c r="DLZ7" s="144"/>
      <c r="DMA7" s="144"/>
      <c r="DMB7" s="144"/>
      <c r="DMC7" s="616"/>
      <c r="DMD7" s="667"/>
      <c r="DME7" s="667"/>
      <c r="DMF7" s="145"/>
      <c r="DMG7" s="667"/>
      <c r="DMH7" s="667"/>
      <c r="DMI7" s="667"/>
      <c r="DMJ7" s="667"/>
      <c r="DMK7" s="145"/>
      <c r="DML7" s="145"/>
      <c r="DMM7" s="616"/>
      <c r="DMN7" s="616"/>
      <c r="DMO7" s="667"/>
      <c r="DMP7" s="144"/>
      <c r="DMQ7" s="144"/>
      <c r="DMR7" s="144"/>
      <c r="DMS7" s="667"/>
      <c r="DMT7" s="667"/>
      <c r="DMU7" s="144"/>
      <c r="DMV7" s="144"/>
      <c r="DMW7" s="144"/>
      <c r="DMX7" s="616"/>
      <c r="DMY7" s="667"/>
      <c r="DMZ7" s="667"/>
      <c r="DNA7" s="145"/>
      <c r="DNB7" s="667"/>
      <c r="DNC7" s="667"/>
      <c r="DND7" s="667"/>
      <c r="DNE7" s="667"/>
      <c r="DNF7" s="145"/>
      <c r="DNG7" s="145"/>
      <c r="DNH7" s="616"/>
      <c r="DNI7" s="616"/>
      <c r="DNJ7" s="667"/>
      <c r="DNK7" s="144"/>
      <c r="DNL7" s="144"/>
      <c r="DNM7" s="144"/>
      <c r="DNN7" s="667"/>
      <c r="DNO7" s="667"/>
      <c r="DNP7" s="144"/>
      <c r="DNQ7" s="144"/>
      <c r="DNR7" s="144"/>
      <c r="DNS7" s="616"/>
      <c r="DNT7" s="667"/>
      <c r="DNU7" s="667"/>
      <c r="DNV7" s="145"/>
      <c r="DNW7" s="667"/>
      <c r="DNX7" s="667"/>
      <c r="DNY7" s="667"/>
      <c r="DNZ7" s="667"/>
      <c r="DOA7" s="145"/>
      <c r="DOB7" s="145"/>
      <c r="DOC7" s="616"/>
      <c r="DOD7" s="616"/>
      <c r="DOE7" s="667"/>
      <c r="DOF7" s="144"/>
      <c r="DOG7" s="144"/>
      <c r="DOH7" s="144"/>
      <c r="DOI7" s="667"/>
      <c r="DOJ7" s="667"/>
      <c r="DOK7" s="144"/>
      <c r="DOL7" s="144"/>
      <c r="DOM7" s="144"/>
      <c r="DON7" s="616"/>
      <c r="DOO7" s="667"/>
      <c r="DOP7" s="667"/>
      <c r="DOQ7" s="145"/>
      <c r="DOR7" s="667"/>
      <c r="DOS7" s="667"/>
      <c r="DOT7" s="667"/>
      <c r="DOU7" s="667"/>
      <c r="DOV7" s="145"/>
      <c r="DOW7" s="145"/>
      <c r="DOX7" s="616"/>
      <c r="DOY7" s="616"/>
      <c r="DOZ7" s="667"/>
      <c r="DPA7" s="144"/>
      <c r="DPB7" s="144"/>
      <c r="DPC7" s="144"/>
      <c r="DPD7" s="667"/>
      <c r="DPE7" s="667"/>
      <c r="DPF7" s="144"/>
      <c r="DPG7" s="144"/>
      <c r="DPH7" s="144"/>
      <c r="DPI7" s="616"/>
      <c r="DPJ7" s="667"/>
      <c r="DPK7" s="667"/>
      <c r="DPL7" s="145"/>
      <c r="DPM7" s="667"/>
      <c r="DPN7" s="667"/>
      <c r="DPO7" s="667"/>
      <c r="DPP7" s="667"/>
      <c r="DPQ7" s="145"/>
      <c r="DPR7" s="145"/>
      <c r="DPS7" s="616"/>
      <c r="DPT7" s="616"/>
      <c r="DPU7" s="667"/>
      <c r="DPV7" s="144"/>
      <c r="DPW7" s="144"/>
      <c r="DPX7" s="144"/>
      <c r="DPY7" s="667"/>
      <c r="DPZ7" s="667"/>
      <c r="DQA7" s="144"/>
      <c r="DQB7" s="144"/>
      <c r="DQC7" s="144"/>
      <c r="DQD7" s="616"/>
      <c r="DQE7" s="667"/>
      <c r="DQF7" s="667"/>
      <c r="DQG7" s="145"/>
      <c r="DQH7" s="667"/>
      <c r="DQI7" s="667"/>
      <c r="DQJ7" s="667"/>
      <c r="DQK7" s="667"/>
      <c r="DQL7" s="145"/>
      <c r="DQM7" s="145"/>
      <c r="DQN7" s="616"/>
      <c r="DQO7" s="616"/>
      <c r="DQP7" s="667"/>
      <c r="DQQ7" s="144"/>
      <c r="DQR7" s="144"/>
      <c r="DQS7" s="144"/>
      <c r="DQT7" s="667"/>
      <c r="DQU7" s="667"/>
      <c r="DQV7" s="144"/>
      <c r="DQW7" s="144"/>
      <c r="DQX7" s="144"/>
      <c r="DQY7" s="616"/>
      <c r="DQZ7" s="667"/>
      <c r="DRA7" s="667"/>
      <c r="DRB7" s="145"/>
      <c r="DRC7" s="667"/>
      <c r="DRD7" s="667"/>
      <c r="DRE7" s="667"/>
      <c r="DRF7" s="667"/>
      <c r="DRG7" s="145"/>
      <c r="DRH7" s="145"/>
      <c r="DRI7" s="616"/>
      <c r="DRJ7" s="616"/>
      <c r="DRK7" s="667"/>
      <c r="DRL7" s="144"/>
      <c r="DRM7" s="144"/>
      <c r="DRN7" s="144"/>
      <c r="DRO7" s="667"/>
      <c r="DRP7" s="667"/>
      <c r="DRQ7" s="144"/>
      <c r="DRR7" s="144"/>
      <c r="DRS7" s="144"/>
      <c r="DRT7" s="616"/>
      <c r="DRU7" s="667"/>
      <c r="DRV7" s="667"/>
      <c r="DRW7" s="145"/>
      <c r="DRX7" s="667"/>
      <c r="DRY7" s="667"/>
      <c r="DRZ7" s="667"/>
      <c r="DSA7" s="667"/>
      <c r="DSB7" s="145"/>
      <c r="DSC7" s="145"/>
      <c r="DSD7" s="616"/>
      <c r="DSE7" s="616"/>
      <c r="DSF7" s="667"/>
      <c r="DSG7" s="144"/>
      <c r="DSH7" s="144"/>
      <c r="DSI7" s="144"/>
      <c r="DSJ7" s="667"/>
      <c r="DSK7" s="667"/>
      <c r="DSL7" s="144"/>
      <c r="DSM7" s="144"/>
      <c r="DSN7" s="144"/>
      <c r="DSO7" s="616"/>
      <c r="DSP7" s="667"/>
      <c r="DSQ7" s="667"/>
      <c r="DSR7" s="145"/>
      <c r="DSS7" s="667"/>
      <c r="DST7" s="667"/>
      <c r="DSU7" s="667"/>
      <c r="DSV7" s="667"/>
      <c r="DSW7" s="145"/>
      <c r="DSX7" s="145"/>
      <c r="DSY7" s="616"/>
      <c r="DSZ7" s="616"/>
      <c r="DTA7" s="667"/>
      <c r="DTB7" s="144"/>
      <c r="DTC7" s="144"/>
      <c r="DTD7" s="144"/>
      <c r="DTE7" s="667"/>
      <c r="DTF7" s="667"/>
      <c r="DTG7" s="144"/>
      <c r="DTH7" s="144"/>
      <c r="DTI7" s="144"/>
      <c r="DTJ7" s="616"/>
      <c r="DTK7" s="667"/>
      <c r="DTL7" s="667"/>
      <c r="DTM7" s="145"/>
      <c r="DTN7" s="667"/>
      <c r="DTO7" s="667"/>
      <c r="DTP7" s="667"/>
      <c r="DTQ7" s="667"/>
      <c r="DTR7" s="145"/>
      <c r="DTS7" s="145"/>
      <c r="DTT7" s="616"/>
      <c r="DTU7" s="616"/>
      <c r="DTV7" s="667"/>
      <c r="DTW7" s="144"/>
      <c r="DTX7" s="144"/>
      <c r="DTY7" s="144"/>
      <c r="DTZ7" s="667"/>
      <c r="DUA7" s="667"/>
      <c r="DUB7" s="144"/>
      <c r="DUC7" s="144"/>
      <c r="DUD7" s="144"/>
      <c r="DUE7" s="616"/>
      <c r="DUF7" s="667"/>
      <c r="DUG7" s="667"/>
      <c r="DUH7" s="145"/>
      <c r="DUI7" s="667"/>
      <c r="DUJ7" s="667"/>
      <c r="DUK7" s="667"/>
      <c r="DUL7" s="667"/>
      <c r="DUM7" s="145"/>
      <c r="DUN7" s="145"/>
      <c r="DUO7" s="616"/>
      <c r="DUP7" s="616"/>
      <c r="DUQ7" s="667"/>
      <c r="DUR7" s="144"/>
      <c r="DUS7" s="144"/>
      <c r="DUT7" s="144"/>
      <c r="DUU7" s="667"/>
      <c r="DUV7" s="667"/>
      <c r="DUW7" s="144"/>
      <c r="DUX7" s="144"/>
      <c r="DUY7" s="144"/>
      <c r="DUZ7" s="616"/>
      <c r="DVA7" s="667"/>
      <c r="DVB7" s="667"/>
      <c r="DVC7" s="145"/>
      <c r="DVD7" s="667"/>
      <c r="DVE7" s="667"/>
      <c r="DVF7" s="667"/>
      <c r="DVG7" s="667"/>
      <c r="DVH7" s="145"/>
      <c r="DVI7" s="145"/>
      <c r="DVJ7" s="616"/>
      <c r="DVK7" s="616"/>
      <c r="DVL7" s="667"/>
      <c r="DVM7" s="144"/>
      <c r="DVN7" s="144"/>
      <c r="DVO7" s="144"/>
      <c r="DVP7" s="667"/>
      <c r="DVQ7" s="667"/>
      <c r="DVR7" s="144"/>
      <c r="DVS7" s="144"/>
      <c r="DVT7" s="144"/>
      <c r="DVU7" s="616"/>
      <c r="DVV7" s="667"/>
      <c r="DVW7" s="667"/>
      <c r="DVX7" s="145"/>
      <c r="DVY7" s="667"/>
      <c r="DVZ7" s="667"/>
      <c r="DWA7" s="667"/>
      <c r="DWB7" s="667"/>
      <c r="DWC7" s="145"/>
      <c r="DWD7" s="145"/>
      <c r="DWE7" s="616"/>
      <c r="DWF7" s="616"/>
      <c r="DWG7" s="667"/>
      <c r="DWH7" s="144"/>
      <c r="DWI7" s="144"/>
      <c r="DWJ7" s="144"/>
      <c r="DWK7" s="667"/>
      <c r="DWL7" s="667"/>
      <c r="DWM7" s="144"/>
      <c r="DWN7" s="144"/>
      <c r="DWO7" s="144"/>
      <c r="DWP7" s="616"/>
      <c r="DWQ7" s="667"/>
      <c r="DWR7" s="667"/>
      <c r="DWS7" s="145"/>
      <c r="DWT7" s="667"/>
      <c r="DWU7" s="667"/>
      <c r="DWV7" s="667"/>
      <c r="DWW7" s="667"/>
      <c r="DWX7" s="145"/>
      <c r="DWY7" s="145"/>
      <c r="DWZ7" s="616"/>
      <c r="DXA7" s="616"/>
      <c r="DXB7" s="667"/>
      <c r="DXC7" s="144"/>
      <c r="DXD7" s="144"/>
      <c r="DXE7" s="144"/>
      <c r="DXF7" s="667"/>
      <c r="DXG7" s="667"/>
      <c r="DXH7" s="144"/>
      <c r="DXI7" s="144"/>
      <c r="DXJ7" s="144"/>
      <c r="DXK7" s="616"/>
      <c r="DXL7" s="667"/>
      <c r="DXM7" s="667"/>
      <c r="DXN7" s="145"/>
      <c r="DXO7" s="667"/>
      <c r="DXP7" s="667"/>
      <c r="DXQ7" s="667"/>
      <c r="DXR7" s="667"/>
      <c r="DXS7" s="145"/>
      <c r="DXT7" s="145"/>
      <c r="DXU7" s="616"/>
      <c r="DXV7" s="616"/>
      <c r="DXW7" s="667"/>
      <c r="DXX7" s="144"/>
      <c r="DXY7" s="144"/>
      <c r="DXZ7" s="144"/>
      <c r="DYA7" s="667"/>
      <c r="DYB7" s="667"/>
      <c r="DYC7" s="144"/>
      <c r="DYD7" s="144"/>
      <c r="DYE7" s="144"/>
      <c r="DYF7" s="616"/>
      <c r="DYG7" s="667"/>
      <c r="DYH7" s="667"/>
      <c r="DYI7" s="145"/>
      <c r="DYJ7" s="667"/>
      <c r="DYK7" s="667"/>
      <c r="DYL7" s="667"/>
      <c r="DYM7" s="667"/>
      <c r="DYN7" s="145"/>
      <c r="DYO7" s="145"/>
      <c r="DYP7" s="616"/>
      <c r="DYQ7" s="616"/>
      <c r="DYR7" s="667"/>
      <c r="DYS7" s="144"/>
      <c r="DYT7" s="144"/>
      <c r="DYU7" s="144"/>
      <c r="DYV7" s="667"/>
      <c r="DYW7" s="667"/>
      <c r="DYX7" s="144"/>
      <c r="DYY7" s="144"/>
      <c r="DYZ7" s="144"/>
      <c r="DZA7" s="616"/>
      <c r="DZB7" s="667"/>
      <c r="DZC7" s="667"/>
      <c r="DZD7" s="145"/>
      <c r="DZE7" s="667"/>
      <c r="DZF7" s="667"/>
      <c r="DZG7" s="667"/>
      <c r="DZH7" s="667"/>
      <c r="DZI7" s="145"/>
      <c r="DZJ7" s="145"/>
      <c r="DZK7" s="616"/>
      <c r="DZL7" s="616"/>
      <c r="DZM7" s="667"/>
      <c r="DZN7" s="144"/>
      <c r="DZO7" s="144"/>
      <c r="DZP7" s="144"/>
      <c r="DZQ7" s="667"/>
      <c r="DZR7" s="667"/>
      <c r="DZS7" s="144"/>
      <c r="DZT7" s="144"/>
      <c r="DZU7" s="144"/>
      <c r="DZV7" s="616"/>
      <c r="DZW7" s="667"/>
      <c r="DZX7" s="667"/>
      <c r="DZY7" s="145"/>
      <c r="DZZ7" s="667"/>
      <c r="EAA7" s="667"/>
      <c r="EAB7" s="667"/>
      <c r="EAC7" s="667"/>
      <c r="EAD7" s="145"/>
      <c r="EAE7" s="145"/>
      <c r="EAF7" s="616"/>
      <c r="EAG7" s="616"/>
      <c r="EAH7" s="667"/>
      <c r="EAI7" s="144"/>
      <c r="EAJ7" s="144"/>
      <c r="EAK7" s="144"/>
      <c r="EAL7" s="667"/>
      <c r="EAM7" s="667"/>
      <c r="EAN7" s="144"/>
      <c r="EAO7" s="144"/>
      <c r="EAP7" s="144"/>
      <c r="EAQ7" s="616"/>
      <c r="EAR7" s="667"/>
      <c r="EAS7" s="667"/>
      <c r="EAT7" s="145"/>
      <c r="EAU7" s="667"/>
      <c r="EAV7" s="667"/>
      <c r="EAW7" s="667"/>
      <c r="EAX7" s="667"/>
      <c r="EAY7" s="145"/>
      <c r="EAZ7" s="145"/>
      <c r="EBA7" s="616"/>
      <c r="EBB7" s="616"/>
      <c r="EBC7" s="667"/>
      <c r="EBD7" s="144"/>
      <c r="EBE7" s="144"/>
      <c r="EBF7" s="144"/>
      <c r="EBG7" s="667"/>
      <c r="EBH7" s="667"/>
      <c r="EBI7" s="144"/>
      <c r="EBJ7" s="144"/>
      <c r="EBK7" s="144"/>
      <c r="EBL7" s="616"/>
      <c r="EBM7" s="667"/>
      <c r="EBN7" s="667"/>
      <c r="EBO7" s="145"/>
      <c r="EBP7" s="667"/>
      <c r="EBQ7" s="667"/>
      <c r="EBR7" s="667"/>
      <c r="EBS7" s="667"/>
      <c r="EBT7" s="145"/>
      <c r="EBU7" s="145"/>
      <c r="EBV7" s="616"/>
      <c r="EBW7" s="616"/>
      <c r="EBX7" s="667"/>
      <c r="EBY7" s="144"/>
      <c r="EBZ7" s="144"/>
      <c r="ECA7" s="144"/>
      <c r="ECB7" s="667"/>
      <c r="ECC7" s="667"/>
      <c r="ECD7" s="144"/>
      <c r="ECE7" s="144"/>
      <c r="ECF7" s="144"/>
      <c r="ECG7" s="616"/>
      <c r="ECH7" s="667"/>
      <c r="ECI7" s="667"/>
      <c r="ECJ7" s="145"/>
      <c r="ECK7" s="667"/>
      <c r="ECL7" s="667"/>
      <c r="ECM7" s="667"/>
      <c r="ECN7" s="667"/>
      <c r="ECO7" s="145"/>
      <c r="ECP7" s="145"/>
      <c r="ECQ7" s="616"/>
      <c r="ECR7" s="616"/>
      <c r="ECS7" s="667"/>
      <c r="ECT7" s="144"/>
      <c r="ECU7" s="144"/>
      <c r="ECV7" s="144"/>
      <c r="ECW7" s="667"/>
      <c r="ECX7" s="667"/>
      <c r="ECY7" s="144"/>
      <c r="ECZ7" s="144"/>
      <c r="EDA7" s="144"/>
      <c r="EDB7" s="616"/>
      <c r="EDC7" s="667"/>
      <c r="EDD7" s="667"/>
      <c r="EDE7" s="145"/>
      <c r="EDF7" s="667"/>
      <c r="EDG7" s="667"/>
      <c r="EDH7" s="667"/>
      <c r="EDI7" s="667"/>
      <c r="EDJ7" s="145"/>
      <c r="EDK7" s="145"/>
      <c r="EDL7" s="616"/>
      <c r="EDM7" s="616"/>
      <c r="EDN7" s="667"/>
      <c r="EDO7" s="144"/>
      <c r="EDP7" s="144"/>
      <c r="EDQ7" s="144"/>
      <c r="EDR7" s="667"/>
      <c r="EDS7" s="667"/>
      <c r="EDT7" s="144"/>
      <c r="EDU7" s="144"/>
      <c r="EDV7" s="144"/>
      <c r="EDW7" s="616"/>
      <c r="EDX7" s="667"/>
      <c r="EDY7" s="667"/>
      <c r="EDZ7" s="145"/>
      <c r="EEA7" s="667"/>
      <c r="EEB7" s="667"/>
      <c r="EEC7" s="667"/>
      <c r="EED7" s="667"/>
      <c r="EEE7" s="145"/>
      <c r="EEF7" s="145"/>
      <c r="EEG7" s="616"/>
      <c r="EEH7" s="616"/>
      <c r="EEI7" s="667"/>
      <c r="EEJ7" s="144"/>
      <c r="EEK7" s="144"/>
      <c r="EEL7" s="144"/>
      <c r="EEM7" s="667"/>
      <c r="EEN7" s="667"/>
      <c r="EEO7" s="144"/>
      <c r="EEP7" s="144"/>
      <c r="EEQ7" s="144"/>
      <c r="EER7" s="616"/>
      <c r="EES7" s="667"/>
      <c r="EET7" s="667"/>
      <c r="EEU7" s="145"/>
      <c r="EEV7" s="667"/>
      <c r="EEW7" s="667"/>
      <c r="EEX7" s="667"/>
      <c r="EEY7" s="667"/>
      <c r="EEZ7" s="145"/>
      <c r="EFA7" s="145"/>
      <c r="EFB7" s="616"/>
      <c r="EFC7" s="616"/>
      <c r="EFD7" s="667"/>
      <c r="EFE7" s="144"/>
      <c r="EFF7" s="144"/>
      <c r="EFG7" s="144"/>
      <c r="EFH7" s="667"/>
      <c r="EFI7" s="667"/>
      <c r="EFJ7" s="144"/>
      <c r="EFK7" s="144"/>
      <c r="EFL7" s="144"/>
      <c r="EFM7" s="616"/>
      <c r="EFN7" s="667"/>
      <c r="EFO7" s="667"/>
      <c r="EFP7" s="145"/>
      <c r="EFQ7" s="667"/>
      <c r="EFR7" s="667"/>
      <c r="EFS7" s="667"/>
      <c r="EFT7" s="667"/>
      <c r="EFU7" s="145"/>
      <c r="EFV7" s="145"/>
      <c r="EFW7" s="616"/>
      <c r="EFX7" s="616"/>
      <c r="EFY7" s="667"/>
      <c r="EFZ7" s="144"/>
      <c r="EGA7" s="144"/>
      <c r="EGB7" s="144"/>
      <c r="EGC7" s="667"/>
      <c r="EGD7" s="667"/>
      <c r="EGE7" s="144"/>
      <c r="EGF7" s="144"/>
      <c r="EGG7" s="144"/>
      <c r="EGH7" s="616"/>
      <c r="EGI7" s="667"/>
      <c r="EGJ7" s="667"/>
      <c r="EGK7" s="145"/>
      <c r="EGL7" s="667"/>
      <c r="EGM7" s="667"/>
      <c r="EGN7" s="667"/>
      <c r="EGO7" s="667"/>
      <c r="EGP7" s="145"/>
      <c r="EGQ7" s="145"/>
      <c r="EGR7" s="616"/>
      <c r="EGS7" s="616"/>
      <c r="EGT7" s="667"/>
      <c r="EGU7" s="144"/>
      <c r="EGV7" s="144"/>
      <c r="EGW7" s="144"/>
      <c r="EGX7" s="667"/>
      <c r="EGY7" s="667"/>
      <c r="EGZ7" s="144"/>
      <c r="EHA7" s="144"/>
      <c r="EHB7" s="144"/>
      <c r="EHC7" s="616"/>
      <c r="EHD7" s="667"/>
      <c r="EHE7" s="667"/>
      <c r="EHF7" s="145"/>
      <c r="EHG7" s="667"/>
      <c r="EHH7" s="667"/>
      <c r="EHI7" s="667"/>
      <c r="EHJ7" s="667"/>
      <c r="EHK7" s="145"/>
      <c r="EHL7" s="145"/>
      <c r="EHM7" s="616"/>
      <c r="EHN7" s="616"/>
      <c r="EHO7" s="667"/>
      <c r="EHP7" s="144"/>
      <c r="EHQ7" s="144"/>
      <c r="EHR7" s="144"/>
      <c r="EHS7" s="667"/>
      <c r="EHT7" s="667"/>
      <c r="EHU7" s="144"/>
      <c r="EHV7" s="144"/>
      <c r="EHW7" s="144"/>
      <c r="EHX7" s="616"/>
      <c r="EHY7" s="667"/>
      <c r="EHZ7" s="667"/>
      <c r="EIA7" s="145"/>
      <c r="EIB7" s="667"/>
      <c r="EIC7" s="667"/>
      <c r="EID7" s="667"/>
      <c r="EIE7" s="667"/>
      <c r="EIF7" s="145"/>
      <c r="EIG7" s="145"/>
      <c r="EIH7" s="616"/>
      <c r="EII7" s="616"/>
      <c r="EIJ7" s="667"/>
      <c r="EIK7" s="144"/>
      <c r="EIL7" s="144"/>
      <c r="EIM7" s="144"/>
      <c r="EIN7" s="667"/>
      <c r="EIO7" s="667"/>
      <c r="EIP7" s="144"/>
      <c r="EIQ7" s="144"/>
      <c r="EIR7" s="144"/>
      <c r="EIS7" s="616"/>
      <c r="EIT7" s="667"/>
      <c r="EIU7" s="667"/>
      <c r="EIV7" s="145"/>
      <c r="EIW7" s="667"/>
      <c r="EIX7" s="667"/>
      <c r="EIY7" s="667"/>
      <c r="EIZ7" s="667"/>
      <c r="EJA7" s="145"/>
      <c r="EJB7" s="145"/>
      <c r="EJC7" s="616"/>
      <c r="EJD7" s="616"/>
      <c r="EJE7" s="667"/>
      <c r="EJF7" s="144"/>
      <c r="EJG7" s="144"/>
      <c r="EJH7" s="144"/>
      <c r="EJI7" s="667"/>
      <c r="EJJ7" s="667"/>
      <c r="EJK7" s="144"/>
      <c r="EJL7" s="144"/>
      <c r="EJM7" s="144"/>
      <c r="EJN7" s="616"/>
      <c r="EJO7" s="667"/>
      <c r="EJP7" s="667"/>
      <c r="EJQ7" s="145"/>
      <c r="EJR7" s="667"/>
      <c r="EJS7" s="667"/>
      <c r="EJT7" s="667"/>
      <c r="EJU7" s="667"/>
      <c r="EJV7" s="145"/>
      <c r="EJW7" s="145"/>
      <c r="EJX7" s="616"/>
      <c r="EJY7" s="616"/>
      <c r="EJZ7" s="667"/>
      <c r="EKA7" s="144"/>
      <c r="EKB7" s="144"/>
      <c r="EKC7" s="144"/>
      <c r="EKD7" s="667"/>
      <c r="EKE7" s="667"/>
      <c r="EKF7" s="144"/>
      <c r="EKG7" s="144"/>
      <c r="EKH7" s="144"/>
      <c r="EKI7" s="616"/>
      <c r="EKJ7" s="667"/>
      <c r="EKK7" s="667"/>
      <c r="EKL7" s="145"/>
      <c r="EKM7" s="667"/>
      <c r="EKN7" s="667"/>
      <c r="EKO7" s="667"/>
      <c r="EKP7" s="667"/>
      <c r="EKQ7" s="145"/>
      <c r="EKR7" s="145"/>
      <c r="EKS7" s="616"/>
      <c r="EKT7" s="616"/>
      <c r="EKU7" s="667"/>
      <c r="EKV7" s="144"/>
      <c r="EKW7" s="144"/>
      <c r="EKX7" s="144"/>
      <c r="EKY7" s="667"/>
      <c r="EKZ7" s="667"/>
      <c r="ELA7" s="144"/>
      <c r="ELB7" s="144"/>
      <c r="ELC7" s="144"/>
      <c r="ELD7" s="616"/>
      <c r="ELE7" s="667"/>
      <c r="ELF7" s="667"/>
      <c r="ELG7" s="145"/>
      <c r="ELH7" s="667"/>
      <c r="ELI7" s="667"/>
      <c r="ELJ7" s="667"/>
      <c r="ELK7" s="667"/>
      <c r="ELL7" s="145"/>
      <c r="ELM7" s="145"/>
      <c r="ELN7" s="616"/>
      <c r="ELO7" s="616"/>
      <c r="ELP7" s="667"/>
      <c r="ELQ7" s="144"/>
      <c r="ELR7" s="144"/>
      <c r="ELS7" s="144"/>
      <c r="ELT7" s="667"/>
      <c r="ELU7" s="667"/>
      <c r="ELV7" s="144"/>
      <c r="ELW7" s="144"/>
      <c r="ELX7" s="144"/>
      <c r="ELY7" s="616"/>
      <c r="ELZ7" s="667"/>
      <c r="EMA7" s="667"/>
      <c r="EMB7" s="145"/>
      <c r="EMC7" s="667"/>
      <c r="EMD7" s="667"/>
      <c r="EME7" s="667"/>
      <c r="EMF7" s="667"/>
      <c r="EMG7" s="145"/>
      <c r="EMH7" s="145"/>
      <c r="EMI7" s="616"/>
      <c r="EMJ7" s="616"/>
      <c r="EMK7" s="667"/>
      <c r="EML7" s="144"/>
      <c r="EMM7" s="144"/>
      <c r="EMN7" s="144"/>
      <c r="EMO7" s="667"/>
      <c r="EMP7" s="667"/>
      <c r="EMQ7" s="144"/>
      <c r="EMR7" s="144"/>
      <c r="EMS7" s="144"/>
      <c r="EMT7" s="616"/>
      <c r="EMU7" s="667"/>
      <c r="EMV7" s="667"/>
      <c r="EMW7" s="145"/>
      <c r="EMX7" s="667"/>
      <c r="EMY7" s="667"/>
      <c r="EMZ7" s="667"/>
      <c r="ENA7" s="667"/>
      <c r="ENB7" s="145"/>
      <c r="ENC7" s="145"/>
      <c r="END7" s="616"/>
      <c r="ENE7" s="616"/>
      <c r="ENF7" s="667"/>
      <c r="ENG7" s="144"/>
      <c r="ENH7" s="144"/>
      <c r="ENI7" s="144"/>
      <c r="ENJ7" s="667"/>
      <c r="ENK7" s="667"/>
      <c r="ENL7" s="144"/>
      <c r="ENM7" s="144"/>
      <c r="ENN7" s="144"/>
      <c r="ENO7" s="616"/>
      <c r="ENP7" s="667"/>
      <c r="ENQ7" s="667"/>
      <c r="ENR7" s="145"/>
      <c r="ENS7" s="667"/>
      <c r="ENT7" s="667"/>
      <c r="ENU7" s="667"/>
      <c r="ENV7" s="667"/>
      <c r="ENW7" s="145"/>
      <c r="ENX7" s="145"/>
      <c r="ENY7" s="616"/>
      <c r="ENZ7" s="616"/>
      <c r="EOA7" s="667"/>
      <c r="EOB7" s="144"/>
      <c r="EOC7" s="144"/>
      <c r="EOD7" s="144"/>
      <c r="EOE7" s="667"/>
      <c r="EOF7" s="667"/>
      <c r="EOG7" s="144"/>
      <c r="EOH7" s="144"/>
      <c r="EOI7" s="144"/>
      <c r="EOJ7" s="616"/>
      <c r="EOK7" s="667"/>
      <c r="EOL7" s="667"/>
      <c r="EOM7" s="145"/>
      <c r="EON7" s="667"/>
      <c r="EOO7" s="667"/>
      <c r="EOP7" s="667"/>
      <c r="EOQ7" s="667"/>
      <c r="EOR7" s="145"/>
      <c r="EOS7" s="145"/>
      <c r="EOT7" s="616"/>
      <c r="EOU7" s="616"/>
      <c r="EOV7" s="667"/>
      <c r="EOW7" s="144"/>
      <c r="EOX7" s="144"/>
      <c r="EOY7" s="144"/>
      <c r="EOZ7" s="667"/>
      <c r="EPA7" s="667"/>
      <c r="EPB7" s="144"/>
      <c r="EPC7" s="144"/>
      <c r="EPD7" s="144"/>
      <c r="EPE7" s="616"/>
      <c r="EPF7" s="667"/>
      <c r="EPG7" s="667"/>
      <c r="EPH7" s="145"/>
      <c r="EPI7" s="667"/>
      <c r="EPJ7" s="667"/>
      <c r="EPK7" s="667"/>
      <c r="EPL7" s="667"/>
      <c r="EPM7" s="145"/>
      <c r="EPN7" s="145"/>
      <c r="EPO7" s="616"/>
      <c r="EPP7" s="616"/>
      <c r="EPQ7" s="667"/>
      <c r="EPR7" s="144"/>
      <c r="EPS7" s="144"/>
      <c r="EPT7" s="144"/>
      <c r="EPU7" s="667"/>
      <c r="EPV7" s="667"/>
      <c r="EPW7" s="144"/>
      <c r="EPX7" s="144"/>
      <c r="EPY7" s="144"/>
      <c r="EPZ7" s="616"/>
      <c r="EQA7" s="667"/>
      <c r="EQB7" s="667"/>
      <c r="EQC7" s="145"/>
      <c r="EQD7" s="667"/>
      <c r="EQE7" s="667"/>
      <c r="EQF7" s="667"/>
      <c r="EQG7" s="667"/>
      <c r="EQH7" s="145"/>
      <c r="EQI7" s="145"/>
      <c r="EQJ7" s="616"/>
      <c r="EQK7" s="616"/>
      <c r="EQL7" s="667"/>
      <c r="EQM7" s="144"/>
      <c r="EQN7" s="144"/>
      <c r="EQO7" s="144"/>
      <c r="EQP7" s="667"/>
      <c r="EQQ7" s="667"/>
      <c r="EQR7" s="144"/>
      <c r="EQS7" s="144"/>
      <c r="EQT7" s="144"/>
      <c r="EQU7" s="616"/>
      <c r="EQV7" s="667"/>
      <c r="EQW7" s="667"/>
      <c r="EQX7" s="145"/>
      <c r="EQY7" s="667"/>
      <c r="EQZ7" s="667"/>
      <c r="ERA7" s="667"/>
      <c r="ERB7" s="667"/>
      <c r="ERC7" s="145"/>
      <c r="ERD7" s="145"/>
      <c r="ERE7" s="616"/>
      <c r="ERF7" s="616"/>
      <c r="ERG7" s="667"/>
      <c r="ERH7" s="144"/>
      <c r="ERI7" s="144"/>
      <c r="ERJ7" s="144"/>
      <c r="ERK7" s="667"/>
      <c r="ERL7" s="667"/>
      <c r="ERM7" s="144"/>
      <c r="ERN7" s="144"/>
      <c r="ERO7" s="144"/>
      <c r="ERP7" s="616"/>
      <c r="ERQ7" s="667"/>
      <c r="ERR7" s="667"/>
      <c r="ERS7" s="145"/>
      <c r="ERT7" s="667"/>
      <c r="ERU7" s="667"/>
      <c r="ERV7" s="667"/>
      <c r="ERW7" s="667"/>
      <c r="ERX7" s="145"/>
      <c r="ERY7" s="145"/>
      <c r="ERZ7" s="616"/>
      <c r="ESA7" s="616"/>
      <c r="ESB7" s="667"/>
      <c r="ESC7" s="144"/>
      <c r="ESD7" s="144"/>
      <c r="ESE7" s="144"/>
      <c r="ESF7" s="667"/>
      <c r="ESG7" s="667"/>
      <c r="ESH7" s="144"/>
      <c r="ESI7" s="144"/>
      <c r="ESJ7" s="144"/>
      <c r="ESK7" s="616"/>
      <c r="ESL7" s="667"/>
      <c r="ESM7" s="667"/>
      <c r="ESN7" s="145"/>
      <c r="ESO7" s="667"/>
      <c r="ESP7" s="667"/>
      <c r="ESQ7" s="667"/>
      <c r="ESR7" s="667"/>
      <c r="ESS7" s="145"/>
      <c r="EST7" s="145"/>
      <c r="ESU7" s="616"/>
      <c r="ESV7" s="616"/>
      <c r="ESW7" s="667"/>
      <c r="ESX7" s="144"/>
      <c r="ESY7" s="144"/>
      <c r="ESZ7" s="144"/>
      <c r="ETA7" s="667"/>
      <c r="ETB7" s="667"/>
      <c r="ETC7" s="144"/>
      <c r="ETD7" s="144"/>
      <c r="ETE7" s="144"/>
      <c r="ETF7" s="616"/>
      <c r="ETG7" s="667"/>
      <c r="ETH7" s="667"/>
      <c r="ETI7" s="145"/>
      <c r="ETJ7" s="667"/>
      <c r="ETK7" s="667"/>
      <c r="ETL7" s="667"/>
      <c r="ETM7" s="667"/>
      <c r="ETN7" s="145"/>
      <c r="ETO7" s="145"/>
      <c r="ETP7" s="616"/>
      <c r="ETQ7" s="616"/>
      <c r="ETR7" s="667"/>
      <c r="ETS7" s="144"/>
      <c r="ETT7" s="144"/>
      <c r="ETU7" s="144"/>
      <c r="ETV7" s="667"/>
      <c r="ETW7" s="667"/>
      <c r="ETX7" s="144"/>
      <c r="ETY7" s="144"/>
      <c r="ETZ7" s="144"/>
      <c r="EUA7" s="616"/>
      <c r="EUB7" s="667"/>
      <c r="EUC7" s="667"/>
      <c r="EUD7" s="145"/>
      <c r="EUE7" s="667"/>
      <c r="EUF7" s="667"/>
      <c r="EUG7" s="667"/>
      <c r="EUH7" s="667"/>
      <c r="EUI7" s="145"/>
      <c r="EUJ7" s="145"/>
      <c r="EUK7" s="616"/>
      <c r="EUL7" s="616"/>
      <c r="EUM7" s="667"/>
      <c r="EUN7" s="144"/>
      <c r="EUO7" s="144"/>
      <c r="EUP7" s="144"/>
      <c r="EUQ7" s="667"/>
      <c r="EUR7" s="667"/>
      <c r="EUS7" s="144"/>
      <c r="EUT7" s="144"/>
      <c r="EUU7" s="144"/>
      <c r="EUV7" s="616"/>
      <c r="EUW7" s="667"/>
      <c r="EUX7" s="667"/>
      <c r="EUY7" s="145"/>
      <c r="EUZ7" s="667"/>
      <c r="EVA7" s="667"/>
      <c r="EVB7" s="667"/>
      <c r="EVC7" s="667"/>
      <c r="EVD7" s="145"/>
      <c r="EVE7" s="145"/>
      <c r="EVF7" s="616"/>
      <c r="EVG7" s="616"/>
      <c r="EVH7" s="667"/>
      <c r="EVI7" s="144"/>
      <c r="EVJ7" s="144"/>
      <c r="EVK7" s="144"/>
      <c r="EVL7" s="667"/>
      <c r="EVM7" s="667"/>
      <c r="EVN7" s="144"/>
      <c r="EVO7" s="144"/>
      <c r="EVP7" s="144"/>
      <c r="EVQ7" s="616"/>
      <c r="EVR7" s="667"/>
      <c r="EVS7" s="667"/>
      <c r="EVT7" s="145"/>
      <c r="EVU7" s="667"/>
      <c r="EVV7" s="667"/>
      <c r="EVW7" s="667"/>
      <c r="EVX7" s="667"/>
      <c r="EVY7" s="145"/>
      <c r="EVZ7" s="145"/>
      <c r="EWA7" s="616"/>
      <c r="EWB7" s="616"/>
      <c r="EWC7" s="667"/>
      <c r="EWD7" s="144"/>
      <c r="EWE7" s="144"/>
      <c r="EWF7" s="144"/>
      <c r="EWG7" s="667"/>
      <c r="EWH7" s="667"/>
      <c r="EWI7" s="144"/>
      <c r="EWJ7" s="144"/>
      <c r="EWK7" s="144"/>
      <c r="EWL7" s="616"/>
      <c r="EWM7" s="667"/>
      <c r="EWN7" s="667"/>
      <c r="EWO7" s="145"/>
      <c r="EWP7" s="667"/>
      <c r="EWQ7" s="667"/>
      <c r="EWR7" s="667"/>
      <c r="EWS7" s="667"/>
      <c r="EWT7" s="145"/>
      <c r="EWU7" s="145"/>
      <c r="EWV7" s="616"/>
      <c r="EWW7" s="616"/>
      <c r="EWX7" s="667"/>
      <c r="EWY7" s="144"/>
      <c r="EWZ7" s="144"/>
      <c r="EXA7" s="144"/>
      <c r="EXB7" s="667"/>
      <c r="EXC7" s="667"/>
      <c r="EXD7" s="144"/>
      <c r="EXE7" s="144"/>
      <c r="EXF7" s="144"/>
      <c r="EXG7" s="616"/>
      <c r="EXH7" s="667"/>
      <c r="EXI7" s="667"/>
      <c r="EXJ7" s="145"/>
      <c r="EXK7" s="667"/>
      <c r="EXL7" s="667"/>
      <c r="EXM7" s="667"/>
      <c r="EXN7" s="667"/>
      <c r="EXO7" s="145"/>
      <c r="EXP7" s="145"/>
      <c r="EXQ7" s="616"/>
      <c r="EXR7" s="616"/>
      <c r="EXS7" s="667"/>
      <c r="EXT7" s="144"/>
      <c r="EXU7" s="144"/>
      <c r="EXV7" s="144"/>
      <c r="EXW7" s="667"/>
      <c r="EXX7" s="667"/>
      <c r="EXY7" s="144"/>
      <c r="EXZ7" s="144"/>
      <c r="EYA7" s="144"/>
      <c r="EYB7" s="616"/>
      <c r="EYC7" s="667"/>
      <c r="EYD7" s="667"/>
      <c r="EYE7" s="145"/>
      <c r="EYF7" s="667"/>
      <c r="EYG7" s="667"/>
      <c r="EYH7" s="667"/>
      <c r="EYI7" s="667"/>
      <c r="EYJ7" s="145"/>
      <c r="EYK7" s="145"/>
      <c r="EYL7" s="616"/>
      <c r="EYM7" s="616"/>
      <c r="EYN7" s="667"/>
      <c r="EYO7" s="144"/>
      <c r="EYP7" s="144"/>
      <c r="EYQ7" s="144"/>
      <c r="EYR7" s="667"/>
      <c r="EYS7" s="667"/>
      <c r="EYT7" s="144"/>
      <c r="EYU7" s="144"/>
      <c r="EYV7" s="144"/>
      <c r="EYW7" s="616"/>
      <c r="EYX7" s="667"/>
      <c r="EYY7" s="667"/>
      <c r="EYZ7" s="145"/>
      <c r="EZA7" s="667"/>
      <c r="EZB7" s="667"/>
      <c r="EZC7" s="667"/>
      <c r="EZD7" s="667"/>
      <c r="EZE7" s="145"/>
      <c r="EZF7" s="145"/>
      <c r="EZG7" s="616"/>
      <c r="EZH7" s="616"/>
      <c r="EZI7" s="667"/>
      <c r="EZJ7" s="144"/>
      <c r="EZK7" s="144"/>
      <c r="EZL7" s="144"/>
      <c r="EZM7" s="667"/>
      <c r="EZN7" s="667"/>
      <c r="EZO7" s="144"/>
      <c r="EZP7" s="144"/>
      <c r="EZQ7" s="144"/>
      <c r="EZR7" s="616"/>
      <c r="EZS7" s="667"/>
      <c r="EZT7" s="667"/>
      <c r="EZU7" s="145"/>
      <c r="EZV7" s="667"/>
      <c r="EZW7" s="667"/>
      <c r="EZX7" s="667"/>
      <c r="EZY7" s="667"/>
      <c r="EZZ7" s="145"/>
      <c r="FAA7" s="145"/>
      <c r="FAB7" s="616"/>
      <c r="FAC7" s="616"/>
      <c r="FAD7" s="667"/>
      <c r="FAE7" s="144"/>
      <c r="FAF7" s="144"/>
      <c r="FAG7" s="144"/>
      <c r="FAH7" s="667"/>
      <c r="FAI7" s="667"/>
      <c r="FAJ7" s="144"/>
      <c r="FAK7" s="144"/>
      <c r="FAL7" s="144"/>
      <c r="FAM7" s="616"/>
      <c r="FAN7" s="667"/>
      <c r="FAO7" s="667"/>
      <c r="FAP7" s="145"/>
      <c r="FAQ7" s="667"/>
      <c r="FAR7" s="667"/>
      <c r="FAS7" s="667"/>
      <c r="FAT7" s="667"/>
      <c r="FAU7" s="145"/>
      <c r="FAV7" s="145"/>
      <c r="FAW7" s="616"/>
      <c r="FAX7" s="616"/>
      <c r="FAY7" s="667"/>
      <c r="FAZ7" s="144"/>
      <c r="FBA7" s="144"/>
      <c r="FBB7" s="144"/>
      <c r="FBC7" s="667"/>
      <c r="FBD7" s="667"/>
      <c r="FBE7" s="144"/>
      <c r="FBF7" s="144"/>
      <c r="FBG7" s="144"/>
      <c r="FBH7" s="616"/>
      <c r="FBI7" s="667"/>
      <c r="FBJ7" s="667"/>
      <c r="FBK7" s="145"/>
      <c r="FBL7" s="667"/>
      <c r="FBM7" s="667"/>
      <c r="FBN7" s="667"/>
      <c r="FBO7" s="667"/>
      <c r="FBP7" s="145"/>
      <c r="FBQ7" s="145"/>
      <c r="FBR7" s="616"/>
      <c r="FBS7" s="616"/>
      <c r="FBT7" s="667"/>
      <c r="FBU7" s="144"/>
      <c r="FBV7" s="144"/>
      <c r="FBW7" s="144"/>
      <c r="FBX7" s="667"/>
      <c r="FBY7" s="667"/>
      <c r="FBZ7" s="144"/>
      <c r="FCA7" s="144"/>
      <c r="FCB7" s="144"/>
      <c r="FCC7" s="616"/>
      <c r="FCD7" s="667"/>
      <c r="FCE7" s="667"/>
      <c r="FCF7" s="145"/>
      <c r="FCG7" s="667"/>
      <c r="FCH7" s="667"/>
      <c r="FCI7" s="667"/>
      <c r="FCJ7" s="667"/>
      <c r="FCK7" s="145"/>
      <c r="FCL7" s="145"/>
      <c r="FCM7" s="616"/>
      <c r="FCN7" s="616"/>
      <c r="FCO7" s="667"/>
      <c r="FCP7" s="144"/>
      <c r="FCQ7" s="144"/>
      <c r="FCR7" s="144"/>
      <c r="FCS7" s="667"/>
      <c r="FCT7" s="667"/>
      <c r="FCU7" s="144"/>
      <c r="FCV7" s="144"/>
      <c r="FCW7" s="144"/>
      <c r="FCX7" s="616"/>
      <c r="FCY7" s="667"/>
      <c r="FCZ7" s="667"/>
      <c r="FDA7" s="145"/>
      <c r="FDB7" s="667"/>
      <c r="FDC7" s="667"/>
      <c r="FDD7" s="667"/>
      <c r="FDE7" s="667"/>
      <c r="FDF7" s="145"/>
      <c r="FDG7" s="145"/>
      <c r="FDH7" s="616"/>
      <c r="FDI7" s="616"/>
      <c r="FDJ7" s="667"/>
      <c r="FDK7" s="144"/>
      <c r="FDL7" s="144"/>
      <c r="FDM7" s="144"/>
      <c r="FDN7" s="667"/>
      <c r="FDO7" s="667"/>
      <c r="FDP7" s="144"/>
      <c r="FDQ7" s="144"/>
      <c r="FDR7" s="144"/>
      <c r="FDS7" s="616"/>
      <c r="FDT7" s="667"/>
      <c r="FDU7" s="667"/>
      <c r="FDV7" s="145"/>
      <c r="FDW7" s="667"/>
      <c r="FDX7" s="667"/>
      <c r="FDY7" s="667"/>
      <c r="FDZ7" s="667"/>
      <c r="FEA7" s="145"/>
      <c r="FEB7" s="145"/>
      <c r="FEC7" s="616"/>
      <c r="FED7" s="616"/>
      <c r="FEE7" s="667"/>
      <c r="FEF7" s="144"/>
      <c r="FEG7" s="144"/>
      <c r="FEH7" s="144"/>
      <c r="FEI7" s="667"/>
      <c r="FEJ7" s="667"/>
      <c r="FEK7" s="144"/>
      <c r="FEL7" s="144"/>
      <c r="FEM7" s="144"/>
      <c r="FEN7" s="616"/>
      <c r="FEO7" s="667"/>
      <c r="FEP7" s="667"/>
      <c r="FEQ7" s="145"/>
      <c r="FER7" s="667"/>
      <c r="FES7" s="667"/>
      <c r="FET7" s="667"/>
      <c r="FEU7" s="667"/>
      <c r="FEV7" s="145"/>
      <c r="FEW7" s="145"/>
      <c r="FEX7" s="616"/>
      <c r="FEY7" s="616"/>
      <c r="FEZ7" s="667"/>
      <c r="FFA7" s="144"/>
      <c r="FFB7" s="144"/>
      <c r="FFC7" s="144"/>
      <c r="FFD7" s="667"/>
      <c r="FFE7" s="667"/>
      <c r="FFF7" s="144"/>
      <c r="FFG7" s="144"/>
      <c r="FFH7" s="144"/>
      <c r="FFI7" s="616"/>
      <c r="FFJ7" s="667"/>
      <c r="FFK7" s="667"/>
      <c r="FFL7" s="145"/>
      <c r="FFM7" s="667"/>
      <c r="FFN7" s="667"/>
      <c r="FFO7" s="667"/>
      <c r="FFP7" s="667"/>
      <c r="FFQ7" s="145"/>
      <c r="FFR7" s="145"/>
      <c r="FFS7" s="616"/>
      <c r="FFT7" s="616"/>
      <c r="FFU7" s="667"/>
      <c r="FFV7" s="144"/>
      <c r="FFW7" s="144"/>
      <c r="FFX7" s="144"/>
      <c r="FFY7" s="667"/>
      <c r="FFZ7" s="667"/>
      <c r="FGA7" s="144"/>
      <c r="FGB7" s="144"/>
      <c r="FGC7" s="144"/>
      <c r="FGD7" s="616"/>
      <c r="FGE7" s="667"/>
      <c r="FGF7" s="667"/>
      <c r="FGG7" s="145"/>
      <c r="FGH7" s="667"/>
      <c r="FGI7" s="667"/>
      <c r="FGJ7" s="667"/>
      <c r="FGK7" s="667"/>
      <c r="FGL7" s="145"/>
      <c r="FGM7" s="145"/>
      <c r="FGN7" s="616"/>
      <c r="FGO7" s="616"/>
      <c r="FGP7" s="667"/>
      <c r="FGQ7" s="144"/>
      <c r="FGR7" s="144"/>
      <c r="FGS7" s="144"/>
      <c r="FGT7" s="667"/>
      <c r="FGU7" s="667"/>
      <c r="FGV7" s="144"/>
      <c r="FGW7" s="144"/>
      <c r="FGX7" s="144"/>
      <c r="FGY7" s="616"/>
      <c r="FGZ7" s="667"/>
      <c r="FHA7" s="667"/>
      <c r="FHB7" s="145"/>
      <c r="FHC7" s="667"/>
      <c r="FHD7" s="667"/>
      <c r="FHE7" s="667"/>
      <c r="FHF7" s="667"/>
      <c r="FHG7" s="145"/>
      <c r="FHH7" s="145"/>
      <c r="FHI7" s="616"/>
      <c r="FHJ7" s="616"/>
      <c r="FHK7" s="667"/>
      <c r="FHL7" s="144"/>
      <c r="FHM7" s="144"/>
      <c r="FHN7" s="144"/>
      <c r="FHO7" s="667"/>
      <c r="FHP7" s="667"/>
      <c r="FHQ7" s="144"/>
      <c r="FHR7" s="144"/>
      <c r="FHS7" s="144"/>
      <c r="FHT7" s="616"/>
      <c r="FHU7" s="667"/>
      <c r="FHV7" s="667"/>
      <c r="FHW7" s="145"/>
      <c r="FHX7" s="667"/>
      <c r="FHY7" s="667"/>
      <c r="FHZ7" s="667"/>
      <c r="FIA7" s="667"/>
      <c r="FIB7" s="145"/>
      <c r="FIC7" s="145"/>
      <c r="FID7" s="616"/>
      <c r="FIE7" s="616"/>
      <c r="FIF7" s="667"/>
      <c r="FIG7" s="144"/>
      <c r="FIH7" s="144"/>
      <c r="FII7" s="144"/>
      <c r="FIJ7" s="667"/>
      <c r="FIK7" s="667"/>
      <c r="FIL7" s="144"/>
      <c r="FIM7" s="144"/>
      <c r="FIN7" s="144"/>
      <c r="FIO7" s="616"/>
      <c r="FIP7" s="667"/>
      <c r="FIQ7" s="667"/>
      <c r="FIR7" s="145"/>
      <c r="FIS7" s="667"/>
      <c r="FIT7" s="667"/>
      <c r="FIU7" s="667"/>
      <c r="FIV7" s="667"/>
      <c r="FIW7" s="145"/>
      <c r="FIX7" s="145"/>
      <c r="FIY7" s="616"/>
      <c r="FIZ7" s="616"/>
      <c r="FJA7" s="667"/>
      <c r="FJB7" s="144"/>
      <c r="FJC7" s="144"/>
      <c r="FJD7" s="144"/>
      <c r="FJE7" s="667"/>
      <c r="FJF7" s="667"/>
      <c r="FJG7" s="144"/>
      <c r="FJH7" s="144"/>
      <c r="FJI7" s="144"/>
      <c r="FJJ7" s="616"/>
      <c r="FJK7" s="667"/>
      <c r="FJL7" s="667"/>
      <c r="FJM7" s="145"/>
      <c r="FJN7" s="667"/>
      <c r="FJO7" s="667"/>
      <c r="FJP7" s="667"/>
      <c r="FJQ7" s="667"/>
      <c r="FJR7" s="145"/>
      <c r="FJS7" s="145"/>
      <c r="FJT7" s="616"/>
      <c r="FJU7" s="616"/>
      <c r="FJV7" s="667"/>
      <c r="FJW7" s="144"/>
      <c r="FJX7" s="144"/>
      <c r="FJY7" s="144"/>
      <c r="FJZ7" s="667"/>
      <c r="FKA7" s="667"/>
      <c r="FKB7" s="144"/>
      <c r="FKC7" s="144"/>
      <c r="FKD7" s="144"/>
      <c r="FKE7" s="616"/>
      <c r="FKF7" s="667"/>
      <c r="FKG7" s="667"/>
      <c r="FKH7" s="145"/>
      <c r="FKI7" s="667"/>
      <c r="FKJ7" s="667"/>
      <c r="FKK7" s="667"/>
      <c r="FKL7" s="667"/>
      <c r="FKM7" s="145"/>
      <c r="FKN7" s="145"/>
      <c r="FKO7" s="616"/>
      <c r="FKP7" s="616"/>
      <c r="FKQ7" s="667"/>
      <c r="FKR7" s="144"/>
      <c r="FKS7" s="144"/>
      <c r="FKT7" s="144"/>
      <c r="FKU7" s="667"/>
      <c r="FKV7" s="667"/>
      <c r="FKW7" s="144"/>
      <c r="FKX7" s="144"/>
      <c r="FKY7" s="144"/>
      <c r="FKZ7" s="616"/>
      <c r="FLA7" s="667"/>
      <c r="FLB7" s="667"/>
      <c r="FLC7" s="145"/>
      <c r="FLD7" s="667"/>
      <c r="FLE7" s="667"/>
      <c r="FLF7" s="667"/>
      <c r="FLG7" s="667"/>
      <c r="FLH7" s="145"/>
      <c r="FLI7" s="145"/>
      <c r="FLJ7" s="616"/>
      <c r="FLK7" s="616"/>
      <c r="FLL7" s="667"/>
      <c r="FLM7" s="144"/>
      <c r="FLN7" s="144"/>
      <c r="FLO7" s="144"/>
      <c r="FLP7" s="667"/>
      <c r="FLQ7" s="667"/>
      <c r="FLR7" s="144"/>
      <c r="FLS7" s="144"/>
      <c r="FLT7" s="144"/>
      <c r="FLU7" s="616"/>
      <c r="FLV7" s="667"/>
      <c r="FLW7" s="667"/>
      <c r="FLX7" s="145"/>
      <c r="FLY7" s="667"/>
      <c r="FLZ7" s="667"/>
      <c r="FMA7" s="667"/>
      <c r="FMB7" s="667"/>
      <c r="FMC7" s="145"/>
      <c r="FMD7" s="145"/>
      <c r="FME7" s="616"/>
      <c r="FMF7" s="616"/>
      <c r="FMG7" s="667"/>
      <c r="FMH7" s="144"/>
      <c r="FMI7" s="144"/>
      <c r="FMJ7" s="144"/>
      <c r="FMK7" s="667"/>
      <c r="FML7" s="667"/>
      <c r="FMM7" s="144"/>
      <c r="FMN7" s="144"/>
      <c r="FMO7" s="144"/>
      <c r="FMP7" s="616"/>
      <c r="FMQ7" s="667"/>
      <c r="FMR7" s="667"/>
      <c r="FMS7" s="145"/>
      <c r="FMT7" s="667"/>
      <c r="FMU7" s="667"/>
      <c r="FMV7" s="667"/>
      <c r="FMW7" s="667"/>
      <c r="FMX7" s="145"/>
      <c r="FMY7" s="145"/>
      <c r="FMZ7" s="616"/>
      <c r="FNA7" s="616"/>
      <c r="FNB7" s="667"/>
      <c r="FNC7" s="144"/>
      <c r="FND7" s="144"/>
      <c r="FNE7" s="144"/>
      <c r="FNF7" s="667"/>
      <c r="FNG7" s="667"/>
      <c r="FNH7" s="144"/>
      <c r="FNI7" s="144"/>
      <c r="FNJ7" s="144"/>
      <c r="FNK7" s="616"/>
      <c r="FNL7" s="667"/>
      <c r="FNM7" s="667"/>
      <c r="FNN7" s="145"/>
      <c r="FNO7" s="667"/>
      <c r="FNP7" s="667"/>
      <c r="FNQ7" s="667"/>
      <c r="FNR7" s="667"/>
      <c r="FNS7" s="145"/>
      <c r="FNT7" s="145"/>
      <c r="FNU7" s="616"/>
      <c r="FNV7" s="616"/>
      <c r="FNW7" s="667"/>
      <c r="FNX7" s="144"/>
      <c r="FNY7" s="144"/>
      <c r="FNZ7" s="144"/>
      <c r="FOA7" s="667"/>
      <c r="FOB7" s="667"/>
      <c r="FOC7" s="144"/>
      <c r="FOD7" s="144"/>
      <c r="FOE7" s="144"/>
      <c r="FOF7" s="616"/>
      <c r="FOG7" s="667"/>
      <c r="FOH7" s="667"/>
      <c r="FOI7" s="145"/>
      <c r="FOJ7" s="667"/>
      <c r="FOK7" s="667"/>
      <c r="FOL7" s="667"/>
      <c r="FOM7" s="667"/>
      <c r="FON7" s="145"/>
      <c r="FOO7" s="145"/>
      <c r="FOP7" s="616"/>
      <c r="FOQ7" s="616"/>
      <c r="FOR7" s="667"/>
      <c r="FOS7" s="144"/>
      <c r="FOT7" s="144"/>
      <c r="FOU7" s="144"/>
      <c r="FOV7" s="667"/>
      <c r="FOW7" s="667"/>
      <c r="FOX7" s="144"/>
      <c r="FOY7" s="144"/>
      <c r="FOZ7" s="144"/>
      <c r="FPA7" s="616"/>
      <c r="FPB7" s="667"/>
      <c r="FPC7" s="667"/>
      <c r="FPD7" s="145"/>
      <c r="FPE7" s="667"/>
      <c r="FPF7" s="667"/>
      <c r="FPG7" s="667"/>
      <c r="FPH7" s="667"/>
      <c r="FPI7" s="145"/>
      <c r="FPJ7" s="145"/>
      <c r="FPK7" s="616"/>
      <c r="FPL7" s="616"/>
      <c r="FPM7" s="667"/>
      <c r="FPN7" s="144"/>
      <c r="FPO7" s="144"/>
      <c r="FPP7" s="144"/>
      <c r="FPQ7" s="667"/>
      <c r="FPR7" s="667"/>
      <c r="FPS7" s="144"/>
      <c r="FPT7" s="144"/>
      <c r="FPU7" s="144"/>
      <c r="FPV7" s="616"/>
      <c r="FPW7" s="667"/>
      <c r="FPX7" s="667"/>
      <c r="FPY7" s="145"/>
      <c r="FPZ7" s="667"/>
      <c r="FQA7" s="667"/>
      <c r="FQB7" s="667"/>
      <c r="FQC7" s="667"/>
      <c r="FQD7" s="145"/>
      <c r="FQE7" s="145"/>
      <c r="FQF7" s="616"/>
      <c r="FQG7" s="616"/>
      <c r="FQH7" s="667"/>
      <c r="FQI7" s="144"/>
      <c r="FQJ7" s="144"/>
      <c r="FQK7" s="144"/>
      <c r="FQL7" s="667"/>
      <c r="FQM7" s="667"/>
      <c r="FQN7" s="144"/>
      <c r="FQO7" s="144"/>
      <c r="FQP7" s="144"/>
      <c r="FQQ7" s="616"/>
      <c r="FQR7" s="667"/>
      <c r="FQS7" s="667"/>
      <c r="FQT7" s="145"/>
      <c r="FQU7" s="667"/>
      <c r="FQV7" s="667"/>
      <c r="FQW7" s="667"/>
      <c r="FQX7" s="667"/>
      <c r="FQY7" s="145"/>
      <c r="FQZ7" s="145"/>
      <c r="FRA7" s="616"/>
      <c r="FRB7" s="616"/>
      <c r="FRC7" s="667"/>
      <c r="FRD7" s="144"/>
      <c r="FRE7" s="144"/>
      <c r="FRF7" s="144"/>
      <c r="FRG7" s="667"/>
      <c r="FRH7" s="667"/>
      <c r="FRI7" s="144"/>
      <c r="FRJ7" s="144"/>
      <c r="FRK7" s="144"/>
      <c r="FRL7" s="616"/>
      <c r="FRM7" s="667"/>
      <c r="FRN7" s="667"/>
      <c r="FRO7" s="145"/>
      <c r="FRP7" s="667"/>
      <c r="FRQ7" s="667"/>
      <c r="FRR7" s="667"/>
      <c r="FRS7" s="667"/>
      <c r="FRT7" s="145"/>
      <c r="FRU7" s="145"/>
      <c r="FRV7" s="616"/>
      <c r="FRW7" s="616"/>
      <c r="FRX7" s="667"/>
      <c r="FRY7" s="144"/>
      <c r="FRZ7" s="144"/>
      <c r="FSA7" s="144"/>
      <c r="FSB7" s="667"/>
      <c r="FSC7" s="667"/>
      <c r="FSD7" s="144"/>
      <c r="FSE7" s="144"/>
      <c r="FSF7" s="144"/>
      <c r="FSG7" s="616"/>
      <c r="FSH7" s="667"/>
      <c r="FSI7" s="667"/>
      <c r="FSJ7" s="145"/>
      <c r="FSK7" s="667"/>
      <c r="FSL7" s="667"/>
      <c r="FSM7" s="667"/>
      <c r="FSN7" s="667"/>
      <c r="FSO7" s="145"/>
      <c r="FSP7" s="145"/>
      <c r="FSQ7" s="616"/>
      <c r="FSR7" s="616"/>
      <c r="FSS7" s="667"/>
      <c r="FST7" s="144"/>
      <c r="FSU7" s="144"/>
      <c r="FSV7" s="144"/>
      <c r="FSW7" s="667"/>
      <c r="FSX7" s="667"/>
      <c r="FSY7" s="144"/>
      <c r="FSZ7" s="144"/>
      <c r="FTA7" s="144"/>
      <c r="FTB7" s="616"/>
      <c r="FTC7" s="667"/>
      <c r="FTD7" s="667"/>
      <c r="FTE7" s="145"/>
      <c r="FTF7" s="667"/>
      <c r="FTG7" s="667"/>
      <c r="FTH7" s="667"/>
      <c r="FTI7" s="667"/>
      <c r="FTJ7" s="145"/>
      <c r="FTK7" s="145"/>
      <c r="FTL7" s="616"/>
      <c r="FTM7" s="616"/>
      <c r="FTN7" s="667"/>
      <c r="FTO7" s="144"/>
      <c r="FTP7" s="144"/>
      <c r="FTQ7" s="144"/>
      <c r="FTR7" s="667"/>
      <c r="FTS7" s="667"/>
      <c r="FTT7" s="144"/>
      <c r="FTU7" s="144"/>
      <c r="FTV7" s="144"/>
      <c r="FTW7" s="616"/>
      <c r="FTX7" s="667"/>
      <c r="FTY7" s="667"/>
      <c r="FTZ7" s="145"/>
      <c r="FUA7" s="667"/>
      <c r="FUB7" s="667"/>
      <c r="FUC7" s="667"/>
      <c r="FUD7" s="667"/>
      <c r="FUE7" s="145"/>
      <c r="FUF7" s="145"/>
      <c r="FUG7" s="616"/>
      <c r="FUH7" s="616"/>
      <c r="FUI7" s="667"/>
      <c r="FUJ7" s="144"/>
      <c r="FUK7" s="144"/>
      <c r="FUL7" s="144"/>
      <c r="FUM7" s="667"/>
      <c r="FUN7" s="667"/>
      <c r="FUO7" s="144"/>
      <c r="FUP7" s="144"/>
      <c r="FUQ7" s="144"/>
      <c r="FUR7" s="616"/>
      <c r="FUS7" s="667"/>
      <c r="FUT7" s="667"/>
      <c r="FUU7" s="145"/>
      <c r="FUV7" s="667"/>
      <c r="FUW7" s="667"/>
      <c r="FUX7" s="667"/>
      <c r="FUY7" s="667"/>
      <c r="FUZ7" s="145"/>
      <c r="FVA7" s="145"/>
      <c r="FVB7" s="616"/>
      <c r="FVC7" s="616"/>
      <c r="FVD7" s="667"/>
      <c r="FVE7" s="144"/>
      <c r="FVF7" s="144"/>
      <c r="FVG7" s="144"/>
      <c r="FVH7" s="667"/>
      <c r="FVI7" s="667"/>
      <c r="FVJ7" s="144"/>
      <c r="FVK7" s="144"/>
      <c r="FVL7" s="144"/>
      <c r="FVM7" s="616"/>
      <c r="FVN7" s="667"/>
      <c r="FVO7" s="667"/>
      <c r="FVP7" s="145"/>
      <c r="FVQ7" s="667"/>
      <c r="FVR7" s="667"/>
      <c r="FVS7" s="667"/>
      <c r="FVT7" s="667"/>
      <c r="FVU7" s="145"/>
      <c r="FVV7" s="145"/>
      <c r="FVW7" s="616"/>
      <c r="FVX7" s="616"/>
      <c r="FVY7" s="667"/>
      <c r="FVZ7" s="144"/>
      <c r="FWA7" s="144"/>
      <c r="FWB7" s="144"/>
      <c r="FWC7" s="667"/>
      <c r="FWD7" s="667"/>
      <c r="FWE7" s="144"/>
      <c r="FWF7" s="144"/>
      <c r="FWG7" s="144"/>
      <c r="FWH7" s="616"/>
      <c r="FWI7" s="667"/>
      <c r="FWJ7" s="667"/>
      <c r="FWK7" s="145"/>
      <c r="FWL7" s="667"/>
      <c r="FWM7" s="667"/>
      <c r="FWN7" s="667"/>
      <c r="FWO7" s="667"/>
      <c r="FWP7" s="145"/>
      <c r="FWQ7" s="145"/>
      <c r="FWR7" s="616"/>
      <c r="FWS7" s="616"/>
      <c r="FWT7" s="667"/>
      <c r="FWU7" s="144"/>
      <c r="FWV7" s="144"/>
      <c r="FWW7" s="144"/>
      <c r="FWX7" s="667"/>
      <c r="FWY7" s="667"/>
      <c r="FWZ7" s="144"/>
      <c r="FXA7" s="144"/>
      <c r="FXB7" s="144"/>
      <c r="FXC7" s="616"/>
      <c r="FXD7" s="667"/>
      <c r="FXE7" s="667"/>
      <c r="FXF7" s="145"/>
      <c r="FXG7" s="667"/>
      <c r="FXH7" s="667"/>
      <c r="FXI7" s="667"/>
      <c r="FXJ7" s="667"/>
      <c r="FXK7" s="145"/>
      <c r="FXL7" s="145"/>
      <c r="FXM7" s="616"/>
      <c r="FXN7" s="616"/>
      <c r="FXO7" s="667"/>
      <c r="FXP7" s="144"/>
      <c r="FXQ7" s="144"/>
      <c r="FXR7" s="144"/>
      <c r="FXS7" s="667"/>
      <c r="FXT7" s="667"/>
      <c r="FXU7" s="144"/>
      <c r="FXV7" s="144"/>
      <c r="FXW7" s="144"/>
      <c r="FXX7" s="616"/>
      <c r="FXY7" s="667"/>
      <c r="FXZ7" s="667"/>
      <c r="FYA7" s="145"/>
      <c r="FYB7" s="667"/>
      <c r="FYC7" s="667"/>
      <c r="FYD7" s="667"/>
      <c r="FYE7" s="667"/>
      <c r="FYF7" s="145"/>
      <c r="FYG7" s="145"/>
      <c r="FYH7" s="616"/>
      <c r="FYI7" s="616"/>
      <c r="FYJ7" s="667"/>
      <c r="FYK7" s="144"/>
      <c r="FYL7" s="144"/>
      <c r="FYM7" s="144"/>
      <c r="FYN7" s="667"/>
      <c r="FYO7" s="667"/>
      <c r="FYP7" s="144"/>
      <c r="FYQ7" s="144"/>
      <c r="FYR7" s="144"/>
      <c r="FYS7" s="616"/>
      <c r="FYT7" s="667"/>
      <c r="FYU7" s="667"/>
      <c r="FYV7" s="145"/>
      <c r="FYW7" s="667"/>
      <c r="FYX7" s="667"/>
      <c r="FYY7" s="667"/>
      <c r="FYZ7" s="667"/>
      <c r="FZA7" s="145"/>
      <c r="FZB7" s="145"/>
      <c r="FZC7" s="616"/>
      <c r="FZD7" s="616"/>
      <c r="FZE7" s="667"/>
      <c r="FZF7" s="144"/>
      <c r="FZG7" s="144"/>
      <c r="FZH7" s="144"/>
      <c r="FZI7" s="667"/>
      <c r="FZJ7" s="667"/>
      <c r="FZK7" s="144"/>
      <c r="FZL7" s="144"/>
      <c r="FZM7" s="144"/>
      <c r="FZN7" s="616"/>
      <c r="FZO7" s="667"/>
      <c r="FZP7" s="667"/>
      <c r="FZQ7" s="145"/>
      <c r="FZR7" s="667"/>
      <c r="FZS7" s="667"/>
      <c r="FZT7" s="667"/>
      <c r="FZU7" s="667"/>
      <c r="FZV7" s="145"/>
      <c r="FZW7" s="145"/>
      <c r="FZX7" s="616"/>
      <c r="FZY7" s="616"/>
      <c r="FZZ7" s="667"/>
      <c r="GAA7" s="144"/>
      <c r="GAB7" s="144"/>
      <c r="GAC7" s="144"/>
      <c r="GAD7" s="667"/>
      <c r="GAE7" s="667"/>
      <c r="GAF7" s="144"/>
      <c r="GAG7" s="144"/>
      <c r="GAH7" s="144"/>
      <c r="GAI7" s="616"/>
      <c r="GAJ7" s="667"/>
      <c r="GAK7" s="667"/>
      <c r="GAL7" s="145"/>
      <c r="GAM7" s="667"/>
      <c r="GAN7" s="667"/>
      <c r="GAO7" s="667"/>
      <c r="GAP7" s="667"/>
      <c r="GAQ7" s="145"/>
      <c r="GAR7" s="145"/>
      <c r="GAS7" s="616"/>
      <c r="GAT7" s="616"/>
      <c r="GAU7" s="667"/>
      <c r="GAV7" s="144"/>
      <c r="GAW7" s="144"/>
      <c r="GAX7" s="144"/>
      <c r="GAY7" s="667"/>
      <c r="GAZ7" s="667"/>
      <c r="GBA7" s="144"/>
      <c r="GBB7" s="144"/>
      <c r="GBC7" s="144"/>
      <c r="GBD7" s="616"/>
      <c r="GBE7" s="667"/>
      <c r="GBF7" s="667"/>
      <c r="GBG7" s="145"/>
      <c r="GBH7" s="667"/>
      <c r="GBI7" s="667"/>
      <c r="GBJ7" s="667"/>
      <c r="GBK7" s="667"/>
      <c r="GBL7" s="145"/>
      <c r="GBM7" s="145"/>
      <c r="GBN7" s="616"/>
      <c r="GBO7" s="616"/>
      <c r="GBP7" s="667"/>
      <c r="GBQ7" s="144"/>
      <c r="GBR7" s="144"/>
      <c r="GBS7" s="144"/>
      <c r="GBT7" s="667"/>
      <c r="GBU7" s="667"/>
      <c r="GBV7" s="144"/>
      <c r="GBW7" s="144"/>
      <c r="GBX7" s="144"/>
      <c r="GBY7" s="616"/>
      <c r="GBZ7" s="667"/>
      <c r="GCA7" s="667"/>
      <c r="GCB7" s="145"/>
      <c r="GCC7" s="667"/>
      <c r="GCD7" s="667"/>
      <c r="GCE7" s="667"/>
      <c r="GCF7" s="667"/>
      <c r="GCG7" s="145"/>
      <c r="GCH7" s="145"/>
      <c r="GCI7" s="616"/>
      <c r="GCJ7" s="616"/>
      <c r="GCK7" s="667"/>
      <c r="GCL7" s="144"/>
      <c r="GCM7" s="144"/>
      <c r="GCN7" s="144"/>
      <c r="GCO7" s="667"/>
      <c r="GCP7" s="667"/>
      <c r="GCQ7" s="144"/>
      <c r="GCR7" s="144"/>
      <c r="GCS7" s="144"/>
      <c r="GCT7" s="616"/>
      <c r="GCU7" s="667"/>
      <c r="GCV7" s="667"/>
      <c r="GCW7" s="145"/>
      <c r="GCX7" s="667"/>
      <c r="GCY7" s="667"/>
      <c r="GCZ7" s="667"/>
      <c r="GDA7" s="667"/>
      <c r="GDB7" s="145"/>
      <c r="GDC7" s="145"/>
      <c r="GDD7" s="616"/>
      <c r="GDE7" s="616"/>
      <c r="GDF7" s="667"/>
      <c r="GDG7" s="144"/>
      <c r="GDH7" s="144"/>
      <c r="GDI7" s="144"/>
      <c r="GDJ7" s="667"/>
      <c r="GDK7" s="667"/>
      <c r="GDL7" s="144"/>
      <c r="GDM7" s="144"/>
      <c r="GDN7" s="144"/>
      <c r="GDO7" s="616"/>
      <c r="GDP7" s="667"/>
      <c r="GDQ7" s="667"/>
      <c r="GDR7" s="145"/>
      <c r="GDS7" s="667"/>
      <c r="GDT7" s="667"/>
      <c r="GDU7" s="667"/>
      <c r="GDV7" s="667"/>
      <c r="GDW7" s="145"/>
      <c r="GDX7" s="145"/>
      <c r="GDY7" s="616"/>
      <c r="GDZ7" s="616"/>
      <c r="GEA7" s="667"/>
      <c r="GEB7" s="144"/>
      <c r="GEC7" s="144"/>
      <c r="GED7" s="144"/>
      <c r="GEE7" s="667"/>
      <c r="GEF7" s="667"/>
      <c r="GEG7" s="144"/>
      <c r="GEH7" s="144"/>
      <c r="GEI7" s="144"/>
      <c r="GEJ7" s="616"/>
      <c r="GEK7" s="667"/>
      <c r="GEL7" s="667"/>
      <c r="GEM7" s="145"/>
      <c r="GEN7" s="667"/>
      <c r="GEO7" s="667"/>
      <c r="GEP7" s="667"/>
      <c r="GEQ7" s="667"/>
      <c r="GER7" s="145"/>
      <c r="GES7" s="145"/>
      <c r="GET7" s="616"/>
      <c r="GEU7" s="616"/>
      <c r="GEV7" s="667"/>
      <c r="GEW7" s="144"/>
      <c r="GEX7" s="144"/>
      <c r="GEY7" s="144"/>
      <c r="GEZ7" s="667"/>
      <c r="GFA7" s="667"/>
      <c r="GFB7" s="144"/>
      <c r="GFC7" s="144"/>
      <c r="GFD7" s="144"/>
      <c r="GFE7" s="616"/>
      <c r="GFF7" s="667"/>
      <c r="GFG7" s="667"/>
      <c r="GFH7" s="145"/>
      <c r="GFI7" s="667"/>
      <c r="GFJ7" s="667"/>
      <c r="GFK7" s="667"/>
      <c r="GFL7" s="667"/>
      <c r="GFM7" s="145"/>
      <c r="GFN7" s="145"/>
      <c r="GFO7" s="616"/>
      <c r="GFP7" s="616"/>
      <c r="GFQ7" s="667"/>
      <c r="GFR7" s="144"/>
      <c r="GFS7" s="144"/>
      <c r="GFT7" s="144"/>
      <c r="GFU7" s="667"/>
      <c r="GFV7" s="667"/>
      <c r="GFW7" s="144"/>
      <c r="GFX7" s="144"/>
      <c r="GFY7" s="144"/>
      <c r="GFZ7" s="616"/>
      <c r="GGA7" s="667"/>
      <c r="GGB7" s="667"/>
      <c r="GGC7" s="145"/>
      <c r="GGD7" s="667"/>
      <c r="GGE7" s="667"/>
      <c r="GGF7" s="667"/>
      <c r="GGG7" s="667"/>
      <c r="GGH7" s="145"/>
      <c r="GGI7" s="145"/>
      <c r="GGJ7" s="616"/>
      <c r="GGK7" s="616"/>
      <c r="GGL7" s="667"/>
      <c r="GGM7" s="144"/>
      <c r="GGN7" s="144"/>
      <c r="GGO7" s="144"/>
      <c r="GGP7" s="667"/>
      <c r="GGQ7" s="667"/>
      <c r="GGR7" s="144"/>
      <c r="GGS7" s="144"/>
      <c r="GGT7" s="144"/>
      <c r="GGU7" s="616"/>
      <c r="GGV7" s="667"/>
      <c r="GGW7" s="667"/>
      <c r="GGX7" s="145"/>
      <c r="GGY7" s="667"/>
      <c r="GGZ7" s="667"/>
      <c r="GHA7" s="667"/>
      <c r="GHB7" s="667"/>
      <c r="GHC7" s="145"/>
      <c r="GHD7" s="145"/>
      <c r="GHE7" s="616"/>
      <c r="GHF7" s="616"/>
      <c r="GHG7" s="667"/>
      <c r="GHH7" s="144"/>
      <c r="GHI7" s="144"/>
      <c r="GHJ7" s="144"/>
      <c r="GHK7" s="667"/>
      <c r="GHL7" s="667"/>
      <c r="GHM7" s="144"/>
      <c r="GHN7" s="144"/>
      <c r="GHO7" s="144"/>
      <c r="GHP7" s="616"/>
      <c r="GHQ7" s="667"/>
      <c r="GHR7" s="667"/>
      <c r="GHS7" s="145"/>
      <c r="GHT7" s="667"/>
      <c r="GHU7" s="667"/>
      <c r="GHV7" s="667"/>
      <c r="GHW7" s="667"/>
      <c r="GHX7" s="145"/>
      <c r="GHY7" s="145"/>
      <c r="GHZ7" s="616"/>
      <c r="GIA7" s="616"/>
      <c r="GIB7" s="667"/>
      <c r="GIC7" s="144"/>
      <c r="GID7" s="144"/>
      <c r="GIE7" s="144"/>
      <c r="GIF7" s="667"/>
      <c r="GIG7" s="667"/>
      <c r="GIH7" s="144"/>
      <c r="GII7" s="144"/>
      <c r="GIJ7" s="144"/>
      <c r="GIK7" s="616"/>
      <c r="GIL7" s="667"/>
      <c r="GIM7" s="667"/>
      <c r="GIN7" s="145"/>
      <c r="GIO7" s="667"/>
      <c r="GIP7" s="667"/>
      <c r="GIQ7" s="667"/>
      <c r="GIR7" s="667"/>
      <c r="GIS7" s="145"/>
      <c r="GIT7" s="145"/>
      <c r="GIU7" s="616"/>
      <c r="GIV7" s="616"/>
      <c r="GIW7" s="667"/>
      <c r="GIX7" s="144"/>
      <c r="GIY7" s="144"/>
      <c r="GIZ7" s="144"/>
      <c r="GJA7" s="667"/>
      <c r="GJB7" s="667"/>
      <c r="GJC7" s="144"/>
      <c r="GJD7" s="144"/>
      <c r="GJE7" s="144"/>
      <c r="GJF7" s="616"/>
      <c r="GJG7" s="667"/>
      <c r="GJH7" s="667"/>
      <c r="GJI7" s="145"/>
      <c r="GJJ7" s="667"/>
      <c r="GJK7" s="667"/>
      <c r="GJL7" s="667"/>
      <c r="GJM7" s="667"/>
      <c r="GJN7" s="145"/>
      <c r="GJO7" s="145"/>
      <c r="GJP7" s="616"/>
      <c r="GJQ7" s="616"/>
      <c r="GJR7" s="667"/>
      <c r="GJS7" s="144"/>
      <c r="GJT7" s="144"/>
      <c r="GJU7" s="144"/>
      <c r="GJV7" s="667"/>
      <c r="GJW7" s="667"/>
      <c r="GJX7" s="144"/>
      <c r="GJY7" s="144"/>
      <c r="GJZ7" s="144"/>
      <c r="GKA7" s="616"/>
      <c r="GKB7" s="667"/>
      <c r="GKC7" s="667"/>
      <c r="GKD7" s="145"/>
      <c r="GKE7" s="667"/>
      <c r="GKF7" s="667"/>
      <c r="GKG7" s="667"/>
      <c r="GKH7" s="667"/>
      <c r="GKI7" s="145"/>
      <c r="GKJ7" s="145"/>
      <c r="GKK7" s="616"/>
      <c r="GKL7" s="616"/>
      <c r="GKM7" s="667"/>
      <c r="GKN7" s="144"/>
      <c r="GKO7" s="144"/>
      <c r="GKP7" s="144"/>
      <c r="GKQ7" s="667"/>
      <c r="GKR7" s="667"/>
      <c r="GKS7" s="144"/>
      <c r="GKT7" s="144"/>
      <c r="GKU7" s="144"/>
      <c r="GKV7" s="616"/>
      <c r="GKW7" s="667"/>
      <c r="GKX7" s="667"/>
      <c r="GKY7" s="145"/>
      <c r="GKZ7" s="667"/>
      <c r="GLA7" s="667"/>
      <c r="GLB7" s="667"/>
      <c r="GLC7" s="667"/>
      <c r="GLD7" s="145"/>
      <c r="GLE7" s="145"/>
      <c r="GLF7" s="616"/>
      <c r="GLG7" s="616"/>
      <c r="GLH7" s="667"/>
      <c r="GLI7" s="144"/>
      <c r="GLJ7" s="144"/>
      <c r="GLK7" s="144"/>
      <c r="GLL7" s="667"/>
      <c r="GLM7" s="667"/>
      <c r="GLN7" s="144"/>
      <c r="GLO7" s="144"/>
      <c r="GLP7" s="144"/>
      <c r="GLQ7" s="616"/>
      <c r="GLR7" s="667"/>
      <c r="GLS7" s="667"/>
      <c r="GLT7" s="145"/>
      <c r="GLU7" s="667"/>
      <c r="GLV7" s="667"/>
      <c r="GLW7" s="667"/>
      <c r="GLX7" s="667"/>
      <c r="GLY7" s="145"/>
      <c r="GLZ7" s="145"/>
      <c r="GMA7" s="616"/>
      <c r="GMB7" s="616"/>
      <c r="GMC7" s="667"/>
      <c r="GMD7" s="144"/>
      <c r="GME7" s="144"/>
      <c r="GMF7" s="144"/>
      <c r="GMG7" s="667"/>
      <c r="GMH7" s="667"/>
      <c r="GMI7" s="144"/>
      <c r="GMJ7" s="144"/>
      <c r="GMK7" s="144"/>
      <c r="GML7" s="616"/>
      <c r="GMM7" s="667"/>
      <c r="GMN7" s="667"/>
      <c r="GMO7" s="145"/>
      <c r="GMP7" s="667"/>
      <c r="GMQ7" s="667"/>
      <c r="GMR7" s="667"/>
      <c r="GMS7" s="667"/>
      <c r="GMT7" s="145"/>
      <c r="GMU7" s="145"/>
      <c r="GMV7" s="616"/>
      <c r="GMW7" s="616"/>
      <c r="GMX7" s="667"/>
      <c r="GMY7" s="144"/>
      <c r="GMZ7" s="144"/>
      <c r="GNA7" s="144"/>
      <c r="GNB7" s="667"/>
      <c r="GNC7" s="667"/>
      <c r="GND7" s="144"/>
      <c r="GNE7" s="144"/>
      <c r="GNF7" s="144"/>
      <c r="GNG7" s="616"/>
      <c r="GNH7" s="667"/>
      <c r="GNI7" s="667"/>
      <c r="GNJ7" s="145"/>
      <c r="GNK7" s="667"/>
      <c r="GNL7" s="667"/>
      <c r="GNM7" s="667"/>
      <c r="GNN7" s="667"/>
      <c r="GNO7" s="145"/>
      <c r="GNP7" s="145"/>
      <c r="GNQ7" s="616"/>
      <c r="GNR7" s="616"/>
      <c r="GNS7" s="667"/>
      <c r="GNT7" s="144"/>
      <c r="GNU7" s="144"/>
      <c r="GNV7" s="144"/>
      <c r="GNW7" s="667"/>
      <c r="GNX7" s="667"/>
      <c r="GNY7" s="144"/>
      <c r="GNZ7" s="144"/>
      <c r="GOA7" s="144"/>
      <c r="GOB7" s="616"/>
      <c r="GOC7" s="667"/>
      <c r="GOD7" s="667"/>
      <c r="GOE7" s="145"/>
      <c r="GOF7" s="667"/>
      <c r="GOG7" s="667"/>
      <c r="GOH7" s="667"/>
      <c r="GOI7" s="667"/>
      <c r="GOJ7" s="145"/>
      <c r="GOK7" s="145"/>
      <c r="GOL7" s="616"/>
      <c r="GOM7" s="616"/>
      <c r="GON7" s="667"/>
      <c r="GOO7" s="144"/>
      <c r="GOP7" s="144"/>
      <c r="GOQ7" s="144"/>
      <c r="GOR7" s="667"/>
      <c r="GOS7" s="667"/>
      <c r="GOT7" s="144"/>
      <c r="GOU7" s="144"/>
      <c r="GOV7" s="144"/>
      <c r="GOW7" s="616"/>
      <c r="GOX7" s="667"/>
      <c r="GOY7" s="667"/>
      <c r="GOZ7" s="145"/>
      <c r="GPA7" s="667"/>
      <c r="GPB7" s="667"/>
      <c r="GPC7" s="667"/>
      <c r="GPD7" s="667"/>
      <c r="GPE7" s="145"/>
      <c r="GPF7" s="145"/>
      <c r="GPG7" s="616"/>
      <c r="GPH7" s="616"/>
      <c r="GPI7" s="667"/>
      <c r="GPJ7" s="144"/>
      <c r="GPK7" s="144"/>
      <c r="GPL7" s="144"/>
      <c r="GPM7" s="667"/>
      <c r="GPN7" s="667"/>
      <c r="GPO7" s="144"/>
      <c r="GPP7" s="144"/>
      <c r="GPQ7" s="144"/>
      <c r="GPR7" s="616"/>
      <c r="GPS7" s="667"/>
      <c r="GPT7" s="667"/>
      <c r="GPU7" s="145"/>
      <c r="GPV7" s="667"/>
      <c r="GPW7" s="667"/>
      <c r="GPX7" s="667"/>
      <c r="GPY7" s="667"/>
      <c r="GPZ7" s="145"/>
      <c r="GQA7" s="145"/>
      <c r="GQB7" s="616"/>
      <c r="GQC7" s="616"/>
      <c r="GQD7" s="667"/>
      <c r="GQE7" s="144"/>
      <c r="GQF7" s="144"/>
      <c r="GQG7" s="144"/>
      <c r="GQH7" s="667"/>
      <c r="GQI7" s="667"/>
      <c r="GQJ7" s="144"/>
      <c r="GQK7" s="144"/>
      <c r="GQL7" s="144"/>
      <c r="GQM7" s="616"/>
      <c r="GQN7" s="667"/>
      <c r="GQO7" s="667"/>
      <c r="GQP7" s="145"/>
      <c r="GQQ7" s="667"/>
      <c r="GQR7" s="667"/>
      <c r="GQS7" s="667"/>
      <c r="GQT7" s="667"/>
      <c r="GQU7" s="145"/>
      <c r="GQV7" s="145"/>
      <c r="GQW7" s="616"/>
      <c r="GQX7" s="616"/>
      <c r="GQY7" s="667"/>
      <c r="GQZ7" s="144"/>
      <c r="GRA7" s="144"/>
      <c r="GRB7" s="144"/>
      <c r="GRC7" s="667"/>
      <c r="GRD7" s="667"/>
      <c r="GRE7" s="144"/>
      <c r="GRF7" s="144"/>
      <c r="GRG7" s="144"/>
      <c r="GRH7" s="616"/>
      <c r="GRI7" s="667"/>
      <c r="GRJ7" s="667"/>
      <c r="GRK7" s="145"/>
      <c r="GRL7" s="667"/>
      <c r="GRM7" s="667"/>
      <c r="GRN7" s="667"/>
      <c r="GRO7" s="667"/>
      <c r="GRP7" s="145"/>
      <c r="GRQ7" s="145"/>
      <c r="GRR7" s="616"/>
      <c r="GRS7" s="616"/>
      <c r="GRT7" s="667"/>
      <c r="GRU7" s="144"/>
      <c r="GRV7" s="144"/>
      <c r="GRW7" s="144"/>
      <c r="GRX7" s="667"/>
      <c r="GRY7" s="667"/>
      <c r="GRZ7" s="144"/>
      <c r="GSA7" s="144"/>
      <c r="GSB7" s="144"/>
      <c r="GSC7" s="616"/>
      <c r="GSD7" s="667"/>
      <c r="GSE7" s="667"/>
      <c r="GSF7" s="145"/>
      <c r="GSG7" s="667"/>
      <c r="GSH7" s="667"/>
      <c r="GSI7" s="667"/>
      <c r="GSJ7" s="667"/>
      <c r="GSK7" s="145"/>
      <c r="GSL7" s="145"/>
      <c r="GSM7" s="616"/>
      <c r="GSN7" s="616"/>
      <c r="GSO7" s="667"/>
      <c r="GSP7" s="144"/>
      <c r="GSQ7" s="144"/>
      <c r="GSR7" s="144"/>
      <c r="GSS7" s="667"/>
      <c r="GST7" s="667"/>
      <c r="GSU7" s="144"/>
      <c r="GSV7" s="144"/>
      <c r="GSW7" s="144"/>
      <c r="GSX7" s="616"/>
      <c r="GSY7" s="667"/>
      <c r="GSZ7" s="667"/>
      <c r="GTA7" s="145"/>
      <c r="GTB7" s="667"/>
      <c r="GTC7" s="667"/>
      <c r="GTD7" s="667"/>
      <c r="GTE7" s="667"/>
      <c r="GTF7" s="145"/>
      <c r="GTG7" s="145"/>
      <c r="GTH7" s="616"/>
      <c r="GTI7" s="616"/>
      <c r="GTJ7" s="667"/>
      <c r="GTK7" s="144"/>
      <c r="GTL7" s="144"/>
      <c r="GTM7" s="144"/>
      <c r="GTN7" s="667"/>
      <c r="GTO7" s="667"/>
      <c r="GTP7" s="144"/>
      <c r="GTQ7" s="144"/>
      <c r="GTR7" s="144"/>
      <c r="GTS7" s="616"/>
      <c r="GTT7" s="667"/>
      <c r="GTU7" s="667"/>
      <c r="GTV7" s="145"/>
      <c r="GTW7" s="667"/>
      <c r="GTX7" s="667"/>
      <c r="GTY7" s="667"/>
      <c r="GTZ7" s="667"/>
      <c r="GUA7" s="145"/>
      <c r="GUB7" s="145"/>
      <c r="GUC7" s="616"/>
      <c r="GUD7" s="616"/>
      <c r="GUE7" s="667"/>
      <c r="GUF7" s="144"/>
      <c r="GUG7" s="144"/>
      <c r="GUH7" s="144"/>
      <c r="GUI7" s="667"/>
      <c r="GUJ7" s="667"/>
      <c r="GUK7" s="144"/>
      <c r="GUL7" s="144"/>
      <c r="GUM7" s="144"/>
      <c r="GUN7" s="616"/>
      <c r="GUO7" s="667"/>
      <c r="GUP7" s="667"/>
      <c r="GUQ7" s="145"/>
      <c r="GUR7" s="667"/>
      <c r="GUS7" s="667"/>
      <c r="GUT7" s="667"/>
      <c r="GUU7" s="667"/>
      <c r="GUV7" s="145"/>
      <c r="GUW7" s="145"/>
      <c r="GUX7" s="616"/>
      <c r="GUY7" s="616"/>
      <c r="GUZ7" s="667"/>
      <c r="GVA7" s="144"/>
      <c r="GVB7" s="144"/>
      <c r="GVC7" s="144"/>
      <c r="GVD7" s="667"/>
      <c r="GVE7" s="667"/>
      <c r="GVF7" s="144"/>
      <c r="GVG7" s="144"/>
      <c r="GVH7" s="144"/>
      <c r="GVI7" s="616"/>
      <c r="GVJ7" s="667"/>
      <c r="GVK7" s="667"/>
      <c r="GVL7" s="145"/>
      <c r="GVM7" s="667"/>
      <c r="GVN7" s="667"/>
      <c r="GVO7" s="667"/>
      <c r="GVP7" s="667"/>
      <c r="GVQ7" s="145"/>
      <c r="GVR7" s="145"/>
      <c r="GVS7" s="616"/>
      <c r="GVT7" s="616"/>
      <c r="GVU7" s="667"/>
      <c r="GVV7" s="144"/>
      <c r="GVW7" s="144"/>
      <c r="GVX7" s="144"/>
      <c r="GVY7" s="667"/>
      <c r="GVZ7" s="667"/>
      <c r="GWA7" s="144"/>
      <c r="GWB7" s="144"/>
      <c r="GWC7" s="144"/>
      <c r="GWD7" s="616"/>
      <c r="GWE7" s="667"/>
      <c r="GWF7" s="667"/>
      <c r="GWG7" s="145"/>
      <c r="GWH7" s="667"/>
      <c r="GWI7" s="667"/>
      <c r="GWJ7" s="667"/>
      <c r="GWK7" s="667"/>
      <c r="GWL7" s="145"/>
      <c r="GWM7" s="145"/>
      <c r="GWN7" s="616"/>
      <c r="GWO7" s="616"/>
      <c r="GWP7" s="667"/>
      <c r="GWQ7" s="144"/>
      <c r="GWR7" s="144"/>
      <c r="GWS7" s="144"/>
      <c r="GWT7" s="667"/>
      <c r="GWU7" s="667"/>
      <c r="GWV7" s="144"/>
      <c r="GWW7" s="144"/>
      <c r="GWX7" s="144"/>
      <c r="GWY7" s="616"/>
      <c r="GWZ7" s="667"/>
      <c r="GXA7" s="667"/>
      <c r="GXB7" s="145"/>
      <c r="GXC7" s="667"/>
      <c r="GXD7" s="667"/>
      <c r="GXE7" s="667"/>
      <c r="GXF7" s="667"/>
      <c r="GXG7" s="145"/>
      <c r="GXH7" s="145"/>
      <c r="GXI7" s="616"/>
      <c r="GXJ7" s="616"/>
      <c r="GXK7" s="667"/>
      <c r="GXL7" s="144"/>
      <c r="GXM7" s="144"/>
      <c r="GXN7" s="144"/>
      <c r="GXO7" s="667"/>
      <c r="GXP7" s="667"/>
      <c r="GXQ7" s="144"/>
      <c r="GXR7" s="144"/>
      <c r="GXS7" s="144"/>
      <c r="GXT7" s="616"/>
      <c r="GXU7" s="667"/>
      <c r="GXV7" s="667"/>
      <c r="GXW7" s="145"/>
      <c r="GXX7" s="667"/>
      <c r="GXY7" s="667"/>
      <c r="GXZ7" s="667"/>
      <c r="GYA7" s="667"/>
      <c r="GYB7" s="145"/>
      <c r="GYC7" s="145"/>
      <c r="GYD7" s="616"/>
      <c r="GYE7" s="616"/>
      <c r="GYF7" s="667"/>
      <c r="GYG7" s="144"/>
      <c r="GYH7" s="144"/>
      <c r="GYI7" s="144"/>
      <c r="GYJ7" s="667"/>
      <c r="GYK7" s="667"/>
      <c r="GYL7" s="144"/>
      <c r="GYM7" s="144"/>
      <c r="GYN7" s="144"/>
      <c r="GYO7" s="616"/>
      <c r="GYP7" s="667"/>
      <c r="GYQ7" s="667"/>
      <c r="GYR7" s="145"/>
      <c r="GYS7" s="667"/>
      <c r="GYT7" s="667"/>
      <c r="GYU7" s="667"/>
      <c r="GYV7" s="667"/>
      <c r="GYW7" s="145"/>
      <c r="GYX7" s="145"/>
      <c r="GYY7" s="616"/>
      <c r="GYZ7" s="616"/>
      <c r="GZA7" s="667"/>
      <c r="GZB7" s="144"/>
      <c r="GZC7" s="144"/>
      <c r="GZD7" s="144"/>
      <c r="GZE7" s="667"/>
      <c r="GZF7" s="667"/>
      <c r="GZG7" s="144"/>
      <c r="GZH7" s="144"/>
      <c r="GZI7" s="144"/>
      <c r="GZJ7" s="616"/>
      <c r="GZK7" s="667"/>
      <c r="GZL7" s="667"/>
      <c r="GZM7" s="145"/>
      <c r="GZN7" s="667"/>
      <c r="GZO7" s="667"/>
      <c r="GZP7" s="667"/>
      <c r="GZQ7" s="667"/>
      <c r="GZR7" s="145"/>
      <c r="GZS7" s="145"/>
      <c r="GZT7" s="616"/>
      <c r="GZU7" s="616"/>
      <c r="GZV7" s="667"/>
      <c r="GZW7" s="144"/>
      <c r="GZX7" s="144"/>
      <c r="GZY7" s="144"/>
      <c r="GZZ7" s="667"/>
      <c r="HAA7" s="667"/>
      <c r="HAB7" s="144"/>
      <c r="HAC7" s="144"/>
      <c r="HAD7" s="144"/>
      <c r="HAE7" s="616"/>
      <c r="HAF7" s="667"/>
      <c r="HAG7" s="667"/>
      <c r="HAH7" s="145"/>
      <c r="HAI7" s="667"/>
      <c r="HAJ7" s="667"/>
      <c r="HAK7" s="667"/>
      <c r="HAL7" s="667"/>
      <c r="HAM7" s="145"/>
      <c r="HAN7" s="145"/>
      <c r="HAO7" s="616"/>
      <c r="HAP7" s="616"/>
      <c r="HAQ7" s="667"/>
      <c r="HAR7" s="144"/>
      <c r="HAS7" s="144"/>
      <c r="HAT7" s="144"/>
      <c r="HAU7" s="667"/>
      <c r="HAV7" s="667"/>
      <c r="HAW7" s="144"/>
      <c r="HAX7" s="144"/>
      <c r="HAY7" s="144"/>
      <c r="HAZ7" s="616"/>
      <c r="HBA7" s="667"/>
      <c r="HBB7" s="667"/>
      <c r="HBC7" s="145"/>
      <c r="HBD7" s="667"/>
      <c r="HBE7" s="667"/>
      <c r="HBF7" s="667"/>
      <c r="HBG7" s="667"/>
      <c r="HBH7" s="145"/>
      <c r="HBI7" s="145"/>
      <c r="HBJ7" s="616"/>
      <c r="HBK7" s="616"/>
      <c r="HBL7" s="667"/>
      <c r="HBM7" s="144"/>
      <c r="HBN7" s="144"/>
      <c r="HBO7" s="144"/>
      <c r="HBP7" s="667"/>
      <c r="HBQ7" s="667"/>
      <c r="HBR7" s="144"/>
      <c r="HBS7" s="144"/>
      <c r="HBT7" s="144"/>
      <c r="HBU7" s="616"/>
      <c r="HBV7" s="667"/>
      <c r="HBW7" s="667"/>
      <c r="HBX7" s="145"/>
      <c r="HBY7" s="667"/>
      <c r="HBZ7" s="667"/>
      <c r="HCA7" s="667"/>
      <c r="HCB7" s="667"/>
      <c r="HCC7" s="145"/>
      <c r="HCD7" s="145"/>
      <c r="HCE7" s="616"/>
      <c r="HCF7" s="616"/>
      <c r="HCG7" s="667"/>
      <c r="HCH7" s="144"/>
      <c r="HCI7" s="144"/>
      <c r="HCJ7" s="144"/>
      <c r="HCK7" s="667"/>
      <c r="HCL7" s="667"/>
      <c r="HCM7" s="144"/>
      <c r="HCN7" s="144"/>
      <c r="HCO7" s="144"/>
      <c r="HCP7" s="616"/>
      <c r="HCQ7" s="667"/>
      <c r="HCR7" s="667"/>
      <c r="HCS7" s="145"/>
      <c r="HCT7" s="667"/>
      <c r="HCU7" s="667"/>
      <c r="HCV7" s="667"/>
      <c r="HCW7" s="667"/>
      <c r="HCX7" s="145"/>
      <c r="HCY7" s="145"/>
      <c r="HCZ7" s="616"/>
      <c r="HDA7" s="616"/>
      <c r="HDB7" s="667"/>
      <c r="HDC7" s="144"/>
      <c r="HDD7" s="144"/>
      <c r="HDE7" s="144"/>
      <c r="HDF7" s="667"/>
      <c r="HDG7" s="667"/>
      <c r="HDH7" s="144"/>
      <c r="HDI7" s="144"/>
      <c r="HDJ7" s="144"/>
      <c r="HDK7" s="616"/>
      <c r="HDL7" s="667"/>
      <c r="HDM7" s="667"/>
      <c r="HDN7" s="145"/>
      <c r="HDO7" s="667"/>
      <c r="HDP7" s="667"/>
      <c r="HDQ7" s="667"/>
      <c r="HDR7" s="667"/>
      <c r="HDS7" s="145"/>
      <c r="HDT7" s="145"/>
      <c r="HDU7" s="616"/>
      <c r="HDV7" s="616"/>
      <c r="HDW7" s="667"/>
      <c r="HDX7" s="144"/>
      <c r="HDY7" s="144"/>
      <c r="HDZ7" s="144"/>
      <c r="HEA7" s="667"/>
      <c r="HEB7" s="667"/>
      <c r="HEC7" s="144"/>
      <c r="HED7" s="144"/>
      <c r="HEE7" s="144"/>
      <c r="HEF7" s="616"/>
      <c r="HEG7" s="667"/>
      <c r="HEH7" s="667"/>
      <c r="HEI7" s="145"/>
      <c r="HEJ7" s="667"/>
      <c r="HEK7" s="667"/>
      <c r="HEL7" s="667"/>
      <c r="HEM7" s="667"/>
      <c r="HEN7" s="145"/>
      <c r="HEO7" s="145"/>
      <c r="HEP7" s="616"/>
      <c r="HEQ7" s="616"/>
      <c r="HER7" s="667"/>
      <c r="HES7" s="144"/>
      <c r="HET7" s="144"/>
      <c r="HEU7" s="144"/>
      <c r="HEV7" s="667"/>
      <c r="HEW7" s="667"/>
      <c r="HEX7" s="144"/>
      <c r="HEY7" s="144"/>
      <c r="HEZ7" s="144"/>
      <c r="HFA7" s="616"/>
      <c r="HFB7" s="667"/>
      <c r="HFC7" s="667"/>
      <c r="HFD7" s="145"/>
      <c r="HFE7" s="667"/>
      <c r="HFF7" s="667"/>
      <c r="HFG7" s="667"/>
      <c r="HFH7" s="667"/>
      <c r="HFI7" s="145"/>
      <c r="HFJ7" s="145"/>
      <c r="HFK7" s="616"/>
      <c r="HFL7" s="616"/>
      <c r="HFM7" s="667"/>
      <c r="HFN7" s="144"/>
      <c r="HFO7" s="144"/>
      <c r="HFP7" s="144"/>
      <c r="HFQ7" s="667"/>
      <c r="HFR7" s="667"/>
      <c r="HFS7" s="144"/>
      <c r="HFT7" s="144"/>
      <c r="HFU7" s="144"/>
      <c r="HFV7" s="616"/>
      <c r="HFW7" s="667"/>
      <c r="HFX7" s="667"/>
      <c r="HFY7" s="145"/>
      <c r="HFZ7" s="667"/>
      <c r="HGA7" s="667"/>
      <c r="HGB7" s="667"/>
      <c r="HGC7" s="667"/>
      <c r="HGD7" s="145"/>
      <c r="HGE7" s="145"/>
      <c r="HGF7" s="616"/>
      <c r="HGG7" s="616"/>
      <c r="HGH7" s="667"/>
      <c r="HGI7" s="144"/>
      <c r="HGJ7" s="144"/>
      <c r="HGK7" s="144"/>
      <c r="HGL7" s="667"/>
      <c r="HGM7" s="667"/>
      <c r="HGN7" s="144"/>
      <c r="HGO7" s="144"/>
      <c r="HGP7" s="144"/>
      <c r="HGQ7" s="616"/>
      <c r="HGR7" s="667"/>
      <c r="HGS7" s="667"/>
      <c r="HGT7" s="145"/>
      <c r="HGU7" s="667"/>
      <c r="HGV7" s="667"/>
      <c r="HGW7" s="667"/>
      <c r="HGX7" s="667"/>
      <c r="HGY7" s="145"/>
      <c r="HGZ7" s="145"/>
      <c r="HHA7" s="616"/>
      <c r="HHB7" s="616"/>
      <c r="HHC7" s="667"/>
      <c r="HHD7" s="144"/>
      <c r="HHE7" s="144"/>
      <c r="HHF7" s="144"/>
      <c r="HHG7" s="667"/>
      <c r="HHH7" s="667"/>
      <c r="HHI7" s="144"/>
      <c r="HHJ7" s="144"/>
      <c r="HHK7" s="144"/>
      <c r="HHL7" s="616"/>
      <c r="HHM7" s="667"/>
      <c r="HHN7" s="667"/>
      <c r="HHO7" s="145"/>
      <c r="HHP7" s="667"/>
      <c r="HHQ7" s="667"/>
      <c r="HHR7" s="667"/>
      <c r="HHS7" s="667"/>
      <c r="HHT7" s="145"/>
      <c r="HHU7" s="145"/>
      <c r="HHV7" s="616"/>
      <c r="HHW7" s="616"/>
      <c r="HHX7" s="667"/>
      <c r="HHY7" s="144"/>
      <c r="HHZ7" s="144"/>
      <c r="HIA7" s="144"/>
      <c r="HIB7" s="667"/>
      <c r="HIC7" s="667"/>
      <c r="HID7" s="144"/>
      <c r="HIE7" s="144"/>
      <c r="HIF7" s="144"/>
      <c r="HIG7" s="616"/>
      <c r="HIH7" s="667"/>
      <c r="HII7" s="667"/>
      <c r="HIJ7" s="145"/>
      <c r="HIK7" s="667"/>
      <c r="HIL7" s="667"/>
      <c r="HIM7" s="667"/>
      <c r="HIN7" s="667"/>
      <c r="HIO7" s="145"/>
      <c r="HIP7" s="145"/>
      <c r="HIQ7" s="616"/>
      <c r="HIR7" s="616"/>
      <c r="HIS7" s="667"/>
      <c r="HIT7" s="144"/>
      <c r="HIU7" s="144"/>
      <c r="HIV7" s="144"/>
      <c r="HIW7" s="667"/>
      <c r="HIX7" s="667"/>
      <c r="HIY7" s="144"/>
      <c r="HIZ7" s="144"/>
      <c r="HJA7" s="144"/>
      <c r="HJB7" s="616"/>
      <c r="HJC7" s="667"/>
      <c r="HJD7" s="667"/>
      <c r="HJE7" s="145"/>
      <c r="HJF7" s="667"/>
      <c r="HJG7" s="667"/>
      <c r="HJH7" s="667"/>
      <c r="HJI7" s="667"/>
      <c r="HJJ7" s="145"/>
      <c r="HJK7" s="145"/>
      <c r="HJL7" s="616"/>
      <c r="HJM7" s="616"/>
      <c r="HJN7" s="667"/>
      <c r="HJO7" s="144"/>
      <c r="HJP7" s="144"/>
      <c r="HJQ7" s="144"/>
      <c r="HJR7" s="667"/>
      <c r="HJS7" s="667"/>
      <c r="HJT7" s="144"/>
      <c r="HJU7" s="144"/>
      <c r="HJV7" s="144"/>
      <c r="HJW7" s="616"/>
      <c r="HJX7" s="667"/>
      <c r="HJY7" s="667"/>
      <c r="HJZ7" s="145"/>
      <c r="HKA7" s="667"/>
      <c r="HKB7" s="667"/>
      <c r="HKC7" s="667"/>
      <c r="HKD7" s="667"/>
      <c r="HKE7" s="145"/>
      <c r="HKF7" s="145"/>
      <c r="HKG7" s="616"/>
      <c r="HKH7" s="616"/>
      <c r="HKI7" s="667"/>
      <c r="HKJ7" s="144"/>
      <c r="HKK7" s="144"/>
      <c r="HKL7" s="144"/>
      <c r="HKM7" s="667"/>
      <c r="HKN7" s="667"/>
      <c r="HKO7" s="144"/>
      <c r="HKP7" s="144"/>
      <c r="HKQ7" s="144"/>
      <c r="HKR7" s="616"/>
      <c r="HKS7" s="667"/>
      <c r="HKT7" s="667"/>
      <c r="HKU7" s="145"/>
      <c r="HKV7" s="667"/>
      <c r="HKW7" s="667"/>
      <c r="HKX7" s="667"/>
      <c r="HKY7" s="667"/>
      <c r="HKZ7" s="145"/>
      <c r="HLA7" s="145"/>
      <c r="HLB7" s="616"/>
      <c r="HLC7" s="616"/>
      <c r="HLD7" s="667"/>
      <c r="HLE7" s="144"/>
      <c r="HLF7" s="144"/>
      <c r="HLG7" s="144"/>
      <c r="HLH7" s="667"/>
      <c r="HLI7" s="667"/>
      <c r="HLJ7" s="144"/>
      <c r="HLK7" s="144"/>
      <c r="HLL7" s="144"/>
      <c r="HLM7" s="616"/>
      <c r="HLN7" s="667"/>
      <c r="HLO7" s="667"/>
      <c r="HLP7" s="145"/>
      <c r="HLQ7" s="667"/>
      <c r="HLR7" s="667"/>
      <c r="HLS7" s="667"/>
      <c r="HLT7" s="667"/>
      <c r="HLU7" s="145"/>
      <c r="HLV7" s="145"/>
      <c r="HLW7" s="616"/>
      <c r="HLX7" s="616"/>
      <c r="HLY7" s="667"/>
      <c r="HLZ7" s="144"/>
      <c r="HMA7" s="144"/>
      <c r="HMB7" s="144"/>
      <c r="HMC7" s="667"/>
      <c r="HMD7" s="667"/>
      <c r="HME7" s="144"/>
      <c r="HMF7" s="144"/>
      <c r="HMG7" s="144"/>
      <c r="HMH7" s="616"/>
      <c r="HMI7" s="667"/>
      <c r="HMJ7" s="667"/>
      <c r="HMK7" s="145"/>
      <c r="HML7" s="667"/>
      <c r="HMM7" s="667"/>
      <c r="HMN7" s="667"/>
      <c r="HMO7" s="667"/>
      <c r="HMP7" s="145"/>
      <c r="HMQ7" s="145"/>
      <c r="HMR7" s="616"/>
      <c r="HMS7" s="616"/>
      <c r="HMT7" s="667"/>
      <c r="HMU7" s="144"/>
      <c r="HMV7" s="144"/>
      <c r="HMW7" s="144"/>
      <c r="HMX7" s="667"/>
      <c r="HMY7" s="667"/>
      <c r="HMZ7" s="144"/>
      <c r="HNA7" s="144"/>
      <c r="HNB7" s="144"/>
      <c r="HNC7" s="616"/>
      <c r="HND7" s="667"/>
      <c r="HNE7" s="667"/>
      <c r="HNF7" s="145"/>
      <c r="HNG7" s="667"/>
      <c r="HNH7" s="667"/>
      <c r="HNI7" s="667"/>
      <c r="HNJ7" s="667"/>
      <c r="HNK7" s="145"/>
      <c r="HNL7" s="145"/>
      <c r="HNM7" s="616"/>
      <c r="HNN7" s="616"/>
      <c r="HNO7" s="667"/>
      <c r="HNP7" s="144"/>
      <c r="HNQ7" s="144"/>
      <c r="HNR7" s="144"/>
      <c r="HNS7" s="667"/>
      <c r="HNT7" s="667"/>
      <c r="HNU7" s="144"/>
      <c r="HNV7" s="144"/>
      <c r="HNW7" s="144"/>
      <c r="HNX7" s="616"/>
      <c r="HNY7" s="667"/>
      <c r="HNZ7" s="667"/>
      <c r="HOA7" s="145"/>
      <c r="HOB7" s="667"/>
      <c r="HOC7" s="667"/>
      <c r="HOD7" s="667"/>
      <c r="HOE7" s="667"/>
      <c r="HOF7" s="145"/>
      <c r="HOG7" s="145"/>
      <c r="HOH7" s="616"/>
      <c r="HOI7" s="616"/>
      <c r="HOJ7" s="667"/>
      <c r="HOK7" s="144"/>
      <c r="HOL7" s="144"/>
      <c r="HOM7" s="144"/>
      <c r="HON7" s="667"/>
      <c r="HOO7" s="667"/>
      <c r="HOP7" s="144"/>
      <c r="HOQ7" s="144"/>
      <c r="HOR7" s="144"/>
      <c r="HOS7" s="616"/>
      <c r="HOT7" s="667"/>
      <c r="HOU7" s="667"/>
      <c r="HOV7" s="145"/>
      <c r="HOW7" s="667"/>
      <c r="HOX7" s="667"/>
      <c r="HOY7" s="667"/>
      <c r="HOZ7" s="667"/>
      <c r="HPA7" s="145"/>
      <c r="HPB7" s="145"/>
      <c r="HPC7" s="616"/>
      <c r="HPD7" s="616"/>
      <c r="HPE7" s="667"/>
      <c r="HPF7" s="144"/>
      <c r="HPG7" s="144"/>
      <c r="HPH7" s="144"/>
      <c r="HPI7" s="667"/>
      <c r="HPJ7" s="667"/>
      <c r="HPK7" s="144"/>
      <c r="HPL7" s="144"/>
      <c r="HPM7" s="144"/>
      <c r="HPN7" s="616"/>
      <c r="HPO7" s="667"/>
      <c r="HPP7" s="667"/>
      <c r="HPQ7" s="145"/>
      <c r="HPR7" s="667"/>
      <c r="HPS7" s="667"/>
      <c r="HPT7" s="667"/>
      <c r="HPU7" s="667"/>
      <c r="HPV7" s="145"/>
      <c r="HPW7" s="145"/>
      <c r="HPX7" s="616"/>
      <c r="HPY7" s="616"/>
      <c r="HPZ7" s="667"/>
      <c r="HQA7" s="144"/>
      <c r="HQB7" s="144"/>
      <c r="HQC7" s="144"/>
      <c r="HQD7" s="667"/>
      <c r="HQE7" s="667"/>
      <c r="HQF7" s="144"/>
      <c r="HQG7" s="144"/>
      <c r="HQH7" s="144"/>
      <c r="HQI7" s="616"/>
      <c r="HQJ7" s="667"/>
      <c r="HQK7" s="667"/>
      <c r="HQL7" s="145"/>
      <c r="HQM7" s="667"/>
      <c r="HQN7" s="667"/>
      <c r="HQO7" s="667"/>
      <c r="HQP7" s="667"/>
      <c r="HQQ7" s="145"/>
      <c r="HQR7" s="145"/>
      <c r="HQS7" s="616"/>
      <c r="HQT7" s="616"/>
      <c r="HQU7" s="667"/>
      <c r="HQV7" s="144"/>
      <c r="HQW7" s="144"/>
      <c r="HQX7" s="144"/>
      <c r="HQY7" s="667"/>
      <c r="HQZ7" s="667"/>
      <c r="HRA7" s="144"/>
      <c r="HRB7" s="144"/>
      <c r="HRC7" s="144"/>
      <c r="HRD7" s="616"/>
      <c r="HRE7" s="667"/>
      <c r="HRF7" s="667"/>
      <c r="HRG7" s="145"/>
      <c r="HRH7" s="667"/>
      <c r="HRI7" s="667"/>
      <c r="HRJ7" s="667"/>
      <c r="HRK7" s="667"/>
      <c r="HRL7" s="145"/>
      <c r="HRM7" s="145"/>
      <c r="HRN7" s="616"/>
      <c r="HRO7" s="616"/>
      <c r="HRP7" s="667"/>
      <c r="HRQ7" s="144"/>
      <c r="HRR7" s="144"/>
      <c r="HRS7" s="144"/>
      <c r="HRT7" s="667"/>
      <c r="HRU7" s="667"/>
      <c r="HRV7" s="144"/>
      <c r="HRW7" s="144"/>
      <c r="HRX7" s="144"/>
      <c r="HRY7" s="616"/>
      <c r="HRZ7" s="667"/>
      <c r="HSA7" s="667"/>
      <c r="HSB7" s="145"/>
      <c r="HSC7" s="667"/>
      <c r="HSD7" s="667"/>
      <c r="HSE7" s="667"/>
      <c r="HSF7" s="667"/>
      <c r="HSG7" s="145"/>
      <c r="HSH7" s="145"/>
      <c r="HSI7" s="616"/>
      <c r="HSJ7" s="616"/>
      <c r="HSK7" s="667"/>
      <c r="HSL7" s="144"/>
      <c r="HSM7" s="144"/>
      <c r="HSN7" s="144"/>
      <c r="HSO7" s="667"/>
      <c r="HSP7" s="667"/>
      <c r="HSQ7" s="144"/>
      <c r="HSR7" s="144"/>
      <c r="HSS7" s="144"/>
      <c r="HST7" s="616"/>
      <c r="HSU7" s="667"/>
      <c r="HSV7" s="667"/>
      <c r="HSW7" s="145"/>
      <c r="HSX7" s="667"/>
      <c r="HSY7" s="667"/>
      <c r="HSZ7" s="667"/>
      <c r="HTA7" s="667"/>
      <c r="HTB7" s="145"/>
      <c r="HTC7" s="145"/>
      <c r="HTD7" s="616"/>
      <c r="HTE7" s="616"/>
      <c r="HTF7" s="667"/>
      <c r="HTG7" s="144"/>
      <c r="HTH7" s="144"/>
      <c r="HTI7" s="144"/>
      <c r="HTJ7" s="667"/>
      <c r="HTK7" s="667"/>
      <c r="HTL7" s="144"/>
      <c r="HTM7" s="144"/>
      <c r="HTN7" s="144"/>
      <c r="HTO7" s="616"/>
      <c r="HTP7" s="667"/>
      <c r="HTQ7" s="667"/>
      <c r="HTR7" s="145"/>
      <c r="HTS7" s="667"/>
      <c r="HTT7" s="667"/>
      <c r="HTU7" s="667"/>
      <c r="HTV7" s="667"/>
      <c r="HTW7" s="145"/>
      <c r="HTX7" s="145"/>
      <c r="HTY7" s="616"/>
      <c r="HTZ7" s="616"/>
      <c r="HUA7" s="667"/>
      <c r="HUB7" s="144"/>
      <c r="HUC7" s="144"/>
      <c r="HUD7" s="144"/>
      <c r="HUE7" s="667"/>
      <c r="HUF7" s="667"/>
      <c r="HUG7" s="144"/>
      <c r="HUH7" s="144"/>
      <c r="HUI7" s="144"/>
      <c r="HUJ7" s="616"/>
      <c r="HUK7" s="667"/>
      <c r="HUL7" s="667"/>
      <c r="HUM7" s="145"/>
      <c r="HUN7" s="667"/>
      <c r="HUO7" s="667"/>
      <c r="HUP7" s="667"/>
      <c r="HUQ7" s="667"/>
      <c r="HUR7" s="145"/>
      <c r="HUS7" s="145"/>
      <c r="HUT7" s="616"/>
      <c r="HUU7" s="616"/>
      <c r="HUV7" s="667"/>
      <c r="HUW7" s="144"/>
      <c r="HUX7" s="144"/>
      <c r="HUY7" s="144"/>
      <c r="HUZ7" s="667"/>
      <c r="HVA7" s="667"/>
      <c r="HVB7" s="144"/>
      <c r="HVC7" s="144"/>
      <c r="HVD7" s="144"/>
      <c r="HVE7" s="616"/>
      <c r="HVF7" s="667"/>
      <c r="HVG7" s="667"/>
      <c r="HVH7" s="145"/>
      <c r="HVI7" s="667"/>
      <c r="HVJ7" s="667"/>
      <c r="HVK7" s="667"/>
      <c r="HVL7" s="667"/>
      <c r="HVM7" s="145"/>
      <c r="HVN7" s="145"/>
      <c r="HVO7" s="616"/>
      <c r="HVP7" s="616"/>
      <c r="HVQ7" s="667"/>
      <c r="HVR7" s="144"/>
      <c r="HVS7" s="144"/>
      <c r="HVT7" s="144"/>
      <c r="HVU7" s="667"/>
      <c r="HVV7" s="667"/>
      <c r="HVW7" s="144"/>
      <c r="HVX7" s="144"/>
      <c r="HVY7" s="144"/>
      <c r="HVZ7" s="616"/>
      <c r="HWA7" s="667"/>
      <c r="HWB7" s="667"/>
      <c r="HWC7" s="145"/>
      <c r="HWD7" s="667"/>
      <c r="HWE7" s="667"/>
      <c r="HWF7" s="667"/>
      <c r="HWG7" s="667"/>
      <c r="HWH7" s="145"/>
      <c r="HWI7" s="145"/>
      <c r="HWJ7" s="616"/>
      <c r="HWK7" s="616"/>
      <c r="HWL7" s="667"/>
      <c r="HWM7" s="144"/>
      <c r="HWN7" s="144"/>
      <c r="HWO7" s="144"/>
      <c r="HWP7" s="667"/>
      <c r="HWQ7" s="667"/>
      <c r="HWR7" s="144"/>
      <c r="HWS7" s="144"/>
      <c r="HWT7" s="144"/>
      <c r="HWU7" s="616"/>
      <c r="HWV7" s="667"/>
      <c r="HWW7" s="667"/>
      <c r="HWX7" s="145"/>
      <c r="HWY7" s="667"/>
      <c r="HWZ7" s="667"/>
      <c r="HXA7" s="667"/>
      <c r="HXB7" s="667"/>
      <c r="HXC7" s="145"/>
      <c r="HXD7" s="145"/>
      <c r="HXE7" s="616"/>
      <c r="HXF7" s="616"/>
      <c r="HXG7" s="667"/>
      <c r="HXH7" s="144"/>
      <c r="HXI7" s="144"/>
      <c r="HXJ7" s="144"/>
      <c r="HXK7" s="667"/>
      <c r="HXL7" s="667"/>
      <c r="HXM7" s="144"/>
      <c r="HXN7" s="144"/>
      <c r="HXO7" s="144"/>
      <c r="HXP7" s="616"/>
      <c r="HXQ7" s="667"/>
      <c r="HXR7" s="667"/>
      <c r="HXS7" s="145"/>
      <c r="HXT7" s="667"/>
      <c r="HXU7" s="667"/>
      <c r="HXV7" s="667"/>
      <c r="HXW7" s="667"/>
      <c r="HXX7" s="145"/>
      <c r="HXY7" s="145"/>
      <c r="HXZ7" s="616"/>
      <c r="HYA7" s="616"/>
      <c r="HYB7" s="667"/>
      <c r="HYC7" s="144"/>
      <c r="HYD7" s="144"/>
      <c r="HYE7" s="144"/>
      <c r="HYF7" s="667"/>
      <c r="HYG7" s="667"/>
      <c r="HYH7" s="144"/>
      <c r="HYI7" s="144"/>
      <c r="HYJ7" s="144"/>
      <c r="HYK7" s="616"/>
      <c r="HYL7" s="667"/>
      <c r="HYM7" s="667"/>
      <c r="HYN7" s="145"/>
      <c r="HYO7" s="667"/>
      <c r="HYP7" s="667"/>
      <c r="HYQ7" s="667"/>
      <c r="HYR7" s="667"/>
      <c r="HYS7" s="145"/>
      <c r="HYT7" s="145"/>
      <c r="HYU7" s="616"/>
      <c r="HYV7" s="616"/>
      <c r="HYW7" s="667"/>
      <c r="HYX7" s="144"/>
      <c r="HYY7" s="144"/>
      <c r="HYZ7" s="144"/>
      <c r="HZA7" s="667"/>
      <c r="HZB7" s="667"/>
      <c r="HZC7" s="144"/>
      <c r="HZD7" s="144"/>
      <c r="HZE7" s="144"/>
      <c r="HZF7" s="616"/>
      <c r="HZG7" s="667"/>
      <c r="HZH7" s="667"/>
      <c r="HZI7" s="145"/>
      <c r="HZJ7" s="667"/>
      <c r="HZK7" s="667"/>
      <c r="HZL7" s="667"/>
      <c r="HZM7" s="667"/>
      <c r="HZN7" s="145"/>
      <c r="HZO7" s="145"/>
      <c r="HZP7" s="616"/>
      <c r="HZQ7" s="616"/>
      <c r="HZR7" s="667"/>
      <c r="HZS7" s="144"/>
      <c r="HZT7" s="144"/>
      <c r="HZU7" s="144"/>
      <c r="HZV7" s="667"/>
      <c r="HZW7" s="667"/>
      <c r="HZX7" s="144"/>
      <c r="HZY7" s="144"/>
      <c r="HZZ7" s="144"/>
      <c r="IAA7" s="616"/>
      <c r="IAB7" s="667"/>
      <c r="IAC7" s="667"/>
      <c r="IAD7" s="145"/>
      <c r="IAE7" s="667"/>
      <c r="IAF7" s="667"/>
      <c r="IAG7" s="667"/>
      <c r="IAH7" s="667"/>
      <c r="IAI7" s="145"/>
      <c r="IAJ7" s="145"/>
      <c r="IAK7" s="616"/>
      <c r="IAL7" s="616"/>
      <c r="IAM7" s="667"/>
      <c r="IAN7" s="144"/>
      <c r="IAO7" s="144"/>
      <c r="IAP7" s="144"/>
      <c r="IAQ7" s="667"/>
      <c r="IAR7" s="667"/>
      <c r="IAS7" s="144"/>
      <c r="IAT7" s="144"/>
      <c r="IAU7" s="144"/>
      <c r="IAV7" s="616"/>
      <c r="IAW7" s="667"/>
      <c r="IAX7" s="667"/>
      <c r="IAY7" s="145"/>
      <c r="IAZ7" s="667"/>
      <c r="IBA7" s="667"/>
      <c r="IBB7" s="667"/>
      <c r="IBC7" s="667"/>
      <c r="IBD7" s="145"/>
      <c r="IBE7" s="145"/>
      <c r="IBF7" s="616"/>
      <c r="IBG7" s="616"/>
      <c r="IBH7" s="667"/>
      <c r="IBI7" s="144"/>
      <c r="IBJ7" s="144"/>
      <c r="IBK7" s="144"/>
      <c r="IBL7" s="667"/>
      <c r="IBM7" s="667"/>
      <c r="IBN7" s="144"/>
      <c r="IBO7" s="144"/>
      <c r="IBP7" s="144"/>
      <c r="IBQ7" s="616"/>
      <c r="IBR7" s="667"/>
      <c r="IBS7" s="667"/>
      <c r="IBT7" s="145"/>
      <c r="IBU7" s="667"/>
      <c r="IBV7" s="667"/>
      <c r="IBW7" s="667"/>
      <c r="IBX7" s="667"/>
      <c r="IBY7" s="145"/>
      <c r="IBZ7" s="145"/>
      <c r="ICA7" s="616"/>
      <c r="ICB7" s="616"/>
      <c r="ICC7" s="667"/>
      <c r="ICD7" s="144"/>
      <c r="ICE7" s="144"/>
      <c r="ICF7" s="144"/>
      <c r="ICG7" s="667"/>
      <c r="ICH7" s="667"/>
      <c r="ICI7" s="144"/>
      <c r="ICJ7" s="144"/>
      <c r="ICK7" s="144"/>
      <c r="ICL7" s="616"/>
      <c r="ICM7" s="667"/>
      <c r="ICN7" s="667"/>
      <c r="ICO7" s="145"/>
      <c r="ICP7" s="667"/>
      <c r="ICQ7" s="667"/>
      <c r="ICR7" s="667"/>
      <c r="ICS7" s="667"/>
      <c r="ICT7" s="145"/>
      <c r="ICU7" s="145"/>
      <c r="ICV7" s="616"/>
      <c r="ICW7" s="616"/>
      <c r="ICX7" s="667"/>
      <c r="ICY7" s="144"/>
      <c r="ICZ7" s="144"/>
      <c r="IDA7" s="144"/>
      <c r="IDB7" s="667"/>
      <c r="IDC7" s="667"/>
      <c r="IDD7" s="144"/>
      <c r="IDE7" s="144"/>
      <c r="IDF7" s="144"/>
      <c r="IDG7" s="616"/>
      <c r="IDH7" s="667"/>
      <c r="IDI7" s="667"/>
      <c r="IDJ7" s="145"/>
      <c r="IDK7" s="667"/>
      <c r="IDL7" s="667"/>
      <c r="IDM7" s="667"/>
      <c r="IDN7" s="667"/>
      <c r="IDO7" s="145"/>
      <c r="IDP7" s="145"/>
      <c r="IDQ7" s="616"/>
      <c r="IDR7" s="616"/>
      <c r="IDS7" s="667"/>
      <c r="IDT7" s="144"/>
      <c r="IDU7" s="144"/>
      <c r="IDV7" s="144"/>
      <c r="IDW7" s="667"/>
      <c r="IDX7" s="667"/>
      <c r="IDY7" s="144"/>
      <c r="IDZ7" s="144"/>
      <c r="IEA7" s="144"/>
      <c r="IEB7" s="616"/>
      <c r="IEC7" s="667"/>
      <c r="IED7" s="667"/>
      <c r="IEE7" s="145"/>
      <c r="IEF7" s="667"/>
      <c r="IEG7" s="667"/>
      <c r="IEH7" s="667"/>
      <c r="IEI7" s="667"/>
      <c r="IEJ7" s="145"/>
      <c r="IEK7" s="145"/>
      <c r="IEL7" s="616"/>
      <c r="IEM7" s="616"/>
      <c r="IEN7" s="667"/>
      <c r="IEO7" s="144"/>
      <c r="IEP7" s="144"/>
      <c r="IEQ7" s="144"/>
      <c r="IER7" s="667"/>
      <c r="IES7" s="667"/>
      <c r="IET7" s="144"/>
      <c r="IEU7" s="144"/>
      <c r="IEV7" s="144"/>
      <c r="IEW7" s="616"/>
      <c r="IEX7" s="667"/>
      <c r="IEY7" s="667"/>
      <c r="IEZ7" s="145"/>
      <c r="IFA7" s="667"/>
      <c r="IFB7" s="667"/>
      <c r="IFC7" s="667"/>
      <c r="IFD7" s="667"/>
      <c r="IFE7" s="145"/>
      <c r="IFF7" s="145"/>
      <c r="IFG7" s="616"/>
      <c r="IFH7" s="616"/>
      <c r="IFI7" s="667"/>
      <c r="IFJ7" s="144"/>
      <c r="IFK7" s="144"/>
      <c r="IFL7" s="144"/>
      <c r="IFM7" s="667"/>
      <c r="IFN7" s="667"/>
      <c r="IFO7" s="144"/>
      <c r="IFP7" s="144"/>
      <c r="IFQ7" s="144"/>
      <c r="IFR7" s="616"/>
      <c r="IFS7" s="667"/>
      <c r="IFT7" s="667"/>
      <c r="IFU7" s="145"/>
      <c r="IFV7" s="667"/>
      <c r="IFW7" s="667"/>
      <c r="IFX7" s="667"/>
      <c r="IFY7" s="667"/>
      <c r="IFZ7" s="145"/>
      <c r="IGA7" s="145"/>
      <c r="IGB7" s="616"/>
      <c r="IGC7" s="616"/>
      <c r="IGD7" s="667"/>
      <c r="IGE7" s="144"/>
      <c r="IGF7" s="144"/>
      <c r="IGG7" s="144"/>
      <c r="IGH7" s="667"/>
      <c r="IGI7" s="667"/>
      <c r="IGJ7" s="144"/>
      <c r="IGK7" s="144"/>
      <c r="IGL7" s="144"/>
      <c r="IGM7" s="616"/>
      <c r="IGN7" s="667"/>
      <c r="IGO7" s="667"/>
      <c r="IGP7" s="145"/>
      <c r="IGQ7" s="667"/>
      <c r="IGR7" s="667"/>
      <c r="IGS7" s="667"/>
      <c r="IGT7" s="667"/>
      <c r="IGU7" s="145"/>
      <c r="IGV7" s="145"/>
      <c r="IGW7" s="616"/>
      <c r="IGX7" s="616"/>
      <c r="IGY7" s="667"/>
      <c r="IGZ7" s="144"/>
      <c r="IHA7" s="144"/>
      <c r="IHB7" s="144"/>
      <c r="IHC7" s="667"/>
      <c r="IHD7" s="667"/>
      <c r="IHE7" s="144"/>
      <c r="IHF7" s="144"/>
      <c r="IHG7" s="144"/>
      <c r="IHH7" s="616"/>
      <c r="IHI7" s="667"/>
      <c r="IHJ7" s="667"/>
      <c r="IHK7" s="145"/>
      <c r="IHL7" s="667"/>
      <c r="IHM7" s="667"/>
      <c r="IHN7" s="667"/>
      <c r="IHO7" s="667"/>
      <c r="IHP7" s="145"/>
      <c r="IHQ7" s="145"/>
      <c r="IHR7" s="616"/>
      <c r="IHS7" s="616"/>
      <c r="IHT7" s="667"/>
      <c r="IHU7" s="144"/>
      <c r="IHV7" s="144"/>
      <c r="IHW7" s="144"/>
      <c r="IHX7" s="667"/>
      <c r="IHY7" s="667"/>
      <c r="IHZ7" s="144"/>
      <c r="IIA7" s="144"/>
      <c r="IIB7" s="144"/>
      <c r="IIC7" s="616"/>
      <c r="IID7" s="667"/>
      <c r="IIE7" s="667"/>
      <c r="IIF7" s="145"/>
      <c r="IIG7" s="667"/>
      <c r="IIH7" s="667"/>
      <c r="III7" s="667"/>
      <c r="IIJ7" s="667"/>
      <c r="IIK7" s="145"/>
      <c r="IIL7" s="145"/>
      <c r="IIM7" s="616"/>
      <c r="IIN7" s="616"/>
      <c r="IIO7" s="667"/>
      <c r="IIP7" s="144"/>
      <c r="IIQ7" s="144"/>
      <c r="IIR7" s="144"/>
      <c r="IIS7" s="667"/>
      <c r="IIT7" s="667"/>
      <c r="IIU7" s="144"/>
      <c r="IIV7" s="144"/>
      <c r="IIW7" s="144"/>
      <c r="IIX7" s="616"/>
      <c r="IIY7" s="667"/>
      <c r="IIZ7" s="667"/>
      <c r="IJA7" s="145"/>
      <c r="IJB7" s="667"/>
      <c r="IJC7" s="667"/>
      <c r="IJD7" s="667"/>
      <c r="IJE7" s="667"/>
      <c r="IJF7" s="145"/>
      <c r="IJG7" s="145"/>
      <c r="IJH7" s="616"/>
      <c r="IJI7" s="616"/>
      <c r="IJJ7" s="667"/>
      <c r="IJK7" s="144"/>
      <c r="IJL7" s="144"/>
      <c r="IJM7" s="144"/>
      <c r="IJN7" s="667"/>
      <c r="IJO7" s="667"/>
      <c r="IJP7" s="144"/>
      <c r="IJQ7" s="144"/>
      <c r="IJR7" s="144"/>
      <c r="IJS7" s="616"/>
      <c r="IJT7" s="667"/>
      <c r="IJU7" s="667"/>
      <c r="IJV7" s="145"/>
      <c r="IJW7" s="667"/>
      <c r="IJX7" s="667"/>
      <c r="IJY7" s="667"/>
      <c r="IJZ7" s="667"/>
      <c r="IKA7" s="145"/>
      <c r="IKB7" s="145"/>
      <c r="IKC7" s="616"/>
      <c r="IKD7" s="616"/>
      <c r="IKE7" s="667"/>
      <c r="IKF7" s="144"/>
      <c r="IKG7" s="144"/>
      <c r="IKH7" s="144"/>
      <c r="IKI7" s="667"/>
      <c r="IKJ7" s="667"/>
      <c r="IKK7" s="144"/>
      <c r="IKL7" s="144"/>
      <c r="IKM7" s="144"/>
      <c r="IKN7" s="616"/>
      <c r="IKO7" s="667"/>
      <c r="IKP7" s="667"/>
      <c r="IKQ7" s="145"/>
      <c r="IKR7" s="667"/>
      <c r="IKS7" s="667"/>
      <c r="IKT7" s="667"/>
      <c r="IKU7" s="667"/>
      <c r="IKV7" s="145"/>
      <c r="IKW7" s="145"/>
      <c r="IKX7" s="616"/>
      <c r="IKY7" s="616"/>
      <c r="IKZ7" s="667"/>
      <c r="ILA7" s="144"/>
      <c r="ILB7" s="144"/>
      <c r="ILC7" s="144"/>
      <c r="ILD7" s="667"/>
      <c r="ILE7" s="667"/>
      <c r="ILF7" s="144"/>
      <c r="ILG7" s="144"/>
      <c r="ILH7" s="144"/>
      <c r="ILI7" s="616"/>
      <c r="ILJ7" s="667"/>
      <c r="ILK7" s="667"/>
      <c r="ILL7" s="145"/>
      <c r="ILM7" s="667"/>
      <c r="ILN7" s="667"/>
      <c r="ILO7" s="667"/>
      <c r="ILP7" s="667"/>
      <c r="ILQ7" s="145"/>
      <c r="ILR7" s="145"/>
      <c r="ILS7" s="616"/>
      <c r="ILT7" s="616"/>
      <c r="ILU7" s="667"/>
      <c r="ILV7" s="144"/>
      <c r="ILW7" s="144"/>
      <c r="ILX7" s="144"/>
      <c r="ILY7" s="667"/>
      <c r="ILZ7" s="667"/>
      <c r="IMA7" s="144"/>
      <c r="IMB7" s="144"/>
      <c r="IMC7" s="144"/>
      <c r="IMD7" s="616"/>
      <c r="IME7" s="667"/>
      <c r="IMF7" s="667"/>
      <c r="IMG7" s="145"/>
      <c r="IMH7" s="667"/>
      <c r="IMI7" s="667"/>
      <c r="IMJ7" s="667"/>
      <c r="IMK7" s="667"/>
      <c r="IML7" s="145"/>
      <c r="IMM7" s="145"/>
      <c r="IMN7" s="616"/>
      <c r="IMO7" s="616"/>
      <c r="IMP7" s="667"/>
      <c r="IMQ7" s="144"/>
      <c r="IMR7" s="144"/>
      <c r="IMS7" s="144"/>
      <c r="IMT7" s="667"/>
      <c r="IMU7" s="667"/>
      <c r="IMV7" s="144"/>
      <c r="IMW7" s="144"/>
      <c r="IMX7" s="144"/>
      <c r="IMY7" s="616"/>
      <c r="IMZ7" s="667"/>
      <c r="INA7" s="667"/>
      <c r="INB7" s="145"/>
      <c r="INC7" s="667"/>
      <c r="IND7" s="667"/>
      <c r="INE7" s="667"/>
      <c r="INF7" s="667"/>
      <c r="ING7" s="145"/>
      <c r="INH7" s="145"/>
      <c r="INI7" s="616"/>
      <c r="INJ7" s="616"/>
      <c r="INK7" s="667"/>
      <c r="INL7" s="144"/>
      <c r="INM7" s="144"/>
      <c r="INN7" s="144"/>
      <c r="INO7" s="667"/>
      <c r="INP7" s="667"/>
      <c r="INQ7" s="144"/>
      <c r="INR7" s="144"/>
      <c r="INS7" s="144"/>
      <c r="INT7" s="616"/>
      <c r="INU7" s="667"/>
      <c r="INV7" s="667"/>
      <c r="INW7" s="145"/>
      <c r="INX7" s="667"/>
      <c r="INY7" s="667"/>
      <c r="INZ7" s="667"/>
      <c r="IOA7" s="667"/>
      <c r="IOB7" s="145"/>
      <c r="IOC7" s="145"/>
      <c r="IOD7" s="616"/>
      <c r="IOE7" s="616"/>
      <c r="IOF7" s="667"/>
      <c r="IOG7" s="144"/>
      <c r="IOH7" s="144"/>
      <c r="IOI7" s="144"/>
      <c r="IOJ7" s="667"/>
      <c r="IOK7" s="667"/>
      <c r="IOL7" s="144"/>
      <c r="IOM7" s="144"/>
      <c r="ION7" s="144"/>
      <c r="IOO7" s="616"/>
      <c r="IOP7" s="667"/>
      <c r="IOQ7" s="667"/>
      <c r="IOR7" s="145"/>
      <c r="IOS7" s="667"/>
      <c r="IOT7" s="667"/>
      <c r="IOU7" s="667"/>
      <c r="IOV7" s="667"/>
      <c r="IOW7" s="145"/>
      <c r="IOX7" s="145"/>
      <c r="IOY7" s="616"/>
      <c r="IOZ7" s="616"/>
      <c r="IPA7" s="667"/>
      <c r="IPB7" s="144"/>
      <c r="IPC7" s="144"/>
      <c r="IPD7" s="144"/>
      <c r="IPE7" s="667"/>
      <c r="IPF7" s="667"/>
      <c r="IPG7" s="144"/>
      <c r="IPH7" s="144"/>
      <c r="IPI7" s="144"/>
      <c r="IPJ7" s="616"/>
      <c r="IPK7" s="667"/>
      <c r="IPL7" s="667"/>
      <c r="IPM7" s="145"/>
      <c r="IPN7" s="667"/>
      <c r="IPO7" s="667"/>
      <c r="IPP7" s="667"/>
      <c r="IPQ7" s="667"/>
      <c r="IPR7" s="145"/>
      <c r="IPS7" s="145"/>
      <c r="IPT7" s="616"/>
      <c r="IPU7" s="616"/>
      <c r="IPV7" s="667"/>
      <c r="IPW7" s="144"/>
      <c r="IPX7" s="144"/>
      <c r="IPY7" s="144"/>
      <c r="IPZ7" s="667"/>
      <c r="IQA7" s="667"/>
      <c r="IQB7" s="144"/>
      <c r="IQC7" s="144"/>
      <c r="IQD7" s="144"/>
      <c r="IQE7" s="616"/>
      <c r="IQF7" s="667"/>
      <c r="IQG7" s="667"/>
      <c r="IQH7" s="145"/>
      <c r="IQI7" s="667"/>
      <c r="IQJ7" s="667"/>
      <c r="IQK7" s="667"/>
      <c r="IQL7" s="667"/>
      <c r="IQM7" s="145"/>
      <c r="IQN7" s="145"/>
      <c r="IQO7" s="616"/>
      <c r="IQP7" s="616"/>
      <c r="IQQ7" s="667"/>
      <c r="IQR7" s="144"/>
      <c r="IQS7" s="144"/>
      <c r="IQT7" s="144"/>
      <c r="IQU7" s="667"/>
      <c r="IQV7" s="667"/>
      <c r="IQW7" s="144"/>
      <c r="IQX7" s="144"/>
      <c r="IQY7" s="144"/>
      <c r="IQZ7" s="616"/>
      <c r="IRA7" s="667"/>
      <c r="IRB7" s="667"/>
      <c r="IRC7" s="145"/>
      <c r="IRD7" s="667"/>
      <c r="IRE7" s="667"/>
      <c r="IRF7" s="667"/>
      <c r="IRG7" s="667"/>
      <c r="IRH7" s="145"/>
      <c r="IRI7" s="145"/>
      <c r="IRJ7" s="616"/>
      <c r="IRK7" s="616"/>
      <c r="IRL7" s="667"/>
      <c r="IRM7" s="144"/>
      <c r="IRN7" s="144"/>
      <c r="IRO7" s="144"/>
      <c r="IRP7" s="667"/>
      <c r="IRQ7" s="667"/>
      <c r="IRR7" s="144"/>
      <c r="IRS7" s="144"/>
      <c r="IRT7" s="144"/>
      <c r="IRU7" s="616"/>
      <c r="IRV7" s="667"/>
      <c r="IRW7" s="667"/>
      <c r="IRX7" s="145"/>
      <c r="IRY7" s="667"/>
      <c r="IRZ7" s="667"/>
      <c r="ISA7" s="667"/>
      <c r="ISB7" s="667"/>
      <c r="ISC7" s="145"/>
      <c r="ISD7" s="145"/>
      <c r="ISE7" s="616"/>
      <c r="ISF7" s="616"/>
      <c r="ISG7" s="667"/>
      <c r="ISH7" s="144"/>
      <c r="ISI7" s="144"/>
      <c r="ISJ7" s="144"/>
      <c r="ISK7" s="667"/>
      <c r="ISL7" s="667"/>
      <c r="ISM7" s="144"/>
      <c r="ISN7" s="144"/>
      <c r="ISO7" s="144"/>
      <c r="ISP7" s="616"/>
      <c r="ISQ7" s="667"/>
      <c r="ISR7" s="667"/>
      <c r="ISS7" s="145"/>
      <c r="IST7" s="667"/>
      <c r="ISU7" s="667"/>
      <c r="ISV7" s="667"/>
      <c r="ISW7" s="667"/>
      <c r="ISX7" s="145"/>
      <c r="ISY7" s="145"/>
      <c r="ISZ7" s="616"/>
      <c r="ITA7" s="616"/>
      <c r="ITB7" s="667"/>
      <c r="ITC7" s="144"/>
      <c r="ITD7" s="144"/>
      <c r="ITE7" s="144"/>
      <c r="ITF7" s="667"/>
      <c r="ITG7" s="667"/>
      <c r="ITH7" s="144"/>
      <c r="ITI7" s="144"/>
      <c r="ITJ7" s="144"/>
      <c r="ITK7" s="616"/>
      <c r="ITL7" s="667"/>
      <c r="ITM7" s="667"/>
      <c r="ITN7" s="145"/>
      <c r="ITO7" s="667"/>
      <c r="ITP7" s="667"/>
      <c r="ITQ7" s="667"/>
      <c r="ITR7" s="667"/>
      <c r="ITS7" s="145"/>
      <c r="ITT7" s="145"/>
      <c r="ITU7" s="616"/>
      <c r="ITV7" s="616"/>
      <c r="ITW7" s="667"/>
      <c r="ITX7" s="144"/>
      <c r="ITY7" s="144"/>
      <c r="ITZ7" s="144"/>
      <c r="IUA7" s="667"/>
      <c r="IUB7" s="667"/>
      <c r="IUC7" s="144"/>
      <c r="IUD7" s="144"/>
      <c r="IUE7" s="144"/>
      <c r="IUF7" s="616"/>
      <c r="IUG7" s="667"/>
      <c r="IUH7" s="667"/>
      <c r="IUI7" s="145"/>
      <c r="IUJ7" s="667"/>
      <c r="IUK7" s="667"/>
      <c r="IUL7" s="667"/>
      <c r="IUM7" s="667"/>
      <c r="IUN7" s="145"/>
      <c r="IUO7" s="145"/>
      <c r="IUP7" s="616"/>
      <c r="IUQ7" s="616"/>
      <c r="IUR7" s="667"/>
      <c r="IUS7" s="144"/>
      <c r="IUT7" s="144"/>
      <c r="IUU7" s="144"/>
      <c r="IUV7" s="667"/>
      <c r="IUW7" s="667"/>
      <c r="IUX7" s="144"/>
      <c r="IUY7" s="144"/>
      <c r="IUZ7" s="144"/>
      <c r="IVA7" s="616"/>
      <c r="IVB7" s="667"/>
      <c r="IVC7" s="667"/>
      <c r="IVD7" s="145"/>
      <c r="IVE7" s="667"/>
      <c r="IVF7" s="667"/>
      <c r="IVG7" s="667"/>
      <c r="IVH7" s="667"/>
      <c r="IVI7" s="145"/>
      <c r="IVJ7" s="145"/>
      <c r="IVK7" s="616"/>
      <c r="IVL7" s="616"/>
      <c r="IVM7" s="667"/>
      <c r="IVN7" s="144"/>
      <c r="IVO7" s="144"/>
      <c r="IVP7" s="144"/>
      <c r="IVQ7" s="667"/>
      <c r="IVR7" s="667"/>
      <c r="IVS7" s="144"/>
      <c r="IVT7" s="144"/>
      <c r="IVU7" s="144"/>
      <c r="IVV7" s="616"/>
      <c r="IVW7" s="667"/>
      <c r="IVX7" s="667"/>
      <c r="IVY7" s="145"/>
      <c r="IVZ7" s="667"/>
      <c r="IWA7" s="667"/>
      <c r="IWB7" s="667"/>
      <c r="IWC7" s="667"/>
      <c r="IWD7" s="145"/>
      <c r="IWE7" s="145"/>
      <c r="IWF7" s="616"/>
      <c r="IWG7" s="616"/>
      <c r="IWH7" s="667"/>
      <c r="IWI7" s="144"/>
      <c r="IWJ7" s="144"/>
      <c r="IWK7" s="144"/>
      <c r="IWL7" s="667"/>
      <c r="IWM7" s="667"/>
      <c r="IWN7" s="144"/>
      <c r="IWO7" s="144"/>
      <c r="IWP7" s="144"/>
      <c r="IWQ7" s="616"/>
      <c r="IWR7" s="667"/>
      <c r="IWS7" s="667"/>
      <c r="IWT7" s="145"/>
      <c r="IWU7" s="667"/>
      <c r="IWV7" s="667"/>
      <c r="IWW7" s="667"/>
      <c r="IWX7" s="667"/>
      <c r="IWY7" s="145"/>
      <c r="IWZ7" s="145"/>
      <c r="IXA7" s="616"/>
      <c r="IXB7" s="616"/>
      <c r="IXC7" s="667"/>
      <c r="IXD7" s="144"/>
      <c r="IXE7" s="144"/>
      <c r="IXF7" s="144"/>
      <c r="IXG7" s="667"/>
      <c r="IXH7" s="667"/>
      <c r="IXI7" s="144"/>
      <c r="IXJ7" s="144"/>
      <c r="IXK7" s="144"/>
      <c r="IXL7" s="616"/>
      <c r="IXM7" s="667"/>
      <c r="IXN7" s="667"/>
      <c r="IXO7" s="145"/>
      <c r="IXP7" s="667"/>
      <c r="IXQ7" s="667"/>
      <c r="IXR7" s="667"/>
      <c r="IXS7" s="667"/>
      <c r="IXT7" s="145"/>
      <c r="IXU7" s="145"/>
      <c r="IXV7" s="616"/>
      <c r="IXW7" s="616"/>
      <c r="IXX7" s="667"/>
      <c r="IXY7" s="144"/>
      <c r="IXZ7" s="144"/>
      <c r="IYA7" s="144"/>
      <c r="IYB7" s="667"/>
      <c r="IYC7" s="667"/>
      <c r="IYD7" s="144"/>
      <c r="IYE7" s="144"/>
      <c r="IYF7" s="144"/>
      <c r="IYG7" s="616"/>
      <c r="IYH7" s="667"/>
      <c r="IYI7" s="667"/>
      <c r="IYJ7" s="145"/>
      <c r="IYK7" s="667"/>
      <c r="IYL7" s="667"/>
      <c r="IYM7" s="667"/>
      <c r="IYN7" s="667"/>
      <c r="IYO7" s="145"/>
      <c r="IYP7" s="145"/>
      <c r="IYQ7" s="616"/>
      <c r="IYR7" s="616"/>
      <c r="IYS7" s="667"/>
      <c r="IYT7" s="144"/>
      <c r="IYU7" s="144"/>
      <c r="IYV7" s="144"/>
      <c r="IYW7" s="667"/>
      <c r="IYX7" s="667"/>
      <c r="IYY7" s="144"/>
      <c r="IYZ7" s="144"/>
      <c r="IZA7" s="144"/>
      <c r="IZB7" s="616"/>
      <c r="IZC7" s="667"/>
      <c r="IZD7" s="667"/>
      <c r="IZE7" s="145"/>
      <c r="IZF7" s="667"/>
      <c r="IZG7" s="667"/>
      <c r="IZH7" s="667"/>
      <c r="IZI7" s="667"/>
      <c r="IZJ7" s="145"/>
      <c r="IZK7" s="145"/>
      <c r="IZL7" s="616"/>
      <c r="IZM7" s="616"/>
      <c r="IZN7" s="667"/>
      <c r="IZO7" s="144"/>
      <c r="IZP7" s="144"/>
      <c r="IZQ7" s="144"/>
      <c r="IZR7" s="667"/>
      <c r="IZS7" s="667"/>
      <c r="IZT7" s="144"/>
      <c r="IZU7" s="144"/>
      <c r="IZV7" s="144"/>
      <c r="IZW7" s="616"/>
      <c r="IZX7" s="667"/>
      <c r="IZY7" s="667"/>
      <c r="IZZ7" s="145"/>
      <c r="JAA7" s="667"/>
      <c r="JAB7" s="667"/>
      <c r="JAC7" s="667"/>
      <c r="JAD7" s="667"/>
      <c r="JAE7" s="145"/>
      <c r="JAF7" s="145"/>
      <c r="JAG7" s="616"/>
      <c r="JAH7" s="616"/>
      <c r="JAI7" s="667"/>
      <c r="JAJ7" s="144"/>
      <c r="JAK7" s="144"/>
      <c r="JAL7" s="144"/>
      <c r="JAM7" s="667"/>
      <c r="JAN7" s="667"/>
      <c r="JAO7" s="144"/>
      <c r="JAP7" s="144"/>
      <c r="JAQ7" s="144"/>
      <c r="JAR7" s="616"/>
      <c r="JAS7" s="667"/>
      <c r="JAT7" s="667"/>
      <c r="JAU7" s="145"/>
      <c r="JAV7" s="667"/>
      <c r="JAW7" s="667"/>
      <c r="JAX7" s="667"/>
      <c r="JAY7" s="667"/>
      <c r="JAZ7" s="145"/>
      <c r="JBA7" s="145"/>
      <c r="JBB7" s="616"/>
      <c r="JBC7" s="616"/>
      <c r="JBD7" s="667"/>
      <c r="JBE7" s="144"/>
      <c r="JBF7" s="144"/>
      <c r="JBG7" s="144"/>
      <c r="JBH7" s="667"/>
      <c r="JBI7" s="667"/>
      <c r="JBJ7" s="144"/>
      <c r="JBK7" s="144"/>
      <c r="JBL7" s="144"/>
      <c r="JBM7" s="616"/>
      <c r="JBN7" s="667"/>
      <c r="JBO7" s="667"/>
      <c r="JBP7" s="145"/>
      <c r="JBQ7" s="667"/>
      <c r="JBR7" s="667"/>
      <c r="JBS7" s="667"/>
      <c r="JBT7" s="667"/>
      <c r="JBU7" s="145"/>
      <c r="JBV7" s="145"/>
      <c r="JBW7" s="616"/>
      <c r="JBX7" s="616"/>
      <c r="JBY7" s="667"/>
      <c r="JBZ7" s="144"/>
      <c r="JCA7" s="144"/>
      <c r="JCB7" s="144"/>
      <c r="JCC7" s="667"/>
      <c r="JCD7" s="667"/>
      <c r="JCE7" s="144"/>
      <c r="JCF7" s="144"/>
      <c r="JCG7" s="144"/>
      <c r="JCH7" s="616"/>
      <c r="JCI7" s="667"/>
      <c r="JCJ7" s="667"/>
      <c r="JCK7" s="145"/>
      <c r="JCL7" s="667"/>
      <c r="JCM7" s="667"/>
      <c r="JCN7" s="667"/>
      <c r="JCO7" s="667"/>
      <c r="JCP7" s="145"/>
      <c r="JCQ7" s="145"/>
      <c r="JCR7" s="616"/>
      <c r="JCS7" s="616"/>
      <c r="JCT7" s="667"/>
      <c r="JCU7" s="144"/>
      <c r="JCV7" s="144"/>
      <c r="JCW7" s="144"/>
      <c r="JCX7" s="667"/>
      <c r="JCY7" s="667"/>
      <c r="JCZ7" s="144"/>
      <c r="JDA7" s="144"/>
      <c r="JDB7" s="144"/>
      <c r="JDC7" s="616"/>
      <c r="JDD7" s="667"/>
      <c r="JDE7" s="667"/>
      <c r="JDF7" s="145"/>
      <c r="JDG7" s="667"/>
      <c r="JDH7" s="667"/>
      <c r="JDI7" s="667"/>
      <c r="JDJ7" s="667"/>
      <c r="JDK7" s="145"/>
      <c r="JDL7" s="145"/>
      <c r="JDM7" s="616"/>
      <c r="JDN7" s="616"/>
      <c r="JDO7" s="667"/>
      <c r="JDP7" s="144"/>
      <c r="JDQ7" s="144"/>
      <c r="JDR7" s="144"/>
      <c r="JDS7" s="667"/>
      <c r="JDT7" s="667"/>
      <c r="JDU7" s="144"/>
      <c r="JDV7" s="144"/>
      <c r="JDW7" s="144"/>
      <c r="JDX7" s="616"/>
      <c r="JDY7" s="667"/>
      <c r="JDZ7" s="667"/>
      <c r="JEA7" s="145"/>
      <c r="JEB7" s="667"/>
      <c r="JEC7" s="667"/>
      <c r="JED7" s="667"/>
      <c r="JEE7" s="667"/>
      <c r="JEF7" s="145"/>
      <c r="JEG7" s="145"/>
      <c r="JEH7" s="616"/>
      <c r="JEI7" s="616"/>
      <c r="JEJ7" s="667"/>
      <c r="JEK7" s="144"/>
      <c r="JEL7" s="144"/>
      <c r="JEM7" s="144"/>
      <c r="JEN7" s="667"/>
      <c r="JEO7" s="667"/>
      <c r="JEP7" s="144"/>
      <c r="JEQ7" s="144"/>
      <c r="JER7" s="144"/>
      <c r="JES7" s="616"/>
      <c r="JET7" s="667"/>
      <c r="JEU7" s="667"/>
      <c r="JEV7" s="145"/>
      <c r="JEW7" s="667"/>
      <c r="JEX7" s="667"/>
      <c r="JEY7" s="667"/>
      <c r="JEZ7" s="667"/>
      <c r="JFA7" s="145"/>
      <c r="JFB7" s="145"/>
      <c r="JFC7" s="616"/>
      <c r="JFD7" s="616"/>
      <c r="JFE7" s="667"/>
      <c r="JFF7" s="144"/>
      <c r="JFG7" s="144"/>
      <c r="JFH7" s="144"/>
      <c r="JFI7" s="667"/>
      <c r="JFJ7" s="667"/>
      <c r="JFK7" s="144"/>
      <c r="JFL7" s="144"/>
      <c r="JFM7" s="144"/>
      <c r="JFN7" s="616"/>
      <c r="JFO7" s="667"/>
      <c r="JFP7" s="667"/>
      <c r="JFQ7" s="145"/>
      <c r="JFR7" s="667"/>
      <c r="JFS7" s="667"/>
      <c r="JFT7" s="667"/>
      <c r="JFU7" s="667"/>
      <c r="JFV7" s="145"/>
      <c r="JFW7" s="145"/>
      <c r="JFX7" s="616"/>
      <c r="JFY7" s="616"/>
      <c r="JFZ7" s="667"/>
      <c r="JGA7" s="144"/>
      <c r="JGB7" s="144"/>
      <c r="JGC7" s="144"/>
      <c r="JGD7" s="667"/>
      <c r="JGE7" s="667"/>
      <c r="JGF7" s="144"/>
      <c r="JGG7" s="144"/>
      <c r="JGH7" s="144"/>
      <c r="JGI7" s="616"/>
      <c r="JGJ7" s="667"/>
      <c r="JGK7" s="667"/>
      <c r="JGL7" s="145"/>
      <c r="JGM7" s="667"/>
      <c r="JGN7" s="667"/>
      <c r="JGO7" s="667"/>
      <c r="JGP7" s="667"/>
      <c r="JGQ7" s="145"/>
      <c r="JGR7" s="145"/>
      <c r="JGS7" s="616"/>
      <c r="JGT7" s="616"/>
      <c r="JGU7" s="667"/>
      <c r="JGV7" s="144"/>
      <c r="JGW7" s="144"/>
      <c r="JGX7" s="144"/>
      <c r="JGY7" s="667"/>
      <c r="JGZ7" s="667"/>
      <c r="JHA7" s="144"/>
      <c r="JHB7" s="144"/>
      <c r="JHC7" s="144"/>
      <c r="JHD7" s="616"/>
      <c r="JHE7" s="667"/>
      <c r="JHF7" s="667"/>
      <c r="JHG7" s="145"/>
      <c r="JHH7" s="667"/>
      <c r="JHI7" s="667"/>
      <c r="JHJ7" s="667"/>
      <c r="JHK7" s="667"/>
      <c r="JHL7" s="145"/>
      <c r="JHM7" s="145"/>
      <c r="JHN7" s="616"/>
      <c r="JHO7" s="616"/>
      <c r="JHP7" s="667"/>
      <c r="JHQ7" s="144"/>
      <c r="JHR7" s="144"/>
      <c r="JHS7" s="144"/>
      <c r="JHT7" s="667"/>
      <c r="JHU7" s="667"/>
      <c r="JHV7" s="144"/>
      <c r="JHW7" s="144"/>
      <c r="JHX7" s="144"/>
      <c r="JHY7" s="616"/>
      <c r="JHZ7" s="667"/>
      <c r="JIA7" s="667"/>
      <c r="JIB7" s="145"/>
      <c r="JIC7" s="667"/>
      <c r="JID7" s="667"/>
      <c r="JIE7" s="667"/>
      <c r="JIF7" s="667"/>
      <c r="JIG7" s="145"/>
      <c r="JIH7" s="145"/>
      <c r="JII7" s="616"/>
      <c r="JIJ7" s="616"/>
      <c r="JIK7" s="667"/>
      <c r="JIL7" s="144"/>
      <c r="JIM7" s="144"/>
      <c r="JIN7" s="144"/>
      <c r="JIO7" s="667"/>
      <c r="JIP7" s="667"/>
      <c r="JIQ7" s="144"/>
      <c r="JIR7" s="144"/>
      <c r="JIS7" s="144"/>
      <c r="JIT7" s="616"/>
      <c r="JIU7" s="667"/>
      <c r="JIV7" s="667"/>
      <c r="JIW7" s="145"/>
      <c r="JIX7" s="667"/>
      <c r="JIY7" s="667"/>
      <c r="JIZ7" s="667"/>
      <c r="JJA7" s="667"/>
      <c r="JJB7" s="145"/>
      <c r="JJC7" s="145"/>
      <c r="JJD7" s="616"/>
      <c r="JJE7" s="616"/>
      <c r="JJF7" s="667"/>
      <c r="JJG7" s="144"/>
      <c r="JJH7" s="144"/>
      <c r="JJI7" s="144"/>
      <c r="JJJ7" s="667"/>
      <c r="JJK7" s="667"/>
      <c r="JJL7" s="144"/>
      <c r="JJM7" s="144"/>
      <c r="JJN7" s="144"/>
      <c r="JJO7" s="616"/>
      <c r="JJP7" s="667"/>
      <c r="JJQ7" s="667"/>
      <c r="JJR7" s="145"/>
      <c r="JJS7" s="667"/>
      <c r="JJT7" s="667"/>
      <c r="JJU7" s="667"/>
      <c r="JJV7" s="667"/>
      <c r="JJW7" s="145"/>
      <c r="JJX7" s="145"/>
      <c r="JJY7" s="616"/>
      <c r="JJZ7" s="616"/>
      <c r="JKA7" s="667"/>
      <c r="JKB7" s="144"/>
      <c r="JKC7" s="144"/>
      <c r="JKD7" s="144"/>
      <c r="JKE7" s="667"/>
      <c r="JKF7" s="667"/>
      <c r="JKG7" s="144"/>
      <c r="JKH7" s="144"/>
      <c r="JKI7" s="144"/>
      <c r="JKJ7" s="616"/>
      <c r="JKK7" s="667"/>
      <c r="JKL7" s="667"/>
      <c r="JKM7" s="145"/>
      <c r="JKN7" s="667"/>
      <c r="JKO7" s="667"/>
      <c r="JKP7" s="667"/>
      <c r="JKQ7" s="667"/>
      <c r="JKR7" s="145"/>
      <c r="JKS7" s="145"/>
      <c r="JKT7" s="616"/>
      <c r="JKU7" s="616"/>
      <c r="JKV7" s="667"/>
      <c r="JKW7" s="144"/>
      <c r="JKX7" s="144"/>
      <c r="JKY7" s="144"/>
      <c r="JKZ7" s="667"/>
      <c r="JLA7" s="667"/>
      <c r="JLB7" s="144"/>
      <c r="JLC7" s="144"/>
      <c r="JLD7" s="144"/>
      <c r="JLE7" s="616"/>
      <c r="JLF7" s="667"/>
      <c r="JLG7" s="667"/>
      <c r="JLH7" s="145"/>
      <c r="JLI7" s="667"/>
      <c r="JLJ7" s="667"/>
      <c r="JLK7" s="667"/>
      <c r="JLL7" s="667"/>
      <c r="JLM7" s="145"/>
      <c r="JLN7" s="145"/>
      <c r="JLO7" s="616"/>
      <c r="JLP7" s="616"/>
      <c r="JLQ7" s="667"/>
      <c r="JLR7" s="144"/>
      <c r="JLS7" s="144"/>
      <c r="JLT7" s="144"/>
      <c r="JLU7" s="667"/>
      <c r="JLV7" s="667"/>
      <c r="JLW7" s="144"/>
      <c r="JLX7" s="144"/>
      <c r="JLY7" s="144"/>
      <c r="JLZ7" s="616"/>
      <c r="JMA7" s="667"/>
      <c r="JMB7" s="667"/>
      <c r="JMC7" s="145"/>
      <c r="JMD7" s="667"/>
      <c r="JME7" s="667"/>
      <c r="JMF7" s="667"/>
      <c r="JMG7" s="667"/>
      <c r="JMH7" s="145"/>
      <c r="JMI7" s="145"/>
      <c r="JMJ7" s="616"/>
      <c r="JMK7" s="616"/>
      <c r="JML7" s="667"/>
      <c r="JMM7" s="144"/>
      <c r="JMN7" s="144"/>
      <c r="JMO7" s="144"/>
      <c r="JMP7" s="667"/>
      <c r="JMQ7" s="667"/>
      <c r="JMR7" s="144"/>
      <c r="JMS7" s="144"/>
      <c r="JMT7" s="144"/>
      <c r="JMU7" s="616"/>
      <c r="JMV7" s="667"/>
      <c r="JMW7" s="667"/>
      <c r="JMX7" s="145"/>
      <c r="JMY7" s="667"/>
      <c r="JMZ7" s="667"/>
      <c r="JNA7" s="667"/>
      <c r="JNB7" s="667"/>
      <c r="JNC7" s="145"/>
      <c r="JND7" s="145"/>
      <c r="JNE7" s="616"/>
      <c r="JNF7" s="616"/>
      <c r="JNG7" s="667"/>
      <c r="JNH7" s="144"/>
      <c r="JNI7" s="144"/>
      <c r="JNJ7" s="144"/>
      <c r="JNK7" s="667"/>
      <c r="JNL7" s="667"/>
      <c r="JNM7" s="144"/>
      <c r="JNN7" s="144"/>
      <c r="JNO7" s="144"/>
      <c r="JNP7" s="616"/>
      <c r="JNQ7" s="667"/>
      <c r="JNR7" s="667"/>
      <c r="JNS7" s="145"/>
      <c r="JNT7" s="667"/>
      <c r="JNU7" s="667"/>
      <c r="JNV7" s="667"/>
      <c r="JNW7" s="667"/>
      <c r="JNX7" s="145"/>
      <c r="JNY7" s="145"/>
      <c r="JNZ7" s="616"/>
      <c r="JOA7" s="616"/>
      <c r="JOB7" s="667"/>
      <c r="JOC7" s="144"/>
      <c r="JOD7" s="144"/>
      <c r="JOE7" s="144"/>
      <c r="JOF7" s="667"/>
      <c r="JOG7" s="667"/>
      <c r="JOH7" s="144"/>
      <c r="JOI7" s="144"/>
      <c r="JOJ7" s="144"/>
      <c r="JOK7" s="616"/>
      <c r="JOL7" s="667"/>
      <c r="JOM7" s="667"/>
      <c r="JON7" s="145"/>
      <c r="JOO7" s="667"/>
      <c r="JOP7" s="667"/>
      <c r="JOQ7" s="667"/>
      <c r="JOR7" s="667"/>
      <c r="JOS7" s="145"/>
      <c r="JOT7" s="145"/>
      <c r="JOU7" s="616"/>
      <c r="JOV7" s="616"/>
      <c r="JOW7" s="667"/>
      <c r="JOX7" s="144"/>
      <c r="JOY7" s="144"/>
      <c r="JOZ7" s="144"/>
      <c r="JPA7" s="667"/>
      <c r="JPB7" s="667"/>
      <c r="JPC7" s="144"/>
      <c r="JPD7" s="144"/>
      <c r="JPE7" s="144"/>
      <c r="JPF7" s="616"/>
      <c r="JPG7" s="667"/>
      <c r="JPH7" s="667"/>
      <c r="JPI7" s="145"/>
      <c r="JPJ7" s="667"/>
      <c r="JPK7" s="667"/>
      <c r="JPL7" s="667"/>
      <c r="JPM7" s="667"/>
      <c r="JPN7" s="145"/>
      <c r="JPO7" s="145"/>
      <c r="JPP7" s="616"/>
      <c r="JPQ7" s="616"/>
      <c r="JPR7" s="667"/>
      <c r="JPS7" s="144"/>
      <c r="JPT7" s="144"/>
      <c r="JPU7" s="144"/>
      <c r="JPV7" s="667"/>
      <c r="JPW7" s="667"/>
      <c r="JPX7" s="144"/>
      <c r="JPY7" s="144"/>
      <c r="JPZ7" s="144"/>
      <c r="JQA7" s="616"/>
      <c r="JQB7" s="667"/>
      <c r="JQC7" s="667"/>
      <c r="JQD7" s="145"/>
      <c r="JQE7" s="667"/>
      <c r="JQF7" s="667"/>
      <c r="JQG7" s="667"/>
      <c r="JQH7" s="667"/>
      <c r="JQI7" s="145"/>
      <c r="JQJ7" s="145"/>
      <c r="JQK7" s="616"/>
      <c r="JQL7" s="616"/>
      <c r="JQM7" s="667"/>
      <c r="JQN7" s="144"/>
      <c r="JQO7" s="144"/>
      <c r="JQP7" s="144"/>
      <c r="JQQ7" s="667"/>
      <c r="JQR7" s="667"/>
      <c r="JQS7" s="144"/>
      <c r="JQT7" s="144"/>
      <c r="JQU7" s="144"/>
      <c r="JQV7" s="616"/>
      <c r="JQW7" s="667"/>
      <c r="JQX7" s="667"/>
      <c r="JQY7" s="145"/>
      <c r="JQZ7" s="667"/>
      <c r="JRA7" s="667"/>
      <c r="JRB7" s="667"/>
      <c r="JRC7" s="667"/>
      <c r="JRD7" s="145"/>
      <c r="JRE7" s="145"/>
      <c r="JRF7" s="616"/>
      <c r="JRG7" s="616"/>
      <c r="JRH7" s="667"/>
      <c r="JRI7" s="144"/>
      <c r="JRJ7" s="144"/>
      <c r="JRK7" s="144"/>
      <c r="JRL7" s="667"/>
      <c r="JRM7" s="667"/>
      <c r="JRN7" s="144"/>
      <c r="JRO7" s="144"/>
      <c r="JRP7" s="144"/>
      <c r="JRQ7" s="616"/>
      <c r="JRR7" s="667"/>
      <c r="JRS7" s="667"/>
      <c r="JRT7" s="145"/>
      <c r="JRU7" s="667"/>
      <c r="JRV7" s="667"/>
      <c r="JRW7" s="667"/>
      <c r="JRX7" s="667"/>
      <c r="JRY7" s="145"/>
      <c r="JRZ7" s="145"/>
      <c r="JSA7" s="616"/>
      <c r="JSB7" s="616"/>
      <c r="JSC7" s="667"/>
      <c r="JSD7" s="144"/>
      <c r="JSE7" s="144"/>
      <c r="JSF7" s="144"/>
      <c r="JSG7" s="667"/>
      <c r="JSH7" s="667"/>
      <c r="JSI7" s="144"/>
      <c r="JSJ7" s="144"/>
      <c r="JSK7" s="144"/>
      <c r="JSL7" s="616"/>
      <c r="JSM7" s="667"/>
      <c r="JSN7" s="667"/>
      <c r="JSO7" s="145"/>
      <c r="JSP7" s="667"/>
      <c r="JSQ7" s="667"/>
      <c r="JSR7" s="667"/>
      <c r="JSS7" s="667"/>
      <c r="JST7" s="145"/>
      <c r="JSU7" s="145"/>
      <c r="JSV7" s="616"/>
      <c r="JSW7" s="616"/>
      <c r="JSX7" s="667"/>
      <c r="JSY7" s="144"/>
      <c r="JSZ7" s="144"/>
      <c r="JTA7" s="144"/>
      <c r="JTB7" s="667"/>
      <c r="JTC7" s="667"/>
      <c r="JTD7" s="144"/>
      <c r="JTE7" s="144"/>
      <c r="JTF7" s="144"/>
      <c r="JTG7" s="616"/>
      <c r="JTH7" s="667"/>
      <c r="JTI7" s="667"/>
      <c r="JTJ7" s="145"/>
      <c r="JTK7" s="667"/>
      <c r="JTL7" s="667"/>
      <c r="JTM7" s="667"/>
      <c r="JTN7" s="667"/>
      <c r="JTO7" s="145"/>
      <c r="JTP7" s="145"/>
      <c r="JTQ7" s="616"/>
      <c r="JTR7" s="616"/>
      <c r="JTS7" s="667"/>
      <c r="JTT7" s="144"/>
      <c r="JTU7" s="144"/>
      <c r="JTV7" s="144"/>
      <c r="JTW7" s="667"/>
      <c r="JTX7" s="667"/>
      <c r="JTY7" s="144"/>
      <c r="JTZ7" s="144"/>
      <c r="JUA7" s="144"/>
      <c r="JUB7" s="616"/>
      <c r="JUC7" s="667"/>
      <c r="JUD7" s="667"/>
      <c r="JUE7" s="145"/>
      <c r="JUF7" s="667"/>
      <c r="JUG7" s="667"/>
      <c r="JUH7" s="667"/>
      <c r="JUI7" s="667"/>
      <c r="JUJ7" s="145"/>
      <c r="JUK7" s="145"/>
      <c r="JUL7" s="616"/>
      <c r="JUM7" s="616"/>
      <c r="JUN7" s="667"/>
      <c r="JUO7" s="144"/>
      <c r="JUP7" s="144"/>
      <c r="JUQ7" s="144"/>
      <c r="JUR7" s="667"/>
      <c r="JUS7" s="667"/>
      <c r="JUT7" s="144"/>
      <c r="JUU7" s="144"/>
      <c r="JUV7" s="144"/>
      <c r="JUW7" s="616"/>
      <c r="JUX7" s="667"/>
      <c r="JUY7" s="667"/>
      <c r="JUZ7" s="145"/>
      <c r="JVA7" s="667"/>
      <c r="JVB7" s="667"/>
      <c r="JVC7" s="667"/>
      <c r="JVD7" s="667"/>
      <c r="JVE7" s="145"/>
      <c r="JVF7" s="145"/>
      <c r="JVG7" s="616"/>
      <c r="JVH7" s="616"/>
      <c r="JVI7" s="667"/>
      <c r="JVJ7" s="144"/>
      <c r="JVK7" s="144"/>
      <c r="JVL7" s="144"/>
      <c r="JVM7" s="667"/>
      <c r="JVN7" s="667"/>
      <c r="JVO7" s="144"/>
      <c r="JVP7" s="144"/>
      <c r="JVQ7" s="144"/>
      <c r="JVR7" s="616"/>
      <c r="JVS7" s="667"/>
      <c r="JVT7" s="667"/>
      <c r="JVU7" s="145"/>
      <c r="JVV7" s="667"/>
      <c r="JVW7" s="667"/>
      <c r="JVX7" s="667"/>
      <c r="JVY7" s="667"/>
      <c r="JVZ7" s="145"/>
      <c r="JWA7" s="145"/>
      <c r="JWB7" s="616"/>
      <c r="JWC7" s="616"/>
      <c r="JWD7" s="667"/>
      <c r="JWE7" s="144"/>
      <c r="JWF7" s="144"/>
      <c r="JWG7" s="144"/>
      <c r="JWH7" s="667"/>
      <c r="JWI7" s="667"/>
      <c r="JWJ7" s="144"/>
      <c r="JWK7" s="144"/>
      <c r="JWL7" s="144"/>
      <c r="JWM7" s="616"/>
      <c r="JWN7" s="667"/>
      <c r="JWO7" s="667"/>
      <c r="JWP7" s="145"/>
      <c r="JWQ7" s="667"/>
      <c r="JWR7" s="667"/>
      <c r="JWS7" s="667"/>
      <c r="JWT7" s="667"/>
      <c r="JWU7" s="145"/>
      <c r="JWV7" s="145"/>
      <c r="JWW7" s="616"/>
      <c r="JWX7" s="616"/>
      <c r="JWY7" s="667"/>
      <c r="JWZ7" s="144"/>
      <c r="JXA7" s="144"/>
      <c r="JXB7" s="144"/>
      <c r="JXC7" s="667"/>
      <c r="JXD7" s="667"/>
      <c r="JXE7" s="144"/>
      <c r="JXF7" s="144"/>
      <c r="JXG7" s="144"/>
      <c r="JXH7" s="616"/>
      <c r="JXI7" s="667"/>
      <c r="JXJ7" s="667"/>
      <c r="JXK7" s="145"/>
      <c r="JXL7" s="667"/>
      <c r="JXM7" s="667"/>
      <c r="JXN7" s="667"/>
      <c r="JXO7" s="667"/>
      <c r="JXP7" s="145"/>
      <c r="JXQ7" s="145"/>
      <c r="JXR7" s="616"/>
      <c r="JXS7" s="616"/>
      <c r="JXT7" s="667"/>
      <c r="JXU7" s="144"/>
      <c r="JXV7" s="144"/>
      <c r="JXW7" s="144"/>
      <c r="JXX7" s="667"/>
      <c r="JXY7" s="667"/>
      <c r="JXZ7" s="144"/>
      <c r="JYA7" s="144"/>
      <c r="JYB7" s="144"/>
      <c r="JYC7" s="616"/>
      <c r="JYD7" s="667"/>
      <c r="JYE7" s="667"/>
      <c r="JYF7" s="145"/>
      <c r="JYG7" s="667"/>
      <c r="JYH7" s="667"/>
      <c r="JYI7" s="667"/>
      <c r="JYJ7" s="667"/>
      <c r="JYK7" s="145"/>
      <c r="JYL7" s="145"/>
      <c r="JYM7" s="616"/>
      <c r="JYN7" s="616"/>
      <c r="JYO7" s="667"/>
      <c r="JYP7" s="144"/>
      <c r="JYQ7" s="144"/>
      <c r="JYR7" s="144"/>
      <c r="JYS7" s="667"/>
      <c r="JYT7" s="667"/>
      <c r="JYU7" s="144"/>
      <c r="JYV7" s="144"/>
      <c r="JYW7" s="144"/>
      <c r="JYX7" s="616"/>
      <c r="JYY7" s="667"/>
      <c r="JYZ7" s="667"/>
      <c r="JZA7" s="145"/>
      <c r="JZB7" s="667"/>
      <c r="JZC7" s="667"/>
      <c r="JZD7" s="667"/>
      <c r="JZE7" s="667"/>
      <c r="JZF7" s="145"/>
      <c r="JZG7" s="145"/>
      <c r="JZH7" s="616"/>
      <c r="JZI7" s="616"/>
      <c r="JZJ7" s="667"/>
      <c r="JZK7" s="144"/>
      <c r="JZL7" s="144"/>
      <c r="JZM7" s="144"/>
      <c r="JZN7" s="667"/>
      <c r="JZO7" s="667"/>
      <c r="JZP7" s="144"/>
      <c r="JZQ7" s="144"/>
      <c r="JZR7" s="144"/>
      <c r="JZS7" s="616"/>
      <c r="JZT7" s="667"/>
      <c r="JZU7" s="667"/>
      <c r="JZV7" s="145"/>
      <c r="JZW7" s="667"/>
      <c r="JZX7" s="667"/>
      <c r="JZY7" s="667"/>
      <c r="JZZ7" s="667"/>
      <c r="KAA7" s="145"/>
      <c r="KAB7" s="145"/>
      <c r="KAC7" s="616"/>
      <c r="KAD7" s="616"/>
      <c r="KAE7" s="667"/>
      <c r="KAF7" s="144"/>
      <c r="KAG7" s="144"/>
      <c r="KAH7" s="144"/>
      <c r="KAI7" s="667"/>
      <c r="KAJ7" s="667"/>
      <c r="KAK7" s="144"/>
      <c r="KAL7" s="144"/>
      <c r="KAM7" s="144"/>
      <c r="KAN7" s="616"/>
      <c r="KAO7" s="667"/>
      <c r="KAP7" s="667"/>
      <c r="KAQ7" s="145"/>
      <c r="KAR7" s="667"/>
      <c r="KAS7" s="667"/>
      <c r="KAT7" s="667"/>
      <c r="KAU7" s="667"/>
      <c r="KAV7" s="145"/>
      <c r="KAW7" s="145"/>
      <c r="KAX7" s="616"/>
      <c r="KAY7" s="616"/>
      <c r="KAZ7" s="667"/>
      <c r="KBA7" s="144"/>
      <c r="KBB7" s="144"/>
      <c r="KBC7" s="144"/>
      <c r="KBD7" s="667"/>
      <c r="KBE7" s="667"/>
      <c r="KBF7" s="144"/>
      <c r="KBG7" s="144"/>
      <c r="KBH7" s="144"/>
      <c r="KBI7" s="616"/>
      <c r="KBJ7" s="667"/>
      <c r="KBK7" s="667"/>
      <c r="KBL7" s="145"/>
      <c r="KBM7" s="667"/>
      <c r="KBN7" s="667"/>
      <c r="KBO7" s="667"/>
      <c r="KBP7" s="667"/>
      <c r="KBQ7" s="145"/>
      <c r="KBR7" s="145"/>
      <c r="KBS7" s="616"/>
      <c r="KBT7" s="616"/>
      <c r="KBU7" s="667"/>
      <c r="KBV7" s="144"/>
      <c r="KBW7" s="144"/>
      <c r="KBX7" s="144"/>
      <c r="KBY7" s="667"/>
      <c r="KBZ7" s="667"/>
      <c r="KCA7" s="144"/>
      <c r="KCB7" s="144"/>
      <c r="KCC7" s="144"/>
      <c r="KCD7" s="616"/>
      <c r="KCE7" s="667"/>
      <c r="KCF7" s="667"/>
      <c r="KCG7" s="145"/>
      <c r="KCH7" s="667"/>
      <c r="KCI7" s="667"/>
      <c r="KCJ7" s="667"/>
      <c r="KCK7" s="667"/>
      <c r="KCL7" s="145"/>
      <c r="KCM7" s="145"/>
      <c r="KCN7" s="616"/>
      <c r="KCO7" s="616"/>
      <c r="KCP7" s="667"/>
      <c r="KCQ7" s="144"/>
      <c r="KCR7" s="144"/>
      <c r="KCS7" s="144"/>
      <c r="KCT7" s="667"/>
      <c r="KCU7" s="667"/>
      <c r="KCV7" s="144"/>
      <c r="KCW7" s="144"/>
      <c r="KCX7" s="144"/>
      <c r="KCY7" s="616"/>
      <c r="KCZ7" s="667"/>
      <c r="KDA7" s="667"/>
      <c r="KDB7" s="145"/>
      <c r="KDC7" s="667"/>
      <c r="KDD7" s="667"/>
      <c r="KDE7" s="667"/>
      <c r="KDF7" s="667"/>
      <c r="KDG7" s="145"/>
      <c r="KDH7" s="145"/>
      <c r="KDI7" s="616"/>
      <c r="KDJ7" s="616"/>
      <c r="KDK7" s="667"/>
      <c r="KDL7" s="144"/>
      <c r="KDM7" s="144"/>
      <c r="KDN7" s="144"/>
      <c r="KDO7" s="667"/>
      <c r="KDP7" s="667"/>
      <c r="KDQ7" s="144"/>
      <c r="KDR7" s="144"/>
      <c r="KDS7" s="144"/>
      <c r="KDT7" s="616"/>
      <c r="KDU7" s="667"/>
      <c r="KDV7" s="667"/>
      <c r="KDW7" s="145"/>
      <c r="KDX7" s="667"/>
      <c r="KDY7" s="667"/>
      <c r="KDZ7" s="667"/>
      <c r="KEA7" s="667"/>
      <c r="KEB7" s="145"/>
      <c r="KEC7" s="145"/>
      <c r="KED7" s="616"/>
      <c r="KEE7" s="616"/>
      <c r="KEF7" s="667"/>
      <c r="KEG7" s="144"/>
      <c r="KEH7" s="144"/>
      <c r="KEI7" s="144"/>
      <c r="KEJ7" s="667"/>
      <c r="KEK7" s="667"/>
      <c r="KEL7" s="144"/>
      <c r="KEM7" s="144"/>
      <c r="KEN7" s="144"/>
      <c r="KEO7" s="616"/>
      <c r="KEP7" s="667"/>
      <c r="KEQ7" s="667"/>
      <c r="KER7" s="145"/>
      <c r="KES7" s="667"/>
      <c r="KET7" s="667"/>
      <c r="KEU7" s="667"/>
      <c r="KEV7" s="667"/>
      <c r="KEW7" s="145"/>
      <c r="KEX7" s="145"/>
      <c r="KEY7" s="616"/>
      <c r="KEZ7" s="616"/>
      <c r="KFA7" s="667"/>
      <c r="KFB7" s="144"/>
      <c r="KFC7" s="144"/>
      <c r="KFD7" s="144"/>
      <c r="KFE7" s="667"/>
      <c r="KFF7" s="667"/>
      <c r="KFG7" s="144"/>
      <c r="KFH7" s="144"/>
      <c r="KFI7" s="144"/>
      <c r="KFJ7" s="616"/>
      <c r="KFK7" s="667"/>
      <c r="KFL7" s="667"/>
      <c r="KFM7" s="145"/>
      <c r="KFN7" s="667"/>
      <c r="KFO7" s="667"/>
      <c r="KFP7" s="667"/>
      <c r="KFQ7" s="667"/>
      <c r="KFR7" s="145"/>
      <c r="KFS7" s="145"/>
      <c r="KFT7" s="616"/>
      <c r="KFU7" s="616"/>
      <c r="KFV7" s="667"/>
      <c r="KFW7" s="144"/>
      <c r="KFX7" s="144"/>
      <c r="KFY7" s="144"/>
      <c r="KFZ7" s="667"/>
      <c r="KGA7" s="667"/>
      <c r="KGB7" s="144"/>
      <c r="KGC7" s="144"/>
      <c r="KGD7" s="144"/>
      <c r="KGE7" s="616"/>
      <c r="KGF7" s="667"/>
      <c r="KGG7" s="667"/>
      <c r="KGH7" s="145"/>
      <c r="KGI7" s="667"/>
      <c r="KGJ7" s="667"/>
      <c r="KGK7" s="667"/>
      <c r="KGL7" s="667"/>
      <c r="KGM7" s="145"/>
      <c r="KGN7" s="145"/>
      <c r="KGO7" s="616"/>
      <c r="KGP7" s="616"/>
      <c r="KGQ7" s="667"/>
      <c r="KGR7" s="144"/>
      <c r="KGS7" s="144"/>
      <c r="KGT7" s="144"/>
      <c r="KGU7" s="667"/>
      <c r="KGV7" s="667"/>
      <c r="KGW7" s="144"/>
      <c r="KGX7" s="144"/>
      <c r="KGY7" s="144"/>
      <c r="KGZ7" s="616"/>
      <c r="KHA7" s="667"/>
      <c r="KHB7" s="667"/>
      <c r="KHC7" s="145"/>
      <c r="KHD7" s="667"/>
      <c r="KHE7" s="667"/>
      <c r="KHF7" s="667"/>
      <c r="KHG7" s="667"/>
      <c r="KHH7" s="145"/>
      <c r="KHI7" s="145"/>
      <c r="KHJ7" s="616"/>
      <c r="KHK7" s="616"/>
      <c r="KHL7" s="667"/>
      <c r="KHM7" s="144"/>
      <c r="KHN7" s="144"/>
      <c r="KHO7" s="144"/>
      <c r="KHP7" s="667"/>
      <c r="KHQ7" s="667"/>
      <c r="KHR7" s="144"/>
      <c r="KHS7" s="144"/>
      <c r="KHT7" s="144"/>
      <c r="KHU7" s="616"/>
      <c r="KHV7" s="667"/>
      <c r="KHW7" s="667"/>
      <c r="KHX7" s="145"/>
      <c r="KHY7" s="667"/>
      <c r="KHZ7" s="667"/>
      <c r="KIA7" s="667"/>
      <c r="KIB7" s="667"/>
      <c r="KIC7" s="145"/>
      <c r="KID7" s="145"/>
      <c r="KIE7" s="616"/>
      <c r="KIF7" s="616"/>
      <c r="KIG7" s="667"/>
      <c r="KIH7" s="144"/>
      <c r="KII7" s="144"/>
      <c r="KIJ7" s="144"/>
      <c r="KIK7" s="667"/>
      <c r="KIL7" s="667"/>
      <c r="KIM7" s="144"/>
      <c r="KIN7" s="144"/>
      <c r="KIO7" s="144"/>
      <c r="KIP7" s="616"/>
      <c r="KIQ7" s="667"/>
      <c r="KIR7" s="667"/>
      <c r="KIS7" s="145"/>
      <c r="KIT7" s="667"/>
      <c r="KIU7" s="667"/>
      <c r="KIV7" s="667"/>
      <c r="KIW7" s="667"/>
      <c r="KIX7" s="145"/>
      <c r="KIY7" s="145"/>
      <c r="KIZ7" s="616"/>
      <c r="KJA7" s="616"/>
      <c r="KJB7" s="667"/>
      <c r="KJC7" s="144"/>
      <c r="KJD7" s="144"/>
      <c r="KJE7" s="144"/>
      <c r="KJF7" s="667"/>
      <c r="KJG7" s="667"/>
      <c r="KJH7" s="144"/>
      <c r="KJI7" s="144"/>
      <c r="KJJ7" s="144"/>
      <c r="KJK7" s="616"/>
      <c r="KJL7" s="667"/>
      <c r="KJM7" s="667"/>
      <c r="KJN7" s="145"/>
      <c r="KJO7" s="667"/>
      <c r="KJP7" s="667"/>
      <c r="KJQ7" s="667"/>
      <c r="KJR7" s="667"/>
      <c r="KJS7" s="145"/>
      <c r="KJT7" s="145"/>
      <c r="KJU7" s="616"/>
      <c r="KJV7" s="616"/>
      <c r="KJW7" s="667"/>
      <c r="KJX7" s="144"/>
      <c r="KJY7" s="144"/>
      <c r="KJZ7" s="144"/>
      <c r="KKA7" s="667"/>
      <c r="KKB7" s="667"/>
      <c r="KKC7" s="144"/>
      <c r="KKD7" s="144"/>
      <c r="KKE7" s="144"/>
      <c r="KKF7" s="616"/>
      <c r="KKG7" s="667"/>
      <c r="KKH7" s="667"/>
      <c r="KKI7" s="145"/>
      <c r="KKJ7" s="667"/>
      <c r="KKK7" s="667"/>
      <c r="KKL7" s="667"/>
      <c r="KKM7" s="667"/>
      <c r="KKN7" s="145"/>
      <c r="KKO7" s="145"/>
      <c r="KKP7" s="616"/>
      <c r="KKQ7" s="616"/>
      <c r="KKR7" s="667"/>
      <c r="KKS7" s="144"/>
      <c r="KKT7" s="144"/>
      <c r="KKU7" s="144"/>
      <c r="KKV7" s="667"/>
      <c r="KKW7" s="667"/>
      <c r="KKX7" s="144"/>
      <c r="KKY7" s="144"/>
      <c r="KKZ7" s="144"/>
      <c r="KLA7" s="616"/>
      <c r="KLB7" s="667"/>
      <c r="KLC7" s="667"/>
      <c r="KLD7" s="145"/>
      <c r="KLE7" s="667"/>
      <c r="KLF7" s="667"/>
      <c r="KLG7" s="667"/>
      <c r="KLH7" s="667"/>
      <c r="KLI7" s="145"/>
      <c r="KLJ7" s="145"/>
      <c r="KLK7" s="616"/>
      <c r="KLL7" s="616"/>
      <c r="KLM7" s="667"/>
      <c r="KLN7" s="144"/>
      <c r="KLO7" s="144"/>
      <c r="KLP7" s="144"/>
      <c r="KLQ7" s="667"/>
      <c r="KLR7" s="667"/>
      <c r="KLS7" s="144"/>
      <c r="KLT7" s="144"/>
      <c r="KLU7" s="144"/>
      <c r="KLV7" s="616"/>
      <c r="KLW7" s="667"/>
      <c r="KLX7" s="667"/>
      <c r="KLY7" s="145"/>
      <c r="KLZ7" s="667"/>
      <c r="KMA7" s="667"/>
      <c r="KMB7" s="667"/>
      <c r="KMC7" s="667"/>
      <c r="KMD7" s="145"/>
      <c r="KME7" s="145"/>
      <c r="KMF7" s="616"/>
      <c r="KMG7" s="616"/>
      <c r="KMH7" s="667"/>
      <c r="KMI7" s="144"/>
      <c r="KMJ7" s="144"/>
      <c r="KMK7" s="144"/>
      <c r="KML7" s="667"/>
      <c r="KMM7" s="667"/>
      <c r="KMN7" s="144"/>
      <c r="KMO7" s="144"/>
      <c r="KMP7" s="144"/>
      <c r="KMQ7" s="616"/>
      <c r="KMR7" s="667"/>
      <c r="KMS7" s="667"/>
      <c r="KMT7" s="145"/>
      <c r="KMU7" s="667"/>
      <c r="KMV7" s="667"/>
      <c r="KMW7" s="667"/>
      <c r="KMX7" s="667"/>
      <c r="KMY7" s="145"/>
      <c r="KMZ7" s="145"/>
      <c r="KNA7" s="616"/>
      <c r="KNB7" s="616"/>
      <c r="KNC7" s="667"/>
      <c r="KND7" s="144"/>
      <c r="KNE7" s="144"/>
      <c r="KNF7" s="144"/>
      <c r="KNG7" s="667"/>
      <c r="KNH7" s="667"/>
      <c r="KNI7" s="144"/>
      <c r="KNJ7" s="144"/>
      <c r="KNK7" s="144"/>
      <c r="KNL7" s="616"/>
      <c r="KNM7" s="667"/>
      <c r="KNN7" s="667"/>
      <c r="KNO7" s="145"/>
      <c r="KNP7" s="667"/>
      <c r="KNQ7" s="667"/>
      <c r="KNR7" s="667"/>
      <c r="KNS7" s="667"/>
      <c r="KNT7" s="145"/>
      <c r="KNU7" s="145"/>
      <c r="KNV7" s="616"/>
      <c r="KNW7" s="616"/>
      <c r="KNX7" s="667"/>
      <c r="KNY7" s="144"/>
      <c r="KNZ7" s="144"/>
      <c r="KOA7" s="144"/>
      <c r="KOB7" s="667"/>
      <c r="KOC7" s="667"/>
      <c r="KOD7" s="144"/>
      <c r="KOE7" s="144"/>
      <c r="KOF7" s="144"/>
      <c r="KOG7" s="616"/>
      <c r="KOH7" s="667"/>
      <c r="KOI7" s="667"/>
      <c r="KOJ7" s="145"/>
      <c r="KOK7" s="667"/>
      <c r="KOL7" s="667"/>
      <c r="KOM7" s="667"/>
      <c r="KON7" s="667"/>
      <c r="KOO7" s="145"/>
      <c r="KOP7" s="145"/>
      <c r="KOQ7" s="616"/>
      <c r="KOR7" s="616"/>
      <c r="KOS7" s="667"/>
      <c r="KOT7" s="144"/>
      <c r="KOU7" s="144"/>
      <c r="KOV7" s="144"/>
      <c r="KOW7" s="667"/>
      <c r="KOX7" s="667"/>
      <c r="KOY7" s="144"/>
      <c r="KOZ7" s="144"/>
      <c r="KPA7" s="144"/>
      <c r="KPB7" s="616"/>
      <c r="KPC7" s="667"/>
      <c r="KPD7" s="667"/>
      <c r="KPE7" s="145"/>
      <c r="KPF7" s="667"/>
      <c r="KPG7" s="667"/>
      <c r="KPH7" s="667"/>
      <c r="KPI7" s="667"/>
      <c r="KPJ7" s="145"/>
      <c r="KPK7" s="145"/>
      <c r="KPL7" s="616"/>
      <c r="KPM7" s="616"/>
      <c r="KPN7" s="667"/>
      <c r="KPO7" s="144"/>
      <c r="KPP7" s="144"/>
      <c r="KPQ7" s="144"/>
      <c r="KPR7" s="667"/>
      <c r="KPS7" s="667"/>
      <c r="KPT7" s="144"/>
      <c r="KPU7" s="144"/>
      <c r="KPV7" s="144"/>
      <c r="KPW7" s="616"/>
      <c r="KPX7" s="667"/>
      <c r="KPY7" s="667"/>
      <c r="KPZ7" s="145"/>
      <c r="KQA7" s="667"/>
      <c r="KQB7" s="667"/>
      <c r="KQC7" s="667"/>
      <c r="KQD7" s="667"/>
      <c r="KQE7" s="145"/>
      <c r="KQF7" s="145"/>
      <c r="KQG7" s="616"/>
      <c r="KQH7" s="616"/>
      <c r="KQI7" s="667"/>
      <c r="KQJ7" s="144"/>
      <c r="KQK7" s="144"/>
      <c r="KQL7" s="144"/>
      <c r="KQM7" s="667"/>
      <c r="KQN7" s="667"/>
      <c r="KQO7" s="144"/>
      <c r="KQP7" s="144"/>
      <c r="KQQ7" s="144"/>
      <c r="KQR7" s="616"/>
      <c r="KQS7" s="667"/>
      <c r="KQT7" s="667"/>
      <c r="KQU7" s="145"/>
      <c r="KQV7" s="667"/>
      <c r="KQW7" s="667"/>
      <c r="KQX7" s="667"/>
      <c r="KQY7" s="667"/>
      <c r="KQZ7" s="145"/>
      <c r="KRA7" s="145"/>
      <c r="KRB7" s="616"/>
      <c r="KRC7" s="616"/>
      <c r="KRD7" s="667"/>
      <c r="KRE7" s="144"/>
      <c r="KRF7" s="144"/>
      <c r="KRG7" s="144"/>
      <c r="KRH7" s="667"/>
      <c r="KRI7" s="667"/>
      <c r="KRJ7" s="144"/>
      <c r="KRK7" s="144"/>
      <c r="KRL7" s="144"/>
      <c r="KRM7" s="616"/>
      <c r="KRN7" s="667"/>
      <c r="KRO7" s="667"/>
      <c r="KRP7" s="145"/>
      <c r="KRQ7" s="667"/>
      <c r="KRR7" s="667"/>
      <c r="KRS7" s="667"/>
      <c r="KRT7" s="667"/>
      <c r="KRU7" s="145"/>
      <c r="KRV7" s="145"/>
      <c r="KRW7" s="616"/>
      <c r="KRX7" s="616"/>
      <c r="KRY7" s="667"/>
      <c r="KRZ7" s="144"/>
      <c r="KSA7" s="144"/>
      <c r="KSB7" s="144"/>
      <c r="KSC7" s="667"/>
      <c r="KSD7" s="667"/>
      <c r="KSE7" s="144"/>
      <c r="KSF7" s="144"/>
      <c r="KSG7" s="144"/>
      <c r="KSH7" s="616"/>
      <c r="KSI7" s="667"/>
      <c r="KSJ7" s="667"/>
      <c r="KSK7" s="145"/>
      <c r="KSL7" s="667"/>
      <c r="KSM7" s="667"/>
      <c r="KSN7" s="667"/>
      <c r="KSO7" s="667"/>
      <c r="KSP7" s="145"/>
      <c r="KSQ7" s="145"/>
      <c r="KSR7" s="616"/>
      <c r="KSS7" s="616"/>
      <c r="KST7" s="667"/>
      <c r="KSU7" s="144"/>
      <c r="KSV7" s="144"/>
      <c r="KSW7" s="144"/>
      <c r="KSX7" s="667"/>
      <c r="KSY7" s="667"/>
      <c r="KSZ7" s="144"/>
      <c r="KTA7" s="144"/>
      <c r="KTB7" s="144"/>
      <c r="KTC7" s="616"/>
      <c r="KTD7" s="667"/>
      <c r="KTE7" s="667"/>
      <c r="KTF7" s="145"/>
      <c r="KTG7" s="667"/>
      <c r="KTH7" s="667"/>
      <c r="KTI7" s="667"/>
      <c r="KTJ7" s="667"/>
      <c r="KTK7" s="145"/>
      <c r="KTL7" s="145"/>
      <c r="KTM7" s="616"/>
      <c r="KTN7" s="616"/>
      <c r="KTO7" s="667"/>
      <c r="KTP7" s="144"/>
      <c r="KTQ7" s="144"/>
      <c r="KTR7" s="144"/>
      <c r="KTS7" s="667"/>
      <c r="KTT7" s="667"/>
      <c r="KTU7" s="144"/>
      <c r="KTV7" s="144"/>
      <c r="KTW7" s="144"/>
      <c r="KTX7" s="616"/>
      <c r="KTY7" s="667"/>
      <c r="KTZ7" s="667"/>
      <c r="KUA7" s="145"/>
      <c r="KUB7" s="667"/>
      <c r="KUC7" s="667"/>
      <c r="KUD7" s="667"/>
      <c r="KUE7" s="667"/>
      <c r="KUF7" s="145"/>
      <c r="KUG7" s="145"/>
      <c r="KUH7" s="616"/>
      <c r="KUI7" s="616"/>
      <c r="KUJ7" s="667"/>
      <c r="KUK7" s="144"/>
      <c r="KUL7" s="144"/>
      <c r="KUM7" s="144"/>
      <c r="KUN7" s="667"/>
      <c r="KUO7" s="667"/>
      <c r="KUP7" s="144"/>
      <c r="KUQ7" s="144"/>
      <c r="KUR7" s="144"/>
      <c r="KUS7" s="616"/>
      <c r="KUT7" s="667"/>
      <c r="KUU7" s="667"/>
      <c r="KUV7" s="145"/>
      <c r="KUW7" s="667"/>
      <c r="KUX7" s="667"/>
      <c r="KUY7" s="667"/>
      <c r="KUZ7" s="667"/>
      <c r="KVA7" s="145"/>
      <c r="KVB7" s="145"/>
      <c r="KVC7" s="616"/>
      <c r="KVD7" s="616"/>
      <c r="KVE7" s="667"/>
      <c r="KVF7" s="144"/>
      <c r="KVG7" s="144"/>
      <c r="KVH7" s="144"/>
      <c r="KVI7" s="667"/>
      <c r="KVJ7" s="667"/>
      <c r="KVK7" s="144"/>
      <c r="KVL7" s="144"/>
      <c r="KVM7" s="144"/>
      <c r="KVN7" s="616"/>
      <c r="KVO7" s="667"/>
      <c r="KVP7" s="667"/>
      <c r="KVQ7" s="145"/>
      <c r="KVR7" s="667"/>
      <c r="KVS7" s="667"/>
      <c r="KVT7" s="667"/>
      <c r="KVU7" s="667"/>
      <c r="KVV7" s="145"/>
      <c r="KVW7" s="145"/>
      <c r="KVX7" s="616"/>
      <c r="KVY7" s="616"/>
      <c r="KVZ7" s="667"/>
      <c r="KWA7" s="144"/>
      <c r="KWB7" s="144"/>
      <c r="KWC7" s="144"/>
      <c r="KWD7" s="667"/>
      <c r="KWE7" s="667"/>
      <c r="KWF7" s="144"/>
      <c r="KWG7" s="144"/>
      <c r="KWH7" s="144"/>
      <c r="KWI7" s="616"/>
      <c r="KWJ7" s="667"/>
      <c r="KWK7" s="667"/>
      <c r="KWL7" s="145"/>
      <c r="KWM7" s="667"/>
      <c r="KWN7" s="667"/>
      <c r="KWO7" s="667"/>
      <c r="KWP7" s="667"/>
      <c r="KWQ7" s="145"/>
      <c r="KWR7" s="145"/>
      <c r="KWS7" s="616"/>
      <c r="KWT7" s="616"/>
      <c r="KWU7" s="667"/>
      <c r="KWV7" s="144"/>
      <c r="KWW7" s="144"/>
      <c r="KWX7" s="144"/>
      <c r="KWY7" s="667"/>
      <c r="KWZ7" s="667"/>
      <c r="KXA7" s="144"/>
      <c r="KXB7" s="144"/>
      <c r="KXC7" s="144"/>
      <c r="KXD7" s="616"/>
      <c r="KXE7" s="667"/>
      <c r="KXF7" s="667"/>
      <c r="KXG7" s="145"/>
      <c r="KXH7" s="667"/>
      <c r="KXI7" s="667"/>
      <c r="KXJ7" s="667"/>
      <c r="KXK7" s="667"/>
      <c r="KXL7" s="145"/>
      <c r="KXM7" s="145"/>
      <c r="KXN7" s="616"/>
      <c r="KXO7" s="616"/>
      <c r="KXP7" s="667"/>
      <c r="KXQ7" s="144"/>
      <c r="KXR7" s="144"/>
      <c r="KXS7" s="144"/>
      <c r="KXT7" s="667"/>
      <c r="KXU7" s="667"/>
      <c r="KXV7" s="144"/>
      <c r="KXW7" s="144"/>
      <c r="KXX7" s="144"/>
      <c r="KXY7" s="616"/>
      <c r="KXZ7" s="667"/>
      <c r="KYA7" s="667"/>
      <c r="KYB7" s="145"/>
      <c r="KYC7" s="667"/>
      <c r="KYD7" s="667"/>
      <c r="KYE7" s="667"/>
      <c r="KYF7" s="667"/>
      <c r="KYG7" s="145"/>
      <c r="KYH7" s="145"/>
      <c r="KYI7" s="616"/>
      <c r="KYJ7" s="616"/>
      <c r="KYK7" s="667"/>
      <c r="KYL7" s="144"/>
      <c r="KYM7" s="144"/>
      <c r="KYN7" s="144"/>
      <c r="KYO7" s="667"/>
      <c r="KYP7" s="667"/>
      <c r="KYQ7" s="144"/>
      <c r="KYR7" s="144"/>
      <c r="KYS7" s="144"/>
      <c r="KYT7" s="616"/>
      <c r="KYU7" s="667"/>
      <c r="KYV7" s="667"/>
      <c r="KYW7" s="145"/>
      <c r="KYX7" s="667"/>
      <c r="KYY7" s="667"/>
      <c r="KYZ7" s="667"/>
      <c r="KZA7" s="667"/>
      <c r="KZB7" s="145"/>
      <c r="KZC7" s="145"/>
      <c r="KZD7" s="616"/>
      <c r="KZE7" s="616"/>
      <c r="KZF7" s="667"/>
      <c r="KZG7" s="144"/>
      <c r="KZH7" s="144"/>
      <c r="KZI7" s="144"/>
      <c r="KZJ7" s="667"/>
      <c r="KZK7" s="667"/>
      <c r="KZL7" s="144"/>
      <c r="KZM7" s="144"/>
      <c r="KZN7" s="144"/>
      <c r="KZO7" s="616"/>
      <c r="KZP7" s="667"/>
      <c r="KZQ7" s="667"/>
      <c r="KZR7" s="145"/>
      <c r="KZS7" s="667"/>
      <c r="KZT7" s="667"/>
      <c r="KZU7" s="667"/>
      <c r="KZV7" s="667"/>
      <c r="KZW7" s="145"/>
      <c r="KZX7" s="145"/>
      <c r="KZY7" s="616"/>
      <c r="KZZ7" s="616"/>
      <c r="LAA7" s="667"/>
      <c r="LAB7" s="144"/>
      <c r="LAC7" s="144"/>
      <c r="LAD7" s="144"/>
      <c r="LAE7" s="667"/>
      <c r="LAF7" s="667"/>
      <c r="LAG7" s="144"/>
      <c r="LAH7" s="144"/>
      <c r="LAI7" s="144"/>
      <c r="LAJ7" s="616"/>
      <c r="LAK7" s="667"/>
      <c r="LAL7" s="667"/>
      <c r="LAM7" s="145"/>
      <c r="LAN7" s="667"/>
      <c r="LAO7" s="667"/>
      <c r="LAP7" s="667"/>
      <c r="LAQ7" s="667"/>
      <c r="LAR7" s="145"/>
      <c r="LAS7" s="145"/>
      <c r="LAT7" s="616"/>
      <c r="LAU7" s="616"/>
      <c r="LAV7" s="667"/>
      <c r="LAW7" s="144"/>
      <c r="LAX7" s="144"/>
      <c r="LAY7" s="144"/>
      <c r="LAZ7" s="667"/>
      <c r="LBA7" s="667"/>
      <c r="LBB7" s="144"/>
      <c r="LBC7" s="144"/>
      <c r="LBD7" s="144"/>
      <c r="LBE7" s="616"/>
      <c r="LBF7" s="667"/>
      <c r="LBG7" s="667"/>
      <c r="LBH7" s="145"/>
      <c r="LBI7" s="667"/>
      <c r="LBJ7" s="667"/>
      <c r="LBK7" s="667"/>
      <c r="LBL7" s="667"/>
      <c r="LBM7" s="145"/>
      <c r="LBN7" s="145"/>
      <c r="LBO7" s="616"/>
      <c r="LBP7" s="616"/>
      <c r="LBQ7" s="667"/>
      <c r="LBR7" s="144"/>
      <c r="LBS7" s="144"/>
      <c r="LBT7" s="144"/>
      <c r="LBU7" s="667"/>
      <c r="LBV7" s="667"/>
      <c r="LBW7" s="144"/>
      <c r="LBX7" s="144"/>
      <c r="LBY7" s="144"/>
      <c r="LBZ7" s="616"/>
      <c r="LCA7" s="667"/>
      <c r="LCB7" s="667"/>
      <c r="LCC7" s="145"/>
      <c r="LCD7" s="667"/>
      <c r="LCE7" s="667"/>
      <c r="LCF7" s="667"/>
      <c r="LCG7" s="667"/>
      <c r="LCH7" s="145"/>
      <c r="LCI7" s="145"/>
      <c r="LCJ7" s="616"/>
      <c r="LCK7" s="616"/>
      <c r="LCL7" s="667"/>
      <c r="LCM7" s="144"/>
      <c r="LCN7" s="144"/>
      <c r="LCO7" s="144"/>
      <c r="LCP7" s="667"/>
      <c r="LCQ7" s="667"/>
      <c r="LCR7" s="144"/>
      <c r="LCS7" s="144"/>
      <c r="LCT7" s="144"/>
      <c r="LCU7" s="616"/>
      <c r="LCV7" s="667"/>
      <c r="LCW7" s="667"/>
      <c r="LCX7" s="145"/>
      <c r="LCY7" s="667"/>
      <c r="LCZ7" s="667"/>
      <c r="LDA7" s="667"/>
      <c r="LDB7" s="667"/>
      <c r="LDC7" s="145"/>
      <c r="LDD7" s="145"/>
      <c r="LDE7" s="616"/>
      <c r="LDF7" s="616"/>
      <c r="LDG7" s="667"/>
      <c r="LDH7" s="144"/>
      <c r="LDI7" s="144"/>
      <c r="LDJ7" s="144"/>
      <c r="LDK7" s="667"/>
      <c r="LDL7" s="667"/>
      <c r="LDM7" s="144"/>
      <c r="LDN7" s="144"/>
      <c r="LDO7" s="144"/>
      <c r="LDP7" s="616"/>
      <c r="LDQ7" s="667"/>
      <c r="LDR7" s="667"/>
      <c r="LDS7" s="145"/>
      <c r="LDT7" s="667"/>
      <c r="LDU7" s="667"/>
      <c r="LDV7" s="667"/>
      <c r="LDW7" s="667"/>
      <c r="LDX7" s="145"/>
      <c r="LDY7" s="145"/>
      <c r="LDZ7" s="616"/>
      <c r="LEA7" s="616"/>
      <c r="LEB7" s="667"/>
      <c r="LEC7" s="144"/>
      <c r="LED7" s="144"/>
      <c r="LEE7" s="144"/>
      <c r="LEF7" s="667"/>
      <c r="LEG7" s="667"/>
      <c r="LEH7" s="144"/>
      <c r="LEI7" s="144"/>
      <c r="LEJ7" s="144"/>
      <c r="LEK7" s="616"/>
      <c r="LEL7" s="667"/>
      <c r="LEM7" s="667"/>
      <c r="LEN7" s="145"/>
      <c r="LEO7" s="667"/>
      <c r="LEP7" s="667"/>
      <c r="LEQ7" s="667"/>
      <c r="LER7" s="667"/>
      <c r="LES7" s="145"/>
      <c r="LET7" s="145"/>
      <c r="LEU7" s="616"/>
      <c r="LEV7" s="616"/>
      <c r="LEW7" s="667"/>
      <c r="LEX7" s="144"/>
      <c r="LEY7" s="144"/>
      <c r="LEZ7" s="144"/>
      <c r="LFA7" s="667"/>
      <c r="LFB7" s="667"/>
      <c r="LFC7" s="144"/>
      <c r="LFD7" s="144"/>
      <c r="LFE7" s="144"/>
      <c r="LFF7" s="616"/>
      <c r="LFG7" s="667"/>
      <c r="LFH7" s="667"/>
      <c r="LFI7" s="145"/>
      <c r="LFJ7" s="667"/>
      <c r="LFK7" s="667"/>
      <c r="LFL7" s="667"/>
      <c r="LFM7" s="667"/>
      <c r="LFN7" s="145"/>
      <c r="LFO7" s="145"/>
      <c r="LFP7" s="616"/>
      <c r="LFQ7" s="616"/>
      <c r="LFR7" s="667"/>
      <c r="LFS7" s="144"/>
      <c r="LFT7" s="144"/>
      <c r="LFU7" s="144"/>
      <c r="LFV7" s="667"/>
      <c r="LFW7" s="667"/>
      <c r="LFX7" s="144"/>
      <c r="LFY7" s="144"/>
      <c r="LFZ7" s="144"/>
      <c r="LGA7" s="616"/>
      <c r="LGB7" s="667"/>
      <c r="LGC7" s="667"/>
      <c r="LGD7" s="145"/>
      <c r="LGE7" s="667"/>
      <c r="LGF7" s="667"/>
      <c r="LGG7" s="667"/>
      <c r="LGH7" s="667"/>
      <c r="LGI7" s="145"/>
      <c r="LGJ7" s="145"/>
      <c r="LGK7" s="616"/>
      <c r="LGL7" s="616"/>
      <c r="LGM7" s="667"/>
      <c r="LGN7" s="144"/>
      <c r="LGO7" s="144"/>
      <c r="LGP7" s="144"/>
      <c r="LGQ7" s="667"/>
      <c r="LGR7" s="667"/>
      <c r="LGS7" s="144"/>
      <c r="LGT7" s="144"/>
      <c r="LGU7" s="144"/>
      <c r="LGV7" s="616"/>
      <c r="LGW7" s="667"/>
      <c r="LGX7" s="667"/>
      <c r="LGY7" s="145"/>
      <c r="LGZ7" s="667"/>
      <c r="LHA7" s="667"/>
      <c r="LHB7" s="667"/>
      <c r="LHC7" s="667"/>
      <c r="LHD7" s="145"/>
      <c r="LHE7" s="145"/>
      <c r="LHF7" s="616"/>
      <c r="LHG7" s="616"/>
      <c r="LHH7" s="667"/>
      <c r="LHI7" s="144"/>
      <c r="LHJ7" s="144"/>
      <c r="LHK7" s="144"/>
      <c r="LHL7" s="667"/>
      <c r="LHM7" s="667"/>
      <c r="LHN7" s="144"/>
      <c r="LHO7" s="144"/>
      <c r="LHP7" s="144"/>
      <c r="LHQ7" s="616"/>
      <c r="LHR7" s="667"/>
      <c r="LHS7" s="667"/>
      <c r="LHT7" s="145"/>
      <c r="LHU7" s="667"/>
      <c r="LHV7" s="667"/>
      <c r="LHW7" s="667"/>
      <c r="LHX7" s="667"/>
      <c r="LHY7" s="145"/>
      <c r="LHZ7" s="145"/>
      <c r="LIA7" s="616"/>
      <c r="LIB7" s="616"/>
      <c r="LIC7" s="667"/>
      <c r="LID7" s="144"/>
      <c r="LIE7" s="144"/>
      <c r="LIF7" s="144"/>
      <c r="LIG7" s="667"/>
      <c r="LIH7" s="667"/>
      <c r="LII7" s="144"/>
      <c r="LIJ7" s="144"/>
      <c r="LIK7" s="144"/>
      <c r="LIL7" s="616"/>
      <c r="LIM7" s="667"/>
      <c r="LIN7" s="667"/>
      <c r="LIO7" s="145"/>
      <c r="LIP7" s="667"/>
      <c r="LIQ7" s="667"/>
      <c r="LIR7" s="667"/>
      <c r="LIS7" s="667"/>
      <c r="LIT7" s="145"/>
      <c r="LIU7" s="145"/>
      <c r="LIV7" s="616"/>
      <c r="LIW7" s="616"/>
      <c r="LIX7" s="667"/>
      <c r="LIY7" s="144"/>
      <c r="LIZ7" s="144"/>
      <c r="LJA7" s="144"/>
      <c r="LJB7" s="667"/>
      <c r="LJC7" s="667"/>
      <c r="LJD7" s="144"/>
      <c r="LJE7" s="144"/>
      <c r="LJF7" s="144"/>
      <c r="LJG7" s="616"/>
      <c r="LJH7" s="667"/>
      <c r="LJI7" s="667"/>
      <c r="LJJ7" s="145"/>
      <c r="LJK7" s="667"/>
      <c r="LJL7" s="667"/>
      <c r="LJM7" s="667"/>
      <c r="LJN7" s="667"/>
      <c r="LJO7" s="145"/>
      <c r="LJP7" s="145"/>
      <c r="LJQ7" s="616"/>
      <c r="LJR7" s="616"/>
      <c r="LJS7" s="667"/>
      <c r="LJT7" s="144"/>
      <c r="LJU7" s="144"/>
      <c r="LJV7" s="144"/>
      <c r="LJW7" s="667"/>
      <c r="LJX7" s="667"/>
      <c r="LJY7" s="144"/>
      <c r="LJZ7" s="144"/>
      <c r="LKA7" s="144"/>
      <c r="LKB7" s="616"/>
      <c r="LKC7" s="667"/>
      <c r="LKD7" s="667"/>
      <c r="LKE7" s="145"/>
      <c r="LKF7" s="667"/>
      <c r="LKG7" s="667"/>
      <c r="LKH7" s="667"/>
      <c r="LKI7" s="667"/>
      <c r="LKJ7" s="145"/>
      <c r="LKK7" s="145"/>
      <c r="LKL7" s="616"/>
      <c r="LKM7" s="616"/>
      <c r="LKN7" s="667"/>
      <c r="LKO7" s="144"/>
      <c r="LKP7" s="144"/>
      <c r="LKQ7" s="144"/>
      <c r="LKR7" s="667"/>
      <c r="LKS7" s="667"/>
      <c r="LKT7" s="144"/>
      <c r="LKU7" s="144"/>
      <c r="LKV7" s="144"/>
      <c r="LKW7" s="616"/>
      <c r="LKX7" s="667"/>
      <c r="LKY7" s="667"/>
      <c r="LKZ7" s="145"/>
      <c r="LLA7" s="667"/>
      <c r="LLB7" s="667"/>
      <c r="LLC7" s="667"/>
      <c r="LLD7" s="667"/>
      <c r="LLE7" s="145"/>
      <c r="LLF7" s="145"/>
      <c r="LLG7" s="616"/>
      <c r="LLH7" s="616"/>
      <c r="LLI7" s="667"/>
      <c r="LLJ7" s="144"/>
      <c r="LLK7" s="144"/>
      <c r="LLL7" s="144"/>
      <c r="LLM7" s="667"/>
      <c r="LLN7" s="667"/>
      <c r="LLO7" s="144"/>
      <c r="LLP7" s="144"/>
      <c r="LLQ7" s="144"/>
      <c r="LLR7" s="616"/>
      <c r="LLS7" s="667"/>
      <c r="LLT7" s="667"/>
      <c r="LLU7" s="145"/>
      <c r="LLV7" s="667"/>
      <c r="LLW7" s="667"/>
      <c r="LLX7" s="667"/>
      <c r="LLY7" s="667"/>
      <c r="LLZ7" s="145"/>
      <c r="LMA7" s="145"/>
      <c r="LMB7" s="616"/>
      <c r="LMC7" s="616"/>
      <c r="LMD7" s="667"/>
      <c r="LME7" s="144"/>
      <c r="LMF7" s="144"/>
      <c r="LMG7" s="144"/>
      <c r="LMH7" s="667"/>
      <c r="LMI7" s="667"/>
      <c r="LMJ7" s="144"/>
      <c r="LMK7" s="144"/>
      <c r="LML7" s="144"/>
      <c r="LMM7" s="616"/>
      <c r="LMN7" s="667"/>
      <c r="LMO7" s="667"/>
      <c r="LMP7" s="145"/>
      <c r="LMQ7" s="667"/>
      <c r="LMR7" s="667"/>
      <c r="LMS7" s="667"/>
      <c r="LMT7" s="667"/>
      <c r="LMU7" s="145"/>
      <c r="LMV7" s="145"/>
      <c r="LMW7" s="616"/>
      <c r="LMX7" s="616"/>
      <c r="LMY7" s="667"/>
      <c r="LMZ7" s="144"/>
      <c r="LNA7" s="144"/>
      <c r="LNB7" s="144"/>
      <c r="LNC7" s="667"/>
      <c r="LND7" s="667"/>
      <c r="LNE7" s="144"/>
      <c r="LNF7" s="144"/>
      <c r="LNG7" s="144"/>
      <c r="LNH7" s="616"/>
      <c r="LNI7" s="667"/>
      <c r="LNJ7" s="667"/>
      <c r="LNK7" s="145"/>
      <c r="LNL7" s="667"/>
      <c r="LNM7" s="667"/>
      <c r="LNN7" s="667"/>
      <c r="LNO7" s="667"/>
      <c r="LNP7" s="145"/>
      <c r="LNQ7" s="145"/>
      <c r="LNR7" s="616"/>
      <c r="LNS7" s="616"/>
      <c r="LNT7" s="667"/>
      <c r="LNU7" s="144"/>
      <c r="LNV7" s="144"/>
      <c r="LNW7" s="144"/>
      <c r="LNX7" s="667"/>
      <c r="LNY7" s="667"/>
      <c r="LNZ7" s="144"/>
      <c r="LOA7" s="144"/>
      <c r="LOB7" s="144"/>
      <c r="LOC7" s="616"/>
      <c r="LOD7" s="667"/>
      <c r="LOE7" s="667"/>
      <c r="LOF7" s="145"/>
      <c r="LOG7" s="667"/>
      <c r="LOH7" s="667"/>
      <c r="LOI7" s="667"/>
      <c r="LOJ7" s="667"/>
      <c r="LOK7" s="145"/>
      <c r="LOL7" s="145"/>
      <c r="LOM7" s="616"/>
      <c r="LON7" s="616"/>
      <c r="LOO7" s="667"/>
      <c r="LOP7" s="144"/>
      <c r="LOQ7" s="144"/>
      <c r="LOR7" s="144"/>
      <c r="LOS7" s="667"/>
      <c r="LOT7" s="667"/>
      <c r="LOU7" s="144"/>
      <c r="LOV7" s="144"/>
      <c r="LOW7" s="144"/>
      <c r="LOX7" s="616"/>
      <c r="LOY7" s="667"/>
      <c r="LOZ7" s="667"/>
      <c r="LPA7" s="145"/>
      <c r="LPB7" s="667"/>
      <c r="LPC7" s="667"/>
      <c r="LPD7" s="667"/>
      <c r="LPE7" s="667"/>
      <c r="LPF7" s="145"/>
      <c r="LPG7" s="145"/>
      <c r="LPH7" s="616"/>
      <c r="LPI7" s="616"/>
      <c r="LPJ7" s="667"/>
      <c r="LPK7" s="144"/>
      <c r="LPL7" s="144"/>
      <c r="LPM7" s="144"/>
      <c r="LPN7" s="667"/>
      <c r="LPO7" s="667"/>
      <c r="LPP7" s="144"/>
      <c r="LPQ7" s="144"/>
      <c r="LPR7" s="144"/>
      <c r="LPS7" s="616"/>
      <c r="LPT7" s="667"/>
      <c r="LPU7" s="667"/>
      <c r="LPV7" s="145"/>
      <c r="LPW7" s="667"/>
      <c r="LPX7" s="667"/>
      <c r="LPY7" s="667"/>
      <c r="LPZ7" s="667"/>
      <c r="LQA7" s="145"/>
      <c r="LQB7" s="145"/>
      <c r="LQC7" s="616"/>
      <c r="LQD7" s="616"/>
      <c r="LQE7" s="667"/>
      <c r="LQF7" s="144"/>
      <c r="LQG7" s="144"/>
      <c r="LQH7" s="144"/>
      <c r="LQI7" s="667"/>
      <c r="LQJ7" s="667"/>
      <c r="LQK7" s="144"/>
      <c r="LQL7" s="144"/>
      <c r="LQM7" s="144"/>
      <c r="LQN7" s="616"/>
      <c r="LQO7" s="667"/>
      <c r="LQP7" s="667"/>
      <c r="LQQ7" s="145"/>
      <c r="LQR7" s="667"/>
      <c r="LQS7" s="667"/>
      <c r="LQT7" s="667"/>
      <c r="LQU7" s="667"/>
      <c r="LQV7" s="145"/>
      <c r="LQW7" s="145"/>
      <c r="LQX7" s="616"/>
      <c r="LQY7" s="616"/>
      <c r="LQZ7" s="667"/>
      <c r="LRA7" s="144"/>
      <c r="LRB7" s="144"/>
      <c r="LRC7" s="144"/>
      <c r="LRD7" s="667"/>
      <c r="LRE7" s="667"/>
      <c r="LRF7" s="144"/>
      <c r="LRG7" s="144"/>
      <c r="LRH7" s="144"/>
      <c r="LRI7" s="616"/>
      <c r="LRJ7" s="667"/>
      <c r="LRK7" s="667"/>
      <c r="LRL7" s="145"/>
      <c r="LRM7" s="667"/>
      <c r="LRN7" s="667"/>
      <c r="LRO7" s="667"/>
      <c r="LRP7" s="667"/>
      <c r="LRQ7" s="145"/>
      <c r="LRR7" s="145"/>
      <c r="LRS7" s="616"/>
      <c r="LRT7" s="616"/>
      <c r="LRU7" s="667"/>
      <c r="LRV7" s="144"/>
      <c r="LRW7" s="144"/>
      <c r="LRX7" s="144"/>
      <c r="LRY7" s="667"/>
      <c r="LRZ7" s="667"/>
      <c r="LSA7" s="144"/>
      <c r="LSB7" s="144"/>
      <c r="LSC7" s="144"/>
      <c r="LSD7" s="616"/>
      <c r="LSE7" s="667"/>
      <c r="LSF7" s="667"/>
      <c r="LSG7" s="145"/>
      <c r="LSH7" s="667"/>
      <c r="LSI7" s="667"/>
      <c r="LSJ7" s="667"/>
      <c r="LSK7" s="667"/>
      <c r="LSL7" s="145"/>
      <c r="LSM7" s="145"/>
      <c r="LSN7" s="616"/>
      <c r="LSO7" s="616"/>
      <c r="LSP7" s="667"/>
      <c r="LSQ7" s="144"/>
      <c r="LSR7" s="144"/>
      <c r="LSS7" s="144"/>
      <c r="LST7" s="667"/>
      <c r="LSU7" s="667"/>
      <c r="LSV7" s="144"/>
      <c r="LSW7" s="144"/>
      <c r="LSX7" s="144"/>
      <c r="LSY7" s="616"/>
      <c r="LSZ7" s="667"/>
      <c r="LTA7" s="667"/>
      <c r="LTB7" s="145"/>
      <c r="LTC7" s="667"/>
      <c r="LTD7" s="667"/>
      <c r="LTE7" s="667"/>
      <c r="LTF7" s="667"/>
      <c r="LTG7" s="145"/>
      <c r="LTH7" s="145"/>
      <c r="LTI7" s="616"/>
      <c r="LTJ7" s="616"/>
      <c r="LTK7" s="667"/>
      <c r="LTL7" s="144"/>
      <c r="LTM7" s="144"/>
      <c r="LTN7" s="144"/>
      <c r="LTO7" s="667"/>
      <c r="LTP7" s="667"/>
      <c r="LTQ7" s="144"/>
      <c r="LTR7" s="144"/>
      <c r="LTS7" s="144"/>
      <c r="LTT7" s="616"/>
      <c r="LTU7" s="667"/>
      <c r="LTV7" s="667"/>
      <c r="LTW7" s="145"/>
      <c r="LTX7" s="667"/>
      <c r="LTY7" s="667"/>
      <c r="LTZ7" s="667"/>
      <c r="LUA7" s="667"/>
      <c r="LUB7" s="145"/>
      <c r="LUC7" s="145"/>
      <c r="LUD7" s="616"/>
      <c r="LUE7" s="616"/>
      <c r="LUF7" s="667"/>
      <c r="LUG7" s="144"/>
      <c r="LUH7" s="144"/>
      <c r="LUI7" s="144"/>
      <c r="LUJ7" s="667"/>
      <c r="LUK7" s="667"/>
      <c r="LUL7" s="144"/>
      <c r="LUM7" s="144"/>
      <c r="LUN7" s="144"/>
      <c r="LUO7" s="616"/>
      <c r="LUP7" s="667"/>
      <c r="LUQ7" s="667"/>
      <c r="LUR7" s="145"/>
      <c r="LUS7" s="667"/>
      <c r="LUT7" s="667"/>
      <c r="LUU7" s="667"/>
      <c r="LUV7" s="667"/>
      <c r="LUW7" s="145"/>
      <c r="LUX7" s="145"/>
      <c r="LUY7" s="616"/>
      <c r="LUZ7" s="616"/>
      <c r="LVA7" s="667"/>
      <c r="LVB7" s="144"/>
      <c r="LVC7" s="144"/>
      <c r="LVD7" s="144"/>
      <c r="LVE7" s="667"/>
      <c r="LVF7" s="667"/>
      <c r="LVG7" s="144"/>
      <c r="LVH7" s="144"/>
      <c r="LVI7" s="144"/>
      <c r="LVJ7" s="616"/>
      <c r="LVK7" s="667"/>
      <c r="LVL7" s="667"/>
      <c r="LVM7" s="145"/>
      <c r="LVN7" s="667"/>
      <c r="LVO7" s="667"/>
      <c r="LVP7" s="667"/>
      <c r="LVQ7" s="667"/>
      <c r="LVR7" s="145"/>
      <c r="LVS7" s="145"/>
      <c r="LVT7" s="616"/>
      <c r="LVU7" s="616"/>
      <c r="LVV7" s="667"/>
      <c r="LVW7" s="144"/>
      <c r="LVX7" s="144"/>
      <c r="LVY7" s="144"/>
      <c r="LVZ7" s="667"/>
      <c r="LWA7" s="667"/>
      <c r="LWB7" s="144"/>
      <c r="LWC7" s="144"/>
      <c r="LWD7" s="144"/>
      <c r="LWE7" s="616"/>
      <c r="LWF7" s="667"/>
      <c r="LWG7" s="667"/>
      <c r="LWH7" s="145"/>
      <c r="LWI7" s="667"/>
      <c r="LWJ7" s="667"/>
      <c r="LWK7" s="667"/>
      <c r="LWL7" s="667"/>
      <c r="LWM7" s="145"/>
      <c r="LWN7" s="145"/>
      <c r="LWO7" s="616"/>
      <c r="LWP7" s="616"/>
      <c r="LWQ7" s="667"/>
      <c r="LWR7" s="144"/>
      <c r="LWS7" s="144"/>
      <c r="LWT7" s="144"/>
      <c r="LWU7" s="667"/>
      <c r="LWV7" s="667"/>
      <c r="LWW7" s="144"/>
      <c r="LWX7" s="144"/>
      <c r="LWY7" s="144"/>
      <c r="LWZ7" s="616"/>
      <c r="LXA7" s="667"/>
      <c r="LXB7" s="667"/>
      <c r="LXC7" s="145"/>
      <c r="LXD7" s="667"/>
      <c r="LXE7" s="667"/>
      <c r="LXF7" s="667"/>
      <c r="LXG7" s="667"/>
      <c r="LXH7" s="145"/>
      <c r="LXI7" s="145"/>
      <c r="LXJ7" s="616"/>
      <c r="LXK7" s="616"/>
      <c r="LXL7" s="667"/>
      <c r="LXM7" s="144"/>
      <c r="LXN7" s="144"/>
      <c r="LXO7" s="144"/>
      <c r="LXP7" s="667"/>
      <c r="LXQ7" s="667"/>
      <c r="LXR7" s="144"/>
      <c r="LXS7" s="144"/>
      <c r="LXT7" s="144"/>
      <c r="LXU7" s="616"/>
      <c r="LXV7" s="667"/>
      <c r="LXW7" s="667"/>
      <c r="LXX7" s="145"/>
      <c r="LXY7" s="667"/>
      <c r="LXZ7" s="667"/>
      <c r="LYA7" s="667"/>
      <c r="LYB7" s="667"/>
      <c r="LYC7" s="145"/>
      <c r="LYD7" s="145"/>
      <c r="LYE7" s="616"/>
      <c r="LYF7" s="616"/>
      <c r="LYG7" s="667"/>
      <c r="LYH7" s="144"/>
      <c r="LYI7" s="144"/>
      <c r="LYJ7" s="144"/>
      <c r="LYK7" s="667"/>
      <c r="LYL7" s="667"/>
      <c r="LYM7" s="144"/>
      <c r="LYN7" s="144"/>
      <c r="LYO7" s="144"/>
      <c r="LYP7" s="616"/>
      <c r="LYQ7" s="667"/>
      <c r="LYR7" s="667"/>
      <c r="LYS7" s="145"/>
      <c r="LYT7" s="667"/>
      <c r="LYU7" s="667"/>
      <c r="LYV7" s="667"/>
      <c r="LYW7" s="667"/>
      <c r="LYX7" s="145"/>
      <c r="LYY7" s="145"/>
      <c r="LYZ7" s="616"/>
      <c r="LZA7" s="616"/>
      <c r="LZB7" s="667"/>
      <c r="LZC7" s="144"/>
      <c r="LZD7" s="144"/>
      <c r="LZE7" s="144"/>
      <c r="LZF7" s="667"/>
      <c r="LZG7" s="667"/>
      <c r="LZH7" s="144"/>
      <c r="LZI7" s="144"/>
      <c r="LZJ7" s="144"/>
      <c r="LZK7" s="616"/>
      <c r="LZL7" s="667"/>
      <c r="LZM7" s="667"/>
      <c r="LZN7" s="145"/>
      <c r="LZO7" s="667"/>
      <c r="LZP7" s="667"/>
      <c r="LZQ7" s="667"/>
      <c r="LZR7" s="667"/>
      <c r="LZS7" s="145"/>
      <c r="LZT7" s="145"/>
      <c r="LZU7" s="616"/>
      <c r="LZV7" s="616"/>
      <c r="LZW7" s="667"/>
      <c r="LZX7" s="144"/>
      <c r="LZY7" s="144"/>
      <c r="LZZ7" s="144"/>
      <c r="MAA7" s="667"/>
      <c r="MAB7" s="667"/>
      <c r="MAC7" s="144"/>
      <c r="MAD7" s="144"/>
      <c r="MAE7" s="144"/>
      <c r="MAF7" s="616"/>
      <c r="MAG7" s="667"/>
      <c r="MAH7" s="667"/>
      <c r="MAI7" s="145"/>
      <c r="MAJ7" s="667"/>
      <c r="MAK7" s="667"/>
      <c r="MAL7" s="667"/>
      <c r="MAM7" s="667"/>
      <c r="MAN7" s="145"/>
      <c r="MAO7" s="145"/>
      <c r="MAP7" s="616"/>
      <c r="MAQ7" s="616"/>
      <c r="MAR7" s="667"/>
      <c r="MAS7" s="144"/>
      <c r="MAT7" s="144"/>
      <c r="MAU7" s="144"/>
      <c r="MAV7" s="667"/>
      <c r="MAW7" s="667"/>
      <c r="MAX7" s="144"/>
      <c r="MAY7" s="144"/>
      <c r="MAZ7" s="144"/>
      <c r="MBA7" s="616"/>
      <c r="MBB7" s="667"/>
      <c r="MBC7" s="667"/>
      <c r="MBD7" s="145"/>
      <c r="MBE7" s="667"/>
      <c r="MBF7" s="667"/>
      <c r="MBG7" s="667"/>
      <c r="MBH7" s="667"/>
      <c r="MBI7" s="145"/>
      <c r="MBJ7" s="145"/>
      <c r="MBK7" s="616"/>
      <c r="MBL7" s="616"/>
      <c r="MBM7" s="667"/>
      <c r="MBN7" s="144"/>
      <c r="MBO7" s="144"/>
      <c r="MBP7" s="144"/>
      <c r="MBQ7" s="667"/>
      <c r="MBR7" s="667"/>
      <c r="MBS7" s="144"/>
      <c r="MBT7" s="144"/>
      <c r="MBU7" s="144"/>
      <c r="MBV7" s="616"/>
      <c r="MBW7" s="667"/>
      <c r="MBX7" s="667"/>
      <c r="MBY7" s="145"/>
      <c r="MBZ7" s="667"/>
      <c r="MCA7" s="667"/>
      <c r="MCB7" s="667"/>
      <c r="MCC7" s="667"/>
      <c r="MCD7" s="145"/>
      <c r="MCE7" s="145"/>
      <c r="MCF7" s="616"/>
      <c r="MCG7" s="616"/>
      <c r="MCH7" s="667"/>
      <c r="MCI7" s="144"/>
      <c r="MCJ7" s="144"/>
      <c r="MCK7" s="144"/>
      <c r="MCL7" s="667"/>
      <c r="MCM7" s="667"/>
      <c r="MCN7" s="144"/>
      <c r="MCO7" s="144"/>
      <c r="MCP7" s="144"/>
      <c r="MCQ7" s="616"/>
      <c r="MCR7" s="667"/>
      <c r="MCS7" s="667"/>
      <c r="MCT7" s="145"/>
      <c r="MCU7" s="667"/>
      <c r="MCV7" s="667"/>
      <c r="MCW7" s="667"/>
      <c r="MCX7" s="667"/>
      <c r="MCY7" s="145"/>
      <c r="MCZ7" s="145"/>
      <c r="MDA7" s="616"/>
      <c r="MDB7" s="616"/>
      <c r="MDC7" s="667"/>
      <c r="MDD7" s="144"/>
      <c r="MDE7" s="144"/>
      <c r="MDF7" s="144"/>
      <c r="MDG7" s="667"/>
      <c r="MDH7" s="667"/>
      <c r="MDI7" s="144"/>
      <c r="MDJ7" s="144"/>
      <c r="MDK7" s="144"/>
      <c r="MDL7" s="616"/>
      <c r="MDM7" s="667"/>
      <c r="MDN7" s="667"/>
      <c r="MDO7" s="145"/>
      <c r="MDP7" s="667"/>
      <c r="MDQ7" s="667"/>
      <c r="MDR7" s="667"/>
      <c r="MDS7" s="667"/>
      <c r="MDT7" s="145"/>
      <c r="MDU7" s="145"/>
      <c r="MDV7" s="616"/>
      <c r="MDW7" s="616"/>
      <c r="MDX7" s="667"/>
      <c r="MDY7" s="144"/>
      <c r="MDZ7" s="144"/>
      <c r="MEA7" s="144"/>
      <c r="MEB7" s="667"/>
      <c r="MEC7" s="667"/>
      <c r="MED7" s="144"/>
      <c r="MEE7" s="144"/>
      <c r="MEF7" s="144"/>
      <c r="MEG7" s="616"/>
      <c r="MEH7" s="667"/>
      <c r="MEI7" s="667"/>
      <c r="MEJ7" s="145"/>
      <c r="MEK7" s="667"/>
      <c r="MEL7" s="667"/>
      <c r="MEM7" s="667"/>
      <c r="MEN7" s="667"/>
      <c r="MEO7" s="145"/>
      <c r="MEP7" s="145"/>
      <c r="MEQ7" s="616"/>
      <c r="MER7" s="616"/>
      <c r="MES7" s="667"/>
      <c r="MET7" s="144"/>
      <c r="MEU7" s="144"/>
      <c r="MEV7" s="144"/>
      <c r="MEW7" s="667"/>
      <c r="MEX7" s="667"/>
      <c r="MEY7" s="144"/>
      <c r="MEZ7" s="144"/>
      <c r="MFA7" s="144"/>
      <c r="MFB7" s="616"/>
      <c r="MFC7" s="667"/>
      <c r="MFD7" s="667"/>
      <c r="MFE7" s="145"/>
      <c r="MFF7" s="667"/>
      <c r="MFG7" s="667"/>
      <c r="MFH7" s="667"/>
      <c r="MFI7" s="667"/>
      <c r="MFJ7" s="145"/>
      <c r="MFK7" s="145"/>
      <c r="MFL7" s="616"/>
      <c r="MFM7" s="616"/>
      <c r="MFN7" s="667"/>
      <c r="MFO7" s="144"/>
      <c r="MFP7" s="144"/>
      <c r="MFQ7" s="144"/>
      <c r="MFR7" s="667"/>
      <c r="MFS7" s="667"/>
      <c r="MFT7" s="144"/>
      <c r="MFU7" s="144"/>
      <c r="MFV7" s="144"/>
      <c r="MFW7" s="616"/>
      <c r="MFX7" s="667"/>
      <c r="MFY7" s="667"/>
      <c r="MFZ7" s="145"/>
      <c r="MGA7" s="667"/>
      <c r="MGB7" s="667"/>
      <c r="MGC7" s="667"/>
      <c r="MGD7" s="667"/>
      <c r="MGE7" s="145"/>
      <c r="MGF7" s="145"/>
      <c r="MGG7" s="616"/>
      <c r="MGH7" s="616"/>
      <c r="MGI7" s="667"/>
      <c r="MGJ7" s="144"/>
      <c r="MGK7" s="144"/>
      <c r="MGL7" s="144"/>
      <c r="MGM7" s="667"/>
      <c r="MGN7" s="667"/>
      <c r="MGO7" s="144"/>
      <c r="MGP7" s="144"/>
      <c r="MGQ7" s="144"/>
      <c r="MGR7" s="616"/>
      <c r="MGS7" s="667"/>
      <c r="MGT7" s="667"/>
      <c r="MGU7" s="145"/>
      <c r="MGV7" s="667"/>
      <c r="MGW7" s="667"/>
      <c r="MGX7" s="667"/>
      <c r="MGY7" s="667"/>
      <c r="MGZ7" s="145"/>
      <c r="MHA7" s="145"/>
      <c r="MHB7" s="616"/>
      <c r="MHC7" s="616"/>
      <c r="MHD7" s="667"/>
      <c r="MHE7" s="144"/>
      <c r="MHF7" s="144"/>
      <c r="MHG7" s="144"/>
      <c r="MHH7" s="667"/>
      <c r="MHI7" s="667"/>
      <c r="MHJ7" s="144"/>
      <c r="MHK7" s="144"/>
      <c r="MHL7" s="144"/>
      <c r="MHM7" s="616"/>
      <c r="MHN7" s="667"/>
      <c r="MHO7" s="667"/>
      <c r="MHP7" s="145"/>
      <c r="MHQ7" s="667"/>
      <c r="MHR7" s="667"/>
      <c r="MHS7" s="667"/>
      <c r="MHT7" s="667"/>
      <c r="MHU7" s="145"/>
      <c r="MHV7" s="145"/>
      <c r="MHW7" s="616"/>
      <c r="MHX7" s="616"/>
      <c r="MHY7" s="667"/>
      <c r="MHZ7" s="144"/>
      <c r="MIA7" s="144"/>
      <c r="MIB7" s="144"/>
      <c r="MIC7" s="667"/>
      <c r="MID7" s="667"/>
      <c r="MIE7" s="144"/>
      <c r="MIF7" s="144"/>
      <c r="MIG7" s="144"/>
      <c r="MIH7" s="616"/>
      <c r="MII7" s="667"/>
      <c r="MIJ7" s="667"/>
      <c r="MIK7" s="145"/>
      <c r="MIL7" s="667"/>
      <c r="MIM7" s="667"/>
      <c r="MIN7" s="667"/>
      <c r="MIO7" s="667"/>
      <c r="MIP7" s="145"/>
      <c r="MIQ7" s="145"/>
      <c r="MIR7" s="616"/>
      <c r="MIS7" s="616"/>
      <c r="MIT7" s="667"/>
      <c r="MIU7" s="144"/>
      <c r="MIV7" s="144"/>
      <c r="MIW7" s="144"/>
      <c r="MIX7" s="667"/>
      <c r="MIY7" s="667"/>
      <c r="MIZ7" s="144"/>
      <c r="MJA7" s="144"/>
      <c r="MJB7" s="144"/>
      <c r="MJC7" s="616"/>
      <c r="MJD7" s="667"/>
      <c r="MJE7" s="667"/>
      <c r="MJF7" s="145"/>
      <c r="MJG7" s="667"/>
      <c r="MJH7" s="667"/>
      <c r="MJI7" s="667"/>
      <c r="MJJ7" s="667"/>
      <c r="MJK7" s="145"/>
      <c r="MJL7" s="145"/>
      <c r="MJM7" s="616"/>
      <c r="MJN7" s="616"/>
      <c r="MJO7" s="667"/>
      <c r="MJP7" s="144"/>
      <c r="MJQ7" s="144"/>
      <c r="MJR7" s="144"/>
      <c r="MJS7" s="667"/>
      <c r="MJT7" s="667"/>
      <c r="MJU7" s="144"/>
      <c r="MJV7" s="144"/>
      <c r="MJW7" s="144"/>
      <c r="MJX7" s="616"/>
      <c r="MJY7" s="667"/>
      <c r="MJZ7" s="667"/>
      <c r="MKA7" s="145"/>
      <c r="MKB7" s="667"/>
      <c r="MKC7" s="667"/>
      <c r="MKD7" s="667"/>
      <c r="MKE7" s="667"/>
      <c r="MKF7" s="145"/>
      <c r="MKG7" s="145"/>
      <c r="MKH7" s="616"/>
      <c r="MKI7" s="616"/>
      <c r="MKJ7" s="667"/>
      <c r="MKK7" s="144"/>
      <c r="MKL7" s="144"/>
      <c r="MKM7" s="144"/>
      <c r="MKN7" s="667"/>
      <c r="MKO7" s="667"/>
      <c r="MKP7" s="144"/>
      <c r="MKQ7" s="144"/>
      <c r="MKR7" s="144"/>
      <c r="MKS7" s="616"/>
      <c r="MKT7" s="667"/>
      <c r="MKU7" s="667"/>
      <c r="MKV7" s="145"/>
      <c r="MKW7" s="667"/>
      <c r="MKX7" s="667"/>
      <c r="MKY7" s="667"/>
      <c r="MKZ7" s="667"/>
      <c r="MLA7" s="145"/>
      <c r="MLB7" s="145"/>
      <c r="MLC7" s="616"/>
      <c r="MLD7" s="616"/>
      <c r="MLE7" s="667"/>
      <c r="MLF7" s="144"/>
      <c r="MLG7" s="144"/>
      <c r="MLH7" s="144"/>
      <c r="MLI7" s="667"/>
      <c r="MLJ7" s="667"/>
      <c r="MLK7" s="144"/>
      <c r="MLL7" s="144"/>
      <c r="MLM7" s="144"/>
      <c r="MLN7" s="616"/>
      <c r="MLO7" s="667"/>
      <c r="MLP7" s="667"/>
      <c r="MLQ7" s="145"/>
      <c r="MLR7" s="667"/>
      <c r="MLS7" s="667"/>
      <c r="MLT7" s="667"/>
      <c r="MLU7" s="667"/>
      <c r="MLV7" s="145"/>
      <c r="MLW7" s="145"/>
      <c r="MLX7" s="616"/>
      <c r="MLY7" s="616"/>
      <c r="MLZ7" s="667"/>
      <c r="MMA7" s="144"/>
      <c r="MMB7" s="144"/>
      <c r="MMC7" s="144"/>
      <c r="MMD7" s="667"/>
      <c r="MME7" s="667"/>
      <c r="MMF7" s="144"/>
      <c r="MMG7" s="144"/>
      <c r="MMH7" s="144"/>
      <c r="MMI7" s="616"/>
      <c r="MMJ7" s="667"/>
      <c r="MMK7" s="667"/>
      <c r="MML7" s="145"/>
      <c r="MMM7" s="667"/>
      <c r="MMN7" s="667"/>
      <c r="MMO7" s="667"/>
      <c r="MMP7" s="667"/>
      <c r="MMQ7" s="145"/>
      <c r="MMR7" s="145"/>
      <c r="MMS7" s="616"/>
      <c r="MMT7" s="616"/>
      <c r="MMU7" s="667"/>
      <c r="MMV7" s="144"/>
      <c r="MMW7" s="144"/>
      <c r="MMX7" s="144"/>
      <c r="MMY7" s="667"/>
      <c r="MMZ7" s="667"/>
      <c r="MNA7" s="144"/>
      <c r="MNB7" s="144"/>
      <c r="MNC7" s="144"/>
      <c r="MND7" s="616"/>
      <c r="MNE7" s="667"/>
      <c r="MNF7" s="667"/>
      <c r="MNG7" s="145"/>
      <c r="MNH7" s="667"/>
      <c r="MNI7" s="667"/>
      <c r="MNJ7" s="667"/>
      <c r="MNK7" s="667"/>
      <c r="MNL7" s="145"/>
      <c r="MNM7" s="145"/>
      <c r="MNN7" s="616"/>
      <c r="MNO7" s="616"/>
      <c r="MNP7" s="667"/>
      <c r="MNQ7" s="144"/>
      <c r="MNR7" s="144"/>
      <c r="MNS7" s="144"/>
      <c r="MNT7" s="667"/>
      <c r="MNU7" s="667"/>
      <c r="MNV7" s="144"/>
      <c r="MNW7" s="144"/>
      <c r="MNX7" s="144"/>
      <c r="MNY7" s="616"/>
      <c r="MNZ7" s="667"/>
      <c r="MOA7" s="667"/>
      <c r="MOB7" s="145"/>
      <c r="MOC7" s="667"/>
      <c r="MOD7" s="667"/>
      <c r="MOE7" s="667"/>
      <c r="MOF7" s="667"/>
      <c r="MOG7" s="145"/>
      <c r="MOH7" s="145"/>
      <c r="MOI7" s="616"/>
      <c r="MOJ7" s="616"/>
      <c r="MOK7" s="667"/>
      <c r="MOL7" s="144"/>
      <c r="MOM7" s="144"/>
      <c r="MON7" s="144"/>
      <c r="MOO7" s="667"/>
      <c r="MOP7" s="667"/>
      <c r="MOQ7" s="144"/>
      <c r="MOR7" s="144"/>
      <c r="MOS7" s="144"/>
      <c r="MOT7" s="616"/>
      <c r="MOU7" s="667"/>
      <c r="MOV7" s="667"/>
      <c r="MOW7" s="145"/>
      <c r="MOX7" s="667"/>
      <c r="MOY7" s="667"/>
      <c r="MOZ7" s="667"/>
      <c r="MPA7" s="667"/>
      <c r="MPB7" s="145"/>
      <c r="MPC7" s="145"/>
      <c r="MPD7" s="616"/>
      <c r="MPE7" s="616"/>
      <c r="MPF7" s="667"/>
      <c r="MPG7" s="144"/>
      <c r="MPH7" s="144"/>
      <c r="MPI7" s="144"/>
      <c r="MPJ7" s="667"/>
      <c r="MPK7" s="667"/>
      <c r="MPL7" s="144"/>
      <c r="MPM7" s="144"/>
      <c r="MPN7" s="144"/>
      <c r="MPO7" s="616"/>
      <c r="MPP7" s="667"/>
      <c r="MPQ7" s="667"/>
      <c r="MPR7" s="145"/>
      <c r="MPS7" s="667"/>
      <c r="MPT7" s="667"/>
      <c r="MPU7" s="667"/>
      <c r="MPV7" s="667"/>
      <c r="MPW7" s="145"/>
      <c r="MPX7" s="145"/>
      <c r="MPY7" s="616"/>
      <c r="MPZ7" s="616"/>
      <c r="MQA7" s="667"/>
      <c r="MQB7" s="144"/>
      <c r="MQC7" s="144"/>
      <c r="MQD7" s="144"/>
      <c r="MQE7" s="667"/>
      <c r="MQF7" s="667"/>
      <c r="MQG7" s="144"/>
      <c r="MQH7" s="144"/>
      <c r="MQI7" s="144"/>
      <c r="MQJ7" s="616"/>
      <c r="MQK7" s="667"/>
      <c r="MQL7" s="667"/>
      <c r="MQM7" s="145"/>
      <c r="MQN7" s="667"/>
      <c r="MQO7" s="667"/>
      <c r="MQP7" s="667"/>
      <c r="MQQ7" s="667"/>
      <c r="MQR7" s="145"/>
      <c r="MQS7" s="145"/>
      <c r="MQT7" s="616"/>
      <c r="MQU7" s="616"/>
      <c r="MQV7" s="667"/>
      <c r="MQW7" s="144"/>
      <c r="MQX7" s="144"/>
      <c r="MQY7" s="144"/>
      <c r="MQZ7" s="667"/>
      <c r="MRA7" s="667"/>
      <c r="MRB7" s="144"/>
      <c r="MRC7" s="144"/>
      <c r="MRD7" s="144"/>
      <c r="MRE7" s="616"/>
      <c r="MRF7" s="667"/>
      <c r="MRG7" s="667"/>
      <c r="MRH7" s="145"/>
      <c r="MRI7" s="667"/>
      <c r="MRJ7" s="667"/>
      <c r="MRK7" s="667"/>
      <c r="MRL7" s="667"/>
      <c r="MRM7" s="145"/>
      <c r="MRN7" s="145"/>
      <c r="MRO7" s="616"/>
      <c r="MRP7" s="616"/>
      <c r="MRQ7" s="667"/>
      <c r="MRR7" s="144"/>
      <c r="MRS7" s="144"/>
      <c r="MRT7" s="144"/>
      <c r="MRU7" s="667"/>
      <c r="MRV7" s="667"/>
      <c r="MRW7" s="144"/>
      <c r="MRX7" s="144"/>
      <c r="MRY7" s="144"/>
      <c r="MRZ7" s="616"/>
      <c r="MSA7" s="667"/>
      <c r="MSB7" s="667"/>
      <c r="MSC7" s="145"/>
      <c r="MSD7" s="667"/>
      <c r="MSE7" s="667"/>
      <c r="MSF7" s="667"/>
      <c r="MSG7" s="667"/>
      <c r="MSH7" s="145"/>
      <c r="MSI7" s="145"/>
      <c r="MSJ7" s="616"/>
      <c r="MSK7" s="616"/>
      <c r="MSL7" s="667"/>
      <c r="MSM7" s="144"/>
      <c r="MSN7" s="144"/>
      <c r="MSO7" s="144"/>
      <c r="MSP7" s="667"/>
      <c r="MSQ7" s="667"/>
      <c r="MSR7" s="144"/>
      <c r="MSS7" s="144"/>
      <c r="MST7" s="144"/>
      <c r="MSU7" s="616"/>
      <c r="MSV7" s="667"/>
      <c r="MSW7" s="667"/>
      <c r="MSX7" s="145"/>
      <c r="MSY7" s="667"/>
      <c r="MSZ7" s="667"/>
      <c r="MTA7" s="667"/>
      <c r="MTB7" s="667"/>
      <c r="MTC7" s="145"/>
      <c r="MTD7" s="145"/>
      <c r="MTE7" s="616"/>
      <c r="MTF7" s="616"/>
      <c r="MTG7" s="667"/>
      <c r="MTH7" s="144"/>
      <c r="MTI7" s="144"/>
      <c r="MTJ7" s="144"/>
      <c r="MTK7" s="667"/>
      <c r="MTL7" s="667"/>
      <c r="MTM7" s="144"/>
      <c r="MTN7" s="144"/>
      <c r="MTO7" s="144"/>
      <c r="MTP7" s="616"/>
      <c r="MTQ7" s="667"/>
      <c r="MTR7" s="667"/>
      <c r="MTS7" s="145"/>
      <c r="MTT7" s="667"/>
      <c r="MTU7" s="667"/>
      <c r="MTV7" s="667"/>
      <c r="MTW7" s="667"/>
      <c r="MTX7" s="145"/>
      <c r="MTY7" s="145"/>
      <c r="MTZ7" s="616"/>
      <c r="MUA7" s="616"/>
      <c r="MUB7" s="667"/>
      <c r="MUC7" s="144"/>
      <c r="MUD7" s="144"/>
      <c r="MUE7" s="144"/>
      <c r="MUF7" s="667"/>
      <c r="MUG7" s="667"/>
      <c r="MUH7" s="144"/>
      <c r="MUI7" s="144"/>
      <c r="MUJ7" s="144"/>
      <c r="MUK7" s="616"/>
      <c r="MUL7" s="667"/>
      <c r="MUM7" s="667"/>
      <c r="MUN7" s="145"/>
      <c r="MUO7" s="667"/>
      <c r="MUP7" s="667"/>
      <c r="MUQ7" s="667"/>
      <c r="MUR7" s="667"/>
      <c r="MUS7" s="145"/>
      <c r="MUT7" s="145"/>
      <c r="MUU7" s="616"/>
      <c r="MUV7" s="616"/>
      <c r="MUW7" s="667"/>
      <c r="MUX7" s="144"/>
      <c r="MUY7" s="144"/>
      <c r="MUZ7" s="144"/>
      <c r="MVA7" s="667"/>
      <c r="MVB7" s="667"/>
      <c r="MVC7" s="144"/>
      <c r="MVD7" s="144"/>
      <c r="MVE7" s="144"/>
      <c r="MVF7" s="616"/>
      <c r="MVG7" s="667"/>
      <c r="MVH7" s="667"/>
      <c r="MVI7" s="145"/>
      <c r="MVJ7" s="667"/>
      <c r="MVK7" s="667"/>
      <c r="MVL7" s="667"/>
      <c r="MVM7" s="667"/>
      <c r="MVN7" s="145"/>
      <c r="MVO7" s="145"/>
      <c r="MVP7" s="616"/>
      <c r="MVQ7" s="616"/>
      <c r="MVR7" s="667"/>
      <c r="MVS7" s="144"/>
      <c r="MVT7" s="144"/>
      <c r="MVU7" s="144"/>
      <c r="MVV7" s="667"/>
      <c r="MVW7" s="667"/>
      <c r="MVX7" s="144"/>
      <c r="MVY7" s="144"/>
      <c r="MVZ7" s="144"/>
      <c r="MWA7" s="616"/>
      <c r="MWB7" s="667"/>
      <c r="MWC7" s="667"/>
      <c r="MWD7" s="145"/>
      <c r="MWE7" s="667"/>
      <c r="MWF7" s="667"/>
      <c r="MWG7" s="667"/>
      <c r="MWH7" s="667"/>
      <c r="MWI7" s="145"/>
      <c r="MWJ7" s="145"/>
      <c r="MWK7" s="616"/>
      <c r="MWL7" s="616"/>
      <c r="MWM7" s="667"/>
      <c r="MWN7" s="144"/>
      <c r="MWO7" s="144"/>
      <c r="MWP7" s="144"/>
      <c r="MWQ7" s="667"/>
      <c r="MWR7" s="667"/>
      <c r="MWS7" s="144"/>
      <c r="MWT7" s="144"/>
      <c r="MWU7" s="144"/>
      <c r="MWV7" s="616"/>
      <c r="MWW7" s="667"/>
      <c r="MWX7" s="667"/>
      <c r="MWY7" s="145"/>
      <c r="MWZ7" s="667"/>
      <c r="MXA7" s="667"/>
      <c r="MXB7" s="667"/>
      <c r="MXC7" s="667"/>
      <c r="MXD7" s="145"/>
      <c r="MXE7" s="145"/>
      <c r="MXF7" s="616"/>
      <c r="MXG7" s="616"/>
      <c r="MXH7" s="667"/>
      <c r="MXI7" s="144"/>
      <c r="MXJ7" s="144"/>
      <c r="MXK7" s="144"/>
      <c r="MXL7" s="667"/>
      <c r="MXM7" s="667"/>
      <c r="MXN7" s="144"/>
      <c r="MXO7" s="144"/>
      <c r="MXP7" s="144"/>
      <c r="MXQ7" s="616"/>
      <c r="MXR7" s="667"/>
      <c r="MXS7" s="667"/>
      <c r="MXT7" s="145"/>
      <c r="MXU7" s="667"/>
      <c r="MXV7" s="667"/>
      <c r="MXW7" s="667"/>
      <c r="MXX7" s="667"/>
      <c r="MXY7" s="145"/>
      <c r="MXZ7" s="145"/>
      <c r="MYA7" s="616"/>
      <c r="MYB7" s="616"/>
      <c r="MYC7" s="667"/>
      <c r="MYD7" s="144"/>
      <c r="MYE7" s="144"/>
      <c r="MYF7" s="144"/>
      <c r="MYG7" s="667"/>
      <c r="MYH7" s="667"/>
      <c r="MYI7" s="144"/>
      <c r="MYJ7" s="144"/>
      <c r="MYK7" s="144"/>
      <c r="MYL7" s="616"/>
      <c r="MYM7" s="667"/>
      <c r="MYN7" s="667"/>
      <c r="MYO7" s="145"/>
      <c r="MYP7" s="667"/>
      <c r="MYQ7" s="667"/>
      <c r="MYR7" s="667"/>
      <c r="MYS7" s="667"/>
      <c r="MYT7" s="145"/>
      <c r="MYU7" s="145"/>
      <c r="MYV7" s="616"/>
      <c r="MYW7" s="616"/>
      <c r="MYX7" s="667"/>
      <c r="MYY7" s="144"/>
      <c r="MYZ7" s="144"/>
      <c r="MZA7" s="144"/>
      <c r="MZB7" s="667"/>
      <c r="MZC7" s="667"/>
      <c r="MZD7" s="144"/>
      <c r="MZE7" s="144"/>
      <c r="MZF7" s="144"/>
      <c r="MZG7" s="616"/>
      <c r="MZH7" s="667"/>
      <c r="MZI7" s="667"/>
      <c r="MZJ7" s="145"/>
      <c r="MZK7" s="667"/>
      <c r="MZL7" s="667"/>
      <c r="MZM7" s="667"/>
      <c r="MZN7" s="667"/>
      <c r="MZO7" s="145"/>
      <c r="MZP7" s="145"/>
      <c r="MZQ7" s="616"/>
      <c r="MZR7" s="616"/>
      <c r="MZS7" s="667"/>
      <c r="MZT7" s="144"/>
      <c r="MZU7" s="144"/>
      <c r="MZV7" s="144"/>
      <c r="MZW7" s="667"/>
      <c r="MZX7" s="667"/>
      <c r="MZY7" s="144"/>
      <c r="MZZ7" s="144"/>
      <c r="NAA7" s="144"/>
      <c r="NAB7" s="616"/>
      <c r="NAC7" s="667"/>
      <c r="NAD7" s="667"/>
      <c r="NAE7" s="145"/>
      <c r="NAF7" s="667"/>
      <c r="NAG7" s="667"/>
      <c r="NAH7" s="667"/>
      <c r="NAI7" s="667"/>
      <c r="NAJ7" s="145"/>
      <c r="NAK7" s="145"/>
      <c r="NAL7" s="616"/>
      <c r="NAM7" s="616"/>
      <c r="NAN7" s="667"/>
      <c r="NAO7" s="144"/>
      <c r="NAP7" s="144"/>
      <c r="NAQ7" s="144"/>
      <c r="NAR7" s="667"/>
      <c r="NAS7" s="667"/>
      <c r="NAT7" s="144"/>
      <c r="NAU7" s="144"/>
      <c r="NAV7" s="144"/>
      <c r="NAW7" s="616"/>
      <c r="NAX7" s="667"/>
      <c r="NAY7" s="667"/>
      <c r="NAZ7" s="145"/>
      <c r="NBA7" s="667"/>
      <c r="NBB7" s="667"/>
      <c r="NBC7" s="667"/>
      <c r="NBD7" s="667"/>
      <c r="NBE7" s="145"/>
      <c r="NBF7" s="145"/>
      <c r="NBG7" s="616"/>
      <c r="NBH7" s="616"/>
      <c r="NBI7" s="667"/>
      <c r="NBJ7" s="144"/>
      <c r="NBK7" s="144"/>
      <c r="NBL7" s="144"/>
      <c r="NBM7" s="667"/>
      <c r="NBN7" s="667"/>
      <c r="NBO7" s="144"/>
      <c r="NBP7" s="144"/>
      <c r="NBQ7" s="144"/>
      <c r="NBR7" s="616"/>
      <c r="NBS7" s="667"/>
      <c r="NBT7" s="667"/>
      <c r="NBU7" s="145"/>
      <c r="NBV7" s="667"/>
      <c r="NBW7" s="667"/>
      <c r="NBX7" s="667"/>
      <c r="NBY7" s="667"/>
      <c r="NBZ7" s="145"/>
      <c r="NCA7" s="145"/>
      <c r="NCB7" s="616"/>
      <c r="NCC7" s="616"/>
      <c r="NCD7" s="667"/>
      <c r="NCE7" s="144"/>
      <c r="NCF7" s="144"/>
      <c r="NCG7" s="144"/>
      <c r="NCH7" s="667"/>
      <c r="NCI7" s="667"/>
      <c r="NCJ7" s="144"/>
      <c r="NCK7" s="144"/>
      <c r="NCL7" s="144"/>
      <c r="NCM7" s="616"/>
      <c r="NCN7" s="667"/>
      <c r="NCO7" s="667"/>
      <c r="NCP7" s="145"/>
      <c r="NCQ7" s="667"/>
      <c r="NCR7" s="667"/>
      <c r="NCS7" s="667"/>
      <c r="NCT7" s="667"/>
      <c r="NCU7" s="145"/>
      <c r="NCV7" s="145"/>
      <c r="NCW7" s="616"/>
      <c r="NCX7" s="616"/>
      <c r="NCY7" s="667"/>
      <c r="NCZ7" s="144"/>
      <c r="NDA7" s="144"/>
      <c r="NDB7" s="144"/>
      <c r="NDC7" s="667"/>
      <c r="NDD7" s="667"/>
      <c r="NDE7" s="144"/>
      <c r="NDF7" s="144"/>
      <c r="NDG7" s="144"/>
      <c r="NDH7" s="616"/>
      <c r="NDI7" s="667"/>
      <c r="NDJ7" s="667"/>
      <c r="NDK7" s="145"/>
      <c r="NDL7" s="667"/>
      <c r="NDM7" s="667"/>
      <c r="NDN7" s="667"/>
      <c r="NDO7" s="667"/>
      <c r="NDP7" s="145"/>
      <c r="NDQ7" s="145"/>
      <c r="NDR7" s="616"/>
      <c r="NDS7" s="616"/>
      <c r="NDT7" s="667"/>
      <c r="NDU7" s="144"/>
      <c r="NDV7" s="144"/>
      <c r="NDW7" s="144"/>
      <c r="NDX7" s="667"/>
      <c r="NDY7" s="667"/>
      <c r="NDZ7" s="144"/>
      <c r="NEA7" s="144"/>
      <c r="NEB7" s="144"/>
      <c r="NEC7" s="616"/>
      <c r="NED7" s="667"/>
      <c r="NEE7" s="667"/>
      <c r="NEF7" s="145"/>
      <c r="NEG7" s="667"/>
      <c r="NEH7" s="667"/>
      <c r="NEI7" s="667"/>
      <c r="NEJ7" s="667"/>
      <c r="NEK7" s="145"/>
      <c r="NEL7" s="145"/>
      <c r="NEM7" s="616"/>
      <c r="NEN7" s="616"/>
      <c r="NEO7" s="667"/>
      <c r="NEP7" s="144"/>
      <c r="NEQ7" s="144"/>
      <c r="NER7" s="144"/>
      <c r="NES7" s="667"/>
      <c r="NET7" s="667"/>
      <c r="NEU7" s="144"/>
      <c r="NEV7" s="144"/>
      <c r="NEW7" s="144"/>
      <c r="NEX7" s="616"/>
      <c r="NEY7" s="667"/>
      <c r="NEZ7" s="667"/>
      <c r="NFA7" s="145"/>
      <c r="NFB7" s="667"/>
      <c r="NFC7" s="667"/>
      <c r="NFD7" s="667"/>
      <c r="NFE7" s="667"/>
      <c r="NFF7" s="145"/>
      <c r="NFG7" s="145"/>
      <c r="NFH7" s="616"/>
      <c r="NFI7" s="616"/>
      <c r="NFJ7" s="667"/>
      <c r="NFK7" s="144"/>
      <c r="NFL7" s="144"/>
      <c r="NFM7" s="144"/>
      <c r="NFN7" s="667"/>
      <c r="NFO7" s="667"/>
      <c r="NFP7" s="144"/>
      <c r="NFQ7" s="144"/>
      <c r="NFR7" s="144"/>
      <c r="NFS7" s="616"/>
      <c r="NFT7" s="667"/>
      <c r="NFU7" s="667"/>
      <c r="NFV7" s="145"/>
      <c r="NFW7" s="667"/>
      <c r="NFX7" s="667"/>
      <c r="NFY7" s="667"/>
      <c r="NFZ7" s="667"/>
      <c r="NGA7" s="145"/>
      <c r="NGB7" s="145"/>
      <c r="NGC7" s="616"/>
      <c r="NGD7" s="616"/>
      <c r="NGE7" s="667"/>
      <c r="NGF7" s="144"/>
      <c r="NGG7" s="144"/>
      <c r="NGH7" s="144"/>
      <c r="NGI7" s="667"/>
      <c r="NGJ7" s="667"/>
      <c r="NGK7" s="144"/>
      <c r="NGL7" s="144"/>
      <c r="NGM7" s="144"/>
      <c r="NGN7" s="616"/>
      <c r="NGO7" s="667"/>
      <c r="NGP7" s="667"/>
      <c r="NGQ7" s="145"/>
      <c r="NGR7" s="667"/>
      <c r="NGS7" s="667"/>
      <c r="NGT7" s="667"/>
      <c r="NGU7" s="667"/>
      <c r="NGV7" s="145"/>
      <c r="NGW7" s="145"/>
      <c r="NGX7" s="616"/>
      <c r="NGY7" s="616"/>
      <c r="NGZ7" s="667"/>
      <c r="NHA7" s="144"/>
      <c r="NHB7" s="144"/>
      <c r="NHC7" s="144"/>
      <c r="NHD7" s="667"/>
      <c r="NHE7" s="667"/>
      <c r="NHF7" s="144"/>
      <c r="NHG7" s="144"/>
      <c r="NHH7" s="144"/>
      <c r="NHI7" s="616"/>
      <c r="NHJ7" s="667"/>
      <c r="NHK7" s="667"/>
      <c r="NHL7" s="145"/>
      <c r="NHM7" s="667"/>
      <c r="NHN7" s="667"/>
      <c r="NHO7" s="667"/>
      <c r="NHP7" s="667"/>
      <c r="NHQ7" s="145"/>
      <c r="NHR7" s="145"/>
      <c r="NHS7" s="616"/>
      <c r="NHT7" s="616"/>
      <c r="NHU7" s="667"/>
      <c r="NHV7" s="144"/>
      <c r="NHW7" s="144"/>
      <c r="NHX7" s="144"/>
      <c r="NHY7" s="667"/>
      <c r="NHZ7" s="667"/>
      <c r="NIA7" s="144"/>
      <c r="NIB7" s="144"/>
      <c r="NIC7" s="144"/>
      <c r="NID7" s="616"/>
      <c r="NIE7" s="667"/>
      <c r="NIF7" s="667"/>
      <c r="NIG7" s="145"/>
      <c r="NIH7" s="667"/>
      <c r="NII7" s="667"/>
      <c r="NIJ7" s="667"/>
      <c r="NIK7" s="667"/>
      <c r="NIL7" s="145"/>
      <c r="NIM7" s="145"/>
      <c r="NIN7" s="616"/>
      <c r="NIO7" s="616"/>
      <c r="NIP7" s="667"/>
      <c r="NIQ7" s="144"/>
      <c r="NIR7" s="144"/>
      <c r="NIS7" s="144"/>
      <c r="NIT7" s="667"/>
      <c r="NIU7" s="667"/>
      <c r="NIV7" s="144"/>
      <c r="NIW7" s="144"/>
      <c r="NIX7" s="144"/>
      <c r="NIY7" s="616"/>
      <c r="NIZ7" s="667"/>
      <c r="NJA7" s="667"/>
      <c r="NJB7" s="145"/>
      <c r="NJC7" s="667"/>
      <c r="NJD7" s="667"/>
      <c r="NJE7" s="667"/>
      <c r="NJF7" s="667"/>
      <c r="NJG7" s="145"/>
      <c r="NJH7" s="145"/>
      <c r="NJI7" s="616"/>
      <c r="NJJ7" s="616"/>
      <c r="NJK7" s="667"/>
      <c r="NJL7" s="144"/>
      <c r="NJM7" s="144"/>
      <c r="NJN7" s="144"/>
      <c r="NJO7" s="667"/>
      <c r="NJP7" s="667"/>
      <c r="NJQ7" s="144"/>
      <c r="NJR7" s="144"/>
      <c r="NJS7" s="144"/>
      <c r="NJT7" s="616"/>
      <c r="NJU7" s="667"/>
      <c r="NJV7" s="667"/>
      <c r="NJW7" s="145"/>
      <c r="NJX7" s="667"/>
      <c r="NJY7" s="667"/>
      <c r="NJZ7" s="667"/>
      <c r="NKA7" s="667"/>
      <c r="NKB7" s="145"/>
      <c r="NKC7" s="145"/>
      <c r="NKD7" s="616"/>
      <c r="NKE7" s="616"/>
      <c r="NKF7" s="667"/>
      <c r="NKG7" s="144"/>
      <c r="NKH7" s="144"/>
      <c r="NKI7" s="144"/>
      <c r="NKJ7" s="667"/>
      <c r="NKK7" s="667"/>
      <c r="NKL7" s="144"/>
      <c r="NKM7" s="144"/>
      <c r="NKN7" s="144"/>
      <c r="NKO7" s="616"/>
      <c r="NKP7" s="667"/>
      <c r="NKQ7" s="667"/>
      <c r="NKR7" s="145"/>
      <c r="NKS7" s="667"/>
      <c r="NKT7" s="667"/>
      <c r="NKU7" s="667"/>
      <c r="NKV7" s="667"/>
      <c r="NKW7" s="145"/>
      <c r="NKX7" s="145"/>
      <c r="NKY7" s="616"/>
      <c r="NKZ7" s="616"/>
      <c r="NLA7" s="667"/>
      <c r="NLB7" s="144"/>
      <c r="NLC7" s="144"/>
      <c r="NLD7" s="144"/>
      <c r="NLE7" s="667"/>
      <c r="NLF7" s="667"/>
      <c r="NLG7" s="144"/>
      <c r="NLH7" s="144"/>
      <c r="NLI7" s="144"/>
      <c r="NLJ7" s="616"/>
      <c r="NLK7" s="667"/>
      <c r="NLL7" s="667"/>
      <c r="NLM7" s="145"/>
      <c r="NLN7" s="667"/>
      <c r="NLO7" s="667"/>
      <c r="NLP7" s="667"/>
      <c r="NLQ7" s="667"/>
      <c r="NLR7" s="145"/>
      <c r="NLS7" s="145"/>
      <c r="NLT7" s="616"/>
      <c r="NLU7" s="616"/>
      <c r="NLV7" s="667"/>
      <c r="NLW7" s="144"/>
      <c r="NLX7" s="144"/>
      <c r="NLY7" s="144"/>
      <c r="NLZ7" s="667"/>
      <c r="NMA7" s="667"/>
      <c r="NMB7" s="144"/>
      <c r="NMC7" s="144"/>
      <c r="NMD7" s="144"/>
      <c r="NME7" s="616"/>
      <c r="NMF7" s="667"/>
      <c r="NMG7" s="667"/>
      <c r="NMH7" s="145"/>
      <c r="NMI7" s="667"/>
      <c r="NMJ7" s="667"/>
      <c r="NMK7" s="667"/>
      <c r="NML7" s="667"/>
      <c r="NMM7" s="145"/>
      <c r="NMN7" s="145"/>
      <c r="NMO7" s="616"/>
      <c r="NMP7" s="616"/>
      <c r="NMQ7" s="667"/>
      <c r="NMR7" s="144"/>
      <c r="NMS7" s="144"/>
      <c r="NMT7" s="144"/>
      <c r="NMU7" s="667"/>
      <c r="NMV7" s="667"/>
      <c r="NMW7" s="144"/>
      <c r="NMX7" s="144"/>
      <c r="NMY7" s="144"/>
      <c r="NMZ7" s="616"/>
      <c r="NNA7" s="667"/>
      <c r="NNB7" s="667"/>
      <c r="NNC7" s="145"/>
      <c r="NND7" s="667"/>
      <c r="NNE7" s="667"/>
      <c r="NNF7" s="667"/>
      <c r="NNG7" s="667"/>
      <c r="NNH7" s="145"/>
      <c r="NNI7" s="145"/>
      <c r="NNJ7" s="616"/>
      <c r="NNK7" s="616"/>
      <c r="NNL7" s="667"/>
      <c r="NNM7" s="144"/>
      <c r="NNN7" s="144"/>
      <c r="NNO7" s="144"/>
      <c r="NNP7" s="667"/>
      <c r="NNQ7" s="667"/>
      <c r="NNR7" s="144"/>
      <c r="NNS7" s="144"/>
      <c r="NNT7" s="144"/>
      <c r="NNU7" s="616"/>
      <c r="NNV7" s="667"/>
      <c r="NNW7" s="667"/>
      <c r="NNX7" s="145"/>
      <c r="NNY7" s="667"/>
      <c r="NNZ7" s="667"/>
      <c r="NOA7" s="667"/>
      <c r="NOB7" s="667"/>
      <c r="NOC7" s="145"/>
      <c r="NOD7" s="145"/>
      <c r="NOE7" s="616"/>
      <c r="NOF7" s="616"/>
      <c r="NOG7" s="667"/>
      <c r="NOH7" s="144"/>
      <c r="NOI7" s="144"/>
      <c r="NOJ7" s="144"/>
      <c r="NOK7" s="667"/>
      <c r="NOL7" s="667"/>
      <c r="NOM7" s="144"/>
      <c r="NON7" s="144"/>
      <c r="NOO7" s="144"/>
      <c r="NOP7" s="616"/>
      <c r="NOQ7" s="667"/>
      <c r="NOR7" s="667"/>
      <c r="NOS7" s="145"/>
      <c r="NOT7" s="667"/>
      <c r="NOU7" s="667"/>
      <c r="NOV7" s="667"/>
      <c r="NOW7" s="667"/>
      <c r="NOX7" s="145"/>
      <c r="NOY7" s="145"/>
      <c r="NOZ7" s="616"/>
      <c r="NPA7" s="616"/>
      <c r="NPB7" s="667"/>
      <c r="NPC7" s="144"/>
      <c r="NPD7" s="144"/>
      <c r="NPE7" s="144"/>
      <c r="NPF7" s="667"/>
      <c r="NPG7" s="667"/>
      <c r="NPH7" s="144"/>
      <c r="NPI7" s="144"/>
      <c r="NPJ7" s="144"/>
      <c r="NPK7" s="616"/>
      <c r="NPL7" s="667"/>
      <c r="NPM7" s="667"/>
      <c r="NPN7" s="145"/>
      <c r="NPO7" s="667"/>
      <c r="NPP7" s="667"/>
      <c r="NPQ7" s="667"/>
      <c r="NPR7" s="667"/>
      <c r="NPS7" s="145"/>
      <c r="NPT7" s="145"/>
      <c r="NPU7" s="616"/>
      <c r="NPV7" s="616"/>
      <c r="NPW7" s="667"/>
      <c r="NPX7" s="144"/>
      <c r="NPY7" s="144"/>
      <c r="NPZ7" s="144"/>
      <c r="NQA7" s="667"/>
      <c r="NQB7" s="667"/>
      <c r="NQC7" s="144"/>
      <c r="NQD7" s="144"/>
      <c r="NQE7" s="144"/>
      <c r="NQF7" s="616"/>
      <c r="NQG7" s="667"/>
      <c r="NQH7" s="667"/>
      <c r="NQI7" s="145"/>
      <c r="NQJ7" s="667"/>
      <c r="NQK7" s="667"/>
      <c r="NQL7" s="667"/>
      <c r="NQM7" s="667"/>
      <c r="NQN7" s="145"/>
      <c r="NQO7" s="145"/>
      <c r="NQP7" s="616"/>
      <c r="NQQ7" s="616"/>
      <c r="NQR7" s="667"/>
      <c r="NQS7" s="144"/>
      <c r="NQT7" s="144"/>
      <c r="NQU7" s="144"/>
      <c r="NQV7" s="667"/>
      <c r="NQW7" s="667"/>
      <c r="NQX7" s="144"/>
      <c r="NQY7" s="144"/>
      <c r="NQZ7" s="144"/>
      <c r="NRA7" s="616"/>
      <c r="NRB7" s="667"/>
      <c r="NRC7" s="667"/>
      <c r="NRD7" s="145"/>
      <c r="NRE7" s="667"/>
      <c r="NRF7" s="667"/>
      <c r="NRG7" s="667"/>
      <c r="NRH7" s="667"/>
      <c r="NRI7" s="145"/>
      <c r="NRJ7" s="145"/>
      <c r="NRK7" s="616"/>
      <c r="NRL7" s="616"/>
      <c r="NRM7" s="667"/>
      <c r="NRN7" s="144"/>
      <c r="NRO7" s="144"/>
      <c r="NRP7" s="144"/>
      <c r="NRQ7" s="667"/>
      <c r="NRR7" s="667"/>
      <c r="NRS7" s="144"/>
      <c r="NRT7" s="144"/>
      <c r="NRU7" s="144"/>
      <c r="NRV7" s="616"/>
      <c r="NRW7" s="667"/>
      <c r="NRX7" s="667"/>
      <c r="NRY7" s="145"/>
      <c r="NRZ7" s="667"/>
      <c r="NSA7" s="667"/>
      <c r="NSB7" s="667"/>
      <c r="NSC7" s="667"/>
      <c r="NSD7" s="145"/>
      <c r="NSE7" s="145"/>
      <c r="NSF7" s="616"/>
      <c r="NSG7" s="616"/>
      <c r="NSH7" s="667"/>
      <c r="NSI7" s="144"/>
      <c r="NSJ7" s="144"/>
      <c r="NSK7" s="144"/>
      <c r="NSL7" s="667"/>
      <c r="NSM7" s="667"/>
      <c r="NSN7" s="144"/>
      <c r="NSO7" s="144"/>
      <c r="NSP7" s="144"/>
      <c r="NSQ7" s="616"/>
      <c r="NSR7" s="667"/>
      <c r="NSS7" s="667"/>
      <c r="NST7" s="145"/>
      <c r="NSU7" s="667"/>
      <c r="NSV7" s="667"/>
      <c r="NSW7" s="667"/>
      <c r="NSX7" s="667"/>
      <c r="NSY7" s="145"/>
      <c r="NSZ7" s="145"/>
      <c r="NTA7" s="616"/>
      <c r="NTB7" s="616"/>
      <c r="NTC7" s="667"/>
      <c r="NTD7" s="144"/>
      <c r="NTE7" s="144"/>
      <c r="NTF7" s="144"/>
      <c r="NTG7" s="667"/>
      <c r="NTH7" s="667"/>
      <c r="NTI7" s="144"/>
      <c r="NTJ7" s="144"/>
      <c r="NTK7" s="144"/>
      <c r="NTL7" s="616"/>
      <c r="NTM7" s="667"/>
      <c r="NTN7" s="667"/>
      <c r="NTO7" s="145"/>
      <c r="NTP7" s="667"/>
      <c r="NTQ7" s="667"/>
      <c r="NTR7" s="667"/>
      <c r="NTS7" s="667"/>
      <c r="NTT7" s="145"/>
      <c r="NTU7" s="145"/>
      <c r="NTV7" s="616"/>
      <c r="NTW7" s="616"/>
      <c r="NTX7" s="667"/>
      <c r="NTY7" s="144"/>
      <c r="NTZ7" s="144"/>
      <c r="NUA7" s="144"/>
      <c r="NUB7" s="667"/>
      <c r="NUC7" s="667"/>
      <c r="NUD7" s="144"/>
      <c r="NUE7" s="144"/>
      <c r="NUF7" s="144"/>
      <c r="NUG7" s="616"/>
      <c r="NUH7" s="667"/>
      <c r="NUI7" s="667"/>
      <c r="NUJ7" s="145"/>
      <c r="NUK7" s="667"/>
      <c r="NUL7" s="667"/>
      <c r="NUM7" s="667"/>
      <c r="NUN7" s="667"/>
      <c r="NUO7" s="145"/>
      <c r="NUP7" s="145"/>
      <c r="NUQ7" s="616"/>
      <c r="NUR7" s="616"/>
      <c r="NUS7" s="667"/>
      <c r="NUT7" s="144"/>
      <c r="NUU7" s="144"/>
      <c r="NUV7" s="144"/>
      <c r="NUW7" s="667"/>
      <c r="NUX7" s="667"/>
      <c r="NUY7" s="144"/>
      <c r="NUZ7" s="144"/>
      <c r="NVA7" s="144"/>
      <c r="NVB7" s="616"/>
      <c r="NVC7" s="667"/>
      <c r="NVD7" s="667"/>
      <c r="NVE7" s="145"/>
      <c r="NVF7" s="667"/>
      <c r="NVG7" s="667"/>
      <c r="NVH7" s="667"/>
      <c r="NVI7" s="667"/>
      <c r="NVJ7" s="145"/>
      <c r="NVK7" s="145"/>
      <c r="NVL7" s="616"/>
      <c r="NVM7" s="616"/>
      <c r="NVN7" s="667"/>
      <c r="NVO7" s="144"/>
      <c r="NVP7" s="144"/>
      <c r="NVQ7" s="144"/>
      <c r="NVR7" s="667"/>
      <c r="NVS7" s="667"/>
      <c r="NVT7" s="144"/>
      <c r="NVU7" s="144"/>
      <c r="NVV7" s="144"/>
      <c r="NVW7" s="616"/>
      <c r="NVX7" s="667"/>
      <c r="NVY7" s="667"/>
      <c r="NVZ7" s="145"/>
      <c r="NWA7" s="667"/>
      <c r="NWB7" s="667"/>
      <c r="NWC7" s="667"/>
      <c r="NWD7" s="667"/>
      <c r="NWE7" s="145"/>
      <c r="NWF7" s="145"/>
      <c r="NWG7" s="616"/>
      <c r="NWH7" s="616"/>
      <c r="NWI7" s="667"/>
      <c r="NWJ7" s="144"/>
      <c r="NWK7" s="144"/>
      <c r="NWL7" s="144"/>
      <c r="NWM7" s="667"/>
      <c r="NWN7" s="667"/>
      <c r="NWO7" s="144"/>
      <c r="NWP7" s="144"/>
      <c r="NWQ7" s="144"/>
      <c r="NWR7" s="616"/>
      <c r="NWS7" s="667"/>
      <c r="NWT7" s="667"/>
      <c r="NWU7" s="145"/>
      <c r="NWV7" s="667"/>
      <c r="NWW7" s="667"/>
      <c r="NWX7" s="667"/>
      <c r="NWY7" s="667"/>
      <c r="NWZ7" s="145"/>
      <c r="NXA7" s="145"/>
      <c r="NXB7" s="616"/>
      <c r="NXC7" s="616"/>
      <c r="NXD7" s="667"/>
      <c r="NXE7" s="144"/>
      <c r="NXF7" s="144"/>
      <c r="NXG7" s="144"/>
      <c r="NXH7" s="667"/>
      <c r="NXI7" s="667"/>
      <c r="NXJ7" s="144"/>
      <c r="NXK7" s="144"/>
      <c r="NXL7" s="144"/>
      <c r="NXM7" s="616"/>
      <c r="NXN7" s="667"/>
      <c r="NXO7" s="667"/>
      <c r="NXP7" s="145"/>
      <c r="NXQ7" s="667"/>
      <c r="NXR7" s="667"/>
      <c r="NXS7" s="667"/>
      <c r="NXT7" s="667"/>
      <c r="NXU7" s="145"/>
      <c r="NXV7" s="145"/>
      <c r="NXW7" s="616"/>
      <c r="NXX7" s="616"/>
      <c r="NXY7" s="667"/>
      <c r="NXZ7" s="144"/>
      <c r="NYA7" s="144"/>
      <c r="NYB7" s="144"/>
      <c r="NYC7" s="667"/>
      <c r="NYD7" s="667"/>
      <c r="NYE7" s="144"/>
      <c r="NYF7" s="144"/>
      <c r="NYG7" s="144"/>
      <c r="NYH7" s="616"/>
      <c r="NYI7" s="667"/>
      <c r="NYJ7" s="667"/>
      <c r="NYK7" s="145"/>
      <c r="NYL7" s="667"/>
      <c r="NYM7" s="667"/>
      <c r="NYN7" s="667"/>
      <c r="NYO7" s="667"/>
      <c r="NYP7" s="145"/>
      <c r="NYQ7" s="145"/>
      <c r="NYR7" s="616"/>
      <c r="NYS7" s="616"/>
      <c r="NYT7" s="667"/>
      <c r="NYU7" s="144"/>
      <c r="NYV7" s="144"/>
      <c r="NYW7" s="144"/>
      <c r="NYX7" s="667"/>
      <c r="NYY7" s="667"/>
      <c r="NYZ7" s="144"/>
      <c r="NZA7" s="144"/>
      <c r="NZB7" s="144"/>
      <c r="NZC7" s="616"/>
      <c r="NZD7" s="667"/>
      <c r="NZE7" s="667"/>
      <c r="NZF7" s="145"/>
      <c r="NZG7" s="667"/>
      <c r="NZH7" s="667"/>
      <c r="NZI7" s="667"/>
      <c r="NZJ7" s="667"/>
      <c r="NZK7" s="145"/>
      <c r="NZL7" s="145"/>
      <c r="NZM7" s="616"/>
      <c r="NZN7" s="616"/>
      <c r="NZO7" s="667"/>
      <c r="NZP7" s="144"/>
      <c r="NZQ7" s="144"/>
      <c r="NZR7" s="144"/>
      <c r="NZS7" s="667"/>
      <c r="NZT7" s="667"/>
      <c r="NZU7" s="144"/>
      <c r="NZV7" s="144"/>
      <c r="NZW7" s="144"/>
      <c r="NZX7" s="616"/>
      <c r="NZY7" s="667"/>
      <c r="NZZ7" s="667"/>
      <c r="OAA7" s="145"/>
      <c r="OAB7" s="667"/>
      <c r="OAC7" s="667"/>
      <c r="OAD7" s="667"/>
      <c r="OAE7" s="667"/>
      <c r="OAF7" s="145"/>
      <c r="OAG7" s="145"/>
      <c r="OAH7" s="616"/>
      <c r="OAI7" s="616"/>
      <c r="OAJ7" s="667"/>
      <c r="OAK7" s="144"/>
      <c r="OAL7" s="144"/>
      <c r="OAM7" s="144"/>
      <c r="OAN7" s="667"/>
      <c r="OAO7" s="667"/>
      <c r="OAP7" s="144"/>
      <c r="OAQ7" s="144"/>
      <c r="OAR7" s="144"/>
      <c r="OAS7" s="616"/>
      <c r="OAT7" s="667"/>
      <c r="OAU7" s="667"/>
      <c r="OAV7" s="145"/>
      <c r="OAW7" s="667"/>
      <c r="OAX7" s="667"/>
      <c r="OAY7" s="667"/>
      <c r="OAZ7" s="667"/>
      <c r="OBA7" s="145"/>
      <c r="OBB7" s="145"/>
      <c r="OBC7" s="616"/>
      <c r="OBD7" s="616"/>
      <c r="OBE7" s="667"/>
      <c r="OBF7" s="144"/>
      <c r="OBG7" s="144"/>
      <c r="OBH7" s="144"/>
      <c r="OBI7" s="667"/>
      <c r="OBJ7" s="667"/>
      <c r="OBK7" s="144"/>
      <c r="OBL7" s="144"/>
      <c r="OBM7" s="144"/>
      <c r="OBN7" s="616"/>
      <c r="OBO7" s="667"/>
      <c r="OBP7" s="667"/>
      <c r="OBQ7" s="145"/>
      <c r="OBR7" s="667"/>
      <c r="OBS7" s="667"/>
      <c r="OBT7" s="667"/>
      <c r="OBU7" s="667"/>
      <c r="OBV7" s="145"/>
      <c r="OBW7" s="145"/>
      <c r="OBX7" s="616"/>
      <c r="OBY7" s="616"/>
      <c r="OBZ7" s="667"/>
      <c r="OCA7" s="144"/>
      <c r="OCB7" s="144"/>
      <c r="OCC7" s="144"/>
      <c r="OCD7" s="667"/>
      <c r="OCE7" s="667"/>
      <c r="OCF7" s="144"/>
      <c r="OCG7" s="144"/>
      <c r="OCH7" s="144"/>
      <c r="OCI7" s="616"/>
      <c r="OCJ7" s="667"/>
      <c r="OCK7" s="667"/>
      <c r="OCL7" s="145"/>
      <c r="OCM7" s="667"/>
      <c r="OCN7" s="667"/>
      <c r="OCO7" s="667"/>
      <c r="OCP7" s="667"/>
      <c r="OCQ7" s="145"/>
      <c r="OCR7" s="145"/>
      <c r="OCS7" s="616"/>
      <c r="OCT7" s="616"/>
      <c r="OCU7" s="667"/>
      <c r="OCV7" s="144"/>
      <c r="OCW7" s="144"/>
      <c r="OCX7" s="144"/>
      <c r="OCY7" s="667"/>
      <c r="OCZ7" s="667"/>
      <c r="ODA7" s="144"/>
      <c r="ODB7" s="144"/>
      <c r="ODC7" s="144"/>
      <c r="ODD7" s="616"/>
      <c r="ODE7" s="667"/>
      <c r="ODF7" s="667"/>
      <c r="ODG7" s="145"/>
      <c r="ODH7" s="667"/>
      <c r="ODI7" s="667"/>
      <c r="ODJ7" s="667"/>
      <c r="ODK7" s="667"/>
      <c r="ODL7" s="145"/>
      <c r="ODM7" s="145"/>
      <c r="ODN7" s="616"/>
      <c r="ODO7" s="616"/>
      <c r="ODP7" s="667"/>
      <c r="ODQ7" s="144"/>
      <c r="ODR7" s="144"/>
      <c r="ODS7" s="144"/>
      <c r="ODT7" s="667"/>
      <c r="ODU7" s="667"/>
      <c r="ODV7" s="144"/>
      <c r="ODW7" s="144"/>
      <c r="ODX7" s="144"/>
      <c r="ODY7" s="616"/>
      <c r="ODZ7" s="667"/>
      <c r="OEA7" s="667"/>
      <c r="OEB7" s="145"/>
      <c r="OEC7" s="667"/>
      <c r="OED7" s="667"/>
      <c r="OEE7" s="667"/>
      <c r="OEF7" s="667"/>
      <c r="OEG7" s="145"/>
      <c r="OEH7" s="145"/>
      <c r="OEI7" s="616"/>
      <c r="OEJ7" s="616"/>
      <c r="OEK7" s="667"/>
      <c r="OEL7" s="144"/>
      <c r="OEM7" s="144"/>
      <c r="OEN7" s="144"/>
      <c r="OEO7" s="667"/>
      <c r="OEP7" s="667"/>
      <c r="OEQ7" s="144"/>
      <c r="OER7" s="144"/>
      <c r="OES7" s="144"/>
      <c r="OET7" s="616"/>
      <c r="OEU7" s="667"/>
      <c r="OEV7" s="667"/>
      <c r="OEW7" s="145"/>
      <c r="OEX7" s="667"/>
      <c r="OEY7" s="667"/>
      <c r="OEZ7" s="667"/>
      <c r="OFA7" s="667"/>
      <c r="OFB7" s="145"/>
      <c r="OFC7" s="145"/>
      <c r="OFD7" s="616"/>
      <c r="OFE7" s="616"/>
      <c r="OFF7" s="667"/>
      <c r="OFG7" s="144"/>
      <c r="OFH7" s="144"/>
      <c r="OFI7" s="144"/>
      <c r="OFJ7" s="667"/>
      <c r="OFK7" s="667"/>
      <c r="OFL7" s="144"/>
      <c r="OFM7" s="144"/>
      <c r="OFN7" s="144"/>
      <c r="OFO7" s="616"/>
      <c r="OFP7" s="667"/>
      <c r="OFQ7" s="667"/>
      <c r="OFR7" s="145"/>
      <c r="OFS7" s="667"/>
      <c r="OFT7" s="667"/>
      <c r="OFU7" s="667"/>
      <c r="OFV7" s="667"/>
      <c r="OFW7" s="145"/>
      <c r="OFX7" s="145"/>
      <c r="OFY7" s="616"/>
      <c r="OFZ7" s="616"/>
      <c r="OGA7" s="667"/>
      <c r="OGB7" s="144"/>
      <c r="OGC7" s="144"/>
      <c r="OGD7" s="144"/>
      <c r="OGE7" s="667"/>
      <c r="OGF7" s="667"/>
      <c r="OGG7" s="144"/>
      <c r="OGH7" s="144"/>
      <c r="OGI7" s="144"/>
      <c r="OGJ7" s="616"/>
      <c r="OGK7" s="667"/>
      <c r="OGL7" s="667"/>
      <c r="OGM7" s="145"/>
      <c r="OGN7" s="667"/>
      <c r="OGO7" s="667"/>
      <c r="OGP7" s="667"/>
      <c r="OGQ7" s="667"/>
      <c r="OGR7" s="145"/>
      <c r="OGS7" s="145"/>
      <c r="OGT7" s="616"/>
      <c r="OGU7" s="616"/>
      <c r="OGV7" s="667"/>
      <c r="OGW7" s="144"/>
      <c r="OGX7" s="144"/>
      <c r="OGY7" s="144"/>
      <c r="OGZ7" s="667"/>
      <c r="OHA7" s="667"/>
      <c r="OHB7" s="144"/>
      <c r="OHC7" s="144"/>
      <c r="OHD7" s="144"/>
      <c r="OHE7" s="616"/>
      <c r="OHF7" s="667"/>
      <c r="OHG7" s="667"/>
      <c r="OHH7" s="145"/>
      <c r="OHI7" s="667"/>
      <c r="OHJ7" s="667"/>
      <c r="OHK7" s="667"/>
      <c r="OHL7" s="667"/>
      <c r="OHM7" s="145"/>
      <c r="OHN7" s="145"/>
      <c r="OHO7" s="616"/>
      <c r="OHP7" s="616"/>
      <c r="OHQ7" s="667"/>
      <c r="OHR7" s="144"/>
      <c r="OHS7" s="144"/>
      <c r="OHT7" s="144"/>
      <c r="OHU7" s="667"/>
      <c r="OHV7" s="667"/>
      <c r="OHW7" s="144"/>
      <c r="OHX7" s="144"/>
      <c r="OHY7" s="144"/>
      <c r="OHZ7" s="616"/>
      <c r="OIA7" s="667"/>
      <c r="OIB7" s="667"/>
      <c r="OIC7" s="145"/>
      <c r="OID7" s="667"/>
      <c r="OIE7" s="667"/>
      <c r="OIF7" s="667"/>
      <c r="OIG7" s="667"/>
      <c r="OIH7" s="145"/>
      <c r="OII7" s="145"/>
      <c r="OIJ7" s="616"/>
      <c r="OIK7" s="616"/>
      <c r="OIL7" s="667"/>
      <c r="OIM7" s="144"/>
      <c r="OIN7" s="144"/>
      <c r="OIO7" s="144"/>
      <c r="OIP7" s="667"/>
      <c r="OIQ7" s="667"/>
      <c r="OIR7" s="144"/>
      <c r="OIS7" s="144"/>
      <c r="OIT7" s="144"/>
      <c r="OIU7" s="616"/>
      <c r="OIV7" s="667"/>
      <c r="OIW7" s="667"/>
      <c r="OIX7" s="145"/>
      <c r="OIY7" s="667"/>
      <c r="OIZ7" s="667"/>
      <c r="OJA7" s="667"/>
      <c r="OJB7" s="667"/>
      <c r="OJC7" s="145"/>
      <c r="OJD7" s="145"/>
      <c r="OJE7" s="616"/>
      <c r="OJF7" s="616"/>
      <c r="OJG7" s="667"/>
      <c r="OJH7" s="144"/>
      <c r="OJI7" s="144"/>
      <c r="OJJ7" s="144"/>
      <c r="OJK7" s="667"/>
      <c r="OJL7" s="667"/>
      <c r="OJM7" s="144"/>
      <c r="OJN7" s="144"/>
      <c r="OJO7" s="144"/>
      <c r="OJP7" s="616"/>
      <c r="OJQ7" s="667"/>
      <c r="OJR7" s="667"/>
      <c r="OJS7" s="145"/>
      <c r="OJT7" s="667"/>
      <c r="OJU7" s="667"/>
      <c r="OJV7" s="667"/>
      <c r="OJW7" s="667"/>
      <c r="OJX7" s="145"/>
      <c r="OJY7" s="145"/>
      <c r="OJZ7" s="616"/>
      <c r="OKA7" s="616"/>
      <c r="OKB7" s="667"/>
      <c r="OKC7" s="144"/>
      <c r="OKD7" s="144"/>
      <c r="OKE7" s="144"/>
      <c r="OKF7" s="667"/>
      <c r="OKG7" s="667"/>
      <c r="OKH7" s="144"/>
      <c r="OKI7" s="144"/>
      <c r="OKJ7" s="144"/>
      <c r="OKK7" s="616"/>
      <c r="OKL7" s="667"/>
      <c r="OKM7" s="667"/>
      <c r="OKN7" s="145"/>
      <c r="OKO7" s="667"/>
      <c r="OKP7" s="667"/>
      <c r="OKQ7" s="667"/>
      <c r="OKR7" s="667"/>
      <c r="OKS7" s="145"/>
      <c r="OKT7" s="145"/>
      <c r="OKU7" s="616"/>
      <c r="OKV7" s="616"/>
      <c r="OKW7" s="667"/>
      <c r="OKX7" s="144"/>
      <c r="OKY7" s="144"/>
      <c r="OKZ7" s="144"/>
      <c r="OLA7" s="667"/>
      <c r="OLB7" s="667"/>
      <c r="OLC7" s="144"/>
      <c r="OLD7" s="144"/>
      <c r="OLE7" s="144"/>
      <c r="OLF7" s="616"/>
      <c r="OLG7" s="667"/>
      <c r="OLH7" s="667"/>
      <c r="OLI7" s="145"/>
      <c r="OLJ7" s="667"/>
      <c r="OLK7" s="667"/>
      <c r="OLL7" s="667"/>
      <c r="OLM7" s="667"/>
      <c r="OLN7" s="145"/>
      <c r="OLO7" s="145"/>
      <c r="OLP7" s="616"/>
      <c r="OLQ7" s="616"/>
      <c r="OLR7" s="667"/>
      <c r="OLS7" s="144"/>
      <c r="OLT7" s="144"/>
      <c r="OLU7" s="144"/>
      <c r="OLV7" s="667"/>
      <c r="OLW7" s="667"/>
      <c r="OLX7" s="144"/>
      <c r="OLY7" s="144"/>
      <c r="OLZ7" s="144"/>
      <c r="OMA7" s="616"/>
      <c r="OMB7" s="667"/>
      <c r="OMC7" s="667"/>
      <c r="OMD7" s="145"/>
      <c r="OME7" s="667"/>
      <c r="OMF7" s="667"/>
      <c r="OMG7" s="667"/>
      <c r="OMH7" s="667"/>
      <c r="OMI7" s="145"/>
      <c r="OMJ7" s="145"/>
      <c r="OMK7" s="616"/>
      <c r="OML7" s="616"/>
      <c r="OMM7" s="667"/>
      <c r="OMN7" s="144"/>
      <c r="OMO7" s="144"/>
      <c r="OMP7" s="144"/>
      <c r="OMQ7" s="667"/>
      <c r="OMR7" s="667"/>
      <c r="OMS7" s="144"/>
      <c r="OMT7" s="144"/>
      <c r="OMU7" s="144"/>
      <c r="OMV7" s="616"/>
      <c r="OMW7" s="667"/>
      <c r="OMX7" s="667"/>
      <c r="OMY7" s="145"/>
      <c r="OMZ7" s="667"/>
      <c r="ONA7" s="667"/>
      <c r="ONB7" s="667"/>
      <c r="ONC7" s="667"/>
      <c r="OND7" s="145"/>
      <c r="ONE7" s="145"/>
      <c r="ONF7" s="616"/>
      <c r="ONG7" s="616"/>
      <c r="ONH7" s="667"/>
      <c r="ONI7" s="144"/>
      <c r="ONJ7" s="144"/>
      <c r="ONK7" s="144"/>
      <c r="ONL7" s="667"/>
      <c r="ONM7" s="667"/>
      <c r="ONN7" s="144"/>
      <c r="ONO7" s="144"/>
      <c r="ONP7" s="144"/>
      <c r="ONQ7" s="616"/>
      <c r="ONR7" s="667"/>
      <c r="ONS7" s="667"/>
      <c r="ONT7" s="145"/>
      <c r="ONU7" s="667"/>
      <c r="ONV7" s="667"/>
      <c r="ONW7" s="667"/>
      <c r="ONX7" s="667"/>
      <c r="ONY7" s="145"/>
      <c r="ONZ7" s="145"/>
      <c r="OOA7" s="616"/>
      <c r="OOB7" s="616"/>
      <c r="OOC7" s="667"/>
      <c r="OOD7" s="144"/>
      <c r="OOE7" s="144"/>
      <c r="OOF7" s="144"/>
      <c r="OOG7" s="667"/>
      <c r="OOH7" s="667"/>
      <c r="OOI7" s="144"/>
      <c r="OOJ7" s="144"/>
      <c r="OOK7" s="144"/>
      <c r="OOL7" s="616"/>
      <c r="OOM7" s="667"/>
      <c r="OON7" s="667"/>
      <c r="OOO7" s="145"/>
      <c r="OOP7" s="667"/>
      <c r="OOQ7" s="667"/>
      <c r="OOR7" s="667"/>
      <c r="OOS7" s="667"/>
      <c r="OOT7" s="145"/>
      <c r="OOU7" s="145"/>
      <c r="OOV7" s="616"/>
      <c r="OOW7" s="616"/>
      <c r="OOX7" s="667"/>
      <c r="OOY7" s="144"/>
      <c r="OOZ7" s="144"/>
      <c r="OPA7" s="144"/>
      <c r="OPB7" s="667"/>
      <c r="OPC7" s="667"/>
      <c r="OPD7" s="144"/>
      <c r="OPE7" s="144"/>
      <c r="OPF7" s="144"/>
      <c r="OPG7" s="616"/>
      <c r="OPH7" s="667"/>
      <c r="OPI7" s="667"/>
      <c r="OPJ7" s="145"/>
      <c r="OPK7" s="667"/>
      <c r="OPL7" s="667"/>
      <c r="OPM7" s="667"/>
      <c r="OPN7" s="667"/>
      <c r="OPO7" s="145"/>
      <c r="OPP7" s="145"/>
      <c r="OPQ7" s="616"/>
      <c r="OPR7" s="616"/>
      <c r="OPS7" s="667"/>
      <c r="OPT7" s="144"/>
      <c r="OPU7" s="144"/>
      <c r="OPV7" s="144"/>
      <c r="OPW7" s="667"/>
      <c r="OPX7" s="667"/>
      <c r="OPY7" s="144"/>
      <c r="OPZ7" s="144"/>
      <c r="OQA7" s="144"/>
      <c r="OQB7" s="616"/>
      <c r="OQC7" s="667"/>
      <c r="OQD7" s="667"/>
      <c r="OQE7" s="145"/>
      <c r="OQF7" s="667"/>
      <c r="OQG7" s="667"/>
      <c r="OQH7" s="667"/>
      <c r="OQI7" s="667"/>
      <c r="OQJ7" s="145"/>
      <c r="OQK7" s="145"/>
      <c r="OQL7" s="616"/>
      <c r="OQM7" s="616"/>
      <c r="OQN7" s="667"/>
      <c r="OQO7" s="144"/>
      <c r="OQP7" s="144"/>
      <c r="OQQ7" s="144"/>
      <c r="OQR7" s="667"/>
      <c r="OQS7" s="667"/>
      <c r="OQT7" s="144"/>
      <c r="OQU7" s="144"/>
      <c r="OQV7" s="144"/>
      <c r="OQW7" s="616"/>
      <c r="OQX7" s="667"/>
      <c r="OQY7" s="667"/>
      <c r="OQZ7" s="145"/>
      <c r="ORA7" s="667"/>
      <c r="ORB7" s="667"/>
      <c r="ORC7" s="667"/>
      <c r="ORD7" s="667"/>
      <c r="ORE7" s="145"/>
      <c r="ORF7" s="145"/>
      <c r="ORG7" s="616"/>
      <c r="ORH7" s="616"/>
      <c r="ORI7" s="667"/>
      <c r="ORJ7" s="144"/>
      <c r="ORK7" s="144"/>
      <c r="ORL7" s="144"/>
      <c r="ORM7" s="667"/>
      <c r="ORN7" s="667"/>
      <c r="ORO7" s="144"/>
      <c r="ORP7" s="144"/>
      <c r="ORQ7" s="144"/>
      <c r="ORR7" s="616"/>
      <c r="ORS7" s="667"/>
      <c r="ORT7" s="667"/>
      <c r="ORU7" s="145"/>
      <c r="ORV7" s="667"/>
      <c r="ORW7" s="667"/>
      <c r="ORX7" s="667"/>
      <c r="ORY7" s="667"/>
      <c r="ORZ7" s="145"/>
      <c r="OSA7" s="145"/>
      <c r="OSB7" s="616"/>
      <c r="OSC7" s="616"/>
      <c r="OSD7" s="667"/>
      <c r="OSE7" s="144"/>
      <c r="OSF7" s="144"/>
      <c r="OSG7" s="144"/>
      <c r="OSH7" s="667"/>
      <c r="OSI7" s="667"/>
      <c r="OSJ7" s="144"/>
      <c r="OSK7" s="144"/>
      <c r="OSL7" s="144"/>
      <c r="OSM7" s="616"/>
      <c r="OSN7" s="667"/>
      <c r="OSO7" s="667"/>
      <c r="OSP7" s="145"/>
      <c r="OSQ7" s="667"/>
      <c r="OSR7" s="667"/>
      <c r="OSS7" s="667"/>
      <c r="OST7" s="667"/>
      <c r="OSU7" s="145"/>
      <c r="OSV7" s="145"/>
      <c r="OSW7" s="616"/>
      <c r="OSX7" s="616"/>
      <c r="OSY7" s="667"/>
      <c r="OSZ7" s="144"/>
      <c r="OTA7" s="144"/>
      <c r="OTB7" s="144"/>
      <c r="OTC7" s="667"/>
      <c r="OTD7" s="667"/>
      <c r="OTE7" s="144"/>
      <c r="OTF7" s="144"/>
      <c r="OTG7" s="144"/>
      <c r="OTH7" s="616"/>
      <c r="OTI7" s="667"/>
      <c r="OTJ7" s="667"/>
      <c r="OTK7" s="145"/>
      <c r="OTL7" s="667"/>
      <c r="OTM7" s="667"/>
      <c r="OTN7" s="667"/>
      <c r="OTO7" s="667"/>
      <c r="OTP7" s="145"/>
      <c r="OTQ7" s="145"/>
      <c r="OTR7" s="616"/>
      <c r="OTS7" s="616"/>
      <c r="OTT7" s="667"/>
      <c r="OTU7" s="144"/>
      <c r="OTV7" s="144"/>
      <c r="OTW7" s="144"/>
      <c r="OTX7" s="667"/>
      <c r="OTY7" s="667"/>
      <c r="OTZ7" s="144"/>
      <c r="OUA7" s="144"/>
      <c r="OUB7" s="144"/>
      <c r="OUC7" s="616"/>
      <c r="OUD7" s="667"/>
      <c r="OUE7" s="667"/>
      <c r="OUF7" s="145"/>
      <c r="OUG7" s="667"/>
      <c r="OUH7" s="667"/>
      <c r="OUI7" s="667"/>
      <c r="OUJ7" s="667"/>
      <c r="OUK7" s="145"/>
      <c r="OUL7" s="145"/>
      <c r="OUM7" s="616"/>
      <c r="OUN7" s="616"/>
      <c r="OUO7" s="667"/>
      <c r="OUP7" s="144"/>
      <c r="OUQ7" s="144"/>
      <c r="OUR7" s="144"/>
      <c r="OUS7" s="667"/>
      <c r="OUT7" s="667"/>
      <c r="OUU7" s="144"/>
      <c r="OUV7" s="144"/>
      <c r="OUW7" s="144"/>
      <c r="OUX7" s="616"/>
      <c r="OUY7" s="667"/>
      <c r="OUZ7" s="667"/>
      <c r="OVA7" s="145"/>
      <c r="OVB7" s="667"/>
      <c r="OVC7" s="667"/>
      <c r="OVD7" s="667"/>
      <c r="OVE7" s="667"/>
      <c r="OVF7" s="145"/>
      <c r="OVG7" s="145"/>
      <c r="OVH7" s="616"/>
      <c r="OVI7" s="616"/>
      <c r="OVJ7" s="667"/>
      <c r="OVK7" s="144"/>
      <c r="OVL7" s="144"/>
      <c r="OVM7" s="144"/>
      <c r="OVN7" s="667"/>
      <c r="OVO7" s="667"/>
      <c r="OVP7" s="144"/>
      <c r="OVQ7" s="144"/>
      <c r="OVR7" s="144"/>
      <c r="OVS7" s="616"/>
      <c r="OVT7" s="667"/>
      <c r="OVU7" s="667"/>
      <c r="OVV7" s="145"/>
      <c r="OVW7" s="667"/>
      <c r="OVX7" s="667"/>
      <c r="OVY7" s="667"/>
      <c r="OVZ7" s="667"/>
      <c r="OWA7" s="145"/>
      <c r="OWB7" s="145"/>
      <c r="OWC7" s="616"/>
      <c r="OWD7" s="616"/>
      <c r="OWE7" s="667"/>
      <c r="OWF7" s="144"/>
      <c r="OWG7" s="144"/>
      <c r="OWH7" s="144"/>
      <c r="OWI7" s="667"/>
      <c r="OWJ7" s="667"/>
      <c r="OWK7" s="144"/>
      <c r="OWL7" s="144"/>
      <c r="OWM7" s="144"/>
      <c r="OWN7" s="616"/>
      <c r="OWO7" s="667"/>
      <c r="OWP7" s="667"/>
      <c r="OWQ7" s="145"/>
      <c r="OWR7" s="667"/>
      <c r="OWS7" s="667"/>
      <c r="OWT7" s="667"/>
      <c r="OWU7" s="667"/>
      <c r="OWV7" s="145"/>
      <c r="OWW7" s="145"/>
      <c r="OWX7" s="616"/>
      <c r="OWY7" s="616"/>
      <c r="OWZ7" s="667"/>
      <c r="OXA7" s="144"/>
      <c r="OXB7" s="144"/>
      <c r="OXC7" s="144"/>
      <c r="OXD7" s="667"/>
      <c r="OXE7" s="667"/>
      <c r="OXF7" s="144"/>
      <c r="OXG7" s="144"/>
      <c r="OXH7" s="144"/>
      <c r="OXI7" s="616"/>
      <c r="OXJ7" s="667"/>
      <c r="OXK7" s="667"/>
      <c r="OXL7" s="145"/>
      <c r="OXM7" s="667"/>
      <c r="OXN7" s="667"/>
      <c r="OXO7" s="667"/>
      <c r="OXP7" s="667"/>
      <c r="OXQ7" s="145"/>
      <c r="OXR7" s="145"/>
      <c r="OXS7" s="616"/>
      <c r="OXT7" s="616"/>
      <c r="OXU7" s="667"/>
      <c r="OXV7" s="144"/>
      <c r="OXW7" s="144"/>
      <c r="OXX7" s="144"/>
      <c r="OXY7" s="667"/>
      <c r="OXZ7" s="667"/>
      <c r="OYA7" s="144"/>
      <c r="OYB7" s="144"/>
      <c r="OYC7" s="144"/>
      <c r="OYD7" s="616"/>
      <c r="OYE7" s="667"/>
      <c r="OYF7" s="667"/>
      <c r="OYG7" s="145"/>
      <c r="OYH7" s="667"/>
      <c r="OYI7" s="667"/>
      <c r="OYJ7" s="667"/>
      <c r="OYK7" s="667"/>
      <c r="OYL7" s="145"/>
      <c r="OYM7" s="145"/>
      <c r="OYN7" s="616"/>
      <c r="OYO7" s="616"/>
      <c r="OYP7" s="667"/>
      <c r="OYQ7" s="144"/>
      <c r="OYR7" s="144"/>
      <c r="OYS7" s="144"/>
      <c r="OYT7" s="667"/>
      <c r="OYU7" s="667"/>
      <c r="OYV7" s="144"/>
      <c r="OYW7" s="144"/>
      <c r="OYX7" s="144"/>
      <c r="OYY7" s="616"/>
      <c r="OYZ7" s="667"/>
      <c r="OZA7" s="667"/>
      <c r="OZB7" s="145"/>
      <c r="OZC7" s="667"/>
      <c r="OZD7" s="667"/>
      <c r="OZE7" s="667"/>
      <c r="OZF7" s="667"/>
      <c r="OZG7" s="145"/>
      <c r="OZH7" s="145"/>
      <c r="OZI7" s="616"/>
      <c r="OZJ7" s="616"/>
      <c r="OZK7" s="667"/>
      <c r="OZL7" s="144"/>
      <c r="OZM7" s="144"/>
      <c r="OZN7" s="144"/>
      <c r="OZO7" s="667"/>
      <c r="OZP7" s="667"/>
      <c r="OZQ7" s="144"/>
      <c r="OZR7" s="144"/>
      <c r="OZS7" s="144"/>
      <c r="OZT7" s="616"/>
      <c r="OZU7" s="667"/>
      <c r="OZV7" s="667"/>
      <c r="OZW7" s="145"/>
      <c r="OZX7" s="667"/>
      <c r="OZY7" s="667"/>
      <c r="OZZ7" s="667"/>
      <c r="PAA7" s="667"/>
      <c r="PAB7" s="145"/>
      <c r="PAC7" s="145"/>
      <c r="PAD7" s="616"/>
      <c r="PAE7" s="616"/>
      <c r="PAF7" s="667"/>
      <c r="PAG7" s="144"/>
      <c r="PAH7" s="144"/>
      <c r="PAI7" s="144"/>
      <c r="PAJ7" s="667"/>
      <c r="PAK7" s="667"/>
      <c r="PAL7" s="144"/>
      <c r="PAM7" s="144"/>
      <c r="PAN7" s="144"/>
      <c r="PAO7" s="616"/>
      <c r="PAP7" s="667"/>
      <c r="PAQ7" s="667"/>
      <c r="PAR7" s="145"/>
      <c r="PAS7" s="667"/>
      <c r="PAT7" s="667"/>
      <c r="PAU7" s="667"/>
      <c r="PAV7" s="667"/>
      <c r="PAW7" s="145"/>
      <c r="PAX7" s="145"/>
      <c r="PAY7" s="616"/>
      <c r="PAZ7" s="616"/>
      <c r="PBA7" s="667"/>
      <c r="PBB7" s="144"/>
      <c r="PBC7" s="144"/>
      <c r="PBD7" s="144"/>
      <c r="PBE7" s="667"/>
      <c r="PBF7" s="667"/>
      <c r="PBG7" s="144"/>
      <c r="PBH7" s="144"/>
      <c r="PBI7" s="144"/>
      <c r="PBJ7" s="616"/>
      <c r="PBK7" s="667"/>
      <c r="PBL7" s="667"/>
      <c r="PBM7" s="145"/>
      <c r="PBN7" s="667"/>
      <c r="PBO7" s="667"/>
      <c r="PBP7" s="667"/>
      <c r="PBQ7" s="667"/>
      <c r="PBR7" s="145"/>
      <c r="PBS7" s="145"/>
      <c r="PBT7" s="616"/>
      <c r="PBU7" s="616"/>
      <c r="PBV7" s="667"/>
      <c r="PBW7" s="144"/>
      <c r="PBX7" s="144"/>
      <c r="PBY7" s="144"/>
      <c r="PBZ7" s="667"/>
      <c r="PCA7" s="667"/>
      <c r="PCB7" s="144"/>
      <c r="PCC7" s="144"/>
      <c r="PCD7" s="144"/>
      <c r="PCE7" s="616"/>
      <c r="PCF7" s="667"/>
      <c r="PCG7" s="667"/>
      <c r="PCH7" s="145"/>
      <c r="PCI7" s="667"/>
      <c r="PCJ7" s="667"/>
      <c r="PCK7" s="667"/>
      <c r="PCL7" s="667"/>
      <c r="PCM7" s="145"/>
      <c r="PCN7" s="145"/>
      <c r="PCO7" s="616"/>
      <c r="PCP7" s="616"/>
      <c r="PCQ7" s="667"/>
      <c r="PCR7" s="144"/>
      <c r="PCS7" s="144"/>
      <c r="PCT7" s="144"/>
      <c r="PCU7" s="667"/>
      <c r="PCV7" s="667"/>
      <c r="PCW7" s="144"/>
      <c r="PCX7" s="144"/>
      <c r="PCY7" s="144"/>
      <c r="PCZ7" s="616"/>
      <c r="PDA7" s="667"/>
      <c r="PDB7" s="667"/>
      <c r="PDC7" s="145"/>
      <c r="PDD7" s="667"/>
      <c r="PDE7" s="667"/>
      <c r="PDF7" s="667"/>
      <c r="PDG7" s="667"/>
      <c r="PDH7" s="145"/>
      <c r="PDI7" s="145"/>
      <c r="PDJ7" s="616"/>
      <c r="PDK7" s="616"/>
      <c r="PDL7" s="667"/>
      <c r="PDM7" s="144"/>
      <c r="PDN7" s="144"/>
      <c r="PDO7" s="144"/>
      <c r="PDP7" s="667"/>
      <c r="PDQ7" s="667"/>
      <c r="PDR7" s="144"/>
      <c r="PDS7" s="144"/>
      <c r="PDT7" s="144"/>
      <c r="PDU7" s="616"/>
      <c r="PDV7" s="667"/>
      <c r="PDW7" s="667"/>
      <c r="PDX7" s="145"/>
      <c r="PDY7" s="667"/>
      <c r="PDZ7" s="667"/>
      <c r="PEA7" s="667"/>
      <c r="PEB7" s="667"/>
      <c r="PEC7" s="145"/>
      <c r="PED7" s="145"/>
      <c r="PEE7" s="616"/>
      <c r="PEF7" s="616"/>
      <c r="PEG7" s="667"/>
      <c r="PEH7" s="144"/>
      <c r="PEI7" s="144"/>
      <c r="PEJ7" s="144"/>
      <c r="PEK7" s="667"/>
      <c r="PEL7" s="667"/>
      <c r="PEM7" s="144"/>
      <c r="PEN7" s="144"/>
      <c r="PEO7" s="144"/>
      <c r="PEP7" s="616"/>
      <c r="PEQ7" s="667"/>
      <c r="PER7" s="667"/>
      <c r="PES7" s="145"/>
      <c r="PET7" s="667"/>
      <c r="PEU7" s="667"/>
      <c r="PEV7" s="667"/>
      <c r="PEW7" s="667"/>
      <c r="PEX7" s="145"/>
      <c r="PEY7" s="145"/>
      <c r="PEZ7" s="616"/>
      <c r="PFA7" s="616"/>
      <c r="PFB7" s="667"/>
      <c r="PFC7" s="144"/>
      <c r="PFD7" s="144"/>
      <c r="PFE7" s="144"/>
      <c r="PFF7" s="667"/>
      <c r="PFG7" s="667"/>
      <c r="PFH7" s="144"/>
      <c r="PFI7" s="144"/>
      <c r="PFJ7" s="144"/>
      <c r="PFK7" s="616"/>
      <c r="PFL7" s="667"/>
      <c r="PFM7" s="667"/>
      <c r="PFN7" s="145"/>
      <c r="PFO7" s="667"/>
      <c r="PFP7" s="667"/>
      <c r="PFQ7" s="667"/>
      <c r="PFR7" s="667"/>
      <c r="PFS7" s="145"/>
      <c r="PFT7" s="145"/>
      <c r="PFU7" s="616"/>
      <c r="PFV7" s="616"/>
      <c r="PFW7" s="667"/>
      <c r="PFX7" s="144"/>
      <c r="PFY7" s="144"/>
      <c r="PFZ7" s="144"/>
      <c r="PGA7" s="667"/>
      <c r="PGB7" s="667"/>
      <c r="PGC7" s="144"/>
      <c r="PGD7" s="144"/>
      <c r="PGE7" s="144"/>
      <c r="PGF7" s="616"/>
      <c r="PGG7" s="667"/>
      <c r="PGH7" s="667"/>
      <c r="PGI7" s="145"/>
      <c r="PGJ7" s="667"/>
      <c r="PGK7" s="667"/>
      <c r="PGL7" s="667"/>
      <c r="PGM7" s="667"/>
      <c r="PGN7" s="145"/>
      <c r="PGO7" s="145"/>
      <c r="PGP7" s="616"/>
      <c r="PGQ7" s="616"/>
      <c r="PGR7" s="667"/>
      <c r="PGS7" s="144"/>
      <c r="PGT7" s="144"/>
      <c r="PGU7" s="144"/>
      <c r="PGV7" s="667"/>
      <c r="PGW7" s="667"/>
      <c r="PGX7" s="144"/>
      <c r="PGY7" s="144"/>
      <c r="PGZ7" s="144"/>
      <c r="PHA7" s="616"/>
      <c r="PHB7" s="667"/>
      <c r="PHC7" s="667"/>
      <c r="PHD7" s="145"/>
      <c r="PHE7" s="667"/>
      <c r="PHF7" s="667"/>
      <c r="PHG7" s="667"/>
      <c r="PHH7" s="667"/>
      <c r="PHI7" s="145"/>
      <c r="PHJ7" s="145"/>
      <c r="PHK7" s="616"/>
      <c r="PHL7" s="616"/>
      <c r="PHM7" s="667"/>
      <c r="PHN7" s="144"/>
      <c r="PHO7" s="144"/>
      <c r="PHP7" s="144"/>
      <c r="PHQ7" s="667"/>
      <c r="PHR7" s="667"/>
      <c r="PHS7" s="144"/>
      <c r="PHT7" s="144"/>
      <c r="PHU7" s="144"/>
      <c r="PHV7" s="616"/>
      <c r="PHW7" s="667"/>
      <c r="PHX7" s="667"/>
      <c r="PHY7" s="145"/>
      <c r="PHZ7" s="667"/>
      <c r="PIA7" s="667"/>
      <c r="PIB7" s="667"/>
      <c r="PIC7" s="667"/>
      <c r="PID7" s="145"/>
      <c r="PIE7" s="145"/>
      <c r="PIF7" s="616"/>
      <c r="PIG7" s="616"/>
      <c r="PIH7" s="667"/>
      <c r="PII7" s="144"/>
      <c r="PIJ7" s="144"/>
      <c r="PIK7" s="144"/>
      <c r="PIL7" s="667"/>
      <c r="PIM7" s="667"/>
      <c r="PIN7" s="144"/>
      <c r="PIO7" s="144"/>
      <c r="PIP7" s="144"/>
      <c r="PIQ7" s="616"/>
      <c r="PIR7" s="667"/>
      <c r="PIS7" s="667"/>
      <c r="PIT7" s="145"/>
      <c r="PIU7" s="667"/>
      <c r="PIV7" s="667"/>
      <c r="PIW7" s="667"/>
      <c r="PIX7" s="667"/>
      <c r="PIY7" s="145"/>
      <c r="PIZ7" s="145"/>
      <c r="PJA7" s="616"/>
      <c r="PJB7" s="616"/>
      <c r="PJC7" s="667"/>
      <c r="PJD7" s="144"/>
      <c r="PJE7" s="144"/>
      <c r="PJF7" s="144"/>
      <c r="PJG7" s="667"/>
      <c r="PJH7" s="667"/>
      <c r="PJI7" s="144"/>
      <c r="PJJ7" s="144"/>
      <c r="PJK7" s="144"/>
      <c r="PJL7" s="616"/>
      <c r="PJM7" s="667"/>
      <c r="PJN7" s="667"/>
      <c r="PJO7" s="145"/>
      <c r="PJP7" s="667"/>
      <c r="PJQ7" s="667"/>
      <c r="PJR7" s="667"/>
      <c r="PJS7" s="667"/>
      <c r="PJT7" s="145"/>
      <c r="PJU7" s="145"/>
      <c r="PJV7" s="616"/>
      <c r="PJW7" s="616"/>
      <c r="PJX7" s="667"/>
      <c r="PJY7" s="144"/>
      <c r="PJZ7" s="144"/>
      <c r="PKA7" s="144"/>
      <c r="PKB7" s="667"/>
      <c r="PKC7" s="667"/>
      <c r="PKD7" s="144"/>
      <c r="PKE7" s="144"/>
      <c r="PKF7" s="144"/>
      <c r="PKG7" s="616"/>
      <c r="PKH7" s="667"/>
      <c r="PKI7" s="667"/>
      <c r="PKJ7" s="145"/>
      <c r="PKK7" s="667"/>
      <c r="PKL7" s="667"/>
      <c r="PKM7" s="667"/>
      <c r="PKN7" s="667"/>
      <c r="PKO7" s="145"/>
      <c r="PKP7" s="145"/>
      <c r="PKQ7" s="616"/>
      <c r="PKR7" s="616"/>
      <c r="PKS7" s="667"/>
      <c r="PKT7" s="144"/>
      <c r="PKU7" s="144"/>
      <c r="PKV7" s="144"/>
      <c r="PKW7" s="667"/>
      <c r="PKX7" s="667"/>
      <c r="PKY7" s="144"/>
      <c r="PKZ7" s="144"/>
      <c r="PLA7" s="144"/>
      <c r="PLB7" s="616"/>
      <c r="PLC7" s="667"/>
      <c r="PLD7" s="667"/>
      <c r="PLE7" s="145"/>
      <c r="PLF7" s="667"/>
      <c r="PLG7" s="667"/>
      <c r="PLH7" s="667"/>
      <c r="PLI7" s="667"/>
      <c r="PLJ7" s="145"/>
      <c r="PLK7" s="145"/>
      <c r="PLL7" s="616"/>
      <c r="PLM7" s="616"/>
      <c r="PLN7" s="667"/>
      <c r="PLO7" s="144"/>
      <c r="PLP7" s="144"/>
      <c r="PLQ7" s="144"/>
      <c r="PLR7" s="667"/>
      <c r="PLS7" s="667"/>
      <c r="PLT7" s="144"/>
      <c r="PLU7" s="144"/>
      <c r="PLV7" s="144"/>
      <c r="PLW7" s="616"/>
      <c r="PLX7" s="667"/>
      <c r="PLY7" s="667"/>
      <c r="PLZ7" s="145"/>
      <c r="PMA7" s="667"/>
      <c r="PMB7" s="667"/>
      <c r="PMC7" s="667"/>
      <c r="PMD7" s="667"/>
      <c r="PME7" s="145"/>
      <c r="PMF7" s="145"/>
      <c r="PMG7" s="616"/>
      <c r="PMH7" s="616"/>
      <c r="PMI7" s="667"/>
      <c r="PMJ7" s="144"/>
      <c r="PMK7" s="144"/>
      <c r="PML7" s="144"/>
      <c r="PMM7" s="667"/>
      <c r="PMN7" s="667"/>
      <c r="PMO7" s="144"/>
      <c r="PMP7" s="144"/>
      <c r="PMQ7" s="144"/>
      <c r="PMR7" s="616"/>
      <c r="PMS7" s="667"/>
      <c r="PMT7" s="667"/>
      <c r="PMU7" s="145"/>
      <c r="PMV7" s="667"/>
      <c r="PMW7" s="667"/>
      <c r="PMX7" s="667"/>
      <c r="PMY7" s="667"/>
      <c r="PMZ7" s="145"/>
      <c r="PNA7" s="145"/>
      <c r="PNB7" s="616"/>
      <c r="PNC7" s="616"/>
      <c r="PND7" s="667"/>
      <c r="PNE7" s="144"/>
      <c r="PNF7" s="144"/>
      <c r="PNG7" s="144"/>
      <c r="PNH7" s="667"/>
      <c r="PNI7" s="667"/>
      <c r="PNJ7" s="144"/>
      <c r="PNK7" s="144"/>
      <c r="PNL7" s="144"/>
      <c r="PNM7" s="616"/>
      <c r="PNN7" s="667"/>
      <c r="PNO7" s="667"/>
      <c r="PNP7" s="145"/>
      <c r="PNQ7" s="667"/>
      <c r="PNR7" s="667"/>
      <c r="PNS7" s="667"/>
      <c r="PNT7" s="667"/>
      <c r="PNU7" s="145"/>
      <c r="PNV7" s="145"/>
      <c r="PNW7" s="616"/>
      <c r="PNX7" s="616"/>
      <c r="PNY7" s="667"/>
      <c r="PNZ7" s="144"/>
      <c r="POA7" s="144"/>
      <c r="POB7" s="144"/>
      <c r="POC7" s="667"/>
      <c r="POD7" s="667"/>
      <c r="POE7" s="144"/>
      <c r="POF7" s="144"/>
      <c r="POG7" s="144"/>
      <c r="POH7" s="616"/>
      <c r="POI7" s="667"/>
      <c r="POJ7" s="667"/>
      <c r="POK7" s="145"/>
      <c r="POL7" s="667"/>
      <c r="POM7" s="667"/>
      <c r="PON7" s="667"/>
      <c r="POO7" s="667"/>
      <c r="POP7" s="145"/>
      <c r="POQ7" s="145"/>
      <c r="POR7" s="616"/>
      <c r="POS7" s="616"/>
      <c r="POT7" s="667"/>
      <c r="POU7" s="144"/>
      <c r="POV7" s="144"/>
      <c r="POW7" s="144"/>
      <c r="POX7" s="667"/>
      <c r="POY7" s="667"/>
      <c r="POZ7" s="144"/>
      <c r="PPA7" s="144"/>
      <c r="PPB7" s="144"/>
      <c r="PPC7" s="616"/>
      <c r="PPD7" s="667"/>
      <c r="PPE7" s="667"/>
      <c r="PPF7" s="145"/>
      <c r="PPG7" s="667"/>
      <c r="PPH7" s="667"/>
      <c r="PPI7" s="667"/>
      <c r="PPJ7" s="667"/>
      <c r="PPK7" s="145"/>
      <c r="PPL7" s="145"/>
      <c r="PPM7" s="616"/>
      <c r="PPN7" s="616"/>
      <c r="PPO7" s="667"/>
      <c r="PPP7" s="144"/>
      <c r="PPQ7" s="144"/>
      <c r="PPR7" s="144"/>
      <c r="PPS7" s="667"/>
      <c r="PPT7" s="667"/>
      <c r="PPU7" s="144"/>
      <c r="PPV7" s="144"/>
      <c r="PPW7" s="144"/>
      <c r="PPX7" s="616"/>
      <c r="PPY7" s="667"/>
      <c r="PPZ7" s="667"/>
      <c r="PQA7" s="145"/>
      <c r="PQB7" s="667"/>
      <c r="PQC7" s="667"/>
      <c r="PQD7" s="667"/>
      <c r="PQE7" s="667"/>
      <c r="PQF7" s="145"/>
      <c r="PQG7" s="145"/>
      <c r="PQH7" s="616"/>
      <c r="PQI7" s="616"/>
      <c r="PQJ7" s="667"/>
      <c r="PQK7" s="144"/>
      <c r="PQL7" s="144"/>
      <c r="PQM7" s="144"/>
      <c r="PQN7" s="667"/>
      <c r="PQO7" s="667"/>
      <c r="PQP7" s="144"/>
      <c r="PQQ7" s="144"/>
      <c r="PQR7" s="144"/>
      <c r="PQS7" s="616"/>
      <c r="PQT7" s="667"/>
      <c r="PQU7" s="667"/>
      <c r="PQV7" s="145"/>
      <c r="PQW7" s="667"/>
      <c r="PQX7" s="667"/>
      <c r="PQY7" s="667"/>
      <c r="PQZ7" s="667"/>
      <c r="PRA7" s="145"/>
      <c r="PRB7" s="145"/>
      <c r="PRC7" s="616"/>
      <c r="PRD7" s="616"/>
      <c r="PRE7" s="667"/>
      <c r="PRF7" s="144"/>
      <c r="PRG7" s="144"/>
      <c r="PRH7" s="144"/>
      <c r="PRI7" s="667"/>
      <c r="PRJ7" s="667"/>
      <c r="PRK7" s="144"/>
      <c r="PRL7" s="144"/>
      <c r="PRM7" s="144"/>
      <c r="PRN7" s="616"/>
      <c r="PRO7" s="667"/>
      <c r="PRP7" s="667"/>
      <c r="PRQ7" s="145"/>
      <c r="PRR7" s="667"/>
      <c r="PRS7" s="667"/>
      <c r="PRT7" s="667"/>
      <c r="PRU7" s="667"/>
      <c r="PRV7" s="145"/>
      <c r="PRW7" s="145"/>
      <c r="PRX7" s="616"/>
      <c r="PRY7" s="616"/>
      <c r="PRZ7" s="667"/>
      <c r="PSA7" s="144"/>
      <c r="PSB7" s="144"/>
      <c r="PSC7" s="144"/>
      <c r="PSD7" s="667"/>
      <c r="PSE7" s="667"/>
      <c r="PSF7" s="144"/>
      <c r="PSG7" s="144"/>
      <c r="PSH7" s="144"/>
      <c r="PSI7" s="616"/>
      <c r="PSJ7" s="667"/>
      <c r="PSK7" s="667"/>
      <c r="PSL7" s="145"/>
      <c r="PSM7" s="667"/>
      <c r="PSN7" s="667"/>
      <c r="PSO7" s="667"/>
      <c r="PSP7" s="667"/>
      <c r="PSQ7" s="145"/>
      <c r="PSR7" s="145"/>
      <c r="PSS7" s="616"/>
      <c r="PST7" s="616"/>
      <c r="PSU7" s="667"/>
      <c r="PSV7" s="144"/>
      <c r="PSW7" s="144"/>
      <c r="PSX7" s="144"/>
      <c r="PSY7" s="667"/>
      <c r="PSZ7" s="667"/>
      <c r="PTA7" s="144"/>
      <c r="PTB7" s="144"/>
      <c r="PTC7" s="144"/>
      <c r="PTD7" s="616"/>
      <c r="PTE7" s="667"/>
      <c r="PTF7" s="667"/>
      <c r="PTG7" s="145"/>
      <c r="PTH7" s="667"/>
      <c r="PTI7" s="667"/>
      <c r="PTJ7" s="667"/>
      <c r="PTK7" s="667"/>
      <c r="PTL7" s="145"/>
      <c r="PTM7" s="145"/>
      <c r="PTN7" s="616"/>
      <c r="PTO7" s="616"/>
      <c r="PTP7" s="667"/>
      <c r="PTQ7" s="144"/>
      <c r="PTR7" s="144"/>
      <c r="PTS7" s="144"/>
      <c r="PTT7" s="667"/>
      <c r="PTU7" s="667"/>
      <c r="PTV7" s="144"/>
      <c r="PTW7" s="144"/>
      <c r="PTX7" s="144"/>
      <c r="PTY7" s="616"/>
      <c r="PTZ7" s="667"/>
      <c r="PUA7" s="667"/>
      <c r="PUB7" s="145"/>
      <c r="PUC7" s="667"/>
      <c r="PUD7" s="667"/>
      <c r="PUE7" s="667"/>
      <c r="PUF7" s="667"/>
      <c r="PUG7" s="145"/>
      <c r="PUH7" s="145"/>
      <c r="PUI7" s="616"/>
      <c r="PUJ7" s="616"/>
      <c r="PUK7" s="667"/>
      <c r="PUL7" s="144"/>
      <c r="PUM7" s="144"/>
      <c r="PUN7" s="144"/>
      <c r="PUO7" s="667"/>
      <c r="PUP7" s="667"/>
      <c r="PUQ7" s="144"/>
      <c r="PUR7" s="144"/>
      <c r="PUS7" s="144"/>
      <c r="PUT7" s="616"/>
      <c r="PUU7" s="667"/>
      <c r="PUV7" s="667"/>
      <c r="PUW7" s="145"/>
      <c r="PUX7" s="667"/>
      <c r="PUY7" s="667"/>
      <c r="PUZ7" s="667"/>
      <c r="PVA7" s="667"/>
      <c r="PVB7" s="145"/>
      <c r="PVC7" s="145"/>
      <c r="PVD7" s="616"/>
      <c r="PVE7" s="616"/>
      <c r="PVF7" s="667"/>
      <c r="PVG7" s="144"/>
      <c r="PVH7" s="144"/>
      <c r="PVI7" s="144"/>
      <c r="PVJ7" s="667"/>
      <c r="PVK7" s="667"/>
      <c r="PVL7" s="144"/>
      <c r="PVM7" s="144"/>
      <c r="PVN7" s="144"/>
      <c r="PVO7" s="616"/>
      <c r="PVP7" s="667"/>
      <c r="PVQ7" s="667"/>
      <c r="PVR7" s="145"/>
      <c r="PVS7" s="667"/>
      <c r="PVT7" s="667"/>
      <c r="PVU7" s="667"/>
      <c r="PVV7" s="667"/>
      <c r="PVW7" s="145"/>
      <c r="PVX7" s="145"/>
      <c r="PVY7" s="616"/>
      <c r="PVZ7" s="616"/>
      <c r="PWA7" s="667"/>
      <c r="PWB7" s="144"/>
      <c r="PWC7" s="144"/>
      <c r="PWD7" s="144"/>
      <c r="PWE7" s="667"/>
      <c r="PWF7" s="667"/>
      <c r="PWG7" s="144"/>
      <c r="PWH7" s="144"/>
      <c r="PWI7" s="144"/>
      <c r="PWJ7" s="616"/>
      <c r="PWK7" s="667"/>
      <c r="PWL7" s="667"/>
      <c r="PWM7" s="145"/>
      <c r="PWN7" s="667"/>
      <c r="PWO7" s="667"/>
      <c r="PWP7" s="667"/>
      <c r="PWQ7" s="667"/>
      <c r="PWR7" s="145"/>
      <c r="PWS7" s="145"/>
      <c r="PWT7" s="616"/>
      <c r="PWU7" s="616"/>
      <c r="PWV7" s="667"/>
      <c r="PWW7" s="144"/>
      <c r="PWX7" s="144"/>
      <c r="PWY7" s="144"/>
      <c r="PWZ7" s="667"/>
      <c r="PXA7" s="667"/>
      <c r="PXB7" s="144"/>
      <c r="PXC7" s="144"/>
      <c r="PXD7" s="144"/>
      <c r="PXE7" s="616"/>
      <c r="PXF7" s="667"/>
      <c r="PXG7" s="667"/>
      <c r="PXH7" s="145"/>
      <c r="PXI7" s="667"/>
      <c r="PXJ7" s="667"/>
      <c r="PXK7" s="667"/>
      <c r="PXL7" s="667"/>
      <c r="PXM7" s="145"/>
      <c r="PXN7" s="145"/>
      <c r="PXO7" s="616"/>
      <c r="PXP7" s="616"/>
      <c r="PXQ7" s="667"/>
      <c r="PXR7" s="144"/>
      <c r="PXS7" s="144"/>
      <c r="PXT7" s="144"/>
      <c r="PXU7" s="667"/>
      <c r="PXV7" s="667"/>
      <c r="PXW7" s="144"/>
      <c r="PXX7" s="144"/>
      <c r="PXY7" s="144"/>
      <c r="PXZ7" s="616"/>
      <c r="PYA7" s="667"/>
      <c r="PYB7" s="667"/>
      <c r="PYC7" s="145"/>
      <c r="PYD7" s="667"/>
      <c r="PYE7" s="667"/>
      <c r="PYF7" s="667"/>
      <c r="PYG7" s="667"/>
      <c r="PYH7" s="145"/>
      <c r="PYI7" s="145"/>
      <c r="PYJ7" s="616"/>
      <c r="PYK7" s="616"/>
      <c r="PYL7" s="667"/>
      <c r="PYM7" s="144"/>
      <c r="PYN7" s="144"/>
      <c r="PYO7" s="144"/>
      <c r="PYP7" s="667"/>
      <c r="PYQ7" s="667"/>
      <c r="PYR7" s="144"/>
      <c r="PYS7" s="144"/>
      <c r="PYT7" s="144"/>
      <c r="PYU7" s="616"/>
      <c r="PYV7" s="667"/>
      <c r="PYW7" s="667"/>
      <c r="PYX7" s="145"/>
      <c r="PYY7" s="667"/>
      <c r="PYZ7" s="667"/>
      <c r="PZA7" s="667"/>
      <c r="PZB7" s="667"/>
      <c r="PZC7" s="145"/>
      <c r="PZD7" s="145"/>
      <c r="PZE7" s="616"/>
      <c r="PZF7" s="616"/>
      <c r="PZG7" s="667"/>
      <c r="PZH7" s="144"/>
      <c r="PZI7" s="144"/>
      <c r="PZJ7" s="144"/>
      <c r="PZK7" s="667"/>
      <c r="PZL7" s="667"/>
      <c r="PZM7" s="144"/>
      <c r="PZN7" s="144"/>
      <c r="PZO7" s="144"/>
      <c r="PZP7" s="616"/>
      <c r="PZQ7" s="667"/>
      <c r="PZR7" s="667"/>
      <c r="PZS7" s="145"/>
      <c r="PZT7" s="667"/>
      <c r="PZU7" s="667"/>
      <c r="PZV7" s="667"/>
      <c r="PZW7" s="667"/>
      <c r="PZX7" s="145"/>
      <c r="PZY7" s="145"/>
      <c r="PZZ7" s="616"/>
      <c r="QAA7" s="616"/>
      <c r="QAB7" s="667"/>
      <c r="QAC7" s="144"/>
      <c r="QAD7" s="144"/>
      <c r="QAE7" s="144"/>
      <c r="QAF7" s="667"/>
      <c r="QAG7" s="667"/>
      <c r="QAH7" s="144"/>
      <c r="QAI7" s="144"/>
      <c r="QAJ7" s="144"/>
      <c r="QAK7" s="616"/>
      <c r="QAL7" s="667"/>
      <c r="QAM7" s="667"/>
      <c r="QAN7" s="145"/>
      <c r="QAO7" s="667"/>
      <c r="QAP7" s="667"/>
      <c r="QAQ7" s="667"/>
      <c r="QAR7" s="667"/>
      <c r="QAS7" s="145"/>
      <c r="QAT7" s="145"/>
      <c r="QAU7" s="616"/>
      <c r="QAV7" s="616"/>
      <c r="QAW7" s="667"/>
      <c r="QAX7" s="144"/>
      <c r="QAY7" s="144"/>
      <c r="QAZ7" s="144"/>
      <c r="QBA7" s="667"/>
      <c r="QBB7" s="667"/>
      <c r="QBC7" s="144"/>
      <c r="QBD7" s="144"/>
      <c r="QBE7" s="144"/>
      <c r="QBF7" s="616"/>
      <c r="QBG7" s="667"/>
      <c r="QBH7" s="667"/>
      <c r="QBI7" s="145"/>
      <c r="QBJ7" s="667"/>
      <c r="QBK7" s="667"/>
      <c r="QBL7" s="667"/>
      <c r="QBM7" s="667"/>
      <c r="QBN7" s="145"/>
      <c r="QBO7" s="145"/>
      <c r="QBP7" s="616"/>
      <c r="QBQ7" s="616"/>
      <c r="QBR7" s="667"/>
      <c r="QBS7" s="144"/>
      <c r="QBT7" s="144"/>
      <c r="QBU7" s="144"/>
      <c r="QBV7" s="667"/>
      <c r="QBW7" s="667"/>
      <c r="QBX7" s="144"/>
      <c r="QBY7" s="144"/>
      <c r="QBZ7" s="144"/>
      <c r="QCA7" s="616"/>
      <c r="QCB7" s="667"/>
      <c r="QCC7" s="667"/>
      <c r="QCD7" s="145"/>
      <c r="QCE7" s="667"/>
      <c r="QCF7" s="667"/>
      <c r="QCG7" s="667"/>
      <c r="QCH7" s="667"/>
      <c r="QCI7" s="145"/>
      <c r="QCJ7" s="145"/>
      <c r="QCK7" s="616"/>
      <c r="QCL7" s="616"/>
      <c r="QCM7" s="667"/>
      <c r="QCN7" s="144"/>
      <c r="QCO7" s="144"/>
      <c r="QCP7" s="144"/>
      <c r="QCQ7" s="667"/>
      <c r="QCR7" s="667"/>
      <c r="QCS7" s="144"/>
      <c r="QCT7" s="144"/>
      <c r="QCU7" s="144"/>
      <c r="QCV7" s="616"/>
      <c r="QCW7" s="667"/>
      <c r="QCX7" s="667"/>
      <c r="QCY7" s="145"/>
      <c r="QCZ7" s="667"/>
      <c r="QDA7" s="667"/>
      <c r="QDB7" s="667"/>
      <c r="QDC7" s="667"/>
      <c r="QDD7" s="145"/>
      <c r="QDE7" s="145"/>
      <c r="QDF7" s="616"/>
      <c r="QDG7" s="616"/>
      <c r="QDH7" s="667"/>
      <c r="QDI7" s="144"/>
      <c r="QDJ7" s="144"/>
      <c r="QDK7" s="144"/>
      <c r="QDL7" s="667"/>
      <c r="QDM7" s="667"/>
      <c r="QDN7" s="144"/>
      <c r="QDO7" s="144"/>
      <c r="QDP7" s="144"/>
      <c r="QDQ7" s="616"/>
      <c r="QDR7" s="667"/>
      <c r="QDS7" s="667"/>
      <c r="QDT7" s="145"/>
      <c r="QDU7" s="667"/>
      <c r="QDV7" s="667"/>
      <c r="QDW7" s="667"/>
      <c r="QDX7" s="667"/>
      <c r="QDY7" s="145"/>
      <c r="QDZ7" s="145"/>
      <c r="QEA7" s="616"/>
      <c r="QEB7" s="616"/>
      <c r="QEC7" s="667"/>
      <c r="QED7" s="144"/>
      <c r="QEE7" s="144"/>
      <c r="QEF7" s="144"/>
      <c r="QEG7" s="667"/>
      <c r="QEH7" s="667"/>
      <c r="QEI7" s="144"/>
      <c r="QEJ7" s="144"/>
      <c r="QEK7" s="144"/>
      <c r="QEL7" s="616"/>
      <c r="QEM7" s="667"/>
      <c r="QEN7" s="667"/>
      <c r="QEO7" s="145"/>
      <c r="QEP7" s="667"/>
      <c r="QEQ7" s="667"/>
      <c r="QER7" s="667"/>
      <c r="QES7" s="667"/>
      <c r="QET7" s="145"/>
      <c r="QEU7" s="145"/>
      <c r="QEV7" s="616"/>
      <c r="QEW7" s="616"/>
      <c r="QEX7" s="667"/>
      <c r="QEY7" s="144"/>
      <c r="QEZ7" s="144"/>
      <c r="QFA7" s="144"/>
      <c r="QFB7" s="667"/>
      <c r="QFC7" s="667"/>
      <c r="QFD7" s="144"/>
      <c r="QFE7" s="144"/>
      <c r="QFF7" s="144"/>
      <c r="QFG7" s="616"/>
      <c r="QFH7" s="667"/>
      <c r="QFI7" s="667"/>
      <c r="QFJ7" s="145"/>
      <c r="QFK7" s="667"/>
      <c r="QFL7" s="667"/>
      <c r="QFM7" s="667"/>
      <c r="QFN7" s="667"/>
      <c r="QFO7" s="145"/>
      <c r="QFP7" s="145"/>
      <c r="QFQ7" s="616"/>
      <c r="QFR7" s="616"/>
      <c r="QFS7" s="667"/>
      <c r="QFT7" s="144"/>
      <c r="QFU7" s="144"/>
      <c r="QFV7" s="144"/>
      <c r="QFW7" s="667"/>
      <c r="QFX7" s="667"/>
      <c r="QFY7" s="144"/>
      <c r="QFZ7" s="144"/>
      <c r="QGA7" s="144"/>
      <c r="QGB7" s="616"/>
      <c r="QGC7" s="667"/>
      <c r="QGD7" s="667"/>
      <c r="QGE7" s="145"/>
      <c r="QGF7" s="667"/>
      <c r="QGG7" s="667"/>
      <c r="QGH7" s="667"/>
      <c r="QGI7" s="667"/>
      <c r="QGJ7" s="145"/>
      <c r="QGK7" s="145"/>
      <c r="QGL7" s="616"/>
      <c r="QGM7" s="616"/>
      <c r="QGN7" s="667"/>
      <c r="QGO7" s="144"/>
      <c r="QGP7" s="144"/>
      <c r="QGQ7" s="144"/>
      <c r="QGR7" s="667"/>
      <c r="QGS7" s="667"/>
      <c r="QGT7" s="144"/>
      <c r="QGU7" s="144"/>
      <c r="QGV7" s="144"/>
      <c r="QGW7" s="616"/>
      <c r="QGX7" s="667"/>
      <c r="QGY7" s="667"/>
      <c r="QGZ7" s="145"/>
      <c r="QHA7" s="667"/>
      <c r="QHB7" s="667"/>
      <c r="QHC7" s="667"/>
      <c r="QHD7" s="667"/>
      <c r="QHE7" s="145"/>
      <c r="QHF7" s="145"/>
      <c r="QHG7" s="616"/>
      <c r="QHH7" s="616"/>
      <c r="QHI7" s="667"/>
      <c r="QHJ7" s="144"/>
      <c r="QHK7" s="144"/>
      <c r="QHL7" s="144"/>
      <c r="QHM7" s="667"/>
      <c r="QHN7" s="667"/>
      <c r="QHO7" s="144"/>
      <c r="QHP7" s="144"/>
      <c r="QHQ7" s="144"/>
      <c r="QHR7" s="616"/>
      <c r="QHS7" s="667"/>
      <c r="QHT7" s="667"/>
      <c r="QHU7" s="145"/>
      <c r="QHV7" s="667"/>
      <c r="QHW7" s="667"/>
      <c r="QHX7" s="667"/>
      <c r="QHY7" s="667"/>
      <c r="QHZ7" s="145"/>
      <c r="QIA7" s="145"/>
      <c r="QIB7" s="616"/>
      <c r="QIC7" s="616"/>
      <c r="QID7" s="667"/>
      <c r="QIE7" s="144"/>
      <c r="QIF7" s="144"/>
      <c r="QIG7" s="144"/>
      <c r="QIH7" s="667"/>
      <c r="QII7" s="667"/>
      <c r="QIJ7" s="144"/>
      <c r="QIK7" s="144"/>
      <c r="QIL7" s="144"/>
      <c r="QIM7" s="616"/>
      <c r="QIN7" s="667"/>
      <c r="QIO7" s="667"/>
      <c r="QIP7" s="145"/>
      <c r="QIQ7" s="667"/>
      <c r="QIR7" s="667"/>
      <c r="QIS7" s="667"/>
      <c r="QIT7" s="667"/>
      <c r="QIU7" s="145"/>
      <c r="QIV7" s="145"/>
      <c r="QIW7" s="616"/>
      <c r="QIX7" s="616"/>
      <c r="QIY7" s="667"/>
      <c r="QIZ7" s="144"/>
      <c r="QJA7" s="144"/>
      <c r="QJB7" s="144"/>
      <c r="QJC7" s="667"/>
      <c r="QJD7" s="667"/>
      <c r="QJE7" s="144"/>
      <c r="QJF7" s="144"/>
      <c r="QJG7" s="144"/>
      <c r="QJH7" s="616"/>
      <c r="QJI7" s="667"/>
      <c r="QJJ7" s="667"/>
      <c r="QJK7" s="145"/>
      <c r="QJL7" s="667"/>
      <c r="QJM7" s="667"/>
      <c r="QJN7" s="667"/>
      <c r="QJO7" s="667"/>
      <c r="QJP7" s="145"/>
      <c r="QJQ7" s="145"/>
      <c r="QJR7" s="616"/>
      <c r="QJS7" s="616"/>
      <c r="QJT7" s="667"/>
      <c r="QJU7" s="144"/>
      <c r="QJV7" s="144"/>
      <c r="QJW7" s="144"/>
      <c r="QJX7" s="667"/>
      <c r="QJY7" s="667"/>
      <c r="QJZ7" s="144"/>
      <c r="QKA7" s="144"/>
      <c r="QKB7" s="144"/>
      <c r="QKC7" s="616"/>
      <c r="QKD7" s="667"/>
      <c r="QKE7" s="667"/>
      <c r="QKF7" s="145"/>
      <c r="QKG7" s="667"/>
      <c r="QKH7" s="667"/>
      <c r="QKI7" s="667"/>
      <c r="QKJ7" s="667"/>
      <c r="QKK7" s="145"/>
      <c r="QKL7" s="145"/>
      <c r="QKM7" s="616"/>
      <c r="QKN7" s="616"/>
      <c r="QKO7" s="667"/>
      <c r="QKP7" s="144"/>
      <c r="QKQ7" s="144"/>
      <c r="QKR7" s="144"/>
      <c r="QKS7" s="667"/>
      <c r="QKT7" s="667"/>
      <c r="QKU7" s="144"/>
      <c r="QKV7" s="144"/>
      <c r="QKW7" s="144"/>
      <c r="QKX7" s="616"/>
      <c r="QKY7" s="667"/>
      <c r="QKZ7" s="667"/>
      <c r="QLA7" s="145"/>
      <c r="QLB7" s="667"/>
      <c r="QLC7" s="667"/>
      <c r="QLD7" s="667"/>
      <c r="QLE7" s="667"/>
      <c r="QLF7" s="145"/>
      <c r="QLG7" s="145"/>
      <c r="QLH7" s="616"/>
      <c r="QLI7" s="616"/>
      <c r="QLJ7" s="667"/>
      <c r="QLK7" s="144"/>
      <c r="QLL7" s="144"/>
      <c r="QLM7" s="144"/>
      <c r="QLN7" s="667"/>
      <c r="QLO7" s="667"/>
      <c r="QLP7" s="144"/>
      <c r="QLQ7" s="144"/>
      <c r="QLR7" s="144"/>
      <c r="QLS7" s="616"/>
      <c r="QLT7" s="667"/>
      <c r="QLU7" s="667"/>
      <c r="QLV7" s="145"/>
      <c r="QLW7" s="667"/>
      <c r="QLX7" s="667"/>
      <c r="QLY7" s="667"/>
      <c r="QLZ7" s="667"/>
      <c r="QMA7" s="145"/>
      <c r="QMB7" s="145"/>
      <c r="QMC7" s="616"/>
      <c r="QMD7" s="616"/>
      <c r="QME7" s="667"/>
      <c r="QMF7" s="144"/>
      <c r="QMG7" s="144"/>
      <c r="QMH7" s="144"/>
      <c r="QMI7" s="667"/>
      <c r="QMJ7" s="667"/>
      <c r="QMK7" s="144"/>
      <c r="QML7" s="144"/>
      <c r="QMM7" s="144"/>
      <c r="QMN7" s="616"/>
      <c r="QMO7" s="667"/>
      <c r="QMP7" s="667"/>
      <c r="QMQ7" s="145"/>
      <c r="QMR7" s="667"/>
      <c r="QMS7" s="667"/>
      <c r="QMT7" s="667"/>
      <c r="QMU7" s="667"/>
      <c r="QMV7" s="145"/>
      <c r="QMW7" s="145"/>
      <c r="QMX7" s="616"/>
      <c r="QMY7" s="616"/>
      <c r="QMZ7" s="667"/>
      <c r="QNA7" s="144"/>
      <c r="QNB7" s="144"/>
      <c r="QNC7" s="144"/>
      <c r="QND7" s="667"/>
      <c r="QNE7" s="667"/>
      <c r="QNF7" s="144"/>
      <c r="QNG7" s="144"/>
      <c r="QNH7" s="144"/>
      <c r="QNI7" s="616"/>
      <c r="QNJ7" s="667"/>
      <c r="QNK7" s="667"/>
      <c r="QNL7" s="145"/>
      <c r="QNM7" s="667"/>
      <c r="QNN7" s="667"/>
      <c r="QNO7" s="667"/>
      <c r="QNP7" s="667"/>
      <c r="QNQ7" s="145"/>
      <c r="QNR7" s="145"/>
      <c r="QNS7" s="616"/>
      <c r="QNT7" s="616"/>
      <c r="QNU7" s="667"/>
      <c r="QNV7" s="144"/>
      <c r="QNW7" s="144"/>
      <c r="QNX7" s="144"/>
      <c r="QNY7" s="667"/>
      <c r="QNZ7" s="667"/>
      <c r="QOA7" s="144"/>
      <c r="QOB7" s="144"/>
      <c r="QOC7" s="144"/>
      <c r="QOD7" s="616"/>
      <c r="QOE7" s="667"/>
      <c r="QOF7" s="667"/>
      <c r="QOG7" s="145"/>
      <c r="QOH7" s="667"/>
      <c r="QOI7" s="667"/>
      <c r="QOJ7" s="667"/>
      <c r="QOK7" s="667"/>
      <c r="QOL7" s="145"/>
      <c r="QOM7" s="145"/>
      <c r="QON7" s="616"/>
      <c r="QOO7" s="616"/>
      <c r="QOP7" s="667"/>
      <c r="QOQ7" s="144"/>
      <c r="QOR7" s="144"/>
      <c r="QOS7" s="144"/>
      <c r="QOT7" s="667"/>
      <c r="QOU7" s="667"/>
      <c r="QOV7" s="144"/>
      <c r="QOW7" s="144"/>
      <c r="QOX7" s="144"/>
      <c r="QOY7" s="616"/>
      <c r="QOZ7" s="667"/>
      <c r="QPA7" s="667"/>
      <c r="QPB7" s="145"/>
      <c r="QPC7" s="667"/>
      <c r="QPD7" s="667"/>
      <c r="QPE7" s="667"/>
      <c r="QPF7" s="667"/>
      <c r="QPG7" s="145"/>
      <c r="QPH7" s="145"/>
      <c r="QPI7" s="616"/>
      <c r="QPJ7" s="616"/>
      <c r="QPK7" s="667"/>
      <c r="QPL7" s="144"/>
      <c r="QPM7" s="144"/>
      <c r="QPN7" s="144"/>
      <c r="QPO7" s="667"/>
      <c r="QPP7" s="667"/>
      <c r="QPQ7" s="144"/>
      <c r="QPR7" s="144"/>
      <c r="QPS7" s="144"/>
      <c r="QPT7" s="616"/>
      <c r="QPU7" s="667"/>
      <c r="QPV7" s="667"/>
      <c r="QPW7" s="145"/>
      <c r="QPX7" s="667"/>
      <c r="QPY7" s="667"/>
      <c r="QPZ7" s="667"/>
      <c r="QQA7" s="667"/>
      <c r="QQB7" s="145"/>
      <c r="QQC7" s="145"/>
      <c r="QQD7" s="616"/>
      <c r="QQE7" s="616"/>
      <c r="QQF7" s="667"/>
      <c r="QQG7" s="144"/>
      <c r="QQH7" s="144"/>
      <c r="QQI7" s="144"/>
      <c r="QQJ7" s="667"/>
      <c r="QQK7" s="667"/>
      <c r="QQL7" s="144"/>
      <c r="QQM7" s="144"/>
      <c r="QQN7" s="144"/>
      <c r="QQO7" s="616"/>
      <c r="QQP7" s="667"/>
      <c r="QQQ7" s="667"/>
      <c r="QQR7" s="145"/>
      <c r="QQS7" s="667"/>
      <c r="QQT7" s="667"/>
      <c r="QQU7" s="667"/>
      <c r="QQV7" s="667"/>
      <c r="QQW7" s="145"/>
      <c r="QQX7" s="145"/>
      <c r="QQY7" s="616"/>
      <c r="QQZ7" s="616"/>
      <c r="QRA7" s="667"/>
      <c r="QRB7" s="144"/>
      <c r="QRC7" s="144"/>
      <c r="QRD7" s="144"/>
      <c r="QRE7" s="667"/>
      <c r="QRF7" s="667"/>
      <c r="QRG7" s="144"/>
      <c r="QRH7" s="144"/>
      <c r="QRI7" s="144"/>
      <c r="QRJ7" s="616"/>
      <c r="QRK7" s="667"/>
      <c r="QRL7" s="667"/>
      <c r="QRM7" s="145"/>
      <c r="QRN7" s="667"/>
      <c r="QRO7" s="667"/>
      <c r="QRP7" s="667"/>
      <c r="QRQ7" s="667"/>
      <c r="QRR7" s="145"/>
      <c r="QRS7" s="145"/>
      <c r="QRT7" s="616"/>
      <c r="QRU7" s="616"/>
      <c r="QRV7" s="667"/>
      <c r="QRW7" s="144"/>
      <c r="QRX7" s="144"/>
      <c r="QRY7" s="144"/>
      <c r="QRZ7" s="667"/>
      <c r="QSA7" s="667"/>
      <c r="QSB7" s="144"/>
      <c r="QSC7" s="144"/>
      <c r="QSD7" s="144"/>
      <c r="QSE7" s="616"/>
      <c r="QSF7" s="667"/>
      <c r="QSG7" s="667"/>
      <c r="QSH7" s="145"/>
      <c r="QSI7" s="667"/>
      <c r="QSJ7" s="667"/>
      <c r="QSK7" s="667"/>
      <c r="QSL7" s="667"/>
      <c r="QSM7" s="145"/>
      <c r="QSN7" s="145"/>
      <c r="QSO7" s="616"/>
      <c r="QSP7" s="616"/>
      <c r="QSQ7" s="667"/>
      <c r="QSR7" s="144"/>
      <c r="QSS7" s="144"/>
      <c r="QST7" s="144"/>
      <c r="QSU7" s="667"/>
      <c r="QSV7" s="667"/>
      <c r="QSW7" s="144"/>
      <c r="QSX7" s="144"/>
      <c r="QSY7" s="144"/>
      <c r="QSZ7" s="616"/>
      <c r="QTA7" s="667"/>
      <c r="QTB7" s="667"/>
      <c r="QTC7" s="145"/>
      <c r="QTD7" s="667"/>
      <c r="QTE7" s="667"/>
      <c r="QTF7" s="667"/>
      <c r="QTG7" s="667"/>
      <c r="QTH7" s="145"/>
      <c r="QTI7" s="145"/>
      <c r="QTJ7" s="616"/>
      <c r="QTK7" s="616"/>
      <c r="QTL7" s="667"/>
      <c r="QTM7" s="144"/>
      <c r="QTN7" s="144"/>
      <c r="QTO7" s="144"/>
      <c r="QTP7" s="667"/>
      <c r="QTQ7" s="667"/>
      <c r="QTR7" s="144"/>
      <c r="QTS7" s="144"/>
      <c r="QTT7" s="144"/>
      <c r="QTU7" s="616"/>
      <c r="QTV7" s="667"/>
      <c r="QTW7" s="667"/>
      <c r="QTX7" s="145"/>
      <c r="QTY7" s="667"/>
      <c r="QTZ7" s="667"/>
      <c r="QUA7" s="667"/>
      <c r="QUB7" s="667"/>
      <c r="QUC7" s="145"/>
      <c r="QUD7" s="145"/>
      <c r="QUE7" s="616"/>
      <c r="QUF7" s="616"/>
      <c r="QUG7" s="667"/>
      <c r="QUH7" s="144"/>
      <c r="QUI7" s="144"/>
      <c r="QUJ7" s="144"/>
      <c r="QUK7" s="667"/>
      <c r="QUL7" s="667"/>
      <c r="QUM7" s="144"/>
      <c r="QUN7" s="144"/>
      <c r="QUO7" s="144"/>
      <c r="QUP7" s="616"/>
      <c r="QUQ7" s="667"/>
      <c r="QUR7" s="667"/>
      <c r="QUS7" s="145"/>
      <c r="QUT7" s="667"/>
      <c r="QUU7" s="667"/>
      <c r="QUV7" s="667"/>
      <c r="QUW7" s="667"/>
      <c r="QUX7" s="145"/>
      <c r="QUY7" s="145"/>
      <c r="QUZ7" s="616"/>
      <c r="QVA7" s="616"/>
      <c r="QVB7" s="667"/>
      <c r="QVC7" s="144"/>
      <c r="QVD7" s="144"/>
      <c r="QVE7" s="144"/>
      <c r="QVF7" s="667"/>
      <c r="QVG7" s="667"/>
      <c r="QVH7" s="144"/>
      <c r="QVI7" s="144"/>
      <c r="QVJ7" s="144"/>
      <c r="QVK7" s="616"/>
      <c r="QVL7" s="667"/>
      <c r="QVM7" s="667"/>
      <c r="QVN7" s="145"/>
      <c r="QVO7" s="667"/>
      <c r="QVP7" s="667"/>
      <c r="QVQ7" s="667"/>
      <c r="QVR7" s="667"/>
      <c r="QVS7" s="145"/>
      <c r="QVT7" s="145"/>
      <c r="QVU7" s="616"/>
      <c r="QVV7" s="616"/>
      <c r="QVW7" s="667"/>
      <c r="QVX7" s="144"/>
      <c r="QVY7" s="144"/>
      <c r="QVZ7" s="144"/>
      <c r="QWA7" s="667"/>
      <c r="QWB7" s="667"/>
      <c r="QWC7" s="144"/>
      <c r="QWD7" s="144"/>
      <c r="QWE7" s="144"/>
      <c r="QWF7" s="616"/>
      <c r="QWG7" s="667"/>
      <c r="QWH7" s="667"/>
      <c r="QWI7" s="145"/>
      <c r="QWJ7" s="667"/>
      <c r="QWK7" s="667"/>
      <c r="QWL7" s="667"/>
      <c r="QWM7" s="667"/>
      <c r="QWN7" s="145"/>
      <c r="QWO7" s="145"/>
      <c r="QWP7" s="616"/>
      <c r="QWQ7" s="616"/>
      <c r="QWR7" s="667"/>
      <c r="QWS7" s="144"/>
      <c r="QWT7" s="144"/>
      <c r="QWU7" s="144"/>
      <c r="QWV7" s="667"/>
      <c r="QWW7" s="667"/>
      <c r="QWX7" s="144"/>
      <c r="QWY7" s="144"/>
      <c r="QWZ7" s="144"/>
      <c r="QXA7" s="616"/>
      <c r="QXB7" s="667"/>
      <c r="QXC7" s="667"/>
      <c r="QXD7" s="145"/>
      <c r="QXE7" s="667"/>
      <c r="QXF7" s="667"/>
      <c r="QXG7" s="667"/>
      <c r="QXH7" s="667"/>
      <c r="QXI7" s="145"/>
      <c r="QXJ7" s="145"/>
      <c r="QXK7" s="616"/>
      <c r="QXL7" s="616"/>
      <c r="QXM7" s="667"/>
      <c r="QXN7" s="144"/>
      <c r="QXO7" s="144"/>
      <c r="QXP7" s="144"/>
      <c r="QXQ7" s="667"/>
      <c r="QXR7" s="667"/>
      <c r="QXS7" s="144"/>
      <c r="QXT7" s="144"/>
      <c r="QXU7" s="144"/>
      <c r="QXV7" s="616"/>
      <c r="QXW7" s="667"/>
      <c r="QXX7" s="667"/>
      <c r="QXY7" s="145"/>
      <c r="QXZ7" s="667"/>
      <c r="QYA7" s="667"/>
      <c r="QYB7" s="667"/>
      <c r="QYC7" s="667"/>
      <c r="QYD7" s="145"/>
      <c r="QYE7" s="145"/>
      <c r="QYF7" s="616"/>
      <c r="QYG7" s="616"/>
      <c r="QYH7" s="667"/>
      <c r="QYI7" s="144"/>
      <c r="QYJ7" s="144"/>
      <c r="QYK7" s="144"/>
      <c r="QYL7" s="667"/>
      <c r="QYM7" s="667"/>
      <c r="QYN7" s="144"/>
      <c r="QYO7" s="144"/>
      <c r="QYP7" s="144"/>
      <c r="QYQ7" s="616"/>
      <c r="QYR7" s="667"/>
      <c r="QYS7" s="667"/>
      <c r="QYT7" s="145"/>
      <c r="QYU7" s="667"/>
      <c r="QYV7" s="667"/>
      <c r="QYW7" s="667"/>
      <c r="QYX7" s="667"/>
      <c r="QYY7" s="145"/>
      <c r="QYZ7" s="145"/>
      <c r="QZA7" s="616"/>
      <c r="QZB7" s="616"/>
      <c r="QZC7" s="667"/>
      <c r="QZD7" s="144"/>
      <c r="QZE7" s="144"/>
      <c r="QZF7" s="144"/>
      <c r="QZG7" s="667"/>
      <c r="QZH7" s="667"/>
      <c r="QZI7" s="144"/>
      <c r="QZJ7" s="144"/>
      <c r="QZK7" s="144"/>
      <c r="QZL7" s="616"/>
      <c r="QZM7" s="667"/>
      <c r="QZN7" s="667"/>
      <c r="QZO7" s="145"/>
      <c r="QZP7" s="667"/>
      <c r="QZQ7" s="667"/>
      <c r="QZR7" s="667"/>
      <c r="QZS7" s="667"/>
      <c r="QZT7" s="145"/>
      <c r="QZU7" s="145"/>
      <c r="QZV7" s="616"/>
      <c r="QZW7" s="616"/>
      <c r="QZX7" s="667"/>
      <c r="QZY7" s="144"/>
      <c r="QZZ7" s="144"/>
      <c r="RAA7" s="144"/>
      <c r="RAB7" s="667"/>
      <c r="RAC7" s="667"/>
      <c r="RAD7" s="144"/>
      <c r="RAE7" s="144"/>
      <c r="RAF7" s="144"/>
      <c r="RAG7" s="616"/>
      <c r="RAH7" s="667"/>
      <c r="RAI7" s="667"/>
      <c r="RAJ7" s="145"/>
      <c r="RAK7" s="667"/>
      <c r="RAL7" s="667"/>
      <c r="RAM7" s="667"/>
      <c r="RAN7" s="667"/>
      <c r="RAO7" s="145"/>
      <c r="RAP7" s="145"/>
      <c r="RAQ7" s="616"/>
      <c r="RAR7" s="616"/>
      <c r="RAS7" s="667"/>
      <c r="RAT7" s="144"/>
      <c r="RAU7" s="144"/>
      <c r="RAV7" s="144"/>
      <c r="RAW7" s="667"/>
      <c r="RAX7" s="667"/>
      <c r="RAY7" s="144"/>
      <c r="RAZ7" s="144"/>
      <c r="RBA7" s="144"/>
      <c r="RBB7" s="616"/>
      <c r="RBC7" s="667"/>
      <c r="RBD7" s="667"/>
      <c r="RBE7" s="145"/>
      <c r="RBF7" s="667"/>
      <c r="RBG7" s="667"/>
      <c r="RBH7" s="667"/>
      <c r="RBI7" s="667"/>
      <c r="RBJ7" s="145"/>
      <c r="RBK7" s="145"/>
      <c r="RBL7" s="616"/>
      <c r="RBM7" s="616"/>
      <c r="RBN7" s="667"/>
      <c r="RBO7" s="144"/>
      <c r="RBP7" s="144"/>
      <c r="RBQ7" s="144"/>
      <c r="RBR7" s="667"/>
      <c r="RBS7" s="667"/>
      <c r="RBT7" s="144"/>
      <c r="RBU7" s="144"/>
      <c r="RBV7" s="144"/>
      <c r="RBW7" s="616"/>
      <c r="RBX7" s="667"/>
      <c r="RBY7" s="667"/>
      <c r="RBZ7" s="145"/>
      <c r="RCA7" s="667"/>
      <c r="RCB7" s="667"/>
      <c r="RCC7" s="667"/>
      <c r="RCD7" s="667"/>
      <c r="RCE7" s="145"/>
      <c r="RCF7" s="145"/>
      <c r="RCG7" s="616"/>
      <c r="RCH7" s="616"/>
      <c r="RCI7" s="667"/>
      <c r="RCJ7" s="144"/>
      <c r="RCK7" s="144"/>
      <c r="RCL7" s="144"/>
      <c r="RCM7" s="667"/>
      <c r="RCN7" s="667"/>
      <c r="RCO7" s="144"/>
      <c r="RCP7" s="144"/>
      <c r="RCQ7" s="144"/>
      <c r="RCR7" s="616"/>
      <c r="RCS7" s="667"/>
      <c r="RCT7" s="667"/>
      <c r="RCU7" s="145"/>
      <c r="RCV7" s="667"/>
      <c r="RCW7" s="667"/>
      <c r="RCX7" s="667"/>
      <c r="RCY7" s="667"/>
      <c r="RCZ7" s="145"/>
      <c r="RDA7" s="145"/>
      <c r="RDB7" s="616"/>
      <c r="RDC7" s="616"/>
      <c r="RDD7" s="667"/>
      <c r="RDE7" s="144"/>
      <c r="RDF7" s="144"/>
      <c r="RDG7" s="144"/>
      <c r="RDH7" s="667"/>
      <c r="RDI7" s="667"/>
      <c r="RDJ7" s="144"/>
      <c r="RDK7" s="144"/>
      <c r="RDL7" s="144"/>
      <c r="RDM7" s="616"/>
      <c r="RDN7" s="667"/>
      <c r="RDO7" s="667"/>
      <c r="RDP7" s="145"/>
      <c r="RDQ7" s="667"/>
      <c r="RDR7" s="667"/>
      <c r="RDS7" s="667"/>
      <c r="RDT7" s="667"/>
      <c r="RDU7" s="145"/>
      <c r="RDV7" s="145"/>
      <c r="RDW7" s="616"/>
      <c r="RDX7" s="616"/>
      <c r="RDY7" s="667"/>
      <c r="RDZ7" s="144"/>
      <c r="REA7" s="144"/>
      <c r="REB7" s="144"/>
      <c r="REC7" s="667"/>
      <c r="RED7" s="667"/>
      <c r="REE7" s="144"/>
      <c r="REF7" s="144"/>
      <c r="REG7" s="144"/>
      <c r="REH7" s="616"/>
      <c r="REI7" s="667"/>
      <c r="REJ7" s="667"/>
      <c r="REK7" s="145"/>
      <c r="REL7" s="667"/>
      <c r="REM7" s="667"/>
      <c r="REN7" s="667"/>
      <c r="REO7" s="667"/>
      <c r="REP7" s="145"/>
      <c r="REQ7" s="145"/>
      <c r="RER7" s="616"/>
      <c r="RES7" s="616"/>
      <c r="RET7" s="667"/>
      <c r="REU7" s="144"/>
      <c r="REV7" s="144"/>
      <c r="REW7" s="144"/>
      <c r="REX7" s="667"/>
      <c r="REY7" s="667"/>
      <c r="REZ7" s="144"/>
      <c r="RFA7" s="144"/>
      <c r="RFB7" s="144"/>
      <c r="RFC7" s="616"/>
      <c r="RFD7" s="667"/>
      <c r="RFE7" s="667"/>
      <c r="RFF7" s="145"/>
      <c r="RFG7" s="667"/>
      <c r="RFH7" s="667"/>
      <c r="RFI7" s="667"/>
      <c r="RFJ7" s="667"/>
      <c r="RFK7" s="145"/>
      <c r="RFL7" s="145"/>
      <c r="RFM7" s="616"/>
      <c r="RFN7" s="616"/>
      <c r="RFO7" s="667"/>
      <c r="RFP7" s="144"/>
      <c r="RFQ7" s="144"/>
      <c r="RFR7" s="144"/>
      <c r="RFS7" s="667"/>
      <c r="RFT7" s="667"/>
      <c r="RFU7" s="144"/>
      <c r="RFV7" s="144"/>
      <c r="RFW7" s="144"/>
      <c r="RFX7" s="616"/>
      <c r="RFY7" s="667"/>
      <c r="RFZ7" s="667"/>
      <c r="RGA7" s="145"/>
      <c r="RGB7" s="667"/>
      <c r="RGC7" s="667"/>
      <c r="RGD7" s="667"/>
      <c r="RGE7" s="667"/>
      <c r="RGF7" s="145"/>
      <c r="RGG7" s="145"/>
      <c r="RGH7" s="616"/>
      <c r="RGI7" s="616"/>
      <c r="RGJ7" s="667"/>
      <c r="RGK7" s="144"/>
      <c r="RGL7" s="144"/>
      <c r="RGM7" s="144"/>
      <c r="RGN7" s="667"/>
      <c r="RGO7" s="667"/>
      <c r="RGP7" s="144"/>
      <c r="RGQ7" s="144"/>
      <c r="RGR7" s="144"/>
      <c r="RGS7" s="616"/>
      <c r="RGT7" s="667"/>
      <c r="RGU7" s="667"/>
      <c r="RGV7" s="145"/>
      <c r="RGW7" s="667"/>
      <c r="RGX7" s="667"/>
      <c r="RGY7" s="667"/>
      <c r="RGZ7" s="667"/>
      <c r="RHA7" s="145"/>
      <c r="RHB7" s="145"/>
      <c r="RHC7" s="616"/>
      <c r="RHD7" s="616"/>
      <c r="RHE7" s="667"/>
      <c r="RHF7" s="144"/>
      <c r="RHG7" s="144"/>
      <c r="RHH7" s="144"/>
      <c r="RHI7" s="667"/>
      <c r="RHJ7" s="667"/>
      <c r="RHK7" s="144"/>
      <c r="RHL7" s="144"/>
      <c r="RHM7" s="144"/>
      <c r="RHN7" s="616"/>
      <c r="RHO7" s="667"/>
      <c r="RHP7" s="667"/>
      <c r="RHQ7" s="145"/>
      <c r="RHR7" s="667"/>
      <c r="RHS7" s="667"/>
      <c r="RHT7" s="667"/>
      <c r="RHU7" s="667"/>
      <c r="RHV7" s="145"/>
      <c r="RHW7" s="145"/>
      <c r="RHX7" s="616"/>
      <c r="RHY7" s="616"/>
      <c r="RHZ7" s="667"/>
      <c r="RIA7" s="144"/>
      <c r="RIB7" s="144"/>
      <c r="RIC7" s="144"/>
      <c r="RID7" s="667"/>
      <c r="RIE7" s="667"/>
      <c r="RIF7" s="144"/>
      <c r="RIG7" s="144"/>
      <c r="RIH7" s="144"/>
      <c r="RII7" s="616"/>
      <c r="RIJ7" s="667"/>
      <c r="RIK7" s="667"/>
      <c r="RIL7" s="145"/>
      <c r="RIM7" s="667"/>
      <c r="RIN7" s="667"/>
      <c r="RIO7" s="667"/>
      <c r="RIP7" s="667"/>
      <c r="RIQ7" s="145"/>
      <c r="RIR7" s="145"/>
      <c r="RIS7" s="616"/>
      <c r="RIT7" s="616"/>
      <c r="RIU7" s="667"/>
      <c r="RIV7" s="144"/>
      <c r="RIW7" s="144"/>
      <c r="RIX7" s="144"/>
      <c r="RIY7" s="667"/>
      <c r="RIZ7" s="667"/>
      <c r="RJA7" s="144"/>
      <c r="RJB7" s="144"/>
      <c r="RJC7" s="144"/>
      <c r="RJD7" s="616"/>
      <c r="RJE7" s="667"/>
      <c r="RJF7" s="667"/>
      <c r="RJG7" s="145"/>
      <c r="RJH7" s="667"/>
      <c r="RJI7" s="667"/>
      <c r="RJJ7" s="667"/>
      <c r="RJK7" s="667"/>
      <c r="RJL7" s="145"/>
      <c r="RJM7" s="145"/>
      <c r="RJN7" s="616"/>
      <c r="RJO7" s="616"/>
      <c r="RJP7" s="667"/>
      <c r="RJQ7" s="144"/>
      <c r="RJR7" s="144"/>
      <c r="RJS7" s="144"/>
      <c r="RJT7" s="667"/>
      <c r="RJU7" s="667"/>
      <c r="RJV7" s="144"/>
      <c r="RJW7" s="144"/>
      <c r="RJX7" s="144"/>
      <c r="RJY7" s="616"/>
      <c r="RJZ7" s="667"/>
      <c r="RKA7" s="667"/>
      <c r="RKB7" s="145"/>
      <c r="RKC7" s="667"/>
      <c r="RKD7" s="667"/>
      <c r="RKE7" s="667"/>
      <c r="RKF7" s="667"/>
      <c r="RKG7" s="145"/>
      <c r="RKH7" s="145"/>
      <c r="RKI7" s="616"/>
      <c r="RKJ7" s="616"/>
      <c r="RKK7" s="667"/>
      <c r="RKL7" s="144"/>
      <c r="RKM7" s="144"/>
      <c r="RKN7" s="144"/>
      <c r="RKO7" s="667"/>
      <c r="RKP7" s="667"/>
      <c r="RKQ7" s="144"/>
      <c r="RKR7" s="144"/>
      <c r="RKS7" s="144"/>
      <c r="RKT7" s="616"/>
      <c r="RKU7" s="667"/>
      <c r="RKV7" s="667"/>
      <c r="RKW7" s="145"/>
      <c r="RKX7" s="667"/>
      <c r="RKY7" s="667"/>
      <c r="RKZ7" s="667"/>
      <c r="RLA7" s="667"/>
      <c r="RLB7" s="145"/>
      <c r="RLC7" s="145"/>
      <c r="RLD7" s="616"/>
      <c r="RLE7" s="616"/>
      <c r="RLF7" s="667"/>
      <c r="RLG7" s="144"/>
      <c r="RLH7" s="144"/>
      <c r="RLI7" s="144"/>
      <c r="RLJ7" s="667"/>
      <c r="RLK7" s="667"/>
      <c r="RLL7" s="144"/>
      <c r="RLM7" s="144"/>
      <c r="RLN7" s="144"/>
      <c r="RLO7" s="616"/>
      <c r="RLP7" s="667"/>
      <c r="RLQ7" s="667"/>
      <c r="RLR7" s="145"/>
      <c r="RLS7" s="667"/>
      <c r="RLT7" s="667"/>
      <c r="RLU7" s="667"/>
      <c r="RLV7" s="667"/>
      <c r="RLW7" s="145"/>
      <c r="RLX7" s="145"/>
      <c r="RLY7" s="616"/>
      <c r="RLZ7" s="616"/>
      <c r="RMA7" s="667"/>
      <c r="RMB7" s="144"/>
      <c r="RMC7" s="144"/>
      <c r="RMD7" s="144"/>
      <c r="RME7" s="667"/>
      <c r="RMF7" s="667"/>
      <c r="RMG7" s="144"/>
      <c r="RMH7" s="144"/>
      <c r="RMI7" s="144"/>
      <c r="RMJ7" s="616"/>
      <c r="RMK7" s="667"/>
      <c r="RML7" s="667"/>
      <c r="RMM7" s="145"/>
      <c r="RMN7" s="667"/>
      <c r="RMO7" s="667"/>
      <c r="RMP7" s="667"/>
      <c r="RMQ7" s="667"/>
      <c r="RMR7" s="145"/>
      <c r="RMS7" s="145"/>
      <c r="RMT7" s="616"/>
      <c r="RMU7" s="616"/>
      <c r="RMV7" s="667"/>
      <c r="RMW7" s="144"/>
      <c r="RMX7" s="144"/>
      <c r="RMY7" s="144"/>
      <c r="RMZ7" s="667"/>
      <c r="RNA7" s="667"/>
      <c r="RNB7" s="144"/>
      <c r="RNC7" s="144"/>
      <c r="RND7" s="144"/>
      <c r="RNE7" s="616"/>
      <c r="RNF7" s="667"/>
      <c r="RNG7" s="667"/>
      <c r="RNH7" s="145"/>
      <c r="RNI7" s="667"/>
      <c r="RNJ7" s="667"/>
      <c r="RNK7" s="667"/>
      <c r="RNL7" s="667"/>
      <c r="RNM7" s="145"/>
      <c r="RNN7" s="145"/>
      <c r="RNO7" s="616"/>
      <c r="RNP7" s="616"/>
      <c r="RNQ7" s="667"/>
      <c r="RNR7" s="144"/>
      <c r="RNS7" s="144"/>
      <c r="RNT7" s="144"/>
      <c r="RNU7" s="667"/>
      <c r="RNV7" s="667"/>
      <c r="RNW7" s="144"/>
      <c r="RNX7" s="144"/>
      <c r="RNY7" s="144"/>
      <c r="RNZ7" s="616"/>
      <c r="ROA7" s="667"/>
      <c r="ROB7" s="667"/>
      <c r="ROC7" s="145"/>
      <c r="ROD7" s="667"/>
      <c r="ROE7" s="667"/>
      <c r="ROF7" s="667"/>
      <c r="ROG7" s="667"/>
      <c r="ROH7" s="145"/>
      <c r="ROI7" s="145"/>
      <c r="ROJ7" s="616"/>
      <c r="ROK7" s="616"/>
      <c r="ROL7" s="667"/>
      <c r="ROM7" s="144"/>
      <c r="RON7" s="144"/>
      <c r="ROO7" s="144"/>
      <c r="ROP7" s="667"/>
      <c r="ROQ7" s="667"/>
      <c r="ROR7" s="144"/>
      <c r="ROS7" s="144"/>
      <c r="ROT7" s="144"/>
      <c r="ROU7" s="616"/>
      <c r="ROV7" s="667"/>
      <c r="ROW7" s="667"/>
      <c r="ROX7" s="145"/>
      <c r="ROY7" s="667"/>
      <c r="ROZ7" s="667"/>
      <c r="RPA7" s="667"/>
      <c r="RPB7" s="667"/>
      <c r="RPC7" s="145"/>
      <c r="RPD7" s="145"/>
      <c r="RPE7" s="616"/>
      <c r="RPF7" s="616"/>
      <c r="RPG7" s="667"/>
      <c r="RPH7" s="144"/>
      <c r="RPI7" s="144"/>
      <c r="RPJ7" s="144"/>
      <c r="RPK7" s="667"/>
      <c r="RPL7" s="667"/>
      <c r="RPM7" s="144"/>
      <c r="RPN7" s="144"/>
      <c r="RPO7" s="144"/>
      <c r="RPP7" s="616"/>
      <c r="RPQ7" s="667"/>
      <c r="RPR7" s="667"/>
      <c r="RPS7" s="145"/>
      <c r="RPT7" s="667"/>
      <c r="RPU7" s="667"/>
      <c r="RPV7" s="667"/>
      <c r="RPW7" s="667"/>
      <c r="RPX7" s="145"/>
      <c r="RPY7" s="145"/>
      <c r="RPZ7" s="616"/>
      <c r="RQA7" s="616"/>
      <c r="RQB7" s="667"/>
      <c r="RQC7" s="144"/>
      <c r="RQD7" s="144"/>
      <c r="RQE7" s="144"/>
      <c r="RQF7" s="667"/>
      <c r="RQG7" s="667"/>
      <c r="RQH7" s="144"/>
      <c r="RQI7" s="144"/>
      <c r="RQJ7" s="144"/>
      <c r="RQK7" s="616"/>
      <c r="RQL7" s="667"/>
      <c r="RQM7" s="667"/>
      <c r="RQN7" s="145"/>
      <c r="RQO7" s="667"/>
      <c r="RQP7" s="667"/>
      <c r="RQQ7" s="667"/>
      <c r="RQR7" s="667"/>
      <c r="RQS7" s="145"/>
      <c r="RQT7" s="145"/>
      <c r="RQU7" s="616"/>
      <c r="RQV7" s="616"/>
      <c r="RQW7" s="667"/>
      <c r="RQX7" s="144"/>
      <c r="RQY7" s="144"/>
      <c r="RQZ7" s="144"/>
      <c r="RRA7" s="667"/>
      <c r="RRB7" s="667"/>
      <c r="RRC7" s="144"/>
      <c r="RRD7" s="144"/>
      <c r="RRE7" s="144"/>
      <c r="RRF7" s="616"/>
      <c r="RRG7" s="667"/>
      <c r="RRH7" s="667"/>
      <c r="RRI7" s="145"/>
      <c r="RRJ7" s="667"/>
      <c r="RRK7" s="667"/>
      <c r="RRL7" s="667"/>
      <c r="RRM7" s="667"/>
      <c r="RRN7" s="145"/>
      <c r="RRO7" s="145"/>
      <c r="RRP7" s="616"/>
      <c r="RRQ7" s="616"/>
      <c r="RRR7" s="667"/>
      <c r="RRS7" s="144"/>
      <c r="RRT7" s="144"/>
      <c r="RRU7" s="144"/>
      <c r="RRV7" s="667"/>
      <c r="RRW7" s="667"/>
      <c r="RRX7" s="144"/>
      <c r="RRY7" s="144"/>
      <c r="RRZ7" s="144"/>
      <c r="RSA7" s="616"/>
      <c r="RSB7" s="667"/>
      <c r="RSC7" s="667"/>
      <c r="RSD7" s="145"/>
      <c r="RSE7" s="667"/>
      <c r="RSF7" s="667"/>
      <c r="RSG7" s="667"/>
      <c r="RSH7" s="667"/>
      <c r="RSI7" s="145"/>
      <c r="RSJ7" s="145"/>
      <c r="RSK7" s="616"/>
      <c r="RSL7" s="616"/>
      <c r="RSM7" s="667"/>
      <c r="RSN7" s="144"/>
      <c r="RSO7" s="144"/>
      <c r="RSP7" s="144"/>
      <c r="RSQ7" s="667"/>
      <c r="RSR7" s="667"/>
      <c r="RSS7" s="144"/>
      <c r="RST7" s="144"/>
      <c r="RSU7" s="144"/>
      <c r="RSV7" s="616"/>
      <c r="RSW7" s="667"/>
      <c r="RSX7" s="667"/>
      <c r="RSY7" s="145"/>
      <c r="RSZ7" s="667"/>
      <c r="RTA7" s="667"/>
      <c r="RTB7" s="667"/>
      <c r="RTC7" s="667"/>
      <c r="RTD7" s="145"/>
      <c r="RTE7" s="145"/>
      <c r="RTF7" s="616"/>
      <c r="RTG7" s="616"/>
      <c r="RTH7" s="667"/>
      <c r="RTI7" s="144"/>
      <c r="RTJ7" s="144"/>
      <c r="RTK7" s="144"/>
      <c r="RTL7" s="667"/>
      <c r="RTM7" s="667"/>
      <c r="RTN7" s="144"/>
      <c r="RTO7" s="144"/>
      <c r="RTP7" s="144"/>
      <c r="RTQ7" s="616"/>
      <c r="RTR7" s="667"/>
      <c r="RTS7" s="667"/>
      <c r="RTT7" s="145"/>
      <c r="RTU7" s="667"/>
      <c r="RTV7" s="667"/>
      <c r="RTW7" s="667"/>
      <c r="RTX7" s="667"/>
      <c r="RTY7" s="145"/>
      <c r="RTZ7" s="145"/>
      <c r="RUA7" s="616"/>
      <c r="RUB7" s="616"/>
      <c r="RUC7" s="667"/>
      <c r="RUD7" s="144"/>
      <c r="RUE7" s="144"/>
      <c r="RUF7" s="144"/>
      <c r="RUG7" s="667"/>
      <c r="RUH7" s="667"/>
      <c r="RUI7" s="144"/>
      <c r="RUJ7" s="144"/>
      <c r="RUK7" s="144"/>
      <c r="RUL7" s="616"/>
      <c r="RUM7" s="667"/>
      <c r="RUN7" s="667"/>
      <c r="RUO7" s="145"/>
      <c r="RUP7" s="667"/>
      <c r="RUQ7" s="667"/>
      <c r="RUR7" s="667"/>
      <c r="RUS7" s="667"/>
      <c r="RUT7" s="145"/>
      <c r="RUU7" s="145"/>
      <c r="RUV7" s="616"/>
      <c r="RUW7" s="616"/>
      <c r="RUX7" s="667"/>
      <c r="RUY7" s="144"/>
      <c r="RUZ7" s="144"/>
      <c r="RVA7" s="144"/>
      <c r="RVB7" s="667"/>
      <c r="RVC7" s="667"/>
      <c r="RVD7" s="144"/>
      <c r="RVE7" s="144"/>
      <c r="RVF7" s="144"/>
      <c r="RVG7" s="616"/>
      <c r="RVH7" s="667"/>
      <c r="RVI7" s="667"/>
      <c r="RVJ7" s="145"/>
      <c r="RVK7" s="667"/>
      <c r="RVL7" s="667"/>
      <c r="RVM7" s="667"/>
      <c r="RVN7" s="667"/>
      <c r="RVO7" s="145"/>
      <c r="RVP7" s="145"/>
      <c r="RVQ7" s="616"/>
      <c r="RVR7" s="616"/>
      <c r="RVS7" s="667"/>
      <c r="RVT7" s="144"/>
      <c r="RVU7" s="144"/>
      <c r="RVV7" s="144"/>
      <c r="RVW7" s="667"/>
      <c r="RVX7" s="667"/>
      <c r="RVY7" s="144"/>
      <c r="RVZ7" s="144"/>
      <c r="RWA7" s="144"/>
      <c r="RWB7" s="616"/>
      <c r="RWC7" s="667"/>
      <c r="RWD7" s="667"/>
      <c r="RWE7" s="145"/>
      <c r="RWF7" s="667"/>
      <c r="RWG7" s="667"/>
      <c r="RWH7" s="667"/>
      <c r="RWI7" s="667"/>
      <c r="RWJ7" s="145"/>
      <c r="RWK7" s="145"/>
      <c r="RWL7" s="616"/>
      <c r="RWM7" s="616"/>
      <c r="RWN7" s="667"/>
      <c r="RWO7" s="144"/>
      <c r="RWP7" s="144"/>
      <c r="RWQ7" s="144"/>
      <c r="RWR7" s="667"/>
      <c r="RWS7" s="667"/>
      <c r="RWT7" s="144"/>
      <c r="RWU7" s="144"/>
      <c r="RWV7" s="144"/>
      <c r="RWW7" s="616"/>
      <c r="RWX7" s="667"/>
      <c r="RWY7" s="667"/>
      <c r="RWZ7" s="145"/>
      <c r="RXA7" s="667"/>
      <c r="RXB7" s="667"/>
      <c r="RXC7" s="667"/>
      <c r="RXD7" s="667"/>
      <c r="RXE7" s="145"/>
      <c r="RXF7" s="145"/>
      <c r="RXG7" s="616"/>
      <c r="RXH7" s="616"/>
      <c r="RXI7" s="667"/>
      <c r="RXJ7" s="144"/>
      <c r="RXK7" s="144"/>
      <c r="RXL7" s="144"/>
      <c r="RXM7" s="667"/>
      <c r="RXN7" s="667"/>
      <c r="RXO7" s="144"/>
      <c r="RXP7" s="144"/>
      <c r="RXQ7" s="144"/>
      <c r="RXR7" s="616"/>
      <c r="RXS7" s="667"/>
      <c r="RXT7" s="667"/>
      <c r="RXU7" s="145"/>
      <c r="RXV7" s="667"/>
      <c r="RXW7" s="667"/>
      <c r="RXX7" s="667"/>
      <c r="RXY7" s="667"/>
      <c r="RXZ7" s="145"/>
      <c r="RYA7" s="145"/>
      <c r="RYB7" s="616"/>
      <c r="RYC7" s="616"/>
      <c r="RYD7" s="667"/>
      <c r="RYE7" s="144"/>
      <c r="RYF7" s="144"/>
      <c r="RYG7" s="144"/>
      <c r="RYH7" s="667"/>
      <c r="RYI7" s="667"/>
      <c r="RYJ7" s="144"/>
      <c r="RYK7" s="144"/>
      <c r="RYL7" s="144"/>
      <c r="RYM7" s="616"/>
      <c r="RYN7" s="667"/>
      <c r="RYO7" s="667"/>
      <c r="RYP7" s="145"/>
      <c r="RYQ7" s="667"/>
      <c r="RYR7" s="667"/>
      <c r="RYS7" s="667"/>
      <c r="RYT7" s="667"/>
      <c r="RYU7" s="145"/>
      <c r="RYV7" s="145"/>
      <c r="RYW7" s="616"/>
      <c r="RYX7" s="616"/>
      <c r="RYY7" s="667"/>
      <c r="RYZ7" s="144"/>
      <c r="RZA7" s="144"/>
      <c r="RZB7" s="144"/>
      <c r="RZC7" s="667"/>
      <c r="RZD7" s="667"/>
      <c r="RZE7" s="144"/>
      <c r="RZF7" s="144"/>
      <c r="RZG7" s="144"/>
      <c r="RZH7" s="616"/>
      <c r="RZI7" s="667"/>
      <c r="RZJ7" s="667"/>
      <c r="RZK7" s="145"/>
      <c r="RZL7" s="667"/>
      <c r="RZM7" s="667"/>
      <c r="RZN7" s="667"/>
      <c r="RZO7" s="667"/>
      <c r="RZP7" s="145"/>
      <c r="RZQ7" s="145"/>
      <c r="RZR7" s="616"/>
      <c r="RZS7" s="616"/>
      <c r="RZT7" s="667"/>
      <c r="RZU7" s="144"/>
      <c r="RZV7" s="144"/>
      <c r="RZW7" s="144"/>
      <c r="RZX7" s="667"/>
      <c r="RZY7" s="667"/>
      <c r="RZZ7" s="144"/>
      <c r="SAA7" s="144"/>
      <c r="SAB7" s="144"/>
      <c r="SAC7" s="616"/>
      <c r="SAD7" s="667"/>
      <c r="SAE7" s="667"/>
      <c r="SAF7" s="145"/>
      <c r="SAG7" s="667"/>
      <c r="SAH7" s="667"/>
      <c r="SAI7" s="667"/>
      <c r="SAJ7" s="667"/>
      <c r="SAK7" s="145"/>
      <c r="SAL7" s="145"/>
      <c r="SAM7" s="616"/>
      <c r="SAN7" s="616"/>
      <c r="SAO7" s="667"/>
      <c r="SAP7" s="144"/>
      <c r="SAQ7" s="144"/>
      <c r="SAR7" s="144"/>
      <c r="SAS7" s="667"/>
      <c r="SAT7" s="667"/>
      <c r="SAU7" s="144"/>
      <c r="SAV7" s="144"/>
      <c r="SAW7" s="144"/>
      <c r="SAX7" s="616"/>
      <c r="SAY7" s="667"/>
      <c r="SAZ7" s="667"/>
      <c r="SBA7" s="145"/>
      <c r="SBB7" s="667"/>
      <c r="SBC7" s="667"/>
      <c r="SBD7" s="667"/>
      <c r="SBE7" s="667"/>
      <c r="SBF7" s="145"/>
      <c r="SBG7" s="145"/>
      <c r="SBH7" s="616"/>
      <c r="SBI7" s="616"/>
      <c r="SBJ7" s="667"/>
      <c r="SBK7" s="144"/>
      <c r="SBL7" s="144"/>
      <c r="SBM7" s="144"/>
      <c r="SBN7" s="667"/>
      <c r="SBO7" s="667"/>
      <c r="SBP7" s="144"/>
      <c r="SBQ7" s="144"/>
      <c r="SBR7" s="144"/>
      <c r="SBS7" s="616"/>
      <c r="SBT7" s="667"/>
      <c r="SBU7" s="667"/>
      <c r="SBV7" s="145"/>
      <c r="SBW7" s="667"/>
      <c r="SBX7" s="667"/>
      <c r="SBY7" s="667"/>
      <c r="SBZ7" s="667"/>
      <c r="SCA7" s="145"/>
      <c r="SCB7" s="145"/>
      <c r="SCC7" s="616"/>
      <c r="SCD7" s="616"/>
      <c r="SCE7" s="667"/>
      <c r="SCF7" s="144"/>
      <c r="SCG7" s="144"/>
      <c r="SCH7" s="144"/>
      <c r="SCI7" s="667"/>
      <c r="SCJ7" s="667"/>
      <c r="SCK7" s="144"/>
      <c r="SCL7" s="144"/>
      <c r="SCM7" s="144"/>
      <c r="SCN7" s="616"/>
      <c r="SCO7" s="667"/>
      <c r="SCP7" s="667"/>
      <c r="SCQ7" s="145"/>
      <c r="SCR7" s="667"/>
      <c r="SCS7" s="667"/>
      <c r="SCT7" s="667"/>
      <c r="SCU7" s="667"/>
      <c r="SCV7" s="145"/>
      <c r="SCW7" s="145"/>
      <c r="SCX7" s="616"/>
      <c r="SCY7" s="616"/>
      <c r="SCZ7" s="667"/>
      <c r="SDA7" s="144"/>
      <c r="SDB7" s="144"/>
      <c r="SDC7" s="144"/>
      <c r="SDD7" s="667"/>
      <c r="SDE7" s="667"/>
      <c r="SDF7" s="144"/>
      <c r="SDG7" s="144"/>
      <c r="SDH7" s="144"/>
      <c r="SDI7" s="616"/>
      <c r="SDJ7" s="667"/>
      <c r="SDK7" s="667"/>
      <c r="SDL7" s="145"/>
      <c r="SDM7" s="667"/>
      <c r="SDN7" s="667"/>
      <c r="SDO7" s="667"/>
      <c r="SDP7" s="667"/>
      <c r="SDQ7" s="145"/>
      <c r="SDR7" s="145"/>
      <c r="SDS7" s="616"/>
      <c r="SDT7" s="616"/>
      <c r="SDU7" s="667"/>
      <c r="SDV7" s="144"/>
      <c r="SDW7" s="144"/>
      <c r="SDX7" s="144"/>
      <c r="SDY7" s="667"/>
      <c r="SDZ7" s="667"/>
      <c r="SEA7" s="144"/>
      <c r="SEB7" s="144"/>
      <c r="SEC7" s="144"/>
      <c r="SED7" s="616"/>
      <c r="SEE7" s="667"/>
      <c r="SEF7" s="667"/>
      <c r="SEG7" s="145"/>
      <c r="SEH7" s="667"/>
      <c r="SEI7" s="667"/>
      <c r="SEJ7" s="667"/>
      <c r="SEK7" s="667"/>
      <c r="SEL7" s="145"/>
      <c r="SEM7" s="145"/>
      <c r="SEN7" s="616"/>
      <c r="SEO7" s="616"/>
      <c r="SEP7" s="667"/>
      <c r="SEQ7" s="144"/>
      <c r="SER7" s="144"/>
      <c r="SES7" s="144"/>
      <c r="SET7" s="667"/>
      <c r="SEU7" s="667"/>
      <c r="SEV7" s="144"/>
      <c r="SEW7" s="144"/>
      <c r="SEX7" s="144"/>
      <c r="SEY7" s="616"/>
      <c r="SEZ7" s="667"/>
      <c r="SFA7" s="667"/>
      <c r="SFB7" s="145"/>
      <c r="SFC7" s="667"/>
      <c r="SFD7" s="667"/>
      <c r="SFE7" s="667"/>
      <c r="SFF7" s="667"/>
      <c r="SFG7" s="145"/>
      <c r="SFH7" s="145"/>
      <c r="SFI7" s="616"/>
      <c r="SFJ7" s="616"/>
      <c r="SFK7" s="667"/>
      <c r="SFL7" s="144"/>
      <c r="SFM7" s="144"/>
      <c r="SFN7" s="144"/>
      <c r="SFO7" s="667"/>
      <c r="SFP7" s="667"/>
      <c r="SFQ7" s="144"/>
      <c r="SFR7" s="144"/>
      <c r="SFS7" s="144"/>
      <c r="SFT7" s="616"/>
      <c r="SFU7" s="667"/>
      <c r="SFV7" s="667"/>
      <c r="SFW7" s="145"/>
      <c r="SFX7" s="667"/>
      <c r="SFY7" s="667"/>
      <c r="SFZ7" s="667"/>
      <c r="SGA7" s="667"/>
      <c r="SGB7" s="145"/>
      <c r="SGC7" s="145"/>
      <c r="SGD7" s="616"/>
      <c r="SGE7" s="616"/>
      <c r="SGF7" s="667"/>
      <c r="SGG7" s="144"/>
      <c r="SGH7" s="144"/>
      <c r="SGI7" s="144"/>
      <c r="SGJ7" s="667"/>
      <c r="SGK7" s="667"/>
      <c r="SGL7" s="144"/>
      <c r="SGM7" s="144"/>
      <c r="SGN7" s="144"/>
      <c r="SGO7" s="616"/>
      <c r="SGP7" s="667"/>
      <c r="SGQ7" s="667"/>
      <c r="SGR7" s="145"/>
      <c r="SGS7" s="667"/>
      <c r="SGT7" s="667"/>
      <c r="SGU7" s="667"/>
      <c r="SGV7" s="667"/>
      <c r="SGW7" s="145"/>
      <c r="SGX7" s="145"/>
      <c r="SGY7" s="616"/>
      <c r="SGZ7" s="616"/>
      <c r="SHA7" s="667"/>
      <c r="SHB7" s="144"/>
      <c r="SHC7" s="144"/>
      <c r="SHD7" s="144"/>
      <c r="SHE7" s="667"/>
      <c r="SHF7" s="667"/>
      <c r="SHG7" s="144"/>
      <c r="SHH7" s="144"/>
      <c r="SHI7" s="144"/>
      <c r="SHJ7" s="616"/>
      <c r="SHK7" s="667"/>
      <c r="SHL7" s="667"/>
      <c r="SHM7" s="145"/>
      <c r="SHN7" s="667"/>
      <c r="SHO7" s="667"/>
      <c r="SHP7" s="667"/>
      <c r="SHQ7" s="667"/>
      <c r="SHR7" s="145"/>
      <c r="SHS7" s="145"/>
      <c r="SHT7" s="616"/>
      <c r="SHU7" s="616"/>
      <c r="SHV7" s="667"/>
      <c r="SHW7" s="144"/>
      <c r="SHX7" s="144"/>
      <c r="SHY7" s="144"/>
      <c r="SHZ7" s="667"/>
      <c r="SIA7" s="667"/>
      <c r="SIB7" s="144"/>
      <c r="SIC7" s="144"/>
      <c r="SID7" s="144"/>
      <c r="SIE7" s="616"/>
      <c r="SIF7" s="667"/>
      <c r="SIG7" s="667"/>
      <c r="SIH7" s="145"/>
      <c r="SII7" s="667"/>
      <c r="SIJ7" s="667"/>
      <c r="SIK7" s="667"/>
      <c r="SIL7" s="667"/>
      <c r="SIM7" s="145"/>
      <c r="SIN7" s="145"/>
      <c r="SIO7" s="616"/>
      <c r="SIP7" s="616"/>
      <c r="SIQ7" s="667"/>
      <c r="SIR7" s="144"/>
      <c r="SIS7" s="144"/>
      <c r="SIT7" s="144"/>
      <c r="SIU7" s="667"/>
      <c r="SIV7" s="667"/>
      <c r="SIW7" s="144"/>
      <c r="SIX7" s="144"/>
      <c r="SIY7" s="144"/>
      <c r="SIZ7" s="616"/>
      <c r="SJA7" s="667"/>
      <c r="SJB7" s="667"/>
      <c r="SJC7" s="145"/>
      <c r="SJD7" s="667"/>
      <c r="SJE7" s="667"/>
      <c r="SJF7" s="667"/>
      <c r="SJG7" s="667"/>
      <c r="SJH7" s="145"/>
      <c r="SJI7" s="145"/>
      <c r="SJJ7" s="616"/>
      <c r="SJK7" s="616"/>
      <c r="SJL7" s="667"/>
      <c r="SJM7" s="144"/>
      <c r="SJN7" s="144"/>
      <c r="SJO7" s="144"/>
      <c r="SJP7" s="667"/>
      <c r="SJQ7" s="667"/>
      <c r="SJR7" s="144"/>
      <c r="SJS7" s="144"/>
      <c r="SJT7" s="144"/>
      <c r="SJU7" s="616"/>
      <c r="SJV7" s="667"/>
      <c r="SJW7" s="667"/>
      <c r="SJX7" s="145"/>
      <c r="SJY7" s="667"/>
      <c r="SJZ7" s="667"/>
      <c r="SKA7" s="667"/>
      <c r="SKB7" s="667"/>
      <c r="SKC7" s="145"/>
      <c r="SKD7" s="145"/>
      <c r="SKE7" s="616"/>
      <c r="SKF7" s="616"/>
      <c r="SKG7" s="667"/>
      <c r="SKH7" s="144"/>
      <c r="SKI7" s="144"/>
      <c r="SKJ7" s="144"/>
      <c r="SKK7" s="667"/>
      <c r="SKL7" s="667"/>
      <c r="SKM7" s="144"/>
      <c r="SKN7" s="144"/>
      <c r="SKO7" s="144"/>
      <c r="SKP7" s="616"/>
      <c r="SKQ7" s="667"/>
      <c r="SKR7" s="667"/>
      <c r="SKS7" s="145"/>
      <c r="SKT7" s="667"/>
      <c r="SKU7" s="667"/>
      <c r="SKV7" s="667"/>
      <c r="SKW7" s="667"/>
      <c r="SKX7" s="145"/>
      <c r="SKY7" s="145"/>
      <c r="SKZ7" s="616"/>
      <c r="SLA7" s="616"/>
      <c r="SLB7" s="667"/>
      <c r="SLC7" s="144"/>
      <c r="SLD7" s="144"/>
      <c r="SLE7" s="144"/>
      <c r="SLF7" s="667"/>
      <c r="SLG7" s="667"/>
      <c r="SLH7" s="144"/>
      <c r="SLI7" s="144"/>
      <c r="SLJ7" s="144"/>
      <c r="SLK7" s="616"/>
      <c r="SLL7" s="667"/>
      <c r="SLM7" s="667"/>
      <c r="SLN7" s="145"/>
      <c r="SLO7" s="667"/>
      <c r="SLP7" s="667"/>
      <c r="SLQ7" s="667"/>
      <c r="SLR7" s="667"/>
      <c r="SLS7" s="145"/>
      <c r="SLT7" s="145"/>
      <c r="SLU7" s="616"/>
      <c r="SLV7" s="616"/>
      <c r="SLW7" s="667"/>
      <c r="SLX7" s="144"/>
      <c r="SLY7" s="144"/>
      <c r="SLZ7" s="144"/>
      <c r="SMA7" s="667"/>
      <c r="SMB7" s="667"/>
      <c r="SMC7" s="144"/>
      <c r="SMD7" s="144"/>
      <c r="SME7" s="144"/>
      <c r="SMF7" s="616"/>
      <c r="SMG7" s="667"/>
      <c r="SMH7" s="667"/>
      <c r="SMI7" s="145"/>
      <c r="SMJ7" s="667"/>
      <c r="SMK7" s="667"/>
      <c r="SML7" s="667"/>
      <c r="SMM7" s="667"/>
      <c r="SMN7" s="145"/>
      <c r="SMO7" s="145"/>
      <c r="SMP7" s="616"/>
      <c r="SMQ7" s="616"/>
      <c r="SMR7" s="667"/>
      <c r="SMS7" s="144"/>
      <c r="SMT7" s="144"/>
      <c r="SMU7" s="144"/>
      <c r="SMV7" s="667"/>
      <c r="SMW7" s="667"/>
      <c r="SMX7" s="144"/>
      <c r="SMY7" s="144"/>
      <c r="SMZ7" s="144"/>
      <c r="SNA7" s="616"/>
      <c r="SNB7" s="667"/>
      <c r="SNC7" s="667"/>
      <c r="SND7" s="145"/>
      <c r="SNE7" s="667"/>
      <c r="SNF7" s="667"/>
      <c r="SNG7" s="667"/>
      <c r="SNH7" s="667"/>
      <c r="SNI7" s="145"/>
      <c r="SNJ7" s="145"/>
      <c r="SNK7" s="616"/>
      <c r="SNL7" s="616"/>
      <c r="SNM7" s="667"/>
      <c r="SNN7" s="144"/>
      <c r="SNO7" s="144"/>
      <c r="SNP7" s="144"/>
      <c r="SNQ7" s="667"/>
      <c r="SNR7" s="667"/>
      <c r="SNS7" s="144"/>
      <c r="SNT7" s="144"/>
      <c r="SNU7" s="144"/>
      <c r="SNV7" s="616"/>
      <c r="SNW7" s="667"/>
      <c r="SNX7" s="667"/>
      <c r="SNY7" s="145"/>
      <c r="SNZ7" s="667"/>
      <c r="SOA7" s="667"/>
      <c r="SOB7" s="667"/>
      <c r="SOC7" s="667"/>
      <c r="SOD7" s="145"/>
      <c r="SOE7" s="145"/>
      <c r="SOF7" s="616"/>
      <c r="SOG7" s="616"/>
      <c r="SOH7" s="667"/>
      <c r="SOI7" s="144"/>
      <c r="SOJ7" s="144"/>
      <c r="SOK7" s="144"/>
      <c r="SOL7" s="667"/>
      <c r="SOM7" s="667"/>
      <c r="SON7" s="144"/>
      <c r="SOO7" s="144"/>
      <c r="SOP7" s="144"/>
      <c r="SOQ7" s="616"/>
      <c r="SOR7" s="667"/>
      <c r="SOS7" s="667"/>
      <c r="SOT7" s="145"/>
      <c r="SOU7" s="667"/>
      <c r="SOV7" s="667"/>
      <c r="SOW7" s="667"/>
      <c r="SOX7" s="667"/>
      <c r="SOY7" s="145"/>
      <c r="SOZ7" s="145"/>
      <c r="SPA7" s="616"/>
      <c r="SPB7" s="616"/>
      <c r="SPC7" s="667"/>
      <c r="SPD7" s="144"/>
      <c r="SPE7" s="144"/>
      <c r="SPF7" s="144"/>
      <c r="SPG7" s="667"/>
      <c r="SPH7" s="667"/>
      <c r="SPI7" s="144"/>
      <c r="SPJ7" s="144"/>
      <c r="SPK7" s="144"/>
      <c r="SPL7" s="616"/>
      <c r="SPM7" s="667"/>
      <c r="SPN7" s="667"/>
      <c r="SPO7" s="145"/>
      <c r="SPP7" s="667"/>
      <c r="SPQ7" s="667"/>
      <c r="SPR7" s="667"/>
      <c r="SPS7" s="667"/>
      <c r="SPT7" s="145"/>
      <c r="SPU7" s="145"/>
      <c r="SPV7" s="616"/>
      <c r="SPW7" s="616"/>
      <c r="SPX7" s="667"/>
      <c r="SPY7" s="144"/>
      <c r="SPZ7" s="144"/>
      <c r="SQA7" s="144"/>
      <c r="SQB7" s="667"/>
      <c r="SQC7" s="667"/>
      <c r="SQD7" s="144"/>
      <c r="SQE7" s="144"/>
      <c r="SQF7" s="144"/>
      <c r="SQG7" s="616"/>
      <c r="SQH7" s="667"/>
      <c r="SQI7" s="667"/>
      <c r="SQJ7" s="145"/>
      <c r="SQK7" s="667"/>
      <c r="SQL7" s="667"/>
      <c r="SQM7" s="667"/>
      <c r="SQN7" s="667"/>
      <c r="SQO7" s="145"/>
      <c r="SQP7" s="145"/>
      <c r="SQQ7" s="616"/>
      <c r="SQR7" s="616"/>
      <c r="SQS7" s="667"/>
      <c r="SQT7" s="144"/>
      <c r="SQU7" s="144"/>
      <c r="SQV7" s="144"/>
      <c r="SQW7" s="667"/>
      <c r="SQX7" s="667"/>
      <c r="SQY7" s="144"/>
      <c r="SQZ7" s="144"/>
      <c r="SRA7" s="144"/>
      <c r="SRB7" s="616"/>
      <c r="SRC7" s="667"/>
      <c r="SRD7" s="667"/>
      <c r="SRE7" s="145"/>
      <c r="SRF7" s="667"/>
      <c r="SRG7" s="667"/>
      <c r="SRH7" s="667"/>
      <c r="SRI7" s="667"/>
      <c r="SRJ7" s="145"/>
      <c r="SRK7" s="145"/>
      <c r="SRL7" s="616"/>
      <c r="SRM7" s="616"/>
      <c r="SRN7" s="667"/>
      <c r="SRO7" s="144"/>
      <c r="SRP7" s="144"/>
      <c r="SRQ7" s="144"/>
      <c r="SRR7" s="667"/>
      <c r="SRS7" s="667"/>
      <c r="SRT7" s="144"/>
      <c r="SRU7" s="144"/>
      <c r="SRV7" s="144"/>
      <c r="SRW7" s="616"/>
      <c r="SRX7" s="667"/>
      <c r="SRY7" s="667"/>
      <c r="SRZ7" s="145"/>
      <c r="SSA7" s="667"/>
      <c r="SSB7" s="667"/>
      <c r="SSC7" s="667"/>
      <c r="SSD7" s="667"/>
      <c r="SSE7" s="145"/>
      <c r="SSF7" s="145"/>
      <c r="SSG7" s="616"/>
      <c r="SSH7" s="616"/>
      <c r="SSI7" s="667"/>
      <c r="SSJ7" s="144"/>
      <c r="SSK7" s="144"/>
      <c r="SSL7" s="144"/>
      <c r="SSM7" s="667"/>
      <c r="SSN7" s="667"/>
      <c r="SSO7" s="144"/>
      <c r="SSP7" s="144"/>
      <c r="SSQ7" s="144"/>
      <c r="SSR7" s="616"/>
      <c r="SSS7" s="667"/>
      <c r="SST7" s="667"/>
      <c r="SSU7" s="145"/>
      <c r="SSV7" s="667"/>
      <c r="SSW7" s="667"/>
      <c r="SSX7" s="667"/>
      <c r="SSY7" s="667"/>
      <c r="SSZ7" s="145"/>
      <c r="STA7" s="145"/>
      <c r="STB7" s="616"/>
      <c r="STC7" s="616"/>
      <c r="STD7" s="667"/>
      <c r="STE7" s="144"/>
      <c r="STF7" s="144"/>
      <c r="STG7" s="144"/>
      <c r="STH7" s="667"/>
      <c r="STI7" s="667"/>
      <c r="STJ7" s="144"/>
      <c r="STK7" s="144"/>
      <c r="STL7" s="144"/>
      <c r="STM7" s="616"/>
      <c r="STN7" s="667"/>
      <c r="STO7" s="667"/>
      <c r="STP7" s="145"/>
      <c r="STQ7" s="667"/>
      <c r="STR7" s="667"/>
      <c r="STS7" s="667"/>
      <c r="STT7" s="667"/>
      <c r="STU7" s="145"/>
      <c r="STV7" s="145"/>
      <c r="STW7" s="616"/>
      <c r="STX7" s="616"/>
      <c r="STY7" s="667"/>
      <c r="STZ7" s="144"/>
      <c r="SUA7" s="144"/>
      <c r="SUB7" s="144"/>
      <c r="SUC7" s="667"/>
      <c r="SUD7" s="667"/>
      <c r="SUE7" s="144"/>
      <c r="SUF7" s="144"/>
      <c r="SUG7" s="144"/>
      <c r="SUH7" s="616"/>
      <c r="SUI7" s="667"/>
      <c r="SUJ7" s="667"/>
      <c r="SUK7" s="145"/>
      <c r="SUL7" s="667"/>
      <c r="SUM7" s="667"/>
      <c r="SUN7" s="667"/>
      <c r="SUO7" s="667"/>
      <c r="SUP7" s="145"/>
      <c r="SUQ7" s="145"/>
      <c r="SUR7" s="616"/>
      <c r="SUS7" s="616"/>
      <c r="SUT7" s="667"/>
      <c r="SUU7" s="144"/>
      <c r="SUV7" s="144"/>
      <c r="SUW7" s="144"/>
      <c r="SUX7" s="667"/>
      <c r="SUY7" s="667"/>
      <c r="SUZ7" s="144"/>
      <c r="SVA7" s="144"/>
      <c r="SVB7" s="144"/>
      <c r="SVC7" s="616"/>
      <c r="SVD7" s="667"/>
      <c r="SVE7" s="667"/>
      <c r="SVF7" s="145"/>
      <c r="SVG7" s="667"/>
      <c r="SVH7" s="667"/>
      <c r="SVI7" s="667"/>
      <c r="SVJ7" s="667"/>
      <c r="SVK7" s="145"/>
      <c r="SVL7" s="145"/>
      <c r="SVM7" s="616"/>
      <c r="SVN7" s="616"/>
      <c r="SVO7" s="667"/>
      <c r="SVP7" s="144"/>
      <c r="SVQ7" s="144"/>
      <c r="SVR7" s="144"/>
      <c r="SVS7" s="667"/>
      <c r="SVT7" s="667"/>
      <c r="SVU7" s="144"/>
      <c r="SVV7" s="144"/>
      <c r="SVW7" s="144"/>
      <c r="SVX7" s="616"/>
      <c r="SVY7" s="667"/>
      <c r="SVZ7" s="667"/>
      <c r="SWA7" s="145"/>
      <c r="SWB7" s="667"/>
      <c r="SWC7" s="667"/>
      <c r="SWD7" s="667"/>
      <c r="SWE7" s="667"/>
      <c r="SWF7" s="145"/>
      <c r="SWG7" s="145"/>
      <c r="SWH7" s="616"/>
      <c r="SWI7" s="616"/>
      <c r="SWJ7" s="667"/>
      <c r="SWK7" s="144"/>
      <c r="SWL7" s="144"/>
      <c r="SWM7" s="144"/>
      <c r="SWN7" s="667"/>
      <c r="SWO7" s="667"/>
      <c r="SWP7" s="144"/>
      <c r="SWQ7" s="144"/>
      <c r="SWR7" s="144"/>
      <c r="SWS7" s="616"/>
      <c r="SWT7" s="667"/>
      <c r="SWU7" s="667"/>
      <c r="SWV7" s="145"/>
      <c r="SWW7" s="667"/>
      <c r="SWX7" s="667"/>
      <c r="SWY7" s="667"/>
      <c r="SWZ7" s="667"/>
      <c r="SXA7" s="145"/>
      <c r="SXB7" s="145"/>
      <c r="SXC7" s="616"/>
      <c r="SXD7" s="616"/>
      <c r="SXE7" s="667"/>
      <c r="SXF7" s="144"/>
      <c r="SXG7" s="144"/>
      <c r="SXH7" s="144"/>
      <c r="SXI7" s="667"/>
      <c r="SXJ7" s="667"/>
      <c r="SXK7" s="144"/>
      <c r="SXL7" s="144"/>
      <c r="SXM7" s="144"/>
      <c r="SXN7" s="616"/>
      <c r="SXO7" s="667"/>
      <c r="SXP7" s="667"/>
      <c r="SXQ7" s="145"/>
      <c r="SXR7" s="667"/>
      <c r="SXS7" s="667"/>
      <c r="SXT7" s="667"/>
      <c r="SXU7" s="667"/>
      <c r="SXV7" s="145"/>
      <c r="SXW7" s="145"/>
      <c r="SXX7" s="616"/>
      <c r="SXY7" s="616"/>
      <c r="SXZ7" s="667"/>
      <c r="SYA7" s="144"/>
      <c r="SYB7" s="144"/>
      <c r="SYC7" s="144"/>
      <c r="SYD7" s="667"/>
      <c r="SYE7" s="667"/>
      <c r="SYF7" s="144"/>
      <c r="SYG7" s="144"/>
      <c r="SYH7" s="144"/>
      <c r="SYI7" s="616"/>
      <c r="SYJ7" s="667"/>
      <c r="SYK7" s="667"/>
      <c r="SYL7" s="145"/>
      <c r="SYM7" s="667"/>
      <c r="SYN7" s="667"/>
      <c r="SYO7" s="667"/>
      <c r="SYP7" s="667"/>
      <c r="SYQ7" s="145"/>
      <c r="SYR7" s="145"/>
      <c r="SYS7" s="616"/>
      <c r="SYT7" s="616"/>
      <c r="SYU7" s="667"/>
      <c r="SYV7" s="144"/>
      <c r="SYW7" s="144"/>
      <c r="SYX7" s="144"/>
      <c r="SYY7" s="667"/>
      <c r="SYZ7" s="667"/>
      <c r="SZA7" s="144"/>
      <c r="SZB7" s="144"/>
      <c r="SZC7" s="144"/>
      <c r="SZD7" s="616"/>
      <c r="SZE7" s="667"/>
      <c r="SZF7" s="667"/>
      <c r="SZG7" s="145"/>
      <c r="SZH7" s="667"/>
      <c r="SZI7" s="667"/>
      <c r="SZJ7" s="667"/>
      <c r="SZK7" s="667"/>
      <c r="SZL7" s="145"/>
      <c r="SZM7" s="145"/>
      <c r="SZN7" s="616"/>
      <c r="SZO7" s="616"/>
      <c r="SZP7" s="667"/>
      <c r="SZQ7" s="144"/>
      <c r="SZR7" s="144"/>
      <c r="SZS7" s="144"/>
      <c r="SZT7" s="667"/>
      <c r="SZU7" s="667"/>
      <c r="SZV7" s="144"/>
      <c r="SZW7" s="144"/>
      <c r="SZX7" s="144"/>
      <c r="SZY7" s="616"/>
      <c r="SZZ7" s="667"/>
      <c r="TAA7" s="667"/>
      <c r="TAB7" s="145"/>
      <c r="TAC7" s="667"/>
      <c r="TAD7" s="667"/>
      <c r="TAE7" s="667"/>
      <c r="TAF7" s="667"/>
      <c r="TAG7" s="145"/>
      <c r="TAH7" s="145"/>
      <c r="TAI7" s="616"/>
      <c r="TAJ7" s="616"/>
      <c r="TAK7" s="667"/>
      <c r="TAL7" s="144"/>
      <c r="TAM7" s="144"/>
      <c r="TAN7" s="144"/>
      <c r="TAO7" s="667"/>
      <c r="TAP7" s="667"/>
      <c r="TAQ7" s="144"/>
      <c r="TAR7" s="144"/>
      <c r="TAS7" s="144"/>
      <c r="TAT7" s="616"/>
      <c r="TAU7" s="667"/>
      <c r="TAV7" s="667"/>
      <c r="TAW7" s="145"/>
      <c r="TAX7" s="667"/>
      <c r="TAY7" s="667"/>
      <c r="TAZ7" s="667"/>
      <c r="TBA7" s="667"/>
      <c r="TBB7" s="145"/>
      <c r="TBC7" s="145"/>
      <c r="TBD7" s="616"/>
      <c r="TBE7" s="616"/>
      <c r="TBF7" s="667"/>
      <c r="TBG7" s="144"/>
      <c r="TBH7" s="144"/>
      <c r="TBI7" s="144"/>
      <c r="TBJ7" s="667"/>
      <c r="TBK7" s="667"/>
      <c r="TBL7" s="144"/>
      <c r="TBM7" s="144"/>
      <c r="TBN7" s="144"/>
      <c r="TBO7" s="616"/>
      <c r="TBP7" s="667"/>
      <c r="TBQ7" s="667"/>
      <c r="TBR7" s="145"/>
      <c r="TBS7" s="667"/>
      <c r="TBT7" s="667"/>
      <c r="TBU7" s="667"/>
      <c r="TBV7" s="667"/>
      <c r="TBW7" s="145"/>
      <c r="TBX7" s="145"/>
      <c r="TBY7" s="616"/>
      <c r="TBZ7" s="616"/>
      <c r="TCA7" s="667"/>
      <c r="TCB7" s="144"/>
      <c r="TCC7" s="144"/>
      <c r="TCD7" s="144"/>
      <c r="TCE7" s="667"/>
      <c r="TCF7" s="667"/>
      <c r="TCG7" s="144"/>
      <c r="TCH7" s="144"/>
      <c r="TCI7" s="144"/>
      <c r="TCJ7" s="616"/>
      <c r="TCK7" s="667"/>
      <c r="TCL7" s="667"/>
      <c r="TCM7" s="145"/>
      <c r="TCN7" s="667"/>
      <c r="TCO7" s="667"/>
      <c r="TCP7" s="667"/>
      <c r="TCQ7" s="667"/>
      <c r="TCR7" s="145"/>
      <c r="TCS7" s="145"/>
      <c r="TCT7" s="616"/>
      <c r="TCU7" s="616"/>
      <c r="TCV7" s="667"/>
      <c r="TCW7" s="144"/>
      <c r="TCX7" s="144"/>
      <c r="TCY7" s="144"/>
      <c r="TCZ7" s="667"/>
      <c r="TDA7" s="667"/>
      <c r="TDB7" s="144"/>
      <c r="TDC7" s="144"/>
      <c r="TDD7" s="144"/>
      <c r="TDE7" s="616"/>
      <c r="TDF7" s="667"/>
      <c r="TDG7" s="667"/>
      <c r="TDH7" s="145"/>
      <c r="TDI7" s="667"/>
      <c r="TDJ7" s="667"/>
      <c r="TDK7" s="667"/>
      <c r="TDL7" s="667"/>
      <c r="TDM7" s="145"/>
      <c r="TDN7" s="145"/>
      <c r="TDO7" s="616"/>
      <c r="TDP7" s="616"/>
      <c r="TDQ7" s="667"/>
      <c r="TDR7" s="144"/>
      <c r="TDS7" s="144"/>
      <c r="TDT7" s="144"/>
      <c r="TDU7" s="667"/>
      <c r="TDV7" s="667"/>
      <c r="TDW7" s="144"/>
      <c r="TDX7" s="144"/>
      <c r="TDY7" s="144"/>
      <c r="TDZ7" s="616"/>
      <c r="TEA7" s="667"/>
      <c r="TEB7" s="667"/>
      <c r="TEC7" s="145"/>
      <c r="TED7" s="667"/>
      <c r="TEE7" s="667"/>
      <c r="TEF7" s="667"/>
      <c r="TEG7" s="667"/>
      <c r="TEH7" s="145"/>
      <c r="TEI7" s="145"/>
      <c r="TEJ7" s="616"/>
      <c r="TEK7" s="616"/>
      <c r="TEL7" s="667"/>
      <c r="TEM7" s="144"/>
      <c r="TEN7" s="144"/>
      <c r="TEO7" s="144"/>
      <c r="TEP7" s="667"/>
      <c r="TEQ7" s="667"/>
      <c r="TER7" s="144"/>
      <c r="TES7" s="144"/>
      <c r="TET7" s="144"/>
      <c r="TEU7" s="616"/>
      <c r="TEV7" s="667"/>
      <c r="TEW7" s="667"/>
      <c r="TEX7" s="145"/>
      <c r="TEY7" s="667"/>
      <c r="TEZ7" s="667"/>
      <c r="TFA7" s="667"/>
      <c r="TFB7" s="667"/>
      <c r="TFC7" s="145"/>
      <c r="TFD7" s="145"/>
      <c r="TFE7" s="616"/>
      <c r="TFF7" s="616"/>
      <c r="TFG7" s="667"/>
      <c r="TFH7" s="144"/>
      <c r="TFI7" s="144"/>
      <c r="TFJ7" s="144"/>
      <c r="TFK7" s="667"/>
      <c r="TFL7" s="667"/>
      <c r="TFM7" s="144"/>
      <c r="TFN7" s="144"/>
      <c r="TFO7" s="144"/>
      <c r="TFP7" s="616"/>
      <c r="TFQ7" s="667"/>
      <c r="TFR7" s="667"/>
      <c r="TFS7" s="145"/>
      <c r="TFT7" s="667"/>
      <c r="TFU7" s="667"/>
      <c r="TFV7" s="667"/>
      <c r="TFW7" s="667"/>
      <c r="TFX7" s="145"/>
      <c r="TFY7" s="145"/>
      <c r="TFZ7" s="616"/>
      <c r="TGA7" s="616"/>
      <c r="TGB7" s="667"/>
      <c r="TGC7" s="144"/>
      <c r="TGD7" s="144"/>
      <c r="TGE7" s="144"/>
      <c r="TGF7" s="667"/>
      <c r="TGG7" s="667"/>
      <c r="TGH7" s="144"/>
      <c r="TGI7" s="144"/>
      <c r="TGJ7" s="144"/>
      <c r="TGK7" s="616"/>
      <c r="TGL7" s="667"/>
      <c r="TGM7" s="667"/>
      <c r="TGN7" s="145"/>
      <c r="TGO7" s="667"/>
      <c r="TGP7" s="667"/>
      <c r="TGQ7" s="667"/>
      <c r="TGR7" s="667"/>
      <c r="TGS7" s="145"/>
      <c r="TGT7" s="145"/>
      <c r="TGU7" s="616"/>
      <c r="TGV7" s="616"/>
      <c r="TGW7" s="667"/>
      <c r="TGX7" s="144"/>
      <c r="TGY7" s="144"/>
      <c r="TGZ7" s="144"/>
      <c r="THA7" s="667"/>
      <c r="THB7" s="667"/>
      <c r="THC7" s="144"/>
      <c r="THD7" s="144"/>
      <c r="THE7" s="144"/>
      <c r="THF7" s="616"/>
      <c r="THG7" s="667"/>
      <c r="THH7" s="667"/>
      <c r="THI7" s="145"/>
      <c r="THJ7" s="667"/>
      <c r="THK7" s="667"/>
      <c r="THL7" s="667"/>
      <c r="THM7" s="667"/>
      <c r="THN7" s="145"/>
      <c r="THO7" s="145"/>
      <c r="THP7" s="616"/>
      <c r="THQ7" s="616"/>
      <c r="THR7" s="667"/>
      <c r="THS7" s="144"/>
      <c r="THT7" s="144"/>
      <c r="THU7" s="144"/>
      <c r="THV7" s="667"/>
      <c r="THW7" s="667"/>
      <c r="THX7" s="144"/>
      <c r="THY7" s="144"/>
      <c r="THZ7" s="144"/>
      <c r="TIA7" s="616"/>
      <c r="TIB7" s="667"/>
      <c r="TIC7" s="667"/>
      <c r="TID7" s="145"/>
      <c r="TIE7" s="667"/>
      <c r="TIF7" s="667"/>
      <c r="TIG7" s="667"/>
      <c r="TIH7" s="667"/>
      <c r="TII7" s="145"/>
      <c r="TIJ7" s="145"/>
      <c r="TIK7" s="616"/>
      <c r="TIL7" s="616"/>
      <c r="TIM7" s="667"/>
      <c r="TIN7" s="144"/>
      <c r="TIO7" s="144"/>
      <c r="TIP7" s="144"/>
      <c r="TIQ7" s="667"/>
      <c r="TIR7" s="667"/>
      <c r="TIS7" s="144"/>
      <c r="TIT7" s="144"/>
      <c r="TIU7" s="144"/>
      <c r="TIV7" s="616"/>
      <c r="TIW7" s="667"/>
      <c r="TIX7" s="667"/>
      <c r="TIY7" s="145"/>
      <c r="TIZ7" s="667"/>
      <c r="TJA7" s="667"/>
      <c r="TJB7" s="667"/>
      <c r="TJC7" s="667"/>
      <c r="TJD7" s="145"/>
      <c r="TJE7" s="145"/>
      <c r="TJF7" s="616"/>
      <c r="TJG7" s="616"/>
      <c r="TJH7" s="667"/>
      <c r="TJI7" s="144"/>
      <c r="TJJ7" s="144"/>
      <c r="TJK7" s="144"/>
      <c r="TJL7" s="667"/>
      <c r="TJM7" s="667"/>
      <c r="TJN7" s="144"/>
      <c r="TJO7" s="144"/>
      <c r="TJP7" s="144"/>
      <c r="TJQ7" s="616"/>
      <c r="TJR7" s="667"/>
      <c r="TJS7" s="667"/>
      <c r="TJT7" s="145"/>
      <c r="TJU7" s="667"/>
      <c r="TJV7" s="667"/>
      <c r="TJW7" s="667"/>
      <c r="TJX7" s="667"/>
      <c r="TJY7" s="145"/>
      <c r="TJZ7" s="145"/>
      <c r="TKA7" s="616"/>
      <c r="TKB7" s="616"/>
      <c r="TKC7" s="667"/>
      <c r="TKD7" s="144"/>
      <c r="TKE7" s="144"/>
      <c r="TKF7" s="144"/>
      <c r="TKG7" s="667"/>
      <c r="TKH7" s="667"/>
      <c r="TKI7" s="144"/>
      <c r="TKJ7" s="144"/>
      <c r="TKK7" s="144"/>
      <c r="TKL7" s="616"/>
      <c r="TKM7" s="667"/>
      <c r="TKN7" s="667"/>
      <c r="TKO7" s="145"/>
      <c r="TKP7" s="667"/>
      <c r="TKQ7" s="667"/>
      <c r="TKR7" s="667"/>
      <c r="TKS7" s="667"/>
      <c r="TKT7" s="145"/>
      <c r="TKU7" s="145"/>
      <c r="TKV7" s="616"/>
      <c r="TKW7" s="616"/>
      <c r="TKX7" s="667"/>
      <c r="TKY7" s="144"/>
      <c r="TKZ7" s="144"/>
      <c r="TLA7" s="144"/>
      <c r="TLB7" s="667"/>
      <c r="TLC7" s="667"/>
      <c r="TLD7" s="144"/>
      <c r="TLE7" s="144"/>
      <c r="TLF7" s="144"/>
      <c r="TLG7" s="616"/>
      <c r="TLH7" s="667"/>
      <c r="TLI7" s="667"/>
      <c r="TLJ7" s="145"/>
      <c r="TLK7" s="667"/>
      <c r="TLL7" s="667"/>
      <c r="TLM7" s="667"/>
      <c r="TLN7" s="667"/>
      <c r="TLO7" s="145"/>
      <c r="TLP7" s="145"/>
      <c r="TLQ7" s="616"/>
      <c r="TLR7" s="616"/>
      <c r="TLS7" s="667"/>
      <c r="TLT7" s="144"/>
      <c r="TLU7" s="144"/>
      <c r="TLV7" s="144"/>
      <c r="TLW7" s="667"/>
      <c r="TLX7" s="667"/>
      <c r="TLY7" s="144"/>
      <c r="TLZ7" s="144"/>
      <c r="TMA7" s="144"/>
      <c r="TMB7" s="616"/>
      <c r="TMC7" s="667"/>
      <c r="TMD7" s="667"/>
      <c r="TME7" s="145"/>
      <c r="TMF7" s="667"/>
      <c r="TMG7" s="667"/>
      <c r="TMH7" s="667"/>
      <c r="TMI7" s="667"/>
      <c r="TMJ7" s="145"/>
      <c r="TMK7" s="145"/>
      <c r="TML7" s="616"/>
      <c r="TMM7" s="616"/>
      <c r="TMN7" s="667"/>
      <c r="TMO7" s="144"/>
      <c r="TMP7" s="144"/>
      <c r="TMQ7" s="144"/>
      <c r="TMR7" s="667"/>
      <c r="TMS7" s="667"/>
      <c r="TMT7" s="144"/>
      <c r="TMU7" s="144"/>
      <c r="TMV7" s="144"/>
      <c r="TMW7" s="616"/>
      <c r="TMX7" s="667"/>
      <c r="TMY7" s="667"/>
      <c r="TMZ7" s="145"/>
      <c r="TNA7" s="667"/>
      <c r="TNB7" s="667"/>
      <c r="TNC7" s="667"/>
      <c r="TND7" s="667"/>
      <c r="TNE7" s="145"/>
      <c r="TNF7" s="145"/>
      <c r="TNG7" s="616"/>
      <c r="TNH7" s="616"/>
      <c r="TNI7" s="667"/>
      <c r="TNJ7" s="144"/>
      <c r="TNK7" s="144"/>
      <c r="TNL7" s="144"/>
      <c r="TNM7" s="667"/>
      <c r="TNN7" s="667"/>
      <c r="TNO7" s="144"/>
      <c r="TNP7" s="144"/>
      <c r="TNQ7" s="144"/>
      <c r="TNR7" s="616"/>
      <c r="TNS7" s="667"/>
      <c r="TNT7" s="667"/>
      <c r="TNU7" s="145"/>
      <c r="TNV7" s="667"/>
      <c r="TNW7" s="667"/>
      <c r="TNX7" s="667"/>
      <c r="TNY7" s="667"/>
      <c r="TNZ7" s="145"/>
      <c r="TOA7" s="145"/>
      <c r="TOB7" s="616"/>
      <c r="TOC7" s="616"/>
      <c r="TOD7" s="667"/>
      <c r="TOE7" s="144"/>
      <c r="TOF7" s="144"/>
      <c r="TOG7" s="144"/>
      <c r="TOH7" s="667"/>
      <c r="TOI7" s="667"/>
      <c r="TOJ7" s="144"/>
      <c r="TOK7" s="144"/>
      <c r="TOL7" s="144"/>
      <c r="TOM7" s="616"/>
      <c r="TON7" s="667"/>
      <c r="TOO7" s="667"/>
      <c r="TOP7" s="145"/>
      <c r="TOQ7" s="667"/>
      <c r="TOR7" s="667"/>
      <c r="TOS7" s="667"/>
      <c r="TOT7" s="667"/>
      <c r="TOU7" s="145"/>
      <c r="TOV7" s="145"/>
      <c r="TOW7" s="616"/>
      <c r="TOX7" s="616"/>
      <c r="TOY7" s="667"/>
      <c r="TOZ7" s="144"/>
      <c r="TPA7" s="144"/>
      <c r="TPB7" s="144"/>
      <c r="TPC7" s="667"/>
      <c r="TPD7" s="667"/>
      <c r="TPE7" s="144"/>
      <c r="TPF7" s="144"/>
      <c r="TPG7" s="144"/>
      <c r="TPH7" s="616"/>
      <c r="TPI7" s="667"/>
      <c r="TPJ7" s="667"/>
      <c r="TPK7" s="145"/>
      <c r="TPL7" s="667"/>
      <c r="TPM7" s="667"/>
      <c r="TPN7" s="667"/>
      <c r="TPO7" s="667"/>
      <c r="TPP7" s="145"/>
      <c r="TPQ7" s="145"/>
      <c r="TPR7" s="616"/>
      <c r="TPS7" s="616"/>
      <c r="TPT7" s="667"/>
      <c r="TPU7" s="144"/>
      <c r="TPV7" s="144"/>
      <c r="TPW7" s="144"/>
      <c r="TPX7" s="667"/>
      <c r="TPY7" s="667"/>
      <c r="TPZ7" s="144"/>
      <c r="TQA7" s="144"/>
      <c r="TQB7" s="144"/>
      <c r="TQC7" s="616"/>
      <c r="TQD7" s="667"/>
      <c r="TQE7" s="667"/>
      <c r="TQF7" s="145"/>
      <c r="TQG7" s="667"/>
      <c r="TQH7" s="667"/>
      <c r="TQI7" s="667"/>
      <c r="TQJ7" s="667"/>
      <c r="TQK7" s="145"/>
      <c r="TQL7" s="145"/>
      <c r="TQM7" s="616"/>
      <c r="TQN7" s="616"/>
      <c r="TQO7" s="667"/>
      <c r="TQP7" s="144"/>
      <c r="TQQ7" s="144"/>
      <c r="TQR7" s="144"/>
      <c r="TQS7" s="667"/>
      <c r="TQT7" s="667"/>
      <c r="TQU7" s="144"/>
      <c r="TQV7" s="144"/>
      <c r="TQW7" s="144"/>
      <c r="TQX7" s="616"/>
      <c r="TQY7" s="667"/>
      <c r="TQZ7" s="667"/>
      <c r="TRA7" s="145"/>
      <c r="TRB7" s="667"/>
      <c r="TRC7" s="667"/>
      <c r="TRD7" s="667"/>
      <c r="TRE7" s="667"/>
      <c r="TRF7" s="145"/>
      <c r="TRG7" s="145"/>
      <c r="TRH7" s="616"/>
      <c r="TRI7" s="616"/>
      <c r="TRJ7" s="667"/>
      <c r="TRK7" s="144"/>
      <c r="TRL7" s="144"/>
      <c r="TRM7" s="144"/>
      <c r="TRN7" s="667"/>
      <c r="TRO7" s="667"/>
      <c r="TRP7" s="144"/>
      <c r="TRQ7" s="144"/>
      <c r="TRR7" s="144"/>
      <c r="TRS7" s="616"/>
      <c r="TRT7" s="667"/>
      <c r="TRU7" s="667"/>
      <c r="TRV7" s="145"/>
      <c r="TRW7" s="667"/>
      <c r="TRX7" s="667"/>
      <c r="TRY7" s="667"/>
      <c r="TRZ7" s="667"/>
      <c r="TSA7" s="145"/>
      <c r="TSB7" s="145"/>
      <c r="TSC7" s="616"/>
      <c r="TSD7" s="616"/>
      <c r="TSE7" s="667"/>
      <c r="TSF7" s="144"/>
      <c r="TSG7" s="144"/>
      <c r="TSH7" s="144"/>
      <c r="TSI7" s="667"/>
      <c r="TSJ7" s="667"/>
      <c r="TSK7" s="144"/>
      <c r="TSL7" s="144"/>
      <c r="TSM7" s="144"/>
      <c r="TSN7" s="616"/>
      <c r="TSO7" s="667"/>
      <c r="TSP7" s="667"/>
      <c r="TSQ7" s="145"/>
      <c r="TSR7" s="667"/>
      <c r="TSS7" s="667"/>
      <c r="TST7" s="667"/>
      <c r="TSU7" s="667"/>
      <c r="TSV7" s="145"/>
      <c r="TSW7" s="145"/>
      <c r="TSX7" s="616"/>
      <c r="TSY7" s="616"/>
      <c r="TSZ7" s="667"/>
      <c r="TTA7" s="144"/>
      <c r="TTB7" s="144"/>
      <c r="TTC7" s="144"/>
      <c r="TTD7" s="667"/>
      <c r="TTE7" s="667"/>
      <c r="TTF7" s="144"/>
      <c r="TTG7" s="144"/>
      <c r="TTH7" s="144"/>
      <c r="TTI7" s="616"/>
      <c r="TTJ7" s="667"/>
      <c r="TTK7" s="667"/>
      <c r="TTL7" s="145"/>
      <c r="TTM7" s="667"/>
      <c r="TTN7" s="667"/>
      <c r="TTO7" s="667"/>
      <c r="TTP7" s="667"/>
      <c r="TTQ7" s="145"/>
      <c r="TTR7" s="145"/>
      <c r="TTS7" s="616"/>
      <c r="TTT7" s="616"/>
      <c r="TTU7" s="667"/>
      <c r="TTV7" s="144"/>
      <c r="TTW7" s="144"/>
      <c r="TTX7" s="144"/>
      <c r="TTY7" s="667"/>
      <c r="TTZ7" s="667"/>
      <c r="TUA7" s="144"/>
      <c r="TUB7" s="144"/>
      <c r="TUC7" s="144"/>
      <c r="TUD7" s="616"/>
      <c r="TUE7" s="667"/>
      <c r="TUF7" s="667"/>
      <c r="TUG7" s="145"/>
      <c r="TUH7" s="667"/>
      <c r="TUI7" s="667"/>
      <c r="TUJ7" s="667"/>
      <c r="TUK7" s="667"/>
      <c r="TUL7" s="145"/>
      <c r="TUM7" s="145"/>
      <c r="TUN7" s="616"/>
      <c r="TUO7" s="616"/>
      <c r="TUP7" s="667"/>
      <c r="TUQ7" s="144"/>
      <c r="TUR7" s="144"/>
      <c r="TUS7" s="144"/>
      <c r="TUT7" s="667"/>
      <c r="TUU7" s="667"/>
      <c r="TUV7" s="144"/>
      <c r="TUW7" s="144"/>
      <c r="TUX7" s="144"/>
      <c r="TUY7" s="616"/>
      <c r="TUZ7" s="667"/>
      <c r="TVA7" s="667"/>
      <c r="TVB7" s="145"/>
      <c r="TVC7" s="667"/>
      <c r="TVD7" s="667"/>
      <c r="TVE7" s="667"/>
      <c r="TVF7" s="667"/>
      <c r="TVG7" s="145"/>
      <c r="TVH7" s="145"/>
      <c r="TVI7" s="616"/>
      <c r="TVJ7" s="616"/>
      <c r="TVK7" s="667"/>
      <c r="TVL7" s="144"/>
      <c r="TVM7" s="144"/>
      <c r="TVN7" s="144"/>
      <c r="TVO7" s="667"/>
      <c r="TVP7" s="667"/>
      <c r="TVQ7" s="144"/>
      <c r="TVR7" s="144"/>
      <c r="TVS7" s="144"/>
      <c r="TVT7" s="616"/>
      <c r="TVU7" s="667"/>
      <c r="TVV7" s="667"/>
      <c r="TVW7" s="145"/>
      <c r="TVX7" s="667"/>
      <c r="TVY7" s="667"/>
      <c r="TVZ7" s="667"/>
      <c r="TWA7" s="667"/>
      <c r="TWB7" s="145"/>
      <c r="TWC7" s="145"/>
      <c r="TWD7" s="616"/>
      <c r="TWE7" s="616"/>
      <c r="TWF7" s="667"/>
      <c r="TWG7" s="144"/>
      <c r="TWH7" s="144"/>
      <c r="TWI7" s="144"/>
      <c r="TWJ7" s="667"/>
      <c r="TWK7" s="667"/>
      <c r="TWL7" s="144"/>
      <c r="TWM7" s="144"/>
      <c r="TWN7" s="144"/>
      <c r="TWO7" s="616"/>
      <c r="TWP7" s="667"/>
      <c r="TWQ7" s="667"/>
      <c r="TWR7" s="145"/>
      <c r="TWS7" s="667"/>
      <c r="TWT7" s="667"/>
      <c r="TWU7" s="667"/>
      <c r="TWV7" s="667"/>
      <c r="TWW7" s="145"/>
      <c r="TWX7" s="145"/>
      <c r="TWY7" s="616"/>
      <c r="TWZ7" s="616"/>
      <c r="TXA7" s="667"/>
      <c r="TXB7" s="144"/>
      <c r="TXC7" s="144"/>
      <c r="TXD7" s="144"/>
      <c r="TXE7" s="667"/>
      <c r="TXF7" s="667"/>
      <c r="TXG7" s="144"/>
      <c r="TXH7" s="144"/>
      <c r="TXI7" s="144"/>
      <c r="TXJ7" s="616"/>
      <c r="TXK7" s="667"/>
      <c r="TXL7" s="667"/>
      <c r="TXM7" s="145"/>
      <c r="TXN7" s="667"/>
      <c r="TXO7" s="667"/>
      <c r="TXP7" s="667"/>
      <c r="TXQ7" s="667"/>
      <c r="TXR7" s="145"/>
      <c r="TXS7" s="145"/>
      <c r="TXT7" s="616"/>
      <c r="TXU7" s="616"/>
      <c r="TXV7" s="667"/>
      <c r="TXW7" s="144"/>
      <c r="TXX7" s="144"/>
      <c r="TXY7" s="144"/>
      <c r="TXZ7" s="667"/>
      <c r="TYA7" s="667"/>
      <c r="TYB7" s="144"/>
      <c r="TYC7" s="144"/>
      <c r="TYD7" s="144"/>
      <c r="TYE7" s="616"/>
      <c r="TYF7" s="667"/>
      <c r="TYG7" s="667"/>
      <c r="TYH7" s="145"/>
      <c r="TYI7" s="667"/>
      <c r="TYJ7" s="667"/>
      <c r="TYK7" s="667"/>
      <c r="TYL7" s="667"/>
      <c r="TYM7" s="145"/>
      <c r="TYN7" s="145"/>
      <c r="TYO7" s="616"/>
      <c r="TYP7" s="616"/>
      <c r="TYQ7" s="667"/>
      <c r="TYR7" s="144"/>
      <c r="TYS7" s="144"/>
      <c r="TYT7" s="144"/>
      <c r="TYU7" s="667"/>
      <c r="TYV7" s="667"/>
      <c r="TYW7" s="144"/>
      <c r="TYX7" s="144"/>
      <c r="TYY7" s="144"/>
      <c r="TYZ7" s="616"/>
      <c r="TZA7" s="667"/>
      <c r="TZB7" s="667"/>
      <c r="TZC7" s="145"/>
      <c r="TZD7" s="667"/>
      <c r="TZE7" s="667"/>
      <c r="TZF7" s="667"/>
      <c r="TZG7" s="667"/>
      <c r="TZH7" s="145"/>
      <c r="TZI7" s="145"/>
      <c r="TZJ7" s="616"/>
      <c r="TZK7" s="616"/>
      <c r="TZL7" s="667"/>
      <c r="TZM7" s="144"/>
      <c r="TZN7" s="144"/>
      <c r="TZO7" s="144"/>
      <c r="TZP7" s="667"/>
      <c r="TZQ7" s="667"/>
      <c r="TZR7" s="144"/>
      <c r="TZS7" s="144"/>
      <c r="TZT7" s="144"/>
      <c r="TZU7" s="616"/>
      <c r="TZV7" s="667"/>
      <c r="TZW7" s="667"/>
      <c r="TZX7" s="145"/>
      <c r="TZY7" s="667"/>
      <c r="TZZ7" s="667"/>
      <c r="UAA7" s="667"/>
      <c r="UAB7" s="667"/>
      <c r="UAC7" s="145"/>
      <c r="UAD7" s="145"/>
      <c r="UAE7" s="616"/>
      <c r="UAF7" s="616"/>
      <c r="UAG7" s="667"/>
      <c r="UAH7" s="144"/>
      <c r="UAI7" s="144"/>
      <c r="UAJ7" s="144"/>
      <c r="UAK7" s="667"/>
      <c r="UAL7" s="667"/>
      <c r="UAM7" s="144"/>
      <c r="UAN7" s="144"/>
      <c r="UAO7" s="144"/>
      <c r="UAP7" s="616"/>
      <c r="UAQ7" s="667"/>
      <c r="UAR7" s="667"/>
      <c r="UAS7" s="145"/>
      <c r="UAT7" s="667"/>
      <c r="UAU7" s="667"/>
      <c r="UAV7" s="667"/>
      <c r="UAW7" s="667"/>
      <c r="UAX7" s="145"/>
      <c r="UAY7" s="145"/>
      <c r="UAZ7" s="616"/>
      <c r="UBA7" s="616"/>
      <c r="UBB7" s="667"/>
      <c r="UBC7" s="144"/>
      <c r="UBD7" s="144"/>
      <c r="UBE7" s="144"/>
      <c r="UBF7" s="667"/>
      <c r="UBG7" s="667"/>
      <c r="UBH7" s="144"/>
      <c r="UBI7" s="144"/>
      <c r="UBJ7" s="144"/>
      <c r="UBK7" s="616"/>
      <c r="UBL7" s="667"/>
      <c r="UBM7" s="667"/>
      <c r="UBN7" s="145"/>
      <c r="UBO7" s="667"/>
      <c r="UBP7" s="667"/>
      <c r="UBQ7" s="667"/>
      <c r="UBR7" s="667"/>
      <c r="UBS7" s="145"/>
      <c r="UBT7" s="145"/>
      <c r="UBU7" s="616"/>
      <c r="UBV7" s="616"/>
      <c r="UBW7" s="667"/>
      <c r="UBX7" s="144"/>
      <c r="UBY7" s="144"/>
      <c r="UBZ7" s="144"/>
      <c r="UCA7" s="667"/>
      <c r="UCB7" s="667"/>
      <c r="UCC7" s="144"/>
      <c r="UCD7" s="144"/>
      <c r="UCE7" s="144"/>
      <c r="UCF7" s="616"/>
      <c r="UCG7" s="667"/>
      <c r="UCH7" s="667"/>
      <c r="UCI7" s="145"/>
      <c r="UCJ7" s="667"/>
      <c r="UCK7" s="667"/>
      <c r="UCL7" s="667"/>
      <c r="UCM7" s="667"/>
      <c r="UCN7" s="145"/>
      <c r="UCO7" s="145"/>
      <c r="UCP7" s="616"/>
      <c r="UCQ7" s="616"/>
      <c r="UCR7" s="667"/>
      <c r="UCS7" s="144"/>
      <c r="UCT7" s="144"/>
      <c r="UCU7" s="144"/>
      <c r="UCV7" s="667"/>
      <c r="UCW7" s="667"/>
      <c r="UCX7" s="144"/>
      <c r="UCY7" s="144"/>
      <c r="UCZ7" s="144"/>
      <c r="UDA7" s="616"/>
      <c r="UDB7" s="667"/>
      <c r="UDC7" s="667"/>
      <c r="UDD7" s="145"/>
      <c r="UDE7" s="667"/>
      <c r="UDF7" s="667"/>
      <c r="UDG7" s="667"/>
      <c r="UDH7" s="667"/>
      <c r="UDI7" s="145"/>
      <c r="UDJ7" s="145"/>
      <c r="UDK7" s="616"/>
      <c r="UDL7" s="616"/>
      <c r="UDM7" s="667"/>
      <c r="UDN7" s="144"/>
      <c r="UDO7" s="144"/>
      <c r="UDP7" s="144"/>
      <c r="UDQ7" s="667"/>
      <c r="UDR7" s="667"/>
      <c r="UDS7" s="144"/>
      <c r="UDT7" s="144"/>
      <c r="UDU7" s="144"/>
      <c r="UDV7" s="616"/>
      <c r="UDW7" s="667"/>
      <c r="UDX7" s="667"/>
      <c r="UDY7" s="145"/>
      <c r="UDZ7" s="667"/>
      <c r="UEA7" s="667"/>
      <c r="UEB7" s="667"/>
      <c r="UEC7" s="667"/>
      <c r="UED7" s="145"/>
      <c r="UEE7" s="145"/>
      <c r="UEF7" s="616"/>
      <c r="UEG7" s="616"/>
      <c r="UEH7" s="667"/>
      <c r="UEI7" s="144"/>
      <c r="UEJ7" s="144"/>
      <c r="UEK7" s="144"/>
      <c r="UEL7" s="667"/>
      <c r="UEM7" s="667"/>
      <c r="UEN7" s="144"/>
      <c r="UEO7" s="144"/>
      <c r="UEP7" s="144"/>
      <c r="UEQ7" s="616"/>
      <c r="UER7" s="667"/>
      <c r="UES7" s="667"/>
      <c r="UET7" s="145"/>
      <c r="UEU7" s="667"/>
      <c r="UEV7" s="667"/>
      <c r="UEW7" s="667"/>
      <c r="UEX7" s="667"/>
      <c r="UEY7" s="145"/>
      <c r="UEZ7" s="145"/>
      <c r="UFA7" s="616"/>
      <c r="UFB7" s="616"/>
      <c r="UFC7" s="667"/>
      <c r="UFD7" s="144"/>
      <c r="UFE7" s="144"/>
      <c r="UFF7" s="144"/>
      <c r="UFG7" s="667"/>
      <c r="UFH7" s="667"/>
      <c r="UFI7" s="144"/>
      <c r="UFJ7" s="144"/>
      <c r="UFK7" s="144"/>
      <c r="UFL7" s="616"/>
      <c r="UFM7" s="667"/>
      <c r="UFN7" s="667"/>
      <c r="UFO7" s="145"/>
      <c r="UFP7" s="667"/>
      <c r="UFQ7" s="667"/>
      <c r="UFR7" s="667"/>
      <c r="UFS7" s="667"/>
      <c r="UFT7" s="145"/>
      <c r="UFU7" s="145"/>
      <c r="UFV7" s="616"/>
      <c r="UFW7" s="616"/>
      <c r="UFX7" s="667"/>
      <c r="UFY7" s="144"/>
      <c r="UFZ7" s="144"/>
      <c r="UGA7" s="144"/>
      <c r="UGB7" s="667"/>
      <c r="UGC7" s="667"/>
      <c r="UGD7" s="144"/>
      <c r="UGE7" s="144"/>
      <c r="UGF7" s="144"/>
      <c r="UGG7" s="616"/>
      <c r="UGH7" s="667"/>
      <c r="UGI7" s="667"/>
      <c r="UGJ7" s="145"/>
      <c r="UGK7" s="667"/>
      <c r="UGL7" s="667"/>
      <c r="UGM7" s="667"/>
      <c r="UGN7" s="667"/>
      <c r="UGO7" s="145"/>
      <c r="UGP7" s="145"/>
      <c r="UGQ7" s="616"/>
      <c r="UGR7" s="616"/>
      <c r="UGS7" s="667"/>
      <c r="UGT7" s="144"/>
      <c r="UGU7" s="144"/>
      <c r="UGV7" s="144"/>
      <c r="UGW7" s="667"/>
      <c r="UGX7" s="667"/>
      <c r="UGY7" s="144"/>
      <c r="UGZ7" s="144"/>
      <c r="UHA7" s="144"/>
      <c r="UHB7" s="616"/>
      <c r="UHC7" s="667"/>
      <c r="UHD7" s="667"/>
      <c r="UHE7" s="145"/>
      <c r="UHF7" s="667"/>
      <c r="UHG7" s="667"/>
      <c r="UHH7" s="667"/>
      <c r="UHI7" s="667"/>
      <c r="UHJ7" s="145"/>
      <c r="UHK7" s="145"/>
      <c r="UHL7" s="616"/>
      <c r="UHM7" s="616"/>
      <c r="UHN7" s="667"/>
      <c r="UHO7" s="144"/>
      <c r="UHP7" s="144"/>
      <c r="UHQ7" s="144"/>
      <c r="UHR7" s="667"/>
      <c r="UHS7" s="667"/>
      <c r="UHT7" s="144"/>
      <c r="UHU7" s="144"/>
      <c r="UHV7" s="144"/>
      <c r="UHW7" s="616"/>
      <c r="UHX7" s="667"/>
      <c r="UHY7" s="667"/>
      <c r="UHZ7" s="145"/>
      <c r="UIA7" s="667"/>
      <c r="UIB7" s="667"/>
      <c r="UIC7" s="667"/>
      <c r="UID7" s="667"/>
      <c r="UIE7" s="145"/>
      <c r="UIF7" s="145"/>
      <c r="UIG7" s="616"/>
      <c r="UIH7" s="616"/>
      <c r="UII7" s="667"/>
      <c r="UIJ7" s="144"/>
      <c r="UIK7" s="144"/>
      <c r="UIL7" s="144"/>
      <c r="UIM7" s="667"/>
      <c r="UIN7" s="667"/>
      <c r="UIO7" s="144"/>
      <c r="UIP7" s="144"/>
      <c r="UIQ7" s="144"/>
      <c r="UIR7" s="616"/>
      <c r="UIS7" s="667"/>
      <c r="UIT7" s="667"/>
      <c r="UIU7" s="145"/>
      <c r="UIV7" s="667"/>
      <c r="UIW7" s="667"/>
      <c r="UIX7" s="667"/>
      <c r="UIY7" s="667"/>
      <c r="UIZ7" s="145"/>
      <c r="UJA7" s="145"/>
      <c r="UJB7" s="616"/>
      <c r="UJC7" s="616"/>
      <c r="UJD7" s="667"/>
      <c r="UJE7" s="144"/>
      <c r="UJF7" s="144"/>
      <c r="UJG7" s="144"/>
      <c r="UJH7" s="667"/>
      <c r="UJI7" s="667"/>
      <c r="UJJ7" s="144"/>
      <c r="UJK7" s="144"/>
      <c r="UJL7" s="144"/>
      <c r="UJM7" s="616"/>
      <c r="UJN7" s="667"/>
      <c r="UJO7" s="667"/>
      <c r="UJP7" s="145"/>
      <c r="UJQ7" s="667"/>
      <c r="UJR7" s="667"/>
      <c r="UJS7" s="667"/>
      <c r="UJT7" s="667"/>
      <c r="UJU7" s="145"/>
      <c r="UJV7" s="145"/>
      <c r="UJW7" s="616"/>
      <c r="UJX7" s="616"/>
      <c r="UJY7" s="667"/>
      <c r="UJZ7" s="144"/>
      <c r="UKA7" s="144"/>
      <c r="UKB7" s="144"/>
      <c r="UKC7" s="667"/>
      <c r="UKD7" s="667"/>
      <c r="UKE7" s="144"/>
      <c r="UKF7" s="144"/>
      <c r="UKG7" s="144"/>
      <c r="UKH7" s="616"/>
      <c r="UKI7" s="667"/>
      <c r="UKJ7" s="667"/>
      <c r="UKK7" s="145"/>
      <c r="UKL7" s="667"/>
      <c r="UKM7" s="667"/>
      <c r="UKN7" s="667"/>
      <c r="UKO7" s="667"/>
      <c r="UKP7" s="145"/>
      <c r="UKQ7" s="145"/>
      <c r="UKR7" s="616"/>
      <c r="UKS7" s="616"/>
      <c r="UKT7" s="667"/>
      <c r="UKU7" s="144"/>
      <c r="UKV7" s="144"/>
      <c r="UKW7" s="144"/>
      <c r="UKX7" s="667"/>
      <c r="UKY7" s="667"/>
      <c r="UKZ7" s="144"/>
      <c r="ULA7" s="144"/>
      <c r="ULB7" s="144"/>
      <c r="ULC7" s="616"/>
      <c r="ULD7" s="667"/>
      <c r="ULE7" s="667"/>
      <c r="ULF7" s="145"/>
      <c r="ULG7" s="667"/>
      <c r="ULH7" s="667"/>
      <c r="ULI7" s="667"/>
      <c r="ULJ7" s="667"/>
      <c r="ULK7" s="145"/>
      <c r="ULL7" s="145"/>
      <c r="ULM7" s="616"/>
      <c r="ULN7" s="616"/>
      <c r="ULO7" s="667"/>
      <c r="ULP7" s="144"/>
      <c r="ULQ7" s="144"/>
      <c r="ULR7" s="144"/>
      <c r="ULS7" s="667"/>
      <c r="ULT7" s="667"/>
      <c r="ULU7" s="144"/>
      <c r="ULV7" s="144"/>
      <c r="ULW7" s="144"/>
      <c r="ULX7" s="616"/>
      <c r="ULY7" s="667"/>
      <c r="ULZ7" s="667"/>
      <c r="UMA7" s="145"/>
      <c r="UMB7" s="667"/>
      <c r="UMC7" s="667"/>
      <c r="UMD7" s="667"/>
      <c r="UME7" s="667"/>
      <c r="UMF7" s="145"/>
      <c r="UMG7" s="145"/>
      <c r="UMH7" s="616"/>
      <c r="UMI7" s="616"/>
      <c r="UMJ7" s="667"/>
      <c r="UMK7" s="144"/>
      <c r="UML7" s="144"/>
      <c r="UMM7" s="144"/>
      <c r="UMN7" s="667"/>
      <c r="UMO7" s="667"/>
      <c r="UMP7" s="144"/>
      <c r="UMQ7" s="144"/>
      <c r="UMR7" s="144"/>
      <c r="UMS7" s="616"/>
      <c r="UMT7" s="667"/>
      <c r="UMU7" s="667"/>
      <c r="UMV7" s="145"/>
      <c r="UMW7" s="667"/>
      <c r="UMX7" s="667"/>
      <c r="UMY7" s="667"/>
      <c r="UMZ7" s="667"/>
      <c r="UNA7" s="145"/>
      <c r="UNB7" s="145"/>
      <c r="UNC7" s="616"/>
      <c r="UND7" s="616"/>
      <c r="UNE7" s="667"/>
      <c r="UNF7" s="144"/>
      <c r="UNG7" s="144"/>
      <c r="UNH7" s="144"/>
      <c r="UNI7" s="667"/>
      <c r="UNJ7" s="667"/>
      <c r="UNK7" s="144"/>
      <c r="UNL7" s="144"/>
      <c r="UNM7" s="144"/>
      <c r="UNN7" s="616"/>
      <c r="UNO7" s="667"/>
      <c r="UNP7" s="667"/>
      <c r="UNQ7" s="145"/>
      <c r="UNR7" s="667"/>
      <c r="UNS7" s="667"/>
      <c r="UNT7" s="667"/>
      <c r="UNU7" s="667"/>
      <c r="UNV7" s="145"/>
      <c r="UNW7" s="145"/>
      <c r="UNX7" s="616"/>
      <c r="UNY7" s="616"/>
      <c r="UNZ7" s="667"/>
      <c r="UOA7" s="144"/>
      <c r="UOB7" s="144"/>
      <c r="UOC7" s="144"/>
      <c r="UOD7" s="667"/>
      <c r="UOE7" s="667"/>
      <c r="UOF7" s="144"/>
      <c r="UOG7" s="144"/>
      <c r="UOH7" s="144"/>
      <c r="UOI7" s="616"/>
      <c r="UOJ7" s="667"/>
      <c r="UOK7" s="667"/>
      <c r="UOL7" s="145"/>
      <c r="UOM7" s="667"/>
      <c r="UON7" s="667"/>
      <c r="UOO7" s="667"/>
      <c r="UOP7" s="667"/>
      <c r="UOQ7" s="145"/>
      <c r="UOR7" s="145"/>
      <c r="UOS7" s="616"/>
      <c r="UOT7" s="616"/>
      <c r="UOU7" s="667"/>
      <c r="UOV7" s="144"/>
      <c r="UOW7" s="144"/>
      <c r="UOX7" s="144"/>
      <c r="UOY7" s="667"/>
      <c r="UOZ7" s="667"/>
      <c r="UPA7" s="144"/>
      <c r="UPB7" s="144"/>
      <c r="UPC7" s="144"/>
      <c r="UPD7" s="616"/>
      <c r="UPE7" s="667"/>
      <c r="UPF7" s="667"/>
      <c r="UPG7" s="145"/>
      <c r="UPH7" s="667"/>
      <c r="UPI7" s="667"/>
      <c r="UPJ7" s="667"/>
      <c r="UPK7" s="667"/>
      <c r="UPL7" s="145"/>
      <c r="UPM7" s="145"/>
      <c r="UPN7" s="616"/>
      <c r="UPO7" s="616"/>
      <c r="UPP7" s="667"/>
      <c r="UPQ7" s="144"/>
      <c r="UPR7" s="144"/>
      <c r="UPS7" s="144"/>
      <c r="UPT7" s="667"/>
      <c r="UPU7" s="667"/>
      <c r="UPV7" s="144"/>
      <c r="UPW7" s="144"/>
      <c r="UPX7" s="144"/>
      <c r="UPY7" s="616"/>
      <c r="UPZ7" s="667"/>
      <c r="UQA7" s="667"/>
      <c r="UQB7" s="145"/>
      <c r="UQC7" s="667"/>
      <c r="UQD7" s="667"/>
      <c r="UQE7" s="667"/>
      <c r="UQF7" s="667"/>
      <c r="UQG7" s="145"/>
      <c r="UQH7" s="145"/>
      <c r="UQI7" s="616"/>
      <c r="UQJ7" s="616"/>
      <c r="UQK7" s="667"/>
      <c r="UQL7" s="144"/>
      <c r="UQM7" s="144"/>
      <c r="UQN7" s="144"/>
      <c r="UQO7" s="667"/>
      <c r="UQP7" s="667"/>
      <c r="UQQ7" s="144"/>
      <c r="UQR7" s="144"/>
      <c r="UQS7" s="144"/>
      <c r="UQT7" s="616"/>
      <c r="UQU7" s="667"/>
      <c r="UQV7" s="667"/>
      <c r="UQW7" s="145"/>
      <c r="UQX7" s="667"/>
      <c r="UQY7" s="667"/>
      <c r="UQZ7" s="667"/>
      <c r="URA7" s="667"/>
      <c r="URB7" s="145"/>
      <c r="URC7" s="145"/>
      <c r="URD7" s="616"/>
      <c r="URE7" s="616"/>
      <c r="URF7" s="667"/>
      <c r="URG7" s="144"/>
      <c r="URH7" s="144"/>
      <c r="URI7" s="144"/>
      <c r="URJ7" s="667"/>
      <c r="URK7" s="667"/>
      <c r="URL7" s="144"/>
      <c r="URM7" s="144"/>
      <c r="URN7" s="144"/>
      <c r="URO7" s="616"/>
      <c r="URP7" s="667"/>
      <c r="URQ7" s="667"/>
      <c r="URR7" s="145"/>
      <c r="URS7" s="667"/>
      <c r="URT7" s="667"/>
      <c r="URU7" s="667"/>
      <c r="URV7" s="667"/>
      <c r="URW7" s="145"/>
      <c r="URX7" s="145"/>
      <c r="URY7" s="616"/>
      <c r="URZ7" s="616"/>
      <c r="USA7" s="667"/>
      <c r="USB7" s="144"/>
      <c r="USC7" s="144"/>
      <c r="USD7" s="144"/>
      <c r="USE7" s="667"/>
      <c r="USF7" s="667"/>
      <c r="USG7" s="144"/>
      <c r="USH7" s="144"/>
      <c r="USI7" s="144"/>
      <c r="USJ7" s="616"/>
      <c r="USK7" s="667"/>
      <c r="USL7" s="667"/>
      <c r="USM7" s="145"/>
      <c r="USN7" s="667"/>
      <c r="USO7" s="667"/>
      <c r="USP7" s="667"/>
      <c r="USQ7" s="667"/>
      <c r="USR7" s="145"/>
      <c r="USS7" s="145"/>
      <c r="UST7" s="616"/>
      <c r="USU7" s="616"/>
      <c r="USV7" s="667"/>
      <c r="USW7" s="144"/>
      <c r="USX7" s="144"/>
      <c r="USY7" s="144"/>
      <c r="USZ7" s="667"/>
      <c r="UTA7" s="667"/>
      <c r="UTB7" s="144"/>
      <c r="UTC7" s="144"/>
      <c r="UTD7" s="144"/>
      <c r="UTE7" s="616"/>
      <c r="UTF7" s="667"/>
      <c r="UTG7" s="667"/>
      <c r="UTH7" s="145"/>
      <c r="UTI7" s="667"/>
      <c r="UTJ7" s="667"/>
      <c r="UTK7" s="667"/>
      <c r="UTL7" s="667"/>
      <c r="UTM7" s="145"/>
      <c r="UTN7" s="145"/>
      <c r="UTO7" s="616"/>
      <c r="UTP7" s="616"/>
      <c r="UTQ7" s="667"/>
      <c r="UTR7" s="144"/>
      <c r="UTS7" s="144"/>
      <c r="UTT7" s="144"/>
      <c r="UTU7" s="667"/>
      <c r="UTV7" s="667"/>
      <c r="UTW7" s="144"/>
      <c r="UTX7" s="144"/>
      <c r="UTY7" s="144"/>
      <c r="UTZ7" s="616"/>
      <c r="UUA7" s="667"/>
      <c r="UUB7" s="667"/>
      <c r="UUC7" s="145"/>
      <c r="UUD7" s="667"/>
      <c r="UUE7" s="667"/>
      <c r="UUF7" s="667"/>
      <c r="UUG7" s="667"/>
      <c r="UUH7" s="145"/>
      <c r="UUI7" s="145"/>
      <c r="UUJ7" s="616"/>
      <c r="UUK7" s="616"/>
      <c r="UUL7" s="667"/>
      <c r="UUM7" s="144"/>
      <c r="UUN7" s="144"/>
      <c r="UUO7" s="144"/>
      <c r="UUP7" s="667"/>
      <c r="UUQ7" s="667"/>
      <c r="UUR7" s="144"/>
      <c r="UUS7" s="144"/>
      <c r="UUT7" s="144"/>
      <c r="UUU7" s="616"/>
      <c r="UUV7" s="667"/>
      <c r="UUW7" s="667"/>
      <c r="UUX7" s="145"/>
      <c r="UUY7" s="667"/>
      <c r="UUZ7" s="667"/>
      <c r="UVA7" s="667"/>
      <c r="UVB7" s="667"/>
      <c r="UVC7" s="145"/>
      <c r="UVD7" s="145"/>
      <c r="UVE7" s="616"/>
      <c r="UVF7" s="616"/>
      <c r="UVG7" s="667"/>
      <c r="UVH7" s="144"/>
      <c r="UVI7" s="144"/>
      <c r="UVJ7" s="144"/>
      <c r="UVK7" s="667"/>
      <c r="UVL7" s="667"/>
      <c r="UVM7" s="144"/>
      <c r="UVN7" s="144"/>
      <c r="UVO7" s="144"/>
      <c r="UVP7" s="616"/>
      <c r="UVQ7" s="667"/>
      <c r="UVR7" s="667"/>
      <c r="UVS7" s="145"/>
      <c r="UVT7" s="667"/>
      <c r="UVU7" s="667"/>
      <c r="UVV7" s="667"/>
      <c r="UVW7" s="667"/>
      <c r="UVX7" s="145"/>
      <c r="UVY7" s="145"/>
      <c r="UVZ7" s="616"/>
      <c r="UWA7" s="616"/>
      <c r="UWB7" s="667"/>
      <c r="UWC7" s="144"/>
      <c r="UWD7" s="144"/>
      <c r="UWE7" s="144"/>
      <c r="UWF7" s="667"/>
      <c r="UWG7" s="667"/>
      <c r="UWH7" s="144"/>
      <c r="UWI7" s="144"/>
      <c r="UWJ7" s="144"/>
      <c r="UWK7" s="616"/>
      <c r="UWL7" s="667"/>
      <c r="UWM7" s="667"/>
      <c r="UWN7" s="145"/>
      <c r="UWO7" s="667"/>
      <c r="UWP7" s="667"/>
      <c r="UWQ7" s="667"/>
      <c r="UWR7" s="667"/>
      <c r="UWS7" s="145"/>
      <c r="UWT7" s="145"/>
      <c r="UWU7" s="616"/>
      <c r="UWV7" s="616"/>
      <c r="UWW7" s="667"/>
      <c r="UWX7" s="144"/>
      <c r="UWY7" s="144"/>
      <c r="UWZ7" s="144"/>
      <c r="UXA7" s="667"/>
      <c r="UXB7" s="667"/>
      <c r="UXC7" s="144"/>
      <c r="UXD7" s="144"/>
      <c r="UXE7" s="144"/>
      <c r="UXF7" s="616"/>
      <c r="UXG7" s="667"/>
      <c r="UXH7" s="667"/>
      <c r="UXI7" s="145"/>
      <c r="UXJ7" s="667"/>
      <c r="UXK7" s="667"/>
      <c r="UXL7" s="667"/>
      <c r="UXM7" s="667"/>
      <c r="UXN7" s="145"/>
      <c r="UXO7" s="145"/>
      <c r="UXP7" s="616"/>
      <c r="UXQ7" s="616"/>
      <c r="UXR7" s="667"/>
      <c r="UXS7" s="144"/>
      <c r="UXT7" s="144"/>
      <c r="UXU7" s="144"/>
      <c r="UXV7" s="667"/>
      <c r="UXW7" s="667"/>
      <c r="UXX7" s="144"/>
      <c r="UXY7" s="144"/>
      <c r="UXZ7" s="144"/>
      <c r="UYA7" s="616"/>
      <c r="UYB7" s="667"/>
      <c r="UYC7" s="667"/>
      <c r="UYD7" s="145"/>
      <c r="UYE7" s="667"/>
      <c r="UYF7" s="667"/>
      <c r="UYG7" s="667"/>
      <c r="UYH7" s="667"/>
      <c r="UYI7" s="145"/>
      <c r="UYJ7" s="145"/>
      <c r="UYK7" s="616"/>
      <c r="UYL7" s="616"/>
      <c r="UYM7" s="667"/>
      <c r="UYN7" s="144"/>
      <c r="UYO7" s="144"/>
      <c r="UYP7" s="144"/>
      <c r="UYQ7" s="667"/>
      <c r="UYR7" s="667"/>
      <c r="UYS7" s="144"/>
      <c r="UYT7" s="144"/>
      <c r="UYU7" s="144"/>
      <c r="UYV7" s="616"/>
      <c r="UYW7" s="667"/>
      <c r="UYX7" s="667"/>
      <c r="UYY7" s="145"/>
      <c r="UYZ7" s="667"/>
      <c r="UZA7" s="667"/>
      <c r="UZB7" s="667"/>
      <c r="UZC7" s="667"/>
      <c r="UZD7" s="145"/>
      <c r="UZE7" s="145"/>
      <c r="UZF7" s="616"/>
      <c r="UZG7" s="616"/>
      <c r="UZH7" s="667"/>
      <c r="UZI7" s="144"/>
      <c r="UZJ7" s="144"/>
      <c r="UZK7" s="144"/>
      <c r="UZL7" s="667"/>
      <c r="UZM7" s="667"/>
      <c r="UZN7" s="144"/>
      <c r="UZO7" s="144"/>
      <c r="UZP7" s="144"/>
      <c r="UZQ7" s="616"/>
      <c r="UZR7" s="667"/>
      <c r="UZS7" s="667"/>
      <c r="UZT7" s="145"/>
      <c r="UZU7" s="667"/>
      <c r="UZV7" s="667"/>
      <c r="UZW7" s="667"/>
      <c r="UZX7" s="667"/>
      <c r="UZY7" s="145"/>
      <c r="UZZ7" s="145"/>
      <c r="VAA7" s="616"/>
      <c r="VAB7" s="616"/>
      <c r="VAC7" s="667"/>
      <c r="VAD7" s="144"/>
      <c r="VAE7" s="144"/>
      <c r="VAF7" s="144"/>
      <c r="VAG7" s="667"/>
      <c r="VAH7" s="667"/>
      <c r="VAI7" s="144"/>
      <c r="VAJ7" s="144"/>
      <c r="VAK7" s="144"/>
      <c r="VAL7" s="616"/>
      <c r="VAM7" s="667"/>
      <c r="VAN7" s="667"/>
      <c r="VAO7" s="145"/>
      <c r="VAP7" s="667"/>
      <c r="VAQ7" s="667"/>
      <c r="VAR7" s="667"/>
      <c r="VAS7" s="667"/>
      <c r="VAT7" s="145"/>
      <c r="VAU7" s="145"/>
      <c r="VAV7" s="616"/>
      <c r="VAW7" s="616"/>
      <c r="VAX7" s="667"/>
      <c r="VAY7" s="144"/>
      <c r="VAZ7" s="144"/>
      <c r="VBA7" s="144"/>
      <c r="VBB7" s="667"/>
      <c r="VBC7" s="667"/>
      <c r="VBD7" s="144"/>
      <c r="VBE7" s="144"/>
      <c r="VBF7" s="144"/>
      <c r="VBG7" s="616"/>
      <c r="VBH7" s="667"/>
      <c r="VBI7" s="667"/>
      <c r="VBJ7" s="145"/>
      <c r="VBK7" s="667"/>
      <c r="VBL7" s="667"/>
      <c r="VBM7" s="667"/>
      <c r="VBN7" s="667"/>
      <c r="VBO7" s="145"/>
      <c r="VBP7" s="145"/>
      <c r="VBQ7" s="616"/>
      <c r="VBR7" s="616"/>
      <c r="VBS7" s="667"/>
      <c r="VBT7" s="144"/>
      <c r="VBU7" s="144"/>
      <c r="VBV7" s="144"/>
      <c r="VBW7" s="667"/>
      <c r="VBX7" s="667"/>
      <c r="VBY7" s="144"/>
      <c r="VBZ7" s="144"/>
      <c r="VCA7" s="144"/>
      <c r="VCB7" s="616"/>
      <c r="VCC7" s="667"/>
      <c r="VCD7" s="667"/>
      <c r="VCE7" s="145"/>
      <c r="VCF7" s="667"/>
      <c r="VCG7" s="667"/>
      <c r="VCH7" s="667"/>
      <c r="VCI7" s="667"/>
      <c r="VCJ7" s="145"/>
      <c r="VCK7" s="145"/>
      <c r="VCL7" s="616"/>
      <c r="VCM7" s="616"/>
      <c r="VCN7" s="667"/>
      <c r="VCO7" s="144"/>
      <c r="VCP7" s="144"/>
      <c r="VCQ7" s="144"/>
      <c r="VCR7" s="667"/>
      <c r="VCS7" s="667"/>
      <c r="VCT7" s="144"/>
      <c r="VCU7" s="144"/>
      <c r="VCV7" s="144"/>
      <c r="VCW7" s="616"/>
      <c r="VCX7" s="667"/>
      <c r="VCY7" s="667"/>
      <c r="VCZ7" s="145"/>
      <c r="VDA7" s="667"/>
      <c r="VDB7" s="667"/>
      <c r="VDC7" s="667"/>
      <c r="VDD7" s="667"/>
      <c r="VDE7" s="145"/>
      <c r="VDF7" s="145"/>
      <c r="VDG7" s="616"/>
      <c r="VDH7" s="616"/>
      <c r="VDI7" s="667"/>
      <c r="VDJ7" s="144"/>
      <c r="VDK7" s="144"/>
      <c r="VDL7" s="144"/>
      <c r="VDM7" s="667"/>
      <c r="VDN7" s="667"/>
      <c r="VDO7" s="144"/>
      <c r="VDP7" s="144"/>
      <c r="VDQ7" s="144"/>
      <c r="VDR7" s="616"/>
      <c r="VDS7" s="667"/>
      <c r="VDT7" s="667"/>
      <c r="VDU7" s="145"/>
      <c r="VDV7" s="667"/>
      <c r="VDW7" s="667"/>
      <c r="VDX7" s="667"/>
      <c r="VDY7" s="667"/>
      <c r="VDZ7" s="145"/>
      <c r="VEA7" s="145"/>
      <c r="VEB7" s="616"/>
      <c r="VEC7" s="616"/>
      <c r="VED7" s="667"/>
      <c r="VEE7" s="144"/>
      <c r="VEF7" s="144"/>
      <c r="VEG7" s="144"/>
      <c r="VEH7" s="667"/>
      <c r="VEI7" s="667"/>
      <c r="VEJ7" s="144"/>
      <c r="VEK7" s="144"/>
      <c r="VEL7" s="144"/>
      <c r="VEM7" s="616"/>
      <c r="VEN7" s="667"/>
      <c r="VEO7" s="667"/>
      <c r="VEP7" s="145"/>
      <c r="VEQ7" s="667"/>
      <c r="VER7" s="667"/>
      <c r="VES7" s="667"/>
      <c r="VET7" s="667"/>
      <c r="VEU7" s="145"/>
      <c r="VEV7" s="145"/>
      <c r="VEW7" s="616"/>
      <c r="VEX7" s="616"/>
      <c r="VEY7" s="667"/>
      <c r="VEZ7" s="144"/>
      <c r="VFA7" s="144"/>
      <c r="VFB7" s="144"/>
      <c r="VFC7" s="667"/>
      <c r="VFD7" s="667"/>
      <c r="VFE7" s="144"/>
      <c r="VFF7" s="144"/>
      <c r="VFG7" s="144"/>
      <c r="VFH7" s="616"/>
      <c r="VFI7" s="667"/>
      <c r="VFJ7" s="667"/>
      <c r="VFK7" s="145"/>
      <c r="VFL7" s="667"/>
      <c r="VFM7" s="667"/>
      <c r="VFN7" s="667"/>
      <c r="VFO7" s="667"/>
      <c r="VFP7" s="145"/>
      <c r="VFQ7" s="145"/>
      <c r="VFR7" s="616"/>
      <c r="VFS7" s="616"/>
      <c r="VFT7" s="667"/>
      <c r="VFU7" s="144"/>
      <c r="VFV7" s="144"/>
      <c r="VFW7" s="144"/>
      <c r="VFX7" s="667"/>
      <c r="VFY7" s="667"/>
      <c r="VFZ7" s="144"/>
      <c r="VGA7" s="144"/>
      <c r="VGB7" s="144"/>
      <c r="VGC7" s="616"/>
      <c r="VGD7" s="667"/>
      <c r="VGE7" s="667"/>
      <c r="VGF7" s="145"/>
      <c r="VGG7" s="667"/>
      <c r="VGH7" s="667"/>
      <c r="VGI7" s="667"/>
      <c r="VGJ7" s="667"/>
      <c r="VGK7" s="145"/>
      <c r="VGL7" s="145"/>
      <c r="VGM7" s="616"/>
      <c r="VGN7" s="616"/>
      <c r="VGO7" s="667"/>
      <c r="VGP7" s="144"/>
      <c r="VGQ7" s="144"/>
      <c r="VGR7" s="144"/>
      <c r="VGS7" s="667"/>
      <c r="VGT7" s="667"/>
      <c r="VGU7" s="144"/>
      <c r="VGV7" s="144"/>
      <c r="VGW7" s="144"/>
      <c r="VGX7" s="616"/>
      <c r="VGY7" s="667"/>
      <c r="VGZ7" s="667"/>
      <c r="VHA7" s="145"/>
      <c r="VHB7" s="667"/>
      <c r="VHC7" s="667"/>
      <c r="VHD7" s="667"/>
      <c r="VHE7" s="667"/>
      <c r="VHF7" s="145"/>
      <c r="VHG7" s="145"/>
      <c r="VHH7" s="616"/>
      <c r="VHI7" s="616"/>
      <c r="VHJ7" s="667"/>
      <c r="VHK7" s="144"/>
      <c r="VHL7" s="144"/>
      <c r="VHM7" s="144"/>
      <c r="VHN7" s="667"/>
      <c r="VHO7" s="667"/>
      <c r="VHP7" s="144"/>
      <c r="VHQ7" s="144"/>
      <c r="VHR7" s="144"/>
      <c r="VHS7" s="616"/>
      <c r="VHT7" s="667"/>
      <c r="VHU7" s="667"/>
      <c r="VHV7" s="145"/>
      <c r="VHW7" s="667"/>
      <c r="VHX7" s="667"/>
      <c r="VHY7" s="667"/>
      <c r="VHZ7" s="667"/>
      <c r="VIA7" s="145"/>
      <c r="VIB7" s="145"/>
      <c r="VIC7" s="616"/>
      <c r="VID7" s="616"/>
      <c r="VIE7" s="667"/>
      <c r="VIF7" s="144"/>
      <c r="VIG7" s="144"/>
      <c r="VIH7" s="144"/>
      <c r="VII7" s="667"/>
      <c r="VIJ7" s="667"/>
      <c r="VIK7" s="144"/>
      <c r="VIL7" s="144"/>
      <c r="VIM7" s="144"/>
      <c r="VIN7" s="616"/>
      <c r="VIO7" s="667"/>
      <c r="VIP7" s="667"/>
      <c r="VIQ7" s="145"/>
      <c r="VIR7" s="667"/>
      <c r="VIS7" s="667"/>
      <c r="VIT7" s="667"/>
      <c r="VIU7" s="667"/>
      <c r="VIV7" s="145"/>
      <c r="VIW7" s="145"/>
      <c r="VIX7" s="616"/>
      <c r="VIY7" s="616"/>
      <c r="VIZ7" s="667"/>
      <c r="VJA7" s="144"/>
      <c r="VJB7" s="144"/>
      <c r="VJC7" s="144"/>
      <c r="VJD7" s="667"/>
      <c r="VJE7" s="667"/>
      <c r="VJF7" s="144"/>
      <c r="VJG7" s="144"/>
      <c r="VJH7" s="144"/>
      <c r="VJI7" s="616"/>
      <c r="VJJ7" s="667"/>
      <c r="VJK7" s="667"/>
      <c r="VJL7" s="145"/>
      <c r="VJM7" s="667"/>
      <c r="VJN7" s="667"/>
      <c r="VJO7" s="667"/>
      <c r="VJP7" s="667"/>
      <c r="VJQ7" s="145"/>
      <c r="VJR7" s="145"/>
      <c r="VJS7" s="616"/>
      <c r="VJT7" s="616"/>
      <c r="VJU7" s="667"/>
      <c r="VJV7" s="144"/>
      <c r="VJW7" s="144"/>
      <c r="VJX7" s="144"/>
      <c r="VJY7" s="667"/>
      <c r="VJZ7" s="667"/>
      <c r="VKA7" s="144"/>
      <c r="VKB7" s="144"/>
      <c r="VKC7" s="144"/>
      <c r="VKD7" s="616"/>
      <c r="VKE7" s="667"/>
      <c r="VKF7" s="667"/>
      <c r="VKG7" s="145"/>
      <c r="VKH7" s="667"/>
      <c r="VKI7" s="667"/>
      <c r="VKJ7" s="667"/>
      <c r="VKK7" s="667"/>
      <c r="VKL7" s="145"/>
      <c r="VKM7" s="145"/>
      <c r="VKN7" s="616"/>
      <c r="VKO7" s="616"/>
      <c r="VKP7" s="667"/>
      <c r="VKQ7" s="144"/>
      <c r="VKR7" s="144"/>
      <c r="VKS7" s="144"/>
      <c r="VKT7" s="667"/>
      <c r="VKU7" s="667"/>
      <c r="VKV7" s="144"/>
      <c r="VKW7" s="144"/>
      <c r="VKX7" s="144"/>
      <c r="VKY7" s="616"/>
      <c r="VKZ7" s="667"/>
      <c r="VLA7" s="667"/>
      <c r="VLB7" s="145"/>
      <c r="VLC7" s="667"/>
      <c r="VLD7" s="667"/>
      <c r="VLE7" s="667"/>
      <c r="VLF7" s="667"/>
      <c r="VLG7" s="145"/>
      <c r="VLH7" s="145"/>
      <c r="VLI7" s="616"/>
      <c r="VLJ7" s="616"/>
      <c r="VLK7" s="667"/>
      <c r="VLL7" s="144"/>
      <c r="VLM7" s="144"/>
      <c r="VLN7" s="144"/>
      <c r="VLO7" s="667"/>
      <c r="VLP7" s="667"/>
      <c r="VLQ7" s="144"/>
      <c r="VLR7" s="144"/>
      <c r="VLS7" s="144"/>
      <c r="VLT7" s="616"/>
      <c r="VLU7" s="667"/>
      <c r="VLV7" s="667"/>
      <c r="VLW7" s="145"/>
      <c r="VLX7" s="667"/>
      <c r="VLY7" s="667"/>
      <c r="VLZ7" s="667"/>
      <c r="VMA7" s="667"/>
      <c r="VMB7" s="145"/>
      <c r="VMC7" s="145"/>
      <c r="VMD7" s="616"/>
      <c r="VME7" s="616"/>
      <c r="VMF7" s="667"/>
      <c r="VMG7" s="144"/>
      <c r="VMH7" s="144"/>
      <c r="VMI7" s="144"/>
      <c r="VMJ7" s="667"/>
      <c r="VMK7" s="667"/>
      <c r="VML7" s="144"/>
      <c r="VMM7" s="144"/>
      <c r="VMN7" s="144"/>
      <c r="VMO7" s="616"/>
      <c r="VMP7" s="667"/>
      <c r="VMQ7" s="667"/>
      <c r="VMR7" s="145"/>
      <c r="VMS7" s="667"/>
      <c r="VMT7" s="667"/>
      <c r="VMU7" s="667"/>
      <c r="VMV7" s="667"/>
      <c r="VMW7" s="145"/>
      <c r="VMX7" s="145"/>
      <c r="VMY7" s="616"/>
      <c r="VMZ7" s="616"/>
      <c r="VNA7" s="667"/>
      <c r="VNB7" s="144"/>
      <c r="VNC7" s="144"/>
      <c r="VND7" s="144"/>
      <c r="VNE7" s="667"/>
      <c r="VNF7" s="667"/>
      <c r="VNG7" s="144"/>
      <c r="VNH7" s="144"/>
      <c r="VNI7" s="144"/>
      <c r="VNJ7" s="616"/>
      <c r="VNK7" s="667"/>
      <c r="VNL7" s="667"/>
      <c r="VNM7" s="145"/>
      <c r="VNN7" s="667"/>
      <c r="VNO7" s="667"/>
      <c r="VNP7" s="667"/>
      <c r="VNQ7" s="667"/>
      <c r="VNR7" s="145"/>
      <c r="VNS7" s="145"/>
      <c r="VNT7" s="616"/>
      <c r="VNU7" s="616"/>
      <c r="VNV7" s="667"/>
      <c r="VNW7" s="144"/>
      <c r="VNX7" s="144"/>
      <c r="VNY7" s="144"/>
      <c r="VNZ7" s="667"/>
      <c r="VOA7" s="667"/>
      <c r="VOB7" s="144"/>
      <c r="VOC7" s="144"/>
      <c r="VOD7" s="144"/>
      <c r="VOE7" s="616"/>
      <c r="VOF7" s="667"/>
      <c r="VOG7" s="667"/>
      <c r="VOH7" s="145"/>
      <c r="VOI7" s="667"/>
      <c r="VOJ7" s="667"/>
      <c r="VOK7" s="667"/>
      <c r="VOL7" s="667"/>
      <c r="VOM7" s="145"/>
      <c r="VON7" s="145"/>
      <c r="VOO7" s="616"/>
      <c r="VOP7" s="616"/>
      <c r="VOQ7" s="667"/>
      <c r="VOR7" s="144"/>
      <c r="VOS7" s="144"/>
      <c r="VOT7" s="144"/>
      <c r="VOU7" s="667"/>
      <c r="VOV7" s="667"/>
      <c r="VOW7" s="144"/>
      <c r="VOX7" s="144"/>
      <c r="VOY7" s="144"/>
      <c r="VOZ7" s="616"/>
      <c r="VPA7" s="667"/>
      <c r="VPB7" s="667"/>
      <c r="VPC7" s="145"/>
      <c r="VPD7" s="667"/>
      <c r="VPE7" s="667"/>
      <c r="VPF7" s="667"/>
      <c r="VPG7" s="667"/>
      <c r="VPH7" s="145"/>
      <c r="VPI7" s="145"/>
      <c r="VPJ7" s="616"/>
      <c r="VPK7" s="616"/>
      <c r="VPL7" s="667"/>
      <c r="VPM7" s="144"/>
      <c r="VPN7" s="144"/>
      <c r="VPO7" s="144"/>
      <c r="VPP7" s="667"/>
      <c r="VPQ7" s="667"/>
      <c r="VPR7" s="144"/>
      <c r="VPS7" s="144"/>
      <c r="VPT7" s="144"/>
      <c r="VPU7" s="616"/>
      <c r="VPV7" s="667"/>
      <c r="VPW7" s="667"/>
      <c r="VPX7" s="145"/>
      <c r="VPY7" s="667"/>
      <c r="VPZ7" s="667"/>
      <c r="VQA7" s="667"/>
      <c r="VQB7" s="667"/>
      <c r="VQC7" s="145"/>
      <c r="VQD7" s="145"/>
      <c r="VQE7" s="616"/>
      <c r="VQF7" s="616"/>
      <c r="VQG7" s="667"/>
      <c r="VQH7" s="144"/>
      <c r="VQI7" s="144"/>
      <c r="VQJ7" s="144"/>
      <c r="VQK7" s="667"/>
      <c r="VQL7" s="667"/>
      <c r="VQM7" s="144"/>
      <c r="VQN7" s="144"/>
      <c r="VQO7" s="144"/>
      <c r="VQP7" s="616"/>
      <c r="VQQ7" s="667"/>
      <c r="VQR7" s="667"/>
      <c r="VQS7" s="145"/>
      <c r="VQT7" s="667"/>
      <c r="VQU7" s="667"/>
      <c r="VQV7" s="667"/>
      <c r="VQW7" s="667"/>
      <c r="VQX7" s="145"/>
      <c r="VQY7" s="145"/>
      <c r="VQZ7" s="616"/>
      <c r="VRA7" s="616"/>
      <c r="VRB7" s="667"/>
      <c r="VRC7" s="144"/>
      <c r="VRD7" s="144"/>
      <c r="VRE7" s="144"/>
      <c r="VRF7" s="667"/>
      <c r="VRG7" s="667"/>
      <c r="VRH7" s="144"/>
      <c r="VRI7" s="144"/>
      <c r="VRJ7" s="144"/>
      <c r="VRK7" s="616"/>
      <c r="VRL7" s="667"/>
      <c r="VRM7" s="667"/>
      <c r="VRN7" s="145"/>
      <c r="VRO7" s="667"/>
      <c r="VRP7" s="667"/>
      <c r="VRQ7" s="667"/>
      <c r="VRR7" s="667"/>
      <c r="VRS7" s="145"/>
      <c r="VRT7" s="145"/>
      <c r="VRU7" s="616"/>
      <c r="VRV7" s="616"/>
      <c r="VRW7" s="667"/>
      <c r="VRX7" s="144"/>
      <c r="VRY7" s="144"/>
      <c r="VRZ7" s="144"/>
      <c r="VSA7" s="667"/>
      <c r="VSB7" s="667"/>
      <c r="VSC7" s="144"/>
      <c r="VSD7" s="144"/>
      <c r="VSE7" s="144"/>
      <c r="VSF7" s="616"/>
      <c r="VSG7" s="667"/>
      <c r="VSH7" s="667"/>
      <c r="VSI7" s="145"/>
      <c r="VSJ7" s="667"/>
      <c r="VSK7" s="667"/>
      <c r="VSL7" s="667"/>
      <c r="VSM7" s="667"/>
      <c r="VSN7" s="145"/>
      <c r="VSO7" s="145"/>
      <c r="VSP7" s="616"/>
      <c r="VSQ7" s="616"/>
      <c r="VSR7" s="667"/>
      <c r="VSS7" s="144"/>
      <c r="VST7" s="144"/>
      <c r="VSU7" s="144"/>
      <c r="VSV7" s="667"/>
      <c r="VSW7" s="667"/>
      <c r="VSX7" s="144"/>
      <c r="VSY7" s="144"/>
      <c r="VSZ7" s="144"/>
      <c r="VTA7" s="616"/>
      <c r="VTB7" s="667"/>
      <c r="VTC7" s="667"/>
      <c r="VTD7" s="145"/>
      <c r="VTE7" s="667"/>
      <c r="VTF7" s="667"/>
      <c r="VTG7" s="667"/>
      <c r="VTH7" s="667"/>
      <c r="VTI7" s="145"/>
      <c r="VTJ7" s="145"/>
      <c r="VTK7" s="616"/>
      <c r="VTL7" s="616"/>
      <c r="VTM7" s="667"/>
      <c r="VTN7" s="144"/>
      <c r="VTO7" s="144"/>
      <c r="VTP7" s="144"/>
      <c r="VTQ7" s="667"/>
      <c r="VTR7" s="667"/>
      <c r="VTS7" s="144"/>
      <c r="VTT7" s="144"/>
      <c r="VTU7" s="144"/>
      <c r="VTV7" s="616"/>
      <c r="VTW7" s="667"/>
      <c r="VTX7" s="667"/>
      <c r="VTY7" s="145"/>
      <c r="VTZ7" s="667"/>
      <c r="VUA7" s="667"/>
      <c r="VUB7" s="667"/>
      <c r="VUC7" s="667"/>
      <c r="VUD7" s="145"/>
      <c r="VUE7" s="145"/>
      <c r="VUF7" s="616"/>
      <c r="VUG7" s="616"/>
      <c r="VUH7" s="667"/>
      <c r="VUI7" s="144"/>
      <c r="VUJ7" s="144"/>
      <c r="VUK7" s="144"/>
      <c r="VUL7" s="667"/>
      <c r="VUM7" s="667"/>
      <c r="VUN7" s="144"/>
      <c r="VUO7" s="144"/>
      <c r="VUP7" s="144"/>
      <c r="VUQ7" s="616"/>
      <c r="VUR7" s="667"/>
      <c r="VUS7" s="667"/>
      <c r="VUT7" s="145"/>
      <c r="VUU7" s="667"/>
      <c r="VUV7" s="667"/>
      <c r="VUW7" s="667"/>
      <c r="VUX7" s="667"/>
      <c r="VUY7" s="145"/>
      <c r="VUZ7" s="145"/>
      <c r="VVA7" s="616"/>
      <c r="VVB7" s="616"/>
      <c r="VVC7" s="667"/>
      <c r="VVD7" s="144"/>
      <c r="VVE7" s="144"/>
      <c r="VVF7" s="144"/>
      <c r="VVG7" s="667"/>
      <c r="VVH7" s="667"/>
      <c r="VVI7" s="144"/>
      <c r="VVJ7" s="144"/>
      <c r="VVK7" s="144"/>
      <c r="VVL7" s="616"/>
      <c r="VVM7" s="667"/>
      <c r="VVN7" s="667"/>
      <c r="VVO7" s="145"/>
      <c r="VVP7" s="667"/>
      <c r="VVQ7" s="667"/>
      <c r="VVR7" s="667"/>
      <c r="VVS7" s="667"/>
      <c r="VVT7" s="145"/>
      <c r="VVU7" s="145"/>
      <c r="VVV7" s="616"/>
      <c r="VVW7" s="616"/>
      <c r="VVX7" s="667"/>
      <c r="VVY7" s="144"/>
      <c r="VVZ7" s="144"/>
      <c r="VWA7" s="144"/>
      <c r="VWB7" s="667"/>
      <c r="VWC7" s="667"/>
      <c r="VWD7" s="144"/>
      <c r="VWE7" s="144"/>
      <c r="VWF7" s="144"/>
      <c r="VWG7" s="616"/>
      <c r="VWH7" s="667"/>
      <c r="VWI7" s="667"/>
      <c r="VWJ7" s="145"/>
      <c r="VWK7" s="667"/>
      <c r="VWL7" s="667"/>
      <c r="VWM7" s="667"/>
      <c r="VWN7" s="667"/>
      <c r="VWO7" s="145"/>
      <c r="VWP7" s="145"/>
      <c r="VWQ7" s="616"/>
      <c r="VWR7" s="616"/>
      <c r="VWS7" s="667"/>
      <c r="VWT7" s="144"/>
      <c r="VWU7" s="144"/>
      <c r="VWV7" s="144"/>
      <c r="VWW7" s="667"/>
      <c r="VWX7" s="667"/>
      <c r="VWY7" s="144"/>
      <c r="VWZ7" s="144"/>
      <c r="VXA7" s="144"/>
      <c r="VXB7" s="616"/>
      <c r="VXC7" s="667"/>
      <c r="VXD7" s="667"/>
      <c r="VXE7" s="145"/>
      <c r="VXF7" s="667"/>
      <c r="VXG7" s="667"/>
      <c r="VXH7" s="667"/>
      <c r="VXI7" s="667"/>
      <c r="VXJ7" s="145"/>
      <c r="VXK7" s="145"/>
      <c r="VXL7" s="616"/>
      <c r="VXM7" s="616"/>
      <c r="VXN7" s="667"/>
      <c r="VXO7" s="144"/>
      <c r="VXP7" s="144"/>
      <c r="VXQ7" s="144"/>
      <c r="VXR7" s="667"/>
      <c r="VXS7" s="667"/>
      <c r="VXT7" s="144"/>
      <c r="VXU7" s="144"/>
      <c r="VXV7" s="144"/>
      <c r="VXW7" s="616"/>
      <c r="VXX7" s="667"/>
      <c r="VXY7" s="667"/>
      <c r="VXZ7" s="145"/>
      <c r="VYA7" s="667"/>
      <c r="VYB7" s="667"/>
      <c r="VYC7" s="667"/>
      <c r="VYD7" s="667"/>
      <c r="VYE7" s="145"/>
      <c r="VYF7" s="145"/>
      <c r="VYG7" s="616"/>
      <c r="VYH7" s="616"/>
      <c r="VYI7" s="667"/>
      <c r="VYJ7" s="144"/>
      <c r="VYK7" s="144"/>
      <c r="VYL7" s="144"/>
      <c r="VYM7" s="667"/>
      <c r="VYN7" s="667"/>
      <c r="VYO7" s="144"/>
      <c r="VYP7" s="144"/>
      <c r="VYQ7" s="144"/>
      <c r="VYR7" s="616"/>
      <c r="VYS7" s="667"/>
      <c r="VYT7" s="667"/>
      <c r="VYU7" s="145"/>
      <c r="VYV7" s="667"/>
      <c r="VYW7" s="667"/>
      <c r="VYX7" s="667"/>
      <c r="VYY7" s="667"/>
      <c r="VYZ7" s="145"/>
      <c r="VZA7" s="145"/>
      <c r="VZB7" s="616"/>
      <c r="VZC7" s="616"/>
      <c r="VZD7" s="667"/>
      <c r="VZE7" s="144"/>
      <c r="VZF7" s="144"/>
      <c r="VZG7" s="144"/>
      <c r="VZH7" s="667"/>
      <c r="VZI7" s="667"/>
      <c r="VZJ7" s="144"/>
      <c r="VZK7" s="144"/>
      <c r="VZL7" s="144"/>
      <c r="VZM7" s="616"/>
      <c r="VZN7" s="667"/>
      <c r="VZO7" s="667"/>
      <c r="VZP7" s="145"/>
      <c r="VZQ7" s="667"/>
      <c r="VZR7" s="667"/>
      <c r="VZS7" s="667"/>
      <c r="VZT7" s="667"/>
      <c r="VZU7" s="145"/>
      <c r="VZV7" s="145"/>
      <c r="VZW7" s="616"/>
      <c r="VZX7" s="616"/>
      <c r="VZY7" s="667"/>
      <c r="VZZ7" s="144"/>
      <c r="WAA7" s="144"/>
      <c r="WAB7" s="144"/>
      <c r="WAC7" s="667"/>
      <c r="WAD7" s="667"/>
      <c r="WAE7" s="144"/>
      <c r="WAF7" s="144"/>
      <c r="WAG7" s="144"/>
      <c r="WAH7" s="616"/>
      <c r="WAI7" s="667"/>
      <c r="WAJ7" s="667"/>
      <c r="WAK7" s="145"/>
      <c r="WAL7" s="667"/>
      <c r="WAM7" s="667"/>
      <c r="WAN7" s="667"/>
      <c r="WAO7" s="667"/>
      <c r="WAP7" s="145"/>
      <c r="WAQ7" s="145"/>
      <c r="WAR7" s="616"/>
      <c r="WAS7" s="616"/>
      <c r="WAT7" s="667"/>
      <c r="WAU7" s="144"/>
      <c r="WAV7" s="144"/>
      <c r="WAW7" s="144"/>
      <c r="WAX7" s="667"/>
      <c r="WAY7" s="667"/>
      <c r="WAZ7" s="144"/>
      <c r="WBA7" s="144"/>
      <c r="WBB7" s="144"/>
      <c r="WBC7" s="616"/>
      <c r="WBD7" s="667"/>
      <c r="WBE7" s="667"/>
      <c r="WBF7" s="145"/>
      <c r="WBG7" s="667"/>
      <c r="WBH7" s="667"/>
      <c r="WBI7" s="667"/>
      <c r="WBJ7" s="667"/>
      <c r="WBK7" s="145"/>
      <c r="WBL7" s="145"/>
      <c r="WBM7" s="616"/>
      <c r="WBN7" s="616"/>
      <c r="WBO7" s="667"/>
      <c r="WBP7" s="144"/>
      <c r="WBQ7" s="144"/>
      <c r="WBR7" s="144"/>
      <c r="WBS7" s="667"/>
      <c r="WBT7" s="667"/>
      <c r="WBU7" s="144"/>
      <c r="WBV7" s="144"/>
      <c r="WBW7" s="144"/>
      <c r="WBX7" s="616"/>
      <c r="WBY7" s="667"/>
      <c r="WBZ7" s="667"/>
      <c r="WCA7" s="145"/>
      <c r="WCB7" s="667"/>
      <c r="WCC7" s="667"/>
      <c r="WCD7" s="667"/>
      <c r="WCE7" s="667"/>
      <c r="WCF7" s="145"/>
      <c r="WCG7" s="145"/>
      <c r="WCH7" s="616"/>
      <c r="WCI7" s="616"/>
      <c r="WCJ7" s="667"/>
      <c r="WCK7" s="144"/>
      <c r="WCL7" s="144"/>
      <c r="WCM7" s="144"/>
      <c r="WCN7" s="667"/>
      <c r="WCO7" s="667"/>
      <c r="WCP7" s="144"/>
      <c r="WCQ7" s="144"/>
      <c r="WCR7" s="144"/>
      <c r="WCS7" s="616"/>
      <c r="WCT7" s="667"/>
      <c r="WCU7" s="667"/>
      <c r="WCV7" s="145"/>
      <c r="WCW7" s="667"/>
      <c r="WCX7" s="667"/>
      <c r="WCY7" s="667"/>
      <c r="WCZ7" s="667"/>
      <c r="WDA7" s="145"/>
      <c r="WDB7" s="145"/>
      <c r="WDC7" s="616"/>
      <c r="WDD7" s="616"/>
      <c r="WDE7" s="667"/>
      <c r="WDF7" s="144"/>
      <c r="WDG7" s="144"/>
      <c r="WDH7" s="144"/>
      <c r="WDI7" s="667"/>
      <c r="WDJ7" s="667"/>
      <c r="WDK7" s="144"/>
      <c r="WDL7" s="144"/>
      <c r="WDM7" s="144"/>
      <c r="WDN7" s="616"/>
      <c r="WDO7" s="667"/>
      <c r="WDP7" s="667"/>
      <c r="WDQ7" s="145"/>
      <c r="WDR7" s="667"/>
      <c r="WDS7" s="667"/>
      <c r="WDT7" s="667"/>
      <c r="WDU7" s="667"/>
      <c r="WDV7" s="145"/>
      <c r="WDW7" s="145"/>
      <c r="WDX7" s="616"/>
      <c r="WDY7" s="616"/>
      <c r="WDZ7" s="667"/>
      <c r="WEA7" s="144"/>
      <c r="WEB7" s="144"/>
      <c r="WEC7" s="144"/>
      <c r="WED7" s="667"/>
      <c r="WEE7" s="667"/>
      <c r="WEF7" s="144"/>
      <c r="WEG7" s="144"/>
      <c r="WEH7" s="144"/>
      <c r="WEI7" s="616"/>
      <c r="WEJ7" s="667"/>
      <c r="WEK7" s="667"/>
      <c r="WEL7" s="145"/>
      <c r="WEM7" s="667"/>
      <c r="WEN7" s="667"/>
      <c r="WEO7" s="667"/>
      <c r="WEP7" s="667"/>
      <c r="WEQ7" s="145"/>
      <c r="WER7" s="145"/>
      <c r="WES7" s="616"/>
      <c r="WET7" s="616"/>
      <c r="WEU7" s="667"/>
      <c r="WEV7" s="144"/>
      <c r="WEW7" s="144"/>
      <c r="WEX7" s="144"/>
      <c r="WEY7" s="667"/>
      <c r="WEZ7" s="667"/>
      <c r="WFA7" s="144"/>
      <c r="WFB7" s="144"/>
      <c r="WFC7" s="144"/>
      <c r="WFD7" s="616"/>
      <c r="WFE7" s="667"/>
      <c r="WFF7" s="667"/>
      <c r="WFG7" s="145"/>
      <c r="WFH7" s="667"/>
      <c r="WFI7" s="667"/>
      <c r="WFJ7" s="667"/>
      <c r="WFK7" s="667"/>
      <c r="WFL7" s="145"/>
      <c r="WFM7" s="145"/>
      <c r="WFN7" s="616"/>
      <c r="WFO7" s="616"/>
      <c r="WFP7" s="667"/>
      <c r="WFQ7" s="144"/>
      <c r="WFR7" s="144"/>
      <c r="WFS7" s="144"/>
      <c r="WFT7" s="667"/>
      <c r="WFU7" s="667"/>
      <c r="WFV7" s="144"/>
      <c r="WFW7" s="144"/>
      <c r="WFX7" s="144"/>
      <c r="WFY7" s="616"/>
      <c r="WFZ7" s="667"/>
      <c r="WGA7" s="667"/>
      <c r="WGB7" s="145"/>
      <c r="WGC7" s="667"/>
      <c r="WGD7" s="667"/>
      <c r="WGE7" s="667"/>
      <c r="WGF7" s="667"/>
      <c r="WGG7" s="145"/>
      <c r="WGH7" s="145"/>
      <c r="WGI7" s="616"/>
      <c r="WGJ7" s="616"/>
      <c r="WGK7" s="667"/>
      <c r="WGL7" s="144"/>
      <c r="WGM7" s="144"/>
      <c r="WGN7" s="144"/>
      <c r="WGO7" s="667"/>
      <c r="WGP7" s="667"/>
      <c r="WGQ7" s="144"/>
      <c r="WGR7" s="144"/>
      <c r="WGS7" s="144"/>
      <c r="WGT7" s="616"/>
      <c r="WGU7" s="667"/>
      <c r="WGV7" s="667"/>
      <c r="WGW7" s="145"/>
      <c r="WGX7" s="667"/>
      <c r="WGY7" s="667"/>
      <c r="WGZ7" s="667"/>
      <c r="WHA7" s="667"/>
      <c r="WHB7" s="145"/>
      <c r="WHC7" s="145"/>
      <c r="WHD7" s="616"/>
      <c r="WHE7" s="616"/>
      <c r="WHF7" s="667"/>
      <c r="WHG7" s="144"/>
      <c r="WHH7" s="144"/>
      <c r="WHI7" s="144"/>
      <c r="WHJ7" s="667"/>
      <c r="WHK7" s="667"/>
      <c r="WHL7" s="144"/>
      <c r="WHM7" s="144"/>
      <c r="WHN7" s="144"/>
      <c r="WHO7" s="616"/>
      <c r="WHP7" s="667"/>
      <c r="WHQ7" s="667"/>
      <c r="WHR7" s="145"/>
      <c r="WHS7" s="667"/>
      <c r="WHT7" s="667"/>
      <c r="WHU7" s="667"/>
      <c r="WHV7" s="667"/>
      <c r="WHW7" s="145"/>
      <c r="WHX7" s="145"/>
      <c r="WHY7" s="616"/>
      <c r="WHZ7" s="616"/>
      <c r="WIA7" s="667"/>
      <c r="WIB7" s="144"/>
      <c r="WIC7" s="144"/>
      <c r="WID7" s="144"/>
      <c r="WIE7" s="667"/>
      <c r="WIF7" s="667"/>
      <c r="WIG7" s="144"/>
      <c r="WIH7" s="144"/>
      <c r="WII7" s="144"/>
      <c r="WIJ7" s="616"/>
      <c r="WIK7" s="667"/>
      <c r="WIL7" s="667"/>
      <c r="WIM7" s="145"/>
      <c r="WIN7" s="667"/>
      <c r="WIO7" s="667"/>
      <c r="WIP7" s="667"/>
      <c r="WIQ7" s="667"/>
      <c r="WIR7" s="145"/>
      <c r="WIS7" s="145"/>
      <c r="WIT7" s="616"/>
      <c r="WIU7" s="616"/>
      <c r="WIV7" s="667"/>
      <c r="WIW7" s="144"/>
      <c r="WIX7" s="144"/>
      <c r="WIY7" s="144"/>
      <c r="WIZ7" s="667"/>
      <c r="WJA7" s="667"/>
      <c r="WJB7" s="144"/>
      <c r="WJC7" s="144"/>
      <c r="WJD7" s="144"/>
      <c r="WJE7" s="616"/>
      <c r="WJF7" s="667"/>
      <c r="WJG7" s="667"/>
      <c r="WJH7" s="145"/>
      <c r="WJI7" s="667"/>
      <c r="WJJ7" s="667"/>
      <c r="WJK7" s="667"/>
      <c r="WJL7" s="667"/>
      <c r="WJM7" s="145"/>
      <c r="WJN7" s="145"/>
      <c r="WJO7" s="616"/>
      <c r="WJP7" s="616"/>
      <c r="WJQ7" s="667"/>
      <c r="WJR7" s="144"/>
      <c r="WJS7" s="144"/>
      <c r="WJT7" s="144"/>
      <c r="WJU7" s="667"/>
      <c r="WJV7" s="667"/>
      <c r="WJW7" s="144"/>
      <c r="WJX7" s="144"/>
      <c r="WJY7" s="144"/>
      <c r="WJZ7" s="616"/>
      <c r="WKA7" s="667"/>
      <c r="WKB7" s="667"/>
      <c r="WKC7" s="145"/>
      <c r="WKD7" s="667"/>
      <c r="WKE7" s="667"/>
      <c r="WKF7" s="667"/>
      <c r="WKG7" s="667"/>
      <c r="WKH7" s="145"/>
      <c r="WKI7" s="145"/>
      <c r="WKJ7" s="616"/>
      <c r="WKK7" s="616"/>
      <c r="WKL7" s="667"/>
      <c r="WKM7" s="144"/>
      <c r="WKN7" s="144"/>
      <c r="WKO7" s="144"/>
      <c r="WKP7" s="667"/>
      <c r="WKQ7" s="667"/>
      <c r="WKR7" s="144"/>
      <c r="WKS7" s="144"/>
      <c r="WKT7" s="144"/>
      <c r="WKU7" s="616"/>
      <c r="WKV7" s="667"/>
      <c r="WKW7" s="667"/>
      <c r="WKX7" s="145"/>
      <c r="WKY7" s="667"/>
      <c r="WKZ7" s="667"/>
      <c r="WLA7" s="667"/>
      <c r="WLB7" s="667"/>
      <c r="WLC7" s="145"/>
      <c r="WLD7" s="145"/>
      <c r="WLE7" s="616"/>
      <c r="WLF7" s="616"/>
      <c r="WLG7" s="667"/>
      <c r="WLH7" s="144"/>
      <c r="WLI7" s="144"/>
      <c r="WLJ7" s="144"/>
      <c r="WLK7" s="667"/>
      <c r="WLL7" s="667"/>
      <c r="WLM7" s="144"/>
      <c r="WLN7" s="144"/>
      <c r="WLO7" s="144"/>
      <c r="WLP7" s="616"/>
      <c r="WLQ7" s="667"/>
      <c r="WLR7" s="667"/>
      <c r="WLS7" s="145"/>
      <c r="WLT7" s="667"/>
      <c r="WLU7" s="667"/>
      <c r="WLV7" s="667"/>
      <c r="WLW7" s="667"/>
      <c r="WLX7" s="145"/>
      <c r="WLY7" s="145"/>
      <c r="WLZ7" s="616"/>
      <c r="WMA7" s="616"/>
      <c r="WMB7" s="667"/>
      <c r="WMC7" s="144"/>
      <c r="WMD7" s="144"/>
      <c r="WME7" s="144"/>
      <c r="WMF7" s="667"/>
      <c r="WMG7" s="667"/>
      <c r="WMH7" s="144"/>
      <c r="WMI7" s="144"/>
      <c r="WMJ7" s="144"/>
      <c r="WMK7" s="616"/>
      <c r="WML7" s="667"/>
      <c r="WMM7" s="667"/>
      <c r="WMN7" s="145"/>
      <c r="WMO7" s="667"/>
      <c r="WMP7" s="667"/>
      <c r="WMQ7" s="667"/>
      <c r="WMR7" s="667"/>
      <c r="WMS7" s="145"/>
      <c r="WMT7" s="145"/>
      <c r="WMU7" s="616"/>
      <c r="WMV7" s="616"/>
      <c r="WMW7" s="667"/>
      <c r="WMX7" s="144"/>
      <c r="WMY7" s="144"/>
      <c r="WMZ7" s="144"/>
      <c r="WNA7" s="667"/>
      <c r="WNB7" s="667"/>
      <c r="WNC7" s="144"/>
      <c r="WND7" s="144"/>
      <c r="WNE7" s="144"/>
      <c r="WNF7" s="616"/>
      <c r="WNG7" s="667"/>
      <c r="WNH7" s="667"/>
      <c r="WNI7" s="145"/>
      <c r="WNJ7" s="667"/>
      <c r="WNK7" s="667"/>
      <c r="WNL7" s="667"/>
      <c r="WNM7" s="667"/>
      <c r="WNN7" s="145"/>
      <c r="WNO7" s="145"/>
      <c r="WNP7" s="616"/>
      <c r="WNQ7" s="616"/>
      <c r="WNR7" s="667"/>
      <c r="WNS7" s="144"/>
      <c r="WNT7" s="144"/>
      <c r="WNU7" s="144"/>
      <c r="WNV7" s="667"/>
      <c r="WNW7" s="667"/>
      <c r="WNX7" s="144"/>
      <c r="WNY7" s="144"/>
      <c r="WNZ7" s="144"/>
      <c r="WOA7" s="616"/>
      <c r="WOB7" s="667"/>
      <c r="WOC7" s="667"/>
      <c r="WOD7" s="145"/>
      <c r="WOE7" s="667"/>
      <c r="WOF7" s="667"/>
      <c r="WOG7" s="667"/>
      <c r="WOH7" s="667"/>
      <c r="WOI7" s="145"/>
      <c r="WOJ7" s="145"/>
      <c r="WOK7" s="616"/>
      <c r="WOL7" s="616"/>
      <c r="WOM7" s="667"/>
      <c r="WON7" s="144"/>
      <c r="WOO7" s="144"/>
      <c r="WOP7" s="144"/>
      <c r="WOQ7" s="667"/>
      <c r="WOR7" s="667"/>
      <c r="WOS7" s="144"/>
      <c r="WOT7" s="144"/>
      <c r="WOU7" s="144"/>
      <c r="WOV7" s="616"/>
      <c r="WOW7" s="667"/>
      <c r="WOX7" s="667"/>
      <c r="WOY7" s="145"/>
      <c r="WOZ7" s="667"/>
      <c r="WPA7" s="667"/>
      <c r="WPB7" s="667"/>
      <c r="WPC7" s="667"/>
      <c r="WPD7" s="145"/>
      <c r="WPE7" s="145"/>
      <c r="WPF7" s="616"/>
      <c r="WPG7" s="616"/>
      <c r="WPH7" s="667"/>
      <c r="WPI7" s="144"/>
      <c r="WPJ7" s="144"/>
      <c r="WPK7" s="144"/>
      <c r="WPL7" s="667"/>
      <c r="WPM7" s="667"/>
      <c r="WPN7" s="144"/>
      <c r="WPO7" s="144"/>
      <c r="WPP7" s="144"/>
      <c r="WPQ7" s="616"/>
      <c r="WPR7" s="667"/>
      <c r="WPS7" s="667"/>
      <c r="WPT7" s="145"/>
      <c r="WPU7" s="667"/>
      <c r="WPV7" s="667"/>
      <c r="WPW7" s="667"/>
      <c r="WPX7" s="667"/>
      <c r="WPY7" s="145"/>
      <c r="WPZ7" s="145"/>
      <c r="WQA7" s="616"/>
      <c r="WQB7" s="616"/>
      <c r="WQC7" s="667"/>
      <c r="WQD7" s="144"/>
      <c r="WQE7" s="144"/>
      <c r="WQF7" s="144"/>
      <c r="WQG7" s="667"/>
      <c r="WQH7" s="667"/>
      <c r="WQI7" s="144"/>
      <c r="WQJ7" s="144"/>
      <c r="WQK7" s="144"/>
      <c r="WQL7" s="616"/>
      <c r="WQM7" s="667"/>
      <c r="WQN7" s="667"/>
      <c r="WQO7" s="145"/>
      <c r="WQP7" s="667"/>
      <c r="WQQ7" s="667"/>
      <c r="WQR7" s="667"/>
      <c r="WQS7" s="667"/>
      <c r="WQT7" s="145"/>
      <c r="WQU7" s="145"/>
      <c r="WQV7" s="616"/>
      <c r="WQW7" s="616"/>
      <c r="WQX7" s="667"/>
      <c r="WQY7" s="144"/>
      <c r="WQZ7" s="144"/>
      <c r="WRA7" s="144"/>
      <c r="WRB7" s="667"/>
      <c r="WRC7" s="667"/>
      <c r="WRD7" s="144"/>
      <c r="WRE7" s="144"/>
      <c r="WRF7" s="144"/>
      <c r="WRG7" s="616"/>
      <c r="WRH7" s="667"/>
      <c r="WRI7" s="667"/>
      <c r="WRJ7" s="145"/>
      <c r="WRK7" s="667"/>
      <c r="WRL7" s="667"/>
      <c r="WRM7" s="667"/>
      <c r="WRN7" s="667"/>
      <c r="WRO7" s="145"/>
      <c r="WRP7" s="145"/>
      <c r="WRQ7" s="616"/>
      <c r="WRR7" s="616"/>
      <c r="WRS7" s="667"/>
      <c r="WRT7" s="144"/>
      <c r="WRU7" s="144"/>
      <c r="WRV7" s="144"/>
      <c r="WRW7" s="667"/>
      <c r="WRX7" s="667"/>
      <c r="WRY7" s="144"/>
      <c r="WRZ7" s="144"/>
      <c r="WSA7" s="144"/>
      <c r="WSB7" s="616"/>
      <c r="WSC7" s="667"/>
      <c r="WSD7" s="667"/>
      <c r="WSE7" s="145"/>
      <c r="WSF7" s="667"/>
      <c r="WSG7" s="667"/>
      <c r="WSH7" s="667"/>
      <c r="WSI7" s="667"/>
      <c r="WSJ7" s="145"/>
      <c r="WSK7" s="145"/>
      <c r="WSL7" s="616"/>
      <c r="WSM7" s="616"/>
      <c r="WSN7" s="667"/>
      <c r="WSO7" s="144"/>
      <c r="WSP7" s="144"/>
      <c r="WSQ7" s="144"/>
      <c r="WSR7" s="667"/>
      <c r="WSS7" s="667"/>
      <c r="WST7" s="144"/>
      <c r="WSU7" s="144"/>
      <c r="WSV7" s="144"/>
      <c r="WSW7" s="616"/>
      <c r="WSX7" s="667"/>
      <c r="WSY7" s="667"/>
      <c r="WSZ7" s="145"/>
      <c r="WTA7" s="667"/>
      <c r="WTB7" s="667"/>
      <c r="WTC7" s="667"/>
      <c r="WTD7" s="667"/>
      <c r="WTE7" s="145"/>
      <c r="WTF7" s="145"/>
      <c r="WTG7" s="616"/>
      <c r="WTH7" s="616"/>
      <c r="WTI7" s="667"/>
      <c r="WTJ7" s="144"/>
      <c r="WTK7" s="144"/>
      <c r="WTL7" s="144"/>
      <c r="WTM7" s="667"/>
      <c r="WTN7" s="667"/>
      <c r="WTO7" s="144"/>
      <c r="WTP7" s="144"/>
      <c r="WTQ7" s="144"/>
      <c r="WTR7" s="616"/>
      <c r="WTS7" s="667"/>
      <c r="WTT7" s="667"/>
      <c r="WTU7" s="145"/>
      <c r="WTV7" s="667"/>
      <c r="WTW7" s="667"/>
      <c r="WTX7" s="667"/>
      <c r="WTY7" s="667"/>
      <c r="WTZ7" s="145"/>
      <c r="WUA7" s="145"/>
      <c r="WUB7" s="616"/>
      <c r="WUC7" s="616"/>
      <c r="WUD7" s="667"/>
      <c r="WUE7" s="144"/>
      <c r="WUF7" s="144"/>
      <c r="WUG7" s="144"/>
      <c r="WUH7" s="667"/>
      <c r="WUI7" s="667"/>
      <c r="WUJ7" s="144"/>
      <c r="WUK7" s="144"/>
      <c r="WUL7" s="144"/>
      <c r="WUM7" s="616"/>
      <c r="WUN7" s="667"/>
      <c r="WUO7" s="667"/>
      <c r="WUP7" s="145"/>
      <c r="WUQ7" s="667"/>
      <c r="WUR7" s="667"/>
      <c r="WUS7" s="667"/>
      <c r="WUT7" s="667"/>
      <c r="WUU7" s="145"/>
      <c r="WUV7" s="145"/>
      <c r="WUW7" s="616"/>
      <c r="WUX7" s="616"/>
      <c r="WUY7" s="667"/>
      <c r="WUZ7" s="144"/>
      <c r="WVA7" s="144"/>
      <c r="WVB7" s="144"/>
      <c r="WVC7" s="667"/>
      <c r="WVD7" s="667"/>
      <c r="WVE7" s="144"/>
      <c r="WVF7" s="144"/>
      <c r="WVG7" s="144"/>
      <c r="WVH7" s="616"/>
      <c r="WVI7" s="667"/>
      <c r="WVJ7" s="667"/>
      <c r="WVK7" s="145"/>
      <c r="WVL7" s="667"/>
      <c r="WVM7" s="667"/>
      <c r="WVN7" s="667"/>
      <c r="WVO7" s="667"/>
      <c r="WVP7" s="145"/>
      <c r="WVQ7" s="145"/>
      <c r="WVR7" s="616"/>
      <c r="WVS7" s="616"/>
      <c r="WVT7" s="667"/>
      <c r="WVU7" s="144"/>
      <c r="WVV7" s="144"/>
      <c r="WVW7" s="144"/>
      <c r="WVX7" s="667"/>
      <c r="WVY7" s="667"/>
      <c r="WVZ7" s="144"/>
      <c r="WWA7" s="144"/>
      <c r="WWB7" s="144"/>
      <c r="WWC7" s="616"/>
      <c r="WWD7" s="667"/>
      <c r="WWE7" s="667"/>
      <c r="WWF7" s="145"/>
      <c r="WWG7" s="667"/>
      <c r="WWH7" s="667"/>
      <c r="WWI7" s="667"/>
      <c r="WWJ7" s="667"/>
      <c r="WWK7" s="145"/>
      <c r="WWL7" s="145"/>
      <c r="WWM7" s="616"/>
      <c r="WWN7" s="616"/>
      <c r="WWO7" s="667"/>
      <c r="WWP7" s="144"/>
      <c r="WWQ7" s="144"/>
      <c r="WWR7" s="144"/>
      <c r="WWS7" s="667"/>
      <c r="WWT7" s="667"/>
      <c r="WWU7" s="144"/>
      <c r="WWV7" s="144"/>
      <c r="WWW7" s="144"/>
      <c r="WWX7" s="616"/>
      <c r="WWY7" s="667"/>
      <c r="WWZ7" s="667"/>
      <c r="WXA7" s="145"/>
      <c r="WXB7" s="667"/>
      <c r="WXC7" s="667"/>
      <c r="WXD7" s="667"/>
      <c r="WXE7" s="667"/>
      <c r="WXF7" s="145"/>
      <c r="WXG7" s="145"/>
      <c r="WXH7" s="616"/>
      <c r="WXI7" s="616"/>
      <c r="WXJ7" s="667"/>
      <c r="WXK7" s="144"/>
      <c r="WXL7" s="144"/>
      <c r="WXM7" s="144"/>
      <c r="WXN7" s="667"/>
      <c r="WXO7" s="667"/>
      <c r="WXP7" s="144"/>
      <c r="WXQ7" s="144"/>
      <c r="WXR7" s="144"/>
      <c r="WXS7" s="616"/>
      <c r="WXT7" s="667"/>
      <c r="WXU7" s="667"/>
      <c r="WXV7" s="145"/>
      <c r="WXW7" s="667"/>
      <c r="WXX7" s="667"/>
      <c r="WXY7" s="667"/>
      <c r="WXZ7" s="667"/>
      <c r="WYA7" s="145"/>
      <c r="WYB7" s="145"/>
      <c r="WYC7" s="616"/>
      <c r="WYD7" s="616"/>
      <c r="WYE7" s="667"/>
      <c r="WYF7" s="144"/>
      <c r="WYG7" s="144"/>
      <c r="WYH7" s="144"/>
      <c r="WYI7" s="667"/>
      <c r="WYJ7" s="667"/>
      <c r="WYK7" s="144"/>
      <c r="WYL7" s="144"/>
      <c r="WYM7" s="144"/>
      <c r="WYN7" s="616"/>
      <c r="WYO7" s="667"/>
      <c r="WYP7" s="667"/>
      <c r="WYQ7" s="145"/>
      <c r="WYR7" s="667"/>
      <c r="WYS7" s="667"/>
      <c r="WYT7" s="667"/>
      <c r="WYU7" s="667"/>
      <c r="WYV7" s="145"/>
      <c r="WYW7" s="145"/>
      <c r="WYX7" s="616"/>
      <c r="WYY7" s="616"/>
      <c r="WYZ7" s="667"/>
      <c r="WZA7" s="144"/>
      <c r="WZB7" s="144"/>
      <c r="WZC7" s="144"/>
      <c r="WZD7" s="667"/>
      <c r="WZE7" s="667"/>
      <c r="WZF7" s="144"/>
      <c r="WZG7" s="144"/>
      <c r="WZH7" s="144"/>
      <c r="WZI7" s="616"/>
      <c r="WZJ7" s="667"/>
      <c r="WZK7" s="667"/>
      <c r="WZL7" s="145"/>
      <c r="WZM7" s="667"/>
      <c r="WZN7" s="667"/>
      <c r="WZO7" s="667"/>
      <c r="WZP7" s="667"/>
      <c r="WZQ7" s="145"/>
      <c r="WZR7" s="145"/>
      <c r="WZS7" s="616"/>
      <c r="WZT7" s="616"/>
      <c r="WZU7" s="667"/>
      <c r="WZV7" s="144"/>
      <c r="WZW7" s="144"/>
      <c r="WZX7" s="144"/>
      <c r="WZY7" s="667"/>
      <c r="WZZ7" s="667"/>
      <c r="XAA7" s="144"/>
      <c r="XAB7" s="144"/>
      <c r="XAC7" s="144"/>
      <c r="XAD7" s="616"/>
      <c r="XAE7" s="667"/>
      <c r="XAF7" s="667"/>
      <c r="XAG7" s="145"/>
      <c r="XAH7" s="667"/>
      <c r="XAI7" s="667"/>
      <c r="XAJ7" s="667"/>
      <c r="XAK7" s="667"/>
      <c r="XAL7" s="145"/>
      <c r="XAM7" s="145"/>
      <c r="XAN7" s="616"/>
      <c r="XAO7" s="616"/>
      <c r="XAP7" s="667"/>
      <c r="XAQ7" s="144"/>
      <c r="XAR7" s="144"/>
      <c r="XAS7" s="144"/>
      <c r="XAT7" s="667"/>
      <c r="XAU7" s="667"/>
      <c r="XAV7" s="144"/>
      <c r="XAW7" s="144"/>
      <c r="XAX7" s="144"/>
      <c r="XAY7" s="616"/>
      <c r="XAZ7" s="667"/>
      <c r="XBA7" s="667"/>
      <c r="XBB7" s="145"/>
      <c r="XBC7" s="667"/>
      <c r="XBD7" s="667"/>
      <c r="XBE7" s="667"/>
      <c r="XBF7" s="667"/>
      <c r="XBG7" s="145"/>
      <c r="XBH7" s="145"/>
      <c r="XBI7" s="616"/>
      <c r="XBJ7" s="616"/>
      <c r="XBK7" s="667"/>
      <c r="XBL7" s="144"/>
      <c r="XBM7" s="144"/>
      <c r="XBN7" s="144"/>
      <c r="XBO7" s="667"/>
      <c r="XBP7" s="667"/>
      <c r="XBQ7" s="144"/>
      <c r="XBR7" s="144"/>
      <c r="XBS7" s="144"/>
      <c r="XBT7" s="616"/>
      <c r="XBU7" s="667"/>
      <c r="XBV7" s="667"/>
      <c r="XBW7" s="145"/>
      <c r="XBX7" s="667"/>
      <c r="XBY7" s="667"/>
      <c r="XBZ7" s="667"/>
      <c r="XCA7" s="667"/>
      <c r="XCB7" s="145"/>
      <c r="XCC7" s="145"/>
      <c r="XCD7" s="616"/>
      <c r="XCE7" s="616"/>
      <c r="XCF7" s="667"/>
      <c r="XCG7" s="144"/>
      <c r="XCH7" s="144"/>
      <c r="XCI7" s="144"/>
      <c r="XCJ7" s="667"/>
      <c r="XCK7" s="667"/>
      <c r="XCL7" s="144"/>
      <c r="XCM7" s="144"/>
      <c r="XCN7" s="144"/>
      <c r="XCO7" s="616"/>
      <c r="XCP7" s="667"/>
      <c r="XCQ7" s="667"/>
      <c r="XCR7" s="145"/>
      <c r="XCS7" s="667"/>
      <c r="XCT7" s="667"/>
      <c r="XCU7" s="667"/>
      <c r="XCV7" s="667"/>
      <c r="XCW7" s="145"/>
      <c r="XCX7" s="145"/>
      <c r="XCY7" s="616"/>
      <c r="XCZ7" s="616"/>
      <c r="XDA7" s="667"/>
      <c r="XDB7" s="144"/>
      <c r="XDC7" s="144"/>
      <c r="XDD7" s="144"/>
      <c r="XDE7" s="667"/>
      <c r="XDF7" s="667"/>
      <c r="XDG7" s="144"/>
      <c r="XDH7" s="144"/>
      <c r="XDI7" s="144"/>
      <c r="XDJ7" s="616"/>
      <c r="XDK7" s="667"/>
      <c r="XDL7" s="667"/>
      <c r="XDM7" s="145"/>
      <c r="XDN7" s="667"/>
      <c r="XDO7" s="667"/>
      <c r="XDP7" s="667"/>
      <c r="XDQ7" s="667"/>
      <c r="XDR7" s="145"/>
      <c r="XDS7" s="145"/>
      <c r="XDT7" s="616"/>
      <c r="XDU7" s="616"/>
      <c r="XDV7" s="667"/>
      <c r="XDW7" s="144"/>
      <c r="XDX7" s="144"/>
      <c r="XDY7" s="144"/>
      <c r="XDZ7" s="667"/>
      <c r="XEA7" s="667"/>
      <c r="XEB7" s="144"/>
      <c r="XEC7" s="144"/>
      <c r="XED7" s="144"/>
      <c r="XEE7" s="616"/>
      <c r="XEF7" s="667"/>
      <c r="XEG7" s="667"/>
      <c r="XEH7" s="145"/>
      <c r="XEI7" s="667"/>
      <c r="XEJ7" s="667"/>
      <c r="XEK7" s="667"/>
      <c r="XEL7" s="667"/>
      <c r="XEM7" s="145"/>
      <c r="XEN7" s="145"/>
      <c r="XEO7" s="616"/>
      <c r="XEP7" s="616"/>
      <c r="XEQ7" s="667"/>
      <c r="XER7" s="144"/>
      <c r="XES7" s="144"/>
      <c r="XET7" s="144"/>
      <c r="XEU7" s="667"/>
      <c r="XEV7" s="667"/>
      <c r="XEW7" s="144"/>
      <c r="XEX7" s="144"/>
      <c r="XEY7" s="144"/>
      <c r="XEZ7" s="616"/>
      <c r="XFA7" s="667"/>
      <c r="XFB7" s="667"/>
      <c r="XFC7" s="145"/>
      <c r="XFD7" s="667"/>
    </row>
    <row r="8" spans="1:16384" x14ac:dyDescent="0.25">
      <c r="A8" s="605" t="s">
        <v>40</v>
      </c>
      <c r="B8" s="597"/>
      <c r="C8" s="597"/>
      <c r="D8" s="597"/>
      <c r="E8" s="598"/>
      <c r="F8" s="42"/>
      <c r="G8" s="43"/>
      <c r="H8" s="44"/>
      <c r="I8" s="44"/>
      <c r="J8" s="576">
        <v>127074132</v>
      </c>
      <c r="K8" s="32"/>
      <c r="L8" s="138"/>
      <c r="M8" s="132"/>
      <c r="N8" s="132"/>
      <c r="O8" s="132"/>
      <c r="P8" s="43"/>
      <c r="Q8" s="139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539"/>
      <c r="AJ8" s="539"/>
    </row>
    <row r="9" spans="1:16384" s="110" customFormat="1" ht="25.5" outlineLevel="1" x14ac:dyDescent="0.25">
      <c r="A9" s="25">
        <v>1</v>
      </c>
      <c r="B9" s="26"/>
      <c r="C9" s="114" t="s">
        <v>181</v>
      </c>
      <c r="D9" s="82">
        <v>44277</v>
      </c>
      <c r="E9" s="119" t="s">
        <v>182</v>
      </c>
      <c r="F9" s="64" t="s">
        <v>148</v>
      </c>
      <c r="G9" s="52" t="s">
        <v>149</v>
      </c>
      <c r="H9" s="28"/>
      <c r="I9" s="28"/>
      <c r="J9" s="623"/>
      <c r="K9" s="362">
        <v>57024825</v>
      </c>
      <c r="L9" s="375" t="s">
        <v>112</v>
      </c>
      <c r="M9" s="31"/>
      <c r="N9" s="31"/>
      <c r="O9" s="31"/>
      <c r="P9" s="178"/>
      <c r="Q9" s="178"/>
      <c r="R9" s="31"/>
      <c r="S9" s="31"/>
      <c r="T9" s="31">
        <v>57024825</v>
      </c>
      <c r="U9" s="32">
        <f t="shared" ref="U9:U17" si="0">SUM(R9:T9)</f>
        <v>57024825</v>
      </c>
      <c r="V9" s="362"/>
      <c r="W9" s="31"/>
      <c r="X9" s="31"/>
      <c r="Y9" s="32">
        <f t="shared" ref="Y9:Y17" si="1">SUM(V9:X9)</f>
        <v>0</v>
      </c>
      <c r="Z9" s="31"/>
      <c r="AA9" s="31"/>
      <c r="AB9" s="31"/>
      <c r="AC9" s="32">
        <f t="shared" ref="AC9:AC17" si="2">SUM(Z9:AB9)</f>
        <v>0</v>
      </c>
      <c r="AD9" s="31"/>
      <c r="AE9" s="31"/>
      <c r="AF9" s="31"/>
      <c r="AG9" s="32">
        <f t="shared" ref="AG9:AG17" si="3">SUM(AD9:AF9)</f>
        <v>0</v>
      </c>
      <c r="AH9" s="32">
        <f t="shared" ref="AH9:AH17" si="4">SUM(U9,Y9,AC9,AG9)</f>
        <v>57024825</v>
      </c>
      <c r="AI9" s="33">
        <f>IF(ISERROR(AH9/$J$8),0,AH9/$J$8)</f>
        <v>0.44875242586744563</v>
      </c>
      <c r="AJ9" s="33">
        <f t="shared" ref="AJ9:AJ17" si="5">IF(ISERROR(AH9/$AH$356),"-",AH9/$AH$356)</f>
        <v>2.9423847892671606E-2</v>
      </c>
      <c r="AK9" s="109"/>
      <c r="AL9" s="109"/>
      <c r="AM9" s="109"/>
      <c r="AN9" s="109"/>
      <c r="AO9" s="109"/>
      <c r="AP9" s="109"/>
      <c r="AQ9" s="109"/>
      <c r="AR9" s="109"/>
    </row>
    <row r="10" spans="1:16384" outlineLevel="1" x14ac:dyDescent="0.25">
      <c r="A10" s="25">
        <v>2</v>
      </c>
      <c r="B10" s="26"/>
      <c r="C10" s="114"/>
      <c r="D10" s="82"/>
      <c r="E10" s="119"/>
      <c r="F10" s="64"/>
      <c r="G10" s="52"/>
      <c r="H10" s="28"/>
      <c r="I10" s="28"/>
      <c r="J10" s="623"/>
      <c r="K10" s="365"/>
      <c r="L10" s="375"/>
      <c r="M10" s="31"/>
      <c r="N10" s="31"/>
      <c r="O10" s="31"/>
      <c r="P10" s="178"/>
      <c r="Q10" s="178"/>
      <c r="R10" s="31"/>
      <c r="S10" s="31"/>
      <c r="T10" s="31"/>
      <c r="U10" s="32">
        <f t="shared" si="0"/>
        <v>0</v>
      </c>
      <c r="V10" s="365"/>
      <c r="W10" s="31"/>
      <c r="X10" s="31"/>
      <c r="Y10" s="32">
        <f t="shared" si="1"/>
        <v>0</v>
      </c>
      <c r="Z10" s="31"/>
      <c r="AA10" s="31"/>
      <c r="AB10" s="31"/>
      <c r="AC10" s="32">
        <f t="shared" si="2"/>
        <v>0</v>
      </c>
      <c r="AD10" s="31"/>
      <c r="AE10" s="31"/>
      <c r="AF10" s="31"/>
      <c r="AG10" s="32">
        <f t="shared" si="3"/>
        <v>0</v>
      </c>
      <c r="AH10" s="32">
        <f t="shared" si="4"/>
        <v>0</v>
      </c>
      <c r="AI10" s="33">
        <f t="shared" ref="AI10:AI17" si="6">IF(ISERROR(AH10/$J$8),0,AH10/$J$8)</f>
        <v>0</v>
      </c>
      <c r="AJ10" s="33">
        <f t="shared" si="5"/>
        <v>0</v>
      </c>
      <c r="AK10" s="12"/>
      <c r="AL10" s="12"/>
      <c r="AM10" s="12"/>
      <c r="AN10" s="12"/>
      <c r="AO10" s="12"/>
      <c r="AP10" s="12"/>
      <c r="AQ10" s="12"/>
      <c r="AR10" s="12"/>
    </row>
    <row r="11" spans="1:16384" hidden="1" outlineLevel="1" x14ac:dyDescent="0.25">
      <c r="A11" s="25">
        <v>3</v>
      </c>
      <c r="B11" s="26"/>
      <c r="C11" s="114"/>
      <c r="D11" s="82"/>
      <c r="E11" s="119"/>
      <c r="F11" s="64"/>
      <c r="G11" s="52"/>
      <c r="H11" s="36"/>
      <c r="I11" s="36"/>
      <c r="J11" s="623"/>
      <c r="K11" s="362"/>
      <c r="L11" s="375"/>
      <c r="M11" s="31"/>
      <c r="N11" s="31"/>
      <c r="O11" s="31"/>
      <c r="P11" s="182"/>
      <c r="Q11" s="182"/>
      <c r="R11" s="31"/>
      <c r="S11" s="31"/>
      <c r="T11" s="31"/>
      <c r="U11" s="32">
        <f t="shared" si="0"/>
        <v>0</v>
      </c>
      <c r="V11" s="31"/>
      <c r="W11" s="31"/>
      <c r="X11" s="183"/>
      <c r="Y11" s="32">
        <f t="shared" si="1"/>
        <v>0</v>
      </c>
      <c r="Z11" s="31"/>
      <c r="AA11" s="31"/>
      <c r="AB11" s="31"/>
      <c r="AC11" s="32">
        <f t="shared" si="2"/>
        <v>0</v>
      </c>
      <c r="AD11" s="31"/>
      <c r="AE11" s="31"/>
      <c r="AF11" s="31"/>
      <c r="AG11" s="32">
        <f t="shared" si="3"/>
        <v>0</v>
      </c>
      <c r="AH11" s="32">
        <f t="shared" si="4"/>
        <v>0</v>
      </c>
      <c r="AI11" s="33">
        <f t="shared" si="6"/>
        <v>0</v>
      </c>
      <c r="AJ11" s="33">
        <f t="shared" si="5"/>
        <v>0</v>
      </c>
      <c r="AK11" s="12"/>
      <c r="AL11" s="12"/>
      <c r="AM11" s="12"/>
      <c r="AN11" s="12"/>
      <c r="AO11" s="12"/>
      <c r="AP11" s="12"/>
      <c r="AQ11" s="12"/>
      <c r="AR11" s="12"/>
    </row>
    <row r="12" spans="1:16384" hidden="1" outlineLevel="1" x14ac:dyDescent="0.25">
      <c r="A12" s="25">
        <v>4</v>
      </c>
      <c r="B12" s="26"/>
      <c r="C12" s="114"/>
      <c r="D12" s="82"/>
      <c r="E12" s="119"/>
      <c r="F12" s="64"/>
      <c r="G12" s="52"/>
      <c r="H12" s="36"/>
      <c r="I12" s="36"/>
      <c r="J12" s="623"/>
      <c r="K12" s="362"/>
      <c r="L12" s="375"/>
      <c r="M12" s="31"/>
      <c r="N12" s="31"/>
      <c r="O12" s="31"/>
      <c r="P12" s="182"/>
      <c r="Q12" s="182"/>
      <c r="R12" s="31"/>
      <c r="S12" s="31"/>
      <c r="T12" s="31"/>
      <c r="U12" s="32">
        <f t="shared" si="0"/>
        <v>0</v>
      </c>
      <c r="V12" s="31"/>
      <c r="W12" s="31"/>
      <c r="X12" s="31"/>
      <c r="Y12" s="32">
        <f t="shared" si="1"/>
        <v>0</v>
      </c>
      <c r="Z12" s="31"/>
      <c r="AA12" s="31"/>
      <c r="AB12" s="31"/>
      <c r="AC12" s="32">
        <f t="shared" si="2"/>
        <v>0</v>
      </c>
      <c r="AD12" s="31"/>
      <c r="AE12" s="31"/>
      <c r="AF12" s="31"/>
      <c r="AG12" s="32">
        <f t="shared" si="3"/>
        <v>0</v>
      </c>
      <c r="AH12" s="32">
        <f t="shared" si="4"/>
        <v>0</v>
      </c>
      <c r="AI12" s="33">
        <f t="shared" si="6"/>
        <v>0</v>
      </c>
      <c r="AJ12" s="33">
        <f t="shared" si="5"/>
        <v>0</v>
      </c>
      <c r="AK12" s="12"/>
      <c r="AL12" s="12"/>
      <c r="AM12" s="12"/>
      <c r="AN12" s="12"/>
      <c r="AO12" s="12"/>
      <c r="AP12" s="12"/>
      <c r="AQ12" s="12"/>
      <c r="AR12" s="12"/>
    </row>
    <row r="13" spans="1:16384" s="110" customFormat="1" hidden="1" outlineLevel="1" x14ac:dyDescent="0.25">
      <c r="A13" s="25">
        <v>5</v>
      </c>
      <c r="B13" s="26"/>
      <c r="C13" s="114"/>
      <c r="D13" s="82"/>
      <c r="E13" s="119"/>
      <c r="F13" s="64"/>
      <c r="G13" s="52"/>
      <c r="H13" s="36"/>
      <c r="I13" s="36"/>
      <c r="J13" s="623"/>
      <c r="K13" s="362"/>
      <c r="L13" s="375"/>
      <c r="M13" s="31"/>
      <c r="N13" s="31"/>
      <c r="O13" s="31"/>
      <c r="P13" s="182"/>
      <c r="Q13" s="182"/>
      <c r="R13" s="31"/>
      <c r="S13" s="31"/>
      <c r="T13" s="31"/>
      <c r="U13" s="32">
        <f t="shared" ref="U13" si="7">SUM(R13:T13)</f>
        <v>0</v>
      </c>
      <c r="V13" s="31"/>
      <c r="W13" s="31"/>
      <c r="X13" s="31"/>
      <c r="Y13" s="32">
        <f t="shared" ref="Y13" si="8">SUM(V13:X13)</f>
        <v>0</v>
      </c>
      <c r="Z13" s="31"/>
      <c r="AA13" s="31"/>
      <c r="AB13" s="31"/>
      <c r="AC13" s="32">
        <f t="shared" ref="AC13" si="9">SUM(Z13:AB13)</f>
        <v>0</v>
      </c>
      <c r="AD13" s="31"/>
      <c r="AE13" s="31"/>
      <c r="AF13" s="31"/>
      <c r="AG13" s="32">
        <f t="shared" ref="AG13" si="10">SUM(AD13:AF13)</f>
        <v>0</v>
      </c>
      <c r="AH13" s="32">
        <f t="shared" ref="AH13" si="11">SUM(U13,Y13,AC13,AG13)</f>
        <v>0</v>
      </c>
      <c r="AI13" s="33">
        <f t="shared" si="6"/>
        <v>0</v>
      </c>
      <c r="AJ13" s="33">
        <f t="shared" si="5"/>
        <v>0</v>
      </c>
    </row>
    <row r="14" spans="1:16384" hidden="1" outlineLevel="1" x14ac:dyDescent="0.25">
      <c r="A14" s="25">
        <v>6</v>
      </c>
      <c r="B14" s="26"/>
      <c r="C14" s="114"/>
      <c r="D14" s="82"/>
      <c r="E14" s="119"/>
      <c r="F14" s="64"/>
      <c r="G14" s="52"/>
      <c r="H14" s="36"/>
      <c r="I14" s="36"/>
      <c r="J14" s="623"/>
      <c r="K14" s="362"/>
      <c r="L14" s="375"/>
      <c r="M14" s="31"/>
      <c r="N14" s="31"/>
      <c r="O14" s="31"/>
      <c r="P14" s="182"/>
      <c r="Q14" s="182"/>
      <c r="R14" s="31"/>
      <c r="S14" s="31"/>
      <c r="T14" s="31"/>
      <c r="U14" s="32">
        <f t="shared" si="0"/>
        <v>0</v>
      </c>
      <c r="V14" s="31"/>
      <c r="W14" s="31"/>
      <c r="X14" s="31"/>
      <c r="Y14" s="32">
        <f t="shared" si="1"/>
        <v>0</v>
      </c>
      <c r="Z14" s="31"/>
      <c r="AA14" s="31"/>
      <c r="AB14" s="31"/>
      <c r="AC14" s="32">
        <f t="shared" si="2"/>
        <v>0</v>
      </c>
      <c r="AD14" s="31"/>
      <c r="AE14" s="31"/>
      <c r="AF14" s="31"/>
      <c r="AG14" s="32">
        <f t="shared" si="3"/>
        <v>0</v>
      </c>
      <c r="AH14" s="32">
        <f t="shared" si="4"/>
        <v>0</v>
      </c>
      <c r="AI14" s="33">
        <f t="shared" si="6"/>
        <v>0</v>
      </c>
      <c r="AJ14" s="33">
        <f t="shared" si="5"/>
        <v>0</v>
      </c>
    </row>
    <row r="15" spans="1:16384" s="110" customFormat="1" hidden="1" outlineLevel="1" x14ac:dyDescent="0.25">
      <c r="A15" s="25">
        <v>7</v>
      </c>
      <c r="B15" s="26"/>
      <c r="C15" s="188"/>
      <c r="D15" s="322"/>
      <c r="E15" s="166"/>
      <c r="F15" s="187"/>
      <c r="G15" s="192"/>
      <c r="H15" s="36"/>
      <c r="I15" s="36"/>
      <c r="J15" s="623"/>
      <c r="K15" s="362"/>
      <c r="L15" s="375"/>
      <c r="M15" s="31"/>
      <c r="N15" s="31"/>
      <c r="O15" s="31"/>
      <c r="P15" s="182"/>
      <c r="Q15" s="182"/>
      <c r="R15" s="31"/>
      <c r="S15" s="31"/>
      <c r="T15" s="31"/>
      <c r="U15" s="32">
        <f t="shared" si="0"/>
        <v>0</v>
      </c>
      <c r="V15" s="31"/>
      <c r="W15" s="31"/>
      <c r="X15" s="31"/>
      <c r="Y15" s="32">
        <f t="shared" si="1"/>
        <v>0</v>
      </c>
      <c r="Z15" s="31"/>
      <c r="AA15" s="31"/>
      <c r="AB15" s="31"/>
      <c r="AC15" s="32">
        <f t="shared" si="2"/>
        <v>0</v>
      </c>
      <c r="AD15" s="31"/>
      <c r="AE15" s="31"/>
      <c r="AF15" s="31"/>
      <c r="AG15" s="32">
        <f t="shared" si="3"/>
        <v>0</v>
      </c>
      <c r="AH15" s="32">
        <f t="shared" si="4"/>
        <v>0</v>
      </c>
      <c r="AI15" s="33">
        <f t="shared" si="6"/>
        <v>0</v>
      </c>
      <c r="AJ15" s="33">
        <f t="shared" si="5"/>
        <v>0</v>
      </c>
    </row>
    <row r="16" spans="1:16384" s="110" customFormat="1" hidden="1" outlineLevel="1" x14ac:dyDescent="0.25">
      <c r="A16" s="25">
        <v>8</v>
      </c>
      <c r="B16" s="26"/>
      <c r="C16" s="188"/>
      <c r="D16" s="322"/>
      <c r="E16" s="166"/>
      <c r="F16" s="187"/>
      <c r="G16" s="192"/>
      <c r="H16" s="36"/>
      <c r="I16" s="36"/>
      <c r="J16" s="623"/>
      <c r="K16" s="362"/>
      <c r="L16" s="375"/>
      <c r="M16" s="31"/>
      <c r="N16" s="31"/>
      <c r="O16" s="31"/>
      <c r="P16" s="182"/>
      <c r="Q16" s="182"/>
      <c r="R16" s="31"/>
      <c r="S16" s="31"/>
      <c r="T16" s="31"/>
      <c r="U16" s="32">
        <f t="shared" si="0"/>
        <v>0</v>
      </c>
      <c r="V16" s="31"/>
      <c r="W16" s="31"/>
      <c r="X16" s="31"/>
      <c r="Y16" s="32">
        <f t="shared" si="1"/>
        <v>0</v>
      </c>
      <c r="Z16" s="31"/>
      <c r="AA16" s="31"/>
      <c r="AB16" s="31"/>
      <c r="AC16" s="32">
        <f t="shared" si="2"/>
        <v>0</v>
      </c>
      <c r="AD16" s="31"/>
      <c r="AE16" s="31"/>
      <c r="AF16" s="31"/>
      <c r="AG16" s="32">
        <f t="shared" si="3"/>
        <v>0</v>
      </c>
      <c r="AH16" s="32">
        <f t="shared" si="4"/>
        <v>0</v>
      </c>
      <c r="AI16" s="33">
        <f t="shared" si="6"/>
        <v>0</v>
      </c>
      <c r="AJ16" s="33">
        <f t="shared" si="5"/>
        <v>0</v>
      </c>
    </row>
    <row r="17" spans="1:44" s="110" customFormat="1" hidden="1" outlineLevel="1" x14ac:dyDescent="0.25">
      <c r="A17" s="25">
        <v>9</v>
      </c>
      <c r="B17" s="26"/>
      <c r="C17" s="188"/>
      <c r="D17" s="322"/>
      <c r="E17" s="166"/>
      <c r="F17" s="187"/>
      <c r="G17" s="192"/>
      <c r="H17" s="36"/>
      <c r="I17" s="36"/>
      <c r="J17" s="623"/>
      <c r="K17" s="362"/>
      <c r="L17" s="375"/>
      <c r="M17" s="31"/>
      <c r="N17" s="31"/>
      <c r="O17" s="31"/>
      <c r="P17" s="182"/>
      <c r="Q17" s="182"/>
      <c r="R17" s="31"/>
      <c r="S17" s="31"/>
      <c r="T17" s="31"/>
      <c r="U17" s="32">
        <f t="shared" si="0"/>
        <v>0</v>
      </c>
      <c r="V17" s="31"/>
      <c r="W17" s="31"/>
      <c r="X17" s="31"/>
      <c r="Y17" s="32">
        <f t="shared" si="1"/>
        <v>0</v>
      </c>
      <c r="Z17" s="31"/>
      <c r="AA17" s="31"/>
      <c r="AB17" s="31"/>
      <c r="AC17" s="32">
        <f t="shared" si="2"/>
        <v>0</v>
      </c>
      <c r="AD17" s="31"/>
      <c r="AE17" s="31"/>
      <c r="AF17" s="31"/>
      <c r="AG17" s="32">
        <f t="shared" si="3"/>
        <v>0</v>
      </c>
      <c r="AH17" s="32">
        <f t="shared" si="4"/>
        <v>0</v>
      </c>
      <c r="AI17" s="33">
        <f t="shared" si="6"/>
        <v>0</v>
      </c>
      <c r="AJ17" s="33">
        <f t="shared" si="5"/>
        <v>0</v>
      </c>
    </row>
    <row r="18" spans="1:44" s="45" customFormat="1" x14ac:dyDescent="0.25">
      <c r="A18" s="670" t="s">
        <v>41</v>
      </c>
      <c r="B18" s="671"/>
      <c r="C18" s="671"/>
      <c r="D18" s="671"/>
      <c r="E18" s="671"/>
      <c r="F18" s="671"/>
      <c r="G18" s="671"/>
      <c r="H18" s="671"/>
      <c r="I18" s="672"/>
      <c r="J18" s="455">
        <f>SUM(J8:J17)</f>
        <v>127074132</v>
      </c>
      <c r="K18" s="455">
        <f>SUM(K9:K17)</f>
        <v>57024825</v>
      </c>
      <c r="L18" s="456"/>
      <c r="M18" s="455">
        <f>SUM(M10:M17)</f>
        <v>0</v>
      </c>
      <c r="N18" s="455">
        <f>SUM(N10:N17)</f>
        <v>0</v>
      </c>
      <c r="O18" s="455">
        <f>SUM(O10:O17)</f>
        <v>0</v>
      </c>
      <c r="P18" s="457"/>
      <c r="Q18" s="458"/>
      <c r="R18" s="455">
        <f>SUM(R10:R17)</f>
        <v>0</v>
      </c>
      <c r="S18" s="455">
        <f>SUM(S10:S17)</f>
        <v>0</v>
      </c>
      <c r="T18" s="455">
        <f>SUM(T9:T17)</f>
        <v>57024825</v>
      </c>
      <c r="U18" s="455">
        <f>SUM(U9:U17)</f>
        <v>57024825</v>
      </c>
      <c r="V18" s="455">
        <f t="shared" ref="V18:AG18" si="12">SUM(V9:V17)</f>
        <v>0</v>
      </c>
      <c r="W18" s="455">
        <f t="shared" si="12"/>
        <v>0</v>
      </c>
      <c r="X18" s="455">
        <f t="shared" si="12"/>
        <v>0</v>
      </c>
      <c r="Y18" s="455">
        <f t="shared" si="12"/>
        <v>0</v>
      </c>
      <c r="Z18" s="455">
        <f t="shared" si="12"/>
        <v>0</v>
      </c>
      <c r="AA18" s="455">
        <f t="shared" si="12"/>
        <v>0</v>
      </c>
      <c r="AB18" s="455">
        <f t="shared" si="12"/>
        <v>0</v>
      </c>
      <c r="AC18" s="455">
        <f t="shared" si="12"/>
        <v>0</v>
      </c>
      <c r="AD18" s="455">
        <f t="shared" si="12"/>
        <v>0</v>
      </c>
      <c r="AE18" s="455">
        <f t="shared" si="12"/>
        <v>0</v>
      </c>
      <c r="AF18" s="455">
        <f t="shared" si="12"/>
        <v>0</v>
      </c>
      <c r="AG18" s="455">
        <f t="shared" si="12"/>
        <v>0</v>
      </c>
      <c r="AH18" s="455">
        <f>SUM(AH9:AH17)</f>
        <v>57024825</v>
      </c>
      <c r="AI18" s="459">
        <f t="shared" ref="AI18" si="13">IF(ISERROR(AH18/J18),0,AH18/J18)</f>
        <v>0.44875242586744563</v>
      </c>
      <c r="AJ18" s="459">
        <f>IF(ISERROR(AH18/$AH$356),0,AH18/$AH$356)</f>
        <v>2.9423847892671606E-2</v>
      </c>
      <c r="AK18" s="116"/>
      <c r="AL18" s="116"/>
      <c r="AM18" s="116"/>
      <c r="AN18" s="116"/>
      <c r="AO18" s="116"/>
      <c r="AP18" s="116"/>
      <c r="AQ18" s="116"/>
      <c r="AR18" s="116"/>
    </row>
    <row r="19" spans="1:44" x14ac:dyDescent="0.25">
      <c r="A19" s="590" t="s">
        <v>42</v>
      </c>
      <c r="B19" s="591"/>
      <c r="C19" s="591"/>
      <c r="D19" s="591"/>
      <c r="E19" s="592"/>
      <c r="F19" s="17"/>
      <c r="G19" s="18"/>
      <c r="H19" s="19"/>
      <c r="I19" s="19"/>
      <c r="J19" s="581">
        <v>133236950</v>
      </c>
      <c r="K19" s="20"/>
      <c r="L19" s="21"/>
      <c r="M19" s="22"/>
      <c r="N19" s="22"/>
      <c r="O19" s="22"/>
      <c r="P19" s="18"/>
      <c r="Q19" s="23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538"/>
      <c r="AJ19" s="538"/>
    </row>
    <row r="20" spans="1:44" outlineLevel="1" x14ac:dyDescent="0.25">
      <c r="A20" s="25">
        <v>1</v>
      </c>
      <c r="B20" s="26"/>
      <c r="C20" s="114" t="s">
        <v>479</v>
      </c>
      <c r="D20" s="82">
        <v>44223</v>
      </c>
      <c r="E20" s="119" t="s">
        <v>183</v>
      </c>
      <c r="F20" s="64"/>
      <c r="G20" s="52"/>
      <c r="H20" s="28"/>
      <c r="I20" s="28"/>
      <c r="J20" s="642"/>
      <c r="K20" s="362">
        <v>24586100</v>
      </c>
      <c r="L20" s="375" t="s">
        <v>112</v>
      </c>
      <c r="M20" s="31"/>
      <c r="N20" s="31"/>
      <c r="O20" s="31"/>
      <c r="P20" s="178"/>
      <c r="Q20" s="178"/>
      <c r="R20" s="31"/>
      <c r="S20" s="362">
        <v>24586100</v>
      </c>
      <c r="T20" s="31"/>
      <c r="U20" s="32">
        <f>SUM(R20:T20)</f>
        <v>24586100</v>
      </c>
      <c r="V20" s="31"/>
      <c r="W20" s="56"/>
      <c r="X20" s="31"/>
      <c r="Y20" s="32">
        <f>SUM(V20:X20)</f>
        <v>0</v>
      </c>
      <c r="Z20" s="31"/>
      <c r="AA20" s="31"/>
      <c r="AB20" s="31"/>
      <c r="AC20" s="32">
        <f>SUM(Z20:AB20)</f>
        <v>0</v>
      </c>
      <c r="AD20" s="31"/>
      <c r="AE20" s="31"/>
      <c r="AF20" s="31"/>
      <c r="AG20" s="32">
        <f>SUM(AD20:AF20)</f>
        <v>0</v>
      </c>
      <c r="AH20" s="32">
        <f>SUM(U20,Y20,AC20,AG20)</f>
        <v>24586100</v>
      </c>
      <c r="AI20" s="33">
        <f>IF(ISERROR(AH20/$J$19),0,AH20/$J$19)</f>
        <v>0.1845291415031641</v>
      </c>
      <c r="AJ20" s="33">
        <f t="shared" ref="AJ20:AJ27" si="14">IF(ISERROR(AH20/$AH$356),"-",AH20/$AH$356)</f>
        <v>1.2686012919355972E-2</v>
      </c>
      <c r="AK20" s="12"/>
      <c r="AL20" s="12"/>
      <c r="AM20" s="12"/>
      <c r="AN20" s="12"/>
      <c r="AO20" s="12"/>
      <c r="AP20" s="12"/>
      <c r="AQ20" s="12"/>
      <c r="AR20" s="12"/>
    </row>
    <row r="21" spans="1:44" outlineLevel="1" x14ac:dyDescent="0.25">
      <c r="A21" s="25">
        <v>2</v>
      </c>
      <c r="B21" s="26"/>
      <c r="C21" s="114" t="s">
        <v>184</v>
      </c>
      <c r="D21" s="82">
        <v>44279</v>
      </c>
      <c r="E21" s="119" t="s">
        <v>183</v>
      </c>
      <c r="F21" s="64"/>
      <c r="G21" s="52"/>
      <c r="H21" s="36"/>
      <c r="I21" s="36"/>
      <c r="J21" s="642"/>
      <c r="K21" s="362">
        <f>133236950-K20</f>
        <v>108650850</v>
      </c>
      <c r="L21" s="375" t="s">
        <v>112</v>
      </c>
      <c r="M21" s="31"/>
      <c r="N21" s="31"/>
      <c r="O21" s="31"/>
      <c r="P21" s="182"/>
      <c r="Q21" s="182"/>
      <c r="R21" s="31"/>
      <c r="S21" s="31"/>
      <c r="T21" s="31">
        <v>108650850</v>
      </c>
      <c r="U21" s="32">
        <f>SUM(R21:T21)</f>
        <v>108650850</v>
      </c>
      <c r="V21" s="31"/>
      <c r="W21" s="56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108650850</v>
      </c>
      <c r="AI21" s="33">
        <f t="shared" ref="AI21:AI27" si="15">IF(ISERROR(AH21/$J$19),0,AH21/$J$19)</f>
        <v>0.81547085849683587</v>
      </c>
      <c r="AJ21" s="33">
        <f t="shared" si="14"/>
        <v>5.6062006044025191E-2</v>
      </c>
      <c r="AK21" s="12"/>
      <c r="AL21" s="12"/>
      <c r="AM21" s="12"/>
      <c r="AN21" s="12"/>
      <c r="AO21" s="12"/>
      <c r="AP21" s="12"/>
      <c r="AQ21" s="12"/>
      <c r="AR21" s="12"/>
    </row>
    <row r="22" spans="1:44" hidden="1" outlineLevel="1" x14ac:dyDescent="0.25">
      <c r="A22" s="25">
        <v>3</v>
      </c>
      <c r="B22" s="26"/>
      <c r="C22" s="114"/>
      <c r="D22" s="82"/>
      <c r="E22" s="119"/>
      <c r="F22" s="64"/>
      <c r="G22" s="52"/>
      <c r="H22" s="36"/>
      <c r="I22" s="36"/>
      <c r="J22" s="642"/>
      <c r="K22" s="362"/>
      <c r="L22" s="375"/>
      <c r="M22" s="31"/>
      <c r="N22" s="31"/>
      <c r="O22" s="31"/>
      <c r="P22" s="182"/>
      <c r="Q22" s="182"/>
      <c r="R22" s="31"/>
      <c r="S22" s="31"/>
      <c r="T22" s="31"/>
      <c r="U22" s="32">
        <f>SUM(R22:T22)</f>
        <v>0</v>
      </c>
      <c r="V22" s="31"/>
      <c r="W22" s="56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33">
        <f t="shared" si="15"/>
        <v>0</v>
      </c>
      <c r="AJ22" s="33">
        <f t="shared" si="14"/>
        <v>0</v>
      </c>
      <c r="AK22" s="12"/>
      <c r="AL22" s="12"/>
      <c r="AM22" s="12"/>
      <c r="AN22" s="12"/>
      <c r="AO22" s="12"/>
      <c r="AP22" s="12"/>
      <c r="AQ22" s="12"/>
      <c r="AR22" s="12"/>
    </row>
    <row r="23" spans="1:44" hidden="1" outlineLevel="1" x14ac:dyDescent="0.25">
      <c r="A23" s="25">
        <v>4</v>
      </c>
      <c r="B23" s="26"/>
      <c r="C23" s="114"/>
      <c r="D23" s="82"/>
      <c r="E23" s="119"/>
      <c r="F23" s="64"/>
      <c r="G23" s="52"/>
      <c r="H23" s="36"/>
      <c r="I23" s="36"/>
      <c r="J23" s="642"/>
      <c r="K23" s="362"/>
      <c r="L23" s="375"/>
      <c r="M23" s="31"/>
      <c r="N23" s="31"/>
      <c r="O23" s="31"/>
      <c r="P23" s="182"/>
      <c r="Q23" s="182"/>
      <c r="R23" s="31"/>
      <c r="S23" s="31"/>
      <c r="T23" s="31"/>
      <c r="U23" s="32">
        <f>SUM(R23:T23)</f>
        <v>0</v>
      </c>
      <c r="V23" s="31"/>
      <c r="W23" s="31"/>
      <c r="X23" s="31"/>
      <c r="Y23" s="32">
        <f>SUM(V23:X23)</f>
        <v>0</v>
      </c>
      <c r="Z23" s="31"/>
      <c r="AA23" s="31"/>
      <c r="AB23" s="31"/>
      <c r="AC23" s="32">
        <f>SUM(Z23:AB23)</f>
        <v>0</v>
      </c>
      <c r="AD23" s="31"/>
      <c r="AE23" s="31"/>
      <c r="AF23" s="31"/>
      <c r="AG23" s="32">
        <f>SUM(AD23:AF23)</f>
        <v>0</v>
      </c>
      <c r="AH23" s="32">
        <f>SUM(U23,Y23,AC23,AG23)</f>
        <v>0</v>
      </c>
      <c r="AI23" s="33">
        <f t="shared" si="15"/>
        <v>0</v>
      </c>
      <c r="AJ23" s="33">
        <f t="shared" si="14"/>
        <v>0</v>
      </c>
    </row>
    <row r="24" spans="1:44" s="110" customFormat="1" hidden="1" outlineLevel="1" x14ac:dyDescent="0.25">
      <c r="A24" s="25">
        <v>5</v>
      </c>
      <c r="B24" s="26"/>
      <c r="C24" s="114"/>
      <c r="D24" s="82"/>
      <c r="E24" s="119"/>
      <c r="F24" s="64"/>
      <c r="G24" s="52"/>
      <c r="H24" s="36"/>
      <c r="I24" s="36"/>
      <c r="J24" s="642"/>
      <c r="K24" s="362"/>
      <c r="L24" s="375"/>
      <c r="M24" s="31"/>
      <c r="N24" s="31"/>
      <c r="O24" s="31"/>
      <c r="P24" s="182"/>
      <c r="Q24" s="182"/>
      <c r="R24" s="31"/>
      <c r="S24" s="31"/>
      <c r="T24" s="31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77"/>
      <c r="AC24" s="32">
        <f>SUM(Z24:AB24)</f>
        <v>0</v>
      </c>
      <c r="AD24" s="31"/>
      <c r="AE24" s="31"/>
      <c r="AF24" s="31"/>
      <c r="AG24" s="32">
        <f>SUM(AD24:AF24)</f>
        <v>0</v>
      </c>
      <c r="AH24" s="32">
        <f>SUM(U24,Y24,AC24,AG24)</f>
        <v>0</v>
      </c>
      <c r="AI24" s="33">
        <f t="shared" si="15"/>
        <v>0</v>
      </c>
      <c r="AJ24" s="33">
        <f t="shared" si="14"/>
        <v>0</v>
      </c>
    </row>
    <row r="25" spans="1:44" s="110" customFormat="1" hidden="1" outlineLevel="1" x14ac:dyDescent="0.25">
      <c r="A25" s="25">
        <v>6</v>
      </c>
      <c r="B25" s="26"/>
      <c r="C25" s="114"/>
      <c r="D25" s="82"/>
      <c r="E25" s="119"/>
      <c r="F25" s="64"/>
      <c r="G25" s="52"/>
      <c r="H25" s="36"/>
      <c r="I25" s="36"/>
      <c r="J25" s="642"/>
      <c r="K25" s="362"/>
      <c r="L25" s="375"/>
      <c r="M25" s="31"/>
      <c r="N25" s="31"/>
      <c r="O25" s="31"/>
      <c r="P25" s="182"/>
      <c r="Q25" s="182"/>
      <c r="R25" s="31"/>
      <c r="S25" s="31"/>
      <c r="T25" s="31"/>
      <c r="U25" s="32">
        <f t="shared" ref="U25:U26" si="16">SUM(R25:T25)</f>
        <v>0</v>
      </c>
      <c r="V25" s="31"/>
      <c r="W25" s="31"/>
      <c r="X25" s="31"/>
      <c r="Y25" s="32">
        <f t="shared" ref="Y25:Y26" si="17">SUM(V25:X25)</f>
        <v>0</v>
      </c>
      <c r="Z25" s="31"/>
      <c r="AA25" s="31"/>
      <c r="AB25" s="287"/>
      <c r="AC25" s="32">
        <f t="shared" ref="AC25:AC26" si="18">SUM(Z25:AB25)</f>
        <v>0</v>
      </c>
      <c r="AD25" s="31"/>
      <c r="AE25" s="31"/>
      <c r="AF25" s="31"/>
      <c r="AG25" s="32">
        <f t="shared" ref="AG25:AG26" si="19">SUM(AD25:AF25)</f>
        <v>0</v>
      </c>
      <c r="AH25" s="32">
        <f t="shared" ref="AH25:AH26" si="20">SUM(U25,Y25,AC25,AG25)</f>
        <v>0</v>
      </c>
      <c r="AI25" s="33">
        <f t="shared" si="15"/>
        <v>0</v>
      </c>
      <c r="AJ25" s="33">
        <f t="shared" si="14"/>
        <v>0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s="110" customFormat="1" hidden="1" outlineLevel="1" x14ac:dyDescent="0.25">
      <c r="A26" s="25">
        <v>7</v>
      </c>
      <c r="B26" s="26"/>
      <c r="C26" s="114"/>
      <c r="D26" s="82"/>
      <c r="E26" s="119"/>
      <c r="F26" s="64"/>
      <c r="G26" s="52"/>
      <c r="H26" s="36"/>
      <c r="I26" s="36"/>
      <c r="J26" s="642"/>
      <c r="K26" s="362"/>
      <c r="L26" s="375"/>
      <c r="M26" s="31"/>
      <c r="N26" s="31"/>
      <c r="O26" s="31"/>
      <c r="P26" s="182"/>
      <c r="Q26" s="182"/>
      <c r="R26" s="31"/>
      <c r="S26" s="31"/>
      <c r="T26" s="31"/>
      <c r="U26" s="32">
        <f t="shared" si="16"/>
        <v>0</v>
      </c>
      <c r="V26" s="31"/>
      <c r="W26" s="31"/>
      <c r="X26" s="31"/>
      <c r="Y26" s="32">
        <f t="shared" si="17"/>
        <v>0</v>
      </c>
      <c r="Z26" s="31"/>
      <c r="AA26" s="31"/>
      <c r="AB26" s="287"/>
      <c r="AC26" s="32">
        <f t="shared" si="18"/>
        <v>0</v>
      </c>
      <c r="AD26" s="31"/>
      <c r="AE26" s="31"/>
      <c r="AF26" s="31"/>
      <c r="AG26" s="32">
        <f t="shared" si="19"/>
        <v>0</v>
      </c>
      <c r="AH26" s="32">
        <f t="shared" si="20"/>
        <v>0</v>
      </c>
      <c r="AI26" s="33">
        <f t="shared" si="15"/>
        <v>0</v>
      </c>
      <c r="AJ26" s="33">
        <f t="shared" si="14"/>
        <v>0</v>
      </c>
      <c r="AK26" s="109"/>
      <c r="AL26" s="109"/>
      <c r="AM26" s="109"/>
      <c r="AN26" s="109"/>
      <c r="AO26" s="109"/>
      <c r="AP26" s="109"/>
      <c r="AQ26" s="109"/>
      <c r="AR26" s="109"/>
    </row>
    <row r="27" spans="1:44" hidden="1" outlineLevel="1" x14ac:dyDescent="0.25">
      <c r="A27" s="25">
        <v>8</v>
      </c>
      <c r="B27" s="26"/>
      <c r="C27" s="188"/>
      <c r="D27" s="82"/>
      <c r="E27" s="166"/>
      <c r="F27" s="187"/>
      <c r="G27" s="192"/>
      <c r="H27" s="36"/>
      <c r="I27" s="36"/>
      <c r="J27" s="582"/>
      <c r="K27" s="362"/>
      <c r="L27" s="375"/>
      <c r="M27" s="31"/>
      <c r="N27" s="31"/>
      <c r="O27" s="31"/>
      <c r="P27" s="182"/>
      <c r="Q27" s="182"/>
      <c r="R27" s="31"/>
      <c r="S27" s="31"/>
      <c r="T27" s="31"/>
      <c r="U27" s="32">
        <f>SUM(R27:T27)</f>
        <v>0</v>
      </c>
      <c r="V27" s="31"/>
      <c r="W27" s="31"/>
      <c r="X27" s="31"/>
      <c r="Y27" s="32">
        <f>SUM(V27:X27)</f>
        <v>0</v>
      </c>
      <c r="Z27" s="31"/>
      <c r="AA27" s="31"/>
      <c r="AB27" s="77"/>
      <c r="AC27" s="32">
        <f>SUM(Z27:AB27)</f>
        <v>0</v>
      </c>
      <c r="AD27" s="31"/>
      <c r="AE27" s="31"/>
      <c r="AF27" s="31"/>
      <c r="AG27" s="32">
        <f>SUM(AD27:AF27)</f>
        <v>0</v>
      </c>
      <c r="AH27" s="32">
        <f>SUM(U27,Y27,AC27,AG27)</f>
        <v>0</v>
      </c>
      <c r="AI27" s="33">
        <f t="shared" si="15"/>
        <v>0</v>
      </c>
      <c r="AJ27" s="33">
        <f t="shared" si="14"/>
        <v>0</v>
      </c>
      <c r="AK27" s="12"/>
      <c r="AL27" s="12"/>
      <c r="AM27" s="12"/>
      <c r="AN27" s="12"/>
      <c r="AO27" s="12"/>
      <c r="AP27" s="12"/>
      <c r="AQ27" s="12"/>
      <c r="AR27" s="12"/>
    </row>
    <row r="28" spans="1:44" s="45" customFormat="1" x14ac:dyDescent="0.25">
      <c r="A28" s="599" t="s">
        <v>43</v>
      </c>
      <c r="B28" s="600"/>
      <c r="C28" s="601"/>
      <c r="D28" s="601"/>
      <c r="E28" s="601"/>
      <c r="F28" s="601"/>
      <c r="G28" s="601"/>
      <c r="H28" s="601"/>
      <c r="I28" s="602"/>
      <c r="J28" s="455">
        <f>SUM(J19:J27)</f>
        <v>133236950</v>
      </c>
      <c r="K28" s="455">
        <f>SUM(K20:K27)</f>
        <v>133236950</v>
      </c>
      <c r="L28" s="456"/>
      <c r="M28" s="455">
        <f>SUM(M20:M27)</f>
        <v>0</v>
      </c>
      <c r="N28" s="455">
        <f>SUM(N20:N27)</f>
        <v>0</v>
      </c>
      <c r="O28" s="455">
        <f>SUM(O20:O27)</f>
        <v>0</v>
      </c>
      <c r="P28" s="457"/>
      <c r="Q28" s="458"/>
      <c r="R28" s="455">
        <f t="shared" ref="R28:AH28" si="21">SUM(R20:R27)</f>
        <v>0</v>
      </c>
      <c r="S28" s="455">
        <f t="shared" si="21"/>
        <v>24586100</v>
      </c>
      <c r="T28" s="455">
        <f t="shared" si="21"/>
        <v>108650850</v>
      </c>
      <c r="U28" s="455">
        <f t="shared" si="21"/>
        <v>133236950</v>
      </c>
      <c r="V28" s="455">
        <f t="shared" si="21"/>
        <v>0</v>
      </c>
      <c r="W28" s="455">
        <f t="shared" si="21"/>
        <v>0</v>
      </c>
      <c r="X28" s="455">
        <f t="shared" si="21"/>
        <v>0</v>
      </c>
      <c r="Y28" s="455">
        <f t="shared" si="21"/>
        <v>0</v>
      </c>
      <c r="Z28" s="455">
        <f t="shared" si="21"/>
        <v>0</v>
      </c>
      <c r="AA28" s="455">
        <f t="shared" si="21"/>
        <v>0</v>
      </c>
      <c r="AB28" s="455">
        <f t="shared" si="21"/>
        <v>0</v>
      </c>
      <c r="AC28" s="455">
        <f t="shared" si="21"/>
        <v>0</v>
      </c>
      <c r="AD28" s="455">
        <f t="shared" si="21"/>
        <v>0</v>
      </c>
      <c r="AE28" s="455">
        <f t="shared" si="21"/>
        <v>0</v>
      </c>
      <c r="AF28" s="455">
        <f t="shared" si="21"/>
        <v>0</v>
      </c>
      <c r="AG28" s="455">
        <f>SUM(AG20:AG27)</f>
        <v>0</v>
      </c>
      <c r="AH28" s="455">
        <f t="shared" si="21"/>
        <v>133236950</v>
      </c>
      <c r="AI28" s="459">
        <f>IF(ISERROR(AH28/J28),0,AH28/J28)</f>
        <v>1</v>
      </c>
      <c r="AJ28" s="459">
        <f>IF(ISERROR(AH28/$AH$356),0,AH28/$AH$356)</f>
        <v>6.8748018963381161E-2</v>
      </c>
      <c r="AK28" s="116"/>
      <c r="AL28" s="116"/>
      <c r="AM28" s="116"/>
      <c r="AN28" s="116"/>
      <c r="AO28" s="116"/>
      <c r="AP28" s="116"/>
      <c r="AQ28" s="116"/>
      <c r="AR28" s="116"/>
    </row>
    <row r="29" spans="1:44" x14ac:dyDescent="0.25">
      <c r="A29" s="590" t="s">
        <v>44</v>
      </c>
      <c r="B29" s="591"/>
      <c r="C29" s="591"/>
      <c r="D29" s="591"/>
      <c r="E29" s="592"/>
      <c r="F29" s="17"/>
      <c r="G29" s="18"/>
      <c r="H29" s="19"/>
      <c r="I29" s="19"/>
      <c r="J29" s="576">
        <v>151147050</v>
      </c>
      <c r="K29" s="20"/>
      <c r="L29" s="21"/>
      <c r="M29" s="22"/>
      <c r="N29" s="22"/>
      <c r="O29" s="22"/>
      <c r="P29" s="18"/>
      <c r="Q29" s="23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538"/>
      <c r="AJ29" s="538"/>
    </row>
    <row r="30" spans="1:44" outlineLevel="1" x14ac:dyDescent="0.25">
      <c r="A30" s="25">
        <v>1</v>
      </c>
      <c r="B30" s="26"/>
      <c r="C30" s="114" t="s">
        <v>197</v>
      </c>
      <c r="D30" s="82">
        <v>44214</v>
      </c>
      <c r="E30" s="64" t="s">
        <v>196</v>
      </c>
      <c r="F30" s="64" t="s">
        <v>148</v>
      </c>
      <c r="G30" s="52" t="s">
        <v>149</v>
      </c>
      <c r="H30" s="28"/>
      <c r="I30" s="28"/>
      <c r="J30" s="623"/>
      <c r="K30" s="210">
        <v>23947500</v>
      </c>
      <c r="L30" s="375" t="s">
        <v>112</v>
      </c>
      <c r="M30" s="31"/>
      <c r="N30" s="31"/>
      <c r="O30" s="31"/>
      <c r="P30" s="178"/>
      <c r="Q30" s="178"/>
      <c r="R30" s="210"/>
      <c r="S30" s="31"/>
      <c r="T30" s="210">
        <v>23947500</v>
      </c>
      <c r="U30" s="32">
        <f t="shared" ref="U30:U38" si="22">SUM(R30:T30)</f>
        <v>23947500</v>
      </c>
      <c r="V30" s="31"/>
      <c r="W30" s="56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 t="shared" ref="AG30:AG38" si="23">SUM(AD30:AF30)</f>
        <v>0</v>
      </c>
      <c r="AH30" s="32">
        <f t="shared" ref="AH30:AH38" si="24">SUM(U30,Y30,AC30,AG30)</f>
        <v>23947500</v>
      </c>
      <c r="AI30" s="33">
        <f>IF(ISERROR(AH30/$J$29),0,AH30/$J$29)</f>
        <v>0.15843842139161829</v>
      </c>
      <c r="AJ30" s="33">
        <f t="shared" ref="AJ30:AJ38" si="25">IF(ISERROR(AH30/$AH$356),"-",AH30/$AH$356)</f>
        <v>1.235650609028179E-2</v>
      </c>
      <c r="AK30" s="12"/>
      <c r="AL30" s="12"/>
      <c r="AM30" s="12"/>
      <c r="AN30" s="12"/>
      <c r="AO30" s="12"/>
      <c r="AP30" s="12"/>
      <c r="AQ30" s="12"/>
      <c r="AR30" s="12"/>
    </row>
    <row r="31" spans="1:44" outlineLevel="1" x14ac:dyDescent="0.25">
      <c r="A31" s="25">
        <v>2</v>
      </c>
      <c r="B31" s="26"/>
      <c r="C31" s="114" t="s">
        <v>198</v>
      </c>
      <c r="D31" s="82">
        <v>44214</v>
      </c>
      <c r="E31" s="64" t="s">
        <v>196</v>
      </c>
      <c r="F31" s="64" t="s">
        <v>148</v>
      </c>
      <c r="G31" s="52" t="s">
        <v>149</v>
      </c>
      <c r="H31" s="36"/>
      <c r="I31" s="36"/>
      <c r="J31" s="623"/>
      <c r="K31" s="210">
        <v>23947500</v>
      </c>
      <c r="L31" s="375" t="s">
        <v>112</v>
      </c>
      <c r="M31" s="31"/>
      <c r="N31" s="31"/>
      <c r="O31" s="31"/>
      <c r="P31" s="182"/>
      <c r="Q31" s="182"/>
      <c r="R31" s="210"/>
      <c r="S31" s="31"/>
      <c r="T31" s="210">
        <v>23947500</v>
      </c>
      <c r="U31" s="32">
        <f t="shared" si="22"/>
        <v>23947500</v>
      </c>
      <c r="V31" s="31"/>
      <c r="W31" s="56"/>
      <c r="X31" s="31"/>
      <c r="Y31" s="32">
        <f t="shared" ref="Y31:Y38" si="26">SUM(V31:X31)</f>
        <v>0</v>
      </c>
      <c r="Z31" s="31"/>
      <c r="AA31" s="31"/>
      <c r="AB31" s="31"/>
      <c r="AC31" s="32">
        <f t="shared" ref="AC31:AC38" si="27">SUM(Z31:AB31)</f>
        <v>0</v>
      </c>
      <c r="AD31" s="31"/>
      <c r="AE31" s="31"/>
      <c r="AF31" s="31"/>
      <c r="AG31" s="32">
        <f t="shared" si="23"/>
        <v>0</v>
      </c>
      <c r="AH31" s="32">
        <f t="shared" si="24"/>
        <v>23947500</v>
      </c>
      <c r="AI31" s="33">
        <f t="shared" ref="AI31:AI38" si="28">IF(ISERROR(AH31/$J$29),0,AH31/$J$29)</f>
        <v>0.15843842139161829</v>
      </c>
      <c r="AJ31" s="33">
        <f t="shared" si="25"/>
        <v>1.235650609028179E-2</v>
      </c>
      <c r="AK31" s="12"/>
      <c r="AL31" s="12"/>
      <c r="AM31" s="12"/>
      <c r="AN31" s="12"/>
      <c r="AO31" s="12"/>
      <c r="AP31" s="12"/>
      <c r="AQ31" s="12"/>
      <c r="AR31" s="12"/>
    </row>
    <row r="32" spans="1:44" outlineLevel="1" x14ac:dyDescent="0.25">
      <c r="A32" s="25">
        <v>3</v>
      </c>
      <c r="B32" s="26"/>
      <c r="C32" s="114" t="s">
        <v>199</v>
      </c>
      <c r="D32" s="82">
        <v>44274</v>
      </c>
      <c r="E32" s="64" t="s">
        <v>196</v>
      </c>
      <c r="F32" s="64" t="s">
        <v>148</v>
      </c>
      <c r="G32" s="52" t="s">
        <v>149</v>
      </c>
      <c r="H32" s="36"/>
      <c r="I32" s="36"/>
      <c r="J32" s="623"/>
      <c r="K32" s="210">
        <v>103252050</v>
      </c>
      <c r="L32" s="375" t="s">
        <v>112</v>
      </c>
      <c r="M32" s="31"/>
      <c r="N32" s="31"/>
      <c r="O32" s="31"/>
      <c r="P32" s="182"/>
      <c r="Q32" s="182"/>
      <c r="R32" s="31"/>
      <c r="S32" s="31"/>
      <c r="T32" s="210">
        <v>103252050</v>
      </c>
      <c r="U32" s="32">
        <f t="shared" si="22"/>
        <v>103252050</v>
      </c>
      <c r="V32" s="31"/>
      <c r="W32" s="31"/>
      <c r="X32" s="210"/>
      <c r="Y32" s="32">
        <f t="shared" si="26"/>
        <v>0</v>
      </c>
      <c r="Z32" s="31"/>
      <c r="AA32" s="31"/>
      <c r="AB32" s="31"/>
      <c r="AC32" s="32">
        <f t="shared" si="27"/>
        <v>0</v>
      </c>
      <c r="AD32" s="31"/>
      <c r="AE32" s="31"/>
      <c r="AF32" s="31"/>
      <c r="AG32" s="32">
        <f t="shared" si="23"/>
        <v>0</v>
      </c>
      <c r="AH32" s="32">
        <f t="shared" si="24"/>
        <v>103252050</v>
      </c>
      <c r="AI32" s="33">
        <f t="shared" si="28"/>
        <v>0.68312315721676342</v>
      </c>
      <c r="AJ32" s="33">
        <f t="shared" si="25"/>
        <v>5.3276316302707169E-2</v>
      </c>
    </row>
    <row r="33" spans="1:44" hidden="1" outlineLevel="1" x14ac:dyDescent="0.25">
      <c r="A33" s="25">
        <v>4</v>
      </c>
      <c r="B33" s="26"/>
      <c r="C33" s="114"/>
      <c r="D33" s="82"/>
      <c r="E33" s="64"/>
      <c r="F33" s="64"/>
      <c r="G33" s="52"/>
      <c r="H33" s="36"/>
      <c r="I33" s="36"/>
      <c r="J33" s="623"/>
      <c r="K33" s="210"/>
      <c r="L33" s="434"/>
      <c r="M33" s="31"/>
      <c r="N33" s="31"/>
      <c r="O33" s="31"/>
      <c r="P33" s="182"/>
      <c r="Q33" s="182"/>
      <c r="R33" s="31"/>
      <c r="S33" s="31"/>
      <c r="T33" s="31"/>
      <c r="U33" s="32">
        <f t="shared" si="22"/>
        <v>0</v>
      </c>
      <c r="V33" s="31"/>
      <c r="W33" s="31"/>
      <c r="X33" s="210"/>
      <c r="Y33" s="32">
        <f t="shared" si="26"/>
        <v>0</v>
      </c>
      <c r="Z33" s="31"/>
      <c r="AA33" s="31"/>
      <c r="AB33" s="31"/>
      <c r="AC33" s="32">
        <f t="shared" si="27"/>
        <v>0</v>
      </c>
      <c r="AD33" s="31"/>
      <c r="AE33" s="31"/>
      <c r="AF33" s="31"/>
      <c r="AG33" s="32">
        <f t="shared" si="23"/>
        <v>0</v>
      </c>
      <c r="AH33" s="32">
        <f t="shared" si="24"/>
        <v>0</v>
      </c>
      <c r="AI33" s="33">
        <f t="shared" si="28"/>
        <v>0</v>
      </c>
      <c r="AJ33" s="33">
        <f t="shared" si="25"/>
        <v>0</v>
      </c>
      <c r="AK33" s="12"/>
      <c r="AL33" s="12"/>
      <c r="AM33" s="12"/>
      <c r="AN33" s="12"/>
      <c r="AO33" s="12"/>
      <c r="AP33" s="12"/>
      <c r="AQ33" s="12"/>
      <c r="AR33" s="12"/>
    </row>
    <row r="34" spans="1:44" hidden="1" outlineLevel="1" x14ac:dyDescent="0.25">
      <c r="A34" s="25">
        <v>5</v>
      </c>
      <c r="B34" s="26"/>
      <c r="C34" s="114"/>
      <c r="D34" s="82"/>
      <c r="E34" s="64"/>
      <c r="F34" s="64"/>
      <c r="G34" s="52"/>
      <c r="H34" s="36"/>
      <c r="I34" s="36"/>
      <c r="J34" s="623"/>
      <c r="K34" s="210"/>
      <c r="L34" s="361"/>
      <c r="M34" s="31"/>
      <c r="N34" s="31"/>
      <c r="O34" s="31"/>
      <c r="P34" s="182"/>
      <c r="Q34" s="182"/>
      <c r="R34" s="31"/>
      <c r="S34" s="31"/>
      <c r="T34" s="31"/>
      <c r="U34" s="20">
        <f t="shared" si="22"/>
        <v>0</v>
      </c>
      <c r="V34" s="77"/>
      <c r="W34" s="77"/>
      <c r="X34" s="77"/>
      <c r="Y34" s="20">
        <f t="shared" si="26"/>
        <v>0</v>
      </c>
      <c r="Z34" s="31"/>
      <c r="AA34" s="31"/>
      <c r="AB34" s="31"/>
      <c r="AC34" s="32">
        <f t="shared" si="27"/>
        <v>0</v>
      </c>
      <c r="AD34" s="31"/>
      <c r="AE34" s="31"/>
      <c r="AF34" s="31"/>
      <c r="AG34" s="32">
        <f t="shared" si="23"/>
        <v>0</v>
      </c>
      <c r="AH34" s="32">
        <f t="shared" si="24"/>
        <v>0</v>
      </c>
      <c r="AI34" s="33">
        <f t="shared" si="28"/>
        <v>0</v>
      </c>
      <c r="AJ34" s="33">
        <f t="shared" si="25"/>
        <v>0</v>
      </c>
      <c r="AK34" s="12"/>
      <c r="AL34" s="12"/>
      <c r="AM34" s="12"/>
      <c r="AN34" s="12"/>
      <c r="AO34" s="12"/>
      <c r="AP34" s="12"/>
      <c r="AQ34" s="12"/>
      <c r="AR34" s="12"/>
    </row>
    <row r="35" spans="1:44" hidden="1" outlineLevel="1" x14ac:dyDescent="0.25">
      <c r="A35" s="209">
        <v>7</v>
      </c>
      <c r="B35" s="161"/>
      <c r="C35" s="172"/>
      <c r="D35" s="247"/>
      <c r="E35" s="118"/>
      <c r="F35" s="118"/>
      <c r="G35" s="164"/>
      <c r="H35" s="334"/>
      <c r="I35" s="334"/>
      <c r="J35" s="623"/>
      <c r="K35" s="371"/>
      <c r="L35" s="361"/>
      <c r="M35" s="154"/>
      <c r="N35" s="154"/>
      <c r="O35" s="154"/>
      <c r="P35" s="409"/>
      <c r="Q35" s="409"/>
      <c r="R35" s="154"/>
      <c r="S35" s="154"/>
      <c r="T35" s="154"/>
      <c r="U35" s="20">
        <f t="shared" si="22"/>
        <v>0</v>
      </c>
      <c r="V35" s="77"/>
      <c r="W35" s="77"/>
      <c r="X35" s="77"/>
      <c r="Y35" s="20">
        <f t="shared" si="26"/>
        <v>0</v>
      </c>
      <c r="Z35" s="31"/>
      <c r="AA35" s="31"/>
      <c r="AB35" s="31"/>
      <c r="AC35" s="32">
        <f t="shared" si="27"/>
        <v>0</v>
      </c>
      <c r="AD35" s="31"/>
      <c r="AE35" s="31"/>
      <c r="AF35" s="31"/>
      <c r="AG35" s="32">
        <f t="shared" si="23"/>
        <v>0</v>
      </c>
      <c r="AH35" s="32">
        <f t="shared" si="24"/>
        <v>0</v>
      </c>
      <c r="AI35" s="33">
        <f t="shared" si="28"/>
        <v>0</v>
      </c>
      <c r="AJ35" s="33">
        <f t="shared" si="25"/>
        <v>0</v>
      </c>
      <c r="AK35" s="12"/>
      <c r="AL35" s="12"/>
      <c r="AM35" s="12"/>
      <c r="AN35" s="12"/>
      <c r="AO35" s="12"/>
      <c r="AP35" s="12"/>
      <c r="AQ35" s="12"/>
      <c r="AR35" s="12"/>
    </row>
    <row r="36" spans="1:44" s="110" customFormat="1" hidden="1" outlineLevel="1" x14ac:dyDescent="0.25">
      <c r="A36" s="26">
        <v>8</v>
      </c>
      <c r="B36" s="26"/>
      <c r="C36" s="188"/>
      <c r="D36" s="322"/>
      <c r="E36" s="166"/>
      <c r="F36" s="166"/>
      <c r="G36" s="188"/>
      <c r="H36" s="36"/>
      <c r="I36" s="36"/>
      <c r="J36" s="623"/>
      <c r="K36" s="210"/>
      <c r="L36" s="361"/>
      <c r="M36" s="77"/>
      <c r="N36" s="77"/>
      <c r="O36" s="77"/>
      <c r="P36" s="202"/>
      <c r="Q36" s="202"/>
      <c r="R36" s="77"/>
      <c r="S36" s="77"/>
      <c r="T36" s="77"/>
      <c r="U36" s="20">
        <f t="shared" si="22"/>
        <v>0</v>
      </c>
      <c r="V36" s="77"/>
      <c r="W36" s="77"/>
      <c r="X36" s="77"/>
      <c r="Y36" s="20">
        <f t="shared" si="26"/>
        <v>0</v>
      </c>
      <c r="Z36" s="31"/>
      <c r="AA36" s="31"/>
      <c r="AB36" s="31"/>
      <c r="AC36" s="32">
        <f t="shared" si="27"/>
        <v>0</v>
      </c>
      <c r="AD36" s="31"/>
      <c r="AE36" s="31"/>
      <c r="AF36" s="31"/>
      <c r="AG36" s="32">
        <f t="shared" si="23"/>
        <v>0</v>
      </c>
      <c r="AH36" s="32">
        <f t="shared" si="24"/>
        <v>0</v>
      </c>
      <c r="AI36" s="33">
        <f t="shared" si="28"/>
        <v>0</v>
      </c>
      <c r="AJ36" s="33">
        <f t="shared" si="25"/>
        <v>0</v>
      </c>
      <c r="AK36" s="109"/>
      <c r="AL36" s="109"/>
      <c r="AM36" s="109"/>
      <c r="AN36" s="109"/>
      <c r="AO36" s="109"/>
      <c r="AP36" s="109"/>
      <c r="AQ36" s="109"/>
      <c r="AR36" s="109"/>
    </row>
    <row r="37" spans="1:44" s="110" customFormat="1" hidden="1" outlineLevel="1" x14ac:dyDescent="0.25">
      <c r="A37" s="26">
        <v>9</v>
      </c>
      <c r="B37" s="26"/>
      <c r="C37" s="188"/>
      <c r="D37" s="322"/>
      <c r="E37" s="166"/>
      <c r="F37" s="166"/>
      <c r="G37" s="188"/>
      <c r="H37" s="36"/>
      <c r="I37" s="36"/>
      <c r="J37" s="623"/>
      <c r="K37" s="210"/>
      <c r="L37" s="361"/>
      <c r="M37" s="77"/>
      <c r="N37" s="77"/>
      <c r="O37" s="77"/>
      <c r="P37" s="202"/>
      <c r="Q37" s="202"/>
      <c r="R37" s="77"/>
      <c r="S37" s="77"/>
      <c r="T37" s="77"/>
      <c r="U37" s="20">
        <f t="shared" si="22"/>
        <v>0</v>
      </c>
      <c r="V37" s="77"/>
      <c r="W37" s="77"/>
      <c r="X37" s="77"/>
      <c r="Y37" s="20">
        <f t="shared" si="26"/>
        <v>0</v>
      </c>
      <c r="Z37" s="31"/>
      <c r="AA37" s="31"/>
      <c r="AB37" s="31"/>
      <c r="AC37" s="32">
        <f t="shared" si="27"/>
        <v>0</v>
      </c>
      <c r="AD37" s="31"/>
      <c r="AE37" s="31"/>
      <c r="AF37" s="31"/>
      <c r="AG37" s="32">
        <f t="shared" si="23"/>
        <v>0</v>
      </c>
      <c r="AH37" s="32">
        <f t="shared" si="24"/>
        <v>0</v>
      </c>
      <c r="AI37" s="33">
        <f t="shared" si="28"/>
        <v>0</v>
      </c>
      <c r="AJ37" s="33">
        <f t="shared" si="25"/>
        <v>0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s="110" customFormat="1" hidden="1" outlineLevel="1" x14ac:dyDescent="0.25">
      <c r="A38" s="26">
        <v>10</v>
      </c>
      <c r="B38" s="26"/>
      <c r="C38" s="188"/>
      <c r="D38" s="322"/>
      <c r="E38" s="166"/>
      <c r="F38" s="166"/>
      <c r="G38" s="188"/>
      <c r="H38" s="36"/>
      <c r="I38" s="36"/>
      <c r="J38" s="577"/>
      <c r="K38" s="210"/>
      <c r="L38" s="361"/>
      <c r="M38" s="77"/>
      <c r="N38" s="77"/>
      <c r="O38" s="77"/>
      <c r="P38" s="202"/>
      <c r="Q38" s="202"/>
      <c r="R38" s="77"/>
      <c r="S38" s="77"/>
      <c r="T38" s="77"/>
      <c r="U38" s="20">
        <f t="shared" si="22"/>
        <v>0</v>
      </c>
      <c r="V38" s="77"/>
      <c r="W38" s="77"/>
      <c r="X38" s="77"/>
      <c r="Y38" s="20">
        <f t="shared" si="26"/>
        <v>0</v>
      </c>
      <c r="Z38" s="31"/>
      <c r="AA38" s="31"/>
      <c r="AB38" s="31"/>
      <c r="AC38" s="32">
        <f t="shared" si="27"/>
        <v>0</v>
      </c>
      <c r="AD38" s="31"/>
      <c r="AE38" s="31"/>
      <c r="AF38" s="31"/>
      <c r="AG38" s="32">
        <f t="shared" si="23"/>
        <v>0</v>
      </c>
      <c r="AH38" s="32">
        <f t="shared" si="24"/>
        <v>0</v>
      </c>
      <c r="AI38" s="33">
        <f t="shared" si="28"/>
        <v>0</v>
      </c>
      <c r="AJ38" s="33">
        <f t="shared" si="25"/>
        <v>0</v>
      </c>
      <c r="AK38" s="109"/>
      <c r="AL38" s="109"/>
      <c r="AM38" s="109"/>
      <c r="AN38" s="109"/>
      <c r="AO38" s="109"/>
      <c r="AP38" s="109"/>
      <c r="AQ38" s="109"/>
      <c r="AR38" s="109"/>
    </row>
    <row r="39" spans="1:44" s="45" customFormat="1" x14ac:dyDescent="0.25">
      <c r="A39" s="599" t="s">
        <v>45</v>
      </c>
      <c r="B39" s="600"/>
      <c r="C39" s="601"/>
      <c r="D39" s="601"/>
      <c r="E39" s="601"/>
      <c r="F39" s="601"/>
      <c r="G39" s="601"/>
      <c r="H39" s="601"/>
      <c r="I39" s="602"/>
      <c r="J39" s="455">
        <f>+J29</f>
        <v>151147050</v>
      </c>
      <c r="K39" s="455">
        <f>SUM(K30:K38)</f>
        <v>151147050</v>
      </c>
      <c r="L39" s="456"/>
      <c r="M39" s="455">
        <f>SUM(M30:M35)</f>
        <v>0</v>
      </c>
      <c r="N39" s="455">
        <f>SUM(N30:N35)</f>
        <v>0</v>
      </c>
      <c r="O39" s="455">
        <f>SUM(O30:O35)</f>
        <v>0</v>
      </c>
      <c r="P39" s="457"/>
      <c r="Q39" s="458"/>
      <c r="R39" s="455">
        <f>SUM(R30:R35)</f>
        <v>0</v>
      </c>
      <c r="S39" s="455">
        <f>SUM(S30:S35)</f>
        <v>0</v>
      </c>
      <c r="T39" s="455">
        <f>SUM(T30:T35)</f>
        <v>151147050</v>
      </c>
      <c r="U39" s="455">
        <f>SUM(U30:X38)</f>
        <v>151147050</v>
      </c>
      <c r="V39" s="455">
        <f>SUM(V30:V35)</f>
        <v>0</v>
      </c>
      <c r="W39" s="455">
        <f>SUM(W30:W35)</f>
        <v>0</v>
      </c>
      <c r="X39" s="455">
        <f>SUM(X30:X35)</f>
        <v>0</v>
      </c>
      <c r="Y39" s="455">
        <f>SUM(Y30:Y38)</f>
        <v>0</v>
      </c>
      <c r="Z39" s="455">
        <f>SUM(Z30:Z35)</f>
        <v>0</v>
      </c>
      <c r="AA39" s="455">
        <f>SUM(AA30:AA35)</f>
        <v>0</v>
      </c>
      <c r="AB39" s="455">
        <f>SUM(AB30:AB35)</f>
        <v>0</v>
      </c>
      <c r="AC39" s="455">
        <f t="shared" ref="AC39:AH39" si="29">SUM(AC30:AC38)</f>
        <v>0</v>
      </c>
      <c r="AD39" s="455">
        <f t="shared" si="29"/>
        <v>0</v>
      </c>
      <c r="AE39" s="455">
        <f t="shared" si="29"/>
        <v>0</v>
      </c>
      <c r="AF39" s="455">
        <f t="shared" si="29"/>
        <v>0</v>
      </c>
      <c r="AG39" s="455">
        <f t="shared" si="29"/>
        <v>0</v>
      </c>
      <c r="AH39" s="455">
        <f t="shared" si="29"/>
        <v>151147050</v>
      </c>
      <c r="AI39" s="459">
        <f>IF(ISERROR(AH39/J39),0,AH39/J39)</f>
        <v>1</v>
      </c>
      <c r="AJ39" s="459">
        <f>IF(ISERROR(AH39/$AH$356),0,AH39/$AH$356)</f>
        <v>7.7989328483270753E-2</v>
      </c>
      <c r="AK39" s="116"/>
      <c r="AL39" s="116"/>
      <c r="AM39" s="116"/>
      <c r="AN39" s="116"/>
      <c r="AO39" s="116"/>
      <c r="AP39" s="116"/>
      <c r="AQ39" s="116"/>
      <c r="AR39" s="116"/>
    </row>
    <row r="40" spans="1:44" x14ac:dyDescent="0.25">
      <c r="A40" s="590" t="s">
        <v>46</v>
      </c>
      <c r="B40" s="591"/>
      <c r="C40" s="591"/>
      <c r="D40" s="591"/>
      <c r="E40" s="592"/>
      <c r="F40" s="17"/>
      <c r="G40" s="18"/>
      <c r="H40" s="19"/>
      <c r="I40" s="19"/>
      <c r="J40" s="75"/>
      <c r="K40" s="20"/>
      <c r="L40" s="21"/>
      <c r="M40" s="22"/>
      <c r="N40" s="22"/>
      <c r="O40" s="22"/>
      <c r="P40" s="18"/>
      <c r="Q40" s="23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538"/>
      <c r="AJ40" s="538"/>
    </row>
    <row r="41" spans="1:44" outlineLevel="1" x14ac:dyDescent="0.25">
      <c r="A41" s="25">
        <v>1</v>
      </c>
      <c r="B41" s="26"/>
      <c r="C41" s="269" t="s">
        <v>230</v>
      </c>
      <c r="D41" s="81">
        <v>44266</v>
      </c>
      <c r="E41" s="335" t="s">
        <v>203</v>
      </c>
      <c r="F41" s="119" t="s">
        <v>148</v>
      </c>
      <c r="G41" s="83" t="s">
        <v>149</v>
      </c>
      <c r="H41" s="28"/>
      <c r="I41" s="28"/>
      <c r="J41" s="576">
        <v>127074132</v>
      </c>
      <c r="K41" s="371">
        <v>70049307</v>
      </c>
      <c r="L41" s="375"/>
      <c r="M41" s="31"/>
      <c r="N41" s="31"/>
      <c r="O41" s="31"/>
      <c r="P41" s="178"/>
      <c r="Q41" s="178"/>
      <c r="R41" s="31"/>
      <c r="S41" s="31"/>
      <c r="T41" s="31">
        <v>50049307</v>
      </c>
      <c r="U41" s="32">
        <f>SUM(R41:T41)</f>
        <v>50049307</v>
      </c>
      <c r="V41" s="31"/>
      <c r="W41" s="56"/>
      <c r="X41" s="31"/>
      <c r="Y41" s="32">
        <f>SUM(V41:X41)</f>
        <v>0</v>
      </c>
      <c r="Z41" s="31"/>
      <c r="AA41" s="31"/>
      <c r="AB41" s="31"/>
      <c r="AC41" s="32">
        <f>SUM(Z41:AB41)</f>
        <v>0</v>
      </c>
      <c r="AD41" s="31"/>
      <c r="AE41" s="31"/>
      <c r="AF41" s="31"/>
      <c r="AG41" s="32">
        <f t="shared" ref="AG41:AG49" si="30">SUM(AD41:AF41)</f>
        <v>0</v>
      </c>
      <c r="AH41" s="32">
        <f t="shared" ref="AH41:AH49" si="31">SUM(U41,Y41,AC41,AG41)</f>
        <v>50049307</v>
      </c>
      <c r="AI41" s="33">
        <f>IF(ISERROR(AH41/$J$41),0,AH41/$J$41)</f>
        <v>0.39385912940959533</v>
      </c>
      <c r="AJ41" s="33">
        <f t="shared" ref="AJ41:AJ49" si="32">IF(ISERROR(AH41/$AH$356),"-",AH41/$AH$356)</f>
        <v>2.5824598257015684E-2</v>
      </c>
      <c r="AK41" s="12"/>
      <c r="AL41" s="12"/>
      <c r="AM41" s="12"/>
      <c r="AN41" s="12"/>
      <c r="AO41" s="12"/>
      <c r="AP41" s="12"/>
      <c r="AQ41" s="12"/>
      <c r="AR41" s="12"/>
    </row>
    <row r="42" spans="1:44" outlineLevel="1" x14ac:dyDescent="0.25">
      <c r="A42" s="25">
        <v>2</v>
      </c>
      <c r="B42" s="26"/>
      <c r="C42" s="93" t="s">
        <v>231</v>
      </c>
      <c r="D42" s="82">
        <v>44273</v>
      </c>
      <c r="E42" s="336" t="s">
        <v>232</v>
      </c>
      <c r="F42" s="119" t="s">
        <v>148</v>
      </c>
      <c r="G42" s="83" t="s">
        <v>149</v>
      </c>
      <c r="H42" s="36"/>
      <c r="I42" s="36"/>
      <c r="J42" s="623"/>
      <c r="K42" s="365">
        <v>57024825</v>
      </c>
      <c r="L42" s="375"/>
      <c r="M42" s="31"/>
      <c r="N42" s="31"/>
      <c r="O42" s="31"/>
      <c r="P42" s="182"/>
      <c r="Q42" s="182"/>
      <c r="R42" s="31"/>
      <c r="S42" s="31"/>
      <c r="T42" s="31">
        <v>57024825</v>
      </c>
      <c r="U42" s="32">
        <f t="shared" ref="U42:U49" si="33">SUM(R42:T42)</f>
        <v>57024825</v>
      </c>
      <c r="V42" s="31"/>
      <c r="W42" s="56"/>
      <c r="X42" s="31"/>
      <c r="Y42" s="32">
        <f t="shared" ref="Y42:Y49" si="34">SUM(V42:X42)</f>
        <v>0</v>
      </c>
      <c r="Z42" s="31"/>
      <c r="AA42" s="31"/>
      <c r="AB42" s="31"/>
      <c r="AC42" s="32">
        <f t="shared" ref="AC42:AC49" si="35">SUM(Z42:AB42)</f>
        <v>0</v>
      </c>
      <c r="AD42" s="31"/>
      <c r="AE42" s="31"/>
      <c r="AF42" s="31"/>
      <c r="AG42" s="32">
        <f t="shared" si="30"/>
        <v>0</v>
      </c>
      <c r="AH42" s="32">
        <f t="shared" si="31"/>
        <v>57024825</v>
      </c>
      <c r="AI42" s="33">
        <f t="shared" ref="AI42:AI49" si="36">IF(ISERROR(AH42/$J$41),0,AH42/$J$41)</f>
        <v>0.44875242586744563</v>
      </c>
      <c r="AJ42" s="33">
        <f t="shared" si="32"/>
        <v>2.9423847892671606E-2</v>
      </c>
      <c r="AK42" s="12"/>
      <c r="AL42" s="12"/>
      <c r="AM42" s="12"/>
      <c r="AN42" s="12"/>
      <c r="AO42" s="12"/>
      <c r="AP42" s="12"/>
      <c r="AQ42" s="12"/>
      <c r="AR42" s="12"/>
    </row>
    <row r="43" spans="1:44" hidden="1" outlineLevel="1" x14ac:dyDescent="0.25">
      <c r="A43" s="25">
        <v>3</v>
      </c>
      <c r="B43" s="26"/>
      <c r="C43" s="93"/>
      <c r="D43" s="82"/>
      <c r="E43" s="336"/>
      <c r="F43" s="119"/>
      <c r="G43" s="83"/>
      <c r="H43" s="36"/>
      <c r="I43" s="36"/>
      <c r="J43" s="623"/>
      <c r="K43" s="365"/>
      <c r="L43" s="375"/>
      <c r="M43" s="31"/>
      <c r="N43" s="31"/>
      <c r="O43" s="31"/>
      <c r="P43" s="182"/>
      <c r="Q43" s="182"/>
      <c r="R43" s="31"/>
      <c r="S43" s="31"/>
      <c r="T43" s="31"/>
      <c r="U43" s="32">
        <f t="shared" si="33"/>
        <v>0</v>
      </c>
      <c r="V43" s="31"/>
      <c r="W43" s="31"/>
      <c r="X43" s="31"/>
      <c r="Y43" s="32">
        <f t="shared" si="34"/>
        <v>0</v>
      </c>
      <c r="Z43" s="31"/>
      <c r="AA43" s="31"/>
      <c r="AB43" s="31"/>
      <c r="AC43" s="32">
        <f t="shared" si="35"/>
        <v>0</v>
      </c>
      <c r="AD43" s="31"/>
      <c r="AE43" s="31"/>
      <c r="AF43" s="31"/>
      <c r="AG43" s="32">
        <f t="shared" si="30"/>
        <v>0</v>
      </c>
      <c r="AH43" s="32">
        <f t="shared" si="31"/>
        <v>0</v>
      </c>
      <c r="AI43" s="33">
        <f t="shared" si="36"/>
        <v>0</v>
      </c>
      <c r="AJ43" s="33">
        <f t="shared" si="32"/>
        <v>0</v>
      </c>
    </row>
    <row r="44" spans="1:44" hidden="1" outlineLevel="1" x14ac:dyDescent="0.25">
      <c r="A44" s="25">
        <v>4</v>
      </c>
      <c r="B44" s="26"/>
      <c r="C44" s="93"/>
      <c r="D44" s="82"/>
      <c r="E44" s="336"/>
      <c r="F44" s="119"/>
      <c r="G44" s="83"/>
      <c r="H44" s="36"/>
      <c r="I44" s="36"/>
      <c r="J44" s="623"/>
      <c r="K44" s="365"/>
      <c r="L44" s="375"/>
      <c r="M44" s="31"/>
      <c r="N44" s="31"/>
      <c r="O44" s="31"/>
      <c r="P44" s="182"/>
      <c r="Q44" s="182"/>
      <c r="R44" s="31"/>
      <c r="S44" s="31"/>
      <c r="T44" s="31"/>
      <c r="U44" s="32">
        <f t="shared" si="33"/>
        <v>0</v>
      </c>
      <c r="V44" s="31"/>
      <c r="W44" s="56"/>
      <c r="X44" s="31"/>
      <c r="Y44" s="32">
        <f t="shared" si="34"/>
        <v>0</v>
      </c>
      <c r="Z44" s="31"/>
      <c r="AA44" s="31"/>
      <c r="AB44" s="31"/>
      <c r="AC44" s="32">
        <f t="shared" si="35"/>
        <v>0</v>
      </c>
      <c r="AD44" s="31"/>
      <c r="AE44" s="31"/>
      <c r="AF44" s="31"/>
      <c r="AG44" s="32">
        <f t="shared" si="30"/>
        <v>0</v>
      </c>
      <c r="AH44" s="32">
        <f t="shared" si="31"/>
        <v>0</v>
      </c>
      <c r="AI44" s="33">
        <f t="shared" si="36"/>
        <v>0</v>
      </c>
      <c r="AJ44" s="33">
        <f t="shared" si="32"/>
        <v>0</v>
      </c>
      <c r="AK44" s="12"/>
      <c r="AL44" s="12"/>
      <c r="AM44" s="12"/>
      <c r="AN44" s="12"/>
      <c r="AO44" s="12"/>
      <c r="AP44" s="12"/>
      <c r="AQ44" s="12"/>
      <c r="AR44" s="12"/>
    </row>
    <row r="45" spans="1:44" hidden="1" outlineLevel="1" x14ac:dyDescent="0.25">
      <c r="A45" s="25">
        <v>5</v>
      </c>
      <c r="B45" s="26"/>
      <c r="C45" s="93"/>
      <c r="D45" s="82"/>
      <c r="E45" s="336"/>
      <c r="F45" s="119"/>
      <c r="G45" s="83"/>
      <c r="H45" s="36"/>
      <c r="I45" s="36"/>
      <c r="J45" s="623"/>
      <c r="K45" s="365"/>
      <c r="L45" s="375"/>
      <c r="M45" s="31"/>
      <c r="N45" s="31"/>
      <c r="O45" s="31"/>
      <c r="P45" s="182"/>
      <c r="Q45" s="182"/>
      <c r="R45" s="31"/>
      <c r="S45" s="31"/>
      <c r="T45" s="31"/>
      <c r="U45" s="32">
        <f t="shared" si="33"/>
        <v>0</v>
      </c>
      <c r="V45" s="31"/>
      <c r="W45" s="56"/>
      <c r="X45" s="31"/>
      <c r="Y45" s="32">
        <f t="shared" si="34"/>
        <v>0</v>
      </c>
      <c r="Z45" s="31"/>
      <c r="AA45" s="31"/>
      <c r="AB45" s="31"/>
      <c r="AC45" s="32">
        <f t="shared" si="35"/>
        <v>0</v>
      </c>
      <c r="AD45" s="31"/>
      <c r="AE45" s="31"/>
      <c r="AF45" s="31"/>
      <c r="AG45" s="32">
        <f t="shared" si="30"/>
        <v>0</v>
      </c>
      <c r="AH45" s="32">
        <f t="shared" si="31"/>
        <v>0</v>
      </c>
      <c r="AI45" s="33">
        <f t="shared" si="36"/>
        <v>0</v>
      </c>
      <c r="AJ45" s="33">
        <f t="shared" si="32"/>
        <v>0</v>
      </c>
      <c r="AK45" s="12"/>
      <c r="AL45" s="12"/>
      <c r="AM45" s="12"/>
      <c r="AN45" s="12"/>
      <c r="AO45" s="12"/>
      <c r="AP45" s="12"/>
      <c r="AQ45" s="12"/>
      <c r="AR45" s="12"/>
    </row>
    <row r="46" spans="1:44" hidden="1" outlineLevel="1" x14ac:dyDescent="0.25">
      <c r="A46" s="25">
        <v>6</v>
      </c>
      <c r="B46" s="26"/>
      <c r="C46" s="188"/>
      <c r="D46" s="82"/>
      <c r="E46" s="336"/>
      <c r="F46" s="119"/>
      <c r="G46" s="83"/>
      <c r="H46" s="36"/>
      <c r="I46" s="36"/>
      <c r="J46" s="623"/>
      <c r="K46" s="365"/>
      <c r="L46" s="375"/>
      <c r="M46" s="31"/>
      <c r="N46" s="31"/>
      <c r="O46" s="31"/>
      <c r="P46" s="182"/>
      <c r="Q46" s="182"/>
      <c r="R46" s="31"/>
      <c r="S46" s="31"/>
      <c r="T46" s="31"/>
      <c r="U46" s="32">
        <f t="shared" si="33"/>
        <v>0</v>
      </c>
      <c r="V46" s="31"/>
      <c r="W46" s="56"/>
      <c r="X46" s="31"/>
      <c r="Y46" s="32">
        <f t="shared" si="34"/>
        <v>0</v>
      </c>
      <c r="Z46" s="31"/>
      <c r="AA46" s="31"/>
      <c r="AB46" s="31"/>
      <c r="AC46" s="32">
        <f t="shared" si="35"/>
        <v>0</v>
      </c>
      <c r="AD46" s="31"/>
      <c r="AE46" s="31"/>
      <c r="AF46" s="31"/>
      <c r="AG46" s="32">
        <f t="shared" si="30"/>
        <v>0</v>
      </c>
      <c r="AH46" s="32">
        <f t="shared" si="31"/>
        <v>0</v>
      </c>
      <c r="AI46" s="33">
        <f t="shared" si="36"/>
        <v>0</v>
      </c>
      <c r="AJ46" s="33">
        <f t="shared" si="32"/>
        <v>0</v>
      </c>
    </row>
    <row r="47" spans="1:44" s="110" customFormat="1" hidden="1" outlineLevel="1" x14ac:dyDescent="0.25">
      <c r="A47" s="209">
        <v>7</v>
      </c>
      <c r="B47" s="161"/>
      <c r="C47" s="246"/>
      <c r="D47" s="247"/>
      <c r="E47" s="337"/>
      <c r="F47" s="338"/>
      <c r="G47" s="162"/>
      <c r="H47" s="36"/>
      <c r="I47" s="36"/>
      <c r="J47" s="623"/>
      <c r="K47" s="439"/>
      <c r="L47" s="434"/>
      <c r="M47" s="154"/>
      <c r="N47" s="154"/>
      <c r="O47" s="154"/>
      <c r="P47" s="409"/>
      <c r="Q47" s="409"/>
      <c r="R47" s="154"/>
      <c r="S47" s="154"/>
      <c r="T47" s="154"/>
      <c r="U47" s="239">
        <f t="shared" si="33"/>
        <v>0</v>
      </c>
      <c r="V47" s="31"/>
      <c r="W47" s="56"/>
      <c r="X47" s="31"/>
      <c r="Y47" s="32">
        <f t="shared" si="34"/>
        <v>0</v>
      </c>
      <c r="Z47" s="31"/>
      <c r="AA47" s="31"/>
      <c r="AB47" s="31"/>
      <c r="AC47" s="32">
        <f t="shared" ref="AC47" si="37">SUM(Z47:AB47)</f>
        <v>0</v>
      </c>
      <c r="AD47" s="31"/>
      <c r="AE47" s="31"/>
      <c r="AF47" s="31"/>
      <c r="AG47" s="32">
        <f t="shared" ref="AG47" si="38">SUM(AD47:AF47)</f>
        <v>0</v>
      </c>
      <c r="AH47" s="32">
        <f t="shared" ref="AH47" si="39">SUM(U47,Y47,AC47,AG47)</f>
        <v>0</v>
      </c>
      <c r="AI47" s="33">
        <f t="shared" si="36"/>
        <v>0</v>
      </c>
      <c r="AJ47" s="33">
        <f t="shared" si="32"/>
        <v>0</v>
      </c>
    </row>
    <row r="48" spans="1:44" hidden="1" outlineLevel="1" x14ac:dyDescent="0.25">
      <c r="A48" s="26">
        <v>8</v>
      </c>
      <c r="B48" s="26"/>
      <c r="C48" s="188"/>
      <c r="D48" s="82"/>
      <c r="E48" s="119"/>
      <c r="F48" s="119"/>
      <c r="G48" s="114"/>
      <c r="H48" s="41"/>
      <c r="I48" s="36"/>
      <c r="J48" s="623"/>
      <c r="K48" s="359"/>
      <c r="L48" s="361"/>
      <c r="M48" s="77"/>
      <c r="N48" s="77"/>
      <c r="O48" s="77"/>
      <c r="P48" s="202"/>
      <c r="Q48" s="202"/>
      <c r="R48" s="77"/>
      <c r="S48" s="77"/>
      <c r="T48" s="77"/>
      <c r="U48" s="20">
        <f t="shared" si="33"/>
        <v>0</v>
      </c>
      <c r="V48" s="31"/>
      <c r="W48" s="31"/>
      <c r="X48" s="31"/>
      <c r="Y48" s="32">
        <f t="shared" si="34"/>
        <v>0</v>
      </c>
      <c r="Z48" s="31"/>
      <c r="AA48" s="31"/>
      <c r="AB48" s="31"/>
      <c r="AC48" s="32">
        <f t="shared" si="35"/>
        <v>0</v>
      </c>
      <c r="AD48" s="31"/>
      <c r="AE48" s="31"/>
      <c r="AF48" s="31"/>
      <c r="AG48" s="32">
        <f t="shared" si="30"/>
        <v>0</v>
      </c>
      <c r="AH48" s="32">
        <f t="shared" si="31"/>
        <v>0</v>
      </c>
      <c r="AI48" s="33">
        <f t="shared" si="36"/>
        <v>0</v>
      </c>
      <c r="AJ48" s="33">
        <f t="shared" si="32"/>
        <v>0</v>
      </c>
      <c r="AK48" s="12"/>
      <c r="AL48" s="12"/>
      <c r="AM48" s="12"/>
      <c r="AN48" s="12"/>
      <c r="AO48" s="12"/>
      <c r="AP48" s="12"/>
      <c r="AQ48" s="12"/>
      <c r="AR48" s="12"/>
    </row>
    <row r="49" spans="1:44" s="110" customFormat="1" hidden="1" outlineLevel="1" x14ac:dyDescent="0.25">
      <c r="A49" s="26">
        <v>9</v>
      </c>
      <c r="B49" s="26"/>
      <c r="C49" s="188"/>
      <c r="D49" s="322"/>
      <c r="E49" s="166"/>
      <c r="F49" s="166"/>
      <c r="G49" s="188"/>
      <c r="H49" s="263"/>
      <c r="I49" s="41"/>
      <c r="J49" s="577"/>
      <c r="K49" s="359"/>
      <c r="L49" s="361"/>
      <c r="M49" s="77"/>
      <c r="N49" s="77"/>
      <c r="O49" s="77"/>
      <c r="P49" s="202"/>
      <c r="Q49" s="202"/>
      <c r="R49" s="77"/>
      <c r="S49" s="77"/>
      <c r="T49" s="77"/>
      <c r="U49" s="20">
        <f t="shared" si="33"/>
        <v>0</v>
      </c>
      <c r="V49" s="31"/>
      <c r="W49" s="31"/>
      <c r="X49" s="31"/>
      <c r="Y49" s="32">
        <f t="shared" si="34"/>
        <v>0</v>
      </c>
      <c r="Z49" s="31"/>
      <c r="AA49" s="31"/>
      <c r="AB49" s="31"/>
      <c r="AC49" s="32">
        <f t="shared" si="35"/>
        <v>0</v>
      </c>
      <c r="AD49" s="31"/>
      <c r="AE49" s="31"/>
      <c r="AF49" s="31"/>
      <c r="AG49" s="32">
        <f t="shared" si="30"/>
        <v>0</v>
      </c>
      <c r="AH49" s="32">
        <f t="shared" si="31"/>
        <v>0</v>
      </c>
      <c r="AI49" s="33">
        <f t="shared" si="36"/>
        <v>0</v>
      </c>
      <c r="AJ49" s="33">
        <f t="shared" si="32"/>
        <v>0</v>
      </c>
      <c r="AK49" s="109"/>
      <c r="AL49" s="109"/>
      <c r="AM49" s="109"/>
      <c r="AN49" s="109"/>
      <c r="AO49" s="109"/>
      <c r="AP49" s="109"/>
      <c r="AQ49" s="109"/>
      <c r="AR49" s="109"/>
    </row>
    <row r="50" spans="1:44" s="45" customFormat="1" x14ac:dyDescent="0.25">
      <c r="A50" s="599" t="s">
        <v>47</v>
      </c>
      <c r="B50" s="600"/>
      <c r="C50" s="601"/>
      <c r="D50" s="601"/>
      <c r="E50" s="601"/>
      <c r="F50" s="601"/>
      <c r="G50" s="601"/>
      <c r="H50" s="601"/>
      <c r="I50" s="602"/>
      <c r="J50" s="455">
        <f>SUM(J41:J48)</f>
        <v>127074132</v>
      </c>
      <c r="K50" s="455">
        <f>SUM(K41:K49)</f>
        <v>127074132</v>
      </c>
      <c r="L50" s="456"/>
      <c r="M50" s="455">
        <f>SUM(M41:M48)</f>
        <v>0</v>
      </c>
      <c r="N50" s="455">
        <f>SUM(N41:N48)</f>
        <v>0</v>
      </c>
      <c r="O50" s="455">
        <f>SUM(O41:O48)</f>
        <v>0</v>
      </c>
      <c r="P50" s="457"/>
      <c r="Q50" s="458"/>
      <c r="R50" s="455">
        <f t="shared" ref="R50:AB50" si="40">SUM(R41:R48)</f>
        <v>0</v>
      </c>
      <c r="S50" s="455">
        <f t="shared" si="40"/>
        <v>0</v>
      </c>
      <c r="T50" s="455">
        <f>SUM(T41:T48)</f>
        <v>107074132</v>
      </c>
      <c r="U50" s="455">
        <f>SUM(U41:U49)</f>
        <v>107074132</v>
      </c>
      <c r="V50" s="455">
        <f t="shared" si="40"/>
        <v>0</v>
      </c>
      <c r="W50" s="455">
        <f t="shared" si="40"/>
        <v>0</v>
      </c>
      <c r="X50" s="455">
        <f t="shared" si="40"/>
        <v>0</v>
      </c>
      <c r="Y50" s="455">
        <f>SUM(Y41:Y49)</f>
        <v>0</v>
      </c>
      <c r="Z50" s="455">
        <f t="shared" si="40"/>
        <v>0</v>
      </c>
      <c r="AA50" s="455">
        <f t="shared" si="40"/>
        <v>0</v>
      </c>
      <c r="AB50" s="455">
        <f t="shared" si="40"/>
        <v>0</v>
      </c>
      <c r="AC50" s="455">
        <f t="shared" ref="AC50:AH50" si="41">SUM(AC41:AC49)</f>
        <v>0</v>
      </c>
      <c r="AD50" s="455">
        <f t="shared" si="41"/>
        <v>0</v>
      </c>
      <c r="AE50" s="455">
        <f t="shared" si="41"/>
        <v>0</v>
      </c>
      <c r="AF50" s="455">
        <f t="shared" si="41"/>
        <v>0</v>
      </c>
      <c r="AG50" s="455">
        <f t="shared" si="41"/>
        <v>0</v>
      </c>
      <c r="AH50" s="455">
        <f t="shared" si="41"/>
        <v>107074132</v>
      </c>
      <c r="AI50" s="459">
        <f t="shared" ref="AI50" si="42">IF(ISERROR(AH50/J50),0,AH50/J50)</f>
        <v>0.84261155527704101</v>
      </c>
      <c r="AJ50" s="459">
        <f>IF(ISERROR(AH50/$AH$356),0,AH50/$AH$356)</f>
        <v>5.524844614968729E-2</v>
      </c>
      <c r="AK50" s="116"/>
      <c r="AL50" s="116"/>
      <c r="AM50" s="116"/>
      <c r="AN50" s="116"/>
      <c r="AO50" s="116"/>
      <c r="AP50" s="116"/>
      <c r="AQ50" s="116"/>
      <c r="AR50" s="116"/>
    </row>
    <row r="51" spans="1:44" x14ac:dyDescent="0.25">
      <c r="A51" s="590" t="s">
        <v>48</v>
      </c>
      <c r="B51" s="591"/>
      <c r="C51" s="591"/>
      <c r="D51" s="591"/>
      <c r="E51" s="592"/>
      <c r="F51" s="517"/>
      <c r="G51" s="518"/>
      <c r="H51" s="19"/>
      <c r="I51" s="19"/>
      <c r="J51" s="576">
        <v>358326000</v>
      </c>
      <c r="K51" s="20"/>
      <c r="L51" s="21"/>
      <c r="M51" s="22"/>
      <c r="N51" s="22"/>
      <c r="O51" s="22"/>
      <c r="P51" s="18"/>
      <c r="Q51" s="23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538"/>
      <c r="AJ51" s="538"/>
    </row>
    <row r="52" spans="1:44" outlineLevel="1" x14ac:dyDescent="0.25">
      <c r="A52" s="25">
        <v>1</v>
      </c>
      <c r="B52" s="26"/>
      <c r="C52" s="185" t="s">
        <v>234</v>
      </c>
      <c r="D52" s="186">
        <v>44211</v>
      </c>
      <c r="E52" s="166" t="s">
        <v>146</v>
      </c>
      <c r="F52" s="166" t="s">
        <v>148</v>
      </c>
      <c r="G52" s="192" t="s">
        <v>149</v>
      </c>
      <c r="H52" s="189"/>
      <c r="I52" s="189"/>
      <c r="J52" s="623"/>
      <c r="K52" s="339">
        <v>23947500</v>
      </c>
      <c r="L52" s="375" t="s">
        <v>112</v>
      </c>
      <c r="M52" s="56"/>
      <c r="N52" s="191"/>
      <c r="O52" s="56"/>
      <c r="P52" s="192"/>
      <c r="Q52" s="192"/>
      <c r="R52" s="31"/>
      <c r="S52" s="339">
        <v>23947500</v>
      </c>
      <c r="T52" s="31"/>
      <c r="U52" s="32">
        <f>SUM(R52:T52)</f>
        <v>23947500</v>
      </c>
      <c r="V52" s="31"/>
      <c r="W52" s="56"/>
      <c r="X52" s="31"/>
      <c r="Y52" s="32">
        <f>SUM(V52:X52)</f>
        <v>0</v>
      </c>
      <c r="Z52" s="31"/>
      <c r="AA52" s="31"/>
      <c r="AB52" s="31"/>
      <c r="AC52" s="32">
        <f>SUM(Z52:AB52)</f>
        <v>0</v>
      </c>
      <c r="AD52" s="31"/>
      <c r="AE52" s="31"/>
      <c r="AF52" s="31"/>
      <c r="AG52" s="32">
        <f>SUM(AD52:AF52)</f>
        <v>0</v>
      </c>
      <c r="AH52" s="32">
        <f>SUM(U52,Y52,AC52,AG52)</f>
        <v>23947500</v>
      </c>
      <c r="AI52" s="33">
        <f>IF(ISERROR(AH52/$J$51),0,AH52/$J$51)</f>
        <v>6.683160027461027E-2</v>
      </c>
      <c r="AJ52" s="33">
        <f t="shared" ref="AJ52:AJ88" si="43">IF(ISERROR(AH52/$AH$356),"-",AH52/$AH$356)</f>
        <v>1.235650609028179E-2</v>
      </c>
      <c r="AK52" s="12"/>
      <c r="AL52" s="12"/>
      <c r="AM52" s="12"/>
      <c r="AN52" s="12"/>
      <c r="AO52" s="12"/>
      <c r="AP52" s="12"/>
      <c r="AQ52" s="12"/>
      <c r="AR52" s="12"/>
    </row>
    <row r="53" spans="1:44" s="110" customFormat="1" outlineLevel="1" x14ac:dyDescent="0.25">
      <c r="A53" s="25">
        <v>2</v>
      </c>
      <c r="B53" s="26"/>
      <c r="C53" s="185" t="s">
        <v>233</v>
      </c>
      <c r="D53" s="186">
        <v>44211</v>
      </c>
      <c r="E53" s="166" t="s">
        <v>147</v>
      </c>
      <c r="F53" s="166" t="s">
        <v>148</v>
      </c>
      <c r="G53" s="192" t="s">
        <v>149</v>
      </c>
      <c r="H53" s="189"/>
      <c r="I53" s="189"/>
      <c r="J53" s="623"/>
      <c r="K53" s="339">
        <v>23947500</v>
      </c>
      <c r="L53" s="375" t="s">
        <v>112</v>
      </c>
      <c r="M53" s="56"/>
      <c r="N53" s="191"/>
      <c r="O53" s="56"/>
      <c r="P53" s="192"/>
      <c r="Q53" s="192"/>
      <c r="R53" s="31"/>
      <c r="S53" s="339">
        <v>23947500</v>
      </c>
      <c r="T53" s="31"/>
      <c r="U53" s="32">
        <f t="shared" ref="U53:U60" si="44">SUM(R53:T53)</f>
        <v>23947500</v>
      </c>
      <c r="V53" s="31"/>
      <c r="W53" s="56"/>
      <c r="X53" s="31"/>
      <c r="Y53" s="32">
        <f t="shared" ref="Y53:Y88" si="45">SUM(V53:X53)</f>
        <v>0</v>
      </c>
      <c r="Z53" s="31"/>
      <c r="AA53" s="31"/>
      <c r="AB53" s="31"/>
      <c r="AC53" s="32">
        <f t="shared" ref="AC53:AC88" si="46">SUM(Z53:AB53)</f>
        <v>0</v>
      </c>
      <c r="AD53" s="31"/>
      <c r="AE53" s="31"/>
      <c r="AF53" s="31"/>
      <c r="AG53" s="32">
        <f t="shared" ref="AG53:AG88" si="47">SUM(AD53:AF53)</f>
        <v>0</v>
      </c>
      <c r="AH53" s="32">
        <f t="shared" ref="AH53:AH88" si="48">SUM(U53,Y53,AC53,AG53)</f>
        <v>23947500</v>
      </c>
      <c r="AI53" s="33">
        <f t="shared" ref="AI53:AI88" si="49">IF(ISERROR(AH53/$J$51),0,AH53/$J$51)</f>
        <v>6.683160027461027E-2</v>
      </c>
      <c r="AJ53" s="33">
        <f t="shared" si="43"/>
        <v>1.235650609028179E-2</v>
      </c>
      <c r="AK53" s="109"/>
      <c r="AL53" s="109"/>
      <c r="AM53" s="109"/>
      <c r="AN53" s="109"/>
      <c r="AO53" s="109"/>
      <c r="AP53" s="109"/>
      <c r="AQ53" s="109"/>
      <c r="AR53" s="109"/>
    </row>
    <row r="54" spans="1:44" s="110" customFormat="1" outlineLevel="1" x14ac:dyDescent="0.25">
      <c r="A54" s="25">
        <v>3</v>
      </c>
      <c r="B54" s="26"/>
      <c r="C54" s="185" t="s">
        <v>236</v>
      </c>
      <c r="D54" s="186">
        <v>44281</v>
      </c>
      <c r="E54" s="166" t="s">
        <v>146</v>
      </c>
      <c r="F54" s="166" t="s">
        <v>148</v>
      </c>
      <c r="G54" s="192" t="s">
        <v>149</v>
      </c>
      <c r="H54" s="189"/>
      <c r="I54" s="189"/>
      <c r="J54" s="623"/>
      <c r="K54" s="551">
        <v>108650850</v>
      </c>
      <c r="L54" s="375" t="s">
        <v>112</v>
      </c>
      <c r="M54" s="56"/>
      <c r="N54" s="191"/>
      <c r="O54" s="56"/>
      <c r="P54" s="192"/>
      <c r="Q54" s="192"/>
      <c r="R54" s="31"/>
      <c r="S54" s="31"/>
      <c r="T54" s="339">
        <v>103589475</v>
      </c>
      <c r="U54" s="32">
        <f t="shared" si="44"/>
        <v>103589475</v>
      </c>
      <c r="V54" s="31"/>
      <c r="W54" s="56"/>
      <c r="X54" s="31"/>
      <c r="Y54" s="32">
        <f t="shared" si="45"/>
        <v>0</v>
      </c>
      <c r="Z54" s="31"/>
      <c r="AA54" s="31"/>
      <c r="AB54" s="31"/>
      <c r="AC54" s="32">
        <f t="shared" si="46"/>
        <v>0</v>
      </c>
      <c r="AD54" s="31"/>
      <c r="AE54" s="31"/>
      <c r="AF54" s="31"/>
      <c r="AG54" s="32">
        <f t="shared" si="47"/>
        <v>0</v>
      </c>
      <c r="AH54" s="32">
        <f t="shared" si="48"/>
        <v>103589475</v>
      </c>
      <c r="AI54" s="33">
        <f t="shared" si="49"/>
        <v>0.28909282329498837</v>
      </c>
      <c r="AJ54" s="33">
        <f t="shared" si="43"/>
        <v>5.345042191153955E-2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s="110" customFormat="1" outlineLevel="1" x14ac:dyDescent="0.25">
      <c r="A55" s="25">
        <v>4</v>
      </c>
      <c r="B55" s="26"/>
      <c r="C55" s="185" t="s">
        <v>237</v>
      </c>
      <c r="D55" s="186">
        <v>44281</v>
      </c>
      <c r="E55" s="166" t="s">
        <v>235</v>
      </c>
      <c r="F55" s="166" t="s">
        <v>148</v>
      </c>
      <c r="G55" s="192" t="s">
        <v>149</v>
      </c>
      <c r="H55" s="189"/>
      <c r="I55" s="189"/>
      <c r="J55" s="623"/>
      <c r="K55" s="551">
        <v>103589475</v>
      </c>
      <c r="L55" s="375" t="s">
        <v>112</v>
      </c>
      <c r="M55" s="56"/>
      <c r="N55" s="191"/>
      <c r="O55" s="56"/>
      <c r="P55" s="192"/>
      <c r="Q55" s="192"/>
      <c r="R55" s="31"/>
      <c r="S55" s="31"/>
      <c r="T55" s="339">
        <v>108650850</v>
      </c>
      <c r="U55" s="32">
        <f t="shared" si="44"/>
        <v>108650850</v>
      </c>
      <c r="V55" s="31"/>
      <c r="W55" s="56"/>
      <c r="X55" s="31"/>
      <c r="Y55" s="32">
        <f t="shared" si="45"/>
        <v>0</v>
      </c>
      <c r="Z55" s="31"/>
      <c r="AA55" s="31"/>
      <c r="AB55" s="31"/>
      <c r="AC55" s="32">
        <f t="shared" si="46"/>
        <v>0</v>
      </c>
      <c r="AD55" s="31"/>
      <c r="AE55" s="31"/>
      <c r="AF55" s="31"/>
      <c r="AG55" s="32">
        <f t="shared" si="47"/>
        <v>0</v>
      </c>
      <c r="AH55" s="32">
        <f t="shared" si="48"/>
        <v>108650850</v>
      </c>
      <c r="AI55" s="33">
        <f t="shared" si="49"/>
        <v>0.30321787980777282</v>
      </c>
      <c r="AJ55" s="33">
        <f t="shared" si="43"/>
        <v>5.6062006044025191E-2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s="110" customFormat="1" outlineLevel="1" x14ac:dyDescent="0.25">
      <c r="A56" s="25">
        <v>5</v>
      </c>
      <c r="B56" s="26"/>
      <c r="C56" s="185"/>
      <c r="D56" s="186"/>
      <c r="E56" s="166"/>
      <c r="F56" s="166"/>
      <c r="G56" s="192"/>
      <c r="H56" s="189"/>
      <c r="I56" s="189"/>
      <c r="J56" s="623"/>
      <c r="L56" s="375" t="s">
        <v>112</v>
      </c>
      <c r="M56" s="56"/>
      <c r="N56" s="191"/>
      <c r="O56" s="56"/>
      <c r="P56" s="192"/>
      <c r="Q56" s="192"/>
      <c r="R56" s="31"/>
      <c r="S56" s="31"/>
      <c r="T56" s="31"/>
      <c r="U56" s="32">
        <f t="shared" si="44"/>
        <v>0</v>
      </c>
      <c r="V56" s="31"/>
      <c r="W56" s="56"/>
      <c r="X56" s="31"/>
      <c r="Y56" s="32">
        <f t="shared" si="45"/>
        <v>0</v>
      </c>
      <c r="Z56" s="31"/>
      <c r="AA56" s="31"/>
      <c r="AB56" s="31"/>
      <c r="AC56" s="32">
        <f t="shared" si="46"/>
        <v>0</v>
      </c>
      <c r="AD56" s="31"/>
      <c r="AE56" s="31"/>
      <c r="AF56" s="31"/>
      <c r="AG56" s="32">
        <f t="shared" si="47"/>
        <v>0</v>
      </c>
      <c r="AH56" s="32">
        <f t="shared" si="48"/>
        <v>0</v>
      </c>
      <c r="AI56" s="33">
        <f t="shared" si="49"/>
        <v>0</v>
      </c>
      <c r="AJ56" s="33">
        <f t="shared" si="43"/>
        <v>0</v>
      </c>
      <c r="AK56" s="109"/>
      <c r="AL56" s="109"/>
      <c r="AM56" s="109"/>
      <c r="AN56" s="109"/>
      <c r="AO56" s="109"/>
      <c r="AP56" s="109"/>
      <c r="AQ56" s="109"/>
      <c r="AR56" s="109"/>
    </row>
    <row r="57" spans="1:44" s="110" customFormat="1" hidden="1" outlineLevel="1" x14ac:dyDescent="0.25">
      <c r="A57" s="25">
        <v>6</v>
      </c>
      <c r="B57" s="26"/>
      <c r="C57" s="185"/>
      <c r="D57" s="186"/>
      <c r="E57" s="166"/>
      <c r="F57" s="166"/>
      <c r="G57" s="192"/>
      <c r="H57" s="189"/>
      <c r="I57" s="189"/>
      <c r="J57" s="623"/>
      <c r="K57" s="339"/>
      <c r="L57" s="375"/>
      <c r="M57" s="56"/>
      <c r="N57" s="191"/>
      <c r="O57" s="56"/>
      <c r="P57" s="192"/>
      <c r="Q57" s="192"/>
      <c r="R57" s="31"/>
      <c r="S57" s="31"/>
      <c r="T57" s="31"/>
      <c r="U57" s="32">
        <f t="shared" si="44"/>
        <v>0</v>
      </c>
      <c r="V57" s="31"/>
      <c r="W57" s="56"/>
      <c r="X57" s="31"/>
      <c r="Y57" s="32">
        <f t="shared" si="45"/>
        <v>0</v>
      </c>
      <c r="Z57" s="31"/>
      <c r="AA57" s="31"/>
      <c r="AB57" s="31"/>
      <c r="AC57" s="32">
        <f t="shared" si="46"/>
        <v>0</v>
      </c>
      <c r="AD57" s="31"/>
      <c r="AE57" s="31"/>
      <c r="AF57" s="31"/>
      <c r="AG57" s="32">
        <f t="shared" si="47"/>
        <v>0</v>
      </c>
      <c r="AH57" s="32">
        <f t="shared" si="48"/>
        <v>0</v>
      </c>
      <c r="AI57" s="33">
        <f t="shared" si="49"/>
        <v>0</v>
      </c>
      <c r="AJ57" s="33">
        <f t="shared" si="43"/>
        <v>0</v>
      </c>
      <c r="AK57" s="109"/>
      <c r="AL57" s="109"/>
      <c r="AM57" s="109"/>
      <c r="AN57" s="109"/>
      <c r="AO57" s="109"/>
      <c r="AP57" s="109"/>
      <c r="AQ57" s="109"/>
      <c r="AR57" s="109"/>
    </row>
    <row r="58" spans="1:44" s="110" customFormat="1" hidden="1" outlineLevel="1" x14ac:dyDescent="0.25">
      <c r="A58" s="25">
        <v>7</v>
      </c>
      <c r="B58" s="26"/>
      <c r="C58" s="185"/>
      <c r="D58" s="186"/>
      <c r="E58" s="166"/>
      <c r="F58" s="166"/>
      <c r="G58" s="192"/>
      <c r="H58" s="189"/>
      <c r="I58" s="189"/>
      <c r="J58" s="623"/>
      <c r="K58" s="339"/>
      <c r="L58" s="375"/>
      <c r="M58" s="56"/>
      <c r="N58" s="191"/>
      <c r="O58" s="56"/>
      <c r="P58" s="192"/>
      <c r="Q58" s="192"/>
      <c r="R58" s="31"/>
      <c r="S58" s="31"/>
      <c r="T58" s="31"/>
      <c r="U58" s="32">
        <f t="shared" si="44"/>
        <v>0</v>
      </c>
      <c r="V58" s="31"/>
      <c r="W58" s="56"/>
      <c r="X58" s="31"/>
      <c r="Y58" s="32">
        <f t="shared" si="45"/>
        <v>0</v>
      </c>
      <c r="Z58" s="31"/>
      <c r="AA58" s="31"/>
      <c r="AB58" s="31"/>
      <c r="AC58" s="32">
        <f t="shared" si="46"/>
        <v>0</v>
      </c>
      <c r="AD58" s="31"/>
      <c r="AE58" s="31"/>
      <c r="AF58" s="31"/>
      <c r="AG58" s="32">
        <f t="shared" si="47"/>
        <v>0</v>
      </c>
      <c r="AH58" s="32">
        <f t="shared" si="48"/>
        <v>0</v>
      </c>
      <c r="AI58" s="33">
        <f t="shared" si="49"/>
        <v>0</v>
      </c>
      <c r="AJ58" s="33">
        <f t="shared" si="43"/>
        <v>0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s="110" customFormat="1" hidden="1" outlineLevel="1" x14ac:dyDescent="0.25">
      <c r="A59" s="25">
        <v>8</v>
      </c>
      <c r="B59" s="26"/>
      <c r="C59" s="185"/>
      <c r="D59" s="186"/>
      <c r="E59" s="166"/>
      <c r="F59" s="166"/>
      <c r="G59" s="192"/>
      <c r="H59" s="189"/>
      <c r="I59" s="189"/>
      <c r="J59" s="623"/>
      <c r="K59" s="339"/>
      <c r="L59" s="375"/>
      <c r="M59" s="56"/>
      <c r="N59" s="191"/>
      <c r="O59" s="56"/>
      <c r="P59" s="192"/>
      <c r="Q59" s="192"/>
      <c r="R59" s="31"/>
      <c r="S59" s="31"/>
      <c r="T59" s="31"/>
      <c r="U59" s="32">
        <f t="shared" si="44"/>
        <v>0</v>
      </c>
      <c r="V59" s="56"/>
      <c r="W59" s="56"/>
      <c r="X59" s="31"/>
      <c r="Y59" s="32">
        <f t="shared" si="45"/>
        <v>0</v>
      </c>
      <c r="Z59" s="31"/>
      <c r="AA59" s="31"/>
      <c r="AB59" s="31"/>
      <c r="AC59" s="32">
        <f t="shared" si="46"/>
        <v>0</v>
      </c>
      <c r="AD59" s="31"/>
      <c r="AE59" s="31"/>
      <c r="AF59" s="31"/>
      <c r="AG59" s="32">
        <f t="shared" si="47"/>
        <v>0</v>
      </c>
      <c r="AH59" s="32">
        <f t="shared" si="48"/>
        <v>0</v>
      </c>
      <c r="AI59" s="33">
        <f t="shared" si="49"/>
        <v>0</v>
      </c>
      <c r="AJ59" s="33">
        <f t="shared" si="43"/>
        <v>0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s="110" customFormat="1" hidden="1" outlineLevel="1" x14ac:dyDescent="0.25">
      <c r="A60" s="25">
        <v>9</v>
      </c>
      <c r="B60" s="26"/>
      <c r="C60" s="185"/>
      <c r="D60" s="186"/>
      <c r="E60" s="166"/>
      <c r="F60" s="166"/>
      <c r="G60" s="192"/>
      <c r="H60" s="189"/>
      <c r="I60" s="189"/>
      <c r="J60" s="623"/>
      <c r="K60" s="339"/>
      <c r="L60" s="375"/>
      <c r="M60" s="56"/>
      <c r="N60" s="191"/>
      <c r="O60" s="56"/>
      <c r="P60" s="192"/>
      <c r="Q60" s="192"/>
      <c r="R60" s="31"/>
      <c r="S60" s="31"/>
      <c r="T60" s="31"/>
      <c r="U60" s="32">
        <f t="shared" si="44"/>
        <v>0</v>
      </c>
      <c r="V60" s="56"/>
      <c r="W60" s="56"/>
      <c r="X60" s="31"/>
      <c r="Y60" s="32">
        <f t="shared" si="45"/>
        <v>0</v>
      </c>
      <c r="Z60" s="31"/>
      <c r="AA60" s="31"/>
      <c r="AB60" s="31"/>
      <c r="AC60" s="32">
        <f t="shared" si="46"/>
        <v>0</v>
      </c>
      <c r="AD60" s="31"/>
      <c r="AE60" s="31"/>
      <c r="AF60" s="31"/>
      <c r="AG60" s="32">
        <f t="shared" si="47"/>
        <v>0</v>
      </c>
      <c r="AH60" s="32">
        <f t="shared" si="48"/>
        <v>0</v>
      </c>
      <c r="AI60" s="33">
        <f t="shared" si="49"/>
        <v>0</v>
      </c>
      <c r="AJ60" s="33">
        <f t="shared" si="43"/>
        <v>0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s="110" customFormat="1" hidden="1" outlineLevel="1" x14ac:dyDescent="0.25">
      <c r="A61" s="25">
        <v>10</v>
      </c>
      <c r="B61" s="26"/>
      <c r="C61" s="185"/>
      <c r="D61" s="186"/>
      <c r="E61" s="166"/>
      <c r="F61" s="166"/>
      <c r="G61" s="192"/>
      <c r="H61" s="189"/>
      <c r="I61" s="189"/>
      <c r="J61" s="623"/>
      <c r="K61" s="339"/>
      <c r="L61" s="375"/>
      <c r="M61" s="56"/>
      <c r="N61" s="191"/>
      <c r="O61" s="56"/>
      <c r="P61" s="192"/>
      <c r="Q61" s="192"/>
      <c r="R61" s="31"/>
      <c r="S61" s="31"/>
      <c r="T61" s="31"/>
      <c r="U61" s="32">
        <f t="shared" ref="U61:U68" si="50">SUM(R61:T61)</f>
        <v>0</v>
      </c>
      <c r="V61" s="56"/>
      <c r="W61" s="56"/>
      <c r="X61" s="77"/>
      <c r="Y61" s="32">
        <f t="shared" si="45"/>
        <v>0</v>
      </c>
      <c r="Z61" s="31"/>
      <c r="AA61" s="31"/>
      <c r="AB61" s="31"/>
      <c r="AC61" s="32">
        <f t="shared" si="46"/>
        <v>0</v>
      </c>
      <c r="AD61" s="31"/>
      <c r="AE61" s="31"/>
      <c r="AF61" s="31"/>
      <c r="AG61" s="32">
        <f t="shared" si="47"/>
        <v>0</v>
      </c>
      <c r="AH61" s="32">
        <f t="shared" si="48"/>
        <v>0</v>
      </c>
      <c r="AI61" s="33">
        <f t="shared" si="49"/>
        <v>0</v>
      </c>
      <c r="AJ61" s="33">
        <f t="shared" si="43"/>
        <v>0</v>
      </c>
      <c r="AK61" s="109"/>
      <c r="AL61" s="109"/>
      <c r="AM61" s="109"/>
      <c r="AN61" s="109"/>
      <c r="AO61" s="109"/>
      <c r="AP61" s="109"/>
      <c r="AQ61" s="109"/>
      <c r="AR61" s="109"/>
    </row>
    <row r="62" spans="1:44" s="110" customFormat="1" hidden="1" outlineLevel="1" x14ac:dyDescent="0.25">
      <c r="A62" s="25">
        <v>11</v>
      </c>
      <c r="B62" s="26"/>
      <c r="C62" s="185"/>
      <c r="D62" s="186"/>
      <c r="E62" s="166"/>
      <c r="F62" s="166"/>
      <c r="G62" s="192"/>
      <c r="H62" s="189"/>
      <c r="I62" s="189"/>
      <c r="J62" s="623"/>
      <c r="K62" s="339"/>
      <c r="L62" s="375"/>
      <c r="M62" s="56"/>
      <c r="N62" s="191"/>
      <c r="O62" s="56"/>
      <c r="P62" s="192"/>
      <c r="Q62" s="192"/>
      <c r="R62" s="31"/>
      <c r="S62" s="31"/>
      <c r="T62" s="31"/>
      <c r="U62" s="32">
        <f t="shared" si="50"/>
        <v>0</v>
      </c>
      <c r="V62" s="56"/>
      <c r="W62" s="56"/>
      <c r="X62" s="77"/>
      <c r="Y62" s="32">
        <f t="shared" si="45"/>
        <v>0</v>
      </c>
      <c r="Z62" s="31"/>
      <c r="AA62" s="31"/>
      <c r="AB62" s="31"/>
      <c r="AC62" s="32">
        <f t="shared" si="46"/>
        <v>0</v>
      </c>
      <c r="AD62" s="31"/>
      <c r="AE62" s="31"/>
      <c r="AF62" s="31"/>
      <c r="AG62" s="32">
        <f t="shared" si="47"/>
        <v>0</v>
      </c>
      <c r="AH62" s="32">
        <f t="shared" si="48"/>
        <v>0</v>
      </c>
      <c r="AI62" s="33">
        <f t="shared" si="49"/>
        <v>0</v>
      </c>
      <c r="AJ62" s="33">
        <f t="shared" si="43"/>
        <v>0</v>
      </c>
      <c r="AK62" s="109"/>
      <c r="AL62" s="109"/>
      <c r="AM62" s="109"/>
      <c r="AN62" s="109"/>
      <c r="AO62" s="109"/>
      <c r="AP62" s="109"/>
      <c r="AQ62" s="109"/>
      <c r="AR62" s="109"/>
    </row>
    <row r="63" spans="1:44" s="110" customFormat="1" hidden="1" outlineLevel="1" x14ac:dyDescent="0.25">
      <c r="A63" s="25">
        <v>12</v>
      </c>
      <c r="B63" s="26"/>
      <c r="C63" s="185"/>
      <c r="D63" s="186"/>
      <c r="E63" s="166"/>
      <c r="F63" s="166"/>
      <c r="G63" s="192"/>
      <c r="H63" s="189"/>
      <c r="I63" s="189"/>
      <c r="J63" s="623"/>
      <c r="K63" s="339"/>
      <c r="L63" s="375"/>
      <c r="M63" s="56"/>
      <c r="N63" s="191"/>
      <c r="O63" s="56"/>
      <c r="P63" s="192"/>
      <c r="Q63" s="192"/>
      <c r="R63" s="31"/>
      <c r="S63" s="31"/>
      <c r="T63" s="31"/>
      <c r="U63" s="32">
        <f t="shared" si="50"/>
        <v>0</v>
      </c>
      <c r="V63" s="56"/>
      <c r="W63" s="56"/>
      <c r="X63" s="77"/>
      <c r="Y63" s="32">
        <f t="shared" si="45"/>
        <v>0</v>
      </c>
      <c r="Z63" s="31"/>
      <c r="AA63" s="31"/>
      <c r="AB63" s="31"/>
      <c r="AC63" s="32">
        <f t="shared" si="46"/>
        <v>0</v>
      </c>
      <c r="AD63" s="31"/>
      <c r="AE63" s="31"/>
      <c r="AF63" s="31"/>
      <c r="AG63" s="32">
        <f t="shared" si="47"/>
        <v>0</v>
      </c>
      <c r="AH63" s="32">
        <f t="shared" si="48"/>
        <v>0</v>
      </c>
      <c r="AI63" s="33">
        <f t="shared" si="49"/>
        <v>0</v>
      </c>
      <c r="AJ63" s="33">
        <f t="shared" si="43"/>
        <v>0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s="110" customFormat="1" hidden="1" outlineLevel="1" x14ac:dyDescent="0.25">
      <c r="A64" s="25">
        <v>13</v>
      </c>
      <c r="B64" s="26"/>
      <c r="C64" s="185"/>
      <c r="D64" s="186"/>
      <c r="E64" s="166"/>
      <c r="F64" s="166"/>
      <c r="G64" s="192"/>
      <c r="H64" s="189"/>
      <c r="I64" s="189"/>
      <c r="J64" s="623"/>
      <c r="K64" s="339"/>
      <c r="L64" s="375"/>
      <c r="M64" s="56"/>
      <c r="N64" s="191"/>
      <c r="O64" s="56"/>
      <c r="P64" s="192"/>
      <c r="Q64" s="192"/>
      <c r="R64" s="31"/>
      <c r="S64" s="31"/>
      <c r="T64" s="31"/>
      <c r="U64" s="32">
        <f t="shared" si="50"/>
        <v>0</v>
      </c>
      <c r="V64" s="56"/>
      <c r="W64" s="56"/>
      <c r="X64" s="77"/>
      <c r="Y64" s="32">
        <f t="shared" si="45"/>
        <v>0</v>
      </c>
      <c r="Z64" s="31"/>
      <c r="AA64" s="31"/>
      <c r="AB64" s="31"/>
      <c r="AC64" s="32">
        <f t="shared" si="46"/>
        <v>0</v>
      </c>
      <c r="AD64" s="31"/>
      <c r="AE64" s="31"/>
      <c r="AF64" s="31"/>
      <c r="AG64" s="32">
        <f t="shared" si="47"/>
        <v>0</v>
      </c>
      <c r="AH64" s="32">
        <f t="shared" si="48"/>
        <v>0</v>
      </c>
      <c r="AI64" s="33">
        <f t="shared" si="49"/>
        <v>0</v>
      </c>
      <c r="AJ64" s="33">
        <f t="shared" si="43"/>
        <v>0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s="110" customFormat="1" hidden="1" outlineLevel="1" x14ac:dyDescent="0.25">
      <c r="A65" s="25">
        <v>14</v>
      </c>
      <c r="B65" s="26"/>
      <c r="C65" s="185"/>
      <c r="D65" s="186"/>
      <c r="E65" s="166"/>
      <c r="F65" s="166"/>
      <c r="G65" s="192"/>
      <c r="H65" s="189"/>
      <c r="I65" s="189"/>
      <c r="J65" s="623"/>
      <c r="K65" s="339"/>
      <c r="L65" s="375"/>
      <c r="M65" s="56"/>
      <c r="N65" s="191"/>
      <c r="O65" s="56"/>
      <c r="P65" s="192"/>
      <c r="Q65" s="192"/>
      <c r="R65" s="31"/>
      <c r="S65" s="31"/>
      <c r="T65" s="31"/>
      <c r="U65" s="32">
        <f t="shared" si="50"/>
        <v>0</v>
      </c>
      <c r="V65" s="56"/>
      <c r="W65" s="56"/>
      <c r="X65" s="77"/>
      <c r="Y65" s="32">
        <f t="shared" si="45"/>
        <v>0</v>
      </c>
      <c r="Z65" s="31"/>
      <c r="AA65" s="31"/>
      <c r="AB65" s="31"/>
      <c r="AC65" s="32">
        <f t="shared" si="46"/>
        <v>0</v>
      </c>
      <c r="AD65" s="31"/>
      <c r="AE65" s="31"/>
      <c r="AF65" s="31"/>
      <c r="AG65" s="32">
        <f t="shared" si="47"/>
        <v>0</v>
      </c>
      <c r="AH65" s="32">
        <f t="shared" si="48"/>
        <v>0</v>
      </c>
      <c r="AI65" s="33">
        <f t="shared" si="49"/>
        <v>0</v>
      </c>
      <c r="AJ65" s="33">
        <f t="shared" si="43"/>
        <v>0</v>
      </c>
      <c r="AK65" s="109"/>
      <c r="AL65" s="109"/>
      <c r="AM65" s="109"/>
      <c r="AN65" s="109"/>
      <c r="AO65" s="109"/>
      <c r="AP65" s="109"/>
      <c r="AQ65" s="109"/>
      <c r="AR65" s="109"/>
    </row>
    <row r="66" spans="1:44" s="110" customFormat="1" hidden="1" outlineLevel="1" x14ac:dyDescent="0.25">
      <c r="A66" s="25">
        <v>15</v>
      </c>
      <c r="B66" s="26"/>
      <c r="C66" s="185"/>
      <c r="D66" s="186"/>
      <c r="E66" s="166"/>
      <c r="F66" s="166"/>
      <c r="G66" s="192"/>
      <c r="H66" s="189"/>
      <c r="I66" s="189"/>
      <c r="J66" s="623"/>
      <c r="K66" s="339"/>
      <c r="L66" s="375"/>
      <c r="M66" s="56"/>
      <c r="N66" s="191"/>
      <c r="O66" s="56"/>
      <c r="P66" s="192"/>
      <c r="Q66" s="192"/>
      <c r="R66" s="31"/>
      <c r="S66" s="31"/>
      <c r="T66" s="31"/>
      <c r="U66" s="32">
        <f t="shared" si="50"/>
        <v>0</v>
      </c>
      <c r="V66" s="56"/>
      <c r="W66" s="56"/>
      <c r="X66" s="77"/>
      <c r="Y66" s="32">
        <f t="shared" si="45"/>
        <v>0</v>
      </c>
      <c r="Z66" s="31"/>
      <c r="AA66" s="31"/>
      <c r="AB66" s="31"/>
      <c r="AC66" s="32">
        <f t="shared" si="46"/>
        <v>0</v>
      </c>
      <c r="AD66" s="31"/>
      <c r="AE66" s="31"/>
      <c r="AF66" s="31"/>
      <c r="AG66" s="32">
        <f t="shared" si="47"/>
        <v>0</v>
      </c>
      <c r="AH66" s="32">
        <f t="shared" si="48"/>
        <v>0</v>
      </c>
      <c r="AI66" s="33">
        <f t="shared" si="49"/>
        <v>0</v>
      </c>
      <c r="AJ66" s="33">
        <f t="shared" si="43"/>
        <v>0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s="110" customFormat="1" hidden="1" outlineLevel="1" x14ac:dyDescent="0.25">
      <c r="A67" s="25">
        <v>16</v>
      </c>
      <c r="B67" s="26"/>
      <c r="C67" s="185"/>
      <c r="D67" s="186"/>
      <c r="E67" s="166"/>
      <c r="F67" s="166"/>
      <c r="G67" s="192"/>
      <c r="H67" s="189"/>
      <c r="I67" s="189"/>
      <c r="J67" s="623"/>
      <c r="K67" s="339"/>
      <c r="L67" s="375"/>
      <c r="M67" s="56"/>
      <c r="N67" s="191"/>
      <c r="O67" s="56"/>
      <c r="P67" s="192"/>
      <c r="Q67" s="192"/>
      <c r="R67" s="31"/>
      <c r="S67" s="31"/>
      <c r="T67" s="31"/>
      <c r="U67" s="32">
        <f t="shared" si="50"/>
        <v>0</v>
      </c>
      <c r="V67" s="56"/>
      <c r="W67" s="56"/>
      <c r="X67" s="77"/>
      <c r="Y67" s="32">
        <f t="shared" si="45"/>
        <v>0</v>
      </c>
      <c r="Z67" s="31"/>
      <c r="AA67" s="31"/>
      <c r="AB67" s="31"/>
      <c r="AC67" s="32">
        <f t="shared" si="46"/>
        <v>0</v>
      </c>
      <c r="AD67" s="31"/>
      <c r="AE67" s="31"/>
      <c r="AF67" s="31"/>
      <c r="AG67" s="32">
        <f t="shared" si="47"/>
        <v>0</v>
      </c>
      <c r="AH67" s="32">
        <f t="shared" si="48"/>
        <v>0</v>
      </c>
      <c r="AI67" s="33">
        <f t="shared" si="49"/>
        <v>0</v>
      </c>
      <c r="AJ67" s="33">
        <f t="shared" si="43"/>
        <v>0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s="110" customFormat="1" hidden="1" outlineLevel="1" x14ac:dyDescent="0.25">
      <c r="A68" s="25">
        <v>17</v>
      </c>
      <c r="B68" s="26"/>
      <c r="C68" s="185"/>
      <c r="D68" s="186"/>
      <c r="E68" s="333"/>
      <c r="F68" s="166"/>
      <c r="G68" s="192"/>
      <c r="H68" s="189"/>
      <c r="I68" s="189"/>
      <c r="J68" s="623"/>
      <c r="K68" s="339"/>
      <c r="L68" s="375"/>
      <c r="M68" s="56"/>
      <c r="N68" s="191"/>
      <c r="O68" s="56"/>
      <c r="P68" s="192"/>
      <c r="Q68" s="192"/>
      <c r="R68" s="31"/>
      <c r="S68" s="31"/>
      <c r="T68" s="31"/>
      <c r="U68" s="32">
        <f t="shared" si="50"/>
        <v>0</v>
      </c>
      <c r="V68" s="56"/>
      <c r="W68" s="56"/>
      <c r="X68" s="339"/>
      <c r="Y68" s="32">
        <f t="shared" si="45"/>
        <v>0</v>
      </c>
      <c r="Z68" s="31"/>
      <c r="AA68" s="31"/>
      <c r="AB68" s="31"/>
      <c r="AC68" s="32">
        <f t="shared" si="46"/>
        <v>0</v>
      </c>
      <c r="AD68" s="31"/>
      <c r="AE68" s="31"/>
      <c r="AF68" s="31"/>
      <c r="AG68" s="32">
        <f t="shared" si="47"/>
        <v>0</v>
      </c>
      <c r="AH68" s="32">
        <f t="shared" si="48"/>
        <v>0</v>
      </c>
      <c r="AI68" s="33">
        <f t="shared" si="49"/>
        <v>0</v>
      </c>
      <c r="AJ68" s="33">
        <f t="shared" si="43"/>
        <v>0</v>
      </c>
      <c r="AK68" s="109"/>
      <c r="AL68" s="109"/>
      <c r="AM68" s="109"/>
      <c r="AN68" s="109"/>
      <c r="AO68" s="109"/>
      <c r="AP68" s="109"/>
      <c r="AQ68" s="109"/>
      <c r="AR68" s="109"/>
    </row>
    <row r="69" spans="1:44" s="110" customFormat="1" hidden="1" outlineLevel="1" x14ac:dyDescent="0.25">
      <c r="A69" s="25">
        <v>18</v>
      </c>
      <c r="B69" s="26"/>
      <c r="C69" s="185"/>
      <c r="D69" s="186"/>
      <c r="E69" s="166"/>
      <c r="F69" s="166"/>
      <c r="G69" s="192"/>
      <c r="H69" s="189"/>
      <c r="I69" s="189"/>
      <c r="J69" s="623"/>
      <c r="K69" s="77"/>
      <c r="L69" s="375"/>
      <c r="M69" s="56"/>
      <c r="N69" s="191"/>
      <c r="O69" s="56"/>
      <c r="P69" s="192"/>
      <c r="Q69" s="192"/>
      <c r="R69" s="31"/>
      <c r="S69" s="31"/>
      <c r="T69" s="31"/>
      <c r="U69" s="32">
        <f t="shared" ref="U69:U88" si="51">SUM(R69:T69)</f>
        <v>0</v>
      </c>
      <c r="V69" s="56"/>
      <c r="W69" s="56"/>
      <c r="X69" s="31"/>
      <c r="Y69" s="32">
        <f t="shared" si="45"/>
        <v>0</v>
      </c>
      <c r="Z69" s="339"/>
      <c r="AA69" s="339"/>
      <c r="AB69" s="31"/>
      <c r="AC69" s="32">
        <f t="shared" si="46"/>
        <v>0</v>
      </c>
      <c r="AD69" s="31"/>
      <c r="AE69" s="31"/>
      <c r="AF69" s="31"/>
      <c r="AG69" s="32">
        <f t="shared" si="47"/>
        <v>0</v>
      </c>
      <c r="AH69" s="32">
        <f t="shared" si="48"/>
        <v>0</v>
      </c>
      <c r="AI69" s="33">
        <f t="shared" si="49"/>
        <v>0</v>
      </c>
      <c r="AJ69" s="33">
        <f t="shared" si="43"/>
        <v>0</v>
      </c>
      <c r="AK69" s="109"/>
      <c r="AL69" s="109"/>
      <c r="AM69" s="109"/>
      <c r="AN69" s="109"/>
      <c r="AO69" s="109"/>
      <c r="AP69" s="109"/>
      <c r="AQ69" s="109"/>
      <c r="AR69" s="109"/>
    </row>
    <row r="70" spans="1:44" s="110" customFormat="1" hidden="1" outlineLevel="1" x14ac:dyDescent="0.25">
      <c r="A70" s="25">
        <v>19</v>
      </c>
      <c r="B70" s="26"/>
      <c r="C70" s="185"/>
      <c r="D70" s="186"/>
      <c r="E70" s="166"/>
      <c r="F70" s="166"/>
      <c r="G70" s="192"/>
      <c r="H70" s="189"/>
      <c r="I70" s="189"/>
      <c r="J70" s="623"/>
      <c r="K70" s="77"/>
      <c r="L70" s="375"/>
      <c r="M70" s="56"/>
      <c r="N70" s="191"/>
      <c r="O70" s="56"/>
      <c r="P70" s="192"/>
      <c r="Q70" s="192"/>
      <c r="R70" s="31"/>
      <c r="S70" s="31"/>
      <c r="T70" s="31"/>
      <c r="U70" s="32">
        <f t="shared" si="51"/>
        <v>0</v>
      </c>
      <c r="V70" s="56"/>
      <c r="W70" s="56"/>
      <c r="X70" s="31"/>
      <c r="Y70" s="32">
        <f t="shared" si="45"/>
        <v>0</v>
      </c>
      <c r="Z70" s="339"/>
      <c r="AA70" s="339"/>
      <c r="AB70" s="31"/>
      <c r="AC70" s="32">
        <f t="shared" si="46"/>
        <v>0</v>
      </c>
      <c r="AD70" s="31"/>
      <c r="AE70" s="31"/>
      <c r="AF70" s="31"/>
      <c r="AG70" s="32">
        <f t="shared" si="47"/>
        <v>0</v>
      </c>
      <c r="AH70" s="32">
        <f t="shared" si="48"/>
        <v>0</v>
      </c>
      <c r="AI70" s="33">
        <f t="shared" si="49"/>
        <v>0</v>
      </c>
      <c r="AJ70" s="33">
        <f t="shared" si="43"/>
        <v>0</v>
      </c>
      <c r="AK70" s="109"/>
      <c r="AL70" s="109"/>
      <c r="AM70" s="109"/>
      <c r="AN70" s="109"/>
      <c r="AO70" s="109"/>
      <c r="AP70" s="109"/>
      <c r="AQ70" s="109"/>
      <c r="AR70" s="109"/>
    </row>
    <row r="71" spans="1:44" s="110" customFormat="1" hidden="1" outlineLevel="1" x14ac:dyDescent="0.25">
      <c r="A71" s="25">
        <v>20</v>
      </c>
      <c r="B71" s="26"/>
      <c r="C71" s="185"/>
      <c r="D71" s="186"/>
      <c r="E71" s="166"/>
      <c r="F71" s="166"/>
      <c r="G71" s="192"/>
      <c r="H71" s="189"/>
      <c r="I71" s="189"/>
      <c r="J71" s="623"/>
      <c r="K71" s="77"/>
      <c r="L71" s="375"/>
      <c r="M71" s="56"/>
      <c r="N71" s="191"/>
      <c r="O71" s="56"/>
      <c r="P71" s="192"/>
      <c r="Q71" s="192"/>
      <c r="R71" s="31"/>
      <c r="S71" s="31"/>
      <c r="T71" s="31"/>
      <c r="U71" s="32">
        <f t="shared" si="51"/>
        <v>0</v>
      </c>
      <c r="V71" s="56"/>
      <c r="W71" s="56"/>
      <c r="X71" s="31"/>
      <c r="Y71" s="32">
        <f t="shared" si="45"/>
        <v>0</v>
      </c>
      <c r="Z71" s="339"/>
      <c r="AA71" s="339"/>
      <c r="AB71" s="31"/>
      <c r="AC71" s="32">
        <f t="shared" si="46"/>
        <v>0</v>
      </c>
      <c r="AD71" s="31"/>
      <c r="AE71" s="31"/>
      <c r="AF71" s="31"/>
      <c r="AG71" s="32">
        <f t="shared" si="47"/>
        <v>0</v>
      </c>
      <c r="AH71" s="32">
        <f t="shared" si="48"/>
        <v>0</v>
      </c>
      <c r="AI71" s="33">
        <f t="shared" si="49"/>
        <v>0</v>
      </c>
      <c r="AJ71" s="33">
        <f t="shared" si="43"/>
        <v>0</v>
      </c>
      <c r="AK71" s="109"/>
      <c r="AL71" s="109"/>
      <c r="AM71" s="109"/>
      <c r="AN71" s="109"/>
      <c r="AO71" s="109"/>
      <c r="AP71" s="109"/>
      <c r="AQ71" s="109"/>
      <c r="AR71" s="109"/>
    </row>
    <row r="72" spans="1:44" s="110" customFormat="1" hidden="1" outlineLevel="1" x14ac:dyDescent="0.25">
      <c r="A72" s="25">
        <v>21</v>
      </c>
      <c r="B72" s="26"/>
      <c r="C72" s="185"/>
      <c r="D72" s="186"/>
      <c r="E72" s="166"/>
      <c r="F72" s="166"/>
      <c r="G72" s="192"/>
      <c r="H72" s="189"/>
      <c r="I72" s="189"/>
      <c r="J72" s="623"/>
      <c r="K72" s="77"/>
      <c r="L72" s="375"/>
      <c r="M72" s="56"/>
      <c r="N72" s="191"/>
      <c r="O72" s="56"/>
      <c r="P72" s="192"/>
      <c r="Q72" s="192"/>
      <c r="R72" s="31"/>
      <c r="S72" s="31"/>
      <c r="T72" s="31"/>
      <c r="U72" s="32">
        <f t="shared" si="51"/>
        <v>0</v>
      </c>
      <c r="V72" s="56"/>
      <c r="W72" s="56"/>
      <c r="X72" s="31"/>
      <c r="Y72" s="32">
        <f t="shared" si="45"/>
        <v>0</v>
      </c>
      <c r="Z72" s="339"/>
      <c r="AA72" s="339"/>
      <c r="AB72" s="31"/>
      <c r="AC72" s="32">
        <f t="shared" si="46"/>
        <v>0</v>
      </c>
      <c r="AD72" s="31"/>
      <c r="AE72" s="31"/>
      <c r="AF72" s="31"/>
      <c r="AG72" s="32">
        <f t="shared" si="47"/>
        <v>0</v>
      </c>
      <c r="AH72" s="32">
        <f t="shared" si="48"/>
        <v>0</v>
      </c>
      <c r="AI72" s="33">
        <f t="shared" si="49"/>
        <v>0</v>
      </c>
      <c r="AJ72" s="33">
        <f t="shared" si="43"/>
        <v>0</v>
      </c>
      <c r="AK72" s="109"/>
      <c r="AL72" s="109"/>
      <c r="AM72" s="109"/>
      <c r="AN72" s="109"/>
      <c r="AO72" s="109"/>
      <c r="AP72" s="109"/>
      <c r="AQ72" s="109"/>
      <c r="AR72" s="109"/>
    </row>
    <row r="73" spans="1:44" s="110" customFormat="1" hidden="1" outlineLevel="1" x14ac:dyDescent="0.25">
      <c r="A73" s="25">
        <v>22</v>
      </c>
      <c r="B73" s="26"/>
      <c r="C73" s="185"/>
      <c r="D73" s="186"/>
      <c r="E73" s="166"/>
      <c r="F73" s="166"/>
      <c r="G73" s="192"/>
      <c r="H73" s="189"/>
      <c r="I73" s="189"/>
      <c r="J73" s="623"/>
      <c r="K73" s="77"/>
      <c r="L73" s="375"/>
      <c r="M73" s="56"/>
      <c r="N73" s="191"/>
      <c r="O73" s="56"/>
      <c r="P73" s="192"/>
      <c r="Q73" s="192"/>
      <c r="R73" s="31"/>
      <c r="S73" s="31"/>
      <c r="T73" s="31"/>
      <c r="U73" s="32">
        <f t="shared" ref="U73:U77" si="52">SUM(R73:T73)</f>
        <v>0</v>
      </c>
      <c r="V73" s="56"/>
      <c r="W73" s="56"/>
      <c r="X73" s="31"/>
      <c r="Y73" s="32">
        <f t="shared" ref="Y73:Y77" si="53">SUM(V73:X73)</f>
        <v>0</v>
      </c>
      <c r="Z73" s="31"/>
      <c r="AA73" s="31"/>
      <c r="AB73" s="31"/>
      <c r="AC73" s="32">
        <f t="shared" ref="AC73:AC77" si="54">SUM(Z73:AB73)</f>
        <v>0</v>
      </c>
      <c r="AD73" s="31"/>
      <c r="AE73" s="31"/>
      <c r="AF73" s="31"/>
      <c r="AG73" s="32">
        <f t="shared" ref="AG73:AG77" si="55">SUM(AD73:AF73)</f>
        <v>0</v>
      </c>
      <c r="AH73" s="32">
        <f t="shared" ref="AH73:AH77" si="56">SUM(U73,Y73,AC73,AG73)</f>
        <v>0</v>
      </c>
      <c r="AI73" s="33">
        <f t="shared" si="49"/>
        <v>0</v>
      </c>
      <c r="AJ73" s="33">
        <f t="shared" si="43"/>
        <v>0</v>
      </c>
      <c r="AK73" s="109"/>
      <c r="AL73" s="109"/>
      <c r="AM73" s="109"/>
      <c r="AN73" s="109"/>
      <c r="AO73" s="109"/>
      <c r="AP73" s="109"/>
      <c r="AQ73" s="109"/>
      <c r="AR73" s="109"/>
    </row>
    <row r="74" spans="1:44" s="110" customFormat="1" hidden="1" outlineLevel="1" x14ac:dyDescent="0.25">
      <c r="A74" s="25">
        <v>23</v>
      </c>
      <c r="B74" s="26"/>
      <c r="C74" s="185"/>
      <c r="D74" s="186"/>
      <c r="E74" s="166"/>
      <c r="F74" s="166"/>
      <c r="G74" s="192"/>
      <c r="H74" s="189"/>
      <c r="I74" s="189"/>
      <c r="J74" s="623"/>
      <c r="K74" s="77"/>
      <c r="L74" s="375"/>
      <c r="M74" s="56"/>
      <c r="N74" s="191"/>
      <c r="O74" s="56"/>
      <c r="P74" s="192"/>
      <c r="Q74" s="192"/>
      <c r="R74" s="31"/>
      <c r="S74" s="31"/>
      <c r="T74" s="31"/>
      <c r="U74" s="32">
        <f t="shared" si="52"/>
        <v>0</v>
      </c>
      <c r="V74" s="56"/>
      <c r="W74" s="56"/>
      <c r="X74" s="31"/>
      <c r="Y74" s="32">
        <f t="shared" si="53"/>
        <v>0</v>
      </c>
      <c r="Z74" s="31"/>
      <c r="AA74" s="31"/>
      <c r="AB74" s="31"/>
      <c r="AC74" s="32">
        <f t="shared" si="54"/>
        <v>0</v>
      </c>
      <c r="AD74" s="31"/>
      <c r="AE74" s="31"/>
      <c r="AF74" s="31"/>
      <c r="AG74" s="32">
        <f t="shared" si="55"/>
        <v>0</v>
      </c>
      <c r="AH74" s="32">
        <f t="shared" si="56"/>
        <v>0</v>
      </c>
      <c r="AI74" s="33">
        <f t="shared" si="49"/>
        <v>0</v>
      </c>
      <c r="AJ74" s="33">
        <f t="shared" si="43"/>
        <v>0</v>
      </c>
      <c r="AK74" s="109"/>
      <c r="AL74" s="109"/>
      <c r="AM74" s="109"/>
      <c r="AN74" s="109"/>
      <c r="AO74" s="109"/>
      <c r="AP74" s="109"/>
      <c r="AQ74" s="109"/>
      <c r="AR74" s="109"/>
    </row>
    <row r="75" spans="1:44" s="110" customFormat="1" hidden="1" outlineLevel="1" x14ac:dyDescent="0.25">
      <c r="A75" s="25">
        <v>24</v>
      </c>
      <c r="B75" s="26"/>
      <c r="C75" s="185"/>
      <c r="D75" s="186"/>
      <c r="E75" s="166"/>
      <c r="F75" s="166"/>
      <c r="G75" s="192"/>
      <c r="H75" s="189"/>
      <c r="I75" s="189"/>
      <c r="J75" s="623"/>
      <c r="K75" s="77"/>
      <c r="L75" s="375"/>
      <c r="M75" s="56"/>
      <c r="N75" s="191"/>
      <c r="O75" s="56"/>
      <c r="P75" s="192"/>
      <c r="Q75" s="192"/>
      <c r="R75" s="31"/>
      <c r="S75" s="31"/>
      <c r="T75" s="31"/>
      <c r="U75" s="32">
        <f t="shared" si="52"/>
        <v>0</v>
      </c>
      <c r="V75" s="56"/>
      <c r="W75" s="56"/>
      <c r="X75" s="31"/>
      <c r="Y75" s="32">
        <f t="shared" si="53"/>
        <v>0</v>
      </c>
      <c r="Z75" s="31"/>
      <c r="AA75" s="31"/>
      <c r="AB75" s="31"/>
      <c r="AC75" s="32">
        <f>SUM(Z75:AB75)</f>
        <v>0</v>
      </c>
      <c r="AD75" s="31"/>
      <c r="AE75" s="31"/>
      <c r="AF75" s="31"/>
      <c r="AG75" s="32">
        <f t="shared" si="55"/>
        <v>0</v>
      </c>
      <c r="AH75" s="32">
        <f t="shared" si="56"/>
        <v>0</v>
      </c>
      <c r="AI75" s="33">
        <f t="shared" si="49"/>
        <v>0</v>
      </c>
      <c r="AJ75" s="33">
        <f t="shared" si="43"/>
        <v>0</v>
      </c>
      <c r="AK75" s="109"/>
      <c r="AL75" s="109"/>
      <c r="AM75" s="109"/>
      <c r="AN75" s="109"/>
      <c r="AO75" s="109"/>
      <c r="AP75" s="109"/>
      <c r="AQ75" s="109"/>
      <c r="AR75" s="109"/>
    </row>
    <row r="76" spans="1:44" s="110" customFormat="1" hidden="1" outlineLevel="1" x14ac:dyDescent="0.25">
      <c r="A76" s="25">
        <v>25</v>
      </c>
      <c r="B76" s="26"/>
      <c r="C76" s="185"/>
      <c r="D76" s="186"/>
      <c r="E76" s="166"/>
      <c r="F76" s="166"/>
      <c r="G76" s="192"/>
      <c r="H76" s="189"/>
      <c r="I76" s="189"/>
      <c r="J76" s="623"/>
      <c r="K76" s="77"/>
      <c r="L76" s="375"/>
      <c r="M76" s="56"/>
      <c r="N76" s="191"/>
      <c r="O76" s="56"/>
      <c r="P76" s="192"/>
      <c r="Q76" s="192"/>
      <c r="R76" s="31"/>
      <c r="S76" s="31"/>
      <c r="T76" s="31"/>
      <c r="U76" s="32">
        <f t="shared" si="52"/>
        <v>0</v>
      </c>
      <c r="V76" s="56"/>
      <c r="W76" s="56"/>
      <c r="X76" s="31"/>
      <c r="Y76" s="32">
        <f t="shared" si="53"/>
        <v>0</v>
      </c>
      <c r="Z76" s="31"/>
      <c r="AA76" s="31"/>
      <c r="AB76" s="31"/>
      <c r="AC76" s="32">
        <f t="shared" si="54"/>
        <v>0</v>
      </c>
      <c r="AD76" s="31"/>
      <c r="AE76" s="31"/>
      <c r="AF76" s="31"/>
      <c r="AG76" s="32">
        <f t="shared" si="55"/>
        <v>0</v>
      </c>
      <c r="AH76" s="32">
        <f t="shared" si="56"/>
        <v>0</v>
      </c>
      <c r="AI76" s="33">
        <f t="shared" si="49"/>
        <v>0</v>
      </c>
      <c r="AJ76" s="33">
        <f t="shared" si="43"/>
        <v>0</v>
      </c>
      <c r="AK76" s="109"/>
      <c r="AL76" s="109"/>
      <c r="AM76" s="109"/>
      <c r="AN76" s="109"/>
      <c r="AO76" s="109"/>
      <c r="AP76" s="109"/>
      <c r="AQ76" s="109"/>
      <c r="AR76" s="109"/>
    </row>
    <row r="77" spans="1:44" s="110" customFormat="1" hidden="1" outlineLevel="1" x14ac:dyDescent="0.25">
      <c r="A77" s="25">
        <v>26</v>
      </c>
      <c r="B77" s="26"/>
      <c r="C77" s="185"/>
      <c r="D77" s="186"/>
      <c r="E77" s="166"/>
      <c r="F77" s="166"/>
      <c r="G77" s="192"/>
      <c r="H77" s="189"/>
      <c r="I77" s="189"/>
      <c r="J77" s="623"/>
      <c r="K77" s="77"/>
      <c r="L77" s="375"/>
      <c r="M77" s="56"/>
      <c r="N77" s="191"/>
      <c r="O77" s="56"/>
      <c r="P77" s="192"/>
      <c r="Q77" s="192"/>
      <c r="R77" s="31"/>
      <c r="S77" s="31"/>
      <c r="T77" s="31"/>
      <c r="U77" s="32">
        <f t="shared" si="52"/>
        <v>0</v>
      </c>
      <c r="V77" s="56"/>
      <c r="W77" s="56"/>
      <c r="X77" s="31"/>
      <c r="Y77" s="32">
        <f t="shared" si="53"/>
        <v>0</v>
      </c>
      <c r="Z77" s="303"/>
      <c r="AA77" s="31"/>
      <c r="AB77" s="31"/>
      <c r="AC77" s="32">
        <f t="shared" si="54"/>
        <v>0</v>
      </c>
      <c r="AD77" s="31"/>
      <c r="AE77" s="31"/>
      <c r="AF77" s="31"/>
      <c r="AG77" s="32">
        <f t="shared" si="55"/>
        <v>0</v>
      </c>
      <c r="AH77" s="32">
        <f t="shared" si="56"/>
        <v>0</v>
      </c>
      <c r="AI77" s="33">
        <f t="shared" si="49"/>
        <v>0</v>
      </c>
      <c r="AJ77" s="33">
        <f t="shared" si="43"/>
        <v>0</v>
      </c>
      <c r="AK77" s="109"/>
      <c r="AL77" s="109"/>
      <c r="AM77" s="109"/>
      <c r="AN77" s="109"/>
      <c r="AO77" s="109"/>
      <c r="AP77" s="109"/>
      <c r="AQ77" s="109"/>
      <c r="AR77" s="109"/>
    </row>
    <row r="78" spans="1:44" s="110" customFormat="1" hidden="1" outlineLevel="1" x14ac:dyDescent="0.25">
      <c r="A78" s="25">
        <v>27</v>
      </c>
      <c r="B78" s="161"/>
      <c r="C78" s="340"/>
      <c r="D78" s="341"/>
      <c r="E78" s="342"/>
      <c r="F78" s="166"/>
      <c r="G78" s="192"/>
      <c r="H78" s="189"/>
      <c r="I78" s="189"/>
      <c r="J78" s="623"/>
      <c r="K78" s="77"/>
      <c r="L78" s="375"/>
      <c r="M78" s="56"/>
      <c r="N78" s="191"/>
      <c r="O78" s="56"/>
      <c r="P78" s="192"/>
      <c r="Q78" s="192"/>
      <c r="R78" s="31"/>
      <c r="S78" s="31"/>
      <c r="T78" s="31"/>
      <c r="U78" s="32">
        <f t="shared" si="51"/>
        <v>0</v>
      </c>
      <c r="V78" s="56"/>
      <c r="W78" s="56"/>
      <c r="X78" s="31"/>
      <c r="Y78" s="32">
        <f t="shared" si="45"/>
        <v>0</v>
      </c>
      <c r="Z78" s="303"/>
      <c r="AA78" s="31"/>
      <c r="AB78" s="31"/>
      <c r="AC78" s="32">
        <f t="shared" si="46"/>
        <v>0</v>
      </c>
      <c r="AD78" s="31"/>
      <c r="AE78" s="31"/>
      <c r="AF78" s="31"/>
      <c r="AG78" s="32">
        <f t="shared" si="47"/>
        <v>0</v>
      </c>
      <c r="AH78" s="32">
        <f t="shared" si="48"/>
        <v>0</v>
      </c>
      <c r="AI78" s="33">
        <f t="shared" si="49"/>
        <v>0</v>
      </c>
      <c r="AJ78" s="33">
        <f t="shared" si="43"/>
        <v>0</v>
      </c>
      <c r="AK78" s="109"/>
      <c r="AL78" s="109"/>
      <c r="AM78" s="109"/>
      <c r="AN78" s="109"/>
      <c r="AO78" s="109"/>
      <c r="AP78" s="109"/>
      <c r="AQ78" s="109"/>
      <c r="AR78" s="109"/>
    </row>
    <row r="79" spans="1:44" s="110" customFormat="1" hidden="1" outlineLevel="1" x14ac:dyDescent="0.25">
      <c r="A79" s="25">
        <v>28</v>
      </c>
      <c r="B79" s="161"/>
      <c r="C79" s="340"/>
      <c r="D79" s="341"/>
      <c r="E79" s="342"/>
      <c r="F79" s="166"/>
      <c r="G79" s="192"/>
      <c r="H79" s="343"/>
      <c r="I79" s="189"/>
      <c r="J79" s="623"/>
      <c r="K79" s="77"/>
      <c r="L79" s="375"/>
      <c r="M79" s="56"/>
      <c r="N79" s="191"/>
      <c r="O79" s="56"/>
      <c r="P79" s="192"/>
      <c r="Q79" s="192"/>
      <c r="R79" s="31"/>
      <c r="S79" s="31"/>
      <c r="T79" s="31"/>
      <c r="U79" s="32">
        <f t="shared" si="51"/>
        <v>0</v>
      </c>
      <c r="V79" s="56"/>
      <c r="W79" s="56"/>
      <c r="X79" s="31"/>
      <c r="Y79" s="32">
        <f t="shared" si="45"/>
        <v>0</v>
      </c>
      <c r="Z79" s="407"/>
      <c r="AA79" s="31"/>
      <c r="AB79" s="31"/>
      <c r="AC79" s="32">
        <f t="shared" si="46"/>
        <v>0</v>
      </c>
      <c r="AD79" s="31"/>
      <c r="AE79" s="31"/>
      <c r="AF79" s="31"/>
      <c r="AG79" s="32">
        <f t="shared" si="47"/>
        <v>0</v>
      </c>
      <c r="AH79" s="32">
        <f t="shared" si="48"/>
        <v>0</v>
      </c>
      <c r="AI79" s="33">
        <f t="shared" si="49"/>
        <v>0</v>
      </c>
      <c r="AJ79" s="33">
        <f t="shared" si="43"/>
        <v>0</v>
      </c>
      <c r="AK79" s="109"/>
      <c r="AL79" s="109"/>
      <c r="AM79" s="109"/>
      <c r="AN79" s="109"/>
      <c r="AO79" s="109"/>
      <c r="AP79" s="109"/>
      <c r="AQ79" s="109"/>
      <c r="AR79" s="109"/>
    </row>
    <row r="80" spans="1:44" s="110" customFormat="1" hidden="1" outlineLevel="1" x14ac:dyDescent="0.25">
      <c r="A80" s="25">
        <v>29</v>
      </c>
      <c r="B80" s="161"/>
      <c r="C80" s="340"/>
      <c r="D80" s="341"/>
      <c r="E80" s="342"/>
      <c r="F80" s="166"/>
      <c r="G80" s="192"/>
      <c r="H80" s="343"/>
      <c r="I80" s="189"/>
      <c r="J80" s="623"/>
      <c r="K80" s="77"/>
      <c r="L80" s="375"/>
      <c r="M80" s="56"/>
      <c r="N80" s="191"/>
      <c r="O80" s="56"/>
      <c r="P80" s="192"/>
      <c r="Q80" s="192"/>
      <c r="R80" s="31"/>
      <c r="S80" s="31"/>
      <c r="T80" s="31"/>
      <c r="U80" s="32">
        <f t="shared" si="51"/>
        <v>0</v>
      </c>
      <c r="V80" s="56"/>
      <c r="W80" s="56"/>
      <c r="X80" s="31"/>
      <c r="Y80" s="32">
        <f t="shared" si="45"/>
        <v>0</v>
      </c>
      <c r="Z80" s="407"/>
      <c r="AA80" s="31"/>
      <c r="AB80" s="31"/>
      <c r="AC80" s="32">
        <f t="shared" si="46"/>
        <v>0</v>
      </c>
      <c r="AD80" s="31"/>
      <c r="AE80" s="31"/>
      <c r="AF80" s="31"/>
      <c r="AG80" s="32">
        <f t="shared" si="47"/>
        <v>0</v>
      </c>
      <c r="AH80" s="32">
        <f t="shared" si="48"/>
        <v>0</v>
      </c>
      <c r="AI80" s="33">
        <f t="shared" si="49"/>
        <v>0</v>
      </c>
      <c r="AJ80" s="33">
        <f t="shared" si="43"/>
        <v>0</v>
      </c>
      <c r="AK80" s="109"/>
      <c r="AL80" s="109"/>
      <c r="AM80" s="109"/>
      <c r="AN80" s="109"/>
      <c r="AO80" s="109"/>
      <c r="AP80" s="109"/>
      <c r="AQ80" s="109"/>
      <c r="AR80" s="109"/>
    </row>
    <row r="81" spans="1:44" s="110" customFormat="1" hidden="1" outlineLevel="1" x14ac:dyDescent="0.25">
      <c r="A81" s="25">
        <v>30</v>
      </c>
      <c r="B81" s="161"/>
      <c r="C81" s="340"/>
      <c r="D81" s="341"/>
      <c r="E81" s="342"/>
      <c r="F81" s="166"/>
      <c r="G81" s="192"/>
      <c r="H81" s="343"/>
      <c r="I81" s="189"/>
      <c r="J81" s="623"/>
      <c r="K81" s="77"/>
      <c r="L81" s="375"/>
      <c r="M81" s="56"/>
      <c r="N81" s="191"/>
      <c r="O81" s="56"/>
      <c r="P81" s="192"/>
      <c r="Q81" s="192"/>
      <c r="R81" s="31"/>
      <c r="S81" s="31"/>
      <c r="T81" s="31"/>
      <c r="U81" s="32">
        <f t="shared" si="51"/>
        <v>0</v>
      </c>
      <c r="V81" s="56"/>
      <c r="W81" s="56"/>
      <c r="X81" s="31"/>
      <c r="Y81" s="32">
        <f t="shared" si="45"/>
        <v>0</v>
      </c>
      <c r="Z81" s="407"/>
      <c r="AA81" s="31"/>
      <c r="AB81" s="31"/>
      <c r="AC81" s="32">
        <f t="shared" si="46"/>
        <v>0</v>
      </c>
      <c r="AD81" s="31"/>
      <c r="AE81" s="31"/>
      <c r="AF81" s="31"/>
      <c r="AG81" s="32">
        <f t="shared" si="47"/>
        <v>0</v>
      </c>
      <c r="AH81" s="32">
        <f t="shared" si="48"/>
        <v>0</v>
      </c>
      <c r="AI81" s="33">
        <f t="shared" si="49"/>
        <v>0</v>
      </c>
      <c r="AJ81" s="33">
        <f t="shared" si="43"/>
        <v>0</v>
      </c>
      <c r="AK81" s="109"/>
      <c r="AL81" s="109"/>
      <c r="AM81" s="109"/>
      <c r="AN81" s="109"/>
      <c r="AO81" s="109"/>
      <c r="AP81" s="109"/>
      <c r="AQ81" s="109"/>
      <c r="AR81" s="109"/>
    </row>
    <row r="82" spans="1:44" s="110" customFormat="1" hidden="1" outlineLevel="1" x14ac:dyDescent="0.25">
      <c r="A82" s="25">
        <v>31</v>
      </c>
      <c r="B82" s="26"/>
      <c r="C82" s="185"/>
      <c r="D82" s="186"/>
      <c r="E82" s="166"/>
      <c r="F82" s="166"/>
      <c r="G82" s="192"/>
      <c r="H82" s="343"/>
      <c r="I82" s="189"/>
      <c r="J82" s="623"/>
      <c r="K82" s="339"/>
      <c r="L82" s="375"/>
      <c r="M82" s="56"/>
      <c r="N82" s="191"/>
      <c r="O82" s="56"/>
      <c r="P82" s="192"/>
      <c r="Q82" s="192"/>
      <c r="R82" s="31"/>
      <c r="S82" s="31"/>
      <c r="T82" s="31"/>
      <c r="U82" s="32">
        <f t="shared" si="51"/>
        <v>0</v>
      </c>
      <c r="V82" s="56"/>
      <c r="W82" s="56"/>
      <c r="X82" s="31"/>
      <c r="Y82" s="32">
        <f t="shared" si="45"/>
        <v>0</v>
      </c>
      <c r="Z82" s="31"/>
      <c r="AA82" s="31"/>
      <c r="AB82" s="31"/>
      <c r="AC82" s="32">
        <f t="shared" si="46"/>
        <v>0</v>
      </c>
      <c r="AD82" s="31"/>
      <c r="AE82" s="31"/>
      <c r="AF82" s="31"/>
      <c r="AG82" s="32">
        <f t="shared" si="47"/>
        <v>0</v>
      </c>
      <c r="AH82" s="32">
        <f t="shared" si="48"/>
        <v>0</v>
      </c>
      <c r="AI82" s="33">
        <f t="shared" si="49"/>
        <v>0</v>
      </c>
      <c r="AJ82" s="33">
        <f t="shared" si="43"/>
        <v>0</v>
      </c>
      <c r="AK82" s="109"/>
      <c r="AL82" s="109"/>
      <c r="AM82" s="109"/>
      <c r="AN82" s="109"/>
      <c r="AO82" s="109"/>
      <c r="AP82" s="109"/>
      <c r="AQ82" s="109"/>
      <c r="AR82" s="109"/>
    </row>
    <row r="83" spans="1:44" s="110" customFormat="1" hidden="1" outlineLevel="1" x14ac:dyDescent="0.25">
      <c r="A83" s="25">
        <v>32</v>
      </c>
      <c r="B83" s="26"/>
      <c r="C83" s="185"/>
      <c r="D83" s="186"/>
      <c r="E83" s="166"/>
      <c r="F83" s="166"/>
      <c r="G83" s="192"/>
      <c r="H83" s="344"/>
      <c r="I83" s="343"/>
      <c r="J83" s="623"/>
      <c r="K83" s="339"/>
      <c r="L83" s="375"/>
      <c r="M83" s="56"/>
      <c r="N83" s="191"/>
      <c r="O83" s="56"/>
      <c r="P83" s="431"/>
      <c r="Q83" s="431"/>
      <c r="R83" s="31"/>
      <c r="S83" s="31"/>
      <c r="T83" s="31"/>
      <c r="U83" s="32">
        <f t="shared" si="51"/>
        <v>0</v>
      </c>
      <c r="V83" s="56"/>
      <c r="W83" s="56"/>
      <c r="X83" s="31"/>
      <c r="Y83" s="32">
        <f t="shared" si="45"/>
        <v>0</v>
      </c>
      <c r="Z83" s="31"/>
      <c r="AA83" s="31"/>
      <c r="AB83" s="31"/>
      <c r="AC83" s="32">
        <f t="shared" si="46"/>
        <v>0</v>
      </c>
      <c r="AD83" s="31"/>
      <c r="AE83" s="31"/>
      <c r="AF83" s="31"/>
      <c r="AG83" s="32">
        <f t="shared" si="47"/>
        <v>0</v>
      </c>
      <c r="AH83" s="32">
        <f t="shared" si="48"/>
        <v>0</v>
      </c>
      <c r="AI83" s="33">
        <f t="shared" si="49"/>
        <v>0</v>
      </c>
      <c r="AJ83" s="33">
        <f t="shared" si="43"/>
        <v>0</v>
      </c>
      <c r="AK83" s="109"/>
      <c r="AL83" s="109"/>
      <c r="AM83" s="109"/>
      <c r="AN83" s="109"/>
      <c r="AO83" s="109"/>
      <c r="AP83" s="109"/>
      <c r="AQ83" s="109"/>
      <c r="AR83" s="109"/>
    </row>
    <row r="84" spans="1:44" s="110" customFormat="1" hidden="1" outlineLevel="1" x14ac:dyDescent="0.25">
      <c r="A84" s="25">
        <v>33</v>
      </c>
      <c r="B84" s="26"/>
      <c r="C84" s="5"/>
      <c r="D84" s="442"/>
      <c r="E84" s="333"/>
      <c r="F84" s="333"/>
      <c r="G84" s="443"/>
      <c r="H84" s="344"/>
      <c r="I84" s="343"/>
      <c r="J84" s="623"/>
      <c r="K84" s="339"/>
      <c r="L84" s="375"/>
      <c r="M84" s="56"/>
      <c r="N84" s="191"/>
      <c r="O84" s="56"/>
      <c r="P84" s="431"/>
      <c r="Q84" s="431"/>
      <c r="R84" s="31"/>
      <c r="S84" s="31"/>
      <c r="T84" s="31"/>
      <c r="U84" s="32">
        <f t="shared" si="51"/>
        <v>0</v>
      </c>
      <c r="V84" s="56"/>
      <c r="W84" s="56"/>
      <c r="X84" s="31"/>
      <c r="Y84" s="32">
        <f t="shared" si="45"/>
        <v>0</v>
      </c>
      <c r="Z84" s="31"/>
      <c r="AA84" s="31"/>
      <c r="AB84" s="31"/>
      <c r="AC84" s="32">
        <f t="shared" si="46"/>
        <v>0</v>
      </c>
      <c r="AD84" s="31"/>
      <c r="AE84" s="31"/>
      <c r="AF84" s="31"/>
      <c r="AG84" s="32">
        <f t="shared" si="47"/>
        <v>0</v>
      </c>
      <c r="AH84" s="32">
        <f t="shared" si="48"/>
        <v>0</v>
      </c>
      <c r="AI84" s="33">
        <f t="shared" si="49"/>
        <v>0</v>
      </c>
      <c r="AJ84" s="33">
        <f t="shared" si="43"/>
        <v>0</v>
      </c>
      <c r="AK84" s="109"/>
      <c r="AL84" s="109"/>
      <c r="AM84" s="109"/>
      <c r="AN84" s="109"/>
      <c r="AO84" s="109"/>
      <c r="AP84" s="109"/>
      <c r="AQ84" s="109"/>
      <c r="AR84" s="109"/>
    </row>
    <row r="85" spans="1:44" s="110" customFormat="1" hidden="1" outlineLevel="1" x14ac:dyDescent="0.25">
      <c r="A85" s="25">
        <v>34</v>
      </c>
      <c r="B85" s="26"/>
      <c r="C85" s="5"/>
      <c r="D85" s="442"/>
      <c r="E85" s="333"/>
      <c r="F85" s="333"/>
      <c r="G85" s="443"/>
      <c r="H85" s="344"/>
      <c r="I85" s="343"/>
      <c r="J85" s="623"/>
      <c r="K85" s="339"/>
      <c r="L85" s="375"/>
      <c r="M85" s="56"/>
      <c r="N85" s="191"/>
      <c r="O85" s="56"/>
      <c r="P85" s="431"/>
      <c r="Q85" s="431"/>
      <c r="R85" s="31"/>
      <c r="S85" s="31"/>
      <c r="T85" s="31"/>
      <c r="U85" s="32">
        <f t="shared" si="51"/>
        <v>0</v>
      </c>
      <c r="V85" s="56"/>
      <c r="W85" s="56"/>
      <c r="X85" s="31"/>
      <c r="Y85" s="32">
        <f t="shared" si="45"/>
        <v>0</v>
      </c>
      <c r="Z85" s="31"/>
      <c r="AA85" s="31"/>
      <c r="AB85" s="31"/>
      <c r="AC85" s="32">
        <f t="shared" si="46"/>
        <v>0</v>
      </c>
      <c r="AD85" s="31"/>
      <c r="AE85" s="31"/>
      <c r="AF85" s="31"/>
      <c r="AG85" s="32">
        <f t="shared" si="47"/>
        <v>0</v>
      </c>
      <c r="AH85" s="32">
        <f t="shared" si="48"/>
        <v>0</v>
      </c>
      <c r="AI85" s="33">
        <f t="shared" si="49"/>
        <v>0</v>
      </c>
      <c r="AJ85" s="33">
        <f t="shared" si="43"/>
        <v>0</v>
      </c>
      <c r="AK85" s="109"/>
      <c r="AL85" s="109"/>
      <c r="AM85" s="109"/>
      <c r="AN85" s="109"/>
      <c r="AO85" s="109"/>
      <c r="AP85" s="109"/>
      <c r="AQ85" s="109"/>
      <c r="AR85" s="109"/>
    </row>
    <row r="86" spans="1:44" s="110" customFormat="1" hidden="1" outlineLevel="1" x14ac:dyDescent="0.25">
      <c r="A86" s="25">
        <v>35</v>
      </c>
      <c r="B86" s="26"/>
      <c r="C86" s="185"/>
      <c r="D86" s="186"/>
      <c r="E86" s="166"/>
      <c r="F86" s="166"/>
      <c r="G86" s="192"/>
      <c r="H86" s="344"/>
      <c r="I86" s="343"/>
      <c r="J86" s="623"/>
      <c r="K86" s="339"/>
      <c r="L86" s="375"/>
      <c r="M86" s="56"/>
      <c r="N86" s="191"/>
      <c r="O86" s="56"/>
      <c r="P86" s="431"/>
      <c r="Q86" s="431"/>
      <c r="R86" s="31"/>
      <c r="S86" s="31"/>
      <c r="T86" s="31"/>
      <c r="U86" s="32">
        <f t="shared" si="51"/>
        <v>0</v>
      </c>
      <c r="V86" s="56"/>
      <c r="W86" s="56"/>
      <c r="X86" s="31"/>
      <c r="Y86" s="32">
        <f t="shared" si="45"/>
        <v>0</v>
      </c>
      <c r="Z86" s="31"/>
      <c r="AA86" s="31"/>
      <c r="AB86" s="31"/>
      <c r="AC86" s="32">
        <f t="shared" si="46"/>
        <v>0</v>
      </c>
      <c r="AD86" s="31"/>
      <c r="AE86" s="31"/>
      <c r="AF86" s="31"/>
      <c r="AG86" s="32">
        <f t="shared" si="47"/>
        <v>0</v>
      </c>
      <c r="AH86" s="32">
        <f t="shared" si="48"/>
        <v>0</v>
      </c>
      <c r="AI86" s="33">
        <f t="shared" si="49"/>
        <v>0</v>
      </c>
      <c r="AJ86" s="33">
        <f t="shared" si="43"/>
        <v>0</v>
      </c>
      <c r="AK86" s="109"/>
      <c r="AL86" s="109"/>
      <c r="AM86" s="109"/>
      <c r="AN86" s="109"/>
      <c r="AO86" s="109"/>
      <c r="AP86" s="109"/>
      <c r="AQ86" s="109"/>
      <c r="AR86" s="109"/>
    </row>
    <row r="87" spans="1:44" s="110" customFormat="1" hidden="1" outlineLevel="1" x14ac:dyDescent="0.25">
      <c r="A87" s="25">
        <v>36</v>
      </c>
      <c r="B87" s="26"/>
      <c r="C87" s="185"/>
      <c r="D87" s="186"/>
      <c r="E87" s="166"/>
      <c r="F87" s="166"/>
      <c r="G87" s="192"/>
      <c r="H87" s="344"/>
      <c r="I87" s="343"/>
      <c r="J87" s="623"/>
      <c r="K87" s="339"/>
      <c r="L87" s="375"/>
      <c r="M87" s="56"/>
      <c r="N87" s="191"/>
      <c r="O87" s="56"/>
      <c r="P87" s="431"/>
      <c r="Q87" s="431"/>
      <c r="R87" s="31"/>
      <c r="S87" s="31"/>
      <c r="T87" s="31"/>
      <c r="U87" s="32">
        <f t="shared" si="51"/>
        <v>0</v>
      </c>
      <c r="V87" s="56"/>
      <c r="W87" s="56"/>
      <c r="X87" s="31"/>
      <c r="Y87" s="32">
        <f t="shared" si="45"/>
        <v>0</v>
      </c>
      <c r="Z87" s="31"/>
      <c r="AA87" s="31"/>
      <c r="AB87" s="31"/>
      <c r="AC87" s="32">
        <f t="shared" si="46"/>
        <v>0</v>
      </c>
      <c r="AD87" s="31"/>
      <c r="AE87" s="31"/>
      <c r="AF87" s="31"/>
      <c r="AG87" s="32">
        <f t="shared" si="47"/>
        <v>0</v>
      </c>
      <c r="AH87" s="32">
        <f t="shared" si="48"/>
        <v>0</v>
      </c>
      <c r="AI87" s="33">
        <f t="shared" si="49"/>
        <v>0</v>
      </c>
      <c r="AJ87" s="33">
        <f t="shared" si="43"/>
        <v>0</v>
      </c>
      <c r="AK87" s="109"/>
      <c r="AL87" s="109"/>
      <c r="AM87" s="109"/>
      <c r="AN87" s="109"/>
      <c r="AO87" s="109"/>
      <c r="AP87" s="109"/>
      <c r="AQ87" s="109"/>
      <c r="AR87" s="109"/>
    </row>
    <row r="88" spans="1:44" s="110" customFormat="1" hidden="1" outlineLevel="1" x14ac:dyDescent="0.25">
      <c r="A88" s="25">
        <v>37</v>
      </c>
      <c r="B88" s="26"/>
      <c r="C88" s="185"/>
      <c r="D88" s="186"/>
      <c r="E88" s="166"/>
      <c r="F88" s="166"/>
      <c r="G88" s="192"/>
      <c r="H88" s="344"/>
      <c r="I88" s="343"/>
      <c r="J88" s="623"/>
      <c r="K88" s="339"/>
      <c r="L88" s="375"/>
      <c r="M88" s="56"/>
      <c r="N88" s="191"/>
      <c r="O88" s="56"/>
      <c r="P88" s="431"/>
      <c r="Q88" s="431"/>
      <c r="R88" s="31"/>
      <c r="S88" s="31"/>
      <c r="T88" s="31"/>
      <c r="U88" s="32">
        <f t="shared" si="51"/>
        <v>0</v>
      </c>
      <c r="V88" s="56"/>
      <c r="W88" s="56"/>
      <c r="X88" s="31"/>
      <c r="Y88" s="32">
        <f t="shared" si="45"/>
        <v>0</v>
      </c>
      <c r="Z88" s="31"/>
      <c r="AA88" s="31"/>
      <c r="AB88" s="31"/>
      <c r="AC88" s="32">
        <f t="shared" si="46"/>
        <v>0</v>
      </c>
      <c r="AD88" s="31"/>
      <c r="AE88" s="31"/>
      <c r="AF88" s="31"/>
      <c r="AG88" s="32">
        <f t="shared" si="47"/>
        <v>0</v>
      </c>
      <c r="AH88" s="32">
        <f t="shared" si="48"/>
        <v>0</v>
      </c>
      <c r="AI88" s="33">
        <f t="shared" si="49"/>
        <v>0</v>
      </c>
      <c r="AJ88" s="33">
        <f t="shared" si="43"/>
        <v>0</v>
      </c>
      <c r="AK88" s="109"/>
      <c r="AL88" s="109"/>
      <c r="AM88" s="109"/>
      <c r="AN88" s="109"/>
      <c r="AO88" s="109"/>
      <c r="AP88" s="109"/>
      <c r="AQ88" s="109"/>
      <c r="AR88" s="109"/>
    </row>
    <row r="89" spans="1:44" s="74" customFormat="1" x14ac:dyDescent="0.25">
      <c r="A89" s="599" t="s">
        <v>49</v>
      </c>
      <c r="B89" s="600"/>
      <c r="C89" s="601"/>
      <c r="D89" s="601"/>
      <c r="E89" s="601"/>
      <c r="F89" s="601"/>
      <c r="G89" s="601"/>
      <c r="H89" s="601"/>
      <c r="I89" s="602"/>
      <c r="J89" s="455">
        <f>SUM(J51:J51)</f>
        <v>358326000</v>
      </c>
      <c r="K89" s="455">
        <f>SUM(K52:K88)</f>
        <v>260135325</v>
      </c>
      <c r="L89" s="456"/>
      <c r="M89" s="455">
        <f>SUM(M52:M52)</f>
        <v>0</v>
      </c>
      <c r="N89" s="455">
        <f>SUM(N52:N52)</f>
        <v>0</v>
      </c>
      <c r="O89" s="455">
        <f>SUM(O52:O52)</f>
        <v>0</v>
      </c>
      <c r="P89" s="457"/>
      <c r="Q89" s="458"/>
      <c r="R89" s="455">
        <f>SUM(R52:R52)</f>
        <v>0</v>
      </c>
      <c r="S89" s="455">
        <f>SUM(S52:S88)</f>
        <v>47895000</v>
      </c>
      <c r="T89" s="455">
        <f>SUM(T52:T88)</f>
        <v>212240325</v>
      </c>
      <c r="U89" s="455">
        <f>SUM(U52:U88)</f>
        <v>260135325</v>
      </c>
      <c r="V89" s="455">
        <f>SUM(V52:V82)</f>
        <v>0</v>
      </c>
      <c r="W89" s="455">
        <f>SUM(W52:W82)</f>
        <v>0</v>
      </c>
      <c r="X89" s="455">
        <f>SUM(X52:X82)</f>
        <v>0</v>
      </c>
      <c r="Y89" s="455">
        <f>SUM(Y52:Y88)</f>
        <v>0</v>
      </c>
      <c r="Z89" s="455">
        <f>SUM(Z52:Z82)</f>
        <v>0</v>
      </c>
      <c r="AA89" s="455">
        <f>SUM(AA52:AA82)</f>
        <v>0</v>
      </c>
      <c r="AB89" s="455">
        <f>SUM(AB52:AB82)</f>
        <v>0</v>
      </c>
      <c r="AC89" s="455">
        <f t="shared" ref="AC89:AH89" si="57">SUM(AC52:AC88)</f>
        <v>0</v>
      </c>
      <c r="AD89" s="455">
        <f t="shared" si="57"/>
        <v>0</v>
      </c>
      <c r="AE89" s="455">
        <f t="shared" si="57"/>
        <v>0</v>
      </c>
      <c r="AF89" s="455">
        <f t="shared" si="57"/>
        <v>0</v>
      </c>
      <c r="AG89" s="455">
        <f t="shared" si="57"/>
        <v>0</v>
      </c>
      <c r="AH89" s="455">
        <f t="shared" si="57"/>
        <v>260135325</v>
      </c>
      <c r="AI89" s="459">
        <f>IF(ISERROR(AH89/J89),0,AH89/J89)</f>
        <v>0.72597390365198167</v>
      </c>
      <c r="AJ89" s="459">
        <f>IF(ISERROR(AH89/$AH$356),0,AH89/$AH$356)</f>
        <v>0.13422544013612833</v>
      </c>
      <c r="AK89" s="12"/>
      <c r="AL89" s="12"/>
      <c r="AM89" s="12"/>
      <c r="AN89" s="12"/>
      <c r="AO89" s="12"/>
      <c r="AP89" s="12"/>
      <c r="AQ89" s="12"/>
      <c r="AR89" s="12"/>
    </row>
    <row r="90" spans="1:44" x14ac:dyDescent="0.25">
      <c r="A90" s="590" t="s">
        <v>50</v>
      </c>
      <c r="B90" s="591"/>
      <c r="C90" s="591"/>
      <c r="D90" s="591"/>
      <c r="E90" s="592"/>
      <c r="F90" s="17"/>
      <c r="G90" s="18"/>
      <c r="H90" s="19"/>
      <c r="I90" s="19"/>
      <c r="J90" s="576">
        <v>197711700</v>
      </c>
      <c r="K90" s="20"/>
      <c r="L90" s="21"/>
      <c r="M90" s="22"/>
      <c r="N90" s="22"/>
      <c r="O90" s="22"/>
      <c r="P90" s="18"/>
      <c r="Q90" s="23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538"/>
      <c r="AJ90" s="538"/>
    </row>
    <row r="91" spans="1:44" outlineLevel="1" x14ac:dyDescent="0.25">
      <c r="A91" s="26">
        <v>1</v>
      </c>
      <c r="B91" s="26"/>
      <c r="C91" s="188" t="s">
        <v>238</v>
      </c>
      <c r="D91" s="322">
        <v>44221</v>
      </c>
      <c r="E91" s="166" t="s">
        <v>240</v>
      </c>
      <c r="F91" s="166" t="s">
        <v>148</v>
      </c>
      <c r="G91" s="192" t="s">
        <v>149</v>
      </c>
      <c r="H91" s="28"/>
      <c r="I91" s="28"/>
      <c r="J91" s="623"/>
      <c r="K91" s="345">
        <v>23308900</v>
      </c>
      <c r="L91" s="375" t="s">
        <v>112</v>
      </c>
      <c r="M91" s="31"/>
      <c r="N91" s="31"/>
      <c r="O91" s="31"/>
      <c r="P91" s="178"/>
      <c r="Q91" s="178"/>
      <c r="R91" s="31"/>
      <c r="S91" s="31">
        <v>23308900</v>
      </c>
      <c r="T91" s="31"/>
      <c r="U91" s="32">
        <f t="shared" ref="U91:U102" si="58">SUM(R91:T91)</f>
        <v>23308900</v>
      </c>
      <c r="V91" s="356"/>
      <c r="W91" s="31"/>
      <c r="X91" s="31"/>
      <c r="Y91" s="32">
        <f t="shared" ref="Y91:Y102" si="59">SUM(V91:X91)</f>
        <v>0</v>
      </c>
      <c r="Z91" s="31"/>
      <c r="AA91" s="31"/>
      <c r="AB91" s="31"/>
      <c r="AC91" s="32">
        <f t="shared" ref="AC91:AC102" si="60">SUM(Z91:AB91)</f>
        <v>0</v>
      </c>
      <c r="AD91" s="31"/>
      <c r="AE91" s="31"/>
      <c r="AF91" s="31"/>
      <c r="AG91" s="32">
        <f t="shared" ref="AG91:AG102" si="61">SUM(AD91:AF91)</f>
        <v>0</v>
      </c>
      <c r="AH91" s="32">
        <f t="shared" ref="AH91:AH102" si="62">SUM(U91,Y91,AC91,AG91)</f>
        <v>23308900</v>
      </c>
      <c r="AI91" s="33">
        <f>IF(ISERROR(AH91/$J$90),0,AH91/$J$90)</f>
        <v>0.11789337707378976</v>
      </c>
      <c r="AJ91" s="33">
        <f t="shared" ref="AJ91:AJ102" si="63">IF(ISERROR(AH91/$AH$356),"-",AH91/$AH$356)</f>
        <v>1.2026999261207609E-2</v>
      </c>
      <c r="AK91" s="12"/>
      <c r="AL91" s="12"/>
      <c r="AM91" s="12"/>
      <c r="AN91" s="12"/>
      <c r="AO91" s="12"/>
      <c r="AP91" s="12"/>
      <c r="AQ91" s="12"/>
      <c r="AR91" s="12"/>
    </row>
    <row r="92" spans="1:44" outlineLevel="1" x14ac:dyDescent="0.25">
      <c r="A92" s="26">
        <v>2</v>
      </c>
      <c r="B92" s="26"/>
      <c r="C92" s="188" t="s">
        <v>239</v>
      </c>
      <c r="D92" s="322">
        <v>44273</v>
      </c>
      <c r="E92" s="166" t="s">
        <v>240</v>
      </c>
      <c r="F92" s="166" t="s">
        <v>148</v>
      </c>
      <c r="G92" s="192" t="s">
        <v>149</v>
      </c>
      <c r="H92" s="36"/>
      <c r="I92" s="36"/>
      <c r="J92" s="623"/>
      <c r="K92" s="345">
        <v>98190675</v>
      </c>
      <c r="L92" s="375" t="s">
        <v>112</v>
      </c>
      <c r="M92" s="31"/>
      <c r="N92" s="31"/>
      <c r="O92" s="31"/>
      <c r="P92" s="182"/>
      <c r="Q92" s="182"/>
      <c r="R92" s="31"/>
      <c r="S92" s="31"/>
      <c r="T92" s="31">
        <v>98190675</v>
      </c>
      <c r="U92" s="32">
        <f t="shared" si="58"/>
        <v>98190675</v>
      </c>
      <c r="V92" s="31"/>
      <c r="W92" s="433"/>
      <c r="X92" s="31"/>
      <c r="Y92" s="32">
        <f t="shared" si="59"/>
        <v>0</v>
      </c>
      <c r="Z92" s="31"/>
      <c r="AA92" s="31"/>
      <c r="AB92" s="31"/>
      <c r="AC92" s="32">
        <f t="shared" si="60"/>
        <v>0</v>
      </c>
      <c r="AD92" s="31"/>
      <c r="AE92" s="31"/>
      <c r="AF92" s="31"/>
      <c r="AG92" s="32">
        <f t="shared" si="61"/>
        <v>0</v>
      </c>
      <c r="AH92" s="32">
        <f t="shared" si="62"/>
        <v>98190675</v>
      </c>
      <c r="AI92" s="33">
        <f t="shared" ref="AI92:AI102" si="64">IF(ISERROR(AH92/$J$90),0,AH92/$J$90)</f>
        <v>0.49663563157870777</v>
      </c>
      <c r="AJ92" s="33">
        <f t="shared" si="63"/>
        <v>5.0664732170221528E-2</v>
      </c>
      <c r="AK92" s="12"/>
      <c r="AL92" s="12"/>
      <c r="AM92" s="12"/>
      <c r="AN92" s="12"/>
      <c r="AO92" s="12"/>
      <c r="AP92" s="12"/>
      <c r="AQ92" s="12"/>
      <c r="AR92" s="12"/>
    </row>
    <row r="93" spans="1:44" outlineLevel="1" x14ac:dyDescent="0.25">
      <c r="A93" s="26">
        <v>3</v>
      </c>
      <c r="B93" s="26"/>
      <c r="C93" s="188"/>
      <c r="D93" s="322"/>
      <c r="E93" s="166"/>
      <c r="F93" s="166"/>
      <c r="G93" s="192"/>
      <c r="H93" s="36"/>
      <c r="I93" s="36"/>
      <c r="J93" s="623"/>
      <c r="K93" s="345">
        <f>197711700-K92-K91</f>
        <v>76212125</v>
      </c>
      <c r="L93" s="375" t="s">
        <v>112</v>
      </c>
      <c r="M93" s="31"/>
      <c r="N93" s="31"/>
      <c r="O93" s="31"/>
      <c r="P93" s="182"/>
      <c r="Q93" s="182"/>
      <c r="R93" s="31"/>
      <c r="S93" s="31"/>
      <c r="T93" s="31"/>
      <c r="U93" s="32">
        <f t="shared" si="58"/>
        <v>0</v>
      </c>
      <c r="V93" s="31"/>
      <c r="W93" s="433"/>
      <c r="X93" s="31"/>
      <c r="Y93" s="32">
        <f t="shared" si="59"/>
        <v>0</v>
      </c>
      <c r="Z93" s="31"/>
      <c r="AA93" s="31"/>
      <c r="AB93" s="31"/>
      <c r="AC93" s="32">
        <f t="shared" si="60"/>
        <v>0</v>
      </c>
      <c r="AD93" s="31"/>
      <c r="AE93" s="31"/>
      <c r="AF93" s="31"/>
      <c r="AG93" s="32">
        <f t="shared" si="61"/>
        <v>0</v>
      </c>
      <c r="AH93" s="32">
        <f t="shared" si="62"/>
        <v>0</v>
      </c>
      <c r="AI93" s="33">
        <f t="shared" si="64"/>
        <v>0</v>
      </c>
      <c r="AJ93" s="33">
        <f t="shared" si="63"/>
        <v>0</v>
      </c>
      <c r="AK93" s="12"/>
      <c r="AL93" s="12"/>
      <c r="AM93" s="12"/>
      <c r="AN93" s="12"/>
      <c r="AO93" s="12"/>
      <c r="AP93" s="12"/>
      <c r="AQ93" s="12"/>
      <c r="AR93" s="12"/>
    </row>
    <row r="94" spans="1:44" hidden="1" outlineLevel="1" x14ac:dyDescent="0.25">
      <c r="A94" s="26">
        <v>4</v>
      </c>
      <c r="B94" s="26"/>
      <c r="C94" s="188"/>
      <c r="D94" s="322"/>
      <c r="E94" s="166"/>
      <c r="F94" s="166"/>
      <c r="G94" s="192"/>
      <c r="H94" s="36"/>
      <c r="I94" s="36"/>
      <c r="J94" s="623"/>
      <c r="K94" s="345"/>
      <c r="L94" s="375"/>
      <c r="M94" s="31"/>
      <c r="N94" s="31"/>
      <c r="O94" s="31"/>
      <c r="P94" s="182"/>
      <c r="Q94" s="182"/>
      <c r="R94" s="31"/>
      <c r="S94" s="31"/>
      <c r="T94" s="31"/>
      <c r="U94" s="32">
        <f t="shared" si="58"/>
        <v>0</v>
      </c>
      <c r="V94" s="31"/>
      <c r="W94" s="31"/>
      <c r="X94" s="31"/>
      <c r="Y94" s="32">
        <f t="shared" si="59"/>
        <v>0</v>
      </c>
      <c r="Z94" s="31"/>
      <c r="AA94" s="31"/>
      <c r="AB94" s="31"/>
      <c r="AC94" s="32">
        <f t="shared" si="60"/>
        <v>0</v>
      </c>
      <c r="AD94" s="31"/>
      <c r="AE94" s="31"/>
      <c r="AF94" s="31"/>
      <c r="AG94" s="32">
        <f t="shared" si="61"/>
        <v>0</v>
      </c>
      <c r="AH94" s="32">
        <f t="shared" si="62"/>
        <v>0</v>
      </c>
      <c r="AI94" s="33">
        <f t="shared" si="64"/>
        <v>0</v>
      </c>
      <c r="AJ94" s="33">
        <f t="shared" si="63"/>
        <v>0</v>
      </c>
    </row>
    <row r="95" spans="1:44" s="110" customFormat="1" hidden="1" outlineLevel="1" x14ac:dyDescent="0.25">
      <c r="A95" s="26">
        <v>5</v>
      </c>
      <c r="B95" s="26"/>
      <c r="C95" s="188"/>
      <c r="D95" s="322"/>
      <c r="E95" s="166"/>
      <c r="F95" s="166"/>
      <c r="G95" s="192"/>
      <c r="H95" s="36"/>
      <c r="I95" s="36"/>
      <c r="J95" s="623"/>
      <c r="K95" s="345"/>
      <c r="L95" s="375"/>
      <c r="M95" s="31"/>
      <c r="N95" s="31"/>
      <c r="O95" s="31"/>
      <c r="P95" s="182"/>
      <c r="Q95" s="182"/>
      <c r="R95" s="31"/>
      <c r="S95" s="31"/>
      <c r="T95" s="31"/>
      <c r="U95" s="32">
        <f t="shared" si="58"/>
        <v>0</v>
      </c>
      <c r="V95" s="31"/>
      <c r="W95" s="31"/>
      <c r="X95" s="31"/>
      <c r="Y95" s="32">
        <f t="shared" si="59"/>
        <v>0</v>
      </c>
      <c r="Z95" s="31"/>
      <c r="AA95" s="31"/>
      <c r="AB95" s="31"/>
      <c r="AC95" s="32">
        <f t="shared" si="60"/>
        <v>0</v>
      </c>
      <c r="AD95" s="31"/>
      <c r="AE95" s="31"/>
      <c r="AF95" s="31"/>
      <c r="AG95" s="32">
        <f t="shared" si="61"/>
        <v>0</v>
      </c>
      <c r="AH95" s="32">
        <f t="shared" si="62"/>
        <v>0</v>
      </c>
      <c r="AI95" s="33">
        <f t="shared" si="64"/>
        <v>0</v>
      </c>
      <c r="AJ95" s="33">
        <f t="shared" si="63"/>
        <v>0</v>
      </c>
      <c r="AK95" s="109"/>
      <c r="AL95" s="109"/>
      <c r="AM95" s="109"/>
      <c r="AN95" s="109"/>
      <c r="AO95" s="109"/>
      <c r="AP95" s="109"/>
      <c r="AQ95" s="109"/>
      <c r="AR95" s="109"/>
    </row>
    <row r="96" spans="1:44" s="110" customFormat="1" hidden="1" outlineLevel="1" x14ac:dyDescent="0.25">
      <c r="A96" s="26">
        <v>6</v>
      </c>
      <c r="B96" s="26"/>
      <c r="C96" s="188"/>
      <c r="D96" s="322"/>
      <c r="E96" s="166"/>
      <c r="F96" s="166"/>
      <c r="G96" s="192"/>
      <c r="H96" s="36"/>
      <c r="I96" s="36"/>
      <c r="J96" s="623"/>
      <c r="K96" s="345"/>
      <c r="L96" s="375"/>
      <c r="M96" s="31"/>
      <c r="N96" s="31"/>
      <c r="O96" s="31"/>
      <c r="P96" s="182"/>
      <c r="Q96" s="182"/>
      <c r="R96" s="31"/>
      <c r="S96" s="31"/>
      <c r="T96" s="31"/>
      <c r="U96" s="32">
        <f t="shared" si="58"/>
        <v>0</v>
      </c>
      <c r="V96" s="31"/>
      <c r="W96" s="31"/>
      <c r="X96" s="31"/>
      <c r="Y96" s="32">
        <f t="shared" si="59"/>
        <v>0</v>
      </c>
      <c r="Z96" s="31"/>
      <c r="AA96" s="31"/>
      <c r="AB96" s="31"/>
      <c r="AC96" s="32">
        <f t="shared" si="60"/>
        <v>0</v>
      </c>
      <c r="AD96" s="31"/>
      <c r="AE96" s="31"/>
      <c r="AF96" s="31"/>
      <c r="AG96" s="32">
        <f t="shared" si="61"/>
        <v>0</v>
      </c>
      <c r="AH96" s="32">
        <f t="shared" si="62"/>
        <v>0</v>
      </c>
      <c r="AI96" s="33">
        <f t="shared" si="64"/>
        <v>0</v>
      </c>
      <c r="AJ96" s="33">
        <f t="shared" si="63"/>
        <v>0</v>
      </c>
      <c r="AK96" s="109"/>
      <c r="AL96" s="109"/>
      <c r="AM96" s="109"/>
      <c r="AN96" s="109"/>
      <c r="AO96" s="109"/>
      <c r="AP96" s="109"/>
      <c r="AQ96" s="109"/>
      <c r="AR96" s="109"/>
    </row>
    <row r="97" spans="1:44" s="110" customFormat="1" hidden="1" outlineLevel="1" x14ac:dyDescent="0.25">
      <c r="A97" s="26">
        <v>7</v>
      </c>
      <c r="B97" s="26"/>
      <c r="C97" s="188"/>
      <c r="D97" s="322"/>
      <c r="E97" s="166"/>
      <c r="F97" s="166"/>
      <c r="G97" s="192"/>
      <c r="H97" s="36"/>
      <c r="I97" s="36"/>
      <c r="J97" s="623"/>
      <c r="K97" s="345"/>
      <c r="L97" s="375"/>
      <c r="M97" s="31"/>
      <c r="N97" s="31"/>
      <c r="O97" s="31"/>
      <c r="P97" s="182"/>
      <c r="Q97" s="182"/>
      <c r="R97" s="31"/>
      <c r="S97" s="31"/>
      <c r="T97" s="31"/>
      <c r="U97" s="32">
        <f t="shared" si="58"/>
        <v>0</v>
      </c>
      <c r="V97" s="31"/>
      <c r="W97" s="31"/>
      <c r="X97" s="31"/>
      <c r="Y97" s="32">
        <f t="shared" si="59"/>
        <v>0</v>
      </c>
      <c r="Z97" s="31"/>
      <c r="AA97" s="31"/>
      <c r="AB97" s="31"/>
      <c r="AC97" s="32">
        <f t="shared" si="60"/>
        <v>0</v>
      </c>
      <c r="AD97" s="31"/>
      <c r="AE97" s="31"/>
      <c r="AF97" s="31"/>
      <c r="AG97" s="32">
        <f t="shared" si="61"/>
        <v>0</v>
      </c>
      <c r="AH97" s="32">
        <f t="shared" si="62"/>
        <v>0</v>
      </c>
      <c r="AI97" s="33">
        <f t="shared" si="64"/>
        <v>0</v>
      </c>
      <c r="AJ97" s="33">
        <f t="shared" si="63"/>
        <v>0</v>
      </c>
      <c r="AK97" s="109"/>
      <c r="AL97" s="109"/>
      <c r="AM97" s="109"/>
      <c r="AN97" s="109"/>
      <c r="AO97" s="109"/>
      <c r="AP97" s="109"/>
      <c r="AQ97" s="109"/>
      <c r="AR97" s="109"/>
    </row>
    <row r="98" spans="1:44" s="110" customFormat="1" hidden="1" outlineLevel="1" x14ac:dyDescent="0.25">
      <c r="A98" s="26">
        <v>8</v>
      </c>
      <c r="B98" s="26"/>
      <c r="C98" s="188"/>
      <c r="D98" s="322"/>
      <c r="E98" s="166"/>
      <c r="F98" s="166"/>
      <c r="G98" s="192"/>
      <c r="H98" s="36"/>
      <c r="I98" s="36"/>
      <c r="J98" s="623"/>
      <c r="K98" s="345"/>
      <c r="L98" s="375"/>
      <c r="M98" s="31"/>
      <c r="N98" s="31"/>
      <c r="O98" s="31"/>
      <c r="P98" s="182"/>
      <c r="Q98" s="182"/>
      <c r="R98" s="31"/>
      <c r="S98" s="31"/>
      <c r="T98" s="31"/>
      <c r="U98" s="32">
        <f t="shared" si="58"/>
        <v>0</v>
      </c>
      <c r="V98" s="31"/>
      <c r="W98" s="31"/>
      <c r="X98" s="31"/>
      <c r="Y98" s="32">
        <f t="shared" si="59"/>
        <v>0</v>
      </c>
      <c r="Z98" s="31"/>
      <c r="AA98" s="31"/>
      <c r="AB98" s="31"/>
      <c r="AC98" s="32">
        <f t="shared" si="60"/>
        <v>0</v>
      </c>
      <c r="AD98" s="31"/>
      <c r="AE98" s="31"/>
      <c r="AF98" s="31"/>
      <c r="AG98" s="32">
        <f t="shared" si="61"/>
        <v>0</v>
      </c>
      <c r="AH98" s="32">
        <f t="shared" si="62"/>
        <v>0</v>
      </c>
      <c r="AI98" s="33">
        <f t="shared" si="64"/>
        <v>0</v>
      </c>
      <c r="AJ98" s="33">
        <f t="shared" si="63"/>
        <v>0</v>
      </c>
      <c r="AK98" s="109"/>
      <c r="AL98" s="109"/>
      <c r="AM98" s="109"/>
      <c r="AN98" s="109"/>
      <c r="AO98" s="109"/>
      <c r="AP98" s="109"/>
      <c r="AQ98" s="109"/>
      <c r="AR98" s="109"/>
    </row>
    <row r="99" spans="1:44" s="110" customFormat="1" hidden="1" outlineLevel="1" x14ac:dyDescent="0.25">
      <c r="A99" s="26">
        <v>9</v>
      </c>
      <c r="B99" s="26"/>
      <c r="C99" s="248"/>
      <c r="D99" s="322"/>
      <c r="E99" s="333"/>
      <c r="F99" s="333"/>
      <c r="G99" s="443"/>
      <c r="H99" s="36"/>
      <c r="I99" s="36"/>
      <c r="J99" s="623"/>
      <c r="K99" s="345"/>
      <c r="L99" s="375"/>
      <c r="M99" s="31"/>
      <c r="N99" s="31"/>
      <c r="O99" s="31"/>
      <c r="P99" s="182"/>
      <c r="Q99" s="182"/>
      <c r="R99" s="31"/>
      <c r="S99" s="31"/>
      <c r="T99" s="31"/>
      <c r="U99" s="32">
        <f t="shared" si="58"/>
        <v>0</v>
      </c>
      <c r="V99" s="31"/>
      <c r="W99" s="31"/>
      <c r="X99" s="31"/>
      <c r="Y99" s="32">
        <f t="shared" si="59"/>
        <v>0</v>
      </c>
      <c r="Z99" s="31"/>
      <c r="AA99" s="31"/>
      <c r="AB99" s="31"/>
      <c r="AC99" s="32">
        <f t="shared" si="60"/>
        <v>0</v>
      </c>
      <c r="AD99" s="31"/>
      <c r="AE99" s="31"/>
      <c r="AF99" s="31"/>
      <c r="AG99" s="32">
        <f t="shared" si="61"/>
        <v>0</v>
      </c>
      <c r="AH99" s="32">
        <f t="shared" si="62"/>
        <v>0</v>
      </c>
      <c r="AI99" s="33">
        <f t="shared" si="64"/>
        <v>0</v>
      </c>
      <c r="AJ99" s="33">
        <f t="shared" si="63"/>
        <v>0</v>
      </c>
      <c r="AK99" s="109"/>
      <c r="AL99" s="109"/>
      <c r="AM99" s="109"/>
      <c r="AN99" s="109"/>
      <c r="AO99" s="109"/>
      <c r="AP99" s="109"/>
      <c r="AQ99" s="109"/>
      <c r="AR99" s="109"/>
    </row>
    <row r="100" spans="1:44" s="110" customFormat="1" hidden="1" outlineLevel="1" x14ac:dyDescent="0.25">
      <c r="A100" s="26">
        <v>10</v>
      </c>
      <c r="B100" s="26"/>
      <c r="C100" s="188"/>
      <c r="D100" s="322"/>
      <c r="E100" s="166"/>
      <c r="F100" s="166"/>
      <c r="G100" s="192"/>
      <c r="H100" s="36"/>
      <c r="I100" s="36"/>
      <c r="J100" s="623"/>
      <c r="K100" s="345"/>
      <c r="L100" s="375"/>
      <c r="M100" s="31"/>
      <c r="N100" s="31"/>
      <c r="O100" s="31"/>
      <c r="P100" s="182"/>
      <c r="Q100" s="182"/>
      <c r="R100" s="31"/>
      <c r="S100" s="31"/>
      <c r="T100" s="31"/>
      <c r="U100" s="32">
        <f t="shared" si="58"/>
        <v>0</v>
      </c>
      <c r="V100" s="31"/>
      <c r="W100" s="31"/>
      <c r="X100" s="31"/>
      <c r="Y100" s="32">
        <f t="shared" si="59"/>
        <v>0</v>
      </c>
      <c r="Z100" s="31"/>
      <c r="AA100" s="31"/>
      <c r="AB100" s="31"/>
      <c r="AC100" s="32">
        <f t="shared" si="60"/>
        <v>0</v>
      </c>
      <c r="AD100" s="31"/>
      <c r="AE100" s="31"/>
      <c r="AF100" s="31"/>
      <c r="AG100" s="32">
        <f t="shared" si="61"/>
        <v>0</v>
      </c>
      <c r="AH100" s="32">
        <f t="shared" si="62"/>
        <v>0</v>
      </c>
      <c r="AI100" s="33">
        <f t="shared" si="64"/>
        <v>0</v>
      </c>
      <c r="AJ100" s="33">
        <f t="shared" si="63"/>
        <v>0</v>
      </c>
      <c r="AK100" s="109"/>
      <c r="AL100" s="109"/>
      <c r="AM100" s="109"/>
      <c r="AN100" s="109"/>
      <c r="AO100" s="109"/>
      <c r="AP100" s="109"/>
      <c r="AQ100" s="109"/>
      <c r="AR100" s="109"/>
    </row>
    <row r="101" spans="1:44" s="110" customFormat="1" hidden="1" outlineLevel="1" x14ac:dyDescent="0.25">
      <c r="A101" s="26">
        <v>11</v>
      </c>
      <c r="B101" s="26"/>
      <c r="C101" s="248"/>
      <c r="D101" s="322"/>
      <c r="E101" s="333"/>
      <c r="F101" s="333"/>
      <c r="G101" s="443"/>
      <c r="H101" s="36"/>
      <c r="I101" s="36"/>
      <c r="J101" s="623"/>
      <c r="K101" s="345"/>
      <c r="L101" s="375"/>
      <c r="M101" s="31"/>
      <c r="N101" s="31"/>
      <c r="O101" s="31"/>
      <c r="P101" s="182"/>
      <c r="Q101" s="182"/>
      <c r="R101" s="31"/>
      <c r="S101" s="31"/>
      <c r="T101" s="31"/>
      <c r="U101" s="32">
        <f t="shared" si="58"/>
        <v>0</v>
      </c>
      <c r="V101" s="31"/>
      <c r="W101" s="31"/>
      <c r="X101" s="31"/>
      <c r="Y101" s="32">
        <f t="shared" si="59"/>
        <v>0</v>
      </c>
      <c r="Z101" s="31"/>
      <c r="AA101" s="31"/>
      <c r="AB101" s="31"/>
      <c r="AC101" s="32">
        <f t="shared" si="60"/>
        <v>0</v>
      </c>
      <c r="AD101" s="31"/>
      <c r="AE101" s="31"/>
      <c r="AF101" s="31"/>
      <c r="AG101" s="32">
        <f t="shared" si="61"/>
        <v>0</v>
      </c>
      <c r="AH101" s="32">
        <f t="shared" si="62"/>
        <v>0</v>
      </c>
      <c r="AI101" s="33">
        <f t="shared" si="64"/>
        <v>0</v>
      </c>
      <c r="AJ101" s="33">
        <f t="shared" si="63"/>
        <v>0</v>
      </c>
      <c r="AK101" s="109"/>
      <c r="AL101" s="109"/>
      <c r="AM101" s="109"/>
      <c r="AN101" s="109"/>
      <c r="AO101" s="109"/>
      <c r="AP101" s="109"/>
      <c r="AQ101" s="109"/>
      <c r="AR101" s="109"/>
    </row>
    <row r="102" spans="1:44" hidden="1" outlineLevel="1" x14ac:dyDescent="0.25">
      <c r="A102" s="26">
        <v>12</v>
      </c>
      <c r="B102" s="26"/>
      <c r="C102" s="248"/>
      <c r="D102" s="322"/>
      <c r="E102" s="333"/>
      <c r="F102" s="333"/>
      <c r="G102" s="443"/>
      <c r="H102" s="36"/>
      <c r="I102" s="36"/>
      <c r="J102" s="577"/>
      <c r="K102" s="345"/>
      <c r="L102" s="375"/>
      <c r="M102" s="31"/>
      <c r="N102" s="31"/>
      <c r="O102" s="31"/>
      <c r="P102" s="182"/>
      <c r="Q102" s="182"/>
      <c r="R102" s="31"/>
      <c r="S102" s="31"/>
      <c r="T102" s="31"/>
      <c r="U102" s="32">
        <f t="shared" si="58"/>
        <v>0</v>
      </c>
      <c r="V102" s="31"/>
      <c r="W102" s="31"/>
      <c r="X102" s="31"/>
      <c r="Y102" s="32">
        <f t="shared" si="59"/>
        <v>0</v>
      </c>
      <c r="Z102" s="31"/>
      <c r="AA102" s="31"/>
      <c r="AB102" s="31"/>
      <c r="AC102" s="32">
        <f t="shared" si="60"/>
        <v>0</v>
      </c>
      <c r="AD102" s="31"/>
      <c r="AE102" s="31"/>
      <c r="AF102" s="31"/>
      <c r="AG102" s="32">
        <f t="shared" si="61"/>
        <v>0</v>
      </c>
      <c r="AH102" s="32">
        <f t="shared" si="62"/>
        <v>0</v>
      </c>
      <c r="AI102" s="33">
        <f t="shared" si="64"/>
        <v>0</v>
      </c>
      <c r="AJ102" s="33">
        <f t="shared" si="63"/>
        <v>0</v>
      </c>
      <c r="AK102" s="12"/>
      <c r="AL102" s="12"/>
      <c r="AM102" s="12"/>
      <c r="AN102" s="12"/>
      <c r="AO102" s="12"/>
      <c r="AP102" s="12"/>
      <c r="AQ102" s="12"/>
      <c r="AR102" s="12"/>
    </row>
    <row r="103" spans="1:44" s="74" customFormat="1" x14ac:dyDescent="0.25">
      <c r="A103" s="599" t="s">
        <v>51</v>
      </c>
      <c r="B103" s="600"/>
      <c r="C103" s="601"/>
      <c r="D103" s="601"/>
      <c r="E103" s="601"/>
      <c r="F103" s="601"/>
      <c r="G103" s="601"/>
      <c r="H103" s="601"/>
      <c r="I103" s="602"/>
      <c r="J103" s="455">
        <f>+J90</f>
        <v>197711700</v>
      </c>
      <c r="K103" s="455">
        <f>SUM(K91:K102)</f>
        <v>197711700</v>
      </c>
      <c r="L103" s="456"/>
      <c r="M103" s="455">
        <f>SUM(M91:M102)</f>
        <v>0</v>
      </c>
      <c r="N103" s="455">
        <f>SUM(N91:N102)</f>
        <v>0</v>
      </c>
      <c r="O103" s="455">
        <f>SUM(O91:O102)</f>
        <v>0</v>
      </c>
      <c r="P103" s="457"/>
      <c r="Q103" s="458"/>
      <c r="R103" s="455">
        <f t="shared" ref="R103:AG103" si="65">SUM(R91:R102)</f>
        <v>0</v>
      </c>
      <c r="S103" s="455">
        <f t="shared" si="65"/>
        <v>23308900</v>
      </c>
      <c r="T103" s="455">
        <f t="shared" si="65"/>
        <v>98190675</v>
      </c>
      <c r="U103" s="455">
        <f t="shared" si="65"/>
        <v>121499575</v>
      </c>
      <c r="V103" s="455">
        <f t="shared" si="65"/>
        <v>0</v>
      </c>
      <c r="W103" s="455">
        <f t="shared" si="65"/>
        <v>0</v>
      </c>
      <c r="X103" s="455">
        <f t="shared" si="65"/>
        <v>0</v>
      </c>
      <c r="Y103" s="455">
        <f t="shared" si="65"/>
        <v>0</v>
      </c>
      <c r="Z103" s="455">
        <f t="shared" si="65"/>
        <v>0</v>
      </c>
      <c r="AA103" s="455">
        <f t="shared" si="65"/>
        <v>0</v>
      </c>
      <c r="AB103" s="455">
        <f t="shared" si="65"/>
        <v>0</v>
      </c>
      <c r="AC103" s="455">
        <f t="shared" si="65"/>
        <v>0</v>
      </c>
      <c r="AD103" s="455">
        <f t="shared" si="65"/>
        <v>0</v>
      </c>
      <c r="AE103" s="455">
        <f t="shared" si="65"/>
        <v>0</v>
      </c>
      <c r="AF103" s="455">
        <f t="shared" si="65"/>
        <v>0</v>
      </c>
      <c r="AG103" s="455">
        <f t="shared" si="65"/>
        <v>0</v>
      </c>
      <c r="AH103" s="455">
        <f>SUM(AH91:AH102)</f>
        <v>121499575</v>
      </c>
      <c r="AI103" s="459">
        <f>IF(ISERROR(AH103/J103),0,AH103/J103)</f>
        <v>0.6145290086524976</v>
      </c>
      <c r="AJ103" s="459">
        <f>IF(ISERROR(AH103/$AH$356),0,AH103/$AH$356)</f>
        <v>6.2691731431429129E-2</v>
      </c>
      <c r="AK103" s="12"/>
      <c r="AL103" s="12"/>
      <c r="AM103" s="12"/>
      <c r="AN103" s="12"/>
      <c r="AO103" s="12"/>
      <c r="AP103" s="12"/>
      <c r="AQ103" s="12"/>
      <c r="AR103" s="12"/>
    </row>
    <row r="104" spans="1:44" x14ac:dyDescent="0.25">
      <c r="A104" s="590" t="s">
        <v>52</v>
      </c>
      <c r="B104" s="591"/>
      <c r="C104" s="591"/>
      <c r="D104" s="591"/>
      <c r="E104" s="592"/>
      <c r="F104" s="17"/>
      <c r="G104" s="18"/>
      <c r="H104" s="19"/>
      <c r="I104" s="19"/>
      <c r="J104" s="576">
        <v>220203432</v>
      </c>
      <c r="K104" s="20"/>
      <c r="L104" s="21"/>
      <c r="M104" s="22"/>
      <c r="N104" s="22"/>
      <c r="O104" s="22"/>
      <c r="P104" s="18"/>
      <c r="Q104" s="23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538"/>
      <c r="AJ104" s="538"/>
    </row>
    <row r="105" spans="1:44" s="110" customFormat="1" outlineLevel="1" x14ac:dyDescent="0.25">
      <c r="A105" s="25">
        <v>1</v>
      </c>
      <c r="B105" s="26"/>
      <c r="C105" s="93"/>
      <c r="D105" s="245"/>
      <c r="E105" s="346"/>
      <c r="F105" s="166"/>
      <c r="G105" s="249"/>
      <c r="H105" s="28"/>
      <c r="I105" s="28"/>
      <c r="J105" s="623"/>
      <c r="K105" s="345">
        <v>220203432</v>
      </c>
      <c r="L105" s="375" t="s">
        <v>112</v>
      </c>
      <c r="M105" s="31"/>
      <c r="N105" s="31"/>
      <c r="O105" s="31"/>
      <c r="P105" s="178"/>
      <c r="Q105" s="178"/>
      <c r="R105" s="31"/>
      <c r="S105" s="31"/>
      <c r="T105" s="31"/>
      <c r="U105" s="32">
        <f t="shared" ref="U105:U110" si="66">SUM(R105:T105)</f>
        <v>0</v>
      </c>
      <c r="V105" s="31"/>
      <c r="W105" s="31"/>
      <c r="X105" s="31"/>
      <c r="Y105" s="32">
        <f t="shared" ref="Y105:Y110" si="67">SUM(V105:X105)</f>
        <v>0</v>
      </c>
      <c r="Z105" s="31"/>
      <c r="AA105" s="31"/>
      <c r="AB105" s="31"/>
      <c r="AC105" s="32">
        <f t="shared" ref="AC105:AC110" si="68">SUM(Z105:AB105)</f>
        <v>0</v>
      </c>
      <c r="AD105" s="31"/>
      <c r="AE105" s="31"/>
      <c r="AF105" s="31"/>
      <c r="AG105" s="32">
        <f t="shared" ref="AG105:AG110" si="69">SUM(AD105:AF105)</f>
        <v>0</v>
      </c>
      <c r="AH105" s="32">
        <f t="shared" ref="AH105:AH110" si="70">SUM(U105,Y105,AC105,AG105)</f>
        <v>0</v>
      </c>
      <c r="AI105" s="33">
        <f>IF(ISERROR(AH105/$J$104),0,AH105/$J$104)</f>
        <v>0</v>
      </c>
      <c r="AJ105" s="33">
        <f t="shared" ref="AJ105:AJ120" si="71">IF(ISERROR(AH105/$AH$356),"-",AH105/$AH$356)</f>
        <v>0</v>
      </c>
      <c r="AK105" s="109"/>
      <c r="AL105" s="109"/>
      <c r="AM105" s="109"/>
      <c r="AN105" s="109"/>
      <c r="AO105" s="109"/>
      <c r="AP105" s="109"/>
      <c r="AQ105" s="109"/>
      <c r="AR105" s="109"/>
    </row>
    <row r="106" spans="1:44" s="110" customFormat="1" outlineLevel="1" x14ac:dyDescent="0.25">
      <c r="A106" s="25">
        <v>2</v>
      </c>
      <c r="B106" s="26"/>
      <c r="C106" s="93"/>
      <c r="D106" s="82"/>
      <c r="E106" s="272"/>
      <c r="F106" s="166"/>
      <c r="G106" s="249"/>
      <c r="H106" s="28"/>
      <c r="I106" s="28"/>
      <c r="J106" s="623"/>
      <c r="K106" s="345"/>
      <c r="L106" s="549"/>
      <c r="M106" s="31"/>
      <c r="N106" s="31"/>
      <c r="O106" s="31"/>
      <c r="P106" s="178"/>
      <c r="Q106" s="178"/>
      <c r="R106" s="31"/>
      <c r="S106" s="31"/>
      <c r="T106" s="31"/>
      <c r="U106" s="32">
        <f t="shared" si="66"/>
        <v>0</v>
      </c>
      <c r="V106" s="31"/>
      <c r="W106" s="31"/>
      <c r="X106" s="31"/>
      <c r="Y106" s="32">
        <f t="shared" si="67"/>
        <v>0</v>
      </c>
      <c r="Z106" s="31"/>
      <c r="AA106" s="31"/>
      <c r="AB106" s="31"/>
      <c r="AC106" s="32">
        <f t="shared" si="68"/>
        <v>0</v>
      </c>
      <c r="AD106" s="31"/>
      <c r="AE106" s="31"/>
      <c r="AF106" s="31"/>
      <c r="AG106" s="32">
        <f t="shared" si="69"/>
        <v>0</v>
      </c>
      <c r="AH106" s="32">
        <f t="shared" si="70"/>
        <v>0</v>
      </c>
      <c r="AI106" s="33">
        <f t="shared" ref="AI106:AI120" si="72">IF(ISERROR(AH106/$J$104),0,AH106/$J$104)</f>
        <v>0</v>
      </c>
      <c r="AJ106" s="33">
        <f t="shared" si="71"/>
        <v>0</v>
      </c>
      <c r="AK106" s="109"/>
      <c r="AL106" s="109"/>
      <c r="AM106" s="109"/>
      <c r="AN106" s="109"/>
      <c r="AO106" s="109"/>
      <c r="AP106" s="109"/>
      <c r="AQ106" s="109"/>
      <c r="AR106" s="109"/>
    </row>
    <row r="107" spans="1:44" s="110" customFormat="1" hidden="1" outlineLevel="1" x14ac:dyDescent="0.25">
      <c r="A107" s="25">
        <v>3</v>
      </c>
      <c r="B107" s="26"/>
      <c r="C107" s="93"/>
      <c r="D107" s="82"/>
      <c r="E107" s="272"/>
      <c r="F107" s="166"/>
      <c r="G107" s="249"/>
      <c r="H107" s="28"/>
      <c r="I107" s="28"/>
      <c r="J107" s="623"/>
      <c r="K107" s="345"/>
      <c r="L107" s="375"/>
      <c r="M107" s="31"/>
      <c r="N107" s="31"/>
      <c r="O107" s="31"/>
      <c r="P107" s="178"/>
      <c r="Q107" s="178"/>
      <c r="R107" s="31"/>
      <c r="S107" s="31"/>
      <c r="T107" s="31"/>
      <c r="U107" s="32">
        <f t="shared" si="66"/>
        <v>0</v>
      </c>
      <c r="V107" s="31"/>
      <c r="W107" s="31"/>
      <c r="X107" s="31"/>
      <c r="Y107" s="32">
        <f t="shared" si="67"/>
        <v>0</v>
      </c>
      <c r="Z107" s="31"/>
      <c r="AA107" s="31"/>
      <c r="AB107" s="31"/>
      <c r="AC107" s="32">
        <f t="shared" si="68"/>
        <v>0</v>
      </c>
      <c r="AD107" s="31"/>
      <c r="AE107" s="31"/>
      <c r="AF107" s="31"/>
      <c r="AG107" s="32">
        <f t="shared" si="69"/>
        <v>0</v>
      </c>
      <c r="AH107" s="32">
        <f t="shared" si="70"/>
        <v>0</v>
      </c>
      <c r="AI107" s="33">
        <f t="shared" si="72"/>
        <v>0</v>
      </c>
      <c r="AJ107" s="33">
        <f t="shared" si="71"/>
        <v>0</v>
      </c>
      <c r="AK107" s="109"/>
      <c r="AL107" s="109"/>
      <c r="AM107" s="109"/>
      <c r="AN107" s="109"/>
      <c r="AO107" s="109"/>
      <c r="AP107" s="109"/>
      <c r="AQ107" s="109"/>
      <c r="AR107" s="109"/>
    </row>
    <row r="108" spans="1:44" s="110" customFormat="1" hidden="1" outlineLevel="1" x14ac:dyDescent="0.25">
      <c r="A108" s="25">
        <v>4</v>
      </c>
      <c r="B108" s="26"/>
      <c r="C108" s="93"/>
      <c r="D108" s="82"/>
      <c r="E108" s="272"/>
      <c r="F108" s="166"/>
      <c r="G108" s="249"/>
      <c r="H108" s="28"/>
      <c r="I108" s="28"/>
      <c r="J108" s="623"/>
      <c r="K108" s="345"/>
      <c r="L108" s="375"/>
      <c r="M108" s="31"/>
      <c r="N108" s="31"/>
      <c r="O108" s="31"/>
      <c r="P108" s="178"/>
      <c r="Q108" s="178"/>
      <c r="R108" s="31"/>
      <c r="S108" s="31"/>
      <c r="T108" s="31"/>
      <c r="U108" s="32">
        <f t="shared" si="66"/>
        <v>0</v>
      </c>
      <c r="V108" s="31"/>
      <c r="W108" s="31"/>
      <c r="X108" s="31"/>
      <c r="Y108" s="32">
        <f t="shared" si="67"/>
        <v>0</v>
      </c>
      <c r="Z108" s="31"/>
      <c r="AA108" s="31"/>
      <c r="AB108" s="31"/>
      <c r="AC108" s="32">
        <f t="shared" si="68"/>
        <v>0</v>
      </c>
      <c r="AD108" s="31"/>
      <c r="AE108" s="31"/>
      <c r="AF108" s="31"/>
      <c r="AG108" s="32">
        <f t="shared" si="69"/>
        <v>0</v>
      </c>
      <c r="AH108" s="32">
        <f t="shared" si="70"/>
        <v>0</v>
      </c>
      <c r="AI108" s="33">
        <f t="shared" si="72"/>
        <v>0</v>
      </c>
      <c r="AJ108" s="33">
        <f t="shared" si="71"/>
        <v>0</v>
      </c>
      <c r="AK108" s="109"/>
      <c r="AL108" s="109"/>
      <c r="AM108" s="109"/>
      <c r="AN108" s="109"/>
      <c r="AO108" s="109"/>
      <c r="AP108" s="109"/>
      <c r="AQ108" s="109"/>
      <c r="AR108" s="109"/>
    </row>
    <row r="109" spans="1:44" s="110" customFormat="1" hidden="1" outlineLevel="1" x14ac:dyDescent="0.25">
      <c r="A109" s="25">
        <v>5</v>
      </c>
      <c r="B109" s="26"/>
      <c r="C109" s="93"/>
      <c r="D109" s="82"/>
      <c r="E109" s="347"/>
      <c r="F109" s="166"/>
      <c r="G109" s="249"/>
      <c r="H109" s="28"/>
      <c r="I109" s="28"/>
      <c r="J109" s="623"/>
      <c r="K109" s="345"/>
      <c r="L109" s="375"/>
      <c r="M109" s="31"/>
      <c r="N109" s="31"/>
      <c r="O109" s="31"/>
      <c r="P109" s="178"/>
      <c r="Q109" s="178"/>
      <c r="R109" s="31"/>
      <c r="S109" s="31"/>
      <c r="T109" s="31"/>
      <c r="U109" s="32">
        <f t="shared" si="66"/>
        <v>0</v>
      </c>
      <c r="V109" s="31"/>
      <c r="W109" s="31"/>
      <c r="X109" s="31"/>
      <c r="Y109" s="32">
        <f t="shared" si="67"/>
        <v>0</v>
      </c>
      <c r="Z109" s="31"/>
      <c r="AA109" s="31"/>
      <c r="AB109" s="31"/>
      <c r="AC109" s="32">
        <f t="shared" si="68"/>
        <v>0</v>
      </c>
      <c r="AD109" s="31"/>
      <c r="AE109" s="31"/>
      <c r="AF109" s="31"/>
      <c r="AG109" s="32">
        <f t="shared" si="69"/>
        <v>0</v>
      </c>
      <c r="AH109" s="32">
        <f t="shared" si="70"/>
        <v>0</v>
      </c>
      <c r="AI109" s="33">
        <f t="shared" si="72"/>
        <v>0</v>
      </c>
      <c r="AJ109" s="33">
        <f t="shared" si="71"/>
        <v>0</v>
      </c>
      <c r="AK109" s="109"/>
      <c r="AL109" s="109"/>
      <c r="AM109" s="109"/>
      <c r="AN109" s="109"/>
      <c r="AO109" s="109"/>
      <c r="AP109" s="109"/>
      <c r="AQ109" s="109"/>
      <c r="AR109" s="109"/>
    </row>
    <row r="110" spans="1:44" s="110" customFormat="1" hidden="1" outlineLevel="1" x14ac:dyDescent="0.25">
      <c r="A110" s="25">
        <v>6</v>
      </c>
      <c r="B110" s="161"/>
      <c r="C110" s="260"/>
      <c r="D110" s="247"/>
      <c r="E110" s="348"/>
      <c r="F110" s="166"/>
      <c r="G110" s="249"/>
      <c r="H110" s="28"/>
      <c r="I110" s="28"/>
      <c r="J110" s="623"/>
      <c r="K110" s="345"/>
      <c r="L110" s="375"/>
      <c r="M110" s="31"/>
      <c r="N110" s="31"/>
      <c r="O110" s="31"/>
      <c r="P110" s="178"/>
      <c r="Q110" s="178"/>
      <c r="R110" s="31"/>
      <c r="S110" s="31"/>
      <c r="T110" s="31"/>
      <c r="U110" s="32">
        <f t="shared" si="66"/>
        <v>0</v>
      </c>
      <c r="V110" s="31"/>
      <c r="W110" s="31"/>
      <c r="X110" s="31"/>
      <c r="Y110" s="32">
        <f t="shared" si="67"/>
        <v>0</v>
      </c>
      <c r="Z110" s="31"/>
      <c r="AA110" s="31"/>
      <c r="AB110" s="31"/>
      <c r="AC110" s="32">
        <f t="shared" si="68"/>
        <v>0</v>
      </c>
      <c r="AD110" s="31"/>
      <c r="AE110" s="31"/>
      <c r="AF110" s="31"/>
      <c r="AG110" s="32">
        <f t="shared" si="69"/>
        <v>0</v>
      </c>
      <c r="AH110" s="32">
        <f t="shared" si="70"/>
        <v>0</v>
      </c>
      <c r="AI110" s="33">
        <f t="shared" si="72"/>
        <v>0</v>
      </c>
      <c r="AJ110" s="33">
        <f t="shared" si="71"/>
        <v>0</v>
      </c>
      <c r="AK110" s="109"/>
      <c r="AL110" s="109"/>
      <c r="AM110" s="109"/>
      <c r="AN110" s="109"/>
      <c r="AO110" s="109"/>
      <c r="AP110" s="109"/>
      <c r="AQ110" s="109"/>
      <c r="AR110" s="109"/>
    </row>
    <row r="111" spans="1:44" s="110" customFormat="1" hidden="1" outlineLevel="1" x14ac:dyDescent="0.25">
      <c r="A111" s="25">
        <v>7</v>
      </c>
      <c r="B111" s="26"/>
      <c r="C111" s="93"/>
      <c r="D111" s="82"/>
      <c r="E111" s="349"/>
      <c r="F111" s="166"/>
      <c r="G111" s="249"/>
      <c r="H111" s="28"/>
      <c r="I111" s="28"/>
      <c r="J111" s="623"/>
      <c r="K111" s="345"/>
      <c r="L111" s="375"/>
      <c r="M111" s="31"/>
      <c r="N111" s="31"/>
      <c r="O111" s="31"/>
      <c r="P111" s="178"/>
      <c r="Q111" s="178"/>
      <c r="R111" s="31"/>
      <c r="S111" s="31"/>
      <c r="T111" s="31"/>
      <c r="U111" s="32">
        <f>SUM(R111:T111)</f>
        <v>0</v>
      </c>
      <c r="V111" s="31"/>
      <c r="W111" s="31"/>
      <c r="X111" s="197"/>
      <c r="Y111" s="32">
        <f>SUM(V111:X111)</f>
        <v>0</v>
      </c>
      <c r="Z111" s="31"/>
      <c r="AA111" s="31"/>
      <c r="AB111" s="31"/>
      <c r="AC111" s="32">
        <f>SUM(Z111:AB111)</f>
        <v>0</v>
      </c>
      <c r="AD111" s="31"/>
      <c r="AE111" s="31"/>
      <c r="AF111" s="31"/>
      <c r="AG111" s="32">
        <f>SUM(AD111:AF111)</f>
        <v>0</v>
      </c>
      <c r="AH111" s="32">
        <f>SUM(U111,Y111,AC111,AG111)</f>
        <v>0</v>
      </c>
      <c r="AI111" s="33">
        <f t="shared" si="72"/>
        <v>0</v>
      </c>
      <c r="AJ111" s="33">
        <f t="shared" si="71"/>
        <v>0</v>
      </c>
      <c r="AK111" s="109"/>
      <c r="AL111" s="109"/>
      <c r="AM111" s="109"/>
      <c r="AN111" s="109"/>
      <c r="AO111" s="109"/>
      <c r="AP111" s="109"/>
      <c r="AQ111" s="109"/>
      <c r="AR111" s="109"/>
    </row>
    <row r="112" spans="1:44" s="110" customFormat="1" hidden="1" outlineLevel="1" x14ac:dyDescent="0.25">
      <c r="A112" s="25">
        <v>8</v>
      </c>
      <c r="B112" s="26"/>
      <c r="C112" s="93"/>
      <c r="D112" s="82"/>
      <c r="E112" s="350"/>
      <c r="F112" s="166"/>
      <c r="G112" s="249"/>
      <c r="H112" s="28"/>
      <c r="I112" s="28"/>
      <c r="J112" s="623"/>
      <c r="K112" s="345"/>
      <c r="L112" s="375"/>
      <c r="M112" s="31"/>
      <c r="N112" s="31"/>
      <c r="O112" s="31"/>
      <c r="P112" s="178"/>
      <c r="Q112" s="178"/>
      <c r="R112" s="31"/>
      <c r="S112" s="31"/>
      <c r="T112" s="31"/>
      <c r="U112" s="32">
        <f t="shared" ref="U112:U120" si="73">SUM(R112:T112)</f>
        <v>0</v>
      </c>
      <c r="V112" s="31"/>
      <c r="W112" s="31"/>
      <c r="X112" s="31"/>
      <c r="Y112" s="32">
        <f t="shared" ref="Y112:Y120" si="74">SUM(V112:X112)</f>
        <v>0</v>
      </c>
      <c r="Z112" s="31"/>
      <c r="AA112" s="31"/>
      <c r="AB112" s="31"/>
      <c r="AC112" s="32">
        <f t="shared" ref="AC112:AC120" si="75">SUM(Z112:AB112)</f>
        <v>0</v>
      </c>
      <c r="AD112" s="31"/>
      <c r="AE112" s="31"/>
      <c r="AF112" s="31"/>
      <c r="AG112" s="32">
        <f t="shared" ref="AG112:AG116" si="76">SUM(AD112:AF112)</f>
        <v>0</v>
      </c>
      <c r="AH112" s="32">
        <f t="shared" ref="AH112:AH116" si="77">SUM(U112,Y112,AC112,AG112)</f>
        <v>0</v>
      </c>
      <c r="AI112" s="33">
        <f t="shared" si="72"/>
        <v>0</v>
      </c>
      <c r="AJ112" s="33">
        <f t="shared" si="71"/>
        <v>0</v>
      </c>
      <c r="AK112" s="109"/>
      <c r="AL112" s="109"/>
      <c r="AM112" s="109"/>
      <c r="AN112" s="109"/>
      <c r="AO112" s="109"/>
      <c r="AP112" s="109"/>
      <c r="AQ112" s="109"/>
      <c r="AR112" s="109"/>
    </row>
    <row r="113" spans="1:44" s="110" customFormat="1" hidden="1" outlineLevel="1" x14ac:dyDescent="0.25">
      <c r="A113" s="25">
        <v>9</v>
      </c>
      <c r="B113" s="26"/>
      <c r="C113" s="249"/>
      <c r="D113" s="247"/>
      <c r="E113" s="351"/>
      <c r="F113" s="342"/>
      <c r="G113" s="249"/>
      <c r="H113" s="28"/>
      <c r="I113" s="28"/>
      <c r="J113" s="623"/>
      <c r="K113" s="345"/>
      <c r="L113" s="375"/>
      <c r="M113" s="31"/>
      <c r="N113" s="31"/>
      <c r="O113" s="31"/>
      <c r="P113" s="178"/>
      <c r="Q113" s="178"/>
      <c r="R113" s="31"/>
      <c r="S113" s="31"/>
      <c r="T113" s="31"/>
      <c r="U113" s="32">
        <f t="shared" si="73"/>
        <v>0</v>
      </c>
      <c r="V113" s="31"/>
      <c r="W113" s="31"/>
      <c r="X113" s="31"/>
      <c r="Y113" s="32">
        <f t="shared" si="74"/>
        <v>0</v>
      </c>
      <c r="Z113" s="31"/>
      <c r="AA113" s="31"/>
      <c r="AB113" s="31"/>
      <c r="AC113" s="32">
        <f t="shared" si="75"/>
        <v>0</v>
      </c>
      <c r="AD113" s="31"/>
      <c r="AE113" s="31"/>
      <c r="AF113" s="31"/>
      <c r="AG113" s="32">
        <f t="shared" si="76"/>
        <v>0</v>
      </c>
      <c r="AH113" s="32">
        <f t="shared" si="77"/>
        <v>0</v>
      </c>
      <c r="AI113" s="33">
        <f t="shared" si="72"/>
        <v>0</v>
      </c>
      <c r="AJ113" s="33">
        <f t="shared" si="71"/>
        <v>0</v>
      </c>
      <c r="AK113" s="109"/>
      <c r="AL113" s="109"/>
      <c r="AM113" s="109"/>
      <c r="AN113" s="109"/>
      <c r="AO113" s="109"/>
      <c r="AP113" s="109"/>
      <c r="AQ113" s="109"/>
      <c r="AR113" s="109"/>
    </row>
    <row r="114" spans="1:44" s="110" customFormat="1" hidden="1" outlineLevel="1" x14ac:dyDescent="0.25">
      <c r="A114" s="25">
        <v>10</v>
      </c>
      <c r="B114" s="26"/>
      <c r="C114" s="93"/>
      <c r="D114" s="82"/>
      <c r="E114" s="272"/>
      <c r="F114" s="166"/>
      <c r="G114" s="93"/>
      <c r="H114" s="28"/>
      <c r="I114" s="28"/>
      <c r="J114" s="623"/>
      <c r="K114" s="345"/>
      <c r="L114" s="375"/>
      <c r="M114" s="31"/>
      <c r="N114" s="31"/>
      <c r="O114" s="31"/>
      <c r="P114" s="178"/>
      <c r="Q114" s="178"/>
      <c r="R114" s="31"/>
      <c r="S114" s="31"/>
      <c r="T114" s="31"/>
      <c r="U114" s="32">
        <f t="shared" si="73"/>
        <v>0</v>
      </c>
      <c r="V114" s="31"/>
      <c r="W114" s="31"/>
      <c r="X114" s="31"/>
      <c r="Y114" s="32">
        <f t="shared" si="74"/>
        <v>0</v>
      </c>
      <c r="Z114" s="31"/>
      <c r="AA114" s="31"/>
      <c r="AB114" s="31"/>
      <c r="AC114" s="32">
        <f t="shared" si="75"/>
        <v>0</v>
      </c>
      <c r="AD114" s="31"/>
      <c r="AE114" s="31"/>
      <c r="AF114" s="31"/>
      <c r="AG114" s="32">
        <f t="shared" si="76"/>
        <v>0</v>
      </c>
      <c r="AH114" s="32">
        <f t="shared" si="77"/>
        <v>0</v>
      </c>
      <c r="AI114" s="33">
        <f t="shared" si="72"/>
        <v>0</v>
      </c>
      <c r="AJ114" s="33">
        <f t="shared" si="71"/>
        <v>0</v>
      </c>
      <c r="AK114" s="109"/>
      <c r="AL114" s="109"/>
      <c r="AM114" s="109"/>
      <c r="AN114" s="109"/>
      <c r="AO114" s="109"/>
      <c r="AP114" s="109"/>
      <c r="AQ114" s="109"/>
      <c r="AR114" s="109"/>
    </row>
    <row r="115" spans="1:44" s="110" customFormat="1" hidden="1" outlineLevel="1" x14ac:dyDescent="0.25">
      <c r="A115" s="25">
        <v>11</v>
      </c>
      <c r="B115" s="26"/>
      <c r="C115" s="93"/>
      <c r="D115" s="82"/>
      <c r="E115" s="272"/>
      <c r="F115" s="166"/>
      <c r="G115" s="93"/>
      <c r="H115" s="28"/>
      <c r="I115" s="28"/>
      <c r="J115" s="623"/>
      <c r="K115" s="345"/>
      <c r="L115" s="375"/>
      <c r="M115" s="31"/>
      <c r="N115" s="31"/>
      <c r="O115" s="31"/>
      <c r="P115" s="178"/>
      <c r="Q115" s="178"/>
      <c r="R115" s="31"/>
      <c r="S115" s="31"/>
      <c r="T115" s="31"/>
      <c r="U115" s="32">
        <f t="shared" si="73"/>
        <v>0</v>
      </c>
      <c r="V115" s="31"/>
      <c r="W115" s="31"/>
      <c r="X115" s="31"/>
      <c r="Y115" s="32">
        <f t="shared" si="74"/>
        <v>0</v>
      </c>
      <c r="Z115" s="31"/>
      <c r="AA115" s="31"/>
      <c r="AB115" s="31"/>
      <c r="AC115" s="32">
        <f t="shared" si="75"/>
        <v>0</v>
      </c>
      <c r="AD115" s="31"/>
      <c r="AE115" s="31"/>
      <c r="AF115" s="31"/>
      <c r="AG115" s="32">
        <f t="shared" si="76"/>
        <v>0</v>
      </c>
      <c r="AH115" s="32">
        <f t="shared" si="77"/>
        <v>0</v>
      </c>
      <c r="AI115" s="33">
        <f t="shared" si="72"/>
        <v>0</v>
      </c>
      <c r="AJ115" s="33">
        <f t="shared" si="71"/>
        <v>0</v>
      </c>
      <c r="AK115" s="109"/>
      <c r="AL115" s="109"/>
      <c r="AM115" s="109"/>
      <c r="AN115" s="109"/>
      <c r="AO115" s="109"/>
      <c r="AP115" s="109"/>
      <c r="AQ115" s="109"/>
      <c r="AR115" s="109"/>
    </row>
    <row r="116" spans="1:44" s="110" customFormat="1" hidden="1" outlineLevel="1" x14ac:dyDescent="0.25">
      <c r="A116" s="25">
        <v>12</v>
      </c>
      <c r="B116" s="26"/>
      <c r="C116" s="93"/>
      <c r="D116" s="82"/>
      <c r="E116" s="272"/>
      <c r="F116" s="166"/>
      <c r="G116" s="93"/>
      <c r="H116" s="28"/>
      <c r="I116" s="28"/>
      <c r="J116" s="623"/>
      <c r="K116" s="345"/>
      <c r="L116" s="375"/>
      <c r="M116" s="31"/>
      <c r="N116" s="31"/>
      <c r="O116" s="31"/>
      <c r="P116" s="178"/>
      <c r="Q116" s="178"/>
      <c r="R116" s="31"/>
      <c r="S116" s="31"/>
      <c r="T116" s="31"/>
      <c r="U116" s="32">
        <f t="shared" si="73"/>
        <v>0</v>
      </c>
      <c r="V116" s="31"/>
      <c r="W116" s="31"/>
      <c r="X116" s="31"/>
      <c r="Y116" s="32">
        <f t="shared" si="74"/>
        <v>0</v>
      </c>
      <c r="Z116" s="31"/>
      <c r="AA116" s="31"/>
      <c r="AB116" s="31"/>
      <c r="AC116" s="32">
        <f t="shared" si="75"/>
        <v>0</v>
      </c>
      <c r="AD116" s="31"/>
      <c r="AE116" s="31"/>
      <c r="AF116" s="31"/>
      <c r="AG116" s="32">
        <f t="shared" si="76"/>
        <v>0</v>
      </c>
      <c r="AH116" s="32">
        <f t="shared" si="77"/>
        <v>0</v>
      </c>
      <c r="AI116" s="33">
        <f t="shared" si="72"/>
        <v>0</v>
      </c>
      <c r="AJ116" s="33">
        <f t="shared" si="71"/>
        <v>0</v>
      </c>
      <c r="AK116" s="109"/>
      <c r="AL116" s="109"/>
      <c r="AM116" s="109"/>
      <c r="AN116" s="109"/>
      <c r="AO116" s="109"/>
      <c r="AP116" s="109"/>
      <c r="AQ116" s="109"/>
      <c r="AR116" s="109"/>
    </row>
    <row r="117" spans="1:44" s="110" customFormat="1" hidden="1" outlineLevel="1" x14ac:dyDescent="0.25">
      <c r="A117" s="25">
        <v>13</v>
      </c>
      <c r="B117" s="26"/>
      <c r="C117" s="248"/>
      <c r="D117" s="322"/>
      <c r="E117" s="333"/>
      <c r="F117" s="166"/>
      <c r="G117" s="248"/>
      <c r="H117" s="28"/>
      <c r="I117" s="28"/>
      <c r="J117" s="623"/>
      <c r="K117" s="345"/>
      <c r="L117" s="375"/>
      <c r="M117" s="31"/>
      <c r="N117" s="31"/>
      <c r="O117" s="31"/>
      <c r="P117" s="178"/>
      <c r="Q117" s="178"/>
      <c r="R117" s="31"/>
      <c r="S117" s="31"/>
      <c r="T117" s="31"/>
      <c r="U117" s="32">
        <f t="shared" si="73"/>
        <v>0</v>
      </c>
      <c r="V117" s="31"/>
      <c r="W117" s="31"/>
      <c r="X117" s="31"/>
      <c r="Y117" s="32">
        <f t="shared" si="74"/>
        <v>0</v>
      </c>
      <c r="Z117" s="31"/>
      <c r="AA117" s="31"/>
      <c r="AB117" s="31"/>
      <c r="AC117" s="32">
        <f t="shared" si="75"/>
        <v>0</v>
      </c>
      <c r="AD117" s="31"/>
      <c r="AE117" s="31"/>
      <c r="AF117" s="31"/>
      <c r="AG117" s="32">
        <f t="shared" ref="AG117:AG120" si="78">SUM(AD117:AF117)</f>
        <v>0</v>
      </c>
      <c r="AH117" s="32">
        <f t="shared" ref="AH117:AH120" si="79">SUM(U117,Y117,AC117,AG117)</f>
        <v>0</v>
      </c>
      <c r="AI117" s="33">
        <f t="shared" si="72"/>
        <v>0</v>
      </c>
      <c r="AJ117" s="33">
        <f t="shared" si="71"/>
        <v>0</v>
      </c>
      <c r="AK117" s="109"/>
      <c r="AL117" s="109"/>
      <c r="AM117" s="109"/>
      <c r="AN117" s="109"/>
      <c r="AO117" s="109"/>
      <c r="AP117" s="109"/>
      <c r="AQ117" s="109"/>
      <c r="AR117" s="109"/>
    </row>
    <row r="118" spans="1:44" s="110" customFormat="1" hidden="1" outlineLevel="1" x14ac:dyDescent="0.25">
      <c r="A118" s="25">
        <v>14</v>
      </c>
      <c r="B118" s="26"/>
      <c r="C118" s="248"/>
      <c r="D118" s="322"/>
      <c r="E118" s="333"/>
      <c r="F118" s="166"/>
      <c r="G118" s="248"/>
      <c r="H118" s="28"/>
      <c r="I118" s="28"/>
      <c r="J118" s="623"/>
      <c r="K118" s="345"/>
      <c r="L118" s="375"/>
      <c r="M118" s="31"/>
      <c r="N118" s="31"/>
      <c r="O118" s="31"/>
      <c r="P118" s="178"/>
      <c r="Q118" s="178"/>
      <c r="R118" s="31"/>
      <c r="S118" s="31"/>
      <c r="T118" s="31"/>
      <c r="U118" s="32">
        <f t="shared" si="73"/>
        <v>0</v>
      </c>
      <c r="V118" s="31"/>
      <c r="W118" s="31"/>
      <c r="X118" s="31"/>
      <c r="Y118" s="32">
        <f t="shared" si="74"/>
        <v>0</v>
      </c>
      <c r="Z118" s="31"/>
      <c r="AA118" s="31"/>
      <c r="AB118" s="31"/>
      <c r="AC118" s="32">
        <f t="shared" si="75"/>
        <v>0</v>
      </c>
      <c r="AD118" s="31"/>
      <c r="AE118" s="31"/>
      <c r="AF118" s="31"/>
      <c r="AG118" s="32">
        <f t="shared" si="78"/>
        <v>0</v>
      </c>
      <c r="AH118" s="32">
        <f t="shared" si="79"/>
        <v>0</v>
      </c>
      <c r="AI118" s="33">
        <f t="shared" si="72"/>
        <v>0</v>
      </c>
      <c r="AJ118" s="33">
        <f t="shared" si="71"/>
        <v>0</v>
      </c>
      <c r="AK118" s="109"/>
      <c r="AL118" s="109"/>
      <c r="AM118" s="109"/>
      <c r="AN118" s="109"/>
      <c r="AO118" s="109"/>
      <c r="AP118" s="109"/>
      <c r="AQ118" s="109"/>
      <c r="AR118" s="109"/>
    </row>
    <row r="119" spans="1:44" s="110" customFormat="1" hidden="1" outlineLevel="1" x14ac:dyDescent="0.25">
      <c r="A119" s="25">
        <v>15</v>
      </c>
      <c r="B119" s="26"/>
      <c r="C119" s="248"/>
      <c r="D119" s="322"/>
      <c r="E119" s="333"/>
      <c r="F119" s="166"/>
      <c r="G119" s="248"/>
      <c r="H119" s="28"/>
      <c r="I119" s="28"/>
      <c r="J119" s="623"/>
      <c r="K119" s="345"/>
      <c r="L119" s="375"/>
      <c r="M119" s="31"/>
      <c r="N119" s="31"/>
      <c r="O119" s="31"/>
      <c r="P119" s="178"/>
      <c r="Q119" s="178"/>
      <c r="R119" s="31"/>
      <c r="S119" s="31"/>
      <c r="T119" s="31"/>
      <c r="U119" s="32">
        <f t="shared" si="73"/>
        <v>0</v>
      </c>
      <c r="V119" s="31"/>
      <c r="W119" s="31"/>
      <c r="X119" s="31"/>
      <c r="Y119" s="32">
        <f t="shared" si="74"/>
        <v>0</v>
      </c>
      <c r="Z119" s="31"/>
      <c r="AA119" s="31"/>
      <c r="AB119" s="31"/>
      <c r="AC119" s="32">
        <f t="shared" si="75"/>
        <v>0</v>
      </c>
      <c r="AD119" s="31"/>
      <c r="AE119" s="31"/>
      <c r="AF119" s="31"/>
      <c r="AG119" s="32">
        <f t="shared" si="78"/>
        <v>0</v>
      </c>
      <c r="AH119" s="32">
        <f t="shared" si="79"/>
        <v>0</v>
      </c>
      <c r="AI119" s="33">
        <f t="shared" si="72"/>
        <v>0</v>
      </c>
      <c r="AJ119" s="33">
        <f t="shared" si="71"/>
        <v>0</v>
      </c>
      <c r="AK119" s="109"/>
      <c r="AL119" s="109"/>
      <c r="AM119" s="109"/>
      <c r="AN119" s="109"/>
      <c r="AO119" s="109"/>
      <c r="AP119" s="109"/>
      <c r="AQ119" s="109"/>
      <c r="AR119" s="109"/>
    </row>
    <row r="120" spans="1:44" s="110" customFormat="1" hidden="1" outlineLevel="1" x14ac:dyDescent="0.25">
      <c r="A120" s="25">
        <v>16</v>
      </c>
      <c r="B120" s="26"/>
      <c r="C120" s="248"/>
      <c r="D120" s="322"/>
      <c r="E120" s="333"/>
      <c r="F120" s="333"/>
      <c r="G120" s="248"/>
      <c r="H120" s="28"/>
      <c r="I120" s="28"/>
      <c r="J120" s="623"/>
      <c r="K120" s="345"/>
      <c r="L120" s="375"/>
      <c r="M120" s="31"/>
      <c r="N120" s="31"/>
      <c r="O120" s="31"/>
      <c r="P120" s="178"/>
      <c r="Q120" s="178"/>
      <c r="R120" s="31"/>
      <c r="S120" s="31"/>
      <c r="T120" s="31"/>
      <c r="U120" s="32">
        <f t="shared" si="73"/>
        <v>0</v>
      </c>
      <c r="V120" s="31"/>
      <c r="W120" s="31"/>
      <c r="X120" s="31"/>
      <c r="Y120" s="32">
        <f t="shared" si="74"/>
        <v>0</v>
      </c>
      <c r="Z120" s="31"/>
      <c r="AA120" s="31"/>
      <c r="AB120" s="31"/>
      <c r="AC120" s="32">
        <f t="shared" si="75"/>
        <v>0</v>
      </c>
      <c r="AD120" s="31"/>
      <c r="AE120" s="31"/>
      <c r="AF120" s="31"/>
      <c r="AG120" s="32">
        <f t="shared" si="78"/>
        <v>0</v>
      </c>
      <c r="AH120" s="32">
        <f t="shared" si="79"/>
        <v>0</v>
      </c>
      <c r="AI120" s="33">
        <f t="shared" si="72"/>
        <v>0</v>
      </c>
      <c r="AJ120" s="33">
        <f t="shared" si="71"/>
        <v>0</v>
      </c>
      <c r="AK120" s="109"/>
      <c r="AL120" s="109"/>
      <c r="AM120" s="109"/>
      <c r="AN120" s="109"/>
      <c r="AO120" s="109"/>
      <c r="AP120" s="109"/>
      <c r="AQ120" s="109"/>
      <c r="AR120" s="109"/>
    </row>
    <row r="121" spans="1:44" s="74" customFormat="1" x14ac:dyDescent="0.25">
      <c r="A121" s="599" t="s">
        <v>53</v>
      </c>
      <c r="B121" s="600"/>
      <c r="C121" s="601"/>
      <c r="D121" s="601"/>
      <c r="E121" s="601"/>
      <c r="F121" s="601"/>
      <c r="G121" s="601"/>
      <c r="H121" s="601"/>
      <c r="I121" s="602"/>
      <c r="J121" s="455">
        <f>+J104</f>
        <v>220203432</v>
      </c>
      <c r="K121" s="455">
        <f>SUM(K105:K120)</f>
        <v>220203432</v>
      </c>
      <c r="L121" s="456"/>
      <c r="M121" s="455" t="e">
        <f>SUM(#REF!)</f>
        <v>#REF!</v>
      </c>
      <c r="N121" s="455" t="e">
        <f>SUM(#REF!)</f>
        <v>#REF!</v>
      </c>
      <c r="O121" s="455" t="e">
        <f>SUM(#REF!)</f>
        <v>#REF!</v>
      </c>
      <c r="P121" s="457"/>
      <c r="Q121" s="458"/>
      <c r="R121" s="455">
        <f>SUM(R105:R120)</f>
        <v>0</v>
      </c>
      <c r="S121" s="455">
        <f>SUM(S105:S120)</f>
        <v>0</v>
      </c>
      <c r="T121" s="455">
        <f>SUM(T105:T120)</f>
        <v>0</v>
      </c>
      <c r="U121" s="455">
        <f t="shared" ref="U121:AH121" si="80">SUM(U105:U120)</f>
        <v>0</v>
      </c>
      <c r="V121" s="455">
        <f t="shared" si="80"/>
        <v>0</v>
      </c>
      <c r="W121" s="455">
        <f t="shared" si="80"/>
        <v>0</v>
      </c>
      <c r="X121" s="455">
        <f t="shared" si="80"/>
        <v>0</v>
      </c>
      <c r="Y121" s="455">
        <f t="shared" si="80"/>
        <v>0</v>
      </c>
      <c r="Z121" s="455">
        <f t="shared" si="80"/>
        <v>0</v>
      </c>
      <c r="AA121" s="455">
        <f t="shared" si="80"/>
        <v>0</v>
      </c>
      <c r="AB121" s="455">
        <f t="shared" si="80"/>
        <v>0</v>
      </c>
      <c r="AC121" s="455">
        <f t="shared" si="80"/>
        <v>0</v>
      </c>
      <c r="AD121" s="455">
        <f t="shared" si="80"/>
        <v>0</v>
      </c>
      <c r="AE121" s="455">
        <f t="shared" si="80"/>
        <v>0</v>
      </c>
      <c r="AF121" s="455">
        <f t="shared" si="80"/>
        <v>0</v>
      </c>
      <c r="AG121" s="455">
        <f t="shared" si="80"/>
        <v>0</v>
      </c>
      <c r="AH121" s="455">
        <f t="shared" si="80"/>
        <v>0</v>
      </c>
      <c r="AI121" s="459">
        <f>IF(ISERROR(AH121/J121),0,AH121/J121)</f>
        <v>0</v>
      </c>
      <c r="AJ121" s="459">
        <f>IF(ISERROR(AH121/$AH$356),0,AH121/$AH$356)</f>
        <v>0</v>
      </c>
      <c r="AK121" s="12"/>
      <c r="AL121" s="12"/>
      <c r="AM121" s="12"/>
      <c r="AN121" s="12"/>
      <c r="AO121" s="12"/>
      <c r="AP121" s="12"/>
      <c r="AQ121" s="12"/>
      <c r="AR121" s="12"/>
    </row>
    <row r="122" spans="1:44" x14ac:dyDescent="0.25">
      <c r="A122" s="590" t="s">
        <v>54</v>
      </c>
      <c r="B122" s="591"/>
      <c r="C122" s="591"/>
      <c r="D122" s="591"/>
      <c r="E122" s="592"/>
      <c r="F122" s="17"/>
      <c r="G122" s="18"/>
      <c r="H122" s="19"/>
      <c r="I122" s="19"/>
      <c r="J122" s="576">
        <v>313038550</v>
      </c>
      <c r="K122" s="20"/>
      <c r="L122" s="21"/>
      <c r="M122" s="22"/>
      <c r="N122" s="22"/>
      <c r="O122" s="22"/>
      <c r="P122" s="18"/>
      <c r="Q122" s="23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538"/>
      <c r="AJ122" s="538"/>
    </row>
    <row r="123" spans="1:44" s="110" customFormat="1" outlineLevel="1" x14ac:dyDescent="0.25">
      <c r="A123" s="26">
        <v>1</v>
      </c>
      <c r="B123" s="26"/>
      <c r="C123" s="93" t="s">
        <v>292</v>
      </c>
      <c r="D123" s="82">
        <v>44214</v>
      </c>
      <c r="E123" s="119" t="s">
        <v>150</v>
      </c>
      <c r="F123" s="166" t="s">
        <v>148</v>
      </c>
      <c r="G123" s="192" t="s">
        <v>149</v>
      </c>
      <c r="H123" s="28"/>
      <c r="I123" s="28"/>
      <c r="J123" s="623"/>
      <c r="K123" s="359">
        <v>24586100</v>
      </c>
      <c r="L123" s="375" t="s">
        <v>112</v>
      </c>
      <c r="M123" s="31"/>
      <c r="N123" s="31"/>
      <c r="O123" s="31"/>
      <c r="P123" s="178"/>
      <c r="Q123" s="178"/>
      <c r="R123" s="359">
        <v>24586100</v>
      </c>
      <c r="S123" s="31"/>
      <c r="T123" s="31"/>
      <c r="U123" s="32">
        <f t="shared" ref="U123:U135" si="81">SUM(R123:T123)</f>
        <v>24586100</v>
      </c>
      <c r="V123" s="77"/>
      <c r="W123" s="77"/>
      <c r="X123" s="31"/>
      <c r="Y123" s="32">
        <f t="shared" ref="Y123:Y135" si="82">SUM(V123:X123)</f>
        <v>0</v>
      </c>
      <c r="Z123" s="31"/>
      <c r="AA123" s="31"/>
      <c r="AB123" s="31"/>
      <c r="AC123" s="32">
        <f t="shared" ref="AC123:AC135" si="83">SUM(Z123:AB123)</f>
        <v>0</v>
      </c>
      <c r="AD123" s="31"/>
      <c r="AE123" s="31"/>
      <c r="AF123" s="31"/>
      <c r="AG123" s="32">
        <f t="shared" ref="AG123:AG135" si="84">SUM(AD123:AF123)</f>
        <v>0</v>
      </c>
      <c r="AH123" s="32">
        <f t="shared" ref="AH123:AH135" si="85">SUM(U123,Y123,AC123,AG123)</f>
        <v>24586100</v>
      </c>
      <c r="AI123" s="33">
        <f>IF(ISERROR(AH123/$J$122),0,AH123/$J$122)</f>
        <v>7.8540167017768253E-2</v>
      </c>
      <c r="AJ123" s="33">
        <f t="shared" ref="AJ123:AJ156" si="86">IF(ISERROR(AH123/$AH$356),"-",AH123/$AH$356)</f>
        <v>1.2686012919355972E-2</v>
      </c>
      <c r="AK123" s="109"/>
      <c r="AL123" s="109"/>
      <c r="AM123" s="109"/>
      <c r="AN123" s="109"/>
      <c r="AO123" s="109"/>
      <c r="AP123" s="109"/>
      <c r="AQ123" s="109"/>
      <c r="AR123" s="109"/>
    </row>
    <row r="124" spans="1:44" s="110" customFormat="1" outlineLevel="1" x14ac:dyDescent="0.25">
      <c r="A124" s="26">
        <v>2</v>
      </c>
      <c r="B124" s="26"/>
      <c r="C124" s="93" t="s">
        <v>480</v>
      </c>
      <c r="D124" s="82">
        <v>44214</v>
      </c>
      <c r="E124" s="119" t="s">
        <v>151</v>
      </c>
      <c r="F124" s="166" t="s">
        <v>148</v>
      </c>
      <c r="G124" s="192" t="s">
        <v>149</v>
      </c>
      <c r="H124" s="28"/>
      <c r="I124" s="28"/>
      <c r="J124" s="623"/>
      <c r="K124" s="359">
        <v>24586100</v>
      </c>
      <c r="L124" s="375" t="s">
        <v>112</v>
      </c>
      <c r="M124" s="31"/>
      <c r="N124" s="31"/>
      <c r="O124" s="31"/>
      <c r="P124" s="178"/>
      <c r="Q124" s="178"/>
      <c r="R124" s="359">
        <v>24586100</v>
      </c>
      <c r="S124" s="31"/>
      <c r="T124" s="31"/>
      <c r="U124" s="32">
        <f t="shared" si="81"/>
        <v>24586100</v>
      </c>
      <c r="V124" s="77"/>
      <c r="W124" s="77"/>
      <c r="X124" s="31"/>
      <c r="Y124" s="32">
        <f t="shared" si="82"/>
        <v>0</v>
      </c>
      <c r="Z124" s="31"/>
      <c r="AA124" s="31"/>
      <c r="AB124" s="31"/>
      <c r="AC124" s="32">
        <f t="shared" si="83"/>
        <v>0</v>
      </c>
      <c r="AD124" s="31"/>
      <c r="AE124" s="31"/>
      <c r="AF124" s="31"/>
      <c r="AG124" s="32">
        <f t="shared" si="84"/>
        <v>0</v>
      </c>
      <c r="AH124" s="32">
        <f t="shared" si="85"/>
        <v>24586100</v>
      </c>
      <c r="AI124" s="33">
        <f t="shared" ref="AI124:AI156" si="87">IF(ISERROR(AH124/$J$122),0,AH124/$J$122)</f>
        <v>7.8540167017768253E-2</v>
      </c>
      <c r="AJ124" s="33">
        <f t="shared" si="86"/>
        <v>1.2686012919355972E-2</v>
      </c>
      <c r="AK124" s="109"/>
      <c r="AL124" s="109"/>
      <c r="AM124" s="109"/>
      <c r="AN124" s="109"/>
      <c r="AO124" s="109"/>
      <c r="AP124" s="109"/>
      <c r="AQ124" s="109"/>
      <c r="AR124" s="109"/>
    </row>
    <row r="125" spans="1:44" s="110" customFormat="1" outlineLevel="1" x14ac:dyDescent="0.25">
      <c r="A125" s="26">
        <v>3</v>
      </c>
      <c r="B125" s="26"/>
      <c r="C125" s="248" t="s">
        <v>239</v>
      </c>
      <c r="D125" s="82">
        <v>44279</v>
      </c>
      <c r="E125" s="119" t="s">
        <v>150</v>
      </c>
      <c r="F125" s="166" t="s">
        <v>148</v>
      </c>
      <c r="G125" s="192" t="s">
        <v>149</v>
      </c>
      <c r="H125" s="28"/>
      <c r="I125" s="28"/>
      <c r="J125" s="623"/>
      <c r="K125" s="359">
        <v>51626025</v>
      </c>
      <c r="L125" s="375" t="s">
        <v>112</v>
      </c>
      <c r="M125" s="31"/>
      <c r="N125" s="31"/>
      <c r="O125" s="31"/>
      <c r="P125" s="178"/>
      <c r="Q125" s="178"/>
      <c r="R125" s="31"/>
      <c r="S125" s="31"/>
      <c r="T125" s="359">
        <v>51626025</v>
      </c>
      <c r="U125" s="32">
        <f t="shared" si="81"/>
        <v>51626025</v>
      </c>
      <c r="V125" s="77"/>
      <c r="W125" s="77"/>
      <c r="X125" s="31"/>
      <c r="Y125" s="32">
        <f t="shared" si="82"/>
        <v>0</v>
      </c>
      <c r="Z125" s="31"/>
      <c r="AA125" s="31"/>
      <c r="AB125" s="31"/>
      <c r="AC125" s="32">
        <f t="shared" si="83"/>
        <v>0</v>
      </c>
      <c r="AD125" s="31"/>
      <c r="AE125" s="31"/>
      <c r="AF125" s="31"/>
      <c r="AG125" s="32">
        <f t="shared" si="84"/>
        <v>0</v>
      </c>
      <c r="AH125" s="32">
        <f t="shared" si="85"/>
        <v>51626025</v>
      </c>
      <c r="AI125" s="33">
        <f t="shared" si="87"/>
        <v>0.16491906508000373</v>
      </c>
      <c r="AJ125" s="33">
        <f t="shared" si="86"/>
        <v>2.6638158151353585E-2</v>
      </c>
      <c r="AK125" s="109"/>
      <c r="AL125" s="109"/>
      <c r="AM125" s="109"/>
      <c r="AN125" s="109"/>
      <c r="AO125" s="109"/>
      <c r="AP125" s="109"/>
      <c r="AQ125" s="109"/>
      <c r="AR125" s="109"/>
    </row>
    <row r="126" spans="1:44" s="110" customFormat="1" outlineLevel="1" x14ac:dyDescent="0.25">
      <c r="A126" s="26">
        <v>4</v>
      </c>
      <c r="B126" s="26"/>
      <c r="C126" s="248" t="s">
        <v>173</v>
      </c>
      <c r="D126" s="82">
        <v>44279</v>
      </c>
      <c r="E126" s="119" t="s">
        <v>151</v>
      </c>
      <c r="F126" s="166" t="s">
        <v>148</v>
      </c>
      <c r="G126" s="192" t="s">
        <v>149</v>
      </c>
      <c r="H126" s="28"/>
      <c r="I126" s="28"/>
      <c r="J126" s="623"/>
      <c r="K126" s="359">
        <v>51626025</v>
      </c>
      <c r="L126" s="375" t="s">
        <v>112</v>
      </c>
      <c r="M126" s="31"/>
      <c r="N126" s="31"/>
      <c r="O126" s="31"/>
      <c r="P126" s="178"/>
      <c r="Q126" s="178"/>
      <c r="R126" s="31"/>
      <c r="S126" s="31"/>
      <c r="T126" s="359">
        <v>51626025</v>
      </c>
      <c r="U126" s="32">
        <f t="shared" si="81"/>
        <v>51626025</v>
      </c>
      <c r="V126" s="77"/>
      <c r="W126" s="77"/>
      <c r="X126" s="31"/>
      <c r="Y126" s="32">
        <f t="shared" si="82"/>
        <v>0</v>
      </c>
      <c r="Z126" s="31"/>
      <c r="AA126" s="31"/>
      <c r="AB126" s="31"/>
      <c r="AC126" s="32">
        <f t="shared" si="83"/>
        <v>0</v>
      </c>
      <c r="AD126" s="31"/>
      <c r="AE126" s="31"/>
      <c r="AF126" s="31"/>
      <c r="AG126" s="32">
        <f t="shared" si="84"/>
        <v>0</v>
      </c>
      <c r="AH126" s="32">
        <f t="shared" si="85"/>
        <v>51626025</v>
      </c>
      <c r="AI126" s="33">
        <f t="shared" si="87"/>
        <v>0.16491906508000373</v>
      </c>
      <c r="AJ126" s="33">
        <f t="shared" si="86"/>
        <v>2.6638158151353585E-2</v>
      </c>
      <c r="AK126" s="109"/>
      <c r="AL126" s="109"/>
      <c r="AM126" s="109"/>
      <c r="AN126" s="109"/>
      <c r="AO126" s="109"/>
      <c r="AP126" s="109"/>
      <c r="AQ126" s="109"/>
      <c r="AR126" s="109"/>
    </row>
    <row r="127" spans="1:44" s="110" customFormat="1" outlineLevel="1" x14ac:dyDescent="0.25">
      <c r="A127" s="26">
        <v>5</v>
      </c>
      <c r="B127" s="26"/>
      <c r="C127" s="93"/>
      <c r="D127" s="82"/>
      <c r="E127" s="119"/>
      <c r="F127" s="166"/>
      <c r="G127" s="172"/>
      <c r="H127" s="28"/>
      <c r="I127" s="28"/>
      <c r="J127" s="623"/>
      <c r="K127" s="359">
        <f>313038550-(SUM(K123:K126))</f>
        <v>160614300</v>
      </c>
      <c r="L127" s="375" t="s">
        <v>112</v>
      </c>
      <c r="M127" s="31"/>
      <c r="N127" s="31"/>
      <c r="O127" s="31"/>
      <c r="P127" s="178"/>
      <c r="Q127" s="178"/>
      <c r="R127" s="31"/>
      <c r="S127" s="31"/>
      <c r="T127" s="31"/>
      <c r="U127" s="32">
        <f t="shared" si="81"/>
        <v>0</v>
      </c>
      <c r="V127" s="77"/>
      <c r="W127" s="77"/>
      <c r="X127" s="31"/>
      <c r="Y127" s="32">
        <f t="shared" si="82"/>
        <v>0</v>
      </c>
      <c r="Z127" s="31"/>
      <c r="AA127" s="31"/>
      <c r="AB127" s="31"/>
      <c r="AC127" s="32">
        <f t="shared" si="83"/>
        <v>0</v>
      </c>
      <c r="AD127" s="31"/>
      <c r="AE127" s="31"/>
      <c r="AF127" s="31"/>
      <c r="AG127" s="32">
        <f t="shared" si="84"/>
        <v>0</v>
      </c>
      <c r="AH127" s="32">
        <f t="shared" si="85"/>
        <v>0</v>
      </c>
      <c r="AI127" s="33">
        <f t="shared" si="87"/>
        <v>0</v>
      </c>
      <c r="AJ127" s="33">
        <f t="shared" si="86"/>
        <v>0</v>
      </c>
      <c r="AK127" s="109"/>
      <c r="AL127" s="109"/>
      <c r="AM127" s="109"/>
      <c r="AN127" s="109"/>
      <c r="AO127" s="109"/>
      <c r="AP127" s="109"/>
      <c r="AQ127" s="109"/>
      <c r="AR127" s="109"/>
    </row>
    <row r="128" spans="1:44" s="110" customFormat="1" outlineLevel="1" x14ac:dyDescent="0.25">
      <c r="A128" s="26">
        <v>6</v>
      </c>
      <c r="B128" s="26"/>
      <c r="C128" s="93"/>
      <c r="D128" s="82"/>
      <c r="E128" s="119"/>
      <c r="F128" s="166"/>
      <c r="G128" s="172"/>
      <c r="H128" s="28"/>
      <c r="I128" s="28"/>
      <c r="J128" s="623"/>
      <c r="K128" s="359"/>
      <c r="L128" s="375"/>
      <c r="M128" s="31"/>
      <c r="N128" s="31"/>
      <c r="O128" s="31"/>
      <c r="P128" s="178"/>
      <c r="Q128" s="178"/>
      <c r="R128" s="31"/>
      <c r="S128" s="31"/>
      <c r="T128" s="31"/>
      <c r="U128" s="32">
        <f t="shared" si="81"/>
        <v>0</v>
      </c>
      <c r="V128" s="77"/>
      <c r="W128" s="77"/>
      <c r="X128" s="31"/>
      <c r="Y128" s="32">
        <f t="shared" si="82"/>
        <v>0</v>
      </c>
      <c r="Z128" s="31"/>
      <c r="AA128" s="31"/>
      <c r="AB128" s="31"/>
      <c r="AC128" s="32">
        <f t="shared" si="83"/>
        <v>0</v>
      </c>
      <c r="AD128" s="31"/>
      <c r="AE128" s="31"/>
      <c r="AF128" s="31"/>
      <c r="AG128" s="32">
        <f t="shared" si="84"/>
        <v>0</v>
      </c>
      <c r="AH128" s="32">
        <f t="shared" si="85"/>
        <v>0</v>
      </c>
      <c r="AI128" s="33">
        <f t="shared" si="87"/>
        <v>0</v>
      </c>
      <c r="AJ128" s="33">
        <f t="shared" si="86"/>
        <v>0</v>
      </c>
      <c r="AK128" s="109"/>
      <c r="AL128" s="109"/>
      <c r="AM128" s="109"/>
      <c r="AN128" s="109"/>
      <c r="AO128" s="109"/>
      <c r="AP128" s="109"/>
      <c r="AQ128" s="109"/>
      <c r="AR128" s="109"/>
    </row>
    <row r="129" spans="1:44" s="110" customFormat="1" hidden="1" outlineLevel="1" x14ac:dyDescent="0.25">
      <c r="A129" s="26">
        <v>7</v>
      </c>
      <c r="B129" s="26"/>
      <c r="C129" s="93"/>
      <c r="D129" s="82"/>
      <c r="E129" s="119"/>
      <c r="F129" s="166"/>
      <c r="G129" s="172"/>
      <c r="H129" s="28"/>
      <c r="I129" s="28"/>
      <c r="J129" s="623"/>
      <c r="K129" s="359"/>
      <c r="L129" s="375"/>
      <c r="M129" s="31"/>
      <c r="N129" s="31"/>
      <c r="O129" s="31"/>
      <c r="P129" s="178"/>
      <c r="Q129" s="178"/>
      <c r="R129" s="31"/>
      <c r="S129" s="31"/>
      <c r="T129" s="31"/>
      <c r="U129" s="32">
        <f t="shared" si="81"/>
        <v>0</v>
      </c>
      <c r="V129" s="77"/>
      <c r="W129" s="77"/>
      <c r="X129" s="31"/>
      <c r="Y129" s="32">
        <f t="shared" si="82"/>
        <v>0</v>
      </c>
      <c r="Z129" s="31"/>
      <c r="AA129" s="31"/>
      <c r="AB129" s="31"/>
      <c r="AC129" s="32">
        <f t="shared" si="83"/>
        <v>0</v>
      </c>
      <c r="AD129" s="31"/>
      <c r="AE129" s="31"/>
      <c r="AF129" s="31"/>
      <c r="AG129" s="32">
        <f t="shared" si="84"/>
        <v>0</v>
      </c>
      <c r="AH129" s="32">
        <f t="shared" si="85"/>
        <v>0</v>
      </c>
      <c r="AI129" s="33">
        <f t="shared" si="87"/>
        <v>0</v>
      </c>
      <c r="AJ129" s="33">
        <f t="shared" si="86"/>
        <v>0</v>
      </c>
      <c r="AK129" s="109"/>
      <c r="AL129" s="109"/>
      <c r="AM129" s="109"/>
      <c r="AN129" s="109"/>
      <c r="AO129" s="109"/>
      <c r="AP129" s="109"/>
      <c r="AQ129" s="109"/>
      <c r="AR129" s="109"/>
    </row>
    <row r="130" spans="1:44" s="110" customFormat="1" hidden="1" outlineLevel="1" x14ac:dyDescent="0.25">
      <c r="A130" s="26">
        <v>8</v>
      </c>
      <c r="B130" s="26"/>
      <c r="C130" s="93"/>
      <c r="D130" s="82"/>
      <c r="E130" s="119"/>
      <c r="F130" s="166"/>
      <c r="G130" s="172"/>
      <c r="H130" s="28"/>
      <c r="I130" s="28"/>
      <c r="J130" s="623"/>
      <c r="K130" s="359"/>
      <c r="L130" s="375"/>
      <c r="M130" s="31"/>
      <c r="N130" s="31"/>
      <c r="O130" s="31"/>
      <c r="P130" s="178"/>
      <c r="Q130" s="178"/>
      <c r="R130" s="31"/>
      <c r="S130" s="31"/>
      <c r="T130" s="31"/>
      <c r="U130" s="32">
        <f t="shared" si="81"/>
        <v>0</v>
      </c>
      <c r="V130" s="77"/>
      <c r="W130" s="77"/>
      <c r="X130" s="31"/>
      <c r="Y130" s="32">
        <f t="shared" si="82"/>
        <v>0</v>
      </c>
      <c r="Z130" s="31"/>
      <c r="AA130" s="31"/>
      <c r="AB130" s="31"/>
      <c r="AC130" s="32">
        <f t="shared" si="83"/>
        <v>0</v>
      </c>
      <c r="AD130" s="31"/>
      <c r="AE130" s="31"/>
      <c r="AF130" s="31"/>
      <c r="AG130" s="32">
        <f t="shared" si="84"/>
        <v>0</v>
      </c>
      <c r="AH130" s="32">
        <f t="shared" si="85"/>
        <v>0</v>
      </c>
      <c r="AI130" s="33">
        <f t="shared" si="87"/>
        <v>0</v>
      </c>
      <c r="AJ130" s="33">
        <f t="shared" si="86"/>
        <v>0</v>
      </c>
      <c r="AK130" s="109"/>
      <c r="AL130" s="109"/>
      <c r="AM130" s="109"/>
      <c r="AN130" s="109"/>
      <c r="AO130" s="109"/>
      <c r="AP130" s="109"/>
      <c r="AQ130" s="109"/>
      <c r="AR130" s="109"/>
    </row>
    <row r="131" spans="1:44" s="110" customFormat="1" hidden="1" outlineLevel="1" x14ac:dyDescent="0.25">
      <c r="A131" s="26">
        <v>9</v>
      </c>
      <c r="B131" s="26"/>
      <c r="C131" s="93"/>
      <c r="D131" s="82"/>
      <c r="E131" s="119"/>
      <c r="F131" s="166"/>
      <c r="G131" s="172"/>
      <c r="H131" s="28"/>
      <c r="I131" s="28"/>
      <c r="J131" s="623"/>
      <c r="K131" s="359"/>
      <c r="L131" s="375"/>
      <c r="M131" s="31"/>
      <c r="N131" s="31"/>
      <c r="O131" s="31"/>
      <c r="P131" s="178"/>
      <c r="Q131" s="178"/>
      <c r="R131" s="31"/>
      <c r="S131" s="31"/>
      <c r="T131" s="31"/>
      <c r="U131" s="32">
        <f t="shared" si="81"/>
        <v>0</v>
      </c>
      <c r="V131" s="77"/>
      <c r="W131" s="77"/>
      <c r="X131" s="31"/>
      <c r="Y131" s="32">
        <f t="shared" si="82"/>
        <v>0</v>
      </c>
      <c r="Z131" s="31"/>
      <c r="AA131" s="31"/>
      <c r="AB131" s="31"/>
      <c r="AC131" s="32">
        <f t="shared" si="83"/>
        <v>0</v>
      </c>
      <c r="AD131" s="31"/>
      <c r="AE131" s="31"/>
      <c r="AF131" s="31"/>
      <c r="AG131" s="32">
        <f t="shared" si="84"/>
        <v>0</v>
      </c>
      <c r="AH131" s="32">
        <f t="shared" si="85"/>
        <v>0</v>
      </c>
      <c r="AI131" s="33">
        <f t="shared" si="87"/>
        <v>0</v>
      </c>
      <c r="AJ131" s="33">
        <f t="shared" si="86"/>
        <v>0</v>
      </c>
      <c r="AK131" s="109"/>
      <c r="AL131" s="109"/>
      <c r="AM131" s="109"/>
      <c r="AN131" s="109"/>
      <c r="AO131" s="109"/>
      <c r="AP131" s="109"/>
      <c r="AQ131" s="109"/>
      <c r="AR131" s="109"/>
    </row>
    <row r="132" spans="1:44" s="110" customFormat="1" hidden="1" outlineLevel="1" x14ac:dyDescent="0.25">
      <c r="A132" s="26">
        <v>10</v>
      </c>
      <c r="B132" s="26"/>
      <c r="C132" s="93"/>
      <c r="D132" s="82"/>
      <c r="E132" s="119"/>
      <c r="F132" s="166"/>
      <c r="G132" s="172"/>
      <c r="H132" s="28"/>
      <c r="I132" s="28"/>
      <c r="J132" s="623"/>
      <c r="K132" s="359"/>
      <c r="L132" s="375"/>
      <c r="M132" s="31"/>
      <c r="N132" s="31"/>
      <c r="O132" s="31"/>
      <c r="P132" s="178"/>
      <c r="Q132" s="178"/>
      <c r="R132" s="31"/>
      <c r="S132" s="31"/>
      <c r="T132" s="31"/>
      <c r="U132" s="32">
        <f t="shared" si="81"/>
        <v>0</v>
      </c>
      <c r="V132" s="77"/>
      <c r="W132" s="77"/>
      <c r="X132" s="31"/>
      <c r="Y132" s="32">
        <f t="shared" si="82"/>
        <v>0</v>
      </c>
      <c r="Z132" s="31"/>
      <c r="AA132" s="31"/>
      <c r="AB132" s="31"/>
      <c r="AC132" s="32">
        <f t="shared" si="83"/>
        <v>0</v>
      </c>
      <c r="AD132" s="31"/>
      <c r="AE132" s="31"/>
      <c r="AF132" s="31"/>
      <c r="AG132" s="32">
        <f t="shared" si="84"/>
        <v>0</v>
      </c>
      <c r="AH132" s="32">
        <f t="shared" si="85"/>
        <v>0</v>
      </c>
      <c r="AI132" s="33">
        <f t="shared" si="87"/>
        <v>0</v>
      </c>
      <c r="AJ132" s="33">
        <f t="shared" si="86"/>
        <v>0</v>
      </c>
      <c r="AK132" s="109"/>
      <c r="AL132" s="109"/>
      <c r="AM132" s="109"/>
      <c r="AN132" s="109"/>
      <c r="AO132" s="109"/>
      <c r="AP132" s="109"/>
      <c r="AQ132" s="109"/>
      <c r="AR132" s="109"/>
    </row>
    <row r="133" spans="1:44" s="110" customFormat="1" hidden="1" outlineLevel="1" x14ac:dyDescent="0.25">
      <c r="A133" s="26">
        <v>11</v>
      </c>
      <c r="B133" s="26"/>
      <c r="C133" s="248"/>
      <c r="D133" s="82"/>
      <c r="E133" s="119"/>
      <c r="F133" s="166"/>
      <c r="G133" s="172"/>
      <c r="H133" s="28"/>
      <c r="I133" s="28"/>
      <c r="J133" s="623"/>
      <c r="K133" s="359"/>
      <c r="L133" s="375"/>
      <c r="M133" s="31"/>
      <c r="N133" s="31"/>
      <c r="O133" s="31"/>
      <c r="P133" s="178"/>
      <c r="Q133" s="178"/>
      <c r="R133" s="31"/>
      <c r="S133" s="31"/>
      <c r="T133" s="31"/>
      <c r="U133" s="32">
        <f t="shared" si="81"/>
        <v>0</v>
      </c>
      <c r="V133" s="77"/>
      <c r="W133" s="77"/>
      <c r="X133" s="31"/>
      <c r="Y133" s="32">
        <f t="shared" si="82"/>
        <v>0</v>
      </c>
      <c r="Z133" s="31"/>
      <c r="AA133" s="31"/>
      <c r="AB133" s="31"/>
      <c r="AC133" s="32">
        <f t="shared" si="83"/>
        <v>0</v>
      </c>
      <c r="AD133" s="31"/>
      <c r="AE133" s="31"/>
      <c r="AF133" s="31"/>
      <c r="AG133" s="32">
        <f t="shared" si="84"/>
        <v>0</v>
      </c>
      <c r="AH133" s="32">
        <f t="shared" si="85"/>
        <v>0</v>
      </c>
      <c r="AI133" s="33">
        <f t="shared" si="87"/>
        <v>0</v>
      </c>
      <c r="AJ133" s="33">
        <f t="shared" si="86"/>
        <v>0</v>
      </c>
      <c r="AK133" s="109"/>
      <c r="AL133" s="109"/>
      <c r="AM133" s="109"/>
      <c r="AN133" s="109"/>
      <c r="AO133" s="109"/>
      <c r="AP133" s="109"/>
      <c r="AQ133" s="109"/>
      <c r="AR133" s="109"/>
    </row>
    <row r="134" spans="1:44" s="110" customFormat="1" hidden="1" outlineLevel="1" x14ac:dyDescent="0.25">
      <c r="A134" s="26">
        <v>12</v>
      </c>
      <c r="B134" s="26"/>
      <c r="C134" s="248"/>
      <c r="D134" s="82"/>
      <c r="E134" s="119"/>
      <c r="F134" s="166"/>
      <c r="G134" s="172"/>
      <c r="H134" s="28"/>
      <c r="I134" s="28"/>
      <c r="J134" s="623"/>
      <c r="K134" s="359"/>
      <c r="L134" s="375"/>
      <c r="M134" s="31"/>
      <c r="N134" s="31"/>
      <c r="O134" s="31"/>
      <c r="P134" s="178"/>
      <c r="Q134" s="178"/>
      <c r="R134" s="31"/>
      <c r="S134" s="31"/>
      <c r="T134" s="31"/>
      <c r="U134" s="32">
        <f t="shared" si="81"/>
        <v>0</v>
      </c>
      <c r="V134" s="77"/>
      <c r="W134" s="77"/>
      <c r="X134" s="31"/>
      <c r="Y134" s="32">
        <f t="shared" si="82"/>
        <v>0</v>
      </c>
      <c r="Z134" s="31"/>
      <c r="AA134" s="31"/>
      <c r="AB134" s="31"/>
      <c r="AC134" s="32">
        <f t="shared" si="83"/>
        <v>0</v>
      </c>
      <c r="AD134" s="31"/>
      <c r="AE134" s="31"/>
      <c r="AF134" s="31"/>
      <c r="AG134" s="32">
        <f t="shared" si="84"/>
        <v>0</v>
      </c>
      <c r="AH134" s="32">
        <f t="shared" si="85"/>
        <v>0</v>
      </c>
      <c r="AI134" s="33">
        <f t="shared" si="87"/>
        <v>0</v>
      </c>
      <c r="AJ134" s="33">
        <f t="shared" si="86"/>
        <v>0</v>
      </c>
      <c r="AK134" s="109"/>
      <c r="AL134" s="109"/>
      <c r="AM134" s="109"/>
      <c r="AN134" s="109"/>
      <c r="AO134" s="109"/>
      <c r="AP134" s="109"/>
      <c r="AQ134" s="109"/>
      <c r="AR134" s="109"/>
    </row>
    <row r="135" spans="1:44" s="110" customFormat="1" hidden="1" outlineLevel="1" x14ac:dyDescent="0.25">
      <c r="A135" s="26">
        <v>13</v>
      </c>
      <c r="B135" s="26"/>
      <c r="C135" s="248"/>
      <c r="D135" s="82"/>
      <c r="E135" s="119"/>
      <c r="F135" s="166"/>
      <c r="G135" s="172"/>
      <c r="H135" s="28"/>
      <c r="I135" s="28"/>
      <c r="J135" s="623"/>
      <c r="K135" s="359"/>
      <c r="L135" s="375"/>
      <c r="M135" s="31"/>
      <c r="N135" s="31"/>
      <c r="O135" s="31"/>
      <c r="P135" s="178"/>
      <c r="Q135" s="178"/>
      <c r="R135" s="31"/>
      <c r="S135" s="31"/>
      <c r="T135" s="31"/>
      <c r="U135" s="32">
        <f t="shared" si="81"/>
        <v>0</v>
      </c>
      <c r="V135" s="77"/>
      <c r="W135" s="77"/>
      <c r="X135" s="31"/>
      <c r="Y135" s="32">
        <f t="shared" si="82"/>
        <v>0</v>
      </c>
      <c r="Z135" s="31"/>
      <c r="AA135" s="31"/>
      <c r="AB135" s="31"/>
      <c r="AC135" s="32">
        <f t="shared" si="83"/>
        <v>0</v>
      </c>
      <c r="AD135" s="31"/>
      <c r="AE135" s="31"/>
      <c r="AF135" s="31"/>
      <c r="AG135" s="32">
        <f t="shared" si="84"/>
        <v>0</v>
      </c>
      <c r="AH135" s="32">
        <f t="shared" si="85"/>
        <v>0</v>
      </c>
      <c r="AI135" s="33">
        <f t="shared" si="87"/>
        <v>0</v>
      </c>
      <c r="AJ135" s="33">
        <f t="shared" si="86"/>
        <v>0</v>
      </c>
      <c r="AK135" s="109"/>
      <c r="AL135" s="109"/>
      <c r="AM135" s="109"/>
      <c r="AN135" s="109"/>
      <c r="AO135" s="109"/>
      <c r="AP135" s="109"/>
      <c r="AQ135" s="109"/>
      <c r="AR135" s="109"/>
    </row>
    <row r="136" spans="1:44" s="110" customFormat="1" hidden="1" outlineLevel="1" x14ac:dyDescent="0.25">
      <c r="A136" s="26">
        <v>14</v>
      </c>
      <c r="B136" s="26"/>
      <c r="C136" s="249"/>
      <c r="D136" s="247"/>
      <c r="E136" s="338"/>
      <c r="F136" s="166"/>
      <c r="G136" s="172"/>
      <c r="H136" s="28"/>
      <c r="I136" s="28"/>
      <c r="J136" s="623"/>
      <c r="K136" s="359"/>
      <c r="L136" s="375"/>
      <c r="M136" s="31"/>
      <c r="N136" s="31"/>
      <c r="O136" s="31"/>
      <c r="P136" s="178"/>
      <c r="Q136" s="178"/>
      <c r="R136" s="31"/>
      <c r="S136" s="31"/>
      <c r="T136" s="31"/>
      <c r="U136" s="32">
        <f t="shared" ref="U136:U140" si="88">SUM(R136:T136)</f>
        <v>0</v>
      </c>
      <c r="V136" s="77"/>
      <c r="W136" s="77"/>
      <c r="X136" s="31"/>
      <c r="Y136" s="32">
        <f t="shared" ref="Y136:Y140" si="89">SUM(V136:X136)</f>
        <v>0</v>
      </c>
      <c r="Z136" s="31"/>
      <c r="AA136" s="31"/>
      <c r="AB136" s="31"/>
      <c r="AC136" s="32">
        <f t="shared" ref="AC136:AC139" si="90">SUM(Z136:AB136)</f>
        <v>0</v>
      </c>
      <c r="AD136" s="31"/>
      <c r="AE136" s="31"/>
      <c r="AF136" s="31"/>
      <c r="AG136" s="32">
        <f t="shared" ref="AG136:AG139" si="91">SUM(AD136:AF136)</f>
        <v>0</v>
      </c>
      <c r="AH136" s="32">
        <f t="shared" ref="AH136:AH139" si="92">SUM(U136,Y136,AC136,AG136)</f>
        <v>0</v>
      </c>
      <c r="AI136" s="33">
        <f t="shared" si="87"/>
        <v>0</v>
      </c>
      <c r="AJ136" s="33">
        <f t="shared" si="86"/>
        <v>0</v>
      </c>
      <c r="AK136" s="109"/>
      <c r="AL136" s="109"/>
      <c r="AM136" s="109"/>
      <c r="AN136" s="109"/>
      <c r="AO136" s="109"/>
      <c r="AP136" s="109"/>
      <c r="AQ136" s="109"/>
      <c r="AR136" s="109"/>
    </row>
    <row r="137" spans="1:44" s="110" customFormat="1" hidden="1" outlineLevel="1" x14ac:dyDescent="0.25">
      <c r="A137" s="26">
        <v>15</v>
      </c>
      <c r="B137" s="26"/>
      <c r="C137" s="249"/>
      <c r="D137" s="247"/>
      <c r="E137" s="336"/>
      <c r="F137" s="166"/>
      <c r="G137" s="172"/>
      <c r="H137" s="28"/>
      <c r="I137" s="28"/>
      <c r="J137" s="623"/>
      <c r="K137" s="359"/>
      <c r="L137" s="375"/>
      <c r="M137" s="31"/>
      <c r="N137" s="31"/>
      <c r="O137" s="31"/>
      <c r="P137" s="178"/>
      <c r="Q137" s="178"/>
      <c r="R137" s="31"/>
      <c r="S137" s="31"/>
      <c r="T137" s="31"/>
      <c r="U137" s="32">
        <f t="shared" si="88"/>
        <v>0</v>
      </c>
      <c r="V137" s="31"/>
      <c r="W137" s="31"/>
      <c r="X137" s="31"/>
      <c r="Y137" s="32">
        <f t="shared" si="89"/>
        <v>0</v>
      </c>
      <c r="Z137" s="31"/>
      <c r="AA137" s="31"/>
      <c r="AB137" s="31"/>
      <c r="AC137" s="32">
        <f t="shared" si="90"/>
        <v>0</v>
      </c>
      <c r="AD137" s="31"/>
      <c r="AE137" s="31"/>
      <c r="AF137" s="31"/>
      <c r="AG137" s="32">
        <f t="shared" si="91"/>
        <v>0</v>
      </c>
      <c r="AH137" s="32">
        <f t="shared" si="92"/>
        <v>0</v>
      </c>
      <c r="AI137" s="33">
        <f t="shared" si="87"/>
        <v>0</v>
      </c>
      <c r="AJ137" s="33">
        <f t="shared" si="86"/>
        <v>0</v>
      </c>
      <c r="AK137" s="109"/>
      <c r="AL137" s="109"/>
      <c r="AM137" s="109"/>
      <c r="AN137" s="109"/>
      <c r="AO137" s="109"/>
      <c r="AP137" s="109"/>
      <c r="AQ137" s="109"/>
      <c r="AR137" s="109"/>
    </row>
    <row r="138" spans="1:44" s="110" customFormat="1" hidden="1" outlineLevel="1" x14ac:dyDescent="0.25">
      <c r="A138" s="26">
        <v>16</v>
      </c>
      <c r="B138" s="26"/>
      <c r="C138" s="172"/>
      <c r="D138" s="247"/>
      <c r="E138" s="348"/>
      <c r="F138" s="166"/>
      <c r="G138" s="249"/>
      <c r="H138" s="28"/>
      <c r="I138" s="28"/>
      <c r="J138" s="623"/>
      <c r="K138" s="359"/>
      <c r="L138" s="375"/>
      <c r="M138" s="31"/>
      <c r="N138" s="31"/>
      <c r="O138" s="31"/>
      <c r="P138" s="178"/>
      <c r="Q138" s="178"/>
      <c r="R138" s="31"/>
      <c r="S138" s="31"/>
      <c r="T138" s="31"/>
      <c r="U138" s="32">
        <f t="shared" ref="U138" si="93">SUM(R138:T138)</f>
        <v>0</v>
      </c>
      <c r="V138" s="31"/>
      <c r="W138" s="31"/>
      <c r="X138" s="359"/>
      <c r="Y138" s="32">
        <f t="shared" ref="Y138" si="94">SUM(V138:X138)</f>
        <v>0</v>
      </c>
      <c r="Z138" s="31"/>
      <c r="AA138" s="31"/>
      <c r="AB138" s="31"/>
      <c r="AC138" s="32">
        <f t="shared" ref="AC138" si="95">SUM(Z138:AB138)</f>
        <v>0</v>
      </c>
      <c r="AD138" s="31"/>
      <c r="AE138" s="31"/>
      <c r="AF138" s="31"/>
      <c r="AG138" s="32">
        <f t="shared" ref="AG138" si="96">SUM(AD138:AF138)</f>
        <v>0</v>
      </c>
      <c r="AH138" s="32">
        <f t="shared" ref="AH138" si="97">SUM(U138,Y138,AC138,AG138)</f>
        <v>0</v>
      </c>
      <c r="AI138" s="33">
        <f t="shared" si="87"/>
        <v>0</v>
      </c>
      <c r="AJ138" s="33">
        <f t="shared" si="86"/>
        <v>0</v>
      </c>
      <c r="AK138" s="109"/>
      <c r="AL138" s="109"/>
      <c r="AM138" s="109"/>
      <c r="AN138" s="109"/>
      <c r="AO138" s="109"/>
      <c r="AP138" s="109"/>
      <c r="AQ138" s="109"/>
      <c r="AR138" s="109"/>
    </row>
    <row r="139" spans="1:44" s="110" customFormat="1" hidden="1" outlineLevel="1" x14ac:dyDescent="0.25">
      <c r="A139" s="26">
        <v>17</v>
      </c>
      <c r="B139" s="26"/>
      <c r="C139" s="172"/>
      <c r="D139" s="247"/>
      <c r="E139" s="272"/>
      <c r="F139" s="166"/>
      <c r="G139" s="249"/>
      <c r="H139" s="28"/>
      <c r="I139" s="28"/>
      <c r="J139" s="623"/>
      <c r="K139" s="359"/>
      <c r="L139" s="375"/>
      <c r="M139" s="31"/>
      <c r="N139" s="31"/>
      <c r="O139" s="31"/>
      <c r="P139" s="178"/>
      <c r="Q139" s="178"/>
      <c r="R139" s="31"/>
      <c r="S139" s="31"/>
      <c r="T139" s="31"/>
      <c r="U139" s="32">
        <f t="shared" si="88"/>
        <v>0</v>
      </c>
      <c r="V139" s="31"/>
      <c r="W139" s="31"/>
      <c r="X139" s="359"/>
      <c r="Y139" s="32">
        <f t="shared" si="89"/>
        <v>0</v>
      </c>
      <c r="Z139" s="31"/>
      <c r="AA139" s="31"/>
      <c r="AB139" s="31"/>
      <c r="AC139" s="32">
        <f t="shared" si="90"/>
        <v>0</v>
      </c>
      <c r="AD139" s="31"/>
      <c r="AE139" s="31"/>
      <c r="AF139" s="31"/>
      <c r="AG139" s="32">
        <f t="shared" si="91"/>
        <v>0</v>
      </c>
      <c r="AH139" s="32">
        <f t="shared" si="92"/>
        <v>0</v>
      </c>
      <c r="AI139" s="33">
        <f t="shared" si="87"/>
        <v>0</v>
      </c>
      <c r="AJ139" s="33">
        <f t="shared" si="86"/>
        <v>0</v>
      </c>
      <c r="AK139" s="109"/>
      <c r="AL139" s="109"/>
      <c r="AM139" s="109"/>
      <c r="AN139" s="109"/>
      <c r="AO139" s="109"/>
      <c r="AP139" s="109"/>
      <c r="AQ139" s="109"/>
      <c r="AR139" s="109"/>
    </row>
    <row r="140" spans="1:44" s="110" customFormat="1" hidden="1" outlineLevel="1" x14ac:dyDescent="0.25">
      <c r="A140" s="26">
        <v>18</v>
      </c>
      <c r="B140" s="26"/>
      <c r="C140" s="172"/>
      <c r="D140" s="247"/>
      <c r="E140" s="119"/>
      <c r="F140" s="166"/>
      <c r="G140" s="172"/>
      <c r="H140" s="28"/>
      <c r="I140" s="28"/>
      <c r="J140" s="623"/>
      <c r="K140" s="359"/>
      <c r="L140" s="375"/>
      <c r="M140" s="31"/>
      <c r="N140" s="31"/>
      <c r="O140" s="31"/>
      <c r="P140" s="178"/>
      <c r="Q140" s="178"/>
      <c r="R140" s="31"/>
      <c r="S140" s="31"/>
      <c r="T140" s="31"/>
      <c r="U140" s="32">
        <f t="shared" si="88"/>
        <v>0</v>
      </c>
      <c r="V140" s="31"/>
      <c r="W140" s="31"/>
      <c r="X140" s="438"/>
      <c r="Y140" s="32">
        <f t="shared" si="89"/>
        <v>0</v>
      </c>
      <c r="Z140" s="359"/>
      <c r="AA140" s="31"/>
      <c r="AB140" s="31"/>
      <c r="AC140" s="32">
        <f t="shared" ref="AC140" si="98">SUM(Z140:AB140)</f>
        <v>0</v>
      </c>
      <c r="AD140" s="31"/>
      <c r="AE140" s="31"/>
      <c r="AF140" s="31"/>
      <c r="AG140" s="32">
        <f t="shared" ref="AG140" si="99">SUM(AD140:AF140)</f>
        <v>0</v>
      </c>
      <c r="AH140" s="32">
        <f t="shared" ref="AH140" si="100">SUM(U140,Y140,AC140,AG140)</f>
        <v>0</v>
      </c>
      <c r="AI140" s="33">
        <f t="shared" si="87"/>
        <v>0</v>
      </c>
      <c r="AJ140" s="33">
        <f t="shared" si="86"/>
        <v>0</v>
      </c>
      <c r="AK140" s="109"/>
      <c r="AL140" s="109"/>
      <c r="AM140" s="109"/>
      <c r="AN140" s="109"/>
      <c r="AO140" s="109"/>
      <c r="AP140" s="109"/>
      <c r="AQ140" s="109"/>
      <c r="AR140" s="109"/>
    </row>
    <row r="141" spans="1:44" s="110" customFormat="1" hidden="1" outlineLevel="1" x14ac:dyDescent="0.25">
      <c r="A141" s="26">
        <v>19</v>
      </c>
      <c r="B141" s="26"/>
      <c r="C141" s="172"/>
      <c r="D141" s="247"/>
      <c r="E141" s="119"/>
      <c r="F141" s="166"/>
      <c r="G141" s="172"/>
      <c r="H141" s="28"/>
      <c r="I141" s="28"/>
      <c r="J141" s="623"/>
      <c r="K141" s="359"/>
      <c r="L141" s="375"/>
      <c r="M141" s="31"/>
      <c r="N141" s="31"/>
      <c r="O141" s="31"/>
      <c r="P141" s="178"/>
      <c r="Q141" s="178"/>
      <c r="R141" s="31"/>
      <c r="S141" s="31"/>
      <c r="T141" s="31"/>
      <c r="U141" s="32">
        <f t="shared" ref="U141:U156" si="101">SUM(R141:T141)</f>
        <v>0</v>
      </c>
      <c r="V141" s="31"/>
      <c r="W141" s="31"/>
      <c r="X141" s="438"/>
      <c r="Y141" s="32">
        <f t="shared" ref="Y141:Y156" si="102">SUM(V141:X141)</f>
        <v>0</v>
      </c>
      <c r="Z141" s="359"/>
      <c r="AA141" s="31"/>
      <c r="AB141" s="31"/>
      <c r="AC141" s="32">
        <f t="shared" ref="AC141:AC156" si="103">SUM(Z141:AB141)</f>
        <v>0</v>
      </c>
      <c r="AD141" s="31"/>
      <c r="AE141" s="31"/>
      <c r="AF141" s="31"/>
      <c r="AG141" s="32">
        <f t="shared" ref="AG141:AG156" si="104">SUM(AD141:AF141)</f>
        <v>0</v>
      </c>
      <c r="AH141" s="32">
        <f t="shared" ref="AH141:AH145" si="105">SUM(U141,Y141,AC141,AG141)</f>
        <v>0</v>
      </c>
      <c r="AI141" s="33">
        <f t="shared" si="87"/>
        <v>0</v>
      </c>
      <c r="AJ141" s="33">
        <f t="shared" si="86"/>
        <v>0</v>
      </c>
      <c r="AK141" s="109"/>
      <c r="AL141" s="109"/>
      <c r="AM141" s="109"/>
      <c r="AN141" s="109"/>
      <c r="AO141" s="109"/>
      <c r="AP141" s="109"/>
      <c r="AQ141" s="109"/>
      <c r="AR141" s="109"/>
    </row>
    <row r="142" spans="1:44" s="110" customFormat="1" hidden="1" outlineLevel="1" x14ac:dyDescent="0.25">
      <c r="A142" s="26">
        <v>20</v>
      </c>
      <c r="B142" s="26"/>
      <c r="C142" s="172"/>
      <c r="D142" s="247"/>
      <c r="E142" s="119"/>
      <c r="F142" s="166"/>
      <c r="G142" s="172"/>
      <c r="H142" s="28"/>
      <c r="I142" s="28"/>
      <c r="J142" s="623"/>
      <c r="K142" s="359"/>
      <c r="L142" s="375"/>
      <c r="M142" s="31"/>
      <c r="N142" s="31"/>
      <c r="O142" s="31"/>
      <c r="P142" s="178"/>
      <c r="Q142" s="178"/>
      <c r="R142" s="31"/>
      <c r="S142" s="31"/>
      <c r="T142" s="31"/>
      <c r="U142" s="32">
        <f t="shared" si="101"/>
        <v>0</v>
      </c>
      <c r="V142" s="31"/>
      <c r="W142" s="31"/>
      <c r="X142" s="438"/>
      <c r="Y142" s="32">
        <f t="shared" si="102"/>
        <v>0</v>
      </c>
      <c r="Z142" s="359"/>
      <c r="AA142" s="31"/>
      <c r="AB142" s="31"/>
      <c r="AC142" s="32">
        <f t="shared" si="103"/>
        <v>0</v>
      </c>
      <c r="AD142" s="31"/>
      <c r="AE142" s="31"/>
      <c r="AF142" s="31"/>
      <c r="AG142" s="32">
        <f t="shared" si="104"/>
        <v>0</v>
      </c>
      <c r="AH142" s="32">
        <f t="shared" si="105"/>
        <v>0</v>
      </c>
      <c r="AI142" s="33">
        <f t="shared" si="87"/>
        <v>0</v>
      </c>
      <c r="AJ142" s="33">
        <f t="shared" si="86"/>
        <v>0</v>
      </c>
      <c r="AK142" s="109"/>
      <c r="AL142" s="109"/>
      <c r="AM142" s="109"/>
      <c r="AN142" s="109"/>
      <c r="AO142" s="109"/>
      <c r="AP142" s="109"/>
      <c r="AQ142" s="109"/>
      <c r="AR142" s="109"/>
    </row>
    <row r="143" spans="1:44" s="110" customFormat="1" hidden="1" outlineLevel="1" x14ac:dyDescent="0.25">
      <c r="A143" s="26">
        <v>21</v>
      </c>
      <c r="B143" s="26"/>
      <c r="C143" s="172"/>
      <c r="D143" s="247"/>
      <c r="E143" s="119"/>
      <c r="F143" s="166"/>
      <c r="G143" s="172"/>
      <c r="H143" s="28"/>
      <c r="I143" s="28"/>
      <c r="J143" s="623"/>
      <c r="K143" s="359"/>
      <c r="L143" s="375"/>
      <c r="M143" s="31"/>
      <c r="N143" s="31"/>
      <c r="O143" s="31"/>
      <c r="P143" s="178"/>
      <c r="Q143" s="178"/>
      <c r="R143" s="31"/>
      <c r="S143" s="31"/>
      <c r="T143" s="31"/>
      <c r="U143" s="32">
        <f t="shared" si="101"/>
        <v>0</v>
      </c>
      <c r="V143" s="31"/>
      <c r="W143" s="31"/>
      <c r="X143" s="438"/>
      <c r="Y143" s="32">
        <f t="shared" si="102"/>
        <v>0</v>
      </c>
      <c r="Z143" s="359"/>
      <c r="AA143" s="31"/>
      <c r="AB143" s="31"/>
      <c r="AC143" s="32">
        <f t="shared" si="103"/>
        <v>0</v>
      </c>
      <c r="AD143" s="31"/>
      <c r="AE143" s="31"/>
      <c r="AF143" s="31"/>
      <c r="AG143" s="32">
        <f t="shared" si="104"/>
        <v>0</v>
      </c>
      <c r="AH143" s="32">
        <f t="shared" si="105"/>
        <v>0</v>
      </c>
      <c r="AI143" s="33">
        <f t="shared" si="87"/>
        <v>0</v>
      </c>
      <c r="AJ143" s="33">
        <f t="shared" si="86"/>
        <v>0</v>
      </c>
      <c r="AK143" s="109"/>
      <c r="AL143" s="109"/>
      <c r="AM143" s="109"/>
      <c r="AN143" s="109"/>
      <c r="AO143" s="109"/>
      <c r="AP143" s="109"/>
      <c r="AQ143" s="109"/>
      <c r="AR143" s="109"/>
    </row>
    <row r="144" spans="1:44" s="110" customFormat="1" hidden="1" outlineLevel="1" x14ac:dyDescent="0.25">
      <c r="A144" s="26">
        <v>22</v>
      </c>
      <c r="B144" s="26"/>
      <c r="C144" s="172"/>
      <c r="D144" s="247"/>
      <c r="E144" s="119"/>
      <c r="F144" s="166"/>
      <c r="G144" s="172"/>
      <c r="H144" s="28"/>
      <c r="I144" s="28"/>
      <c r="J144" s="623"/>
      <c r="K144" s="359"/>
      <c r="L144" s="375"/>
      <c r="M144" s="31"/>
      <c r="N144" s="31"/>
      <c r="O144" s="31"/>
      <c r="P144" s="178"/>
      <c r="Q144" s="178"/>
      <c r="R144" s="31"/>
      <c r="S144" s="31"/>
      <c r="T144" s="31"/>
      <c r="U144" s="32">
        <f t="shared" si="101"/>
        <v>0</v>
      </c>
      <c r="V144" s="31"/>
      <c r="W144" s="31"/>
      <c r="X144" s="438"/>
      <c r="Y144" s="32">
        <f t="shared" si="102"/>
        <v>0</v>
      </c>
      <c r="Z144" s="31"/>
      <c r="AA144" s="31"/>
      <c r="AB144" s="359"/>
      <c r="AC144" s="32">
        <f t="shared" si="103"/>
        <v>0</v>
      </c>
      <c r="AD144" s="31"/>
      <c r="AE144" s="31"/>
      <c r="AF144" s="31"/>
      <c r="AG144" s="32">
        <f t="shared" si="104"/>
        <v>0</v>
      </c>
      <c r="AH144" s="32">
        <f t="shared" si="105"/>
        <v>0</v>
      </c>
      <c r="AI144" s="33">
        <f t="shared" si="87"/>
        <v>0</v>
      </c>
      <c r="AJ144" s="33">
        <f t="shared" si="86"/>
        <v>0</v>
      </c>
      <c r="AK144" s="109"/>
      <c r="AL144" s="109"/>
      <c r="AM144" s="109"/>
      <c r="AN144" s="109"/>
      <c r="AO144" s="109"/>
      <c r="AP144" s="109"/>
      <c r="AQ144" s="109"/>
      <c r="AR144" s="109"/>
    </row>
    <row r="145" spans="1:44" s="110" customFormat="1" hidden="1" outlineLevel="1" x14ac:dyDescent="0.25">
      <c r="A145" s="26">
        <v>23</v>
      </c>
      <c r="B145" s="26"/>
      <c r="C145" s="172"/>
      <c r="D145" s="247"/>
      <c r="E145" s="119"/>
      <c r="F145" s="166"/>
      <c r="G145" s="172"/>
      <c r="H145" s="28"/>
      <c r="I145" s="28"/>
      <c r="J145" s="623"/>
      <c r="K145" s="359"/>
      <c r="L145" s="375"/>
      <c r="M145" s="31"/>
      <c r="N145" s="31"/>
      <c r="O145" s="31"/>
      <c r="P145" s="178"/>
      <c r="Q145" s="178"/>
      <c r="R145" s="31"/>
      <c r="S145" s="31"/>
      <c r="T145" s="31"/>
      <c r="U145" s="32">
        <f t="shared" si="101"/>
        <v>0</v>
      </c>
      <c r="V145" s="31"/>
      <c r="W145" s="31"/>
      <c r="X145" s="438"/>
      <c r="Y145" s="32">
        <f t="shared" si="102"/>
        <v>0</v>
      </c>
      <c r="Z145" s="31"/>
      <c r="AA145" s="31"/>
      <c r="AB145" s="359"/>
      <c r="AC145" s="32">
        <f t="shared" si="103"/>
        <v>0</v>
      </c>
      <c r="AD145" s="31"/>
      <c r="AE145" s="31"/>
      <c r="AF145" s="31"/>
      <c r="AG145" s="32">
        <f t="shared" si="104"/>
        <v>0</v>
      </c>
      <c r="AH145" s="32">
        <f t="shared" si="105"/>
        <v>0</v>
      </c>
      <c r="AI145" s="33">
        <f t="shared" si="87"/>
        <v>0</v>
      </c>
      <c r="AJ145" s="33">
        <f t="shared" si="86"/>
        <v>0</v>
      </c>
      <c r="AK145" s="109"/>
      <c r="AL145" s="109"/>
      <c r="AM145" s="109"/>
      <c r="AN145" s="109"/>
      <c r="AO145" s="109"/>
      <c r="AP145" s="109"/>
      <c r="AQ145" s="109"/>
      <c r="AR145" s="109"/>
    </row>
    <row r="146" spans="1:44" s="110" customFormat="1" hidden="1" outlineLevel="1" x14ac:dyDescent="0.25">
      <c r="A146" s="26">
        <v>24</v>
      </c>
      <c r="B146" s="26"/>
      <c r="C146" s="246"/>
      <c r="D146" s="363"/>
      <c r="E146" s="342"/>
      <c r="F146" s="166"/>
      <c r="G146" s="246"/>
      <c r="H146" s="28"/>
      <c r="I146" s="28"/>
      <c r="J146" s="623"/>
      <c r="K146" s="359"/>
      <c r="L146" s="375"/>
      <c r="M146" s="31"/>
      <c r="N146" s="31"/>
      <c r="O146" s="31"/>
      <c r="P146" s="178"/>
      <c r="Q146" s="178"/>
      <c r="R146" s="31"/>
      <c r="S146" s="31"/>
      <c r="T146" s="31"/>
      <c r="U146" s="32">
        <f t="shared" si="101"/>
        <v>0</v>
      </c>
      <c r="V146" s="31"/>
      <c r="W146" s="31"/>
      <c r="X146" s="438"/>
      <c r="Y146" s="32">
        <f t="shared" si="102"/>
        <v>0</v>
      </c>
      <c r="Z146" s="31"/>
      <c r="AA146" s="31"/>
      <c r="AB146" s="438"/>
      <c r="AC146" s="32">
        <f t="shared" si="103"/>
        <v>0</v>
      </c>
      <c r="AD146" s="31"/>
      <c r="AE146" s="31"/>
      <c r="AF146" s="31"/>
      <c r="AG146" s="32">
        <f t="shared" si="104"/>
        <v>0</v>
      </c>
      <c r="AH146" s="32">
        <f t="shared" ref="AH146:AH156" si="106">SUM(U146,Y146,AC146,AG146)</f>
        <v>0</v>
      </c>
      <c r="AI146" s="33">
        <f t="shared" si="87"/>
        <v>0</v>
      </c>
      <c r="AJ146" s="33">
        <f t="shared" si="86"/>
        <v>0</v>
      </c>
      <c r="AK146" s="109"/>
      <c r="AL146" s="109"/>
      <c r="AM146" s="109"/>
      <c r="AN146" s="109"/>
      <c r="AO146" s="109"/>
      <c r="AP146" s="109"/>
      <c r="AQ146" s="109"/>
      <c r="AR146" s="109"/>
    </row>
    <row r="147" spans="1:44" s="110" customFormat="1" hidden="1" outlineLevel="1" x14ac:dyDescent="0.25">
      <c r="A147" s="26">
        <v>25</v>
      </c>
      <c r="B147" s="26"/>
      <c r="C147" s="246"/>
      <c r="D147" s="363"/>
      <c r="E147" s="342"/>
      <c r="F147" s="166"/>
      <c r="G147" s="246"/>
      <c r="H147" s="28"/>
      <c r="I147" s="28"/>
      <c r="J147" s="623"/>
      <c r="K147" s="359"/>
      <c r="L147" s="375"/>
      <c r="M147" s="31"/>
      <c r="N147" s="31"/>
      <c r="O147" s="31"/>
      <c r="P147" s="178"/>
      <c r="Q147" s="178"/>
      <c r="R147" s="31"/>
      <c r="S147" s="31"/>
      <c r="T147" s="31"/>
      <c r="U147" s="32">
        <f t="shared" si="101"/>
        <v>0</v>
      </c>
      <c r="V147" s="31"/>
      <c r="W147" s="31"/>
      <c r="X147" s="438"/>
      <c r="Y147" s="32">
        <f t="shared" si="102"/>
        <v>0</v>
      </c>
      <c r="Z147" s="31"/>
      <c r="AA147" s="31"/>
      <c r="AB147" s="438"/>
      <c r="AC147" s="32">
        <f t="shared" si="103"/>
        <v>0</v>
      </c>
      <c r="AD147" s="31"/>
      <c r="AE147" s="31"/>
      <c r="AF147" s="31"/>
      <c r="AG147" s="32">
        <f t="shared" si="104"/>
        <v>0</v>
      </c>
      <c r="AH147" s="32">
        <f t="shared" si="106"/>
        <v>0</v>
      </c>
      <c r="AI147" s="33">
        <f t="shared" si="87"/>
        <v>0</v>
      </c>
      <c r="AJ147" s="33">
        <f t="shared" si="86"/>
        <v>0</v>
      </c>
      <c r="AK147" s="109"/>
      <c r="AL147" s="109"/>
      <c r="AM147" s="109"/>
      <c r="AN147" s="109"/>
      <c r="AO147" s="109"/>
      <c r="AP147" s="109"/>
      <c r="AQ147" s="109"/>
      <c r="AR147" s="109"/>
    </row>
    <row r="148" spans="1:44" s="110" customFormat="1" hidden="1" outlineLevel="1" x14ac:dyDescent="0.25">
      <c r="A148" s="26">
        <v>26</v>
      </c>
      <c r="B148" s="26"/>
      <c r="C148" s="246"/>
      <c r="D148" s="363"/>
      <c r="E148" s="342"/>
      <c r="F148" s="166"/>
      <c r="G148" s="246"/>
      <c r="H148" s="28"/>
      <c r="I148" s="28"/>
      <c r="J148" s="623"/>
      <c r="K148" s="359"/>
      <c r="L148" s="375"/>
      <c r="M148" s="31"/>
      <c r="N148" s="31"/>
      <c r="O148" s="31"/>
      <c r="P148" s="178"/>
      <c r="Q148" s="178"/>
      <c r="R148" s="31"/>
      <c r="S148" s="31"/>
      <c r="T148" s="31"/>
      <c r="U148" s="32">
        <f t="shared" si="101"/>
        <v>0</v>
      </c>
      <c r="V148" s="31"/>
      <c r="W148" s="31"/>
      <c r="X148" s="438"/>
      <c r="Y148" s="32">
        <f t="shared" si="102"/>
        <v>0</v>
      </c>
      <c r="Z148" s="31"/>
      <c r="AA148" s="31"/>
      <c r="AB148" s="438"/>
      <c r="AC148" s="32">
        <f t="shared" si="103"/>
        <v>0</v>
      </c>
      <c r="AD148" s="31"/>
      <c r="AE148" s="31"/>
      <c r="AF148" s="31"/>
      <c r="AG148" s="32">
        <f t="shared" si="104"/>
        <v>0</v>
      </c>
      <c r="AH148" s="32">
        <f t="shared" si="106"/>
        <v>0</v>
      </c>
      <c r="AI148" s="33">
        <f t="shared" si="87"/>
        <v>0</v>
      </c>
      <c r="AJ148" s="33">
        <f t="shared" si="86"/>
        <v>0</v>
      </c>
      <c r="AK148" s="109"/>
      <c r="AL148" s="109"/>
      <c r="AM148" s="109"/>
      <c r="AN148" s="109"/>
      <c r="AO148" s="109"/>
      <c r="AP148" s="109"/>
      <c r="AQ148" s="109"/>
      <c r="AR148" s="109"/>
    </row>
    <row r="149" spans="1:44" s="110" customFormat="1" hidden="1" outlineLevel="1" x14ac:dyDescent="0.25">
      <c r="A149" s="26">
        <v>27</v>
      </c>
      <c r="B149" s="26"/>
      <c r="C149" s="246"/>
      <c r="D149" s="363"/>
      <c r="E149" s="342"/>
      <c r="F149" s="166"/>
      <c r="G149" s="246"/>
      <c r="H149" s="28"/>
      <c r="I149" s="28"/>
      <c r="J149" s="623"/>
      <c r="K149" s="359"/>
      <c r="L149" s="375"/>
      <c r="M149" s="31"/>
      <c r="N149" s="31"/>
      <c r="O149" s="31"/>
      <c r="P149" s="178"/>
      <c r="Q149" s="178"/>
      <c r="R149" s="31"/>
      <c r="S149" s="31"/>
      <c r="T149" s="31"/>
      <c r="U149" s="32">
        <f t="shared" si="101"/>
        <v>0</v>
      </c>
      <c r="V149" s="31"/>
      <c r="W149" s="31"/>
      <c r="X149" s="31"/>
      <c r="Y149" s="32">
        <f t="shared" si="102"/>
        <v>0</v>
      </c>
      <c r="Z149" s="31"/>
      <c r="AA149" s="31"/>
      <c r="AB149" s="31"/>
      <c r="AC149" s="32">
        <f t="shared" si="103"/>
        <v>0</v>
      </c>
      <c r="AD149" s="31"/>
      <c r="AE149" s="31"/>
      <c r="AF149" s="31"/>
      <c r="AG149" s="32">
        <f t="shared" si="104"/>
        <v>0</v>
      </c>
      <c r="AH149" s="32">
        <f t="shared" si="106"/>
        <v>0</v>
      </c>
      <c r="AI149" s="33">
        <f t="shared" si="87"/>
        <v>0</v>
      </c>
      <c r="AJ149" s="33">
        <f t="shared" si="86"/>
        <v>0</v>
      </c>
      <c r="AK149" s="109"/>
      <c r="AL149" s="109"/>
      <c r="AM149" s="109"/>
      <c r="AN149" s="109"/>
      <c r="AO149" s="109"/>
      <c r="AP149" s="109"/>
      <c r="AQ149" s="109"/>
      <c r="AR149" s="109"/>
    </row>
    <row r="150" spans="1:44" s="110" customFormat="1" hidden="1" outlineLevel="1" x14ac:dyDescent="0.25">
      <c r="A150" s="26">
        <v>28</v>
      </c>
      <c r="B150" s="26"/>
      <c r="C150" s="188"/>
      <c r="D150" s="322"/>
      <c r="E150" s="166"/>
      <c r="F150" s="166"/>
      <c r="G150" s="246"/>
      <c r="H150" s="243"/>
      <c r="I150" s="352"/>
      <c r="J150" s="623"/>
      <c r="K150" s="359"/>
      <c r="L150" s="375"/>
      <c r="M150" s="31"/>
      <c r="N150" s="31"/>
      <c r="O150" s="31"/>
      <c r="P150" s="386"/>
      <c r="Q150" s="386"/>
      <c r="R150" s="31"/>
      <c r="S150" s="31"/>
      <c r="T150" s="31"/>
      <c r="U150" s="32">
        <f t="shared" si="101"/>
        <v>0</v>
      </c>
      <c r="V150" s="31"/>
      <c r="W150" s="31"/>
      <c r="X150" s="31"/>
      <c r="Y150" s="32">
        <f t="shared" si="102"/>
        <v>0</v>
      </c>
      <c r="Z150" s="31"/>
      <c r="AA150" s="31"/>
      <c r="AB150" s="31"/>
      <c r="AC150" s="32">
        <f t="shared" si="103"/>
        <v>0</v>
      </c>
      <c r="AD150" s="31"/>
      <c r="AE150" s="31"/>
      <c r="AF150" s="31"/>
      <c r="AG150" s="32">
        <f t="shared" si="104"/>
        <v>0</v>
      </c>
      <c r="AH150" s="32">
        <f t="shared" si="106"/>
        <v>0</v>
      </c>
      <c r="AI150" s="33">
        <f t="shared" si="87"/>
        <v>0</v>
      </c>
      <c r="AJ150" s="33">
        <f t="shared" si="86"/>
        <v>0</v>
      </c>
      <c r="AK150" s="109"/>
      <c r="AL150" s="109"/>
      <c r="AM150" s="109"/>
      <c r="AN150" s="109"/>
      <c r="AO150" s="109"/>
      <c r="AP150" s="109"/>
      <c r="AQ150" s="109"/>
      <c r="AR150" s="109"/>
    </row>
    <row r="151" spans="1:44" s="110" customFormat="1" hidden="1" outlineLevel="1" x14ac:dyDescent="0.25">
      <c r="A151" s="26">
        <v>29</v>
      </c>
      <c r="B151" s="26"/>
      <c r="C151" s="188"/>
      <c r="D151" s="322"/>
      <c r="E151" s="166"/>
      <c r="F151" s="166"/>
      <c r="G151" s="246"/>
      <c r="H151" s="243"/>
      <c r="I151" s="352"/>
      <c r="J151" s="623"/>
      <c r="K151" s="359"/>
      <c r="L151" s="375"/>
      <c r="M151" s="31"/>
      <c r="N151" s="31"/>
      <c r="O151" s="31"/>
      <c r="P151" s="386"/>
      <c r="Q151" s="386"/>
      <c r="R151" s="31"/>
      <c r="S151" s="31"/>
      <c r="T151" s="31"/>
      <c r="U151" s="32">
        <f t="shared" si="101"/>
        <v>0</v>
      </c>
      <c r="V151" s="31"/>
      <c r="W151" s="31"/>
      <c r="X151" s="31"/>
      <c r="Y151" s="32">
        <f t="shared" si="102"/>
        <v>0</v>
      </c>
      <c r="Z151" s="31"/>
      <c r="AA151" s="31"/>
      <c r="AB151" s="31"/>
      <c r="AC151" s="32">
        <f t="shared" si="103"/>
        <v>0</v>
      </c>
      <c r="AD151" s="31"/>
      <c r="AE151" s="31"/>
      <c r="AF151" s="31"/>
      <c r="AG151" s="32">
        <f t="shared" si="104"/>
        <v>0</v>
      </c>
      <c r="AH151" s="32">
        <f t="shared" si="106"/>
        <v>0</v>
      </c>
      <c r="AI151" s="33">
        <f t="shared" si="87"/>
        <v>0</v>
      </c>
      <c r="AJ151" s="33">
        <f t="shared" si="86"/>
        <v>0</v>
      </c>
      <c r="AK151" s="109"/>
      <c r="AL151" s="109"/>
      <c r="AM151" s="109"/>
      <c r="AN151" s="109"/>
      <c r="AO151" s="109"/>
      <c r="AP151" s="109"/>
      <c r="AQ151" s="109"/>
      <c r="AR151" s="109"/>
    </row>
    <row r="152" spans="1:44" s="110" customFormat="1" hidden="1" outlineLevel="1" x14ac:dyDescent="0.25">
      <c r="A152" s="26">
        <v>29</v>
      </c>
      <c r="B152" s="26"/>
      <c r="C152" s="188"/>
      <c r="D152" s="322"/>
      <c r="E152" s="166"/>
      <c r="F152" s="166"/>
      <c r="G152" s="246"/>
      <c r="H152" s="243"/>
      <c r="I152" s="352"/>
      <c r="J152" s="623"/>
      <c r="K152" s="359"/>
      <c r="L152" s="375"/>
      <c r="M152" s="31"/>
      <c r="N152" s="31"/>
      <c r="O152" s="31"/>
      <c r="P152" s="386"/>
      <c r="Q152" s="386"/>
      <c r="R152" s="31"/>
      <c r="S152" s="31"/>
      <c r="T152" s="31"/>
      <c r="U152" s="32">
        <f t="shared" si="101"/>
        <v>0</v>
      </c>
      <c r="V152" s="31"/>
      <c r="W152" s="31"/>
      <c r="X152" s="31"/>
      <c r="Y152" s="32">
        <f t="shared" si="102"/>
        <v>0</v>
      </c>
      <c r="Z152" s="31"/>
      <c r="AA152" s="31"/>
      <c r="AB152" s="31"/>
      <c r="AC152" s="32">
        <f t="shared" si="103"/>
        <v>0</v>
      </c>
      <c r="AD152" s="31"/>
      <c r="AE152" s="31"/>
      <c r="AF152" s="31"/>
      <c r="AG152" s="32">
        <f t="shared" si="104"/>
        <v>0</v>
      </c>
      <c r="AH152" s="32">
        <f t="shared" si="106"/>
        <v>0</v>
      </c>
      <c r="AI152" s="33">
        <f t="shared" si="87"/>
        <v>0</v>
      </c>
      <c r="AJ152" s="33">
        <f t="shared" si="86"/>
        <v>0</v>
      </c>
      <c r="AK152" s="109"/>
      <c r="AL152" s="109"/>
      <c r="AM152" s="109"/>
      <c r="AN152" s="109"/>
      <c r="AO152" s="109"/>
      <c r="AP152" s="109"/>
      <c r="AQ152" s="109"/>
      <c r="AR152" s="109"/>
    </row>
    <row r="153" spans="1:44" s="110" customFormat="1" hidden="1" outlineLevel="1" x14ac:dyDescent="0.25">
      <c r="A153" s="26">
        <v>30</v>
      </c>
      <c r="B153" s="26"/>
      <c r="C153" s="188"/>
      <c r="D153" s="322"/>
      <c r="E153" s="166"/>
      <c r="F153" s="166"/>
      <c r="G153" s="246"/>
      <c r="H153" s="243"/>
      <c r="I153" s="352"/>
      <c r="J153" s="623"/>
      <c r="K153" s="359"/>
      <c r="L153" s="375"/>
      <c r="M153" s="31"/>
      <c r="N153" s="31"/>
      <c r="O153" s="31"/>
      <c r="P153" s="386"/>
      <c r="Q153" s="386"/>
      <c r="R153" s="31"/>
      <c r="S153" s="31"/>
      <c r="T153" s="31"/>
      <c r="U153" s="32">
        <f t="shared" si="101"/>
        <v>0</v>
      </c>
      <c r="V153" s="31"/>
      <c r="W153" s="31"/>
      <c r="X153" s="31"/>
      <c r="Y153" s="32">
        <f t="shared" si="102"/>
        <v>0</v>
      </c>
      <c r="Z153" s="31"/>
      <c r="AA153" s="31"/>
      <c r="AB153" s="31"/>
      <c r="AC153" s="32">
        <f t="shared" si="103"/>
        <v>0</v>
      </c>
      <c r="AD153" s="31"/>
      <c r="AE153" s="31"/>
      <c r="AF153" s="31"/>
      <c r="AG153" s="32">
        <f t="shared" si="104"/>
        <v>0</v>
      </c>
      <c r="AH153" s="32">
        <f t="shared" si="106"/>
        <v>0</v>
      </c>
      <c r="AI153" s="33">
        <f t="shared" si="87"/>
        <v>0</v>
      </c>
      <c r="AJ153" s="33">
        <f t="shared" si="86"/>
        <v>0</v>
      </c>
      <c r="AK153" s="109"/>
      <c r="AL153" s="109"/>
      <c r="AM153" s="109"/>
      <c r="AN153" s="109"/>
      <c r="AO153" s="109"/>
      <c r="AP153" s="109"/>
      <c r="AQ153" s="109"/>
      <c r="AR153" s="109"/>
    </row>
    <row r="154" spans="1:44" s="110" customFormat="1" hidden="1" outlineLevel="1" x14ac:dyDescent="0.25">
      <c r="A154" s="26">
        <v>31</v>
      </c>
      <c r="B154" s="26"/>
      <c r="C154" s="188"/>
      <c r="D154" s="322"/>
      <c r="E154" s="166"/>
      <c r="F154" s="166"/>
      <c r="G154" s="246"/>
      <c r="H154" s="243"/>
      <c r="I154" s="352"/>
      <c r="J154" s="623"/>
      <c r="K154" s="359"/>
      <c r="L154" s="375"/>
      <c r="M154" s="31"/>
      <c r="N154" s="31"/>
      <c r="O154" s="31"/>
      <c r="P154" s="386"/>
      <c r="Q154" s="386"/>
      <c r="R154" s="31"/>
      <c r="S154" s="31"/>
      <c r="T154" s="31"/>
      <c r="U154" s="32">
        <f t="shared" si="101"/>
        <v>0</v>
      </c>
      <c r="V154" s="31"/>
      <c r="W154" s="31"/>
      <c r="X154" s="31"/>
      <c r="Y154" s="32">
        <f t="shared" si="102"/>
        <v>0</v>
      </c>
      <c r="Z154" s="31"/>
      <c r="AA154" s="31"/>
      <c r="AB154" s="31"/>
      <c r="AC154" s="32">
        <f t="shared" si="103"/>
        <v>0</v>
      </c>
      <c r="AD154" s="31"/>
      <c r="AE154" s="31"/>
      <c r="AF154" s="31"/>
      <c r="AG154" s="32">
        <f t="shared" si="104"/>
        <v>0</v>
      </c>
      <c r="AH154" s="32">
        <f t="shared" si="106"/>
        <v>0</v>
      </c>
      <c r="AI154" s="33">
        <f t="shared" si="87"/>
        <v>0</v>
      </c>
      <c r="AJ154" s="33">
        <f t="shared" si="86"/>
        <v>0</v>
      </c>
      <c r="AK154" s="109"/>
      <c r="AL154" s="109"/>
      <c r="AM154" s="109"/>
      <c r="AN154" s="109"/>
      <c r="AO154" s="109"/>
      <c r="AP154" s="109"/>
      <c r="AQ154" s="109"/>
      <c r="AR154" s="109"/>
    </row>
    <row r="155" spans="1:44" s="110" customFormat="1" hidden="1" outlineLevel="1" x14ac:dyDescent="0.25">
      <c r="A155" s="26">
        <v>32</v>
      </c>
      <c r="B155" s="26"/>
      <c r="C155" s="188"/>
      <c r="D155" s="322"/>
      <c r="E155" s="166"/>
      <c r="F155" s="166"/>
      <c r="G155" s="246"/>
      <c r="H155" s="243"/>
      <c r="I155" s="352"/>
      <c r="J155" s="623"/>
      <c r="K155" s="359"/>
      <c r="L155" s="375"/>
      <c r="M155" s="31"/>
      <c r="N155" s="31"/>
      <c r="O155" s="31"/>
      <c r="P155" s="386"/>
      <c r="Q155" s="386"/>
      <c r="R155" s="31"/>
      <c r="S155" s="31"/>
      <c r="T155" s="31"/>
      <c r="U155" s="32">
        <f t="shared" si="101"/>
        <v>0</v>
      </c>
      <c r="V155" s="31"/>
      <c r="W155" s="31"/>
      <c r="X155" s="31"/>
      <c r="Y155" s="32">
        <f t="shared" si="102"/>
        <v>0</v>
      </c>
      <c r="Z155" s="31"/>
      <c r="AA155" s="31"/>
      <c r="AB155" s="31"/>
      <c r="AC155" s="32">
        <f t="shared" si="103"/>
        <v>0</v>
      </c>
      <c r="AD155" s="31"/>
      <c r="AE155" s="31"/>
      <c r="AF155" s="31"/>
      <c r="AG155" s="32">
        <f t="shared" si="104"/>
        <v>0</v>
      </c>
      <c r="AH155" s="32">
        <f t="shared" si="106"/>
        <v>0</v>
      </c>
      <c r="AI155" s="33">
        <f t="shared" si="87"/>
        <v>0</v>
      </c>
      <c r="AJ155" s="33">
        <f t="shared" si="86"/>
        <v>0</v>
      </c>
      <c r="AK155" s="109"/>
      <c r="AL155" s="109"/>
      <c r="AM155" s="109"/>
      <c r="AN155" s="109"/>
      <c r="AO155" s="109"/>
      <c r="AP155" s="109"/>
      <c r="AQ155" s="109"/>
      <c r="AR155" s="109"/>
    </row>
    <row r="156" spans="1:44" s="110" customFormat="1" hidden="1" outlineLevel="1" x14ac:dyDescent="0.25">
      <c r="A156" s="26">
        <v>33</v>
      </c>
      <c r="B156" s="26"/>
      <c r="C156" s="188"/>
      <c r="D156" s="322"/>
      <c r="E156" s="166"/>
      <c r="F156" s="166"/>
      <c r="G156" s="246"/>
      <c r="H156" s="243"/>
      <c r="I156" s="352"/>
      <c r="J156" s="623"/>
      <c r="K156" s="359"/>
      <c r="L156" s="375"/>
      <c r="M156" s="31"/>
      <c r="N156" s="31"/>
      <c r="O156" s="31"/>
      <c r="P156" s="386"/>
      <c r="Q156" s="386"/>
      <c r="R156" s="31"/>
      <c r="S156" s="31"/>
      <c r="T156" s="31"/>
      <c r="U156" s="32">
        <f t="shared" si="101"/>
        <v>0</v>
      </c>
      <c r="V156" s="31"/>
      <c r="W156" s="31"/>
      <c r="X156" s="31"/>
      <c r="Y156" s="32">
        <f t="shared" si="102"/>
        <v>0</v>
      </c>
      <c r="Z156" s="31"/>
      <c r="AA156" s="31"/>
      <c r="AB156" s="31"/>
      <c r="AC156" s="32">
        <f t="shared" si="103"/>
        <v>0</v>
      </c>
      <c r="AD156" s="31"/>
      <c r="AE156" s="31"/>
      <c r="AF156" s="31"/>
      <c r="AG156" s="32">
        <f t="shared" si="104"/>
        <v>0</v>
      </c>
      <c r="AH156" s="32">
        <f t="shared" si="106"/>
        <v>0</v>
      </c>
      <c r="AI156" s="33">
        <f t="shared" si="87"/>
        <v>0</v>
      </c>
      <c r="AJ156" s="33">
        <f t="shared" si="86"/>
        <v>0</v>
      </c>
      <c r="AK156" s="109"/>
      <c r="AL156" s="109"/>
      <c r="AM156" s="109"/>
      <c r="AN156" s="109"/>
      <c r="AO156" s="109"/>
      <c r="AP156" s="109"/>
      <c r="AQ156" s="109"/>
      <c r="AR156" s="109"/>
    </row>
    <row r="157" spans="1:44" s="74" customFormat="1" x14ac:dyDescent="0.25">
      <c r="A157" s="599" t="s">
        <v>55</v>
      </c>
      <c r="B157" s="600"/>
      <c r="C157" s="601"/>
      <c r="D157" s="601"/>
      <c r="E157" s="601"/>
      <c r="F157" s="601"/>
      <c r="G157" s="601"/>
      <c r="H157" s="601"/>
      <c r="I157" s="602"/>
      <c r="J157" s="455">
        <f>+J122</f>
        <v>313038550</v>
      </c>
      <c r="K157" s="455">
        <f>SUM(K123:K156)</f>
        <v>313038550</v>
      </c>
      <c r="L157" s="456"/>
      <c r="M157" s="455" t="e">
        <f>SUM(#REF!)</f>
        <v>#REF!</v>
      </c>
      <c r="N157" s="455" t="e">
        <f>SUM(#REF!)</f>
        <v>#REF!</v>
      </c>
      <c r="O157" s="455" t="e">
        <f>SUM(#REF!)</f>
        <v>#REF!</v>
      </c>
      <c r="P157" s="457"/>
      <c r="Q157" s="458"/>
      <c r="R157" s="455">
        <f>SUM(R123:R156)</f>
        <v>49172200</v>
      </c>
      <c r="S157" s="455">
        <f>SUM(S123:S156)</f>
        <v>0</v>
      </c>
      <c r="T157" s="455">
        <f>SUM(T123:T156)</f>
        <v>103252050</v>
      </c>
      <c r="U157" s="455">
        <f>SUM(U123:U149)</f>
        <v>152424250</v>
      </c>
      <c r="V157" s="455">
        <f t="shared" ref="V157:AC157" si="107">SUM(V123:V149)</f>
        <v>0</v>
      </c>
      <c r="W157" s="455">
        <f t="shared" si="107"/>
        <v>0</v>
      </c>
      <c r="X157" s="455">
        <f t="shared" si="107"/>
        <v>0</v>
      </c>
      <c r="Y157" s="455">
        <f t="shared" si="107"/>
        <v>0</v>
      </c>
      <c r="Z157" s="455">
        <f t="shared" si="107"/>
        <v>0</v>
      </c>
      <c r="AA157" s="455">
        <f t="shared" si="107"/>
        <v>0</v>
      </c>
      <c r="AB157" s="455">
        <f t="shared" si="107"/>
        <v>0</v>
      </c>
      <c r="AC157" s="455">
        <f t="shared" si="107"/>
        <v>0</v>
      </c>
      <c r="AD157" s="455">
        <f>SUM(AD123:AD156)</f>
        <v>0</v>
      </c>
      <c r="AE157" s="455">
        <f>SUM(AE123:AE156)</f>
        <v>0</v>
      </c>
      <c r="AF157" s="455">
        <f>SUM(AF123:AF156)</f>
        <v>0</v>
      </c>
      <c r="AG157" s="455">
        <f>SUM(AG123:AG156)</f>
        <v>0</v>
      </c>
      <c r="AH157" s="455">
        <f>SUM(AH123:AH156)</f>
        <v>152424250</v>
      </c>
      <c r="AI157" s="459">
        <f>IF(ISERROR(AH157/J157),0,AH157/J157)</f>
        <v>0.48691846419554397</v>
      </c>
      <c r="AJ157" s="459">
        <f>IF(ISERROR(AH157/$AH$356),0,AH157/$AH$356)</f>
        <v>7.8648342141419109E-2</v>
      </c>
      <c r="AK157" s="12"/>
      <c r="AL157" s="12"/>
      <c r="AM157" s="12"/>
      <c r="AN157" s="12"/>
      <c r="AO157" s="12"/>
      <c r="AP157" s="12"/>
      <c r="AQ157" s="12"/>
      <c r="AR157" s="12"/>
    </row>
    <row r="158" spans="1:44" x14ac:dyDescent="0.25">
      <c r="A158" s="590" t="s">
        <v>56</v>
      </c>
      <c r="B158" s="591"/>
      <c r="C158" s="591"/>
      <c r="D158" s="591"/>
      <c r="E158" s="592"/>
      <c r="F158" s="17"/>
      <c r="G158" s="18"/>
      <c r="H158" s="19"/>
      <c r="I158" s="19"/>
      <c r="J158" s="576">
        <v>179163000</v>
      </c>
      <c r="K158" s="20"/>
      <c r="L158" s="21"/>
      <c r="M158" s="22"/>
      <c r="N158" s="22"/>
      <c r="O158" s="22"/>
      <c r="P158" s="18"/>
      <c r="Q158" s="23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538"/>
      <c r="AJ158" s="538"/>
    </row>
    <row r="159" spans="1:44" outlineLevel="1" x14ac:dyDescent="0.25">
      <c r="A159" s="26">
        <v>1</v>
      </c>
      <c r="B159" s="26"/>
      <c r="C159" s="114" t="s">
        <v>332</v>
      </c>
      <c r="D159" s="82">
        <v>44216</v>
      </c>
      <c r="E159" s="119" t="s">
        <v>330</v>
      </c>
      <c r="F159" s="166" t="s">
        <v>148</v>
      </c>
      <c r="G159" s="192" t="s">
        <v>149</v>
      </c>
      <c r="H159" s="6"/>
      <c r="I159" s="6"/>
      <c r="J159" s="623"/>
      <c r="K159" s="359">
        <v>23947500</v>
      </c>
      <c r="L159" s="375" t="s">
        <v>112</v>
      </c>
      <c r="M159" s="56"/>
      <c r="N159" s="191"/>
      <c r="O159" s="56"/>
      <c r="P159" s="192"/>
      <c r="Q159" s="192"/>
      <c r="R159" s="31"/>
      <c r="S159" s="31">
        <v>23947500</v>
      </c>
      <c r="T159" s="31"/>
      <c r="U159" s="32">
        <f>SUM(R159:T159)</f>
        <v>23947500</v>
      </c>
      <c r="V159" s="359"/>
      <c r="W159" s="31"/>
      <c r="X159" s="31"/>
      <c r="Y159" s="32">
        <f>SUM(V159:X159)</f>
        <v>0</v>
      </c>
      <c r="Z159" s="31"/>
      <c r="AA159" s="31"/>
      <c r="AB159" s="31"/>
      <c r="AC159" s="32">
        <f>SUM(Z159:AB159)</f>
        <v>0</v>
      </c>
      <c r="AD159" s="31"/>
      <c r="AE159" s="31"/>
      <c r="AF159" s="31"/>
      <c r="AG159" s="32">
        <f>SUM(AD159:AF159)</f>
        <v>0</v>
      </c>
      <c r="AH159" s="32">
        <f>SUM(U159,Y159,AC159,AG159)</f>
        <v>23947500</v>
      </c>
      <c r="AI159" s="33">
        <f>IF(ISERROR(AH159/$J$158),0,AH159/$J$158)</f>
        <v>0.13366320054922054</v>
      </c>
      <c r="AJ159" s="33">
        <f t="shared" ref="AJ159:AJ171" si="108">IF(ISERROR(AH159/$AH$356),"-",AH159/$AH$356)</f>
        <v>1.235650609028179E-2</v>
      </c>
      <c r="AK159" s="12"/>
      <c r="AL159" s="12"/>
      <c r="AM159" s="12"/>
      <c r="AN159" s="12"/>
      <c r="AO159" s="12"/>
      <c r="AP159" s="12"/>
      <c r="AQ159" s="12"/>
      <c r="AR159" s="12"/>
    </row>
    <row r="160" spans="1:44" outlineLevel="1" x14ac:dyDescent="0.25">
      <c r="A160" s="26">
        <v>2</v>
      </c>
      <c r="B160" s="26"/>
      <c r="C160" s="114" t="s">
        <v>333</v>
      </c>
      <c r="D160" s="82">
        <v>44281</v>
      </c>
      <c r="E160" s="119" t="s">
        <v>331</v>
      </c>
      <c r="F160" s="166" t="s">
        <v>148</v>
      </c>
      <c r="G160" s="192" t="s">
        <v>149</v>
      </c>
      <c r="H160" s="36"/>
      <c r="I160" s="36"/>
      <c r="J160" s="623"/>
      <c r="K160" s="359">
        <v>46564650</v>
      </c>
      <c r="L160" s="375" t="s">
        <v>112</v>
      </c>
      <c r="M160" s="31"/>
      <c r="N160" s="31"/>
      <c r="O160" s="31"/>
      <c r="P160" s="182"/>
      <c r="Q160" s="182"/>
      <c r="R160" s="31"/>
      <c r="S160" s="31"/>
      <c r="T160" s="31">
        <f>+K160*0.7</f>
        <v>32595254.999999996</v>
      </c>
      <c r="U160" s="32">
        <f t="shared" ref="U160:U171" si="109">SUM(R160:T160)</f>
        <v>32595254.999999996</v>
      </c>
      <c r="V160" s="436"/>
      <c r="W160" s="31"/>
      <c r="X160" s="31"/>
      <c r="Y160" s="32">
        <f t="shared" ref="Y160:Y163" si="110">SUM(V160:X160)</f>
        <v>0</v>
      </c>
      <c r="Z160" s="31"/>
      <c r="AA160" s="31"/>
      <c r="AB160" s="31"/>
      <c r="AC160" s="32">
        <f t="shared" ref="AC160:AC171" si="111">SUM(Z160:AB160)</f>
        <v>0</v>
      </c>
      <c r="AD160" s="31"/>
      <c r="AE160" s="31"/>
      <c r="AF160" s="31"/>
      <c r="AG160" s="32">
        <f t="shared" ref="AG160:AG171" si="112">SUM(AD160:AF160)</f>
        <v>0</v>
      </c>
      <c r="AH160" s="32">
        <f t="shared" ref="AH160:AH167" si="113">SUM(U160,Y160,AC160,AG160)</f>
        <v>32595254.999999996</v>
      </c>
      <c r="AI160" s="33">
        <f t="shared" ref="AI160:AI171" si="114">IF(ISERROR(AH160/$J$158),0,AH160/$J$158)</f>
        <v>0.18193072788466366</v>
      </c>
      <c r="AJ160" s="33">
        <f t="shared" si="108"/>
        <v>1.6818601813207556E-2</v>
      </c>
      <c r="AK160" s="12"/>
      <c r="AL160" s="12"/>
      <c r="AM160" s="12"/>
      <c r="AN160" s="12"/>
      <c r="AO160" s="12"/>
      <c r="AP160" s="12"/>
      <c r="AQ160" s="12"/>
      <c r="AR160" s="12"/>
    </row>
    <row r="161" spans="1:44" s="110" customFormat="1" outlineLevel="1" x14ac:dyDescent="0.25">
      <c r="A161" s="26">
        <v>3</v>
      </c>
      <c r="B161" s="26"/>
      <c r="C161" s="114"/>
      <c r="D161" s="82"/>
      <c r="E161" s="119"/>
      <c r="F161" s="166"/>
      <c r="G161" s="172"/>
      <c r="H161" s="36"/>
      <c r="I161" s="36"/>
      <c r="J161" s="623"/>
      <c r="K161" s="359">
        <f>179163000-K160-K159</f>
        <v>108650850</v>
      </c>
      <c r="L161" s="375" t="s">
        <v>112</v>
      </c>
      <c r="M161" s="31"/>
      <c r="N161" s="31"/>
      <c r="O161" s="31"/>
      <c r="P161" s="182"/>
      <c r="Q161" s="182"/>
      <c r="R161" s="31"/>
      <c r="S161" s="31"/>
      <c r="T161" s="31"/>
      <c r="U161" s="32">
        <f t="shared" si="109"/>
        <v>0</v>
      </c>
      <c r="V161" s="436"/>
      <c r="W161" s="31"/>
      <c r="X161" s="31"/>
      <c r="Y161" s="32">
        <f t="shared" si="110"/>
        <v>0</v>
      </c>
      <c r="Z161" s="31"/>
      <c r="AA161" s="31"/>
      <c r="AB161" s="31"/>
      <c r="AC161" s="32">
        <f t="shared" si="111"/>
        <v>0</v>
      </c>
      <c r="AD161" s="31"/>
      <c r="AE161" s="31"/>
      <c r="AF161" s="31"/>
      <c r="AG161" s="32">
        <f t="shared" si="112"/>
        <v>0</v>
      </c>
      <c r="AH161" s="32">
        <f t="shared" si="113"/>
        <v>0</v>
      </c>
      <c r="AI161" s="33">
        <f t="shared" si="114"/>
        <v>0</v>
      </c>
      <c r="AJ161" s="33">
        <f t="shared" si="108"/>
        <v>0</v>
      </c>
      <c r="AK161" s="109"/>
      <c r="AL161" s="109"/>
      <c r="AM161" s="109"/>
      <c r="AN161" s="109"/>
      <c r="AO161" s="109"/>
      <c r="AP161" s="109"/>
      <c r="AQ161" s="109"/>
      <c r="AR161" s="109"/>
    </row>
    <row r="162" spans="1:44" s="110" customFormat="1" hidden="1" outlineLevel="1" x14ac:dyDescent="0.25">
      <c r="A162" s="26">
        <v>4</v>
      </c>
      <c r="B162" s="26"/>
      <c r="C162" s="114"/>
      <c r="D162" s="82"/>
      <c r="E162" s="119"/>
      <c r="F162" s="166"/>
      <c r="G162" s="172"/>
      <c r="H162" s="36"/>
      <c r="I162" s="36"/>
      <c r="J162" s="623"/>
      <c r="K162" s="359"/>
      <c r="L162" s="375"/>
      <c r="M162" s="31"/>
      <c r="N162" s="31"/>
      <c r="O162" s="31"/>
      <c r="P162" s="182"/>
      <c r="Q162" s="182"/>
      <c r="R162" s="31"/>
      <c r="S162" s="31"/>
      <c r="T162" s="31"/>
      <c r="U162" s="32">
        <f t="shared" si="109"/>
        <v>0</v>
      </c>
      <c r="V162" s="436"/>
      <c r="W162" s="31"/>
      <c r="X162" s="77"/>
      <c r="Y162" s="32">
        <f t="shared" si="110"/>
        <v>0</v>
      </c>
      <c r="Z162" s="31"/>
      <c r="AA162" s="31"/>
      <c r="AB162" s="31"/>
      <c r="AC162" s="32">
        <f t="shared" si="111"/>
        <v>0</v>
      </c>
      <c r="AD162" s="31"/>
      <c r="AE162" s="31"/>
      <c r="AF162" s="31"/>
      <c r="AG162" s="32">
        <f t="shared" si="112"/>
        <v>0</v>
      </c>
      <c r="AH162" s="32">
        <f t="shared" si="113"/>
        <v>0</v>
      </c>
      <c r="AI162" s="33">
        <f t="shared" si="114"/>
        <v>0</v>
      </c>
      <c r="AJ162" s="33">
        <f t="shared" si="108"/>
        <v>0</v>
      </c>
      <c r="AK162" s="109"/>
      <c r="AL162" s="109"/>
      <c r="AM162" s="109"/>
      <c r="AN162" s="109"/>
      <c r="AO162" s="109"/>
      <c r="AP162" s="109"/>
      <c r="AQ162" s="109"/>
      <c r="AR162" s="109"/>
    </row>
    <row r="163" spans="1:44" hidden="1" outlineLevel="1" x14ac:dyDescent="0.25">
      <c r="A163" s="26">
        <v>5</v>
      </c>
      <c r="B163" s="26"/>
      <c r="C163" s="114"/>
      <c r="D163" s="82"/>
      <c r="E163" s="119"/>
      <c r="F163" s="166"/>
      <c r="G163" s="172"/>
      <c r="H163" s="36"/>
      <c r="I163" s="36"/>
      <c r="J163" s="623"/>
      <c r="K163" s="359"/>
      <c r="L163" s="375"/>
      <c r="M163" s="31"/>
      <c r="N163" s="31"/>
      <c r="O163" s="31"/>
      <c r="P163" s="182"/>
      <c r="Q163" s="182"/>
      <c r="R163" s="31"/>
      <c r="S163" s="31"/>
      <c r="T163" s="31"/>
      <c r="U163" s="32">
        <f t="shared" si="109"/>
        <v>0</v>
      </c>
      <c r="V163" s="436"/>
      <c r="W163" s="31"/>
      <c r="X163" s="31"/>
      <c r="Y163" s="32">
        <f t="shared" si="110"/>
        <v>0</v>
      </c>
      <c r="Z163" s="31"/>
      <c r="AA163" s="31"/>
      <c r="AB163" s="31"/>
      <c r="AC163" s="32">
        <f t="shared" si="111"/>
        <v>0</v>
      </c>
      <c r="AD163" s="31"/>
      <c r="AE163" s="31"/>
      <c r="AF163" s="31"/>
      <c r="AG163" s="32">
        <f t="shared" si="112"/>
        <v>0</v>
      </c>
      <c r="AH163" s="32">
        <f t="shared" si="113"/>
        <v>0</v>
      </c>
      <c r="AI163" s="33">
        <f t="shared" si="114"/>
        <v>0</v>
      </c>
      <c r="AJ163" s="33">
        <f t="shared" si="108"/>
        <v>0</v>
      </c>
    </row>
    <row r="164" spans="1:44" s="110" customFormat="1" hidden="1" outlineLevel="1" x14ac:dyDescent="0.25">
      <c r="A164" s="26">
        <v>6</v>
      </c>
      <c r="B164" s="26"/>
      <c r="C164" s="114"/>
      <c r="D164" s="82"/>
      <c r="E164" s="119"/>
      <c r="F164" s="166"/>
      <c r="G164" s="172"/>
      <c r="H164" s="36"/>
      <c r="I164" s="36"/>
      <c r="J164" s="623"/>
      <c r="K164" s="359"/>
      <c r="L164" s="375"/>
      <c r="M164" s="31"/>
      <c r="N164" s="31"/>
      <c r="O164" s="31"/>
      <c r="P164" s="182"/>
      <c r="Q164" s="182"/>
      <c r="R164" s="31"/>
      <c r="S164" s="31"/>
      <c r="T164" s="31"/>
      <c r="U164" s="32">
        <f t="shared" si="109"/>
        <v>0</v>
      </c>
      <c r="V164" s="437"/>
      <c r="W164" s="31"/>
      <c r="X164" s="436"/>
      <c r="Y164" s="32">
        <f>SUM(V164:X164)</f>
        <v>0</v>
      </c>
      <c r="Z164" s="31"/>
      <c r="AA164" s="31"/>
      <c r="AB164" s="31"/>
      <c r="AC164" s="32">
        <f t="shared" si="111"/>
        <v>0</v>
      </c>
      <c r="AD164" s="31"/>
      <c r="AE164" s="31"/>
      <c r="AF164" s="31"/>
      <c r="AG164" s="32">
        <f t="shared" si="112"/>
        <v>0</v>
      </c>
      <c r="AH164" s="32">
        <f t="shared" si="113"/>
        <v>0</v>
      </c>
      <c r="AI164" s="33">
        <f t="shared" si="114"/>
        <v>0</v>
      </c>
      <c r="AJ164" s="33">
        <f t="shared" si="108"/>
        <v>0</v>
      </c>
    </row>
    <row r="165" spans="1:44" s="110" customFormat="1" hidden="1" outlineLevel="1" x14ac:dyDescent="0.25">
      <c r="A165" s="26">
        <v>7</v>
      </c>
      <c r="B165" s="26"/>
      <c r="C165" s="114"/>
      <c r="D165" s="82"/>
      <c r="E165" s="119"/>
      <c r="F165" s="166"/>
      <c r="G165" s="172"/>
      <c r="H165" s="36"/>
      <c r="I165" s="36"/>
      <c r="J165" s="623"/>
      <c r="K165" s="359"/>
      <c r="L165" s="375"/>
      <c r="M165" s="31"/>
      <c r="N165" s="31"/>
      <c r="O165" s="31"/>
      <c r="P165" s="182"/>
      <c r="Q165" s="182"/>
      <c r="R165" s="31"/>
      <c r="S165" s="31"/>
      <c r="T165" s="31"/>
      <c r="U165" s="32">
        <f t="shared" si="109"/>
        <v>0</v>
      </c>
      <c r="V165" s="31"/>
      <c r="W165" s="31"/>
      <c r="X165" s="77"/>
      <c r="Y165" s="32">
        <f t="shared" ref="Y165:Y171" si="115">SUM(V165:X165)</f>
        <v>0</v>
      </c>
      <c r="Z165" s="31"/>
      <c r="AA165" s="31"/>
      <c r="AB165" s="31"/>
      <c r="AC165" s="32">
        <f t="shared" si="111"/>
        <v>0</v>
      </c>
      <c r="AD165" s="31"/>
      <c r="AE165" s="31"/>
      <c r="AF165" s="31"/>
      <c r="AG165" s="32">
        <f t="shared" si="112"/>
        <v>0</v>
      </c>
      <c r="AH165" s="32">
        <f t="shared" si="113"/>
        <v>0</v>
      </c>
      <c r="AI165" s="33">
        <f t="shared" si="114"/>
        <v>0</v>
      </c>
      <c r="AJ165" s="33">
        <f t="shared" si="108"/>
        <v>0</v>
      </c>
      <c r="AK165" s="109"/>
      <c r="AL165" s="109"/>
      <c r="AM165" s="109"/>
      <c r="AN165" s="109"/>
      <c r="AO165" s="109"/>
      <c r="AP165" s="109"/>
      <c r="AQ165" s="109"/>
      <c r="AR165" s="109"/>
    </row>
    <row r="166" spans="1:44" s="110" customFormat="1" hidden="1" outlineLevel="1" x14ac:dyDescent="0.25">
      <c r="A166" s="26">
        <v>8</v>
      </c>
      <c r="B166" s="26"/>
      <c r="C166" s="114"/>
      <c r="D166" s="82"/>
      <c r="E166" s="119"/>
      <c r="F166" s="166"/>
      <c r="G166" s="172"/>
      <c r="H166" s="36"/>
      <c r="I166" s="36"/>
      <c r="J166" s="623"/>
      <c r="K166" s="359"/>
      <c r="L166" s="375"/>
      <c r="M166" s="31"/>
      <c r="N166" s="31"/>
      <c r="O166" s="31"/>
      <c r="P166" s="182"/>
      <c r="Q166" s="182"/>
      <c r="R166" s="31"/>
      <c r="S166" s="31"/>
      <c r="T166" s="31"/>
      <c r="U166" s="32">
        <f t="shared" si="109"/>
        <v>0</v>
      </c>
      <c r="V166" s="31"/>
      <c r="W166" s="31"/>
      <c r="X166" s="77"/>
      <c r="Y166" s="32">
        <f t="shared" si="115"/>
        <v>0</v>
      </c>
      <c r="Z166" s="31"/>
      <c r="AA166" s="31"/>
      <c r="AB166" s="31"/>
      <c r="AC166" s="32">
        <f t="shared" si="111"/>
        <v>0</v>
      </c>
      <c r="AD166" s="31"/>
      <c r="AE166" s="31"/>
      <c r="AF166" s="31"/>
      <c r="AG166" s="32">
        <f t="shared" si="112"/>
        <v>0</v>
      </c>
      <c r="AH166" s="32">
        <f t="shared" si="113"/>
        <v>0</v>
      </c>
      <c r="AI166" s="33">
        <f t="shared" si="114"/>
        <v>0</v>
      </c>
      <c r="AJ166" s="33">
        <f t="shared" si="108"/>
        <v>0</v>
      </c>
      <c r="AK166" s="109"/>
      <c r="AL166" s="109"/>
      <c r="AM166" s="109"/>
      <c r="AN166" s="109"/>
      <c r="AO166" s="109"/>
      <c r="AP166" s="109"/>
      <c r="AQ166" s="109"/>
      <c r="AR166" s="109"/>
    </row>
    <row r="167" spans="1:44" s="110" customFormat="1" hidden="1" outlineLevel="1" x14ac:dyDescent="0.25">
      <c r="A167" s="26">
        <v>9</v>
      </c>
      <c r="B167" s="26"/>
      <c r="C167" s="114"/>
      <c r="D167" s="82"/>
      <c r="E167" s="119"/>
      <c r="F167" s="166"/>
      <c r="G167" s="114"/>
      <c r="H167" s="36"/>
      <c r="I167" s="36"/>
      <c r="J167" s="623"/>
      <c r="K167" s="368"/>
      <c r="L167" s="434"/>
      <c r="M167" s="31"/>
      <c r="N167" s="31"/>
      <c r="O167" s="31"/>
      <c r="P167" s="182"/>
      <c r="Q167" s="182"/>
      <c r="R167" s="31"/>
      <c r="S167" s="31"/>
      <c r="T167" s="31"/>
      <c r="U167" s="32">
        <f t="shared" si="109"/>
        <v>0</v>
      </c>
      <c r="V167" s="31"/>
      <c r="W167" s="31"/>
      <c r="X167" s="77"/>
      <c r="Y167" s="32">
        <f t="shared" si="115"/>
        <v>0</v>
      </c>
      <c r="Z167" s="31"/>
      <c r="AA167" s="31"/>
      <c r="AB167" s="31"/>
      <c r="AC167" s="32">
        <f t="shared" si="111"/>
        <v>0</v>
      </c>
      <c r="AD167" s="31"/>
      <c r="AE167" s="31"/>
      <c r="AF167" s="31"/>
      <c r="AG167" s="32">
        <f t="shared" si="112"/>
        <v>0</v>
      </c>
      <c r="AH167" s="32">
        <f t="shared" si="113"/>
        <v>0</v>
      </c>
      <c r="AI167" s="33">
        <f t="shared" si="114"/>
        <v>0</v>
      </c>
      <c r="AJ167" s="33">
        <f t="shared" si="108"/>
        <v>0</v>
      </c>
      <c r="AK167" s="109"/>
      <c r="AL167" s="109"/>
      <c r="AM167" s="109"/>
      <c r="AN167" s="109"/>
      <c r="AO167" s="109"/>
      <c r="AP167" s="109"/>
      <c r="AQ167" s="109"/>
      <c r="AR167" s="109"/>
    </row>
    <row r="168" spans="1:44" s="110" customFormat="1" hidden="1" outlineLevel="1" x14ac:dyDescent="0.25">
      <c r="A168" s="26">
        <v>10</v>
      </c>
      <c r="B168" s="26"/>
      <c r="C168" s="188"/>
      <c r="D168" s="322"/>
      <c r="E168" s="166"/>
      <c r="F168" s="166"/>
      <c r="G168" s="188"/>
      <c r="H168" s="36"/>
      <c r="I168" s="36"/>
      <c r="J168" s="623"/>
      <c r="K168" s="368"/>
      <c r="L168" s="361"/>
      <c r="M168" s="31"/>
      <c r="N168" s="31"/>
      <c r="O168" s="31"/>
      <c r="P168" s="182"/>
      <c r="Q168" s="182"/>
      <c r="R168" s="31"/>
      <c r="S168" s="31"/>
      <c r="T168" s="31"/>
      <c r="U168" s="32">
        <f t="shared" si="109"/>
        <v>0</v>
      </c>
      <c r="V168" s="31"/>
      <c r="W168" s="31"/>
      <c r="X168" s="77"/>
      <c r="Y168" s="32">
        <f t="shared" si="115"/>
        <v>0</v>
      </c>
      <c r="Z168" s="31"/>
      <c r="AA168" s="31"/>
      <c r="AB168" s="31"/>
      <c r="AC168" s="32">
        <f t="shared" si="111"/>
        <v>0</v>
      </c>
      <c r="AD168" s="31"/>
      <c r="AE168" s="31"/>
      <c r="AF168" s="31"/>
      <c r="AG168" s="32">
        <f t="shared" si="112"/>
        <v>0</v>
      </c>
      <c r="AH168" s="32">
        <f t="shared" ref="AH168:AH171" si="116">SUM(U168,Y168,AC168,AG168)</f>
        <v>0</v>
      </c>
      <c r="AI168" s="33">
        <f t="shared" si="114"/>
        <v>0</v>
      </c>
      <c r="AJ168" s="33">
        <f t="shared" si="108"/>
        <v>0</v>
      </c>
      <c r="AK168" s="109"/>
      <c r="AL168" s="109"/>
      <c r="AM168" s="109"/>
      <c r="AN168" s="109"/>
      <c r="AO168" s="109"/>
      <c r="AP168" s="109"/>
      <c r="AQ168" s="109"/>
      <c r="AR168" s="109"/>
    </row>
    <row r="169" spans="1:44" s="110" customFormat="1" hidden="1" outlineLevel="1" x14ac:dyDescent="0.25">
      <c r="A169" s="26">
        <v>11</v>
      </c>
      <c r="B169" s="26"/>
      <c r="C169" s="188"/>
      <c r="D169" s="322"/>
      <c r="E169" s="166"/>
      <c r="F169" s="166"/>
      <c r="G169" s="188"/>
      <c r="H169" s="36"/>
      <c r="I169" s="36"/>
      <c r="J169" s="623"/>
      <c r="K169" s="368"/>
      <c r="L169" s="361"/>
      <c r="M169" s="31"/>
      <c r="N169" s="31"/>
      <c r="O169" s="31"/>
      <c r="P169" s="182"/>
      <c r="Q169" s="182"/>
      <c r="R169" s="31"/>
      <c r="S169" s="31"/>
      <c r="T169" s="31"/>
      <c r="U169" s="32">
        <f t="shared" si="109"/>
        <v>0</v>
      </c>
      <c r="V169" s="31"/>
      <c r="W169" s="31"/>
      <c r="X169" s="77"/>
      <c r="Y169" s="32">
        <f t="shared" si="115"/>
        <v>0</v>
      </c>
      <c r="Z169" s="31"/>
      <c r="AA169" s="31"/>
      <c r="AB169" s="31"/>
      <c r="AC169" s="32">
        <f t="shared" si="111"/>
        <v>0</v>
      </c>
      <c r="AD169" s="31"/>
      <c r="AE169" s="31"/>
      <c r="AF169" s="31"/>
      <c r="AG169" s="32">
        <f t="shared" si="112"/>
        <v>0</v>
      </c>
      <c r="AH169" s="32">
        <f t="shared" si="116"/>
        <v>0</v>
      </c>
      <c r="AI169" s="33">
        <f t="shared" si="114"/>
        <v>0</v>
      </c>
      <c r="AJ169" s="33">
        <f t="shared" si="108"/>
        <v>0</v>
      </c>
      <c r="AK169" s="109"/>
      <c r="AL169" s="109"/>
      <c r="AM169" s="109"/>
      <c r="AN169" s="109"/>
      <c r="AO169" s="109"/>
      <c r="AP169" s="109"/>
      <c r="AQ169" s="109"/>
      <c r="AR169" s="109"/>
    </row>
    <row r="170" spans="1:44" s="110" customFormat="1" hidden="1" outlineLevel="1" x14ac:dyDescent="0.25">
      <c r="A170" s="26">
        <v>12</v>
      </c>
      <c r="B170" s="26"/>
      <c r="C170" s="188"/>
      <c r="D170" s="322"/>
      <c r="E170" s="166"/>
      <c r="F170" s="166"/>
      <c r="G170" s="188"/>
      <c r="H170" s="36"/>
      <c r="I170" s="36"/>
      <c r="J170" s="623"/>
      <c r="K170" s="368"/>
      <c r="L170" s="361"/>
      <c r="M170" s="31"/>
      <c r="N170" s="31"/>
      <c r="O170" s="31"/>
      <c r="P170" s="182"/>
      <c r="Q170" s="182"/>
      <c r="R170" s="31"/>
      <c r="S170" s="31"/>
      <c r="T170" s="31"/>
      <c r="U170" s="32">
        <f t="shared" si="109"/>
        <v>0</v>
      </c>
      <c r="V170" s="31"/>
      <c r="W170" s="31"/>
      <c r="X170" s="77"/>
      <c r="Y170" s="32">
        <f t="shared" si="115"/>
        <v>0</v>
      </c>
      <c r="Z170" s="31"/>
      <c r="AA170" s="31"/>
      <c r="AB170" s="31"/>
      <c r="AC170" s="32">
        <f t="shared" si="111"/>
        <v>0</v>
      </c>
      <c r="AD170" s="31"/>
      <c r="AE170" s="31"/>
      <c r="AF170" s="31"/>
      <c r="AG170" s="32">
        <f t="shared" si="112"/>
        <v>0</v>
      </c>
      <c r="AH170" s="32">
        <f t="shared" si="116"/>
        <v>0</v>
      </c>
      <c r="AI170" s="33">
        <f t="shared" si="114"/>
        <v>0</v>
      </c>
      <c r="AJ170" s="33">
        <f t="shared" si="108"/>
        <v>0</v>
      </c>
      <c r="AK170" s="109"/>
      <c r="AL170" s="109"/>
      <c r="AM170" s="109"/>
      <c r="AN170" s="109"/>
      <c r="AO170" s="109"/>
      <c r="AP170" s="109"/>
      <c r="AQ170" s="109"/>
      <c r="AR170" s="109"/>
    </row>
    <row r="171" spans="1:44" s="110" customFormat="1" hidden="1" outlineLevel="1" x14ac:dyDescent="0.25">
      <c r="A171" s="26">
        <v>13</v>
      </c>
      <c r="B171" s="26"/>
      <c r="C171" s="188"/>
      <c r="D171" s="322"/>
      <c r="E171" s="166"/>
      <c r="F171" s="166"/>
      <c r="G171" s="188"/>
      <c r="H171" s="36"/>
      <c r="I171" s="36"/>
      <c r="J171" s="577"/>
      <c r="K171" s="368"/>
      <c r="L171" s="361"/>
      <c r="M171" s="31"/>
      <c r="N171" s="31"/>
      <c r="O171" s="31"/>
      <c r="P171" s="182"/>
      <c r="Q171" s="182"/>
      <c r="R171" s="31"/>
      <c r="S171" s="31"/>
      <c r="T171" s="31"/>
      <c r="U171" s="32">
        <f t="shared" si="109"/>
        <v>0</v>
      </c>
      <c r="V171" s="31"/>
      <c r="W171" s="31"/>
      <c r="X171" s="77"/>
      <c r="Y171" s="32">
        <f t="shared" si="115"/>
        <v>0</v>
      </c>
      <c r="Z171" s="31"/>
      <c r="AA171" s="31"/>
      <c r="AB171" s="31"/>
      <c r="AC171" s="32">
        <f t="shared" si="111"/>
        <v>0</v>
      </c>
      <c r="AD171" s="31"/>
      <c r="AE171" s="31"/>
      <c r="AF171" s="31"/>
      <c r="AG171" s="32">
        <f t="shared" si="112"/>
        <v>0</v>
      </c>
      <c r="AH171" s="32">
        <f t="shared" si="116"/>
        <v>0</v>
      </c>
      <c r="AI171" s="33">
        <f t="shared" si="114"/>
        <v>0</v>
      </c>
      <c r="AJ171" s="33">
        <f t="shared" si="108"/>
        <v>0</v>
      </c>
      <c r="AK171" s="109"/>
      <c r="AL171" s="109"/>
      <c r="AM171" s="109"/>
      <c r="AN171" s="109"/>
      <c r="AO171" s="109"/>
      <c r="AP171" s="109"/>
      <c r="AQ171" s="109"/>
      <c r="AR171" s="109"/>
    </row>
    <row r="172" spans="1:44" s="74" customFormat="1" x14ac:dyDescent="0.25">
      <c r="A172" s="599" t="s">
        <v>57</v>
      </c>
      <c r="B172" s="600"/>
      <c r="C172" s="601"/>
      <c r="D172" s="601"/>
      <c r="E172" s="601"/>
      <c r="F172" s="601"/>
      <c r="G172" s="601"/>
      <c r="H172" s="601"/>
      <c r="I172" s="602"/>
      <c r="J172" s="455">
        <f>SUM(J158:J171)</f>
        <v>179163000</v>
      </c>
      <c r="K172" s="455">
        <f>SUM(K159:K171)</f>
        <v>179163000</v>
      </c>
      <c r="L172" s="456"/>
      <c r="M172" s="455">
        <f>SUM(M159:M171)</f>
        <v>0</v>
      </c>
      <c r="N172" s="455">
        <f>SUM(N159:N171)</f>
        <v>0</v>
      </c>
      <c r="O172" s="455">
        <f>SUM(O159:O171)</f>
        <v>0</v>
      </c>
      <c r="P172" s="457"/>
      <c r="Q172" s="458"/>
      <c r="R172" s="455">
        <f t="shared" ref="R172:AH172" si="117">SUM(R159:R171)</f>
        <v>0</v>
      </c>
      <c r="S172" s="455">
        <f t="shared" si="117"/>
        <v>23947500</v>
      </c>
      <c r="T172" s="455">
        <f t="shared" si="117"/>
        <v>32595254.999999996</v>
      </c>
      <c r="U172" s="455">
        <f t="shared" si="117"/>
        <v>56542755</v>
      </c>
      <c r="V172" s="455">
        <f t="shared" si="117"/>
        <v>0</v>
      </c>
      <c r="W172" s="455">
        <f t="shared" si="117"/>
        <v>0</v>
      </c>
      <c r="X172" s="455">
        <f t="shared" si="117"/>
        <v>0</v>
      </c>
      <c r="Y172" s="455">
        <f t="shared" si="117"/>
        <v>0</v>
      </c>
      <c r="Z172" s="455">
        <f t="shared" si="117"/>
        <v>0</v>
      </c>
      <c r="AA172" s="455">
        <f t="shared" si="117"/>
        <v>0</v>
      </c>
      <c r="AB172" s="455">
        <f t="shared" si="117"/>
        <v>0</v>
      </c>
      <c r="AC172" s="455">
        <f t="shared" si="117"/>
        <v>0</v>
      </c>
      <c r="AD172" s="455">
        <f t="shared" si="117"/>
        <v>0</v>
      </c>
      <c r="AE172" s="455">
        <f t="shared" si="117"/>
        <v>0</v>
      </c>
      <c r="AF172" s="455">
        <f t="shared" si="117"/>
        <v>0</v>
      </c>
      <c r="AG172" s="455">
        <f t="shared" si="117"/>
        <v>0</v>
      </c>
      <c r="AH172" s="455">
        <f t="shared" si="117"/>
        <v>56542755</v>
      </c>
      <c r="AI172" s="459">
        <f>IF(ISERROR(AH172/J172),0,AH172/J172)</f>
        <v>0.31559392843388423</v>
      </c>
      <c r="AJ172" s="459">
        <f>IF(ISERROR(AH172/$AH$356),0,AH172/$AH$356)</f>
        <v>2.9175107903489348E-2</v>
      </c>
      <c r="AK172" s="12"/>
      <c r="AL172" s="12"/>
      <c r="AM172" s="12"/>
      <c r="AN172" s="12"/>
      <c r="AO172" s="12"/>
      <c r="AP172" s="12"/>
      <c r="AQ172" s="12"/>
      <c r="AR172" s="12"/>
    </row>
    <row r="173" spans="1:44" x14ac:dyDescent="0.25">
      <c r="A173" s="590" t="s">
        <v>58</v>
      </c>
      <c r="B173" s="591"/>
      <c r="C173" s="591"/>
      <c r="D173" s="591"/>
      <c r="E173" s="592"/>
      <c r="F173" s="17"/>
      <c r="G173" s="18"/>
      <c r="H173" s="19"/>
      <c r="I173" s="19"/>
      <c r="J173" s="576">
        <v>197711700</v>
      </c>
      <c r="K173" s="20"/>
      <c r="L173" s="21"/>
      <c r="M173" s="22"/>
      <c r="N173" s="22"/>
      <c r="O173" s="22"/>
      <c r="P173" s="18"/>
      <c r="Q173" s="23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538"/>
      <c r="AJ173" s="538"/>
    </row>
    <row r="174" spans="1:44" outlineLevel="1" x14ac:dyDescent="0.25">
      <c r="A174" s="25">
        <v>1</v>
      </c>
      <c r="B174" s="26"/>
      <c r="C174" s="114" t="s">
        <v>334</v>
      </c>
      <c r="D174" s="82">
        <v>44225</v>
      </c>
      <c r="E174" s="168" t="s">
        <v>338</v>
      </c>
      <c r="F174" s="166" t="s">
        <v>148</v>
      </c>
      <c r="G174" s="192" t="s">
        <v>149</v>
      </c>
      <c r="H174" s="28"/>
      <c r="I174" s="36"/>
      <c r="J174" s="623"/>
      <c r="K174" s="359">
        <v>23947500</v>
      </c>
      <c r="L174" s="375" t="s">
        <v>112</v>
      </c>
      <c r="M174" s="31"/>
      <c r="N174" s="31"/>
      <c r="O174" s="31"/>
      <c r="P174" s="182"/>
      <c r="Q174" s="182"/>
      <c r="R174" s="359">
        <v>23947500</v>
      </c>
      <c r="S174" s="31"/>
      <c r="T174" s="31"/>
      <c r="U174" s="32">
        <f>SUM(R174:T174)</f>
        <v>23947500</v>
      </c>
      <c r="V174" s="376"/>
      <c r="W174" s="183"/>
      <c r="X174" s="31"/>
      <c r="Y174" s="32">
        <f>SUM(V174:X174)</f>
        <v>0</v>
      </c>
      <c r="Z174" s="31"/>
      <c r="AA174" s="31"/>
      <c r="AB174" s="31"/>
      <c r="AC174" s="32">
        <f>SUM(Z174:AB174)</f>
        <v>0</v>
      </c>
      <c r="AD174" s="31"/>
      <c r="AE174" s="31"/>
      <c r="AF174" s="31"/>
      <c r="AG174" s="32">
        <f>SUM(AD174:AF174)</f>
        <v>0</v>
      </c>
      <c r="AH174" s="32">
        <f>SUM(U174,Y174,AC174,AG174)</f>
        <v>23947500</v>
      </c>
      <c r="AI174" s="33">
        <f>IF(ISERROR(AH174/$J$173),0,AH174/$J$173)</f>
        <v>0.12112333261005798</v>
      </c>
      <c r="AJ174" s="33">
        <f t="shared" ref="AJ174:AJ191" si="118">IF(ISERROR(AH174/$AH$356),"-",AH174/$AH$356)</f>
        <v>1.235650609028179E-2</v>
      </c>
      <c r="AK174" s="12"/>
      <c r="AL174" s="12"/>
      <c r="AM174" s="12"/>
      <c r="AN174" s="12"/>
      <c r="AO174" s="12"/>
      <c r="AP174" s="12"/>
      <c r="AQ174" s="12"/>
      <c r="AR174" s="12"/>
    </row>
    <row r="175" spans="1:44" outlineLevel="1" x14ac:dyDescent="0.25">
      <c r="A175" s="25">
        <v>2</v>
      </c>
      <c r="B175" s="26"/>
      <c r="C175" s="114" t="s">
        <v>335</v>
      </c>
      <c r="D175" s="82">
        <v>44225</v>
      </c>
      <c r="E175" s="168" t="s">
        <v>338</v>
      </c>
      <c r="F175" s="166" t="s">
        <v>148</v>
      </c>
      <c r="G175" s="192" t="s">
        <v>149</v>
      </c>
      <c r="H175" s="36"/>
      <c r="I175" s="36"/>
      <c r="J175" s="623"/>
      <c r="K175" s="359">
        <v>23947500</v>
      </c>
      <c r="L175" s="375" t="s">
        <v>112</v>
      </c>
      <c r="M175" s="31"/>
      <c r="N175" s="31"/>
      <c r="O175" s="31"/>
      <c r="P175" s="182"/>
      <c r="Q175" s="182"/>
      <c r="R175" s="359">
        <v>23947500</v>
      </c>
      <c r="S175" s="31"/>
      <c r="T175" s="31"/>
      <c r="U175" s="32">
        <f t="shared" ref="U175:U191" si="119">SUM(R175:T175)</f>
        <v>23947500</v>
      </c>
      <c r="V175" s="31"/>
      <c r="W175" s="183"/>
      <c r="X175" s="31"/>
      <c r="Y175" s="32">
        <f>SUM(V175:X175)</f>
        <v>0</v>
      </c>
      <c r="Z175" s="31"/>
      <c r="AA175" s="31"/>
      <c r="AB175" s="31"/>
      <c r="AC175" s="32">
        <f>SUM(Z175:AB175)</f>
        <v>0</v>
      </c>
      <c r="AD175" s="31"/>
      <c r="AE175" s="31"/>
      <c r="AF175" s="31"/>
      <c r="AG175" s="32">
        <f>SUM(AD175:AF175)</f>
        <v>0</v>
      </c>
      <c r="AH175" s="32">
        <f>SUM(U175,Y175,AC175,AG175)</f>
        <v>23947500</v>
      </c>
      <c r="AI175" s="33">
        <f t="shared" ref="AI175:AI191" si="120">IF(ISERROR(AH175/$J$173),0,AH175/$J$173)</f>
        <v>0.12112333261005798</v>
      </c>
      <c r="AJ175" s="33">
        <f t="shared" si="118"/>
        <v>1.235650609028179E-2</v>
      </c>
      <c r="AK175" s="12"/>
      <c r="AL175" s="12"/>
      <c r="AM175" s="12"/>
      <c r="AN175" s="12"/>
      <c r="AO175" s="12"/>
      <c r="AP175" s="12"/>
      <c r="AQ175" s="12"/>
      <c r="AR175" s="12"/>
    </row>
    <row r="176" spans="1:44" s="110" customFormat="1" outlineLevel="1" x14ac:dyDescent="0.25">
      <c r="A176" s="25">
        <v>3</v>
      </c>
      <c r="B176" s="26"/>
      <c r="C176" s="114" t="s">
        <v>336</v>
      </c>
      <c r="D176" s="82">
        <v>44278</v>
      </c>
      <c r="E176" s="168" t="s">
        <v>338</v>
      </c>
      <c r="F176" s="166" t="s">
        <v>148</v>
      </c>
      <c r="G176" s="192" t="s">
        <v>149</v>
      </c>
      <c r="H176" s="36"/>
      <c r="I176" s="36"/>
      <c r="J176" s="623"/>
      <c r="K176" s="365">
        <v>103252050</v>
      </c>
      <c r="L176" s="375" t="s">
        <v>112</v>
      </c>
      <c r="M176" s="31"/>
      <c r="N176" s="31"/>
      <c r="O176" s="31"/>
      <c r="P176" s="182"/>
      <c r="Q176" s="182"/>
      <c r="R176" s="31"/>
      <c r="S176" s="31"/>
      <c r="T176" s="31">
        <v>103252050</v>
      </c>
      <c r="U176" s="32">
        <f t="shared" si="119"/>
        <v>103252050</v>
      </c>
      <c r="V176" s="31"/>
      <c r="W176" s="183"/>
      <c r="X176" s="31"/>
      <c r="Y176" s="32">
        <f t="shared" ref="Y176:Y180" si="121">SUM(V176:X176)</f>
        <v>0</v>
      </c>
      <c r="Z176" s="31"/>
      <c r="AA176" s="31"/>
      <c r="AB176" s="31"/>
      <c r="AC176" s="32">
        <f t="shared" ref="AC176:AC180" si="122">SUM(Z176:AB176)</f>
        <v>0</v>
      </c>
      <c r="AD176" s="31"/>
      <c r="AE176" s="31"/>
      <c r="AF176" s="31"/>
      <c r="AG176" s="32">
        <f t="shared" ref="AG176:AG180" si="123">SUM(AD176:AF176)</f>
        <v>0</v>
      </c>
      <c r="AH176" s="32">
        <f t="shared" ref="AH176:AH180" si="124">SUM(U176,Y176,AC176,AG176)</f>
        <v>103252050</v>
      </c>
      <c r="AI176" s="33">
        <f t="shared" si="120"/>
        <v>0.52223540640235255</v>
      </c>
      <c r="AJ176" s="33">
        <f t="shared" si="118"/>
        <v>5.3276316302707169E-2</v>
      </c>
      <c r="AK176" s="109"/>
      <c r="AL176" s="109"/>
      <c r="AM176" s="109"/>
      <c r="AN176" s="109"/>
      <c r="AO176" s="109"/>
      <c r="AP176" s="109"/>
      <c r="AQ176" s="109"/>
      <c r="AR176" s="109"/>
    </row>
    <row r="177" spans="1:44" s="110" customFormat="1" outlineLevel="1" x14ac:dyDescent="0.25">
      <c r="A177" s="25">
        <v>4</v>
      </c>
      <c r="B177" s="26"/>
      <c r="C177" s="114" t="s">
        <v>337</v>
      </c>
      <c r="D177" s="82">
        <v>44278</v>
      </c>
      <c r="E177" s="168" t="s">
        <v>339</v>
      </c>
      <c r="F177" s="166" t="s">
        <v>148</v>
      </c>
      <c r="G177" s="192" t="s">
        <v>149</v>
      </c>
      <c r="H177" s="36"/>
      <c r="I177" s="36"/>
      <c r="J177" s="623"/>
      <c r="K177" s="365">
        <v>46564650</v>
      </c>
      <c r="L177" s="375" t="s">
        <v>112</v>
      </c>
      <c r="M177" s="31"/>
      <c r="N177" s="31"/>
      <c r="O177" s="31"/>
      <c r="P177" s="182"/>
      <c r="Q177" s="182"/>
      <c r="R177" s="31"/>
      <c r="S177" s="31"/>
      <c r="T177" s="31">
        <f>46564650*0.7</f>
        <v>32595254.999999996</v>
      </c>
      <c r="U177" s="32">
        <f t="shared" si="119"/>
        <v>32595254.999999996</v>
      </c>
      <c r="V177" s="31"/>
      <c r="W177" s="183"/>
      <c r="X177" s="31"/>
      <c r="Y177" s="32">
        <f t="shared" si="121"/>
        <v>0</v>
      </c>
      <c r="Z177" s="31"/>
      <c r="AA177" s="31"/>
      <c r="AB177" s="31"/>
      <c r="AC177" s="32">
        <f t="shared" si="122"/>
        <v>0</v>
      </c>
      <c r="AD177" s="31"/>
      <c r="AE177" s="31"/>
      <c r="AF177" s="31"/>
      <c r="AG177" s="32">
        <f t="shared" si="123"/>
        <v>0</v>
      </c>
      <c r="AH177" s="32">
        <f t="shared" si="124"/>
        <v>32595254.999999996</v>
      </c>
      <c r="AI177" s="33">
        <f t="shared" si="120"/>
        <v>0.16486254986427204</v>
      </c>
      <c r="AJ177" s="33">
        <f t="shared" si="118"/>
        <v>1.6818601813207556E-2</v>
      </c>
      <c r="AK177" s="109"/>
      <c r="AL177" s="109"/>
      <c r="AM177" s="109"/>
      <c r="AN177" s="109"/>
      <c r="AO177" s="109"/>
      <c r="AP177" s="109"/>
      <c r="AQ177" s="109"/>
      <c r="AR177" s="109"/>
    </row>
    <row r="178" spans="1:44" s="110" customFormat="1" outlineLevel="1" x14ac:dyDescent="0.25">
      <c r="A178" s="25">
        <v>5</v>
      </c>
      <c r="B178" s="26"/>
      <c r="C178" s="114"/>
      <c r="D178" s="82"/>
      <c r="E178" s="168"/>
      <c r="F178" s="166"/>
      <c r="G178" s="172"/>
      <c r="H178" s="36"/>
      <c r="I178" s="36"/>
      <c r="J178" s="623"/>
      <c r="K178" s="365"/>
      <c r="L178" s="375" t="s">
        <v>112</v>
      </c>
      <c r="M178" s="31"/>
      <c r="N178" s="31"/>
      <c r="O178" s="31"/>
      <c r="P178" s="182"/>
      <c r="Q178" s="182"/>
      <c r="R178" s="31"/>
      <c r="S178" s="31"/>
      <c r="T178" s="31"/>
      <c r="U178" s="32">
        <f t="shared" si="119"/>
        <v>0</v>
      </c>
      <c r="V178" s="31"/>
      <c r="W178" s="183"/>
      <c r="X178" s="31"/>
      <c r="Y178" s="32">
        <f t="shared" si="121"/>
        <v>0</v>
      </c>
      <c r="Z178" s="31"/>
      <c r="AA178" s="31"/>
      <c r="AB178" s="31"/>
      <c r="AC178" s="32">
        <f t="shared" si="122"/>
        <v>0</v>
      </c>
      <c r="AD178" s="31"/>
      <c r="AE178" s="31"/>
      <c r="AF178" s="31"/>
      <c r="AG178" s="32">
        <f t="shared" si="123"/>
        <v>0</v>
      </c>
      <c r="AH178" s="32">
        <f t="shared" si="124"/>
        <v>0</v>
      </c>
      <c r="AI178" s="33">
        <f t="shared" si="120"/>
        <v>0</v>
      </c>
      <c r="AJ178" s="33">
        <f t="shared" si="118"/>
        <v>0</v>
      </c>
      <c r="AK178" s="109"/>
      <c r="AL178" s="109"/>
      <c r="AM178" s="109"/>
      <c r="AN178" s="109"/>
      <c r="AO178" s="109"/>
      <c r="AP178" s="109"/>
      <c r="AQ178" s="109"/>
      <c r="AR178" s="109"/>
    </row>
    <row r="179" spans="1:44" s="110" customFormat="1" hidden="1" outlineLevel="1" x14ac:dyDescent="0.25">
      <c r="A179" s="25">
        <v>6</v>
      </c>
      <c r="B179" s="26"/>
      <c r="C179" s="114"/>
      <c r="D179" s="82"/>
      <c r="E179" s="353"/>
      <c r="F179" s="166"/>
      <c r="G179" s="172"/>
      <c r="H179" s="36"/>
      <c r="I179" s="36"/>
      <c r="J179" s="623"/>
      <c r="K179" s="365"/>
      <c r="L179" s="375"/>
      <c r="M179" s="31"/>
      <c r="N179" s="31"/>
      <c r="O179" s="31"/>
      <c r="P179" s="182"/>
      <c r="Q179" s="182"/>
      <c r="R179" s="31"/>
      <c r="S179" s="31"/>
      <c r="T179" s="31"/>
      <c r="U179" s="32">
        <f t="shared" si="119"/>
        <v>0</v>
      </c>
      <c r="V179" s="31"/>
      <c r="W179" s="184"/>
      <c r="X179" s="31"/>
      <c r="Y179" s="32">
        <f t="shared" si="121"/>
        <v>0</v>
      </c>
      <c r="Z179" s="31"/>
      <c r="AA179" s="31"/>
      <c r="AB179" s="31"/>
      <c r="AC179" s="32">
        <f t="shared" si="122"/>
        <v>0</v>
      </c>
      <c r="AD179" s="31"/>
      <c r="AE179" s="31"/>
      <c r="AF179" s="31"/>
      <c r="AG179" s="32">
        <f t="shared" si="123"/>
        <v>0</v>
      </c>
      <c r="AH179" s="32">
        <f t="shared" si="124"/>
        <v>0</v>
      </c>
      <c r="AI179" s="33">
        <f t="shared" si="120"/>
        <v>0</v>
      </c>
      <c r="AJ179" s="33">
        <f t="shared" si="118"/>
        <v>0</v>
      </c>
      <c r="AK179" s="109"/>
      <c r="AL179" s="109"/>
      <c r="AM179" s="109"/>
      <c r="AN179" s="109"/>
      <c r="AO179" s="109"/>
      <c r="AP179" s="109"/>
      <c r="AQ179" s="109"/>
      <c r="AR179" s="109"/>
    </row>
    <row r="180" spans="1:44" s="110" customFormat="1" hidden="1" outlineLevel="1" x14ac:dyDescent="0.25">
      <c r="A180" s="25">
        <v>7</v>
      </c>
      <c r="B180" s="26"/>
      <c r="C180" s="114"/>
      <c r="D180" s="82"/>
      <c r="E180" s="354"/>
      <c r="F180" s="166"/>
      <c r="G180" s="114"/>
      <c r="H180" s="36"/>
      <c r="I180" s="36"/>
      <c r="J180" s="623"/>
      <c r="K180" s="365"/>
      <c r="L180" s="375"/>
      <c r="M180" s="31"/>
      <c r="N180" s="31"/>
      <c r="O180" s="31"/>
      <c r="P180" s="182"/>
      <c r="Q180" s="182"/>
      <c r="R180" s="31"/>
      <c r="S180" s="31"/>
      <c r="T180" s="31"/>
      <c r="U180" s="32">
        <f t="shared" si="119"/>
        <v>0</v>
      </c>
      <c r="V180" s="31"/>
      <c r="W180" s="183"/>
      <c r="X180" s="31"/>
      <c r="Y180" s="32">
        <f t="shared" si="121"/>
        <v>0</v>
      </c>
      <c r="Z180" s="31"/>
      <c r="AA180" s="31"/>
      <c r="AB180" s="31"/>
      <c r="AC180" s="32">
        <f t="shared" si="122"/>
        <v>0</v>
      </c>
      <c r="AD180" s="31"/>
      <c r="AE180" s="31"/>
      <c r="AF180" s="31"/>
      <c r="AG180" s="32">
        <f t="shared" si="123"/>
        <v>0</v>
      </c>
      <c r="AH180" s="32">
        <f t="shared" si="124"/>
        <v>0</v>
      </c>
      <c r="AI180" s="33">
        <f t="shared" si="120"/>
        <v>0</v>
      </c>
      <c r="AJ180" s="33">
        <f t="shared" si="118"/>
        <v>0</v>
      </c>
      <c r="AK180" s="109"/>
      <c r="AL180" s="109"/>
      <c r="AM180" s="109"/>
      <c r="AN180" s="109"/>
      <c r="AO180" s="109"/>
      <c r="AP180" s="109"/>
      <c r="AQ180" s="109"/>
      <c r="AR180" s="109"/>
    </row>
    <row r="181" spans="1:44" hidden="1" outlineLevel="1" x14ac:dyDescent="0.25">
      <c r="A181" s="25">
        <v>8</v>
      </c>
      <c r="B181" s="26"/>
      <c r="C181" s="114"/>
      <c r="D181" s="82"/>
      <c r="E181" s="354"/>
      <c r="F181" s="166"/>
      <c r="G181" s="114"/>
      <c r="H181" s="36"/>
      <c r="I181" s="36"/>
      <c r="J181" s="623"/>
      <c r="K181" s="365"/>
      <c r="L181" s="375"/>
      <c r="M181" s="31"/>
      <c r="N181" s="31"/>
      <c r="O181" s="31"/>
      <c r="P181" s="182"/>
      <c r="Q181" s="182"/>
      <c r="R181" s="31"/>
      <c r="S181" s="31"/>
      <c r="T181" s="31"/>
      <c r="U181" s="32">
        <f t="shared" si="119"/>
        <v>0</v>
      </c>
      <c r="V181" s="31"/>
      <c r="W181" s="183"/>
      <c r="X181" s="31"/>
      <c r="Y181" s="32">
        <f>SUM(V181:X181)</f>
        <v>0</v>
      </c>
      <c r="Z181" s="31"/>
      <c r="AA181" s="31"/>
      <c r="AB181" s="31"/>
      <c r="AC181" s="32">
        <f>SUM(Z181:AB181)</f>
        <v>0</v>
      </c>
      <c r="AD181" s="31"/>
      <c r="AE181" s="31"/>
      <c r="AF181" s="31"/>
      <c r="AG181" s="32">
        <f>SUM(AD181:AF181)</f>
        <v>0</v>
      </c>
      <c r="AH181" s="32">
        <f>SUM(U181,Y181,AC181,AG181)</f>
        <v>0</v>
      </c>
      <c r="AI181" s="33">
        <f t="shared" si="120"/>
        <v>0</v>
      </c>
      <c r="AJ181" s="33">
        <f t="shared" si="118"/>
        <v>0</v>
      </c>
      <c r="AK181" s="12"/>
      <c r="AL181" s="12"/>
      <c r="AM181" s="12"/>
      <c r="AN181" s="12"/>
      <c r="AO181" s="12"/>
      <c r="AP181" s="12"/>
      <c r="AQ181" s="12"/>
      <c r="AR181" s="12"/>
    </row>
    <row r="182" spans="1:44" hidden="1" outlineLevel="1" x14ac:dyDescent="0.25">
      <c r="A182" s="25">
        <v>9</v>
      </c>
      <c r="B182" s="26"/>
      <c r="C182" s="114"/>
      <c r="D182" s="82"/>
      <c r="E182" s="353"/>
      <c r="F182" s="166"/>
      <c r="G182" s="114"/>
      <c r="H182" s="36"/>
      <c r="I182" s="36"/>
      <c r="J182" s="623"/>
      <c r="K182" s="365"/>
      <c r="L182" s="375"/>
      <c r="M182" s="31"/>
      <c r="N182" s="31"/>
      <c r="O182" s="31"/>
      <c r="P182" s="182"/>
      <c r="Q182" s="182"/>
      <c r="R182" s="31"/>
      <c r="S182" s="31"/>
      <c r="T182" s="31"/>
      <c r="U182" s="32">
        <f t="shared" si="119"/>
        <v>0</v>
      </c>
      <c r="V182" s="31"/>
      <c r="W182" s="31"/>
      <c r="X182" s="183"/>
      <c r="Y182" s="32">
        <f>SUM(V182:X182)</f>
        <v>0</v>
      </c>
      <c r="Z182" s="31"/>
      <c r="AA182" s="31"/>
      <c r="AB182" s="31"/>
      <c r="AC182" s="32">
        <f>SUM(Z182:AB182)</f>
        <v>0</v>
      </c>
      <c r="AD182" s="31"/>
      <c r="AE182" s="31"/>
      <c r="AF182" s="31"/>
      <c r="AG182" s="32">
        <f>SUM(AD182:AF182)</f>
        <v>0</v>
      </c>
      <c r="AH182" s="32">
        <f>SUM(U182,Y182,AC182,AG182)</f>
        <v>0</v>
      </c>
      <c r="AI182" s="33">
        <f t="shared" si="120"/>
        <v>0</v>
      </c>
      <c r="AJ182" s="33">
        <f t="shared" si="118"/>
        <v>0</v>
      </c>
    </row>
    <row r="183" spans="1:44" s="110" customFormat="1" hidden="1" outlineLevel="1" x14ac:dyDescent="0.25">
      <c r="A183" s="25">
        <v>10</v>
      </c>
      <c r="B183" s="26"/>
      <c r="C183" s="114"/>
      <c r="D183" s="82"/>
      <c r="E183" s="353"/>
      <c r="F183" s="166"/>
      <c r="G183" s="114"/>
      <c r="H183" s="36"/>
      <c r="I183" s="36"/>
      <c r="J183" s="623"/>
      <c r="K183" s="365"/>
      <c r="L183" s="375"/>
      <c r="M183" s="31"/>
      <c r="N183" s="31"/>
      <c r="O183" s="31"/>
      <c r="P183" s="182"/>
      <c r="Q183" s="182"/>
      <c r="R183" s="31"/>
      <c r="S183" s="31"/>
      <c r="T183" s="31"/>
      <c r="U183" s="32">
        <f t="shared" si="119"/>
        <v>0</v>
      </c>
      <c r="V183" s="31"/>
      <c r="W183" s="31"/>
      <c r="X183" s="184"/>
      <c r="Y183" s="32">
        <f t="shared" ref="Y183:Y190" si="125">SUM(V183:X183)</f>
        <v>0</v>
      </c>
      <c r="Z183" s="31"/>
      <c r="AA183" s="31"/>
      <c r="AB183" s="31"/>
      <c r="AC183" s="32">
        <f t="shared" ref="AC183:AC191" si="126">SUM(Z183:AB183)</f>
        <v>0</v>
      </c>
      <c r="AD183" s="31"/>
      <c r="AE183" s="31"/>
      <c r="AF183" s="31"/>
      <c r="AG183" s="32">
        <f t="shared" ref="AG183:AG191" si="127">SUM(AD183:AF183)</f>
        <v>0</v>
      </c>
      <c r="AH183" s="32">
        <f t="shared" ref="AH183:AH186" si="128">SUM(U183,Y183,AC183,AG183)</f>
        <v>0</v>
      </c>
      <c r="AI183" s="33">
        <f t="shared" si="120"/>
        <v>0</v>
      </c>
      <c r="AJ183" s="33">
        <f t="shared" si="118"/>
        <v>0</v>
      </c>
    </row>
    <row r="184" spans="1:44" s="110" customFormat="1" hidden="1" outlineLevel="1" x14ac:dyDescent="0.25">
      <c r="A184" s="25">
        <v>11</v>
      </c>
      <c r="B184" s="26"/>
      <c r="C184" s="114"/>
      <c r="D184" s="82"/>
      <c r="E184" s="353"/>
      <c r="F184" s="166"/>
      <c r="G184" s="114"/>
      <c r="H184" s="36"/>
      <c r="I184" s="36"/>
      <c r="J184" s="623"/>
      <c r="K184" s="365"/>
      <c r="L184" s="375"/>
      <c r="M184" s="31"/>
      <c r="N184" s="31"/>
      <c r="O184" s="31"/>
      <c r="P184" s="182"/>
      <c r="Q184" s="182"/>
      <c r="R184" s="31"/>
      <c r="S184" s="31"/>
      <c r="T184" s="31"/>
      <c r="U184" s="32">
        <f t="shared" si="119"/>
        <v>0</v>
      </c>
      <c r="V184" s="31"/>
      <c r="W184" s="31"/>
      <c r="X184" s="184"/>
      <c r="Y184" s="32">
        <f t="shared" si="125"/>
        <v>0</v>
      </c>
      <c r="Z184" s="31"/>
      <c r="AA184" s="31"/>
      <c r="AB184" s="31"/>
      <c r="AC184" s="32">
        <f t="shared" si="126"/>
        <v>0</v>
      </c>
      <c r="AD184" s="31"/>
      <c r="AE184" s="31"/>
      <c r="AF184" s="31"/>
      <c r="AG184" s="32">
        <f t="shared" si="127"/>
        <v>0</v>
      </c>
      <c r="AH184" s="32">
        <f t="shared" si="128"/>
        <v>0</v>
      </c>
      <c r="AI184" s="33">
        <f t="shared" si="120"/>
        <v>0</v>
      </c>
      <c r="AJ184" s="33">
        <f t="shared" si="118"/>
        <v>0</v>
      </c>
    </row>
    <row r="185" spans="1:44" s="110" customFormat="1" hidden="1" outlineLevel="1" x14ac:dyDescent="0.25">
      <c r="A185" s="25">
        <v>12</v>
      </c>
      <c r="B185" s="26"/>
      <c r="C185" s="114"/>
      <c r="D185" s="82"/>
      <c r="E185" s="355"/>
      <c r="F185" s="166"/>
      <c r="G185" s="114"/>
      <c r="H185" s="36"/>
      <c r="I185" s="36"/>
      <c r="J185" s="623"/>
      <c r="K185" s="365"/>
      <c r="L185" s="375"/>
      <c r="M185" s="31"/>
      <c r="N185" s="31"/>
      <c r="O185" s="31"/>
      <c r="P185" s="182"/>
      <c r="Q185" s="182"/>
      <c r="R185" s="31"/>
      <c r="S185" s="31"/>
      <c r="T185" s="31"/>
      <c r="U185" s="32">
        <f t="shared" si="119"/>
        <v>0</v>
      </c>
      <c r="V185" s="31"/>
      <c r="W185" s="31"/>
      <c r="X185" s="31"/>
      <c r="Y185" s="32">
        <f t="shared" si="125"/>
        <v>0</v>
      </c>
      <c r="Z185" s="31"/>
      <c r="AA185" s="31"/>
      <c r="AB185" s="31"/>
      <c r="AC185" s="32">
        <f t="shared" si="126"/>
        <v>0</v>
      </c>
      <c r="AD185" s="31"/>
      <c r="AE185" s="31"/>
      <c r="AF185" s="31"/>
      <c r="AG185" s="32">
        <f t="shared" si="127"/>
        <v>0</v>
      </c>
      <c r="AH185" s="32">
        <f t="shared" si="128"/>
        <v>0</v>
      </c>
      <c r="AI185" s="33">
        <f t="shared" si="120"/>
        <v>0</v>
      </c>
      <c r="AJ185" s="33">
        <f t="shared" si="118"/>
        <v>0</v>
      </c>
      <c r="AK185" s="109"/>
      <c r="AL185" s="109"/>
      <c r="AM185" s="109"/>
      <c r="AN185" s="109"/>
      <c r="AO185" s="109"/>
      <c r="AP185" s="109"/>
      <c r="AQ185" s="109"/>
      <c r="AR185" s="109"/>
    </row>
    <row r="186" spans="1:44" s="110" customFormat="1" hidden="1" outlineLevel="1" x14ac:dyDescent="0.25">
      <c r="A186" s="25">
        <v>13</v>
      </c>
      <c r="B186" s="26"/>
      <c r="C186" s="114"/>
      <c r="D186" s="82"/>
      <c r="E186" s="353"/>
      <c r="F186" s="166"/>
      <c r="G186" s="114"/>
      <c r="H186" s="36"/>
      <c r="I186" s="36"/>
      <c r="J186" s="623"/>
      <c r="K186" s="365"/>
      <c r="L186" s="375"/>
      <c r="M186" s="31"/>
      <c r="N186" s="31"/>
      <c r="O186" s="31"/>
      <c r="P186" s="182"/>
      <c r="Q186" s="182"/>
      <c r="R186" s="31"/>
      <c r="S186" s="31"/>
      <c r="T186" s="31"/>
      <c r="U186" s="32">
        <f t="shared" si="119"/>
        <v>0</v>
      </c>
      <c r="V186" s="31"/>
      <c r="W186" s="31"/>
      <c r="X186" s="31"/>
      <c r="Y186" s="32">
        <f t="shared" si="125"/>
        <v>0</v>
      </c>
      <c r="Z186" s="31"/>
      <c r="AA186" s="31"/>
      <c r="AB186" s="31"/>
      <c r="AC186" s="32">
        <f t="shared" si="126"/>
        <v>0</v>
      </c>
      <c r="AD186" s="31"/>
      <c r="AE186" s="31"/>
      <c r="AF186" s="31"/>
      <c r="AG186" s="32">
        <f t="shared" si="127"/>
        <v>0</v>
      </c>
      <c r="AH186" s="32">
        <f t="shared" si="128"/>
        <v>0</v>
      </c>
      <c r="AI186" s="33">
        <f t="shared" si="120"/>
        <v>0</v>
      </c>
      <c r="AJ186" s="33">
        <f t="shared" si="118"/>
        <v>0</v>
      </c>
      <c r="AK186" s="109"/>
      <c r="AL186" s="109"/>
      <c r="AM186" s="109"/>
      <c r="AN186" s="109"/>
      <c r="AO186" s="109"/>
      <c r="AP186" s="109"/>
      <c r="AQ186" s="109"/>
      <c r="AR186" s="109"/>
    </row>
    <row r="187" spans="1:44" s="110" customFormat="1" hidden="1" outlineLevel="1" x14ac:dyDescent="0.25">
      <c r="A187" s="25">
        <v>14</v>
      </c>
      <c r="B187" s="26"/>
      <c r="C187" s="188"/>
      <c r="D187" s="322"/>
      <c r="E187" s="364"/>
      <c r="F187" s="166"/>
      <c r="G187" s="188"/>
      <c r="H187" s="36"/>
      <c r="I187" s="36"/>
      <c r="J187" s="623"/>
      <c r="K187" s="365"/>
      <c r="L187" s="375"/>
      <c r="M187" s="31"/>
      <c r="N187" s="31"/>
      <c r="O187" s="31"/>
      <c r="P187" s="182"/>
      <c r="Q187" s="182"/>
      <c r="R187" s="31"/>
      <c r="S187" s="31"/>
      <c r="T187" s="31"/>
      <c r="U187" s="32">
        <f t="shared" si="119"/>
        <v>0</v>
      </c>
      <c r="V187" s="31"/>
      <c r="W187" s="31"/>
      <c r="X187" s="31"/>
      <c r="Y187" s="32">
        <f t="shared" si="125"/>
        <v>0</v>
      </c>
      <c r="Z187" s="31"/>
      <c r="AA187" s="31"/>
      <c r="AB187" s="31"/>
      <c r="AC187" s="32">
        <f t="shared" si="126"/>
        <v>0</v>
      </c>
      <c r="AD187" s="31"/>
      <c r="AE187" s="31"/>
      <c r="AF187" s="31"/>
      <c r="AG187" s="32">
        <f t="shared" si="127"/>
        <v>0</v>
      </c>
      <c r="AH187" s="32">
        <f t="shared" ref="AH187:AH191" si="129">SUM(U187,Y187,AC187,AG187)</f>
        <v>0</v>
      </c>
      <c r="AI187" s="33">
        <f t="shared" si="120"/>
        <v>0</v>
      </c>
      <c r="AJ187" s="33">
        <f t="shared" si="118"/>
        <v>0</v>
      </c>
      <c r="AK187" s="109"/>
      <c r="AL187" s="109"/>
      <c r="AM187" s="109"/>
      <c r="AN187" s="109"/>
      <c r="AO187" s="109"/>
      <c r="AP187" s="109"/>
      <c r="AQ187" s="109"/>
      <c r="AR187" s="109"/>
    </row>
    <row r="188" spans="1:44" s="110" customFormat="1" hidden="1" outlineLevel="1" x14ac:dyDescent="0.25">
      <c r="A188" s="25">
        <v>15</v>
      </c>
      <c r="B188" s="26"/>
      <c r="C188" s="188"/>
      <c r="D188" s="322"/>
      <c r="E188" s="364"/>
      <c r="F188" s="166"/>
      <c r="G188" s="188"/>
      <c r="H188" s="36"/>
      <c r="I188" s="36"/>
      <c r="J188" s="623"/>
      <c r="K188" s="365"/>
      <c r="L188" s="375"/>
      <c r="M188" s="31"/>
      <c r="N188" s="31"/>
      <c r="O188" s="31"/>
      <c r="P188" s="182"/>
      <c r="Q188" s="182"/>
      <c r="R188" s="31"/>
      <c r="S188" s="31"/>
      <c r="T188" s="31"/>
      <c r="U188" s="32">
        <f t="shared" si="119"/>
        <v>0</v>
      </c>
      <c r="V188" s="31"/>
      <c r="W188" s="31"/>
      <c r="X188" s="31"/>
      <c r="Y188" s="32">
        <f t="shared" si="125"/>
        <v>0</v>
      </c>
      <c r="Z188" s="31"/>
      <c r="AA188" s="31"/>
      <c r="AB188" s="31"/>
      <c r="AC188" s="32">
        <f t="shared" si="126"/>
        <v>0</v>
      </c>
      <c r="AD188" s="31"/>
      <c r="AE188" s="31"/>
      <c r="AF188" s="31"/>
      <c r="AG188" s="32">
        <f t="shared" si="127"/>
        <v>0</v>
      </c>
      <c r="AH188" s="32">
        <f t="shared" si="129"/>
        <v>0</v>
      </c>
      <c r="AI188" s="33">
        <f t="shared" si="120"/>
        <v>0</v>
      </c>
      <c r="AJ188" s="33">
        <f t="shared" si="118"/>
        <v>0</v>
      </c>
      <c r="AK188" s="109"/>
      <c r="AL188" s="109"/>
      <c r="AM188" s="109"/>
      <c r="AN188" s="109"/>
      <c r="AO188" s="109"/>
      <c r="AP188" s="109"/>
      <c r="AQ188" s="109"/>
      <c r="AR188" s="109"/>
    </row>
    <row r="189" spans="1:44" s="110" customFormat="1" hidden="1" outlineLevel="1" x14ac:dyDescent="0.25">
      <c r="A189" s="25">
        <v>16</v>
      </c>
      <c r="B189" s="26"/>
      <c r="C189" s="188"/>
      <c r="D189" s="322"/>
      <c r="E189" s="364"/>
      <c r="F189" s="166"/>
      <c r="G189" s="188"/>
      <c r="H189" s="36"/>
      <c r="I189" s="36"/>
      <c r="J189" s="623"/>
      <c r="K189" s="365"/>
      <c r="L189" s="375"/>
      <c r="M189" s="31"/>
      <c r="N189" s="31"/>
      <c r="O189" s="31"/>
      <c r="P189" s="182"/>
      <c r="Q189" s="182"/>
      <c r="R189" s="31"/>
      <c r="S189" s="31"/>
      <c r="T189" s="31"/>
      <c r="U189" s="32">
        <f t="shared" si="119"/>
        <v>0</v>
      </c>
      <c r="V189" s="31"/>
      <c r="W189" s="31"/>
      <c r="X189" s="31"/>
      <c r="Y189" s="32">
        <f t="shared" si="125"/>
        <v>0</v>
      </c>
      <c r="Z189" s="31"/>
      <c r="AA189" s="31"/>
      <c r="AB189" s="31"/>
      <c r="AC189" s="32">
        <f t="shared" si="126"/>
        <v>0</v>
      </c>
      <c r="AD189" s="31"/>
      <c r="AE189" s="31"/>
      <c r="AF189" s="31"/>
      <c r="AG189" s="32">
        <f t="shared" si="127"/>
        <v>0</v>
      </c>
      <c r="AH189" s="32">
        <f t="shared" si="129"/>
        <v>0</v>
      </c>
      <c r="AI189" s="33">
        <f t="shared" si="120"/>
        <v>0</v>
      </c>
      <c r="AJ189" s="33">
        <f t="shared" si="118"/>
        <v>0</v>
      </c>
      <c r="AK189" s="109"/>
      <c r="AL189" s="109"/>
      <c r="AM189" s="109"/>
      <c r="AN189" s="109"/>
      <c r="AO189" s="109"/>
      <c r="AP189" s="109"/>
      <c r="AQ189" s="109"/>
      <c r="AR189" s="109"/>
    </row>
    <row r="190" spans="1:44" s="110" customFormat="1" hidden="1" outlineLevel="1" x14ac:dyDescent="0.25">
      <c r="A190" s="25">
        <v>17</v>
      </c>
      <c r="B190" s="26"/>
      <c r="C190" s="188"/>
      <c r="D190" s="322"/>
      <c r="E190" s="364"/>
      <c r="F190" s="166"/>
      <c r="G190" s="188"/>
      <c r="H190" s="36"/>
      <c r="I190" s="36"/>
      <c r="J190" s="623"/>
      <c r="K190" s="365"/>
      <c r="L190" s="375"/>
      <c r="M190" s="31"/>
      <c r="N190" s="31"/>
      <c r="O190" s="31"/>
      <c r="P190" s="182"/>
      <c r="Q190" s="182"/>
      <c r="R190" s="31"/>
      <c r="S190" s="31"/>
      <c r="T190" s="31"/>
      <c r="U190" s="32">
        <f t="shared" si="119"/>
        <v>0</v>
      </c>
      <c r="V190" s="31"/>
      <c r="W190" s="31"/>
      <c r="X190" s="31"/>
      <c r="Y190" s="32">
        <f t="shared" si="125"/>
        <v>0</v>
      </c>
      <c r="Z190" s="31"/>
      <c r="AA190" s="31"/>
      <c r="AB190" s="31"/>
      <c r="AC190" s="32">
        <f t="shared" si="126"/>
        <v>0</v>
      </c>
      <c r="AD190" s="31"/>
      <c r="AE190" s="31"/>
      <c r="AF190" s="31"/>
      <c r="AG190" s="32">
        <f t="shared" si="127"/>
        <v>0</v>
      </c>
      <c r="AH190" s="32">
        <f t="shared" si="129"/>
        <v>0</v>
      </c>
      <c r="AI190" s="33">
        <f t="shared" si="120"/>
        <v>0</v>
      </c>
      <c r="AJ190" s="33">
        <f t="shared" si="118"/>
        <v>0</v>
      </c>
      <c r="AK190" s="109"/>
      <c r="AL190" s="109"/>
      <c r="AM190" s="109"/>
      <c r="AN190" s="109"/>
      <c r="AO190" s="109"/>
      <c r="AP190" s="109"/>
      <c r="AQ190" s="109"/>
      <c r="AR190" s="109"/>
    </row>
    <row r="191" spans="1:44" hidden="1" outlineLevel="1" x14ac:dyDescent="0.25">
      <c r="A191" s="25">
        <v>18</v>
      </c>
      <c r="B191" s="26"/>
      <c r="C191" s="188"/>
      <c r="D191" s="82"/>
      <c r="E191" s="364"/>
      <c r="F191" s="166"/>
      <c r="G191" s="188"/>
      <c r="H191" s="36"/>
      <c r="I191" s="36"/>
      <c r="J191" s="577"/>
      <c r="K191" s="365"/>
      <c r="L191" s="375"/>
      <c r="M191" s="31"/>
      <c r="N191" s="31"/>
      <c r="O191" s="31"/>
      <c r="P191" s="182"/>
      <c r="Q191" s="182"/>
      <c r="R191" s="31"/>
      <c r="S191" s="31"/>
      <c r="T191" s="31"/>
      <c r="U191" s="32">
        <f t="shared" si="119"/>
        <v>0</v>
      </c>
      <c r="V191" s="31"/>
      <c r="W191" s="31"/>
      <c r="X191" s="31"/>
      <c r="Y191" s="32">
        <f>SUM(V191:X191)</f>
        <v>0</v>
      </c>
      <c r="Z191" s="31"/>
      <c r="AA191" s="31"/>
      <c r="AB191" s="31"/>
      <c r="AC191" s="32">
        <f t="shared" si="126"/>
        <v>0</v>
      </c>
      <c r="AD191" s="31"/>
      <c r="AE191" s="31"/>
      <c r="AF191" s="31"/>
      <c r="AG191" s="32">
        <f t="shared" si="127"/>
        <v>0</v>
      </c>
      <c r="AH191" s="32">
        <f t="shared" si="129"/>
        <v>0</v>
      </c>
      <c r="AI191" s="33">
        <f t="shared" si="120"/>
        <v>0</v>
      </c>
      <c r="AJ191" s="33">
        <f t="shared" si="118"/>
        <v>0</v>
      </c>
      <c r="AK191" s="12"/>
      <c r="AL191" s="12"/>
      <c r="AM191" s="12"/>
      <c r="AN191" s="12"/>
      <c r="AO191" s="12"/>
      <c r="AP191" s="12"/>
      <c r="AQ191" s="12"/>
      <c r="AR191" s="12"/>
    </row>
    <row r="192" spans="1:44" s="74" customFormat="1" x14ac:dyDescent="0.25">
      <c r="A192" s="599" t="s">
        <v>59</v>
      </c>
      <c r="B192" s="600"/>
      <c r="C192" s="601"/>
      <c r="D192" s="601"/>
      <c r="E192" s="601"/>
      <c r="F192" s="601"/>
      <c r="G192" s="601"/>
      <c r="H192" s="601"/>
      <c r="I192" s="602"/>
      <c r="J192" s="455">
        <f>+J173</f>
        <v>197711700</v>
      </c>
      <c r="K192" s="455">
        <f>SUM(K174:K191)</f>
        <v>197711700</v>
      </c>
      <c r="L192" s="456"/>
      <c r="M192" s="455">
        <f>SUM(M174:M191)</f>
        <v>0</v>
      </c>
      <c r="N192" s="455">
        <f>SUM(N174:N191)</f>
        <v>0</v>
      </c>
      <c r="O192" s="455">
        <f>SUM(O174:O191)</f>
        <v>0</v>
      </c>
      <c r="P192" s="457"/>
      <c r="Q192" s="458"/>
      <c r="R192" s="455">
        <f t="shared" ref="R192:AH192" si="130">SUM(R174:R191)</f>
        <v>47895000</v>
      </c>
      <c r="S192" s="455">
        <f t="shared" si="130"/>
        <v>0</v>
      </c>
      <c r="T192" s="455">
        <f t="shared" si="130"/>
        <v>135847305</v>
      </c>
      <c r="U192" s="455">
        <f t="shared" si="130"/>
        <v>183742305</v>
      </c>
      <c r="V192" s="455">
        <f t="shared" si="130"/>
        <v>0</v>
      </c>
      <c r="W192" s="455">
        <f t="shared" si="130"/>
        <v>0</v>
      </c>
      <c r="X192" s="455">
        <f t="shared" si="130"/>
        <v>0</v>
      </c>
      <c r="Y192" s="455">
        <f t="shared" si="130"/>
        <v>0</v>
      </c>
      <c r="Z192" s="455">
        <f t="shared" si="130"/>
        <v>0</v>
      </c>
      <c r="AA192" s="455">
        <f t="shared" si="130"/>
        <v>0</v>
      </c>
      <c r="AB192" s="455">
        <f t="shared" si="130"/>
        <v>0</v>
      </c>
      <c r="AC192" s="455">
        <f t="shared" si="130"/>
        <v>0</v>
      </c>
      <c r="AD192" s="455">
        <f t="shared" si="130"/>
        <v>0</v>
      </c>
      <c r="AE192" s="455">
        <f t="shared" si="130"/>
        <v>0</v>
      </c>
      <c r="AF192" s="455">
        <f t="shared" si="130"/>
        <v>0</v>
      </c>
      <c r="AG192" s="455">
        <f t="shared" si="130"/>
        <v>0</v>
      </c>
      <c r="AH192" s="455">
        <f t="shared" si="130"/>
        <v>183742305</v>
      </c>
      <c r="AI192" s="459">
        <f>IF(ISERROR(AH192/J192),0,AH192/J192)</f>
        <v>0.92934462148674057</v>
      </c>
      <c r="AJ192" s="459">
        <f>IF(ISERROR(AH192/$AH$356),0,AH192/$AH$356)</f>
        <v>9.4807930296478313E-2</v>
      </c>
      <c r="AK192" s="12"/>
      <c r="AL192" s="12"/>
      <c r="AM192" s="12"/>
      <c r="AN192" s="12"/>
      <c r="AO192" s="12"/>
      <c r="AP192" s="12"/>
      <c r="AQ192" s="12"/>
      <c r="AR192" s="12"/>
    </row>
    <row r="193" spans="1:44" x14ac:dyDescent="0.25">
      <c r="A193" s="590" t="s">
        <v>60</v>
      </c>
      <c r="B193" s="591"/>
      <c r="C193" s="591"/>
      <c r="D193" s="591"/>
      <c r="E193" s="592"/>
      <c r="F193" s="17"/>
      <c r="G193" s="18"/>
      <c r="H193" s="19"/>
      <c r="I193" s="19"/>
      <c r="J193" s="576">
        <v>131001850</v>
      </c>
      <c r="K193" s="20"/>
      <c r="L193" s="21"/>
      <c r="M193" s="22"/>
      <c r="N193" s="22"/>
      <c r="O193" s="22"/>
      <c r="P193" s="18"/>
      <c r="Q193" s="23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538"/>
      <c r="AJ193" s="538"/>
    </row>
    <row r="194" spans="1:44" outlineLevel="1" x14ac:dyDescent="0.25">
      <c r="A194" s="26">
        <v>1</v>
      </c>
      <c r="B194" s="1"/>
      <c r="C194" s="114" t="s">
        <v>341</v>
      </c>
      <c r="D194" s="82">
        <v>44215</v>
      </c>
      <c r="E194" s="119" t="s">
        <v>340</v>
      </c>
      <c r="F194" s="166" t="s">
        <v>148</v>
      </c>
      <c r="G194" s="192" t="s">
        <v>149</v>
      </c>
      <c r="H194" s="6"/>
      <c r="I194" s="6"/>
      <c r="J194" s="623"/>
      <c r="K194" s="356">
        <v>22351000</v>
      </c>
      <c r="L194" s="375" t="s">
        <v>112</v>
      </c>
      <c r="M194" s="9"/>
      <c r="N194" s="9"/>
      <c r="O194" s="5"/>
      <c r="P194" s="5"/>
      <c r="Q194" s="5"/>
      <c r="R194" s="10"/>
      <c r="S194" s="31">
        <v>22351000</v>
      </c>
      <c r="T194" s="10"/>
      <c r="U194" s="32">
        <f t="shared" ref="U194:U205" si="131">SUM(R194:T194)</f>
        <v>22351000</v>
      </c>
      <c r="V194" s="190"/>
      <c r="W194" s="31"/>
      <c r="X194" s="31"/>
      <c r="Y194" s="32">
        <f t="shared" ref="Y194:Y199" si="132">SUM(V194:X194)</f>
        <v>0</v>
      </c>
      <c r="Z194" s="31"/>
      <c r="AA194" s="31"/>
      <c r="AB194" s="31"/>
      <c r="AC194" s="32">
        <f t="shared" ref="AC194:AC205" si="133">SUM(Z194:AB194)</f>
        <v>0</v>
      </c>
      <c r="AD194" s="31"/>
      <c r="AE194" s="31"/>
      <c r="AF194" s="31"/>
      <c r="AG194" s="32">
        <f t="shared" ref="AG194:AG205" si="134">SUM(AD194:AF194)</f>
        <v>0</v>
      </c>
      <c r="AH194" s="32">
        <f t="shared" ref="AH194:AH200" si="135">SUM(U194,Y194,AC194,AG194)</f>
        <v>22351000</v>
      </c>
      <c r="AI194" s="33">
        <f>IF(ISERROR(AH194/$J$193),0,AH194/$J$193)</f>
        <v>0.17061591114934638</v>
      </c>
      <c r="AJ194" s="33">
        <f t="shared" ref="AJ194:AJ205" si="136">IF(ISERROR(AH194/$AH$356),"-",AH194/$AH$356)</f>
        <v>1.1532739017596338E-2</v>
      </c>
      <c r="AK194" s="12"/>
      <c r="AL194" s="12"/>
      <c r="AM194" s="12"/>
      <c r="AN194" s="12"/>
      <c r="AO194" s="12"/>
      <c r="AP194" s="12"/>
      <c r="AQ194" s="12"/>
      <c r="AR194" s="12"/>
    </row>
    <row r="195" spans="1:44" outlineLevel="1" x14ac:dyDescent="0.25">
      <c r="A195" s="26">
        <v>2</v>
      </c>
      <c r="B195" s="26"/>
      <c r="C195" s="114"/>
      <c r="D195" s="82"/>
      <c r="E195" s="119"/>
      <c r="F195" s="166"/>
      <c r="G195" s="114"/>
      <c r="H195" s="36"/>
      <c r="I195" s="36"/>
      <c r="J195" s="623"/>
      <c r="K195" s="550">
        <f>131001850-K194</f>
        <v>108650850</v>
      </c>
      <c r="L195" s="375" t="s">
        <v>112</v>
      </c>
      <c r="M195" s="31"/>
      <c r="N195" s="31"/>
      <c r="O195" s="31"/>
      <c r="P195" s="182"/>
      <c r="Q195" s="182"/>
      <c r="R195" s="31"/>
      <c r="S195" s="31"/>
      <c r="T195" s="31"/>
      <c r="U195" s="32">
        <f t="shared" si="131"/>
        <v>0</v>
      </c>
      <c r="V195" s="31"/>
      <c r="W195" s="183"/>
      <c r="X195" s="31"/>
      <c r="Y195" s="32">
        <f t="shared" si="132"/>
        <v>0</v>
      </c>
      <c r="Z195" s="31"/>
      <c r="AA195" s="31"/>
      <c r="AB195" s="31"/>
      <c r="AC195" s="32">
        <f t="shared" si="133"/>
        <v>0</v>
      </c>
      <c r="AD195" s="31"/>
      <c r="AE195" s="31"/>
      <c r="AF195" s="31"/>
      <c r="AG195" s="32">
        <f t="shared" si="134"/>
        <v>0</v>
      </c>
      <c r="AH195" s="32">
        <f t="shared" si="135"/>
        <v>0</v>
      </c>
      <c r="AI195" s="33">
        <f t="shared" ref="AI195:AI205" si="137">IF(ISERROR(AH195/$J$193),0,AH195/$J$193)</f>
        <v>0</v>
      </c>
      <c r="AJ195" s="33">
        <f t="shared" si="136"/>
        <v>0</v>
      </c>
    </row>
    <row r="196" spans="1:44" outlineLevel="1" x14ac:dyDescent="0.25">
      <c r="A196" s="26">
        <v>3</v>
      </c>
      <c r="B196" s="26"/>
      <c r="C196" s="114"/>
      <c r="D196" s="82"/>
      <c r="E196" s="119"/>
      <c r="F196" s="166"/>
      <c r="G196" s="114"/>
      <c r="H196" s="36"/>
      <c r="I196" s="36"/>
      <c r="J196" s="623"/>
      <c r="K196" s="356"/>
      <c r="L196" s="375"/>
      <c r="M196" s="31"/>
      <c r="N196" s="31"/>
      <c r="O196" s="31"/>
      <c r="P196" s="182"/>
      <c r="Q196" s="182"/>
      <c r="R196" s="31"/>
      <c r="S196" s="31"/>
      <c r="T196" s="31"/>
      <c r="U196" s="32">
        <f t="shared" si="131"/>
        <v>0</v>
      </c>
      <c r="V196" s="31"/>
      <c r="W196" s="31"/>
      <c r="X196" s="31"/>
      <c r="Y196" s="32">
        <f t="shared" si="132"/>
        <v>0</v>
      </c>
      <c r="Z196" s="31"/>
      <c r="AA196" s="31"/>
      <c r="AB196" s="31"/>
      <c r="AC196" s="32">
        <f t="shared" si="133"/>
        <v>0</v>
      </c>
      <c r="AD196" s="31"/>
      <c r="AE196" s="31"/>
      <c r="AF196" s="31"/>
      <c r="AG196" s="32">
        <f t="shared" si="134"/>
        <v>0</v>
      </c>
      <c r="AH196" s="32">
        <f t="shared" si="135"/>
        <v>0</v>
      </c>
      <c r="AI196" s="33">
        <f t="shared" si="137"/>
        <v>0</v>
      </c>
      <c r="AJ196" s="33">
        <f t="shared" si="136"/>
        <v>0</v>
      </c>
      <c r="AK196" s="12"/>
      <c r="AL196" s="12"/>
      <c r="AM196" s="12"/>
      <c r="AN196" s="12"/>
      <c r="AO196" s="12"/>
      <c r="AP196" s="12"/>
      <c r="AQ196" s="12"/>
      <c r="AR196" s="12"/>
    </row>
    <row r="197" spans="1:44" hidden="1" outlineLevel="1" x14ac:dyDescent="0.25">
      <c r="A197" s="26">
        <v>4</v>
      </c>
      <c r="B197" s="26"/>
      <c r="C197" s="114"/>
      <c r="D197" s="82"/>
      <c r="E197" s="119"/>
      <c r="F197" s="166"/>
      <c r="G197" s="114"/>
      <c r="H197" s="36"/>
      <c r="I197" s="36"/>
      <c r="J197" s="623"/>
      <c r="K197" s="356"/>
      <c r="L197" s="375"/>
      <c r="M197" s="31"/>
      <c r="N197" s="31"/>
      <c r="O197" s="31"/>
      <c r="P197" s="182"/>
      <c r="Q197" s="182"/>
      <c r="R197" s="31"/>
      <c r="S197" s="31"/>
      <c r="T197" s="31"/>
      <c r="U197" s="32">
        <f t="shared" si="131"/>
        <v>0</v>
      </c>
      <c r="V197" s="31"/>
      <c r="W197" s="31"/>
      <c r="X197" s="183"/>
      <c r="Y197" s="32">
        <f t="shared" si="132"/>
        <v>0</v>
      </c>
      <c r="Z197" s="31"/>
      <c r="AA197" s="31"/>
      <c r="AB197" s="31"/>
      <c r="AC197" s="32">
        <f t="shared" si="133"/>
        <v>0</v>
      </c>
      <c r="AD197" s="31"/>
      <c r="AE197" s="31"/>
      <c r="AF197" s="31"/>
      <c r="AG197" s="32">
        <f t="shared" si="134"/>
        <v>0</v>
      </c>
      <c r="AH197" s="32">
        <f t="shared" si="135"/>
        <v>0</v>
      </c>
      <c r="AI197" s="33">
        <f t="shared" si="137"/>
        <v>0</v>
      </c>
      <c r="AJ197" s="33">
        <f t="shared" si="136"/>
        <v>0</v>
      </c>
      <c r="AK197" s="12"/>
      <c r="AL197" s="12"/>
      <c r="AM197" s="12"/>
      <c r="AN197" s="12"/>
      <c r="AO197" s="12"/>
      <c r="AP197" s="12"/>
      <c r="AQ197" s="12"/>
      <c r="AR197" s="12"/>
    </row>
    <row r="198" spans="1:44" hidden="1" outlineLevel="1" x14ac:dyDescent="0.25">
      <c r="A198" s="26">
        <v>5</v>
      </c>
      <c r="B198" s="26"/>
      <c r="C198" s="114"/>
      <c r="D198" s="82"/>
      <c r="E198" s="119"/>
      <c r="F198" s="166"/>
      <c r="G198" s="114"/>
      <c r="H198" s="36"/>
      <c r="I198" s="36"/>
      <c r="J198" s="623"/>
      <c r="K198" s="356"/>
      <c r="L198" s="375"/>
      <c r="M198" s="31"/>
      <c r="N198" s="31"/>
      <c r="O198" s="31"/>
      <c r="P198" s="182"/>
      <c r="Q198" s="182"/>
      <c r="R198" s="31"/>
      <c r="S198" s="31"/>
      <c r="T198" s="31"/>
      <c r="U198" s="32">
        <f t="shared" si="131"/>
        <v>0</v>
      </c>
      <c r="V198" s="31"/>
      <c r="W198" s="31"/>
      <c r="X198" s="183"/>
      <c r="Y198" s="32">
        <f t="shared" si="132"/>
        <v>0</v>
      </c>
      <c r="Z198" s="31"/>
      <c r="AA198" s="31"/>
      <c r="AB198" s="31"/>
      <c r="AC198" s="32">
        <f t="shared" si="133"/>
        <v>0</v>
      </c>
      <c r="AD198" s="31"/>
      <c r="AE198" s="31"/>
      <c r="AF198" s="31"/>
      <c r="AG198" s="32">
        <f t="shared" si="134"/>
        <v>0</v>
      </c>
      <c r="AH198" s="32">
        <f t="shared" si="135"/>
        <v>0</v>
      </c>
      <c r="AI198" s="33">
        <f t="shared" si="137"/>
        <v>0</v>
      </c>
      <c r="AJ198" s="33">
        <f t="shared" si="136"/>
        <v>0</v>
      </c>
    </row>
    <row r="199" spans="1:44" hidden="1" outlineLevel="1" x14ac:dyDescent="0.25">
      <c r="A199" s="26">
        <v>6</v>
      </c>
      <c r="B199" s="26"/>
      <c r="C199" s="114"/>
      <c r="D199" s="82"/>
      <c r="E199" s="119"/>
      <c r="F199" s="166"/>
      <c r="G199" s="114"/>
      <c r="H199" s="36"/>
      <c r="I199" s="36"/>
      <c r="J199" s="623"/>
      <c r="K199" s="357"/>
      <c r="L199" s="434"/>
      <c r="M199" s="31"/>
      <c r="N199" s="31"/>
      <c r="O199" s="31"/>
      <c r="P199" s="182"/>
      <c r="Q199" s="182"/>
      <c r="R199" s="31"/>
      <c r="S199" s="31"/>
      <c r="T199" s="31"/>
      <c r="U199" s="32">
        <f t="shared" si="131"/>
        <v>0</v>
      </c>
      <c r="V199" s="31"/>
      <c r="W199" s="31"/>
      <c r="X199" s="184"/>
      <c r="Y199" s="32">
        <f t="shared" si="132"/>
        <v>0</v>
      </c>
      <c r="Z199" s="31"/>
      <c r="AA199" s="31"/>
      <c r="AB199" s="31"/>
      <c r="AC199" s="32">
        <f t="shared" si="133"/>
        <v>0</v>
      </c>
      <c r="AD199" s="31"/>
      <c r="AE199" s="31"/>
      <c r="AF199" s="31"/>
      <c r="AG199" s="32">
        <f t="shared" si="134"/>
        <v>0</v>
      </c>
      <c r="AH199" s="32">
        <f t="shared" si="135"/>
        <v>0</v>
      </c>
      <c r="AI199" s="33">
        <f t="shared" si="137"/>
        <v>0</v>
      </c>
      <c r="AJ199" s="33">
        <f t="shared" si="136"/>
        <v>0</v>
      </c>
      <c r="AK199" s="12"/>
      <c r="AL199" s="12"/>
      <c r="AM199" s="12"/>
      <c r="AN199" s="12"/>
      <c r="AO199" s="12"/>
      <c r="AP199" s="12"/>
      <c r="AQ199" s="12"/>
      <c r="AR199" s="12"/>
    </row>
    <row r="200" spans="1:44" s="110" customFormat="1" hidden="1" outlineLevel="1" x14ac:dyDescent="0.25">
      <c r="A200" s="26">
        <v>7</v>
      </c>
      <c r="B200" s="26"/>
      <c r="C200" s="114"/>
      <c r="D200" s="82"/>
      <c r="E200" s="119"/>
      <c r="F200" s="166"/>
      <c r="G200" s="114"/>
      <c r="H200" s="36"/>
      <c r="I200" s="36"/>
      <c r="J200" s="623"/>
      <c r="K200" s="359"/>
      <c r="L200" s="361"/>
      <c r="M200" s="31"/>
      <c r="N200" s="31"/>
      <c r="O200" s="31"/>
      <c r="P200" s="182"/>
      <c r="Q200" s="182"/>
      <c r="R200" s="31"/>
      <c r="S200" s="31"/>
      <c r="T200" s="31"/>
      <c r="U200" s="32">
        <f t="shared" si="131"/>
        <v>0</v>
      </c>
      <c r="V200" s="31"/>
      <c r="W200" s="31"/>
      <c r="X200" s="184"/>
      <c r="Y200" s="32">
        <f t="shared" ref="Y200:Y205" si="138">SUM(V200:X200)</f>
        <v>0</v>
      </c>
      <c r="Z200" s="31"/>
      <c r="AA200" s="31"/>
      <c r="AB200" s="31"/>
      <c r="AC200" s="32">
        <f>SUM(Z200:AB200)</f>
        <v>0</v>
      </c>
      <c r="AD200" s="31"/>
      <c r="AE200" s="31"/>
      <c r="AF200" s="31"/>
      <c r="AG200" s="32">
        <f t="shared" si="134"/>
        <v>0</v>
      </c>
      <c r="AH200" s="32">
        <f t="shared" si="135"/>
        <v>0</v>
      </c>
      <c r="AI200" s="33">
        <f t="shared" si="137"/>
        <v>0</v>
      </c>
      <c r="AJ200" s="33">
        <f t="shared" si="136"/>
        <v>0</v>
      </c>
      <c r="AK200" s="109"/>
      <c r="AL200" s="109"/>
      <c r="AM200" s="109"/>
      <c r="AN200" s="109"/>
      <c r="AO200" s="109"/>
      <c r="AP200" s="109"/>
      <c r="AQ200" s="109"/>
      <c r="AR200" s="109"/>
    </row>
    <row r="201" spans="1:44" s="110" customFormat="1" hidden="1" outlineLevel="1" x14ac:dyDescent="0.25">
      <c r="A201" s="26">
        <v>8</v>
      </c>
      <c r="B201" s="26"/>
      <c r="C201" s="188"/>
      <c r="D201" s="322"/>
      <c r="E201" s="166"/>
      <c r="F201" s="166"/>
      <c r="G201" s="188"/>
      <c r="H201" s="36"/>
      <c r="I201" s="36"/>
      <c r="J201" s="623"/>
      <c r="K201" s="359"/>
      <c r="L201" s="361"/>
      <c r="M201" s="31"/>
      <c r="N201" s="31"/>
      <c r="O201" s="31"/>
      <c r="P201" s="182"/>
      <c r="Q201" s="182"/>
      <c r="R201" s="31"/>
      <c r="S201" s="31"/>
      <c r="T201" s="31"/>
      <c r="U201" s="32">
        <f t="shared" si="131"/>
        <v>0</v>
      </c>
      <c r="V201" s="31"/>
      <c r="W201" s="31"/>
      <c r="X201" s="184"/>
      <c r="Y201" s="32">
        <f t="shared" si="138"/>
        <v>0</v>
      </c>
      <c r="Z201" s="31"/>
      <c r="AA201" s="31"/>
      <c r="AB201" s="31"/>
      <c r="AC201" s="32">
        <f t="shared" si="133"/>
        <v>0</v>
      </c>
      <c r="AD201" s="31"/>
      <c r="AE201" s="31"/>
      <c r="AF201" s="31"/>
      <c r="AG201" s="32">
        <f t="shared" si="134"/>
        <v>0</v>
      </c>
      <c r="AH201" s="32">
        <f t="shared" ref="AH201:AH205" si="139">SUM(U201,Y201,AC201,AG201)</f>
        <v>0</v>
      </c>
      <c r="AI201" s="33">
        <f t="shared" si="137"/>
        <v>0</v>
      </c>
      <c r="AJ201" s="33">
        <f t="shared" si="136"/>
        <v>0</v>
      </c>
      <c r="AK201" s="109"/>
      <c r="AL201" s="109"/>
      <c r="AM201" s="109"/>
      <c r="AN201" s="109"/>
      <c r="AO201" s="109"/>
      <c r="AP201" s="109"/>
      <c r="AQ201" s="109"/>
      <c r="AR201" s="109"/>
    </row>
    <row r="202" spans="1:44" s="110" customFormat="1" hidden="1" outlineLevel="1" x14ac:dyDescent="0.25">
      <c r="A202" s="26">
        <v>9</v>
      </c>
      <c r="B202" s="26"/>
      <c r="C202" s="188"/>
      <c r="D202" s="322"/>
      <c r="E202" s="166"/>
      <c r="F202" s="166"/>
      <c r="G202" s="188"/>
      <c r="H202" s="36"/>
      <c r="I202" s="36"/>
      <c r="J202" s="623"/>
      <c r="K202" s="359"/>
      <c r="L202" s="361"/>
      <c r="M202" s="31"/>
      <c r="N202" s="31"/>
      <c r="O202" s="31"/>
      <c r="P202" s="182"/>
      <c r="Q202" s="182"/>
      <c r="R202" s="31"/>
      <c r="S202" s="31"/>
      <c r="T202" s="31"/>
      <c r="U202" s="32">
        <f t="shared" si="131"/>
        <v>0</v>
      </c>
      <c r="V202" s="31"/>
      <c r="W202" s="31"/>
      <c r="X202" s="184"/>
      <c r="Y202" s="32">
        <f t="shared" si="138"/>
        <v>0</v>
      </c>
      <c r="Z202" s="31"/>
      <c r="AA202" s="31"/>
      <c r="AB202" s="31"/>
      <c r="AC202" s="32">
        <f t="shared" si="133"/>
        <v>0</v>
      </c>
      <c r="AD202" s="31"/>
      <c r="AE202" s="31"/>
      <c r="AF202" s="31"/>
      <c r="AG202" s="32">
        <f t="shared" si="134"/>
        <v>0</v>
      </c>
      <c r="AH202" s="32">
        <f t="shared" si="139"/>
        <v>0</v>
      </c>
      <c r="AI202" s="33">
        <f t="shared" si="137"/>
        <v>0</v>
      </c>
      <c r="AJ202" s="33">
        <f t="shared" si="136"/>
        <v>0</v>
      </c>
      <c r="AK202" s="109"/>
      <c r="AL202" s="109"/>
      <c r="AM202" s="109"/>
      <c r="AN202" s="109"/>
      <c r="AO202" s="109"/>
      <c r="AP202" s="109"/>
      <c r="AQ202" s="109"/>
      <c r="AR202" s="109"/>
    </row>
    <row r="203" spans="1:44" s="110" customFormat="1" hidden="1" outlineLevel="1" x14ac:dyDescent="0.25">
      <c r="A203" s="26">
        <v>10</v>
      </c>
      <c r="B203" s="26"/>
      <c r="C203" s="188"/>
      <c r="D203" s="322"/>
      <c r="E203" s="166"/>
      <c r="F203" s="166"/>
      <c r="G203" s="188"/>
      <c r="H203" s="36"/>
      <c r="I203" s="36"/>
      <c r="J203" s="623"/>
      <c r="K203" s="359"/>
      <c r="L203" s="361"/>
      <c r="M203" s="31"/>
      <c r="N203" s="31"/>
      <c r="O203" s="31"/>
      <c r="P203" s="182"/>
      <c r="Q203" s="182"/>
      <c r="R203" s="31"/>
      <c r="S203" s="31"/>
      <c r="T203" s="31"/>
      <c r="U203" s="32">
        <f t="shared" si="131"/>
        <v>0</v>
      </c>
      <c r="V203" s="31"/>
      <c r="W203" s="31"/>
      <c r="X203" s="184"/>
      <c r="Y203" s="32">
        <f t="shared" si="138"/>
        <v>0</v>
      </c>
      <c r="Z203" s="31"/>
      <c r="AA203" s="31"/>
      <c r="AB203" s="31"/>
      <c r="AC203" s="32">
        <f t="shared" si="133"/>
        <v>0</v>
      </c>
      <c r="AD203" s="31"/>
      <c r="AE203" s="31"/>
      <c r="AF203" s="31"/>
      <c r="AG203" s="32">
        <f t="shared" si="134"/>
        <v>0</v>
      </c>
      <c r="AH203" s="32">
        <f t="shared" si="139"/>
        <v>0</v>
      </c>
      <c r="AI203" s="33">
        <f t="shared" si="137"/>
        <v>0</v>
      </c>
      <c r="AJ203" s="33">
        <f t="shared" si="136"/>
        <v>0</v>
      </c>
      <c r="AK203" s="109"/>
      <c r="AL203" s="109"/>
      <c r="AM203" s="109"/>
      <c r="AN203" s="109"/>
      <c r="AO203" s="109"/>
      <c r="AP203" s="109"/>
      <c r="AQ203" s="109"/>
      <c r="AR203" s="109"/>
    </row>
    <row r="204" spans="1:44" s="110" customFormat="1" hidden="1" outlineLevel="1" x14ac:dyDescent="0.25">
      <c r="A204" s="26">
        <v>11</v>
      </c>
      <c r="B204" s="26"/>
      <c r="C204" s="188"/>
      <c r="D204" s="322"/>
      <c r="E204" s="166"/>
      <c r="F204" s="166"/>
      <c r="G204" s="188"/>
      <c r="H204" s="36"/>
      <c r="I204" s="36"/>
      <c r="J204" s="623"/>
      <c r="K204" s="359"/>
      <c r="L204" s="361"/>
      <c r="M204" s="31"/>
      <c r="N204" s="31"/>
      <c r="O204" s="31"/>
      <c r="P204" s="182"/>
      <c r="Q204" s="182"/>
      <c r="R204" s="31"/>
      <c r="S204" s="31"/>
      <c r="T204" s="31"/>
      <c r="U204" s="32">
        <f t="shared" si="131"/>
        <v>0</v>
      </c>
      <c r="V204" s="31"/>
      <c r="W204" s="31"/>
      <c r="X204" s="184"/>
      <c r="Y204" s="32">
        <f t="shared" si="138"/>
        <v>0</v>
      </c>
      <c r="Z204" s="31"/>
      <c r="AA204" s="31"/>
      <c r="AB204" s="31"/>
      <c r="AC204" s="32">
        <f t="shared" si="133"/>
        <v>0</v>
      </c>
      <c r="AD204" s="31"/>
      <c r="AE204" s="31"/>
      <c r="AF204" s="31"/>
      <c r="AG204" s="32">
        <f t="shared" si="134"/>
        <v>0</v>
      </c>
      <c r="AH204" s="32">
        <f t="shared" si="139"/>
        <v>0</v>
      </c>
      <c r="AI204" s="33">
        <f t="shared" si="137"/>
        <v>0</v>
      </c>
      <c r="AJ204" s="33">
        <f t="shared" si="136"/>
        <v>0</v>
      </c>
      <c r="AK204" s="109"/>
      <c r="AL204" s="109"/>
      <c r="AM204" s="109"/>
      <c r="AN204" s="109"/>
      <c r="AO204" s="109"/>
      <c r="AP204" s="109"/>
      <c r="AQ204" s="109"/>
      <c r="AR204" s="109"/>
    </row>
    <row r="205" spans="1:44" s="110" customFormat="1" hidden="1" outlineLevel="1" x14ac:dyDescent="0.25">
      <c r="A205" s="26">
        <v>12</v>
      </c>
      <c r="B205" s="26"/>
      <c r="C205" s="188"/>
      <c r="D205" s="322"/>
      <c r="E205" s="166"/>
      <c r="F205" s="166"/>
      <c r="G205" s="188"/>
      <c r="H205" s="36"/>
      <c r="I205" s="36"/>
      <c r="J205" s="623"/>
      <c r="K205" s="359"/>
      <c r="L205" s="361"/>
      <c r="M205" s="31"/>
      <c r="N205" s="31"/>
      <c r="O205" s="31"/>
      <c r="P205" s="182"/>
      <c r="Q205" s="182"/>
      <c r="R205" s="31"/>
      <c r="S205" s="31"/>
      <c r="T205" s="31"/>
      <c r="U205" s="32">
        <f t="shared" si="131"/>
        <v>0</v>
      </c>
      <c r="V205" s="31"/>
      <c r="W205" s="31"/>
      <c r="X205" s="184"/>
      <c r="Y205" s="32">
        <f t="shared" si="138"/>
        <v>0</v>
      </c>
      <c r="Z205" s="31"/>
      <c r="AA205" s="31"/>
      <c r="AB205" s="31"/>
      <c r="AC205" s="32">
        <f t="shared" si="133"/>
        <v>0</v>
      </c>
      <c r="AD205" s="31"/>
      <c r="AE205" s="31"/>
      <c r="AF205" s="31"/>
      <c r="AG205" s="32">
        <f t="shared" si="134"/>
        <v>0</v>
      </c>
      <c r="AH205" s="32">
        <f t="shared" si="139"/>
        <v>0</v>
      </c>
      <c r="AI205" s="33">
        <f t="shared" si="137"/>
        <v>0</v>
      </c>
      <c r="AJ205" s="33">
        <f t="shared" si="136"/>
        <v>0</v>
      </c>
      <c r="AK205" s="109"/>
      <c r="AL205" s="109"/>
      <c r="AM205" s="109"/>
      <c r="AN205" s="109"/>
      <c r="AO205" s="109"/>
      <c r="AP205" s="109"/>
      <c r="AQ205" s="109"/>
      <c r="AR205" s="109"/>
    </row>
    <row r="206" spans="1:44" s="74" customFormat="1" x14ac:dyDescent="0.25">
      <c r="A206" s="610" t="s">
        <v>61</v>
      </c>
      <c r="B206" s="610"/>
      <c r="C206" s="610"/>
      <c r="D206" s="610"/>
      <c r="E206" s="610"/>
      <c r="F206" s="610"/>
      <c r="G206" s="610"/>
      <c r="H206" s="610"/>
      <c r="I206" s="610"/>
      <c r="J206" s="455">
        <f>+J193</f>
        <v>131001850</v>
      </c>
      <c r="K206" s="455">
        <f>SUM(K194:K205)</f>
        <v>131001850</v>
      </c>
      <c r="L206" s="480"/>
      <c r="M206" s="455">
        <f>SUM(M194:M199)</f>
        <v>0</v>
      </c>
      <c r="N206" s="455">
        <f>SUM(N194:N199)</f>
        <v>0</v>
      </c>
      <c r="O206" s="455">
        <f>SUM(O194:O199)</f>
        <v>0</v>
      </c>
      <c r="P206" s="457"/>
      <c r="Q206" s="458"/>
      <c r="R206" s="455">
        <f>SUM(R194:R205)</f>
        <v>0</v>
      </c>
      <c r="S206" s="455">
        <f>SUM(S194:S205)</f>
        <v>22351000</v>
      </c>
      <c r="T206" s="455">
        <f>SUM(T194:T205)</f>
        <v>0</v>
      </c>
      <c r="U206" s="455">
        <f t="shared" ref="U206:X206" si="140">SUM(U194:U199)</f>
        <v>22351000</v>
      </c>
      <c r="V206" s="455">
        <f t="shared" si="140"/>
        <v>0</v>
      </c>
      <c r="W206" s="455">
        <f t="shared" si="140"/>
        <v>0</v>
      </c>
      <c r="X206" s="455">
        <f t="shared" si="140"/>
        <v>0</v>
      </c>
      <c r="Y206" s="455">
        <f t="shared" ref="Y206:AH206" si="141">SUM(Y194:Y205)</f>
        <v>0</v>
      </c>
      <c r="Z206" s="455">
        <f t="shared" si="141"/>
        <v>0</v>
      </c>
      <c r="AA206" s="455">
        <f t="shared" si="141"/>
        <v>0</v>
      </c>
      <c r="AB206" s="455">
        <f t="shared" si="141"/>
        <v>0</v>
      </c>
      <c r="AC206" s="455">
        <f t="shared" si="141"/>
        <v>0</v>
      </c>
      <c r="AD206" s="455">
        <f t="shared" si="141"/>
        <v>0</v>
      </c>
      <c r="AE206" s="455">
        <f t="shared" si="141"/>
        <v>0</v>
      </c>
      <c r="AF206" s="455">
        <f t="shared" si="141"/>
        <v>0</v>
      </c>
      <c r="AG206" s="455">
        <f t="shared" si="141"/>
        <v>0</v>
      </c>
      <c r="AH206" s="455">
        <f t="shared" si="141"/>
        <v>22351000</v>
      </c>
      <c r="AI206" s="459">
        <f>IF(ISERROR(AH206/J206),0,AH206/J206)</f>
        <v>0.17061591114934638</v>
      </c>
      <c r="AJ206" s="459">
        <f>IF(ISERROR(AH206/$AH$356),0,AH206/$AH$356)</f>
        <v>1.1532739017596338E-2</v>
      </c>
      <c r="AK206" s="12"/>
      <c r="AL206" s="12"/>
      <c r="AM206" s="12"/>
      <c r="AN206" s="12"/>
      <c r="AO206" s="12"/>
      <c r="AP206" s="12"/>
      <c r="AQ206" s="12"/>
      <c r="AR206" s="12"/>
    </row>
    <row r="207" spans="1:44" x14ac:dyDescent="0.25">
      <c r="A207" s="611" t="s">
        <v>62</v>
      </c>
      <c r="B207" s="612"/>
      <c r="C207" s="612"/>
      <c r="D207" s="612"/>
      <c r="E207" s="613"/>
      <c r="F207" s="42"/>
      <c r="G207" s="43"/>
      <c r="H207" s="44"/>
      <c r="I207" s="44"/>
      <c r="J207" s="576">
        <v>286524900</v>
      </c>
      <c r="K207" s="20"/>
      <c r="L207" s="21"/>
      <c r="M207" s="22"/>
      <c r="N207" s="22"/>
      <c r="O207" s="22"/>
      <c r="P207" s="18"/>
      <c r="Q207" s="23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538"/>
      <c r="AJ207" s="538"/>
    </row>
    <row r="208" spans="1:44" outlineLevel="1" x14ac:dyDescent="0.25">
      <c r="A208" s="25">
        <v>1</v>
      </c>
      <c r="B208" s="26"/>
      <c r="C208" s="114" t="s">
        <v>370</v>
      </c>
      <c r="D208" s="82">
        <v>44222</v>
      </c>
      <c r="E208" s="119" t="s">
        <v>369</v>
      </c>
      <c r="F208" s="166" t="s">
        <v>148</v>
      </c>
      <c r="G208" s="192" t="s">
        <v>149</v>
      </c>
      <c r="H208" s="28"/>
      <c r="I208" s="28"/>
      <c r="J208" s="623"/>
      <c r="K208" s="356">
        <v>18519400</v>
      </c>
      <c r="L208" s="375"/>
      <c r="M208" s="31"/>
      <c r="N208" s="31"/>
      <c r="O208" s="31"/>
      <c r="P208" s="178"/>
      <c r="Q208" s="178"/>
      <c r="R208" s="31"/>
      <c r="S208" s="31">
        <v>18519400</v>
      </c>
      <c r="T208" s="31"/>
      <c r="U208" s="32">
        <f>SUM(R208:T208)</f>
        <v>18519400</v>
      </c>
      <c r="V208" s="31"/>
      <c r="W208" s="356"/>
      <c r="X208" s="31"/>
      <c r="Y208" s="32">
        <f>SUM(V208:X208)</f>
        <v>0</v>
      </c>
      <c r="Z208" s="31"/>
      <c r="AA208" s="31"/>
      <c r="AB208" s="31"/>
      <c r="AC208" s="32">
        <f t="shared" ref="AC208:AC215" si="142">SUM(Z208:AB208)</f>
        <v>0</v>
      </c>
      <c r="AD208" s="31"/>
      <c r="AE208" s="31"/>
      <c r="AF208" s="31"/>
      <c r="AG208" s="32">
        <f t="shared" ref="AG208:AG215" si="143">SUM(AD208:AF208)</f>
        <v>0</v>
      </c>
      <c r="AH208" s="32">
        <f t="shared" ref="AH208:AH215" si="144">SUM(U208,Y208,AC208,AG208)</f>
        <v>18519400</v>
      </c>
      <c r="AI208" s="33">
        <f>IF(ISERROR(AH208/$J$207),0,AH208/$J$207)</f>
        <v>6.463452216543833E-2</v>
      </c>
      <c r="AJ208" s="33">
        <f t="shared" ref="AJ208:AJ215" si="145">IF(ISERROR(AH208/$AH$356),"-",AH208/$AH$356)</f>
        <v>9.5556980431512513E-3</v>
      </c>
      <c r="AK208" s="12"/>
      <c r="AL208" s="12"/>
      <c r="AM208" s="12"/>
      <c r="AN208" s="12"/>
      <c r="AO208" s="12"/>
      <c r="AP208" s="12"/>
      <c r="AQ208" s="12"/>
      <c r="AR208" s="12"/>
    </row>
    <row r="209" spans="1:44" outlineLevel="1" x14ac:dyDescent="0.25">
      <c r="A209" s="25">
        <v>2</v>
      </c>
      <c r="B209" s="26"/>
      <c r="C209" s="114" t="s">
        <v>371</v>
      </c>
      <c r="D209" s="82">
        <v>44214</v>
      </c>
      <c r="E209" s="119" t="s">
        <v>369</v>
      </c>
      <c r="F209" s="166" t="s">
        <v>148</v>
      </c>
      <c r="G209" s="192" t="s">
        <v>149</v>
      </c>
      <c r="H209" s="36"/>
      <c r="I209" s="36"/>
      <c r="J209" s="623"/>
      <c r="K209" s="356">
        <v>2790000</v>
      </c>
      <c r="L209" s="375"/>
      <c r="M209" s="31"/>
      <c r="N209" s="31"/>
      <c r="O209" s="31"/>
      <c r="P209" s="182"/>
      <c r="Q209" s="182"/>
      <c r="R209" s="31">
        <v>2790000</v>
      </c>
      <c r="S209" s="31"/>
      <c r="T209" s="31"/>
      <c r="U209" s="32">
        <f>SUM(R209:T209)</f>
        <v>2790000</v>
      </c>
      <c r="V209" s="31"/>
      <c r="W209" s="433"/>
      <c r="X209" s="31"/>
      <c r="Y209" s="32">
        <f>SUM(V209:X209)</f>
        <v>0</v>
      </c>
      <c r="Z209" s="31"/>
      <c r="AA209" s="31"/>
      <c r="AB209" s="31"/>
      <c r="AC209" s="32">
        <f t="shared" si="142"/>
        <v>0</v>
      </c>
      <c r="AD209" s="31"/>
      <c r="AE209" s="31"/>
      <c r="AF209" s="31"/>
      <c r="AG209" s="32">
        <f t="shared" si="143"/>
        <v>0</v>
      </c>
      <c r="AH209" s="32">
        <f t="shared" si="144"/>
        <v>2790000</v>
      </c>
      <c r="AI209" s="33">
        <f t="shared" ref="AI209:AI215" si="146">IF(ISERROR(AH209/$J$207),0,AH209/$J$207)</f>
        <v>9.7373736104610798E-3</v>
      </c>
      <c r="AJ209" s="33">
        <f t="shared" si="145"/>
        <v>1.4395929425571018E-3</v>
      </c>
      <c r="AK209" s="12"/>
      <c r="AL209" s="12"/>
      <c r="AM209" s="12"/>
      <c r="AN209" s="12"/>
      <c r="AO209" s="12"/>
      <c r="AP209" s="12"/>
      <c r="AQ209" s="12"/>
      <c r="AR209" s="12"/>
    </row>
    <row r="210" spans="1:44" outlineLevel="1" x14ac:dyDescent="0.25">
      <c r="A210" s="25">
        <v>3</v>
      </c>
      <c r="B210" s="26"/>
      <c r="C210" s="114" t="s">
        <v>372</v>
      </c>
      <c r="D210" s="82">
        <v>44280</v>
      </c>
      <c r="E210" s="119" t="s">
        <v>357</v>
      </c>
      <c r="F210" s="166" t="s">
        <v>148</v>
      </c>
      <c r="G210" s="192" t="s">
        <v>149</v>
      </c>
      <c r="H210" s="36"/>
      <c r="I210" s="36"/>
      <c r="J210" s="623"/>
      <c r="K210" s="356">
        <f>46564650*0.7</f>
        <v>32595254.999999996</v>
      </c>
      <c r="L210" s="375"/>
      <c r="M210" s="31"/>
      <c r="N210" s="31"/>
      <c r="O210" s="31"/>
      <c r="P210" s="182"/>
      <c r="Q210" s="182"/>
      <c r="R210" s="31"/>
      <c r="S210" s="31"/>
      <c r="T210" s="31">
        <v>32595255</v>
      </c>
      <c r="U210" s="32">
        <f>SUM(R210:T210)</f>
        <v>32595255</v>
      </c>
      <c r="V210" s="31"/>
      <c r="W210" s="31"/>
      <c r="X210" s="183"/>
      <c r="Y210" s="32">
        <f>SUM(V210:X210)</f>
        <v>0</v>
      </c>
      <c r="Z210" s="31"/>
      <c r="AA210" s="31"/>
      <c r="AB210" s="31"/>
      <c r="AC210" s="32">
        <f t="shared" si="142"/>
        <v>0</v>
      </c>
      <c r="AD210" s="31"/>
      <c r="AE210" s="31"/>
      <c r="AF210" s="31"/>
      <c r="AG210" s="32">
        <f t="shared" si="143"/>
        <v>0</v>
      </c>
      <c r="AH210" s="32">
        <f t="shared" si="144"/>
        <v>32595255</v>
      </c>
      <c r="AI210" s="33">
        <f t="shared" si="146"/>
        <v>0.1137606365101253</v>
      </c>
      <c r="AJ210" s="33">
        <f t="shared" si="145"/>
        <v>1.6818601813207559E-2</v>
      </c>
      <c r="AK210" s="12"/>
      <c r="AL210" s="12"/>
      <c r="AM210" s="12"/>
      <c r="AN210" s="12"/>
      <c r="AO210" s="12"/>
      <c r="AP210" s="12"/>
      <c r="AQ210" s="12"/>
      <c r="AR210" s="12"/>
    </row>
    <row r="211" spans="1:44" outlineLevel="1" x14ac:dyDescent="0.25">
      <c r="A211" s="25">
        <v>4</v>
      </c>
      <c r="B211" s="26"/>
      <c r="C211" s="114" t="s">
        <v>373</v>
      </c>
      <c r="D211" s="82">
        <v>44284</v>
      </c>
      <c r="E211" s="119" t="s">
        <v>369</v>
      </c>
      <c r="F211" s="166" t="s">
        <v>148</v>
      </c>
      <c r="G211" s="192" t="s">
        <v>149</v>
      </c>
      <c r="H211" s="36"/>
      <c r="I211" s="36"/>
      <c r="J211" s="623"/>
      <c r="K211" s="356">
        <v>108650850</v>
      </c>
      <c r="L211" s="375"/>
      <c r="M211" s="31"/>
      <c r="N211" s="31"/>
      <c r="O211" s="31"/>
      <c r="P211" s="182"/>
      <c r="Q211" s="182"/>
      <c r="R211" s="31"/>
      <c r="S211" s="31"/>
      <c r="T211" s="31">
        <v>108650850</v>
      </c>
      <c r="U211" s="32">
        <f>SUM(R211:T211)</f>
        <v>108650850</v>
      </c>
      <c r="V211" s="31"/>
      <c r="W211" s="31"/>
      <c r="X211" s="183"/>
      <c r="Y211" s="32">
        <f>SUM(V211:X211)</f>
        <v>0</v>
      </c>
      <c r="Z211" s="31"/>
      <c r="AA211" s="31"/>
      <c r="AB211" s="31"/>
      <c r="AC211" s="32">
        <f t="shared" si="142"/>
        <v>0</v>
      </c>
      <c r="AD211" s="31"/>
      <c r="AE211" s="31"/>
      <c r="AF211" s="31"/>
      <c r="AG211" s="32">
        <f t="shared" si="143"/>
        <v>0</v>
      </c>
      <c r="AH211" s="32">
        <f t="shared" si="144"/>
        <v>108650850</v>
      </c>
      <c r="AI211" s="33">
        <f t="shared" si="146"/>
        <v>0.37920212170041767</v>
      </c>
      <c r="AJ211" s="33">
        <f t="shared" si="145"/>
        <v>5.6062006044025191E-2</v>
      </c>
    </row>
    <row r="212" spans="1:44" s="110" customFormat="1" hidden="1" outlineLevel="1" x14ac:dyDescent="0.25">
      <c r="A212" s="25">
        <v>5</v>
      </c>
      <c r="B212" s="26"/>
      <c r="C212" s="114"/>
      <c r="D212" s="82"/>
      <c r="E212" s="119"/>
      <c r="F212" s="166"/>
      <c r="G212" s="172"/>
      <c r="H212" s="36"/>
      <c r="I212" s="36"/>
      <c r="J212" s="623"/>
      <c r="K212" s="356"/>
      <c r="L212" s="375"/>
      <c r="M212" s="31"/>
      <c r="N212" s="31"/>
      <c r="O212" s="31"/>
      <c r="P212" s="182"/>
      <c r="Q212" s="182"/>
      <c r="R212" s="31"/>
      <c r="S212" s="31"/>
      <c r="T212" s="31"/>
      <c r="U212" s="32">
        <f>SUM(R212:T212)</f>
        <v>0</v>
      </c>
      <c r="V212" s="31"/>
      <c r="W212" s="31"/>
      <c r="X212" s="31"/>
      <c r="Y212" s="32">
        <f>SUM(V212:X212)</f>
        <v>0</v>
      </c>
      <c r="Z212" s="184"/>
      <c r="AA212" s="31"/>
      <c r="AB212" s="31"/>
      <c r="AC212" s="32">
        <f t="shared" si="142"/>
        <v>0</v>
      </c>
      <c r="AD212" s="31"/>
      <c r="AE212" s="31"/>
      <c r="AF212" s="31"/>
      <c r="AG212" s="32">
        <f t="shared" si="143"/>
        <v>0</v>
      </c>
      <c r="AH212" s="32">
        <f t="shared" si="144"/>
        <v>0</v>
      </c>
      <c r="AI212" s="33">
        <f t="shared" si="146"/>
        <v>0</v>
      </c>
      <c r="AJ212" s="33">
        <f t="shared" si="145"/>
        <v>0</v>
      </c>
      <c r="AK212" s="109"/>
      <c r="AL212" s="109"/>
      <c r="AM212" s="109"/>
      <c r="AN212" s="109"/>
      <c r="AO212" s="109"/>
      <c r="AP212" s="109"/>
      <c r="AQ212" s="109"/>
      <c r="AR212" s="109"/>
    </row>
    <row r="213" spans="1:44" s="110" customFormat="1" hidden="1" outlineLevel="1" x14ac:dyDescent="0.25">
      <c r="A213" s="25">
        <v>6</v>
      </c>
      <c r="B213" s="26"/>
      <c r="C213" s="114"/>
      <c r="D213" s="82"/>
      <c r="E213" s="119"/>
      <c r="F213" s="166"/>
      <c r="G213" s="172"/>
      <c r="H213" s="36"/>
      <c r="I213" s="36"/>
      <c r="J213" s="623"/>
      <c r="K213" s="356"/>
      <c r="L213" s="434"/>
      <c r="M213" s="154"/>
      <c r="N213" s="154"/>
      <c r="O213" s="154"/>
      <c r="P213" s="409"/>
      <c r="Q213" s="409"/>
      <c r="R213" s="154"/>
      <c r="S213" s="154"/>
      <c r="T213" s="154"/>
      <c r="U213" s="32">
        <f t="shared" ref="U213:U215" si="147">SUM(R213:T213)</f>
        <v>0</v>
      </c>
      <c r="V213" s="31"/>
      <c r="W213" s="31"/>
      <c r="X213" s="31"/>
      <c r="Y213" s="32"/>
      <c r="Z213" s="184"/>
      <c r="AA213" s="31"/>
      <c r="AB213" s="31"/>
      <c r="AC213" s="32">
        <f t="shared" si="142"/>
        <v>0</v>
      </c>
      <c r="AD213" s="31"/>
      <c r="AE213" s="31"/>
      <c r="AF213" s="31"/>
      <c r="AG213" s="32">
        <f t="shared" si="143"/>
        <v>0</v>
      </c>
      <c r="AH213" s="32">
        <f t="shared" si="144"/>
        <v>0</v>
      </c>
      <c r="AI213" s="33">
        <f t="shared" si="146"/>
        <v>0</v>
      </c>
      <c r="AJ213" s="33">
        <f t="shared" si="145"/>
        <v>0</v>
      </c>
      <c r="AK213" s="109"/>
      <c r="AL213" s="109"/>
      <c r="AM213" s="109"/>
      <c r="AN213" s="109"/>
      <c r="AO213" s="109"/>
      <c r="AP213" s="109"/>
      <c r="AQ213" s="109"/>
      <c r="AR213" s="109"/>
    </row>
    <row r="214" spans="1:44" hidden="1" outlineLevel="1" x14ac:dyDescent="0.25">
      <c r="A214" s="26">
        <v>7</v>
      </c>
      <c r="B214" s="26"/>
      <c r="C214" s="114"/>
      <c r="D214" s="82"/>
      <c r="E214" s="119"/>
      <c r="F214" s="166"/>
      <c r="G214" s="114"/>
      <c r="H214" s="41"/>
      <c r="I214" s="36"/>
      <c r="J214" s="623"/>
      <c r="K214" s="359"/>
      <c r="L214" s="361"/>
      <c r="M214" s="77"/>
      <c r="N214" s="77"/>
      <c r="O214" s="77"/>
      <c r="P214" s="202"/>
      <c r="Q214" s="202"/>
      <c r="R214" s="77"/>
      <c r="S214" s="77"/>
      <c r="T214" s="77"/>
      <c r="U214" s="32">
        <f t="shared" si="147"/>
        <v>0</v>
      </c>
      <c r="V214" s="31"/>
      <c r="W214" s="31"/>
      <c r="X214" s="31"/>
      <c r="Y214" s="32">
        <f>SUM(V214:X214)</f>
        <v>0</v>
      </c>
      <c r="Z214" s="184"/>
      <c r="AA214" s="31"/>
      <c r="AB214" s="31"/>
      <c r="AC214" s="32">
        <f t="shared" si="142"/>
        <v>0</v>
      </c>
      <c r="AD214" s="31"/>
      <c r="AE214" s="31"/>
      <c r="AF214" s="31"/>
      <c r="AG214" s="32">
        <f t="shared" si="143"/>
        <v>0</v>
      </c>
      <c r="AH214" s="32">
        <f t="shared" si="144"/>
        <v>0</v>
      </c>
      <c r="AI214" s="33">
        <f t="shared" si="146"/>
        <v>0</v>
      </c>
      <c r="AJ214" s="33">
        <f t="shared" si="145"/>
        <v>0</v>
      </c>
      <c r="AK214" s="12"/>
      <c r="AL214" s="12"/>
      <c r="AM214" s="12"/>
      <c r="AN214" s="12"/>
      <c r="AO214" s="12"/>
      <c r="AP214" s="12"/>
      <c r="AQ214" s="12"/>
      <c r="AR214" s="12"/>
    </row>
    <row r="215" spans="1:44" s="110" customFormat="1" hidden="1" outlineLevel="1" x14ac:dyDescent="0.25">
      <c r="A215" s="26">
        <v>8</v>
      </c>
      <c r="B215" s="26"/>
      <c r="C215" s="114"/>
      <c r="D215" s="82"/>
      <c r="E215" s="119"/>
      <c r="F215" s="166"/>
      <c r="G215" s="114"/>
      <c r="H215" s="263"/>
      <c r="I215" s="41"/>
      <c r="J215" s="577"/>
      <c r="K215" s="359"/>
      <c r="L215" s="361"/>
      <c r="M215" s="77"/>
      <c r="N215" s="77"/>
      <c r="O215" s="77"/>
      <c r="P215" s="202"/>
      <c r="Q215" s="202"/>
      <c r="R215" s="77"/>
      <c r="S215" s="77"/>
      <c r="T215" s="77"/>
      <c r="U215" s="32">
        <f t="shared" si="147"/>
        <v>0</v>
      </c>
      <c r="V215" s="31"/>
      <c r="W215" s="31"/>
      <c r="X215" s="31"/>
      <c r="Y215" s="32">
        <f>SUM(V215:X215)</f>
        <v>0</v>
      </c>
      <c r="Z215" s="435"/>
      <c r="AA215" s="31"/>
      <c r="AB215" s="31"/>
      <c r="AC215" s="32">
        <f t="shared" si="142"/>
        <v>0</v>
      </c>
      <c r="AD215" s="31"/>
      <c r="AE215" s="31"/>
      <c r="AF215" s="31"/>
      <c r="AG215" s="32">
        <f t="shared" si="143"/>
        <v>0</v>
      </c>
      <c r="AH215" s="32">
        <f t="shared" si="144"/>
        <v>0</v>
      </c>
      <c r="AI215" s="33">
        <f t="shared" si="146"/>
        <v>0</v>
      </c>
      <c r="AJ215" s="33">
        <f t="shared" si="145"/>
        <v>0</v>
      </c>
      <c r="AK215" s="109"/>
      <c r="AL215" s="109"/>
      <c r="AM215" s="109"/>
      <c r="AN215" s="109"/>
      <c r="AO215" s="109"/>
      <c r="AP215" s="109"/>
      <c r="AQ215" s="109"/>
      <c r="AR215" s="109"/>
    </row>
    <row r="216" spans="1:44" s="74" customFormat="1" x14ac:dyDescent="0.25">
      <c r="A216" s="599" t="s">
        <v>63</v>
      </c>
      <c r="B216" s="601"/>
      <c r="C216" s="601"/>
      <c r="D216" s="601"/>
      <c r="E216" s="601"/>
      <c r="F216" s="601"/>
      <c r="G216" s="601"/>
      <c r="H216" s="601"/>
      <c r="I216" s="602"/>
      <c r="J216" s="455">
        <f>+J207</f>
        <v>286524900</v>
      </c>
      <c r="K216" s="455">
        <f>SUM(K208:K215)</f>
        <v>162555505</v>
      </c>
      <c r="L216" s="456"/>
      <c r="M216" s="455">
        <f>SUM(M208:M214)</f>
        <v>0</v>
      </c>
      <c r="N216" s="455">
        <f>SUM(N208:N214)</f>
        <v>0</v>
      </c>
      <c r="O216" s="455">
        <f>SUM(O208:O214)</f>
        <v>0</v>
      </c>
      <c r="P216" s="457"/>
      <c r="Q216" s="458"/>
      <c r="R216" s="455">
        <f t="shared" ref="R216:AH216" si="148">SUM(R208:R214)</f>
        <v>2790000</v>
      </c>
      <c r="S216" s="455">
        <f t="shared" si="148"/>
        <v>18519400</v>
      </c>
      <c r="T216" s="455">
        <f t="shared" si="148"/>
        <v>141246105</v>
      </c>
      <c r="U216" s="455">
        <f t="shared" si="148"/>
        <v>162555505</v>
      </c>
      <c r="V216" s="455">
        <f t="shared" si="148"/>
        <v>0</v>
      </c>
      <c r="W216" s="455">
        <f t="shared" si="148"/>
        <v>0</v>
      </c>
      <c r="X216" s="455">
        <f t="shared" si="148"/>
        <v>0</v>
      </c>
      <c r="Y216" s="455">
        <f t="shared" si="148"/>
        <v>0</v>
      </c>
      <c r="Z216" s="455">
        <f t="shared" si="148"/>
        <v>0</v>
      </c>
      <c r="AA216" s="455">
        <f t="shared" si="148"/>
        <v>0</v>
      </c>
      <c r="AB216" s="455">
        <f t="shared" si="148"/>
        <v>0</v>
      </c>
      <c r="AC216" s="455">
        <f t="shared" si="148"/>
        <v>0</v>
      </c>
      <c r="AD216" s="455">
        <f t="shared" si="148"/>
        <v>0</v>
      </c>
      <c r="AE216" s="455">
        <f t="shared" si="148"/>
        <v>0</v>
      </c>
      <c r="AF216" s="455">
        <f t="shared" si="148"/>
        <v>0</v>
      </c>
      <c r="AG216" s="455">
        <f t="shared" si="148"/>
        <v>0</v>
      </c>
      <c r="AH216" s="455">
        <f t="shared" si="148"/>
        <v>162555505</v>
      </c>
      <c r="AI216" s="459">
        <f>IF(ISERROR(AH216/J216),0,AH216/J216)</f>
        <v>0.56733465398644234</v>
      </c>
      <c r="AJ216" s="459">
        <f>IF(ISERROR(AH216/$AH$356),0,AH216/$AH$356)</f>
        <v>8.387589884294111E-2</v>
      </c>
      <c r="AK216" s="12"/>
      <c r="AL216" s="12"/>
      <c r="AM216" s="12"/>
      <c r="AN216" s="12"/>
      <c r="AO216" s="12"/>
      <c r="AP216" s="12"/>
      <c r="AQ216" s="12"/>
      <c r="AR216" s="12"/>
    </row>
    <row r="217" spans="1:44" x14ac:dyDescent="0.25">
      <c r="A217" s="590" t="s">
        <v>64</v>
      </c>
      <c r="B217" s="591"/>
      <c r="C217" s="591"/>
      <c r="D217" s="591"/>
      <c r="E217" s="592"/>
      <c r="F217" s="17"/>
      <c r="G217" s="18"/>
      <c r="H217" s="19"/>
      <c r="I217" s="19"/>
      <c r="J217" s="576">
        <v>197711700</v>
      </c>
      <c r="K217" s="20"/>
      <c r="L217" s="21"/>
      <c r="M217" s="22"/>
      <c r="N217" s="22"/>
      <c r="O217" s="22"/>
      <c r="P217" s="18"/>
      <c r="Q217" s="23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538"/>
      <c r="AJ217" s="538"/>
    </row>
    <row r="218" spans="1:44" outlineLevel="1" x14ac:dyDescent="0.25">
      <c r="A218" s="25">
        <v>1</v>
      </c>
      <c r="B218" s="26"/>
      <c r="C218" s="114" t="s">
        <v>475</v>
      </c>
      <c r="D218" s="81">
        <v>44228</v>
      </c>
      <c r="E218" s="119" t="s">
        <v>478</v>
      </c>
      <c r="F218" s="166" t="s">
        <v>148</v>
      </c>
      <c r="G218" s="192" t="s">
        <v>149</v>
      </c>
      <c r="H218" s="28"/>
      <c r="I218" s="28"/>
      <c r="J218" s="623"/>
      <c r="K218" s="356">
        <v>23947500</v>
      </c>
      <c r="L218" s="375"/>
      <c r="M218" s="31"/>
      <c r="N218" s="31"/>
      <c r="O218" s="31"/>
      <c r="P218" s="178"/>
      <c r="Q218" s="178"/>
      <c r="R218" s="31"/>
      <c r="S218" s="356">
        <v>23947500</v>
      </c>
      <c r="T218" s="31"/>
      <c r="U218" s="32">
        <f>SUM(R218:T218)</f>
        <v>23947500</v>
      </c>
      <c r="V218" s="356"/>
      <c r="W218" s="31"/>
      <c r="X218" s="31"/>
      <c r="Y218" s="32">
        <f>SUM(V218:X218)</f>
        <v>0</v>
      </c>
      <c r="Z218" s="31"/>
      <c r="AA218" s="31"/>
      <c r="AB218" s="31"/>
      <c r="AC218" s="32">
        <f>SUM(Z218:AB218)</f>
        <v>0</v>
      </c>
      <c r="AD218" s="31"/>
      <c r="AE218" s="31"/>
      <c r="AF218" s="31"/>
      <c r="AG218" s="32">
        <f>SUM(AD218:AF218)</f>
        <v>0</v>
      </c>
      <c r="AH218" s="32">
        <f>SUM(U218,Y218,AC218,AG218)</f>
        <v>23947500</v>
      </c>
      <c r="AI218" s="33">
        <f>IF(ISERROR(AH218/$J$217),0,AH218/$J$217)</f>
        <v>0.12112333261005798</v>
      </c>
      <c r="AJ218" s="33">
        <f t="shared" ref="AJ218:AJ227" si="149">IF(ISERROR(AH218/$AH$356),"-",AH218/$AH$356)</f>
        <v>1.235650609028179E-2</v>
      </c>
      <c r="AK218" s="12"/>
      <c r="AL218" s="12"/>
      <c r="AM218" s="12"/>
      <c r="AN218" s="12"/>
      <c r="AO218" s="12"/>
      <c r="AP218" s="12"/>
      <c r="AQ218" s="12"/>
      <c r="AR218" s="12"/>
    </row>
    <row r="219" spans="1:44" outlineLevel="1" x14ac:dyDescent="0.25">
      <c r="A219" s="25">
        <v>2</v>
      </c>
      <c r="B219" s="26"/>
      <c r="C219" s="188" t="s">
        <v>368</v>
      </c>
      <c r="D219" s="82">
        <v>44236</v>
      </c>
      <c r="E219" s="119" t="s">
        <v>476</v>
      </c>
      <c r="F219" s="166" t="s">
        <v>148</v>
      </c>
      <c r="G219" s="192" t="s">
        <v>149</v>
      </c>
      <c r="H219" s="36"/>
      <c r="I219" s="36"/>
      <c r="J219" s="623"/>
      <c r="K219" s="356">
        <v>23947500</v>
      </c>
      <c r="L219" s="375"/>
      <c r="M219" s="31"/>
      <c r="N219" s="31"/>
      <c r="O219" s="31"/>
      <c r="P219" s="182"/>
      <c r="Q219" s="182"/>
      <c r="R219" s="31"/>
      <c r="S219" s="356">
        <v>23947500</v>
      </c>
      <c r="T219" s="31"/>
      <c r="U219" s="32">
        <f>SUM(R219:T219)</f>
        <v>23947500</v>
      </c>
      <c r="V219" s="31"/>
      <c r="W219" s="365"/>
      <c r="X219" s="31"/>
      <c r="Y219" s="32">
        <f>SUM(V219:X219)</f>
        <v>0</v>
      </c>
      <c r="Z219" s="31"/>
      <c r="AA219" s="31"/>
      <c r="AB219" s="31"/>
      <c r="AC219" s="32">
        <f>SUM(Z219:AB219)</f>
        <v>0</v>
      </c>
      <c r="AD219" s="31"/>
      <c r="AE219" s="31"/>
      <c r="AF219" s="31"/>
      <c r="AG219" s="32">
        <f>SUM(AD219:AF219)</f>
        <v>0</v>
      </c>
      <c r="AH219" s="32">
        <f>SUM(U219,Y219,AC219,AG219)</f>
        <v>23947500</v>
      </c>
      <c r="AI219" s="33">
        <f t="shared" ref="AI219:AI227" si="150">IF(ISERROR(AH219/$J$217),0,AH219/$J$217)</f>
        <v>0.12112333261005798</v>
      </c>
      <c r="AJ219" s="33">
        <f t="shared" si="149"/>
        <v>1.235650609028179E-2</v>
      </c>
      <c r="AK219" s="12"/>
      <c r="AL219" s="12"/>
      <c r="AM219" s="12"/>
      <c r="AN219" s="12"/>
      <c r="AO219" s="12"/>
      <c r="AP219" s="12"/>
      <c r="AQ219" s="12"/>
      <c r="AR219" s="12"/>
    </row>
    <row r="220" spans="1:44" outlineLevel="1" x14ac:dyDescent="0.25">
      <c r="A220" s="25">
        <v>3</v>
      </c>
      <c r="B220" s="26"/>
      <c r="C220" s="188" t="s">
        <v>477</v>
      </c>
      <c r="D220" s="82">
        <v>44277</v>
      </c>
      <c r="E220" s="119" t="s">
        <v>478</v>
      </c>
      <c r="F220" s="166" t="s">
        <v>148</v>
      </c>
      <c r="G220" s="192" t="s">
        <v>149</v>
      </c>
      <c r="H220" s="36"/>
      <c r="I220" s="36"/>
      <c r="J220" s="623"/>
      <c r="K220" s="356">
        <v>51626025</v>
      </c>
      <c r="L220" s="375"/>
      <c r="M220" s="31"/>
      <c r="N220" s="31"/>
      <c r="O220" s="31"/>
      <c r="P220" s="182"/>
      <c r="Q220" s="182"/>
      <c r="R220" s="31"/>
      <c r="S220" s="31"/>
      <c r="T220" s="31">
        <v>51626025</v>
      </c>
      <c r="U220" s="32">
        <f>SUM(R220:T220)</f>
        <v>51626025</v>
      </c>
      <c r="V220" s="31"/>
      <c r="W220" s="31"/>
      <c r="X220" s="183"/>
      <c r="Y220" s="32">
        <f>SUM(V220:X220)</f>
        <v>0</v>
      </c>
      <c r="Z220" s="31"/>
      <c r="AA220" s="31"/>
      <c r="AB220" s="31"/>
      <c r="AC220" s="32">
        <f>SUM(Z220:AB220)</f>
        <v>0</v>
      </c>
      <c r="AD220" s="31"/>
      <c r="AE220" s="31"/>
      <c r="AF220" s="31"/>
      <c r="AG220" s="32">
        <f>SUM(AD220:AF220)</f>
        <v>0</v>
      </c>
      <c r="AH220" s="32">
        <f>SUM(U220,Y220,AC220,AG220)</f>
        <v>51626025</v>
      </c>
      <c r="AI220" s="33">
        <f t="shared" si="150"/>
        <v>0.26111770320117628</v>
      </c>
      <c r="AJ220" s="33">
        <f t="shared" si="149"/>
        <v>2.6638158151353585E-2</v>
      </c>
      <c r="AK220" s="12"/>
      <c r="AL220" s="12"/>
      <c r="AM220" s="12"/>
      <c r="AN220" s="12"/>
      <c r="AO220" s="12"/>
      <c r="AP220" s="12"/>
      <c r="AQ220" s="12"/>
      <c r="AR220" s="12"/>
    </row>
    <row r="221" spans="1:44" outlineLevel="1" x14ac:dyDescent="0.25">
      <c r="A221" s="209">
        <v>4</v>
      </c>
      <c r="B221" s="161"/>
      <c r="C221" s="246"/>
      <c r="D221" s="247"/>
      <c r="E221" s="338"/>
      <c r="F221" s="342"/>
      <c r="G221" s="172"/>
      <c r="H221" s="334"/>
      <c r="I221" s="334"/>
      <c r="J221" s="623"/>
      <c r="K221" s="357">
        <f>197711700-K220-K219-K218</f>
        <v>98190675</v>
      </c>
      <c r="L221" s="434"/>
      <c r="M221" s="31"/>
      <c r="N221" s="31"/>
      <c r="O221" s="31"/>
      <c r="P221" s="182"/>
      <c r="Q221" s="182"/>
      <c r="R221" s="31"/>
      <c r="S221" s="31"/>
      <c r="T221" s="31"/>
      <c r="U221" s="32">
        <f>SUM(R221:T221)</f>
        <v>0</v>
      </c>
      <c r="V221" s="31"/>
      <c r="W221" s="31"/>
      <c r="X221" s="31"/>
      <c r="Y221" s="32">
        <f>SUM(V221:X221)</f>
        <v>0</v>
      </c>
      <c r="Z221" s="31"/>
      <c r="AA221" s="31"/>
      <c r="AB221" s="31"/>
      <c r="AC221" s="32">
        <f>SUM(Z221:AB221)</f>
        <v>0</v>
      </c>
      <c r="AD221" s="31"/>
      <c r="AE221" s="31"/>
      <c r="AF221" s="31"/>
      <c r="AG221" s="32">
        <f>SUM(AD221:AF221)</f>
        <v>0</v>
      </c>
      <c r="AH221" s="32">
        <f>SUM(U221,Y221,AC221,AG221)</f>
        <v>0</v>
      </c>
      <c r="AI221" s="33">
        <f t="shared" si="150"/>
        <v>0</v>
      </c>
      <c r="AJ221" s="33">
        <f t="shared" si="149"/>
        <v>0</v>
      </c>
    </row>
    <row r="222" spans="1:44" hidden="1" outlineLevel="1" x14ac:dyDescent="0.25">
      <c r="A222" s="26">
        <v>5</v>
      </c>
      <c r="B222" s="26"/>
      <c r="C222" s="188"/>
      <c r="D222" s="363"/>
      <c r="E222" s="166"/>
      <c r="F222" s="342"/>
      <c r="G222" s="246"/>
      <c r="H222" s="36"/>
      <c r="I222" s="36"/>
      <c r="J222" s="623"/>
      <c r="K222" s="367"/>
      <c r="L222" s="361"/>
      <c r="M222" s="31"/>
      <c r="N222" s="31"/>
      <c r="O222" s="31"/>
      <c r="P222" s="182"/>
      <c r="Q222" s="182"/>
      <c r="R222" s="31"/>
      <c r="S222" s="31"/>
      <c r="T222" s="31"/>
      <c r="U222" s="32">
        <f>SUM(R222:T222)</f>
        <v>0</v>
      </c>
      <c r="V222" s="31"/>
      <c r="W222" s="31"/>
      <c r="X222" s="31"/>
      <c r="Y222" s="32">
        <f t="shared" ref="Y222:Y227" si="151">SUM(V222:X222)</f>
        <v>0</v>
      </c>
      <c r="Z222" s="31"/>
      <c r="AA222" s="31"/>
      <c r="AB222" s="31"/>
      <c r="AC222" s="32">
        <f t="shared" ref="AC222:AC227" si="152">SUM(Z222:AB222)</f>
        <v>0</v>
      </c>
      <c r="AD222" s="31"/>
      <c r="AE222" s="31"/>
      <c r="AF222" s="31"/>
      <c r="AG222" s="32">
        <f>SUM(AD222:AF222)</f>
        <v>0</v>
      </c>
      <c r="AH222" s="32">
        <f>SUM(U222,Y222,AC222,AG222)</f>
        <v>0</v>
      </c>
      <c r="AI222" s="33">
        <f t="shared" si="150"/>
        <v>0</v>
      </c>
      <c r="AJ222" s="33">
        <f t="shared" si="149"/>
        <v>0</v>
      </c>
      <c r="AK222" s="12"/>
      <c r="AL222" s="12"/>
      <c r="AM222" s="12"/>
      <c r="AN222" s="12"/>
      <c r="AO222" s="12"/>
      <c r="AP222" s="12"/>
      <c r="AQ222" s="12"/>
      <c r="AR222" s="12"/>
    </row>
    <row r="223" spans="1:44" s="110" customFormat="1" hidden="1" outlineLevel="1" x14ac:dyDescent="0.25">
      <c r="A223" s="26">
        <v>6</v>
      </c>
      <c r="B223" s="26"/>
      <c r="C223" s="188"/>
      <c r="D223" s="322"/>
      <c r="E223" s="166"/>
      <c r="F223" s="342"/>
      <c r="G223" s="246"/>
      <c r="H223" s="36"/>
      <c r="I223" s="36"/>
      <c r="J223" s="623"/>
      <c r="K223" s="359"/>
      <c r="L223" s="361"/>
      <c r="M223" s="31"/>
      <c r="N223" s="31"/>
      <c r="O223" s="31"/>
      <c r="P223" s="386"/>
      <c r="Q223" s="386"/>
      <c r="R223" s="31"/>
      <c r="S223" s="31"/>
      <c r="T223" s="31"/>
      <c r="U223" s="32">
        <f t="shared" ref="U223:U227" si="153">SUM(R223:T223)</f>
        <v>0</v>
      </c>
      <c r="V223" s="31"/>
      <c r="W223" s="31"/>
      <c r="X223" s="31"/>
      <c r="Y223" s="32">
        <f t="shared" si="151"/>
        <v>0</v>
      </c>
      <c r="Z223" s="31"/>
      <c r="AA223" s="31"/>
      <c r="AB223" s="31"/>
      <c r="AC223" s="32">
        <f t="shared" si="152"/>
        <v>0</v>
      </c>
      <c r="AD223" s="31"/>
      <c r="AE223" s="31"/>
      <c r="AF223" s="31"/>
      <c r="AG223" s="32">
        <f t="shared" ref="AG223:AG227" si="154">SUM(AD223:AF223)</f>
        <v>0</v>
      </c>
      <c r="AH223" s="32">
        <f t="shared" ref="AH223:AH227" si="155">SUM(U223,Y223,AC223,AG223)</f>
        <v>0</v>
      </c>
      <c r="AI223" s="33">
        <f t="shared" si="150"/>
        <v>0</v>
      </c>
      <c r="AJ223" s="33">
        <f t="shared" si="149"/>
        <v>0</v>
      </c>
      <c r="AK223" s="109"/>
      <c r="AL223" s="109"/>
      <c r="AM223" s="109"/>
      <c r="AN223" s="109"/>
      <c r="AO223" s="109"/>
      <c r="AP223" s="109"/>
      <c r="AQ223" s="109"/>
      <c r="AR223" s="109"/>
    </row>
    <row r="224" spans="1:44" s="110" customFormat="1" hidden="1" outlineLevel="1" x14ac:dyDescent="0.25">
      <c r="A224" s="26">
        <v>7</v>
      </c>
      <c r="B224" s="26"/>
      <c r="C224" s="188"/>
      <c r="D224" s="82"/>
      <c r="E224" s="166"/>
      <c r="F224" s="342"/>
      <c r="G224" s="246"/>
      <c r="H224" s="36"/>
      <c r="I224" s="36"/>
      <c r="J224" s="623"/>
      <c r="K224" s="359"/>
      <c r="L224" s="361"/>
      <c r="M224" s="31"/>
      <c r="N224" s="31"/>
      <c r="O224" s="31"/>
      <c r="P224" s="386"/>
      <c r="Q224" s="386"/>
      <c r="R224" s="31"/>
      <c r="S224" s="31"/>
      <c r="T224" s="31"/>
      <c r="U224" s="32">
        <f t="shared" si="153"/>
        <v>0</v>
      </c>
      <c r="V224" s="31"/>
      <c r="W224" s="31"/>
      <c r="X224" s="31"/>
      <c r="Y224" s="32">
        <f t="shared" si="151"/>
        <v>0</v>
      </c>
      <c r="Z224" s="31"/>
      <c r="AA224" s="31"/>
      <c r="AB224" s="31"/>
      <c r="AC224" s="32">
        <f t="shared" si="152"/>
        <v>0</v>
      </c>
      <c r="AD224" s="31"/>
      <c r="AE224" s="31"/>
      <c r="AF224" s="31"/>
      <c r="AG224" s="32">
        <f t="shared" si="154"/>
        <v>0</v>
      </c>
      <c r="AH224" s="32">
        <f t="shared" si="155"/>
        <v>0</v>
      </c>
      <c r="AI224" s="33">
        <f t="shared" si="150"/>
        <v>0</v>
      </c>
      <c r="AJ224" s="33">
        <f t="shared" si="149"/>
        <v>0</v>
      </c>
      <c r="AK224" s="109"/>
      <c r="AL224" s="109"/>
      <c r="AM224" s="109"/>
      <c r="AN224" s="109"/>
      <c r="AO224" s="109"/>
      <c r="AP224" s="109"/>
      <c r="AQ224" s="109"/>
      <c r="AR224" s="109"/>
    </row>
    <row r="225" spans="1:44" s="110" customFormat="1" hidden="1" outlineLevel="1" x14ac:dyDescent="0.25">
      <c r="A225" s="26">
        <v>8</v>
      </c>
      <c r="B225" s="26"/>
      <c r="C225" s="188"/>
      <c r="D225" s="442"/>
      <c r="E225" s="166"/>
      <c r="F225" s="342"/>
      <c r="G225" s="246"/>
      <c r="H225" s="158"/>
      <c r="I225" s="158"/>
      <c r="J225" s="623"/>
      <c r="K225" s="359"/>
      <c r="L225" s="361"/>
      <c r="M225" s="31"/>
      <c r="N225" s="31"/>
      <c r="O225" s="31"/>
      <c r="P225" s="386"/>
      <c r="Q225" s="386"/>
      <c r="R225" s="31"/>
      <c r="S225" s="31"/>
      <c r="T225" s="31"/>
      <c r="U225" s="32">
        <f t="shared" si="153"/>
        <v>0</v>
      </c>
      <c r="V225" s="31"/>
      <c r="W225" s="31"/>
      <c r="X225" s="31"/>
      <c r="Y225" s="32">
        <f t="shared" si="151"/>
        <v>0</v>
      </c>
      <c r="Z225" s="31"/>
      <c r="AA225" s="31"/>
      <c r="AB225" s="31"/>
      <c r="AC225" s="32">
        <f t="shared" si="152"/>
        <v>0</v>
      </c>
      <c r="AD225" s="31"/>
      <c r="AE225" s="31"/>
      <c r="AF225" s="31"/>
      <c r="AG225" s="32">
        <f t="shared" si="154"/>
        <v>0</v>
      </c>
      <c r="AH225" s="32">
        <f t="shared" si="155"/>
        <v>0</v>
      </c>
      <c r="AI225" s="33">
        <f t="shared" si="150"/>
        <v>0</v>
      </c>
      <c r="AJ225" s="33">
        <f t="shared" si="149"/>
        <v>0</v>
      </c>
      <c r="AK225" s="109"/>
      <c r="AL225" s="109"/>
      <c r="AM225" s="109"/>
      <c r="AN225" s="109"/>
      <c r="AO225" s="109"/>
      <c r="AP225" s="109"/>
      <c r="AQ225" s="109"/>
      <c r="AR225" s="109"/>
    </row>
    <row r="226" spans="1:44" s="110" customFormat="1" hidden="1" outlineLevel="1" x14ac:dyDescent="0.25">
      <c r="A226" s="26">
        <v>9</v>
      </c>
      <c r="B226" s="26"/>
      <c r="C226" s="188"/>
      <c r="D226" s="322"/>
      <c r="E226" s="166"/>
      <c r="F226" s="342"/>
      <c r="G226" s="246"/>
      <c r="H226" s="36"/>
      <c r="I226" s="36"/>
      <c r="J226" s="623"/>
      <c r="K226" s="359"/>
      <c r="L226" s="361"/>
      <c r="M226" s="31"/>
      <c r="N226" s="31"/>
      <c r="O226" s="31"/>
      <c r="P226" s="386"/>
      <c r="Q226" s="386"/>
      <c r="R226" s="31"/>
      <c r="S226" s="31"/>
      <c r="T226" s="31"/>
      <c r="U226" s="32">
        <f t="shared" si="153"/>
        <v>0</v>
      </c>
      <c r="V226" s="31"/>
      <c r="W226" s="31"/>
      <c r="X226" s="31"/>
      <c r="Y226" s="32">
        <f t="shared" si="151"/>
        <v>0</v>
      </c>
      <c r="Z226" s="31"/>
      <c r="AA226" s="31"/>
      <c r="AB226" s="31"/>
      <c r="AC226" s="32">
        <f t="shared" si="152"/>
        <v>0</v>
      </c>
      <c r="AD226" s="31"/>
      <c r="AE226" s="31"/>
      <c r="AF226" s="31"/>
      <c r="AG226" s="32">
        <f t="shared" si="154"/>
        <v>0</v>
      </c>
      <c r="AH226" s="32">
        <f t="shared" si="155"/>
        <v>0</v>
      </c>
      <c r="AI226" s="33">
        <f t="shared" si="150"/>
        <v>0</v>
      </c>
      <c r="AJ226" s="33">
        <f t="shared" si="149"/>
        <v>0</v>
      </c>
      <c r="AK226" s="109"/>
      <c r="AL226" s="109"/>
      <c r="AM226" s="109"/>
      <c r="AN226" s="109"/>
      <c r="AO226" s="109"/>
      <c r="AP226" s="109"/>
      <c r="AQ226" s="109"/>
      <c r="AR226" s="109"/>
    </row>
    <row r="227" spans="1:44" s="110" customFormat="1" hidden="1" outlineLevel="1" x14ac:dyDescent="0.25">
      <c r="A227" s="26">
        <v>10</v>
      </c>
      <c r="B227" s="26"/>
      <c r="C227" s="188"/>
      <c r="D227" s="322"/>
      <c r="E227" s="166"/>
      <c r="F227" s="342"/>
      <c r="G227" s="246"/>
      <c r="H227" s="36"/>
      <c r="I227" s="36"/>
      <c r="J227" s="577"/>
      <c r="K227" s="359"/>
      <c r="L227" s="361"/>
      <c r="M227" s="31"/>
      <c r="N227" s="31"/>
      <c r="O227" s="31"/>
      <c r="P227" s="386"/>
      <c r="Q227" s="386"/>
      <c r="R227" s="31"/>
      <c r="S227" s="31"/>
      <c r="T227" s="31"/>
      <c r="U227" s="32">
        <f t="shared" si="153"/>
        <v>0</v>
      </c>
      <c r="V227" s="31"/>
      <c r="W227" s="31"/>
      <c r="X227" s="31"/>
      <c r="Y227" s="32">
        <f t="shared" si="151"/>
        <v>0</v>
      </c>
      <c r="Z227" s="31"/>
      <c r="AA227" s="31"/>
      <c r="AB227" s="31"/>
      <c r="AC227" s="32">
        <f t="shared" si="152"/>
        <v>0</v>
      </c>
      <c r="AD227" s="31"/>
      <c r="AE227" s="31"/>
      <c r="AF227" s="31"/>
      <c r="AG227" s="32">
        <f t="shared" si="154"/>
        <v>0</v>
      </c>
      <c r="AH227" s="32">
        <f t="shared" si="155"/>
        <v>0</v>
      </c>
      <c r="AI227" s="33">
        <f t="shared" si="150"/>
        <v>0</v>
      </c>
      <c r="AJ227" s="33">
        <f t="shared" si="149"/>
        <v>0</v>
      </c>
      <c r="AK227" s="109"/>
      <c r="AL227" s="109"/>
      <c r="AM227" s="109"/>
      <c r="AN227" s="109"/>
      <c r="AO227" s="109"/>
      <c r="AP227" s="109"/>
      <c r="AQ227" s="109"/>
      <c r="AR227" s="109"/>
    </row>
    <row r="228" spans="1:44" s="74" customFormat="1" x14ac:dyDescent="0.25">
      <c r="A228" s="599" t="s">
        <v>65</v>
      </c>
      <c r="B228" s="601"/>
      <c r="C228" s="601"/>
      <c r="D228" s="601"/>
      <c r="E228" s="601"/>
      <c r="F228" s="601"/>
      <c r="G228" s="601"/>
      <c r="H228" s="601"/>
      <c r="I228" s="602"/>
      <c r="J228" s="455">
        <f>SUM(J217)</f>
        <v>197711700</v>
      </c>
      <c r="K228" s="455">
        <f>SUM(K218:K227)</f>
        <v>197711700</v>
      </c>
      <c r="L228" s="456"/>
      <c r="M228" s="455">
        <f>SUM(M218:M222)</f>
        <v>0</v>
      </c>
      <c r="N228" s="455">
        <f>SUM(N218:N222)</f>
        <v>0</v>
      </c>
      <c r="O228" s="455">
        <f>SUM(O218:O222)</f>
        <v>0</v>
      </c>
      <c r="P228" s="457"/>
      <c r="Q228" s="458"/>
      <c r="R228" s="455">
        <f t="shared" ref="R228:AB228" si="156">SUM(R218:R222)</f>
        <v>0</v>
      </c>
      <c r="S228" s="455">
        <f t="shared" si="156"/>
        <v>47895000</v>
      </c>
      <c r="T228" s="455">
        <f t="shared" si="156"/>
        <v>51626025</v>
      </c>
      <c r="U228" s="455">
        <f>SUM(U218:X227)</f>
        <v>99521025</v>
      </c>
      <c r="V228" s="455">
        <f t="shared" si="156"/>
        <v>0</v>
      </c>
      <c r="W228" s="455">
        <f t="shared" si="156"/>
        <v>0</v>
      </c>
      <c r="X228" s="455">
        <f t="shared" si="156"/>
        <v>0</v>
      </c>
      <c r="Y228" s="455">
        <f>SUM(Y218:Y227)</f>
        <v>0</v>
      </c>
      <c r="Z228" s="455">
        <f t="shared" si="156"/>
        <v>0</v>
      </c>
      <c r="AA228" s="455">
        <f t="shared" si="156"/>
        <v>0</v>
      </c>
      <c r="AB228" s="455">
        <f t="shared" si="156"/>
        <v>0</v>
      </c>
      <c r="AC228" s="455">
        <f t="shared" ref="AC228:AH228" si="157">SUM(AC218:AC227)</f>
        <v>0</v>
      </c>
      <c r="AD228" s="455">
        <f t="shared" si="157"/>
        <v>0</v>
      </c>
      <c r="AE228" s="455">
        <f t="shared" si="157"/>
        <v>0</v>
      </c>
      <c r="AF228" s="455">
        <f t="shared" si="157"/>
        <v>0</v>
      </c>
      <c r="AG228" s="455">
        <f t="shared" si="157"/>
        <v>0</v>
      </c>
      <c r="AH228" s="455">
        <f t="shared" si="157"/>
        <v>99521025</v>
      </c>
      <c r="AI228" s="459">
        <f>IF(ISERROR(AH228/J228),0,AH228/J228)</f>
        <v>0.50336436842129217</v>
      </c>
      <c r="AJ228" s="459">
        <f>IF(ISERROR(AH228/$AH$356),0,AH228/$AH$356)</f>
        <v>5.1351170331917169E-2</v>
      </c>
      <c r="AK228" s="12"/>
      <c r="AL228" s="12"/>
      <c r="AM228" s="12"/>
      <c r="AN228" s="12"/>
      <c r="AO228" s="12"/>
      <c r="AP228" s="12"/>
      <c r="AQ228" s="12"/>
      <c r="AR228" s="12"/>
    </row>
    <row r="229" spans="1:44" x14ac:dyDescent="0.25">
      <c r="A229" s="590" t="s">
        <v>66</v>
      </c>
      <c r="B229" s="591"/>
      <c r="C229" s="591"/>
      <c r="D229" s="591"/>
      <c r="E229" s="592"/>
      <c r="F229" s="17"/>
      <c r="G229" s="18"/>
      <c r="H229" s="19"/>
      <c r="I229" s="19"/>
      <c r="J229" s="576">
        <v>132917650</v>
      </c>
      <c r="K229" s="20"/>
      <c r="L229" s="21"/>
      <c r="M229" s="22"/>
      <c r="N229" s="22"/>
      <c r="O229" s="22"/>
      <c r="P229" s="18"/>
      <c r="Q229" s="23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538"/>
      <c r="AJ229" s="538"/>
    </row>
    <row r="230" spans="1:44" outlineLevel="1" x14ac:dyDescent="0.25">
      <c r="A230" s="26">
        <v>1</v>
      </c>
      <c r="B230" s="26"/>
      <c r="C230" s="114" t="s">
        <v>194</v>
      </c>
      <c r="D230" s="82">
        <v>44229</v>
      </c>
      <c r="E230" s="119" t="s">
        <v>165</v>
      </c>
      <c r="F230" s="166" t="s">
        <v>148</v>
      </c>
      <c r="G230" s="192" t="s">
        <v>149</v>
      </c>
      <c r="H230" s="28"/>
      <c r="I230" s="28"/>
      <c r="J230" s="623"/>
      <c r="K230" s="356">
        <v>24266800</v>
      </c>
      <c r="L230" s="375"/>
      <c r="M230" s="31"/>
      <c r="N230" s="31"/>
      <c r="O230" s="31"/>
      <c r="P230" s="178"/>
      <c r="Q230" s="178"/>
      <c r="R230" s="31"/>
      <c r="S230" s="31">
        <v>24266800</v>
      </c>
      <c r="T230" s="31"/>
      <c r="U230" s="32">
        <f>SUM(R230:T230)</f>
        <v>24266800</v>
      </c>
      <c r="V230" s="356"/>
      <c r="W230" s="31"/>
      <c r="X230" s="31"/>
      <c r="Y230" s="32">
        <f>SUM(V230:X230)</f>
        <v>0</v>
      </c>
      <c r="Z230" s="31"/>
      <c r="AA230" s="31"/>
      <c r="AB230" s="31"/>
      <c r="AC230" s="32">
        <f>SUM(Z230:AB230)</f>
        <v>0</v>
      </c>
      <c r="AD230" s="31"/>
      <c r="AE230" s="31"/>
      <c r="AF230" s="31"/>
      <c r="AG230" s="32">
        <f t="shared" ref="AG230:AG234" si="158">SUM(AD230:AF230)</f>
        <v>0</v>
      </c>
      <c r="AH230" s="32">
        <f t="shared" ref="AH230:AH234" si="159">SUM(U230,Y230,AC230,AG230)</f>
        <v>24266800</v>
      </c>
      <c r="AI230" s="33">
        <f>IF(ISERROR(AH230/$J$229),0,AH230/$J$229)</f>
        <v>0.18257018537417716</v>
      </c>
      <c r="AJ230" s="33">
        <f t="shared" ref="AJ230:AJ239" si="160">IF(ISERROR(AH230/$AH$356),"-",AH230/$AH$356)</f>
        <v>1.2521259504818881E-2</v>
      </c>
      <c r="AK230" s="12"/>
      <c r="AL230" s="12"/>
      <c r="AM230" s="12"/>
      <c r="AN230" s="12"/>
      <c r="AO230" s="12"/>
      <c r="AP230" s="12"/>
      <c r="AQ230" s="12"/>
      <c r="AR230" s="12"/>
    </row>
    <row r="231" spans="1:44" outlineLevel="1" x14ac:dyDescent="0.25">
      <c r="A231" s="26">
        <v>2</v>
      </c>
      <c r="B231" s="26"/>
      <c r="C231" s="114" t="s">
        <v>374</v>
      </c>
      <c r="D231" s="82">
        <v>44280</v>
      </c>
      <c r="E231" s="119" t="s">
        <v>165</v>
      </c>
      <c r="F231" s="166" t="s">
        <v>148</v>
      </c>
      <c r="G231" s="192" t="s">
        <v>149</v>
      </c>
      <c r="H231" s="36"/>
      <c r="I231" s="36"/>
      <c r="J231" s="623"/>
      <c r="K231" s="356">
        <v>51626025</v>
      </c>
      <c r="L231" s="375"/>
      <c r="M231" s="31"/>
      <c r="N231" s="31"/>
      <c r="O231" s="31"/>
      <c r="P231" s="182"/>
      <c r="Q231" s="182"/>
      <c r="R231" s="31"/>
      <c r="S231" s="31"/>
      <c r="T231" s="356">
        <v>51626025</v>
      </c>
      <c r="U231" s="32">
        <f t="shared" ref="U231:U239" si="161">SUM(R231:T231)</f>
        <v>51626025</v>
      </c>
      <c r="V231" s="31"/>
      <c r="W231" s="433"/>
      <c r="X231" s="31"/>
      <c r="Y231" s="32">
        <f t="shared" ref="Y231:Y239" si="162">SUM(V231:X231)</f>
        <v>0</v>
      </c>
      <c r="Z231" s="31"/>
      <c r="AA231" s="31"/>
      <c r="AB231" s="31"/>
      <c r="AC231" s="32">
        <f t="shared" ref="AC231:AC239" si="163">SUM(Z231:AB231)</f>
        <v>0</v>
      </c>
      <c r="AD231" s="31"/>
      <c r="AE231" s="31"/>
      <c r="AF231" s="31"/>
      <c r="AG231" s="32">
        <f t="shared" si="158"/>
        <v>0</v>
      </c>
      <c r="AH231" s="32">
        <f t="shared" si="159"/>
        <v>51626025</v>
      </c>
      <c r="AI231" s="33">
        <f t="shared" ref="AI231:AI239" si="164">IF(ISERROR(AH231/$J$229),0,AH231/$J$229)</f>
        <v>0.38840609204270465</v>
      </c>
      <c r="AJ231" s="33">
        <f t="shared" si="160"/>
        <v>2.6638158151353585E-2</v>
      </c>
      <c r="AK231" s="12"/>
      <c r="AL231" s="12"/>
      <c r="AM231" s="12"/>
      <c r="AN231" s="12"/>
      <c r="AO231" s="12"/>
      <c r="AP231" s="12"/>
      <c r="AQ231" s="12"/>
      <c r="AR231" s="12"/>
    </row>
    <row r="232" spans="1:44" outlineLevel="1" x14ac:dyDescent="0.25">
      <c r="A232" s="26">
        <v>3</v>
      </c>
      <c r="B232" s="26"/>
      <c r="C232" s="114" t="s">
        <v>375</v>
      </c>
      <c r="D232" s="82">
        <v>44281</v>
      </c>
      <c r="E232" s="119" t="s">
        <v>166</v>
      </c>
      <c r="F232" s="166" t="s">
        <v>148</v>
      </c>
      <c r="G232" s="192" t="s">
        <v>149</v>
      </c>
      <c r="H232" s="36"/>
      <c r="I232" s="36"/>
      <c r="J232" s="623"/>
      <c r="K232" s="356">
        <v>57024825</v>
      </c>
      <c r="L232" s="375"/>
      <c r="M232" s="31"/>
      <c r="N232" s="31"/>
      <c r="O232" s="31"/>
      <c r="P232" s="182"/>
      <c r="Q232" s="182"/>
      <c r="R232" s="31"/>
      <c r="S232" s="31"/>
      <c r="T232" s="356">
        <v>57024825</v>
      </c>
      <c r="U232" s="32">
        <f t="shared" si="161"/>
        <v>57024825</v>
      </c>
      <c r="V232" s="31"/>
      <c r="W232" s="433"/>
      <c r="X232" s="31"/>
      <c r="Y232" s="32">
        <f t="shared" si="162"/>
        <v>0</v>
      </c>
      <c r="Z232" s="31"/>
      <c r="AA232" s="31"/>
      <c r="AB232" s="31"/>
      <c r="AC232" s="32">
        <f t="shared" si="163"/>
        <v>0</v>
      </c>
      <c r="AD232" s="31"/>
      <c r="AE232" s="31"/>
      <c r="AF232" s="31"/>
      <c r="AG232" s="32">
        <f t="shared" si="158"/>
        <v>0</v>
      </c>
      <c r="AH232" s="32">
        <f t="shared" si="159"/>
        <v>57024825</v>
      </c>
      <c r="AI232" s="33">
        <f t="shared" si="164"/>
        <v>0.42902372258311822</v>
      </c>
      <c r="AJ232" s="33">
        <f t="shared" si="160"/>
        <v>2.9423847892671606E-2</v>
      </c>
    </row>
    <row r="233" spans="1:44" hidden="1" outlineLevel="1" x14ac:dyDescent="0.25">
      <c r="A233" s="26">
        <v>4</v>
      </c>
      <c r="B233" s="26"/>
      <c r="C233" s="114"/>
      <c r="D233" s="82"/>
      <c r="E233" s="119"/>
      <c r="F233" s="166"/>
      <c r="G233" s="114"/>
      <c r="H233" s="36"/>
      <c r="I233" s="36"/>
      <c r="J233" s="623"/>
      <c r="K233" s="356"/>
      <c r="L233" s="375"/>
      <c r="M233" s="31"/>
      <c r="N233" s="31"/>
      <c r="O233" s="31"/>
      <c r="P233" s="182"/>
      <c r="Q233" s="182"/>
      <c r="R233" s="31"/>
      <c r="S233" s="31"/>
      <c r="T233" s="31"/>
      <c r="U233" s="32">
        <f t="shared" si="161"/>
        <v>0</v>
      </c>
      <c r="V233" s="31"/>
      <c r="W233" s="31"/>
      <c r="X233" s="31"/>
      <c r="Y233" s="32">
        <f t="shared" si="162"/>
        <v>0</v>
      </c>
      <c r="Z233" s="31"/>
      <c r="AA233" s="31"/>
      <c r="AB233" s="31"/>
      <c r="AC233" s="32">
        <f t="shared" si="163"/>
        <v>0</v>
      </c>
      <c r="AD233" s="31"/>
      <c r="AE233" s="31"/>
      <c r="AF233" s="31"/>
      <c r="AG233" s="32">
        <f t="shared" si="158"/>
        <v>0</v>
      </c>
      <c r="AH233" s="32">
        <f t="shared" si="159"/>
        <v>0</v>
      </c>
      <c r="AI233" s="33">
        <f t="shared" si="164"/>
        <v>0</v>
      </c>
      <c r="AJ233" s="33">
        <f t="shared" si="160"/>
        <v>0</v>
      </c>
      <c r="AK233" s="12"/>
      <c r="AL233" s="12"/>
      <c r="AM233" s="12"/>
      <c r="AN233" s="12"/>
      <c r="AO233" s="12"/>
      <c r="AP233" s="12"/>
      <c r="AQ233" s="12"/>
      <c r="AR233" s="12"/>
    </row>
    <row r="234" spans="1:44" hidden="1" outlineLevel="1" x14ac:dyDescent="0.25">
      <c r="A234" s="26">
        <v>5</v>
      </c>
      <c r="B234" s="26"/>
      <c r="C234" s="114"/>
      <c r="D234" s="82"/>
      <c r="E234" s="119"/>
      <c r="F234" s="166"/>
      <c r="G234" s="114"/>
      <c r="H234" s="36"/>
      <c r="I234" s="36"/>
      <c r="J234" s="623"/>
      <c r="K234" s="356"/>
      <c r="L234" s="375"/>
      <c r="M234" s="31"/>
      <c r="N234" s="31"/>
      <c r="O234" s="31"/>
      <c r="P234" s="182"/>
      <c r="Q234" s="182"/>
      <c r="R234" s="31"/>
      <c r="S234" s="31"/>
      <c r="T234" s="31"/>
      <c r="U234" s="32">
        <f t="shared" si="161"/>
        <v>0</v>
      </c>
      <c r="V234" s="31"/>
      <c r="W234" s="31"/>
      <c r="X234" s="31"/>
      <c r="Y234" s="32">
        <f t="shared" si="162"/>
        <v>0</v>
      </c>
      <c r="Z234" s="31"/>
      <c r="AA234" s="31"/>
      <c r="AB234" s="31"/>
      <c r="AC234" s="32">
        <f t="shared" si="163"/>
        <v>0</v>
      </c>
      <c r="AD234" s="31"/>
      <c r="AE234" s="31"/>
      <c r="AF234" s="31"/>
      <c r="AG234" s="32">
        <f t="shared" si="158"/>
        <v>0</v>
      </c>
      <c r="AH234" s="32">
        <f t="shared" si="159"/>
        <v>0</v>
      </c>
      <c r="AI234" s="33">
        <f t="shared" si="164"/>
        <v>0</v>
      </c>
      <c r="AJ234" s="33">
        <f t="shared" si="160"/>
        <v>0</v>
      </c>
      <c r="AK234" s="12"/>
      <c r="AL234" s="12"/>
      <c r="AM234" s="12"/>
      <c r="AN234" s="12"/>
      <c r="AO234" s="12"/>
      <c r="AP234" s="12"/>
      <c r="AQ234" s="12"/>
      <c r="AR234" s="12"/>
    </row>
    <row r="235" spans="1:44" s="110" customFormat="1" hidden="1" outlineLevel="1" x14ac:dyDescent="0.25">
      <c r="A235" s="26">
        <v>6</v>
      </c>
      <c r="B235" s="26"/>
      <c r="C235" s="188"/>
      <c r="D235" s="322"/>
      <c r="E235" s="166"/>
      <c r="F235" s="166"/>
      <c r="G235" s="188"/>
      <c r="H235" s="36"/>
      <c r="I235" s="36"/>
      <c r="J235" s="623"/>
      <c r="K235" s="356"/>
      <c r="L235" s="375"/>
      <c r="M235" s="31"/>
      <c r="N235" s="31"/>
      <c r="O235" s="31"/>
      <c r="P235" s="182"/>
      <c r="Q235" s="182"/>
      <c r="R235" s="31"/>
      <c r="S235" s="31"/>
      <c r="T235" s="31"/>
      <c r="U235" s="32">
        <f t="shared" si="161"/>
        <v>0</v>
      </c>
      <c r="V235" s="31"/>
      <c r="W235" s="31"/>
      <c r="X235" s="31"/>
      <c r="Y235" s="32">
        <f t="shared" si="162"/>
        <v>0</v>
      </c>
      <c r="Z235" s="31"/>
      <c r="AA235" s="31"/>
      <c r="AB235" s="31"/>
      <c r="AC235" s="32">
        <f t="shared" si="163"/>
        <v>0</v>
      </c>
      <c r="AD235" s="31"/>
      <c r="AE235" s="31"/>
      <c r="AF235" s="31"/>
      <c r="AG235" s="32">
        <f t="shared" ref="AG235:AG239" si="165">SUM(AD235:AF235)</f>
        <v>0</v>
      </c>
      <c r="AH235" s="32">
        <f t="shared" ref="AH235:AH239" si="166">SUM(U235,Y235,AC235,AG235)</f>
        <v>0</v>
      </c>
      <c r="AI235" s="33">
        <f t="shared" si="164"/>
        <v>0</v>
      </c>
      <c r="AJ235" s="33">
        <f t="shared" si="160"/>
        <v>0</v>
      </c>
      <c r="AK235" s="109"/>
      <c r="AL235" s="109"/>
      <c r="AM235" s="109"/>
      <c r="AN235" s="109"/>
      <c r="AO235" s="109"/>
      <c r="AP235" s="109"/>
      <c r="AQ235" s="109"/>
      <c r="AR235" s="109"/>
    </row>
    <row r="236" spans="1:44" s="110" customFormat="1" hidden="1" outlineLevel="1" x14ac:dyDescent="0.25">
      <c r="A236" s="26">
        <v>7</v>
      </c>
      <c r="B236" s="26"/>
      <c r="C236" s="188"/>
      <c r="D236" s="322"/>
      <c r="E236" s="166"/>
      <c r="F236" s="166"/>
      <c r="G236" s="188"/>
      <c r="H236" s="36"/>
      <c r="I236" s="36"/>
      <c r="J236" s="623"/>
      <c r="K236" s="356"/>
      <c r="L236" s="375"/>
      <c r="M236" s="31"/>
      <c r="N236" s="31"/>
      <c r="O236" s="31"/>
      <c r="P236" s="182"/>
      <c r="Q236" s="182"/>
      <c r="R236" s="31"/>
      <c r="S236" s="31"/>
      <c r="T236" s="31"/>
      <c r="U236" s="32">
        <f t="shared" si="161"/>
        <v>0</v>
      </c>
      <c r="V236" s="31"/>
      <c r="W236" s="31"/>
      <c r="X236" s="31"/>
      <c r="Y236" s="32">
        <f t="shared" si="162"/>
        <v>0</v>
      </c>
      <c r="Z236" s="31"/>
      <c r="AA236" s="31"/>
      <c r="AB236" s="31"/>
      <c r="AC236" s="32">
        <f t="shared" si="163"/>
        <v>0</v>
      </c>
      <c r="AD236" s="31"/>
      <c r="AE236" s="31"/>
      <c r="AF236" s="31"/>
      <c r="AG236" s="32">
        <f t="shared" si="165"/>
        <v>0</v>
      </c>
      <c r="AH236" s="32">
        <f t="shared" si="166"/>
        <v>0</v>
      </c>
      <c r="AI236" s="33">
        <f t="shared" si="164"/>
        <v>0</v>
      </c>
      <c r="AJ236" s="33">
        <f t="shared" si="160"/>
        <v>0</v>
      </c>
      <c r="AK236" s="109"/>
      <c r="AL236" s="109"/>
      <c r="AM236" s="109"/>
      <c r="AN236" s="109"/>
      <c r="AO236" s="109"/>
      <c r="AP236" s="109"/>
      <c r="AQ236" s="109"/>
      <c r="AR236" s="109"/>
    </row>
    <row r="237" spans="1:44" s="110" customFormat="1" hidden="1" outlineLevel="1" x14ac:dyDescent="0.25">
      <c r="A237" s="26">
        <v>8</v>
      </c>
      <c r="B237" s="26"/>
      <c r="C237" s="188"/>
      <c r="D237" s="322"/>
      <c r="E237" s="166"/>
      <c r="F237" s="166"/>
      <c r="G237" s="188"/>
      <c r="H237" s="36"/>
      <c r="I237" s="36"/>
      <c r="J237" s="623"/>
      <c r="K237" s="356"/>
      <c r="L237" s="375"/>
      <c r="M237" s="31"/>
      <c r="N237" s="31"/>
      <c r="O237" s="31"/>
      <c r="P237" s="182"/>
      <c r="Q237" s="182"/>
      <c r="R237" s="31"/>
      <c r="S237" s="31"/>
      <c r="T237" s="31"/>
      <c r="U237" s="32">
        <f t="shared" si="161"/>
        <v>0</v>
      </c>
      <c r="V237" s="31"/>
      <c r="W237" s="31"/>
      <c r="X237" s="31"/>
      <c r="Y237" s="32">
        <f t="shared" si="162"/>
        <v>0</v>
      </c>
      <c r="Z237" s="31"/>
      <c r="AA237" s="31"/>
      <c r="AB237" s="31"/>
      <c r="AC237" s="32">
        <f t="shared" si="163"/>
        <v>0</v>
      </c>
      <c r="AD237" s="31"/>
      <c r="AE237" s="31"/>
      <c r="AF237" s="31"/>
      <c r="AG237" s="32">
        <f t="shared" si="165"/>
        <v>0</v>
      </c>
      <c r="AH237" s="32">
        <f t="shared" si="166"/>
        <v>0</v>
      </c>
      <c r="AI237" s="33">
        <f t="shared" si="164"/>
        <v>0</v>
      </c>
      <c r="AJ237" s="33">
        <f t="shared" si="160"/>
        <v>0</v>
      </c>
      <c r="AK237" s="109"/>
      <c r="AL237" s="109"/>
      <c r="AM237" s="109"/>
      <c r="AN237" s="109"/>
      <c r="AO237" s="109"/>
      <c r="AP237" s="109"/>
      <c r="AQ237" s="109"/>
      <c r="AR237" s="109"/>
    </row>
    <row r="238" spans="1:44" hidden="1" outlineLevel="1" x14ac:dyDescent="0.25">
      <c r="A238" s="26">
        <v>9</v>
      </c>
      <c r="B238" s="26"/>
      <c r="C238" s="188"/>
      <c r="D238" s="322"/>
      <c r="E238" s="166"/>
      <c r="F238" s="166"/>
      <c r="G238" s="188"/>
      <c r="H238" s="36"/>
      <c r="I238" s="36"/>
      <c r="J238" s="623"/>
      <c r="K238" s="356"/>
      <c r="L238" s="375"/>
      <c r="M238" s="31"/>
      <c r="N238" s="31"/>
      <c r="O238" s="31"/>
      <c r="P238" s="182"/>
      <c r="Q238" s="182"/>
      <c r="R238" s="31"/>
      <c r="S238" s="31"/>
      <c r="T238" s="31"/>
      <c r="U238" s="32">
        <f t="shared" si="161"/>
        <v>0</v>
      </c>
      <c r="V238" s="31"/>
      <c r="W238" s="31"/>
      <c r="X238" s="31"/>
      <c r="Y238" s="32">
        <f t="shared" si="162"/>
        <v>0</v>
      </c>
      <c r="Z238" s="31"/>
      <c r="AA238" s="31"/>
      <c r="AB238" s="31"/>
      <c r="AC238" s="32">
        <f t="shared" si="163"/>
        <v>0</v>
      </c>
      <c r="AD238" s="31"/>
      <c r="AE238" s="31"/>
      <c r="AF238" s="31"/>
      <c r="AG238" s="32">
        <f t="shared" si="165"/>
        <v>0</v>
      </c>
      <c r="AH238" s="32">
        <f t="shared" si="166"/>
        <v>0</v>
      </c>
      <c r="AI238" s="33">
        <f t="shared" si="164"/>
        <v>0</v>
      </c>
      <c r="AJ238" s="33">
        <f t="shared" si="160"/>
        <v>0</v>
      </c>
    </row>
    <row r="239" spans="1:44" s="110" customFormat="1" hidden="1" outlineLevel="1" x14ac:dyDescent="0.25">
      <c r="A239" s="26">
        <v>10</v>
      </c>
      <c r="B239" s="26"/>
      <c r="C239" s="188"/>
      <c r="D239" s="322"/>
      <c r="E239" s="166"/>
      <c r="F239" s="166"/>
      <c r="G239" s="188"/>
      <c r="H239" s="36"/>
      <c r="I239" s="36"/>
      <c r="J239" s="623"/>
      <c r="K239" s="356"/>
      <c r="L239" s="375"/>
      <c r="M239" s="31"/>
      <c r="N239" s="31"/>
      <c r="O239" s="31"/>
      <c r="P239" s="182"/>
      <c r="Q239" s="182"/>
      <c r="R239" s="31"/>
      <c r="S239" s="31"/>
      <c r="T239" s="31"/>
      <c r="U239" s="32">
        <f t="shared" si="161"/>
        <v>0</v>
      </c>
      <c r="V239" s="31"/>
      <c r="W239" s="31"/>
      <c r="X239" s="31"/>
      <c r="Y239" s="32">
        <f t="shared" si="162"/>
        <v>0</v>
      </c>
      <c r="Z239" s="31"/>
      <c r="AA239" s="31"/>
      <c r="AB239" s="31"/>
      <c r="AC239" s="32">
        <f t="shared" si="163"/>
        <v>0</v>
      </c>
      <c r="AD239" s="31"/>
      <c r="AE239" s="31"/>
      <c r="AF239" s="31"/>
      <c r="AG239" s="32">
        <f t="shared" si="165"/>
        <v>0</v>
      </c>
      <c r="AH239" s="32">
        <f t="shared" si="166"/>
        <v>0</v>
      </c>
      <c r="AI239" s="33">
        <f t="shared" si="164"/>
        <v>0</v>
      </c>
      <c r="AJ239" s="33">
        <f t="shared" si="160"/>
        <v>0</v>
      </c>
    </row>
    <row r="240" spans="1:44" s="74" customFormat="1" x14ac:dyDescent="0.25">
      <c r="A240" s="599" t="s">
        <v>67</v>
      </c>
      <c r="B240" s="601"/>
      <c r="C240" s="601"/>
      <c r="D240" s="601"/>
      <c r="E240" s="601"/>
      <c r="F240" s="601"/>
      <c r="G240" s="601"/>
      <c r="H240" s="601"/>
      <c r="I240" s="602"/>
      <c r="J240" s="455">
        <f>+J229</f>
        <v>132917650</v>
      </c>
      <c r="K240" s="455">
        <f>SUM(K230:K239)</f>
        <v>132917650</v>
      </c>
      <c r="L240" s="456"/>
      <c r="M240" s="455">
        <f>SUM(M230:M239)</f>
        <v>0</v>
      </c>
      <c r="N240" s="455">
        <f>SUM(N230:N239)</f>
        <v>0</v>
      </c>
      <c r="O240" s="455">
        <f>SUM(O230:O239)</f>
        <v>0</v>
      </c>
      <c r="P240" s="457"/>
      <c r="Q240" s="458"/>
      <c r="R240" s="455">
        <f t="shared" ref="R240:AH240" si="167">SUM(R230:R239)</f>
        <v>0</v>
      </c>
      <c r="S240" s="455">
        <f t="shared" si="167"/>
        <v>24266800</v>
      </c>
      <c r="T240" s="455">
        <f t="shared" si="167"/>
        <v>108650850</v>
      </c>
      <c r="U240" s="455">
        <f t="shared" si="167"/>
        <v>132917650</v>
      </c>
      <c r="V240" s="455">
        <f t="shared" si="167"/>
        <v>0</v>
      </c>
      <c r="W240" s="455">
        <f t="shared" si="167"/>
        <v>0</v>
      </c>
      <c r="X240" s="455">
        <f t="shared" si="167"/>
        <v>0</v>
      </c>
      <c r="Y240" s="455">
        <f t="shared" si="167"/>
        <v>0</v>
      </c>
      <c r="Z240" s="455">
        <f t="shared" si="167"/>
        <v>0</v>
      </c>
      <c r="AA240" s="455">
        <f t="shared" si="167"/>
        <v>0</v>
      </c>
      <c r="AB240" s="455">
        <f t="shared" si="167"/>
        <v>0</v>
      </c>
      <c r="AC240" s="455">
        <f t="shared" si="167"/>
        <v>0</v>
      </c>
      <c r="AD240" s="455">
        <f t="shared" si="167"/>
        <v>0</v>
      </c>
      <c r="AE240" s="455">
        <f t="shared" si="167"/>
        <v>0</v>
      </c>
      <c r="AF240" s="455">
        <f t="shared" si="167"/>
        <v>0</v>
      </c>
      <c r="AG240" s="455">
        <f t="shared" si="167"/>
        <v>0</v>
      </c>
      <c r="AH240" s="455">
        <f t="shared" si="167"/>
        <v>132917650</v>
      </c>
      <c r="AI240" s="459">
        <f t="shared" ref="AI240" si="168">IF(ISERROR(AH240/J240),0,AH240/J240)</f>
        <v>1</v>
      </c>
      <c r="AJ240" s="459">
        <f>IF(ISERROR(AH240/$AH$356),0,AH240/$AH$356)</f>
        <v>6.8583265548844072E-2</v>
      </c>
      <c r="AK240" s="12"/>
      <c r="AL240" s="12"/>
      <c r="AM240" s="12"/>
      <c r="AN240" s="12"/>
      <c r="AO240" s="12"/>
      <c r="AP240" s="12"/>
      <c r="AQ240" s="12"/>
      <c r="AR240" s="12"/>
    </row>
    <row r="241" spans="1:44" s="110" customFormat="1" x14ac:dyDescent="0.25">
      <c r="A241" s="590" t="s">
        <v>91</v>
      </c>
      <c r="B241" s="591"/>
      <c r="C241" s="591"/>
      <c r="D241" s="591"/>
      <c r="E241" s="592"/>
      <c r="F241" s="17"/>
      <c r="G241" s="18"/>
      <c r="H241" s="19"/>
      <c r="I241" s="19"/>
      <c r="J241" s="576">
        <v>179163000</v>
      </c>
      <c r="K241" s="20"/>
      <c r="L241" s="21"/>
      <c r="M241" s="22"/>
      <c r="N241" s="22"/>
      <c r="O241" s="22"/>
      <c r="P241" s="18"/>
      <c r="Q241" s="23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538"/>
      <c r="AJ241" s="538"/>
    </row>
    <row r="242" spans="1:44" s="110" customFormat="1" outlineLevel="1" x14ac:dyDescent="0.25">
      <c r="A242" s="25">
        <v>1</v>
      </c>
      <c r="B242" s="26"/>
      <c r="C242" s="114" t="s">
        <v>332</v>
      </c>
      <c r="D242" s="82">
        <v>44215</v>
      </c>
      <c r="E242" s="358" t="s">
        <v>171</v>
      </c>
      <c r="F242" s="166" t="s">
        <v>148</v>
      </c>
      <c r="G242" s="192" t="s">
        <v>149</v>
      </c>
      <c r="H242" s="36"/>
      <c r="I242" s="36"/>
      <c r="J242" s="623"/>
      <c r="K242" s="356">
        <v>23947500</v>
      </c>
      <c r="L242" s="375"/>
      <c r="M242" s="31"/>
      <c r="N242" s="31"/>
      <c r="O242" s="31"/>
      <c r="P242" s="182"/>
      <c r="Q242" s="182"/>
      <c r="R242" s="31"/>
      <c r="S242" s="31">
        <v>23947500</v>
      </c>
      <c r="T242" s="31"/>
      <c r="U242" s="32">
        <f t="shared" ref="U242:U247" si="169">SUM(R242:T242)</f>
        <v>23947500</v>
      </c>
      <c r="V242" s="190"/>
      <c r="W242" s="31"/>
      <c r="X242" s="31"/>
      <c r="Y242" s="32">
        <f t="shared" ref="Y242:Y251" si="170">SUM(V242:X242)</f>
        <v>0</v>
      </c>
      <c r="Z242" s="31"/>
      <c r="AA242" s="31"/>
      <c r="AB242" s="31"/>
      <c r="AC242" s="32">
        <f t="shared" ref="AC242:AC247" si="171">SUM(Z242:AB242)</f>
        <v>0</v>
      </c>
      <c r="AD242" s="31"/>
      <c r="AE242" s="31"/>
      <c r="AF242" s="31"/>
      <c r="AG242" s="32">
        <f t="shared" ref="AG242:AG247" si="172">SUM(AD242:AF242)</f>
        <v>0</v>
      </c>
      <c r="AH242" s="32">
        <f t="shared" ref="AH242:AH247" si="173">SUM(U242,Y242,AC242,AG242)</f>
        <v>23947500</v>
      </c>
      <c r="AI242" s="33">
        <f>IF(ISERROR(AH242/$J$241),0,AH242/$J$241)</f>
        <v>0.13366320054922054</v>
      </c>
      <c r="AJ242" s="33">
        <f t="shared" ref="AJ242:AJ251" si="174">IF(ISERROR(AH242/$AH$356),"-",AH242/$AH$356)</f>
        <v>1.235650609028179E-2</v>
      </c>
      <c r="AK242" s="109"/>
      <c r="AL242" s="109"/>
      <c r="AM242" s="109"/>
      <c r="AN242" s="109"/>
      <c r="AO242" s="109"/>
      <c r="AP242" s="109"/>
      <c r="AQ242" s="109"/>
      <c r="AR242" s="109"/>
    </row>
    <row r="243" spans="1:44" s="110" customFormat="1" outlineLevel="1" x14ac:dyDescent="0.25">
      <c r="A243" s="25">
        <v>2</v>
      </c>
      <c r="B243" s="26"/>
      <c r="C243" s="114" t="s">
        <v>410</v>
      </c>
      <c r="D243" s="82">
        <v>44279</v>
      </c>
      <c r="E243" s="358" t="s">
        <v>171</v>
      </c>
      <c r="F243" s="166" t="s">
        <v>148</v>
      </c>
      <c r="G243" s="192" t="s">
        <v>149</v>
      </c>
      <c r="H243" s="36"/>
      <c r="I243" s="36"/>
      <c r="J243" s="623"/>
      <c r="K243" s="356">
        <v>98190675</v>
      </c>
      <c r="L243" s="375"/>
      <c r="M243" s="31"/>
      <c r="N243" s="31"/>
      <c r="O243" s="31"/>
      <c r="P243" s="182"/>
      <c r="Q243" s="182"/>
      <c r="R243" s="31"/>
      <c r="S243" s="31"/>
      <c r="T243" s="356">
        <v>98190675</v>
      </c>
      <c r="U243" s="32">
        <f t="shared" si="169"/>
        <v>98190675</v>
      </c>
      <c r="V243" s="31"/>
      <c r="W243" s="183"/>
      <c r="X243" s="31"/>
      <c r="Y243" s="32">
        <f t="shared" si="170"/>
        <v>0</v>
      </c>
      <c r="Z243" s="31"/>
      <c r="AA243" s="31"/>
      <c r="AB243" s="31"/>
      <c r="AC243" s="32">
        <f t="shared" si="171"/>
        <v>0</v>
      </c>
      <c r="AD243" s="31"/>
      <c r="AE243" s="31"/>
      <c r="AF243" s="31"/>
      <c r="AG243" s="32">
        <f t="shared" si="172"/>
        <v>0</v>
      </c>
      <c r="AH243" s="32">
        <f t="shared" si="173"/>
        <v>98190675</v>
      </c>
      <c r="AI243" s="33">
        <f t="shared" ref="AI243:AI251" si="175">IF(ISERROR(AH243/$J$241),0,AH243/$J$241)</f>
        <v>0.54805219269603656</v>
      </c>
      <c r="AJ243" s="33">
        <f t="shared" si="174"/>
        <v>5.0664732170221528E-2</v>
      </c>
      <c r="AK243" s="109"/>
      <c r="AL243" s="109"/>
      <c r="AM243" s="109"/>
      <c r="AN243" s="109"/>
      <c r="AO243" s="109"/>
      <c r="AP243" s="109"/>
      <c r="AQ243" s="109"/>
      <c r="AR243" s="109"/>
    </row>
    <row r="244" spans="1:44" s="110" customFormat="1" outlineLevel="1" x14ac:dyDescent="0.25">
      <c r="A244" s="25">
        <v>3</v>
      </c>
      <c r="B244" s="26"/>
      <c r="C244" s="114" t="s">
        <v>411</v>
      </c>
      <c r="D244" s="82">
        <v>44279</v>
      </c>
      <c r="E244" s="358" t="s">
        <v>409</v>
      </c>
      <c r="F244" s="166" t="s">
        <v>148</v>
      </c>
      <c r="G244" s="192" t="s">
        <v>149</v>
      </c>
      <c r="H244" s="36"/>
      <c r="I244" s="36"/>
      <c r="J244" s="623"/>
      <c r="K244" s="356">
        <v>57024825</v>
      </c>
      <c r="L244" s="375"/>
      <c r="M244" s="31"/>
      <c r="N244" s="31"/>
      <c r="O244" s="31"/>
      <c r="P244" s="182"/>
      <c r="Q244" s="182"/>
      <c r="R244" s="31"/>
      <c r="S244" s="31"/>
      <c r="T244" s="356">
        <v>57024825</v>
      </c>
      <c r="U244" s="32">
        <f t="shared" si="169"/>
        <v>57024825</v>
      </c>
      <c r="V244" s="31"/>
      <c r="W244" s="183"/>
      <c r="X244" s="31"/>
      <c r="Y244" s="32">
        <f t="shared" si="170"/>
        <v>0</v>
      </c>
      <c r="Z244" s="31"/>
      <c r="AA244" s="31"/>
      <c r="AB244" s="31"/>
      <c r="AC244" s="32">
        <f t="shared" si="171"/>
        <v>0</v>
      </c>
      <c r="AD244" s="31"/>
      <c r="AE244" s="31"/>
      <c r="AF244" s="31"/>
      <c r="AG244" s="32">
        <f t="shared" si="172"/>
        <v>0</v>
      </c>
      <c r="AH244" s="32">
        <f t="shared" si="173"/>
        <v>57024825</v>
      </c>
      <c r="AI244" s="33">
        <f t="shared" si="175"/>
        <v>0.3182846067547429</v>
      </c>
      <c r="AJ244" s="33">
        <f t="shared" si="174"/>
        <v>2.9423847892671606E-2</v>
      </c>
    </row>
    <row r="245" spans="1:44" s="110" customFormat="1" hidden="1" outlineLevel="1" x14ac:dyDescent="0.25">
      <c r="A245" s="25">
        <v>4</v>
      </c>
      <c r="B245" s="26"/>
      <c r="C245" s="114"/>
      <c r="D245" s="247"/>
      <c r="E245" s="358"/>
      <c r="F245" s="166"/>
      <c r="G245" s="172"/>
      <c r="H245" s="36"/>
      <c r="I245" s="36"/>
      <c r="J245" s="623"/>
      <c r="K245" s="356"/>
      <c r="L245" s="375"/>
      <c r="M245" s="31"/>
      <c r="N245" s="31"/>
      <c r="O245" s="31"/>
      <c r="P245" s="182"/>
      <c r="Q245" s="182"/>
      <c r="R245" s="31"/>
      <c r="S245" s="31"/>
      <c r="T245" s="31"/>
      <c r="U245" s="32">
        <f t="shared" si="169"/>
        <v>0</v>
      </c>
      <c r="V245" s="31"/>
      <c r="W245" s="31"/>
      <c r="X245" s="183"/>
      <c r="Y245" s="32">
        <f t="shared" si="170"/>
        <v>0</v>
      </c>
      <c r="Z245" s="31"/>
      <c r="AA245" s="31"/>
      <c r="AB245" s="31"/>
      <c r="AC245" s="32">
        <f t="shared" si="171"/>
        <v>0</v>
      </c>
      <c r="AD245" s="31"/>
      <c r="AE245" s="31"/>
      <c r="AF245" s="31"/>
      <c r="AG245" s="32">
        <f t="shared" si="172"/>
        <v>0</v>
      </c>
      <c r="AH245" s="32">
        <f t="shared" si="173"/>
        <v>0</v>
      </c>
      <c r="AI245" s="33">
        <f t="shared" si="175"/>
        <v>0</v>
      </c>
      <c r="AJ245" s="33">
        <f t="shared" si="174"/>
        <v>0</v>
      </c>
      <c r="AK245" s="109"/>
      <c r="AL245" s="109"/>
      <c r="AM245" s="109"/>
      <c r="AN245" s="109"/>
      <c r="AO245" s="109"/>
      <c r="AP245" s="109"/>
      <c r="AQ245" s="109"/>
      <c r="AR245" s="109"/>
    </row>
    <row r="246" spans="1:44" s="110" customFormat="1" hidden="1" outlineLevel="1" x14ac:dyDescent="0.25">
      <c r="A246" s="25">
        <v>5</v>
      </c>
      <c r="B246" s="26"/>
      <c r="C246" s="114"/>
      <c r="D246" s="247"/>
      <c r="E246" s="358"/>
      <c r="F246" s="166"/>
      <c r="G246" s="172"/>
      <c r="H246" s="36"/>
      <c r="I246" s="36"/>
      <c r="J246" s="623"/>
      <c r="K246" s="356"/>
      <c r="L246" s="375"/>
      <c r="M246" s="31"/>
      <c r="N246" s="31"/>
      <c r="O246" s="31"/>
      <c r="P246" s="182"/>
      <c r="Q246" s="182"/>
      <c r="R246" s="31"/>
      <c r="S246" s="31"/>
      <c r="T246" s="31"/>
      <c r="U246" s="32">
        <f t="shared" si="169"/>
        <v>0</v>
      </c>
      <c r="V246" s="31"/>
      <c r="W246" s="31"/>
      <c r="X246" s="31"/>
      <c r="Y246" s="32">
        <f t="shared" si="170"/>
        <v>0</v>
      </c>
      <c r="Z246" s="31"/>
      <c r="AA246" s="31"/>
      <c r="AB246" s="31"/>
      <c r="AC246" s="32">
        <f t="shared" si="171"/>
        <v>0</v>
      </c>
      <c r="AD246" s="31"/>
      <c r="AE246" s="31"/>
      <c r="AF246" s="31"/>
      <c r="AG246" s="32">
        <f t="shared" si="172"/>
        <v>0</v>
      </c>
      <c r="AH246" s="32">
        <f t="shared" si="173"/>
        <v>0</v>
      </c>
      <c r="AI246" s="33">
        <f t="shared" si="175"/>
        <v>0</v>
      </c>
      <c r="AJ246" s="33">
        <f t="shared" si="174"/>
        <v>0</v>
      </c>
      <c r="AK246" s="109"/>
      <c r="AL246" s="109"/>
      <c r="AM246" s="109"/>
      <c r="AN246" s="109"/>
      <c r="AO246" s="109"/>
      <c r="AP246" s="109"/>
      <c r="AQ246" s="109"/>
      <c r="AR246" s="109"/>
    </row>
    <row r="247" spans="1:44" s="110" customFormat="1" hidden="1" outlineLevel="1" x14ac:dyDescent="0.25">
      <c r="A247" s="209">
        <v>6</v>
      </c>
      <c r="B247" s="161"/>
      <c r="C247" s="172"/>
      <c r="D247" s="247"/>
      <c r="E247" s="358"/>
      <c r="F247" s="166"/>
      <c r="G247" s="172"/>
      <c r="H247" s="36"/>
      <c r="I247" s="36"/>
      <c r="J247" s="623"/>
      <c r="K247" s="356"/>
      <c r="L247" s="375"/>
      <c r="M247" s="31"/>
      <c r="N247" s="31"/>
      <c r="O247" s="31"/>
      <c r="P247" s="182"/>
      <c r="Q247" s="182"/>
      <c r="R247" s="31"/>
      <c r="S247" s="31"/>
      <c r="T247" s="31"/>
      <c r="U247" s="32">
        <f t="shared" si="169"/>
        <v>0</v>
      </c>
      <c r="V247" s="31"/>
      <c r="W247" s="31"/>
      <c r="X247" s="31"/>
      <c r="Y247" s="32">
        <f t="shared" si="170"/>
        <v>0</v>
      </c>
      <c r="Z247" s="31"/>
      <c r="AA247" s="31"/>
      <c r="AB247" s="31"/>
      <c r="AC247" s="32">
        <f t="shared" si="171"/>
        <v>0</v>
      </c>
      <c r="AD247" s="31"/>
      <c r="AE247" s="31"/>
      <c r="AF247" s="31"/>
      <c r="AG247" s="32">
        <f t="shared" si="172"/>
        <v>0</v>
      </c>
      <c r="AH247" s="32">
        <f t="shared" si="173"/>
        <v>0</v>
      </c>
      <c r="AI247" s="33">
        <f t="shared" si="175"/>
        <v>0</v>
      </c>
      <c r="AJ247" s="33">
        <f t="shared" si="174"/>
        <v>0</v>
      </c>
    </row>
    <row r="248" spans="1:44" s="110" customFormat="1" hidden="1" outlineLevel="1" x14ac:dyDescent="0.25">
      <c r="A248" s="26">
        <v>7</v>
      </c>
      <c r="B248" s="26"/>
      <c r="C248" s="114"/>
      <c r="D248" s="82"/>
      <c r="E248" s="119"/>
      <c r="F248" s="166"/>
      <c r="G248" s="114"/>
      <c r="H248" s="36"/>
      <c r="I248" s="36"/>
      <c r="J248" s="623"/>
      <c r="K248" s="356"/>
      <c r="L248" s="375"/>
      <c r="M248" s="31"/>
      <c r="N248" s="31"/>
      <c r="O248" s="31"/>
      <c r="P248" s="182"/>
      <c r="Q248" s="182"/>
      <c r="R248" s="31"/>
      <c r="S248" s="31"/>
      <c r="T248" s="31"/>
      <c r="U248" s="32">
        <f t="shared" ref="U248:U251" si="176">SUM(R248:T248)</f>
        <v>0</v>
      </c>
      <c r="V248" s="31"/>
      <c r="W248" s="31"/>
      <c r="X248" s="31"/>
      <c r="Y248" s="32">
        <f t="shared" ref="Y248:Y250" si="177">SUM(V248:X248)</f>
        <v>0</v>
      </c>
      <c r="Z248" s="31"/>
      <c r="AA248" s="31"/>
      <c r="AB248" s="31"/>
      <c r="AC248" s="32">
        <f t="shared" ref="AC248:AC251" si="178">SUM(Z248:AB248)</f>
        <v>0</v>
      </c>
      <c r="AD248" s="31"/>
      <c r="AE248" s="31"/>
      <c r="AF248" s="31"/>
      <c r="AG248" s="32">
        <f t="shared" ref="AG248:AG251" si="179">SUM(AD248:AF248)</f>
        <v>0</v>
      </c>
      <c r="AH248" s="32">
        <f t="shared" ref="AH248:AH251" si="180">SUM(U248,Y248,AC248,AG248)</f>
        <v>0</v>
      </c>
      <c r="AI248" s="33">
        <f t="shared" si="175"/>
        <v>0</v>
      </c>
      <c r="AJ248" s="33">
        <f t="shared" si="174"/>
        <v>0</v>
      </c>
      <c r="AK248" s="109"/>
      <c r="AL248" s="109"/>
      <c r="AM248" s="109"/>
      <c r="AN248" s="109"/>
      <c r="AO248" s="109"/>
      <c r="AP248" s="109"/>
      <c r="AQ248" s="109"/>
      <c r="AR248" s="109"/>
    </row>
    <row r="249" spans="1:44" s="110" customFormat="1" hidden="1" outlineLevel="1" x14ac:dyDescent="0.25">
      <c r="A249" s="26">
        <v>8</v>
      </c>
      <c r="B249" s="26"/>
      <c r="C249" s="188"/>
      <c r="D249" s="322"/>
      <c r="E249" s="166"/>
      <c r="F249" s="166"/>
      <c r="G249" s="188"/>
      <c r="H249" s="36"/>
      <c r="I249" s="36"/>
      <c r="J249" s="623"/>
      <c r="K249" s="356"/>
      <c r="L249" s="375"/>
      <c r="M249" s="31"/>
      <c r="N249" s="31"/>
      <c r="O249" s="31"/>
      <c r="P249" s="182"/>
      <c r="Q249" s="182"/>
      <c r="R249" s="31"/>
      <c r="S249" s="31"/>
      <c r="T249" s="31"/>
      <c r="U249" s="32">
        <f t="shared" si="176"/>
        <v>0</v>
      </c>
      <c r="V249" s="31"/>
      <c r="W249" s="31"/>
      <c r="X249" s="31"/>
      <c r="Y249" s="32">
        <f t="shared" si="177"/>
        <v>0</v>
      </c>
      <c r="Z249" s="31"/>
      <c r="AA249" s="31"/>
      <c r="AB249" s="31"/>
      <c r="AC249" s="32">
        <f t="shared" si="178"/>
        <v>0</v>
      </c>
      <c r="AD249" s="31"/>
      <c r="AE249" s="31"/>
      <c r="AF249" s="31"/>
      <c r="AG249" s="32">
        <f t="shared" si="179"/>
        <v>0</v>
      </c>
      <c r="AH249" s="32">
        <f t="shared" si="180"/>
        <v>0</v>
      </c>
      <c r="AI249" s="33">
        <f t="shared" si="175"/>
        <v>0</v>
      </c>
      <c r="AJ249" s="33">
        <f t="shared" si="174"/>
        <v>0</v>
      </c>
      <c r="AK249" s="109"/>
      <c r="AL249" s="109"/>
      <c r="AM249" s="109"/>
      <c r="AN249" s="109"/>
      <c r="AO249" s="109"/>
      <c r="AP249" s="109"/>
      <c r="AQ249" s="109"/>
      <c r="AR249" s="109"/>
    </row>
    <row r="250" spans="1:44" s="110" customFormat="1" hidden="1" outlineLevel="1" x14ac:dyDescent="0.25">
      <c r="A250" s="26">
        <v>9</v>
      </c>
      <c r="B250" s="26"/>
      <c r="C250" s="188"/>
      <c r="D250" s="322"/>
      <c r="E250" s="166"/>
      <c r="F250" s="166"/>
      <c r="G250" s="188"/>
      <c r="H250" s="36"/>
      <c r="I250" s="36"/>
      <c r="J250" s="623"/>
      <c r="K250" s="356"/>
      <c r="L250" s="375"/>
      <c r="M250" s="31"/>
      <c r="N250" s="31"/>
      <c r="O250" s="31"/>
      <c r="P250" s="182"/>
      <c r="Q250" s="182"/>
      <c r="R250" s="31"/>
      <c r="S250" s="31"/>
      <c r="T250" s="31"/>
      <c r="U250" s="32">
        <f t="shared" si="176"/>
        <v>0</v>
      </c>
      <c r="V250" s="31"/>
      <c r="W250" s="31"/>
      <c r="X250" s="31"/>
      <c r="Y250" s="32">
        <f t="shared" si="177"/>
        <v>0</v>
      </c>
      <c r="Z250" s="31"/>
      <c r="AA250" s="31"/>
      <c r="AB250" s="31"/>
      <c r="AC250" s="32">
        <f t="shared" si="178"/>
        <v>0</v>
      </c>
      <c r="AD250" s="31"/>
      <c r="AE250" s="31"/>
      <c r="AF250" s="31"/>
      <c r="AG250" s="32">
        <f t="shared" si="179"/>
        <v>0</v>
      </c>
      <c r="AH250" s="32">
        <f t="shared" si="180"/>
        <v>0</v>
      </c>
      <c r="AI250" s="33">
        <f t="shared" si="175"/>
        <v>0</v>
      </c>
      <c r="AJ250" s="33">
        <f t="shared" si="174"/>
        <v>0</v>
      </c>
      <c r="AK250" s="109"/>
      <c r="AL250" s="109"/>
      <c r="AM250" s="109"/>
      <c r="AN250" s="109"/>
      <c r="AO250" s="109"/>
      <c r="AP250" s="109"/>
      <c r="AQ250" s="109"/>
      <c r="AR250" s="109"/>
    </row>
    <row r="251" spans="1:44" s="110" customFormat="1" hidden="1" outlineLevel="1" x14ac:dyDescent="0.25">
      <c r="A251" s="26">
        <v>10</v>
      </c>
      <c r="B251" s="26"/>
      <c r="C251" s="188"/>
      <c r="D251" s="322"/>
      <c r="E251" s="166"/>
      <c r="F251" s="166"/>
      <c r="G251" s="188"/>
      <c r="H251" s="36"/>
      <c r="I251" s="36"/>
      <c r="J251" s="577"/>
      <c r="K251" s="356"/>
      <c r="L251" s="375"/>
      <c r="M251" s="31"/>
      <c r="N251" s="31"/>
      <c r="O251" s="31"/>
      <c r="P251" s="182"/>
      <c r="Q251" s="182"/>
      <c r="R251" s="31"/>
      <c r="S251" s="31"/>
      <c r="T251" s="31"/>
      <c r="U251" s="32">
        <f t="shared" si="176"/>
        <v>0</v>
      </c>
      <c r="V251" s="31"/>
      <c r="W251" s="31"/>
      <c r="X251" s="31"/>
      <c r="Y251" s="32">
        <f t="shared" si="170"/>
        <v>0</v>
      </c>
      <c r="Z251" s="31"/>
      <c r="AA251" s="31"/>
      <c r="AB251" s="31"/>
      <c r="AC251" s="32">
        <f t="shared" si="178"/>
        <v>0</v>
      </c>
      <c r="AD251" s="31"/>
      <c r="AE251" s="31"/>
      <c r="AF251" s="31"/>
      <c r="AG251" s="32">
        <f t="shared" si="179"/>
        <v>0</v>
      </c>
      <c r="AH251" s="32">
        <f t="shared" si="180"/>
        <v>0</v>
      </c>
      <c r="AI251" s="33">
        <f t="shared" si="175"/>
        <v>0</v>
      </c>
      <c r="AJ251" s="33">
        <f t="shared" si="174"/>
        <v>0</v>
      </c>
      <c r="AK251" s="109"/>
      <c r="AL251" s="109"/>
      <c r="AM251" s="109"/>
      <c r="AN251" s="109"/>
      <c r="AO251" s="109"/>
      <c r="AP251" s="109"/>
      <c r="AQ251" s="109"/>
      <c r="AR251" s="109"/>
    </row>
    <row r="252" spans="1:44" s="74" customFormat="1" x14ac:dyDescent="0.25">
      <c r="A252" s="599" t="s">
        <v>92</v>
      </c>
      <c r="B252" s="601"/>
      <c r="C252" s="601"/>
      <c r="D252" s="601"/>
      <c r="E252" s="601"/>
      <c r="F252" s="601"/>
      <c r="G252" s="601"/>
      <c r="H252" s="601"/>
      <c r="I252" s="602"/>
      <c r="J252" s="455">
        <f>J241</f>
        <v>179163000</v>
      </c>
      <c r="K252" s="455">
        <f>SUM(K242:K251)</f>
        <v>179163000</v>
      </c>
      <c r="L252" s="456"/>
      <c r="M252" s="455">
        <f>SUM(M242:M251)</f>
        <v>0</v>
      </c>
      <c r="N252" s="455">
        <f>SUM(N242:N251)</f>
        <v>0</v>
      </c>
      <c r="O252" s="455">
        <f>SUM(O242:O251)</f>
        <v>0</v>
      </c>
      <c r="P252" s="457"/>
      <c r="Q252" s="458"/>
      <c r="R252" s="455">
        <f t="shared" ref="R252:AH252" si="181">SUM(R242:R251)</f>
        <v>0</v>
      </c>
      <c r="S252" s="455">
        <f t="shared" si="181"/>
        <v>23947500</v>
      </c>
      <c r="T252" s="455">
        <f t="shared" si="181"/>
        <v>155215500</v>
      </c>
      <c r="U252" s="455">
        <f t="shared" si="181"/>
        <v>179163000</v>
      </c>
      <c r="V252" s="455">
        <f t="shared" si="181"/>
        <v>0</v>
      </c>
      <c r="W252" s="455">
        <f t="shared" si="181"/>
        <v>0</v>
      </c>
      <c r="X252" s="455">
        <f t="shared" si="181"/>
        <v>0</v>
      </c>
      <c r="Y252" s="455">
        <f t="shared" si="181"/>
        <v>0</v>
      </c>
      <c r="Z252" s="455">
        <f t="shared" si="181"/>
        <v>0</v>
      </c>
      <c r="AA252" s="455">
        <f t="shared" si="181"/>
        <v>0</v>
      </c>
      <c r="AB252" s="455">
        <f t="shared" si="181"/>
        <v>0</v>
      </c>
      <c r="AC252" s="455">
        <f t="shared" si="181"/>
        <v>0</v>
      </c>
      <c r="AD252" s="455">
        <f t="shared" si="181"/>
        <v>0</v>
      </c>
      <c r="AE252" s="455">
        <f t="shared" si="181"/>
        <v>0</v>
      </c>
      <c r="AF252" s="455">
        <f t="shared" si="181"/>
        <v>0</v>
      </c>
      <c r="AG252" s="455">
        <f t="shared" si="181"/>
        <v>0</v>
      </c>
      <c r="AH252" s="455">
        <f t="shared" si="181"/>
        <v>179163000</v>
      </c>
      <c r="AI252" s="459">
        <f t="shared" ref="AI252" si="182">IF(ISERROR(AH252/J252),0,AH252/J252)</f>
        <v>1</v>
      </c>
      <c r="AJ252" s="459">
        <f>IF(ISERROR(AH252/$AH$356),0,AH252/$AH$356)</f>
        <v>9.2445086153174927E-2</v>
      </c>
      <c r="AK252" s="109"/>
      <c r="AL252" s="109"/>
      <c r="AM252" s="109"/>
      <c r="AN252" s="109"/>
      <c r="AO252" s="109"/>
      <c r="AP252" s="109"/>
      <c r="AQ252" s="109"/>
      <c r="AR252" s="109"/>
    </row>
    <row r="253" spans="1:44" s="110" customFormat="1" x14ac:dyDescent="0.25">
      <c r="A253" s="590" t="s">
        <v>68</v>
      </c>
      <c r="B253" s="591"/>
      <c r="C253" s="591"/>
      <c r="D253" s="591"/>
      <c r="E253" s="592"/>
      <c r="F253" s="17"/>
      <c r="G253" s="18"/>
      <c r="H253" s="19"/>
      <c r="I253" s="19"/>
      <c r="J253" s="576">
        <v>1184181225</v>
      </c>
      <c r="K253" s="20"/>
      <c r="L253" s="21"/>
      <c r="M253" s="22"/>
      <c r="N253" s="22"/>
      <c r="O253" s="22"/>
      <c r="P253" s="18"/>
      <c r="Q253" s="23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538"/>
      <c r="AJ253" s="538"/>
    </row>
    <row r="254" spans="1:44" outlineLevel="1" x14ac:dyDescent="0.25">
      <c r="A254" s="26">
        <v>1</v>
      </c>
      <c r="B254" s="26"/>
      <c r="C254" s="188" t="s">
        <v>368</v>
      </c>
      <c r="D254" s="322">
        <v>44242</v>
      </c>
      <c r="E254" s="166" t="s">
        <v>152</v>
      </c>
      <c r="F254" s="166" t="s">
        <v>148</v>
      </c>
      <c r="G254" s="192" t="s">
        <v>149</v>
      </c>
      <c r="H254" s="181"/>
      <c r="I254" s="181"/>
      <c r="J254" s="623"/>
      <c r="K254" s="359">
        <v>24586100</v>
      </c>
      <c r="L254" s="79"/>
      <c r="M254" s="31"/>
      <c r="N254" s="31"/>
      <c r="O254" s="31"/>
      <c r="P254" s="37"/>
      <c r="Q254" s="37"/>
      <c r="R254" s="31"/>
      <c r="S254" s="31">
        <v>24586100</v>
      </c>
      <c r="T254" s="31"/>
      <c r="U254" s="32">
        <f>SUM(R254:T254)</f>
        <v>24586100</v>
      </c>
      <c r="V254" s="85"/>
      <c r="W254" s="31"/>
      <c r="X254" s="31"/>
      <c r="Y254" s="32">
        <f>SUM(V254:X254)</f>
        <v>0</v>
      </c>
      <c r="Z254" s="31"/>
      <c r="AA254" s="31"/>
      <c r="AB254" s="31"/>
      <c r="AC254" s="32">
        <f>SUM(Z254:AB254)</f>
        <v>0</v>
      </c>
      <c r="AD254" s="31"/>
      <c r="AE254" s="31"/>
      <c r="AF254" s="31"/>
      <c r="AG254" s="32">
        <f>SUM(AD254:AF254)</f>
        <v>0</v>
      </c>
      <c r="AH254" s="32">
        <f>SUM(U254,Y254,AC254,AG254)</f>
        <v>24586100</v>
      </c>
      <c r="AI254" s="33">
        <f>IF(ISERROR(AH254/$J$253),0,AH254/$J$253)</f>
        <v>2.0762109279346158E-2</v>
      </c>
      <c r="AJ254" s="33">
        <f t="shared" ref="AJ254:AJ285" si="183">IF(ISERROR(AH254/$AH$356),"-",AH254/$AH$356)</f>
        <v>1.2686012919355972E-2</v>
      </c>
      <c r="AK254" s="12"/>
      <c r="AL254" s="12"/>
      <c r="AM254" s="12"/>
      <c r="AN254" s="12"/>
      <c r="AO254" s="12"/>
      <c r="AP254" s="12"/>
      <c r="AQ254" s="12"/>
      <c r="AR254" s="12"/>
    </row>
    <row r="255" spans="1:44" s="110" customFormat="1" outlineLevel="1" x14ac:dyDescent="0.25">
      <c r="A255" s="26">
        <v>2</v>
      </c>
      <c r="B255" s="26"/>
      <c r="C255" s="188" t="s">
        <v>413</v>
      </c>
      <c r="D255" s="322">
        <v>44252</v>
      </c>
      <c r="E255" s="166" t="s">
        <v>235</v>
      </c>
      <c r="F255" s="166" t="s">
        <v>148</v>
      </c>
      <c r="G255" s="192" t="s">
        <v>149</v>
      </c>
      <c r="H255" s="181"/>
      <c r="I255" s="181"/>
      <c r="J255" s="623"/>
      <c r="K255" s="359">
        <v>49172200</v>
      </c>
      <c r="L255" s="79"/>
      <c r="M255" s="31"/>
      <c r="N255" s="31"/>
      <c r="O255" s="31"/>
      <c r="P255" s="37"/>
      <c r="Q255" s="37"/>
      <c r="R255" s="31"/>
      <c r="S255" s="31"/>
      <c r="T255" s="31">
        <v>49172200</v>
      </c>
      <c r="U255" s="32">
        <f t="shared" ref="U255:U278" si="184">SUM(R255:T255)</f>
        <v>49172200</v>
      </c>
      <c r="V255" s="85"/>
      <c r="W255" s="31"/>
      <c r="X255" s="31"/>
      <c r="Y255" s="32">
        <f t="shared" ref="Y255:Y278" si="185">SUM(V255:X255)</f>
        <v>0</v>
      </c>
      <c r="Z255" s="31"/>
      <c r="AA255" s="31"/>
      <c r="AB255" s="31"/>
      <c r="AC255" s="32">
        <f t="shared" ref="AC255:AC278" si="186">SUM(Z255:AB255)</f>
        <v>0</v>
      </c>
      <c r="AD255" s="31"/>
      <c r="AE255" s="31"/>
      <c r="AF255" s="31"/>
      <c r="AG255" s="32">
        <f t="shared" ref="AG255:AG278" si="187">SUM(AD255:AF255)</f>
        <v>0</v>
      </c>
      <c r="AH255" s="32">
        <f t="shared" ref="AH255:AH278" si="188">SUM(U255,Y255,AC255,AG255)</f>
        <v>49172200</v>
      </c>
      <c r="AI255" s="33">
        <f t="shared" ref="AI255:AI318" si="189">IF(ISERROR(AH255/$J$253),0,AH255/$J$253)</f>
        <v>4.1524218558692316E-2</v>
      </c>
      <c r="AJ255" s="33">
        <f t="shared" si="183"/>
        <v>2.5372025838711943E-2</v>
      </c>
      <c r="AK255" s="109"/>
      <c r="AL255" s="109"/>
      <c r="AM255" s="109"/>
      <c r="AN255" s="109"/>
      <c r="AO255" s="109"/>
      <c r="AP255" s="109"/>
      <c r="AQ255" s="109"/>
      <c r="AR255" s="109"/>
    </row>
    <row r="256" spans="1:44" s="110" customFormat="1" outlineLevel="1" x14ac:dyDescent="0.25">
      <c r="A256" s="26">
        <v>3</v>
      </c>
      <c r="B256" s="26"/>
      <c r="C256" s="188" t="s">
        <v>414</v>
      </c>
      <c r="D256" s="322">
        <v>44281</v>
      </c>
      <c r="E256" s="166" t="s">
        <v>412</v>
      </c>
      <c r="F256" s="166" t="s">
        <v>148</v>
      </c>
      <c r="G256" s="192" t="s">
        <v>149</v>
      </c>
      <c r="H256" s="181"/>
      <c r="I256" s="181"/>
      <c r="J256" s="623"/>
      <c r="K256" s="359">
        <v>13950000</v>
      </c>
      <c r="L256" s="79"/>
      <c r="M256" s="31"/>
      <c r="N256" s="31"/>
      <c r="O256" s="31"/>
      <c r="P256" s="37"/>
      <c r="Q256" s="37"/>
      <c r="R256" s="31"/>
      <c r="S256" s="31"/>
      <c r="T256" s="31">
        <v>13950000</v>
      </c>
      <c r="U256" s="32">
        <f t="shared" si="184"/>
        <v>13950000</v>
      </c>
      <c r="V256" s="32"/>
      <c r="W256" s="85"/>
      <c r="X256" s="31"/>
      <c r="Y256" s="32">
        <f t="shared" si="185"/>
        <v>0</v>
      </c>
      <c r="Z256" s="31"/>
      <c r="AA256" s="31"/>
      <c r="AB256" s="31"/>
      <c r="AC256" s="32">
        <f t="shared" si="186"/>
        <v>0</v>
      </c>
      <c r="AD256" s="31"/>
      <c r="AE256" s="31"/>
      <c r="AF256" s="31"/>
      <c r="AG256" s="32">
        <f t="shared" si="187"/>
        <v>0</v>
      </c>
      <c r="AH256" s="32">
        <f t="shared" si="188"/>
        <v>13950000</v>
      </c>
      <c r="AI256" s="33">
        <f t="shared" si="189"/>
        <v>1.1780291483678944E-2</v>
      </c>
      <c r="AJ256" s="33">
        <f t="shared" si="183"/>
        <v>7.1979647127855088E-3</v>
      </c>
      <c r="AK256" s="109"/>
      <c r="AL256" s="109"/>
      <c r="AM256" s="109"/>
      <c r="AN256" s="109"/>
      <c r="AO256" s="109"/>
      <c r="AP256" s="109"/>
      <c r="AQ256" s="109"/>
      <c r="AR256" s="109"/>
    </row>
    <row r="257" spans="1:44" s="110" customFormat="1" outlineLevel="1" x14ac:dyDescent="0.25">
      <c r="A257" s="26">
        <v>4</v>
      </c>
      <c r="B257" s="26"/>
      <c r="C257" s="188"/>
      <c r="D257" s="322"/>
      <c r="E257" s="166"/>
      <c r="F257" s="166"/>
      <c r="G257" s="188"/>
      <c r="H257" s="181"/>
      <c r="I257" s="181"/>
      <c r="J257" s="623"/>
      <c r="K257" s="359">
        <f>1176181225-K254-K255-K256</f>
        <v>1088472925</v>
      </c>
      <c r="L257" s="79"/>
      <c r="M257" s="31"/>
      <c r="N257" s="31"/>
      <c r="O257" s="31"/>
      <c r="P257" s="37"/>
      <c r="Q257" s="37"/>
      <c r="R257" s="31"/>
      <c r="S257" s="31"/>
      <c r="T257" s="31"/>
      <c r="U257" s="32">
        <f t="shared" si="184"/>
        <v>0</v>
      </c>
      <c r="V257" s="32"/>
      <c r="W257" s="85"/>
      <c r="X257" s="31"/>
      <c r="Y257" s="32">
        <f t="shared" si="185"/>
        <v>0</v>
      </c>
      <c r="Z257" s="31"/>
      <c r="AA257" s="31"/>
      <c r="AB257" s="31"/>
      <c r="AC257" s="32">
        <f t="shared" si="186"/>
        <v>0</v>
      </c>
      <c r="AD257" s="31"/>
      <c r="AE257" s="31"/>
      <c r="AF257" s="31"/>
      <c r="AG257" s="32">
        <f t="shared" si="187"/>
        <v>0</v>
      </c>
      <c r="AH257" s="32">
        <f t="shared" si="188"/>
        <v>0</v>
      </c>
      <c r="AI257" s="33">
        <f t="shared" si="189"/>
        <v>0</v>
      </c>
      <c r="AJ257" s="33">
        <f t="shared" si="183"/>
        <v>0</v>
      </c>
      <c r="AK257" s="109"/>
      <c r="AL257" s="109"/>
      <c r="AM257" s="109"/>
      <c r="AN257" s="109"/>
      <c r="AO257" s="109"/>
      <c r="AP257" s="109"/>
      <c r="AQ257" s="109"/>
      <c r="AR257" s="109"/>
    </row>
    <row r="258" spans="1:44" s="110" customFormat="1" hidden="1" outlineLevel="1" x14ac:dyDescent="0.25">
      <c r="A258" s="26">
        <v>5</v>
      </c>
      <c r="B258" s="26"/>
      <c r="C258" s="188"/>
      <c r="D258" s="322"/>
      <c r="E258" s="166"/>
      <c r="F258" s="166"/>
      <c r="G258" s="188"/>
      <c r="H258" s="181"/>
      <c r="I258" s="181"/>
      <c r="J258" s="623"/>
      <c r="K258" s="359"/>
      <c r="L258" s="79"/>
      <c r="M258" s="31"/>
      <c r="N258" s="31"/>
      <c r="O258" s="31"/>
      <c r="P258" s="37"/>
      <c r="Q258" s="37"/>
      <c r="R258" s="31"/>
      <c r="S258" s="31"/>
      <c r="T258" s="31"/>
      <c r="U258" s="32">
        <f t="shared" si="184"/>
        <v>0</v>
      </c>
      <c r="V258" s="32"/>
      <c r="W258" s="85"/>
      <c r="X258" s="31"/>
      <c r="Y258" s="32">
        <f t="shared" si="185"/>
        <v>0</v>
      </c>
      <c r="Z258" s="31"/>
      <c r="AA258" s="31"/>
      <c r="AB258" s="31"/>
      <c r="AC258" s="32">
        <f t="shared" si="186"/>
        <v>0</v>
      </c>
      <c r="AD258" s="31"/>
      <c r="AE258" s="31"/>
      <c r="AF258" s="31"/>
      <c r="AG258" s="32">
        <f t="shared" si="187"/>
        <v>0</v>
      </c>
      <c r="AH258" s="32">
        <f t="shared" si="188"/>
        <v>0</v>
      </c>
      <c r="AI258" s="33">
        <f t="shared" si="189"/>
        <v>0</v>
      </c>
      <c r="AJ258" s="33">
        <f t="shared" si="183"/>
        <v>0</v>
      </c>
      <c r="AK258" s="109"/>
      <c r="AL258" s="109"/>
      <c r="AM258" s="109"/>
      <c r="AN258" s="109"/>
      <c r="AO258" s="109"/>
      <c r="AP258" s="109"/>
      <c r="AQ258" s="109"/>
      <c r="AR258" s="109"/>
    </row>
    <row r="259" spans="1:44" s="110" customFormat="1" hidden="1" outlineLevel="1" x14ac:dyDescent="0.25">
      <c r="A259" s="26">
        <v>6</v>
      </c>
      <c r="B259" s="26"/>
      <c r="C259" s="188"/>
      <c r="D259" s="322"/>
      <c r="E259" s="166"/>
      <c r="F259" s="166"/>
      <c r="G259" s="188"/>
      <c r="H259" s="181"/>
      <c r="I259" s="181"/>
      <c r="J259" s="623"/>
      <c r="K259" s="359"/>
      <c r="L259" s="79"/>
      <c r="M259" s="31"/>
      <c r="N259" s="31"/>
      <c r="O259" s="31"/>
      <c r="P259" s="37"/>
      <c r="Q259" s="37"/>
      <c r="R259" s="31"/>
      <c r="S259" s="31"/>
      <c r="T259" s="31"/>
      <c r="U259" s="32">
        <f t="shared" si="184"/>
        <v>0</v>
      </c>
      <c r="V259" s="32"/>
      <c r="W259" s="85"/>
      <c r="X259" s="31"/>
      <c r="Y259" s="32">
        <f t="shared" si="185"/>
        <v>0</v>
      </c>
      <c r="Z259" s="31"/>
      <c r="AA259" s="31"/>
      <c r="AB259" s="31"/>
      <c r="AC259" s="32">
        <f t="shared" si="186"/>
        <v>0</v>
      </c>
      <c r="AD259" s="31"/>
      <c r="AE259" s="31"/>
      <c r="AF259" s="31"/>
      <c r="AG259" s="32">
        <f t="shared" si="187"/>
        <v>0</v>
      </c>
      <c r="AH259" s="32">
        <f t="shared" si="188"/>
        <v>0</v>
      </c>
      <c r="AI259" s="33">
        <f t="shared" si="189"/>
        <v>0</v>
      </c>
      <c r="AJ259" s="33">
        <f t="shared" si="183"/>
        <v>0</v>
      </c>
      <c r="AK259" s="109"/>
      <c r="AL259" s="109"/>
      <c r="AM259" s="109"/>
      <c r="AN259" s="109"/>
      <c r="AO259" s="109"/>
      <c r="AP259" s="109"/>
      <c r="AQ259" s="109"/>
      <c r="AR259" s="109"/>
    </row>
    <row r="260" spans="1:44" s="110" customFormat="1" hidden="1" outlineLevel="1" x14ac:dyDescent="0.25">
      <c r="A260" s="26">
        <v>7</v>
      </c>
      <c r="B260" s="26"/>
      <c r="C260" s="188"/>
      <c r="D260" s="322"/>
      <c r="E260" s="166"/>
      <c r="F260" s="166"/>
      <c r="G260" s="188"/>
      <c r="H260" s="181"/>
      <c r="I260" s="181"/>
      <c r="J260" s="623"/>
      <c r="K260" s="359"/>
      <c r="L260" s="79"/>
      <c r="M260" s="31"/>
      <c r="N260" s="31"/>
      <c r="O260" s="31"/>
      <c r="P260" s="37"/>
      <c r="Q260" s="37"/>
      <c r="R260" s="31"/>
      <c r="S260" s="31"/>
      <c r="T260" s="31"/>
      <c r="U260" s="32">
        <f t="shared" si="184"/>
        <v>0</v>
      </c>
      <c r="V260" s="32"/>
      <c r="W260" s="85"/>
      <c r="X260" s="31"/>
      <c r="Y260" s="32">
        <f t="shared" si="185"/>
        <v>0</v>
      </c>
      <c r="Z260" s="31"/>
      <c r="AA260" s="31"/>
      <c r="AB260" s="31"/>
      <c r="AC260" s="32">
        <f t="shared" si="186"/>
        <v>0</v>
      </c>
      <c r="AD260" s="31"/>
      <c r="AE260" s="31"/>
      <c r="AF260" s="31"/>
      <c r="AG260" s="32">
        <f t="shared" si="187"/>
        <v>0</v>
      </c>
      <c r="AH260" s="32">
        <f t="shared" si="188"/>
        <v>0</v>
      </c>
      <c r="AI260" s="33">
        <f t="shared" si="189"/>
        <v>0</v>
      </c>
      <c r="AJ260" s="33">
        <f t="shared" si="183"/>
        <v>0</v>
      </c>
      <c r="AK260" s="109"/>
      <c r="AL260" s="109"/>
      <c r="AM260" s="109"/>
      <c r="AN260" s="109"/>
      <c r="AO260" s="109"/>
      <c r="AP260" s="109"/>
      <c r="AQ260" s="109"/>
      <c r="AR260" s="109"/>
    </row>
    <row r="261" spans="1:44" s="110" customFormat="1" hidden="1" outlineLevel="1" x14ac:dyDescent="0.25">
      <c r="A261" s="26">
        <v>8</v>
      </c>
      <c r="B261" s="26"/>
      <c r="C261" s="188"/>
      <c r="D261" s="322"/>
      <c r="E261" s="166"/>
      <c r="F261" s="166"/>
      <c r="G261" s="188"/>
      <c r="H261" s="181"/>
      <c r="I261" s="181"/>
      <c r="J261" s="623"/>
      <c r="K261" s="359"/>
      <c r="L261" s="79"/>
      <c r="M261" s="31"/>
      <c r="N261" s="31"/>
      <c r="O261" s="31"/>
      <c r="P261" s="37"/>
      <c r="Q261" s="37"/>
      <c r="R261" s="31"/>
      <c r="S261" s="31"/>
      <c r="T261" s="31"/>
      <c r="U261" s="32">
        <f t="shared" si="184"/>
        <v>0</v>
      </c>
      <c r="V261" s="32"/>
      <c r="W261" s="85"/>
      <c r="X261" s="31"/>
      <c r="Y261" s="32">
        <f t="shared" si="185"/>
        <v>0</v>
      </c>
      <c r="Z261" s="31"/>
      <c r="AA261" s="31"/>
      <c r="AB261" s="31"/>
      <c r="AC261" s="32">
        <f t="shared" si="186"/>
        <v>0</v>
      </c>
      <c r="AD261" s="31"/>
      <c r="AE261" s="31"/>
      <c r="AF261" s="31"/>
      <c r="AG261" s="32">
        <f t="shared" si="187"/>
        <v>0</v>
      </c>
      <c r="AH261" s="32">
        <f t="shared" si="188"/>
        <v>0</v>
      </c>
      <c r="AI261" s="33">
        <f t="shared" si="189"/>
        <v>0</v>
      </c>
      <c r="AJ261" s="33">
        <f t="shared" si="183"/>
        <v>0</v>
      </c>
      <c r="AK261" s="109"/>
      <c r="AL261" s="109"/>
      <c r="AM261" s="109"/>
      <c r="AN261" s="109"/>
      <c r="AO261" s="109"/>
      <c r="AP261" s="109"/>
      <c r="AQ261" s="109"/>
      <c r="AR261" s="109"/>
    </row>
    <row r="262" spans="1:44" s="110" customFormat="1" hidden="1" outlineLevel="1" x14ac:dyDescent="0.25">
      <c r="A262" s="26">
        <v>9</v>
      </c>
      <c r="B262" s="26"/>
      <c r="C262" s="188"/>
      <c r="D262" s="322"/>
      <c r="E262" s="166"/>
      <c r="F262" s="166"/>
      <c r="G262" s="188"/>
      <c r="H262" s="181"/>
      <c r="I262" s="181"/>
      <c r="J262" s="623"/>
      <c r="K262" s="359"/>
      <c r="L262" s="79"/>
      <c r="M262" s="31"/>
      <c r="N262" s="31"/>
      <c r="O262" s="31"/>
      <c r="P262" s="37"/>
      <c r="Q262" s="37"/>
      <c r="R262" s="31"/>
      <c r="S262" s="31"/>
      <c r="T262" s="31"/>
      <c r="U262" s="32">
        <f t="shared" si="184"/>
        <v>0</v>
      </c>
      <c r="V262" s="32"/>
      <c r="W262" s="85"/>
      <c r="X262" s="31"/>
      <c r="Y262" s="32">
        <f t="shared" si="185"/>
        <v>0</v>
      </c>
      <c r="Z262" s="31"/>
      <c r="AA262" s="31"/>
      <c r="AB262" s="31"/>
      <c r="AC262" s="32">
        <f t="shared" si="186"/>
        <v>0</v>
      </c>
      <c r="AD262" s="31"/>
      <c r="AE262" s="31"/>
      <c r="AF262" s="31"/>
      <c r="AG262" s="32">
        <f t="shared" si="187"/>
        <v>0</v>
      </c>
      <c r="AH262" s="32">
        <f t="shared" si="188"/>
        <v>0</v>
      </c>
      <c r="AI262" s="33">
        <f t="shared" si="189"/>
        <v>0</v>
      </c>
      <c r="AJ262" s="33">
        <f t="shared" si="183"/>
        <v>0</v>
      </c>
      <c r="AK262" s="109"/>
      <c r="AL262" s="109"/>
      <c r="AM262" s="109"/>
      <c r="AN262" s="109"/>
      <c r="AO262" s="109"/>
      <c r="AP262" s="109"/>
      <c r="AQ262" s="109"/>
      <c r="AR262" s="109"/>
    </row>
    <row r="263" spans="1:44" s="110" customFormat="1" hidden="1" outlineLevel="1" x14ac:dyDescent="0.25">
      <c r="A263" s="26">
        <v>10</v>
      </c>
      <c r="B263" s="26"/>
      <c r="C263" s="188"/>
      <c r="D263" s="322"/>
      <c r="E263" s="166"/>
      <c r="F263" s="166"/>
      <c r="G263" s="188"/>
      <c r="H263" s="181"/>
      <c r="I263" s="181"/>
      <c r="J263" s="623"/>
      <c r="K263" s="359"/>
      <c r="L263" s="79"/>
      <c r="M263" s="31"/>
      <c r="N263" s="31"/>
      <c r="O263" s="31"/>
      <c r="P263" s="37"/>
      <c r="Q263" s="37"/>
      <c r="R263" s="31"/>
      <c r="S263" s="31"/>
      <c r="T263" s="31"/>
      <c r="U263" s="32">
        <f t="shared" si="184"/>
        <v>0</v>
      </c>
      <c r="V263" s="32"/>
      <c r="W263" s="85"/>
      <c r="X263" s="31"/>
      <c r="Y263" s="32">
        <f t="shared" si="185"/>
        <v>0</v>
      </c>
      <c r="Z263" s="31"/>
      <c r="AA263" s="31"/>
      <c r="AB263" s="31"/>
      <c r="AC263" s="32">
        <f t="shared" si="186"/>
        <v>0</v>
      </c>
      <c r="AD263" s="31"/>
      <c r="AE263" s="31"/>
      <c r="AF263" s="31"/>
      <c r="AG263" s="32">
        <f t="shared" si="187"/>
        <v>0</v>
      </c>
      <c r="AH263" s="32">
        <f t="shared" si="188"/>
        <v>0</v>
      </c>
      <c r="AI263" s="33">
        <f t="shared" si="189"/>
        <v>0</v>
      </c>
      <c r="AJ263" s="33">
        <f t="shared" si="183"/>
        <v>0</v>
      </c>
      <c r="AK263" s="109"/>
      <c r="AL263" s="109"/>
      <c r="AM263" s="109"/>
      <c r="AN263" s="109"/>
      <c r="AO263" s="109"/>
      <c r="AP263" s="109"/>
      <c r="AQ263" s="109"/>
      <c r="AR263" s="109"/>
    </row>
    <row r="264" spans="1:44" s="110" customFormat="1" hidden="1" outlineLevel="1" x14ac:dyDescent="0.25">
      <c r="A264" s="26">
        <v>11</v>
      </c>
      <c r="B264" s="26"/>
      <c r="C264" s="188"/>
      <c r="D264" s="322"/>
      <c r="E264" s="166"/>
      <c r="F264" s="166"/>
      <c r="G264" s="188"/>
      <c r="H264" s="181"/>
      <c r="I264" s="181"/>
      <c r="J264" s="623"/>
      <c r="K264" s="359"/>
      <c r="L264" s="79"/>
      <c r="M264" s="31"/>
      <c r="N264" s="31"/>
      <c r="O264" s="31"/>
      <c r="P264" s="37"/>
      <c r="Q264" s="37"/>
      <c r="R264" s="31"/>
      <c r="S264" s="31"/>
      <c r="T264" s="31"/>
      <c r="U264" s="32">
        <f t="shared" si="184"/>
        <v>0</v>
      </c>
      <c r="V264" s="32"/>
      <c r="W264" s="85"/>
      <c r="X264" s="31"/>
      <c r="Y264" s="32">
        <f t="shared" si="185"/>
        <v>0</v>
      </c>
      <c r="Z264" s="31"/>
      <c r="AA264" s="31"/>
      <c r="AB264" s="31"/>
      <c r="AC264" s="32">
        <f t="shared" si="186"/>
        <v>0</v>
      </c>
      <c r="AD264" s="31"/>
      <c r="AE264" s="31"/>
      <c r="AF264" s="31"/>
      <c r="AG264" s="32">
        <f t="shared" si="187"/>
        <v>0</v>
      </c>
      <c r="AH264" s="32">
        <f t="shared" si="188"/>
        <v>0</v>
      </c>
      <c r="AI264" s="33">
        <f t="shared" si="189"/>
        <v>0</v>
      </c>
      <c r="AJ264" s="33">
        <f t="shared" si="183"/>
        <v>0</v>
      </c>
      <c r="AK264" s="109"/>
      <c r="AL264" s="109"/>
      <c r="AM264" s="109"/>
      <c r="AN264" s="109"/>
      <c r="AO264" s="109"/>
      <c r="AP264" s="109"/>
      <c r="AQ264" s="109"/>
      <c r="AR264" s="109"/>
    </row>
    <row r="265" spans="1:44" s="110" customFormat="1" hidden="1" outlineLevel="1" x14ac:dyDescent="0.25">
      <c r="A265" s="26">
        <v>12</v>
      </c>
      <c r="B265" s="26"/>
      <c r="C265" s="188"/>
      <c r="D265" s="322"/>
      <c r="E265" s="166"/>
      <c r="F265" s="166"/>
      <c r="G265" s="188"/>
      <c r="H265" s="181"/>
      <c r="I265" s="181"/>
      <c r="J265" s="623"/>
      <c r="K265" s="359"/>
      <c r="L265" s="79"/>
      <c r="M265" s="31"/>
      <c r="N265" s="31"/>
      <c r="O265" s="31"/>
      <c r="P265" s="37"/>
      <c r="Q265" s="37"/>
      <c r="R265" s="31"/>
      <c r="S265" s="31"/>
      <c r="T265" s="31"/>
      <c r="U265" s="32">
        <f t="shared" si="184"/>
        <v>0</v>
      </c>
      <c r="V265" s="32"/>
      <c r="W265" s="85"/>
      <c r="X265" s="31"/>
      <c r="Y265" s="32">
        <f t="shared" si="185"/>
        <v>0</v>
      </c>
      <c r="Z265" s="31"/>
      <c r="AA265" s="31"/>
      <c r="AB265" s="31"/>
      <c r="AC265" s="32">
        <f t="shared" si="186"/>
        <v>0</v>
      </c>
      <c r="AD265" s="31"/>
      <c r="AE265" s="31"/>
      <c r="AF265" s="31"/>
      <c r="AG265" s="32">
        <f t="shared" si="187"/>
        <v>0</v>
      </c>
      <c r="AH265" s="32">
        <f t="shared" si="188"/>
        <v>0</v>
      </c>
      <c r="AI265" s="33">
        <f t="shared" si="189"/>
        <v>0</v>
      </c>
      <c r="AJ265" s="33">
        <f t="shared" si="183"/>
        <v>0</v>
      </c>
      <c r="AK265" s="109"/>
      <c r="AL265" s="109"/>
      <c r="AM265" s="109"/>
      <c r="AN265" s="109"/>
      <c r="AO265" s="109"/>
      <c r="AP265" s="109"/>
      <c r="AQ265" s="109"/>
      <c r="AR265" s="109"/>
    </row>
    <row r="266" spans="1:44" s="110" customFormat="1" hidden="1" outlineLevel="1" x14ac:dyDescent="0.25">
      <c r="A266" s="26">
        <v>13</v>
      </c>
      <c r="B266" s="26"/>
      <c r="C266" s="188"/>
      <c r="D266" s="322"/>
      <c r="E266" s="166"/>
      <c r="F266" s="166"/>
      <c r="G266" s="188"/>
      <c r="H266" s="181"/>
      <c r="I266" s="181"/>
      <c r="J266" s="623"/>
      <c r="K266" s="359"/>
      <c r="L266" s="79"/>
      <c r="M266" s="31"/>
      <c r="N266" s="31"/>
      <c r="O266" s="31"/>
      <c r="P266" s="37"/>
      <c r="Q266" s="37"/>
      <c r="R266" s="31"/>
      <c r="S266" s="31"/>
      <c r="T266" s="31"/>
      <c r="U266" s="32">
        <f t="shared" si="184"/>
        <v>0</v>
      </c>
      <c r="V266" s="32"/>
      <c r="W266" s="85"/>
      <c r="X266" s="31"/>
      <c r="Y266" s="32">
        <f t="shared" si="185"/>
        <v>0</v>
      </c>
      <c r="Z266" s="31"/>
      <c r="AA266" s="31"/>
      <c r="AB266" s="31"/>
      <c r="AC266" s="32">
        <f t="shared" si="186"/>
        <v>0</v>
      </c>
      <c r="AD266" s="31"/>
      <c r="AE266" s="31"/>
      <c r="AF266" s="31"/>
      <c r="AG266" s="32">
        <f t="shared" si="187"/>
        <v>0</v>
      </c>
      <c r="AH266" s="32">
        <f t="shared" si="188"/>
        <v>0</v>
      </c>
      <c r="AI266" s="33">
        <f t="shared" si="189"/>
        <v>0</v>
      </c>
      <c r="AJ266" s="33">
        <f t="shared" si="183"/>
        <v>0</v>
      </c>
      <c r="AK266" s="109"/>
      <c r="AL266" s="109"/>
      <c r="AM266" s="109"/>
      <c r="AN266" s="109"/>
      <c r="AO266" s="109"/>
      <c r="AP266" s="109"/>
      <c r="AQ266" s="109"/>
      <c r="AR266" s="109"/>
    </row>
    <row r="267" spans="1:44" s="110" customFormat="1" hidden="1" outlineLevel="1" x14ac:dyDescent="0.25">
      <c r="A267" s="26">
        <v>14</v>
      </c>
      <c r="B267" s="26"/>
      <c r="C267" s="188"/>
      <c r="D267" s="322"/>
      <c r="E267" s="166"/>
      <c r="F267" s="166"/>
      <c r="G267" s="188"/>
      <c r="H267" s="181"/>
      <c r="I267" s="181"/>
      <c r="J267" s="623"/>
      <c r="K267" s="359"/>
      <c r="L267" s="79"/>
      <c r="M267" s="31"/>
      <c r="N267" s="31"/>
      <c r="O267" s="31"/>
      <c r="P267" s="37"/>
      <c r="Q267" s="37"/>
      <c r="R267" s="31"/>
      <c r="S267" s="31"/>
      <c r="T267" s="31"/>
      <c r="U267" s="32">
        <f t="shared" si="184"/>
        <v>0</v>
      </c>
      <c r="V267" s="32"/>
      <c r="W267" s="85"/>
      <c r="X267" s="31"/>
      <c r="Y267" s="32">
        <f t="shared" si="185"/>
        <v>0</v>
      </c>
      <c r="Z267" s="31"/>
      <c r="AA267" s="31"/>
      <c r="AB267" s="31"/>
      <c r="AC267" s="32">
        <f t="shared" si="186"/>
        <v>0</v>
      </c>
      <c r="AD267" s="31"/>
      <c r="AE267" s="31"/>
      <c r="AF267" s="31"/>
      <c r="AG267" s="32">
        <f t="shared" si="187"/>
        <v>0</v>
      </c>
      <c r="AH267" s="32">
        <f t="shared" si="188"/>
        <v>0</v>
      </c>
      <c r="AI267" s="33">
        <f t="shared" si="189"/>
        <v>0</v>
      </c>
      <c r="AJ267" s="33">
        <f t="shared" si="183"/>
        <v>0</v>
      </c>
      <c r="AK267" s="109"/>
      <c r="AL267" s="109"/>
      <c r="AM267" s="109"/>
      <c r="AN267" s="109"/>
      <c r="AO267" s="109"/>
      <c r="AP267" s="109"/>
      <c r="AQ267" s="109"/>
      <c r="AR267" s="109"/>
    </row>
    <row r="268" spans="1:44" s="110" customFormat="1" hidden="1" outlineLevel="1" x14ac:dyDescent="0.25">
      <c r="A268" s="26">
        <v>15</v>
      </c>
      <c r="B268" s="26"/>
      <c r="C268" s="188"/>
      <c r="D268" s="322"/>
      <c r="E268" s="166"/>
      <c r="F268" s="166"/>
      <c r="G268" s="188"/>
      <c r="H268" s="181"/>
      <c r="I268" s="181"/>
      <c r="J268" s="623"/>
      <c r="K268" s="359"/>
      <c r="L268" s="79"/>
      <c r="M268" s="31"/>
      <c r="N268" s="31"/>
      <c r="O268" s="31"/>
      <c r="P268" s="37"/>
      <c r="Q268" s="37"/>
      <c r="R268" s="31"/>
      <c r="S268" s="31"/>
      <c r="T268" s="31"/>
      <c r="U268" s="32">
        <f t="shared" si="184"/>
        <v>0</v>
      </c>
      <c r="V268" s="32"/>
      <c r="W268" s="85"/>
      <c r="X268" s="31"/>
      <c r="Y268" s="32">
        <f t="shared" si="185"/>
        <v>0</v>
      </c>
      <c r="Z268" s="31"/>
      <c r="AA268" s="31"/>
      <c r="AB268" s="31"/>
      <c r="AC268" s="32">
        <f t="shared" si="186"/>
        <v>0</v>
      </c>
      <c r="AD268" s="31"/>
      <c r="AE268" s="31"/>
      <c r="AF268" s="31"/>
      <c r="AG268" s="32">
        <f t="shared" si="187"/>
        <v>0</v>
      </c>
      <c r="AH268" s="32">
        <f t="shared" si="188"/>
        <v>0</v>
      </c>
      <c r="AI268" s="33">
        <f t="shared" si="189"/>
        <v>0</v>
      </c>
      <c r="AJ268" s="33">
        <f t="shared" si="183"/>
        <v>0</v>
      </c>
      <c r="AK268" s="109"/>
      <c r="AL268" s="109"/>
      <c r="AM268" s="109"/>
      <c r="AN268" s="109"/>
      <c r="AO268" s="109"/>
      <c r="AP268" s="109"/>
      <c r="AQ268" s="109"/>
      <c r="AR268" s="109"/>
    </row>
    <row r="269" spans="1:44" s="110" customFormat="1" hidden="1" outlineLevel="1" x14ac:dyDescent="0.25">
      <c r="A269" s="26">
        <v>16</v>
      </c>
      <c r="B269" s="26"/>
      <c r="C269" s="188"/>
      <c r="D269" s="322"/>
      <c r="E269" s="166"/>
      <c r="F269" s="166"/>
      <c r="G269" s="188"/>
      <c r="H269" s="181"/>
      <c r="I269" s="181"/>
      <c r="J269" s="623"/>
      <c r="K269" s="359"/>
      <c r="L269" s="79"/>
      <c r="M269" s="31"/>
      <c r="N269" s="31"/>
      <c r="O269" s="31"/>
      <c r="P269" s="37"/>
      <c r="Q269" s="37"/>
      <c r="R269" s="31"/>
      <c r="S269" s="31"/>
      <c r="T269" s="31"/>
      <c r="U269" s="32">
        <f t="shared" si="184"/>
        <v>0</v>
      </c>
      <c r="V269" s="32"/>
      <c r="W269" s="85"/>
      <c r="X269" s="31"/>
      <c r="Y269" s="32">
        <f t="shared" si="185"/>
        <v>0</v>
      </c>
      <c r="Z269" s="31"/>
      <c r="AA269" s="31"/>
      <c r="AB269" s="31"/>
      <c r="AC269" s="32">
        <f t="shared" si="186"/>
        <v>0</v>
      </c>
      <c r="AD269" s="31"/>
      <c r="AE269" s="31"/>
      <c r="AF269" s="31"/>
      <c r="AG269" s="32">
        <f t="shared" si="187"/>
        <v>0</v>
      </c>
      <c r="AH269" s="32">
        <f t="shared" si="188"/>
        <v>0</v>
      </c>
      <c r="AI269" s="33">
        <f t="shared" si="189"/>
        <v>0</v>
      </c>
      <c r="AJ269" s="33">
        <f t="shared" si="183"/>
        <v>0</v>
      </c>
      <c r="AK269" s="109"/>
      <c r="AL269" s="109"/>
      <c r="AM269" s="109"/>
      <c r="AN269" s="109"/>
      <c r="AO269" s="109"/>
      <c r="AP269" s="109"/>
      <c r="AQ269" s="109"/>
      <c r="AR269" s="109"/>
    </row>
    <row r="270" spans="1:44" s="110" customFormat="1" hidden="1" outlineLevel="1" x14ac:dyDescent="0.25">
      <c r="A270" s="26">
        <v>17</v>
      </c>
      <c r="B270" s="26"/>
      <c r="C270" s="188"/>
      <c r="D270" s="322"/>
      <c r="E270" s="166"/>
      <c r="F270" s="166"/>
      <c r="G270" s="188"/>
      <c r="H270" s="181"/>
      <c r="I270" s="181"/>
      <c r="J270" s="623"/>
      <c r="K270" s="359"/>
      <c r="L270" s="79"/>
      <c r="M270" s="31"/>
      <c r="N270" s="31"/>
      <c r="O270" s="31"/>
      <c r="P270" s="37"/>
      <c r="Q270" s="37"/>
      <c r="R270" s="31"/>
      <c r="S270" s="31"/>
      <c r="T270" s="31"/>
      <c r="U270" s="32">
        <f t="shared" si="184"/>
        <v>0</v>
      </c>
      <c r="V270" s="32"/>
      <c r="W270" s="85"/>
      <c r="X270" s="31"/>
      <c r="Y270" s="32">
        <f t="shared" si="185"/>
        <v>0</v>
      </c>
      <c r="Z270" s="31"/>
      <c r="AA270" s="31"/>
      <c r="AB270" s="31"/>
      <c r="AC270" s="32">
        <f t="shared" si="186"/>
        <v>0</v>
      </c>
      <c r="AD270" s="31"/>
      <c r="AE270" s="31"/>
      <c r="AF270" s="31"/>
      <c r="AG270" s="32">
        <f t="shared" si="187"/>
        <v>0</v>
      </c>
      <c r="AH270" s="32">
        <f t="shared" si="188"/>
        <v>0</v>
      </c>
      <c r="AI270" s="33">
        <f t="shared" si="189"/>
        <v>0</v>
      </c>
      <c r="AJ270" s="33">
        <f t="shared" si="183"/>
        <v>0</v>
      </c>
      <c r="AK270" s="109"/>
      <c r="AL270" s="109"/>
      <c r="AM270" s="109"/>
      <c r="AN270" s="109"/>
      <c r="AO270" s="109"/>
      <c r="AP270" s="109"/>
      <c r="AQ270" s="109"/>
      <c r="AR270" s="109"/>
    </row>
    <row r="271" spans="1:44" s="110" customFormat="1" hidden="1" outlineLevel="1" x14ac:dyDescent="0.25">
      <c r="A271" s="26">
        <v>18</v>
      </c>
      <c r="B271" s="26"/>
      <c r="C271" s="188"/>
      <c r="D271" s="322"/>
      <c r="E271" s="166"/>
      <c r="F271" s="166"/>
      <c r="G271" s="188"/>
      <c r="H271" s="181"/>
      <c r="I271" s="181"/>
      <c r="J271" s="623"/>
      <c r="K271" s="359"/>
      <c r="L271" s="79"/>
      <c r="M271" s="31"/>
      <c r="N271" s="31"/>
      <c r="O271" s="31"/>
      <c r="P271" s="37"/>
      <c r="Q271" s="37"/>
      <c r="R271" s="31"/>
      <c r="S271" s="31"/>
      <c r="T271" s="31"/>
      <c r="U271" s="32">
        <f t="shared" si="184"/>
        <v>0</v>
      </c>
      <c r="V271" s="32"/>
      <c r="W271" s="85"/>
      <c r="X271" s="31"/>
      <c r="Y271" s="32">
        <f t="shared" si="185"/>
        <v>0</v>
      </c>
      <c r="Z271" s="31"/>
      <c r="AA271" s="31"/>
      <c r="AB271" s="31"/>
      <c r="AC271" s="32">
        <f t="shared" si="186"/>
        <v>0</v>
      </c>
      <c r="AD271" s="31"/>
      <c r="AE271" s="31"/>
      <c r="AF271" s="31"/>
      <c r="AG271" s="32">
        <f t="shared" si="187"/>
        <v>0</v>
      </c>
      <c r="AH271" s="32">
        <f t="shared" si="188"/>
        <v>0</v>
      </c>
      <c r="AI271" s="33">
        <f t="shared" si="189"/>
        <v>0</v>
      </c>
      <c r="AJ271" s="33">
        <f t="shared" si="183"/>
        <v>0</v>
      </c>
      <c r="AK271" s="109"/>
      <c r="AL271" s="109"/>
      <c r="AM271" s="109"/>
      <c r="AN271" s="109"/>
      <c r="AO271" s="109"/>
      <c r="AP271" s="109"/>
      <c r="AQ271" s="109"/>
      <c r="AR271" s="109"/>
    </row>
    <row r="272" spans="1:44" s="110" customFormat="1" hidden="1" outlineLevel="1" x14ac:dyDescent="0.25">
      <c r="A272" s="26">
        <v>19</v>
      </c>
      <c r="B272" s="26"/>
      <c r="C272" s="188"/>
      <c r="D272" s="322"/>
      <c r="E272" s="166"/>
      <c r="F272" s="166"/>
      <c r="G272" s="188"/>
      <c r="H272" s="181"/>
      <c r="I272" s="181"/>
      <c r="J272" s="623"/>
      <c r="K272" s="359"/>
      <c r="L272" s="79"/>
      <c r="M272" s="31"/>
      <c r="N272" s="31"/>
      <c r="O272" s="31"/>
      <c r="P272" s="37"/>
      <c r="Q272" s="37"/>
      <c r="R272" s="31"/>
      <c r="S272" s="31"/>
      <c r="T272" s="31"/>
      <c r="U272" s="32">
        <f t="shared" si="184"/>
        <v>0</v>
      </c>
      <c r="V272" s="32"/>
      <c r="W272" s="85"/>
      <c r="X272" s="31"/>
      <c r="Y272" s="32">
        <f t="shared" si="185"/>
        <v>0</v>
      </c>
      <c r="Z272" s="31"/>
      <c r="AA272" s="31"/>
      <c r="AB272" s="31"/>
      <c r="AC272" s="32">
        <f t="shared" si="186"/>
        <v>0</v>
      </c>
      <c r="AD272" s="31"/>
      <c r="AE272" s="31"/>
      <c r="AF272" s="31"/>
      <c r="AG272" s="32">
        <f t="shared" si="187"/>
        <v>0</v>
      </c>
      <c r="AH272" s="32">
        <f t="shared" si="188"/>
        <v>0</v>
      </c>
      <c r="AI272" s="33">
        <f t="shared" si="189"/>
        <v>0</v>
      </c>
      <c r="AJ272" s="33">
        <f t="shared" si="183"/>
        <v>0</v>
      </c>
      <c r="AK272" s="109"/>
      <c r="AL272" s="109"/>
      <c r="AM272" s="109"/>
      <c r="AN272" s="109"/>
      <c r="AO272" s="109"/>
      <c r="AP272" s="109"/>
      <c r="AQ272" s="109"/>
      <c r="AR272" s="109"/>
    </row>
    <row r="273" spans="1:44" s="110" customFormat="1" hidden="1" outlineLevel="1" x14ac:dyDescent="0.25">
      <c r="A273" s="26">
        <v>20</v>
      </c>
      <c r="B273" s="26"/>
      <c r="C273" s="188"/>
      <c r="D273" s="322"/>
      <c r="E273" s="166"/>
      <c r="F273" s="166"/>
      <c r="G273" s="188"/>
      <c r="H273" s="181"/>
      <c r="I273" s="181"/>
      <c r="J273" s="623"/>
      <c r="K273" s="359"/>
      <c r="L273" s="79"/>
      <c r="M273" s="31"/>
      <c r="N273" s="31"/>
      <c r="O273" s="31"/>
      <c r="P273" s="37"/>
      <c r="Q273" s="37"/>
      <c r="R273" s="31"/>
      <c r="S273" s="31"/>
      <c r="T273" s="31"/>
      <c r="U273" s="32">
        <f t="shared" si="184"/>
        <v>0</v>
      </c>
      <c r="V273" s="32"/>
      <c r="W273" s="85"/>
      <c r="X273" s="31"/>
      <c r="Y273" s="32">
        <f t="shared" si="185"/>
        <v>0</v>
      </c>
      <c r="Z273" s="31"/>
      <c r="AA273" s="31"/>
      <c r="AB273" s="31"/>
      <c r="AC273" s="32">
        <f t="shared" si="186"/>
        <v>0</v>
      </c>
      <c r="AD273" s="31"/>
      <c r="AE273" s="31"/>
      <c r="AF273" s="31"/>
      <c r="AG273" s="32">
        <f t="shared" si="187"/>
        <v>0</v>
      </c>
      <c r="AH273" s="32">
        <f t="shared" si="188"/>
        <v>0</v>
      </c>
      <c r="AI273" s="33">
        <f t="shared" si="189"/>
        <v>0</v>
      </c>
      <c r="AJ273" s="33">
        <f t="shared" si="183"/>
        <v>0</v>
      </c>
      <c r="AK273" s="109"/>
      <c r="AL273" s="109"/>
      <c r="AM273" s="109"/>
      <c r="AN273" s="109"/>
      <c r="AO273" s="109"/>
      <c r="AP273" s="109"/>
      <c r="AQ273" s="109"/>
      <c r="AR273" s="109"/>
    </row>
    <row r="274" spans="1:44" s="110" customFormat="1" hidden="1" outlineLevel="1" x14ac:dyDescent="0.25">
      <c r="A274" s="26">
        <v>21</v>
      </c>
      <c r="B274" s="26"/>
      <c r="C274" s="188"/>
      <c r="D274" s="322"/>
      <c r="E274" s="166"/>
      <c r="F274" s="166"/>
      <c r="G274" s="188"/>
      <c r="H274" s="181"/>
      <c r="I274" s="181"/>
      <c r="J274" s="623"/>
      <c r="K274" s="359"/>
      <c r="L274" s="79"/>
      <c r="M274" s="31"/>
      <c r="N274" s="31"/>
      <c r="O274" s="31"/>
      <c r="P274" s="37"/>
      <c r="Q274" s="37"/>
      <c r="R274" s="31"/>
      <c r="S274" s="31"/>
      <c r="T274" s="31"/>
      <c r="U274" s="32">
        <f t="shared" si="184"/>
        <v>0</v>
      </c>
      <c r="V274" s="32"/>
      <c r="W274" s="85"/>
      <c r="X274" s="31"/>
      <c r="Y274" s="32">
        <f t="shared" si="185"/>
        <v>0</v>
      </c>
      <c r="Z274" s="31"/>
      <c r="AA274" s="31"/>
      <c r="AB274" s="31"/>
      <c r="AC274" s="32">
        <f t="shared" si="186"/>
        <v>0</v>
      </c>
      <c r="AD274" s="31"/>
      <c r="AE274" s="31"/>
      <c r="AF274" s="31"/>
      <c r="AG274" s="32">
        <f t="shared" si="187"/>
        <v>0</v>
      </c>
      <c r="AH274" s="32">
        <f t="shared" si="188"/>
        <v>0</v>
      </c>
      <c r="AI274" s="33">
        <f t="shared" si="189"/>
        <v>0</v>
      </c>
      <c r="AJ274" s="33">
        <f t="shared" si="183"/>
        <v>0</v>
      </c>
      <c r="AK274" s="109"/>
      <c r="AL274" s="109"/>
      <c r="AM274" s="109"/>
      <c r="AN274" s="109"/>
      <c r="AO274" s="109"/>
      <c r="AP274" s="109"/>
      <c r="AQ274" s="109"/>
      <c r="AR274" s="109"/>
    </row>
    <row r="275" spans="1:44" s="110" customFormat="1" hidden="1" outlineLevel="1" x14ac:dyDescent="0.25">
      <c r="A275" s="26">
        <v>22</v>
      </c>
      <c r="B275" s="26"/>
      <c r="C275" s="188"/>
      <c r="D275" s="322"/>
      <c r="E275" s="166"/>
      <c r="F275" s="166"/>
      <c r="G275" s="188"/>
      <c r="H275" s="181"/>
      <c r="I275" s="181"/>
      <c r="J275" s="623"/>
      <c r="K275" s="359"/>
      <c r="L275" s="79"/>
      <c r="M275" s="31"/>
      <c r="N275" s="31"/>
      <c r="O275" s="31"/>
      <c r="P275" s="37"/>
      <c r="Q275" s="37"/>
      <c r="R275" s="31"/>
      <c r="S275" s="31"/>
      <c r="T275" s="31"/>
      <c r="U275" s="32">
        <f t="shared" si="184"/>
        <v>0</v>
      </c>
      <c r="V275" s="32"/>
      <c r="W275" s="85"/>
      <c r="X275" s="31"/>
      <c r="Y275" s="32">
        <f t="shared" si="185"/>
        <v>0</v>
      </c>
      <c r="Z275" s="31"/>
      <c r="AA275" s="31"/>
      <c r="AB275" s="31"/>
      <c r="AC275" s="32">
        <f t="shared" si="186"/>
        <v>0</v>
      </c>
      <c r="AD275" s="31"/>
      <c r="AE275" s="31"/>
      <c r="AF275" s="31"/>
      <c r="AG275" s="32">
        <f t="shared" si="187"/>
        <v>0</v>
      </c>
      <c r="AH275" s="32">
        <f t="shared" si="188"/>
        <v>0</v>
      </c>
      <c r="AI275" s="33">
        <f t="shared" si="189"/>
        <v>0</v>
      </c>
      <c r="AJ275" s="33">
        <f t="shared" si="183"/>
        <v>0</v>
      </c>
      <c r="AK275" s="109"/>
      <c r="AL275" s="109"/>
      <c r="AM275" s="109"/>
      <c r="AN275" s="109"/>
      <c r="AO275" s="109"/>
      <c r="AP275" s="109"/>
      <c r="AQ275" s="109"/>
      <c r="AR275" s="109"/>
    </row>
    <row r="276" spans="1:44" s="110" customFormat="1" hidden="1" outlineLevel="1" x14ac:dyDescent="0.25">
      <c r="A276" s="26">
        <v>23</v>
      </c>
      <c r="B276" s="26"/>
      <c r="C276" s="188"/>
      <c r="D276" s="322"/>
      <c r="E276" s="166"/>
      <c r="F276" s="166"/>
      <c r="G276" s="188"/>
      <c r="H276" s="181"/>
      <c r="I276" s="181"/>
      <c r="J276" s="623"/>
      <c r="K276" s="359"/>
      <c r="L276" s="79"/>
      <c r="M276" s="31"/>
      <c r="N276" s="31"/>
      <c r="O276" s="31"/>
      <c r="P276" s="37"/>
      <c r="Q276" s="37"/>
      <c r="R276" s="31"/>
      <c r="S276" s="31"/>
      <c r="T276" s="31"/>
      <c r="U276" s="32">
        <f t="shared" si="184"/>
        <v>0</v>
      </c>
      <c r="V276" s="32"/>
      <c r="W276" s="85"/>
      <c r="X276" s="31"/>
      <c r="Y276" s="32">
        <f t="shared" si="185"/>
        <v>0</v>
      </c>
      <c r="Z276" s="31"/>
      <c r="AA276" s="31"/>
      <c r="AB276" s="31"/>
      <c r="AC276" s="32">
        <f t="shared" si="186"/>
        <v>0</v>
      </c>
      <c r="AD276" s="31"/>
      <c r="AE276" s="31"/>
      <c r="AF276" s="31"/>
      <c r="AG276" s="32">
        <f t="shared" si="187"/>
        <v>0</v>
      </c>
      <c r="AH276" s="32">
        <f t="shared" si="188"/>
        <v>0</v>
      </c>
      <c r="AI276" s="33">
        <f t="shared" si="189"/>
        <v>0</v>
      </c>
      <c r="AJ276" s="33">
        <f t="shared" si="183"/>
        <v>0</v>
      </c>
      <c r="AK276" s="109"/>
      <c r="AL276" s="109"/>
      <c r="AM276" s="109"/>
      <c r="AN276" s="109"/>
      <c r="AO276" s="109"/>
      <c r="AP276" s="109"/>
      <c r="AQ276" s="109"/>
      <c r="AR276" s="109"/>
    </row>
    <row r="277" spans="1:44" s="110" customFormat="1" hidden="1" outlineLevel="1" x14ac:dyDescent="0.25">
      <c r="A277" s="26">
        <v>24</v>
      </c>
      <c r="B277" s="26"/>
      <c r="C277" s="188"/>
      <c r="D277" s="322"/>
      <c r="E277" s="166"/>
      <c r="F277" s="166"/>
      <c r="G277" s="188"/>
      <c r="H277" s="181"/>
      <c r="I277" s="181"/>
      <c r="J277" s="623"/>
      <c r="K277" s="359"/>
      <c r="L277" s="79"/>
      <c r="M277" s="31"/>
      <c r="N277" s="31"/>
      <c r="O277" s="31"/>
      <c r="P277" s="37"/>
      <c r="Q277" s="37"/>
      <c r="R277" s="31"/>
      <c r="S277" s="31"/>
      <c r="T277" s="31"/>
      <c r="U277" s="32">
        <f t="shared" si="184"/>
        <v>0</v>
      </c>
      <c r="V277" s="32"/>
      <c r="W277" s="85"/>
      <c r="X277" s="31"/>
      <c r="Y277" s="32">
        <f t="shared" si="185"/>
        <v>0</v>
      </c>
      <c r="Z277" s="31"/>
      <c r="AA277" s="31"/>
      <c r="AB277" s="31"/>
      <c r="AC277" s="32">
        <f t="shared" si="186"/>
        <v>0</v>
      </c>
      <c r="AD277" s="31"/>
      <c r="AE277" s="31"/>
      <c r="AF277" s="31"/>
      <c r="AG277" s="32">
        <f t="shared" si="187"/>
        <v>0</v>
      </c>
      <c r="AH277" s="32">
        <f t="shared" si="188"/>
        <v>0</v>
      </c>
      <c r="AI277" s="33">
        <f t="shared" si="189"/>
        <v>0</v>
      </c>
      <c r="AJ277" s="33">
        <f t="shared" si="183"/>
        <v>0</v>
      </c>
      <c r="AK277" s="109"/>
      <c r="AL277" s="109"/>
      <c r="AM277" s="109"/>
      <c r="AN277" s="109"/>
      <c r="AO277" s="109"/>
      <c r="AP277" s="109"/>
      <c r="AQ277" s="109"/>
      <c r="AR277" s="109"/>
    </row>
    <row r="278" spans="1:44" s="110" customFormat="1" hidden="1" outlineLevel="1" x14ac:dyDescent="0.25">
      <c r="A278" s="26">
        <v>25</v>
      </c>
      <c r="B278" s="26"/>
      <c r="C278" s="188"/>
      <c r="D278" s="322"/>
      <c r="E278" s="166"/>
      <c r="F278" s="166"/>
      <c r="G278" s="188"/>
      <c r="H278" s="181"/>
      <c r="I278" s="181"/>
      <c r="J278" s="623"/>
      <c r="K278" s="359"/>
      <c r="L278" s="79"/>
      <c r="M278" s="31"/>
      <c r="N278" s="31"/>
      <c r="O278" s="31"/>
      <c r="P278" s="37"/>
      <c r="Q278" s="37"/>
      <c r="R278" s="31"/>
      <c r="S278" s="31"/>
      <c r="T278" s="31"/>
      <c r="U278" s="32">
        <f t="shared" si="184"/>
        <v>0</v>
      </c>
      <c r="V278" s="32"/>
      <c r="W278" s="85"/>
      <c r="X278" s="31"/>
      <c r="Y278" s="32">
        <f t="shared" si="185"/>
        <v>0</v>
      </c>
      <c r="Z278" s="31"/>
      <c r="AA278" s="31"/>
      <c r="AB278" s="31"/>
      <c r="AC278" s="32">
        <f t="shared" si="186"/>
        <v>0</v>
      </c>
      <c r="AD278" s="31"/>
      <c r="AE278" s="31"/>
      <c r="AF278" s="31"/>
      <c r="AG278" s="32">
        <f t="shared" si="187"/>
        <v>0</v>
      </c>
      <c r="AH278" s="32">
        <f t="shared" si="188"/>
        <v>0</v>
      </c>
      <c r="AI278" s="33">
        <f t="shared" si="189"/>
        <v>0</v>
      </c>
      <c r="AJ278" s="33">
        <f t="shared" si="183"/>
        <v>0</v>
      </c>
      <c r="AK278" s="109"/>
      <c r="AL278" s="109"/>
      <c r="AM278" s="109"/>
      <c r="AN278" s="109"/>
      <c r="AO278" s="109"/>
      <c r="AP278" s="109"/>
      <c r="AQ278" s="109"/>
      <c r="AR278" s="109"/>
    </row>
    <row r="279" spans="1:44" s="110" customFormat="1" hidden="1" outlineLevel="1" x14ac:dyDescent="0.25">
      <c r="A279" s="26">
        <v>26</v>
      </c>
      <c r="B279" s="26"/>
      <c r="C279" s="188"/>
      <c r="D279" s="322"/>
      <c r="E279" s="166"/>
      <c r="F279" s="166"/>
      <c r="G279" s="188"/>
      <c r="H279" s="181"/>
      <c r="I279" s="181"/>
      <c r="J279" s="623"/>
      <c r="K279" s="190"/>
      <c r="L279" s="79"/>
      <c r="M279" s="31"/>
      <c r="N279" s="31"/>
      <c r="O279" s="31"/>
      <c r="P279" s="37"/>
      <c r="Q279" s="37"/>
      <c r="R279" s="31"/>
      <c r="S279" s="31"/>
      <c r="T279" s="31"/>
      <c r="U279" s="32">
        <f t="shared" ref="U279:U338" si="190">SUM(R279:T279)</f>
        <v>0</v>
      </c>
      <c r="V279" s="31"/>
      <c r="W279" s="31"/>
      <c r="X279" s="57"/>
      <c r="Y279" s="32">
        <f t="shared" ref="Y279:Y338" si="191">SUM(V279:X279)</f>
        <v>0</v>
      </c>
      <c r="Z279" s="31"/>
      <c r="AA279" s="31"/>
      <c r="AB279" s="31"/>
      <c r="AC279" s="32">
        <f t="shared" ref="AC279:AC338" si="192">SUM(Z279:AB279)</f>
        <v>0</v>
      </c>
      <c r="AD279" s="31"/>
      <c r="AE279" s="31"/>
      <c r="AF279" s="31"/>
      <c r="AG279" s="32">
        <f t="shared" ref="AG279:AG338" si="193">SUM(AD279:AF279)</f>
        <v>0</v>
      </c>
      <c r="AH279" s="32">
        <f t="shared" ref="AH279:AH319" si="194">SUM(U279,Y279,AC279,AG279)</f>
        <v>0</v>
      </c>
      <c r="AI279" s="33">
        <f t="shared" si="189"/>
        <v>0</v>
      </c>
      <c r="AJ279" s="33">
        <f t="shared" si="183"/>
        <v>0</v>
      </c>
      <c r="AK279" s="109"/>
      <c r="AL279" s="109"/>
      <c r="AM279" s="109"/>
      <c r="AN279" s="109"/>
      <c r="AO279" s="109"/>
      <c r="AP279" s="109"/>
      <c r="AQ279" s="109"/>
      <c r="AR279" s="109"/>
    </row>
    <row r="280" spans="1:44" s="110" customFormat="1" hidden="1" outlineLevel="1" x14ac:dyDescent="0.25">
      <c r="A280" s="26">
        <v>27</v>
      </c>
      <c r="B280" s="26"/>
      <c r="C280" s="188"/>
      <c r="D280" s="322"/>
      <c r="E280" s="166"/>
      <c r="F280" s="166"/>
      <c r="G280" s="188"/>
      <c r="H280" s="181"/>
      <c r="I280" s="181"/>
      <c r="J280" s="623"/>
      <c r="K280" s="190"/>
      <c r="L280" s="79"/>
      <c r="M280" s="31"/>
      <c r="N280" s="31"/>
      <c r="O280" s="31"/>
      <c r="P280" s="37"/>
      <c r="Q280" s="37"/>
      <c r="R280" s="31"/>
      <c r="S280" s="31"/>
      <c r="T280" s="31"/>
      <c r="U280" s="32">
        <f t="shared" si="190"/>
        <v>0</v>
      </c>
      <c r="V280" s="31"/>
      <c r="W280" s="31"/>
      <c r="X280" s="57"/>
      <c r="Y280" s="32">
        <f t="shared" si="191"/>
        <v>0</v>
      </c>
      <c r="Z280" s="31"/>
      <c r="AA280" s="31"/>
      <c r="AB280" s="31"/>
      <c r="AC280" s="32">
        <f t="shared" si="192"/>
        <v>0</v>
      </c>
      <c r="AD280" s="31"/>
      <c r="AE280" s="31"/>
      <c r="AF280" s="31"/>
      <c r="AG280" s="32">
        <f t="shared" si="193"/>
        <v>0</v>
      </c>
      <c r="AH280" s="32">
        <f t="shared" si="194"/>
        <v>0</v>
      </c>
      <c r="AI280" s="33">
        <f t="shared" si="189"/>
        <v>0</v>
      </c>
      <c r="AJ280" s="33">
        <f t="shared" si="183"/>
        <v>0</v>
      </c>
      <c r="AK280" s="109"/>
      <c r="AL280" s="109"/>
      <c r="AM280" s="109"/>
      <c r="AN280" s="109"/>
      <c r="AO280" s="109"/>
      <c r="AP280" s="109"/>
      <c r="AQ280" s="109"/>
      <c r="AR280" s="109"/>
    </row>
    <row r="281" spans="1:44" s="110" customFormat="1" hidden="1" outlineLevel="1" x14ac:dyDescent="0.25">
      <c r="A281" s="26">
        <v>28</v>
      </c>
      <c r="B281" s="26"/>
      <c r="C281" s="188"/>
      <c r="D281" s="322"/>
      <c r="E281" s="166"/>
      <c r="F281" s="166"/>
      <c r="G281" s="188"/>
      <c r="H281" s="181"/>
      <c r="I281" s="181"/>
      <c r="J281" s="623"/>
      <c r="K281" s="190"/>
      <c r="L281" s="79"/>
      <c r="M281" s="31"/>
      <c r="N281" s="31"/>
      <c r="O281" s="31"/>
      <c r="P281" s="37"/>
      <c r="Q281" s="37"/>
      <c r="R281" s="31"/>
      <c r="S281" s="31"/>
      <c r="T281" s="31"/>
      <c r="U281" s="32">
        <f t="shared" si="190"/>
        <v>0</v>
      </c>
      <c r="V281" s="31"/>
      <c r="W281" s="31"/>
      <c r="X281" s="57"/>
      <c r="Y281" s="32">
        <f t="shared" si="191"/>
        <v>0</v>
      </c>
      <c r="Z281" s="31"/>
      <c r="AA281" s="31"/>
      <c r="AB281" s="31"/>
      <c r="AC281" s="32">
        <f t="shared" si="192"/>
        <v>0</v>
      </c>
      <c r="AD281" s="31"/>
      <c r="AE281" s="31"/>
      <c r="AF281" s="31"/>
      <c r="AG281" s="32">
        <f t="shared" si="193"/>
        <v>0</v>
      </c>
      <c r="AH281" s="32">
        <f t="shared" si="194"/>
        <v>0</v>
      </c>
      <c r="AI281" s="33">
        <f t="shared" si="189"/>
        <v>0</v>
      </c>
      <c r="AJ281" s="33">
        <f t="shared" si="183"/>
        <v>0</v>
      </c>
      <c r="AK281" s="109"/>
      <c r="AL281" s="109"/>
      <c r="AM281" s="109"/>
      <c r="AN281" s="109"/>
      <c r="AO281" s="109"/>
      <c r="AP281" s="109"/>
      <c r="AQ281" s="109"/>
      <c r="AR281" s="109"/>
    </row>
    <row r="282" spans="1:44" s="110" customFormat="1" hidden="1" outlineLevel="1" x14ac:dyDescent="0.25">
      <c r="A282" s="26">
        <v>29</v>
      </c>
      <c r="B282" s="26"/>
      <c r="C282" s="188"/>
      <c r="D282" s="322"/>
      <c r="E282" s="166"/>
      <c r="F282" s="166"/>
      <c r="G282" s="188"/>
      <c r="H282" s="181"/>
      <c r="I282" s="181"/>
      <c r="J282" s="623"/>
      <c r="K282" s="190"/>
      <c r="L282" s="79"/>
      <c r="M282" s="31"/>
      <c r="N282" s="31"/>
      <c r="O282" s="31"/>
      <c r="P282" s="37"/>
      <c r="Q282" s="37"/>
      <c r="R282" s="31"/>
      <c r="S282" s="31"/>
      <c r="T282" s="31"/>
      <c r="U282" s="32">
        <f t="shared" si="190"/>
        <v>0</v>
      </c>
      <c r="V282" s="31"/>
      <c r="W282" s="31"/>
      <c r="X282" s="57"/>
      <c r="Y282" s="32">
        <f t="shared" si="191"/>
        <v>0</v>
      </c>
      <c r="Z282" s="31"/>
      <c r="AA282" s="31"/>
      <c r="AB282" s="31"/>
      <c r="AC282" s="32">
        <f t="shared" si="192"/>
        <v>0</v>
      </c>
      <c r="AD282" s="31"/>
      <c r="AE282" s="31"/>
      <c r="AF282" s="31"/>
      <c r="AG282" s="32">
        <f t="shared" si="193"/>
        <v>0</v>
      </c>
      <c r="AH282" s="32">
        <f t="shared" si="194"/>
        <v>0</v>
      </c>
      <c r="AI282" s="33">
        <f t="shared" si="189"/>
        <v>0</v>
      </c>
      <c r="AJ282" s="33">
        <f t="shared" si="183"/>
        <v>0</v>
      </c>
      <c r="AK282" s="109"/>
      <c r="AL282" s="109"/>
      <c r="AM282" s="109"/>
      <c r="AN282" s="109"/>
      <c r="AO282" s="109"/>
      <c r="AP282" s="109"/>
      <c r="AQ282" s="109"/>
      <c r="AR282" s="109"/>
    </row>
    <row r="283" spans="1:44" s="110" customFormat="1" hidden="1" outlineLevel="1" x14ac:dyDescent="0.25">
      <c r="A283" s="26">
        <v>30</v>
      </c>
      <c r="B283" s="26"/>
      <c r="C283" s="188"/>
      <c r="D283" s="322"/>
      <c r="E283" s="166"/>
      <c r="F283" s="166"/>
      <c r="G283" s="188"/>
      <c r="H283" s="181"/>
      <c r="I283" s="181"/>
      <c r="J283" s="623"/>
      <c r="K283" s="190"/>
      <c r="L283" s="79"/>
      <c r="M283" s="31"/>
      <c r="N283" s="31"/>
      <c r="O283" s="31"/>
      <c r="P283" s="37"/>
      <c r="Q283" s="37"/>
      <c r="R283" s="31"/>
      <c r="S283" s="31"/>
      <c r="T283" s="31"/>
      <c r="U283" s="32">
        <f t="shared" si="190"/>
        <v>0</v>
      </c>
      <c r="V283" s="31"/>
      <c r="W283" s="31"/>
      <c r="X283" s="57"/>
      <c r="Y283" s="32">
        <f t="shared" si="191"/>
        <v>0</v>
      </c>
      <c r="Z283" s="31"/>
      <c r="AA283" s="31"/>
      <c r="AB283" s="31"/>
      <c r="AC283" s="32">
        <f t="shared" si="192"/>
        <v>0</v>
      </c>
      <c r="AD283" s="31"/>
      <c r="AE283" s="31"/>
      <c r="AF283" s="31"/>
      <c r="AG283" s="32">
        <f t="shared" si="193"/>
        <v>0</v>
      </c>
      <c r="AH283" s="32">
        <f t="shared" si="194"/>
        <v>0</v>
      </c>
      <c r="AI283" s="33">
        <f t="shared" si="189"/>
        <v>0</v>
      </c>
      <c r="AJ283" s="33">
        <f t="shared" si="183"/>
        <v>0</v>
      </c>
      <c r="AK283" s="109"/>
      <c r="AL283" s="109"/>
      <c r="AM283" s="109"/>
      <c r="AN283" s="109"/>
      <c r="AO283" s="109"/>
      <c r="AP283" s="109"/>
      <c r="AQ283" s="109"/>
      <c r="AR283" s="109"/>
    </row>
    <row r="284" spans="1:44" s="110" customFormat="1" hidden="1" outlineLevel="1" x14ac:dyDescent="0.25">
      <c r="A284" s="26">
        <v>31</v>
      </c>
      <c r="B284" s="26"/>
      <c r="C284" s="188"/>
      <c r="D284" s="322"/>
      <c r="E284" s="166"/>
      <c r="F284" s="166"/>
      <c r="G284" s="188"/>
      <c r="H284" s="181"/>
      <c r="I284" s="181"/>
      <c r="J284" s="623"/>
      <c r="K284" s="190"/>
      <c r="L284" s="79"/>
      <c r="M284" s="31"/>
      <c r="N284" s="31"/>
      <c r="O284" s="31"/>
      <c r="P284" s="37"/>
      <c r="Q284" s="37"/>
      <c r="R284" s="31"/>
      <c r="S284" s="31"/>
      <c r="T284" s="31"/>
      <c r="U284" s="32">
        <f t="shared" si="190"/>
        <v>0</v>
      </c>
      <c r="V284" s="31"/>
      <c r="W284" s="31"/>
      <c r="X284" s="57"/>
      <c r="Y284" s="32">
        <f t="shared" si="191"/>
        <v>0</v>
      </c>
      <c r="Z284" s="31"/>
      <c r="AA284" s="31"/>
      <c r="AB284" s="31"/>
      <c r="AC284" s="32">
        <f t="shared" si="192"/>
        <v>0</v>
      </c>
      <c r="AD284" s="31"/>
      <c r="AE284" s="31"/>
      <c r="AF284" s="31"/>
      <c r="AG284" s="32">
        <f t="shared" si="193"/>
        <v>0</v>
      </c>
      <c r="AH284" s="32">
        <f t="shared" si="194"/>
        <v>0</v>
      </c>
      <c r="AI284" s="33">
        <f t="shared" si="189"/>
        <v>0</v>
      </c>
      <c r="AJ284" s="33">
        <f t="shared" si="183"/>
        <v>0</v>
      </c>
      <c r="AK284" s="109"/>
      <c r="AL284" s="109"/>
      <c r="AM284" s="109"/>
      <c r="AN284" s="109"/>
      <c r="AO284" s="109"/>
      <c r="AP284" s="109"/>
      <c r="AQ284" s="109"/>
      <c r="AR284" s="109"/>
    </row>
    <row r="285" spans="1:44" s="110" customFormat="1" hidden="1" outlineLevel="1" x14ac:dyDescent="0.25">
      <c r="A285" s="26">
        <v>32</v>
      </c>
      <c r="B285" s="26"/>
      <c r="C285" s="188"/>
      <c r="D285" s="322"/>
      <c r="E285" s="166"/>
      <c r="F285" s="166"/>
      <c r="G285" s="188"/>
      <c r="H285" s="181"/>
      <c r="I285" s="181"/>
      <c r="J285" s="623"/>
      <c r="K285" s="190"/>
      <c r="L285" s="79"/>
      <c r="M285" s="31"/>
      <c r="N285" s="31"/>
      <c r="O285" s="31"/>
      <c r="P285" s="37"/>
      <c r="Q285" s="37"/>
      <c r="R285" s="31"/>
      <c r="S285" s="31"/>
      <c r="T285" s="31"/>
      <c r="U285" s="32">
        <f t="shared" si="190"/>
        <v>0</v>
      </c>
      <c r="V285" s="31"/>
      <c r="W285" s="31"/>
      <c r="X285" s="57"/>
      <c r="Y285" s="32">
        <f t="shared" si="191"/>
        <v>0</v>
      </c>
      <c r="Z285" s="31"/>
      <c r="AA285" s="31"/>
      <c r="AB285" s="31"/>
      <c r="AC285" s="32">
        <f t="shared" si="192"/>
        <v>0</v>
      </c>
      <c r="AD285" s="31"/>
      <c r="AE285" s="31"/>
      <c r="AF285" s="31"/>
      <c r="AG285" s="32">
        <f t="shared" si="193"/>
        <v>0</v>
      </c>
      <c r="AH285" s="32">
        <f t="shared" si="194"/>
        <v>0</v>
      </c>
      <c r="AI285" s="33">
        <f t="shared" si="189"/>
        <v>0</v>
      </c>
      <c r="AJ285" s="33">
        <f t="shared" si="183"/>
        <v>0</v>
      </c>
      <c r="AK285" s="109"/>
      <c r="AL285" s="109"/>
      <c r="AM285" s="109"/>
      <c r="AN285" s="109"/>
      <c r="AO285" s="109"/>
      <c r="AP285" s="109"/>
      <c r="AQ285" s="109"/>
      <c r="AR285" s="109"/>
    </row>
    <row r="286" spans="1:44" s="110" customFormat="1" hidden="1" outlineLevel="1" x14ac:dyDescent="0.25">
      <c r="A286" s="26">
        <v>33</v>
      </c>
      <c r="B286" s="26"/>
      <c r="C286" s="188"/>
      <c r="D286" s="322"/>
      <c r="E286" s="166"/>
      <c r="F286" s="166"/>
      <c r="G286" s="188"/>
      <c r="H286" s="181"/>
      <c r="I286" s="181"/>
      <c r="J286" s="623"/>
      <c r="K286" s="190"/>
      <c r="L286" s="79"/>
      <c r="M286" s="31"/>
      <c r="N286" s="31"/>
      <c r="O286" s="31"/>
      <c r="P286" s="37"/>
      <c r="Q286" s="37"/>
      <c r="R286" s="31"/>
      <c r="S286" s="31"/>
      <c r="T286" s="31"/>
      <c r="U286" s="32">
        <f t="shared" si="190"/>
        <v>0</v>
      </c>
      <c r="V286" s="31"/>
      <c r="W286" s="31"/>
      <c r="X286" s="57"/>
      <c r="Y286" s="32">
        <f t="shared" si="191"/>
        <v>0</v>
      </c>
      <c r="Z286" s="31"/>
      <c r="AA286" s="31"/>
      <c r="AB286" s="31"/>
      <c r="AC286" s="32">
        <f t="shared" si="192"/>
        <v>0</v>
      </c>
      <c r="AD286" s="31"/>
      <c r="AE286" s="31"/>
      <c r="AF286" s="31"/>
      <c r="AG286" s="32">
        <f t="shared" si="193"/>
        <v>0</v>
      </c>
      <c r="AH286" s="32">
        <f t="shared" si="194"/>
        <v>0</v>
      </c>
      <c r="AI286" s="33">
        <f t="shared" si="189"/>
        <v>0</v>
      </c>
      <c r="AJ286" s="33">
        <f t="shared" ref="AJ286:AJ317" si="195">IF(ISERROR(AH286/$AH$356),"-",AH286/$AH$356)</f>
        <v>0</v>
      </c>
      <c r="AK286" s="109"/>
      <c r="AL286" s="109"/>
      <c r="AM286" s="109"/>
      <c r="AN286" s="109"/>
      <c r="AO286" s="109"/>
      <c r="AP286" s="109"/>
      <c r="AQ286" s="109"/>
      <c r="AR286" s="109"/>
    </row>
    <row r="287" spans="1:44" s="110" customFormat="1" hidden="1" outlineLevel="1" x14ac:dyDescent="0.25">
      <c r="A287" s="26">
        <v>34</v>
      </c>
      <c r="B287" s="26"/>
      <c r="C287" s="188"/>
      <c r="D287" s="322"/>
      <c r="E287" s="166"/>
      <c r="F287" s="166"/>
      <c r="G287" s="188"/>
      <c r="H287" s="181"/>
      <c r="I287" s="181"/>
      <c r="J287" s="623"/>
      <c r="K287" s="190"/>
      <c r="L287" s="79"/>
      <c r="M287" s="31"/>
      <c r="N287" s="31"/>
      <c r="O287" s="31"/>
      <c r="P287" s="37"/>
      <c r="Q287" s="37"/>
      <c r="R287" s="31"/>
      <c r="S287" s="31"/>
      <c r="T287" s="31"/>
      <c r="U287" s="32">
        <f t="shared" si="190"/>
        <v>0</v>
      </c>
      <c r="V287" s="31"/>
      <c r="W287" s="31"/>
      <c r="X287" s="57"/>
      <c r="Y287" s="32">
        <f t="shared" si="191"/>
        <v>0</v>
      </c>
      <c r="Z287" s="31"/>
      <c r="AA287" s="31"/>
      <c r="AB287" s="31"/>
      <c r="AC287" s="32">
        <f t="shared" si="192"/>
        <v>0</v>
      </c>
      <c r="AD287" s="31"/>
      <c r="AE287" s="31"/>
      <c r="AF287" s="31"/>
      <c r="AG287" s="32">
        <f t="shared" si="193"/>
        <v>0</v>
      </c>
      <c r="AH287" s="32">
        <f t="shared" si="194"/>
        <v>0</v>
      </c>
      <c r="AI287" s="33">
        <f t="shared" si="189"/>
        <v>0</v>
      </c>
      <c r="AJ287" s="33">
        <f t="shared" si="195"/>
        <v>0</v>
      </c>
      <c r="AK287" s="109"/>
      <c r="AL287" s="109"/>
      <c r="AM287" s="109"/>
      <c r="AN287" s="109"/>
      <c r="AO287" s="109"/>
      <c r="AP287" s="109"/>
      <c r="AQ287" s="109"/>
      <c r="AR287" s="109"/>
    </row>
    <row r="288" spans="1:44" s="110" customFormat="1" hidden="1" outlineLevel="1" x14ac:dyDescent="0.25">
      <c r="A288" s="26">
        <v>35</v>
      </c>
      <c r="B288" s="26"/>
      <c r="C288" s="188"/>
      <c r="D288" s="322"/>
      <c r="E288" s="166"/>
      <c r="F288" s="166"/>
      <c r="G288" s="188"/>
      <c r="H288" s="181"/>
      <c r="I288" s="181"/>
      <c r="J288" s="623"/>
      <c r="K288" s="190"/>
      <c r="L288" s="79"/>
      <c r="M288" s="31"/>
      <c r="N288" s="31"/>
      <c r="O288" s="31"/>
      <c r="P288" s="37"/>
      <c r="Q288" s="37"/>
      <c r="R288" s="31"/>
      <c r="S288" s="31"/>
      <c r="T288" s="31"/>
      <c r="U288" s="32">
        <f t="shared" si="190"/>
        <v>0</v>
      </c>
      <c r="V288" s="31"/>
      <c r="W288" s="31"/>
      <c r="X288" s="57"/>
      <c r="Y288" s="32">
        <f t="shared" si="191"/>
        <v>0</v>
      </c>
      <c r="Z288" s="31"/>
      <c r="AA288" s="31"/>
      <c r="AB288" s="31"/>
      <c r="AC288" s="32">
        <f t="shared" si="192"/>
        <v>0</v>
      </c>
      <c r="AD288" s="31"/>
      <c r="AE288" s="31"/>
      <c r="AF288" s="31"/>
      <c r="AG288" s="32">
        <f t="shared" si="193"/>
        <v>0</v>
      </c>
      <c r="AH288" s="32">
        <f t="shared" si="194"/>
        <v>0</v>
      </c>
      <c r="AI288" s="33">
        <f t="shared" si="189"/>
        <v>0</v>
      </c>
      <c r="AJ288" s="33">
        <f t="shared" si="195"/>
        <v>0</v>
      </c>
      <c r="AK288" s="109"/>
      <c r="AL288" s="109"/>
      <c r="AM288" s="109"/>
      <c r="AN288" s="109"/>
      <c r="AO288" s="109"/>
      <c r="AP288" s="109"/>
      <c r="AQ288" s="109"/>
      <c r="AR288" s="109"/>
    </row>
    <row r="289" spans="1:44" s="110" customFormat="1" hidden="1" outlineLevel="1" x14ac:dyDescent="0.25">
      <c r="A289" s="26">
        <v>36</v>
      </c>
      <c r="B289" s="26"/>
      <c r="C289" s="188"/>
      <c r="D289" s="322"/>
      <c r="E289" s="166"/>
      <c r="F289" s="166"/>
      <c r="G289" s="188"/>
      <c r="H289" s="181"/>
      <c r="I289" s="181"/>
      <c r="J289" s="623"/>
      <c r="K289" s="190"/>
      <c r="L289" s="79"/>
      <c r="M289" s="31"/>
      <c r="N289" s="31"/>
      <c r="O289" s="31"/>
      <c r="P289" s="37"/>
      <c r="Q289" s="37"/>
      <c r="R289" s="31"/>
      <c r="S289" s="31"/>
      <c r="T289" s="31"/>
      <c r="U289" s="32">
        <f t="shared" si="190"/>
        <v>0</v>
      </c>
      <c r="V289" s="31"/>
      <c r="W289" s="31"/>
      <c r="X289" s="57"/>
      <c r="Y289" s="32">
        <f t="shared" si="191"/>
        <v>0</v>
      </c>
      <c r="Z289" s="31"/>
      <c r="AA289" s="31"/>
      <c r="AB289" s="31"/>
      <c r="AC289" s="32">
        <f t="shared" si="192"/>
        <v>0</v>
      </c>
      <c r="AD289" s="31"/>
      <c r="AE289" s="31"/>
      <c r="AF289" s="31"/>
      <c r="AG289" s="32">
        <f t="shared" si="193"/>
        <v>0</v>
      </c>
      <c r="AH289" s="32">
        <f t="shared" si="194"/>
        <v>0</v>
      </c>
      <c r="AI289" s="33">
        <f t="shared" si="189"/>
        <v>0</v>
      </c>
      <c r="AJ289" s="33">
        <f t="shared" si="195"/>
        <v>0</v>
      </c>
      <c r="AK289" s="109"/>
      <c r="AL289" s="109"/>
      <c r="AM289" s="109"/>
      <c r="AN289" s="109"/>
      <c r="AO289" s="109"/>
      <c r="AP289" s="109"/>
      <c r="AQ289" s="109"/>
      <c r="AR289" s="109"/>
    </row>
    <row r="290" spans="1:44" s="110" customFormat="1" hidden="1" outlineLevel="1" x14ac:dyDescent="0.25">
      <c r="A290" s="26">
        <v>37</v>
      </c>
      <c r="B290" s="26"/>
      <c r="C290" s="188"/>
      <c r="D290" s="322"/>
      <c r="E290" s="166"/>
      <c r="F290" s="166"/>
      <c r="G290" s="188"/>
      <c r="H290" s="181"/>
      <c r="I290" s="181"/>
      <c r="J290" s="623"/>
      <c r="K290" s="190"/>
      <c r="L290" s="79"/>
      <c r="M290" s="31"/>
      <c r="N290" s="31"/>
      <c r="O290" s="31"/>
      <c r="P290" s="37"/>
      <c r="Q290" s="37"/>
      <c r="R290" s="31"/>
      <c r="S290" s="31"/>
      <c r="T290" s="31"/>
      <c r="U290" s="32">
        <f t="shared" si="190"/>
        <v>0</v>
      </c>
      <c r="V290" s="31"/>
      <c r="W290" s="31"/>
      <c r="X290" s="57"/>
      <c r="Y290" s="32">
        <f t="shared" si="191"/>
        <v>0</v>
      </c>
      <c r="Z290" s="31"/>
      <c r="AA290" s="31"/>
      <c r="AB290" s="31"/>
      <c r="AC290" s="32">
        <f t="shared" si="192"/>
        <v>0</v>
      </c>
      <c r="AD290" s="31"/>
      <c r="AE290" s="31"/>
      <c r="AF290" s="31"/>
      <c r="AG290" s="32">
        <f t="shared" si="193"/>
        <v>0</v>
      </c>
      <c r="AH290" s="32">
        <f t="shared" si="194"/>
        <v>0</v>
      </c>
      <c r="AI290" s="33">
        <f t="shared" si="189"/>
        <v>0</v>
      </c>
      <c r="AJ290" s="33">
        <f t="shared" si="195"/>
        <v>0</v>
      </c>
      <c r="AK290" s="109"/>
      <c r="AL290" s="109"/>
      <c r="AM290" s="109"/>
      <c r="AN290" s="109"/>
      <c r="AO290" s="109"/>
      <c r="AP290" s="109"/>
      <c r="AQ290" s="109"/>
      <c r="AR290" s="109"/>
    </row>
    <row r="291" spans="1:44" s="110" customFormat="1" hidden="1" outlineLevel="1" x14ac:dyDescent="0.25">
      <c r="A291" s="26">
        <v>38</v>
      </c>
      <c r="B291" s="26"/>
      <c r="C291" s="188"/>
      <c r="D291" s="322"/>
      <c r="E291" s="166"/>
      <c r="F291" s="166"/>
      <c r="G291" s="188"/>
      <c r="H291" s="181"/>
      <c r="I291" s="181"/>
      <c r="J291" s="623"/>
      <c r="K291" s="190"/>
      <c r="L291" s="79"/>
      <c r="M291" s="31"/>
      <c r="N291" s="31"/>
      <c r="O291" s="31"/>
      <c r="P291" s="37"/>
      <c r="Q291" s="37"/>
      <c r="R291" s="31"/>
      <c r="S291" s="31"/>
      <c r="T291" s="31"/>
      <c r="U291" s="32">
        <f t="shared" si="190"/>
        <v>0</v>
      </c>
      <c r="V291" s="31"/>
      <c r="W291" s="31"/>
      <c r="X291" s="57"/>
      <c r="Y291" s="32">
        <f t="shared" si="191"/>
        <v>0</v>
      </c>
      <c r="Z291" s="31"/>
      <c r="AA291" s="31"/>
      <c r="AB291" s="31"/>
      <c r="AC291" s="32">
        <f t="shared" si="192"/>
        <v>0</v>
      </c>
      <c r="AD291" s="31"/>
      <c r="AE291" s="31"/>
      <c r="AF291" s="31"/>
      <c r="AG291" s="32">
        <f t="shared" si="193"/>
        <v>0</v>
      </c>
      <c r="AH291" s="32">
        <f t="shared" si="194"/>
        <v>0</v>
      </c>
      <c r="AI291" s="33">
        <f t="shared" si="189"/>
        <v>0</v>
      </c>
      <c r="AJ291" s="33">
        <f t="shared" si="195"/>
        <v>0</v>
      </c>
      <c r="AK291" s="109"/>
      <c r="AL291" s="109"/>
      <c r="AM291" s="109"/>
      <c r="AN291" s="109"/>
      <c r="AO291" s="109"/>
      <c r="AP291" s="109"/>
      <c r="AQ291" s="109"/>
      <c r="AR291" s="109"/>
    </row>
    <row r="292" spans="1:44" s="110" customFormat="1" hidden="1" outlineLevel="1" x14ac:dyDescent="0.25">
      <c r="A292" s="26">
        <v>39</v>
      </c>
      <c r="B292" s="26"/>
      <c r="C292" s="188"/>
      <c r="D292" s="322"/>
      <c r="E292" s="166"/>
      <c r="F292" s="166"/>
      <c r="G292" s="188"/>
      <c r="H292" s="181"/>
      <c r="I292" s="181"/>
      <c r="J292" s="623"/>
      <c r="K292" s="190"/>
      <c r="L292" s="79"/>
      <c r="M292" s="31"/>
      <c r="N292" s="31"/>
      <c r="O292" s="31"/>
      <c r="P292" s="37"/>
      <c r="Q292" s="37"/>
      <c r="R292" s="31"/>
      <c r="S292" s="31"/>
      <c r="T292" s="31"/>
      <c r="U292" s="32">
        <f t="shared" si="190"/>
        <v>0</v>
      </c>
      <c r="V292" s="31"/>
      <c r="W292" s="31"/>
      <c r="X292" s="57"/>
      <c r="Y292" s="32">
        <f t="shared" si="191"/>
        <v>0</v>
      </c>
      <c r="Z292" s="31"/>
      <c r="AA292" s="31"/>
      <c r="AB292" s="31"/>
      <c r="AC292" s="32">
        <f t="shared" si="192"/>
        <v>0</v>
      </c>
      <c r="AD292" s="31"/>
      <c r="AE292" s="31"/>
      <c r="AF292" s="31"/>
      <c r="AG292" s="32">
        <f t="shared" si="193"/>
        <v>0</v>
      </c>
      <c r="AH292" s="32">
        <f t="shared" si="194"/>
        <v>0</v>
      </c>
      <c r="AI292" s="33">
        <f t="shared" si="189"/>
        <v>0</v>
      </c>
      <c r="AJ292" s="33">
        <f t="shared" si="195"/>
        <v>0</v>
      </c>
      <c r="AK292" s="109"/>
      <c r="AL292" s="109"/>
      <c r="AM292" s="109"/>
      <c r="AN292" s="109"/>
      <c r="AO292" s="109"/>
      <c r="AP292" s="109"/>
      <c r="AQ292" s="109"/>
      <c r="AR292" s="109"/>
    </row>
    <row r="293" spans="1:44" s="110" customFormat="1" hidden="1" outlineLevel="1" x14ac:dyDescent="0.25">
      <c r="A293" s="26">
        <v>40</v>
      </c>
      <c r="B293" s="26"/>
      <c r="C293" s="188"/>
      <c r="D293" s="322"/>
      <c r="E293" s="166"/>
      <c r="F293" s="166"/>
      <c r="G293" s="188"/>
      <c r="H293" s="181"/>
      <c r="I293" s="181"/>
      <c r="J293" s="623"/>
      <c r="K293" s="190"/>
      <c r="L293" s="79"/>
      <c r="M293" s="31"/>
      <c r="N293" s="31"/>
      <c r="O293" s="31"/>
      <c r="P293" s="37"/>
      <c r="Q293" s="37"/>
      <c r="R293" s="31"/>
      <c r="S293" s="31"/>
      <c r="T293" s="31"/>
      <c r="U293" s="32">
        <f t="shared" si="190"/>
        <v>0</v>
      </c>
      <c r="V293" s="31"/>
      <c r="W293" s="31"/>
      <c r="X293" s="57"/>
      <c r="Y293" s="32">
        <f t="shared" si="191"/>
        <v>0</v>
      </c>
      <c r="Z293" s="31"/>
      <c r="AA293" s="31"/>
      <c r="AB293" s="31"/>
      <c r="AC293" s="32">
        <f t="shared" si="192"/>
        <v>0</v>
      </c>
      <c r="AD293" s="31"/>
      <c r="AE293" s="31"/>
      <c r="AF293" s="31"/>
      <c r="AG293" s="32">
        <f t="shared" si="193"/>
        <v>0</v>
      </c>
      <c r="AH293" s="32">
        <f t="shared" si="194"/>
        <v>0</v>
      </c>
      <c r="AI293" s="33">
        <f t="shared" si="189"/>
        <v>0</v>
      </c>
      <c r="AJ293" s="33">
        <f t="shared" si="195"/>
        <v>0</v>
      </c>
      <c r="AK293" s="109"/>
      <c r="AL293" s="109"/>
      <c r="AM293" s="109"/>
      <c r="AN293" s="109"/>
      <c r="AO293" s="109"/>
      <c r="AP293" s="109"/>
      <c r="AQ293" s="109"/>
      <c r="AR293" s="109"/>
    </row>
    <row r="294" spans="1:44" s="110" customFormat="1" hidden="1" outlineLevel="1" x14ac:dyDescent="0.25">
      <c r="A294" s="26">
        <v>41</v>
      </c>
      <c r="B294" s="26"/>
      <c r="C294" s="188"/>
      <c r="D294" s="322"/>
      <c r="E294" s="166"/>
      <c r="F294" s="166"/>
      <c r="G294" s="188"/>
      <c r="H294" s="181"/>
      <c r="I294" s="181"/>
      <c r="J294" s="623"/>
      <c r="K294" s="190"/>
      <c r="L294" s="79"/>
      <c r="M294" s="31"/>
      <c r="N294" s="31"/>
      <c r="O294" s="31"/>
      <c r="P294" s="37"/>
      <c r="Q294" s="37"/>
      <c r="R294" s="31"/>
      <c r="S294" s="31"/>
      <c r="T294" s="31"/>
      <c r="U294" s="32">
        <f t="shared" si="190"/>
        <v>0</v>
      </c>
      <c r="V294" s="31"/>
      <c r="W294" s="31"/>
      <c r="X294" s="57"/>
      <c r="Y294" s="32">
        <f t="shared" si="191"/>
        <v>0</v>
      </c>
      <c r="Z294" s="31"/>
      <c r="AA294" s="31"/>
      <c r="AB294" s="31"/>
      <c r="AC294" s="32">
        <f t="shared" si="192"/>
        <v>0</v>
      </c>
      <c r="AD294" s="31"/>
      <c r="AE294" s="31"/>
      <c r="AF294" s="31"/>
      <c r="AG294" s="32">
        <f t="shared" si="193"/>
        <v>0</v>
      </c>
      <c r="AH294" s="32">
        <f t="shared" si="194"/>
        <v>0</v>
      </c>
      <c r="AI294" s="33">
        <f t="shared" si="189"/>
        <v>0</v>
      </c>
      <c r="AJ294" s="33">
        <f t="shared" si="195"/>
        <v>0</v>
      </c>
      <c r="AK294" s="109"/>
      <c r="AL294" s="109"/>
      <c r="AM294" s="109"/>
      <c r="AN294" s="109"/>
      <c r="AO294" s="109"/>
      <c r="AP294" s="109"/>
      <c r="AQ294" s="109"/>
      <c r="AR294" s="109"/>
    </row>
    <row r="295" spans="1:44" s="110" customFormat="1" hidden="1" outlineLevel="1" x14ac:dyDescent="0.25">
      <c r="A295" s="26">
        <v>42</v>
      </c>
      <c r="B295" s="26"/>
      <c r="C295" s="188"/>
      <c r="D295" s="322"/>
      <c r="E295" s="166"/>
      <c r="F295" s="166"/>
      <c r="G295" s="188"/>
      <c r="H295" s="181"/>
      <c r="I295" s="181"/>
      <c r="J295" s="623"/>
      <c r="K295" s="190"/>
      <c r="L295" s="79"/>
      <c r="M295" s="31"/>
      <c r="N295" s="31"/>
      <c r="O295" s="31"/>
      <c r="P295" s="37"/>
      <c r="Q295" s="37"/>
      <c r="R295" s="31"/>
      <c r="S295" s="31"/>
      <c r="T295" s="31"/>
      <c r="U295" s="32">
        <f t="shared" si="190"/>
        <v>0</v>
      </c>
      <c r="V295" s="31"/>
      <c r="W295" s="31"/>
      <c r="X295" s="57"/>
      <c r="Y295" s="32">
        <f t="shared" si="191"/>
        <v>0</v>
      </c>
      <c r="Z295" s="31"/>
      <c r="AA295" s="31"/>
      <c r="AB295" s="31"/>
      <c r="AC295" s="32">
        <f t="shared" si="192"/>
        <v>0</v>
      </c>
      <c r="AD295" s="31"/>
      <c r="AE295" s="31"/>
      <c r="AF295" s="31"/>
      <c r="AG295" s="32">
        <f t="shared" si="193"/>
        <v>0</v>
      </c>
      <c r="AH295" s="32">
        <f t="shared" si="194"/>
        <v>0</v>
      </c>
      <c r="AI295" s="33">
        <f t="shared" si="189"/>
        <v>0</v>
      </c>
      <c r="AJ295" s="33">
        <f t="shared" si="195"/>
        <v>0</v>
      </c>
      <c r="AK295" s="109"/>
      <c r="AL295" s="109"/>
      <c r="AM295" s="109"/>
      <c r="AN295" s="109"/>
      <c r="AO295" s="109"/>
      <c r="AP295" s="109"/>
      <c r="AQ295" s="109"/>
      <c r="AR295" s="109"/>
    </row>
    <row r="296" spans="1:44" s="110" customFormat="1" hidden="1" outlineLevel="1" x14ac:dyDescent="0.25">
      <c r="A296" s="26">
        <v>43</v>
      </c>
      <c r="B296" s="26"/>
      <c r="C296" s="188"/>
      <c r="D296" s="322"/>
      <c r="E296" s="166"/>
      <c r="F296" s="166"/>
      <c r="G296" s="188"/>
      <c r="H296" s="181"/>
      <c r="I296" s="181"/>
      <c r="J296" s="623"/>
      <c r="K296" s="190"/>
      <c r="L296" s="79"/>
      <c r="M296" s="31"/>
      <c r="N296" s="31"/>
      <c r="O296" s="31"/>
      <c r="P296" s="37"/>
      <c r="Q296" s="37"/>
      <c r="R296" s="31"/>
      <c r="S296" s="31"/>
      <c r="T296" s="31"/>
      <c r="U296" s="32">
        <f t="shared" si="190"/>
        <v>0</v>
      </c>
      <c r="V296" s="31"/>
      <c r="W296" s="31"/>
      <c r="X296" s="57"/>
      <c r="Y296" s="32">
        <f t="shared" si="191"/>
        <v>0</v>
      </c>
      <c r="Z296" s="31"/>
      <c r="AA296" s="31"/>
      <c r="AB296" s="31"/>
      <c r="AC296" s="32">
        <f t="shared" si="192"/>
        <v>0</v>
      </c>
      <c r="AD296" s="31"/>
      <c r="AE296" s="31"/>
      <c r="AF296" s="31"/>
      <c r="AG296" s="32">
        <f t="shared" si="193"/>
        <v>0</v>
      </c>
      <c r="AH296" s="32">
        <f t="shared" si="194"/>
        <v>0</v>
      </c>
      <c r="AI296" s="33">
        <f t="shared" si="189"/>
        <v>0</v>
      </c>
      <c r="AJ296" s="33">
        <f t="shared" si="195"/>
        <v>0</v>
      </c>
      <c r="AK296" s="109"/>
      <c r="AL296" s="109"/>
      <c r="AM296" s="109"/>
      <c r="AN296" s="109"/>
      <c r="AO296" s="109"/>
      <c r="AP296" s="109"/>
      <c r="AQ296" s="109"/>
      <c r="AR296" s="109"/>
    </row>
    <row r="297" spans="1:44" s="110" customFormat="1" hidden="1" outlineLevel="1" x14ac:dyDescent="0.25">
      <c r="A297" s="26">
        <v>44</v>
      </c>
      <c r="B297" s="26"/>
      <c r="C297" s="188"/>
      <c r="D297" s="322"/>
      <c r="E297" s="166"/>
      <c r="F297" s="166"/>
      <c r="G297" s="188"/>
      <c r="H297" s="181"/>
      <c r="I297" s="181"/>
      <c r="J297" s="623"/>
      <c r="K297" s="190"/>
      <c r="L297" s="79"/>
      <c r="M297" s="31"/>
      <c r="N297" s="31"/>
      <c r="O297" s="31"/>
      <c r="P297" s="37"/>
      <c r="Q297" s="37"/>
      <c r="R297" s="31"/>
      <c r="S297" s="31"/>
      <c r="T297" s="31"/>
      <c r="U297" s="32">
        <f t="shared" si="190"/>
        <v>0</v>
      </c>
      <c r="V297" s="31"/>
      <c r="W297" s="31"/>
      <c r="X297" s="57"/>
      <c r="Y297" s="32">
        <f t="shared" si="191"/>
        <v>0</v>
      </c>
      <c r="Z297" s="31"/>
      <c r="AA297" s="31"/>
      <c r="AB297" s="31"/>
      <c r="AC297" s="32">
        <f t="shared" si="192"/>
        <v>0</v>
      </c>
      <c r="AD297" s="31"/>
      <c r="AE297" s="31"/>
      <c r="AF297" s="31"/>
      <c r="AG297" s="32">
        <f t="shared" si="193"/>
        <v>0</v>
      </c>
      <c r="AH297" s="32">
        <f t="shared" si="194"/>
        <v>0</v>
      </c>
      <c r="AI297" s="33">
        <f t="shared" si="189"/>
        <v>0</v>
      </c>
      <c r="AJ297" s="33">
        <f t="shared" si="195"/>
        <v>0</v>
      </c>
      <c r="AK297" s="109"/>
      <c r="AL297" s="109"/>
      <c r="AM297" s="109"/>
      <c r="AN297" s="109"/>
      <c r="AO297" s="109"/>
      <c r="AP297" s="109"/>
      <c r="AQ297" s="109"/>
      <c r="AR297" s="109"/>
    </row>
    <row r="298" spans="1:44" s="110" customFormat="1" hidden="1" outlineLevel="1" x14ac:dyDescent="0.25">
      <c r="A298" s="26">
        <v>45</v>
      </c>
      <c r="B298" s="26"/>
      <c r="C298" s="188"/>
      <c r="D298" s="322"/>
      <c r="E298" s="166"/>
      <c r="F298" s="166"/>
      <c r="G298" s="188"/>
      <c r="H298" s="181"/>
      <c r="I298" s="181"/>
      <c r="J298" s="623"/>
      <c r="K298" s="190"/>
      <c r="L298" s="79"/>
      <c r="M298" s="31"/>
      <c r="N298" s="31"/>
      <c r="O298" s="31"/>
      <c r="P298" s="37"/>
      <c r="Q298" s="37"/>
      <c r="R298" s="31"/>
      <c r="S298" s="31"/>
      <c r="T298" s="31"/>
      <c r="U298" s="32">
        <f t="shared" si="190"/>
        <v>0</v>
      </c>
      <c r="V298" s="31"/>
      <c r="W298" s="31"/>
      <c r="X298" s="57"/>
      <c r="Y298" s="32">
        <f t="shared" si="191"/>
        <v>0</v>
      </c>
      <c r="Z298" s="31"/>
      <c r="AA298" s="31"/>
      <c r="AB298" s="31"/>
      <c r="AC298" s="32">
        <f t="shared" si="192"/>
        <v>0</v>
      </c>
      <c r="AD298" s="31"/>
      <c r="AE298" s="31"/>
      <c r="AF298" s="31"/>
      <c r="AG298" s="32">
        <f t="shared" si="193"/>
        <v>0</v>
      </c>
      <c r="AH298" s="32">
        <f t="shared" si="194"/>
        <v>0</v>
      </c>
      <c r="AI298" s="33">
        <f t="shared" si="189"/>
        <v>0</v>
      </c>
      <c r="AJ298" s="33">
        <f t="shared" si="195"/>
        <v>0</v>
      </c>
      <c r="AK298" s="109"/>
      <c r="AL298" s="109"/>
      <c r="AM298" s="109"/>
      <c r="AN298" s="109"/>
      <c r="AO298" s="109"/>
      <c r="AP298" s="109"/>
      <c r="AQ298" s="109"/>
      <c r="AR298" s="109"/>
    </row>
    <row r="299" spans="1:44" s="110" customFormat="1" hidden="1" outlineLevel="1" x14ac:dyDescent="0.25">
      <c r="A299" s="26">
        <v>46</v>
      </c>
      <c r="B299" s="26"/>
      <c r="C299" s="188"/>
      <c r="D299" s="322"/>
      <c r="E299" s="166"/>
      <c r="F299" s="166"/>
      <c r="G299" s="188"/>
      <c r="H299" s="181"/>
      <c r="I299" s="181"/>
      <c r="J299" s="623"/>
      <c r="K299" s="190"/>
      <c r="L299" s="79"/>
      <c r="M299" s="31"/>
      <c r="N299" s="31"/>
      <c r="O299" s="31"/>
      <c r="P299" s="37"/>
      <c r="Q299" s="37"/>
      <c r="R299" s="31"/>
      <c r="S299" s="31"/>
      <c r="T299" s="31"/>
      <c r="U299" s="32">
        <f t="shared" ref="U299:U313" si="196">SUM(R299:T299)</f>
        <v>0</v>
      </c>
      <c r="V299" s="31"/>
      <c r="W299" s="31"/>
      <c r="X299" s="31"/>
      <c r="Y299" s="32">
        <f t="shared" ref="Y299:Y313" si="197">SUM(V299:X299)</f>
        <v>0</v>
      </c>
      <c r="Z299" s="57"/>
      <c r="AA299" s="31"/>
      <c r="AB299" s="31"/>
      <c r="AC299" s="32">
        <f t="shared" ref="AC299:AC313" si="198">SUM(Z299:AB299)</f>
        <v>0</v>
      </c>
      <c r="AD299" s="31"/>
      <c r="AE299" s="31"/>
      <c r="AF299" s="31"/>
      <c r="AG299" s="32">
        <f t="shared" ref="AG299:AG313" si="199">SUM(AD299:AF299)</f>
        <v>0</v>
      </c>
      <c r="AH299" s="32">
        <f t="shared" ref="AH299:AH313" si="200">SUM(U299,Y299,AC299,AG299)</f>
        <v>0</v>
      </c>
      <c r="AI299" s="33">
        <f t="shared" si="189"/>
        <v>0</v>
      </c>
      <c r="AJ299" s="33">
        <f t="shared" si="195"/>
        <v>0</v>
      </c>
      <c r="AK299" s="109"/>
      <c r="AL299" s="109"/>
      <c r="AM299" s="109"/>
      <c r="AN299" s="109"/>
      <c r="AO299" s="109"/>
      <c r="AP299" s="109"/>
      <c r="AQ299" s="109"/>
      <c r="AR299" s="109"/>
    </row>
    <row r="300" spans="1:44" s="110" customFormat="1" hidden="1" outlineLevel="1" x14ac:dyDescent="0.25">
      <c r="A300" s="26">
        <v>47</v>
      </c>
      <c r="B300" s="26"/>
      <c r="C300" s="188"/>
      <c r="D300" s="322"/>
      <c r="E300" s="166"/>
      <c r="F300" s="166"/>
      <c r="G300" s="188"/>
      <c r="H300" s="181"/>
      <c r="I300" s="181"/>
      <c r="J300" s="623"/>
      <c r="K300" s="190"/>
      <c r="L300" s="79"/>
      <c r="M300" s="31"/>
      <c r="N300" s="31"/>
      <c r="O300" s="31"/>
      <c r="P300" s="37"/>
      <c r="Q300" s="37"/>
      <c r="R300" s="31"/>
      <c r="S300" s="31"/>
      <c r="T300" s="31"/>
      <c r="U300" s="32">
        <f t="shared" si="196"/>
        <v>0</v>
      </c>
      <c r="V300" s="31"/>
      <c r="W300" s="31"/>
      <c r="X300" s="31"/>
      <c r="Y300" s="32">
        <f t="shared" si="197"/>
        <v>0</v>
      </c>
      <c r="Z300" s="57"/>
      <c r="AA300" s="31"/>
      <c r="AB300" s="31"/>
      <c r="AC300" s="32">
        <f t="shared" si="198"/>
        <v>0</v>
      </c>
      <c r="AD300" s="31"/>
      <c r="AE300" s="31"/>
      <c r="AF300" s="31"/>
      <c r="AG300" s="32">
        <f t="shared" si="199"/>
        <v>0</v>
      </c>
      <c r="AH300" s="32">
        <f t="shared" si="200"/>
        <v>0</v>
      </c>
      <c r="AI300" s="33">
        <f t="shared" si="189"/>
        <v>0</v>
      </c>
      <c r="AJ300" s="33">
        <f t="shared" si="195"/>
        <v>0</v>
      </c>
      <c r="AK300" s="109"/>
      <c r="AL300" s="109"/>
      <c r="AM300" s="109"/>
      <c r="AN300" s="109"/>
      <c r="AO300" s="109"/>
      <c r="AP300" s="109"/>
      <c r="AQ300" s="109"/>
      <c r="AR300" s="109"/>
    </row>
    <row r="301" spans="1:44" s="110" customFormat="1" hidden="1" outlineLevel="1" x14ac:dyDescent="0.25">
      <c r="A301" s="26">
        <v>48</v>
      </c>
      <c r="B301" s="26"/>
      <c r="C301" s="188"/>
      <c r="D301" s="322"/>
      <c r="E301" s="166"/>
      <c r="F301" s="166"/>
      <c r="G301" s="188"/>
      <c r="H301" s="181"/>
      <c r="I301" s="181"/>
      <c r="J301" s="623"/>
      <c r="K301" s="190"/>
      <c r="L301" s="79"/>
      <c r="M301" s="31"/>
      <c r="N301" s="31"/>
      <c r="O301" s="31"/>
      <c r="P301" s="37"/>
      <c r="Q301" s="37"/>
      <c r="R301" s="31"/>
      <c r="S301" s="31"/>
      <c r="T301" s="31"/>
      <c r="U301" s="32">
        <f t="shared" si="196"/>
        <v>0</v>
      </c>
      <c r="V301" s="31"/>
      <c r="W301" s="31"/>
      <c r="X301" s="31"/>
      <c r="Y301" s="32">
        <f t="shared" si="197"/>
        <v>0</v>
      </c>
      <c r="Z301" s="57"/>
      <c r="AA301" s="31"/>
      <c r="AB301" s="31"/>
      <c r="AC301" s="32">
        <f t="shared" si="198"/>
        <v>0</v>
      </c>
      <c r="AD301" s="31"/>
      <c r="AE301" s="31"/>
      <c r="AF301" s="31"/>
      <c r="AG301" s="32">
        <f t="shared" si="199"/>
        <v>0</v>
      </c>
      <c r="AH301" s="32">
        <f t="shared" si="200"/>
        <v>0</v>
      </c>
      <c r="AI301" s="33">
        <f t="shared" si="189"/>
        <v>0</v>
      </c>
      <c r="AJ301" s="33">
        <f t="shared" si="195"/>
        <v>0</v>
      </c>
      <c r="AK301" s="109"/>
      <c r="AL301" s="109"/>
      <c r="AM301" s="109"/>
      <c r="AN301" s="109"/>
      <c r="AO301" s="109"/>
      <c r="AP301" s="109"/>
      <c r="AQ301" s="109"/>
      <c r="AR301" s="109"/>
    </row>
    <row r="302" spans="1:44" s="110" customFormat="1" hidden="1" outlineLevel="1" x14ac:dyDescent="0.25">
      <c r="A302" s="26">
        <v>49</v>
      </c>
      <c r="B302" s="26"/>
      <c r="C302" s="188"/>
      <c r="D302" s="322"/>
      <c r="E302" s="166"/>
      <c r="F302" s="166"/>
      <c r="G302" s="188"/>
      <c r="H302" s="181"/>
      <c r="I302" s="181"/>
      <c r="J302" s="623"/>
      <c r="K302" s="190"/>
      <c r="L302" s="79"/>
      <c r="M302" s="31"/>
      <c r="N302" s="31"/>
      <c r="O302" s="31"/>
      <c r="P302" s="37"/>
      <c r="Q302" s="37"/>
      <c r="R302" s="31"/>
      <c r="S302" s="31"/>
      <c r="T302" s="31"/>
      <c r="U302" s="32">
        <f t="shared" si="196"/>
        <v>0</v>
      </c>
      <c r="V302" s="31"/>
      <c r="W302" s="31"/>
      <c r="X302" s="31"/>
      <c r="Y302" s="32">
        <f t="shared" si="197"/>
        <v>0</v>
      </c>
      <c r="Z302" s="57"/>
      <c r="AA302" s="31"/>
      <c r="AB302" s="31"/>
      <c r="AC302" s="32">
        <f t="shared" si="198"/>
        <v>0</v>
      </c>
      <c r="AD302" s="31"/>
      <c r="AE302" s="31"/>
      <c r="AF302" s="31"/>
      <c r="AG302" s="32">
        <f t="shared" si="199"/>
        <v>0</v>
      </c>
      <c r="AH302" s="32">
        <f t="shared" si="200"/>
        <v>0</v>
      </c>
      <c r="AI302" s="33">
        <f t="shared" si="189"/>
        <v>0</v>
      </c>
      <c r="AJ302" s="33">
        <f t="shared" si="195"/>
        <v>0</v>
      </c>
      <c r="AK302" s="109"/>
      <c r="AL302" s="109"/>
      <c r="AM302" s="109"/>
      <c r="AN302" s="109"/>
      <c r="AO302" s="109"/>
      <c r="AP302" s="109"/>
      <c r="AQ302" s="109"/>
      <c r="AR302" s="109"/>
    </row>
    <row r="303" spans="1:44" s="110" customFormat="1" hidden="1" outlineLevel="1" x14ac:dyDescent="0.25">
      <c r="A303" s="26">
        <v>50</v>
      </c>
      <c r="B303" s="26"/>
      <c r="C303" s="188"/>
      <c r="D303" s="322"/>
      <c r="E303" s="166"/>
      <c r="F303" s="166"/>
      <c r="G303" s="188"/>
      <c r="H303" s="181"/>
      <c r="I303" s="181"/>
      <c r="J303" s="623"/>
      <c r="K303" s="190"/>
      <c r="L303" s="79"/>
      <c r="M303" s="31"/>
      <c r="N303" s="31"/>
      <c r="O303" s="31"/>
      <c r="P303" s="37"/>
      <c r="Q303" s="37"/>
      <c r="R303" s="31"/>
      <c r="S303" s="31"/>
      <c r="T303" s="31"/>
      <c r="U303" s="32">
        <f t="shared" si="196"/>
        <v>0</v>
      </c>
      <c r="V303" s="31"/>
      <c r="W303" s="31"/>
      <c r="X303" s="31"/>
      <c r="Y303" s="32">
        <f t="shared" si="197"/>
        <v>0</v>
      </c>
      <c r="Z303" s="57"/>
      <c r="AA303" s="31"/>
      <c r="AB303" s="31"/>
      <c r="AC303" s="32">
        <f t="shared" si="198"/>
        <v>0</v>
      </c>
      <c r="AD303" s="31"/>
      <c r="AE303" s="31"/>
      <c r="AF303" s="31"/>
      <c r="AG303" s="32">
        <f t="shared" si="199"/>
        <v>0</v>
      </c>
      <c r="AH303" s="32">
        <f t="shared" si="200"/>
        <v>0</v>
      </c>
      <c r="AI303" s="33">
        <f t="shared" si="189"/>
        <v>0</v>
      </c>
      <c r="AJ303" s="33">
        <f t="shared" si="195"/>
        <v>0</v>
      </c>
      <c r="AK303" s="109"/>
      <c r="AL303" s="109"/>
      <c r="AM303" s="109"/>
      <c r="AN303" s="109"/>
      <c r="AO303" s="109"/>
      <c r="AP303" s="109"/>
      <c r="AQ303" s="109"/>
      <c r="AR303" s="109"/>
    </row>
    <row r="304" spans="1:44" s="110" customFormat="1" hidden="1" outlineLevel="1" x14ac:dyDescent="0.25">
      <c r="A304" s="26">
        <v>51</v>
      </c>
      <c r="B304" s="26"/>
      <c r="C304" s="188"/>
      <c r="D304" s="322"/>
      <c r="E304" s="166"/>
      <c r="F304" s="166"/>
      <c r="G304" s="188"/>
      <c r="H304" s="181"/>
      <c r="I304" s="181"/>
      <c r="J304" s="623"/>
      <c r="K304" s="190"/>
      <c r="L304" s="79"/>
      <c r="M304" s="31"/>
      <c r="N304" s="31"/>
      <c r="O304" s="31"/>
      <c r="P304" s="37"/>
      <c r="Q304" s="37"/>
      <c r="R304" s="31"/>
      <c r="S304" s="31"/>
      <c r="T304" s="31"/>
      <c r="U304" s="32">
        <f t="shared" si="196"/>
        <v>0</v>
      </c>
      <c r="V304" s="31"/>
      <c r="W304" s="31"/>
      <c r="X304" s="31"/>
      <c r="Y304" s="32">
        <f t="shared" si="197"/>
        <v>0</v>
      </c>
      <c r="Z304" s="57"/>
      <c r="AA304" s="31"/>
      <c r="AB304" s="31"/>
      <c r="AC304" s="32">
        <f t="shared" si="198"/>
        <v>0</v>
      </c>
      <c r="AD304" s="31"/>
      <c r="AE304" s="31"/>
      <c r="AF304" s="31"/>
      <c r="AG304" s="32">
        <f t="shared" si="199"/>
        <v>0</v>
      </c>
      <c r="AH304" s="32">
        <f t="shared" si="200"/>
        <v>0</v>
      </c>
      <c r="AI304" s="33">
        <f t="shared" si="189"/>
        <v>0</v>
      </c>
      <c r="AJ304" s="33">
        <f t="shared" si="195"/>
        <v>0</v>
      </c>
      <c r="AK304" s="109"/>
      <c r="AL304" s="109"/>
      <c r="AM304" s="109"/>
      <c r="AN304" s="109"/>
      <c r="AO304" s="109"/>
      <c r="AP304" s="109"/>
      <c r="AQ304" s="109"/>
      <c r="AR304" s="109"/>
    </row>
    <row r="305" spans="1:44" s="110" customFormat="1" hidden="1" outlineLevel="1" x14ac:dyDescent="0.25">
      <c r="A305" s="26">
        <v>52</v>
      </c>
      <c r="B305" s="26"/>
      <c r="C305" s="188"/>
      <c r="D305" s="322"/>
      <c r="E305" s="166"/>
      <c r="F305" s="166"/>
      <c r="G305" s="188"/>
      <c r="H305" s="181"/>
      <c r="I305" s="181"/>
      <c r="J305" s="623"/>
      <c r="K305" s="190"/>
      <c r="L305" s="79"/>
      <c r="M305" s="31"/>
      <c r="N305" s="31"/>
      <c r="O305" s="31"/>
      <c r="P305" s="37"/>
      <c r="Q305" s="37"/>
      <c r="R305" s="31"/>
      <c r="S305" s="31"/>
      <c r="T305" s="31"/>
      <c r="U305" s="32">
        <f t="shared" si="196"/>
        <v>0</v>
      </c>
      <c r="V305" s="31"/>
      <c r="W305" s="31"/>
      <c r="X305" s="31"/>
      <c r="Y305" s="32">
        <f t="shared" si="197"/>
        <v>0</v>
      </c>
      <c r="Z305" s="57"/>
      <c r="AA305" s="31"/>
      <c r="AB305" s="31"/>
      <c r="AC305" s="32">
        <f t="shared" si="198"/>
        <v>0</v>
      </c>
      <c r="AD305" s="31"/>
      <c r="AE305" s="31"/>
      <c r="AF305" s="31"/>
      <c r="AG305" s="32">
        <f t="shared" si="199"/>
        <v>0</v>
      </c>
      <c r="AH305" s="32">
        <f t="shared" si="200"/>
        <v>0</v>
      </c>
      <c r="AI305" s="33">
        <f t="shared" si="189"/>
        <v>0</v>
      </c>
      <c r="AJ305" s="33">
        <f t="shared" si="195"/>
        <v>0</v>
      </c>
      <c r="AK305" s="109"/>
      <c r="AL305" s="109"/>
      <c r="AM305" s="109"/>
      <c r="AN305" s="109"/>
      <c r="AO305" s="109"/>
      <c r="AP305" s="109"/>
      <c r="AQ305" s="109"/>
      <c r="AR305" s="109"/>
    </row>
    <row r="306" spans="1:44" s="110" customFormat="1" hidden="1" outlineLevel="1" x14ac:dyDescent="0.25">
      <c r="A306" s="26">
        <v>53</v>
      </c>
      <c r="B306" s="26"/>
      <c r="C306" s="188"/>
      <c r="D306" s="322"/>
      <c r="E306" s="166"/>
      <c r="F306" s="166"/>
      <c r="G306" s="188"/>
      <c r="H306" s="181"/>
      <c r="I306" s="181"/>
      <c r="J306" s="623"/>
      <c r="K306" s="190"/>
      <c r="L306" s="79"/>
      <c r="M306" s="31"/>
      <c r="N306" s="31"/>
      <c r="O306" s="31"/>
      <c r="P306" s="37"/>
      <c r="Q306" s="37"/>
      <c r="R306" s="31"/>
      <c r="S306" s="31"/>
      <c r="T306" s="31"/>
      <c r="U306" s="32">
        <f t="shared" si="196"/>
        <v>0</v>
      </c>
      <c r="V306" s="31"/>
      <c r="W306" s="31"/>
      <c r="X306" s="31"/>
      <c r="Y306" s="32">
        <f t="shared" si="197"/>
        <v>0</v>
      </c>
      <c r="Z306" s="57"/>
      <c r="AA306" s="31"/>
      <c r="AB306" s="31"/>
      <c r="AC306" s="32">
        <f t="shared" si="198"/>
        <v>0</v>
      </c>
      <c r="AD306" s="31"/>
      <c r="AE306" s="31"/>
      <c r="AF306" s="31"/>
      <c r="AG306" s="32">
        <f t="shared" si="199"/>
        <v>0</v>
      </c>
      <c r="AH306" s="32">
        <f t="shared" si="200"/>
        <v>0</v>
      </c>
      <c r="AI306" s="33">
        <f t="shared" si="189"/>
        <v>0</v>
      </c>
      <c r="AJ306" s="33">
        <f t="shared" si="195"/>
        <v>0</v>
      </c>
      <c r="AK306" s="109"/>
      <c r="AL306" s="109"/>
      <c r="AM306" s="109"/>
      <c r="AN306" s="109"/>
      <c r="AO306" s="109"/>
      <c r="AP306" s="109"/>
      <c r="AQ306" s="109"/>
      <c r="AR306" s="109"/>
    </row>
    <row r="307" spans="1:44" s="110" customFormat="1" hidden="1" outlineLevel="1" x14ac:dyDescent="0.25">
      <c r="A307" s="26">
        <v>54</v>
      </c>
      <c r="B307" s="26"/>
      <c r="C307" s="188"/>
      <c r="D307" s="322"/>
      <c r="E307" s="166"/>
      <c r="F307" s="166"/>
      <c r="G307" s="188"/>
      <c r="H307" s="181"/>
      <c r="I307" s="181"/>
      <c r="J307" s="623"/>
      <c r="K307" s="190"/>
      <c r="L307" s="79"/>
      <c r="M307" s="31"/>
      <c r="N307" s="31"/>
      <c r="O307" s="31"/>
      <c r="P307" s="37"/>
      <c r="Q307" s="37"/>
      <c r="R307" s="31"/>
      <c r="S307" s="31"/>
      <c r="T307" s="31"/>
      <c r="U307" s="32">
        <f t="shared" si="196"/>
        <v>0</v>
      </c>
      <c r="V307" s="31"/>
      <c r="W307" s="31"/>
      <c r="X307" s="31"/>
      <c r="Y307" s="32">
        <f t="shared" si="197"/>
        <v>0</v>
      </c>
      <c r="Z307" s="57"/>
      <c r="AA307" s="31"/>
      <c r="AB307" s="31"/>
      <c r="AC307" s="32">
        <f t="shared" si="198"/>
        <v>0</v>
      </c>
      <c r="AD307" s="31"/>
      <c r="AE307" s="31"/>
      <c r="AF307" s="31"/>
      <c r="AG307" s="32">
        <f t="shared" si="199"/>
        <v>0</v>
      </c>
      <c r="AH307" s="32">
        <f t="shared" si="200"/>
        <v>0</v>
      </c>
      <c r="AI307" s="33">
        <f t="shared" si="189"/>
        <v>0</v>
      </c>
      <c r="AJ307" s="33">
        <f t="shared" si="195"/>
        <v>0</v>
      </c>
      <c r="AK307" s="109"/>
      <c r="AL307" s="109"/>
      <c r="AM307" s="109"/>
      <c r="AN307" s="109"/>
      <c r="AO307" s="109"/>
      <c r="AP307" s="109"/>
      <c r="AQ307" s="109"/>
      <c r="AR307" s="109"/>
    </row>
    <row r="308" spans="1:44" s="110" customFormat="1" hidden="1" outlineLevel="1" x14ac:dyDescent="0.25">
      <c r="A308" s="26">
        <v>55</v>
      </c>
      <c r="B308" s="26"/>
      <c r="C308" s="188"/>
      <c r="D308" s="322"/>
      <c r="E308" s="166"/>
      <c r="F308" s="166"/>
      <c r="G308" s="188"/>
      <c r="H308" s="181"/>
      <c r="I308" s="181"/>
      <c r="J308" s="623"/>
      <c r="K308" s="190"/>
      <c r="L308" s="79"/>
      <c r="M308" s="31"/>
      <c r="N308" s="31"/>
      <c r="O308" s="31"/>
      <c r="P308" s="37"/>
      <c r="Q308" s="37"/>
      <c r="R308" s="31"/>
      <c r="S308" s="31"/>
      <c r="T308" s="31"/>
      <c r="U308" s="32">
        <f t="shared" si="196"/>
        <v>0</v>
      </c>
      <c r="V308" s="31"/>
      <c r="W308" s="31"/>
      <c r="X308" s="31"/>
      <c r="Y308" s="32">
        <f t="shared" si="197"/>
        <v>0</v>
      </c>
      <c r="Z308" s="57"/>
      <c r="AA308" s="31"/>
      <c r="AB308" s="31"/>
      <c r="AC308" s="32">
        <f t="shared" si="198"/>
        <v>0</v>
      </c>
      <c r="AD308" s="31"/>
      <c r="AE308" s="31"/>
      <c r="AF308" s="31"/>
      <c r="AG308" s="32">
        <f t="shared" si="199"/>
        <v>0</v>
      </c>
      <c r="AH308" s="32">
        <f t="shared" si="200"/>
        <v>0</v>
      </c>
      <c r="AI308" s="33">
        <f t="shared" si="189"/>
        <v>0</v>
      </c>
      <c r="AJ308" s="33">
        <f t="shared" si="195"/>
        <v>0</v>
      </c>
      <c r="AK308" s="109"/>
      <c r="AL308" s="109"/>
      <c r="AM308" s="109"/>
      <c r="AN308" s="109"/>
      <c r="AO308" s="109"/>
      <c r="AP308" s="109"/>
      <c r="AQ308" s="109"/>
      <c r="AR308" s="109"/>
    </row>
    <row r="309" spans="1:44" s="110" customFormat="1" hidden="1" outlineLevel="1" x14ac:dyDescent="0.25">
      <c r="A309" s="26">
        <v>56</v>
      </c>
      <c r="B309" s="26"/>
      <c r="C309" s="188"/>
      <c r="D309" s="322"/>
      <c r="E309" s="166"/>
      <c r="F309" s="166"/>
      <c r="G309" s="188"/>
      <c r="H309" s="181"/>
      <c r="I309" s="181"/>
      <c r="J309" s="623"/>
      <c r="K309" s="190"/>
      <c r="L309" s="79"/>
      <c r="M309" s="31"/>
      <c r="N309" s="31"/>
      <c r="O309" s="31"/>
      <c r="P309" s="37"/>
      <c r="Q309" s="37"/>
      <c r="R309" s="31"/>
      <c r="S309" s="31"/>
      <c r="T309" s="31"/>
      <c r="U309" s="32">
        <f t="shared" si="196"/>
        <v>0</v>
      </c>
      <c r="V309" s="31"/>
      <c r="W309" s="31"/>
      <c r="X309" s="31"/>
      <c r="Y309" s="32">
        <f t="shared" si="197"/>
        <v>0</v>
      </c>
      <c r="Z309" s="31"/>
      <c r="AA309" s="57"/>
      <c r="AB309" s="31"/>
      <c r="AC309" s="32">
        <f t="shared" si="198"/>
        <v>0</v>
      </c>
      <c r="AD309" s="31"/>
      <c r="AE309" s="31"/>
      <c r="AF309" s="31"/>
      <c r="AG309" s="32">
        <f t="shared" si="199"/>
        <v>0</v>
      </c>
      <c r="AH309" s="32">
        <f t="shared" si="200"/>
        <v>0</v>
      </c>
      <c r="AI309" s="33">
        <f t="shared" si="189"/>
        <v>0</v>
      </c>
      <c r="AJ309" s="33">
        <f t="shared" si="195"/>
        <v>0</v>
      </c>
      <c r="AK309" s="109"/>
      <c r="AL309" s="109"/>
      <c r="AM309" s="109"/>
      <c r="AN309" s="109"/>
      <c r="AO309" s="109"/>
      <c r="AP309" s="109"/>
      <c r="AQ309" s="109"/>
      <c r="AR309" s="109"/>
    </row>
    <row r="310" spans="1:44" s="110" customFormat="1" hidden="1" outlineLevel="1" x14ac:dyDescent="0.25">
      <c r="A310" s="26">
        <v>57</v>
      </c>
      <c r="B310" s="26"/>
      <c r="C310" s="188"/>
      <c r="D310" s="322"/>
      <c r="E310" s="166"/>
      <c r="F310" s="166"/>
      <c r="G310" s="188"/>
      <c r="H310" s="181"/>
      <c r="I310" s="181"/>
      <c r="J310" s="623"/>
      <c r="K310" s="190"/>
      <c r="L310" s="79"/>
      <c r="M310" s="31"/>
      <c r="N310" s="31"/>
      <c r="O310" s="31"/>
      <c r="P310" s="37"/>
      <c r="Q310" s="37"/>
      <c r="R310" s="31"/>
      <c r="S310" s="31"/>
      <c r="T310" s="31"/>
      <c r="U310" s="32">
        <f t="shared" si="196"/>
        <v>0</v>
      </c>
      <c r="V310" s="31"/>
      <c r="W310" s="31"/>
      <c r="X310" s="31"/>
      <c r="Y310" s="32">
        <f t="shared" si="197"/>
        <v>0</v>
      </c>
      <c r="Z310" s="31"/>
      <c r="AA310" s="57"/>
      <c r="AB310" s="31"/>
      <c r="AC310" s="32">
        <f t="shared" si="198"/>
        <v>0</v>
      </c>
      <c r="AD310" s="31"/>
      <c r="AE310" s="31"/>
      <c r="AF310" s="31"/>
      <c r="AG310" s="32">
        <f t="shared" si="199"/>
        <v>0</v>
      </c>
      <c r="AH310" s="32">
        <f t="shared" si="200"/>
        <v>0</v>
      </c>
      <c r="AI310" s="33">
        <f t="shared" si="189"/>
        <v>0</v>
      </c>
      <c r="AJ310" s="33">
        <f t="shared" si="195"/>
        <v>0</v>
      </c>
      <c r="AK310" s="109"/>
      <c r="AL310" s="109"/>
      <c r="AM310" s="109"/>
      <c r="AN310" s="109"/>
      <c r="AO310" s="109"/>
      <c r="AP310" s="109"/>
      <c r="AQ310" s="109"/>
      <c r="AR310" s="109"/>
    </row>
    <row r="311" spans="1:44" s="110" customFormat="1" hidden="1" outlineLevel="1" x14ac:dyDescent="0.25">
      <c r="A311" s="26">
        <v>58</v>
      </c>
      <c r="B311" s="26"/>
      <c r="C311" s="188"/>
      <c r="D311" s="322"/>
      <c r="E311" s="166"/>
      <c r="F311" s="166"/>
      <c r="G311" s="188"/>
      <c r="H311" s="181"/>
      <c r="I311" s="181"/>
      <c r="J311" s="623"/>
      <c r="K311" s="190"/>
      <c r="L311" s="79"/>
      <c r="M311" s="31"/>
      <c r="N311" s="31"/>
      <c r="O311" s="31"/>
      <c r="P311" s="37"/>
      <c r="Q311" s="37"/>
      <c r="R311" s="31"/>
      <c r="S311" s="31"/>
      <c r="T311" s="31"/>
      <c r="U311" s="32">
        <f t="shared" si="196"/>
        <v>0</v>
      </c>
      <c r="V311" s="31"/>
      <c r="W311" s="31"/>
      <c r="X311" s="31"/>
      <c r="Y311" s="32">
        <f t="shared" si="197"/>
        <v>0</v>
      </c>
      <c r="Z311" s="31"/>
      <c r="AA311" s="57"/>
      <c r="AB311" s="31"/>
      <c r="AC311" s="32">
        <f t="shared" si="198"/>
        <v>0</v>
      </c>
      <c r="AD311" s="31"/>
      <c r="AE311" s="31"/>
      <c r="AF311" s="31"/>
      <c r="AG311" s="32">
        <f t="shared" si="199"/>
        <v>0</v>
      </c>
      <c r="AH311" s="32">
        <f t="shared" si="200"/>
        <v>0</v>
      </c>
      <c r="AI311" s="33">
        <f t="shared" si="189"/>
        <v>0</v>
      </c>
      <c r="AJ311" s="33">
        <f t="shared" si="195"/>
        <v>0</v>
      </c>
      <c r="AK311" s="109"/>
      <c r="AL311" s="109"/>
      <c r="AM311" s="109"/>
      <c r="AN311" s="109"/>
      <c r="AO311" s="109"/>
      <c r="AP311" s="109"/>
      <c r="AQ311" s="109"/>
      <c r="AR311" s="109"/>
    </row>
    <row r="312" spans="1:44" s="110" customFormat="1" hidden="1" outlineLevel="1" x14ac:dyDescent="0.25">
      <c r="A312" s="26">
        <v>59</v>
      </c>
      <c r="B312" s="26"/>
      <c r="C312" s="188"/>
      <c r="D312" s="322"/>
      <c r="E312" s="166"/>
      <c r="F312" s="166"/>
      <c r="G312" s="188"/>
      <c r="H312" s="181"/>
      <c r="I312" s="181"/>
      <c r="J312" s="623"/>
      <c r="K312" s="190"/>
      <c r="L312" s="79"/>
      <c r="M312" s="31"/>
      <c r="N312" s="31"/>
      <c r="O312" s="31"/>
      <c r="P312" s="37"/>
      <c r="Q312" s="37"/>
      <c r="R312" s="31"/>
      <c r="S312" s="31"/>
      <c r="T312" s="31"/>
      <c r="U312" s="32">
        <f t="shared" si="196"/>
        <v>0</v>
      </c>
      <c r="V312" s="31"/>
      <c r="W312" s="31"/>
      <c r="X312" s="31"/>
      <c r="Y312" s="32">
        <f t="shared" si="197"/>
        <v>0</v>
      </c>
      <c r="Z312" s="31"/>
      <c r="AA312" s="57"/>
      <c r="AB312" s="31"/>
      <c r="AC312" s="32">
        <f t="shared" si="198"/>
        <v>0</v>
      </c>
      <c r="AD312" s="31"/>
      <c r="AE312" s="31"/>
      <c r="AF312" s="31"/>
      <c r="AG312" s="32">
        <f t="shared" si="199"/>
        <v>0</v>
      </c>
      <c r="AH312" s="32">
        <f t="shared" si="200"/>
        <v>0</v>
      </c>
      <c r="AI312" s="33">
        <f t="shared" si="189"/>
        <v>0</v>
      </c>
      <c r="AJ312" s="33">
        <f t="shared" si="195"/>
        <v>0</v>
      </c>
      <c r="AK312" s="109"/>
      <c r="AL312" s="109"/>
      <c r="AM312" s="109"/>
      <c r="AN312" s="109"/>
      <c r="AO312" s="109"/>
      <c r="AP312" s="109"/>
      <c r="AQ312" s="109"/>
      <c r="AR312" s="109"/>
    </row>
    <row r="313" spans="1:44" s="110" customFormat="1" hidden="1" outlineLevel="1" x14ac:dyDescent="0.25">
      <c r="A313" s="26">
        <v>60</v>
      </c>
      <c r="B313" s="26"/>
      <c r="C313" s="188"/>
      <c r="D313" s="322"/>
      <c r="E313" s="166"/>
      <c r="F313" s="166"/>
      <c r="G313" s="188"/>
      <c r="H313" s="181"/>
      <c r="I313" s="181"/>
      <c r="J313" s="623"/>
      <c r="K313" s="190"/>
      <c r="L313" s="79"/>
      <c r="M313" s="31"/>
      <c r="N313" s="31"/>
      <c r="O313" s="31"/>
      <c r="P313" s="37"/>
      <c r="Q313" s="37"/>
      <c r="R313" s="31"/>
      <c r="S313" s="31"/>
      <c r="T313" s="31"/>
      <c r="U313" s="32">
        <f t="shared" si="196"/>
        <v>0</v>
      </c>
      <c r="V313" s="31"/>
      <c r="W313" s="31"/>
      <c r="X313" s="31"/>
      <c r="Y313" s="32">
        <f t="shared" si="197"/>
        <v>0</v>
      </c>
      <c r="Z313" s="31"/>
      <c r="AA313" s="57"/>
      <c r="AB313" s="31"/>
      <c r="AC313" s="32">
        <f t="shared" si="198"/>
        <v>0</v>
      </c>
      <c r="AD313" s="31"/>
      <c r="AE313" s="31"/>
      <c r="AF313" s="31"/>
      <c r="AG313" s="32">
        <f t="shared" si="199"/>
        <v>0</v>
      </c>
      <c r="AH313" s="32">
        <f t="shared" si="200"/>
        <v>0</v>
      </c>
      <c r="AI313" s="33">
        <f t="shared" si="189"/>
        <v>0</v>
      </c>
      <c r="AJ313" s="33">
        <f t="shared" si="195"/>
        <v>0</v>
      </c>
      <c r="AK313" s="109"/>
      <c r="AL313" s="109"/>
      <c r="AM313" s="109"/>
      <c r="AN313" s="109"/>
      <c r="AO313" s="109"/>
      <c r="AP313" s="109"/>
      <c r="AQ313" s="109"/>
      <c r="AR313" s="109"/>
    </row>
    <row r="314" spans="1:44" s="110" customFormat="1" hidden="1" outlineLevel="1" x14ac:dyDescent="0.25">
      <c r="A314" s="26">
        <v>61</v>
      </c>
      <c r="B314" s="26"/>
      <c r="C314" s="188"/>
      <c r="D314" s="322"/>
      <c r="E314" s="166"/>
      <c r="F314" s="166"/>
      <c r="G314" s="188"/>
      <c r="H314" s="181"/>
      <c r="I314" s="181"/>
      <c r="J314" s="623"/>
      <c r="K314" s="190"/>
      <c r="L314" s="79"/>
      <c r="M314" s="31"/>
      <c r="N314" s="31"/>
      <c r="O314" s="31"/>
      <c r="P314" s="37"/>
      <c r="Q314" s="37"/>
      <c r="R314" s="31"/>
      <c r="S314" s="31"/>
      <c r="T314" s="31"/>
      <c r="U314" s="32">
        <f t="shared" si="190"/>
        <v>0</v>
      </c>
      <c r="V314" s="31"/>
      <c r="W314" s="31"/>
      <c r="X314" s="31"/>
      <c r="Y314" s="32">
        <f t="shared" si="191"/>
        <v>0</v>
      </c>
      <c r="Z314" s="31"/>
      <c r="AA314" s="57"/>
      <c r="AB314" s="31"/>
      <c r="AC314" s="32">
        <f t="shared" si="192"/>
        <v>0</v>
      </c>
      <c r="AD314" s="31"/>
      <c r="AE314" s="31"/>
      <c r="AF314" s="31"/>
      <c r="AG314" s="32">
        <f t="shared" si="193"/>
        <v>0</v>
      </c>
      <c r="AH314" s="32">
        <f t="shared" si="194"/>
        <v>0</v>
      </c>
      <c r="AI314" s="33">
        <f t="shared" si="189"/>
        <v>0</v>
      </c>
      <c r="AJ314" s="33">
        <f t="shared" si="195"/>
        <v>0</v>
      </c>
      <c r="AK314" s="109"/>
      <c r="AL314" s="109"/>
      <c r="AM314" s="109"/>
      <c r="AN314" s="109"/>
      <c r="AO314" s="109"/>
      <c r="AP314" s="109"/>
      <c r="AQ314" s="109"/>
      <c r="AR314" s="109"/>
    </row>
    <row r="315" spans="1:44" s="110" customFormat="1" hidden="1" outlineLevel="1" x14ac:dyDescent="0.25">
      <c r="A315" s="26">
        <v>62</v>
      </c>
      <c r="B315" s="26"/>
      <c r="C315" s="188"/>
      <c r="D315" s="322"/>
      <c r="E315" s="166"/>
      <c r="F315" s="166"/>
      <c r="G315" s="188"/>
      <c r="H315" s="181"/>
      <c r="I315" s="181"/>
      <c r="J315" s="623"/>
      <c r="K315" s="190"/>
      <c r="L315" s="79"/>
      <c r="M315" s="31"/>
      <c r="N315" s="31"/>
      <c r="O315" s="31"/>
      <c r="P315" s="37"/>
      <c r="Q315" s="37"/>
      <c r="R315" s="31"/>
      <c r="S315" s="31"/>
      <c r="T315" s="31"/>
      <c r="U315" s="32">
        <f t="shared" si="190"/>
        <v>0</v>
      </c>
      <c r="V315" s="31"/>
      <c r="W315" s="31"/>
      <c r="X315" s="31"/>
      <c r="Y315" s="32">
        <f t="shared" si="191"/>
        <v>0</v>
      </c>
      <c r="Z315" s="31"/>
      <c r="AA315" s="57"/>
      <c r="AB315" s="31"/>
      <c r="AC315" s="32">
        <f t="shared" si="192"/>
        <v>0</v>
      </c>
      <c r="AD315" s="31"/>
      <c r="AE315" s="31"/>
      <c r="AF315" s="31"/>
      <c r="AG315" s="32">
        <f t="shared" si="193"/>
        <v>0</v>
      </c>
      <c r="AH315" s="32">
        <f t="shared" si="194"/>
        <v>0</v>
      </c>
      <c r="AI315" s="33">
        <f t="shared" si="189"/>
        <v>0</v>
      </c>
      <c r="AJ315" s="33">
        <f t="shared" si="195"/>
        <v>0</v>
      </c>
      <c r="AK315" s="109"/>
      <c r="AL315" s="109"/>
      <c r="AM315" s="109"/>
      <c r="AN315" s="109"/>
      <c r="AO315" s="109"/>
      <c r="AP315" s="109"/>
      <c r="AQ315" s="109"/>
      <c r="AR315" s="109"/>
    </row>
    <row r="316" spans="1:44" s="110" customFormat="1" hidden="1" outlineLevel="1" x14ac:dyDescent="0.25">
      <c r="A316" s="26">
        <v>63</v>
      </c>
      <c r="B316" s="26"/>
      <c r="C316" s="188"/>
      <c r="D316" s="322"/>
      <c r="E316" s="166"/>
      <c r="F316" s="166"/>
      <c r="G316" s="188"/>
      <c r="H316" s="181"/>
      <c r="I316" s="181"/>
      <c r="J316" s="623"/>
      <c r="K316" s="190"/>
      <c r="L316" s="79"/>
      <c r="M316" s="31"/>
      <c r="N316" s="31"/>
      <c r="O316" s="31"/>
      <c r="P316" s="37"/>
      <c r="Q316" s="37"/>
      <c r="R316" s="31"/>
      <c r="S316" s="31"/>
      <c r="T316" s="31"/>
      <c r="U316" s="32">
        <f t="shared" si="190"/>
        <v>0</v>
      </c>
      <c r="V316" s="31"/>
      <c r="W316" s="31"/>
      <c r="X316" s="31"/>
      <c r="Y316" s="32">
        <f t="shared" si="191"/>
        <v>0</v>
      </c>
      <c r="Z316" s="31"/>
      <c r="AA316" s="31"/>
      <c r="AB316" s="57"/>
      <c r="AC316" s="32">
        <f t="shared" si="192"/>
        <v>0</v>
      </c>
      <c r="AD316" s="31"/>
      <c r="AE316" s="31"/>
      <c r="AF316" s="31"/>
      <c r="AG316" s="32">
        <f t="shared" si="193"/>
        <v>0</v>
      </c>
      <c r="AH316" s="32">
        <f t="shared" si="194"/>
        <v>0</v>
      </c>
      <c r="AI316" s="33">
        <f t="shared" si="189"/>
        <v>0</v>
      </c>
      <c r="AJ316" s="33">
        <f t="shared" si="195"/>
        <v>0</v>
      </c>
      <c r="AK316" s="109"/>
      <c r="AL316" s="109"/>
      <c r="AM316" s="109"/>
      <c r="AN316" s="109"/>
      <c r="AO316" s="109"/>
      <c r="AP316" s="109"/>
      <c r="AQ316" s="109"/>
      <c r="AR316" s="109"/>
    </row>
    <row r="317" spans="1:44" s="110" customFormat="1" hidden="1" outlineLevel="1" x14ac:dyDescent="0.25">
      <c r="A317" s="26">
        <v>64</v>
      </c>
      <c r="B317" s="26"/>
      <c r="C317" s="188"/>
      <c r="D317" s="322"/>
      <c r="E317" s="166"/>
      <c r="F317" s="166"/>
      <c r="G317" s="188"/>
      <c r="H317" s="181"/>
      <c r="I317" s="181"/>
      <c r="J317" s="623"/>
      <c r="K317" s="190"/>
      <c r="L317" s="79"/>
      <c r="M317" s="31"/>
      <c r="N317" s="31"/>
      <c r="O317" s="31"/>
      <c r="P317" s="37"/>
      <c r="Q317" s="37"/>
      <c r="R317" s="31"/>
      <c r="S317" s="31"/>
      <c r="T317" s="31"/>
      <c r="U317" s="32">
        <f t="shared" ref="U317:U318" si="201">SUM(R317:T317)</f>
        <v>0</v>
      </c>
      <c r="V317" s="31"/>
      <c r="W317" s="31"/>
      <c r="X317" s="31"/>
      <c r="Y317" s="32">
        <f t="shared" ref="Y317:Y318" si="202">SUM(V317:X317)</f>
        <v>0</v>
      </c>
      <c r="Z317" s="31"/>
      <c r="AA317" s="31"/>
      <c r="AB317" s="57"/>
      <c r="AC317" s="32">
        <f t="shared" ref="AC317:AC318" si="203">SUM(Z317:AB317)</f>
        <v>0</v>
      </c>
      <c r="AD317" s="31"/>
      <c r="AE317" s="31"/>
      <c r="AF317" s="31"/>
      <c r="AG317" s="32">
        <f t="shared" ref="AG317:AG318" si="204">SUM(AD317:AF317)</f>
        <v>0</v>
      </c>
      <c r="AH317" s="32">
        <f t="shared" ref="AH317:AH318" si="205">SUM(U317,Y317,AC317,AG317)</f>
        <v>0</v>
      </c>
      <c r="AI317" s="33">
        <f t="shared" si="189"/>
        <v>0</v>
      </c>
      <c r="AJ317" s="33">
        <f t="shared" si="195"/>
        <v>0</v>
      </c>
      <c r="AK317" s="109"/>
      <c r="AL317" s="109"/>
      <c r="AM317" s="109"/>
      <c r="AN317" s="109"/>
      <c r="AO317" s="109"/>
      <c r="AP317" s="109"/>
      <c r="AQ317" s="109"/>
      <c r="AR317" s="109"/>
    </row>
    <row r="318" spans="1:44" s="110" customFormat="1" hidden="1" outlineLevel="1" x14ac:dyDescent="0.25">
      <c r="A318" s="26">
        <v>65</v>
      </c>
      <c r="B318" s="26"/>
      <c r="C318" s="188"/>
      <c r="D318" s="322"/>
      <c r="E318" s="166"/>
      <c r="F318" s="166"/>
      <c r="G318" s="188"/>
      <c r="H318" s="181"/>
      <c r="I318" s="181"/>
      <c r="J318" s="623"/>
      <c r="K318" s="190"/>
      <c r="L318" s="79"/>
      <c r="M318" s="31"/>
      <c r="N318" s="31"/>
      <c r="O318" s="31"/>
      <c r="P318" s="37"/>
      <c r="Q318" s="37"/>
      <c r="R318" s="31"/>
      <c r="S318" s="31"/>
      <c r="T318" s="31"/>
      <c r="U318" s="32">
        <f t="shared" si="201"/>
        <v>0</v>
      </c>
      <c r="V318" s="31"/>
      <c r="W318" s="31"/>
      <c r="X318" s="31"/>
      <c r="Y318" s="32">
        <f t="shared" si="202"/>
        <v>0</v>
      </c>
      <c r="Z318" s="31"/>
      <c r="AA318" s="31"/>
      <c r="AB318" s="57"/>
      <c r="AC318" s="32">
        <f t="shared" si="203"/>
        <v>0</v>
      </c>
      <c r="AD318" s="31"/>
      <c r="AE318" s="31"/>
      <c r="AF318" s="31"/>
      <c r="AG318" s="32">
        <f t="shared" si="204"/>
        <v>0</v>
      </c>
      <c r="AH318" s="32">
        <f t="shared" si="205"/>
        <v>0</v>
      </c>
      <c r="AI318" s="33">
        <f t="shared" si="189"/>
        <v>0</v>
      </c>
      <c r="AJ318" s="33">
        <f t="shared" ref="AJ318:AJ338" si="206">IF(ISERROR(AH318/$AH$356),"-",AH318/$AH$356)</f>
        <v>0</v>
      </c>
      <c r="AK318" s="109"/>
      <c r="AL318" s="109"/>
      <c r="AM318" s="109"/>
      <c r="AN318" s="109"/>
      <c r="AO318" s="109"/>
      <c r="AP318" s="109"/>
      <c r="AQ318" s="109"/>
      <c r="AR318" s="109"/>
    </row>
    <row r="319" spans="1:44" s="110" customFormat="1" hidden="1" outlineLevel="1" x14ac:dyDescent="0.25">
      <c r="A319" s="26">
        <v>66</v>
      </c>
      <c r="B319" s="26"/>
      <c r="C319" s="188"/>
      <c r="D319" s="322"/>
      <c r="E319" s="166"/>
      <c r="F319" s="166"/>
      <c r="G319" s="188"/>
      <c r="H319" s="181"/>
      <c r="I319" s="181"/>
      <c r="J319" s="623"/>
      <c r="K319" s="190"/>
      <c r="L319" s="79"/>
      <c r="M319" s="31"/>
      <c r="N319" s="31"/>
      <c r="O319" s="31"/>
      <c r="P319" s="37"/>
      <c r="Q319" s="37"/>
      <c r="R319" s="31"/>
      <c r="S319" s="31"/>
      <c r="T319" s="31"/>
      <c r="U319" s="32">
        <f t="shared" si="190"/>
        <v>0</v>
      </c>
      <c r="V319" s="31"/>
      <c r="W319" s="31"/>
      <c r="X319" s="31"/>
      <c r="Y319" s="32">
        <f t="shared" si="191"/>
        <v>0</v>
      </c>
      <c r="Z319" s="31"/>
      <c r="AA319" s="31"/>
      <c r="AB319" s="57"/>
      <c r="AC319" s="32">
        <f t="shared" si="192"/>
        <v>0</v>
      </c>
      <c r="AD319" s="31"/>
      <c r="AE319" s="31"/>
      <c r="AF319" s="31"/>
      <c r="AG319" s="32">
        <f t="shared" si="193"/>
        <v>0</v>
      </c>
      <c r="AH319" s="32">
        <f t="shared" si="194"/>
        <v>0</v>
      </c>
      <c r="AI319" s="33">
        <f t="shared" ref="AI319:AI338" si="207">IF(ISERROR(AH319/$J$253),0,AH319/$J$253)</f>
        <v>0</v>
      </c>
      <c r="AJ319" s="33">
        <f t="shared" si="206"/>
        <v>0</v>
      </c>
      <c r="AK319" s="109"/>
      <c r="AL319" s="109"/>
      <c r="AM319" s="109"/>
      <c r="AN319" s="109"/>
      <c r="AO319" s="109"/>
      <c r="AP319" s="109"/>
      <c r="AQ319" s="109"/>
      <c r="AR319" s="109"/>
    </row>
    <row r="320" spans="1:44" s="110" customFormat="1" hidden="1" outlineLevel="1" x14ac:dyDescent="0.25">
      <c r="A320" s="26">
        <v>67</v>
      </c>
      <c r="B320" s="26"/>
      <c r="C320" s="188"/>
      <c r="D320" s="322"/>
      <c r="E320" s="166"/>
      <c r="F320" s="166"/>
      <c r="G320" s="188"/>
      <c r="H320" s="181"/>
      <c r="I320" s="181"/>
      <c r="J320" s="623"/>
      <c r="K320" s="190"/>
      <c r="L320" s="79"/>
      <c r="M320" s="31"/>
      <c r="N320" s="31"/>
      <c r="O320" s="31"/>
      <c r="P320" s="37"/>
      <c r="Q320" s="37"/>
      <c r="R320" s="31"/>
      <c r="S320" s="31"/>
      <c r="T320" s="31"/>
      <c r="U320" s="32">
        <f t="shared" si="190"/>
        <v>0</v>
      </c>
      <c r="V320" s="31"/>
      <c r="W320" s="31"/>
      <c r="X320" s="31"/>
      <c r="Y320" s="32">
        <f t="shared" si="191"/>
        <v>0</v>
      </c>
      <c r="Z320" s="31"/>
      <c r="AA320" s="31"/>
      <c r="AB320" s="31"/>
      <c r="AC320" s="32">
        <f t="shared" si="192"/>
        <v>0</v>
      </c>
      <c r="AD320" s="31"/>
      <c r="AE320" s="31"/>
      <c r="AF320" s="31"/>
      <c r="AG320" s="32">
        <f t="shared" si="193"/>
        <v>0</v>
      </c>
      <c r="AH320" s="32">
        <f t="shared" ref="AH320:AH338" si="208">SUM(U320,Y320,AC320,AG320)</f>
        <v>0</v>
      </c>
      <c r="AI320" s="33">
        <f t="shared" si="207"/>
        <v>0</v>
      </c>
      <c r="AJ320" s="33">
        <f t="shared" si="206"/>
        <v>0</v>
      </c>
      <c r="AK320" s="109"/>
      <c r="AL320" s="109"/>
      <c r="AM320" s="109"/>
      <c r="AN320" s="109"/>
      <c r="AO320" s="109"/>
      <c r="AP320" s="109"/>
      <c r="AQ320" s="109"/>
      <c r="AR320" s="109"/>
    </row>
    <row r="321" spans="1:44" s="110" customFormat="1" hidden="1" outlineLevel="1" x14ac:dyDescent="0.25">
      <c r="A321" s="26">
        <v>68</v>
      </c>
      <c r="B321" s="276"/>
      <c r="C321" s="188"/>
      <c r="D321" s="322"/>
      <c r="E321" s="166"/>
      <c r="F321" s="166"/>
      <c r="G321" s="188"/>
      <c r="H321" s="181"/>
      <c r="I321" s="181"/>
      <c r="J321" s="623"/>
      <c r="K321" s="190"/>
      <c r="L321" s="79"/>
      <c r="M321" s="31"/>
      <c r="N321" s="31"/>
      <c r="O321" s="31"/>
      <c r="P321" s="37"/>
      <c r="Q321" s="37"/>
      <c r="R321" s="31"/>
      <c r="S321" s="31"/>
      <c r="T321" s="31"/>
      <c r="U321" s="32">
        <f t="shared" si="190"/>
        <v>0</v>
      </c>
      <c r="V321" s="31"/>
      <c r="W321" s="31"/>
      <c r="X321" s="31"/>
      <c r="Y321" s="32">
        <f t="shared" si="191"/>
        <v>0</v>
      </c>
      <c r="Z321" s="31"/>
      <c r="AA321" s="31"/>
      <c r="AB321" s="31"/>
      <c r="AC321" s="32">
        <f t="shared" si="192"/>
        <v>0</v>
      </c>
      <c r="AD321" s="31"/>
      <c r="AE321" s="31"/>
      <c r="AF321" s="31"/>
      <c r="AG321" s="32">
        <f t="shared" si="193"/>
        <v>0</v>
      </c>
      <c r="AH321" s="32">
        <f t="shared" si="208"/>
        <v>0</v>
      </c>
      <c r="AI321" s="33">
        <f t="shared" si="207"/>
        <v>0</v>
      </c>
      <c r="AJ321" s="33">
        <f t="shared" si="206"/>
        <v>0</v>
      </c>
      <c r="AK321" s="109"/>
      <c r="AL321" s="109"/>
      <c r="AM321" s="109"/>
      <c r="AN321" s="109"/>
      <c r="AO321" s="109"/>
      <c r="AP321" s="109"/>
      <c r="AQ321" s="109"/>
      <c r="AR321" s="109"/>
    </row>
    <row r="322" spans="1:44" s="110" customFormat="1" hidden="1" outlineLevel="1" x14ac:dyDescent="0.25">
      <c r="A322" s="26">
        <v>69</v>
      </c>
      <c r="B322" s="276"/>
      <c r="C322" s="188"/>
      <c r="D322" s="322"/>
      <c r="E322" s="166"/>
      <c r="F322" s="166"/>
      <c r="G322" s="188"/>
      <c r="H322" s="181"/>
      <c r="I322" s="181"/>
      <c r="J322" s="623"/>
      <c r="K322" s="190"/>
      <c r="L322" s="79"/>
      <c r="M322" s="31"/>
      <c r="N322" s="31"/>
      <c r="O322" s="31"/>
      <c r="P322" s="37"/>
      <c r="Q322" s="37"/>
      <c r="R322" s="31"/>
      <c r="S322" s="31"/>
      <c r="T322" s="31"/>
      <c r="U322" s="32">
        <f t="shared" si="190"/>
        <v>0</v>
      </c>
      <c r="V322" s="31"/>
      <c r="W322" s="31"/>
      <c r="X322" s="31"/>
      <c r="Y322" s="32">
        <f t="shared" si="191"/>
        <v>0</v>
      </c>
      <c r="Z322" s="31"/>
      <c r="AA322" s="31"/>
      <c r="AB322" s="31"/>
      <c r="AC322" s="32">
        <f t="shared" si="192"/>
        <v>0</v>
      </c>
      <c r="AD322" s="31"/>
      <c r="AE322" s="31"/>
      <c r="AF322" s="31"/>
      <c r="AG322" s="32">
        <f t="shared" si="193"/>
        <v>0</v>
      </c>
      <c r="AH322" s="32">
        <f t="shared" si="208"/>
        <v>0</v>
      </c>
      <c r="AI322" s="33">
        <f t="shared" si="207"/>
        <v>0</v>
      </c>
      <c r="AJ322" s="33">
        <f t="shared" si="206"/>
        <v>0</v>
      </c>
      <c r="AK322" s="109"/>
      <c r="AL322" s="109"/>
      <c r="AM322" s="109"/>
      <c r="AN322" s="109"/>
      <c r="AO322" s="109"/>
      <c r="AP322" s="109"/>
      <c r="AQ322" s="109"/>
      <c r="AR322" s="109"/>
    </row>
    <row r="323" spans="1:44" s="110" customFormat="1" hidden="1" outlineLevel="1" x14ac:dyDescent="0.25">
      <c r="A323" s="26">
        <v>70</v>
      </c>
      <c r="B323" s="276"/>
      <c r="C323" s="188"/>
      <c r="D323" s="322"/>
      <c r="E323" s="166"/>
      <c r="F323" s="166"/>
      <c r="G323" s="188"/>
      <c r="H323" s="181"/>
      <c r="I323" s="181"/>
      <c r="J323" s="623"/>
      <c r="K323" s="190"/>
      <c r="L323" s="79"/>
      <c r="M323" s="31"/>
      <c r="N323" s="31"/>
      <c r="O323" s="31"/>
      <c r="P323" s="37"/>
      <c r="Q323" s="37"/>
      <c r="R323" s="31"/>
      <c r="S323" s="31"/>
      <c r="T323" s="31"/>
      <c r="U323" s="32">
        <f t="shared" si="190"/>
        <v>0</v>
      </c>
      <c r="V323" s="31"/>
      <c r="W323" s="31"/>
      <c r="X323" s="31"/>
      <c r="Y323" s="32">
        <f t="shared" si="191"/>
        <v>0</v>
      </c>
      <c r="Z323" s="31"/>
      <c r="AA323" s="31"/>
      <c r="AB323" s="31"/>
      <c r="AC323" s="32">
        <f t="shared" si="192"/>
        <v>0</v>
      </c>
      <c r="AD323" s="31"/>
      <c r="AE323" s="31"/>
      <c r="AF323" s="31"/>
      <c r="AG323" s="32">
        <f t="shared" si="193"/>
        <v>0</v>
      </c>
      <c r="AH323" s="32">
        <f t="shared" si="208"/>
        <v>0</v>
      </c>
      <c r="AI323" s="33">
        <f t="shared" si="207"/>
        <v>0</v>
      </c>
      <c r="AJ323" s="33">
        <f t="shared" si="206"/>
        <v>0</v>
      </c>
      <c r="AK323" s="109"/>
      <c r="AL323" s="109"/>
      <c r="AM323" s="109"/>
      <c r="AN323" s="109"/>
      <c r="AO323" s="109"/>
      <c r="AP323" s="109"/>
      <c r="AQ323" s="109"/>
      <c r="AR323" s="109"/>
    </row>
    <row r="324" spans="1:44" s="110" customFormat="1" hidden="1" outlineLevel="1" x14ac:dyDescent="0.25">
      <c r="A324" s="26">
        <v>71</v>
      </c>
      <c r="B324" s="276"/>
      <c r="C324" s="188"/>
      <c r="D324" s="322"/>
      <c r="E324" s="166"/>
      <c r="F324" s="166"/>
      <c r="G324" s="188"/>
      <c r="H324" s="181"/>
      <c r="I324" s="181"/>
      <c r="J324" s="623"/>
      <c r="K324" s="190"/>
      <c r="L324" s="79"/>
      <c r="M324" s="31"/>
      <c r="N324" s="31"/>
      <c r="O324" s="31"/>
      <c r="P324" s="37"/>
      <c r="Q324" s="37"/>
      <c r="R324" s="31"/>
      <c r="S324" s="31"/>
      <c r="T324" s="31"/>
      <c r="U324" s="32">
        <f t="shared" si="190"/>
        <v>0</v>
      </c>
      <c r="V324" s="31"/>
      <c r="W324" s="31"/>
      <c r="X324" s="31"/>
      <c r="Y324" s="32">
        <f t="shared" si="191"/>
        <v>0</v>
      </c>
      <c r="Z324" s="31"/>
      <c r="AA324" s="31"/>
      <c r="AB324" s="31"/>
      <c r="AC324" s="32">
        <f t="shared" si="192"/>
        <v>0</v>
      </c>
      <c r="AD324" s="31"/>
      <c r="AE324" s="31"/>
      <c r="AF324" s="31"/>
      <c r="AG324" s="32">
        <f t="shared" si="193"/>
        <v>0</v>
      </c>
      <c r="AH324" s="32">
        <f t="shared" si="208"/>
        <v>0</v>
      </c>
      <c r="AI324" s="33">
        <f t="shared" si="207"/>
        <v>0</v>
      </c>
      <c r="AJ324" s="33">
        <f t="shared" si="206"/>
        <v>0</v>
      </c>
      <c r="AK324" s="109"/>
      <c r="AL324" s="109"/>
      <c r="AM324" s="109"/>
      <c r="AN324" s="109"/>
      <c r="AO324" s="109"/>
      <c r="AP324" s="109"/>
      <c r="AQ324" s="109"/>
      <c r="AR324" s="109"/>
    </row>
    <row r="325" spans="1:44" s="110" customFormat="1" hidden="1" outlineLevel="1" x14ac:dyDescent="0.25">
      <c r="A325" s="26">
        <v>72</v>
      </c>
      <c r="B325" s="276"/>
      <c r="C325" s="188"/>
      <c r="D325" s="322"/>
      <c r="E325" s="166"/>
      <c r="F325" s="166"/>
      <c r="G325" s="188"/>
      <c r="H325" s="181"/>
      <c r="I325" s="181"/>
      <c r="J325" s="623"/>
      <c r="K325" s="190"/>
      <c r="L325" s="79"/>
      <c r="M325" s="31"/>
      <c r="N325" s="31"/>
      <c r="O325" s="31"/>
      <c r="P325" s="37"/>
      <c r="Q325" s="37"/>
      <c r="R325" s="31"/>
      <c r="S325" s="31"/>
      <c r="T325" s="31"/>
      <c r="U325" s="32">
        <f t="shared" si="190"/>
        <v>0</v>
      </c>
      <c r="V325" s="31"/>
      <c r="W325" s="31"/>
      <c r="X325" s="31"/>
      <c r="Y325" s="32">
        <f t="shared" si="191"/>
        <v>0</v>
      </c>
      <c r="Z325" s="31"/>
      <c r="AA325" s="31"/>
      <c r="AB325" s="31"/>
      <c r="AC325" s="32">
        <f t="shared" si="192"/>
        <v>0</v>
      </c>
      <c r="AD325" s="31"/>
      <c r="AE325" s="31"/>
      <c r="AF325" s="31"/>
      <c r="AG325" s="32">
        <f t="shared" si="193"/>
        <v>0</v>
      </c>
      <c r="AH325" s="32">
        <f t="shared" si="208"/>
        <v>0</v>
      </c>
      <c r="AI325" s="33">
        <f t="shared" si="207"/>
        <v>0</v>
      </c>
      <c r="AJ325" s="33">
        <f t="shared" si="206"/>
        <v>0</v>
      </c>
      <c r="AK325" s="109"/>
      <c r="AL325" s="109"/>
      <c r="AM325" s="109"/>
      <c r="AN325" s="109"/>
      <c r="AO325" s="109"/>
      <c r="AP325" s="109"/>
      <c r="AQ325" s="109"/>
      <c r="AR325" s="109"/>
    </row>
    <row r="326" spans="1:44" s="110" customFormat="1" hidden="1" outlineLevel="1" x14ac:dyDescent="0.25">
      <c r="A326" s="26">
        <v>73</v>
      </c>
      <c r="B326" s="276"/>
      <c r="C326" s="188"/>
      <c r="D326" s="322"/>
      <c r="E326" s="166"/>
      <c r="F326" s="166"/>
      <c r="G326" s="188"/>
      <c r="H326" s="181"/>
      <c r="I326" s="181"/>
      <c r="J326" s="623"/>
      <c r="K326" s="190"/>
      <c r="L326" s="79"/>
      <c r="M326" s="31"/>
      <c r="N326" s="31"/>
      <c r="O326" s="31"/>
      <c r="P326" s="37"/>
      <c r="Q326" s="37"/>
      <c r="R326" s="31"/>
      <c r="S326" s="31"/>
      <c r="T326" s="31"/>
      <c r="U326" s="32">
        <f t="shared" si="190"/>
        <v>0</v>
      </c>
      <c r="V326" s="31"/>
      <c r="W326" s="31"/>
      <c r="X326" s="31"/>
      <c r="Y326" s="32">
        <f t="shared" si="191"/>
        <v>0</v>
      </c>
      <c r="Z326" s="31"/>
      <c r="AA326" s="31"/>
      <c r="AB326" s="31"/>
      <c r="AC326" s="32">
        <f t="shared" si="192"/>
        <v>0</v>
      </c>
      <c r="AD326" s="31"/>
      <c r="AE326" s="31"/>
      <c r="AF326" s="31"/>
      <c r="AG326" s="32">
        <f t="shared" si="193"/>
        <v>0</v>
      </c>
      <c r="AH326" s="32">
        <f t="shared" si="208"/>
        <v>0</v>
      </c>
      <c r="AI326" s="33">
        <f t="shared" si="207"/>
        <v>0</v>
      </c>
      <c r="AJ326" s="33">
        <f t="shared" si="206"/>
        <v>0</v>
      </c>
      <c r="AK326" s="109"/>
      <c r="AL326" s="109"/>
      <c r="AM326" s="109"/>
      <c r="AN326" s="109"/>
      <c r="AO326" s="109"/>
      <c r="AP326" s="109"/>
      <c r="AQ326" s="109"/>
      <c r="AR326" s="109"/>
    </row>
    <row r="327" spans="1:44" s="110" customFormat="1" hidden="1" outlineLevel="1" x14ac:dyDescent="0.25">
      <c r="A327" s="26">
        <v>74</v>
      </c>
      <c r="B327" s="276"/>
      <c r="C327" s="188"/>
      <c r="D327" s="322"/>
      <c r="E327" s="166"/>
      <c r="F327" s="166"/>
      <c r="G327" s="188"/>
      <c r="H327" s="181"/>
      <c r="I327" s="181"/>
      <c r="J327" s="623"/>
      <c r="K327" s="190"/>
      <c r="L327" s="79"/>
      <c r="M327" s="31"/>
      <c r="N327" s="31"/>
      <c r="O327" s="31"/>
      <c r="P327" s="37"/>
      <c r="Q327" s="37"/>
      <c r="R327" s="31"/>
      <c r="S327" s="31"/>
      <c r="T327" s="31"/>
      <c r="U327" s="32">
        <f t="shared" si="190"/>
        <v>0</v>
      </c>
      <c r="V327" s="31"/>
      <c r="W327" s="31"/>
      <c r="X327" s="31"/>
      <c r="Y327" s="32">
        <f t="shared" si="191"/>
        <v>0</v>
      </c>
      <c r="Z327" s="31"/>
      <c r="AA327" s="31"/>
      <c r="AB327" s="31"/>
      <c r="AC327" s="32">
        <f t="shared" si="192"/>
        <v>0</v>
      </c>
      <c r="AD327" s="31"/>
      <c r="AE327" s="31"/>
      <c r="AF327" s="31"/>
      <c r="AG327" s="32">
        <f t="shared" si="193"/>
        <v>0</v>
      </c>
      <c r="AH327" s="32">
        <f t="shared" si="208"/>
        <v>0</v>
      </c>
      <c r="AI327" s="33">
        <f t="shared" si="207"/>
        <v>0</v>
      </c>
      <c r="AJ327" s="33">
        <f t="shared" si="206"/>
        <v>0</v>
      </c>
      <c r="AK327" s="109"/>
      <c r="AL327" s="109"/>
      <c r="AM327" s="109"/>
      <c r="AN327" s="109"/>
      <c r="AO327" s="109"/>
      <c r="AP327" s="109"/>
      <c r="AQ327" s="109"/>
      <c r="AR327" s="109"/>
    </row>
    <row r="328" spans="1:44" s="110" customFormat="1" hidden="1" outlineLevel="1" x14ac:dyDescent="0.25">
      <c r="A328" s="26">
        <v>75</v>
      </c>
      <c r="B328" s="276"/>
      <c r="C328" s="188"/>
      <c r="D328" s="322"/>
      <c r="E328" s="166"/>
      <c r="F328" s="166"/>
      <c r="G328" s="188"/>
      <c r="H328" s="181"/>
      <c r="I328" s="181"/>
      <c r="J328" s="623"/>
      <c r="K328" s="190"/>
      <c r="L328" s="79"/>
      <c r="M328" s="31"/>
      <c r="N328" s="31"/>
      <c r="O328" s="31"/>
      <c r="P328" s="37"/>
      <c r="Q328" s="37"/>
      <c r="R328" s="31"/>
      <c r="S328" s="31"/>
      <c r="T328" s="31"/>
      <c r="U328" s="32">
        <f t="shared" si="190"/>
        <v>0</v>
      </c>
      <c r="V328" s="31"/>
      <c r="W328" s="31"/>
      <c r="X328" s="31"/>
      <c r="Y328" s="32">
        <f t="shared" si="191"/>
        <v>0</v>
      </c>
      <c r="Z328" s="31"/>
      <c r="AA328" s="31"/>
      <c r="AB328" s="31"/>
      <c r="AC328" s="32">
        <f t="shared" si="192"/>
        <v>0</v>
      </c>
      <c r="AD328" s="31"/>
      <c r="AE328" s="31"/>
      <c r="AF328" s="31"/>
      <c r="AG328" s="32">
        <f t="shared" si="193"/>
        <v>0</v>
      </c>
      <c r="AH328" s="32">
        <f t="shared" si="208"/>
        <v>0</v>
      </c>
      <c r="AI328" s="33">
        <f t="shared" si="207"/>
        <v>0</v>
      </c>
      <c r="AJ328" s="33">
        <f t="shared" si="206"/>
        <v>0</v>
      </c>
      <c r="AK328" s="109"/>
      <c r="AL328" s="109"/>
      <c r="AM328" s="109"/>
      <c r="AN328" s="109"/>
      <c r="AO328" s="109"/>
      <c r="AP328" s="109"/>
      <c r="AQ328" s="109"/>
      <c r="AR328" s="109"/>
    </row>
    <row r="329" spans="1:44" s="110" customFormat="1" hidden="1" outlineLevel="1" x14ac:dyDescent="0.25">
      <c r="A329" s="26">
        <v>76</v>
      </c>
      <c r="B329" s="276"/>
      <c r="C329" s="188"/>
      <c r="D329" s="322"/>
      <c r="E329" s="166"/>
      <c r="F329" s="166"/>
      <c r="G329" s="188"/>
      <c r="H329" s="181"/>
      <c r="I329" s="181"/>
      <c r="J329" s="623"/>
      <c r="K329" s="190"/>
      <c r="L329" s="79"/>
      <c r="M329" s="31"/>
      <c r="N329" s="31"/>
      <c r="O329" s="31"/>
      <c r="P329" s="37"/>
      <c r="Q329" s="37"/>
      <c r="R329" s="31"/>
      <c r="S329" s="31"/>
      <c r="T329" s="31"/>
      <c r="U329" s="32">
        <f t="shared" si="190"/>
        <v>0</v>
      </c>
      <c r="V329" s="31"/>
      <c r="W329" s="31"/>
      <c r="X329" s="31"/>
      <c r="Y329" s="32">
        <f t="shared" si="191"/>
        <v>0</v>
      </c>
      <c r="Z329" s="31"/>
      <c r="AA329" s="31"/>
      <c r="AB329" s="31"/>
      <c r="AC329" s="32">
        <f t="shared" si="192"/>
        <v>0</v>
      </c>
      <c r="AD329" s="31"/>
      <c r="AE329" s="31"/>
      <c r="AF329" s="31"/>
      <c r="AG329" s="32">
        <f t="shared" si="193"/>
        <v>0</v>
      </c>
      <c r="AH329" s="32">
        <f t="shared" si="208"/>
        <v>0</v>
      </c>
      <c r="AI329" s="33">
        <f t="shared" si="207"/>
        <v>0</v>
      </c>
      <c r="AJ329" s="33">
        <f t="shared" si="206"/>
        <v>0</v>
      </c>
      <c r="AK329" s="109"/>
      <c r="AL329" s="109"/>
      <c r="AM329" s="109"/>
      <c r="AN329" s="109"/>
      <c r="AO329" s="109"/>
      <c r="AP329" s="109"/>
      <c r="AQ329" s="109"/>
      <c r="AR329" s="109"/>
    </row>
    <row r="330" spans="1:44" s="110" customFormat="1" hidden="1" outlineLevel="1" x14ac:dyDescent="0.25">
      <c r="A330" s="26">
        <v>77</v>
      </c>
      <c r="B330" s="276"/>
      <c r="C330" s="188"/>
      <c r="D330" s="322"/>
      <c r="E330" s="166"/>
      <c r="F330" s="166"/>
      <c r="G330" s="188"/>
      <c r="H330" s="181"/>
      <c r="I330" s="181"/>
      <c r="J330" s="623"/>
      <c r="K330" s="190"/>
      <c r="L330" s="79"/>
      <c r="M330" s="31"/>
      <c r="N330" s="31"/>
      <c r="O330" s="31"/>
      <c r="P330" s="37"/>
      <c r="Q330" s="37"/>
      <c r="R330" s="31"/>
      <c r="S330" s="31"/>
      <c r="T330" s="31"/>
      <c r="U330" s="32">
        <f t="shared" si="190"/>
        <v>0</v>
      </c>
      <c r="V330" s="31"/>
      <c r="W330" s="31"/>
      <c r="X330" s="31"/>
      <c r="Y330" s="32">
        <f t="shared" si="191"/>
        <v>0</v>
      </c>
      <c r="Z330" s="31"/>
      <c r="AA330" s="31"/>
      <c r="AB330" s="31"/>
      <c r="AC330" s="32">
        <f t="shared" si="192"/>
        <v>0</v>
      </c>
      <c r="AD330" s="31"/>
      <c r="AE330" s="31"/>
      <c r="AF330" s="31"/>
      <c r="AG330" s="32">
        <f t="shared" si="193"/>
        <v>0</v>
      </c>
      <c r="AH330" s="32">
        <f t="shared" si="208"/>
        <v>0</v>
      </c>
      <c r="AI330" s="33">
        <f t="shared" si="207"/>
        <v>0</v>
      </c>
      <c r="AJ330" s="33">
        <f t="shared" si="206"/>
        <v>0</v>
      </c>
      <c r="AK330" s="109"/>
      <c r="AL330" s="109"/>
      <c r="AM330" s="109"/>
      <c r="AN330" s="109"/>
      <c r="AO330" s="109"/>
      <c r="AP330" s="109"/>
      <c r="AQ330" s="109"/>
      <c r="AR330" s="109"/>
    </row>
    <row r="331" spans="1:44" s="110" customFormat="1" hidden="1" outlineLevel="1" x14ac:dyDescent="0.25">
      <c r="A331" s="26">
        <v>78</v>
      </c>
      <c r="B331" s="276"/>
      <c r="C331" s="188"/>
      <c r="D331" s="444"/>
      <c r="E331" s="166"/>
      <c r="F331" s="166"/>
      <c r="G331" s="188"/>
      <c r="H331" s="181"/>
      <c r="I331" s="181"/>
      <c r="J331" s="623"/>
      <c r="K331" s="190"/>
      <c r="L331" s="79"/>
      <c r="M331" s="31"/>
      <c r="N331" s="31"/>
      <c r="O331" s="31"/>
      <c r="P331" s="37"/>
      <c r="Q331" s="37"/>
      <c r="R331" s="31"/>
      <c r="S331" s="31"/>
      <c r="T331" s="31"/>
      <c r="U331" s="32">
        <f t="shared" si="190"/>
        <v>0</v>
      </c>
      <c r="V331" s="31"/>
      <c r="W331" s="31"/>
      <c r="X331" s="31"/>
      <c r="Y331" s="32">
        <f t="shared" si="191"/>
        <v>0</v>
      </c>
      <c r="Z331" s="31"/>
      <c r="AA331" s="31"/>
      <c r="AB331" s="31"/>
      <c r="AC331" s="32">
        <f t="shared" si="192"/>
        <v>0</v>
      </c>
      <c r="AD331" s="31"/>
      <c r="AE331" s="31"/>
      <c r="AF331" s="31"/>
      <c r="AG331" s="32">
        <f t="shared" si="193"/>
        <v>0</v>
      </c>
      <c r="AH331" s="32">
        <f t="shared" si="208"/>
        <v>0</v>
      </c>
      <c r="AI331" s="33">
        <f t="shared" si="207"/>
        <v>0</v>
      </c>
      <c r="AJ331" s="33">
        <f t="shared" si="206"/>
        <v>0</v>
      </c>
      <c r="AK331" s="109"/>
      <c r="AL331" s="109"/>
      <c r="AM331" s="109"/>
      <c r="AN331" s="109"/>
      <c r="AO331" s="109"/>
      <c r="AP331" s="109"/>
      <c r="AQ331" s="109"/>
      <c r="AR331" s="109"/>
    </row>
    <row r="332" spans="1:44" s="110" customFormat="1" hidden="1" outlineLevel="1" x14ac:dyDescent="0.25">
      <c r="A332" s="26">
        <v>79</v>
      </c>
      <c r="B332" s="276"/>
      <c r="C332" s="188"/>
      <c r="D332" s="444"/>
      <c r="E332" s="166"/>
      <c r="F332" s="166"/>
      <c r="G332" s="188"/>
      <c r="H332" s="181"/>
      <c r="I332" s="181"/>
      <c r="J332" s="623"/>
      <c r="K332" s="190"/>
      <c r="L332" s="79"/>
      <c r="M332" s="31"/>
      <c r="N332" s="31"/>
      <c r="O332" s="31"/>
      <c r="P332" s="37"/>
      <c r="Q332" s="37"/>
      <c r="R332" s="31"/>
      <c r="S332" s="31"/>
      <c r="T332" s="31"/>
      <c r="U332" s="32">
        <f t="shared" si="190"/>
        <v>0</v>
      </c>
      <c r="V332" s="31"/>
      <c r="W332" s="31"/>
      <c r="X332" s="31"/>
      <c r="Y332" s="32">
        <f t="shared" si="191"/>
        <v>0</v>
      </c>
      <c r="Z332" s="31"/>
      <c r="AA332" s="31"/>
      <c r="AB332" s="31"/>
      <c r="AC332" s="32">
        <f t="shared" si="192"/>
        <v>0</v>
      </c>
      <c r="AD332" s="31"/>
      <c r="AE332" s="31"/>
      <c r="AF332" s="31"/>
      <c r="AG332" s="32">
        <f t="shared" si="193"/>
        <v>0</v>
      </c>
      <c r="AH332" s="32">
        <f t="shared" si="208"/>
        <v>0</v>
      </c>
      <c r="AI332" s="33">
        <f t="shared" si="207"/>
        <v>0</v>
      </c>
      <c r="AJ332" s="33">
        <f t="shared" si="206"/>
        <v>0</v>
      </c>
      <c r="AK332" s="109"/>
      <c r="AL332" s="109"/>
      <c r="AM332" s="109"/>
      <c r="AN332" s="109"/>
      <c r="AO332" s="109"/>
      <c r="AP332" s="109"/>
      <c r="AQ332" s="109"/>
      <c r="AR332" s="109"/>
    </row>
    <row r="333" spans="1:44" s="110" customFormat="1" hidden="1" outlineLevel="1" x14ac:dyDescent="0.25">
      <c r="A333" s="26">
        <v>80</v>
      </c>
      <c r="B333" s="276"/>
      <c r="C333" s="188"/>
      <c r="D333" s="444"/>
      <c r="E333" s="166"/>
      <c r="F333" s="166"/>
      <c r="G333" s="188"/>
      <c r="H333" s="181"/>
      <c r="I333" s="181"/>
      <c r="J333" s="623"/>
      <c r="K333" s="190"/>
      <c r="L333" s="79"/>
      <c r="M333" s="31"/>
      <c r="N333" s="31"/>
      <c r="O333" s="31"/>
      <c r="P333" s="37"/>
      <c r="Q333" s="37"/>
      <c r="R333" s="31"/>
      <c r="S333" s="31"/>
      <c r="T333" s="31"/>
      <c r="U333" s="32">
        <f t="shared" si="190"/>
        <v>0</v>
      </c>
      <c r="V333" s="31"/>
      <c r="W333" s="31"/>
      <c r="X333" s="31"/>
      <c r="Y333" s="32">
        <f t="shared" si="191"/>
        <v>0</v>
      </c>
      <c r="Z333" s="31"/>
      <c r="AA333" s="31"/>
      <c r="AB333" s="31"/>
      <c r="AC333" s="32">
        <f t="shared" si="192"/>
        <v>0</v>
      </c>
      <c r="AD333" s="31"/>
      <c r="AE333" s="31"/>
      <c r="AF333" s="31"/>
      <c r="AG333" s="32">
        <f t="shared" si="193"/>
        <v>0</v>
      </c>
      <c r="AH333" s="32">
        <f t="shared" si="208"/>
        <v>0</v>
      </c>
      <c r="AI333" s="33">
        <f t="shared" si="207"/>
        <v>0</v>
      </c>
      <c r="AJ333" s="33">
        <f t="shared" si="206"/>
        <v>0</v>
      </c>
      <c r="AK333" s="109"/>
      <c r="AL333" s="109"/>
      <c r="AM333" s="109"/>
      <c r="AN333" s="109"/>
      <c r="AO333" s="109"/>
      <c r="AP333" s="109"/>
      <c r="AQ333" s="109"/>
      <c r="AR333" s="109"/>
    </row>
    <row r="334" spans="1:44" s="110" customFormat="1" hidden="1" outlineLevel="1" x14ac:dyDescent="0.25">
      <c r="A334" s="26">
        <v>81</v>
      </c>
      <c r="B334" s="276"/>
      <c r="C334" s="188"/>
      <c r="D334" s="444"/>
      <c r="E334" s="166"/>
      <c r="F334" s="166"/>
      <c r="G334" s="188"/>
      <c r="H334" s="181"/>
      <c r="I334" s="181"/>
      <c r="J334" s="623"/>
      <c r="K334" s="190"/>
      <c r="L334" s="79"/>
      <c r="M334" s="31"/>
      <c r="N334" s="31"/>
      <c r="O334" s="31"/>
      <c r="P334" s="37"/>
      <c r="Q334" s="37"/>
      <c r="R334" s="31"/>
      <c r="S334" s="31"/>
      <c r="T334" s="31"/>
      <c r="U334" s="32">
        <f t="shared" si="190"/>
        <v>0</v>
      </c>
      <c r="V334" s="31"/>
      <c r="W334" s="31"/>
      <c r="X334" s="31"/>
      <c r="Y334" s="32">
        <f t="shared" si="191"/>
        <v>0</v>
      </c>
      <c r="Z334" s="31"/>
      <c r="AA334" s="31"/>
      <c r="AB334" s="31"/>
      <c r="AC334" s="32">
        <f t="shared" si="192"/>
        <v>0</v>
      </c>
      <c r="AD334" s="31"/>
      <c r="AE334" s="31"/>
      <c r="AF334" s="31"/>
      <c r="AG334" s="32">
        <f t="shared" si="193"/>
        <v>0</v>
      </c>
      <c r="AH334" s="32">
        <f t="shared" si="208"/>
        <v>0</v>
      </c>
      <c r="AI334" s="33">
        <f t="shared" si="207"/>
        <v>0</v>
      </c>
      <c r="AJ334" s="33">
        <f t="shared" si="206"/>
        <v>0</v>
      </c>
      <c r="AK334" s="109"/>
      <c r="AL334" s="109"/>
      <c r="AM334" s="109"/>
      <c r="AN334" s="109"/>
      <c r="AO334" s="109"/>
      <c r="AP334" s="109"/>
      <c r="AQ334" s="109"/>
      <c r="AR334" s="109"/>
    </row>
    <row r="335" spans="1:44" s="110" customFormat="1" hidden="1" outlineLevel="1" x14ac:dyDescent="0.25">
      <c r="A335" s="26">
        <v>82</v>
      </c>
      <c r="B335" s="276"/>
      <c r="C335" s="188"/>
      <c r="D335" s="322"/>
      <c r="E335" s="166"/>
      <c r="F335" s="166"/>
      <c r="G335" s="188"/>
      <c r="H335" s="181"/>
      <c r="I335" s="181"/>
      <c r="J335" s="623"/>
      <c r="K335" s="190"/>
      <c r="L335" s="79"/>
      <c r="M335" s="31"/>
      <c r="N335" s="31"/>
      <c r="O335" s="31"/>
      <c r="P335" s="37"/>
      <c r="Q335" s="37"/>
      <c r="R335" s="31"/>
      <c r="S335" s="31"/>
      <c r="T335" s="31"/>
      <c r="U335" s="32">
        <f t="shared" si="190"/>
        <v>0</v>
      </c>
      <c r="V335" s="31"/>
      <c r="W335" s="31"/>
      <c r="X335" s="31"/>
      <c r="Y335" s="32">
        <f t="shared" si="191"/>
        <v>0</v>
      </c>
      <c r="Z335" s="31"/>
      <c r="AA335" s="31"/>
      <c r="AB335" s="31"/>
      <c r="AC335" s="32">
        <f t="shared" si="192"/>
        <v>0</v>
      </c>
      <c r="AD335" s="31"/>
      <c r="AE335" s="31"/>
      <c r="AF335" s="31"/>
      <c r="AG335" s="32">
        <f t="shared" si="193"/>
        <v>0</v>
      </c>
      <c r="AH335" s="32">
        <f t="shared" si="208"/>
        <v>0</v>
      </c>
      <c r="AI335" s="33">
        <f t="shared" si="207"/>
        <v>0</v>
      </c>
      <c r="AJ335" s="33">
        <f t="shared" si="206"/>
        <v>0</v>
      </c>
      <c r="AK335" s="109"/>
      <c r="AL335" s="109"/>
      <c r="AM335" s="109"/>
      <c r="AN335" s="109"/>
      <c r="AO335" s="109"/>
      <c r="AP335" s="109"/>
      <c r="AQ335" s="109"/>
      <c r="AR335" s="109"/>
    </row>
    <row r="336" spans="1:44" s="110" customFormat="1" hidden="1" outlineLevel="1" x14ac:dyDescent="0.25">
      <c r="A336" s="26">
        <v>83</v>
      </c>
      <c r="B336" s="276"/>
      <c r="C336" s="188"/>
      <c r="D336" s="322"/>
      <c r="E336" s="166"/>
      <c r="F336" s="166"/>
      <c r="G336" s="188"/>
      <c r="H336" s="181"/>
      <c r="I336" s="181"/>
      <c r="J336" s="623"/>
      <c r="K336" s="190"/>
      <c r="L336" s="79"/>
      <c r="M336" s="31"/>
      <c r="N336" s="31"/>
      <c r="O336" s="31"/>
      <c r="P336" s="37"/>
      <c r="Q336" s="37"/>
      <c r="R336" s="31"/>
      <c r="S336" s="31"/>
      <c r="T336" s="31"/>
      <c r="U336" s="32">
        <f t="shared" si="190"/>
        <v>0</v>
      </c>
      <c r="V336" s="31"/>
      <c r="W336" s="31"/>
      <c r="X336" s="31"/>
      <c r="Y336" s="32">
        <f t="shared" si="191"/>
        <v>0</v>
      </c>
      <c r="Z336" s="31"/>
      <c r="AA336" s="31"/>
      <c r="AB336" s="31"/>
      <c r="AC336" s="32">
        <f t="shared" si="192"/>
        <v>0</v>
      </c>
      <c r="AD336" s="31"/>
      <c r="AE336" s="31"/>
      <c r="AF336" s="31"/>
      <c r="AG336" s="32">
        <f t="shared" si="193"/>
        <v>0</v>
      </c>
      <c r="AH336" s="32">
        <f t="shared" si="208"/>
        <v>0</v>
      </c>
      <c r="AI336" s="33">
        <f t="shared" si="207"/>
        <v>0</v>
      </c>
      <c r="AJ336" s="33">
        <f t="shared" si="206"/>
        <v>0</v>
      </c>
      <c r="AK336" s="109"/>
      <c r="AL336" s="109"/>
      <c r="AM336" s="109"/>
      <c r="AN336" s="109"/>
      <c r="AO336" s="109"/>
      <c r="AP336" s="109"/>
      <c r="AQ336" s="109"/>
      <c r="AR336" s="109"/>
    </row>
    <row r="337" spans="1:44" s="110" customFormat="1" hidden="1" outlineLevel="1" x14ac:dyDescent="0.25">
      <c r="A337" s="26">
        <v>84</v>
      </c>
      <c r="B337" s="276"/>
      <c r="C337" s="188"/>
      <c r="D337" s="444"/>
      <c r="E337" s="166"/>
      <c r="F337" s="166"/>
      <c r="G337" s="188"/>
      <c r="H337" s="181"/>
      <c r="I337" s="181"/>
      <c r="J337" s="623"/>
      <c r="K337" s="190"/>
      <c r="L337" s="79"/>
      <c r="M337" s="31"/>
      <c r="N337" s="31"/>
      <c r="O337" s="31"/>
      <c r="P337" s="37"/>
      <c r="Q337" s="37"/>
      <c r="R337" s="31"/>
      <c r="S337" s="31"/>
      <c r="T337" s="31"/>
      <c r="U337" s="32">
        <f t="shared" si="190"/>
        <v>0</v>
      </c>
      <c r="V337" s="31"/>
      <c r="W337" s="31"/>
      <c r="X337" s="31"/>
      <c r="Y337" s="32">
        <f t="shared" si="191"/>
        <v>0</v>
      </c>
      <c r="Z337" s="31"/>
      <c r="AA337" s="31"/>
      <c r="AB337" s="31"/>
      <c r="AC337" s="32">
        <f t="shared" si="192"/>
        <v>0</v>
      </c>
      <c r="AD337" s="31"/>
      <c r="AE337" s="31"/>
      <c r="AF337" s="31"/>
      <c r="AG337" s="32">
        <f t="shared" si="193"/>
        <v>0</v>
      </c>
      <c r="AH337" s="32">
        <f t="shared" si="208"/>
        <v>0</v>
      </c>
      <c r="AI337" s="33">
        <f t="shared" si="207"/>
        <v>0</v>
      </c>
      <c r="AJ337" s="33">
        <f t="shared" si="206"/>
        <v>0</v>
      </c>
      <c r="AK337" s="109"/>
      <c r="AL337" s="109"/>
      <c r="AM337" s="109"/>
      <c r="AN337" s="109"/>
      <c r="AO337" s="109"/>
      <c r="AP337" s="109"/>
      <c r="AQ337" s="109"/>
      <c r="AR337" s="109"/>
    </row>
    <row r="338" spans="1:44" s="110" customFormat="1" hidden="1" outlineLevel="1" x14ac:dyDescent="0.25">
      <c r="A338" s="26">
        <v>85</v>
      </c>
      <c r="B338" s="276"/>
      <c r="C338" s="188"/>
      <c r="D338" s="444"/>
      <c r="E338" s="166"/>
      <c r="F338" s="166"/>
      <c r="G338" s="188"/>
      <c r="H338" s="181"/>
      <c r="I338" s="181"/>
      <c r="J338" s="623"/>
      <c r="K338" s="190"/>
      <c r="L338" s="79"/>
      <c r="M338" s="31"/>
      <c r="N338" s="31"/>
      <c r="O338" s="31"/>
      <c r="P338" s="37"/>
      <c r="Q338" s="37"/>
      <c r="R338" s="31"/>
      <c r="S338" s="31"/>
      <c r="T338" s="31"/>
      <c r="U338" s="32">
        <f t="shared" si="190"/>
        <v>0</v>
      </c>
      <c r="V338" s="31"/>
      <c r="W338" s="31"/>
      <c r="X338" s="31"/>
      <c r="Y338" s="32">
        <f t="shared" si="191"/>
        <v>0</v>
      </c>
      <c r="Z338" s="31"/>
      <c r="AA338" s="31"/>
      <c r="AB338" s="31"/>
      <c r="AC338" s="32">
        <f t="shared" si="192"/>
        <v>0</v>
      </c>
      <c r="AD338" s="31"/>
      <c r="AE338" s="31"/>
      <c r="AF338" s="31"/>
      <c r="AG338" s="32">
        <f t="shared" si="193"/>
        <v>0</v>
      </c>
      <c r="AH338" s="32">
        <f t="shared" si="208"/>
        <v>0</v>
      </c>
      <c r="AI338" s="33">
        <f t="shared" si="207"/>
        <v>0</v>
      </c>
      <c r="AJ338" s="33">
        <f t="shared" si="206"/>
        <v>0</v>
      </c>
      <c r="AK338" s="109"/>
      <c r="AL338" s="109"/>
      <c r="AM338" s="109"/>
      <c r="AN338" s="109"/>
      <c r="AO338" s="109"/>
      <c r="AP338" s="109"/>
      <c r="AQ338" s="109"/>
      <c r="AR338" s="109"/>
    </row>
    <row r="339" spans="1:44" s="74" customFormat="1" x14ac:dyDescent="0.25">
      <c r="A339" s="599" t="s">
        <v>69</v>
      </c>
      <c r="B339" s="601"/>
      <c r="C339" s="601"/>
      <c r="D339" s="601"/>
      <c r="E339" s="601"/>
      <c r="F339" s="601"/>
      <c r="G339" s="601"/>
      <c r="H339" s="601"/>
      <c r="I339" s="602"/>
      <c r="J339" s="455">
        <f>+J253</f>
        <v>1184181225</v>
      </c>
      <c r="K339" s="455">
        <f>SUM(K254:K338)</f>
        <v>1176181225</v>
      </c>
      <c r="L339" s="456"/>
      <c r="M339" s="455">
        <f>SUM(M245:M254)</f>
        <v>0</v>
      </c>
      <c r="N339" s="455">
        <f>SUM(N245:N254)</f>
        <v>0</v>
      </c>
      <c r="O339" s="455">
        <f>SUM(O245:O254)</f>
        <v>0</v>
      </c>
      <c r="P339" s="457"/>
      <c r="Q339" s="458"/>
      <c r="R339" s="455">
        <f>SUM(R245:R254)</f>
        <v>0</v>
      </c>
      <c r="S339" s="455">
        <f>SUM(S245:S254)</f>
        <v>48533600</v>
      </c>
      <c r="T339" s="455">
        <f>SUM(T254:T257)</f>
        <v>63122200</v>
      </c>
      <c r="U339" s="455">
        <f t="shared" ref="U339:AH339" si="209">SUM(U254:U338)</f>
        <v>87708300</v>
      </c>
      <c r="V339" s="455">
        <f t="shared" si="209"/>
        <v>0</v>
      </c>
      <c r="W339" s="455">
        <f t="shared" si="209"/>
        <v>0</v>
      </c>
      <c r="X339" s="455">
        <f t="shared" si="209"/>
        <v>0</v>
      </c>
      <c r="Y339" s="455">
        <f t="shared" si="209"/>
        <v>0</v>
      </c>
      <c r="Z339" s="455">
        <f t="shared" si="209"/>
        <v>0</v>
      </c>
      <c r="AA339" s="455">
        <f t="shared" si="209"/>
        <v>0</v>
      </c>
      <c r="AB339" s="455">
        <f t="shared" si="209"/>
        <v>0</v>
      </c>
      <c r="AC339" s="455">
        <f t="shared" si="209"/>
        <v>0</v>
      </c>
      <c r="AD339" s="455">
        <f t="shared" si="209"/>
        <v>0</v>
      </c>
      <c r="AE339" s="455">
        <f t="shared" si="209"/>
        <v>0</v>
      </c>
      <c r="AF339" s="455">
        <f t="shared" si="209"/>
        <v>0</v>
      </c>
      <c r="AG339" s="455">
        <f t="shared" si="209"/>
        <v>0</v>
      </c>
      <c r="AH339" s="455">
        <f t="shared" si="209"/>
        <v>87708300</v>
      </c>
      <c r="AI339" s="459">
        <f>IF(ISERROR(AH339/J339),0,AH339/J339)</f>
        <v>7.4066619321717417E-2</v>
      </c>
      <c r="AJ339" s="459">
        <f>IF(ISERROR(AH339/$AH$356),0,AH339/$AH$356)</f>
        <v>4.5256003470853422E-2</v>
      </c>
      <c r="AK339" s="12"/>
      <c r="AL339" s="12"/>
      <c r="AM339" s="12"/>
      <c r="AN339" s="12"/>
      <c r="AO339" s="12"/>
      <c r="AP339" s="12"/>
      <c r="AQ339" s="12"/>
      <c r="AR339" s="12"/>
    </row>
    <row r="340" spans="1:44" x14ac:dyDescent="0.25">
      <c r="A340" s="590" t="s">
        <v>70</v>
      </c>
      <c r="B340" s="591"/>
      <c r="C340" s="591"/>
      <c r="D340" s="591"/>
      <c r="E340" s="592"/>
      <c r="F340" s="17"/>
      <c r="G340" s="18"/>
      <c r="H340" s="19"/>
      <c r="I340" s="19"/>
      <c r="J340" s="576">
        <v>6936813029</v>
      </c>
      <c r="K340" s="20"/>
      <c r="L340" s="21"/>
      <c r="M340" s="22"/>
      <c r="N340" s="22"/>
      <c r="O340" s="22"/>
      <c r="P340" s="18"/>
      <c r="Q340" s="23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538"/>
      <c r="AJ340" s="538"/>
    </row>
    <row r="341" spans="1:44" outlineLevel="1" x14ac:dyDescent="0.25">
      <c r="A341" s="26"/>
      <c r="B341" s="26"/>
      <c r="C341" s="53"/>
      <c r="D341" s="54"/>
      <c r="E341" s="66"/>
      <c r="F341" s="166"/>
      <c r="G341" s="188"/>
      <c r="H341" s="68"/>
      <c r="I341" s="2"/>
      <c r="J341" s="623"/>
      <c r="K341" s="196">
        <v>81399432</v>
      </c>
      <c r="L341" s="3" t="s">
        <v>113</v>
      </c>
      <c r="M341" s="56"/>
      <c r="N341" s="63"/>
      <c r="O341" s="56"/>
      <c r="P341" s="52"/>
      <c r="Q341" s="78"/>
      <c r="R341" s="85">
        <v>7668291</v>
      </c>
      <c r="S341" s="85">
        <v>6459460</v>
      </c>
      <c r="T341" s="31">
        <v>8820902</v>
      </c>
      <c r="U341" s="32">
        <f>SUM(R341:T341)</f>
        <v>22948653</v>
      </c>
      <c r="V341" s="31"/>
      <c r="W341" s="77"/>
      <c r="X341" s="31"/>
      <c r="Y341" s="32">
        <f>SUM(V341:X341)</f>
        <v>0</v>
      </c>
      <c r="Z341" s="31"/>
      <c r="AA341" s="31"/>
      <c r="AB341" s="31"/>
      <c r="AC341" s="32">
        <f>SUM(Z341:AB341)</f>
        <v>0</v>
      </c>
      <c r="AD341" s="31"/>
      <c r="AE341" s="31"/>
      <c r="AF341" s="31"/>
      <c r="AG341" s="32">
        <f>SUM(AD341:AF341)</f>
        <v>0</v>
      </c>
      <c r="AH341" s="32">
        <f>SUM(U341,Y341,AC341,AG341)</f>
        <v>22948653</v>
      </c>
      <c r="AI341" s="33">
        <f>IF(ISERROR(AH341/$J$340),0,AH341/$J$340)</f>
        <v>3.3082415374410404E-3</v>
      </c>
      <c r="AJ341" s="33">
        <f t="shared" ref="AJ341:AJ354" si="210">IF(ISERROR(AH341/$AH$356),"-",AH341/$AH$356)</f>
        <v>1.1841117885301743E-2</v>
      </c>
      <c r="AK341" s="12"/>
      <c r="AL341" s="12"/>
      <c r="AM341" s="12"/>
      <c r="AN341" s="12"/>
      <c r="AO341" s="12"/>
      <c r="AP341" s="12"/>
      <c r="AQ341" s="12"/>
      <c r="AR341" s="12"/>
    </row>
    <row r="342" spans="1:44" ht="34.5" customHeight="1" outlineLevel="1" x14ac:dyDescent="0.25">
      <c r="A342" s="26"/>
      <c r="B342" s="26"/>
      <c r="C342" s="60"/>
      <c r="D342" s="61"/>
      <c r="E342" s="67"/>
      <c r="F342" s="166"/>
      <c r="G342" s="188"/>
      <c r="H342" s="11"/>
      <c r="I342" s="6"/>
      <c r="J342" s="623"/>
      <c r="K342" s="196">
        <f>20385277+125671400</f>
        <v>146056677</v>
      </c>
      <c r="L342" s="3" t="s">
        <v>114</v>
      </c>
      <c r="M342" s="56"/>
      <c r="N342" s="63"/>
      <c r="O342" s="56"/>
      <c r="P342" s="52"/>
      <c r="Q342" s="52"/>
      <c r="R342" s="31"/>
      <c r="S342" s="57">
        <v>8040145</v>
      </c>
      <c r="T342" s="31">
        <v>15400</v>
      </c>
      <c r="U342" s="32">
        <f>SUM(R342:T342)</f>
        <v>8055545</v>
      </c>
      <c r="V342" s="31"/>
      <c r="W342" s="77"/>
      <c r="X342" s="31"/>
      <c r="Y342" s="32">
        <f>SUM(V342:X342)</f>
        <v>0</v>
      </c>
      <c r="Z342" s="31"/>
      <c r="AA342" s="31"/>
      <c r="AB342" s="31"/>
      <c r="AC342" s="32">
        <f>SUM(Z342:AB342)</f>
        <v>0</v>
      </c>
      <c r="AD342" s="31"/>
      <c r="AE342" s="31"/>
      <c r="AF342" s="31"/>
      <c r="AG342" s="32">
        <f>SUM(AD342:AF342)</f>
        <v>0</v>
      </c>
      <c r="AH342" s="32">
        <f>SUM(U342,Y342,AC342,AG342)</f>
        <v>8055545</v>
      </c>
      <c r="AI342" s="33">
        <f t="shared" ref="AI342:AI354" si="211">IF(ISERROR(AH342/$J$340),0,AH342/$J$340)</f>
        <v>1.1612746323597068E-3</v>
      </c>
      <c r="AJ342" s="33">
        <f t="shared" si="210"/>
        <v>4.1565253514161821E-3</v>
      </c>
      <c r="AK342" s="12"/>
      <c r="AL342" s="12"/>
      <c r="AM342" s="12"/>
      <c r="AN342" s="12"/>
      <c r="AO342" s="12"/>
      <c r="AP342" s="12"/>
      <c r="AQ342" s="12"/>
      <c r="AR342" s="12"/>
    </row>
    <row r="343" spans="1:44" s="110" customFormat="1" ht="34.5" customHeight="1" outlineLevel="1" x14ac:dyDescent="0.25">
      <c r="A343" s="26"/>
      <c r="B343" s="26"/>
      <c r="C343" s="107"/>
      <c r="D343" s="108"/>
      <c r="E343" s="270"/>
      <c r="F343" s="166"/>
      <c r="G343" s="188"/>
      <c r="H343" s="11"/>
      <c r="I343" s="6"/>
      <c r="J343" s="623"/>
      <c r="K343" s="196">
        <v>2312002500</v>
      </c>
      <c r="L343" s="3" t="s">
        <v>112</v>
      </c>
      <c r="M343" s="56"/>
      <c r="N343" s="63"/>
      <c r="O343" s="56"/>
      <c r="P343" s="52"/>
      <c r="Q343" s="52"/>
      <c r="R343" s="31"/>
      <c r="S343" s="454"/>
      <c r="T343" s="31"/>
      <c r="U343" s="32">
        <v>0</v>
      </c>
      <c r="V343" s="31"/>
      <c r="W343" s="77"/>
      <c r="X343" s="31"/>
      <c r="Y343" s="32">
        <v>0</v>
      </c>
      <c r="Z343" s="31"/>
      <c r="AA343" s="31"/>
      <c r="AB343" s="31"/>
      <c r="AC343" s="32">
        <v>0</v>
      </c>
      <c r="AD343" s="31"/>
      <c r="AE343" s="31"/>
      <c r="AF343" s="31"/>
      <c r="AG343" s="32">
        <f>SUM(AD343:AF343)</f>
        <v>0</v>
      </c>
      <c r="AH343" s="32">
        <f>SUM(U343,Y343,AC343,AG343)</f>
        <v>0</v>
      </c>
      <c r="AI343" s="33">
        <f t="shared" si="211"/>
        <v>0</v>
      </c>
      <c r="AJ343" s="33">
        <f t="shared" si="210"/>
        <v>0</v>
      </c>
      <c r="AK343" s="109"/>
      <c r="AL343" s="109"/>
      <c r="AM343" s="109"/>
      <c r="AN343" s="109"/>
      <c r="AO343" s="109"/>
      <c r="AP343" s="109"/>
      <c r="AQ343" s="109"/>
      <c r="AR343" s="109"/>
    </row>
    <row r="344" spans="1:44" s="110" customFormat="1" ht="34.5" hidden="1" customHeight="1" outlineLevel="1" x14ac:dyDescent="0.25">
      <c r="A344" s="26">
        <v>1</v>
      </c>
      <c r="B344" s="26"/>
      <c r="C344" s="254"/>
      <c r="D344" s="113"/>
      <c r="E344" s="256"/>
      <c r="F344" s="166"/>
      <c r="G344" s="188"/>
      <c r="H344" s="6"/>
      <c r="I344" s="6"/>
      <c r="J344" s="623"/>
      <c r="K344" s="196"/>
      <c r="L344" s="3"/>
      <c r="M344" s="56"/>
      <c r="N344" s="63"/>
      <c r="O344" s="56"/>
      <c r="P344" s="52"/>
      <c r="Q344" s="52"/>
      <c r="R344" s="31"/>
      <c r="S344" s="31"/>
      <c r="T344" s="31"/>
      <c r="U344" s="32">
        <f>SUM(R344:T344)</f>
        <v>0</v>
      </c>
      <c r="V344" s="31"/>
      <c r="W344" s="77"/>
      <c r="X344" s="31"/>
      <c r="Y344" s="32">
        <f>SUM(V344:X344)</f>
        <v>0</v>
      </c>
      <c r="Z344" s="31"/>
      <c r="AA344" s="31"/>
      <c r="AB344" s="31"/>
      <c r="AC344" s="32">
        <f>SUM(Z344:AB344)</f>
        <v>0</v>
      </c>
      <c r="AD344" s="31"/>
      <c r="AE344" s="31"/>
      <c r="AF344" s="31"/>
      <c r="AG344" s="32">
        <f>SUM(AD344:AF344)</f>
        <v>0</v>
      </c>
      <c r="AH344" s="32">
        <f>SUM(U344,Y344,AC344,AG344)</f>
        <v>0</v>
      </c>
      <c r="AI344" s="33">
        <f t="shared" si="211"/>
        <v>0</v>
      </c>
      <c r="AJ344" s="33">
        <f t="shared" si="210"/>
        <v>0</v>
      </c>
    </row>
    <row r="345" spans="1:44" s="110" customFormat="1" ht="34.5" hidden="1" customHeight="1" outlineLevel="1" x14ac:dyDescent="0.25">
      <c r="A345" s="26">
        <v>2</v>
      </c>
      <c r="B345" s="26"/>
      <c r="C345" s="254"/>
      <c r="D345" s="254"/>
      <c r="E345" s="256"/>
      <c r="F345" s="166"/>
      <c r="G345" s="188"/>
      <c r="H345" s="6"/>
      <c r="I345" s="6"/>
      <c r="J345" s="623"/>
      <c r="K345" s="196"/>
      <c r="L345" s="3"/>
      <c r="M345" s="56"/>
      <c r="N345" s="63"/>
      <c r="O345" s="56"/>
      <c r="P345" s="52"/>
      <c r="Q345" s="52"/>
      <c r="R345" s="31"/>
      <c r="S345" s="31"/>
      <c r="T345" s="31"/>
      <c r="U345" s="32">
        <f t="shared" ref="U345:U354" si="212">SUM(R345:T345)</f>
        <v>0</v>
      </c>
      <c r="V345" s="31"/>
      <c r="W345" s="85"/>
      <c r="X345" s="31"/>
      <c r="Y345" s="32">
        <f t="shared" ref="Y345:Y354" si="213">SUM(V345:X345)</f>
        <v>0</v>
      </c>
      <c r="Z345" s="31"/>
      <c r="AA345" s="31"/>
      <c r="AB345" s="31"/>
      <c r="AC345" s="32">
        <f t="shared" ref="AC345:AC354" si="214">SUM(Z345:AB345)</f>
        <v>0</v>
      </c>
      <c r="AD345" s="31"/>
      <c r="AE345" s="31"/>
      <c r="AF345" s="31"/>
      <c r="AG345" s="32">
        <f t="shared" ref="AG345:AG347" si="215">SUM(AD345:AF345)</f>
        <v>0</v>
      </c>
      <c r="AH345" s="32">
        <f t="shared" ref="AH345:AH347" si="216">SUM(U345,Y345,AC345,AG345)</f>
        <v>0</v>
      </c>
      <c r="AI345" s="33">
        <f t="shared" si="211"/>
        <v>0</v>
      </c>
      <c r="AJ345" s="33">
        <f t="shared" si="210"/>
        <v>0</v>
      </c>
    </row>
    <row r="346" spans="1:44" s="110" customFormat="1" ht="34.5" hidden="1" customHeight="1" outlineLevel="1" x14ac:dyDescent="0.25">
      <c r="A346" s="26">
        <v>3</v>
      </c>
      <c r="B346" s="26"/>
      <c r="C346" s="254"/>
      <c r="D346" s="254"/>
      <c r="E346" s="256"/>
      <c r="F346" s="166"/>
      <c r="G346" s="188"/>
      <c r="H346" s="6"/>
      <c r="I346" s="6"/>
      <c r="J346" s="623"/>
      <c r="K346" s="196"/>
      <c r="L346" s="3"/>
      <c r="M346" s="56"/>
      <c r="N346" s="63"/>
      <c r="O346" s="56"/>
      <c r="P346" s="52"/>
      <c r="Q346" s="52"/>
      <c r="R346" s="31"/>
      <c r="S346" s="31"/>
      <c r="T346" s="31"/>
      <c r="U346" s="32">
        <f t="shared" si="212"/>
        <v>0</v>
      </c>
      <c r="V346" s="31"/>
      <c r="W346" s="85"/>
      <c r="X346" s="31"/>
      <c r="Y346" s="32">
        <f t="shared" si="213"/>
        <v>0</v>
      </c>
      <c r="Z346" s="31"/>
      <c r="AA346" s="31"/>
      <c r="AB346" s="31"/>
      <c r="AC346" s="32">
        <f t="shared" si="214"/>
        <v>0</v>
      </c>
      <c r="AD346" s="31"/>
      <c r="AE346" s="31"/>
      <c r="AF346" s="31"/>
      <c r="AG346" s="32">
        <f t="shared" si="215"/>
        <v>0</v>
      </c>
      <c r="AH346" s="32">
        <f t="shared" si="216"/>
        <v>0</v>
      </c>
      <c r="AI346" s="33">
        <f t="shared" si="211"/>
        <v>0</v>
      </c>
      <c r="AJ346" s="33">
        <f t="shared" si="210"/>
        <v>0</v>
      </c>
    </row>
    <row r="347" spans="1:44" s="110" customFormat="1" ht="34.5" hidden="1" customHeight="1" outlineLevel="1" x14ac:dyDescent="0.25">
      <c r="A347" s="26">
        <v>4</v>
      </c>
      <c r="B347" s="26"/>
      <c r="C347" s="255"/>
      <c r="D347" s="254"/>
      <c r="E347" s="256"/>
      <c r="F347" s="166"/>
      <c r="G347" s="188"/>
      <c r="H347" s="6"/>
      <c r="I347" s="6"/>
      <c r="J347" s="623"/>
      <c r="K347" s="196"/>
      <c r="L347" s="3"/>
      <c r="M347" s="56"/>
      <c r="N347" s="63"/>
      <c r="O347" s="56"/>
      <c r="P347" s="52"/>
      <c r="Q347" s="52"/>
      <c r="R347" s="31"/>
      <c r="S347" s="31"/>
      <c r="T347" s="31"/>
      <c r="U347" s="32">
        <f t="shared" si="212"/>
        <v>0</v>
      </c>
      <c r="V347" s="31"/>
      <c r="W347" s="85"/>
      <c r="X347" s="31"/>
      <c r="Y347" s="32">
        <f t="shared" si="213"/>
        <v>0</v>
      </c>
      <c r="Z347" s="31"/>
      <c r="AA347" s="31"/>
      <c r="AB347" s="31"/>
      <c r="AC347" s="32">
        <f t="shared" si="214"/>
        <v>0</v>
      </c>
      <c r="AD347" s="31"/>
      <c r="AE347" s="31"/>
      <c r="AF347" s="31"/>
      <c r="AG347" s="32">
        <f t="shared" si="215"/>
        <v>0</v>
      </c>
      <c r="AH347" s="32">
        <f t="shared" si="216"/>
        <v>0</v>
      </c>
      <c r="AI347" s="33">
        <f t="shared" si="211"/>
        <v>0</v>
      </c>
      <c r="AJ347" s="33">
        <f t="shared" si="210"/>
        <v>0</v>
      </c>
    </row>
    <row r="348" spans="1:44" s="110" customFormat="1" ht="34.5" hidden="1" customHeight="1" outlineLevel="1" x14ac:dyDescent="0.25">
      <c r="A348" s="26">
        <v>5</v>
      </c>
      <c r="B348" s="26"/>
      <c r="C348" s="254"/>
      <c r="D348" s="254"/>
      <c r="E348" s="256"/>
      <c r="F348" s="166"/>
      <c r="G348" s="188"/>
      <c r="H348" s="6"/>
      <c r="I348" s="6"/>
      <c r="J348" s="623"/>
      <c r="K348" s="196"/>
      <c r="L348" s="3"/>
      <c r="M348" s="56"/>
      <c r="N348" s="63"/>
      <c r="O348" s="56"/>
      <c r="P348" s="52"/>
      <c r="Q348" s="52"/>
      <c r="R348" s="31"/>
      <c r="S348" s="31"/>
      <c r="T348" s="31"/>
      <c r="U348" s="32">
        <f t="shared" si="212"/>
        <v>0</v>
      </c>
      <c r="V348" s="31"/>
      <c r="W348" s="85"/>
      <c r="X348" s="31"/>
      <c r="Y348" s="32">
        <f t="shared" si="213"/>
        <v>0</v>
      </c>
      <c r="Z348" s="31"/>
      <c r="AA348" s="31"/>
      <c r="AB348" s="31"/>
      <c r="AC348" s="32">
        <f t="shared" si="214"/>
        <v>0</v>
      </c>
      <c r="AD348" s="31"/>
      <c r="AE348" s="31"/>
      <c r="AF348" s="31"/>
      <c r="AG348" s="32">
        <f t="shared" ref="AG348:AG354" si="217">SUM(AD348:AF348)</f>
        <v>0</v>
      </c>
      <c r="AH348" s="32">
        <f t="shared" ref="AH348:AH354" si="218">SUM(U348,Y348,AC348,AG348)</f>
        <v>0</v>
      </c>
      <c r="AI348" s="33">
        <f t="shared" si="211"/>
        <v>0</v>
      </c>
      <c r="AJ348" s="33">
        <f t="shared" si="210"/>
        <v>0</v>
      </c>
    </row>
    <row r="349" spans="1:44" s="110" customFormat="1" ht="34.5" hidden="1" customHeight="1" outlineLevel="1" x14ac:dyDescent="0.25">
      <c r="A349" s="26">
        <v>6</v>
      </c>
      <c r="B349" s="26"/>
      <c r="C349" s="254"/>
      <c r="D349" s="254"/>
      <c r="E349" s="256"/>
      <c r="F349" s="166"/>
      <c r="G349" s="188"/>
      <c r="H349" s="6"/>
      <c r="I349" s="6"/>
      <c r="J349" s="623"/>
      <c r="K349" s="196"/>
      <c r="L349" s="3"/>
      <c r="M349" s="56"/>
      <c r="N349" s="63"/>
      <c r="O349" s="56"/>
      <c r="P349" s="52"/>
      <c r="Q349" s="52"/>
      <c r="R349" s="31"/>
      <c r="S349" s="31"/>
      <c r="T349" s="31"/>
      <c r="U349" s="32">
        <f t="shared" si="212"/>
        <v>0</v>
      </c>
      <c r="V349" s="31"/>
      <c r="W349" s="85"/>
      <c r="X349" s="31"/>
      <c r="Y349" s="32">
        <f t="shared" si="213"/>
        <v>0</v>
      </c>
      <c r="Z349" s="31"/>
      <c r="AA349" s="31"/>
      <c r="AB349" s="31"/>
      <c r="AC349" s="32">
        <f t="shared" si="214"/>
        <v>0</v>
      </c>
      <c r="AD349" s="31"/>
      <c r="AE349" s="31"/>
      <c r="AF349" s="31"/>
      <c r="AG349" s="32">
        <f t="shared" si="217"/>
        <v>0</v>
      </c>
      <c r="AH349" s="32">
        <f t="shared" si="218"/>
        <v>0</v>
      </c>
      <c r="AI349" s="33">
        <f t="shared" si="211"/>
        <v>0</v>
      </c>
      <c r="AJ349" s="33">
        <f t="shared" si="210"/>
        <v>0</v>
      </c>
    </row>
    <row r="350" spans="1:44" s="110" customFormat="1" ht="34.5" hidden="1" customHeight="1" outlineLevel="1" x14ac:dyDescent="0.25">
      <c r="A350" s="26">
        <v>7</v>
      </c>
      <c r="B350" s="26"/>
      <c r="C350" s="254"/>
      <c r="D350" s="254"/>
      <c r="E350" s="256"/>
      <c r="F350" s="166"/>
      <c r="G350" s="188"/>
      <c r="H350" s="6"/>
      <c r="I350" s="6"/>
      <c r="J350" s="623"/>
      <c r="K350" s="196"/>
      <c r="L350" s="3"/>
      <c r="M350" s="56"/>
      <c r="N350" s="63"/>
      <c r="O350" s="56"/>
      <c r="P350" s="52"/>
      <c r="Q350" s="52"/>
      <c r="R350" s="31"/>
      <c r="S350" s="31"/>
      <c r="T350" s="31"/>
      <c r="U350" s="32">
        <f t="shared" si="212"/>
        <v>0</v>
      </c>
      <c r="V350" s="31"/>
      <c r="W350" s="85"/>
      <c r="X350" s="31"/>
      <c r="Y350" s="32">
        <f t="shared" si="213"/>
        <v>0</v>
      </c>
      <c r="Z350" s="31"/>
      <c r="AA350" s="31"/>
      <c r="AB350" s="31"/>
      <c r="AC350" s="32">
        <f t="shared" si="214"/>
        <v>0</v>
      </c>
      <c r="AD350" s="31"/>
      <c r="AE350" s="31"/>
      <c r="AF350" s="31"/>
      <c r="AG350" s="32">
        <f t="shared" si="217"/>
        <v>0</v>
      </c>
      <c r="AH350" s="32">
        <f t="shared" si="218"/>
        <v>0</v>
      </c>
      <c r="AI350" s="33">
        <f t="shared" si="211"/>
        <v>0</v>
      </c>
      <c r="AJ350" s="33">
        <f t="shared" si="210"/>
        <v>0</v>
      </c>
    </row>
    <row r="351" spans="1:44" s="110" customFormat="1" ht="34.5" hidden="1" customHeight="1" outlineLevel="1" x14ac:dyDescent="0.25">
      <c r="A351" s="26">
        <v>8</v>
      </c>
      <c r="B351" s="26"/>
      <c r="C351" s="254"/>
      <c r="D351" s="254"/>
      <c r="E351" s="256"/>
      <c r="F351" s="166"/>
      <c r="G351" s="188"/>
      <c r="H351" s="6"/>
      <c r="I351" s="6"/>
      <c r="J351" s="623"/>
      <c r="K351" s="196"/>
      <c r="L351" s="3"/>
      <c r="M351" s="56"/>
      <c r="N351" s="63"/>
      <c r="O351" s="56"/>
      <c r="P351" s="52"/>
      <c r="Q351" s="52"/>
      <c r="R351" s="31"/>
      <c r="S351" s="31"/>
      <c r="T351" s="31"/>
      <c r="U351" s="32">
        <f t="shared" si="212"/>
        <v>0</v>
      </c>
      <c r="V351" s="31"/>
      <c r="W351" s="85"/>
      <c r="X351" s="31"/>
      <c r="Y351" s="32">
        <f t="shared" si="213"/>
        <v>0</v>
      </c>
      <c r="Z351" s="31"/>
      <c r="AA351" s="31"/>
      <c r="AB351" s="31"/>
      <c r="AC351" s="32">
        <f t="shared" si="214"/>
        <v>0</v>
      </c>
      <c r="AD351" s="31"/>
      <c r="AE351" s="31"/>
      <c r="AF351" s="31"/>
      <c r="AG351" s="32">
        <f t="shared" si="217"/>
        <v>0</v>
      </c>
      <c r="AH351" s="32">
        <f t="shared" si="218"/>
        <v>0</v>
      </c>
      <c r="AI351" s="33">
        <f t="shared" si="211"/>
        <v>0</v>
      </c>
      <c r="AJ351" s="33">
        <f t="shared" si="210"/>
        <v>0</v>
      </c>
    </row>
    <row r="352" spans="1:44" s="110" customFormat="1" ht="34.5" hidden="1" customHeight="1" outlineLevel="1" x14ac:dyDescent="0.25">
      <c r="A352" s="26">
        <v>9</v>
      </c>
      <c r="B352" s="26"/>
      <c r="C352" s="254"/>
      <c r="D352" s="254"/>
      <c r="E352" s="256"/>
      <c r="F352" s="166"/>
      <c r="G352" s="188"/>
      <c r="H352" s="6"/>
      <c r="I352" s="6"/>
      <c r="J352" s="623"/>
      <c r="K352" s="196"/>
      <c r="L352" s="3"/>
      <c r="M352" s="56"/>
      <c r="N352" s="63"/>
      <c r="O352" s="56"/>
      <c r="P352" s="52"/>
      <c r="Q352" s="52"/>
      <c r="R352" s="31"/>
      <c r="S352" s="31"/>
      <c r="T352" s="31"/>
      <c r="U352" s="32">
        <f t="shared" si="212"/>
        <v>0</v>
      </c>
      <c r="V352" s="31"/>
      <c r="W352" s="85"/>
      <c r="X352" s="31"/>
      <c r="Y352" s="32">
        <f t="shared" si="213"/>
        <v>0</v>
      </c>
      <c r="Z352" s="31"/>
      <c r="AA352" s="31"/>
      <c r="AB352" s="31"/>
      <c r="AC352" s="32">
        <f t="shared" si="214"/>
        <v>0</v>
      </c>
      <c r="AD352" s="31"/>
      <c r="AE352" s="31"/>
      <c r="AF352" s="31"/>
      <c r="AG352" s="32">
        <f t="shared" si="217"/>
        <v>0</v>
      </c>
      <c r="AH352" s="32">
        <f t="shared" si="218"/>
        <v>0</v>
      </c>
      <c r="AI352" s="33">
        <f t="shared" si="211"/>
        <v>0</v>
      </c>
      <c r="AJ352" s="33">
        <f t="shared" si="210"/>
        <v>0</v>
      </c>
    </row>
    <row r="353" spans="1:44" s="110" customFormat="1" ht="34.5" hidden="1" customHeight="1" outlineLevel="1" x14ac:dyDescent="0.25">
      <c r="A353" s="26">
        <v>10</v>
      </c>
      <c r="B353" s="26"/>
      <c r="C353" s="254"/>
      <c r="D353" s="254"/>
      <c r="E353" s="256"/>
      <c r="F353" s="166"/>
      <c r="G353" s="188"/>
      <c r="H353" s="6"/>
      <c r="I353" s="6"/>
      <c r="J353" s="623"/>
      <c r="K353" s="196"/>
      <c r="L353" s="3"/>
      <c r="M353" s="56"/>
      <c r="N353" s="63"/>
      <c r="O353" s="56"/>
      <c r="P353" s="52"/>
      <c r="Q353" s="52"/>
      <c r="R353" s="31"/>
      <c r="S353" s="31"/>
      <c r="T353" s="31"/>
      <c r="U353" s="32">
        <f t="shared" si="212"/>
        <v>0</v>
      </c>
      <c r="V353" s="31"/>
      <c r="W353" s="85"/>
      <c r="X353" s="31"/>
      <c r="Y353" s="32">
        <f t="shared" si="213"/>
        <v>0</v>
      </c>
      <c r="Z353" s="31"/>
      <c r="AA353" s="31"/>
      <c r="AB353" s="31"/>
      <c r="AC353" s="32">
        <f t="shared" si="214"/>
        <v>0</v>
      </c>
      <c r="AD353" s="31"/>
      <c r="AE353" s="31"/>
      <c r="AF353" s="31"/>
      <c r="AG353" s="32">
        <f t="shared" si="217"/>
        <v>0</v>
      </c>
      <c r="AH353" s="32">
        <f t="shared" si="218"/>
        <v>0</v>
      </c>
      <c r="AI353" s="33">
        <f t="shared" si="211"/>
        <v>0</v>
      </c>
      <c r="AJ353" s="33">
        <f t="shared" si="210"/>
        <v>0</v>
      </c>
    </row>
    <row r="354" spans="1:44" s="110" customFormat="1" ht="34.5" hidden="1" customHeight="1" outlineLevel="1" x14ac:dyDescent="0.25">
      <c r="A354" s="26">
        <v>11</v>
      </c>
      <c r="B354" s="26"/>
      <c r="C354" s="254"/>
      <c r="D354" s="254"/>
      <c r="E354" s="256"/>
      <c r="F354" s="166"/>
      <c r="G354" s="188"/>
      <c r="H354" s="6"/>
      <c r="I354" s="6"/>
      <c r="J354" s="623"/>
      <c r="K354" s="196"/>
      <c r="L354" s="3"/>
      <c r="M354" s="56"/>
      <c r="N354" s="63"/>
      <c r="O354" s="56"/>
      <c r="P354" s="52"/>
      <c r="Q354" s="52"/>
      <c r="R354" s="31"/>
      <c r="S354" s="31"/>
      <c r="T354" s="31"/>
      <c r="U354" s="32">
        <f t="shared" si="212"/>
        <v>0</v>
      </c>
      <c r="V354" s="31"/>
      <c r="W354" s="85"/>
      <c r="X354" s="31"/>
      <c r="Y354" s="32">
        <f t="shared" si="213"/>
        <v>0</v>
      </c>
      <c r="Z354" s="31"/>
      <c r="AA354" s="31"/>
      <c r="AB354" s="31"/>
      <c r="AC354" s="32">
        <f t="shared" si="214"/>
        <v>0</v>
      </c>
      <c r="AD354" s="31"/>
      <c r="AE354" s="31"/>
      <c r="AF354" s="31"/>
      <c r="AG354" s="32">
        <f t="shared" si="217"/>
        <v>0</v>
      </c>
      <c r="AH354" s="32">
        <f t="shared" si="218"/>
        <v>0</v>
      </c>
      <c r="AI354" s="33">
        <f t="shared" si="211"/>
        <v>0</v>
      </c>
      <c r="AJ354" s="33">
        <f t="shared" si="210"/>
        <v>0</v>
      </c>
    </row>
    <row r="355" spans="1:44" s="74" customFormat="1" ht="12.75" customHeight="1" x14ac:dyDescent="0.25">
      <c r="A355" s="599" t="s">
        <v>71</v>
      </c>
      <c r="B355" s="601"/>
      <c r="C355" s="601"/>
      <c r="D355" s="601"/>
      <c r="E355" s="601"/>
      <c r="F355" s="601"/>
      <c r="G355" s="601"/>
      <c r="H355" s="601"/>
      <c r="I355" s="602"/>
      <c r="J355" s="455">
        <f>J340</f>
        <v>6936813029</v>
      </c>
      <c r="K355" s="455">
        <f>SUM(K341:K354)</f>
        <v>2539458609</v>
      </c>
      <c r="L355" s="479"/>
      <c r="M355" s="455">
        <f>SUM(M341:M354)</f>
        <v>0</v>
      </c>
      <c r="N355" s="455">
        <f>SUM(N341:N354)</f>
        <v>0</v>
      </c>
      <c r="O355" s="455">
        <f>SUM(O341:O354)</f>
        <v>0</v>
      </c>
      <c r="P355" s="457"/>
      <c r="Q355" s="458"/>
      <c r="R355" s="455">
        <f t="shared" ref="R355:AH355" si="219">SUM(R341:R354)</f>
        <v>7668291</v>
      </c>
      <c r="S355" s="455">
        <f t="shared" si="219"/>
        <v>14499605</v>
      </c>
      <c r="T355" s="455">
        <f t="shared" si="219"/>
        <v>8836302</v>
      </c>
      <c r="U355" s="455">
        <f t="shared" si="219"/>
        <v>31004198</v>
      </c>
      <c r="V355" s="455">
        <f t="shared" si="219"/>
        <v>0</v>
      </c>
      <c r="W355" s="455">
        <f t="shared" si="219"/>
        <v>0</v>
      </c>
      <c r="X355" s="455">
        <f t="shared" si="219"/>
        <v>0</v>
      </c>
      <c r="Y355" s="455">
        <f t="shared" si="219"/>
        <v>0</v>
      </c>
      <c r="Z355" s="455">
        <f t="shared" si="219"/>
        <v>0</v>
      </c>
      <c r="AA355" s="455">
        <f t="shared" si="219"/>
        <v>0</v>
      </c>
      <c r="AB355" s="455">
        <f t="shared" si="219"/>
        <v>0</v>
      </c>
      <c r="AC355" s="455">
        <f t="shared" si="219"/>
        <v>0</v>
      </c>
      <c r="AD355" s="455">
        <f t="shared" si="219"/>
        <v>0</v>
      </c>
      <c r="AE355" s="455">
        <f t="shared" si="219"/>
        <v>0</v>
      </c>
      <c r="AF355" s="455">
        <f t="shared" si="219"/>
        <v>0</v>
      </c>
      <c r="AG355" s="455">
        <f t="shared" si="219"/>
        <v>0</v>
      </c>
      <c r="AH355" s="455">
        <f t="shared" si="219"/>
        <v>31004198</v>
      </c>
      <c r="AI355" s="459">
        <f>IF(ISERROR(AH355/J355),0,AH355/J355)</f>
        <v>4.469516169800747E-3</v>
      </c>
      <c r="AJ355" s="459">
        <f>IF(ISERROR(AH355/$AH$356),0,AH355/$AH$356)</f>
        <v>1.5997643236717925E-2</v>
      </c>
      <c r="AK355" s="12"/>
      <c r="AL355" s="12"/>
      <c r="AM355" s="12"/>
      <c r="AN355" s="12"/>
      <c r="AO355" s="12"/>
      <c r="AP355" s="12"/>
      <c r="AQ355" s="12"/>
      <c r="AR355" s="12"/>
    </row>
    <row r="356" spans="1:44" s="70" customFormat="1" ht="15" customHeight="1" x14ac:dyDescent="0.25">
      <c r="A356" s="587" t="str">
        <f>"TOTAL ASIG."&amp;" "&amp;$A$5</f>
        <v>TOTAL ASIG. 24-03-998 "Programa Noche Digna"</v>
      </c>
      <c r="B356" s="588"/>
      <c r="C356" s="588"/>
      <c r="D356" s="588"/>
      <c r="E356" s="588"/>
      <c r="F356" s="588"/>
      <c r="G356" s="588"/>
      <c r="H356" s="588"/>
      <c r="I356" s="589"/>
      <c r="J356" s="528">
        <f>SUM(J18,J28,J39,J50,J89,J103,J121,J157,J172,J192,J206,J216,J228,J252,J240,J339,J355)</f>
        <v>11053000000</v>
      </c>
      <c r="K356" s="528">
        <f>+K18+K28+K39+K50+K89+K103+K121+K157+K172+K192+K206+K216+K339+K228+K240+K355+K252</f>
        <v>6355436203</v>
      </c>
      <c r="L356" s="529"/>
      <c r="M356" s="528" t="e">
        <f>+M18+M28+M39+M50+M89+M103+M121+M157+M172+M192+M206+M216+M339+M228+M240+M355</f>
        <v>#REF!</v>
      </c>
      <c r="N356" s="528" t="e">
        <f>+N18+N28+N39+N50+N89+N103+N121+N157+N172+N192+N206+N216+N339+N228+N240+N355</f>
        <v>#REF!</v>
      </c>
      <c r="O356" s="528" t="e">
        <f>+O18+O28+O39+O50+O89+O103+O121+O157+O172+O192+O206+O216+O339+O228+O240+O355</f>
        <v>#REF!</v>
      </c>
      <c r="P356" s="530"/>
      <c r="Q356" s="531"/>
      <c r="R356" s="528">
        <f t="shared" ref="R356:AG356" si="220">+R18+R28+R39+R50+R89+R103+R121+R157+R172+R192+R206+R216+R339+R228+R240+R355</f>
        <v>107525491</v>
      </c>
      <c r="S356" s="528">
        <f t="shared" si="220"/>
        <v>295802905</v>
      </c>
      <c r="T356" s="528">
        <f t="shared" si="220"/>
        <v>1379503949</v>
      </c>
      <c r="U356" s="528">
        <f t="shared" si="220"/>
        <v>1758884845</v>
      </c>
      <c r="V356" s="528">
        <f t="shared" si="220"/>
        <v>0</v>
      </c>
      <c r="W356" s="528">
        <f t="shared" si="220"/>
        <v>0</v>
      </c>
      <c r="X356" s="528">
        <f t="shared" si="220"/>
        <v>0</v>
      </c>
      <c r="Y356" s="528">
        <f t="shared" si="220"/>
        <v>0</v>
      </c>
      <c r="Z356" s="528">
        <f t="shared" si="220"/>
        <v>0</v>
      </c>
      <c r="AA356" s="528">
        <f t="shared" si="220"/>
        <v>0</v>
      </c>
      <c r="AB356" s="528">
        <f t="shared" si="220"/>
        <v>0</v>
      </c>
      <c r="AC356" s="528">
        <f t="shared" si="220"/>
        <v>0</v>
      </c>
      <c r="AD356" s="528">
        <f t="shared" si="220"/>
        <v>0</v>
      </c>
      <c r="AE356" s="528">
        <f t="shared" si="220"/>
        <v>0</v>
      </c>
      <c r="AF356" s="528">
        <f t="shared" si="220"/>
        <v>0</v>
      </c>
      <c r="AG356" s="528">
        <f t="shared" si="220"/>
        <v>0</v>
      </c>
      <c r="AH356" s="528">
        <f>+AH18+AH28+AH39+AH50+AH89+AH103+AH121+AH157+AH172+AH192+AH206+AH216+AH339+AH228+AH240+AH355+AH252</f>
        <v>1938047845</v>
      </c>
      <c r="AI356" s="532">
        <f>IF(ISERROR(AH356/J356),0,AH356/J356)</f>
        <v>0.17534134126481499</v>
      </c>
      <c r="AJ356" s="532">
        <f>IF(ISERROR(AH356/$AH$356),0,AH356/$AH$356)</f>
        <v>1</v>
      </c>
      <c r="AK356" s="15"/>
      <c r="AL356" s="15"/>
      <c r="AM356" s="15"/>
      <c r="AN356" s="15"/>
      <c r="AO356" s="15"/>
      <c r="AP356" s="15"/>
      <c r="AQ356" s="15"/>
      <c r="AR356" s="15"/>
    </row>
    <row r="357" spans="1:44" x14ac:dyDescent="0.25">
      <c r="J357" s="46"/>
      <c r="R357" s="46"/>
      <c r="S357" s="46"/>
      <c r="T357" s="46"/>
      <c r="V357" s="46"/>
      <c r="W357" s="46"/>
      <c r="X357" s="46"/>
      <c r="Z357" s="46"/>
      <c r="AA357" s="46"/>
      <c r="AB357" s="46"/>
      <c r="AD357" s="46"/>
      <c r="AE357" s="46"/>
      <c r="AK357" s="12"/>
      <c r="AL357" s="12"/>
      <c r="AM357" s="12"/>
      <c r="AN357" s="12"/>
      <c r="AO357" s="12"/>
      <c r="AP357" s="12"/>
      <c r="AQ357" s="12"/>
      <c r="AR357" s="12"/>
    </row>
    <row r="358" spans="1:44" x14ac:dyDescent="0.25">
      <c r="J358" s="217"/>
      <c r="R358" s="46"/>
      <c r="S358" s="46"/>
      <c r="T358" s="46"/>
      <c r="V358" s="46"/>
      <c r="W358" s="46"/>
      <c r="X358" s="46"/>
      <c r="Z358" s="46"/>
      <c r="AA358" s="46"/>
      <c r="AB358" s="46"/>
      <c r="AD358" s="46"/>
      <c r="AE358" s="46"/>
      <c r="AK358" s="12"/>
      <c r="AL358" s="12"/>
      <c r="AM358" s="12"/>
      <c r="AN358" s="12"/>
      <c r="AO358" s="12"/>
      <c r="AP358" s="12"/>
      <c r="AQ358" s="12"/>
      <c r="AR358" s="12"/>
    </row>
    <row r="359" spans="1:44" x14ac:dyDescent="0.25">
      <c r="J359" s="212"/>
      <c r="R359" s="46"/>
      <c r="S359" s="46"/>
      <c r="T359" s="46"/>
      <c r="V359" s="46"/>
      <c r="W359" s="46"/>
      <c r="X359" s="46"/>
      <c r="Z359" s="46"/>
      <c r="AA359" s="46"/>
      <c r="AB359" s="46"/>
      <c r="AD359" s="46"/>
      <c r="AE359" s="46"/>
      <c r="AF359" s="46"/>
    </row>
    <row r="360" spans="1:44" x14ac:dyDescent="0.25">
      <c r="J360" s="217"/>
      <c r="K360" s="13"/>
      <c r="R360" s="46"/>
      <c r="S360" s="46"/>
      <c r="T360" s="46"/>
      <c r="V360" s="46"/>
      <c r="W360" s="46"/>
      <c r="X360" s="46"/>
      <c r="Z360" s="46"/>
      <c r="AA360" s="46"/>
      <c r="AB360" s="46"/>
      <c r="AD360" s="46"/>
      <c r="AE360" s="46"/>
      <c r="AK360" s="12"/>
      <c r="AL360" s="12"/>
      <c r="AM360" s="12"/>
      <c r="AN360" s="12"/>
      <c r="AO360" s="12"/>
      <c r="AP360" s="12"/>
      <c r="AQ360" s="12"/>
      <c r="AR360" s="12"/>
    </row>
    <row r="361" spans="1:44" x14ac:dyDescent="0.25">
      <c r="J361" s="218"/>
      <c r="R361" s="46"/>
      <c r="S361" s="46"/>
      <c r="T361" s="46"/>
      <c r="V361" s="46"/>
      <c r="W361" s="46"/>
      <c r="X361" s="46"/>
      <c r="Z361" s="46"/>
      <c r="AA361" s="46"/>
      <c r="AB361" s="46"/>
      <c r="AD361" s="46"/>
      <c r="AE361" s="46"/>
      <c r="AF361" s="46"/>
    </row>
    <row r="362" spans="1:44" x14ac:dyDescent="0.25">
      <c r="J362" s="217"/>
      <c r="K362" s="13"/>
      <c r="R362" s="46"/>
      <c r="S362" s="46"/>
      <c r="T362" s="46"/>
      <c r="V362" s="46"/>
      <c r="W362" s="46"/>
      <c r="X362" s="46"/>
      <c r="Z362" s="46"/>
      <c r="AA362" s="46"/>
      <c r="AB362" s="46"/>
      <c r="AD362" s="46"/>
      <c r="AE362" s="46"/>
      <c r="AF362" s="46"/>
    </row>
    <row r="363" spans="1:44" x14ac:dyDescent="0.25">
      <c r="E363" s="519"/>
      <c r="J363" s="217"/>
      <c r="R363" s="46"/>
      <c r="S363" s="46"/>
      <c r="T363" s="46"/>
      <c r="V363" s="46"/>
      <c r="W363" s="46"/>
      <c r="X363" s="46"/>
      <c r="Z363" s="46"/>
      <c r="AA363" s="46"/>
      <c r="AB363" s="46"/>
      <c r="AD363" s="46"/>
      <c r="AE363" s="46"/>
      <c r="AF363" s="46"/>
    </row>
    <row r="364" spans="1:44" x14ac:dyDescent="0.25">
      <c r="J364" s="46"/>
      <c r="K364" s="13"/>
      <c r="R364" s="46"/>
      <c r="S364" s="46"/>
      <c r="T364" s="46"/>
      <c r="V364" s="46"/>
      <c r="W364" s="46"/>
      <c r="X364" s="46"/>
      <c r="Z364" s="46"/>
      <c r="AA364" s="46"/>
      <c r="AB364" s="46"/>
      <c r="AD364" s="46"/>
      <c r="AE364" s="46"/>
    </row>
    <row r="365" spans="1:44" x14ac:dyDescent="0.25">
      <c r="A365" s="15"/>
      <c r="J365" s="46"/>
      <c r="R365" s="46"/>
      <c r="S365" s="46"/>
      <c r="T365" s="46"/>
      <c r="V365" s="46"/>
      <c r="W365" s="46"/>
      <c r="X365" s="46"/>
      <c r="Z365" s="46"/>
      <c r="AA365" s="46"/>
      <c r="AB365" s="46"/>
      <c r="AD365" s="46"/>
      <c r="AE365" s="46"/>
      <c r="AF365" s="46"/>
    </row>
    <row r="366" spans="1:44" x14ac:dyDescent="0.25">
      <c r="A366" s="15"/>
      <c r="J366" s="46"/>
      <c r="L366" s="360"/>
      <c r="R366" s="46"/>
      <c r="S366" s="46"/>
      <c r="T366" s="46"/>
      <c r="V366" s="46"/>
      <c r="W366" s="46"/>
      <c r="X366" s="46"/>
      <c r="Z366" s="46"/>
      <c r="AA366" s="46"/>
      <c r="AB366" s="46"/>
      <c r="AD366" s="46"/>
      <c r="AE366" s="46"/>
      <c r="AF366" s="46"/>
    </row>
    <row r="367" spans="1:44" x14ac:dyDescent="0.25">
      <c r="A367" s="15"/>
      <c r="J367" s="46"/>
      <c r="R367" s="46"/>
      <c r="S367" s="46"/>
      <c r="T367" s="46"/>
      <c r="V367" s="46"/>
      <c r="W367" s="46"/>
      <c r="X367" s="46"/>
      <c r="Z367" s="46"/>
      <c r="AA367" s="46"/>
      <c r="AB367" s="46"/>
      <c r="AD367" s="46"/>
      <c r="AE367" s="46"/>
      <c r="AF367" s="46"/>
    </row>
    <row r="368" spans="1:44" x14ac:dyDescent="0.25">
      <c r="A368" s="15"/>
      <c r="J368" s="46"/>
      <c r="R368" s="46"/>
      <c r="S368" s="46"/>
      <c r="T368" s="46"/>
      <c r="V368" s="46"/>
      <c r="W368" s="46"/>
      <c r="X368" s="46"/>
      <c r="Z368" s="46"/>
      <c r="AA368" s="46"/>
      <c r="AB368" s="46"/>
      <c r="AD368" s="46"/>
      <c r="AE368" s="46"/>
      <c r="AF368" s="46"/>
    </row>
    <row r="369" spans="1:36" x14ac:dyDescent="0.25">
      <c r="A369" s="15"/>
      <c r="J369" s="46"/>
      <c r="R369" s="46"/>
      <c r="S369" s="46"/>
      <c r="T369" s="46"/>
      <c r="V369" s="46"/>
      <c r="W369" s="46"/>
      <c r="X369" s="46"/>
      <c r="Z369" s="46"/>
      <c r="AA369" s="46"/>
      <c r="AB369" s="46"/>
      <c r="AD369" s="46"/>
      <c r="AE369" s="46"/>
      <c r="AF369" s="46"/>
    </row>
    <row r="370" spans="1:36" x14ac:dyDescent="0.25">
      <c r="A370" s="15"/>
      <c r="J370" s="46"/>
      <c r="R370" s="46"/>
      <c r="S370" s="46"/>
      <c r="T370" s="46"/>
      <c r="V370" s="46"/>
      <c r="W370" s="46"/>
      <c r="X370" s="46"/>
      <c r="Z370" s="46"/>
      <c r="AA370" s="46"/>
      <c r="AB370" s="46"/>
      <c r="AD370" s="46"/>
      <c r="AE370" s="46"/>
      <c r="AF370" s="46"/>
      <c r="AG370" s="15"/>
      <c r="AH370" s="15"/>
      <c r="AI370" s="15"/>
      <c r="AJ370" s="15"/>
    </row>
    <row r="371" spans="1:36" x14ac:dyDescent="0.25">
      <c r="A371" s="15"/>
      <c r="J371" s="46"/>
      <c r="R371" s="46"/>
      <c r="S371" s="46"/>
      <c r="T371" s="46"/>
      <c r="V371" s="46"/>
      <c r="W371" s="46"/>
      <c r="X371" s="46"/>
      <c r="Z371" s="46"/>
      <c r="AA371" s="46"/>
      <c r="AB371" s="46"/>
      <c r="AD371" s="46"/>
      <c r="AE371" s="46"/>
      <c r="AF371" s="46"/>
      <c r="AG371" s="15"/>
      <c r="AH371" s="15"/>
      <c r="AI371" s="15"/>
      <c r="AJ371" s="15"/>
    </row>
    <row r="372" spans="1:36" x14ac:dyDescent="0.25">
      <c r="A372" s="15"/>
      <c r="J372" s="46"/>
      <c r="R372" s="46"/>
      <c r="S372" s="46"/>
      <c r="T372" s="46"/>
      <c r="V372" s="46"/>
      <c r="W372" s="46"/>
      <c r="X372" s="46"/>
      <c r="Z372" s="46"/>
      <c r="AA372" s="46"/>
      <c r="AB372" s="46"/>
      <c r="AD372" s="46"/>
      <c r="AE372" s="46"/>
      <c r="AF372" s="46"/>
      <c r="AG372" s="15"/>
      <c r="AH372" s="15"/>
      <c r="AI372" s="15"/>
      <c r="AJ372" s="15"/>
    </row>
    <row r="373" spans="1:36" x14ac:dyDescent="0.25">
      <c r="A373" s="15"/>
      <c r="J373" s="46"/>
      <c r="R373" s="46"/>
      <c r="S373" s="46"/>
      <c r="T373" s="46"/>
      <c r="V373" s="46"/>
      <c r="W373" s="46"/>
      <c r="X373" s="46"/>
      <c r="Z373" s="46"/>
      <c r="AA373" s="46"/>
      <c r="AB373" s="46"/>
      <c r="AD373" s="46"/>
      <c r="AE373" s="46"/>
      <c r="AF373" s="46"/>
      <c r="AG373" s="15"/>
      <c r="AH373" s="15"/>
      <c r="AI373" s="15"/>
      <c r="AJ373" s="15"/>
    </row>
  </sheetData>
  <mergeCells count="12536">
    <mergeCell ref="J340:J354"/>
    <mergeCell ref="J253:J338"/>
    <mergeCell ref="J241:J251"/>
    <mergeCell ref="J173:J191"/>
    <mergeCell ref="A122:E122"/>
    <mergeCell ref="A157:I157"/>
    <mergeCell ref="A158:E158"/>
    <mergeCell ref="A172:I172"/>
    <mergeCell ref="A173:E173"/>
    <mergeCell ref="A192:I192"/>
    <mergeCell ref="A193:E193"/>
    <mergeCell ref="A206:I206"/>
    <mergeCell ref="A207:E207"/>
    <mergeCell ref="A340:E340"/>
    <mergeCell ref="A355:I355"/>
    <mergeCell ref="A356:I356"/>
    <mergeCell ref="A217:E217"/>
    <mergeCell ref="A228:I228"/>
    <mergeCell ref="A229:E229"/>
    <mergeCell ref="A240:I240"/>
    <mergeCell ref="A339:I339"/>
    <mergeCell ref="ER5:FL5"/>
    <mergeCell ref="FM5:GG5"/>
    <mergeCell ref="GH5:HB5"/>
    <mergeCell ref="HC5:HW5"/>
    <mergeCell ref="HX5:IR5"/>
    <mergeCell ref="AQ5:BK5"/>
    <mergeCell ref="CG5:DA5"/>
    <mergeCell ref="DB5:DV5"/>
    <mergeCell ref="DW5:EQ5"/>
    <mergeCell ref="M6:O6"/>
    <mergeCell ref="A216:I216"/>
    <mergeCell ref="A104:E104"/>
    <mergeCell ref="A121:I121"/>
    <mergeCell ref="BK6:BK7"/>
    <mergeCell ref="BL6:BL7"/>
    <mergeCell ref="BM6:BM7"/>
    <mergeCell ref="BO6:BO7"/>
    <mergeCell ref="BP6:BP7"/>
    <mergeCell ref="BB6:BB7"/>
    <mergeCell ref="BC6:BE6"/>
    <mergeCell ref="BF6:BF7"/>
    <mergeCell ref="BG6:BG7"/>
    <mergeCell ref="BH6:BJ6"/>
    <mergeCell ref="AV6:AV7"/>
    <mergeCell ref="AW6:AW7"/>
    <mergeCell ref="AX6:AY6"/>
    <mergeCell ref="AZ6:AZ7"/>
    <mergeCell ref="BA6:BA7"/>
    <mergeCell ref="AQ6:AQ7"/>
    <mergeCell ref="AR6:AR7"/>
    <mergeCell ref="AT6:AT7"/>
    <mergeCell ref="AU6:AU7"/>
    <mergeCell ref="A6:A7"/>
    <mergeCell ref="B6:B7"/>
    <mergeCell ref="D6:D7"/>
    <mergeCell ref="E6:E7"/>
    <mergeCell ref="F6:F7"/>
    <mergeCell ref="G6:G7"/>
    <mergeCell ref="J122:J156"/>
    <mergeCell ref="J158:J171"/>
    <mergeCell ref="J229:J239"/>
    <mergeCell ref="EA6:EA7"/>
    <mergeCell ref="DN6:DP6"/>
    <mergeCell ref="H6:I6"/>
    <mergeCell ref="J6:J7"/>
    <mergeCell ref="K6:K7"/>
    <mergeCell ref="L6:L7"/>
    <mergeCell ref="P6:P7"/>
    <mergeCell ref="Q6:Q7"/>
    <mergeCell ref="R6:T6"/>
    <mergeCell ref="U6:U7"/>
    <mergeCell ref="Y6:Y7"/>
    <mergeCell ref="AG6:AG7"/>
    <mergeCell ref="A103:I103"/>
    <mergeCell ref="A8:E8"/>
    <mergeCell ref="A19:E19"/>
    <mergeCell ref="A28:I28"/>
    <mergeCell ref="A29:E29"/>
    <mergeCell ref="A39:I39"/>
    <mergeCell ref="A40:E40"/>
    <mergeCell ref="A50:I50"/>
    <mergeCell ref="A51:E51"/>
    <mergeCell ref="A89:I89"/>
    <mergeCell ref="A90:E90"/>
    <mergeCell ref="AP6:AP7"/>
    <mergeCell ref="A5:AJ5"/>
    <mergeCell ref="V6:X6"/>
    <mergeCell ref="Z6:AB6"/>
    <mergeCell ref="AC6:AC7"/>
    <mergeCell ref="AD6:AF6"/>
    <mergeCell ref="AH6:AH7"/>
    <mergeCell ref="AI6:AJ6"/>
    <mergeCell ref="J19:J27"/>
    <mergeCell ref="J90:J102"/>
    <mergeCell ref="C6:C7"/>
    <mergeCell ref="A18:I18"/>
    <mergeCell ref="J104:J120"/>
    <mergeCell ref="J193:J205"/>
    <mergeCell ref="J29:J38"/>
    <mergeCell ref="J41:J49"/>
    <mergeCell ref="J51:J88"/>
    <mergeCell ref="J207:J215"/>
    <mergeCell ref="J217:J227"/>
    <mergeCell ref="ACX5:ADR5"/>
    <mergeCell ref="ADS5:AEM5"/>
    <mergeCell ref="AEN5:AFH5"/>
    <mergeCell ref="AFI5:AGC5"/>
    <mergeCell ref="AGD5:AGX5"/>
    <mergeCell ref="YW5:ZQ5"/>
    <mergeCell ref="ZR5:AAL5"/>
    <mergeCell ref="AAM5:ABG5"/>
    <mergeCell ref="ABH5:ACB5"/>
    <mergeCell ref="ACC5:ACW5"/>
    <mergeCell ref="UV5:VP5"/>
    <mergeCell ref="VQ5:WK5"/>
    <mergeCell ref="WL5:XF5"/>
    <mergeCell ref="XG5:YA5"/>
    <mergeCell ref="YB5:YV5"/>
    <mergeCell ref="QU5:RO5"/>
    <mergeCell ref="RP5:SJ5"/>
    <mergeCell ref="SK5:TE5"/>
    <mergeCell ref="TF5:TZ5"/>
    <mergeCell ref="UA5:UU5"/>
    <mergeCell ref="MT5:NN5"/>
    <mergeCell ref="NO5:OI5"/>
    <mergeCell ref="OJ5:PD5"/>
    <mergeCell ref="PE5:PY5"/>
    <mergeCell ref="PZ5:QT5"/>
    <mergeCell ref="IS5:JM5"/>
    <mergeCell ref="JN5:KH5"/>
    <mergeCell ref="KI5:LC5"/>
    <mergeCell ref="LD5:LX5"/>
    <mergeCell ref="LY5:MS5"/>
    <mergeCell ref="FL6:FL7"/>
    <mergeCell ref="FM6:FM7"/>
    <mergeCell ref="FN6:FN7"/>
    <mergeCell ref="FP6:FP7"/>
    <mergeCell ref="FQ6:FQ7"/>
    <mergeCell ref="CN6:CO6"/>
    <mergeCell ref="CP6:CP7"/>
    <mergeCell ref="CQ6:CQ7"/>
    <mergeCell ref="CF6:CF7"/>
    <mergeCell ref="CG6:CG7"/>
    <mergeCell ref="CH6:CH7"/>
    <mergeCell ref="CJ6:CJ7"/>
    <mergeCell ref="CK6:CK7"/>
    <mergeCell ref="BW6:BW7"/>
    <mergeCell ref="BX6:BZ6"/>
    <mergeCell ref="CA6:CA7"/>
    <mergeCell ref="CB6:CB7"/>
    <mergeCell ref="CC6:CE6"/>
    <mergeCell ref="BQ6:BQ7"/>
    <mergeCell ref="BR6:BR7"/>
    <mergeCell ref="BS6:BT6"/>
    <mergeCell ref="BU6:BU7"/>
    <mergeCell ref="BV6:BV7"/>
    <mergeCell ref="FC6:FC7"/>
    <mergeCell ref="FD6:FF6"/>
    <mergeCell ref="FG6:FG7"/>
    <mergeCell ref="FH6:FH7"/>
    <mergeCell ref="A1:AJ1"/>
    <mergeCell ref="A2:AJ2"/>
    <mergeCell ref="A3:AJ3"/>
    <mergeCell ref="A4:AJ4"/>
    <mergeCell ref="BFE5:BFY5"/>
    <mergeCell ref="BFZ5:BGT5"/>
    <mergeCell ref="BGU5:BHO5"/>
    <mergeCell ref="BHP5:BIJ5"/>
    <mergeCell ref="BIK5:BJE5"/>
    <mergeCell ref="BBD5:BBX5"/>
    <mergeCell ref="BBY5:BCS5"/>
    <mergeCell ref="BCT5:BDN5"/>
    <mergeCell ref="BDO5:BEI5"/>
    <mergeCell ref="BEJ5:BFD5"/>
    <mergeCell ref="AXC5:AXW5"/>
    <mergeCell ref="AXX5:AYR5"/>
    <mergeCell ref="AYS5:AZM5"/>
    <mergeCell ref="AZN5:BAH5"/>
    <mergeCell ref="BAI5:BBC5"/>
    <mergeCell ref="ATB5:ATV5"/>
    <mergeCell ref="ATW5:AUQ5"/>
    <mergeCell ref="AUR5:AVL5"/>
    <mergeCell ref="AVM5:AWG5"/>
    <mergeCell ref="AWH5:AXB5"/>
    <mergeCell ref="APA5:APU5"/>
    <mergeCell ref="APV5:AQP5"/>
    <mergeCell ref="AQQ5:ARK5"/>
    <mergeCell ref="ARL5:ASF5"/>
    <mergeCell ref="ASG5:ATA5"/>
    <mergeCell ref="AKZ5:ALT5"/>
    <mergeCell ref="ALU5:AMO5"/>
    <mergeCell ref="AMP5:ANJ5"/>
    <mergeCell ref="ANK5:AOE5"/>
    <mergeCell ref="AOF5:AOZ5"/>
    <mergeCell ref="AGY5:AHS5"/>
    <mergeCell ref="AHT5:AIN5"/>
    <mergeCell ref="AIO5:AJI5"/>
    <mergeCell ref="AJJ5:AKD5"/>
    <mergeCell ref="AKE5:AKY5"/>
    <mergeCell ref="CHL5:CIF5"/>
    <mergeCell ref="CIG5:CJA5"/>
    <mergeCell ref="CJB5:CJV5"/>
    <mergeCell ref="CJW5:CKQ5"/>
    <mergeCell ref="CKR5:CLL5"/>
    <mergeCell ref="CDK5:CEE5"/>
    <mergeCell ref="CEF5:CEZ5"/>
    <mergeCell ref="CFA5:CFU5"/>
    <mergeCell ref="CFV5:CGP5"/>
    <mergeCell ref="CGQ5:CHK5"/>
    <mergeCell ref="BZJ5:CAD5"/>
    <mergeCell ref="CAE5:CAY5"/>
    <mergeCell ref="CAZ5:CBT5"/>
    <mergeCell ref="CBU5:CCO5"/>
    <mergeCell ref="CCP5:CDJ5"/>
    <mergeCell ref="BVI5:BWC5"/>
    <mergeCell ref="BWD5:BWX5"/>
    <mergeCell ref="BWY5:BXS5"/>
    <mergeCell ref="BXT5:BYN5"/>
    <mergeCell ref="BYO5:BZI5"/>
    <mergeCell ref="BRH5:BSB5"/>
    <mergeCell ref="BSC5:BSW5"/>
    <mergeCell ref="BSX5:BTR5"/>
    <mergeCell ref="BTS5:BUM5"/>
    <mergeCell ref="BUN5:BVH5"/>
    <mergeCell ref="BNG5:BOA5"/>
    <mergeCell ref="BOB5:BOV5"/>
    <mergeCell ref="BOW5:BPQ5"/>
    <mergeCell ref="BPR5:BQL5"/>
    <mergeCell ref="BQM5:BRG5"/>
    <mergeCell ref="BJF5:BJZ5"/>
    <mergeCell ref="BKA5:BKU5"/>
    <mergeCell ref="BKV5:BLP5"/>
    <mergeCell ref="BLQ5:BMK5"/>
    <mergeCell ref="BML5:BNF5"/>
    <mergeCell ref="DJS5:DKM5"/>
    <mergeCell ref="DKN5:DLH5"/>
    <mergeCell ref="DLI5:DMC5"/>
    <mergeCell ref="DMD5:DMX5"/>
    <mergeCell ref="DMY5:DNS5"/>
    <mergeCell ref="DFR5:DGL5"/>
    <mergeCell ref="DGM5:DHG5"/>
    <mergeCell ref="DHH5:DIB5"/>
    <mergeCell ref="DIC5:DIW5"/>
    <mergeCell ref="DIX5:DJR5"/>
    <mergeCell ref="DBQ5:DCK5"/>
    <mergeCell ref="DCL5:DDF5"/>
    <mergeCell ref="DDG5:DEA5"/>
    <mergeCell ref="DEB5:DEV5"/>
    <mergeCell ref="DEW5:DFQ5"/>
    <mergeCell ref="CXP5:CYJ5"/>
    <mergeCell ref="CYK5:CZE5"/>
    <mergeCell ref="CZF5:CZZ5"/>
    <mergeCell ref="DAA5:DAU5"/>
    <mergeCell ref="DAV5:DBP5"/>
    <mergeCell ref="CTO5:CUI5"/>
    <mergeCell ref="CUJ5:CVD5"/>
    <mergeCell ref="CVE5:CVY5"/>
    <mergeCell ref="CVZ5:CWT5"/>
    <mergeCell ref="CWU5:CXO5"/>
    <mergeCell ref="CPN5:CQH5"/>
    <mergeCell ref="CQI5:CRC5"/>
    <mergeCell ref="CRD5:CRX5"/>
    <mergeCell ref="CRY5:CSS5"/>
    <mergeCell ref="CST5:CTN5"/>
    <mergeCell ref="CLM5:CMG5"/>
    <mergeCell ref="CMH5:CNB5"/>
    <mergeCell ref="CNC5:CNW5"/>
    <mergeCell ref="CNX5:COR5"/>
    <mergeCell ref="COS5:CPM5"/>
    <mergeCell ref="ELZ5:EMT5"/>
    <mergeCell ref="EMU5:ENO5"/>
    <mergeCell ref="ENP5:EOJ5"/>
    <mergeCell ref="EOK5:EPE5"/>
    <mergeCell ref="EPF5:EPZ5"/>
    <mergeCell ref="EHY5:EIS5"/>
    <mergeCell ref="EIT5:EJN5"/>
    <mergeCell ref="EJO5:EKI5"/>
    <mergeCell ref="EKJ5:ELD5"/>
    <mergeCell ref="ELE5:ELY5"/>
    <mergeCell ref="EDX5:EER5"/>
    <mergeCell ref="EES5:EFM5"/>
    <mergeCell ref="EFN5:EGH5"/>
    <mergeCell ref="EGI5:EHC5"/>
    <mergeCell ref="EHD5:EHX5"/>
    <mergeCell ref="DZW5:EAQ5"/>
    <mergeCell ref="EAR5:EBL5"/>
    <mergeCell ref="EBM5:ECG5"/>
    <mergeCell ref="ECH5:EDB5"/>
    <mergeCell ref="EDC5:EDW5"/>
    <mergeCell ref="DVV5:DWP5"/>
    <mergeCell ref="DWQ5:DXK5"/>
    <mergeCell ref="DXL5:DYF5"/>
    <mergeCell ref="DYG5:DZA5"/>
    <mergeCell ref="DZB5:DZV5"/>
    <mergeCell ref="DRU5:DSO5"/>
    <mergeCell ref="DSP5:DTJ5"/>
    <mergeCell ref="DTK5:DUE5"/>
    <mergeCell ref="DUF5:DUZ5"/>
    <mergeCell ref="DVA5:DVU5"/>
    <mergeCell ref="DNT5:DON5"/>
    <mergeCell ref="DOO5:DPI5"/>
    <mergeCell ref="DPJ5:DQD5"/>
    <mergeCell ref="DQE5:DQY5"/>
    <mergeCell ref="DQZ5:DRT5"/>
    <mergeCell ref="FOG5:FPA5"/>
    <mergeCell ref="FPB5:FPV5"/>
    <mergeCell ref="FPW5:FQQ5"/>
    <mergeCell ref="FQR5:FRL5"/>
    <mergeCell ref="FRM5:FSG5"/>
    <mergeCell ref="FKF5:FKZ5"/>
    <mergeCell ref="FLA5:FLU5"/>
    <mergeCell ref="FLV5:FMP5"/>
    <mergeCell ref="FMQ5:FNK5"/>
    <mergeCell ref="FNL5:FOF5"/>
    <mergeCell ref="FGE5:FGY5"/>
    <mergeCell ref="FGZ5:FHT5"/>
    <mergeCell ref="FHU5:FIO5"/>
    <mergeCell ref="FIP5:FJJ5"/>
    <mergeCell ref="FJK5:FKE5"/>
    <mergeCell ref="FCD5:FCX5"/>
    <mergeCell ref="FCY5:FDS5"/>
    <mergeCell ref="FDT5:FEN5"/>
    <mergeCell ref="FEO5:FFI5"/>
    <mergeCell ref="FFJ5:FGD5"/>
    <mergeCell ref="EYC5:EYW5"/>
    <mergeCell ref="EYX5:EZR5"/>
    <mergeCell ref="EZS5:FAM5"/>
    <mergeCell ref="FAN5:FBH5"/>
    <mergeCell ref="FBI5:FCC5"/>
    <mergeCell ref="EUB5:EUV5"/>
    <mergeCell ref="EUW5:EVQ5"/>
    <mergeCell ref="EVR5:EWL5"/>
    <mergeCell ref="EWM5:EXG5"/>
    <mergeCell ref="EXH5:EYB5"/>
    <mergeCell ref="EQA5:EQU5"/>
    <mergeCell ref="EQV5:ERP5"/>
    <mergeCell ref="ERQ5:ESK5"/>
    <mergeCell ref="ESL5:ETF5"/>
    <mergeCell ref="ETG5:EUA5"/>
    <mergeCell ref="GQN5:GRH5"/>
    <mergeCell ref="GRI5:GSC5"/>
    <mergeCell ref="GSD5:GSX5"/>
    <mergeCell ref="GSY5:GTS5"/>
    <mergeCell ref="GTT5:GUN5"/>
    <mergeCell ref="GMM5:GNG5"/>
    <mergeCell ref="GNH5:GOB5"/>
    <mergeCell ref="GOC5:GOW5"/>
    <mergeCell ref="GOX5:GPR5"/>
    <mergeCell ref="GPS5:GQM5"/>
    <mergeCell ref="GIL5:GJF5"/>
    <mergeCell ref="GJG5:GKA5"/>
    <mergeCell ref="GKB5:GKV5"/>
    <mergeCell ref="GKW5:GLQ5"/>
    <mergeCell ref="GLR5:GML5"/>
    <mergeCell ref="GEK5:GFE5"/>
    <mergeCell ref="GFF5:GFZ5"/>
    <mergeCell ref="GGA5:GGU5"/>
    <mergeCell ref="GGV5:GHP5"/>
    <mergeCell ref="GHQ5:GIK5"/>
    <mergeCell ref="GAJ5:GBD5"/>
    <mergeCell ref="GBE5:GBY5"/>
    <mergeCell ref="GBZ5:GCT5"/>
    <mergeCell ref="GCU5:GDO5"/>
    <mergeCell ref="GDP5:GEJ5"/>
    <mergeCell ref="FWI5:FXC5"/>
    <mergeCell ref="FXD5:FXX5"/>
    <mergeCell ref="FXY5:FYS5"/>
    <mergeCell ref="FYT5:FZN5"/>
    <mergeCell ref="FZO5:GAI5"/>
    <mergeCell ref="FSH5:FTB5"/>
    <mergeCell ref="FTC5:FTW5"/>
    <mergeCell ref="FTX5:FUR5"/>
    <mergeCell ref="FUS5:FVM5"/>
    <mergeCell ref="FVN5:FWH5"/>
    <mergeCell ref="HSU5:HTO5"/>
    <mergeCell ref="HTP5:HUJ5"/>
    <mergeCell ref="HUK5:HVE5"/>
    <mergeCell ref="HVF5:HVZ5"/>
    <mergeCell ref="HWA5:HWU5"/>
    <mergeCell ref="HOT5:HPN5"/>
    <mergeCell ref="HPO5:HQI5"/>
    <mergeCell ref="HQJ5:HRD5"/>
    <mergeCell ref="HRE5:HRY5"/>
    <mergeCell ref="HRZ5:HST5"/>
    <mergeCell ref="HKS5:HLM5"/>
    <mergeCell ref="HLN5:HMH5"/>
    <mergeCell ref="HMI5:HNC5"/>
    <mergeCell ref="HND5:HNX5"/>
    <mergeCell ref="HNY5:HOS5"/>
    <mergeCell ref="HGR5:HHL5"/>
    <mergeCell ref="HHM5:HIG5"/>
    <mergeCell ref="HIH5:HJB5"/>
    <mergeCell ref="HJC5:HJW5"/>
    <mergeCell ref="HJX5:HKR5"/>
    <mergeCell ref="HCQ5:HDK5"/>
    <mergeCell ref="HDL5:HEF5"/>
    <mergeCell ref="HEG5:HFA5"/>
    <mergeCell ref="HFB5:HFV5"/>
    <mergeCell ref="HFW5:HGQ5"/>
    <mergeCell ref="GYP5:GZJ5"/>
    <mergeCell ref="GZK5:HAE5"/>
    <mergeCell ref="HAF5:HAZ5"/>
    <mergeCell ref="HBA5:HBU5"/>
    <mergeCell ref="HBV5:HCP5"/>
    <mergeCell ref="GUO5:GVI5"/>
    <mergeCell ref="GVJ5:GWD5"/>
    <mergeCell ref="GWE5:GWY5"/>
    <mergeCell ref="GWZ5:GXT5"/>
    <mergeCell ref="GXU5:GYO5"/>
    <mergeCell ref="IVB5:IVV5"/>
    <mergeCell ref="IVW5:IWQ5"/>
    <mergeCell ref="IWR5:IXL5"/>
    <mergeCell ref="IXM5:IYG5"/>
    <mergeCell ref="IYH5:IZB5"/>
    <mergeCell ref="IRA5:IRU5"/>
    <mergeCell ref="IRV5:ISP5"/>
    <mergeCell ref="ISQ5:ITK5"/>
    <mergeCell ref="ITL5:IUF5"/>
    <mergeCell ref="IUG5:IVA5"/>
    <mergeCell ref="IMZ5:INT5"/>
    <mergeCell ref="INU5:IOO5"/>
    <mergeCell ref="IOP5:IPJ5"/>
    <mergeCell ref="IPK5:IQE5"/>
    <mergeCell ref="IQF5:IQZ5"/>
    <mergeCell ref="IIY5:IJS5"/>
    <mergeCell ref="IJT5:IKN5"/>
    <mergeCell ref="IKO5:ILI5"/>
    <mergeCell ref="ILJ5:IMD5"/>
    <mergeCell ref="IME5:IMY5"/>
    <mergeCell ref="IEX5:IFR5"/>
    <mergeCell ref="IFS5:IGM5"/>
    <mergeCell ref="IGN5:IHH5"/>
    <mergeCell ref="IHI5:IIC5"/>
    <mergeCell ref="IID5:IIX5"/>
    <mergeCell ref="IAW5:IBQ5"/>
    <mergeCell ref="IBR5:ICL5"/>
    <mergeCell ref="ICM5:IDG5"/>
    <mergeCell ref="IDH5:IEB5"/>
    <mergeCell ref="IEC5:IEW5"/>
    <mergeCell ref="HWV5:HXP5"/>
    <mergeCell ref="HXQ5:HYK5"/>
    <mergeCell ref="HYL5:HZF5"/>
    <mergeCell ref="HZG5:IAA5"/>
    <mergeCell ref="IAB5:IAV5"/>
    <mergeCell ref="JXI5:JYC5"/>
    <mergeCell ref="JYD5:JYX5"/>
    <mergeCell ref="JYY5:JZS5"/>
    <mergeCell ref="JZT5:KAN5"/>
    <mergeCell ref="KAO5:KBI5"/>
    <mergeCell ref="JTH5:JUB5"/>
    <mergeCell ref="JUC5:JUW5"/>
    <mergeCell ref="JUX5:JVR5"/>
    <mergeCell ref="JVS5:JWM5"/>
    <mergeCell ref="JWN5:JXH5"/>
    <mergeCell ref="JPG5:JQA5"/>
    <mergeCell ref="JQB5:JQV5"/>
    <mergeCell ref="JQW5:JRQ5"/>
    <mergeCell ref="JRR5:JSL5"/>
    <mergeCell ref="JSM5:JTG5"/>
    <mergeCell ref="JLF5:JLZ5"/>
    <mergeCell ref="JMA5:JMU5"/>
    <mergeCell ref="JMV5:JNP5"/>
    <mergeCell ref="JNQ5:JOK5"/>
    <mergeCell ref="JOL5:JPF5"/>
    <mergeCell ref="JHE5:JHY5"/>
    <mergeCell ref="JHZ5:JIT5"/>
    <mergeCell ref="JIU5:JJO5"/>
    <mergeCell ref="JJP5:JKJ5"/>
    <mergeCell ref="JKK5:JLE5"/>
    <mergeCell ref="JDD5:JDX5"/>
    <mergeCell ref="JDY5:JES5"/>
    <mergeCell ref="JET5:JFN5"/>
    <mergeCell ref="JFO5:JGI5"/>
    <mergeCell ref="JGJ5:JHD5"/>
    <mergeCell ref="IZC5:IZW5"/>
    <mergeCell ref="IZX5:JAR5"/>
    <mergeCell ref="JAS5:JBM5"/>
    <mergeCell ref="JBN5:JCH5"/>
    <mergeCell ref="JCI5:JDC5"/>
    <mergeCell ref="KZP5:LAJ5"/>
    <mergeCell ref="LAK5:LBE5"/>
    <mergeCell ref="LBF5:LBZ5"/>
    <mergeCell ref="LCA5:LCU5"/>
    <mergeCell ref="LCV5:LDP5"/>
    <mergeCell ref="KVO5:KWI5"/>
    <mergeCell ref="KWJ5:KXD5"/>
    <mergeCell ref="KXE5:KXY5"/>
    <mergeCell ref="KXZ5:KYT5"/>
    <mergeCell ref="KYU5:KZO5"/>
    <mergeCell ref="KRN5:KSH5"/>
    <mergeCell ref="KSI5:KTC5"/>
    <mergeCell ref="KTD5:KTX5"/>
    <mergeCell ref="KTY5:KUS5"/>
    <mergeCell ref="KUT5:KVN5"/>
    <mergeCell ref="KNM5:KOG5"/>
    <mergeCell ref="KOH5:KPB5"/>
    <mergeCell ref="KPC5:KPW5"/>
    <mergeCell ref="KPX5:KQR5"/>
    <mergeCell ref="KQS5:KRM5"/>
    <mergeCell ref="KJL5:KKF5"/>
    <mergeCell ref="KKG5:KLA5"/>
    <mergeCell ref="KLB5:KLV5"/>
    <mergeCell ref="KLW5:KMQ5"/>
    <mergeCell ref="KMR5:KNL5"/>
    <mergeCell ref="KFK5:KGE5"/>
    <mergeCell ref="KGF5:KGZ5"/>
    <mergeCell ref="KHA5:KHU5"/>
    <mergeCell ref="KHV5:KIP5"/>
    <mergeCell ref="KIQ5:KJK5"/>
    <mergeCell ref="KBJ5:KCD5"/>
    <mergeCell ref="KCE5:KCY5"/>
    <mergeCell ref="KCZ5:KDT5"/>
    <mergeCell ref="KDU5:KEO5"/>
    <mergeCell ref="KEP5:KFJ5"/>
    <mergeCell ref="MBW5:MCQ5"/>
    <mergeCell ref="MCR5:MDL5"/>
    <mergeCell ref="MDM5:MEG5"/>
    <mergeCell ref="MEH5:MFB5"/>
    <mergeCell ref="MFC5:MFW5"/>
    <mergeCell ref="LXV5:LYP5"/>
    <mergeCell ref="LYQ5:LZK5"/>
    <mergeCell ref="LZL5:MAF5"/>
    <mergeCell ref="MAG5:MBA5"/>
    <mergeCell ref="MBB5:MBV5"/>
    <mergeCell ref="LTU5:LUO5"/>
    <mergeCell ref="LUP5:LVJ5"/>
    <mergeCell ref="LVK5:LWE5"/>
    <mergeCell ref="LWF5:LWZ5"/>
    <mergeCell ref="LXA5:LXU5"/>
    <mergeCell ref="LPT5:LQN5"/>
    <mergeCell ref="LQO5:LRI5"/>
    <mergeCell ref="LRJ5:LSD5"/>
    <mergeCell ref="LSE5:LSY5"/>
    <mergeCell ref="LSZ5:LTT5"/>
    <mergeCell ref="LLS5:LMM5"/>
    <mergeCell ref="LMN5:LNH5"/>
    <mergeCell ref="LNI5:LOC5"/>
    <mergeCell ref="LOD5:LOX5"/>
    <mergeCell ref="LOY5:LPS5"/>
    <mergeCell ref="LHR5:LIL5"/>
    <mergeCell ref="LIM5:LJG5"/>
    <mergeCell ref="LJH5:LKB5"/>
    <mergeCell ref="LKC5:LKW5"/>
    <mergeCell ref="LKX5:LLR5"/>
    <mergeCell ref="LDQ5:LEK5"/>
    <mergeCell ref="LEL5:LFF5"/>
    <mergeCell ref="LFG5:LGA5"/>
    <mergeCell ref="LGB5:LGV5"/>
    <mergeCell ref="LGW5:LHQ5"/>
    <mergeCell ref="NED5:NEX5"/>
    <mergeCell ref="NEY5:NFS5"/>
    <mergeCell ref="NFT5:NGN5"/>
    <mergeCell ref="NGO5:NHI5"/>
    <mergeCell ref="NHJ5:NID5"/>
    <mergeCell ref="NAC5:NAW5"/>
    <mergeCell ref="NAX5:NBR5"/>
    <mergeCell ref="NBS5:NCM5"/>
    <mergeCell ref="NCN5:NDH5"/>
    <mergeCell ref="NDI5:NEC5"/>
    <mergeCell ref="MWB5:MWV5"/>
    <mergeCell ref="MWW5:MXQ5"/>
    <mergeCell ref="MXR5:MYL5"/>
    <mergeCell ref="MYM5:MZG5"/>
    <mergeCell ref="MZH5:NAB5"/>
    <mergeCell ref="MSA5:MSU5"/>
    <mergeCell ref="MSV5:MTP5"/>
    <mergeCell ref="MTQ5:MUK5"/>
    <mergeCell ref="MUL5:MVF5"/>
    <mergeCell ref="MVG5:MWA5"/>
    <mergeCell ref="MNZ5:MOT5"/>
    <mergeCell ref="MOU5:MPO5"/>
    <mergeCell ref="MPP5:MQJ5"/>
    <mergeCell ref="MQK5:MRE5"/>
    <mergeCell ref="MRF5:MRZ5"/>
    <mergeCell ref="MJY5:MKS5"/>
    <mergeCell ref="MKT5:MLN5"/>
    <mergeCell ref="MLO5:MMI5"/>
    <mergeCell ref="MMJ5:MND5"/>
    <mergeCell ref="MNE5:MNY5"/>
    <mergeCell ref="MFX5:MGR5"/>
    <mergeCell ref="MGS5:MHM5"/>
    <mergeCell ref="MHN5:MIH5"/>
    <mergeCell ref="MII5:MJC5"/>
    <mergeCell ref="MJD5:MJX5"/>
    <mergeCell ref="OGK5:OHE5"/>
    <mergeCell ref="OHF5:OHZ5"/>
    <mergeCell ref="OIA5:OIU5"/>
    <mergeCell ref="OIV5:OJP5"/>
    <mergeCell ref="OJQ5:OKK5"/>
    <mergeCell ref="OCJ5:ODD5"/>
    <mergeCell ref="ODE5:ODY5"/>
    <mergeCell ref="ODZ5:OET5"/>
    <mergeCell ref="OEU5:OFO5"/>
    <mergeCell ref="OFP5:OGJ5"/>
    <mergeCell ref="NYI5:NZC5"/>
    <mergeCell ref="NZD5:NZX5"/>
    <mergeCell ref="NZY5:OAS5"/>
    <mergeCell ref="OAT5:OBN5"/>
    <mergeCell ref="OBO5:OCI5"/>
    <mergeCell ref="NUH5:NVB5"/>
    <mergeCell ref="NVC5:NVW5"/>
    <mergeCell ref="NVX5:NWR5"/>
    <mergeCell ref="NWS5:NXM5"/>
    <mergeCell ref="NXN5:NYH5"/>
    <mergeCell ref="NQG5:NRA5"/>
    <mergeCell ref="NRB5:NRV5"/>
    <mergeCell ref="NRW5:NSQ5"/>
    <mergeCell ref="NSR5:NTL5"/>
    <mergeCell ref="NTM5:NUG5"/>
    <mergeCell ref="NMF5:NMZ5"/>
    <mergeCell ref="NNA5:NNU5"/>
    <mergeCell ref="NNV5:NOP5"/>
    <mergeCell ref="NOQ5:NPK5"/>
    <mergeCell ref="NPL5:NQF5"/>
    <mergeCell ref="NIE5:NIY5"/>
    <mergeCell ref="NIZ5:NJT5"/>
    <mergeCell ref="NJU5:NKO5"/>
    <mergeCell ref="NKP5:NLJ5"/>
    <mergeCell ref="NLK5:NME5"/>
    <mergeCell ref="PIR5:PJL5"/>
    <mergeCell ref="PJM5:PKG5"/>
    <mergeCell ref="PKH5:PLB5"/>
    <mergeCell ref="PLC5:PLW5"/>
    <mergeCell ref="PLX5:PMR5"/>
    <mergeCell ref="PEQ5:PFK5"/>
    <mergeCell ref="PFL5:PGF5"/>
    <mergeCell ref="PGG5:PHA5"/>
    <mergeCell ref="PHB5:PHV5"/>
    <mergeCell ref="PHW5:PIQ5"/>
    <mergeCell ref="PAP5:PBJ5"/>
    <mergeCell ref="PBK5:PCE5"/>
    <mergeCell ref="PCF5:PCZ5"/>
    <mergeCell ref="PDA5:PDU5"/>
    <mergeCell ref="PDV5:PEP5"/>
    <mergeCell ref="OWO5:OXI5"/>
    <mergeCell ref="OXJ5:OYD5"/>
    <mergeCell ref="OYE5:OYY5"/>
    <mergeCell ref="OYZ5:OZT5"/>
    <mergeCell ref="OZU5:PAO5"/>
    <mergeCell ref="OSN5:OTH5"/>
    <mergeCell ref="OTI5:OUC5"/>
    <mergeCell ref="OUD5:OUX5"/>
    <mergeCell ref="OUY5:OVS5"/>
    <mergeCell ref="OVT5:OWN5"/>
    <mergeCell ref="OOM5:OPG5"/>
    <mergeCell ref="OPH5:OQB5"/>
    <mergeCell ref="OQC5:OQW5"/>
    <mergeCell ref="OQX5:ORR5"/>
    <mergeCell ref="ORS5:OSM5"/>
    <mergeCell ref="OKL5:OLF5"/>
    <mergeCell ref="OLG5:OMA5"/>
    <mergeCell ref="OMB5:OMV5"/>
    <mergeCell ref="OMW5:ONQ5"/>
    <mergeCell ref="ONR5:OOL5"/>
    <mergeCell ref="QKY5:QLS5"/>
    <mergeCell ref="QLT5:QMN5"/>
    <mergeCell ref="QMO5:QNI5"/>
    <mergeCell ref="QNJ5:QOD5"/>
    <mergeCell ref="QOE5:QOY5"/>
    <mergeCell ref="QGX5:QHR5"/>
    <mergeCell ref="QHS5:QIM5"/>
    <mergeCell ref="QIN5:QJH5"/>
    <mergeCell ref="QJI5:QKC5"/>
    <mergeCell ref="QKD5:QKX5"/>
    <mergeCell ref="QCW5:QDQ5"/>
    <mergeCell ref="QDR5:QEL5"/>
    <mergeCell ref="QEM5:QFG5"/>
    <mergeCell ref="QFH5:QGB5"/>
    <mergeCell ref="QGC5:QGW5"/>
    <mergeCell ref="PYV5:PZP5"/>
    <mergeCell ref="PZQ5:QAK5"/>
    <mergeCell ref="QAL5:QBF5"/>
    <mergeCell ref="QBG5:QCA5"/>
    <mergeCell ref="QCB5:QCV5"/>
    <mergeCell ref="PUU5:PVO5"/>
    <mergeCell ref="PVP5:PWJ5"/>
    <mergeCell ref="PWK5:PXE5"/>
    <mergeCell ref="PXF5:PXZ5"/>
    <mergeCell ref="PYA5:PYU5"/>
    <mergeCell ref="PQT5:PRN5"/>
    <mergeCell ref="PRO5:PSI5"/>
    <mergeCell ref="PSJ5:PTD5"/>
    <mergeCell ref="PTE5:PTY5"/>
    <mergeCell ref="PTZ5:PUT5"/>
    <mergeCell ref="PMS5:PNM5"/>
    <mergeCell ref="PNN5:POH5"/>
    <mergeCell ref="POI5:PPC5"/>
    <mergeCell ref="PPD5:PPX5"/>
    <mergeCell ref="PPY5:PQS5"/>
    <mergeCell ref="RNF5:RNZ5"/>
    <mergeCell ref="ROA5:ROU5"/>
    <mergeCell ref="ROV5:RPP5"/>
    <mergeCell ref="RPQ5:RQK5"/>
    <mergeCell ref="RQL5:RRF5"/>
    <mergeCell ref="RJE5:RJY5"/>
    <mergeCell ref="RJZ5:RKT5"/>
    <mergeCell ref="RKU5:RLO5"/>
    <mergeCell ref="RLP5:RMJ5"/>
    <mergeCell ref="RMK5:RNE5"/>
    <mergeCell ref="RFD5:RFX5"/>
    <mergeCell ref="RFY5:RGS5"/>
    <mergeCell ref="RGT5:RHN5"/>
    <mergeCell ref="RHO5:RII5"/>
    <mergeCell ref="RIJ5:RJD5"/>
    <mergeCell ref="RBC5:RBW5"/>
    <mergeCell ref="RBX5:RCR5"/>
    <mergeCell ref="RCS5:RDM5"/>
    <mergeCell ref="RDN5:REH5"/>
    <mergeCell ref="REI5:RFC5"/>
    <mergeCell ref="QXB5:QXV5"/>
    <mergeCell ref="QXW5:QYQ5"/>
    <mergeCell ref="QYR5:QZL5"/>
    <mergeCell ref="QZM5:RAG5"/>
    <mergeCell ref="RAH5:RBB5"/>
    <mergeCell ref="QTA5:QTU5"/>
    <mergeCell ref="QTV5:QUP5"/>
    <mergeCell ref="QUQ5:QVK5"/>
    <mergeCell ref="QVL5:QWF5"/>
    <mergeCell ref="QWG5:QXA5"/>
    <mergeCell ref="QOZ5:QPT5"/>
    <mergeCell ref="QPU5:QQO5"/>
    <mergeCell ref="QQP5:QRJ5"/>
    <mergeCell ref="QRK5:QSE5"/>
    <mergeCell ref="QSF5:QSZ5"/>
    <mergeCell ref="SPM5:SQG5"/>
    <mergeCell ref="SQH5:SRB5"/>
    <mergeCell ref="SRC5:SRW5"/>
    <mergeCell ref="SRX5:SSR5"/>
    <mergeCell ref="SSS5:STM5"/>
    <mergeCell ref="SLL5:SMF5"/>
    <mergeCell ref="SMG5:SNA5"/>
    <mergeCell ref="SNB5:SNV5"/>
    <mergeCell ref="SNW5:SOQ5"/>
    <mergeCell ref="SOR5:SPL5"/>
    <mergeCell ref="SHK5:SIE5"/>
    <mergeCell ref="SIF5:SIZ5"/>
    <mergeCell ref="SJA5:SJU5"/>
    <mergeCell ref="SJV5:SKP5"/>
    <mergeCell ref="SKQ5:SLK5"/>
    <mergeCell ref="SDJ5:SED5"/>
    <mergeCell ref="SEE5:SEY5"/>
    <mergeCell ref="SEZ5:SFT5"/>
    <mergeCell ref="SFU5:SGO5"/>
    <mergeCell ref="SGP5:SHJ5"/>
    <mergeCell ref="RZI5:SAC5"/>
    <mergeCell ref="SAD5:SAX5"/>
    <mergeCell ref="SAY5:SBS5"/>
    <mergeCell ref="SBT5:SCN5"/>
    <mergeCell ref="SCO5:SDI5"/>
    <mergeCell ref="RVH5:RWB5"/>
    <mergeCell ref="RWC5:RWW5"/>
    <mergeCell ref="RWX5:RXR5"/>
    <mergeCell ref="RXS5:RYM5"/>
    <mergeCell ref="RYN5:RZH5"/>
    <mergeCell ref="RRG5:RSA5"/>
    <mergeCell ref="RSB5:RSV5"/>
    <mergeCell ref="RSW5:RTQ5"/>
    <mergeCell ref="RTR5:RUL5"/>
    <mergeCell ref="RUM5:RVG5"/>
    <mergeCell ref="TRT5:TSN5"/>
    <mergeCell ref="TSO5:TTI5"/>
    <mergeCell ref="TTJ5:TUD5"/>
    <mergeCell ref="TUE5:TUY5"/>
    <mergeCell ref="TUZ5:TVT5"/>
    <mergeCell ref="TNS5:TOM5"/>
    <mergeCell ref="TON5:TPH5"/>
    <mergeCell ref="TPI5:TQC5"/>
    <mergeCell ref="TQD5:TQX5"/>
    <mergeCell ref="TQY5:TRS5"/>
    <mergeCell ref="TJR5:TKL5"/>
    <mergeCell ref="TKM5:TLG5"/>
    <mergeCell ref="TLH5:TMB5"/>
    <mergeCell ref="TMC5:TMW5"/>
    <mergeCell ref="TMX5:TNR5"/>
    <mergeCell ref="TFQ5:TGK5"/>
    <mergeCell ref="TGL5:THF5"/>
    <mergeCell ref="THG5:TIA5"/>
    <mergeCell ref="TIB5:TIV5"/>
    <mergeCell ref="TIW5:TJQ5"/>
    <mergeCell ref="TBP5:TCJ5"/>
    <mergeCell ref="TCK5:TDE5"/>
    <mergeCell ref="TDF5:TDZ5"/>
    <mergeCell ref="TEA5:TEU5"/>
    <mergeCell ref="TEV5:TFP5"/>
    <mergeCell ref="SXO5:SYI5"/>
    <mergeCell ref="SYJ5:SZD5"/>
    <mergeCell ref="SZE5:SZY5"/>
    <mergeCell ref="SZZ5:TAT5"/>
    <mergeCell ref="TAU5:TBO5"/>
    <mergeCell ref="STN5:SUH5"/>
    <mergeCell ref="SUI5:SVC5"/>
    <mergeCell ref="SVD5:SVX5"/>
    <mergeCell ref="SVY5:SWS5"/>
    <mergeCell ref="SWT5:SXN5"/>
    <mergeCell ref="UUA5:UUU5"/>
    <mergeCell ref="UUV5:UVP5"/>
    <mergeCell ref="UVQ5:UWK5"/>
    <mergeCell ref="UWL5:UXF5"/>
    <mergeCell ref="UXG5:UYA5"/>
    <mergeCell ref="UPZ5:UQT5"/>
    <mergeCell ref="UQU5:URO5"/>
    <mergeCell ref="URP5:USJ5"/>
    <mergeCell ref="USK5:UTE5"/>
    <mergeCell ref="UTF5:UTZ5"/>
    <mergeCell ref="ULY5:UMS5"/>
    <mergeCell ref="UMT5:UNN5"/>
    <mergeCell ref="UNO5:UOI5"/>
    <mergeCell ref="UOJ5:UPD5"/>
    <mergeCell ref="UPE5:UPY5"/>
    <mergeCell ref="UHX5:UIR5"/>
    <mergeCell ref="UIS5:UJM5"/>
    <mergeCell ref="UJN5:UKH5"/>
    <mergeCell ref="UKI5:ULC5"/>
    <mergeCell ref="ULD5:ULX5"/>
    <mergeCell ref="UDW5:UEQ5"/>
    <mergeCell ref="UER5:UFL5"/>
    <mergeCell ref="UFM5:UGG5"/>
    <mergeCell ref="UGH5:UHB5"/>
    <mergeCell ref="UHC5:UHW5"/>
    <mergeCell ref="TZV5:UAP5"/>
    <mergeCell ref="UAQ5:UBK5"/>
    <mergeCell ref="UBL5:UCF5"/>
    <mergeCell ref="UCG5:UDA5"/>
    <mergeCell ref="UDB5:UDV5"/>
    <mergeCell ref="TVU5:TWO5"/>
    <mergeCell ref="TWP5:TXJ5"/>
    <mergeCell ref="TXK5:TYE5"/>
    <mergeCell ref="TYF5:TYZ5"/>
    <mergeCell ref="TZA5:TZU5"/>
    <mergeCell ref="WCT5:WDN5"/>
    <mergeCell ref="WDO5:WEI5"/>
    <mergeCell ref="VWH5:VXB5"/>
    <mergeCell ref="VXC5:VXW5"/>
    <mergeCell ref="VXX5:VYR5"/>
    <mergeCell ref="VYS5:VZM5"/>
    <mergeCell ref="VZN5:WAH5"/>
    <mergeCell ref="VSG5:VTA5"/>
    <mergeCell ref="VTB5:VTV5"/>
    <mergeCell ref="VTW5:VUQ5"/>
    <mergeCell ref="VUR5:VVL5"/>
    <mergeCell ref="VVM5:VWG5"/>
    <mergeCell ref="VOF5:VOZ5"/>
    <mergeCell ref="VPA5:VPU5"/>
    <mergeCell ref="VPV5:VQP5"/>
    <mergeCell ref="VQQ5:VRK5"/>
    <mergeCell ref="VRL5:VSF5"/>
    <mergeCell ref="VKE5:VKY5"/>
    <mergeCell ref="VKZ5:VLT5"/>
    <mergeCell ref="VLU5:VMO5"/>
    <mergeCell ref="VMP5:VNJ5"/>
    <mergeCell ref="VNK5:VOE5"/>
    <mergeCell ref="VGD5:VGX5"/>
    <mergeCell ref="VGY5:VHS5"/>
    <mergeCell ref="VHT5:VIN5"/>
    <mergeCell ref="VIO5:VJI5"/>
    <mergeCell ref="VJJ5:VKD5"/>
    <mergeCell ref="VCC5:VCW5"/>
    <mergeCell ref="VCX5:VDR5"/>
    <mergeCell ref="VDS5:VEM5"/>
    <mergeCell ref="VEN5:VFH5"/>
    <mergeCell ref="VFI5:VGC5"/>
    <mergeCell ref="UYB5:UYV5"/>
    <mergeCell ref="UYW5:UZQ5"/>
    <mergeCell ref="UZR5:VAL5"/>
    <mergeCell ref="VAM5:VBG5"/>
    <mergeCell ref="VBH5:VCB5"/>
    <mergeCell ref="XCP5:XDJ5"/>
    <mergeCell ref="XDK5:XEE5"/>
    <mergeCell ref="XEF5:XEZ5"/>
    <mergeCell ref="XFA5:XFD5"/>
    <mergeCell ref="AK6:AK7"/>
    <mergeCell ref="AL6:AL7"/>
    <mergeCell ref="AM6:AO6"/>
    <mergeCell ref="WYO5:WZI5"/>
    <mergeCell ref="WZJ5:XAD5"/>
    <mergeCell ref="XAE5:XAY5"/>
    <mergeCell ref="XAZ5:XBT5"/>
    <mergeCell ref="XBU5:XCO5"/>
    <mergeCell ref="WUN5:WVH5"/>
    <mergeCell ref="WVI5:WWC5"/>
    <mergeCell ref="WWD5:WWX5"/>
    <mergeCell ref="WWY5:WXS5"/>
    <mergeCell ref="WXT5:WYN5"/>
    <mergeCell ref="WQM5:WRG5"/>
    <mergeCell ref="WRH5:WSB5"/>
    <mergeCell ref="WSC5:WSW5"/>
    <mergeCell ref="WSX5:WTR5"/>
    <mergeCell ref="WTS5:WUM5"/>
    <mergeCell ref="WML5:WNF5"/>
    <mergeCell ref="WNG5:WOA5"/>
    <mergeCell ref="WOB5:WOV5"/>
    <mergeCell ref="WOW5:WPQ5"/>
    <mergeCell ref="WPR5:WQL5"/>
    <mergeCell ref="WIK5:WJE5"/>
    <mergeCell ref="WJF5:WJZ5"/>
    <mergeCell ref="WKA5:WKU5"/>
    <mergeCell ref="WKV5:WLP5"/>
    <mergeCell ref="WLQ5:WMK5"/>
    <mergeCell ref="WEJ5:WFD5"/>
    <mergeCell ref="WFE5:WFY5"/>
    <mergeCell ref="WFZ5:WGT5"/>
    <mergeCell ref="DG6:DG7"/>
    <mergeCell ref="DH6:DH7"/>
    <mergeCell ref="DI6:DJ6"/>
    <mergeCell ref="DK6:DK7"/>
    <mergeCell ref="DL6:DL7"/>
    <mergeCell ref="DA6:DA7"/>
    <mergeCell ref="DB6:DB7"/>
    <mergeCell ref="DC6:DC7"/>
    <mergeCell ref="DE6:DE7"/>
    <mergeCell ref="DF6:DF7"/>
    <mergeCell ref="CR6:CR7"/>
    <mergeCell ref="CS6:CU6"/>
    <mergeCell ref="CV6:CV7"/>
    <mergeCell ref="CW6:CW7"/>
    <mergeCell ref="CX6:CZ6"/>
    <mergeCell ref="CL6:CL7"/>
    <mergeCell ref="CM6:CM7"/>
    <mergeCell ref="FR6:FR7"/>
    <mergeCell ref="FS6:FS7"/>
    <mergeCell ref="FT6:FU6"/>
    <mergeCell ref="WGU5:WHO5"/>
    <mergeCell ref="WHP5:WIJ5"/>
    <mergeCell ref="WAI5:WBC5"/>
    <mergeCell ref="GG6:GG7"/>
    <mergeCell ref="WBD5:WBX5"/>
    <mergeCell ref="GH6:GH7"/>
    <mergeCell ref="WBY5:WCS5"/>
    <mergeCell ref="GI6:GI7"/>
    <mergeCell ref="GK6:GK7"/>
    <mergeCell ref="FI6:FK6"/>
    <mergeCell ref="EW6:EW7"/>
    <mergeCell ref="EX6:EX7"/>
    <mergeCell ref="EY6:EZ6"/>
    <mergeCell ref="FA6:FA7"/>
    <mergeCell ref="FB6:FB7"/>
    <mergeCell ref="EQ6:EQ7"/>
    <mergeCell ref="ER6:ER7"/>
    <mergeCell ref="ES6:ES7"/>
    <mergeCell ref="EU6:EU7"/>
    <mergeCell ref="EV6:EV7"/>
    <mergeCell ref="EH6:EH7"/>
    <mergeCell ref="EI6:EK6"/>
    <mergeCell ref="EL6:EL7"/>
    <mergeCell ref="EM6:EM7"/>
    <mergeCell ref="EN6:EP6"/>
    <mergeCell ref="EB6:EB7"/>
    <mergeCell ref="EC6:EC7"/>
    <mergeCell ref="ED6:EE6"/>
    <mergeCell ref="EF6:EF7"/>
    <mergeCell ref="EG6:EG7"/>
    <mergeCell ref="DV6:DV7"/>
    <mergeCell ref="DW6:DW7"/>
    <mergeCell ref="DX6:DX7"/>
    <mergeCell ref="DZ6:DZ7"/>
    <mergeCell ref="DM6:DM7"/>
    <mergeCell ref="DQ6:DQ7"/>
    <mergeCell ref="HN6:HN7"/>
    <mergeCell ref="HO6:HQ6"/>
    <mergeCell ref="HR6:HR7"/>
    <mergeCell ref="HS6:HS7"/>
    <mergeCell ref="DR6:DR7"/>
    <mergeCell ref="DS6:DU6"/>
    <mergeCell ref="HT6:HV6"/>
    <mergeCell ref="HH6:HH7"/>
    <mergeCell ref="HI6:HI7"/>
    <mergeCell ref="HJ6:HK6"/>
    <mergeCell ref="HL6:HL7"/>
    <mergeCell ref="HM6:HM7"/>
    <mergeCell ref="HB6:HB7"/>
    <mergeCell ref="HC6:HC7"/>
    <mergeCell ref="HD6:HD7"/>
    <mergeCell ref="HF6:HF7"/>
    <mergeCell ref="HG6:HG7"/>
    <mergeCell ref="GS6:GS7"/>
    <mergeCell ref="GT6:GV6"/>
    <mergeCell ref="GW6:GW7"/>
    <mergeCell ref="GX6:GX7"/>
    <mergeCell ref="GY6:HA6"/>
    <mergeCell ref="GM6:GM7"/>
    <mergeCell ref="GN6:GN7"/>
    <mergeCell ref="GO6:GP6"/>
    <mergeCell ref="GQ6:GQ7"/>
    <mergeCell ref="GR6:GR7"/>
    <mergeCell ref="GL6:GL7"/>
    <mergeCell ref="FX6:FX7"/>
    <mergeCell ref="FY6:GA6"/>
    <mergeCell ref="GB6:GB7"/>
    <mergeCell ref="GC6:GC7"/>
    <mergeCell ref="GD6:GF6"/>
    <mergeCell ref="FV6:FV7"/>
    <mergeCell ref="FW6:FW7"/>
    <mergeCell ref="JM6:JM7"/>
    <mergeCell ref="JN6:JN7"/>
    <mergeCell ref="JO6:JO7"/>
    <mergeCell ref="JQ6:JQ7"/>
    <mergeCell ref="JR6:JR7"/>
    <mergeCell ref="JD6:JD7"/>
    <mergeCell ref="JE6:JG6"/>
    <mergeCell ref="JH6:JH7"/>
    <mergeCell ref="JI6:JI7"/>
    <mergeCell ref="JJ6:JL6"/>
    <mergeCell ref="IX6:IX7"/>
    <mergeCell ref="IY6:IY7"/>
    <mergeCell ref="IZ6:JA6"/>
    <mergeCell ref="JB6:JB7"/>
    <mergeCell ref="JC6:JC7"/>
    <mergeCell ref="IR6:IR7"/>
    <mergeCell ref="IS6:IS7"/>
    <mergeCell ref="IT6:IT7"/>
    <mergeCell ref="IV6:IV7"/>
    <mergeCell ref="IW6:IW7"/>
    <mergeCell ref="II6:II7"/>
    <mergeCell ref="IJ6:IL6"/>
    <mergeCell ref="IM6:IM7"/>
    <mergeCell ref="IN6:IN7"/>
    <mergeCell ref="IO6:IQ6"/>
    <mergeCell ref="IC6:IC7"/>
    <mergeCell ref="ID6:ID7"/>
    <mergeCell ref="IE6:IF6"/>
    <mergeCell ref="IG6:IG7"/>
    <mergeCell ref="IH6:IH7"/>
    <mergeCell ref="HW6:HW7"/>
    <mergeCell ref="HX6:HX7"/>
    <mergeCell ref="HY6:HY7"/>
    <mergeCell ref="IA6:IA7"/>
    <mergeCell ref="IB6:IB7"/>
    <mergeCell ref="LI6:LI7"/>
    <mergeCell ref="LJ6:LJ7"/>
    <mergeCell ref="LK6:LL6"/>
    <mergeCell ref="LM6:LM7"/>
    <mergeCell ref="LN6:LN7"/>
    <mergeCell ref="LC6:LC7"/>
    <mergeCell ref="LD6:LD7"/>
    <mergeCell ref="LE6:LE7"/>
    <mergeCell ref="LG6:LG7"/>
    <mergeCell ref="LH6:LH7"/>
    <mergeCell ref="KT6:KT7"/>
    <mergeCell ref="KU6:KW6"/>
    <mergeCell ref="KX6:KX7"/>
    <mergeCell ref="KY6:KY7"/>
    <mergeCell ref="KZ6:LB6"/>
    <mergeCell ref="KN6:KN7"/>
    <mergeCell ref="KO6:KO7"/>
    <mergeCell ref="KP6:KQ6"/>
    <mergeCell ref="KR6:KR7"/>
    <mergeCell ref="KS6:KS7"/>
    <mergeCell ref="KH6:KH7"/>
    <mergeCell ref="KI6:KI7"/>
    <mergeCell ref="KJ6:KJ7"/>
    <mergeCell ref="KL6:KL7"/>
    <mergeCell ref="KM6:KM7"/>
    <mergeCell ref="JY6:JY7"/>
    <mergeCell ref="JZ6:KB6"/>
    <mergeCell ref="KC6:KC7"/>
    <mergeCell ref="KD6:KD7"/>
    <mergeCell ref="KE6:KG6"/>
    <mergeCell ref="JS6:JS7"/>
    <mergeCell ref="JT6:JT7"/>
    <mergeCell ref="JU6:JV6"/>
    <mergeCell ref="JW6:JW7"/>
    <mergeCell ref="JX6:JX7"/>
    <mergeCell ref="NE6:NE7"/>
    <mergeCell ref="NF6:NH6"/>
    <mergeCell ref="NI6:NI7"/>
    <mergeCell ref="NJ6:NJ7"/>
    <mergeCell ref="NK6:NM6"/>
    <mergeCell ref="MY6:MY7"/>
    <mergeCell ref="MZ6:MZ7"/>
    <mergeCell ref="NA6:NB6"/>
    <mergeCell ref="NC6:NC7"/>
    <mergeCell ref="ND6:ND7"/>
    <mergeCell ref="MS6:MS7"/>
    <mergeCell ref="MT6:MT7"/>
    <mergeCell ref="MU6:MU7"/>
    <mergeCell ref="MW6:MW7"/>
    <mergeCell ref="MX6:MX7"/>
    <mergeCell ref="MJ6:MJ7"/>
    <mergeCell ref="MK6:MM6"/>
    <mergeCell ref="MN6:MN7"/>
    <mergeCell ref="MO6:MO7"/>
    <mergeCell ref="MP6:MR6"/>
    <mergeCell ref="MD6:MD7"/>
    <mergeCell ref="ME6:ME7"/>
    <mergeCell ref="MF6:MG6"/>
    <mergeCell ref="MH6:MH7"/>
    <mergeCell ref="MI6:MI7"/>
    <mergeCell ref="LX6:LX7"/>
    <mergeCell ref="LY6:LY7"/>
    <mergeCell ref="LZ6:LZ7"/>
    <mergeCell ref="MB6:MB7"/>
    <mergeCell ref="MC6:MC7"/>
    <mergeCell ref="LO6:LO7"/>
    <mergeCell ref="LP6:LR6"/>
    <mergeCell ref="LS6:LS7"/>
    <mergeCell ref="LT6:LT7"/>
    <mergeCell ref="LU6:LW6"/>
    <mergeCell ref="PD6:PD7"/>
    <mergeCell ref="PE6:PE7"/>
    <mergeCell ref="PF6:PF7"/>
    <mergeCell ref="PH6:PH7"/>
    <mergeCell ref="PI6:PI7"/>
    <mergeCell ref="OU6:OU7"/>
    <mergeCell ref="OV6:OX6"/>
    <mergeCell ref="OY6:OY7"/>
    <mergeCell ref="OZ6:OZ7"/>
    <mergeCell ref="PA6:PC6"/>
    <mergeCell ref="OO6:OO7"/>
    <mergeCell ref="OP6:OP7"/>
    <mergeCell ref="OQ6:OR6"/>
    <mergeCell ref="OS6:OS7"/>
    <mergeCell ref="OT6:OT7"/>
    <mergeCell ref="OI6:OI7"/>
    <mergeCell ref="OJ6:OJ7"/>
    <mergeCell ref="OK6:OK7"/>
    <mergeCell ref="OM6:OM7"/>
    <mergeCell ref="ON6:ON7"/>
    <mergeCell ref="NZ6:NZ7"/>
    <mergeCell ref="OA6:OC6"/>
    <mergeCell ref="OD6:OD7"/>
    <mergeCell ref="OE6:OE7"/>
    <mergeCell ref="OF6:OH6"/>
    <mergeCell ref="NT6:NT7"/>
    <mergeCell ref="NU6:NU7"/>
    <mergeCell ref="NV6:NW6"/>
    <mergeCell ref="NX6:NX7"/>
    <mergeCell ref="NY6:NY7"/>
    <mergeCell ref="NN6:NN7"/>
    <mergeCell ref="NO6:NO7"/>
    <mergeCell ref="NP6:NP7"/>
    <mergeCell ref="NR6:NR7"/>
    <mergeCell ref="NS6:NS7"/>
    <mergeCell ref="QZ6:QZ7"/>
    <mergeCell ref="RA6:RA7"/>
    <mergeCell ref="RB6:RC6"/>
    <mergeCell ref="RD6:RD7"/>
    <mergeCell ref="RE6:RE7"/>
    <mergeCell ref="QT6:QT7"/>
    <mergeCell ref="QU6:QU7"/>
    <mergeCell ref="QV6:QV7"/>
    <mergeCell ref="QX6:QX7"/>
    <mergeCell ref="QY6:QY7"/>
    <mergeCell ref="QK6:QK7"/>
    <mergeCell ref="QL6:QN6"/>
    <mergeCell ref="QO6:QO7"/>
    <mergeCell ref="QP6:QP7"/>
    <mergeCell ref="QQ6:QS6"/>
    <mergeCell ref="QE6:QE7"/>
    <mergeCell ref="QF6:QF7"/>
    <mergeCell ref="QG6:QH6"/>
    <mergeCell ref="QI6:QI7"/>
    <mergeCell ref="QJ6:QJ7"/>
    <mergeCell ref="PY6:PY7"/>
    <mergeCell ref="PZ6:PZ7"/>
    <mergeCell ref="QA6:QA7"/>
    <mergeCell ref="QC6:QC7"/>
    <mergeCell ref="QD6:QD7"/>
    <mergeCell ref="PP6:PP7"/>
    <mergeCell ref="PQ6:PS6"/>
    <mergeCell ref="PT6:PT7"/>
    <mergeCell ref="PU6:PU7"/>
    <mergeCell ref="PV6:PX6"/>
    <mergeCell ref="PJ6:PJ7"/>
    <mergeCell ref="PK6:PK7"/>
    <mergeCell ref="PL6:PM6"/>
    <mergeCell ref="PN6:PN7"/>
    <mergeCell ref="PO6:PO7"/>
    <mergeCell ref="SV6:SV7"/>
    <mergeCell ref="SW6:SY6"/>
    <mergeCell ref="SZ6:SZ7"/>
    <mergeCell ref="TA6:TA7"/>
    <mergeCell ref="TB6:TD6"/>
    <mergeCell ref="SP6:SP7"/>
    <mergeCell ref="SQ6:SQ7"/>
    <mergeCell ref="SR6:SS6"/>
    <mergeCell ref="ST6:ST7"/>
    <mergeCell ref="SU6:SU7"/>
    <mergeCell ref="SJ6:SJ7"/>
    <mergeCell ref="SK6:SK7"/>
    <mergeCell ref="SL6:SL7"/>
    <mergeCell ref="SN6:SN7"/>
    <mergeCell ref="SO6:SO7"/>
    <mergeCell ref="SA6:SA7"/>
    <mergeCell ref="SB6:SD6"/>
    <mergeCell ref="SE6:SE7"/>
    <mergeCell ref="SF6:SF7"/>
    <mergeCell ref="SG6:SI6"/>
    <mergeCell ref="RU6:RU7"/>
    <mergeCell ref="RV6:RV7"/>
    <mergeCell ref="RW6:RX6"/>
    <mergeCell ref="RY6:RY7"/>
    <mergeCell ref="RZ6:RZ7"/>
    <mergeCell ref="RO6:RO7"/>
    <mergeCell ref="RP6:RP7"/>
    <mergeCell ref="RQ6:RQ7"/>
    <mergeCell ref="RS6:RS7"/>
    <mergeCell ref="RT6:RT7"/>
    <mergeCell ref="RF6:RF7"/>
    <mergeCell ref="RG6:RI6"/>
    <mergeCell ref="RJ6:RJ7"/>
    <mergeCell ref="RK6:RK7"/>
    <mergeCell ref="RL6:RN6"/>
    <mergeCell ref="UU6:UU7"/>
    <mergeCell ref="UV6:UV7"/>
    <mergeCell ref="UW6:UW7"/>
    <mergeCell ref="UY6:UY7"/>
    <mergeCell ref="UZ6:UZ7"/>
    <mergeCell ref="UL6:UL7"/>
    <mergeCell ref="UM6:UO6"/>
    <mergeCell ref="UP6:UP7"/>
    <mergeCell ref="UQ6:UQ7"/>
    <mergeCell ref="UR6:UT6"/>
    <mergeCell ref="UF6:UF7"/>
    <mergeCell ref="UG6:UG7"/>
    <mergeCell ref="UH6:UI6"/>
    <mergeCell ref="UJ6:UJ7"/>
    <mergeCell ref="UK6:UK7"/>
    <mergeCell ref="TZ6:TZ7"/>
    <mergeCell ref="UA6:UA7"/>
    <mergeCell ref="UB6:UB7"/>
    <mergeCell ref="UD6:UD7"/>
    <mergeCell ref="UE6:UE7"/>
    <mergeCell ref="TQ6:TQ7"/>
    <mergeCell ref="TR6:TT6"/>
    <mergeCell ref="TU6:TU7"/>
    <mergeCell ref="TV6:TV7"/>
    <mergeCell ref="TW6:TY6"/>
    <mergeCell ref="TK6:TK7"/>
    <mergeCell ref="TL6:TL7"/>
    <mergeCell ref="TM6:TN6"/>
    <mergeCell ref="TO6:TO7"/>
    <mergeCell ref="TP6:TP7"/>
    <mergeCell ref="TE6:TE7"/>
    <mergeCell ref="TF6:TF7"/>
    <mergeCell ref="TG6:TG7"/>
    <mergeCell ref="TI6:TI7"/>
    <mergeCell ref="TJ6:TJ7"/>
    <mergeCell ref="WQ6:WQ7"/>
    <mergeCell ref="WR6:WR7"/>
    <mergeCell ref="WS6:WT6"/>
    <mergeCell ref="WU6:WU7"/>
    <mergeCell ref="WV6:WV7"/>
    <mergeCell ref="WK6:WK7"/>
    <mergeCell ref="WL6:WL7"/>
    <mergeCell ref="WM6:WM7"/>
    <mergeCell ref="WO6:WO7"/>
    <mergeCell ref="WP6:WP7"/>
    <mergeCell ref="WB6:WB7"/>
    <mergeCell ref="WC6:WE6"/>
    <mergeCell ref="WF6:WF7"/>
    <mergeCell ref="WG6:WG7"/>
    <mergeCell ref="WH6:WJ6"/>
    <mergeCell ref="VV6:VV7"/>
    <mergeCell ref="VW6:VW7"/>
    <mergeCell ref="VX6:VY6"/>
    <mergeCell ref="VZ6:VZ7"/>
    <mergeCell ref="WA6:WA7"/>
    <mergeCell ref="VP6:VP7"/>
    <mergeCell ref="VQ6:VQ7"/>
    <mergeCell ref="VR6:VR7"/>
    <mergeCell ref="VT6:VT7"/>
    <mergeCell ref="VU6:VU7"/>
    <mergeCell ref="VG6:VG7"/>
    <mergeCell ref="VH6:VJ6"/>
    <mergeCell ref="VK6:VK7"/>
    <mergeCell ref="VL6:VL7"/>
    <mergeCell ref="VM6:VO6"/>
    <mergeCell ref="VA6:VA7"/>
    <mergeCell ref="VB6:VB7"/>
    <mergeCell ref="VC6:VD6"/>
    <mergeCell ref="VE6:VE7"/>
    <mergeCell ref="VF6:VF7"/>
    <mergeCell ref="YM6:YM7"/>
    <mergeCell ref="YN6:YP6"/>
    <mergeCell ref="YQ6:YQ7"/>
    <mergeCell ref="YR6:YR7"/>
    <mergeCell ref="YS6:YU6"/>
    <mergeCell ref="YG6:YG7"/>
    <mergeCell ref="YH6:YH7"/>
    <mergeCell ref="YI6:YJ6"/>
    <mergeCell ref="YK6:YK7"/>
    <mergeCell ref="YL6:YL7"/>
    <mergeCell ref="YA6:YA7"/>
    <mergeCell ref="YB6:YB7"/>
    <mergeCell ref="YC6:YC7"/>
    <mergeCell ref="YE6:YE7"/>
    <mergeCell ref="YF6:YF7"/>
    <mergeCell ref="XR6:XR7"/>
    <mergeCell ref="XS6:XU6"/>
    <mergeCell ref="XV6:XV7"/>
    <mergeCell ref="XW6:XW7"/>
    <mergeCell ref="XX6:XZ6"/>
    <mergeCell ref="XL6:XL7"/>
    <mergeCell ref="XM6:XM7"/>
    <mergeCell ref="XN6:XO6"/>
    <mergeCell ref="XP6:XP7"/>
    <mergeCell ref="XQ6:XQ7"/>
    <mergeCell ref="XF6:XF7"/>
    <mergeCell ref="XG6:XG7"/>
    <mergeCell ref="XH6:XH7"/>
    <mergeCell ref="XJ6:XJ7"/>
    <mergeCell ref="XK6:XK7"/>
    <mergeCell ref="WW6:WW7"/>
    <mergeCell ref="WX6:WZ6"/>
    <mergeCell ref="XA6:XA7"/>
    <mergeCell ref="XB6:XB7"/>
    <mergeCell ref="XC6:XE6"/>
    <mergeCell ref="AAL6:AAL7"/>
    <mergeCell ref="AAM6:AAM7"/>
    <mergeCell ref="AAN6:AAN7"/>
    <mergeCell ref="AAP6:AAP7"/>
    <mergeCell ref="AAQ6:AAQ7"/>
    <mergeCell ref="AAC6:AAC7"/>
    <mergeCell ref="AAD6:AAF6"/>
    <mergeCell ref="AAG6:AAG7"/>
    <mergeCell ref="AAH6:AAH7"/>
    <mergeCell ref="AAI6:AAK6"/>
    <mergeCell ref="ZW6:ZW7"/>
    <mergeCell ref="ZX6:ZX7"/>
    <mergeCell ref="ZY6:ZZ6"/>
    <mergeCell ref="AAA6:AAA7"/>
    <mergeCell ref="AAB6:AAB7"/>
    <mergeCell ref="ZQ6:ZQ7"/>
    <mergeCell ref="ZR6:ZR7"/>
    <mergeCell ref="ZS6:ZS7"/>
    <mergeCell ref="ZU6:ZU7"/>
    <mergeCell ref="ZV6:ZV7"/>
    <mergeCell ref="ZH6:ZH7"/>
    <mergeCell ref="ZI6:ZK6"/>
    <mergeCell ref="ZL6:ZL7"/>
    <mergeCell ref="ZM6:ZM7"/>
    <mergeCell ref="ZN6:ZP6"/>
    <mergeCell ref="ZB6:ZB7"/>
    <mergeCell ref="ZC6:ZC7"/>
    <mergeCell ref="ZD6:ZE6"/>
    <mergeCell ref="ZF6:ZF7"/>
    <mergeCell ref="ZG6:ZG7"/>
    <mergeCell ref="YV6:YV7"/>
    <mergeCell ref="YW6:YW7"/>
    <mergeCell ref="YX6:YX7"/>
    <mergeCell ref="YZ6:YZ7"/>
    <mergeCell ref="ZA6:ZA7"/>
    <mergeCell ref="ACH6:ACH7"/>
    <mergeCell ref="ACI6:ACI7"/>
    <mergeCell ref="ACJ6:ACK6"/>
    <mergeCell ref="ACL6:ACL7"/>
    <mergeCell ref="ACM6:ACM7"/>
    <mergeCell ref="ACB6:ACB7"/>
    <mergeCell ref="ACC6:ACC7"/>
    <mergeCell ref="ACD6:ACD7"/>
    <mergeCell ref="ACF6:ACF7"/>
    <mergeCell ref="ACG6:ACG7"/>
    <mergeCell ref="ABS6:ABS7"/>
    <mergeCell ref="ABT6:ABV6"/>
    <mergeCell ref="ABW6:ABW7"/>
    <mergeCell ref="ABX6:ABX7"/>
    <mergeCell ref="ABY6:ACA6"/>
    <mergeCell ref="ABM6:ABM7"/>
    <mergeCell ref="ABN6:ABN7"/>
    <mergeCell ref="ABO6:ABP6"/>
    <mergeCell ref="ABQ6:ABQ7"/>
    <mergeCell ref="ABR6:ABR7"/>
    <mergeCell ref="ABG6:ABG7"/>
    <mergeCell ref="ABH6:ABH7"/>
    <mergeCell ref="ABI6:ABI7"/>
    <mergeCell ref="ABK6:ABK7"/>
    <mergeCell ref="ABL6:ABL7"/>
    <mergeCell ref="AAX6:AAX7"/>
    <mergeCell ref="AAY6:ABA6"/>
    <mergeCell ref="ABB6:ABB7"/>
    <mergeCell ref="ABC6:ABC7"/>
    <mergeCell ref="ABD6:ABF6"/>
    <mergeCell ref="AAR6:AAR7"/>
    <mergeCell ref="AAS6:AAS7"/>
    <mergeCell ref="AAT6:AAU6"/>
    <mergeCell ref="AAV6:AAV7"/>
    <mergeCell ref="AAW6:AAW7"/>
    <mergeCell ref="AED6:AED7"/>
    <mergeCell ref="AEE6:AEG6"/>
    <mergeCell ref="AEH6:AEH7"/>
    <mergeCell ref="AEI6:AEI7"/>
    <mergeCell ref="AEJ6:AEL6"/>
    <mergeCell ref="ADX6:ADX7"/>
    <mergeCell ref="ADY6:ADY7"/>
    <mergeCell ref="ADZ6:AEA6"/>
    <mergeCell ref="AEB6:AEB7"/>
    <mergeCell ref="AEC6:AEC7"/>
    <mergeCell ref="ADR6:ADR7"/>
    <mergeCell ref="ADS6:ADS7"/>
    <mergeCell ref="ADT6:ADT7"/>
    <mergeCell ref="ADV6:ADV7"/>
    <mergeCell ref="ADW6:ADW7"/>
    <mergeCell ref="ADI6:ADI7"/>
    <mergeCell ref="ADJ6:ADL6"/>
    <mergeCell ref="ADM6:ADM7"/>
    <mergeCell ref="ADN6:ADN7"/>
    <mergeCell ref="ADO6:ADQ6"/>
    <mergeCell ref="ADC6:ADC7"/>
    <mergeCell ref="ADD6:ADD7"/>
    <mergeCell ref="ADE6:ADF6"/>
    <mergeCell ref="ADG6:ADG7"/>
    <mergeCell ref="ADH6:ADH7"/>
    <mergeCell ref="ACW6:ACW7"/>
    <mergeCell ref="ACX6:ACX7"/>
    <mergeCell ref="ACY6:ACY7"/>
    <mergeCell ref="ADA6:ADA7"/>
    <mergeCell ref="ADB6:ADB7"/>
    <mergeCell ref="ACN6:ACN7"/>
    <mergeCell ref="ACO6:ACQ6"/>
    <mergeCell ref="ACR6:ACR7"/>
    <mergeCell ref="ACS6:ACS7"/>
    <mergeCell ref="ACT6:ACV6"/>
    <mergeCell ref="AGC6:AGC7"/>
    <mergeCell ref="AGD6:AGD7"/>
    <mergeCell ref="AGE6:AGE7"/>
    <mergeCell ref="AGG6:AGG7"/>
    <mergeCell ref="AGH6:AGH7"/>
    <mergeCell ref="AFT6:AFT7"/>
    <mergeCell ref="AFU6:AFW6"/>
    <mergeCell ref="AFX6:AFX7"/>
    <mergeCell ref="AFY6:AFY7"/>
    <mergeCell ref="AFZ6:AGB6"/>
    <mergeCell ref="AFN6:AFN7"/>
    <mergeCell ref="AFO6:AFO7"/>
    <mergeCell ref="AFP6:AFQ6"/>
    <mergeCell ref="AFR6:AFR7"/>
    <mergeCell ref="AFS6:AFS7"/>
    <mergeCell ref="AFH6:AFH7"/>
    <mergeCell ref="AFI6:AFI7"/>
    <mergeCell ref="AFJ6:AFJ7"/>
    <mergeCell ref="AFL6:AFL7"/>
    <mergeCell ref="AFM6:AFM7"/>
    <mergeCell ref="AEY6:AEY7"/>
    <mergeCell ref="AEZ6:AFB6"/>
    <mergeCell ref="AFC6:AFC7"/>
    <mergeCell ref="AFD6:AFD7"/>
    <mergeCell ref="AFE6:AFG6"/>
    <mergeCell ref="AES6:AES7"/>
    <mergeCell ref="AET6:AET7"/>
    <mergeCell ref="AEU6:AEV6"/>
    <mergeCell ref="AEW6:AEW7"/>
    <mergeCell ref="AEX6:AEX7"/>
    <mergeCell ref="AEM6:AEM7"/>
    <mergeCell ref="AEN6:AEN7"/>
    <mergeCell ref="AEO6:AEO7"/>
    <mergeCell ref="AEQ6:AEQ7"/>
    <mergeCell ref="AER6:AER7"/>
    <mergeCell ref="AHY6:AHY7"/>
    <mergeCell ref="AHZ6:AHZ7"/>
    <mergeCell ref="AIA6:AIB6"/>
    <mergeCell ref="AIC6:AIC7"/>
    <mergeCell ref="AID6:AID7"/>
    <mergeCell ref="AHS6:AHS7"/>
    <mergeCell ref="AHT6:AHT7"/>
    <mergeCell ref="AHU6:AHU7"/>
    <mergeCell ref="AHW6:AHW7"/>
    <mergeCell ref="AHX6:AHX7"/>
    <mergeCell ref="AHJ6:AHJ7"/>
    <mergeCell ref="AHK6:AHM6"/>
    <mergeCell ref="AHN6:AHN7"/>
    <mergeCell ref="AHO6:AHO7"/>
    <mergeCell ref="AHP6:AHR6"/>
    <mergeCell ref="AHD6:AHD7"/>
    <mergeCell ref="AHE6:AHE7"/>
    <mergeCell ref="AHF6:AHG6"/>
    <mergeCell ref="AHH6:AHH7"/>
    <mergeCell ref="AHI6:AHI7"/>
    <mergeCell ref="AGX6:AGX7"/>
    <mergeCell ref="AGY6:AGY7"/>
    <mergeCell ref="AGZ6:AGZ7"/>
    <mergeCell ref="AHB6:AHB7"/>
    <mergeCell ref="AHC6:AHC7"/>
    <mergeCell ref="AGO6:AGO7"/>
    <mergeCell ref="AGP6:AGR6"/>
    <mergeCell ref="AGS6:AGS7"/>
    <mergeCell ref="AGT6:AGT7"/>
    <mergeCell ref="AGU6:AGW6"/>
    <mergeCell ref="AGI6:AGI7"/>
    <mergeCell ref="AGJ6:AGJ7"/>
    <mergeCell ref="AGK6:AGL6"/>
    <mergeCell ref="AGM6:AGM7"/>
    <mergeCell ref="AGN6:AGN7"/>
    <mergeCell ref="AJU6:AJU7"/>
    <mergeCell ref="AJV6:AJX6"/>
    <mergeCell ref="AJY6:AJY7"/>
    <mergeCell ref="AJZ6:AJZ7"/>
    <mergeCell ref="AKA6:AKC6"/>
    <mergeCell ref="AJO6:AJO7"/>
    <mergeCell ref="AJP6:AJP7"/>
    <mergeCell ref="AJQ6:AJR6"/>
    <mergeCell ref="AJS6:AJS7"/>
    <mergeCell ref="AJT6:AJT7"/>
    <mergeCell ref="AJI6:AJI7"/>
    <mergeCell ref="AJJ6:AJJ7"/>
    <mergeCell ref="AJK6:AJK7"/>
    <mergeCell ref="AJM6:AJM7"/>
    <mergeCell ref="AJN6:AJN7"/>
    <mergeCell ref="AIZ6:AIZ7"/>
    <mergeCell ref="AJA6:AJC6"/>
    <mergeCell ref="AJD6:AJD7"/>
    <mergeCell ref="AJE6:AJE7"/>
    <mergeCell ref="AJF6:AJH6"/>
    <mergeCell ref="AIT6:AIT7"/>
    <mergeCell ref="AIU6:AIU7"/>
    <mergeCell ref="AIV6:AIW6"/>
    <mergeCell ref="AIX6:AIX7"/>
    <mergeCell ref="AIY6:AIY7"/>
    <mergeCell ref="AIN6:AIN7"/>
    <mergeCell ref="AIO6:AIO7"/>
    <mergeCell ref="AIP6:AIP7"/>
    <mergeCell ref="AIR6:AIR7"/>
    <mergeCell ref="AIS6:AIS7"/>
    <mergeCell ref="AIE6:AIE7"/>
    <mergeCell ref="AIF6:AIH6"/>
    <mergeCell ref="AII6:AII7"/>
    <mergeCell ref="AIJ6:AIJ7"/>
    <mergeCell ref="AIK6:AIM6"/>
    <mergeCell ref="ALT6:ALT7"/>
    <mergeCell ref="ALU6:ALU7"/>
    <mergeCell ref="ALV6:ALV7"/>
    <mergeCell ref="ALX6:ALX7"/>
    <mergeCell ref="ALY6:ALY7"/>
    <mergeCell ref="ALK6:ALK7"/>
    <mergeCell ref="ALL6:ALN6"/>
    <mergeCell ref="ALO6:ALO7"/>
    <mergeCell ref="ALP6:ALP7"/>
    <mergeCell ref="ALQ6:ALS6"/>
    <mergeCell ref="ALE6:ALE7"/>
    <mergeCell ref="ALF6:ALF7"/>
    <mergeCell ref="ALG6:ALH6"/>
    <mergeCell ref="ALI6:ALI7"/>
    <mergeCell ref="ALJ6:ALJ7"/>
    <mergeCell ref="AKY6:AKY7"/>
    <mergeCell ref="AKZ6:AKZ7"/>
    <mergeCell ref="ALA6:ALA7"/>
    <mergeCell ref="ALC6:ALC7"/>
    <mergeCell ref="ALD6:ALD7"/>
    <mergeCell ref="AKP6:AKP7"/>
    <mergeCell ref="AKQ6:AKS6"/>
    <mergeCell ref="AKT6:AKT7"/>
    <mergeCell ref="AKU6:AKU7"/>
    <mergeCell ref="AKV6:AKX6"/>
    <mergeCell ref="AKJ6:AKJ7"/>
    <mergeCell ref="AKK6:AKK7"/>
    <mergeCell ref="AKL6:AKM6"/>
    <mergeCell ref="AKN6:AKN7"/>
    <mergeCell ref="AKO6:AKO7"/>
    <mergeCell ref="AKD6:AKD7"/>
    <mergeCell ref="AKE6:AKE7"/>
    <mergeCell ref="AKF6:AKF7"/>
    <mergeCell ref="AKH6:AKH7"/>
    <mergeCell ref="AKI6:AKI7"/>
    <mergeCell ref="ANP6:ANP7"/>
    <mergeCell ref="ANQ6:ANQ7"/>
    <mergeCell ref="ANR6:ANS6"/>
    <mergeCell ref="ANT6:ANT7"/>
    <mergeCell ref="ANU6:ANU7"/>
    <mergeCell ref="ANJ6:ANJ7"/>
    <mergeCell ref="ANK6:ANK7"/>
    <mergeCell ref="ANL6:ANL7"/>
    <mergeCell ref="ANN6:ANN7"/>
    <mergeCell ref="ANO6:ANO7"/>
    <mergeCell ref="ANA6:ANA7"/>
    <mergeCell ref="ANB6:AND6"/>
    <mergeCell ref="ANE6:ANE7"/>
    <mergeCell ref="ANF6:ANF7"/>
    <mergeCell ref="ANG6:ANI6"/>
    <mergeCell ref="AMU6:AMU7"/>
    <mergeCell ref="AMV6:AMV7"/>
    <mergeCell ref="AMW6:AMX6"/>
    <mergeCell ref="AMY6:AMY7"/>
    <mergeCell ref="AMZ6:AMZ7"/>
    <mergeCell ref="AMO6:AMO7"/>
    <mergeCell ref="AMP6:AMP7"/>
    <mergeCell ref="AMQ6:AMQ7"/>
    <mergeCell ref="AMS6:AMS7"/>
    <mergeCell ref="AMT6:AMT7"/>
    <mergeCell ref="AMF6:AMF7"/>
    <mergeCell ref="AMG6:AMI6"/>
    <mergeCell ref="AMJ6:AMJ7"/>
    <mergeCell ref="AMK6:AMK7"/>
    <mergeCell ref="AML6:AMN6"/>
    <mergeCell ref="ALZ6:ALZ7"/>
    <mergeCell ref="AMA6:AMA7"/>
    <mergeCell ref="AMB6:AMC6"/>
    <mergeCell ref="AMD6:AMD7"/>
    <mergeCell ref="AME6:AME7"/>
    <mergeCell ref="APL6:APL7"/>
    <mergeCell ref="APM6:APO6"/>
    <mergeCell ref="APP6:APP7"/>
    <mergeCell ref="APQ6:APQ7"/>
    <mergeCell ref="APR6:APT6"/>
    <mergeCell ref="APF6:APF7"/>
    <mergeCell ref="APG6:APG7"/>
    <mergeCell ref="APH6:API6"/>
    <mergeCell ref="APJ6:APJ7"/>
    <mergeCell ref="APK6:APK7"/>
    <mergeCell ref="AOZ6:AOZ7"/>
    <mergeCell ref="APA6:APA7"/>
    <mergeCell ref="APB6:APB7"/>
    <mergeCell ref="APD6:APD7"/>
    <mergeCell ref="APE6:APE7"/>
    <mergeCell ref="AOQ6:AOQ7"/>
    <mergeCell ref="AOR6:AOT6"/>
    <mergeCell ref="AOU6:AOU7"/>
    <mergeCell ref="AOV6:AOV7"/>
    <mergeCell ref="AOW6:AOY6"/>
    <mergeCell ref="AOK6:AOK7"/>
    <mergeCell ref="AOL6:AOL7"/>
    <mergeCell ref="AOM6:AON6"/>
    <mergeCell ref="AOO6:AOO7"/>
    <mergeCell ref="AOP6:AOP7"/>
    <mergeCell ref="AOE6:AOE7"/>
    <mergeCell ref="AOF6:AOF7"/>
    <mergeCell ref="AOG6:AOG7"/>
    <mergeCell ref="AOI6:AOI7"/>
    <mergeCell ref="AOJ6:AOJ7"/>
    <mergeCell ref="ANV6:ANV7"/>
    <mergeCell ref="ANW6:ANY6"/>
    <mergeCell ref="ANZ6:ANZ7"/>
    <mergeCell ref="AOA6:AOA7"/>
    <mergeCell ref="AOB6:AOD6"/>
    <mergeCell ref="ARK6:ARK7"/>
    <mergeCell ref="ARL6:ARL7"/>
    <mergeCell ref="ARM6:ARM7"/>
    <mergeCell ref="ARO6:ARO7"/>
    <mergeCell ref="ARP6:ARP7"/>
    <mergeCell ref="ARB6:ARB7"/>
    <mergeCell ref="ARC6:ARE6"/>
    <mergeCell ref="ARF6:ARF7"/>
    <mergeCell ref="ARG6:ARG7"/>
    <mergeCell ref="ARH6:ARJ6"/>
    <mergeCell ref="AQV6:AQV7"/>
    <mergeCell ref="AQW6:AQW7"/>
    <mergeCell ref="AQX6:AQY6"/>
    <mergeCell ref="AQZ6:AQZ7"/>
    <mergeCell ref="ARA6:ARA7"/>
    <mergeCell ref="AQP6:AQP7"/>
    <mergeCell ref="AQQ6:AQQ7"/>
    <mergeCell ref="AQR6:AQR7"/>
    <mergeCell ref="AQT6:AQT7"/>
    <mergeCell ref="AQU6:AQU7"/>
    <mergeCell ref="AQG6:AQG7"/>
    <mergeCell ref="AQH6:AQJ6"/>
    <mergeCell ref="AQK6:AQK7"/>
    <mergeCell ref="AQL6:AQL7"/>
    <mergeCell ref="AQM6:AQO6"/>
    <mergeCell ref="AQA6:AQA7"/>
    <mergeCell ref="AQB6:AQB7"/>
    <mergeCell ref="AQC6:AQD6"/>
    <mergeCell ref="AQE6:AQE7"/>
    <mergeCell ref="AQF6:AQF7"/>
    <mergeCell ref="APU6:APU7"/>
    <mergeCell ref="APV6:APV7"/>
    <mergeCell ref="APW6:APW7"/>
    <mergeCell ref="APY6:APY7"/>
    <mergeCell ref="APZ6:APZ7"/>
    <mergeCell ref="ATG6:ATG7"/>
    <mergeCell ref="ATH6:ATH7"/>
    <mergeCell ref="ATI6:ATJ6"/>
    <mergeCell ref="ATK6:ATK7"/>
    <mergeCell ref="ATL6:ATL7"/>
    <mergeCell ref="ATA6:ATA7"/>
    <mergeCell ref="ATB6:ATB7"/>
    <mergeCell ref="ATC6:ATC7"/>
    <mergeCell ref="ATE6:ATE7"/>
    <mergeCell ref="ATF6:ATF7"/>
    <mergeCell ref="ASR6:ASR7"/>
    <mergeCell ref="ASS6:ASU6"/>
    <mergeCell ref="ASV6:ASV7"/>
    <mergeCell ref="ASW6:ASW7"/>
    <mergeCell ref="ASX6:ASZ6"/>
    <mergeCell ref="ASL6:ASL7"/>
    <mergeCell ref="ASM6:ASM7"/>
    <mergeCell ref="ASN6:ASO6"/>
    <mergeCell ref="ASP6:ASP7"/>
    <mergeCell ref="ASQ6:ASQ7"/>
    <mergeCell ref="ASF6:ASF7"/>
    <mergeCell ref="ASG6:ASG7"/>
    <mergeCell ref="ASH6:ASH7"/>
    <mergeCell ref="ASJ6:ASJ7"/>
    <mergeCell ref="ASK6:ASK7"/>
    <mergeCell ref="ARW6:ARW7"/>
    <mergeCell ref="ARX6:ARZ6"/>
    <mergeCell ref="ASA6:ASA7"/>
    <mergeCell ref="ASB6:ASB7"/>
    <mergeCell ref="ASC6:ASE6"/>
    <mergeCell ref="ARQ6:ARQ7"/>
    <mergeCell ref="ARR6:ARR7"/>
    <mergeCell ref="ARS6:ART6"/>
    <mergeCell ref="ARU6:ARU7"/>
    <mergeCell ref="ARV6:ARV7"/>
    <mergeCell ref="AVC6:AVC7"/>
    <mergeCell ref="AVD6:AVF6"/>
    <mergeCell ref="AVG6:AVG7"/>
    <mergeCell ref="AVH6:AVH7"/>
    <mergeCell ref="AVI6:AVK6"/>
    <mergeCell ref="AUW6:AUW7"/>
    <mergeCell ref="AUX6:AUX7"/>
    <mergeCell ref="AUY6:AUZ6"/>
    <mergeCell ref="AVA6:AVA7"/>
    <mergeCell ref="AVB6:AVB7"/>
    <mergeCell ref="AUQ6:AUQ7"/>
    <mergeCell ref="AUR6:AUR7"/>
    <mergeCell ref="AUS6:AUS7"/>
    <mergeCell ref="AUU6:AUU7"/>
    <mergeCell ref="AUV6:AUV7"/>
    <mergeCell ref="AUH6:AUH7"/>
    <mergeCell ref="AUI6:AUK6"/>
    <mergeCell ref="AUL6:AUL7"/>
    <mergeCell ref="AUM6:AUM7"/>
    <mergeCell ref="AUN6:AUP6"/>
    <mergeCell ref="AUB6:AUB7"/>
    <mergeCell ref="AUC6:AUC7"/>
    <mergeCell ref="AUD6:AUE6"/>
    <mergeCell ref="AUF6:AUF7"/>
    <mergeCell ref="AUG6:AUG7"/>
    <mergeCell ref="ATV6:ATV7"/>
    <mergeCell ref="ATW6:ATW7"/>
    <mergeCell ref="ATX6:ATX7"/>
    <mergeCell ref="ATZ6:ATZ7"/>
    <mergeCell ref="AUA6:AUA7"/>
    <mergeCell ref="ATM6:ATM7"/>
    <mergeCell ref="ATN6:ATP6"/>
    <mergeCell ref="ATQ6:ATQ7"/>
    <mergeCell ref="ATR6:ATR7"/>
    <mergeCell ref="ATS6:ATU6"/>
    <mergeCell ref="AXB6:AXB7"/>
    <mergeCell ref="AXC6:AXC7"/>
    <mergeCell ref="AXD6:AXD7"/>
    <mergeCell ref="AXF6:AXF7"/>
    <mergeCell ref="AXG6:AXG7"/>
    <mergeCell ref="AWS6:AWS7"/>
    <mergeCell ref="AWT6:AWV6"/>
    <mergeCell ref="AWW6:AWW7"/>
    <mergeCell ref="AWX6:AWX7"/>
    <mergeCell ref="AWY6:AXA6"/>
    <mergeCell ref="AWM6:AWM7"/>
    <mergeCell ref="AWN6:AWN7"/>
    <mergeCell ref="AWO6:AWP6"/>
    <mergeCell ref="AWQ6:AWQ7"/>
    <mergeCell ref="AWR6:AWR7"/>
    <mergeCell ref="AWG6:AWG7"/>
    <mergeCell ref="AWH6:AWH7"/>
    <mergeCell ref="AWI6:AWI7"/>
    <mergeCell ref="AWK6:AWK7"/>
    <mergeCell ref="AWL6:AWL7"/>
    <mergeCell ref="AVX6:AVX7"/>
    <mergeCell ref="AVY6:AWA6"/>
    <mergeCell ref="AWB6:AWB7"/>
    <mergeCell ref="AWC6:AWC7"/>
    <mergeCell ref="AWD6:AWF6"/>
    <mergeCell ref="AVR6:AVR7"/>
    <mergeCell ref="AVS6:AVS7"/>
    <mergeCell ref="AVT6:AVU6"/>
    <mergeCell ref="AVV6:AVV7"/>
    <mergeCell ref="AVW6:AVW7"/>
    <mergeCell ref="AVL6:AVL7"/>
    <mergeCell ref="AVM6:AVM7"/>
    <mergeCell ref="AVN6:AVN7"/>
    <mergeCell ref="AVP6:AVP7"/>
    <mergeCell ref="AVQ6:AVQ7"/>
    <mergeCell ref="AYX6:AYX7"/>
    <mergeCell ref="AYY6:AYY7"/>
    <mergeCell ref="AYZ6:AZA6"/>
    <mergeCell ref="AZB6:AZB7"/>
    <mergeCell ref="AZC6:AZC7"/>
    <mergeCell ref="AYR6:AYR7"/>
    <mergeCell ref="AYS6:AYS7"/>
    <mergeCell ref="AYT6:AYT7"/>
    <mergeCell ref="AYV6:AYV7"/>
    <mergeCell ref="AYW6:AYW7"/>
    <mergeCell ref="AYI6:AYI7"/>
    <mergeCell ref="AYJ6:AYL6"/>
    <mergeCell ref="AYM6:AYM7"/>
    <mergeCell ref="AYN6:AYN7"/>
    <mergeCell ref="AYO6:AYQ6"/>
    <mergeCell ref="AYC6:AYC7"/>
    <mergeCell ref="AYD6:AYD7"/>
    <mergeCell ref="AYE6:AYF6"/>
    <mergeCell ref="AYG6:AYG7"/>
    <mergeCell ref="AYH6:AYH7"/>
    <mergeCell ref="AXW6:AXW7"/>
    <mergeCell ref="AXX6:AXX7"/>
    <mergeCell ref="AXY6:AXY7"/>
    <mergeCell ref="AYA6:AYA7"/>
    <mergeCell ref="AYB6:AYB7"/>
    <mergeCell ref="AXN6:AXN7"/>
    <mergeCell ref="AXO6:AXQ6"/>
    <mergeCell ref="AXR6:AXR7"/>
    <mergeCell ref="AXS6:AXS7"/>
    <mergeCell ref="AXT6:AXV6"/>
    <mergeCell ref="AXH6:AXH7"/>
    <mergeCell ref="AXI6:AXI7"/>
    <mergeCell ref="AXJ6:AXK6"/>
    <mergeCell ref="AXL6:AXL7"/>
    <mergeCell ref="AXM6:AXM7"/>
    <mergeCell ref="BAT6:BAT7"/>
    <mergeCell ref="BAU6:BAW6"/>
    <mergeCell ref="BAX6:BAX7"/>
    <mergeCell ref="BAY6:BAY7"/>
    <mergeCell ref="BAZ6:BBB6"/>
    <mergeCell ref="BAN6:BAN7"/>
    <mergeCell ref="BAO6:BAO7"/>
    <mergeCell ref="BAP6:BAQ6"/>
    <mergeCell ref="BAR6:BAR7"/>
    <mergeCell ref="BAS6:BAS7"/>
    <mergeCell ref="BAH6:BAH7"/>
    <mergeCell ref="BAI6:BAI7"/>
    <mergeCell ref="BAJ6:BAJ7"/>
    <mergeCell ref="BAL6:BAL7"/>
    <mergeCell ref="BAM6:BAM7"/>
    <mergeCell ref="AZY6:AZY7"/>
    <mergeCell ref="AZZ6:BAB6"/>
    <mergeCell ref="BAC6:BAC7"/>
    <mergeCell ref="BAD6:BAD7"/>
    <mergeCell ref="BAE6:BAG6"/>
    <mergeCell ref="AZS6:AZS7"/>
    <mergeCell ref="AZT6:AZT7"/>
    <mergeCell ref="AZU6:AZV6"/>
    <mergeCell ref="AZW6:AZW7"/>
    <mergeCell ref="AZX6:AZX7"/>
    <mergeCell ref="AZM6:AZM7"/>
    <mergeCell ref="AZN6:AZN7"/>
    <mergeCell ref="AZO6:AZO7"/>
    <mergeCell ref="AZQ6:AZQ7"/>
    <mergeCell ref="AZR6:AZR7"/>
    <mergeCell ref="AZD6:AZD7"/>
    <mergeCell ref="AZE6:AZG6"/>
    <mergeCell ref="AZH6:AZH7"/>
    <mergeCell ref="AZI6:AZI7"/>
    <mergeCell ref="AZJ6:AZL6"/>
    <mergeCell ref="BCS6:BCS7"/>
    <mergeCell ref="BCT6:BCT7"/>
    <mergeCell ref="BCU6:BCU7"/>
    <mergeCell ref="BCW6:BCW7"/>
    <mergeCell ref="BCX6:BCX7"/>
    <mergeCell ref="BCJ6:BCJ7"/>
    <mergeCell ref="BCK6:BCM6"/>
    <mergeCell ref="BCN6:BCN7"/>
    <mergeCell ref="BCO6:BCO7"/>
    <mergeCell ref="BCP6:BCR6"/>
    <mergeCell ref="BCD6:BCD7"/>
    <mergeCell ref="BCE6:BCE7"/>
    <mergeCell ref="BCF6:BCG6"/>
    <mergeCell ref="BCH6:BCH7"/>
    <mergeCell ref="BCI6:BCI7"/>
    <mergeCell ref="BBX6:BBX7"/>
    <mergeCell ref="BBY6:BBY7"/>
    <mergeCell ref="BBZ6:BBZ7"/>
    <mergeCell ref="BCB6:BCB7"/>
    <mergeCell ref="BCC6:BCC7"/>
    <mergeCell ref="BBO6:BBO7"/>
    <mergeCell ref="BBP6:BBR6"/>
    <mergeCell ref="BBS6:BBS7"/>
    <mergeCell ref="BBT6:BBT7"/>
    <mergeCell ref="BBU6:BBW6"/>
    <mergeCell ref="BBI6:BBI7"/>
    <mergeCell ref="BBJ6:BBJ7"/>
    <mergeCell ref="BBK6:BBL6"/>
    <mergeCell ref="BBM6:BBM7"/>
    <mergeCell ref="BBN6:BBN7"/>
    <mergeCell ref="BBC6:BBC7"/>
    <mergeCell ref="BBD6:BBD7"/>
    <mergeCell ref="BBE6:BBE7"/>
    <mergeCell ref="BBG6:BBG7"/>
    <mergeCell ref="BBH6:BBH7"/>
    <mergeCell ref="BEO6:BEO7"/>
    <mergeCell ref="BEP6:BEP7"/>
    <mergeCell ref="BEQ6:BER6"/>
    <mergeCell ref="BES6:BES7"/>
    <mergeCell ref="BET6:BET7"/>
    <mergeCell ref="BEI6:BEI7"/>
    <mergeCell ref="BEJ6:BEJ7"/>
    <mergeCell ref="BEK6:BEK7"/>
    <mergeCell ref="BEM6:BEM7"/>
    <mergeCell ref="BEN6:BEN7"/>
    <mergeCell ref="BDZ6:BDZ7"/>
    <mergeCell ref="BEA6:BEC6"/>
    <mergeCell ref="BED6:BED7"/>
    <mergeCell ref="BEE6:BEE7"/>
    <mergeCell ref="BEF6:BEH6"/>
    <mergeCell ref="BDT6:BDT7"/>
    <mergeCell ref="BDU6:BDU7"/>
    <mergeCell ref="BDV6:BDW6"/>
    <mergeCell ref="BDX6:BDX7"/>
    <mergeCell ref="BDY6:BDY7"/>
    <mergeCell ref="BDN6:BDN7"/>
    <mergeCell ref="BDO6:BDO7"/>
    <mergeCell ref="BDP6:BDP7"/>
    <mergeCell ref="BDR6:BDR7"/>
    <mergeCell ref="BDS6:BDS7"/>
    <mergeCell ref="BDE6:BDE7"/>
    <mergeCell ref="BDF6:BDH6"/>
    <mergeCell ref="BDI6:BDI7"/>
    <mergeCell ref="BDJ6:BDJ7"/>
    <mergeCell ref="BDK6:BDM6"/>
    <mergeCell ref="BCY6:BCY7"/>
    <mergeCell ref="BCZ6:BCZ7"/>
    <mergeCell ref="BDA6:BDB6"/>
    <mergeCell ref="BDC6:BDC7"/>
    <mergeCell ref="BDD6:BDD7"/>
    <mergeCell ref="BGK6:BGK7"/>
    <mergeCell ref="BGL6:BGN6"/>
    <mergeCell ref="BGO6:BGO7"/>
    <mergeCell ref="BGP6:BGP7"/>
    <mergeCell ref="BGQ6:BGS6"/>
    <mergeCell ref="BGE6:BGE7"/>
    <mergeCell ref="BGF6:BGF7"/>
    <mergeCell ref="BGG6:BGH6"/>
    <mergeCell ref="BGI6:BGI7"/>
    <mergeCell ref="BGJ6:BGJ7"/>
    <mergeCell ref="BFY6:BFY7"/>
    <mergeCell ref="BFZ6:BFZ7"/>
    <mergeCell ref="BGA6:BGA7"/>
    <mergeCell ref="BGC6:BGC7"/>
    <mergeCell ref="BGD6:BGD7"/>
    <mergeCell ref="BFP6:BFP7"/>
    <mergeCell ref="BFQ6:BFS6"/>
    <mergeCell ref="BFT6:BFT7"/>
    <mergeCell ref="BFU6:BFU7"/>
    <mergeCell ref="BFV6:BFX6"/>
    <mergeCell ref="BFJ6:BFJ7"/>
    <mergeCell ref="BFK6:BFK7"/>
    <mergeCell ref="BFL6:BFM6"/>
    <mergeCell ref="BFN6:BFN7"/>
    <mergeCell ref="BFO6:BFO7"/>
    <mergeCell ref="BFD6:BFD7"/>
    <mergeCell ref="BFE6:BFE7"/>
    <mergeCell ref="BFF6:BFF7"/>
    <mergeCell ref="BFH6:BFH7"/>
    <mergeCell ref="BFI6:BFI7"/>
    <mergeCell ref="BEU6:BEU7"/>
    <mergeCell ref="BEV6:BEX6"/>
    <mergeCell ref="BEY6:BEY7"/>
    <mergeCell ref="BEZ6:BEZ7"/>
    <mergeCell ref="BFA6:BFC6"/>
    <mergeCell ref="BIJ6:BIJ7"/>
    <mergeCell ref="BIK6:BIK7"/>
    <mergeCell ref="BIL6:BIL7"/>
    <mergeCell ref="BIN6:BIN7"/>
    <mergeCell ref="BIO6:BIO7"/>
    <mergeCell ref="BIA6:BIA7"/>
    <mergeCell ref="BIB6:BID6"/>
    <mergeCell ref="BIE6:BIE7"/>
    <mergeCell ref="BIF6:BIF7"/>
    <mergeCell ref="BIG6:BII6"/>
    <mergeCell ref="BHU6:BHU7"/>
    <mergeCell ref="BHV6:BHV7"/>
    <mergeCell ref="BHW6:BHX6"/>
    <mergeCell ref="BHY6:BHY7"/>
    <mergeCell ref="BHZ6:BHZ7"/>
    <mergeCell ref="BHO6:BHO7"/>
    <mergeCell ref="BHP6:BHP7"/>
    <mergeCell ref="BHQ6:BHQ7"/>
    <mergeCell ref="BHS6:BHS7"/>
    <mergeCell ref="BHT6:BHT7"/>
    <mergeCell ref="BHF6:BHF7"/>
    <mergeCell ref="BHG6:BHI6"/>
    <mergeCell ref="BHJ6:BHJ7"/>
    <mergeCell ref="BHK6:BHK7"/>
    <mergeCell ref="BHL6:BHN6"/>
    <mergeCell ref="BGZ6:BGZ7"/>
    <mergeCell ref="BHA6:BHA7"/>
    <mergeCell ref="BHB6:BHC6"/>
    <mergeCell ref="BHD6:BHD7"/>
    <mergeCell ref="BHE6:BHE7"/>
    <mergeCell ref="BGT6:BGT7"/>
    <mergeCell ref="BGU6:BGU7"/>
    <mergeCell ref="BGV6:BGV7"/>
    <mergeCell ref="BGX6:BGX7"/>
    <mergeCell ref="BGY6:BGY7"/>
    <mergeCell ref="BKF6:BKF7"/>
    <mergeCell ref="BKG6:BKG7"/>
    <mergeCell ref="BKH6:BKI6"/>
    <mergeCell ref="BKJ6:BKJ7"/>
    <mergeCell ref="BKK6:BKK7"/>
    <mergeCell ref="BJZ6:BJZ7"/>
    <mergeCell ref="BKA6:BKA7"/>
    <mergeCell ref="BKB6:BKB7"/>
    <mergeCell ref="BKD6:BKD7"/>
    <mergeCell ref="BKE6:BKE7"/>
    <mergeCell ref="BJQ6:BJQ7"/>
    <mergeCell ref="BJR6:BJT6"/>
    <mergeCell ref="BJU6:BJU7"/>
    <mergeCell ref="BJV6:BJV7"/>
    <mergeCell ref="BJW6:BJY6"/>
    <mergeCell ref="BJK6:BJK7"/>
    <mergeCell ref="BJL6:BJL7"/>
    <mergeCell ref="BJM6:BJN6"/>
    <mergeCell ref="BJO6:BJO7"/>
    <mergeCell ref="BJP6:BJP7"/>
    <mergeCell ref="BJE6:BJE7"/>
    <mergeCell ref="BJF6:BJF7"/>
    <mergeCell ref="BJG6:BJG7"/>
    <mergeCell ref="BJI6:BJI7"/>
    <mergeCell ref="BJJ6:BJJ7"/>
    <mergeCell ref="BIV6:BIV7"/>
    <mergeCell ref="BIW6:BIY6"/>
    <mergeCell ref="BIZ6:BIZ7"/>
    <mergeCell ref="BJA6:BJA7"/>
    <mergeCell ref="BJB6:BJD6"/>
    <mergeCell ref="BIP6:BIP7"/>
    <mergeCell ref="BIQ6:BIQ7"/>
    <mergeCell ref="BIR6:BIS6"/>
    <mergeCell ref="BIT6:BIT7"/>
    <mergeCell ref="BIU6:BIU7"/>
    <mergeCell ref="BMB6:BMB7"/>
    <mergeCell ref="BMC6:BME6"/>
    <mergeCell ref="BMF6:BMF7"/>
    <mergeCell ref="BMG6:BMG7"/>
    <mergeCell ref="BMH6:BMJ6"/>
    <mergeCell ref="BLV6:BLV7"/>
    <mergeCell ref="BLW6:BLW7"/>
    <mergeCell ref="BLX6:BLY6"/>
    <mergeCell ref="BLZ6:BLZ7"/>
    <mergeCell ref="BMA6:BMA7"/>
    <mergeCell ref="BLP6:BLP7"/>
    <mergeCell ref="BLQ6:BLQ7"/>
    <mergeCell ref="BLR6:BLR7"/>
    <mergeCell ref="BLT6:BLT7"/>
    <mergeCell ref="BLU6:BLU7"/>
    <mergeCell ref="BLG6:BLG7"/>
    <mergeCell ref="BLH6:BLJ6"/>
    <mergeCell ref="BLK6:BLK7"/>
    <mergeCell ref="BLL6:BLL7"/>
    <mergeCell ref="BLM6:BLO6"/>
    <mergeCell ref="BLA6:BLA7"/>
    <mergeCell ref="BLB6:BLB7"/>
    <mergeCell ref="BLC6:BLD6"/>
    <mergeCell ref="BLE6:BLE7"/>
    <mergeCell ref="BLF6:BLF7"/>
    <mergeCell ref="BKU6:BKU7"/>
    <mergeCell ref="BKV6:BKV7"/>
    <mergeCell ref="BKW6:BKW7"/>
    <mergeCell ref="BKY6:BKY7"/>
    <mergeCell ref="BKZ6:BKZ7"/>
    <mergeCell ref="BKL6:BKL7"/>
    <mergeCell ref="BKM6:BKO6"/>
    <mergeCell ref="BKP6:BKP7"/>
    <mergeCell ref="BKQ6:BKQ7"/>
    <mergeCell ref="BKR6:BKT6"/>
    <mergeCell ref="BOA6:BOA7"/>
    <mergeCell ref="BOB6:BOB7"/>
    <mergeCell ref="BOC6:BOC7"/>
    <mergeCell ref="BOE6:BOE7"/>
    <mergeCell ref="BOF6:BOF7"/>
    <mergeCell ref="BNR6:BNR7"/>
    <mergeCell ref="BNS6:BNU6"/>
    <mergeCell ref="BNV6:BNV7"/>
    <mergeCell ref="BNW6:BNW7"/>
    <mergeCell ref="BNX6:BNZ6"/>
    <mergeCell ref="BNL6:BNL7"/>
    <mergeCell ref="BNM6:BNM7"/>
    <mergeCell ref="BNN6:BNO6"/>
    <mergeCell ref="BNP6:BNP7"/>
    <mergeCell ref="BNQ6:BNQ7"/>
    <mergeCell ref="BNF6:BNF7"/>
    <mergeCell ref="BNG6:BNG7"/>
    <mergeCell ref="BNH6:BNH7"/>
    <mergeCell ref="BNJ6:BNJ7"/>
    <mergeCell ref="BNK6:BNK7"/>
    <mergeCell ref="BMW6:BMW7"/>
    <mergeCell ref="BMX6:BMZ6"/>
    <mergeCell ref="BNA6:BNA7"/>
    <mergeCell ref="BNB6:BNB7"/>
    <mergeCell ref="BNC6:BNE6"/>
    <mergeCell ref="BMQ6:BMQ7"/>
    <mergeCell ref="BMR6:BMR7"/>
    <mergeCell ref="BMS6:BMT6"/>
    <mergeCell ref="BMU6:BMU7"/>
    <mergeCell ref="BMV6:BMV7"/>
    <mergeCell ref="BMK6:BMK7"/>
    <mergeCell ref="BML6:BML7"/>
    <mergeCell ref="BMM6:BMM7"/>
    <mergeCell ref="BMO6:BMO7"/>
    <mergeCell ref="BMP6:BMP7"/>
    <mergeCell ref="BPW6:BPW7"/>
    <mergeCell ref="BPX6:BPX7"/>
    <mergeCell ref="BPY6:BPZ6"/>
    <mergeCell ref="BQA6:BQA7"/>
    <mergeCell ref="BQB6:BQB7"/>
    <mergeCell ref="BPQ6:BPQ7"/>
    <mergeCell ref="BPR6:BPR7"/>
    <mergeCell ref="BPS6:BPS7"/>
    <mergeCell ref="BPU6:BPU7"/>
    <mergeCell ref="BPV6:BPV7"/>
    <mergeCell ref="BPH6:BPH7"/>
    <mergeCell ref="BPI6:BPK6"/>
    <mergeCell ref="BPL6:BPL7"/>
    <mergeCell ref="BPM6:BPM7"/>
    <mergeCell ref="BPN6:BPP6"/>
    <mergeCell ref="BPB6:BPB7"/>
    <mergeCell ref="BPC6:BPC7"/>
    <mergeCell ref="BPD6:BPE6"/>
    <mergeCell ref="BPF6:BPF7"/>
    <mergeCell ref="BPG6:BPG7"/>
    <mergeCell ref="BOV6:BOV7"/>
    <mergeCell ref="BOW6:BOW7"/>
    <mergeCell ref="BOX6:BOX7"/>
    <mergeCell ref="BOZ6:BOZ7"/>
    <mergeCell ref="BPA6:BPA7"/>
    <mergeCell ref="BOM6:BOM7"/>
    <mergeCell ref="BON6:BOP6"/>
    <mergeCell ref="BOQ6:BOQ7"/>
    <mergeCell ref="BOR6:BOR7"/>
    <mergeCell ref="BOS6:BOU6"/>
    <mergeCell ref="BOG6:BOG7"/>
    <mergeCell ref="BOH6:BOH7"/>
    <mergeCell ref="BOI6:BOJ6"/>
    <mergeCell ref="BOK6:BOK7"/>
    <mergeCell ref="BOL6:BOL7"/>
    <mergeCell ref="BRS6:BRS7"/>
    <mergeCell ref="BRT6:BRV6"/>
    <mergeCell ref="BRW6:BRW7"/>
    <mergeCell ref="BRX6:BRX7"/>
    <mergeCell ref="BRY6:BSA6"/>
    <mergeCell ref="BRM6:BRM7"/>
    <mergeCell ref="BRN6:BRN7"/>
    <mergeCell ref="BRO6:BRP6"/>
    <mergeCell ref="BRQ6:BRQ7"/>
    <mergeCell ref="BRR6:BRR7"/>
    <mergeCell ref="BRG6:BRG7"/>
    <mergeCell ref="BRH6:BRH7"/>
    <mergeCell ref="BRI6:BRI7"/>
    <mergeCell ref="BRK6:BRK7"/>
    <mergeCell ref="BRL6:BRL7"/>
    <mergeCell ref="BQX6:BQX7"/>
    <mergeCell ref="BQY6:BRA6"/>
    <mergeCell ref="BRB6:BRB7"/>
    <mergeCell ref="BRC6:BRC7"/>
    <mergeCell ref="BRD6:BRF6"/>
    <mergeCell ref="BQR6:BQR7"/>
    <mergeCell ref="BQS6:BQS7"/>
    <mergeCell ref="BQT6:BQU6"/>
    <mergeCell ref="BQV6:BQV7"/>
    <mergeCell ref="BQW6:BQW7"/>
    <mergeCell ref="BQL6:BQL7"/>
    <mergeCell ref="BQM6:BQM7"/>
    <mergeCell ref="BQN6:BQN7"/>
    <mergeCell ref="BQP6:BQP7"/>
    <mergeCell ref="BQQ6:BQQ7"/>
    <mergeCell ref="BQC6:BQC7"/>
    <mergeCell ref="BQD6:BQF6"/>
    <mergeCell ref="BQG6:BQG7"/>
    <mergeCell ref="BQH6:BQH7"/>
    <mergeCell ref="BQI6:BQK6"/>
    <mergeCell ref="BTR6:BTR7"/>
    <mergeCell ref="BTS6:BTS7"/>
    <mergeCell ref="BTT6:BTT7"/>
    <mergeCell ref="BTV6:BTV7"/>
    <mergeCell ref="BTW6:BTW7"/>
    <mergeCell ref="BTI6:BTI7"/>
    <mergeCell ref="BTJ6:BTL6"/>
    <mergeCell ref="BTM6:BTM7"/>
    <mergeCell ref="BTN6:BTN7"/>
    <mergeCell ref="BTO6:BTQ6"/>
    <mergeCell ref="BTC6:BTC7"/>
    <mergeCell ref="BTD6:BTD7"/>
    <mergeCell ref="BTE6:BTF6"/>
    <mergeCell ref="BTG6:BTG7"/>
    <mergeCell ref="BTH6:BTH7"/>
    <mergeCell ref="BSW6:BSW7"/>
    <mergeCell ref="BSX6:BSX7"/>
    <mergeCell ref="BSY6:BSY7"/>
    <mergeCell ref="BTA6:BTA7"/>
    <mergeCell ref="BTB6:BTB7"/>
    <mergeCell ref="BSN6:BSN7"/>
    <mergeCell ref="BSO6:BSQ6"/>
    <mergeCell ref="BSR6:BSR7"/>
    <mergeCell ref="BSS6:BSS7"/>
    <mergeCell ref="BST6:BSV6"/>
    <mergeCell ref="BSH6:BSH7"/>
    <mergeCell ref="BSI6:BSI7"/>
    <mergeCell ref="BSJ6:BSK6"/>
    <mergeCell ref="BSL6:BSL7"/>
    <mergeCell ref="BSM6:BSM7"/>
    <mergeCell ref="BSB6:BSB7"/>
    <mergeCell ref="BSC6:BSC7"/>
    <mergeCell ref="BSD6:BSD7"/>
    <mergeCell ref="BSF6:BSF7"/>
    <mergeCell ref="BSG6:BSG7"/>
    <mergeCell ref="BVN6:BVN7"/>
    <mergeCell ref="BVO6:BVO7"/>
    <mergeCell ref="BVP6:BVQ6"/>
    <mergeCell ref="BVR6:BVR7"/>
    <mergeCell ref="BVS6:BVS7"/>
    <mergeCell ref="BVH6:BVH7"/>
    <mergeCell ref="BVI6:BVI7"/>
    <mergeCell ref="BVJ6:BVJ7"/>
    <mergeCell ref="BVL6:BVL7"/>
    <mergeCell ref="BVM6:BVM7"/>
    <mergeCell ref="BUY6:BUY7"/>
    <mergeCell ref="BUZ6:BVB6"/>
    <mergeCell ref="BVC6:BVC7"/>
    <mergeCell ref="BVD6:BVD7"/>
    <mergeCell ref="BVE6:BVG6"/>
    <mergeCell ref="BUS6:BUS7"/>
    <mergeCell ref="BUT6:BUT7"/>
    <mergeCell ref="BUU6:BUV6"/>
    <mergeCell ref="BUW6:BUW7"/>
    <mergeCell ref="BUX6:BUX7"/>
    <mergeCell ref="BUM6:BUM7"/>
    <mergeCell ref="BUN6:BUN7"/>
    <mergeCell ref="BUO6:BUO7"/>
    <mergeCell ref="BUQ6:BUQ7"/>
    <mergeCell ref="BUR6:BUR7"/>
    <mergeCell ref="BUD6:BUD7"/>
    <mergeCell ref="BUE6:BUG6"/>
    <mergeCell ref="BUH6:BUH7"/>
    <mergeCell ref="BUI6:BUI7"/>
    <mergeCell ref="BUJ6:BUL6"/>
    <mergeCell ref="BTX6:BTX7"/>
    <mergeCell ref="BTY6:BTY7"/>
    <mergeCell ref="BTZ6:BUA6"/>
    <mergeCell ref="BUB6:BUB7"/>
    <mergeCell ref="BUC6:BUC7"/>
    <mergeCell ref="BXJ6:BXJ7"/>
    <mergeCell ref="BXK6:BXM6"/>
    <mergeCell ref="BXN6:BXN7"/>
    <mergeCell ref="BXO6:BXO7"/>
    <mergeCell ref="BXP6:BXR6"/>
    <mergeCell ref="BXD6:BXD7"/>
    <mergeCell ref="BXE6:BXE7"/>
    <mergeCell ref="BXF6:BXG6"/>
    <mergeCell ref="BXH6:BXH7"/>
    <mergeCell ref="BXI6:BXI7"/>
    <mergeCell ref="BWX6:BWX7"/>
    <mergeCell ref="BWY6:BWY7"/>
    <mergeCell ref="BWZ6:BWZ7"/>
    <mergeCell ref="BXB6:BXB7"/>
    <mergeCell ref="BXC6:BXC7"/>
    <mergeCell ref="BWO6:BWO7"/>
    <mergeCell ref="BWP6:BWR6"/>
    <mergeCell ref="BWS6:BWS7"/>
    <mergeCell ref="BWT6:BWT7"/>
    <mergeCell ref="BWU6:BWW6"/>
    <mergeCell ref="BWI6:BWI7"/>
    <mergeCell ref="BWJ6:BWJ7"/>
    <mergeCell ref="BWK6:BWL6"/>
    <mergeCell ref="BWM6:BWM7"/>
    <mergeCell ref="BWN6:BWN7"/>
    <mergeCell ref="BWC6:BWC7"/>
    <mergeCell ref="BWD6:BWD7"/>
    <mergeCell ref="BWE6:BWE7"/>
    <mergeCell ref="BWG6:BWG7"/>
    <mergeCell ref="BWH6:BWH7"/>
    <mergeCell ref="BVT6:BVT7"/>
    <mergeCell ref="BVU6:BVW6"/>
    <mergeCell ref="BVX6:BVX7"/>
    <mergeCell ref="BVY6:BVY7"/>
    <mergeCell ref="BVZ6:BWB6"/>
    <mergeCell ref="BZI6:BZI7"/>
    <mergeCell ref="BZJ6:BZJ7"/>
    <mergeCell ref="BZK6:BZK7"/>
    <mergeCell ref="BZM6:BZM7"/>
    <mergeCell ref="BZN6:BZN7"/>
    <mergeCell ref="BYZ6:BYZ7"/>
    <mergeCell ref="BZA6:BZC6"/>
    <mergeCell ref="BZD6:BZD7"/>
    <mergeCell ref="BZE6:BZE7"/>
    <mergeCell ref="BZF6:BZH6"/>
    <mergeCell ref="BYT6:BYT7"/>
    <mergeCell ref="BYU6:BYU7"/>
    <mergeCell ref="BYV6:BYW6"/>
    <mergeCell ref="BYX6:BYX7"/>
    <mergeCell ref="BYY6:BYY7"/>
    <mergeCell ref="BYN6:BYN7"/>
    <mergeCell ref="BYO6:BYO7"/>
    <mergeCell ref="BYP6:BYP7"/>
    <mergeCell ref="BYR6:BYR7"/>
    <mergeCell ref="BYS6:BYS7"/>
    <mergeCell ref="BYE6:BYE7"/>
    <mergeCell ref="BYF6:BYH6"/>
    <mergeCell ref="BYI6:BYI7"/>
    <mergeCell ref="BYJ6:BYJ7"/>
    <mergeCell ref="BYK6:BYM6"/>
    <mergeCell ref="BXY6:BXY7"/>
    <mergeCell ref="BXZ6:BXZ7"/>
    <mergeCell ref="BYA6:BYB6"/>
    <mergeCell ref="BYC6:BYC7"/>
    <mergeCell ref="BYD6:BYD7"/>
    <mergeCell ref="BXS6:BXS7"/>
    <mergeCell ref="BXT6:BXT7"/>
    <mergeCell ref="BXU6:BXU7"/>
    <mergeCell ref="BXW6:BXW7"/>
    <mergeCell ref="BXX6:BXX7"/>
    <mergeCell ref="CBE6:CBE7"/>
    <mergeCell ref="CBF6:CBF7"/>
    <mergeCell ref="CBG6:CBH6"/>
    <mergeCell ref="CBI6:CBI7"/>
    <mergeCell ref="CBJ6:CBJ7"/>
    <mergeCell ref="CAY6:CAY7"/>
    <mergeCell ref="CAZ6:CAZ7"/>
    <mergeCell ref="CBA6:CBA7"/>
    <mergeCell ref="CBC6:CBC7"/>
    <mergeCell ref="CBD6:CBD7"/>
    <mergeCell ref="CAP6:CAP7"/>
    <mergeCell ref="CAQ6:CAS6"/>
    <mergeCell ref="CAT6:CAT7"/>
    <mergeCell ref="CAU6:CAU7"/>
    <mergeCell ref="CAV6:CAX6"/>
    <mergeCell ref="CAJ6:CAJ7"/>
    <mergeCell ref="CAK6:CAK7"/>
    <mergeCell ref="CAL6:CAM6"/>
    <mergeCell ref="CAN6:CAN7"/>
    <mergeCell ref="CAO6:CAO7"/>
    <mergeCell ref="CAD6:CAD7"/>
    <mergeCell ref="CAE6:CAE7"/>
    <mergeCell ref="CAF6:CAF7"/>
    <mergeCell ref="CAH6:CAH7"/>
    <mergeCell ref="CAI6:CAI7"/>
    <mergeCell ref="BZU6:BZU7"/>
    <mergeCell ref="BZV6:BZX6"/>
    <mergeCell ref="BZY6:BZY7"/>
    <mergeCell ref="BZZ6:BZZ7"/>
    <mergeCell ref="CAA6:CAC6"/>
    <mergeCell ref="BZO6:BZO7"/>
    <mergeCell ref="BZP6:BZP7"/>
    <mergeCell ref="BZQ6:BZR6"/>
    <mergeCell ref="BZS6:BZS7"/>
    <mergeCell ref="BZT6:BZT7"/>
    <mergeCell ref="CDA6:CDA7"/>
    <mergeCell ref="CDB6:CDD6"/>
    <mergeCell ref="CDE6:CDE7"/>
    <mergeCell ref="CDF6:CDF7"/>
    <mergeCell ref="CDG6:CDI6"/>
    <mergeCell ref="CCU6:CCU7"/>
    <mergeCell ref="CCV6:CCV7"/>
    <mergeCell ref="CCW6:CCX6"/>
    <mergeCell ref="CCY6:CCY7"/>
    <mergeCell ref="CCZ6:CCZ7"/>
    <mergeCell ref="CCO6:CCO7"/>
    <mergeCell ref="CCP6:CCP7"/>
    <mergeCell ref="CCQ6:CCQ7"/>
    <mergeCell ref="CCS6:CCS7"/>
    <mergeCell ref="CCT6:CCT7"/>
    <mergeCell ref="CCF6:CCF7"/>
    <mergeCell ref="CCG6:CCI6"/>
    <mergeCell ref="CCJ6:CCJ7"/>
    <mergeCell ref="CCK6:CCK7"/>
    <mergeCell ref="CCL6:CCN6"/>
    <mergeCell ref="CBZ6:CBZ7"/>
    <mergeCell ref="CCA6:CCA7"/>
    <mergeCell ref="CCB6:CCC6"/>
    <mergeCell ref="CCD6:CCD7"/>
    <mergeCell ref="CCE6:CCE7"/>
    <mergeCell ref="CBT6:CBT7"/>
    <mergeCell ref="CBU6:CBU7"/>
    <mergeCell ref="CBV6:CBV7"/>
    <mergeCell ref="CBX6:CBX7"/>
    <mergeCell ref="CBY6:CBY7"/>
    <mergeCell ref="CBK6:CBK7"/>
    <mergeCell ref="CBL6:CBN6"/>
    <mergeCell ref="CBO6:CBO7"/>
    <mergeCell ref="CBP6:CBP7"/>
    <mergeCell ref="CBQ6:CBS6"/>
    <mergeCell ref="CEZ6:CEZ7"/>
    <mergeCell ref="CFA6:CFA7"/>
    <mergeCell ref="CFB6:CFB7"/>
    <mergeCell ref="CFD6:CFD7"/>
    <mergeCell ref="CFE6:CFE7"/>
    <mergeCell ref="CEQ6:CEQ7"/>
    <mergeCell ref="CER6:CET6"/>
    <mergeCell ref="CEU6:CEU7"/>
    <mergeCell ref="CEV6:CEV7"/>
    <mergeCell ref="CEW6:CEY6"/>
    <mergeCell ref="CEK6:CEK7"/>
    <mergeCell ref="CEL6:CEL7"/>
    <mergeCell ref="CEM6:CEN6"/>
    <mergeCell ref="CEO6:CEO7"/>
    <mergeCell ref="CEP6:CEP7"/>
    <mergeCell ref="CEE6:CEE7"/>
    <mergeCell ref="CEF6:CEF7"/>
    <mergeCell ref="CEG6:CEG7"/>
    <mergeCell ref="CEI6:CEI7"/>
    <mergeCell ref="CEJ6:CEJ7"/>
    <mergeCell ref="CDV6:CDV7"/>
    <mergeCell ref="CDW6:CDY6"/>
    <mergeCell ref="CDZ6:CDZ7"/>
    <mergeCell ref="CEA6:CEA7"/>
    <mergeCell ref="CEB6:CED6"/>
    <mergeCell ref="CDP6:CDP7"/>
    <mergeCell ref="CDQ6:CDQ7"/>
    <mergeCell ref="CDR6:CDS6"/>
    <mergeCell ref="CDT6:CDT7"/>
    <mergeCell ref="CDU6:CDU7"/>
    <mergeCell ref="CDJ6:CDJ7"/>
    <mergeCell ref="CDK6:CDK7"/>
    <mergeCell ref="CDL6:CDL7"/>
    <mergeCell ref="CDN6:CDN7"/>
    <mergeCell ref="CDO6:CDO7"/>
    <mergeCell ref="CGV6:CGV7"/>
    <mergeCell ref="CGW6:CGW7"/>
    <mergeCell ref="CGX6:CGY6"/>
    <mergeCell ref="CGZ6:CGZ7"/>
    <mergeCell ref="CHA6:CHA7"/>
    <mergeCell ref="CGP6:CGP7"/>
    <mergeCell ref="CGQ6:CGQ7"/>
    <mergeCell ref="CGR6:CGR7"/>
    <mergeCell ref="CGT6:CGT7"/>
    <mergeCell ref="CGU6:CGU7"/>
    <mergeCell ref="CGG6:CGG7"/>
    <mergeCell ref="CGH6:CGJ6"/>
    <mergeCell ref="CGK6:CGK7"/>
    <mergeCell ref="CGL6:CGL7"/>
    <mergeCell ref="CGM6:CGO6"/>
    <mergeCell ref="CGA6:CGA7"/>
    <mergeCell ref="CGB6:CGB7"/>
    <mergeCell ref="CGC6:CGD6"/>
    <mergeCell ref="CGE6:CGE7"/>
    <mergeCell ref="CGF6:CGF7"/>
    <mergeCell ref="CFU6:CFU7"/>
    <mergeCell ref="CFV6:CFV7"/>
    <mergeCell ref="CFW6:CFW7"/>
    <mergeCell ref="CFY6:CFY7"/>
    <mergeCell ref="CFZ6:CFZ7"/>
    <mergeCell ref="CFL6:CFL7"/>
    <mergeCell ref="CFM6:CFO6"/>
    <mergeCell ref="CFP6:CFP7"/>
    <mergeCell ref="CFQ6:CFQ7"/>
    <mergeCell ref="CFR6:CFT6"/>
    <mergeCell ref="CFF6:CFF7"/>
    <mergeCell ref="CFG6:CFG7"/>
    <mergeCell ref="CFH6:CFI6"/>
    <mergeCell ref="CFJ6:CFJ7"/>
    <mergeCell ref="CFK6:CFK7"/>
    <mergeCell ref="CIR6:CIR7"/>
    <mergeCell ref="CIS6:CIU6"/>
    <mergeCell ref="CIV6:CIV7"/>
    <mergeCell ref="CIW6:CIW7"/>
    <mergeCell ref="CIX6:CIZ6"/>
    <mergeCell ref="CIL6:CIL7"/>
    <mergeCell ref="CIM6:CIM7"/>
    <mergeCell ref="CIN6:CIO6"/>
    <mergeCell ref="CIP6:CIP7"/>
    <mergeCell ref="CIQ6:CIQ7"/>
    <mergeCell ref="CIF6:CIF7"/>
    <mergeCell ref="CIG6:CIG7"/>
    <mergeCell ref="CIH6:CIH7"/>
    <mergeCell ref="CIJ6:CIJ7"/>
    <mergeCell ref="CIK6:CIK7"/>
    <mergeCell ref="CHW6:CHW7"/>
    <mergeCell ref="CHX6:CHZ6"/>
    <mergeCell ref="CIA6:CIA7"/>
    <mergeCell ref="CIB6:CIB7"/>
    <mergeCell ref="CIC6:CIE6"/>
    <mergeCell ref="CHQ6:CHQ7"/>
    <mergeCell ref="CHR6:CHR7"/>
    <mergeCell ref="CHS6:CHT6"/>
    <mergeCell ref="CHU6:CHU7"/>
    <mergeCell ref="CHV6:CHV7"/>
    <mergeCell ref="CHK6:CHK7"/>
    <mergeCell ref="CHL6:CHL7"/>
    <mergeCell ref="CHM6:CHM7"/>
    <mergeCell ref="CHO6:CHO7"/>
    <mergeCell ref="CHP6:CHP7"/>
    <mergeCell ref="CHB6:CHB7"/>
    <mergeCell ref="CHC6:CHE6"/>
    <mergeCell ref="CHF6:CHF7"/>
    <mergeCell ref="CHG6:CHG7"/>
    <mergeCell ref="CHH6:CHJ6"/>
    <mergeCell ref="CKQ6:CKQ7"/>
    <mergeCell ref="CKR6:CKR7"/>
    <mergeCell ref="CKS6:CKS7"/>
    <mergeCell ref="CKU6:CKU7"/>
    <mergeCell ref="CKV6:CKV7"/>
    <mergeCell ref="CKH6:CKH7"/>
    <mergeCell ref="CKI6:CKK6"/>
    <mergeCell ref="CKL6:CKL7"/>
    <mergeCell ref="CKM6:CKM7"/>
    <mergeCell ref="CKN6:CKP6"/>
    <mergeCell ref="CKB6:CKB7"/>
    <mergeCell ref="CKC6:CKC7"/>
    <mergeCell ref="CKD6:CKE6"/>
    <mergeCell ref="CKF6:CKF7"/>
    <mergeCell ref="CKG6:CKG7"/>
    <mergeCell ref="CJV6:CJV7"/>
    <mergeCell ref="CJW6:CJW7"/>
    <mergeCell ref="CJX6:CJX7"/>
    <mergeCell ref="CJZ6:CJZ7"/>
    <mergeCell ref="CKA6:CKA7"/>
    <mergeCell ref="CJM6:CJM7"/>
    <mergeCell ref="CJN6:CJP6"/>
    <mergeCell ref="CJQ6:CJQ7"/>
    <mergeCell ref="CJR6:CJR7"/>
    <mergeCell ref="CJS6:CJU6"/>
    <mergeCell ref="CJG6:CJG7"/>
    <mergeCell ref="CJH6:CJH7"/>
    <mergeCell ref="CJI6:CJJ6"/>
    <mergeCell ref="CJK6:CJK7"/>
    <mergeCell ref="CJL6:CJL7"/>
    <mergeCell ref="CJA6:CJA7"/>
    <mergeCell ref="CJB6:CJB7"/>
    <mergeCell ref="CJC6:CJC7"/>
    <mergeCell ref="CJE6:CJE7"/>
    <mergeCell ref="CJF6:CJF7"/>
    <mergeCell ref="CMM6:CMM7"/>
    <mergeCell ref="CMN6:CMN7"/>
    <mergeCell ref="CMO6:CMP6"/>
    <mergeCell ref="CMQ6:CMQ7"/>
    <mergeCell ref="CMR6:CMR7"/>
    <mergeCell ref="CMG6:CMG7"/>
    <mergeCell ref="CMH6:CMH7"/>
    <mergeCell ref="CMI6:CMI7"/>
    <mergeCell ref="CMK6:CMK7"/>
    <mergeCell ref="CML6:CML7"/>
    <mergeCell ref="CLX6:CLX7"/>
    <mergeCell ref="CLY6:CMA6"/>
    <mergeCell ref="CMB6:CMB7"/>
    <mergeCell ref="CMC6:CMC7"/>
    <mergeCell ref="CMD6:CMF6"/>
    <mergeCell ref="CLR6:CLR7"/>
    <mergeCell ref="CLS6:CLS7"/>
    <mergeCell ref="CLT6:CLU6"/>
    <mergeCell ref="CLV6:CLV7"/>
    <mergeCell ref="CLW6:CLW7"/>
    <mergeCell ref="CLL6:CLL7"/>
    <mergeCell ref="CLM6:CLM7"/>
    <mergeCell ref="CLN6:CLN7"/>
    <mergeCell ref="CLP6:CLP7"/>
    <mergeCell ref="CLQ6:CLQ7"/>
    <mergeCell ref="CLC6:CLC7"/>
    <mergeCell ref="CLD6:CLF6"/>
    <mergeCell ref="CLG6:CLG7"/>
    <mergeCell ref="CLH6:CLH7"/>
    <mergeCell ref="CLI6:CLK6"/>
    <mergeCell ref="CKW6:CKW7"/>
    <mergeCell ref="CKX6:CKX7"/>
    <mergeCell ref="CKY6:CKZ6"/>
    <mergeCell ref="CLA6:CLA7"/>
    <mergeCell ref="CLB6:CLB7"/>
    <mergeCell ref="COI6:COI7"/>
    <mergeCell ref="COJ6:COL6"/>
    <mergeCell ref="COM6:COM7"/>
    <mergeCell ref="CON6:CON7"/>
    <mergeCell ref="COO6:COQ6"/>
    <mergeCell ref="COC6:COC7"/>
    <mergeCell ref="COD6:COD7"/>
    <mergeCell ref="COE6:COF6"/>
    <mergeCell ref="COG6:COG7"/>
    <mergeCell ref="COH6:COH7"/>
    <mergeCell ref="CNW6:CNW7"/>
    <mergeCell ref="CNX6:CNX7"/>
    <mergeCell ref="CNY6:CNY7"/>
    <mergeCell ref="COA6:COA7"/>
    <mergeCell ref="COB6:COB7"/>
    <mergeCell ref="CNN6:CNN7"/>
    <mergeCell ref="CNO6:CNQ6"/>
    <mergeCell ref="CNR6:CNR7"/>
    <mergeCell ref="CNS6:CNS7"/>
    <mergeCell ref="CNT6:CNV6"/>
    <mergeCell ref="CNH6:CNH7"/>
    <mergeCell ref="CNI6:CNI7"/>
    <mergeCell ref="CNJ6:CNK6"/>
    <mergeCell ref="CNL6:CNL7"/>
    <mergeCell ref="CNM6:CNM7"/>
    <mergeCell ref="CNB6:CNB7"/>
    <mergeCell ref="CNC6:CNC7"/>
    <mergeCell ref="CND6:CND7"/>
    <mergeCell ref="CNF6:CNF7"/>
    <mergeCell ref="CNG6:CNG7"/>
    <mergeCell ref="CMS6:CMS7"/>
    <mergeCell ref="CMT6:CMV6"/>
    <mergeCell ref="CMW6:CMW7"/>
    <mergeCell ref="CMX6:CMX7"/>
    <mergeCell ref="CMY6:CNA6"/>
    <mergeCell ref="CQH6:CQH7"/>
    <mergeCell ref="CQI6:CQI7"/>
    <mergeCell ref="CQJ6:CQJ7"/>
    <mergeCell ref="CQL6:CQL7"/>
    <mergeCell ref="CQM6:CQM7"/>
    <mergeCell ref="CPY6:CPY7"/>
    <mergeCell ref="CPZ6:CQB6"/>
    <mergeCell ref="CQC6:CQC7"/>
    <mergeCell ref="CQD6:CQD7"/>
    <mergeCell ref="CQE6:CQG6"/>
    <mergeCell ref="CPS6:CPS7"/>
    <mergeCell ref="CPT6:CPT7"/>
    <mergeCell ref="CPU6:CPV6"/>
    <mergeCell ref="CPW6:CPW7"/>
    <mergeCell ref="CPX6:CPX7"/>
    <mergeCell ref="CPM6:CPM7"/>
    <mergeCell ref="CPN6:CPN7"/>
    <mergeCell ref="CPO6:CPO7"/>
    <mergeCell ref="CPQ6:CPQ7"/>
    <mergeCell ref="CPR6:CPR7"/>
    <mergeCell ref="CPD6:CPD7"/>
    <mergeCell ref="CPE6:CPG6"/>
    <mergeCell ref="CPH6:CPH7"/>
    <mergeCell ref="CPI6:CPI7"/>
    <mergeCell ref="CPJ6:CPL6"/>
    <mergeCell ref="COX6:COX7"/>
    <mergeCell ref="COY6:COY7"/>
    <mergeCell ref="COZ6:CPA6"/>
    <mergeCell ref="CPB6:CPB7"/>
    <mergeCell ref="CPC6:CPC7"/>
    <mergeCell ref="COR6:COR7"/>
    <mergeCell ref="COS6:COS7"/>
    <mergeCell ref="COT6:COT7"/>
    <mergeCell ref="COV6:COV7"/>
    <mergeCell ref="COW6:COW7"/>
    <mergeCell ref="CSD6:CSD7"/>
    <mergeCell ref="CSE6:CSE7"/>
    <mergeCell ref="CSF6:CSG6"/>
    <mergeCell ref="CSH6:CSH7"/>
    <mergeCell ref="CSI6:CSI7"/>
    <mergeCell ref="CRX6:CRX7"/>
    <mergeCell ref="CRY6:CRY7"/>
    <mergeCell ref="CRZ6:CRZ7"/>
    <mergeCell ref="CSB6:CSB7"/>
    <mergeCell ref="CSC6:CSC7"/>
    <mergeCell ref="CRO6:CRO7"/>
    <mergeCell ref="CRP6:CRR6"/>
    <mergeCell ref="CRS6:CRS7"/>
    <mergeCell ref="CRT6:CRT7"/>
    <mergeCell ref="CRU6:CRW6"/>
    <mergeCell ref="CRI6:CRI7"/>
    <mergeCell ref="CRJ6:CRJ7"/>
    <mergeCell ref="CRK6:CRL6"/>
    <mergeCell ref="CRM6:CRM7"/>
    <mergeCell ref="CRN6:CRN7"/>
    <mergeCell ref="CRC6:CRC7"/>
    <mergeCell ref="CRD6:CRD7"/>
    <mergeCell ref="CRE6:CRE7"/>
    <mergeCell ref="CRG6:CRG7"/>
    <mergeCell ref="CRH6:CRH7"/>
    <mergeCell ref="CQT6:CQT7"/>
    <mergeCell ref="CQU6:CQW6"/>
    <mergeCell ref="CQX6:CQX7"/>
    <mergeCell ref="CQY6:CQY7"/>
    <mergeCell ref="CQZ6:CRB6"/>
    <mergeCell ref="CQN6:CQN7"/>
    <mergeCell ref="CQO6:CQO7"/>
    <mergeCell ref="CQP6:CQQ6"/>
    <mergeCell ref="CQR6:CQR7"/>
    <mergeCell ref="CQS6:CQS7"/>
    <mergeCell ref="CTZ6:CTZ7"/>
    <mergeCell ref="CUA6:CUC6"/>
    <mergeCell ref="CUD6:CUD7"/>
    <mergeCell ref="CUE6:CUE7"/>
    <mergeCell ref="CUF6:CUH6"/>
    <mergeCell ref="CTT6:CTT7"/>
    <mergeCell ref="CTU6:CTU7"/>
    <mergeCell ref="CTV6:CTW6"/>
    <mergeCell ref="CTX6:CTX7"/>
    <mergeCell ref="CTY6:CTY7"/>
    <mergeCell ref="CTN6:CTN7"/>
    <mergeCell ref="CTO6:CTO7"/>
    <mergeCell ref="CTP6:CTP7"/>
    <mergeCell ref="CTR6:CTR7"/>
    <mergeCell ref="CTS6:CTS7"/>
    <mergeCell ref="CTE6:CTE7"/>
    <mergeCell ref="CTF6:CTH6"/>
    <mergeCell ref="CTI6:CTI7"/>
    <mergeCell ref="CTJ6:CTJ7"/>
    <mergeCell ref="CTK6:CTM6"/>
    <mergeCell ref="CSY6:CSY7"/>
    <mergeCell ref="CSZ6:CSZ7"/>
    <mergeCell ref="CTA6:CTB6"/>
    <mergeCell ref="CTC6:CTC7"/>
    <mergeCell ref="CTD6:CTD7"/>
    <mergeCell ref="CSS6:CSS7"/>
    <mergeCell ref="CST6:CST7"/>
    <mergeCell ref="CSU6:CSU7"/>
    <mergeCell ref="CSW6:CSW7"/>
    <mergeCell ref="CSX6:CSX7"/>
    <mergeCell ref="CSJ6:CSJ7"/>
    <mergeCell ref="CSK6:CSM6"/>
    <mergeCell ref="CSN6:CSN7"/>
    <mergeCell ref="CSO6:CSO7"/>
    <mergeCell ref="CSP6:CSR6"/>
    <mergeCell ref="CVY6:CVY7"/>
    <mergeCell ref="CVZ6:CVZ7"/>
    <mergeCell ref="CWA6:CWA7"/>
    <mergeCell ref="CWC6:CWC7"/>
    <mergeCell ref="CWD6:CWD7"/>
    <mergeCell ref="CVP6:CVP7"/>
    <mergeCell ref="CVQ6:CVS6"/>
    <mergeCell ref="CVT6:CVT7"/>
    <mergeCell ref="CVU6:CVU7"/>
    <mergeCell ref="CVV6:CVX6"/>
    <mergeCell ref="CVJ6:CVJ7"/>
    <mergeCell ref="CVK6:CVK7"/>
    <mergeCell ref="CVL6:CVM6"/>
    <mergeCell ref="CVN6:CVN7"/>
    <mergeCell ref="CVO6:CVO7"/>
    <mergeCell ref="CVD6:CVD7"/>
    <mergeCell ref="CVE6:CVE7"/>
    <mergeCell ref="CVF6:CVF7"/>
    <mergeCell ref="CVH6:CVH7"/>
    <mergeCell ref="CVI6:CVI7"/>
    <mergeCell ref="CUU6:CUU7"/>
    <mergeCell ref="CUV6:CUX6"/>
    <mergeCell ref="CUY6:CUY7"/>
    <mergeCell ref="CUZ6:CUZ7"/>
    <mergeCell ref="CVA6:CVC6"/>
    <mergeCell ref="CUO6:CUO7"/>
    <mergeCell ref="CUP6:CUP7"/>
    <mergeCell ref="CUQ6:CUR6"/>
    <mergeCell ref="CUS6:CUS7"/>
    <mergeCell ref="CUT6:CUT7"/>
    <mergeCell ref="CUI6:CUI7"/>
    <mergeCell ref="CUJ6:CUJ7"/>
    <mergeCell ref="CUK6:CUK7"/>
    <mergeCell ref="CUM6:CUM7"/>
    <mergeCell ref="CUN6:CUN7"/>
    <mergeCell ref="CXU6:CXU7"/>
    <mergeCell ref="CXV6:CXV7"/>
    <mergeCell ref="CXW6:CXX6"/>
    <mergeCell ref="CXY6:CXY7"/>
    <mergeCell ref="CXZ6:CXZ7"/>
    <mergeCell ref="CXO6:CXO7"/>
    <mergeCell ref="CXP6:CXP7"/>
    <mergeCell ref="CXQ6:CXQ7"/>
    <mergeCell ref="CXS6:CXS7"/>
    <mergeCell ref="CXT6:CXT7"/>
    <mergeCell ref="CXF6:CXF7"/>
    <mergeCell ref="CXG6:CXI6"/>
    <mergeCell ref="CXJ6:CXJ7"/>
    <mergeCell ref="CXK6:CXK7"/>
    <mergeCell ref="CXL6:CXN6"/>
    <mergeCell ref="CWZ6:CWZ7"/>
    <mergeCell ref="CXA6:CXA7"/>
    <mergeCell ref="CXB6:CXC6"/>
    <mergeCell ref="CXD6:CXD7"/>
    <mergeCell ref="CXE6:CXE7"/>
    <mergeCell ref="CWT6:CWT7"/>
    <mergeCell ref="CWU6:CWU7"/>
    <mergeCell ref="CWV6:CWV7"/>
    <mergeCell ref="CWX6:CWX7"/>
    <mergeCell ref="CWY6:CWY7"/>
    <mergeCell ref="CWK6:CWK7"/>
    <mergeCell ref="CWL6:CWN6"/>
    <mergeCell ref="CWO6:CWO7"/>
    <mergeCell ref="CWP6:CWP7"/>
    <mergeCell ref="CWQ6:CWS6"/>
    <mergeCell ref="CWE6:CWE7"/>
    <mergeCell ref="CWF6:CWF7"/>
    <mergeCell ref="CWG6:CWH6"/>
    <mergeCell ref="CWI6:CWI7"/>
    <mergeCell ref="CWJ6:CWJ7"/>
    <mergeCell ref="CZQ6:CZQ7"/>
    <mergeCell ref="CZR6:CZT6"/>
    <mergeCell ref="CZU6:CZU7"/>
    <mergeCell ref="CZV6:CZV7"/>
    <mergeCell ref="CZW6:CZY6"/>
    <mergeCell ref="CZK6:CZK7"/>
    <mergeCell ref="CZL6:CZL7"/>
    <mergeCell ref="CZM6:CZN6"/>
    <mergeCell ref="CZO6:CZO7"/>
    <mergeCell ref="CZP6:CZP7"/>
    <mergeCell ref="CZE6:CZE7"/>
    <mergeCell ref="CZF6:CZF7"/>
    <mergeCell ref="CZG6:CZG7"/>
    <mergeCell ref="CZI6:CZI7"/>
    <mergeCell ref="CZJ6:CZJ7"/>
    <mergeCell ref="CYV6:CYV7"/>
    <mergeCell ref="CYW6:CYY6"/>
    <mergeCell ref="CYZ6:CYZ7"/>
    <mergeCell ref="CZA6:CZA7"/>
    <mergeCell ref="CZB6:CZD6"/>
    <mergeCell ref="CYP6:CYP7"/>
    <mergeCell ref="CYQ6:CYQ7"/>
    <mergeCell ref="CYR6:CYS6"/>
    <mergeCell ref="CYT6:CYT7"/>
    <mergeCell ref="CYU6:CYU7"/>
    <mergeCell ref="CYJ6:CYJ7"/>
    <mergeCell ref="CYK6:CYK7"/>
    <mergeCell ref="CYL6:CYL7"/>
    <mergeCell ref="CYN6:CYN7"/>
    <mergeCell ref="CYO6:CYO7"/>
    <mergeCell ref="CYA6:CYA7"/>
    <mergeCell ref="CYB6:CYD6"/>
    <mergeCell ref="CYE6:CYE7"/>
    <mergeCell ref="CYF6:CYF7"/>
    <mergeCell ref="CYG6:CYI6"/>
    <mergeCell ref="DBP6:DBP7"/>
    <mergeCell ref="DBQ6:DBQ7"/>
    <mergeCell ref="DBR6:DBR7"/>
    <mergeCell ref="DBT6:DBT7"/>
    <mergeCell ref="DBU6:DBU7"/>
    <mergeCell ref="DBG6:DBG7"/>
    <mergeCell ref="DBH6:DBJ6"/>
    <mergeCell ref="DBK6:DBK7"/>
    <mergeCell ref="DBL6:DBL7"/>
    <mergeCell ref="DBM6:DBO6"/>
    <mergeCell ref="DBA6:DBA7"/>
    <mergeCell ref="DBB6:DBB7"/>
    <mergeCell ref="DBC6:DBD6"/>
    <mergeCell ref="DBE6:DBE7"/>
    <mergeCell ref="DBF6:DBF7"/>
    <mergeCell ref="DAU6:DAU7"/>
    <mergeCell ref="DAV6:DAV7"/>
    <mergeCell ref="DAW6:DAW7"/>
    <mergeCell ref="DAY6:DAY7"/>
    <mergeCell ref="DAZ6:DAZ7"/>
    <mergeCell ref="DAL6:DAL7"/>
    <mergeCell ref="DAM6:DAO6"/>
    <mergeCell ref="DAP6:DAP7"/>
    <mergeCell ref="DAQ6:DAQ7"/>
    <mergeCell ref="DAR6:DAT6"/>
    <mergeCell ref="DAF6:DAF7"/>
    <mergeCell ref="DAG6:DAG7"/>
    <mergeCell ref="DAH6:DAI6"/>
    <mergeCell ref="DAJ6:DAJ7"/>
    <mergeCell ref="DAK6:DAK7"/>
    <mergeCell ref="CZZ6:CZZ7"/>
    <mergeCell ref="DAA6:DAA7"/>
    <mergeCell ref="DAB6:DAB7"/>
    <mergeCell ref="DAD6:DAD7"/>
    <mergeCell ref="DAE6:DAE7"/>
    <mergeCell ref="DDL6:DDL7"/>
    <mergeCell ref="DDM6:DDM7"/>
    <mergeCell ref="DDN6:DDO6"/>
    <mergeCell ref="DDP6:DDP7"/>
    <mergeCell ref="DDQ6:DDQ7"/>
    <mergeCell ref="DDF6:DDF7"/>
    <mergeCell ref="DDG6:DDG7"/>
    <mergeCell ref="DDH6:DDH7"/>
    <mergeCell ref="DDJ6:DDJ7"/>
    <mergeCell ref="DDK6:DDK7"/>
    <mergeCell ref="DCW6:DCW7"/>
    <mergeCell ref="DCX6:DCZ6"/>
    <mergeCell ref="DDA6:DDA7"/>
    <mergeCell ref="DDB6:DDB7"/>
    <mergeCell ref="DDC6:DDE6"/>
    <mergeCell ref="DCQ6:DCQ7"/>
    <mergeCell ref="DCR6:DCR7"/>
    <mergeCell ref="DCS6:DCT6"/>
    <mergeCell ref="DCU6:DCU7"/>
    <mergeCell ref="DCV6:DCV7"/>
    <mergeCell ref="DCK6:DCK7"/>
    <mergeCell ref="DCL6:DCL7"/>
    <mergeCell ref="DCM6:DCM7"/>
    <mergeCell ref="DCO6:DCO7"/>
    <mergeCell ref="DCP6:DCP7"/>
    <mergeCell ref="DCB6:DCB7"/>
    <mergeCell ref="DCC6:DCE6"/>
    <mergeCell ref="DCF6:DCF7"/>
    <mergeCell ref="DCG6:DCG7"/>
    <mergeCell ref="DCH6:DCJ6"/>
    <mergeCell ref="DBV6:DBV7"/>
    <mergeCell ref="DBW6:DBW7"/>
    <mergeCell ref="DBX6:DBY6"/>
    <mergeCell ref="DBZ6:DBZ7"/>
    <mergeCell ref="DCA6:DCA7"/>
    <mergeCell ref="DFH6:DFH7"/>
    <mergeCell ref="DFI6:DFK6"/>
    <mergeCell ref="DFL6:DFL7"/>
    <mergeCell ref="DFM6:DFM7"/>
    <mergeCell ref="DFN6:DFP6"/>
    <mergeCell ref="DFB6:DFB7"/>
    <mergeCell ref="DFC6:DFC7"/>
    <mergeCell ref="DFD6:DFE6"/>
    <mergeCell ref="DFF6:DFF7"/>
    <mergeCell ref="DFG6:DFG7"/>
    <mergeCell ref="DEV6:DEV7"/>
    <mergeCell ref="DEW6:DEW7"/>
    <mergeCell ref="DEX6:DEX7"/>
    <mergeCell ref="DEZ6:DEZ7"/>
    <mergeCell ref="DFA6:DFA7"/>
    <mergeCell ref="DEM6:DEM7"/>
    <mergeCell ref="DEN6:DEP6"/>
    <mergeCell ref="DEQ6:DEQ7"/>
    <mergeCell ref="DER6:DER7"/>
    <mergeCell ref="DES6:DEU6"/>
    <mergeCell ref="DEG6:DEG7"/>
    <mergeCell ref="DEH6:DEH7"/>
    <mergeCell ref="DEI6:DEJ6"/>
    <mergeCell ref="DEK6:DEK7"/>
    <mergeCell ref="DEL6:DEL7"/>
    <mergeCell ref="DEA6:DEA7"/>
    <mergeCell ref="DEB6:DEB7"/>
    <mergeCell ref="DEC6:DEC7"/>
    <mergeCell ref="DEE6:DEE7"/>
    <mergeCell ref="DEF6:DEF7"/>
    <mergeCell ref="DDR6:DDR7"/>
    <mergeCell ref="DDS6:DDU6"/>
    <mergeCell ref="DDV6:DDV7"/>
    <mergeCell ref="DDW6:DDW7"/>
    <mergeCell ref="DDX6:DDZ6"/>
    <mergeCell ref="DHG6:DHG7"/>
    <mergeCell ref="DHH6:DHH7"/>
    <mergeCell ref="DHI6:DHI7"/>
    <mergeCell ref="DHK6:DHK7"/>
    <mergeCell ref="DHL6:DHL7"/>
    <mergeCell ref="DGX6:DGX7"/>
    <mergeCell ref="DGY6:DHA6"/>
    <mergeCell ref="DHB6:DHB7"/>
    <mergeCell ref="DHC6:DHC7"/>
    <mergeCell ref="DHD6:DHF6"/>
    <mergeCell ref="DGR6:DGR7"/>
    <mergeCell ref="DGS6:DGS7"/>
    <mergeCell ref="DGT6:DGU6"/>
    <mergeCell ref="DGV6:DGV7"/>
    <mergeCell ref="DGW6:DGW7"/>
    <mergeCell ref="DGL6:DGL7"/>
    <mergeCell ref="DGM6:DGM7"/>
    <mergeCell ref="DGN6:DGN7"/>
    <mergeCell ref="DGP6:DGP7"/>
    <mergeCell ref="DGQ6:DGQ7"/>
    <mergeCell ref="DGC6:DGC7"/>
    <mergeCell ref="DGD6:DGF6"/>
    <mergeCell ref="DGG6:DGG7"/>
    <mergeCell ref="DGH6:DGH7"/>
    <mergeCell ref="DGI6:DGK6"/>
    <mergeCell ref="DFW6:DFW7"/>
    <mergeCell ref="DFX6:DFX7"/>
    <mergeCell ref="DFY6:DFZ6"/>
    <mergeCell ref="DGA6:DGA7"/>
    <mergeCell ref="DGB6:DGB7"/>
    <mergeCell ref="DFQ6:DFQ7"/>
    <mergeCell ref="DFR6:DFR7"/>
    <mergeCell ref="DFS6:DFS7"/>
    <mergeCell ref="DFU6:DFU7"/>
    <mergeCell ref="DFV6:DFV7"/>
    <mergeCell ref="DJC6:DJC7"/>
    <mergeCell ref="DJD6:DJD7"/>
    <mergeCell ref="DJE6:DJF6"/>
    <mergeCell ref="DJG6:DJG7"/>
    <mergeCell ref="DJH6:DJH7"/>
    <mergeCell ref="DIW6:DIW7"/>
    <mergeCell ref="DIX6:DIX7"/>
    <mergeCell ref="DIY6:DIY7"/>
    <mergeCell ref="DJA6:DJA7"/>
    <mergeCell ref="DJB6:DJB7"/>
    <mergeCell ref="DIN6:DIN7"/>
    <mergeCell ref="DIO6:DIQ6"/>
    <mergeCell ref="DIR6:DIR7"/>
    <mergeCell ref="DIS6:DIS7"/>
    <mergeCell ref="DIT6:DIV6"/>
    <mergeCell ref="DIH6:DIH7"/>
    <mergeCell ref="DII6:DII7"/>
    <mergeCell ref="DIJ6:DIK6"/>
    <mergeCell ref="DIL6:DIL7"/>
    <mergeCell ref="DIM6:DIM7"/>
    <mergeCell ref="DIB6:DIB7"/>
    <mergeCell ref="DIC6:DIC7"/>
    <mergeCell ref="DID6:DID7"/>
    <mergeCell ref="DIF6:DIF7"/>
    <mergeCell ref="DIG6:DIG7"/>
    <mergeCell ref="DHS6:DHS7"/>
    <mergeCell ref="DHT6:DHV6"/>
    <mergeCell ref="DHW6:DHW7"/>
    <mergeCell ref="DHX6:DHX7"/>
    <mergeCell ref="DHY6:DIA6"/>
    <mergeCell ref="DHM6:DHM7"/>
    <mergeCell ref="DHN6:DHN7"/>
    <mergeCell ref="DHO6:DHP6"/>
    <mergeCell ref="DHQ6:DHQ7"/>
    <mergeCell ref="DHR6:DHR7"/>
    <mergeCell ref="DKY6:DKY7"/>
    <mergeCell ref="DKZ6:DLB6"/>
    <mergeCell ref="DLC6:DLC7"/>
    <mergeCell ref="DLD6:DLD7"/>
    <mergeCell ref="DLE6:DLG6"/>
    <mergeCell ref="DKS6:DKS7"/>
    <mergeCell ref="DKT6:DKT7"/>
    <mergeCell ref="DKU6:DKV6"/>
    <mergeCell ref="DKW6:DKW7"/>
    <mergeCell ref="DKX6:DKX7"/>
    <mergeCell ref="DKM6:DKM7"/>
    <mergeCell ref="DKN6:DKN7"/>
    <mergeCell ref="DKO6:DKO7"/>
    <mergeCell ref="DKQ6:DKQ7"/>
    <mergeCell ref="DKR6:DKR7"/>
    <mergeCell ref="DKD6:DKD7"/>
    <mergeCell ref="DKE6:DKG6"/>
    <mergeCell ref="DKH6:DKH7"/>
    <mergeCell ref="DKI6:DKI7"/>
    <mergeCell ref="DKJ6:DKL6"/>
    <mergeCell ref="DJX6:DJX7"/>
    <mergeCell ref="DJY6:DJY7"/>
    <mergeCell ref="DJZ6:DKA6"/>
    <mergeCell ref="DKB6:DKB7"/>
    <mergeCell ref="DKC6:DKC7"/>
    <mergeCell ref="DJR6:DJR7"/>
    <mergeCell ref="DJS6:DJS7"/>
    <mergeCell ref="DJT6:DJT7"/>
    <mergeCell ref="DJV6:DJV7"/>
    <mergeCell ref="DJW6:DJW7"/>
    <mergeCell ref="DJI6:DJI7"/>
    <mergeCell ref="DJJ6:DJL6"/>
    <mergeCell ref="DJM6:DJM7"/>
    <mergeCell ref="DJN6:DJN7"/>
    <mergeCell ref="DJO6:DJQ6"/>
    <mergeCell ref="DMX6:DMX7"/>
    <mergeCell ref="DMY6:DMY7"/>
    <mergeCell ref="DMZ6:DMZ7"/>
    <mergeCell ref="DNB6:DNB7"/>
    <mergeCell ref="DNC6:DNC7"/>
    <mergeCell ref="DMO6:DMO7"/>
    <mergeCell ref="DMP6:DMR6"/>
    <mergeCell ref="DMS6:DMS7"/>
    <mergeCell ref="DMT6:DMT7"/>
    <mergeCell ref="DMU6:DMW6"/>
    <mergeCell ref="DMI6:DMI7"/>
    <mergeCell ref="DMJ6:DMJ7"/>
    <mergeCell ref="DMK6:DML6"/>
    <mergeCell ref="DMM6:DMM7"/>
    <mergeCell ref="DMN6:DMN7"/>
    <mergeCell ref="DMC6:DMC7"/>
    <mergeCell ref="DMD6:DMD7"/>
    <mergeCell ref="DME6:DME7"/>
    <mergeCell ref="DMG6:DMG7"/>
    <mergeCell ref="DMH6:DMH7"/>
    <mergeCell ref="DLT6:DLT7"/>
    <mergeCell ref="DLU6:DLW6"/>
    <mergeCell ref="DLX6:DLX7"/>
    <mergeCell ref="DLY6:DLY7"/>
    <mergeCell ref="DLZ6:DMB6"/>
    <mergeCell ref="DLN6:DLN7"/>
    <mergeCell ref="DLO6:DLO7"/>
    <mergeCell ref="DLP6:DLQ6"/>
    <mergeCell ref="DLR6:DLR7"/>
    <mergeCell ref="DLS6:DLS7"/>
    <mergeCell ref="DLH6:DLH7"/>
    <mergeCell ref="DLI6:DLI7"/>
    <mergeCell ref="DLJ6:DLJ7"/>
    <mergeCell ref="DLL6:DLL7"/>
    <mergeCell ref="DLM6:DLM7"/>
    <mergeCell ref="DOT6:DOT7"/>
    <mergeCell ref="DOU6:DOU7"/>
    <mergeCell ref="DOV6:DOW6"/>
    <mergeCell ref="DOX6:DOX7"/>
    <mergeCell ref="DOY6:DOY7"/>
    <mergeCell ref="DON6:DON7"/>
    <mergeCell ref="DOO6:DOO7"/>
    <mergeCell ref="DOP6:DOP7"/>
    <mergeCell ref="DOR6:DOR7"/>
    <mergeCell ref="DOS6:DOS7"/>
    <mergeCell ref="DOE6:DOE7"/>
    <mergeCell ref="DOF6:DOH6"/>
    <mergeCell ref="DOI6:DOI7"/>
    <mergeCell ref="DOJ6:DOJ7"/>
    <mergeCell ref="DOK6:DOM6"/>
    <mergeCell ref="DNY6:DNY7"/>
    <mergeCell ref="DNZ6:DNZ7"/>
    <mergeCell ref="DOA6:DOB6"/>
    <mergeCell ref="DOC6:DOC7"/>
    <mergeCell ref="DOD6:DOD7"/>
    <mergeCell ref="DNS6:DNS7"/>
    <mergeCell ref="DNT6:DNT7"/>
    <mergeCell ref="DNU6:DNU7"/>
    <mergeCell ref="DNW6:DNW7"/>
    <mergeCell ref="DNX6:DNX7"/>
    <mergeCell ref="DNJ6:DNJ7"/>
    <mergeCell ref="DNK6:DNM6"/>
    <mergeCell ref="DNN6:DNN7"/>
    <mergeCell ref="DNO6:DNO7"/>
    <mergeCell ref="DNP6:DNR6"/>
    <mergeCell ref="DND6:DND7"/>
    <mergeCell ref="DNE6:DNE7"/>
    <mergeCell ref="DNF6:DNG6"/>
    <mergeCell ref="DNH6:DNH7"/>
    <mergeCell ref="DNI6:DNI7"/>
    <mergeCell ref="DQP6:DQP7"/>
    <mergeCell ref="DQQ6:DQS6"/>
    <mergeCell ref="DQT6:DQT7"/>
    <mergeCell ref="DQU6:DQU7"/>
    <mergeCell ref="DQV6:DQX6"/>
    <mergeCell ref="DQJ6:DQJ7"/>
    <mergeCell ref="DQK6:DQK7"/>
    <mergeCell ref="DQL6:DQM6"/>
    <mergeCell ref="DQN6:DQN7"/>
    <mergeCell ref="DQO6:DQO7"/>
    <mergeCell ref="DQD6:DQD7"/>
    <mergeCell ref="DQE6:DQE7"/>
    <mergeCell ref="DQF6:DQF7"/>
    <mergeCell ref="DQH6:DQH7"/>
    <mergeCell ref="DQI6:DQI7"/>
    <mergeCell ref="DPU6:DPU7"/>
    <mergeCell ref="DPV6:DPX6"/>
    <mergeCell ref="DPY6:DPY7"/>
    <mergeCell ref="DPZ6:DPZ7"/>
    <mergeCell ref="DQA6:DQC6"/>
    <mergeCell ref="DPO6:DPO7"/>
    <mergeCell ref="DPP6:DPP7"/>
    <mergeCell ref="DPQ6:DPR6"/>
    <mergeCell ref="DPS6:DPS7"/>
    <mergeCell ref="DPT6:DPT7"/>
    <mergeCell ref="DPI6:DPI7"/>
    <mergeCell ref="DPJ6:DPJ7"/>
    <mergeCell ref="DPK6:DPK7"/>
    <mergeCell ref="DPM6:DPM7"/>
    <mergeCell ref="DPN6:DPN7"/>
    <mergeCell ref="DOZ6:DOZ7"/>
    <mergeCell ref="DPA6:DPC6"/>
    <mergeCell ref="DPD6:DPD7"/>
    <mergeCell ref="DPE6:DPE7"/>
    <mergeCell ref="DPF6:DPH6"/>
    <mergeCell ref="DSO6:DSO7"/>
    <mergeCell ref="DSP6:DSP7"/>
    <mergeCell ref="DSQ6:DSQ7"/>
    <mergeCell ref="DSS6:DSS7"/>
    <mergeCell ref="DST6:DST7"/>
    <mergeCell ref="DSF6:DSF7"/>
    <mergeCell ref="DSG6:DSI6"/>
    <mergeCell ref="DSJ6:DSJ7"/>
    <mergeCell ref="DSK6:DSK7"/>
    <mergeCell ref="DSL6:DSN6"/>
    <mergeCell ref="DRZ6:DRZ7"/>
    <mergeCell ref="DSA6:DSA7"/>
    <mergeCell ref="DSB6:DSC6"/>
    <mergeCell ref="DSD6:DSD7"/>
    <mergeCell ref="DSE6:DSE7"/>
    <mergeCell ref="DRT6:DRT7"/>
    <mergeCell ref="DRU6:DRU7"/>
    <mergeCell ref="DRV6:DRV7"/>
    <mergeCell ref="DRX6:DRX7"/>
    <mergeCell ref="DRY6:DRY7"/>
    <mergeCell ref="DRK6:DRK7"/>
    <mergeCell ref="DRL6:DRN6"/>
    <mergeCell ref="DRO6:DRO7"/>
    <mergeCell ref="DRP6:DRP7"/>
    <mergeCell ref="DRQ6:DRS6"/>
    <mergeCell ref="DRE6:DRE7"/>
    <mergeCell ref="DRF6:DRF7"/>
    <mergeCell ref="DRG6:DRH6"/>
    <mergeCell ref="DRI6:DRI7"/>
    <mergeCell ref="DRJ6:DRJ7"/>
    <mergeCell ref="DQY6:DQY7"/>
    <mergeCell ref="DQZ6:DQZ7"/>
    <mergeCell ref="DRA6:DRA7"/>
    <mergeCell ref="DRC6:DRC7"/>
    <mergeCell ref="DRD6:DRD7"/>
    <mergeCell ref="DUK6:DUK7"/>
    <mergeCell ref="DUL6:DUL7"/>
    <mergeCell ref="DUM6:DUN6"/>
    <mergeCell ref="DUO6:DUO7"/>
    <mergeCell ref="DUP6:DUP7"/>
    <mergeCell ref="DUE6:DUE7"/>
    <mergeCell ref="DUF6:DUF7"/>
    <mergeCell ref="DUG6:DUG7"/>
    <mergeCell ref="DUI6:DUI7"/>
    <mergeCell ref="DUJ6:DUJ7"/>
    <mergeCell ref="DTV6:DTV7"/>
    <mergeCell ref="DTW6:DTY6"/>
    <mergeCell ref="DTZ6:DTZ7"/>
    <mergeCell ref="DUA6:DUA7"/>
    <mergeCell ref="DUB6:DUD6"/>
    <mergeCell ref="DTP6:DTP7"/>
    <mergeCell ref="DTQ6:DTQ7"/>
    <mergeCell ref="DTR6:DTS6"/>
    <mergeCell ref="DTT6:DTT7"/>
    <mergeCell ref="DTU6:DTU7"/>
    <mergeCell ref="DTJ6:DTJ7"/>
    <mergeCell ref="DTK6:DTK7"/>
    <mergeCell ref="DTL6:DTL7"/>
    <mergeCell ref="DTN6:DTN7"/>
    <mergeCell ref="DTO6:DTO7"/>
    <mergeCell ref="DTA6:DTA7"/>
    <mergeCell ref="DTB6:DTD6"/>
    <mergeCell ref="DTE6:DTE7"/>
    <mergeCell ref="DTF6:DTF7"/>
    <mergeCell ref="DTG6:DTI6"/>
    <mergeCell ref="DSU6:DSU7"/>
    <mergeCell ref="DSV6:DSV7"/>
    <mergeCell ref="DSW6:DSX6"/>
    <mergeCell ref="DSY6:DSY7"/>
    <mergeCell ref="DSZ6:DSZ7"/>
    <mergeCell ref="DWG6:DWG7"/>
    <mergeCell ref="DWH6:DWJ6"/>
    <mergeCell ref="DWK6:DWK7"/>
    <mergeCell ref="DWL6:DWL7"/>
    <mergeCell ref="DWM6:DWO6"/>
    <mergeCell ref="DWA6:DWA7"/>
    <mergeCell ref="DWB6:DWB7"/>
    <mergeCell ref="DWC6:DWD6"/>
    <mergeCell ref="DWE6:DWE7"/>
    <mergeCell ref="DWF6:DWF7"/>
    <mergeCell ref="DVU6:DVU7"/>
    <mergeCell ref="DVV6:DVV7"/>
    <mergeCell ref="DVW6:DVW7"/>
    <mergeCell ref="DVY6:DVY7"/>
    <mergeCell ref="DVZ6:DVZ7"/>
    <mergeCell ref="DVL6:DVL7"/>
    <mergeCell ref="DVM6:DVO6"/>
    <mergeCell ref="DVP6:DVP7"/>
    <mergeCell ref="DVQ6:DVQ7"/>
    <mergeCell ref="DVR6:DVT6"/>
    <mergeCell ref="DVF6:DVF7"/>
    <mergeCell ref="DVG6:DVG7"/>
    <mergeCell ref="DVH6:DVI6"/>
    <mergeCell ref="DVJ6:DVJ7"/>
    <mergeCell ref="DVK6:DVK7"/>
    <mergeCell ref="DUZ6:DUZ7"/>
    <mergeCell ref="DVA6:DVA7"/>
    <mergeCell ref="DVB6:DVB7"/>
    <mergeCell ref="DVD6:DVD7"/>
    <mergeCell ref="DVE6:DVE7"/>
    <mergeCell ref="DUQ6:DUQ7"/>
    <mergeCell ref="DUR6:DUT6"/>
    <mergeCell ref="DUU6:DUU7"/>
    <mergeCell ref="DUV6:DUV7"/>
    <mergeCell ref="DUW6:DUY6"/>
    <mergeCell ref="DYF6:DYF7"/>
    <mergeCell ref="DYG6:DYG7"/>
    <mergeCell ref="DYH6:DYH7"/>
    <mergeCell ref="DYJ6:DYJ7"/>
    <mergeCell ref="DYK6:DYK7"/>
    <mergeCell ref="DXW6:DXW7"/>
    <mergeCell ref="DXX6:DXZ6"/>
    <mergeCell ref="DYA6:DYA7"/>
    <mergeCell ref="DYB6:DYB7"/>
    <mergeCell ref="DYC6:DYE6"/>
    <mergeCell ref="DXQ6:DXQ7"/>
    <mergeCell ref="DXR6:DXR7"/>
    <mergeCell ref="DXS6:DXT6"/>
    <mergeCell ref="DXU6:DXU7"/>
    <mergeCell ref="DXV6:DXV7"/>
    <mergeCell ref="DXK6:DXK7"/>
    <mergeCell ref="DXL6:DXL7"/>
    <mergeCell ref="DXM6:DXM7"/>
    <mergeCell ref="DXO6:DXO7"/>
    <mergeCell ref="DXP6:DXP7"/>
    <mergeCell ref="DXB6:DXB7"/>
    <mergeCell ref="DXC6:DXE6"/>
    <mergeCell ref="DXF6:DXF7"/>
    <mergeCell ref="DXG6:DXG7"/>
    <mergeCell ref="DXH6:DXJ6"/>
    <mergeCell ref="DWV6:DWV7"/>
    <mergeCell ref="DWW6:DWW7"/>
    <mergeCell ref="DWX6:DWY6"/>
    <mergeCell ref="DWZ6:DWZ7"/>
    <mergeCell ref="DXA6:DXA7"/>
    <mergeCell ref="DWP6:DWP7"/>
    <mergeCell ref="DWQ6:DWQ7"/>
    <mergeCell ref="DWR6:DWR7"/>
    <mergeCell ref="DWT6:DWT7"/>
    <mergeCell ref="DWU6:DWU7"/>
    <mergeCell ref="EAB6:EAB7"/>
    <mergeCell ref="EAC6:EAC7"/>
    <mergeCell ref="EAD6:EAE6"/>
    <mergeCell ref="EAF6:EAF7"/>
    <mergeCell ref="EAG6:EAG7"/>
    <mergeCell ref="DZV6:DZV7"/>
    <mergeCell ref="DZW6:DZW7"/>
    <mergeCell ref="DZX6:DZX7"/>
    <mergeCell ref="DZZ6:DZZ7"/>
    <mergeCell ref="EAA6:EAA7"/>
    <mergeCell ref="DZM6:DZM7"/>
    <mergeCell ref="DZN6:DZP6"/>
    <mergeCell ref="DZQ6:DZQ7"/>
    <mergeCell ref="DZR6:DZR7"/>
    <mergeCell ref="DZS6:DZU6"/>
    <mergeCell ref="DZG6:DZG7"/>
    <mergeCell ref="DZH6:DZH7"/>
    <mergeCell ref="DZI6:DZJ6"/>
    <mergeCell ref="DZK6:DZK7"/>
    <mergeCell ref="DZL6:DZL7"/>
    <mergeCell ref="DZA6:DZA7"/>
    <mergeCell ref="DZB6:DZB7"/>
    <mergeCell ref="DZC6:DZC7"/>
    <mergeCell ref="DZE6:DZE7"/>
    <mergeCell ref="DZF6:DZF7"/>
    <mergeCell ref="DYR6:DYR7"/>
    <mergeCell ref="DYS6:DYU6"/>
    <mergeCell ref="DYV6:DYV7"/>
    <mergeCell ref="DYW6:DYW7"/>
    <mergeCell ref="DYX6:DYZ6"/>
    <mergeCell ref="DYL6:DYL7"/>
    <mergeCell ref="DYM6:DYM7"/>
    <mergeCell ref="DYN6:DYO6"/>
    <mergeCell ref="DYP6:DYP7"/>
    <mergeCell ref="DYQ6:DYQ7"/>
    <mergeCell ref="EBX6:EBX7"/>
    <mergeCell ref="EBY6:ECA6"/>
    <mergeCell ref="ECB6:ECB7"/>
    <mergeCell ref="ECC6:ECC7"/>
    <mergeCell ref="ECD6:ECF6"/>
    <mergeCell ref="EBR6:EBR7"/>
    <mergeCell ref="EBS6:EBS7"/>
    <mergeCell ref="EBT6:EBU6"/>
    <mergeCell ref="EBV6:EBV7"/>
    <mergeCell ref="EBW6:EBW7"/>
    <mergeCell ref="EBL6:EBL7"/>
    <mergeCell ref="EBM6:EBM7"/>
    <mergeCell ref="EBN6:EBN7"/>
    <mergeCell ref="EBP6:EBP7"/>
    <mergeCell ref="EBQ6:EBQ7"/>
    <mergeCell ref="EBC6:EBC7"/>
    <mergeCell ref="EBD6:EBF6"/>
    <mergeCell ref="EBG6:EBG7"/>
    <mergeCell ref="EBH6:EBH7"/>
    <mergeCell ref="EBI6:EBK6"/>
    <mergeCell ref="EAW6:EAW7"/>
    <mergeCell ref="EAX6:EAX7"/>
    <mergeCell ref="EAY6:EAZ6"/>
    <mergeCell ref="EBA6:EBA7"/>
    <mergeCell ref="EBB6:EBB7"/>
    <mergeCell ref="EAQ6:EAQ7"/>
    <mergeCell ref="EAR6:EAR7"/>
    <mergeCell ref="EAS6:EAS7"/>
    <mergeCell ref="EAU6:EAU7"/>
    <mergeCell ref="EAV6:EAV7"/>
    <mergeCell ref="EAH6:EAH7"/>
    <mergeCell ref="EAI6:EAK6"/>
    <mergeCell ref="EAL6:EAL7"/>
    <mergeCell ref="EAM6:EAM7"/>
    <mergeCell ref="EAN6:EAP6"/>
    <mergeCell ref="EDW6:EDW7"/>
    <mergeCell ref="EDX6:EDX7"/>
    <mergeCell ref="EDY6:EDY7"/>
    <mergeCell ref="EEA6:EEA7"/>
    <mergeCell ref="EEB6:EEB7"/>
    <mergeCell ref="EDN6:EDN7"/>
    <mergeCell ref="EDO6:EDQ6"/>
    <mergeCell ref="EDR6:EDR7"/>
    <mergeCell ref="EDS6:EDS7"/>
    <mergeCell ref="EDT6:EDV6"/>
    <mergeCell ref="EDH6:EDH7"/>
    <mergeCell ref="EDI6:EDI7"/>
    <mergeCell ref="EDJ6:EDK6"/>
    <mergeCell ref="EDL6:EDL7"/>
    <mergeCell ref="EDM6:EDM7"/>
    <mergeCell ref="EDB6:EDB7"/>
    <mergeCell ref="EDC6:EDC7"/>
    <mergeCell ref="EDD6:EDD7"/>
    <mergeCell ref="EDF6:EDF7"/>
    <mergeCell ref="EDG6:EDG7"/>
    <mergeCell ref="ECS6:ECS7"/>
    <mergeCell ref="ECT6:ECV6"/>
    <mergeCell ref="ECW6:ECW7"/>
    <mergeCell ref="ECX6:ECX7"/>
    <mergeCell ref="ECY6:EDA6"/>
    <mergeCell ref="ECM6:ECM7"/>
    <mergeCell ref="ECN6:ECN7"/>
    <mergeCell ref="ECO6:ECP6"/>
    <mergeCell ref="ECQ6:ECQ7"/>
    <mergeCell ref="ECR6:ECR7"/>
    <mergeCell ref="ECG6:ECG7"/>
    <mergeCell ref="ECH6:ECH7"/>
    <mergeCell ref="ECI6:ECI7"/>
    <mergeCell ref="ECK6:ECK7"/>
    <mergeCell ref="ECL6:ECL7"/>
    <mergeCell ref="EFS6:EFS7"/>
    <mergeCell ref="EFT6:EFT7"/>
    <mergeCell ref="EFU6:EFV6"/>
    <mergeCell ref="EFW6:EFW7"/>
    <mergeCell ref="EFX6:EFX7"/>
    <mergeCell ref="EFM6:EFM7"/>
    <mergeCell ref="EFN6:EFN7"/>
    <mergeCell ref="EFO6:EFO7"/>
    <mergeCell ref="EFQ6:EFQ7"/>
    <mergeCell ref="EFR6:EFR7"/>
    <mergeCell ref="EFD6:EFD7"/>
    <mergeCell ref="EFE6:EFG6"/>
    <mergeCell ref="EFH6:EFH7"/>
    <mergeCell ref="EFI6:EFI7"/>
    <mergeCell ref="EFJ6:EFL6"/>
    <mergeCell ref="EEX6:EEX7"/>
    <mergeCell ref="EEY6:EEY7"/>
    <mergeCell ref="EEZ6:EFA6"/>
    <mergeCell ref="EFB6:EFB7"/>
    <mergeCell ref="EFC6:EFC7"/>
    <mergeCell ref="EER6:EER7"/>
    <mergeCell ref="EES6:EES7"/>
    <mergeCell ref="EET6:EET7"/>
    <mergeCell ref="EEV6:EEV7"/>
    <mergeCell ref="EEW6:EEW7"/>
    <mergeCell ref="EEI6:EEI7"/>
    <mergeCell ref="EEJ6:EEL6"/>
    <mergeCell ref="EEM6:EEM7"/>
    <mergeCell ref="EEN6:EEN7"/>
    <mergeCell ref="EEO6:EEQ6"/>
    <mergeCell ref="EEC6:EEC7"/>
    <mergeCell ref="EED6:EED7"/>
    <mergeCell ref="EEE6:EEF6"/>
    <mergeCell ref="EEG6:EEG7"/>
    <mergeCell ref="EEH6:EEH7"/>
    <mergeCell ref="EHO6:EHO7"/>
    <mergeCell ref="EHP6:EHR6"/>
    <mergeCell ref="EHS6:EHS7"/>
    <mergeCell ref="EHT6:EHT7"/>
    <mergeCell ref="EHU6:EHW6"/>
    <mergeCell ref="EHI6:EHI7"/>
    <mergeCell ref="EHJ6:EHJ7"/>
    <mergeCell ref="EHK6:EHL6"/>
    <mergeCell ref="EHM6:EHM7"/>
    <mergeCell ref="EHN6:EHN7"/>
    <mergeCell ref="EHC6:EHC7"/>
    <mergeCell ref="EHD6:EHD7"/>
    <mergeCell ref="EHE6:EHE7"/>
    <mergeCell ref="EHG6:EHG7"/>
    <mergeCell ref="EHH6:EHH7"/>
    <mergeCell ref="EGT6:EGT7"/>
    <mergeCell ref="EGU6:EGW6"/>
    <mergeCell ref="EGX6:EGX7"/>
    <mergeCell ref="EGY6:EGY7"/>
    <mergeCell ref="EGZ6:EHB6"/>
    <mergeCell ref="EGN6:EGN7"/>
    <mergeCell ref="EGO6:EGO7"/>
    <mergeCell ref="EGP6:EGQ6"/>
    <mergeCell ref="EGR6:EGR7"/>
    <mergeCell ref="EGS6:EGS7"/>
    <mergeCell ref="EGH6:EGH7"/>
    <mergeCell ref="EGI6:EGI7"/>
    <mergeCell ref="EGJ6:EGJ7"/>
    <mergeCell ref="EGL6:EGL7"/>
    <mergeCell ref="EGM6:EGM7"/>
    <mergeCell ref="EFY6:EFY7"/>
    <mergeCell ref="EFZ6:EGB6"/>
    <mergeCell ref="EGC6:EGC7"/>
    <mergeCell ref="EGD6:EGD7"/>
    <mergeCell ref="EGE6:EGG6"/>
    <mergeCell ref="EJN6:EJN7"/>
    <mergeCell ref="EJO6:EJO7"/>
    <mergeCell ref="EJP6:EJP7"/>
    <mergeCell ref="EJR6:EJR7"/>
    <mergeCell ref="EJS6:EJS7"/>
    <mergeCell ref="EJE6:EJE7"/>
    <mergeCell ref="EJF6:EJH6"/>
    <mergeCell ref="EJI6:EJI7"/>
    <mergeCell ref="EJJ6:EJJ7"/>
    <mergeCell ref="EJK6:EJM6"/>
    <mergeCell ref="EIY6:EIY7"/>
    <mergeCell ref="EIZ6:EIZ7"/>
    <mergeCell ref="EJA6:EJB6"/>
    <mergeCell ref="EJC6:EJC7"/>
    <mergeCell ref="EJD6:EJD7"/>
    <mergeCell ref="EIS6:EIS7"/>
    <mergeCell ref="EIT6:EIT7"/>
    <mergeCell ref="EIU6:EIU7"/>
    <mergeCell ref="EIW6:EIW7"/>
    <mergeCell ref="EIX6:EIX7"/>
    <mergeCell ref="EIJ6:EIJ7"/>
    <mergeCell ref="EIK6:EIM6"/>
    <mergeCell ref="EIN6:EIN7"/>
    <mergeCell ref="EIO6:EIO7"/>
    <mergeCell ref="EIP6:EIR6"/>
    <mergeCell ref="EID6:EID7"/>
    <mergeCell ref="EIE6:EIE7"/>
    <mergeCell ref="EIF6:EIG6"/>
    <mergeCell ref="EIH6:EIH7"/>
    <mergeCell ref="EII6:EII7"/>
    <mergeCell ref="EHX6:EHX7"/>
    <mergeCell ref="EHY6:EHY7"/>
    <mergeCell ref="EHZ6:EHZ7"/>
    <mergeCell ref="EIB6:EIB7"/>
    <mergeCell ref="EIC6:EIC7"/>
    <mergeCell ref="ELJ6:ELJ7"/>
    <mergeCell ref="ELK6:ELK7"/>
    <mergeCell ref="ELL6:ELM6"/>
    <mergeCell ref="ELN6:ELN7"/>
    <mergeCell ref="ELO6:ELO7"/>
    <mergeCell ref="ELD6:ELD7"/>
    <mergeCell ref="ELE6:ELE7"/>
    <mergeCell ref="ELF6:ELF7"/>
    <mergeCell ref="ELH6:ELH7"/>
    <mergeCell ref="ELI6:ELI7"/>
    <mergeCell ref="EKU6:EKU7"/>
    <mergeCell ref="EKV6:EKX6"/>
    <mergeCell ref="EKY6:EKY7"/>
    <mergeCell ref="EKZ6:EKZ7"/>
    <mergeCell ref="ELA6:ELC6"/>
    <mergeCell ref="EKO6:EKO7"/>
    <mergeCell ref="EKP6:EKP7"/>
    <mergeCell ref="EKQ6:EKR6"/>
    <mergeCell ref="EKS6:EKS7"/>
    <mergeCell ref="EKT6:EKT7"/>
    <mergeCell ref="EKI6:EKI7"/>
    <mergeCell ref="EKJ6:EKJ7"/>
    <mergeCell ref="EKK6:EKK7"/>
    <mergeCell ref="EKM6:EKM7"/>
    <mergeCell ref="EKN6:EKN7"/>
    <mergeCell ref="EJZ6:EJZ7"/>
    <mergeCell ref="EKA6:EKC6"/>
    <mergeCell ref="EKD6:EKD7"/>
    <mergeCell ref="EKE6:EKE7"/>
    <mergeCell ref="EKF6:EKH6"/>
    <mergeCell ref="EJT6:EJT7"/>
    <mergeCell ref="EJU6:EJU7"/>
    <mergeCell ref="EJV6:EJW6"/>
    <mergeCell ref="EJX6:EJX7"/>
    <mergeCell ref="EJY6:EJY7"/>
    <mergeCell ref="ENF6:ENF7"/>
    <mergeCell ref="ENG6:ENI6"/>
    <mergeCell ref="ENJ6:ENJ7"/>
    <mergeCell ref="ENK6:ENK7"/>
    <mergeCell ref="ENL6:ENN6"/>
    <mergeCell ref="EMZ6:EMZ7"/>
    <mergeCell ref="ENA6:ENA7"/>
    <mergeCell ref="ENB6:ENC6"/>
    <mergeCell ref="END6:END7"/>
    <mergeCell ref="ENE6:ENE7"/>
    <mergeCell ref="EMT6:EMT7"/>
    <mergeCell ref="EMU6:EMU7"/>
    <mergeCell ref="EMV6:EMV7"/>
    <mergeCell ref="EMX6:EMX7"/>
    <mergeCell ref="EMY6:EMY7"/>
    <mergeCell ref="EMK6:EMK7"/>
    <mergeCell ref="EML6:EMN6"/>
    <mergeCell ref="EMO6:EMO7"/>
    <mergeCell ref="EMP6:EMP7"/>
    <mergeCell ref="EMQ6:EMS6"/>
    <mergeCell ref="EME6:EME7"/>
    <mergeCell ref="EMF6:EMF7"/>
    <mergeCell ref="EMG6:EMH6"/>
    <mergeCell ref="EMI6:EMI7"/>
    <mergeCell ref="EMJ6:EMJ7"/>
    <mergeCell ref="ELY6:ELY7"/>
    <mergeCell ref="ELZ6:ELZ7"/>
    <mergeCell ref="EMA6:EMA7"/>
    <mergeCell ref="EMC6:EMC7"/>
    <mergeCell ref="EMD6:EMD7"/>
    <mergeCell ref="ELP6:ELP7"/>
    <mergeCell ref="ELQ6:ELS6"/>
    <mergeCell ref="ELT6:ELT7"/>
    <mergeCell ref="ELU6:ELU7"/>
    <mergeCell ref="ELV6:ELX6"/>
    <mergeCell ref="EPE6:EPE7"/>
    <mergeCell ref="EPF6:EPF7"/>
    <mergeCell ref="EPG6:EPG7"/>
    <mergeCell ref="EPI6:EPI7"/>
    <mergeCell ref="EPJ6:EPJ7"/>
    <mergeCell ref="EOV6:EOV7"/>
    <mergeCell ref="EOW6:EOY6"/>
    <mergeCell ref="EOZ6:EOZ7"/>
    <mergeCell ref="EPA6:EPA7"/>
    <mergeCell ref="EPB6:EPD6"/>
    <mergeCell ref="EOP6:EOP7"/>
    <mergeCell ref="EOQ6:EOQ7"/>
    <mergeCell ref="EOR6:EOS6"/>
    <mergeCell ref="EOT6:EOT7"/>
    <mergeCell ref="EOU6:EOU7"/>
    <mergeCell ref="EOJ6:EOJ7"/>
    <mergeCell ref="EOK6:EOK7"/>
    <mergeCell ref="EOL6:EOL7"/>
    <mergeCell ref="EON6:EON7"/>
    <mergeCell ref="EOO6:EOO7"/>
    <mergeCell ref="EOA6:EOA7"/>
    <mergeCell ref="EOB6:EOD6"/>
    <mergeCell ref="EOE6:EOE7"/>
    <mergeCell ref="EOF6:EOF7"/>
    <mergeCell ref="EOG6:EOI6"/>
    <mergeCell ref="ENU6:ENU7"/>
    <mergeCell ref="ENV6:ENV7"/>
    <mergeCell ref="ENW6:ENX6"/>
    <mergeCell ref="ENY6:ENY7"/>
    <mergeCell ref="ENZ6:ENZ7"/>
    <mergeCell ref="ENO6:ENO7"/>
    <mergeCell ref="ENP6:ENP7"/>
    <mergeCell ref="ENQ6:ENQ7"/>
    <mergeCell ref="ENS6:ENS7"/>
    <mergeCell ref="ENT6:ENT7"/>
    <mergeCell ref="ERA6:ERA7"/>
    <mergeCell ref="ERB6:ERB7"/>
    <mergeCell ref="ERC6:ERD6"/>
    <mergeCell ref="ERE6:ERE7"/>
    <mergeCell ref="ERF6:ERF7"/>
    <mergeCell ref="EQU6:EQU7"/>
    <mergeCell ref="EQV6:EQV7"/>
    <mergeCell ref="EQW6:EQW7"/>
    <mergeCell ref="EQY6:EQY7"/>
    <mergeCell ref="EQZ6:EQZ7"/>
    <mergeCell ref="EQL6:EQL7"/>
    <mergeCell ref="EQM6:EQO6"/>
    <mergeCell ref="EQP6:EQP7"/>
    <mergeCell ref="EQQ6:EQQ7"/>
    <mergeCell ref="EQR6:EQT6"/>
    <mergeCell ref="EQF6:EQF7"/>
    <mergeCell ref="EQG6:EQG7"/>
    <mergeCell ref="EQH6:EQI6"/>
    <mergeCell ref="EQJ6:EQJ7"/>
    <mergeCell ref="EQK6:EQK7"/>
    <mergeCell ref="EPZ6:EPZ7"/>
    <mergeCell ref="EQA6:EQA7"/>
    <mergeCell ref="EQB6:EQB7"/>
    <mergeCell ref="EQD6:EQD7"/>
    <mergeCell ref="EQE6:EQE7"/>
    <mergeCell ref="EPQ6:EPQ7"/>
    <mergeCell ref="EPR6:EPT6"/>
    <mergeCell ref="EPU6:EPU7"/>
    <mergeCell ref="EPV6:EPV7"/>
    <mergeCell ref="EPW6:EPY6"/>
    <mergeCell ref="EPK6:EPK7"/>
    <mergeCell ref="EPL6:EPL7"/>
    <mergeCell ref="EPM6:EPN6"/>
    <mergeCell ref="EPO6:EPO7"/>
    <mergeCell ref="EPP6:EPP7"/>
    <mergeCell ref="ESW6:ESW7"/>
    <mergeCell ref="ESX6:ESZ6"/>
    <mergeCell ref="ETA6:ETA7"/>
    <mergeCell ref="ETB6:ETB7"/>
    <mergeCell ref="ETC6:ETE6"/>
    <mergeCell ref="ESQ6:ESQ7"/>
    <mergeCell ref="ESR6:ESR7"/>
    <mergeCell ref="ESS6:EST6"/>
    <mergeCell ref="ESU6:ESU7"/>
    <mergeCell ref="ESV6:ESV7"/>
    <mergeCell ref="ESK6:ESK7"/>
    <mergeCell ref="ESL6:ESL7"/>
    <mergeCell ref="ESM6:ESM7"/>
    <mergeCell ref="ESO6:ESO7"/>
    <mergeCell ref="ESP6:ESP7"/>
    <mergeCell ref="ESB6:ESB7"/>
    <mergeCell ref="ESC6:ESE6"/>
    <mergeCell ref="ESF6:ESF7"/>
    <mergeCell ref="ESG6:ESG7"/>
    <mergeCell ref="ESH6:ESJ6"/>
    <mergeCell ref="ERV6:ERV7"/>
    <mergeCell ref="ERW6:ERW7"/>
    <mergeCell ref="ERX6:ERY6"/>
    <mergeCell ref="ERZ6:ERZ7"/>
    <mergeCell ref="ESA6:ESA7"/>
    <mergeCell ref="ERP6:ERP7"/>
    <mergeCell ref="ERQ6:ERQ7"/>
    <mergeCell ref="ERR6:ERR7"/>
    <mergeCell ref="ERT6:ERT7"/>
    <mergeCell ref="ERU6:ERU7"/>
    <mergeCell ref="ERG6:ERG7"/>
    <mergeCell ref="ERH6:ERJ6"/>
    <mergeCell ref="ERK6:ERK7"/>
    <mergeCell ref="ERL6:ERL7"/>
    <mergeCell ref="ERM6:ERO6"/>
    <mergeCell ref="EUV6:EUV7"/>
    <mergeCell ref="EUW6:EUW7"/>
    <mergeCell ref="EUX6:EUX7"/>
    <mergeCell ref="EUZ6:EUZ7"/>
    <mergeCell ref="EVA6:EVA7"/>
    <mergeCell ref="EUM6:EUM7"/>
    <mergeCell ref="EUN6:EUP6"/>
    <mergeCell ref="EUQ6:EUQ7"/>
    <mergeCell ref="EUR6:EUR7"/>
    <mergeCell ref="EUS6:EUU6"/>
    <mergeCell ref="EUG6:EUG7"/>
    <mergeCell ref="EUH6:EUH7"/>
    <mergeCell ref="EUI6:EUJ6"/>
    <mergeCell ref="EUK6:EUK7"/>
    <mergeCell ref="EUL6:EUL7"/>
    <mergeCell ref="EUA6:EUA7"/>
    <mergeCell ref="EUB6:EUB7"/>
    <mergeCell ref="EUC6:EUC7"/>
    <mergeCell ref="EUE6:EUE7"/>
    <mergeCell ref="EUF6:EUF7"/>
    <mergeCell ref="ETR6:ETR7"/>
    <mergeCell ref="ETS6:ETU6"/>
    <mergeCell ref="ETV6:ETV7"/>
    <mergeCell ref="ETW6:ETW7"/>
    <mergeCell ref="ETX6:ETZ6"/>
    <mergeCell ref="ETL6:ETL7"/>
    <mergeCell ref="ETM6:ETM7"/>
    <mergeCell ref="ETN6:ETO6"/>
    <mergeCell ref="ETP6:ETP7"/>
    <mergeCell ref="ETQ6:ETQ7"/>
    <mergeCell ref="ETF6:ETF7"/>
    <mergeCell ref="ETG6:ETG7"/>
    <mergeCell ref="ETH6:ETH7"/>
    <mergeCell ref="ETJ6:ETJ7"/>
    <mergeCell ref="ETK6:ETK7"/>
    <mergeCell ref="EWR6:EWR7"/>
    <mergeCell ref="EWS6:EWS7"/>
    <mergeCell ref="EWT6:EWU6"/>
    <mergeCell ref="EWV6:EWV7"/>
    <mergeCell ref="EWW6:EWW7"/>
    <mergeCell ref="EWL6:EWL7"/>
    <mergeCell ref="EWM6:EWM7"/>
    <mergeCell ref="EWN6:EWN7"/>
    <mergeCell ref="EWP6:EWP7"/>
    <mergeCell ref="EWQ6:EWQ7"/>
    <mergeCell ref="EWC6:EWC7"/>
    <mergeCell ref="EWD6:EWF6"/>
    <mergeCell ref="EWG6:EWG7"/>
    <mergeCell ref="EWH6:EWH7"/>
    <mergeCell ref="EWI6:EWK6"/>
    <mergeCell ref="EVW6:EVW7"/>
    <mergeCell ref="EVX6:EVX7"/>
    <mergeCell ref="EVY6:EVZ6"/>
    <mergeCell ref="EWA6:EWA7"/>
    <mergeCell ref="EWB6:EWB7"/>
    <mergeCell ref="EVQ6:EVQ7"/>
    <mergeCell ref="EVR6:EVR7"/>
    <mergeCell ref="EVS6:EVS7"/>
    <mergeCell ref="EVU6:EVU7"/>
    <mergeCell ref="EVV6:EVV7"/>
    <mergeCell ref="EVH6:EVH7"/>
    <mergeCell ref="EVI6:EVK6"/>
    <mergeCell ref="EVL6:EVL7"/>
    <mergeCell ref="EVM6:EVM7"/>
    <mergeCell ref="EVN6:EVP6"/>
    <mergeCell ref="EVB6:EVB7"/>
    <mergeCell ref="EVC6:EVC7"/>
    <mergeCell ref="EVD6:EVE6"/>
    <mergeCell ref="EVF6:EVF7"/>
    <mergeCell ref="EVG6:EVG7"/>
    <mergeCell ref="EYN6:EYN7"/>
    <mergeCell ref="EYO6:EYQ6"/>
    <mergeCell ref="EYR6:EYR7"/>
    <mergeCell ref="EYS6:EYS7"/>
    <mergeCell ref="EYT6:EYV6"/>
    <mergeCell ref="EYH6:EYH7"/>
    <mergeCell ref="EYI6:EYI7"/>
    <mergeCell ref="EYJ6:EYK6"/>
    <mergeCell ref="EYL6:EYL7"/>
    <mergeCell ref="EYM6:EYM7"/>
    <mergeCell ref="EYB6:EYB7"/>
    <mergeCell ref="EYC6:EYC7"/>
    <mergeCell ref="EYD6:EYD7"/>
    <mergeCell ref="EYF6:EYF7"/>
    <mergeCell ref="EYG6:EYG7"/>
    <mergeCell ref="EXS6:EXS7"/>
    <mergeCell ref="EXT6:EXV6"/>
    <mergeCell ref="EXW6:EXW7"/>
    <mergeCell ref="EXX6:EXX7"/>
    <mergeCell ref="EXY6:EYA6"/>
    <mergeCell ref="EXM6:EXM7"/>
    <mergeCell ref="EXN6:EXN7"/>
    <mergeCell ref="EXO6:EXP6"/>
    <mergeCell ref="EXQ6:EXQ7"/>
    <mergeCell ref="EXR6:EXR7"/>
    <mergeCell ref="EXG6:EXG7"/>
    <mergeCell ref="EXH6:EXH7"/>
    <mergeCell ref="EXI6:EXI7"/>
    <mergeCell ref="EXK6:EXK7"/>
    <mergeCell ref="EXL6:EXL7"/>
    <mergeCell ref="EWX6:EWX7"/>
    <mergeCell ref="EWY6:EXA6"/>
    <mergeCell ref="EXB6:EXB7"/>
    <mergeCell ref="EXC6:EXC7"/>
    <mergeCell ref="EXD6:EXF6"/>
    <mergeCell ref="FAM6:FAM7"/>
    <mergeCell ref="FAN6:FAN7"/>
    <mergeCell ref="FAO6:FAO7"/>
    <mergeCell ref="FAQ6:FAQ7"/>
    <mergeCell ref="FAR6:FAR7"/>
    <mergeCell ref="FAD6:FAD7"/>
    <mergeCell ref="FAE6:FAG6"/>
    <mergeCell ref="FAH6:FAH7"/>
    <mergeCell ref="FAI6:FAI7"/>
    <mergeCell ref="FAJ6:FAL6"/>
    <mergeCell ref="EZX6:EZX7"/>
    <mergeCell ref="EZY6:EZY7"/>
    <mergeCell ref="EZZ6:FAA6"/>
    <mergeCell ref="FAB6:FAB7"/>
    <mergeCell ref="FAC6:FAC7"/>
    <mergeCell ref="EZR6:EZR7"/>
    <mergeCell ref="EZS6:EZS7"/>
    <mergeCell ref="EZT6:EZT7"/>
    <mergeCell ref="EZV6:EZV7"/>
    <mergeCell ref="EZW6:EZW7"/>
    <mergeCell ref="EZI6:EZI7"/>
    <mergeCell ref="EZJ6:EZL6"/>
    <mergeCell ref="EZM6:EZM7"/>
    <mergeCell ref="EZN6:EZN7"/>
    <mergeCell ref="EZO6:EZQ6"/>
    <mergeCell ref="EZC6:EZC7"/>
    <mergeCell ref="EZD6:EZD7"/>
    <mergeCell ref="EZE6:EZF6"/>
    <mergeCell ref="EZG6:EZG7"/>
    <mergeCell ref="EZH6:EZH7"/>
    <mergeCell ref="EYW6:EYW7"/>
    <mergeCell ref="EYX6:EYX7"/>
    <mergeCell ref="EYY6:EYY7"/>
    <mergeCell ref="EZA6:EZA7"/>
    <mergeCell ref="EZB6:EZB7"/>
    <mergeCell ref="FCI6:FCI7"/>
    <mergeCell ref="FCJ6:FCJ7"/>
    <mergeCell ref="FCK6:FCL6"/>
    <mergeCell ref="FCM6:FCM7"/>
    <mergeCell ref="FCN6:FCN7"/>
    <mergeCell ref="FCC6:FCC7"/>
    <mergeCell ref="FCD6:FCD7"/>
    <mergeCell ref="FCE6:FCE7"/>
    <mergeCell ref="FCG6:FCG7"/>
    <mergeCell ref="FCH6:FCH7"/>
    <mergeCell ref="FBT6:FBT7"/>
    <mergeCell ref="FBU6:FBW6"/>
    <mergeCell ref="FBX6:FBX7"/>
    <mergeCell ref="FBY6:FBY7"/>
    <mergeCell ref="FBZ6:FCB6"/>
    <mergeCell ref="FBN6:FBN7"/>
    <mergeCell ref="FBO6:FBO7"/>
    <mergeCell ref="FBP6:FBQ6"/>
    <mergeCell ref="FBR6:FBR7"/>
    <mergeCell ref="FBS6:FBS7"/>
    <mergeCell ref="FBH6:FBH7"/>
    <mergeCell ref="FBI6:FBI7"/>
    <mergeCell ref="FBJ6:FBJ7"/>
    <mergeCell ref="FBL6:FBL7"/>
    <mergeCell ref="FBM6:FBM7"/>
    <mergeCell ref="FAY6:FAY7"/>
    <mergeCell ref="FAZ6:FBB6"/>
    <mergeCell ref="FBC6:FBC7"/>
    <mergeCell ref="FBD6:FBD7"/>
    <mergeCell ref="FBE6:FBG6"/>
    <mergeCell ref="FAS6:FAS7"/>
    <mergeCell ref="FAT6:FAT7"/>
    <mergeCell ref="FAU6:FAV6"/>
    <mergeCell ref="FAW6:FAW7"/>
    <mergeCell ref="FAX6:FAX7"/>
    <mergeCell ref="FEE6:FEE7"/>
    <mergeCell ref="FEF6:FEH6"/>
    <mergeCell ref="FEI6:FEI7"/>
    <mergeCell ref="FEJ6:FEJ7"/>
    <mergeCell ref="FEK6:FEM6"/>
    <mergeCell ref="FDY6:FDY7"/>
    <mergeCell ref="FDZ6:FDZ7"/>
    <mergeCell ref="FEA6:FEB6"/>
    <mergeCell ref="FEC6:FEC7"/>
    <mergeCell ref="FED6:FED7"/>
    <mergeCell ref="FDS6:FDS7"/>
    <mergeCell ref="FDT6:FDT7"/>
    <mergeCell ref="FDU6:FDU7"/>
    <mergeCell ref="FDW6:FDW7"/>
    <mergeCell ref="FDX6:FDX7"/>
    <mergeCell ref="FDJ6:FDJ7"/>
    <mergeCell ref="FDK6:FDM6"/>
    <mergeCell ref="FDN6:FDN7"/>
    <mergeCell ref="FDO6:FDO7"/>
    <mergeCell ref="FDP6:FDR6"/>
    <mergeCell ref="FDD6:FDD7"/>
    <mergeCell ref="FDE6:FDE7"/>
    <mergeCell ref="FDF6:FDG6"/>
    <mergeCell ref="FDH6:FDH7"/>
    <mergeCell ref="FDI6:FDI7"/>
    <mergeCell ref="FCX6:FCX7"/>
    <mergeCell ref="FCY6:FCY7"/>
    <mergeCell ref="FCZ6:FCZ7"/>
    <mergeCell ref="FDB6:FDB7"/>
    <mergeCell ref="FDC6:FDC7"/>
    <mergeCell ref="FCO6:FCO7"/>
    <mergeCell ref="FCP6:FCR6"/>
    <mergeCell ref="FCS6:FCS7"/>
    <mergeCell ref="FCT6:FCT7"/>
    <mergeCell ref="FCU6:FCW6"/>
    <mergeCell ref="FGD6:FGD7"/>
    <mergeCell ref="FGE6:FGE7"/>
    <mergeCell ref="FGF6:FGF7"/>
    <mergeCell ref="FGH6:FGH7"/>
    <mergeCell ref="FGI6:FGI7"/>
    <mergeCell ref="FFU6:FFU7"/>
    <mergeCell ref="FFV6:FFX6"/>
    <mergeCell ref="FFY6:FFY7"/>
    <mergeCell ref="FFZ6:FFZ7"/>
    <mergeCell ref="FGA6:FGC6"/>
    <mergeCell ref="FFO6:FFO7"/>
    <mergeCell ref="FFP6:FFP7"/>
    <mergeCell ref="FFQ6:FFR6"/>
    <mergeCell ref="FFS6:FFS7"/>
    <mergeCell ref="FFT6:FFT7"/>
    <mergeCell ref="FFI6:FFI7"/>
    <mergeCell ref="FFJ6:FFJ7"/>
    <mergeCell ref="FFK6:FFK7"/>
    <mergeCell ref="FFM6:FFM7"/>
    <mergeCell ref="FFN6:FFN7"/>
    <mergeCell ref="FEZ6:FEZ7"/>
    <mergeCell ref="FFA6:FFC6"/>
    <mergeCell ref="FFD6:FFD7"/>
    <mergeCell ref="FFE6:FFE7"/>
    <mergeCell ref="FFF6:FFH6"/>
    <mergeCell ref="FET6:FET7"/>
    <mergeCell ref="FEU6:FEU7"/>
    <mergeCell ref="FEV6:FEW6"/>
    <mergeCell ref="FEX6:FEX7"/>
    <mergeCell ref="FEY6:FEY7"/>
    <mergeCell ref="FEN6:FEN7"/>
    <mergeCell ref="FEO6:FEO7"/>
    <mergeCell ref="FEP6:FEP7"/>
    <mergeCell ref="FER6:FER7"/>
    <mergeCell ref="FES6:FES7"/>
    <mergeCell ref="FHZ6:FHZ7"/>
    <mergeCell ref="FIA6:FIA7"/>
    <mergeCell ref="FIB6:FIC6"/>
    <mergeCell ref="FID6:FID7"/>
    <mergeCell ref="FIE6:FIE7"/>
    <mergeCell ref="FHT6:FHT7"/>
    <mergeCell ref="FHU6:FHU7"/>
    <mergeCell ref="FHV6:FHV7"/>
    <mergeCell ref="FHX6:FHX7"/>
    <mergeCell ref="FHY6:FHY7"/>
    <mergeCell ref="FHK6:FHK7"/>
    <mergeCell ref="FHL6:FHN6"/>
    <mergeCell ref="FHO6:FHO7"/>
    <mergeCell ref="FHP6:FHP7"/>
    <mergeCell ref="FHQ6:FHS6"/>
    <mergeCell ref="FHE6:FHE7"/>
    <mergeCell ref="FHF6:FHF7"/>
    <mergeCell ref="FHG6:FHH6"/>
    <mergeCell ref="FHI6:FHI7"/>
    <mergeCell ref="FHJ6:FHJ7"/>
    <mergeCell ref="FGY6:FGY7"/>
    <mergeCell ref="FGZ6:FGZ7"/>
    <mergeCell ref="FHA6:FHA7"/>
    <mergeCell ref="FHC6:FHC7"/>
    <mergeCell ref="FHD6:FHD7"/>
    <mergeCell ref="FGP6:FGP7"/>
    <mergeCell ref="FGQ6:FGS6"/>
    <mergeCell ref="FGT6:FGT7"/>
    <mergeCell ref="FGU6:FGU7"/>
    <mergeCell ref="FGV6:FGX6"/>
    <mergeCell ref="FGJ6:FGJ7"/>
    <mergeCell ref="FGK6:FGK7"/>
    <mergeCell ref="FGL6:FGM6"/>
    <mergeCell ref="FGN6:FGN7"/>
    <mergeCell ref="FGO6:FGO7"/>
    <mergeCell ref="FJV6:FJV7"/>
    <mergeCell ref="FJW6:FJY6"/>
    <mergeCell ref="FJZ6:FJZ7"/>
    <mergeCell ref="FKA6:FKA7"/>
    <mergeCell ref="FKB6:FKD6"/>
    <mergeCell ref="FJP6:FJP7"/>
    <mergeCell ref="FJQ6:FJQ7"/>
    <mergeCell ref="FJR6:FJS6"/>
    <mergeCell ref="FJT6:FJT7"/>
    <mergeCell ref="FJU6:FJU7"/>
    <mergeCell ref="FJJ6:FJJ7"/>
    <mergeCell ref="FJK6:FJK7"/>
    <mergeCell ref="FJL6:FJL7"/>
    <mergeCell ref="FJN6:FJN7"/>
    <mergeCell ref="FJO6:FJO7"/>
    <mergeCell ref="FJA6:FJA7"/>
    <mergeCell ref="FJB6:FJD6"/>
    <mergeCell ref="FJE6:FJE7"/>
    <mergeCell ref="FJF6:FJF7"/>
    <mergeCell ref="FJG6:FJI6"/>
    <mergeCell ref="FIU6:FIU7"/>
    <mergeCell ref="FIV6:FIV7"/>
    <mergeCell ref="FIW6:FIX6"/>
    <mergeCell ref="FIY6:FIY7"/>
    <mergeCell ref="FIZ6:FIZ7"/>
    <mergeCell ref="FIO6:FIO7"/>
    <mergeCell ref="FIP6:FIP7"/>
    <mergeCell ref="FIQ6:FIQ7"/>
    <mergeCell ref="FIS6:FIS7"/>
    <mergeCell ref="FIT6:FIT7"/>
    <mergeCell ref="FIF6:FIF7"/>
    <mergeCell ref="FIG6:FII6"/>
    <mergeCell ref="FIJ6:FIJ7"/>
    <mergeCell ref="FIK6:FIK7"/>
    <mergeCell ref="FIL6:FIN6"/>
    <mergeCell ref="FLU6:FLU7"/>
    <mergeCell ref="FLV6:FLV7"/>
    <mergeCell ref="FLW6:FLW7"/>
    <mergeCell ref="FLY6:FLY7"/>
    <mergeCell ref="FLZ6:FLZ7"/>
    <mergeCell ref="FLL6:FLL7"/>
    <mergeCell ref="FLM6:FLO6"/>
    <mergeCell ref="FLP6:FLP7"/>
    <mergeCell ref="FLQ6:FLQ7"/>
    <mergeCell ref="FLR6:FLT6"/>
    <mergeCell ref="FLF6:FLF7"/>
    <mergeCell ref="FLG6:FLG7"/>
    <mergeCell ref="FLH6:FLI6"/>
    <mergeCell ref="FLJ6:FLJ7"/>
    <mergeCell ref="FLK6:FLK7"/>
    <mergeCell ref="FKZ6:FKZ7"/>
    <mergeCell ref="FLA6:FLA7"/>
    <mergeCell ref="FLB6:FLB7"/>
    <mergeCell ref="FLD6:FLD7"/>
    <mergeCell ref="FLE6:FLE7"/>
    <mergeCell ref="FKQ6:FKQ7"/>
    <mergeCell ref="FKR6:FKT6"/>
    <mergeCell ref="FKU6:FKU7"/>
    <mergeCell ref="FKV6:FKV7"/>
    <mergeCell ref="FKW6:FKY6"/>
    <mergeCell ref="FKK6:FKK7"/>
    <mergeCell ref="FKL6:FKL7"/>
    <mergeCell ref="FKM6:FKN6"/>
    <mergeCell ref="FKO6:FKO7"/>
    <mergeCell ref="FKP6:FKP7"/>
    <mergeCell ref="FKE6:FKE7"/>
    <mergeCell ref="FKF6:FKF7"/>
    <mergeCell ref="FKG6:FKG7"/>
    <mergeCell ref="FKI6:FKI7"/>
    <mergeCell ref="FKJ6:FKJ7"/>
    <mergeCell ref="FNQ6:FNQ7"/>
    <mergeCell ref="FNR6:FNR7"/>
    <mergeCell ref="FNS6:FNT6"/>
    <mergeCell ref="FNU6:FNU7"/>
    <mergeCell ref="FNV6:FNV7"/>
    <mergeCell ref="FNK6:FNK7"/>
    <mergeCell ref="FNL6:FNL7"/>
    <mergeCell ref="FNM6:FNM7"/>
    <mergeCell ref="FNO6:FNO7"/>
    <mergeCell ref="FNP6:FNP7"/>
    <mergeCell ref="FNB6:FNB7"/>
    <mergeCell ref="FNC6:FNE6"/>
    <mergeCell ref="FNF6:FNF7"/>
    <mergeCell ref="FNG6:FNG7"/>
    <mergeCell ref="FNH6:FNJ6"/>
    <mergeCell ref="FMV6:FMV7"/>
    <mergeCell ref="FMW6:FMW7"/>
    <mergeCell ref="FMX6:FMY6"/>
    <mergeCell ref="FMZ6:FMZ7"/>
    <mergeCell ref="FNA6:FNA7"/>
    <mergeCell ref="FMP6:FMP7"/>
    <mergeCell ref="FMQ6:FMQ7"/>
    <mergeCell ref="FMR6:FMR7"/>
    <mergeCell ref="FMT6:FMT7"/>
    <mergeCell ref="FMU6:FMU7"/>
    <mergeCell ref="FMG6:FMG7"/>
    <mergeCell ref="FMH6:FMJ6"/>
    <mergeCell ref="FMK6:FMK7"/>
    <mergeCell ref="FML6:FML7"/>
    <mergeCell ref="FMM6:FMO6"/>
    <mergeCell ref="FMA6:FMA7"/>
    <mergeCell ref="FMB6:FMB7"/>
    <mergeCell ref="FMC6:FMD6"/>
    <mergeCell ref="FME6:FME7"/>
    <mergeCell ref="FMF6:FMF7"/>
    <mergeCell ref="FPM6:FPM7"/>
    <mergeCell ref="FPN6:FPP6"/>
    <mergeCell ref="FPQ6:FPQ7"/>
    <mergeCell ref="FPR6:FPR7"/>
    <mergeCell ref="FPS6:FPU6"/>
    <mergeCell ref="FPG6:FPG7"/>
    <mergeCell ref="FPH6:FPH7"/>
    <mergeCell ref="FPI6:FPJ6"/>
    <mergeCell ref="FPK6:FPK7"/>
    <mergeCell ref="FPL6:FPL7"/>
    <mergeCell ref="FPA6:FPA7"/>
    <mergeCell ref="FPB6:FPB7"/>
    <mergeCell ref="FPC6:FPC7"/>
    <mergeCell ref="FPE6:FPE7"/>
    <mergeCell ref="FPF6:FPF7"/>
    <mergeCell ref="FOR6:FOR7"/>
    <mergeCell ref="FOS6:FOU6"/>
    <mergeCell ref="FOV6:FOV7"/>
    <mergeCell ref="FOW6:FOW7"/>
    <mergeCell ref="FOX6:FOZ6"/>
    <mergeCell ref="FOL6:FOL7"/>
    <mergeCell ref="FOM6:FOM7"/>
    <mergeCell ref="FON6:FOO6"/>
    <mergeCell ref="FOP6:FOP7"/>
    <mergeCell ref="FOQ6:FOQ7"/>
    <mergeCell ref="FOF6:FOF7"/>
    <mergeCell ref="FOG6:FOG7"/>
    <mergeCell ref="FOH6:FOH7"/>
    <mergeCell ref="FOJ6:FOJ7"/>
    <mergeCell ref="FOK6:FOK7"/>
    <mergeCell ref="FNW6:FNW7"/>
    <mergeCell ref="FNX6:FNZ6"/>
    <mergeCell ref="FOA6:FOA7"/>
    <mergeCell ref="FOB6:FOB7"/>
    <mergeCell ref="FOC6:FOE6"/>
    <mergeCell ref="FRL6:FRL7"/>
    <mergeCell ref="FRM6:FRM7"/>
    <mergeCell ref="FRN6:FRN7"/>
    <mergeCell ref="FRP6:FRP7"/>
    <mergeCell ref="FRQ6:FRQ7"/>
    <mergeCell ref="FRC6:FRC7"/>
    <mergeCell ref="FRD6:FRF6"/>
    <mergeCell ref="FRG6:FRG7"/>
    <mergeCell ref="FRH6:FRH7"/>
    <mergeCell ref="FRI6:FRK6"/>
    <mergeCell ref="FQW6:FQW7"/>
    <mergeCell ref="FQX6:FQX7"/>
    <mergeCell ref="FQY6:FQZ6"/>
    <mergeCell ref="FRA6:FRA7"/>
    <mergeCell ref="FRB6:FRB7"/>
    <mergeCell ref="FQQ6:FQQ7"/>
    <mergeCell ref="FQR6:FQR7"/>
    <mergeCell ref="FQS6:FQS7"/>
    <mergeCell ref="FQU6:FQU7"/>
    <mergeCell ref="FQV6:FQV7"/>
    <mergeCell ref="FQH6:FQH7"/>
    <mergeCell ref="FQI6:FQK6"/>
    <mergeCell ref="FQL6:FQL7"/>
    <mergeCell ref="FQM6:FQM7"/>
    <mergeCell ref="FQN6:FQP6"/>
    <mergeCell ref="FQB6:FQB7"/>
    <mergeCell ref="FQC6:FQC7"/>
    <mergeCell ref="FQD6:FQE6"/>
    <mergeCell ref="FQF6:FQF7"/>
    <mergeCell ref="FQG6:FQG7"/>
    <mergeCell ref="FPV6:FPV7"/>
    <mergeCell ref="FPW6:FPW7"/>
    <mergeCell ref="FPX6:FPX7"/>
    <mergeCell ref="FPZ6:FPZ7"/>
    <mergeCell ref="FQA6:FQA7"/>
    <mergeCell ref="FTH6:FTH7"/>
    <mergeCell ref="FTI6:FTI7"/>
    <mergeCell ref="FTJ6:FTK6"/>
    <mergeCell ref="FTL6:FTL7"/>
    <mergeCell ref="FTM6:FTM7"/>
    <mergeCell ref="FTB6:FTB7"/>
    <mergeCell ref="FTC6:FTC7"/>
    <mergeCell ref="FTD6:FTD7"/>
    <mergeCell ref="FTF6:FTF7"/>
    <mergeCell ref="FTG6:FTG7"/>
    <mergeCell ref="FSS6:FSS7"/>
    <mergeCell ref="FST6:FSV6"/>
    <mergeCell ref="FSW6:FSW7"/>
    <mergeCell ref="FSX6:FSX7"/>
    <mergeCell ref="FSY6:FTA6"/>
    <mergeCell ref="FSM6:FSM7"/>
    <mergeCell ref="FSN6:FSN7"/>
    <mergeCell ref="FSO6:FSP6"/>
    <mergeCell ref="FSQ6:FSQ7"/>
    <mergeCell ref="FSR6:FSR7"/>
    <mergeCell ref="FSG6:FSG7"/>
    <mergeCell ref="FSH6:FSH7"/>
    <mergeCell ref="FSI6:FSI7"/>
    <mergeCell ref="FSK6:FSK7"/>
    <mergeCell ref="FSL6:FSL7"/>
    <mergeCell ref="FRX6:FRX7"/>
    <mergeCell ref="FRY6:FSA6"/>
    <mergeCell ref="FSB6:FSB7"/>
    <mergeCell ref="FSC6:FSC7"/>
    <mergeCell ref="FSD6:FSF6"/>
    <mergeCell ref="FRR6:FRR7"/>
    <mergeCell ref="FRS6:FRS7"/>
    <mergeCell ref="FRT6:FRU6"/>
    <mergeCell ref="FRV6:FRV7"/>
    <mergeCell ref="FRW6:FRW7"/>
    <mergeCell ref="FVD6:FVD7"/>
    <mergeCell ref="FVE6:FVG6"/>
    <mergeCell ref="FVH6:FVH7"/>
    <mergeCell ref="FVI6:FVI7"/>
    <mergeCell ref="FVJ6:FVL6"/>
    <mergeCell ref="FUX6:FUX7"/>
    <mergeCell ref="FUY6:FUY7"/>
    <mergeCell ref="FUZ6:FVA6"/>
    <mergeCell ref="FVB6:FVB7"/>
    <mergeCell ref="FVC6:FVC7"/>
    <mergeCell ref="FUR6:FUR7"/>
    <mergeCell ref="FUS6:FUS7"/>
    <mergeCell ref="FUT6:FUT7"/>
    <mergeCell ref="FUV6:FUV7"/>
    <mergeCell ref="FUW6:FUW7"/>
    <mergeCell ref="FUI6:FUI7"/>
    <mergeCell ref="FUJ6:FUL6"/>
    <mergeCell ref="FUM6:FUM7"/>
    <mergeCell ref="FUN6:FUN7"/>
    <mergeCell ref="FUO6:FUQ6"/>
    <mergeCell ref="FUC6:FUC7"/>
    <mergeCell ref="FUD6:FUD7"/>
    <mergeCell ref="FUE6:FUF6"/>
    <mergeCell ref="FUG6:FUG7"/>
    <mergeCell ref="FUH6:FUH7"/>
    <mergeCell ref="FTW6:FTW7"/>
    <mergeCell ref="FTX6:FTX7"/>
    <mergeCell ref="FTY6:FTY7"/>
    <mergeCell ref="FUA6:FUA7"/>
    <mergeCell ref="FUB6:FUB7"/>
    <mergeCell ref="FTN6:FTN7"/>
    <mergeCell ref="FTO6:FTQ6"/>
    <mergeCell ref="FTR6:FTR7"/>
    <mergeCell ref="FTS6:FTS7"/>
    <mergeCell ref="FTT6:FTV6"/>
    <mergeCell ref="FXC6:FXC7"/>
    <mergeCell ref="FXD6:FXD7"/>
    <mergeCell ref="FXE6:FXE7"/>
    <mergeCell ref="FXG6:FXG7"/>
    <mergeCell ref="FXH6:FXH7"/>
    <mergeCell ref="FWT6:FWT7"/>
    <mergeCell ref="FWU6:FWW6"/>
    <mergeCell ref="FWX6:FWX7"/>
    <mergeCell ref="FWY6:FWY7"/>
    <mergeCell ref="FWZ6:FXB6"/>
    <mergeCell ref="FWN6:FWN7"/>
    <mergeCell ref="FWO6:FWO7"/>
    <mergeCell ref="FWP6:FWQ6"/>
    <mergeCell ref="FWR6:FWR7"/>
    <mergeCell ref="FWS6:FWS7"/>
    <mergeCell ref="FWH6:FWH7"/>
    <mergeCell ref="FWI6:FWI7"/>
    <mergeCell ref="FWJ6:FWJ7"/>
    <mergeCell ref="FWL6:FWL7"/>
    <mergeCell ref="FWM6:FWM7"/>
    <mergeCell ref="FVY6:FVY7"/>
    <mergeCell ref="FVZ6:FWB6"/>
    <mergeCell ref="FWC6:FWC7"/>
    <mergeCell ref="FWD6:FWD7"/>
    <mergeCell ref="FWE6:FWG6"/>
    <mergeCell ref="FVS6:FVS7"/>
    <mergeCell ref="FVT6:FVT7"/>
    <mergeCell ref="FVU6:FVV6"/>
    <mergeCell ref="FVW6:FVW7"/>
    <mergeCell ref="FVX6:FVX7"/>
    <mergeCell ref="FVM6:FVM7"/>
    <mergeCell ref="FVN6:FVN7"/>
    <mergeCell ref="FVO6:FVO7"/>
    <mergeCell ref="FVQ6:FVQ7"/>
    <mergeCell ref="FVR6:FVR7"/>
    <mergeCell ref="FYY6:FYY7"/>
    <mergeCell ref="FYZ6:FYZ7"/>
    <mergeCell ref="FZA6:FZB6"/>
    <mergeCell ref="FZC6:FZC7"/>
    <mergeCell ref="FZD6:FZD7"/>
    <mergeCell ref="FYS6:FYS7"/>
    <mergeCell ref="FYT6:FYT7"/>
    <mergeCell ref="FYU6:FYU7"/>
    <mergeCell ref="FYW6:FYW7"/>
    <mergeCell ref="FYX6:FYX7"/>
    <mergeCell ref="FYJ6:FYJ7"/>
    <mergeCell ref="FYK6:FYM6"/>
    <mergeCell ref="FYN6:FYN7"/>
    <mergeCell ref="FYO6:FYO7"/>
    <mergeCell ref="FYP6:FYR6"/>
    <mergeCell ref="FYD6:FYD7"/>
    <mergeCell ref="FYE6:FYE7"/>
    <mergeCell ref="FYF6:FYG6"/>
    <mergeCell ref="FYH6:FYH7"/>
    <mergeCell ref="FYI6:FYI7"/>
    <mergeCell ref="FXX6:FXX7"/>
    <mergeCell ref="FXY6:FXY7"/>
    <mergeCell ref="FXZ6:FXZ7"/>
    <mergeCell ref="FYB6:FYB7"/>
    <mergeCell ref="FYC6:FYC7"/>
    <mergeCell ref="FXO6:FXO7"/>
    <mergeCell ref="FXP6:FXR6"/>
    <mergeCell ref="FXS6:FXS7"/>
    <mergeCell ref="FXT6:FXT7"/>
    <mergeCell ref="FXU6:FXW6"/>
    <mergeCell ref="FXI6:FXI7"/>
    <mergeCell ref="FXJ6:FXJ7"/>
    <mergeCell ref="FXK6:FXL6"/>
    <mergeCell ref="FXM6:FXM7"/>
    <mergeCell ref="FXN6:FXN7"/>
    <mergeCell ref="GAU6:GAU7"/>
    <mergeCell ref="GAV6:GAX6"/>
    <mergeCell ref="GAY6:GAY7"/>
    <mergeCell ref="GAZ6:GAZ7"/>
    <mergeCell ref="GBA6:GBC6"/>
    <mergeCell ref="GAO6:GAO7"/>
    <mergeCell ref="GAP6:GAP7"/>
    <mergeCell ref="GAQ6:GAR6"/>
    <mergeCell ref="GAS6:GAS7"/>
    <mergeCell ref="GAT6:GAT7"/>
    <mergeCell ref="GAI6:GAI7"/>
    <mergeCell ref="GAJ6:GAJ7"/>
    <mergeCell ref="GAK6:GAK7"/>
    <mergeCell ref="GAM6:GAM7"/>
    <mergeCell ref="GAN6:GAN7"/>
    <mergeCell ref="FZZ6:FZZ7"/>
    <mergeCell ref="GAA6:GAC6"/>
    <mergeCell ref="GAD6:GAD7"/>
    <mergeCell ref="GAE6:GAE7"/>
    <mergeCell ref="GAF6:GAH6"/>
    <mergeCell ref="FZT6:FZT7"/>
    <mergeCell ref="FZU6:FZU7"/>
    <mergeCell ref="FZV6:FZW6"/>
    <mergeCell ref="FZX6:FZX7"/>
    <mergeCell ref="FZY6:FZY7"/>
    <mergeCell ref="FZN6:FZN7"/>
    <mergeCell ref="FZO6:FZO7"/>
    <mergeCell ref="FZP6:FZP7"/>
    <mergeCell ref="FZR6:FZR7"/>
    <mergeCell ref="FZS6:FZS7"/>
    <mergeCell ref="FZE6:FZE7"/>
    <mergeCell ref="FZF6:FZH6"/>
    <mergeCell ref="FZI6:FZI7"/>
    <mergeCell ref="FZJ6:FZJ7"/>
    <mergeCell ref="FZK6:FZM6"/>
    <mergeCell ref="GCT6:GCT7"/>
    <mergeCell ref="GCU6:GCU7"/>
    <mergeCell ref="GCV6:GCV7"/>
    <mergeCell ref="GCX6:GCX7"/>
    <mergeCell ref="GCY6:GCY7"/>
    <mergeCell ref="GCK6:GCK7"/>
    <mergeCell ref="GCL6:GCN6"/>
    <mergeCell ref="GCO6:GCO7"/>
    <mergeCell ref="GCP6:GCP7"/>
    <mergeCell ref="GCQ6:GCS6"/>
    <mergeCell ref="GCE6:GCE7"/>
    <mergeCell ref="GCF6:GCF7"/>
    <mergeCell ref="GCG6:GCH6"/>
    <mergeCell ref="GCI6:GCI7"/>
    <mergeCell ref="GCJ6:GCJ7"/>
    <mergeCell ref="GBY6:GBY7"/>
    <mergeCell ref="GBZ6:GBZ7"/>
    <mergeCell ref="GCA6:GCA7"/>
    <mergeCell ref="GCC6:GCC7"/>
    <mergeCell ref="GCD6:GCD7"/>
    <mergeCell ref="GBP6:GBP7"/>
    <mergeCell ref="GBQ6:GBS6"/>
    <mergeCell ref="GBT6:GBT7"/>
    <mergeCell ref="GBU6:GBU7"/>
    <mergeCell ref="GBV6:GBX6"/>
    <mergeCell ref="GBJ6:GBJ7"/>
    <mergeCell ref="GBK6:GBK7"/>
    <mergeCell ref="GBL6:GBM6"/>
    <mergeCell ref="GBN6:GBN7"/>
    <mergeCell ref="GBO6:GBO7"/>
    <mergeCell ref="GBD6:GBD7"/>
    <mergeCell ref="GBE6:GBE7"/>
    <mergeCell ref="GBF6:GBF7"/>
    <mergeCell ref="GBH6:GBH7"/>
    <mergeCell ref="GBI6:GBI7"/>
    <mergeCell ref="GEP6:GEP7"/>
    <mergeCell ref="GEQ6:GEQ7"/>
    <mergeCell ref="GER6:GES6"/>
    <mergeCell ref="GET6:GET7"/>
    <mergeCell ref="GEU6:GEU7"/>
    <mergeCell ref="GEJ6:GEJ7"/>
    <mergeCell ref="GEK6:GEK7"/>
    <mergeCell ref="GEL6:GEL7"/>
    <mergeCell ref="GEN6:GEN7"/>
    <mergeCell ref="GEO6:GEO7"/>
    <mergeCell ref="GEA6:GEA7"/>
    <mergeCell ref="GEB6:GED6"/>
    <mergeCell ref="GEE6:GEE7"/>
    <mergeCell ref="GEF6:GEF7"/>
    <mergeCell ref="GEG6:GEI6"/>
    <mergeCell ref="GDU6:GDU7"/>
    <mergeCell ref="GDV6:GDV7"/>
    <mergeCell ref="GDW6:GDX6"/>
    <mergeCell ref="GDY6:GDY7"/>
    <mergeCell ref="GDZ6:GDZ7"/>
    <mergeCell ref="GDO6:GDO7"/>
    <mergeCell ref="GDP6:GDP7"/>
    <mergeCell ref="GDQ6:GDQ7"/>
    <mergeCell ref="GDS6:GDS7"/>
    <mergeCell ref="GDT6:GDT7"/>
    <mergeCell ref="GDF6:GDF7"/>
    <mergeCell ref="GDG6:GDI6"/>
    <mergeCell ref="GDJ6:GDJ7"/>
    <mergeCell ref="GDK6:GDK7"/>
    <mergeCell ref="GDL6:GDN6"/>
    <mergeCell ref="GCZ6:GCZ7"/>
    <mergeCell ref="GDA6:GDA7"/>
    <mergeCell ref="GDB6:GDC6"/>
    <mergeCell ref="GDD6:GDD7"/>
    <mergeCell ref="GDE6:GDE7"/>
    <mergeCell ref="GGL6:GGL7"/>
    <mergeCell ref="GGM6:GGO6"/>
    <mergeCell ref="GGP6:GGP7"/>
    <mergeCell ref="GGQ6:GGQ7"/>
    <mergeCell ref="GGR6:GGT6"/>
    <mergeCell ref="GGF6:GGF7"/>
    <mergeCell ref="GGG6:GGG7"/>
    <mergeCell ref="GGH6:GGI6"/>
    <mergeCell ref="GGJ6:GGJ7"/>
    <mergeCell ref="GGK6:GGK7"/>
    <mergeCell ref="GFZ6:GFZ7"/>
    <mergeCell ref="GGA6:GGA7"/>
    <mergeCell ref="GGB6:GGB7"/>
    <mergeCell ref="GGD6:GGD7"/>
    <mergeCell ref="GGE6:GGE7"/>
    <mergeCell ref="GFQ6:GFQ7"/>
    <mergeCell ref="GFR6:GFT6"/>
    <mergeCell ref="GFU6:GFU7"/>
    <mergeCell ref="GFV6:GFV7"/>
    <mergeCell ref="GFW6:GFY6"/>
    <mergeCell ref="GFK6:GFK7"/>
    <mergeCell ref="GFL6:GFL7"/>
    <mergeCell ref="GFM6:GFN6"/>
    <mergeCell ref="GFO6:GFO7"/>
    <mergeCell ref="GFP6:GFP7"/>
    <mergeCell ref="GFE6:GFE7"/>
    <mergeCell ref="GFF6:GFF7"/>
    <mergeCell ref="GFG6:GFG7"/>
    <mergeCell ref="GFI6:GFI7"/>
    <mergeCell ref="GFJ6:GFJ7"/>
    <mergeCell ref="GEV6:GEV7"/>
    <mergeCell ref="GEW6:GEY6"/>
    <mergeCell ref="GEZ6:GEZ7"/>
    <mergeCell ref="GFA6:GFA7"/>
    <mergeCell ref="GFB6:GFD6"/>
    <mergeCell ref="GIK6:GIK7"/>
    <mergeCell ref="GIL6:GIL7"/>
    <mergeCell ref="GIM6:GIM7"/>
    <mergeCell ref="GIO6:GIO7"/>
    <mergeCell ref="GIP6:GIP7"/>
    <mergeCell ref="GIB6:GIB7"/>
    <mergeCell ref="GIC6:GIE6"/>
    <mergeCell ref="GIF6:GIF7"/>
    <mergeCell ref="GIG6:GIG7"/>
    <mergeCell ref="GIH6:GIJ6"/>
    <mergeCell ref="GHV6:GHV7"/>
    <mergeCell ref="GHW6:GHW7"/>
    <mergeCell ref="GHX6:GHY6"/>
    <mergeCell ref="GHZ6:GHZ7"/>
    <mergeCell ref="GIA6:GIA7"/>
    <mergeCell ref="GHP6:GHP7"/>
    <mergeCell ref="GHQ6:GHQ7"/>
    <mergeCell ref="GHR6:GHR7"/>
    <mergeCell ref="GHT6:GHT7"/>
    <mergeCell ref="GHU6:GHU7"/>
    <mergeCell ref="GHG6:GHG7"/>
    <mergeCell ref="GHH6:GHJ6"/>
    <mergeCell ref="GHK6:GHK7"/>
    <mergeCell ref="GHL6:GHL7"/>
    <mergeCell ref="GHM6:GHO6"/>
    <mergeCell ref="GHA6:GHA7"/>
    <mergeCell ref="GHB6:GHB7"/>
    <mergeCell ref="GHC6:GHD6"/>
    <mergeCell ref="GHE6:GHE7"/>
    <mergeCell ref="GHF6:GHF7"/>
    <mergeCell ref="GGU6:GGU7"/>
    <mergeCell ref="GGV6:GGV7"/>
    <mergeCell ref="GGW6:GGW7"/>
    <mergeCell ref="GGY6:GGY7"/>
    <mergeCell ref="GGZ6:GGZ7"/>
    <mergeCell ref="GKG6:GKG7"/>
    <mergeCell ref="GKH6:GKH7"/>
    <mergeCell ref="GKI6:GKJ6"/>
    <mergeCell ref="GKK6:GKK7"/>
    <mergeCell ref="GKL6:GKL7"/>
    <mergeCell ref="GKA6:GKA7"/>
    <mergeCell ref="GKB6:GKB7"/>
    <mergeCell ref="GKC6:GKC7"/>
    <mergeCell ref="GKE6:GKE7"/>
    <mergeCell ref="GKF6:GKF7"/>
    <mergeCell ref="GJR6:GJR7"/>
    <mergeCell ref="GJS6:GJU6"/>
    <mergeCell ref="GJV6:GJV7"/>
    <mergeCell ref="GJW6:GJW7"/>
    <mergeCell ref="GJX6:GJZ6"/>
    <mergeCell ref="GJL6:GJL7"/>
    <mergeCell ref="GJM6:GJM7"/>
    <mergeCell ref="GJN6:GJO6"/>
    <mergeCell ref="GJP6:GJP7"/>
    <mergeCell ref="GJQ6:GJQ7"/>
    <mergeCell ref="GJF6:GJF7"/>
    <mergeCell ref="GJG6:GJG7"/>
    <mergeCell ref="GJH6:GJH7"/>
    <mergeCell ref="GJJ6:GJJ7"/>
    <mergeCell ref="GJK6:GJK7"/>
    <mergeCell ref="GIW6:GIW7"/>
    <mergeCell ref="GIX6:GIZ6"/>
    <mergeCell ref="GJA6:GJA7"/>
    <mergeCell ref="GJB6:GJB7"/>
    <mergeCell ref="GJC6:GJE6"/>
    <mergeCell ref="GIQ6:GIQ7"/>
    <mergeCell ref="GIR6:GIR7"/>
    <mergeCell ref="GIS6:GIT6"/>
    <mergeCell ref="GIU6:GIU7"/>
    <mergeCell ref="GIV6:GIV7"/>
    <mergeCell ref="GMC6:GMC7"/>
    <mergeCell ref="GMD6:GMF6"/>
    <mergeCell ref="GMG6:GMG7"/>
    <mergeCell ref="GMH6:GMH7"/>
    <mergeCell ref="GMI6:GMK6"/>
    <mergeCell ref="GLW6:GLW7"/>
    <mergeCell ref="GLX6:GLX7"/>
    <mergeCell ref="GLY6:GLZ6"/>
    <mergeCell ref="GMA6:GMA7"/>
    <mergeCell ref="GMB6:GMB7"/>
    <mergeCell ref="GLQ6:GLQ7"/>
    <mergeCell ref="GLR6:GLR7"/>
    <mergeCell ref="GLS6:GLS7"/>
    <mergeCell ref="GLU6:GLU7"/>
    <mergeCell ref="GLV6:GLV7"/>
    <mergeCell ref="GLH6:GLH7"/>
    <mergeCell ref="GLI6:GLK6"/>
    <mergeCell ref="GLL6:GLL7"/>
    <mergeCell ref="GLM6:GLM7"/>
    <mergeCell ref="GLN6:GLP6"/>
    <mergeCell ref="GLB6:GLB7"/>
    <mergeCell ref="GLC6:GLC7"/>
    <mergeCell ref="GLD6:GLE6"/>
    <mergeCell ref="GLF6:GLF7"/>
    <mergeCell ref="GLG6:GLG7"/>
    <mergeCell ref="GKV6:GKV7"/>
    <mergeCell ref="GKW6:GKW7"/>
    <mergeCell ref="GKX6:GKX7"/>
    <mergeCell ref="GKZ6:GKZ7"/>
    <mergeCell ref="GLA6:GLA7"/>
    <mergeCell ref="GKM6:GKM7"/>
    <mergeCell ref="GKN6:GKP6"/>
    <mergeCell ref="GKQ6:GKQ7"/>
    <mergeCell ref="GKR6:GKR7"/>
    <mergeCell ref="GKS6:GKU6"/>
    <mergeCell ref="GOB6:GOB7"/>
    <mergeCell ref="GOC6:GOC7"/>
    <mergeCell ref="GOD6:GOD7"/>
    <mergeCell ref="GOF6:GOF7"/>
    <mergeCell ref="GOG6:GOG7"/>
    <mergeCell ref="GNS6:GNS7"/>
    <mergeCell ref="GNT6:GNV6"/>
    <mergeCell ref="GNW6:GNW7"/>
    <mergeCell ref="GNX6:GNX7"/>
    <mergeCell ref="GNY6:GOA6"/>
    <mergeCell ref="GNM6:GNM7"/>
    <mergeCell ref="GNN6:GNN7"/>
    <mergeCell ref="GNO6:GNP6"/>
    <mergeCell ref="GNQ6:GNQ7"/>
    <mergeCell ref="GNR6:GNR7"/>
    <mergeCell ref="GNG6:GNG7"/>
    <mergeCell ref="GNH6:GNH7"/>
    <mergeCell ref="GNI6:GNI7"/>
    <mergeCell ref="GNK6:GNK7"/>
    <mergeCell ref="GNL6:GNL7"/>
    <mergeCell ref="GMX6:GMX7"/>
    <mergeCell ref="GMY6:GNA6"/>
    <mergeCell ref="GNB6:GNB7"/>
    <mergeCell ref="GNC6:GNC7"/>
    <mergeCell ref="GND6:GNF6"/>
    <mergeCell ref="GMR6:GMR7"/>
    <mergeCell ref="GMS6:GMS7"/>
    <mergeCell ref="GMT6:GMU6"/>
    <mergeCell ref="GMV6:GMV7"/>
    <mergeCell ref="GMW6:GMW7"/>
    <mergeCell ref="GML6:GML7"/>
    <mergeCell ref="GMM6:GMM7"/>
    <mergeCell ref="GMN6:GMN7"/>
    <mergeCell ref="GMP6:GMP7"/>
    <mergeCell ref="GMQ6:GMQ7"/>
    <mergeCell ref="GPX6:GPX7"/>
    <mergeCell ref="GPY6:GPY7"/>
    <mergeCell ref="GPZ6:GQA6"/>
    <mergeCell ref="GQB6:GQB7"/>
    <mergeCell ref="GQC6:GQC7"/>
    <mergeCell ref="GPR6:GPR7"/>
    <mergeCell ref="GPS6:GPS7"/>
    <mergeCell ref="GPT6:GPT7"/>
    <mergeCell ref="GPV6:GPV7"/>
    <mergeCell ref="GPW6:GPW7"/>
    <mergeCell ref="GPI6:GPI7"/>
    <mergeCell ref="GPJ6:GPL6"/>
    <mergeCell ref="GPM6:GPM7"/>
    <mergeCell ref="GPN6:GPN7"/>
    <mergeCell ref="GPO6:GPQ6"/>
    <mergeCell ref="GPC6:GPC7"/>
    <mergeCell ref="GPD6:GPD7"/>
    <mergeCell ref="GPE6:GPF6"/>
    <mergeCell ref="GPG6:GPG7"/>
    <mergeCell ref="GPH6:GPH7"/>
    <mergeCell ref="GOW6:GOW7"/>
    <mergeCell ref="GOX6:GOX7"/>
    <mergeCell ref="GOY6:GOY7"/>
    <mergeCell ref="GPA6:GPA7"/>
    <mergeCell ref="GPB6:GPB7"/>
    <mergeCell ref="GON6:GON7"/>
    <mergeCell ref="GOO6:GOQ6"/>
    <mergeCell ref="GOR6:GOR7"/>
    <mergeCell ref="GOS6:GOS7"/>
    <mergeCell ref="GOT6:GOV6"/>
    <mergeCell ref="GOH6:GOH7"/>
    <mergeCell ref="GOI6:GOI7"/>
    <mergeCell ref="GOJ6:GOK6"/>
    <mergeCell ref="GOL6:GOL7"/>
    <mergeCell ref="GOM6:GOM7"/>
    <mergeCell ref="GRT6:GRT7"/>
    <mergeCell ref="GRU6:GRW6"/>
    <mergeCell ref="GRX6:GRX7"/>
    <mergeCell ref="GRY6:GRY7"/>
    <mergeCell ref="GRZ6:GSB6"/>
    <mergeCell ref="GRN6:GRN7"/>
    <mergeCell ref="GRO6:GRO7"/>
    <mergeCell ref="GRP6:GRQ6"/>
    <mergeCell ref="GRR6:GRR7"/>
    <mergeCell ref="GRS6:GRS7"/>
    <mergeCell ref="GRH6:GRH7"/>
    <mergeCell ref="GRI6:GRI7"/>
    <mergeCell ref="GRJ6:GRJ7"/>
    <mergeCell ref="GRL6:GRL7"/>
    <mergeCell ref="GRM6:GRM7"/>
    <mergeCell ref="GQY6:GQY7"/>
    <mergeCell ref="GQZ6:GRB6"/>
    <mergeCell ref="GRC6:GRC7"/>
    <mergeCell ref="GRD6:GRD7"/>
    <mergeCell ref="GRE6:GRG6"/>
    <mergeCell ref="GQS6:GQS7"/>
    <mergeCell ref="GQT6:GQT7"/>
    <mergeCell ref="GQU6:GQV6"/>
    <mergeCell ref="GQW6:GQW7"/>
    <mergeCell ref="GQX6:GQX7"/>
    <mergeCell ref="GQM6:GQM7"/>
    <mergeCell ref="GQN6:GQN7"/>
    <mergeCell ref="GQO6:GQO7"/>
    <mergeCell ref="GQQ6:GQQ7"/>
    <mergeCell ref="GQR6:GQR7"/>
    <mergeCell ref="GQD6:GQD7"/>
    <mergeCell ref="GQE6:GQG6"/>
    <mergeCell ref="GQH6:GQH7"/>
    <mergeCell ref="GQI6:GQI7"/>
    <mergeCell ref="GQJ6:GQL6"/>
    <mergeCell ref="GTS6:GTS7"/>
    <mergeCell ref="GTT6:GTT7"/>
    <mergeCell ref="GTU6:GTU7"/>
    <mergeCell ref="GTW6:GTW7"/>
    <mergeCell ref="GTX6:GTX7"/>
    <mergeCell ref="GTJ6:GTJ7"/>
    <mergeCell ref="GTK6:GTM6"/>
    <mergeCell ref="GTN6:GTN7"/>
    <mergeCell ref="GTO6:GTO7"/>
    <mergeCell ref="GTP6:GTR6"/>
    <mergeCell ref="GTD6:GTD7"/>
    <mergeCell ref="GTE6:GTE7"/>
    <mergeCell ref="GTF6:GTG6"/>
    <mergeCell ref="GTH6:GTH7"/>
    <mergeCell ref="GTI6:GTI7"/>
    <mergeCell ref="GSX6:GSX7"/>
    <mergeCell ref="GSY6:GSY7"/>
    <mergeCell ref="GSZ6:GSZ7"/>
    <mergeCell ref="GTB6:GTB7"/>
    <mergeCell ref="GTC6:GTC7"/>
    <mergeCell ref="GSO6:GSO7"/>
    <mergeCell ref="GSP6:GSR6"/>
    <mergeCell ref="GSS6:GSS7"/>
    <mergeCell ref="GST6:GST7"/>
    <mergeCell ref="GSU6:GSW6"/>
    <mergeCell ref="GSI6:GSI7"/>
    <mergeCell ref="GSJ6:GSJ7"/>
    <mergeCell ref="GSK6:GSL6"/>
    <mergeCell ref="GSM6:GSM7"/>
    <mergeCell ref="GSN6:GSN7"/>
    <mergeCell ref="GSC6:GSC7"/>
    <mergeCell ref="GSD6:GSD7"/>
    <mergeCell ref="GSE6:GSE7"/>
    <mergeCell ref="GSG6:GSG7"/>
    <mergeCell ref="GSH6:GSH7"/>
    <mergeCell ref="GVO6:GVO7"/>
    <mergeCell ref="GVP6:GVP7"/>
    <mergeCell ref="GVQ6:GVR6"/>
    <mergeCell ref="GVS6:GVS7"/>
    <mergeCell ref="GVT6:GVT7"/>
    <mergeCell ref="GVI6:GVI7"/>
    <mergeCell ref="GVJ6:GVJ7"/>
    <mergeCell ref="GVK6:GVK7"/>
    <mergeCell ref="GVM6:GVM7"/>
    <mergeCell ref="GVN6:GVN7"/>
    <mergeCell ref="GUZ6:GUZ7"/>
    <mergeCell ref="GVA6:GVC6"/>
    <mergeCell ref="GVD6:GVD7"/>
    <mergeCell ref="GVE6:GVE7"/>
    <mergeCell ref="GVF6:GVH6"/>
    <mergeCell ref="GUT6:GUT7"/>
    <mergeCell ref="GUU6:GUU7"/>
    <mergeCell ref="GUV6:GUW6"/>
    <mergeCell ref="GUX6:GUX7"/>
    <mergeCell ref="GUY6:GUY7"/>
    <mergeCell ref="GUN6:GUN7"/>
    <mergeCell ref="GUO6:GUO7"/>
    <mergeCell ref="GUP6:GUP7"/>
    <mergeCell ref="GUR6:GUR7"/>
    <mergeCell ref="GUS6:GUS7"/>
    <mergeCell ref="GUE6:GUE7"/>
    <mergeCell ref="GUF6:GUH6"/>
    <mergeCell ref="GUI6:GUI7"/>
    <mergeCell ref="GUJ6:GUJ7"/>
    <mergeCell ref="GUK6:GUM6"/>
    <mergeCell ref="GTY6:GTY7"/>
    <mergeCell ref="GTZ6:GTZ7"/>
    <mergeCell ref="GUA6:GUB6"/>
    <mergeCell ref="GUC6:GUC7"/>
    <mergeCell ref="GUD6:GUD7"/>
    <mergeCell ref="GXK6:GXK7"/>
    <mergeCell ref="GXL6:GXN6"/>
    <mergeCell ref="GXO6:GXO7"/>
    <mergeCell ref="GXP6:GXP7"/>
    <mergeCell ref="GXQ6:GXS6"/>
    <mergeCell ref="GXE6:GXE7"/>
    <mergeCell ref="GXF6:GXF7"/>
    <mergeCell ref="GXG6:GXH6"/>
    <mergeCell ref="GXI6:GXI7"/>
    <mergeCell ref="GXJ6:GXJ7"/>
    <mergeCell ref="GWY6:GWY7"/>
    <mergeCell ref="GWZ6:GWZ7"/>
    <mergeCell ref="GXA6:GXA7"/>
    <mergeCell ref="GXC6:GXC7"/>
    <mergeCell ref="GXD6:GXD7"/>
    <mergeCell ref="GWP6:GWP7"/>
    <mergeCell ref="GWQ6:GWS6"/>
    <mergeCell ref="GWT6:GWT7"/>
    <mergeCell ref="GWU6:GWU7"/>
    <mergeCell ref="GWV6:GWX6"/>
    <mergeCell ref="GWJ6:GWJ7"/>
    <mergeCell ref="GWK6:GWK7"/>
    <mergeCell ref="GWL6:GWM6"/>
    <mergeCell ref="GWN6:GWN7"/>
    <mergeCell ref="GWO6:GWO7"/>
    <mergeCell ref="GWD6:GWD7"/>
    <mergeCell ref="GWE6:GWE7"/>
    <mergeCell ref="GWF6:GWF7"/>
    <mergeCell ref="GWH6:GWH7"/>
    <mergeCell ref="GWI6:GWI7"/>
    <mergeCell ref="GVU6:GVU7"/>
    <mergeCell ref="GVV6:GVX6"/>
    <mergeCell ref="GVY6:GVY7"/>
    <mergeCell ref="GVZ6:GVZ7"/>
    <mergeCell ref="GWA6:GWC6"/>
    <mergeCell ref="GZJ6:GZJ7"/>
    <mergeCell ref="GZK6:GZK7"/>
    <mergeCell ref="GZL6:GZL7"/>
    <mergeCell ref="GZN6:GZN7"/>
    <mergeCell ref="GZO6:GZO7"/>
    <mergeCell ref="GZA6:GZA7"/>
    <mergeCell ref="GZB6:GZD6"/>
    <mergeCell ref="GZE6:GZE7"/>
    <mergeCell ref="GZF6:GZF7"/>
    <mergeCell ref="GZG6:GZI6"/>
    <mergeCell ref="GYU6:GYU7"/>
    <mergeCell ref="GYV6:GYV7"/>
    <mergeCell ref="GYW6:GYX6"/>
    <mergeCell ref="GYY6:GYY7"/>
    <mergeCell ref="GYZ6:GYZ7"/>
    <mergeCell ref="GYO6:GYO7"/>
    <mergeCell ref="GYP6:GYP7"/>
    <mergeCell ref="GYQ6:GYQ7"/>
    <mergeCell ref="GYS6:GYS7"/>
    <mergeCell ref="GYT6:GYT7"/>
    <mergeCell ref="GYF6:GYF7"/>
    <mergeCell ref="GYG6:GYI6"/>
    <mergeCell ref="GYJ6:GYJ7"/>
    <mergeCell ref="GYK6:GYK7"/>
    <mergeCell ref="GYL6:GYN6"/>
    <mergeCell ref="GXZ6:GXZ7"/>
    <mergeCell ref="GYA6:GYA7"/>
    <mergeCell ref="GYB6:GYC6"/>
    <mergeCell ref="GYD6:GYD7"/>
    <mergeCell ref="GYE6:GYE7"/>
    <mergeCell ref="GXT6:GXT7"/>
    <mergeCell ref="GXU6:GXU7"/>
    <mergeCell ref="GXV6:GXV7"/>
    <mergeCell ref="GXX6:GXX7"/>
    <mergeCell ref="GXY6:GXY7"/>
    <mergeCell ref="HBF6:HBF7"/>
    <mergeCell ref="HBG6:HBG7"/>
    <mergeCell ref="HBH6:HBI6"/>
    <mergeCell ref="HBJ6:HBJ7"/>
    <mergeCell ref="HBK6:HBK7"/>
    <mergeCell ref="HAZ6:HAZ7"/>
    <mergeCell ref="HBA6:HBA7"/>
    <mergeCell ref="HBB6:HBB7"/>
    <mergeCell ref="HBD6:HBD7"/>
    <mergeCell ref="HBE6:HBE7"/>
    <mergeCell ref="HAQ6:HAQ7"/>
    <mergeCell ref="HAR6:HAT6"/>
    <mergeCell ref="HAU6:HAU7"/>
    <mergeCell ref="HAV6:HAV7"/>
    <mergeCell ref="HAW6:HAY6"/>
    <mergeCell ref="HAK6:HAK7"/>
    <mergeCell ref="HAL6:HAL7"/>
    <mergeCell ref="HAM6:HAN6"/>
    <mergeCell ref="HAO6:HAO7"/>
    <mergeCell ref="HAP6:HAP7"/>
    <mergeCell ref="HAE6:HAE7"/>
    <mergeCell ref="HAF6:HAF7"/>
    <mergeCell ref="HAG6:HAG7"/>
    <mergeCell ref="HAI6:HAI7"/>
    <mergeCell ref="HAJ6:HAJ7"/>
    <mergeCell ref="GZV6:GZV7"/>
    <mergeCell ref="GZW6:GZY6"/>
    <mergeCell ref="GZZ6:GZZ7"/>
    <mergeCell ref="HAA6:HAA7"/>
    <mergeCell ref="HAB6:HAD6"/>
    <mergeCell ref="GZP6:GZP7"/>
    <mergeCell ref="GZQ6:GZQ7"/>
    <mergeCell ref="GZR6:GZS6"/>
    <mergeCell ref="GZT6:GZT7"/>
    <mergeCell ref="GZU6:GZU7"/>
    <mergeCell ref="HDB6:HDB7"/>
    <mergeCell ref="HDC6:HDE6"/>
    <mergeCell ref="HDF6:HDF7"/>
    <mergeCell ref="HDG6:HDG7"/>
    <mergeCell ref="HDH6:HDJ6"/>
    <mergeCell ref="HCV6:HCV7"/>
    <mergeCell ref="HCW6:HCW7"/>
    <mergeCell ref="HCX6:HCY6"/>
    <mergeCell ref="HCZ6:HCZ7"/>
    <mergeCell ref="HDA6:HDA7"/>
    <mergeCell ref="HCP6:HCP7"/>
    <mergeCell ref="HCQ6:HCQ7"/>
    <mergeCell ref="HCR6:HCR7"/>
    <mergeCell ref="HCT6:HCT7"/>
    <mergeCell ref="HCU6:HCU7"/>
    <mergeCell ref="HCG6:HCG7"/>
    <mergeCell ref="HCH6:HCJ6"/>
    <mergeCell ref="HCK6:HCK7"/>
    <mergeCell ref="HCL6:HCL7"/>
    <mergeCell ref="HCM6:HCO6"/>
    <mergeCell ref="HCA6:HCA7"/>
    <mergeCell ref="HCB6:HCB7"/>
    <mergeCell ref="HCC6:HCD6"/>
    <mergeCell ref="HCE6:HCE7"/>
    <mergeCell ref="HCF6:HCF7"/>
    <mergeCell ref="HBU6:HBU7"/>
    <mergeCell ref="HBV6:HBV7"/>
    <mergeCell ref="HBW6:HBW7"/>
    <mergeCell ref="HBY6:HBY7"/>
    <mergeCell ref="HBZ6:HBZ7"/>
    <mergeCell ref="HBL6:HBL7"/>
    <mergeCell ref="HBM6:HBO6"/>
    <mergeCell ref="HBP6:HBP7"/>
    <mergeCell ref="HBQ6:HBQ7"/>
    <mergeCell ref="HBR6:HBT6"/>
    <mergeCell ref="HFA6:HFA7"/>
    <mergeCell ref="HFB6:HFB7"/>
    <mergeCell ref="HFC6:HFC7"/>
    <mergeCell ref="HFE6:HFE7"/>
    <mergeCell ref="HFF6:HFF7"/>
    <mergeCell ref="HER6:HER7"/>
    <mergeCell ref="HES6:HEU6"/>
    <mergeCell ref="HEV6:HEV7"/>
    <mergeCell ref="HEW6:HEW7"/>
    <mergeCell ref="HEX6:HEZ6"/>
    <mergeCell ref="HEL6:HEL7"/>
    <mergeCell ref="HEM6:HEM7"/>
    <mergeCell ref="HEN6:HEO6"/>
    <mergeCell ref="HEP6:HEP7"/>
    <mergeCell ref="HEQ6:HEQ7"/>
    <mergeCell ref="HEF6:HEF7"/>
    <mergeCell ref="HEG6:HEG7"/>
    <mergeCell ref="HEH6:HEH7"/>
    <mergeCell ref="HEJ6:HEJ7"/>
    <mergeCell ref="HEK6:HEK7"/>
    <mergeCell ref="HDW6:HDW7"/>
    <mergeCell ref="HDX6:HDZ6"/>
    <mergeCell ref="HEA6:HEA7"/>
    <mergeCell ref="HEB6:HEB7"/>
    <mergeCell ref="HEC6:HEE6"/>
    <mergeCell ref="HDQ6:HDQ7"/>
    <mergeCell ref="HDR6:HDR7"/>
    <mergeCell ref="HDS6:HDT6"/>
    <mergeCell ref="HDU6:HDU7"/>
    <mergeCell ref="HDV6:HDV7"/>
    <mergeCell ref="HDK6:HDK7"/>
    <mergeCell ref="HDL6:HDL7"/>
    <mergeCell ref="HDM6:HDM7"/>
    <mergeCell ref="HDO6:HDO7"/>
    <mergeCell ref="HDP6:HDP7"/>
    <mergeCell ref="HGW6:HGW7"/>
    <mergeCell ref="HGX6:HGX7"/>
    <mergeCell ref="HGY6:HGZ6"/>
    <mergeCell ref="HHA6:HHA7"/>
    <mergeCell ref="HHB6:HHB7"/>
    <mergeCell ref="HGQ6:HGQ7"/>
    <mergeCell ref="HGR6:HGR7"/>
    <mergeCell ref="HGS6:HGS7"/>
    <mergeCell ref="HGU6:HGU7"/>
    <mergeCell ref="HGV6:HGV7"/>
    <mergeCell ref="HGH6:HGH7"/>
    <mergeCell ref="HGI6:HGK6"/>
    <mergeCell ref="HGL6:HGL7"/>
    <mergeCell ref="HGM6:HGM7"/>
    <mergeCell ref="HGN6:HGP6"/>
    <mergeCell ref="HGB6:HGB7"/>
    <mergeCell ref="HGC6:HGC7"/>
    <mergeCell ref="HGD6:HGE6"/>
    <mergeCell ref="HGF6:HGF7"/>
    <mergeCell ref="HGG6:HGG7"/>
    <mergeCell ref="HFV6:HFV7"/>
    <mergeCell ref="HFW6:HFW7"/>
    <mergeCell ref="HFX6:HFX7"/>
    <mergeCell ref="HFZ6:HFZ7"/>
    <mergeCell ref="HGA6:HGA7"/>
    <mergeCell ref="HFM6:HFM7"/>
    <mergeCell ref="HFN6:HFP6"/>
    <mergeCell ref="HFQ6:HFQ7"/>
    <mergeCell ref="HFR6:HFR7"/>
    <mergeCell ref="HFS6:HFU6"/>
    <mergeCell ref="HFG6:HFG7"/>
    <mergeCell ref="HFH6:HFH7"/>
    <mergeCell ref="HFI6:HFJ6"/>
    <mergeCell ref="HFK6:HFK7"/>
    <mergeCell ref="HFL6:HFL7"/>
    <mergeCell ref="HIS6:HIS7"/>
    <mergeCell ref="HIT6:HIV6"/>
    <mergeCell ref="HIW6:HIW7"/>
    <mergeCell ref="HIX6:HIX7"/>
    <mergeCell ref="HIY6:HJA6"/>
    <mergeCell ref="HIM6:HIM7"/>
    <mergeCell ref="HIN6:HIN7"/>
    <mergeCell ref="HIO6:HIP6"/>
    <mergeCell ref="HIQ6:HIQ7"/>
    <mergeCell ref="HIR6:HIR7"/>
    <mergeCell ref="HIG6:HIG7"/>
    <mergeCell ref="HIH6:HIH7"/>
    <mergeCell ref="HII6:HII7"/>
    <mergeCell ref="HIK6:HIK7"/>
    <mergeCell ref="HIL6:HIL7"/>
    <mergeCell ref="HHX6:HHX7"/>
    <mergeCell ref="HHY6:HIA6"/>
    <mergeCell ref="HIB6:HIB7"/>
    <mergeCell ref="HIC6:HIC7"/>
    <mergeCell ref="HID6:HIF6"/>
    <mergeCell ref="HHR6:HHR7"/>
    <mergeCell ref="HHS6:HHS7"/>
    <mergeCell ref="HHT6:HHU6"/>
    <mergeCell ref="HHV6:HHV7"/>
    <mergeCell ref="HHW6:HHW7"/>
    <mergeCell ref="HHL6:HHL7"/>
    <mergeCell ref="HHM6:HHM7"/>
    <mergeCell ref="HHN6:HHN7"/>
    <mergeCell ref="HHP6:HHP7"/>
    <mergeCell ref="HHQ6:HHQ7"/>
    <mergeCell ref="HHC6:HHC7"/>
    <mergeCell ref="HHD6:HHF6"/>
    <mergeCell ref="HHG6:HHG7"/>
    <mergeCell ref="HHH6:HHH7"/>
    <mergeCell ref="HHI6:HHK6"/>
    <mergeCell ref="HKR6:HKR7"/>
    <mergeCell ref="HKS6:HKS7"/>
    <mergeCell ref="HKT6:HKT7"/>
    <mergeCell ref="HKV6:HKV7"/>
    <mergeCell ref="HKW6:HKW7"/>
    <mergeCell ref="HKI6:HKI7"/>
    <mergeCell ref="HKJ6:HKL6"/>
    <mergeCell ref="HKM6:HKM7"/>
    <mergeCell ref="HKN6:HKN7"/>
    <mergeCell ref="HKO6:HKQ6"/>
    <mergeCell ref="HKC6:HKC7"/>
    <mergeCell ref="HKD6:HKD7"/>
    <mergeCell ref="HKE6:HKF6"/>
    <mergeCell ref="HKG6:HKG7"/>
    <mergeCell ref="HKH6:HKH7"/>
    <mergeCell ref="HJW6:HJW7"/>
    <mergeCell ref="HJX6:HJX7"/>
    <mergeCell ref="HJY6:HJY7"/>
    <mergeCell ref="HKA6:HKA7"/>
    <mergeCell ref="HKB6:HKB7"/>
    <mergeCell ref="HJN6:HJN7"/>
    <mergeCell ref="HJO6:HJQ6"/>
    <mergeCell ref="HJR6:HJR7"/>
    <mergeCell ref="HJS6:HJS7"/>
    <mergeCell ref="HJT6:HJV6"/>
    <mergeCell ref="HJH6:HJH7"/>
    <mergeCell ref="HJI6:HJI7"/>
    <mergeCell ref="HJJ6:HJK6"/>
    <mergeCell ref="HJL6:HJL7"/>
    <mergeCell ref="HJM6:HJM7"/>
    <mergeCell ref="HJB6:HJB7"/>
    <mergeCell ref="HJC6:HJC7"/>
    <mergeCell ref="HJD6:HJD7"/>
    <mergeCell ref="HJF6:HJF7"/>
    <mergeCell ref="HJG6:HJG7"/>
    <mergeCell ref="HMN6:HMN7"/>
    <mergeCell ref="HMO6:HMO7"/>
    <mergeCell ref="HMP6:HMQ6"/>
    <mergeCell ref="HMR6:HMR7"/>
    <mergeCell ref="HMS6:HMS7"/>
    <mergeCell ref="HMH6:HMH7"/>
    <mergeCell ref="HMI6:HMI7"/>
    <mergeCell ref="HMJ6:HMJ7"/>
    <mergeCell ref="HML6:HML7"/>
    <mergeCell ref="HMM6:HMM7"/>
    <mergeCell ref="HLY6:HLY7"/>
    <mergeCell ref="HLZ6:HMB6"/>
    <mergeCell ref="HMC6:HMC7"/>
    <mergeCell ref="HMD6:HMD7"/>
    <mergeCell ref="HME6:HMG6"/>
    <mergeCell ref="HLS6:HLS7"/>
    <mergeCell ref="HLT6:HLT7"/>
    <mergeCell ref="HLU6:HLV6"/>
    <mergeCell ref="HLW6:HLW7"/>
    <mergeCell ref="HLX6:HLX7"/>
    <mergeCell ref="HLM6:HLM7"/>
    <mergeCell ref="HLN6:HLN7"/>
    <mergeCell ref="HLO6:HLO7"/>
    <mergeCell ref="HLQ6:HLQ7"/>
    <mergeCell ref="HLR6:HLR7"/>
    <mergeCell ref="HLD6:HLD7"/>
    <mergeCell ref="HLE6:HLG6"/>
    <mergeCell ref="HLH6:HLH7"/>
    <mergeCell ref="HLI6:HLI7"/>
    <mergeCell ref="HLJ6:HLL6"/>
    <mergeCell ref="HKX6:HKX7"/>
    <mergeCell ref="HKY6:HKY7"/>
    <mergeCell ref="HKZ6:HLA6"/>
    <mergeCell ref="HLB6:HLB7"/>
    <mergeCell ref="HLC6:HLC7"/>
    <mergeCell ref="HOJ6:HOJ7"/>
    <mergeCell ref="HOK6:HOM6"/>
    <mergeCell ref="HON6:HON7"/>
    <mergeCell ref="HOO6:HOO7"/>
    <mergeCell ref="HOP6:HOR6"/>
    <mergeCell ref="HOD6:HOD7"/>
    <mergeCell ref="HOE6:HOE7"/>
    <mergeCell ref="HOF6:HOG6"/>
    <mergeCell ref="HOH6:HOH7"/>
    <mergeCell ref="HOI6:HOI7"/>
    <mergeCell ref="HNX6:HNX7"/>
    <mergeCell ref="HNY6:HNY7"/>
    <mergeCell ref="HNZ6:HNZ7"/>
    <mergeCell ref="HOB6:HOB7"/>
    <mergeCell ref="HOC6:HOC7"/>
    <mergeCell ref="HNO6:HNO7"/>
    <mergeCell ref="HNP6:HNR6"/>
    <mergeCell ref="HNS6:HNS7"/>
    <mergeCell ref="HNT6:HNT7"/>
    <mergeCell ref="HNU6:HNW6"/>
    <mergeCell ref="HNI6:HNI7"/>
    <mergeCell ref="HNJ6:HNJ7"/>
    <mergeCell ref="HNK6:HNL6"/>
    <mergeCell ref="HNM6:HNM7"/>
    <mergeCell ref="HNN6:HNN7"/>
    <mergeCell ref="HNC6:HNC7"/>
    <mergeCell ref="HND6:HND7"/>
    <mergeCell ref="HNE6:HNE7"/>
    <mergeCell ref="HNG6:HNG7"/>
    <mergeCell ref="HNH6:HNH7"/>
    <mergeCell ref="HMT6:HMT7"/>
    <mergeCell ref="HMU6:HMW6"/>
    <mergeCell ref="HMX6:HMX7"/>
    <mergeCell ref="HMY6:HMY7"/>
    <mergeCell ref="HMZ6:HNB6"/>
    <mergeCell ref="HQI6:HQI7"/>
    <mergeCell ref="HQJ6:HQJ7"/>
    <mergeCell ref="HQK6:HQK7"/>
    <mergeCell ref="HQM6:HQM7"/>
    <mergeCell ref="HQN6:HQN7"/>
    <mergeCell ref="HPZ6:HPZ7"/>
    <mergeCell ref="HQA6:HQC6"/>
    <mergeCell ref="HQD6:HQD7"/>
    <mergeCell ref="HQE6:HQE7"/>
    <mergeCell ref="HQF6:HQH6"/>
    <mergeCell ref="HPT6:HPT7"/>
    <mergeCell ref="HPU6:HPU7"/>
    <mergeCell ref="HPV6:HPW6"/>
    <mergeCell ref="HPX6:HPX7"/>
    <mergeCell ref="HPY6:HPY7"/>
    <mergeCell ref="HPN6:HPN7"/>
    <mergeCell ref="HPO6:HPO7"/>
    <mergeCell ref="HPP6:HPP7"/>
    <mergeCell ref="HPR6:HPR7"/>
    <mergeCell ref="HPS6:HPS7"/>
    <mergeCell ref="HPE6:HPE7"/>
    <mergeCell ref="HPF6:HPH6"/>
    <mergeCell ref="HPI6:HPI7"/>
    <mergeCell ref="HPJ6:HPJ7"/>
    <mergeCell ref="HPK6:HPM6"/>
    <mergeCell ref="HOY6:HOY7"/>
    <mergeCell ref="HOZ6:HOZ7"/>
    <mergeCell ref="HPA6:HPB6"/>
    <mergeCell ref="HPC6:HPC7"/>
    <mergeCell ref="HPD6:HPD7"/>
    <mergeCell ref="HOS6:HOS7"/>
    <mergeCell ref="HOT6:HOT7"/>
    <mergeCell ref="HOU6:HOU7"/>
    <mergeCell ref="HOW6:HOW7"/>
    <mergeCell ref="HOX6:HOX7"/>
    <mergeCell ref="HSE6:HSE7"/>
    <mergeCell ref="HSF6:HSF7"/>
    <mergeCell ref="HSG6:HSH6"/>
    <mergeCell ref="HSI6:HSI7"/>
    <mergeCell ref="HSJ6:HSJ7"/>
    <mergeCell ref="HRY6:HRY7"/>
    <mergeCell ref="HRZ6:HRZ7"/>
    <mergeCell ref="HSA6:HSA7"/>
    <mergeCell ref="HSC6:HSC7"/>
    <mergeCell ref="HSD6:HSD7"/>
    <mergeCell ref="HRP6:HRP7"/>
    <mergeCell ref="HRQ6:HRS6"/>
    <mergeCell ref="HRT6:HRT7"/>
    <mergeCell ref="HRU6:HRU7"/>
    <mergeCell ref="HRV6:HRX6"/>
    <mergeCell ref="HRJ6:HRJ7"/>
    <mergeCell ref="HRK6:HRK7"/>
    <mergeCell ref="HRL6:HRM6"/>
    <mergeCell ref="HRN6:HRN7"/>
    <mergeCell ref="HRO6:HRO7"/>
    <mergeCell ref="HRD6:HRD7"/>
    <mergeCell ref="HRE6:HRE7"/>
    <mergeCell ref="HRF6:HRF7"/>
    <mergeCell ref="HRH6:HRH7"/>
    <mergeCell ref="HRI6:HRI7"/>
    <mergeCell ref="HQU6:HQU7"/>
    <mergeCell ref="HQV6:HQX6"/>
    <mergeCell ref="HQY6:HQY7"/>
    <mergeCell ref="HQZ6:HQZ7"/>
    <mergeCell ref="HRA6:HRC6"/>
    <mergeCell ref="HQO6:HQO7"/>
    <mergeCell ref="HQP6:HQP7"/>
    <mergeCell ref="HQQ6:HQR6"/>
    <mergeCell ref="HQS6:HQS7"/>
    <mergeCell ref="HQT6:HQT7"/>
    <mergeCell ref="HUA6:HUA7"/>
    <mergeCell ref="HUB6:HUD6"/>
    <mergeCell ref="HUE6:HUE7"/>
    <mergeCell ref="HUF6:HUF7"/>
    <mergeCell ref="HUG6:HUI6"/>
    <mergeCell ref="HTU6:HTU7"/>
    <mergeCell ref="HTV6:HTV7"/>
    <mergeCell ref="HTW6:HTX6"/>
    <mergeCell ref="HTY6:HTY7"/>
    <mergeCell ref="HTZ6:HTZ7"/>
    <mergeCell ref="HTO6:HTO7"/>
    <mergeCell ref="HTP6:HTP7"/>
    <mergeCell ref="HTQ6:HTQ7"/>
    <mergeCell ref="HTS6:HTS7"/>
    <mergeCell ref="HTT6:HTT7"/>
    <mergeCell ref="HTF6:HTF7"/>
    <mergeCell ref="HTG6:HTI6"/>
    <mergeCell ref="HTJ6:HTJ7"/>
    <mergeCell ref="HTK6:HTK7"/>
    <mergeCell ref="HTL6:HTN6"/>
    <mergeCell ref="HSZ6:HSZ7"/>
    <mergeCell ref="HTA6:HTA7"/>
    <mergeCell ref="HTB6:HTC6"/>
    <mergeCell ref="HTD6:HTD7"/>
    <mergeCell ref="HTE6:HTE7"/>
    <mergeCell ref="HST6:HST7"/>
    <mergeCell ref="HSU6:HSU7"/>
    <mergeCell ref="HSV6:HSV7"/>
    <mergeCell ref="HSX6:HSX7"/>
    <mergeCell ref="HSY6:HSY7"/>
    <mergeCell ref="HSK6:HSK7"/>
    <mergeCell ref="HSL6:HSN6"/>
    <mergeCell ref="HSO6:HSO7"/>
    <mergeCell ref="HSP6:HSP7"/>
    <mergeCell ref="HSQ6:HSS6"/>
    <mergeCell ref="HVZ6:HVZ7"/>
    <mergeCell ref="HWA6:HWA7"/>
    <mergeCell ref="HWB6:HWB7"/>
    <mergeCell ref="HWD6:HWD7"/>
    <mergeCell ref="HWE6:HWE7"/>
    <mergeCell ref="HVQ6:HVQ7"/>
    <mergeCell ref="HVR6:HVT6"/>
    <mergeCell ref="HVU6:HVU7"/>
    <mergeCell ref="HVV6:HVV7"/>
    <mergeCell ref="HVW6:HVY6"/>
    <mergeCell ref="HVK6:HVK7"/>
    <mergeCell ref="HVL6:HVL7"/>
    <mergeCell ref="HVM6:HVN6"/>
    <mergeCell ref="HVO6:HVO7"/>
    <mergeCell ref="HVP6:HVP7"/>
    <mergeCell ref="HVE6:HVE7"/>
    <mergeCell ref="HVF6:HVF7"/>
    <mergeCell ref="HVG6:HVG7"/>
    <mergeCell ref="HVI6:HVI7"/>
    <mergeCell ref="HVJ6:HVJ7"/>
    <mergeCell ref="HUV6:HUV7"/>
    <mergeCell ref="HUW6:HUY6"/>
    <mergeCell ref="HUZ6:HUZ7"/>
    <mergeCell ref="HVA6:HVA7"/>
    <mergeCell ref="HVB6:HVD6"/>
    <mergeCell ref="HUP6:HUP7"/>
    <mergeCell ref="HUQ6:HUQ7"/>
    <mergeCell ref="HUR6:HUS6"/>
    <mergeCell ref="HUT6:HUT7"/>
    <mergeCell ref="HUU6:HUU7"/>
    <mergeCell ref="HUJ6:HUJ7"/>
    <mergeCell ref="HUK6:HUK7"/>
    <mergeCell ref="HUL6:HUL7"/>
    <mergeCell ref="HUN6:HUN7"/>
    <mergeCell ref="HUO6:HUO7"/>
    <mergeCell ref="HXV6:HXV7"/>
    <mergeCell ref="HXW6:HXW7"/>
    <mergeCell ref="HXX6:HXY6"/>
    <mergeCell ref="HXZ6:HXZ7"/>
    <mergeCell ref="HYA6:HYA7"/>
    <mergeCell ref="HXP6:HXP7"/>
    <mergeCell ref="HXQ6:HXQ7"/>
    <mergeCell ref="HXR6:HXR7"/>
    <mergeCell ref="HXT6:HXT7"/>
    <mergeCell ref="HXU6:HXU7"/>
    <mergeCell ref="HXG6:HXG7"/>
    <mergeCell ref="HXH6:HXJ6"/>
    <mergeCell ref="HXK6:HXK7"/>
    <mergeCell ref="HXL6:HXL7"/>
    <mergeCell ref="HXM6:HXO6"/>
    <mergeCell ref="HXA6:HXA7"/>
    <mergeCell ref="HXB6:HXB7"/>
    <mergeCell ref="HXC6:HXD6"/>
    <mergeCell ref="HXE6:HXE7"/>
    <mergeCell ref="HXF6:HXF7"/>
    <mergeCell ref="HWU6:HWU7"/>
    <mergeCell ref="HWV6:HWV7"/>
    <mergeCell ref="HWW6:HWW7"/>
    <mergeCell ref="HWY6:HWY7"/>
    <mergeCell ref="HWZ6:HWZ7"/>
    <mergeCell ref="HWL6:HWL7"/>
    <mergeCell ref="HWM6:HWO6"/>
    <mergeCell ref="HWP6:HWP7"/>
    <mergeCell ref="HWQ6:HWQ7"/>
    <mergeCell ref="HWR6:HWT6"/>
    <mergeCell ref="HWF6:HWF7"/>
    <mergeCell ref="HWG6:HWG7"/>
    <mergeCell ref="HWH6:HWI6"/>
    <mergeCell ref="HWJ6:HWJ7"/>
    <mergeCell ref="HWK6:HWK7"/>
    <mergeCell ref="HZR6:HZR7"/>
    <mergeCell ref="HZS6:HZU6"/>
    <mergeCell ref="HZV6:HZV7"/>
    <mergeCell ref="HZW6:HZW7"/>
    <mergeCell ref="HZX6:HZZ6"/>
    <mergeCell ref="HZL6:HZL7"/>
    <mergeCell ref="HZM6:HZM7"/>
    <mergeCell ref="HZN6:HZO6"/>
    <mergeCell ref="HZP6:HZP7"/>
    <mergeCell ref="HZQ6:HZQ7"/>
    <mergeCell ref="HZF6:HZF7"/>
    <mergeCell ref="HZG6:HZG7"/>
    <mergeCell ref="HZH6:HZH7"/>
    <mergeCell ref="HZJ6:HZJ7"/>
    <mergeCell ref="HZK6:HZK7"/>
    <mergeCell ref="HYW6:HYW7"/>
    <mergeCell ref="HYX6:HYZ6"/>
    <mergeCell ref="HZA6:HZA7"/>
    <mergeCell ref="HZB6:HZB7"/>
    <mergeCell ref="HZC6:HZE6"/>
    <mergeCell ref="HYQ6:HYQ7"/>
    <mergeCell ref="HYR6:HYR7"/>
    <mergeCell ref="HYS6:HYT6"/>
    <mergeCell ref="HYU6:HYU7"/>
    <mergeCell ref="HYV6:HYV7"/>
    <mergeCell ref="HYK6:HYK7"/>
    <mergeCell ref="HYL6:HYL7"/>
    <mergeCell ref="HYM6:HYM7"/>
    <mergeCell ref="HYO6:HYO7"/>
    <mergeCell ref="HYP6:HYP7"/>
    <mergeCell ref="HYB6:HYB7"/>
    <mergeCell ref="HYC6:HYE6"/>
    <mergeCell ref="HYF6:HYF7"/>
    <mergeCell ref="HYG6:HYG7"/>
    <mergeCell ref="HYH6:HYJ6"/>
    <mergeCell ref="IBQ6:IBQ7"/>
    <mergeCell ref="IBR6:IBR7"/>
    <mergeCell ref="IBS6:IBS7"/>
    <mergeCell ref="IBU6:IBU7"/>
    <mergeCell ref="IBV6:IBV7"/>
    <mergeCell ref="IBH6:IBH7"/>
    <mergeCell ref="IBI6:IBK6"/>
    <mergeCell ref="IBL6:IBL7"/>
    <mergeCell ref="IBM6:IBM7"/>
    <mergeCell ref="IBN6:IBP6"/>
    <mergeCell ref="IBB6:IBB7"/>
    <mergeCell ref="IBC6:IBC7"/>
    <mergeCell ref="IBD6:IBE6"/>
    <mergeCell ref="IBF6:IBF7"/>
    <mergeCell ref="IBG6:IBG7"/>
    <mergeCell ref="IAV6:IAV7"/>
    <mergeCell ref="IAW6:IAW7"/>
    <mergeCell ref="IAX6:IAX7"/>
    <mergeCell ref="IAZ6:IAZ7"/>
    <mergeCell ref="IBA6:IBA7"/>
    <mergeCell ref="IAM6:IAM7"/>
    <mergeCell ref="IAN6:IAP6"/>
    <mergeCell ref="IAQ6:IAQ7"/>
    <mergeCell ref="IAR6:IAR7"/>
    <mergeCell ref="IAS6:IAU6"/>
    <mergeCell ref="IAG6:IAG7"/>
    <mergeCell ref="IAH6:IAH7"/>
    <mergeCell ref="IAI6:IAJ6"/>
    <mergeCell ref="IAK6:IAK7"/>
    <mergeCell ref="IAL6:IAL7"/>
    <mergeCell ref="IAA6:IAA7"/>
    <mergeCell ref="IAB6:IAB7"/>
    <mergeCell ref="IAC6:IAC7"/>
    <mergeCell ref="IAE6:IAE7"/>
    <mergeCell ref="IAF6:IAF7"/>
    <mergeCell ref="IDM6:IDM7"/>
    <mergeCell ref="IDN6:IDN7"/>
    <mergeCell ref="IDO6:IDP6"/>
    <mergeCell ref="IDQ6:IDQ7"/>
    <mergeCell ref="IDR6:IDR7"/>
    <mergeCell ref="IDG6:IDG7"/>
    <mergeCell ref="IDH6:IDH7"/>
    <mergeCell ref="IDI6:IDI7"/>
    <mergeCell ref="IDK6:IDK7"/>
    <mergeCell ref="IDL6:IDL7"/>
    <mergeCell ref="ICX6:ICX7"/>
    <mergeCell ref="ICY6:IDA6"/>
    <mergeCell ref="IDB6:IDB7"/>
    <mergeCell ref="IDC6:IDC7"/>
    <mergeCell ref="IDD6:IDF6"/>
    <mergeCell ref="ICR6:ICR7"/>
    <mergeCell ref="ICS6:ICS7"/>
    <mergeCell ref="ICT6:ICU6"/>
    <mergeCell ref="ICV6:ICV7"/>
    <mergeCell ref="ICW6:ICW7"/>
    <mergeCell ref="ICL6:ICL7"/>
    <mergeCell ref="ICM6:ICM7"/>
    <mergeCell ref="ICN6:ICN7"/>
    <mergeCell ref="ICP6:ICP7"/>
    <mergeCell ref="ICQ6:ICQ7"/>
    <mergeCell ref="ICC6:ICC7"/>
    <mergeCell ref="ICD6:ICF6"/>
    <mergeCell ref="ICG6:ICG7"/>
    <mergeCell ref="ICH6:ICH7"/>
    <mergeCell ref="ICI6:ICK6"/>
    <mergeCell ref="IBW6:IBW7"/>
    <mergeCell ref="IBX6:IBX7"/>
    <mergeCell ref="IBY6:IBZ6"/>
    <mergeCell ref="ICA6:ICA7"/>
    <mergeCell ref="ICB6:ICB7"/>
    <mergeCell ref="IFI6:IFI7"/>
    <mergeCell ref="IFJ6:IFL6"/>
    <mergeCell ref="IFM6:IFM7"/>
    <mergeCell ref="IFN6:IFN7"/>
    <mergeCell ref="IFO6:IFQ6"/>
    <mergeCell ref="IFC6:IFC7"/>
    <mergeCell ref="IFD6:IFD7"/>
    <mergeCell ref="IFE6:IFF6"/>
    <mergeCell ref="IFG6:IFG7"/>
    <mergeCell ref="IFH6:IFH7"/>
    <mergeCell ref="IEW6:IEW7"/>
    <mergeCell ref="IEX6:IEX7"/>
    <mergeCell ref="IEY6:IEY7"/>
    <mergeCell ref="IFA6:IFA7"/>
    <mergeCell ref="IFB6:IFB7"/>
    <mergeCell ref="IEN6:IEN7"/>
    <mergeCell ref="IEO6:IEQ6"/>
    <mergeCell ref="IER6:IER7"/>
    <mergeCell ref="IES6:IES7"/>
    <mergeCell ref="IET6:IEV6"/>
    <mergeCell ref="IEH6:IEH7"/>
    <mergeCell ref="IEI6:IEI7"/>
    <mergeCell ref="IEJ6:IEK6"/>
    <mergeCell ref="IEL6:IEL7"/>
    <mergeCell ref="IEM6:IEM7"/>
    <mergeCell ref="IEB6:IEB7"/>
    <mergeCell ref="IEC6:IEC7"/>
    <mergeCell ref="IED6:IED7"/>
    <mergeCell ref="IEF6:IEF7"/>
    <mergeCell ref="IEG6:IEG7"/>
    <mergeCell ref="IDS6:IDS7"/>
    <mergeCell ref="IDT6:IDV6"/>
    <mergeCell ref="IDW6:IDW7"/>
    <mergeCell ref="IDX6:IDX7"/>
    <mergeCell ref="IDY6:IEA6"/>
    <mergeCell ref="IHH6:IHH7"/>
    <mergeCell ref="IHI6:IHI7"/>
    <mergeCell ref="IHJ6:IHJ7"/>
    <mergeCell ref="IHL6:IHL7"/>
    <mergeCell ref="IHM6:IHM7"/>
    <mergeCell ref="IGY6:IGY7"/>
    <mergeCell ref="IGZ6:IHB6"/>
    <mergeCell ref="IHC6:IHC7"/>
    <mergeCell ref="IHD6:IHD7"/>
    <mergeCell ref="IHE6:IHG6"/>
    <mergeCell ref="IGS6:IGS7"/>
    <mergeCell ref="IGT6:IGT7"/>
    <mergeCell ref="IGU6:IGV6"/>
    <mergeCell ref="IGW6:IGW7"/>
    <mergeCell ref="IGX6:IGX7"/>
    <mergeCell ref="IGM6:IGM7"/>
    <mergeCell ref="IGN6:IGN7"/>
    <mergeCell ref="IGO6:IGO7"/>
    <mergeCell ref="IGQ6:IGQ7"/>
    <mergeCell ref="IGR6:IGR7"/>
    <mergeCell ref="IGD6:IGD7"/>
    <mergeCell ref="IGE6:IGG6"/>
    <mergeCell ref="IGH6:IGH7"/>
    <mergeCell ref="IGI6:IGI7"/>
    <mergeCell ref="IGJ6:IGL6"/>
    <mergeCell ref="IFX6:IFX7"/>
    <mergeCell ref="IFY6:IFY7"/>
    <mergeCell ref="IFZ6:IGA6"/>
    <mergeCell ref="IGB6:IGB7"/>
    <mergeCell ref="IGC6:IGC7"/>
    <mergeCell ref="IFR6:IFR7"/>
    <mergeCell ref="IFS6:IFS7"/>
    <mergeCell ref="IFT6:IFT7"/>
    <mergeCell ref="IFV6:IFV7"/>
    <mergeCell ref="IFW6:IFW7"/>
    <mergeCell ref="IJD6:IJD7"/>
    <mergeCell ref="IJE6:IJE7"/>
    <mergeCell ref="IJF6:IJG6"/>
    <mergeCell ref="IJH6:IJH7"/>
    <mergeCell ref="IJI6:IJI7"/>
    <mergeCell ref="IIX6:IIX7"/>
    <mergeCell ref="IIY6:IIY7"/>
    <mergeCell ref="IIZ6:IIZ7"/>
    <mergeCell ref="IJB6:IJB7"/>
    <mergeCell ref="IJC6:IJC7"/>
    <mergeCell ref="IIO6:IIO7"/>
    <mergeCell ref="IIP6:IIR6"/>
    <mergeCell ref="IIS6:IIS7"/>
    <mergeCell ref="IIT6:IIT7"/>
    <mergeCell ref="IIU6:IIW6"/>
    <mergeCell ref="III6:III7"/>
    <mergeCell ref="IIJ6:IIJ7"/>
    <mergeCell ref="IIK6:IIL6"/>
    <mergeCell ref="IIM6:IIM7"/>
    <mergeCell ref="IIN6:IIN7"/>
    <mergeCell ref="IIC6:IIC7"/>
    <mergeCell ref="IID6:IID7"/>
    <mergeCell ref="IIE6:IIE7"/>
    <mergeCell ref="IIG6:IIG7"/>
    <mergeCell ref="IIH6:IIH7"/>
    <mergeCell ref="IHT6:IHT7"/>
    <mergeCell ref="IHU6:IHW6"/>
    <mergeCell ref="IHX6:IHX7"/>
    <mergeCell ref="IHY6:IHY7"/>
    <mergeCell ref="IHZ6:IIB6"/>
    <mergeCell ref="IHN6:IHN7"/>
    <mergeCell ref="IHO6:IHO7"/>
    <mergeCell ref="IHP6:IHQ6"/>
    <mergeCell ref="IHR6:IHR7"/>
    <mergeCell ref="IHS6:IHS7"/>
    <mergeCell ref="IKZ6:IKZ7"/>
    <mergeCell ref="ILA6:ILC6"/>
    <mergeCell ref="ILD6:ILD7"/>
    <mergeCell ref="ILE6:ILE7"/>
    <mergeCell ref="ILF6:ILH6"/>
    <mergeCell ref="IKT6:IKT7"/>
    <mergeCell ref="IKU6:IKU7"/>
    <mergeCell ref="IKV6:IKW6"/>
    <mergeCell ref="IKX6:IKX7"/>
    <mergeCell ref="IKY6:IKY7"/>
    <mergeCell ref="IKN6:IKN7"/>
    <mergeCell ref="IKO6:IKO7"/>
    <mergeCell ref="IKP6:IKP7"/>
    <mergeCell ref="IKR6:IKR7"/>
    <mergeCell ref="IKS6:IKS7"/>
    <mergeCell ref="IKE6:IKE7"/>
    <mergeCell ref="IKF6:IKH6"/>
    <mergeCell ref="IKI6:IKI7"/>
    <mergeCell ref="IKJ6:IKJ7"/>
    <mergeCell ref="IKK6:IKM6"/>
    <mergeCell ref="IJY6:IJY7"/>
    <mergeCell ref="IJZ6:IJZ7"/>
    <mergeCell ref="IKA6:IKB6"/>
    <mergeCell ref="IKC6:IKC7"/>
    <mergeCell ref="IKD6:IKD7"/>
    <mergeCell ref="IJS6:IJS7"/>
    <mergeCell ref="IJT6:IJT7"/>
    <mergeCell ref="IJU6:IJU7"/>
    <mergeCell ref="IJW6:IJW7"/>
    <mergeCell ref="IJX6:IJX7"/>
    <mergeCell ref="IJJ6:IJJ7"/>
    <mergeCell ref="IJK6:IJM6"/>
    <mergeCell ref="IJN6:IJN7"/>
    <mergeCell ref="IJO6:IJO7"/>
    <mergeCell ref="IJP6:IJR6"/>
    <mergeCell ref="IMY6:IMY7"/>
    <mergeCell ref="IMZ6:IMZ7"/>
    <mergeCell ref="INA6:INA7"/>
    <mergeCell ref="INC6:INC7"/>
    <mergeCell ref="IND6:IND7"/>
    <mergeCell ref="IMP6:IMP7"/>
    <mergeCell ref="IMQ6:IMS6"/>
    <mergeCell ref="IMT6:IMT7"/>
    <mergeCell ref="IMU6:IMU7"/>
    <mergeCell ref="IMV6:IMX6"/>
    <mergeCell ref="IMJ6:IMJ7"/>
    <mergeCell ref="IMK6:IMK7"/>
    <mergeCell ref="IML6:IMM6"/>
    <mergeCell ref="IMN6:IMN7"/>
    <mergeCell ref="IMO6:IMO7"/>
    <mergeCell ref="IMD6:IMD7"/>
    <mergeCell ref="IME6:IME7"/>
    <mergeCell ref="IMF6:IMF7"/>
    <mergeCell ref="IMH6:IMH7"/>
    <mergeCell ref="IMI6:IMI7"/>
    <mergeCell ref="ILU6:ILU7"/>
    <mergeCell ref="ILV6:ILX6"/>
    <mergeCell ref="ILY6:ILY7"/>
    <mergeCell ref="ILZ6:ILZ7"/>
    <mergeCell ref="IMA6:IMC6"/>
    <mergeCell ref="ILO6:ILO7"/>
    <mergeCell ref="ILP6:ILP7"/>
    <mergeCell ref="ILQ6:ILR6"/>
    <mergeCell ref="ILS6:ILS7"/>
    <mergeCell ref="ILT6:ILT7"/>
    <mergeCell ref="ILI6:ILI7"/>
    <mergeCell ref="ILJ6:ILJ7"/>
    <mergeCell ref="ILK6:ILK7"/>
    <mergeCell ref="ILM6:ILM7"/>
    <mergeCell ref="ILN6:ILN7"/>
    <mergeCell ref="IOU6:IOU7"/>
    <mergeCell ref="IOV6:IOV7"/>
    <mergeCell ref="IOW6:IOX6"/>
    <mergeCell ref="IOY6:IOY7"/>
    <mergeCell ref="IOZ6:IOZ7"/>
    <mergeCell ref="IOO6:IOO7"/>
    <mergeCell ref="IOP6:IOP7"/>
    <mergeCell ref="IOQ6:IOQ7"/>
    <mergeCell ref="IOS6:IOS7"/>
    <mergeCell ref="IOT6:IOT7"/>
    <mergeCell ref="IOF6:IOF7"/>
    <mergeCell ref="IOG6:IOI6"/>
    <mergeCell ref="IOJ6:IOJ7"/>
    <mergeCell ref="IOK6:IOK7"/>
    <mergeCell ref="IOL6:ION6"/>
    <mergeCell ref="INZ6:INZ7"/>
    <mergeCell ref="IOA6:IOA7"/>
    <mergeCell ref="IOB6:IOC6"/>
    <mergeCell ref="IOD6:IOD7"/>
    <mergeCell ref="IOE6:IOE7"/>
    <mergeCell ref="INT6:INT7"/>
    <mergeCell ref="INU6:INU7"/>
    <mergeCell ref="INV6:INV7"/>
    <mergeCell ref="INX6:INX7"/>
    <mergeCell ref="INY6:INY7"/>
    <mergeCell ref="INK6:INK7"/>
    <mergeCell ref="INL6:INN6"/>
    <mergeCell ref="INO6:INO7"/>
    <mergeCell ref="INP6:INP7"/>
    <mergeCell ref="INQ6:INS6"/>
    <mergeCell ref="INE6:INE7"/>
    <mergeCell ref="INF6:INF7"/>
    <mergeCell ref="ING6:INH6"/>
    <mergeCell ref="INI6:INI7"/>
    <mergeCell ref="INJ6:INJ7"/>
    <mergeCell ref="IQQ6:IQQ7"/>
    <mergeCell ref="IQR6:IQT6"/>
    <mergeCell ref="IQU6:IQU7"/>
    <mergeCell ref="IQV6:IQV7"/>
    <mergeCell ref="IQW6:IQY6"/>
    <mergeCell ref="IQK6:IQK7"/>
    <mergeCell ref="IQL6:IQL7"/>
    <mergeCell ref="IQM6:IQN6"/>
    <mergeCell ref="IQO6:IQO7"/>
    <mergeCell ref="IQP6:IQP7"/>
    <mergeCell ref="IQE6:IQE7"/>
    <mergeCell ref="IQF6:IQF7"/>
    <mergeCell ref="IQG6:IQG7"/>
    <mergeCell ref="IQI6:IQI7"/>
    <mergeCell ref="IQJ6:IQJ7"/>
    <mergeCell ref="IPV6:IPV7"/>
    <mergeCell ref="IPW6:IPY6"/>
    <mergeCell ref="IPZ6:IPZ7"/>
    <mergeCell ref="IQA6:IQA7"/>
    <mergeCell ref="IQB6:IQD6"/>
    <mergeCell ref="IPP6:IPP7"/>
    <mergeCell ref="IPQ6:IPQ7"/>
    <mergeCell ref="IPR6:IPS6"/>
    <mergeCell ref="IPT6:IPT7"/>
    <mergeCell ref="IPU6:IPU7"/>
    <mergeCell ref="IPJ6:IPJ7"/>
    <mergeCell ref="IPK6:IPK7"/>
    <mergeCell ref="IPL6:IPL7"/>
    <mergeCell ref="IPN6:IPN7"/>
    <mergeCell ref="IPO6:IPO7"/>
    <mergeCell ref="IPA6:IPA7"/>
    <mergeCell ref="IPB6:IPD6"/>
    <mergeCell ref="IPE6:IPE7"/>
    <mergeCell ref="IPF6:IPF7"/>
    <mergeCell ref="IPG6:IPI6"/>
    <mergeCell ref="ISP6:ISP7"/>
    <mergeCell ref="ISQ6:ISQ7"/>
    <mergeCell ref="ISR6:ISR7"/>
    <mergeCell ref="IST6:IST7"/>
    <mergeCell ref="ISU6:ISU7"/>
    <mergeCell ref="ISG6:ISG7"/>
    <mergeCell ref="ISH6:ISJ6"/>
    <mergeCell ref="ISK6:ISK7"/>
    <mergeCell ref="ISL6:ISL7"/>
    <mergeCell ref="ISM6:ISO6"/>
    <mergeCell ref="ISA6:ISA7"/>
    <mergeCell ref="ISB6:ISB7"/>
    <mergeCell ref="ISC6:ISD6"/>
    <mergeCell ref="ISE6:ISE7"/>
    <mergeCell ref="ISF6:ISF7"/>
    <mergeCell ref="IRU6:IRU7"/>
    <mergeCell ref="IRV6:IRV7"/>
    <mergeCell ref="IRW6:IRW7"/>
    <mergeCell ref="IRY6:IRY7"/>
    <mergeCell ref="IRZ6:IRZ7"/>
    <mergeCell ref="IRL6:IRL7"/>
    <mergeCell ref="IRM6:IRO6"/>
    <mergeCell ref="IRP6:IRP7"/>
    <mergeCell ref="IRQ6:IRQ7"/>
    <mergeCell ref="IRR6:IRT6"/>
    <mergeCell ref="IRF6:IRF7"/>
    <mergeCell ref="IRG6:IRG7"/>
    <mergeCell ref="IRH6:IRI6"/>
    <mergeCell ref="IRJ6:IRJ7"/>
    <mergeCell ref="IRK6:IRK7"/>
    <mergeCell ref="IQZ6:IQZ7"/>
    <mergeCell ref="IRA6:IRA7"/>
    <mergeCell ref="IRB6:IRB7"/>
    <mergeCell ref="IRD6:IRD7"/>
    <mergeCell ref="IRE6:IRE7"/>
    <mergeCell ref="IUL6:IUL7"/>
    <mergeCell ref="IUM6:IUM7"/>
    <mergeCell ref="IUN6:IUO6"/>
    <mergeCell ref="IUP6:IUP7"/>
    <mergeCell ref="IUQ6:IUQ7"/>
    <mergeCell ref="IUF6:IUF7"/>
    <mergeCell ref="IUG6:IUG7"/>
    <mergeCell ref="IUH6:IUH7"/>
    <mergeCell ref="IUJ6:IUJ7"/>
    <mergeCell ref="IUK6:IUK7"/>
    <mergeCell ref="ITW6:ITW7"/>
    <mergeCell ref="ITX6:ITZ6"/>
    <mergeCell ref="IUA6:IUA7"/>
    <mergeCell ref="IUB6:IUB7"/>
    <mergeCell ref="IUC6:IUE6"/>
    <mergeCell ref="ITQ6:ITQ7"/>
    <mergeCell ref="ITR6:ITR7"/>
    <mergeCell ref="ITS6:ITT6"/>
    <mergeCell ref="ITU6:ITU7"/>
    <mergeCell ref="ITV6:ITV7"/>
    <mergeCell ref="ITK6:ITK7"/>
    <mergeCell ref="ITL6:ITL7"/>
    <mergeCell ref="ITM6:ITM7"/>
    <mergeCell ref="ITO6:ITO7"/>
    <mergeCell ref="ITP6:ITP7"/>
    <mergeCell ref="ITB6:ITB7"/>
    <mergeCell ref="ITC6:ITE6"/>
    <mergeCell ref="ITF6:ITF7"/>
    <mergeCell ref="ITG6:ITG7"/>
    <mergeCell ref="ITH6:ITJ6"/>
    <mergeCell ref="ISV6:ISV7"/>
    <mergeCell ref="ISW6:ISW7"/>
    <mergeCell ref="ISX6:ISY6"/>
    <mergeCell ref="ISZ6:ISZ7"/>
    <mergeCell ref="ITA6:ITA7"/>
    <mergeCell ref="IWH6:IWH7"/>
    <mergeCell ref="IWI6:IWK6"/>
    <mergeCell ref="IWL6:IWL7"/>
    <mergeCell ref="IWM6:IWM7"/>
    <mergeCell ref="IWN6:IWP6"/>
    <mergeCell ref="IWB6:IWB7"/>
    <mergeCell ref="IWC6:IWC7"/>
    <mergeCell ref="IWD6:IWE6"/>
    <mergeCell ref="IWF6:IWF7"/>
    <mergeCell ref="IWG6:IWG7"/>
    <mergeCell ref="IVV6:IVV7"/>
    <mergeCell ref="IVW6:IVW7"/>
    <mergeCell ref="IVX6:IVX7"/>
    <mergeCell ref="IVZ6:IVZ7"/>
    <mergeCell ref="IWA6:IWA7"/>
    <mergeCell ref="IVM6:IVM7"/>
    <mergeCell ref="IVN6:IVP6"/>
    <mergeCell ref="IVQ6:IVQ7"/>
    <mergeCell ref="IVR6:IVR7"/>
    <mergeCell ref="IVS6:IVU6"/>
    <mergeCell ref="IVG6:IVG7"/>
    <mergeCell ref="IVH6:IVH7"/>
    <mergeCell ref="IVI6:IVJ6"/>
    <mergeCell ref="IVK6:IVK7"/>
    <mergeCell ref="IVL6:IVL7"/>
    <mergeCell ref="IVA6:IVA7"/>
    <mergeCell ref="IVB6:IVB7"/>
    <mergeCell ref="IVC6:IVC7"/>
    <mergeCell ref="IVE6:IVE7"/>
    <mergeCell ref="IVF6:IVF7"/>
    <mergeCell ref="IUR6:IUR7"/>
    <mergeCell ref="IUS6:IUU6"/>
    <mergeCell ref="IUV6:IUV7"/>
    <mergeCell ref="IUW6:IUW7"/>
    <mergeCell ref="IUX6:IUZ6"/>
    <mergeCell ref="IYG6:IYG7"/>
    <mergeCell ref="IYH6:IYH7"/>
    <mergeCell ref="IYI6:IYI7"/>
    <mergeCell ref="IYK6:IYK7"/>
    <mergeCell ref="IYL6:IYL7"/>
    <mergeCell ref="IXX6:IXX7"/>
    <mergeCell ref="IXY6:IYA6"/>
    <mergeCell ref="IYB6:IYB7"/>
    <mergeCell ref="IYC6:IYC7"/>
    <mergeCell ref="IYD6:IYF6"/>
    <mergeCell ref="IXR6:IXR7"/>
    <mergeCell ref="IXS6:IXS7"/>
    <mergeCell ref="IXT6:IXU6"/>
    <mergeCell ref="IXV6:IXV7"/>
    <mergeCell ref="IXW6:IXW7"/>
    <mergeCell ref="IXL6:IXL7"/>
    <mergeCell ref="IXM6:IXM7"/>
    <mergeCell ref="IXN6:IXN7"/>
    <mergeCell ref="IXP6:IXP7"/>
    <mergeCell ref="IXQ6:IXQ7"/>
    <mergeCell ref="IXC6:IXC7"/>
    <mergeCell ref="IXD6:IXF6"/>
    <mergeCell ref="IXG6:IXG7"/>
    <mergeCell ref="IXH6:IXH7"/>
    <mergeCell ref="IXI6:IXK6"/>
    <mergeCell ref="IWW6:IWW7"/>
    <mergeCell ref="IWX6:IWX7"/>
    <mergeCell ref="IWY6:IWZ6"/>
    <mergeCell ref="IXA6:IXA7"/>
    <mergeCell ref="IXB6:IXB7"/>
    <mergeCell ref="IWQ6:IWQ7"/>
    <mergeCell ref="IWR6:IWR7"/>
    <mergeCell ref="IWS6:IWS7"/>
    <mergeCell ref="IWU6:IWU7"/>
    <mergeCell ref="IWV6:IWV7"/>
    <mergeCell ref="JAC6:JAC7"/>
    <mergeCell ref="JAD6:JAD7"/>
    <mergeCell ref="JAE6:JAF6"/>
    <mergeCell ref="JAG6:JAG7"/>
    <mergeCell ref="JAH6:JAH7"/>
    <mergeCell ref="IZW6:IZW7"/>
    <mergeCell ref="IZX6:IZX7"/>
    <mergeCell ref="IZY6:IZY7"/>
    <mergeCell ref="JAA6:JAA7"/>
    <mergeCell ref="JAB6:JAB7"/>
    <mergeCell ref="IZN6:IZN7"/>
    <mergeCell ref="IZO6:IZQ6"/>
    <mergeCell ref="IZR6:IZR7"/>
    <mergeCell ref="IZS6:IZS7"/>
    <mergeCell ref="IZT6:IZV6"/>
    <mergeCell ref="IZH6:IZH7"/>
    <mergeCell ref="IZI6:IZI7"/>
    <mergeCell ref="IZJ6:IZK6"/>
    <mergeCell ref="IZL6:IZL7"/>
    <mergeCell ref="IZM6:IZM7"/>
    <mergeCell ref="IZB6:IZB7"/>
    <mergeCell ref="IZC6:IZC7"/>
    <mergeCell ref="IZD6:IZD7"/>
    <mergeCell ref="IZF6:IZF7"/>
    <mergeCell ref="IZG6:IZG7"/>
    <mergeCell ref="IYS6:IYS7"/>
    <mergeCell ref="IYT6:IYV6"/>
    <mergeCell ref="IYW6:IYW7"/>
    <mergeCell ref="IYX6:IYX7"/>
    <mergeCell ref="IYY6:IZA6"/>
    <mergeCell ref="IYM6:IYM7"/>
    <mergeCell ref="IYN6:IYN7"/>
    <mergeCell ref="IYO6:IYP6"/>
    <mergeCell ref="IYQ6:IYQ7"/>
    <mergeCell ref="IYR6:IYR7"/>
    <mergeCell ref="JBY6:JBY7"/>
    <mergeCell ref="JBZ6:JCB6"/>
    <mergeCell ref="JCC6:JCC7"/>
    <mergeCell ref="JCD6:JCD7"/>
    <mergeCell ref="JCE6:JCG6"/>
    <mergeCell ref="JBS6:JBS7"/>
    <mergeCell ref="JBT6:JBT7"/>
    <mergeCell ref="JBU6:JBV6"/>
    <mergeCell ref="JBW6:JBW7"/>
    <mergeCell ref="JBX6:JBX7"/>
    <mergeCell ref="JBM6:JBM7"/>
    <mergeCell ref="JBN6:JBN7"/>
    <mergeCell ref="JBO6:JBO7"/>
    <mergeCell ref="JBQ6:JBQ7"/>
    <mergeCell ref="JBR6:JBR7"/>
    <mergeCell ref="JBD6:JBD7"/>
    <mergeCell ref="JBE6:JBG6"/>
    <mergeCell ref="JBH6:JBH7"/>
    <mergeCell ref="JBI6:JBI7"/>
    <mergeCell ref="JBJ6:JBL6"/>
    <mergeCell ref="JAX6:JAX7"/>
    <mergeCell ref="JAY6:JAY7"/>
    <mergeCell ref="JAZ6:JBA6"/>
    <mergeCell ref="JBB6:JBB7"/>
    <mergeCell ref="JBC6:JBC7"/>
    <mergeCell ref="JAR6:JAR7"/>
    <mergeCell ref="JAS6:JAS7"/>
    <mergeCell ref="JAT6:JAT7"/>
    <mergeCell ref="JAV6:JAV7"/>
    <mergeCell ref="JAW6:JAW7"/>
    <mergeCell ref="JAI6:JAI7"/>
    <mergeCell ref="JAJ6:JAL6"/>
    <mergeCell ref="JAM6:JAM7"/>
    <mergeCell ref="JAN6:JAN7"/>
    <mergeCell ref="JAO6:JAQ6"/>
    <mergeCell ref="JDX6:JDX7"/>
    <mergeCell ref="JDY6:JDY7"/>
    <mergeCell ref="JDZ6:JDZ7"/>
    <mergeCell ref="JEB6:JEB7"/>
    <mergeCell ref="JEC6:JEC7"/>
    <mergeCell ref="JDO6:JDO7"/>
    <mergeCell ref="JDP6:JDR6"/>
    <mergeCell ref="JDS6:JDS7"/>
    <mergeCell ref="JDT6:JDT7"/>
    <mergeCell ref="JDU6:JDW6"/>
    <mergeCell ref="JDI6:JDI7"/>
    <mergeCell ref="JDJ6:JDJ7"/>
    <mergeCell ref="JDK6:JDL6"/>
    <mergeCell ref="JDM6:JDM7"/>
    <mergeCell ref="JDN6:JDN7"/>
    <mergeCell ref="JDC6:JDC7"/>
    <mergeCell ref="JDD6:JDD7"/>
    <mergeCell ref="JDE6:JDE7"/>
    <mergeCell ref="JDG6:JDG7"/>
    <mergeCell ref="JDH6:JDH7"/>
    <mergeCell ref="JCT6:JCT7"/>
    <mergeCell ref="JCU6:JCW6"/>
    <mergeCell ref="JCX6:JCX7"/>
    <mergeCell ref="JCY6:JCY7"/>
    <mergeCell ref="JCZ6:JDB6"/>
    <mergeCell ref="JCN6:JCN7"/>
    <mergeCell ref="JCO6:JCO7"/>
    <mergeCell ref="JCP6:JCQ6"/>
    <mergeCell ref="JCR6:JCR7"/>
    <mergeCell ref="JCS6:JCS7"/>
    <mergeCell ref="JCH6:JCH7"/>
    <mergeCell ref="JCI6:JCI7"/>
    <mergeCell ref="JCJ6:JCJ7"/>
    <mergeCell ref="JCL6:JCL7"/>
    <mergeCell ref="JCM6:JCM7"/>
    <mergeCell ref="JFT6:JFT7"/>
    <mergeCell ref="JFU6:JFU7"/>
    <mergeCell ref="JFV6:JFW6"/>
    <mergeCell ref="JFX6:JFX7"/>
    <mergeCell ref="JFY6:JFY7"/>
    <mergeCell ref="JFN6:JFN7"/>
    <mergeCell ref="JFO6:JFO7"/>
    <mergeCell ref="JFP6:JFP7"/>
    <mergeCell ref="JFR6:JFR7"/>
    <mergeCell ref="JFS6:JFS7"/>
    <mergeCell ref="JFE6:JFE7"/>
    <mergeCell ref="JFF6:JFH6"/>
    <mergeCell ref="JFI6:JFI7"/>
    <mergeCell ref="JFJ6:JFJ7"/>
    <mergeCell ref="JFK6:JFM6"/>
    <mergeCell ref="JEY6:JEY7"/>
    <mergeCell ref="JEZ6:JEZ7"/>
    <mergeCell ref="JFA6:JFB6"/>
    <mergeCell ref="JFC6:JFC7"/>
    <mergeCell ref="JFD6:JFD7"/>
    <mergeCell ref="JES6:JES7"/>
    <mergeCell ref="JET6:JET7"/>
    <mergeCell ref="JEU6:JEU7"/>
    <mergeCell ref="JEW6:JEW7"/>
    <mergeCell ref="JEX6:JEX7"/>
    <mergeCell ref="JEJ6:JEJ7"/>
    <mergeCell ref="JEK6:JEM6"/>
    <mergeCell ref="JEN6:JEN7"/>
    <mergeCell ref="JEO6:JEO7"/>
    <mergeCell ref="JEP6:JER6"/>
    <mergeCell ref="JED6:JED7"/>
    <mergeCell ref="JEE6:JEE7"/>
    <mergeCell ref="JEF6:JEG6"/>
    <mergeCell ref="JEH6:JEH7"/>
    <mergeCell ref="JEI6:JEI7"/>
    <mergeCell ref="JHP6:JHP7"/>
    <mergeCell ref="JHQ6:JHS6"/>
    <mergeCell ref="JHT6:JHT7"/>
    <mergeCell ref="JHU6:JHU7"/>
    <mergeCell ref="JHV6:JHX6"/>
    <mergeCell ref="JHJ6:JHJ7"/>
    <mergeCell ref="JHK6:JHK7"/>
    <mergeCell ref="JHL6:JHM6"/>
    <mergeCell ref="JHN6:JHN7"/>
    <mergeCell ref="JHO6:JHO7"/>
    <mergeCell ref="JHD6:JHD7"/>
    <mergeCell ref="JHE6:JHE7"/>
    <mergeCell ref="JHF6:JHF7"/>
    <mergeCell ref="JHH6:JHH7"/>
    <mergeCell ref="JHI6:JHI7"/>
    <mergeCell ref="JGU6:JGU7"/>
    <mergeCell ref="JGV6:JGX6"/>
    <mergeCell ref="JGY6:JGY7"/>
    <mergeCell ref="JGZ6:JGZ7"/>
    <mergeCell ref="JHA6:JHC6"/>
    <mergeCell ref="JGO6:JGO7"/>
    <mergeCell ref="JGP6:JGP7"/>
    <mergeCell ref="JGQ6:JGR6"/>
    <mergeCell ref="JGS6:JGS7"/>
    <mergeCell ref="JGT6:JGT7"/>
    <mergeCell ref="JGI6:JGI7"/>
    <mergeCell ref="JGJ6:JGJ7"/>
    <mergeCell ref="JGK6:JGK7"/>
    <mergeCell ref="JGM6:JGM7"/>
    <mergeCell ref="JGN6:JGN7"/>
    <mergeCell ref="JFZ6:JFZ7"/>
    <mergeCell ref="JGA6:JGC6"/>
    <mergeCell ref="JGD6:JGD7"/>
    <mergeCell ref="JGE6:JGE7"/>
    <mergeCell ref="JGF6:JGH6"/>
    <mergeCell ref="JJO6:JJO7"/>
    <mergeCell ref="JJP6:JJP7"/>
    <mergeCell ref="JJQ6:JJQ7"/>
    <mergeCell ref="JJS6:JJS7"/>
    <mergeCell ref="JJT6:JJT7"/>
    <mergeCell ref="JJF6:JJF7"/>
    <mergeCell ref="JJG6:JJI6"/>
    <mergeCell ref="JJJ6:JJJ7"/>
    <mergeCell ref="JJK6:JJK7"/>
    <mergeCell ref="JJL6:JJN6"/>
    <mergeCell ref="JIZ6:JIZ7"/>
    <mergeCell ref="JJA6:JJA7"/>
    <mergeCell ref="JJB6:JJC6"/>
    <mergeCell ref="JJD6:JJD7"/>
    <mergeCell ref="JJE6:JJE7"/>
    <mergeCell ref="JIT6:JIT7"/>
    <mergeCell ref="JIU6:JIU7"/>
    <mergeCell ref="JIV6:JIV7"/>
    <mergeCell ref="JIX6:JIX7"/>
    <mergeCell ref="JIY6:JIY7"/>
    <mergeCell ref="JIK6:JIK7"/>
    <mergeCell ref="JIL6:JIN6"/>
    <mergeCell ref="JIO6:JIO7"/>
    <mergeCell ref="JIP6:JIP7"/>
    <mergeCell ref="JIQ6:JIS6"/>
    <mergeCell ref="JIE6:JIE7"/>
    <mergeCell ref="JIF6:JIF7"/>
    <mergeCell ref="JIG6:JIH6"/>
    <mergeCell ref="JII6:JII7"/>
    <mergeCell ref="JIJ6:JIJ7"/>
    <mergeCell ref="JHY6:JHY7"/>
    <mergeCell ref="JHZ6:JHZ7"/>
    <mergeCell ref="JIA6:JIA7"/>
    <mergeCell ref="JIC6:JIC7"/>
    <mergeCell ref="JID6:JID7"/>
    <mergeCell ref="JLK6:JLK7"/>
    <mergeCell ref="JLL6:JLL7"/>
    <mergeCell ref="JLM6:JLN6"/>
    <mergeCell ref="JLO6:JLO7"/>
    <mergeCell ref="JLP6:JLP7"/>
    <mergeCell ref="JLE6:JLE7"/>
    <mergeCell ref="JLF6:JLF7"/>
    <mergeCell ref="JLG6:JLG7"/>
    <mergeCell ref="JLI6:JLI7"/>
    <mergeCell ref="JLJ6:JLJ7"/>
    <mergeCell ref="JKV6:JKV7"/>
    <mergeCell ref="JKW6:JKY6"/>
    <mergeCell ref="JKZ6:JKZ7"/>
    <mergeCell ref="JLA6:JLA7"/>
    <mergeCell ref="JLB6:JLD6"/>
    <mergeCell ref="JKP6:JKP7"/>
    <mergeCell ref="JKQ6:JKQ7"/>
    <mergeCell ref="JKR6:JKS6"/>
    <mergeCell ref="JKT6:JKT7"/>
    <mergeCell ref="JKU6:JKU7"/>
    <mergeCell ref="JKJ6:JKJ7"/>
    <mergeCell ref="JKK6:JKK7"/>
    <mergeCell ref="JKL6:JKL7"/>
    <mergeCell ref="JKN6:JKN7"/>
    <mergeCell ref="JKO6:JKO7"/>
    <mergeCell ref="JKA6:JKA7"/>
    <mergeCell ref="JKB6:JKD6"/>
    <mergeCell ref="JKE6:JKE7"/>
    <mergeCell ref="JKF6:JKF7"/>
    <mergeCell ref="JKG6:JKI6"/>
    <mergeCell ref="JJU6:JJU7"/>
    <mergeCell ref="JJV6:JJV7"/>
    <mergeCell ref="JJW6:JJX6"/>
    <mergeCell ref="JJY6:JJY7"/>
    <mergeCell ref="JJZ6:JJZ7"/>
    <mergeCell ref="JNG6:JNG7"/>
    <mergeCell ref="JNH6:JNJ6"/>
    <mergeCell ref="JNK6:JNK7"/>
    <mergeCell ref="JNL6:JNL7"/>
    <mergeCell ref="JNM6:JNO6"/>
    <mergeCell ref="JNA6:JNA7"/>
    <mergeCell ref="JNB6:JNB7"/>
    <mergeCell ref="JNC6:JND6"/>
    <mergeCell ref="JNE6:JNE7"/>
    <mergeCell ref="JNF6:JNF7"/>
    <mergeCell ref="JMU6:JMU7"/>
    <mergeCell ref="JMV6:JMV7"/>
    <mergeCell ref="JMW6:JMW7"/>
    <mergeCell ref="JMY6:JMY7"/>
    <mergeCell ref="JMZ6:JMZ7"/>
    <mergeCell ref="JML6:JML7"/>
    <mergeCell ref="JMM6:JMO6"/>
    <mergeCell ref="JMP6:JMP7"/>
    <mergeCell ref="JMQ6:JMQ7"/>
    <mergeCell ref="JMR6:JMT6"/>
    <mergeCell ref="JMF6:JMF7"/>
    <mergeCell ref="JMG6:JMG7"/>
    <mergeCell ref="JMH6:JMI6"/>
    <mergeCell ref="JMJ6:JMJ7"/>
    <mergeCell ref="JMK6:JMK7"/>
    <mergeCell ref="JLZ6:JLZ7"/>
    <mergeCell ref="JMA6:JMA7"/>
    <mergeCell ref="JMB6:JMB7"/>
    <mergeCell ref="JMD6:JMD7"/>
    <mergeCell ref="JME6:JME7"/>
    <mergeCell ref="JLQ6:JLQ7"/>
    <mergeCell ref="JLR6:JLT6"/>
    <mergeCell ref="JLU6:JLU7"/>
    <mergeCell ref="JLV6:JLV7"/>
    <mergeCell ref="JLW6:JLY6"/>
    <mergeCell ref="JPF6:JPF7"/>
    <mergeCell ref="JPG6:JPG7"/>
    <mergeCell ref="JPH6:JPH7"/>
    <mergeCell ref="JPJ6:JPJ7"/>
    <mergeCell ref="JPK6:JPK7"/>
    <mergeCell ref="JOW6:JOW7"/>
    <mergeCell ref="JOX6:JOZ6"/>
    <mergeCell ref="JPA6:JPA7"/>
    <mergeCell ref="JPB6:JPB7"/>
    <mergeCell ref="JPC6:JPE6"/>
    <mergeCell ref="JOQ6:JOQ7"/>
    <mergeCell ref="JOR6:JOR7"/>
    <mergeCell ref="JOS6:JOT6"/>
    <mergeCell ref="JOU6:JOU7"/>
    <mergeCell ref="JOV6:JOV7"/>
    <mergeCell ref="JOK6:JOK7"/>
    <mergeCell ref="JOL6:JOL7"/>
    <mergeCell ref="JOM6:JOM7"/>
    <mergeCell ref="JOO6:JOO7"/>
    <mergeCell ref="JOP6:JOP7"/>
    <mergeCell ref="JOB6:JOB7"/>
    <mergeCell ref="JOC6:JOE6"/>
    <mergeCell ref="JOF6:JOF7"/>
    <mergeCell ref="JOG6:JOG7"/>
    <mergeCell ref="JOH6:JOJ6"/>
    <mergeCell ref="JNV6:JNV7"/>
    <mergeCell ref="JNW6:JNW7"/>
    <mergeCell ref="JNX6:JNY6"/>
    <mergeCell ref="JNZ6:JNZ7"/>
    <mergeCell ref="JOA6:JOA7"/>
    <mergeCell ref="JNP6:JNP7"/>
    <mergeCell ref="JNQ6:JNQ7"/>
    <mergeCell ref="JNR6:JNR7"/>
    <mergeCell ref="JNT6:JNT7"/>
    <mergeCell ref="JNU6:JNU7"/>
    <mergeCell ref="JRB6:JRB7"/>
    <mergeCell ref="JRC6:JRC7"/>
    <mergeCell ref="JRD6:JRE6"/>
    <mergeCell ref="JRF6:JRF7"/>
    <mergeCell ref="JRG6:JRG7"/>
    <mergeCell ref="JQV6:JQV7"/>
    <mergeCell ref="JQW6:JQW7"/>
    <mergeCell ref="JQX6:JQX7"/>
    <mergeCell ref="JQZ6:JQZ7"/>
    <mergeCell ref="JRA6:JRA7"/>
    <mergeCell ref="JQM6:JQM7"/>
    <mergeCell ref="JQN6:JQP6"/>
    <mergeCell ref="JQQ6:JQQ7"/>
    <mergeCell ref="JQR6:JQR7"/>
    <mergeCell ref="JQS6:JQU6"/>
    <mergeCell ref="JQG6:JQG7"/>
    <mergeCell ref="JQH6:JQH7"/>
    <mergeCell ref="JQI6:JQJ6"/>
    <mergeCell ref="JQK6:JQK7"/>
    <mergeCell ref="JQL6:JQL7"/>
    <mergeCell ref="JQA6:JQA7"/>
    <mergeCell ref="JQB6:JQB7"/>
    <mergeCell ref="JQC6:JQC7"/>
    <mergeCell ref="JQE6:JQE7"/>
    <mergeCell ref="JQF6:JQF7"/>
    <mergeCell ref="JPR6:JPR7"/>
    <mergeCell ref="JPS6:JPU6"/>
    <mergeCell ref="JPV6:JPV7"/>
    <mergeCell ref="JPW6:JPW7"/>
    <mergeCell ref="JPX6:JPZ6"/>
    <mergeCell ref="JPL6:JPL7"/>
    <mergeCell ref="JPM6:JPM7"/>
    <mergeCell ref="JPN6:JPO6"/>
    <mergeCell ref="JPP6:JPP7"/>
    <mergeCell ref="JPQ6:JPQ7"/>
    <mergeCell ref="JSX6:JSX7"/>
    <mergeCell ref="JSY6:JTA6"/>
    <mergeCell ref="JTB6:JTB7"/>
    <mergeCell ref="JTC6:JTC7"/>
    <mergeCell ref="JTD6:JTF6"/>
    <mergeCell ref="JSR6:JSR7"/>
    <mergeCell ref="JSS6:JSS7"/>
    <mergeCell ref="JST6:JSU6"/>
    <mergeCell ref="JSV6:JSV7"/>
    <mergeCell ref="JSW6:JSW7"/>
    <mergeCell ref="JSL6:JSL7"/>
    <mergeCell ref="JSM6:JSM7"/>
    <mergeCell ref="JSN6:JSN7"/>
    <mergeCell ref="JSP6:JSP7"/>
    <mergeCell ref="JSQ6:JSQ7"/>
    <mergeCell ref="JSC6:JSC7"/>
    <mergeCell ref="JSD6:JSF6"/>
    <mergeCell ref="JSG6:JSG7"/>
    <mergeCell ref="JSH6:JSH7"/>
    <mergeCell ref="JSI6:JSK6"/>
    <mergeCell ref="JRW6:JRW7"/>
    <mergeCell ref="JRX6:JRX7"/>
    <mergeCell ref="JRY6:JRZ6"/>
    <mergeCell ref="JSA6:JSA7"/>
    <mergeCell ref="JSB6:JSB7"/>
    <mergeCell ref="JRQ6:JRQ7"/>
    <mergeCell ref="JRR6:JRR7"/>
    <mergeCell ref="JRS6:JRS7"/>
    <mergeCell ref="JRU6:JRU7"/>
    <mergeCell ref="JRV6:JRV7"/>
    <mergeCell ref="JRH6:JRH7"/>
    <mergeCell ref="JRI6:JRK6"/>
    <mergeCell ref="JRL6:JRL7"/>
    <mergeCell ref="JRM6:JRM7"/>
    <mergeCell ref="JRN6:JRP6"/>
    <mergeCell ref="JUW6:JUW7"/>
    <mergeCell ref="JUX6:JUX7"/>
    <mergeCell ref="JUY6:JUY7"/>
    <mergeCell ref="JVA6:JVA7"/>
    <mergeCell ref="JVB6:JVB7"/>
    <mergeCell ref="JUN6:JUN7"/>
    <mergeCell ref="JUO6:JUQ6"/>
    <mergeCell ref="JUR6:JUR7"/>
    <mergeCell ref="JUS6:JUS7"/>
    <mergeCell ref="JUT6:JUV6"/>
    <mergeCell ref="JUH6:JUH7"/>
    <mergeCell ref="JUI6:JUI7"/>
    <mergeCell ref="JUJ6:JUK6"/>
    <mergeCell ref="JUL6:JUL7"/>
    <mergeCell ref="JUM6:JUM7"/>
    <mergeCell ref="JUB6:JUB7"/>
    <mergeCell ref="JUC6:JUC7"/>
    <mergeCell ref="JUD6:JUD7"/>
    <mergeCell ref="JUF6:JUF7"/>
    <mergeCell ref="JUG6:JUG7"/>
    <mergeCell ref="JTS6:JTS7"/>
    <mergeCell ref="JTT6:JTV6"/>
    <mergeCell ref="JTW6:JTW7"/>
    <mergeCell ref="JTX6:JTX7"/>
    <mergeCell ref="JTY6:JUA6"/>
    <mergeCell ref="JTM6:JTM7"/>
    <mergeCell ref="JTN6:JTN7"/>
    <mergeCell ref="JTO6:JTP6"/>
    <mergeCell ref="JTQ6:JTQ7"/>
    <mergeCell ref="JTR6:JTR7"/>
    <mergeCell ref="JTG6:JTG7"/>
    <mergeCell ref="JTH6:JTH7"/>
    <mergeCell ref="JTI6:JTI7"/>
    <mergeCell ref="JTK6:JTK7"/>
    <mergeCell ref="JTL6:JTL7"/>
    <mergeCell ref="JWS6:JWS7"/>
    <mergeCell ref="JWT6:JWT7"/>
    <mergeCell ref="JWU6:JWV6"/>
    <mergeCell ref="JWW6:JWW7"/>
    <mergeCell ref="JWX6:JWX7"/>
    <mergeCell ref="JWM6:JWM7"/>
    <mergeCell ref="JWN6:JWN7"/>
    <mergeCell ref="JWO6:JWO7"/>
    <mergeCell ref="JWQ6:JWQ7"/>
    <mergeCell ref="JWR6:JWR7"/>
    <mergeCell ref="JWD6:JWD7"/>
    <mergeCell ref="JWE6:JWG6"/>
    <mergeCell ref="JWH6:JWH7"/>
    <mergeCell ref="JWI6:JWI7"/>
    <mergeCell ref="JWJ6:JWL6"/>
    <mergeCell ref="JVX6:JVX7"/>
    <mergeCell ref="JVY6:JVY7"/>
    <mergeCell ref="JVZ6:JWA6"/>
    <mergeCell ref="JWB6:JWB7"/>
    <mergeCell ref="JWC6:JWC7"/>
    <mergeCell ref="JVR6:JVR7"/>
    <mergeCell ref="JVS6:JVS7"/>
    <mergeCell ref="JVT6:JVT7"/>
    <mergeCell ref="JVV6:JVV7"/>
    <mergeCell ref="JVW6:JVW7"/>
    <mergeCell ref="JVI6:JVI7"/>
    <mergeCell ref="JVJ6:JVL6"/>
    <mergeCell ref="JVM6:JVM7"/>
    <mergeCell ref="JVN6:JVN7"/>
    <mergeCell ref="JVO6:JVQ6"/>
    <mergeCell ref="JVC6:JVC7"/>
    <mergeCell ref="JVD6:JVD7"/>
    <mergeCell ref="JVE6:JVF6"/>
    <mergeCell ref="JVG6:JVG7"/>
    <mergeCell ref="JVH6:JVH7"/>
    <mergeCell ref="JYO6:JYO7"/>
    <mergeCell ref="JYP6:JYR6"/>
    <mergeCell ref="JYS6:JYS7"/>
    <mergeCell ref="JYT6:JYT7"/>
    <mergeCell ref="JYU6:JYW6"/>
    <mergeCell ref="JYI6:JYI7"/>
    <mergeCell ref="JYJ6:JYJ7"/>
    <mergeCell ref="JYK6:JYL6"/>
    <mergeCell ref="JYM6:JYM7"/>
    <mergeCell ref="JYN6:JYN7"/>
    <mergeCell ref="JYC6:JYC7"/>
    <mergeCell ref="JYD6:JYD7"/>
    <mergeCell ref="JYE6:JYE7"/>
    <mergeCell ref="JYG6:JYG7"/>
    <mergeCell ref="JYH6:JYH7"/>
    <mergeCell ref="JXT6:JXT7"/>
    <mergeCell ref="JXU6:JXW6"/>
    <mergeCell ref="JXX6:JXX7"/>
    <mergeCell ref="JXY6:JXY7"/>
    <mergeCell ref="JXZ6:JYB6"/>
    <mergeCell ref="JXN6:JXN7"/>
    <mergeCell ref="JXO6:JXO7"/>
    <mergeCell ref="JXP6:JXQ6"/>
    <mergeCell ref="JXR6:JXR7"/>
    <mergeCell ref="JXS6:JXS7"/>
    <mergeCell ref="JXH6:JXH7"/>
    <mergeCell ref="JXI6:JXI7"/>
    <mergeCell ref="JXJ6:JXJ7"/>
    <mergeCell ref="JXL6:JXL7"/>
    <mergeCell ref="JXM6:JXM7"/>
    <mergeCell ref="JWY6:JWY7"/>
    <mergeCell ref="JWZ6:JXB6"/>
    <mergeCell ref="JXC6:JXC7"/>
    <mergeCell ref="JXD6:JXD7"/>
    <mergeCell ref="JXE6:JXG6"/>
    <mergeCell ref="KAN6:KAN7"/>
    <mergeCell ref="KAO6:KAO7"/>
    <mergeCell ref="KAP6:KAP7"/>
    <mergeCell ref="KAR6:KAR7"/>
    <mergeCell ref="KAS6:KAS7"/>
    <mergeCell ref="KAE6:KAE7"/>
    <mergeCell ref="KAF6:KAH6"/>
    <mergeCell ref="KAI6:KAI7"/>
    <mergeCell ref="KAJ6:KAJ7"/>
    <mergeCell ref="KAK6:KAM6"/>
    <mergeCell ref="JZY6:JZY7"/>
    <mergeCell ref="JZZ6:JZZ7"/>
    <mergeCell ref="KAA6:KAB6"/>
    <mergeCell ref="KAC6:KAC7"/>
    <mergeCell ref="KAD6:KAD7"/>
    <mergeCell ref="JZS6:JZS7"/>
    <mergeCell ref="JZT6:JZT7"/>
    <mergeCell ref="JZU6:JZU7"/>
    <mergeCell ref="JZW6:JZW7"/>
    <mergeCell ref="JZX6:JZX7"/>
    <mergeCell ref="JZJ6:JZJ7"/>
    <mergeCell ref="JZK6:JZM6"/>
    <mergeCell ref="JZN6:JZN7"/>
    <mergeCell ref="JZO6:JZO7"/>
    <mergeCell ref="JZP6:JZR6"/>
    <mergeCell ref="JZD6:JZD7"/>
    <mergeCell ref="JZE6:JZE7"/>
    <mergeCell ref="JZF6:JZG6"/>
    <mergeCell ref="JZH6:JZH7"/>
    <mergeCell ref="JZI6:JZI7"/>
    <mergeCell ref="JYX6:JYX7"/>
    <mergeCell ref="JYY6:JYY7"/>
    <mergeCell ref="JYZ6:JYZ7"/>
    <mergeCell ref="JZB6:JZB7"/>
    <mergeCell ref="JZC6:JZC7"/>
    <mergeCell ref="KCJ6:KCJ7"/>
    <mergeCell ref="KCK6:KCK7"/>
    <mergeCell ref="KCL6:KCM6"/>
    <mergeCell ref="KCN6:KCN7"/>
    <mergeCell ref="KCO6:KCO7"/>
    <mergeCell ref="KCD6:KCD7"/>
    <mergeCell ref="KCE6:KCE7"/>
    <mergeCell ref="KCF6:KCF7"/>
    <mergeCell ref="KCH6:KCH7"/>
    <mergeCell ref="KCI6:KCI7"/>
    <mergeCell ref="KBU6:KBU7"/>
    <mergeCell ref="KBV6:KBX6"/>
    <mergeCell ref="KBY6:KBY7"/>
    <mergeCell ref="KBZ6:KBZ7"/>
    <mergeCell ref="KCA6:KCC6"/>
    <mergeCell ref="KBO6:KBO7"/>
    <mergeCell ref="KBP6:KBP7"/>
    <mergeCell ref="KBQ6:KBR6"/>
    <mergeCell ref="KBS6:KBS7"/>
    <mergeCell ref="KBT6:KBT7"/>
    <mergeCell ref="KBI6:KBI7"/>
    <mergeCell ref="KBJ6:KBJ7"/>
    <mergeCell ref="KBK6:KBK7"/>
    <mergeCell ref="KBM6:KBM7"/>
    <mergeCell ref="KBN6:KBN7"/>
    <mergeCell ref="KAZ6:KAZ7"/>
    <mergeCell ref="KBA6:KBC6"/>
    <mergeCell ref="KBD6:KBD7"/>
    <mergeCell ref="KBE6:KBE7"/>
    <mergeCell ref="KBF6:KBH6"/>
    <mergeCell ref="KAT6:KAT7"/>
    <mergeCell ref="KAU6:KAU7"/>
    <mergeCell ref="KAV6:KAW6"/>
    <mergeCell ref="KAX6:KAX7"/>
    <mergeCell ref="KAY6:KAY7"/>
    <mergeCell ref="KEF6:KEF7"/>
    <mergeCell ref="KEG6:KEI6"/>
    <mergeCell ref="KEJ6:KEJ7"/>
    <mergeCell ref="KEK6:KEK7"/>
    <mergeCell ref="KEL6:KEN6"/>
    <mergeCell ref="KDZ6:KDZ7"/>
    <mergeCell ref="KEA6:KEA7"/>
    <mergeCell ref="KEB6:KEC6"/>
    <mergeCell ref="KED6:KED7"/>
    <mergeCell ref="KEE6:KEE7"/>
    <mergeCell ref="KDT6:KDT7"/>
    <mergeCell ref="KDU6:KDU7"/>
    <mergeCell ref="KDV6:KDV7"/>
    <mergeCell ref="KDX6:KDX7"/>
    <mergeCell ref="KDY6:KDY7"/>
    <mergeCell ref="KDK6:KDK7"/>
    <mergeCell ref="KDL6:KDN6"/>
    <mergeCell ref="KDO6:KDO7"/>
    <mergeCell ref="KDP6:KDP7"/>
    <mergeCell ref="KDQ6:KDS6"/>
    <mergeCell ref="KDE6:KDE7"/>
    <mergeCell ref="KDF6:KDF7"/>
    <mergeCell ref="KDG6:KDH6"/>
    <mergeCell ref="KDI6:KDI7"/>
    <mergeCell ref="KDJ6:KDJ7"/>
    <mergeCell ref="KCY6:KCY7"/>
    <mergeCell ref="KCZ6:KCZ7"/>
    <mergeCell ref="KDA6:KDA7"/>
    <mergeCell ref="KDC6:KDC7"/>
    <mergeCell ref="KDD6:KDD7"/>
    <mergeCell ref="KCP6:KCP7"/>
    <mergeCell ref="KCQ6:KCS6"/>
    <mergeCell ref="KCT6:KCT7"/>
    <mergeCell ref="KCU6:KCU7"/>
    <mergeCell ref="KCV6:KCX6"/>
    <mergeCell ref="KGE6:KGE7"/>
    <mergeCell ref="KGF6:KGF7"/>
    <mergeCell ref="KGG6:KGG7"/>
    <mergeCell ref="KGI6:KGI7"/>
    <mergeCell ref="KGJ6:KGJ7"/>
    <mergeCell ref="KFV6:KFV7"/>
    <mergeCell ref="KFW6:KFY6"/>
    <mergeCell ref="KFZ6:KFZ7"/>
    <mergeCell ref="KGA6:KGA7"/>
    <mergeCell ref="KGB6:KGD6"/>
    <mergeCell ref="KFP6:KFP7"/>
    <mergeCell ref="KFQ6:KFQ7"/>
    <mergeCell ref="KFR6:KFS6"/>
    <mergeCell ref="KFT6:KFT7"/>
    <mergeCell ref="KFU6:KFU7"/>
    <mergeCell ref="KFJ6:KFJ7"/>
    <mergeCell ref="KFK6:KFK7"/>
    <mergeCell ref="KFL6:KFL7"/>
    <mergeCell ref="KFN6:KFN7"/>
    <mergeCell ref="KFO6:KFO7"/>
    <mergeCell ref="KFA6:KFA7"/>
    <mergeCell ref="KFB6:KFD6"/>
    <mergeCell ref="KFE6:KFE7"/>
    <mergeCell ref="KFF6:KFF7"/>
    <mergeCell ref="KFG6:KFI6"/>
    <mergeCell ref="KEU6:KEU7"/>
    <mergeCell ref="KEV6:KEV7"/>
    <mergeCell ref="KEW6:KEX6"/>
    <mergeCell ref="KEY6:KEY7"/>
    <mergeCell ref="KEZ6:KEZ7"/>
    <mergeCell ref="KEO6:KEO7"/>
    <mergeCell ref="KEP6:KEP7"/>
    <mergeCell ref="KEQ6:KEQ7"/>
    <mergeCell ref="KES6:KES7"/>
    <mergeCell ref="KET6:KET7"/>
    <mergeCell ref="KIA6:KIA7"/>
    <mergeCell ref="KIB6:KIB7"/>
    <mergeCell ref="KIC6:KID6"/>
    <mergeCell ref="KIE6:KIE7"/>
    <mergeCell ref="KIF6:KIF7"/>
    <mergeCell ref="KHU6:KHU7"/>
    <mergeCell ref="KHV6:KHV7"/>
    <mergeCell ref="KHW6:KHW7"/>
    <mergeCell ref="KHY6:KHY7"/>
    <mergeCell ref="KHZ6:KHZ7"/>
    <mergeCell ref="KHL6:KHL7"/>
    <mergeCell ref="KHM6:KHO6"/>
    <mergeCell ref="KHP6:KHP7"/>
    <mergeCell ref="KHQ6:KHQ7"/>
    <mergeCell ref="KHR6:KHT6"/>
    <mergeCell ref="KHF6:KHF7"/>
    <mergeCell ref="KHG6:KHG7"/>
    <mergeCell ref="KHH6:KHI6"/>
    <mergeCell ref="KHJ6:KHJ7"/>
    <mergeCell ref="KHK6:KHK7"/>
    <mergeCell ref="KGZ6:KGZ7"/>
    <mergeCell ref="KHA6:KHA7"/>
    <mergeCell ref="KHB6:KHB7"/>
    <mergeCell ref="KHD6:KHD7"/>
    <mergeCell ref="KHE6:KHE7"/>
    <mergeCell ref="KGQ6:KGQ7"/>
    <mergeCell ref="KGR6:KGT6"/>
    <mergeCell ref="KGU6:KGU7"/>
    <mergeCell ref="KGV6:KGV7"/>
    <mergeCell ref="KGW6:KGY6"/>
    <mergeCell ref="KGK6:KGK7"/>
    <mergeCell ref="KGL6:KGL7"/>
    <mergeCell ref="KGM6:KGN6"/>
    <mergeCell ref="KGO6:KGO7"/>
    <mergeCell ref="KGP6:KGP7"/>
    <mergeCell ref="KJW6:KJW7"/>
    <mergeCell ref="KJX6:KJZ6"/>
    <mergeCell ref="KKA6:KKA7"/>
    <mergeCell ref="KKB6:KKB7"/>
    <mergeCell ref="KKC6:KKE6"/>
    <mergeCell ref="KJQ6:KJQ7"/>
    <mergeCell ref="KJR6:KJR7"/>
    <mergeCell ref="KJS6:KJT6"/>
    <mergeCell ref="KJU6:KJU7"/>
    <mergeCell ref="KJV6:KJV7"/>
    <mergeCell ref="KJK6:KJK7"/>
    <mergeCell ref="KJL6:KJL7"/>
    <mergeCell ref="KJM6:KJM7"/>
    <mergeCell ref="KJO6:KJO7"/>
    <mergeCell ref="KJP6:KJP7"/>
    <mergeCell ref="KJB6:KJB7"/>
    <mergeCell ref="KJC6:KJE6"/>
    <mergeCell ref="KJF6:KJF7"/>
    <mergeCell ref="KJG6:KJG7"/>
    <mergeCell ref="KJH6:KJJ6"/>
    <mergeCell ref="KIV6:KIV7"/>
    <mergeCell ref="KIW6:KIW7"/>
    <mergeCell ref="KIX6:KIY6"/>
    <mergeCell ref="KIZ6:KIZ7"/>
    <mergeCell ref="KJA6:KJA7"/>
    <mergeCell ref="KIP6:KIP7"/>
    <mergeCell ref="KIQ6:KIQ7"/>
    <mergeCell ref="KIR6:KIR7"/>
    <mergeCell ref="KIT6:KIT7"/>
    <mergeCell ref="KIU6:KIU7"/>
    <mergeCell ref="KIG6:KIG7"/>
    <mergeCell ref="KIH6:KIJ6"/>
    <mergeCell ref="KIK6:KIK7"/>
    <mergeCell ref="KIL6:KIL7"/>
    <mergeCell ref="KIM6:KIO6"/>
    <mergeCell ref="KLV6:KLV7"/>
    <mergeCell ref="KLW6:KLW7"/>
    <mergeCell ref="KLX6:KLX7"/>
    <mergeCell ref="KLZ6:KLZ7"/>
    <mergeCell ref="KMA6:KMA7"/>
    <mergeCell ref="KLM6:KLM7"/>
    <mergeCell ref="KLN6:KLP6"/>
    <mergeCell ref="KLQ6:KLQ7"/>
    <mergeCell ref="KLR6:KLR7"/>
    <mergeCell ref="KLS6:KLU6"/>
    <mergeCell ref="KLG6:KLG7"/>
    <mergeCell ref="KLH6:KLH7"/>
    <mergeCell ref="KLI6:KLJ6"/>
    <mergeCell ref="KLK6:KLK7"/>
    <mergeCell ref="KLL6:KLL7"/>
    <mergeCell ref="KLA6:KLA7"/>
    <mergeCell ref="KLB6:KLB7"/>
    <mergeCell ref="KLC6:KLC7"/>
    <mergeCell ref="KLE6:KLE7"/>
    <mergeCell ref="KLF6:KLF7"/>
    <mergeCell ref="KKR6:KKR7"/>
    <mergeCell ref="KKS6:KKU6"/>
    <mergeCell ref="KKV6:KKV7"/>
    <mergeCell ref="KKW6:KKW7"/>
    <mergeCell ref="KKX6:KKZ6"/>
    <mergeCell ref="KKL6:KKL7"/>
    <mergeCell ref="KKM6:KKM7"/>
    <mergeCell ref="KKN6:KKO6"/>
    <mergeCell ref="KKP6:KKP7"/>
    <mergeCell ref="KKQ6:KKQ7"/>
    <mergeCell ref="KKF6:KKF7"/>
    <mergeCell ref="KKG6:KKG7"/>
    <mergeCell ref="KKH6:KKH7"/>
    <mergeCell ref="KKJ6:KKJ7"/>
    <mergeCell ref="KKK6:KKK7"/>
    <mergeCell ref="KNR6:KNR7"/>
    <mergeCell ref="KNS6:KNS7"/>
    <mergeCell ref="KNT6:KNU6"/>
    <mergeCell ref="KNV6:KNV7"/>
    <mergeCell ref="KNW6:KNW7"/>
    <mergeCell ref="KNL6:KNL7"/>
    <mergeCell ref="KNM6:KNM7"/>
    <mergeCell ref="KNN6:KNN7"/>
    <mergeCell ref="KNP6:KNP7"/>
    <mergeCell ref="KNQ6:KNQ7"/>
    <mergeCell ref="KNC6:KNC7"/>
    <mergeCell ref="KND6:KNF6"/>
    <mergeCell ref="KNG6:KNG7"/>
    <mergeCell ref="KNH6:KNH7"/>
    <mergeCell ref="KNI6:KNK6"/>
    <mergeCell ref="KMW6:KMW7"/>
    <mergeCell ref="KMX6:KMX7"/>
    <mergeCell ref="KMY6:KMZ6"/>
    <mergeCell ref="KNA6:KNA7"/>
    <mergeCell ref="KNB6:KNB7"/>
    <mergeCell ref="KMQ6:KMQ7"/>
    <mergeCell ref="KMR6:KMR7"/>
    <mergeCell ref="KMS6:KMS7"/>
    <mergeCell ref="KMU6:KMU7"/>
    <mergeCell ref="KMV6:KMV7"/>
    <mergeCell ref="KMH6:KMH7"/>
    <mergeCell ref="KMI6:KMK6"/>
    <mergeCell ref="KML6:KML7"/>
    <mergeCell ref="KMM6:KMM7"/>
    <mergeCell ref="KMN6:KMP6"/>
    <mergeCell ref="KMB6:KMB7"/>
    <mergeCell ref="KMC6:KMC7"/>
    <mergeCell ref="KMD6:KME6"/>
    <mergeCell ref="KMF6:KMF7"/>
    <mergeCell ref="KMG6:KMG7"/>
    <mergeCell ref="KPN6:KPN7"/>
    <mergeCell ref="KPO6:KPQ6"/>
    <mergeCell ref="KPR6:KPR7"/>
    <mergeCell ref="KPS6:KPS7"/>
    <mergeCell ref="KPT6:KPV6"/>
    <mergeCell ref="KPH6:KPH7"/>
    <mergeCell ref="KPI6:KPI7"/>
    <mergeCell ref="KPJ6:KPK6"/>
    <mergeCell ref="KPL6:KPL7"/>
    <mergeCell ref="KPM6:KPM7"/>
    <mergeCell ref="KPB6:KPB7"/>
    <mergeCell ref="KPC6:KPC7"/>
    <mergeCell ref="KPD6:KPD7"/>
    <mergeCell ref="KPF6:KPF7"/>
    <mergeCell ref="KPG6:KPG7"/>
    <mergeCell ref="KOS6:KOS7"/>
    <mergeCell ref="KOT6:KOV6"/>
    <mergeCell ref="KOW6:KOW7"/>
    <mergeCell ref="KOX6:KOX7"/>
    <mergeCell ref="KOY6:KPA6"/>
    <mergeCell ref="KOM6:KOM7"/>
    <mergeCell ref="KON6:KON7"/>
    <mergeCell ref="KOO6:KOP6"/>
    <mergeCell ref="KOQ6:KOQ7"/>
    <mergeCell ref="KOR6:KOR7"/>
    <mergeCell ref="KOG6:KOG7"/>
    <mergeCell ref="KOH6:KOH7"/>
    <mergeCell ref="KOI6:KOI7"/>
    <mergeCell ref="KOK6:KOK7"/>
    <mergeCell ref="KOL6:KOL7"/>
    <mergeCell ref="KNX6:KNX7"/>
    <mergeCell ref="KNY6:KOA6"/>
    <mergeCell ref="KOB6:KOB7"/>
    <mergeCell ref="KOC6:KOC7"/>
    <mergeCell ref="KOD6:KOF6"/>
    <mergeCell ref="KRM6:KRM7"/>
    <mergeCell ref="KRN6:KRN7"/>
    <mergeCell ref="KRO6:KRO7"/>
    <mergeCell ref="KRQ6:KRQ7"/>
    <mergeCell ref="KRR6:KRR7"/>
    <mergeCell ref="KRD6:KRD7"/>
    <mergeCell ref="KRE6:KRG6"/>
    <mergeCell ref="KRH6:KRH7"/>
    <mergeCell ref="KRI6:KRI7"/>
    <mergeCell ref="KRJ6:KRL6"/>
    <mergeCell ref="KQX6:KQX7"/>
    <mergeCell ref="KQY6:KQY7"/>
    <mergeCell ref="KQZ6:KRA6"/>
    <mergeCell ref="KRB6:KRB7"/>
    <mergeCell ref="KRC6:KRC7"/>
    <mergeCell ref="KQR6:KQR7"/>
    <mergeCell ref="KQS6:KQS7"/>
    <mergeCell ref="KQT6:KQT7"/>
    <mergeCell ref="KQV6:KQV7"/>
    <mergeCell ref="KQW6:KQW7"/>
    <mergeCell ref="KQI6:KQI7"/>
    <mergeCell ref="KQJ6:KQL6"/>
    <mergeCell ref="KQM6:KQM7"/>
    <mergeCell ref="KQN6:KQN7"/>
    <mergeCell ref="KQO6:KQQ6"/>
    <mergeCell ref="KQC6:KQC7"/>
    <mergeCell ref="KQD6:KQD7"/>
    <mergeCell ref="KQE6:KQF6"/>
    <mergeCell ref="KQG6:KQG7"/>
    <mergeCell ref="KQH6:KQH7"/>
    <mergeCell ref="KPW6:KPW7"/>
    <mergeCell ref="KPX6:KPX7"/>
    <mergeCell ref="KPY6:KPY7"/>
    <mergeCell ref="KQA6:KQA7"/>
    <mergeCell ref="KQB6:KQB7"/>
    <mergeCell ref="KTI6:KTI7"/>
    <mergeCell ref="KTJ6:KTJ7"/>
    <mergeCell ref="KTK6:KTL6"/>
    <mergeCell ref="KTM6:KTM7"/>
    <mergeCell ref="KTN6:KTN7"/>
    <mergeCell ref="KTC6:KTC7"/>
    <mergeCell ref="KTD6:KTD7"/>
    <mergeCell ref="KTE6:KTE7"/>
    <mergeCell ref="KTG6:KTG7"/>
    <mergeCell ref="KTH6:KTH7"/>
    <mergeCell ref="KST6:KST7"/>
    <mergeCell ref="KSU6:KSW6"/>
    <mergeCell ref="KSX6:KSX7"/>
    <mergeCell ref="KSY6:KSY7"/>
    <mergeCell ref="KSZ6:KTB6"/>
    <mergeCell ref="KSN6:KSN7"/>
    <mergeCell ref="KSO6:KSO7"/>
    <mergeCell ref="KSP6:KSQ6"/>
    <mergeCell ref="KSR6:KSR7"/>
    <mergeCell ref="KSS6:KSS7"/>
    <mergeCell ref="KSH6:KSH7"/>
    <mergeCell ref="KSI6:KSI7"/>
    <mergeCell ref="KSJ6:KSJ7"/>
    <mergeCell ref="KSL6:KSL7"/>
    <mergeCell ref="KSM6:KSM7"/>
    <mergeCell ref="KRY6:KRY7"/>
    <mergeCell ref="KRZ6:KSB6"/>
    <mergeCell ref="KSC6:KSC7"/>
    <mergeCell ref="KSD6:KSD7"/>
    <mergeCell ref="KSE6:KSG6"/>
    <mergeCell ref="KRS6:KRS7"/>
    <mergeCell ref="KRT6:KRT7"/>
    <mergeCell ref="KRU6:KRV6"/>
    <mergeCell ref="KRW6:KRW7"/>
    <mergeCell ref="KRX6:KRX7"/>
    <mergeCell ref="KVE6:KVE7"/>
    <mergeCell ref="KVF6:KVH6"/>
    <mergeCell ref="KVI6:KVI7"/>
    <mergeCell ref="KVJ6:KVJ7"/>
    <mergeCell ref="KVK6:KVM6"/>
    <mergeCell ref="KUY6:KUY7"/>
    <mergeCell ref="KUZ6:KUZ7"/>
    <mergeCell ref="KVA6:KVB6"/>
    <mergeCell ref="KVC6:KVC7"/>
    <mergeCell ref="KVD6:KVD7"/>
    <mergeCell ref="KUS6:KUS7"/>
    <mergeCell ref="KUT6:KUT7"/>
    <mergeCell ref="KUU6:KUU7"/>
    <mergeCell ref="KUW6:KUW7"/>
    <mergeCell ref="KUX6:KUX7"/>
    <mergeCell ref="KUJ6:KUJ7"/>
    <mergeCell ref="KUK6:KUM6"/>
    <mergeCell ref="KUN6:KUN7"/>
    <mergeCell ref="KUO6:KUO7"/>
    <mergeCell ref="KUP6:KUR6"/>
    <mergeCell ref="KUD6:KUD7"/>
    <mergeCell ref="KUE6:KUE7"/>
    <mergeCell ref="KUF6:KUG6"/>
    <mergeCell ref="KUH6:KUH7"/>
    <mergeCell ref="KUI6:KUI7"/>
    <mergeCell ref="KTX6:KTX7"/>
    <mergeCell ref="KTY6:KTY7"/>
    <mergeCell ref="KTZ6:KTZ7"/>
    <mergeCell ref="KUB6:KUB7"/>
    <mergeCell ref="KUC6:KUC7"/>
    <mergeCell ref="KTO6:KTO7"/>
    <mergeCell ref="KTP6:KTR6"/>
    <mergeCell ref="KTS6:KTS7"/>
    <mergeCell ref="KTT6:KTT7"/>
    <mergeCell ref="KTU6:KTW6"/>
    <mergeCell ref="KXD6:KXD7"/>
    <mergeCell ref="KXE6:KXE7"/>
    <mergeCell ref="KXF6:KXF7"/>
    <mergeCell ref="KXH6:KXH7"/>
    <mergeCell ref="KXI6:KXI7"/>
    <mergeCell ref="KWU6:KWU7"/>
    <mergeCell ref="KWV6:KWX6"/>
    <mergeCell ref="KWY6:KWY7"/>
    <mergeCell ref="KWZ6:KWZ7"/>
    <mergeCell ref="KXA6:KXC6"/>
    <mergeCell ref="KWO6:KWO7"/>
    <mergeCell ref="KWP6:KWP7"/>
    <mergeCell ref="KWQ6:KWR6"/>
    <mergeCell ref="KWS6:KWS7"/>
    <mergeCell ref="KWT6:KWT7"/>
    <mergeCell ref="KWI6:KWI7"/>
    <mergeCell ref="KWJ6:KWJ7"/>
    <mergeCell ref="KWK6:KWK7"/>
    <mergeCell ref="KWM6:KWM7"/>
    <mergeCell ref="KWN6:KWN7"/>
    <mergeCell ref="KVZ6:KVZ7"/>
    <mergeCell ref="KWA6:KWC6"/>
    <mergeCell ref="KWD6:KWD7"/>
    <mergeCell ref="KWE6:KWE7"/>
    <mergeCell ref="KWF6:KWH6"/>
    <mergeCell ref="KVT6:KVT7"/>
    <mergeCell ref="KVU6:KVU7"/>
    <mergeCell ref="KVV6:KVW6"/>
    <mergeCell ref="KVX6:KVX7"/>
    <mergeCell ref="KVY6:KVY7"/>
    <mergeCell ref="KVN6:KVN7"/>
    <mergeCell ref="KVO6:KVO7"/>
    <mergeCell ref="KVP6:KVP7"/>
    <mergeCell ref="KVR6:KVR7"/>
    <mergeCell ref="KVS6:KVS7"/>
    <mergeCell ref="KYZ6:KYZ7"/>
    <mergeCell ref="KZA6:KZA7"/>
    <mergeCell ref="KZB6:KZC6"/>
    <mergeCell ref="KZD6:KZD7"/>
    <mergeCell ref="KZE6:KZE7"/>
    <mergeCell ref="KYT6:KYT7"/>
    <mergeCell ref="KYU6:KYU7"/>
    <mergeCell ref="KYV6:KYV7"/>
    <mergeCell ref="KYX6:KYX7"/>
    <mergeCell ref="KYY6:KYY7"/>
    <mergeCell ref="KYK6:KYK7"/>
    <mergeCell ref="KYL6:KYN6"/>
    <mergeCell ref="KYO6:KYO7"/>
    <mergeCell ref="KYP6:KYP7"/>
    <mergeCell ref="KYQ6:KYS6"/>
    <mergeCell ref="KYE6:KYE7"/>
    <mergeCell ref="KYF6:KYF7"/>
    <mergeCell ref="KYG6:KYH6"/>
    <mergeCell ref="KYI6:KYI7"/>
    <mergeCell ref="KYJ6:KYJ7"/>
    <mergeCell ref="KXY6:KXY7"/>
    <mergeCell ref="KXZ6:KXZ7"/>
    <mergeCell ref="KYA6:KYA7"/>
    <mergeCell ref="KYC6:KYC7"/>
    <mergeCell ref="KYD6:KYD7"/>
    <mergeCell ref="KXP6:KXP7"/>
    <mergeCell ref="KXQ6:KXS6"/>
    <mergeCell ref="KXT6:KXT7"/>
    <mergeCell ref="KXU6:KXU7"/>
    <mergeCell ref="KXV6:KXX6"/>
    <mergeCell ref="KXJ6:KXJ7"/>
    <mergeCell ref="KXK6:KXK7"/>
    <mergeCell ref="KXL6:KXM6"/>
    <mergeCell ref="KXN6:KXN7"/>
    <mergeCell ref="KXO6:KXO7"/>
    <mergeCell ref="LAV6:LAV7"/>
    <mergeCell ref="LAW6:LAY6"/>
    <mergeCell ref="LAZ6:LAZ7"/>
    <mergeCell ref="LBA6:LBA7"/>
    <mergeCell ref="LBB6:LBD6"/>
    <mergeCell ref="LAP6:LAP7"/>
    <mergeCell ref="LAQ6:LAQ7"/>
    <mergeCell ref="LAR6:LAS6"/>
    <mergeCell ref="LAT6:LAT7"/>
    <mergeCell ref="LAU6:LAU7"/>
    <mergeCell ref="LAJ6:LAJ7"/>
    <mergeCell ref="LAK6:LAK7"/>
    <mergeCell ref="LAL6:LAL7"/>
    <mergeCell ref="LAN6:LAN7"/>
    <mergeCell ref="LAO6:LAO7"/>
    <mergeCell ref="LAA6:LAA7"/>
    <mergeCell ref="LAB6:LAD6"/>
    <mergeCell ref="LAE6:LAE7"/>
    <mergeCell ref="LAF6:LAF7"/>
    <mergeCell ref="LAG6:LAI6"/>
    <mergeCell ref="KZU6:KZU7"/>
    <mergeCell ref="KZV6:KZV7"/>
    <mergeCell ref="KZW6:KZX6"/>
    <mergeCell ref="KZY6:KZY7"/>
    <mergeCell ref="KZZ6:KZZ7"/>
    <mergeCell ref="KZO6:KZO7"/>
    <mergeCell ref="KZP6:KZP7"/>
    <mergeCell ref="KZQ6:KZQ7"/>
    <mergeCell ref="KZS6:KZS7"/>
    <mergeCell ref="KZT6:KZT7"/>
    <mergeCell ref="KZF6:KZF7"/>
    <mergeCell ref="KZG6:KZI6"/>
    <mergeCell ref="KZJ6:KZJ7"/>
    <mergeCell ref="KZK6:KZK7"/>
    <mergeCell ref="KZL6:KZN6"/>
    <mergeCell ref="LCU6:LCU7"/>
    <mergeCell ref="LCV6:LCV7"/>
    <mergeCell ref="LCW6:LCW7"/>
    <mergeCell ref="LCY6:LCY7"/>
    <mergeCell ref="LCZ6:LCZ7"/>
    <mergeCell ref="LCL6:LCL7"/>
    <mergeCell ref="LCM6:LCO6"/>
    <mergeCell ref="LCP6:LCP7"/>
    <mergeCell ref="LCQ6:LCQ7"/>
    <mergeCell ref="LCR6:LCT6"/>
    <mergeCell ref="LCF6:LCF7"/>
    <mergeCell ref="LCG6:LCG7"/>
    <mergeCell ref="LCH6:LCI6"/>
    <mergeCell ref="LCJ6:LCJ7"/>
    <mergeCell ref="LCK6:LCK7"/>
    <mergeCell ref="LBZ6:LBZ7"/>
    <mergeCell ref="LCA6:LCA7"/>
    <mergeCell ref="LCB6:LCB7"/>
    <mergeCell ref="LCD6:LCD7"/>
    <mergeCell ref="LCE6:LCE7"/>
    <mergeCell ref="LBQ6:LBQ7"/>
    <mergeCell ref="LBR6:LBT6"/>
    <mergeCell ref="LBU6:LBU7"/>
    <mergeCell ref="LBV6:LBV7"/>
    <mergeCell ref="LBW6:LBY6"/>
    <mergeCell ref="LBK6:LBK7"/>
    <mergeCell ref="LBL6:LBL7"/>
    <mergeCell ref="LBM6:LBN6"/>
    <mergeCell ref="LBO6:LBO7"/>
    <mergeCell ref="LBP6:LBP7"/>
    <mergeCell ref="LBE6:LBE7"/>
    <mergeCell ref="LBF6:LBF7"/>
    <mergeCell ref="LBG6:LBG7"/>
    <mergeCell ref="LBI6:LBI7"/>
    <mergeCell ref="LBJ6:LBJ7"/>
    <mergeCell ref="LEQ6:LEQ7"/>
    <mergeCell ref="LER6:LER7"/>
    <mergeCell ref="LES6:LET6"/>
    <mergeCell ref="LEU6:LEU7"/>
    <mergeCell ref="LEV6:LEV7"/>
    <mergeCell ref="LEK6:LEK7"/>
    <mergeCell ref="LEL6:LEL7"/>
    <mergeCell ref="LEM6:LEM7"/>
    <mergeCell ref="LEO6:LEO7"/>
    <mergeCell ref="LEP6:LEP7"/>
    <mergeCell ref="LEB6:LEB7"/>
    <mergeCell ref="LEC6:LEE6"/>
    <mergeCell ref="LEF6:LEF7"/>
    <mergeCell ref="LEG6:LEG7"/>
    <mergeCell ref="LEH6:LEJ6"/>
    <mergeCell ref="LDV6:LDV7"/>
    <mergeCell ref="LDW6:LDW7"/>
    <mergeCell ref="LDX6:LDY6"/>
    <mergeCell ref="LDZ6:LDZ7"/>
    <mergeCell ref="LEA6:LEA7"/>
    <mergeCell ref="LDP6:LDP7"/>
    <mergeCell ref="LDQ6:LDQ7"/>
    <mergeCell ref="LDR6:LDR7"/>
    <mergeCell ref="LDT6:LDT7"/>
    <mergeCell ref="LDU6:LDU7"/>
    <mergeCell ref="LDG6:LDG7"/>
    <mergeCell ref="LDH6:LDJ6"/>
    <mergeCell ref="LDK6:LDK7"/>
    <mergeCell ref="LDL6:LDL7"/>
    <mergeCell ref="LDM6:LDO6"/>
    <mergeCell ref="LDA6:LDA7"/>
    <mergeCell ref="LDB6:LDB7"/>
    <mergeCell ref="LDC6:LDD6"/>
    <mergeCell ref="LDE6:LDE7"/>
    <mergeCell ref="LDF6:LDF7"/>
    <mergeCell ref="LGM6:LGM7"/>
    <mergeCell ref="LGN6:LGP6"/>
    <mergeCell ref="LGQ6:LGQ7"/>
    <mergeCell ref="LGR6:LGR7"/>
    <mergeCell ref="LGS6:LGU6"/>
    <mergeCell ref="LGG6:LGG7"/>
    <mergeCell ref="LGH6:LGH7"/>
    <mergeCell ref="LGI6:LGJ6"/>
    <mergeCell ref="LGK6:LGK7"/>
    <mergeCell ref="LGL6:LGL7"/>
    <mergeCell ref="LGA6:LGA7"/>
    <mergeCell ref="LGB6:LGB7"/>
    <mergeCell ref="LGC6:LGC7"/>
    <mergeCell ref="LGE6:LGE7"/>
    <mergeCell ref="LGF6:LGF7"/>
    <mergeCell ref="LFR6:LFR7"/>
    <mergeCell ref="LFS6:LFU6"/>
    <mergeCell ref="LFV6:LFV7"/>
    <mergeCell ref="LFW6:LFW7"/>
    <mergeCell ref="LFX6:LFZ6"/>
    <mergeCell ref="LFL6:LFL7"/>
    <mergeCell ref="LFM6:LFM7"/>
    <mergeCell ref="LFN6:LFO6"/>
    <mergeCell ref="LFP6:LFP7"/>
    <mergeCell ref="LFQ6:LFQ7"/>
    <mergeCell ref="LFF6:LFF7"/>
    <mergeCell ref="LFG6:LFG7"/>
    <mergeCell ref="LFH6:LFH7"/>
    <mergeCell ref="LFJ6:LFJ7"/>
    <mergeCell ref="LFK6:LFK7"/>
    <mergeCell ref="LEW6:LEW7"/>
    <mergeCell ref="LEX6:LEZ6"/>
    <mergeCell ref="LFA6:LFA7"/>
    <mergeCell ref="LFB6:LFB7"/>
    <mergeCell ref="LFC6:LFE6"/>
    <mergeCell ref="LIL6:LIL7"/>
    <mergeCell ref="LIM6:LIM7"/>
    <mergeCell ref="LIN6:LIN7"/>
    <mergeCell ref="LIP6:LIP7"/>
    <mergeCell ref="LIQ6:LIQ7"/>
    <mergeCell ref="LIC6:LIC7"/>
    <mergeCell ref="LID6:LIF6"/>
    <mergeCell ref="LIG6:LIG7"/>
    <mergeCell ref="LIH6:LIH7"/>
    <mergeCell ref="LII6:LIK6"/>
    <mergeCell ref="LHW6:LHW7"/>
    <mergeCell ref="LHX6:LHX7"/>
    <mergeCell ref="LHY6:LHZ6"/>
    <mergeCell ref="LIA6:LIA7"/>
    <mergeCell ref="LIB6:LIB7"/>
    <mergeCell ref="LHQ6:LHQ7"/>
    <mergeCell ref="LHR6:LHR7"/>
    <mergeCell ref="LHS6:LHS7"/>
    <mergeCell ref="LHU6:LHU7"/>
    <mergeCell ref="LHV6:LHV7"/>
    <mergeCell ref="LHH6:LHH7"/>
    <mergeCell ref="LHI6:LHK6"/>
    <mergeCell ref="LHL6:LHL7"/>
    <mergeCell ref="LHM6:LHM7"/>
    <mergeCell ref="LHN6:LHP6"/>
    <mergeCell ref="LHB6:LHB7"/>
    <mergeCell ref="LHC6:LHC7"/>
    <mergeCell ref="LHD6:LHE6"/>
    <mergeCell ref="LHF6:LHF7"/>
    <mergeCell ref="LHG6:LHG7"/>
    <mergeCell ref="LGV6:LGV7"/>
    <mergeCell ref="LGW6:LGW7"/>
    <mergeCell ref="LGX6:LGX7"/>
    <mergeCell ref="LGZ6:LGZ7"/>
    <mergeCell ref="LHA6:LHA7"/>
    <mergeCell ref="LKH6:LKH7"/>
    <mergeCell ref="LKI6:LKI7"/>
    <mergeCell ref="LKJ6:LKK6"/>
    <mergeCell ref="LKL6:LKL7"/>
    <mergeCell ref="LKM6:LKM7"/>
    <mergeCell ref="LKB6:LKB7"/>
    <mergeCell ref="LKC6:LKC7"/>
    <mergeCell ref="LKD6:LKD7"/>
    <mergeCell ref="LKF6:LKF7"/>
    <mergeCell ref="LKG6:LKG7"/>
    <mergeCell ref="LJS6:LJS7"/>
    <mergeCell ref="LJT6:LJV6"/>
    <mergeCell ref="LJW6:LJW7"/>
    <mergeCell ref="LJX6:LJX7"/>
    <mergeCell ref="LJY6:LKA6"/>
    <mergeCell ref="LJM6:LJM7"/>
    <mergeCell ref="LJN6:LJN7"/>
    <mergeCell ref="LJO6:LJP6"/>
    <mergeCell ref="LJQ6:LJQ7"/>
    <mergeCell ref="LJR6:LJR7"/>
    <mergeCell ref="LJG6:LJG7"/>
    <mergeCell ref="LJH6:LJH7"/>
    <mergeCell ref="LJI6:LJI7"/>
    <mergeCell ref="LJK6:LJK7"/>
    <mergeCell ref="LJL6:LJL7"/>
    <mergeCell ref="LIX6:LIX7"/>
    <mergeCell ref="LIY6:LJA6"/>
    <mergeCell ref="LJB6:LJB7"/>
    <mergeCell ref="LJC6:LJC7"/>
    <mergeCell ref="LJD6:LJF6"/>
    <mergeCell ref="LIR6:LIR7"/>
    <mergeCell ref="LIS6:LIS7"/>
    <mergeCell ref="LIT6:LIU6"/>
    <mergeCell ref="LIV6:LIV7"/>
    <mergeCell ref="LIW6:LIW7"/>
    <mergeCell ref="LMD6:LMD7"/>
    <mergeCell ref="LME6:LMG6"/>
    <mergeCell ref="LMH6:LMH7"/>
    <mergeCell ref="LMI6:LMI7"/>
    <mergeCell ref="LMJ6:LML6"/>
    <mergeCell ref="LLX6:LLX7"/>
    <mergeCell ref="LLY6:LLY7"/>
    <mergeCell ref="LLZ6:LMA6"/>
    <mergeCell ref="LMB6:LMB7"/>
    <mergeCell ref="LMC6:LMC7"/>
    <mergeCell ref="LLR6:LLR7"/>
    <mergeCell ref="LLS6:LLS7"/>
    <mergeCell ref="LLT6:LLT7"/>
    <mergeCell ref="LLV6:LLV7"/>
    <mergeCell ref="LLW6:LLW7"/>
    <mergeCell ref="LLI6:LLI7"/>
    <mergeCell ref="LLJ6:LLL6"/>
    <mergeCell ref="LLM6:LLM7"/>
    <mergeCell ref="LLN6:LLN7"/>
    <mergeCell ref="LLO6:LLQ6"/>
    <mergeCell ref="LLC6:LLC7"/>
    <mergeCell ref="LLD6:LLD7"/>
    <mergeCell ref="LLE6:LLF6"/>
    <mergeCell ref="LLG6:LLG7"/>
    <mergeCell ref="LLH6:LLH7"/>
    <mergeCell ref="LKW6:LKW7"/>
    <mergeCell ref="LKX6:LKX7"/>
    <mergeCell ref="LKY6:LKY7"/>
    <mergeCell ref="LLA6:LLA7"/>
    <mergeCell ref="LLB6:LLB7"/>
    <mergeCell ref="LKN6:LKN7"/>
    <mergeCell ref="LKO6:LKQ6"/>
    <mergeCell ref="LKR6:LKR7"/>
    <mergeCell ref="LKS6:LKS7"/>
    <mergeCell ref="LKT6:LKV6"/>
    <mergeCell ref="LOC6:LOC7"/>
    <mergeCell ref="LOD6:LOD7"/>
    <mergeCell ref="LOE6:LOE7"/>
    <mergeCell ref="LOG6:LOG7"/>
    <mergeCell ref="LOH6:LOH7"/>
    <mergeCell ref="LNT6:LNT7"/>
    <mergeCell ref="LNU6:LNW6"/>
    <mergeCell ref="LNX6:LNX7"/>
    <mergeCell ref="LNY6:LNY7"/>
    <mergeCell ref="LNZ6:LOB6"/>
    <mergeCell ref="LNN6:LNN7"/>
    <mergeCell ref="LNO6:LNO7"/>
    <mergeCell ref="LNP6:LNQ6"/>
    <mergeCell ref="LNR6:LNR7"/>
    <mergeCell ref="LNS6:LNS7"/>
    <mergeCell ref="LNH6:LNH7"/>
    <mergeCell ref="LNI6:LNI7"/>
    <mergeCell ref="LNJ6:LNJ7"/>
    <mergeCell ref="LNL6:LNL7"/>
    <mergeCell ref="LNM6:LNM7"/>
    <mergeCell ref="LMY6:LMY7"/>
    <mergeCell ref="LMZ6:LNB6"/>
    <mergeCell ref="LNC6:LNC7"/>
    <mergeCell ref="LND6:LND7"/>
    <mergeCell ref="LNE6:LNG6"/>
    <mergeCell ref="LMS6:LMS7"/>
    <mergeCell ref="LMT6:LMT7"/>
    <mergeCell ref="LMU6:LMV6"/>
    <mergeCell ref="LMW6:LMW7"/>
    <mergeCell ref="LMX6:LMX7"/>
    <mergeCell ref="LMM6:LMM7"/>
    <mergeCell ref="LMN6:LMN7"/>
    <mergeCell ref="LMO6:LMO7"/>
    <mergeCell ref="LMQ6:LMQ7"/>
    <mergeCell ref="LMR6:LMR7"/>
    <mergeCell ref="LPY6:LPY7"/>
    <mergeCell ref="LPZ6:LPZ7"/>
    <mergeCell ref="LQA6:LQB6"/>
    <mergeCell ref="LQC6:LQC7"/>
    <mergeCell ref="LQD6:LQD7"/>
    <mergeCell ref="LPS6:LPS7"/>
    <mergeCell ref="LPT6:LPT7"/>
    <mergeCell ref="LPU6:LPU7"/>
    <mergeCell ref="LPW6:LPW7"/>
    <mergeCell ref="LPX6:LPX7"/>
    <mergeCell ref="LPJ6:LPJ7"/>
    <mergeCell ref="LPK6:LPM6"/>
    <mergeCell ref="LPN6:LPN7"/>
    <mergeCell ref="LPO6:LPO7"/>
    <mergeCell ref="LPP6:LPR6"/>
    <mergeCell ref="LPD6:LPD7"/>
    <mergeCell ref="LPE6:LPE7"/>
    <mergeCell ref="LPF6:LPG6"/>
    <mergeCell ref="LPH6:LPH7"/>
    <mergeCell ref="LPI6:LPI7"/>
    <mergeCell ref="LOX6:LOX7"/>
    <mergeCell ref="LOY6:LOY7"/>
    <mergeCell ref="LOZ6:LOZ7"/>
    <mergeCell ref="LPB6:LPB7"/>
    <mergeCell ref="LPC6:LPC7"/>
    <mergeCell ref="LOO6:LOO7"/>
    <mergeCell ref="LOP6:LOR6"/>
    <mergeCell ref="LOS6:LOS7"/>
    <mergeCell ref="LOT6:LOT7"/>
    <mergeCell ref="LOU6:LOW6"/>
    <mergeCell ref="LOI6:LOI7"/>
    <mergeCell ref="LOJ6:LOJ7"/>
    <mergeCell ref="LOK6:LOL6"/>
    <mergeCell ref="LOM6:LOM7"/>
    <mergeCell ref="LON6:LON7"/>
    <mergeCell ref="LRU6:LRU7"/>
    <mergeCell ref="LRV6:LRX6"/>
    <mergeCell ref="LRY6:LRY7"/>
    <mergeCell ref="LRZ6:LRZ7"/>
    <mergeCell ref="LSA6:LSC6"/>
    <mergeCell ref="LRO6:LRO7"/>
    <mergeCell ref="LRP6:LRP7"/>
    <mergeCell ref="LRQ6:LRR6"/>
    <mergeCell ref="LRS6:LRS7"/>
    <mergeCell ref="LRT6:LRT7"/>
    <mergeCell ref="LRI6:LRI7"/>
    <mergeCell ref="LRJ6:LRJ7"/>
    <mergeCell ref="LRK6:LRK7"/>
    <mergeCell ref="LRM6:LRM7"/>
    <mergeCell ref="LRN6:LRN7"/>
    <mergeCell ref="LQZ6:LQZ7"/>
    <mergeCell ref="LRA6:LRC6"/>
    <mergeCell ref="LRD6:LRD7"/>
    <mergeCell ref="LRE6:LRE7"/>
    <mergeCell ref="LRF6:LRH6"/>
    <mergeCell ref="LQT6:LQT7"/>
    <mergeCell ref="LQU6:LQU7"/>
    <mergeCell ref="LQV6:LQW6"/>
    <mergeCell ref="LQX6:LQX7"/>
    <mergeCell ref="LQY6:LQY7"/>
    <mergeCell ref="LQN6:LQN7"/>
    <mergeCell ref="LQO6:LQO7"/>
    <mergeCell ref="LQP6:LQP7"/>
    <mergeCell ref="LQR6:LQR7"/>
    <mergeCell ref="LQS6:LQS7"/>
    <mergeCell ref="LQE6:LQE7"/>
    <mergeCell ref="LQF6:LQH6"/>
    <mergeCell ref="LQI6:LQI7"/>
    <mergeCell ref="LQJ6:LQJ7"/>
    <mergeCell ref="LQK6:LQM6"/>
    <mergeCell ref="LTT6:LTT7"/>
    <mergeCell ref="LTU6:LTU7"/>
    <mergeCell ref="LTV6:LTV7"/>
    <mergeCell ref="LTX6:LTX7"/>
    <mergeCell ref="LTY6:LTY7"/>
    <mergeCell ref="LTK6:LTK7"/>
    <mergeCell ref="LTL6:LTN6"/>
    <mergeCell ref="LTO6:LTO7"/>
    <mergeCell ref="LTP6:LTP7"/>
    <mergeCell ref="LTQ6:LTS6"/>
    <mergeCell ref="LTE6:LTE7"/>
    <mergeCell ref="LTF6:LTF7"/>
    <mergeCell ref="LTG6:LTH6"/>
    <mergeCell ref="LTI6:LTI7"/>
    <mergeCell ref="LTJ6:LTJ7"/>
    <mergeCell ref="LSY6:LSY7"/>
    <mergeCell ref="LSZ6:LSZ7"/>
    <mergeCell ref="LTA6:LTA7"/>
    <mergeCell ref="LTC6:LTC7"/>
    <mergeCell ref="LTD6:LTD7"/>
    <mergeCell ref="LSP6:LSP7"/>
    <mergeCell ref="LSQ6:LSS6"/>
    <mergeCell ref="LST6:LST7"/>
    <mergeCell ref="LSU6:LSU7"/>
    <mergeCell ref="LSV6:LSX6"/>
    <mergeCell ref="LSJ6:LSJ7"/>
    <mergeCell ref="LSK6:LSK7"/>
    <mergeCell ref="LSL6:LSM6"/>
    <mergeCell ref="LSN6:LSN7"/>
    <mergeCell ref="LSO6:LSO7"/>
    <mergeCell ref="LSD6:LSD7"/>
    <mergeCell ref="LSE6:LSE7"/>
    <mergeCell ref="LSF6:LSF7"/>
    <mergeCell ref="LSH6:LSH7"/>
    <mergeCell ref="LSI6:LSI7"/>
    <mergeCell ref="LVP6:LVP7"/>
    <mergeCell ref="LVQ6:LVQ7"/>
    <mergeCell ref="LVR6:LVS6"/>
    <mergeCell ref="LVT6:LVT7"/>
    <mergeCell ref="LVU6:LVU7"/>
    <mergeCell ref="LVJ6:LVJ7"/>
    <mergeCell ref="LVK6:LVK7"/>
    <mergeCell ref="LVL6:LVL7"/>
    <mergeCell ref="LVN6:LVN7"/>
    <mergeCell ref="LVO6:LVO7"/>
    <mergeCell ref="LVA6:LVA7"/>
    <mergeCell ref="LVB6:LVD6"/>
    <mergeCell ref="LVE6:LVE7"/>
    <mergeCell ref="LVF6:LVF7"/>
    <mergeCell ref="LVG6:LVI6"/>
    <mergeCell ref="LUU6:LUU7"/>
    <mergeCell ref="LUV6:LUV7"/>
    <mergeCell ref="LUW6:LUX6"/>
    <mergeCell ref="LUY6:LUY7"/>
    <mergeCell ref="LUZ6:LUZ7"/>
    <mergeCell ref="LUO6:LUO7"/>
    <mergeCell ref="LUP6:LUP7"/>
    <mergeCell ref="LUQ6:LUQ7"/>
    <mergeCell ref="LUS6:LUS7"/>
    <mergeCell ref="LUT6:LUT7"/>
    <mergeCell ref="LUF6:LUF7"/>
    <mergeCell ref="LUG6:LUI6"/>
    <mergeCell ref="LUJ6:LUJ7"/>
    <mergeCell ref="LUK6:LUK7"/>
    <mergeCell ref="LUL6:LUN6"/>
    <mergeCell ref="LTZ6:LTZ7"/>
    <mergeCell ref="LUA6:LUA7"/>
    <mergeCell ref="LUB6:LUC6"/>
    <mergeCell ref="LUD6:LUD7"/>
    <mergeCell ref="LUE6:LUE7"/>
    <mergeCell ref="LXL6:LXL7"/>
    <mergeCell ref="LXM6:LXO6"/>
    <mergeCell ref="LXP6:LXP7"/>
    <mergeCell ref="LXQ6:LXQ7"/>
    <mergeCell ref="LXR6:LXT6"/>
    <mergeCell ref="LXF6:LXF7"/>
    <mergeCell ref="LXG6:LXG7"/>
    <mergeCell ref="LXH6:LXI6"/>
    <mergeCell ref="LXJ6:LXJ7"/>
    <mergeCell ref="LXK6:LXK7"/>
    <mergeCell ref="LWZ6:LWZ7"/>
    <mergeCell ref="LXA6:LXA7"/>
    <mergeCell ref="LXB6:LXB7"/>
    <mergeCell ref="LXD6:LXD7"/>
    <mergeCell ref="LXE6:LXE7"/>
    <mergeCell ref="LWQ6:LWQ7"/>
    <mergeCell ref="LWR6:LWT6"/>
    <mergeCell ref="LWU6:LWU7"/>
    <mergeCell ref="LWV6:LWV7"/>
    <mergeCell ref="LWW6:LWY6"/>
    <mergeCell ref="LWK6:LWK7"/>
    <mergeCell ref="LWL6:LWL7"/>
    <mergeCell ref="LWM6:LWN6"/>
    <mergeCell ref="LWO6:LWO7"/>
    <mergeCell ref="LWP6:LWP7"/>
    <mergeCell ref="LWE6:LWE7"/>
    <mergeCell ref="LWF6:LWF7"/>
    <mergeCell ref="LWG6:LWG7"/>
    <mergeCell ref="LWI6:LWI7"/>
    <mergeCell ref="LWJ6:LWJ7"/>
    <mergeCell ref="LVV6:LVV7"/>
    <mergeCell ref="LVW6:LVY6"/>
    <mergeCell ref="LVZ6:LVZ7"/>
    <mergeCell ref="LWA6:LWA7"/>
    <mergeCell ref="LWB6:LWD6"/>
    <mergeCell ref="LZK6:LZK7"/>
    <mergeCell ref="LZL6:LZL7"/>
    <mergeCell ref="LZM6:LZM7"/>
    <mergeCell ref="LZO6:LZO7"/>
    <mergeCell ref="LZP6:LZP7"/>
    <mergeCell ref="LZB6:LZB7"/>
    <mergeCell ref="LZC6:LZE6"/>
    <mergeCell ref="LZF6:LZF7"/>
    <mergeCell ref="LZG6:LZG7"/>
    <mergeCell ref="LZH6:LZJ6"/>
    <mergeCell ref="LYV6:LYV7"/>
    <mergeCell ref="LYW6:LYW7"/>
    <mergeCell ref="LYX6:LYY6"/>
    <mergeCell ref="LYZ6:LYZ7"/>
    <mergeCell ref="LZA6:LZA7"/>
    <mergeCell ref="LYP6:LYP7"/>
    <mergeCell ref="LYQ6:LYQ7"/>
    <mergeCell ref="LYR6:LYR7"/>
    <mergeCell ref="LYT6:LYT7"/>
    <mergeCell ref="LYU6:LYU7"/>
    <mergeCell ref="LYG6:LYG7"/>
    <mergeCell ref="LYH6:LYJ6"/>
    <mergeCell ref="LYK6:LYK7"/>
    <mergeCell ref="LYL6:LYL7"/>
    <mergeCell ref="LYM6:LYO6"/>
    <mergeCell ref="LYA6:LYA7"/>
    <mergeCell ref="LYB6:LYB7"/>
    <mergeCell ref="LYC6:LYD6"/>
    <mergeCell ref="LYE6:LYE7"/>
    <mergeCell ref="LYF6:LYF7"/>
    <mergeCell ref="LXU6:LXU7"/>
    <mergeCell ref="LXV6:LXV7"/>
    <mergeCell ref="LXW6:LXW7"/>
    <mergeCell ref="LXY6:LXY7"/>
    <mergeCell ref="LXZ6:LXZ7"/>
    <mergeCell ref="MBG6:MBG7"/>
    <mergeCell ref="MBH6:MBH7"/>
    <mergeCell ref="MBI6:MBJ6"/>
    <mergeCell ref="MBK6:MBK7"/>
    <mergeCell ref="MBL6:MBL7"/>
    <mergeCell ref="MBA6:MBA7"/>
    <mergeCell ref="MBB6:MBB7"/>
    <mergeCell ref="MBC6:MBC7"/>
    <mergeCell ref="MBE6:MBE7"/>
    <mergeCell ref="MBF6:MBF7"/>
    <mergeCell ref="MAR6:MAR7"/>
    <mergeCell ref="MAS6:MAU6"/>
    <mergeCell ref="MAV6:MAV7"/>
    <mergeCell ref="MAW6:MAW7"/>
    <mergeCell ref="MAX6:MAZ6"/>
    <mergeCell ref="MAL6:MAL7"/>
    <mergeCell ref="MAM6:MAM7"/>
    <mergeCell ref="MAN6:MAO6"/>
    <mergeCell ref="MAP6:MAP7"/>
    <mergeCell ref="MAQ6:MAQ7"/>
    <mergeCell ref="MAF6:MAF7"/>
    <mergeCell ref="MAG6:MAG7"/>
    <mergeCell ref="MAH6:MAH7"/>
    <mergeCell ref="MAJ6:MAJ7"/>
    <mergeCell ref="MAK6:MAK7"/>
    <mergeCell ref="LZW6:LZW7"/>
    <mergeCell ref="LZX6:LZZ6"/>
    <mergeCell ref="MAA6:MAA7"/>
    <mergeCell ref="MAB6:MAB7"/>
    <mergeCell ref="MAC6:MAE6"/>
    <mergeCell ref="LZQ6:LZQ7"/>
    <mergeCell ref="LZR6:LZR7"/>
    <mergeCell ref="LZS6:LZT6"/>
    <mergeCell ref="LZU6:LZU7"/>
    <mergeCell ref="LZV6:LZV7"/>
    <mergeCell ref="MDC6:MDC7"/>
    <mergeCell ref="MDD6:MDF6"/>
    <mergeCell ref="MDG6:MDG7"/>
    <mergeCell ref="MDH6:MDH7"/>
    <mergeCell ref="MDI6:MDK6"/>
    <mergeCell ref="MCW6:MCW7"/>
    <mergeCell ref="MCX6:MCX7"/>
    <mergeCell ref="MCY6:MCZ6"/>
    <mergeCell ref="MDA6:MDA7"/>
    <mergeCell ref="MDB6:MDB7"/>
    <mergeCell ref="MCQ6:MCQ7"/>
    <mergeCell ref="MCR6:MCR7"/>
    <mergeCell ref="MCS6:MCS7"/>
    <mergeCell ref="MCU6:MCU7"/>
    <mergeCell ref="MCV6:MCV7"/>
    <mergeCell ref="MCH6:MCH7"/>
    <mergeCell ref="MCI6:MCK6"/>
    <mergeCell ref="MCL6:MCL7"/>
    <mergeCell ref="MCM6:MCM7"/>
    <mergeCell ref="MCN6:MCP6"/>
    <mergeCell ref="MCB6:MCB7"/>
    <mergeCell ref="MCC6:MCC7"/>
    <mergeCell ref="MCD6:MCE6"/>
    <mergeCell ref="MCF6:MCF7"/>
    <mergeCell ref="MCG6:MCG7"/>
    <mergeCell ref="MBV6:MBV7"/>
    <mergeCell ref="MBW6:MBW7"/>
    <mergeCell ref="MBX6:MBX7"/>
    <mergeCell ref="MBZ6:MBZ7"/>
    <mergeCell ref="MCA6:MCA7"/>
    <mergeCell ref="MBM6:MBM7"/>
    <mergeCell ref="MBN6:MBP6"/>
    <mergeCell ref="MBQ6:MBQ7"/>
    <mergeCell ref="MBR6:MBR7"/>
    <mergeCell ref="MBS6:MBU6"/>
    <mergeCell ref="MFB6:MFB7"/>
    <mergeCell ref="MFC6:MFC7"/>
    <mergeCell ref="MFD6:MFD7"/>
    <mergeCell ref="MFF6:MFF7"/>
    <mergeCell ref="MFG6:MFG7"/>
    <mergeCell ref="MES6:MES7"/>
    <mergeCell ref="MET6:MEV6"/>
    <mergeCell ref="MEW6:MEW7"/>
    <mergeCell ref="MEX6:MEX7"/>
    <mergeCell ref="MEY6:MFA6"/>
    <mergeCell ref="MEM6:MEM7"/>
    <mergeCell ref="MEN6:MEN7"/>
    <mergeCell ref="MEO6:MEP6"/>
    <mergeCell ref="MEQ6:MEQ7"/>
    <mergeCell ref="MER6:MER7"/>
    <mergeCell ref="MEG6:MEG7"/>
    <mergeCell ref="MEH6:MEH7"/>
    <mergeCell ref="MEI6:MEI7"/>
    <mergeCell ref="MEK6:MEK7"/>
    <mergeCell ref="MEL6:MEL7"/>
    <mergeCell ref="MDX6:MDX7"/>
    <mergeCell ref="MDY6:MEA6"/>
    <mergeCell ref="MEB6:MEB7"/>
    <mergeCell ref="MEC6:MEC7"/>
    <mergeCell ref="MED6:MEF6"/>
    <mergeCell ref="MDR6:MDR7"/>
    <mergeCell ref="MDS6:MDS7"/>
    <mergeCell ref="MDT6:MDU6"/>
    <mergeCell ref="MDV6:MDV7"/>
    <mergeCell ref="MDW6:MDW7"/>
    <mergeCell ref="MDL6:MDL7"/>
    <mergeCell ref="MDM6:MDM7"/>
    <mergeCell ref="MDN6:MDN7"/>
    <mergeCell ref="MDP6:MDP7"/>
    <mergeCell ref="MDQ6:MDQ7"/>
    <mergeCell ref="MGX6:MGX7"/>
    <mergeCell ref="MGY6:MGY7"/>
    <mergeCell ref="MGZ6:MHA6"/>
    <mergeCell ref="MHB6:MHB7"/>
    <mergeCell ref="MHC6:MHC7"/>
    <mergeCell ref="MGR6:MGR7"/>
    <mergeCell ref="MGS6:MGS7"/>
    <mergeCell ref="MGT6:MGT7"/>
    <mergeCell ref="MGV6:MGV7"/>
    <mergeCell ref="MGW6:MGW7"/>
    <mergeCell ref="MGI6:MGI7"/>
    <mergeCell ref="MGJ6:MGL6"/>
    <mergeCell ref="MGM6:MGM7"/>
    <mergeCell ref="MGN6:MGN7"/>
    <mergeCell ref="MGO6:MGQ6"/>
    <mergeCell ref="MGC6:MGC7"/>
    <mergeCell ref="MGD6:MGD7"/>
    <mergeCell ref="MGE6:MGF6"/>
    <mergeCell ref="MGG6:MGG7"/>
    <mergeCell ref="MGH6:MGH7"/>
    <mergeCell ref="MFW6:MFW7"/>
    <mergeCell ref="MFX6:MFX7"/>
    <mergeCell ref="MFY6:MFY7"/>
    <mergeCell ref="MGA6:MGA7"/>
    <mergeCell ref="MGB6:MGB7"/>
    <mergeCell ref="MFN6:MFN7"/>
    <mergeCell ref="MFO6:MFQ6"/>
    <mergeCell ref="MFR6:MFR7"/>
    <mergeCell ref="MFS6:MFS7"/>
    <mergeCell ref="MFT6:MFV6"/>
    <mergeCell ref="MFH6:MFH7"/>
    <mergeCell ref="MFI6:MFI7"/>
    <mergeCell ref="MFJ6:MFK6"/>
    <mergeCell ref="MFL6:MFL7"/>
    <mergeCell ref="MFM6:MFM7"/>
    <mergeCell ref="MIT6:MIT7"/>
    <mergeCell ref="MIU6:MIW6"/>
    <mergeCell ref="MIX6:MIX7"/>
    <mergeCell ref="MIY6:MIY7"/>
    <mergeCell ref="MIZ6:MJB6"/>
    <mergeCell ref="MIN6:MIN7"/>
    <mergeCell ref="MIO6:MIO7"/>
    <mergeCell ref="MIP6:MIQ6"/>
    <mergeCell ref="MIR6:MIR7"/>
    <mergeCell ref="MIS6:MIS7"/>
    <mergeCell ref="MIH6:MIH7"/>
    <mergeCell ref="MII6:MII7"/>
    <mergeCell ref="MIJ6:MIJ7"/>
    <mergeCell ref="MIL6:MIL7"/>
    <mergeCell ref="MIM6:MIM7"/>
    <mergeCell ref="MHY6:MHY7"/>
    <mergeCell ref="MHZ6:MIB6"/>
    <mergeCell ref="MIC6:MIC7"/>
    <mergeCell ref="MID6:MID7"/>
    <mergeCell ref="MIE6:MIG6"/>
    <mergeCell ref="MHS6:MHS7"/>
    <mergeCell ref="MHT6:MHT7"/>
    <mergeCell ref="MHU6:MHV6"/>
    <mergeCell ref="MHW6:MHW7"/>
    <mergeCell ref="MHX6:MHX7"/>
    <mergeCell ref="MHM6:MHM7"/>
    <mergeCell ref="MHN6:MHN7"/>
    <mergeCell ref="MHO6:MHO7"/>
    <mergeCell ref="MHQ6:MHQ7"/>
    <mergeCell ref="MHR6:MHR7"/>
    <mergeCell ref="MHD6:MHD7"/>
    <mergeCell ref="MHE6:MHG6"/>
    <mergeCell ref="MHH6:MHH7"/>
    <mergeCell ref="MHI6:MHI7"/>
    <mergeCell ref="MHJ6:MHL6"/>
    <mergeCell ref="MKS6:MKS7"/>
    <mergeCell ref="MKT6:MKT7"/>
    <mergeCell ref="MKU6:MKU7"/>
    <mergeCell ref="MKW6:MKW7"/>
    <mergeCell ref="MKX6:MKX7"/>
    <mergeCell ref="MKJ6:MKJ7"/>
    <mergeCell ref="MKK6:MKM6"/>
    <mergeCell ref="MKN6:MKN7"/>
    <mergeCell ref="MKO6:MKO7"/>
    <mergeCell ref="MKP6:MKR6"/>
    <mergeCell ref="MKD6:MKD7"/>
    <mergeCell ref="MKE6:MKE7"/>
    <mergeCell ref="MKF6:MKG6"/>
    <mergeCell ref="MKH6:MKH7"/>
    <mergeCell ref="MKI6:MKI7"/>
    <mergeCell ref="MJX6:MJX7"/>
    <mergeCell ref="MJY6:MJY7"/>
    <mergeCell ref="MJZ6:MJZ7"/>
    <mergeCell ref="MKB6:MKB7"/>
    <mergeCell ref="MKC6:MKC7"/>
    <mergeCell ref="MJO6:MJO7"/>
    <mergeCell ref="MJP6:MJR6"/>
    <mergeCell ref="MJS6:MJS7"/>
    <mergeCell ref="MJT6:MJT7"/>
    <mergeCell ref="MJU6:MJW6"/>
    <mergeCell ref="MJI6:MJI7"/>
    <mergeCell ref="MJJ6:MJJ7"/>
    <mergeCell ref="MJK6:MJL6"/>
    <mergeCell ref="MJM6:MJM7"/>
    <mergeCell ref="MJN6:MJN7"/>
    <mergeCell ref="MJC6:MJC7"/>
    <mergeCell ref="MJD6:MJD7"/>
    <mergeCell ref="MJE6:MJE7"/>
    <mergeCell ref="MJG6:MJG7"/>
    <mergeCell ref="MJH6:MJH7"/>
    <mergeCell ref="MMO6:MMO7"/>
    <mergeCell ref="MMP6:MMP7"/>
    <mergeCell ref="MMQ6:MMR6"/>
    <mergeCell ref="MMS6:MMS7"/>
    <mergeCell ref="MMT6:MMT7"/>
    <mergeCell ref="MMI6:MMI7"/>
    <mergeCell ref="MMJ6:MMJ7"/>
    <mergeCell ref="MMK6:MMK7"/>
    <mergeCell ref="MMM6:MMM7"/>
    <mergeCell ref="MMN6:MMN7"/>
    <mergeCell ref="MLZ6:MLZ7"/>
    <mergeCell ref="MMA6:MMC6"/>
    <mergeCell ref="MMD6:MMD7"/>
    <mergeCell ref="MME6:MME7"/>
    <mergeCell ref="MMF6:MMH6"/>
    <mergeCell ref="MLT6:MLT7"/>
    <mergeCell ref="MLU6:MLU7"/>
    <mergeCell ref="MLV6:MLW6"/>
    <mergeCell ref="MLX6:MLX7"/>
    <mergeCell ref="MLY6:MLY7"/>
    <mergeCell ref="MLN6:MLN7"/>
    <mergeCell ref="MLO6:MLO7"/>
    <mergeCell ref="MLP6:MLP7"/>
    <mergeCell ref="MLR6:MLR7"/>
    <mergeCell ref="MLS6:MLS7"/>
    <mergeCell ref="MLE6:MLE7"/>
    <mergeCell ref="MLF6:MLH6"/>
    <mergeCell ref="MLI6:MLI7"/>
    <mergeCell ref="MLJ6:MLJ7"/>
    <mergeCell ref="MLK6:MLM6"/>
    <mergeCell ref="MKY6:MKY7"/>
    <mergeCell ref="MKZ6:MKZ7"/>
    <mergeCell ref="MLA6:MLB6"/>
    <mergeCell ref="MLC6:MLC7"/>
    <mergeCell ref="MLD6:MLD7"/>
    <mergeCell ref="MOK6:MOK7"/>
    <mergeCell ref="MOL6:MON6"/>
    <mergeCell ref="MOO6:MOO7"/>
    <mergeCell ref="MOP6:MOP7"/>
    <mergeCell ref="MOQ6:MOS6"/>
    <mergeCell ref="MOE6:MOE7"/>
    <mergeCell ref="MOF6:MOF7"/>
    <mergeCell ref="MOG6:MOH6"/>
    <mergeCell ref="MOI6:MOI7"/>
    <mergeCell ref="MOJ6:MOJ7"/>
    <mergeCell ref="MNY6:MNY7"/>
    <mergeCell ref="MNZ6:MNZ7"/>
    <mergeCell ref="MOA6:MOA7"/>
    <mergeCell ref="MOC6:MOC7"/>
    <mergeCell ref="MOD6:MOD7"/>
    <mergeCell ref="MNP6:MNP7"/>
    <mergeCell ref="MNQ6:MNS6"/>
    <mergeCell ref="MNT6:MNT7"/>
    <mergeCell ref="MNU6:MNU7"/>
    <mergeCell ref="MNV6:MNX6"/>
    <mergeCell ref="MNJ6:MNJ7"/>
    <mergeCell ref="MNK6:MNK7"/>
    <mergeCell ref="MNL6:MNM6"/>
    <mergeCell ref="MNN6:MNN7"/>
    <mergeCell ref="MNO6:MNO7"/>
    <mergeCell ref="MND6:MND7"/>
    <mergeCell ref="MNE6:MNE7"/>
    <mergeCell ref="MNF6:MNF7"/>
    <mergeCell ref="MNH6:MNH7"/>
    <mergeCell ref="MNI6:MNI7"/>
    <mergeCell ref="MMU6:MMU7"/>
    <mergeCell ref="MMV6:MMX6"/>
    <mergeCell ref="MMY6:MMY7"/>
    <mergeCell ref="MMZ6:MMZ7"/>
    <mergeCell ref="MNA6:MNC6"/>
    <mergeCell ref="MQJ6:MQJ7"/>
    <mergeCell ref="MQK6:MQK7"/>
    <mergeCell ref="MQL6:MQL7"/>
    <mergeCell ref="MQN6:MQN7"/>
    <mergeCell ref="MQO6:MQO7"/>
    <mergeCell ref="MQA6:MQA7"/>
    <mergeCell ref="MQB6:MQD6"/>
    <mergeCell ref="MQE6:MQE7"/>
    <mergeCell ref="MQF6:MQF7"/>
    <mergeCell ref="MQG6:MQI6"/>
    <mergeCell ref="MPU6:MPU7"/>
    <mergeCell ref="MPV6:MPV7"/>
    <mergeCell ref="MPW6:MPX6"/>
    <mergeCell ref="MPY6:MPY7"/>
    <mergeCell ref="MPZ6:MPZ7"/>
    <mergeCell ref="MPO6:MPO7"/>
    <mergeCell ref="MPP6:MPP7"/>
    <mergeCell ref="MPQ6:MPQ7"/>
    <mergeCell ref="MPS6:MPS7"/>
    <mergeCell ref="MPT6:MPT7"/>
    <mergeCell ref="MPF6:MPF7"/>
    <mergeCell ref="MPG6:MPI6"/>
    <mergeCell ref="MPJ6:MPJ7"/>
    <mergeCell ref="MPK6:MPK7"/>
    <mergeCell ref="MPL6:MPN6"/>
    <mergeCell ref="MOZ6:MOZ7"/>
    <mergeCell ref="MPA6:MPA7"/>
    <mergeCell ref="MPB6:MPC6"/>
    <mergeCell ref="MPD6:MPD7"/>
    <mergeCell ref="MPE6:MPE7"/>
    <mergeCell ref="MOT6:MOT7"/>
    <mergeCell ref="MOU6:MOU7"/>
    <mergeCell ref="MOV6:MOV7"/>
    <mergeCell ref="MOX6:MOX7"/>
    <mergeCell ref="MOY6:MOY7"/>
    <mergeCell ref="MSF6:MSF7"/>
    <mergeCell ref="MSG6:MSG7"/>
    <mergeCell ref="MSH6:MSI6"/>
    <mergeCell ref="MSJ6:MSJ7"/>
    <mergeCell ref="MSK6:MSK7"/>
    <mergeCell ref="MRZ6:MRZ7"/>
    <mergeCell ref="MSA6:MSA7"/>
    <mergeCell ref="MSB6:MSB7"/>
    <mergeCell ref="MSD6:MSD7"/>
    <mergeCell ref="MSE6:MSE7"/>
    <mergeCell ref="MRQ6:MRQ7"/>
    <mergeCell ref="MRR6:MRT6"/>
    <mergeCell ref="MRU6:MRU7"/>
    <mergeCell ref="MRV6:MRV7"/>
    <mergeCell ref="MRW6:MRY6"/>
    <mergeCell ref="MRK6:MRK7"/>
    <mergeCell ref="MRL6:MRL7"/>
    <mergeCell ref="MRM6:MRN6"/>
    <mergeCell ref="MRO6:MRO7"/>
    <mergeCell ref="MRP6:MRP7"/>
    <mergeCell ref="MRE6:MRE7"/>
    <mergeCell ref="MRF6:MRF7"/>
    <mergeCell ref="MRG6:MRG7"/>
    <mergeCell ref="MRI6:MRI7"/>
    <mergeCell ref="MRJ6:MRJ7"/>
    <mergeCell ref="MQV6:MQV7"/>
    <mergeCell ref="MQW6:MQY6"/>
    <mergeCell ref="MQZ6:MQZ7"/>
    <mergeCell ref="MRA6:MRA7"/>
    <mergeCell ref="MRB6:MRD6"/>
    <mergeCell ref="MQP6:MQP7"/>
    <mergeCell ref="MQQ6:MQQ7"/>
    <mergeCell ref="MQR6:MQS6"/>
    <mergeCell ref="MQT6:MQT7"/>
    <mergeCell ref="MQU6:MQU7"/>
    <mergeCell ref="MUB6:MUB7"/>
    <mergeCell ref="MUC6:MUE6"/>
    <mergeCell ref="MUF6:MUF7"/>
    <mergeCell ref="MUG6:MUG7"/>
    <mergeCell ref="MUH6:MUJ6"/>
    <mergeCell ref="MTV6:MTV7"/>
    <mergeCell ref="MTW6:MTW7"/>
    <mergeCell ref="MTX6:MTY6"/>
    <mergeCell ref="MTZ6:MTZ7"/>
    <mergeCell ref="MUA6:MUA7"/>
    <mergeCell ref="MTP6:MTP7"/>
    <mergeCell ref="MTQ6:MTQ7"/>
    <mergeCell ref="MTR6:MTR7"/>
    <mergeCell ref="MTT6:MTT7"/>
    <mergeCell ref="MTU6:MTU7"/>
    <mergeCell ref="MTG6:MTG7"/>
    <mergeCell ref="MTH6:MTJ6"/>
    <mergeCell ref="MTK6:MTK7"/>
    <mergeCell ref="MTL6:MTL7"/>
    <mergeCell ref="MTM6:MTO6"/>
    <mergeCell ref="MTA6:MTA7"/>
    <mergeCell ref="MTB6:MTB7"/>
    <mergeCell ref="MTC6:MTD6"/>
    <mergeCell ref="MTE6:MTE7"/>
    <mergeCell ref="MTF6:MTF7"/>
    <mergeCell ref="MSU6:MSU7"/>
    <mergeCell ref="MSV6:MSV7"/>
    <mergeCell ref="MSW6:MSW7"/>
    <mergeCell ref="MSY6:MSY7"/>
    <mergeCell ref="MSZ6:MSZ7"/>
    <mergeCell ref="MSL6:MSL7"/>
    <mergeCell ref="MSM6:MSO6"/>
    <mergeCell ref="MSP6:MSP7"/>
    <mergeCell ref="MSQ6:MSQ7"/>
    <mergeCell ref="MSR6:MST6"/>
    <mergeCell ref="MWA6:MWA7"/>
    <mergeCell ref="MWB6:MWB7"/>
    <mergeCell ref="MWC6:MWC7"/>
    <mergeCell ref="MWE6:MWE7"/>
    <mergeCell ref="MWF6:MWF7"/>
    <mergeCell ref="MVR6:MVR7"/>
    <mergeCell ref="MVS6:MVU6"/>
    <mergeCell ref="MVV6:MVV7"/>
    <mergeCell ref="MVW6:MVW7"/>
    <mergeCell ref="MVX6:MVZ6"/>
    <mergeCell ref="MVL6:MVL7"/>
    <mergeCell ref="MVM6:MVM7"/>
    <mergeCell ref="MVN6:MVO6"/>
    <mergeCell ref="MVP6:MVP7"/>
    <mergeCell ref="MVQ6:MVQ7"/>
    <mergeCell ref="MVF6:MVF7"/>
    <mergeCell ref="MVG6:MVG7"/>
    <mergeCell ref="MVH6:MVH7"/>
    <mergeCell ref="MVJ6:MVJ7"/>
    <mergeCell ref="MVK6:MVK7"/>
    <mergeCell ref="MUW6:MUW7"/>
    <mergeCell ref="MUX6:MUZ6"/>
    <mergeCell ref="MVA6:MVA7"/>
    <mergeCell ref="MVB6:MVB7"/>
    <mergeCell ref="MVC6:MVE6"/>
    <mergeCell ref="MUQ6:MUQ7"/>
    <mergeCell ref="MUR6:MUR7"/>
    <mergeCell ref="MUS6:MUT6"/>
    <mergeCell ref="MUU6:MUU7"/>
    <mergeCell ref="MUV6:MUV7"/>
    <mergeCell ref="MUK6:MUK7"/>
    <mergeCell ref="MUL6:MUL7"/>
    <mergeCell ref="MUM6:MUM7"/>
    <mergeCell ref="MUO6:MUO7"/>
    <mergeCell ref="MUP6:MUP7"/>
    <mergeCell ref="MXW6:MXW7"/>
    <mergeCell ref="MXX6:MXX7"/>
    <mergeCell ref="MXY6:MXZ6"/>
    <mergeCell ref="MYA6:MYA7"/>
    <mergeCell ref="MYB6:MYB7"/>
    <mergeCell ref="MXQ6:MXQ7"/>
    <mergeCell ref="MXR6:MXR7"/>
    <mergeCell ref="MXS6:MXS7"/>
    <mergeCell ref="MXU6:MXU7"/>
    <mergeCell ref="MXV6:MXV7"/>
    <mergeCell ref="MXH6:MXH7"/>
    <mergeCell ref="MXI6:MXK6"/>
    <mergeCell ref="MXL6:MXL7"/>
    <mergeCell ref="MXM6:MXM7"/>
    <mergeCell ref="MXN6:MXP6"/>
    <mergeCell ref="MXB6:MXB7"/>
    <mergeCell ref="MXC6:MXC7"/>
    <mergeCell ref="MXD6:MXE6"/>
    <mergeCell ref="MXF6:MXF7"/>
    <mergeCell ref="MXG6:MXG7"/>
    <mergeCell ref="MWV6:MWV7"/>
    <mergeCell ref="MWW6:MWW7"/>
    <mergeCell ref="MWX6:MWX7"/>
    <mergeCell ref="MWZ6:MWZ7"/>
    <mergeCell ref="MXA6:MXA7"/>
    <mergeCell ref="MWM6:MWM7"/>
    <mergeCell ref="MWN6:MWP6"/>
    <mergeCell ref="MWQ6:MWQ7"/>
    <mergeCell ref="MWR6:MWR7"/>
    <mergeCell ref="MWS6:MWU6"/>
    <mergeCell ref="MWG6:MWG7"/>
    <mergeCell ref="MWH6:MWH7"/>
    <mergeCell ref="MWI6:MWJ6"/>
    <mergeCell ref="MWK6:MWK7"/>
    <mergeCell ref="MWL6:MWL7"/>
    <mergeCell ref="MZS6:MZS7"/>
    <mergeCell ref="MZT6:MZV6"/>
    <mergeCell ref="MZW6:MZW7"/>
    <mergeCell ref="MZX6:MZX7"/>
    <mergeCell ref="MZY6:NAA6"/>
    <mergeCell ref="MZM6:MZM7"/>
    <mergeCell ref="MZN6:MZN7"/>
    <mergeCell ref="MZO6:MZP6"/>
    <mergeCell ref="MZQ6:MZQ7"/>
    <mergeCell ref="MZR6:MZR7"/>
    <mergeCell ref="MZG6:MZG7"/>
    <mergeCell ref="MZH6:MZH7"/>
    <mergeCell ref="MZI6:MZI7"/>
    <mergeCell ref="MZK6:MZK7"/>
    <mergeCell ref="MZL6:MZL7"/>
    <mergeCell ref="MYX6:MYX7"/>
    <mergeCell ref="MYY6:MZA6"/>
    <mergeCell ref="MZB6:MZB7"/>
    <mergeCell ref="MZC6:MZC7"/>
    <mergeCell ref="MZD6:MZF6"/>
    <mergeCell ref="MYR6:MYR7"/>
    <mergeCell ref="MYS6:MYS7"/>
    <mergeCell ref="MYT6:MYU6"/>
    <mergeCell ref="MYV6:MYV7"/>
    <mergeCell ref="MYW6:MYW7"/>
    <mergeCell ref="MYL6:MYL7"/>
    <mergeCell ref="MYM6:MYM7"/>
    <mergeCell ref="MYN6:MYN7"/>
    <mergeCell ref="MYP6:MYP7"/>
    <mergeCell ref="MYQ6:MYQ7"/>
    <mergeCell ref="MYC6:MYC7"/>
    <mergeCell ref="MYD6:MYF6"/>
    <mergeCell ref="MYG6:MYG7"/>
    <mergeCell ref="MYH6:MYH7"/>
    <mergeCell ref="MYI6:MYK6"/>
    <mergeCell ref="NBR6:NBR7"/>
    <mergeCell ref="NBS6:NBS7"/>
    <mergeCell ref="NBT6:NBT7"/>
    <mergeCell ref="NBV6:NBV7"/>
    <mergeCell ref="NBW6:NBW7"/>
    <mergeCell ref="NBI6:NBI7"/>
    <mergeCell ref="NBJ6:NBL6"/>
    <mergeCell ref="NBM6:NBM7"/>
    <mergeCell ref="NBN6:NBN7"/>
    <mergeCell ref="NBO6:NBQ6"/>
    <mergeCell ref="NBC6:NBC7"/>
    <mergeCell ref="NBD6:NBD7"/>
    <mergeCell ref="NBE6:NBF6"/>
    <mergeCell ref="NBG6:NBG7"/>
    <mergeCell ref="NBH6:NBH7"/>
    <mergeCell ref="NAW6:NAW7"/>
    <mergeCell ref="NAX6:NAX7"/>
    <mergeCell ref="NAY6:NAY7"/>
    <mergeCell ref="NBA6:NBA7"/>
    <mergeCell ref="NBB6:NBB7"/>
    <mergeCell ref="NAN6:NAN7"/>
    <mergeCell ref="NAO6:NAQ6"/>
    <mergeCell ref="NAR6:NAR7"/>
    <mergeCell ref="NAS6:NAS7"/>
    <mergeCell ref="NAT6:NAV6"/>
    <mergeCell ref="NAH6:NAH7"/>
    <mergeCell ref="NAI6:NAI7"/>
    <mergeCell ref="NAJ6:NAK6"/>
    <mergeCell ref="NAL6:NAL7"/>
    <mergeCell ref="NAM6:NAM7"/>
    <mergeCell ref="NAB6:NAB7"/>
    <mergeCell ref="NAC6:NAC7"/>
    <mergeCell ref="NAD6:NAD7"/>
    <mergeCell ref="NAF6:NAF7"/>
    <mergeCell ref="NAG6:NAG7"/>
    <mergeCell ref="NDN6:NDN7"/>
    <mergeCell ref="NDO6:NDO7"/>
    <mergeCell ref="NDP6:NDQ6"/>
    <mergeCell ref="NDR6:NDR7"/>
    <mergeCell ref="NDS6:NDS7"/>
    <mergeCell ref="NDH6:NDH7"/>
    <mergeCell ref="NDI6:NDI7"/>
    <mergeCell ref="NDJ6:NDJ7"/>
    <mergeCell ref="NDL6:NDL7"/>
    <mergeCell ref="NDM6:NDM7"/>
    <mergeCell ref="NCY6:NCY7"/>
    <mergeCell ref="NCZ6:NDB6"/>
    <mergeCell ref="NDC6:NDC7"/>
    <mergeCell ref="NDD6:NDD7"/>
    <mergeCell ref="NDE6:NDG6"/>
    <mergeCell ref="NCS6:NCS7"/>
    <mergeCell ref="NCT6:NCT7"/>
    <mergeCell ref="NCU6:NCV6"/>
    <mergeCell ref="NCW6:NCW7"/>
    <mergeCell ref="NCX6:NCX7"/>
    <mergeCell ref="NCM6:NCM7"/>
    <mergeCell ref="NCN6:NCN7"/>
    <mergeCell ref="NCO6:NCO7"/>
    <mergeCell ref="NCQ6:NCQ7"/>
    <mergeCell ref="NCR6:NCR7"/>
    <mergeCell ref="NCD6:NCD7"/>
    <mergeCell ref="NCE6:NCG6"/>
    <mergeCell ref="NCH6:NCH7"/>
    <mergeCell ref="NCI6:NCI7"/>
    <mergeCell ref="NCJ6:NCL6"/>
    <mergeCell ref="NBX6:NBX7"/>
    <mergeCell ref="NBY6:NBY7"/>
    <mergeCell ref="NBZ6:NCA6"/>
    <mergeCell ref="NCB6:NCB7"/>
    <mergeCell ref="NCC6:NCC7"/>
    <mergeCell ref="NFJ6:NFJ7"/>
    <mergeCell ref="NFK6:NFM6"/>
    <mergeCell ref="NFN6:NFN7"/>
    <mergeCell ref="NFO6:NFO7"/>
    <mergeCell ref="NFP6:NFR6"/>
    <mergeCell ref="NFD6:NFD7"/>
    <mergeCell ref="NFE6:NFE7"/>
    <mergeCell ref="NFF6:NFG6"/>
    <mergeCell ref="NFH6:NFH7"/>
    <mergeCell ref="NFI6:NFI7"/>
    <mergeCell ref="NEX6:NEX7"/>
    <mergeCell ref="NEY6:NEY7"/>
    <mergeCell ref="NEZ6:NEZ7"/>
    <mergeCell ref="NFB6:NFB7"/>
    <mergeCell ref="NFC6:NFC7"/>
    <mergeCell ref="NEO6:NEO7"/>
    <mergeCell ref="NEP6:NER6"/>
    <mergeCell ref="NES6:NES7"/>
    <mergeCell ref="NET6:NET7"/>
    <mergeCell ref="NEU6:NEW6"/>
    <mergeCell ref="NEI6:NEI7"/>
    <mergeCell ref="NEJ6:NEJ7"/>
    <mergeCell ref="NEK6:NEL6"/>
    <mergeCell ref="NEM6:NEM7"/>
    <mergeCell ref="NEN6:NEN7"/>
    <mergeCell ref="NEC6:NEC7"/>
    <mergeCell ref="NED6:NED7"/>
    <mergeCell ref="NEE6:NEE7"/>
    <mergeCell ref="NEG6:NEG7"/>
    <mergeCell ref="NEH6:NEH7"/>
    <mergeCell ref="NDT6:NDT7"/>
    <mergeCell ref="NDU6:NDW6"/>
    <mergeCell ref="NDX6:NDX7"/>
    <mergeCell ref="NDY6:NDY7"/>
    <mergeCell ref="NDZ6:NEB6"/>
    <mergeCell ref="NHI6:NHI7"/>
    <mergeCell ref="NHJ6:NHJ7"/>
    <mergeCell ref="NHK6:NHK7"/>
    <mergeCell ref="NHM6:NHM7"/>
    <mergeCell ref="NHN6:NHN7"/>
    <mergeCell ref="NGZ6:NGZ7"/>
    <mergeCell ref="NHA6:NHC6"/>
    <mergeCell ref="NHD6:NHD7"/>
    <mergeCell ref="NHE6:NHE7"/>
    <mergeCell ref="NHF6:NHH6"/>
    <mergeCell ref="NGT6:NGT7"/>
    <mergeCell ref="NGU6:NGU7"/>
    <mergeCell ref="NGV6:NGW6"/>
    <mergeCell ref="NGX6:NGX7"/>
    <mergeCell ref="NGY6:NGY7"/>
    <mergeCell ref="NGN6:NGN7"/>
    <mergeCell ref="NGO6:NGO7"/>
    <mergeCell ref="NGP6:NGP7"/>
    <mergeCell ref="NGR6:NGR7"/>
    <mergeCell ref="NGS6:NGS7"/>
    <mergeCell ref="NGE6:NGE7"/>
    <mergeCell ref="NGF6:NGH6"/>
    <mergeCell ref="NGI6:NGI7"/>
    <mergeCell ref="NGJ6:NGJ7"/>
    <mergeCell ref="NGK6:NGM6"/>
    <mergeCell ref="NFY6:NFY7"/>
    <mergeCell ref="NFZ6:NFZ7"/>
    <mergeCell ref="NGA6:NGB6"/>
    <mergeCell ref="NGC6:NGC7"/>
    <mergeCell ref="NGD6:NGD7"/>
    <mergeCell ref="NFS6:NFS7"/>
    <mergeCell ref="NFT6:NFT7"/>
    <mergeCell ref="NFU6:NFU7"/>
    <mergeCell ref="NFW6:NFW7"/>
    <mergeCell ref="NFX6:NFX7"/>
    <mergeCell ref="NJE6:NJE7"/>
    <mergeCell ref="NJF6:NJF7"/>
    <mergeCell ref="NJG6:NJH6"/>
    <mergeCell ref="NJI6:NJI7"/>
    <mergeCell ref="NJJ6:NJJ7"/>
    <mergeCell ref="NIY6:NIY7"/>
    <mergeCell ref="NIZ6:NIZ7"/>
    <mergeCell ref="NJA6:NJA7"/>
    <mergeCell ref="NJC6:NJC7"/>
    <mergeCell ref="NJD6:NJD7"/>
    <mergeCell ref="NIP6:NIP7"/>
    <mergeCell ref="NIQ6:NIS6"/>
    <mergeCell ref="NIT6:NIT7"/>
    <mergeCell ref="NIU6:NIU7"/>
    <mergeCell ref="NIV6:NIX6"/>
    <mergeCell ref="NIJ6:NIJ7"/>
    <mergeCell ref="NIK6:NIK7"/>
    <mergeCell ref="NIL6:NIM6"/>
    <mergeCell ref="NIN6:NIN7"/>
    <mergeCell ref="NIO6:NIO7"/>
    <mergeCell ref="NID6:NID7"/>
    <mergeCell ref="NIE6:NIE7"/>
    <mergeCell ref="NIF6:NIF7"/>
    <mergeCell ref="NIH6:NIH7"/>
    <mergeCell ref="NII6:NII7"/>
    <mergeCell ref="NHU6:NHU7"/>
    <mergeCell ref="NHV6:NHX6"/>
    <mergeCell ref="NHY6:NHY7"/>
    <mergeCell ref="NHZ6:NHZ7"/>
    <mergeCell ref="NIA6:NIC6"/>
    <mergeCell ref="NHO6:NHO7"/>
    <mergeCell ref="NHP6:NHP7"/>
    <mergeCell ref="NHQ6:NHR6"/>
    <mergeCell ref="NHS6:NHS7"/>
    <mergeCell ref="NHT6:NHT7"/>
    <mergeCell ref="NLA6:NLA7"/>
    <mergeCell ref="NLB6:NLD6"/>
    <mergeCell ref="NLE6:NLE7"/>
    <mergeCell ref="NLF6:NLF7"/>
    <mergeCell ref="NLG6:NLI6"/>
    <mergeCell ref="NKU6:NKU7"/>
    <mergeCell ref="NKV6:NKV7"/>
    <mergeCell ref="NKW6:NKX6"/>
    <mergeCell ref="NKY6:NKY7"/>
    <mergeCell ref="NKZ6:NKZ7"/>
    <mergeCell ref="NKO6:NKO7"/>
    <mergeCell ref="NKP6:NKP7"/>
    <mergeCell ref="NKQ6:NKQ7"/>
    <mergeCell ref="NKS6:NKS7"/>
    <mergeCell ref="NKT6:NKT7"/>
    <mergeCell ref="NKF6:NKF7"/>
    <mergeCell ref="NKG6:NKI6"/>
    <mergeCell ref="NKJ6:NKJ7"/>
    <mergeCell ref="NKK6:NKK7"/>
    <mergeCell ref="NKL6:NKN6"/>
    <mergeCell ref="NJZ6:NJZ7"/>
    <mergeCell ref="NKA6:NKA7"/>
    <mergeCell ref="NKB6:NKC6"/>
    <mergeCell ref="NKD6:NKD7"/>
    <mergeCell ref="NKE6:NKE7"/>
    <mergeCell ref="NJT6:NJT7"/>
    <mergeCell ref="NJU6:NJU7"/>
    <mergeCell ref="NJV6:NJV7"/>
    <mergeCell ref="NJX6:NJX7"/>
    <mergeCell ref="NJY6:NJY7"/>
    <mergeCell ref="NJK6:NJK7"/>
    <mergeCell ref="NJL6:NJN6"/>
    <mergeCell ref="NJO6:NJO7"/>
    <mergeCell ref="NJP6:NJP7"/>
    <mergeCell ref="NJQ6:NJS6"/>
    <mergeCell ref="NMZ6:NMZ7"/>
    <mergeCell ref="NNA6:NNA7"/>
    <mergeCell ref="NNB6:NNB7"/>
    <mergeCell ref="NND6:NND7"/>
    <mergeCell ref="NNE6:NNE7"/>
    <mergeCell ref="NMQ6:NMQ7"/>
    <mergeCell ref="NMR6:NMT6"/>
    <mergeCell ref="NMU6:NMU7"/>
    <mergeCell ref="NMV6:NMV7"/>
    <mergeCell ref="NMW6:NMY6"/>
    <mergeCell ref="NMK6:NMK7"/>
    <mergeCell ref="NML6:NML7"/>
    <mergeCell ref="NMM6:NMN6"/>
    <mergeCell ref="NMO6:NMO7"/>
    <mergeCell ref="NMP6:NMP7"/>
    <mergeCell ref="NME6:NME7"/>
    <mergeCell ref="NMF6:NMF7"/>
    <mergeCell ref="NMG6:NMG7"/>
    <mergeCell ref="NMI6:NMI7"/>
    <mergeCell ref="NMJ6:NMJ7"/>
    <mergeCell ref="NLV6:NLV7"/>
    <mergeCell ref="NLW6:NLY6"/>
    <mergeCell ref="NLZ6:NLZ7"/>
    <mergeCell ref="NMA6:NMA7"/>
    <mergeCell ref="NMB6:NMD6"/>
    <mergeCell ref="NLP6:NLP7"/>
    <mergeCell ref="NLQ6:NLQ7"/>
    <mergeCell ref="NLR6:NLS6"/>
    <mergeCell ref="NLT6:NLT7"/>
    <mergeCell ref="NLU6:NLU7"/>
    <mergeCell ref="NLJ6:NLJ7"/>
    <mergeCell ref="NLK6:NLK7"/>
    <mergeCell ref="NLL6:NLL7"/>
    <mergeCell ref="NLN6:NLN7"/>
    <mergeCell ref="NLO6:NLO7"/>
    <mergeCell ref="NOV6:NOV7"/>
    <mergeCell ref="NOW6:NOW7"/>
    <mergeCell ref="NOX6:NOY6"/>
    <mergeCell ref="NOZ6:NOZ7"/>
    <mergeCell ref="NPA6:NPA7"/>
    <mergeCell ref="NOP6:NOP7"/>
    <mergeCell ref="NOQ6:NOQ7"/>
    <mergeCell ref="NOR6:NOR7"/>
    <mergeCell ref="NOT6:NOT7"/>
    <mergeCell ref="NOU6:NOU7"/>
    <mergeCell ref="NOG6:NOG7"/>
    <mergeCell ref="NOH6:NOJ6"/>
    <mergeCell ref="NOK6:NOK7"/>
    <mergeCell ref="NOL6:NOL7"/>
    <mergeCell ref="NOM6:NOO6"/>
    <mergeCell ref="NOA6:NOA7"/>
    <mergeCell ref="NOB6:NOB7"/>
    <mergeCell ref="NOC6:NOD6"/>
    <mergeCell ref="NOE6:NOE7"/>
    <mergeCell ref="NOF6:NOF7"/>
    <mergeCell ref="NNU6:NNU7"/>
    <mergeCell ref="NNV6:NNV7"/>
    <mergeCell ref="NNW6:NNW7"/>
    <mergeCell ref="NNY6:NNY7"/>
    <mergeCell ref="NNZ6:NNZ7"/>
    <mergeCell ref="NNL6:NNL7"/>
    <mergeCell ref="NNM6:NNO6"/>
    <mergeCell ref="NNP6:NNP7"/>
    <mergeCell ref="NNQ6:NNQ7"/>
    <mergeCell ref="NNR6:NNT6"/>
    <mergeCell ref="NNF6:NNF7"/>
    <mergeCell ref="NNG6:NNG7"/>
    <mergeCell ref="NNH6:NNI6"/>
    <mergeCell ref="NNJ6:NNJ7"/>
    <mergeCell ref="NNK6:NNK7"/>
    <mergeCell ref="NQR6:NQR7"/>
    <mergeCell ref="NQS6:NQU6"/>
    <mergeCell ref="NQV6:NQV7"/>
    <mergeCell ref="NQW6:NQW7"/>
    <mergeCell ref="NQX6:NQZ6"/>
    <mergeCell ref="NQL6:NQL7"/>
    <mergeCell ref="NQM6:NQM7"/>
    <mergeCell ref="NQN6:NQO6"/>
    <mergeCell ref="NQP6:NQP7"/>
    <mergeCell ref="NQQ6:NQQ7"/>
    <mergeCell ref="NQF6:NQF7"/>
    <mergeCell ref="NQG6:NQG7"/>
    <mergeCell ref="NQH6:NQH7"/>
    <mergeCell ref="NQJ6:NQJ7"/>
    <mergeCell ref="NQK6:NQK7"/>
    <mergeCell ref="NPW6:NPW7"/>
    <mergeCell ref="NPX6:NPZ6"/>
    <mergeCell ref="NQA6:NQA7"/>
    <mergeCell ref="NQB6:NQB7"/>
    <mergeCell ref="NQC6:NQE6"/>
    <mergeCell ref="NPQ6:NPQ7"/>
    <mergeCell ref="NPR6:NPR7"/>
    <mergeCell ref="NPS6:NPT6"/>
    <mergeCell ref="NPU6:NPU7"/>
    <mergeCell ref="NPV6:NPV7"/>
    <mergeCell ref="NPK6:NPK7"/>
    <mergeCell ref="NPL6:NPL7"/>
    <mergeCell ref="NPM6:NPM7"/>
    <mergeCell ref="NPO6:NPO7"/>
    <mergeCell ref="NPP6:NPP7"/>
    <mergeCell ref="NPB6:NPB7"/>
    <mergeCell ref="NPC6:NPE6"/>
    <mergeCell ref="NPF6:NPF7"/>
    <mergeCell ref="NPG6:NPG7"/>
    <mergeCell ref="NPH6:NPJ6"/>
    <mergeCell ref="NSQ6:NSQ7"/>
    <mergeCell ref="NSR6:NSR7"/>
    <mergeCell ref="NSS6:NSS7"/>
    <mergeCell ref="NSU6:NSU7"/>
    <mergeCell ref="NSV6:NSV7"/>
    <mergeCell ref="NSH6:NSH7"/>
    <mergeCell ref="NSI6:NSK6"/>
    <mergeCell ref="NSL6:NSL7"/>
    <mergeCell ref="NSM6:NSM7"/>
    <mergeCell ref="NSN6:NSP6"/>
    <mergeCell ref="NSB6:NSB7"/>
    <mergeCell ref="NSC6:NSC7"/>
    <mergeCell ref="NSD6:NSE6"/>
    <mergeCell ref="NSF6:NSF7"/>
    <mergeCell ref="NSG6:NSG7"/>
    <mergeCell ref="NRV6:NRV7"/>
    <mergeCell ref="NRW6:NRW7"/>
    <mergeCell ref="NRX6:NRX7"/>
    <mergeCell ref="NRZ6:NRZ7"/>
    <mergeCell ref="NSA6:NSA7"/>
    <mergeCell ref="NRM6:NRM7"/>
    <mergeCell ref="NRN6:NRP6"/>
    <mergeCell ref="NRQ6:NRQ7"/>
    <mergeCell ref="NRR6:NRR7"/>
    <mergeCell ref="NRS6:NRU6"/>
    <mergeCell ref="NRG6:NRG7"/>
    <mergeCell ref="NRH6:NRH7"/>
    <mergeCell ref="NRI6:NRJ6"/>
    <mergeCell ref="NRK6:NRK7"/>
    <mergeCell ref="NRL6:NRL7"/>
    <mergeCell ref="NRA6:NRA7"/>
    <mergeCell ref="NRB6:NRB7"/>
    <mergeCell ref="NRC6:NRC7"/>
    <mergeCell ref="NRE6:NRE7"/>
    <mergeCell ref="NRF6:NRF7"/>
    <mergeCell ref="NUM6:NUM7"/>
    <mergeCell ref="NUN6:NUN7"/>
    <mergeCell ref="NUO6:NUP6"/>
    <mergeCell ref="NUQ6:NUQ7"/>
    <mergeCell ref="NUR6:NUR7"/>
    <mergeCell ref="NUG6:NUG7"/>
    <mergeCell ref="NUH6:NUH7"/>
    <mergeCell ref="NUI6:NUI7"/>
    <mergeCell ref="NUK6:NUK7"/>
    <mergeCell ref="NUL6:NUL7"/>
    <mergeCell ref="NTX6:NTX7"/>
    <mergeCell ref="NTY6:NUA6"/>
    <mergeCell ref="NUB6:NUB7"/>
    <mergeCell ref="NUC6:NUC7"/>
    <mergeCell ref="NUD6:NUF6"/>
    <mergeCell ref="NTR6:NTR7"/>
    <mergeCell ref="NTS6:NTS7"/>
    <mergeCell ref="NTT6:NTU6"/>
    <mergeCell ref="NTV6:NTV7"/>
    <mergeCell ref="NTW6:NTW7"/>
    <mergeCell ref="NTL6:NTL7"/>
    <mergeCell ref="NTM6:NTM7"/>
    <mergeCell ref="NTN6:NTN7"/>
    <mergeCell ref="NTP6:NTP7"/>
    <mergeCell ref="NTQ6:NTQ7"/>
    <mergeCell ref="NTC6:NTC7"/>
    <mergeCell ref="NTD6:NTF6"/>
    <mergeCell ref="NTG6:NTG7"/>
    <mergeCell ref="NTH6:NTH7"/>
    <mergeCell ref="NTI6:NTK6"/>
    <mergeCell ref="NSW6:NSW7"/>
    <mergeCell ref="NSX6:NSX7"/>
    <mergeCell ref="NSY6:NSZ6"/>
    <mergeCell ref="NTA6:NTA7"/>
    <mergeCell ref="NTB6:NTB7"/>
    <mergeCell ref="NWI6:NWI7"/>
    <mergeCell ref="NWJ6:NWL6"/>
    <mergeCell ref="NWM6:NWM7"/>
    <mergeCell ref="NWN6:NWN7"/>
    <mergeCell ref="NWO6:NWQ6"/>
    <mergeCell ref="NWC6:NWC7"/>
    <mergeCell ref="NWD6:NWD7"/>
    <mergeCell ref="NWE6:NWF6"/>
    <mergeCell ref="NWG6:NWG7"/>
    <mergeCell ref="NWH6:NWH7"/>
    <mergeCell ref="NVW6:NVW7"/>
    <mergeCell ref="NVX6:NVX7"/>
    <mergeCell ref="NVY6:NVY7"/>
    <mergeCell ref="NWA6:NWA7"/>
    <mergeCell ref="NWB6:NWB7"/>
    <mergeCell ref="NVN6:NVN7"/>
    <mergeCell ref="NVO6:NVQ6"/>
    <mergeCell ref="NVR6:NVR7"/>
    <mergeCell ref="NVS6:NVS7"/>
    <mergeCell ref="NVT6:NVV6"/>
    <mergeCell ref="NVH6:NVH7"/>
    <mergeCell ref="NVI6:NVI7"/>
    <mergeCell ref="NVJ6:NVK6"/>
    <mergeCell ref="NVL6:NVL7"/>
    <mergeCell ref="NVM6:NVM7"/>
    <mergeCell ref="NVB6:NVB7"/>
    <mergeCell ref="NVC6:NVC7"/>
    <mergeCell ref="NVD6:NVD7"/>
    <mergeCell ref="NVF6:NVF7"/>
    <mergeCell ref="NVG6:NVG7"/>
    <mergeCell ref="NUS6:NUS7"/>
    <mergeCell ref="NUT6:NUV6"/>
    <mergeCell ref="NUW6:NUW7"/>
    <mergeCell ref="NUX6:NUX7"/>
    <mergeCell ref="NUY6:NVA6"/>
    <mergeCell ref="NYH6:NYH7"/>
    <mergeCell ref="NYI6:NYI7"/>
    <mergeCell ref="NYJ6:NYJ7"/>
    <mergeCell ref="NYL6:NYL7"/>
    <mergeCell ref="NYM6:NYM7"/>
    <mergeCell ref="NXY6:NXY7"/>
    <mergeCell ref="NXZ6:NYB6"/>
    <mergeCell ref="NYC6:NYC7"/>
    <mergeCell ref="NYD6:NYD7"/>
    <mergeCell ref="NYE6:NYG6"/>
    <mergeCell ref="NXS6:NXS7"/>
    <mergeCell ref="NXT6:NXT7"/>
    <mergeCell ref="NXU6:NXV6"/>
    <mergeCell ref="NXW6:NXW7"/>
    <mergeCell ref="NXX6:NXX7"/>
    <mergeCell ref="NXM6:NXM7"/>
    <mergeCell ref="NXN6:NXN7"/>
    <mergeCell ref="NXO6:NXO7"/>
    <mergeCell ref="NXQ6:NXQ7"/>
    <mergeCell ref="NXR6:NXR7"/>
    <mergeCell ref="NXD6:NXD7"/>
    <mergeCell ref="NXE6:NXG6"/>
    <mergeCell ref="NXH6:NXH7"/>
    <mergeCell ref="NXI6:NXI7"/>
    <mergeCell ref="NXJ6:NXL6"/>
    <mergeCell ref="NWX6:NWX7"/>
    <mergeCell ref="NWY6:NWY7"/>
    <mergeCell ref="NWZ6:NXA6"/>
    <mergeCell ref="NXB6:NXB7"/>
    <mergeCell ref="NXC6:NXC7"/>
    <mergeCell ref="NWR6:NWR7"/>
    <mergeCell ref="NWS6:NWS7"/>
    <mergeCell ref="NWT6:NWT7"/>
    <mergeCell ref="NWV6:NWV7"/>
    <mergeCell ref="NWW6:NWW7"/>
    <mergeCell ref="OAD6:OAD7"/>
    <mergeCell ref="OAE6:OAE7"/>
    <mergeCell ref="OAF6:OAG6"/>
    <mergeCell ref="OAH6:OAH7"/>
    <mergeCell ref="OAI6:OAI7"/>
    <mergeCell ref="NZX6:NZX7"/>
    <mergeCell ref="NZY6:NZY7"/>
    <mergeCell ref="NZZ6:NZZ7"/>
    <mergeCell ref="OAB6:OAB7"/>
    <mergeCell ref="OAC6:OAC7"/>
    <mergeCell ref="NZO6:NZO7"/>
    <mergeCell ref="NZP6:NZR6"/>
    <mergeCell ref="NZS6:NZS7"/>
    <mergeCell ref="NZT6:NZT7"/>
    <mergeCell ref="NZU6:NZW6"/>
    <mergeCell ref="NZI6:NZI7"/>
    <mergeCell ref="NZJ6:NZJ7"/>
    <mergeCell ref="NZK6:NZL6"/>
    <mergeCell ref="NZM6:NZM7"/>
    <mergeCell ref="NZN6:NZN7"/>
    <mergeCell ref="NZC6:NZC7"/>
    <mergeCell ref="NZD6:NZD7"/>
    <mergeCell ref="NZE6:NZE7"/>
    <mergeCell ref="NZG6:NZG7"/>
    <mergeCell ref="NZH6:NZH7"/>
    <mergeCell ref="NYT6:NYT7"/>
    <mergeCell ref="NYU6:NYW6"/>
    <mergeCell ref="NYX6:NYX7"/>
    <mergeCell ref="NYY6:NYY7"/>
    <mergeCell ref="NYZ6:NZB6"/>
    <mergeCell ref="NYN6:NYN7"/>
    <mergeCell ref="NYO6:NYO7"/>
    <mergeCell ref="NYP6:NYQ6"/>
    <mergeCell ref="NYR6:NYR7"/>
    <mergeCell ref="NYS6:NYS7"/>
    <mergeCell ref="OBZ6:OBZ7"/>
    <mergeCell ref="OCA6:OCC6"/>
    <mergeCell ref="OCD6:OCD7"/>
    <mergeCell ref="OCE6:OCE7"/>
    <mergeCell ref="OCF6:OCH6"/>
    <mergeCell ref="OBT6:OBT7"/>
    <mergeCell ref="OBU6:OBU7"/>
    <mergeCell ref="OBV6:OBW6"/>
    <mergeCell ref="OBX6:OBX7"/>
    <mergeCell ref="OBY6:OBY7"/>
    <mergeCell ref="OBN6:OBN7"/>
    <mergeCell ref="OBO6:OBO7"/>
    <mergeCell ref="OBP6:OBP7"/>
    <mergeCell ref="OBR6:OBR7"/>
    <mergeCell ref="OBS6:OBS7"/>
    <mergeCell ref="OBE6:OBE7"/>
    <mergeCell ref="OBF6:OBH6"/>
    <mergeCell ref="OBI6:OBI7"/>
    <mergeCell ref="OBJ6:OBJ7"/>
    <mergeCell ref="OBK6:OBM6"/>
    <mergeCell ref="OAY6:OAY7"/>
    <mergeCell ref="OAZ6:OAZ7"/>
    <mergeCell ref="OBA6:OBB6"/>
    <mergeCell ref="OBC6:OBC7"/>
    <mergeCell ref="OBD6:OBD7"/>
    <mergeCell ref="OAS6:OAS7"/>
    <mergeCell ref="OAT6:OAT7"/>
    <mergeCell ref="OAU6:OAU7"/>
    <mergeCell ref="OAW6:OAW7"/>
    <mergeCell ref="OAX6:OAX7"/>
    <mergeCell ref="OAJ6:OAJ7"/>
    <mergeCell ref="OAK6:OAM6"/>
    <mergeCell ref="OAN6:OAN7"/>
    <mergeCell ref="OAO6:OAO7"/>
    <mergeCell ref="OAP6:OAR6"/>
    <mergeCell ref="ODY6:ODY7"/>
    <mergeCell ref="ODZ6:ODZ7"/>
    <mergeCell ref="OEA6:OEA7"/>
    <mergeCell ref="OEC6:OEC7"/>
    <mergeCell ref="OED6:OED7"/>
    <mergeCell ref="ODP6:ODP7"/>
    <mergeCell ref="ODQ6:ODS6"/>
    <mergeCell ref="ODT6:ODT7"/>
    <mergeCell ref="ODU6:ODU7"/>
    <mergeCell ref="ODV6:ODX6"/>
    <mergeCell ref="ODJ6:ODJ7"/>
    <mergeCell ref="ODK6:ODK7"/>
    <mergeCell ref="ODL6:ODM6"/>
    <mergeCell ref="ODN6:ODN7"/>
    <mergeCell ref="ODO6:ODO7"/>
    <mergeCell ref="ODD6:ODD7"/>
    <mergeCell ref="ODE6:ODE7"/>
    <mergeCell ref="ODF6:ODF7"/>
    <mergeCell ref="ODH6:ODH7"/>
    <mergeCell ref="ODI6:ODI7"/>
    <mergeCell ref="OCU6:OCU7"/>
    <mergeCell ref="OCV6:OCX6"/>
    <mergeCell ref="OCY6:OCY7"/>
    <mergeCell ref="OCZ6:OCZ7"/>
    <mergeCell ref="ODA6:ODC6"/>
    <mergeCell ref="OCO6:OCO7"/>
    <mergeCell ref="OCP6:OCP7"/>
    <mergeCell ref="OCQ6:OCR6"/>
    <mergeCell ref="OCS6:OCS7"/>
    <mergeCell ref="OCT6:OCT7"/>
    <mergeCell ref="OCI6:OCI7"/>
    <mergeCell ref="OCJ6:OCJ7"/>
    <mergeCell ref="OCK6:OCK7"/>
    <mergeCell ref="OCM6:OCM7"/>
    <mergeCell ref="OCN6:OCN7"/>
    <mergeCell ref="OFU6:OFU7"/>
    <mergeCell ref="OFV6:OFV7"/>
    <mergeCell ref="OFW6:OFX6"/>
    <mergeCell ref="OFY6:OFY7"/>
    <mergeCell ref="OFZ6:OFZ7"/>
    <mergeCell ref="OFO6:OFO7"/>
    <mergeCell ref="OFP6:OFP7"/>
    <mergeCell ref="OFQ6:OFQ7"/>
    <mergeCell ref="OFS6:OFS7"/>
    <mergeCell ref="OFT6:OFT7"/>
    <mergeCell ref="OFF6:OFF7"/>
    <mergeCell ref="OFG6:OFI6"/>
    <mergeCell ref="OFJ6:OFJ7"/>
    <mergeCell ref="OFK6:OFK7"/>
    <mergeCell ref="OFL6:OFN6"/>
    <mergeCell ref="OEZ6:OEZ7"/>
    <mergeCell ref="OFA6:OFA7"/>
    <mergeCell ref="OFB6:OFC6"/>
    <mergeCell ref="OFD6:OFD7"/>
    <mergeCell ref="OFE6:OFE7"/>
    <mergeCell ref="OET6:OET7"/>
    <mergeCell ref="OEU6:OEU7"/>
    <mergeCell ref="OEV6:OEV7"/>
    <mergeCell ref="OEX6:OEX7"/>
    <mergeCell ref="OEY6:OEY7"/>
    <mergeCell ref="OEK6:OEK7"/>
    <mergeCell ref="OEL6:OEN6"/>
    <mergeCell ref="OEO6:OEO7"/>
    <mergeCell ref="OEP6:OEP7"/>
    <mergeCell ref="OEQ6:OES6"/>
    <mergeCell ref="OEE6:OEE7"/>
    <mergeCell ref="OEF6:OEF7"/>
    <mergeCell ref="OEG6:OEH6"/>
    <mergeCell ref="OEI6:OEI7"/>
    <mergeCell ref="OEJ6:OEJ7"/>
    <mergeCell ref="OHQ6:OHQ7"/>
    <mergeCell ref="OHR6:OHT6"/>
    <mergeCell ref="OHU6:OHU7"/>
    <mergeCell ref="OHV6:OHV7"/>
    <mergeCell ref="OHW6:OHY6"/>
    <mergeCell ref="OHK6:OHK7"/>
    <mergeCell ref="OHL6:OHL7"/>
    <mergeCell ref="OHM6:OHN6"/>
    <mergeCell ref="OHO6:OHO7"/>
    <mergeCell ref="OHP6:OHP7"/>
    <mergeCell ref="OHE6:OHE7"/>
    <mergeCell ref="OHF6:OHF7"/>
    <mergeCell ref="OHG6:OHG7"/>
    <mergeCell ref="OHI6:OHI7"/>
    <mergeCell ref="OHJ6:OHJ7"/>
    <mergeCell ref="OGV6:OGV7"/>
    <mergeCell ref="OGW6:OGY6"/>
    <mergeCell ref="OGZ6:OGZ7"/>
    <mergeCell ref="OHA6:OHA7"/>
    <mergeCell ref="OHB6:OHD6"/>
    <mergeCell ref="OGP6:OGP7"/>
    <mergeCell ref="OGQ6:OGQ7"/>
    <mergeCell ref="OGR6:OGS6"/>
    <mergeCell ref="OGT6:OGT7"/>
    <mergeCell ref="OGU6:OGU7"/>
    <mergeCell ref="OGJ6:OGJ7"/>
    <mergeCell ref="OGK6:OGK7"/>
    <mergeCell ref="OGL6:OGL7"/>
    <mergeCell ref="OGN6:OGN7"/>
    <mergeCell ref="OGO6:OGO7"/>
    <mergeCell ref="OGA6:OGA7"/>
    <mergeCell ref="OGB6:OGD6"/>
    <mergeCell ref="OGE6:OGE7"/>
    <mergeCell ref="OGF6:OGF7"/>
    <mergeCell ref="OGG6:OGI6"/>
    <mergeCell ref="OJP6:OJP7"/>
    <mergeCell ref="OJQ6:OJQ7"/>
    <mergeCell ref="OJR6:OJR7"/>
    <mergeCell ref="OJT6:OJT7"/>
    <mergeCell ref="OJU6:OJU7"/>
    <mergeCell ref="OJG6:OJG7"/>
    <mergeCell ref="OJH6:OJJ6"/>
    <mergeCell ref="OJK6:OJK7"/>
    <mergeCell ref="OJL6:OJL7"/>
    <mergeCell ref="OJM6:OJO6"/>
    <mergeCell ref="OJA6:OJA7"/>
    <mergeCell ref="OJB6:OJB7"/>
    <mergeCell ref="OJC6:OJD6"/>
    <mergeCell ref="OJE6:OJE7"/>
    <mergeCell ref="OJF6:OJF7"/>
    <mergeCell ref="OIU6:OIU7"/>
    <mergeCell ref="OIV6:OIV7"/>
    <mergeCell ref="OIW6:OIW7"/>
    <mergeCell ref="OIY6:OIY7"/>
    <mergeCell ref="OIZ6:OIZ7"/>
    <mergeCell ref="OIL6:OIL7"/>
    <mergeCell ref="OIM6:OIO6"/>
    <mergeCell ref="OIP6:OIP7"/>
    <mergeCell ref="OIQ6:OIQ7"/>
    <mergeCell ref="OIR6:OIT6"/>
    <mergeCell ref="OIF6:OIF7"/>
    <mergeCell ref="OIG6:OIG7"/>
    <mergeCell ref="OIH6:OII6"/>
    <mergeCell ref="OIJ6:OIJ7"/>
    <mergeCell ref="OIK6:OIK7"/>
    <mergeCell ref="OHZ6:OHZ7"/>
    <mergeCell ref="OIA6:OIA7"/>
    <mergeCell ref="OIB6:OIB7"/>
    <mergeCell ref="OID6:OID7"/>
    <mergeCell ref="OIE6:OIE7"/>
    <mergeCell ref="OLL6:OLL7"/>
    <mergeCell ref="OLM6:OLM7"/>
    <mergeCell ref="OLN6:OLO6"/>
    <mergeCell ref="OLP6:OLP7"/>
    <mergeCell ref="OLQ6:OLQ7"/>
    <mergeCell ref="OLF6:OLF7"/>
    <mergeCell ref="OLG6:OLG7"/>
    <mergeCell ref="OLH6:OLH7"/>
    <mergeCell ref="OLJ6:OLJ7"/>
    <mergeCell ref="OLK6:OLK7"/>
    <mergeCell ref="OKW6:OKW7"/>
    <mergeCell ref="OKX6:OKZ6"/>
    <mergeCell ref="OLA6:OLA7"/>
    <mergeCell ref="OLB6:OLB7"/>
    <mergeCell ref="OLC6:OLE6"/>
    <mergeCell ref="OKQ6:OKQ7"/>
    <mergeCell ref="OKR6:OKR7"/>
    <mergeCell ref="OKS6:OKT6"/>
    <mergeCell ref="OKU6:OKU7"/>
    <mergeCell ref="OKV6:OKV7"/>
    <mergeCell ref="OKK6:OKK7"/>
    <mergeCell ref="OKL6:OKL7"/>
    <mergeCell ref="OKM6:OKM7"/>
    <mergeCell ref="OKO6:OKO7"/>
    <mergeCell ref="OKP6:OKP7"/>
    <mergeCell ref="OKB6:OKB7"/>
    <mergeCell ref="OKC6:OKE6"/>
    <mergeCell ref="OKF6:OKF7"/>
    <mergeCell ref="OKG6:OKG7"/>
    <mergeCell ref="OKH6:OKJ6"/>
    <mergeCell ref="OJV6:OJV7"/>
    <mergeCell ref="OJW6:OJW7"/>
    <mergeCell ref="OJX6:OJY6"/>
    <mergeCell ref="OJZ6:OJZ7"/>
    <mergeCell ref="OKA6:OKA7"/>
    <mergeCell ref="ONH6:ONH7"/>
    <mergeCell ref="ONI6:ONK6"/>
    <mergeCell ref="ONL6:ONL7"/>
    <mergeCell ref="ONM6:ONM7"/>
    <mergeCell ref="ONN6:ONP6"/>
    <mergeCell ref="ONB6:ONB7"/>
    <mergeCell ref="ONC6:ONC7"/>
    <mergeCell ref="OND6:ONE6"/>
    <mergeCell ref="ONF6:ONF7"/>
    <mergeCell ref="ONG6:ONG7"/>
    <mergeCell ref="OMV6:OMV7"/>
    <mergeCell ref="OMW6:OMW7"/>
    <mergeCell ref="OMX6:OMX7"/>
    <mergeCell ref="OMZ6:OMZ7"/>
    <mergeCell ref="ONA6:ONA7"/>
    <mergeCell ref="OMM6:OMM7"/>
    <mergeCell ref="OMN6:OMP6"/>
    <mergeCell ref="OMQ6:OMQ7"/>
    <mergeCell ref="OMR6:OMR7"/>
    <mergeCell ref="OMS6:OMU6"/>
    <mergeCell ref="OMG6:OMG7"/>
    <mergeCell ref="OMH6:OMH7"/>
    <mergeCell ref="OMI6:OMJ6"/>
    <mergeCell ref="OMK6:OMK7"/>
    <mergeCell ref="OML6:OML7"/>
    <mergeCell ref="OMA6:OMA7"/>
    <mergeCell ref="OMB6:OMB7"/>
    <mergeCell ref="OMC6:OMC7"/>
    <mergeCell ref="OME6:OME7"/>
    <mergeCell ref="OMF6:OMF7"/>
    <mergeCell ref="OLR6:OLR7"/>
    <mergeCell ref="OLS6:OLU6"/>
    <mergeCell ref="OLV6:OLV7"/>
    <mergeCell ref="OLW6:OLW7"/>
    <mergeCell ref="OLX6:OLZ6"/>
    <mergeCell ref="OPG6:OPG7"/>
    <mergeCell ref="OPH6:OPH7"/>
    <mergeCell ref="OPI6:OPI7"/>
    <mergeCell ref="OPK6:OPK7"/>
    <mergeCell ref="OPL6:OPL7"/>
    <mergeCell ref="OOX6:OOX7"/>
    <mergeCell ref="OOY6:OPA6"/>
    <mergeCell ref="OPB6:OPB7"/>
    <mergeCell ref="OPC6:OPC7"/>
    <mergeCell ref="OPD6:OPF6"/>
    <mergeCell ref="OOR6:OOR7"/>
    <mergeCell ref="OOS6:OOS7"/>
    <mergeCell ref="OOT6:OOU6"/>
    <mergeCell ref="OOV6:OOV7"/>
    <mergeCell ref="OOW6:OOW7"/>
    <mergeCell ref="OOL6:OOL7"/>
    <mergeCell ref="OOM6:OOM7"/>
    <mergeCell ref="OON6:OON7"/>
    <mergeCell ref="OOP6:OOP7"/>
    <mergeCell ref="OOQ6:OOQ7"/>
    <mergeCell ref="OOC6:OOC7"/>
    <mergeCell ref="OOD6:OOF6"/>
    <mergeCell ref="OOG6:OOG7"/>
    <mergeCell ref="OOH6:OOH7"/>
    <mergeCell ref="OOI6:OOK6"/>
    <mergeCell ref="ONW6:ONW7"/>
    <mergeCell ref="ONX6:ONX7"/>
    <mergeCell ref="ONY6:ONZ6"/>
    <mergeCell ref="OOA6:OOA7"/>
    <mergeCell ref="OOB6:OOB7"/>
    <mergeCell ref="ONQ6:ONQ7"/>
    <mergeCell ref="ONR6:ONR7"/>
    <mergeCell ref="ONS6:ONS7"/>
    <mergeCell ref="ONU6:ONU7"/>
    <mergeCell ref="ONV6:ONV7"/>
    <mergeCell ref="ORC6:ORC7"/>
    <mergeCell ref="ORD6:ORD7"/>
    <mergeCell ref="ORE6:ORF6"/>
    <mergeCell ref="ORG6:ORG7"/>
    <mergeCell ref="ORH6:ORH7"/>
    <mergeCell ref="OQW6:OQW7"/>
    <mergeCell ref="OQX6:OQX7"/>
    <mergeCell ref="OQY6:OQY7"/>
    <mergeCell ref="ORA6:ORA7"/>
    <mergeCell ref="ORB6:ORB7"/>
    <mergeCell ref="OQN6:OQN7"/>
    <mergeCell ref="OQO6:OQQ6"/>
    <mergeCell ref="OQR6:OQR7"/>
    <mergeCell ref="OQS6:OQS7"/>
    <mergeCell ref="OQT6:OQV6"/>
    <mergeCell ref="OQH6:OQH7"/>
    <mergeCell ref="OQI6:OQI7"/>
    <mergeCell ref="OQJ6:OQK6"/>
    <mergeCell ref="OQL6:OQL7"/>
    <mergeCell ref="OQM6:OQM7"/>
    <mergeCell ref="OQB6:OQB7"/>
    <mergeCell ref="OQC6:OQC7"/>
    <mergeCell ref="OQD6:OQD7"/>
    <mergeCell ref="OQF6:OQF7"/>
    <mergeCell ref="OQG6:OQG7"/>
    <mergeCell ref="OPS6:OPS7"/>
    <mergeCell ref="OPT6:OPV6"/>
    <mergeCell ref="OPW6:OPW7"/>
    <mergeCell ref="OPX6:OPX7"/>
    <mergeCell ref="OPY6:OQA6"/>
    <mergeCell ref="OPM6:OPM7"/>
    <mergeCell ref="OPN6:OPN7"/>
    <mergeCell ref="OPO6:OPP6"/>
    <mergeCell ref="OPQ6:OPQ7"/>
    <mergeCell ref="OPR6:OPR7"/>
    <mergeCell ref="OSY6:OSY7"/>
    <mergeCell ref="OSZ6:OTB6"/>
    <mergeCell ref="OTC6:OTC7"/>
    <mergeCell ref="OTD6:OTD7"/>
    <mergeCell ref="OTE6:OTG6"/>
    <mergeCell ref="OSS6:OSS7"/>
    <mergeCell ref="OST6:OST7"/>
    <mergeCell ref="OSU6:OSV6"/>
    <mergeCell ref="OSW6:OSW7"/>
    <mergeCell ref="OSX6:OSX7"/>
    <mergeCell ref="OSM6:OSM7"/>
    <mergeCell ref="OSN6:OSN7"/>
    <mergeCell ref="OSO6:OSO7"/>
    <mergeCell ref="OSQ6:OSQ7"/>
    <mergeCell ref="OSR6:OSR7"/>
    <mergeCell ref="OSD6:OSD7"/>
    <mergeCell ref="OSE6:OSG6"/>
    <mergeCell ref="OSH6:OSH7"/>
    <mergeCell ref="OSI6:OSI7"/>
    <mergeCell ref="OSJ6:OSL6"/>
    <mergeCell ref="ORX6:ORX7"/>
    <mergeCell ref="ORY6:ORY7"/>
    <mergeCell ref="ORZ6:OSA6"/>
    <mergeCell ref="OSB6:OSB7"/>
    <mergeCell ref="OSC6:OSC7"/>
    <mergeCell ref="ORR6:ORR7"/>
    <mergeCell ref="ORS6:ORS7"/>
    <mergeCell ref="ORT6:ORT7"/>
    <mergeCell ref="ORV6:ORV7"/>
    <mergeCell ref="ORW6:ORW7"/>
    <mergeCell ref="ORI6:ORI7"/>
    <mergeCell ref="ORJ6:ORL6"/>
    <mergeCell ref="ORM6:ORM7"/>
    <mergeCell ref="ORN6:ORN7"/>
    <mergeCell ref="ORO6:ORQ6"/>
    <mergeCell ref="OUX6:OUX7"/>
    <mergeCell ref="OUY6:OUY7"/>
    <mergeCell ref="OUZ6:OUZ7"/>
    <mergeCell ref="OVB6:OVB7"/>
    <mergeCell ref="OVC6:OVC7"/>
    <mergeCell ref="OUO6:OUO7"/>
    <mergeCell ref="OUP6:OUR6"/>
    <mergeCell ref="OUS6:OUS7"/>
    <mergeCell ref="OUT6:OUT7"/>
    <mergeCell ref="OUU6:OUW6"/>
    <mergeCell ref="OUI6:OUI7"/>
    <mergeCell ref="OUJ6:OUJ7"/>
    <mergeCell ref="OUK6:OUL6"/>
    <mergeCell ref="OUM6:OUM7"/>
    <mergeCell ref="OUN6:OUN7"/>
    <mergeCell ref="OUC6:OUC7"/>
    <mergeCell ref="OUD6:OUD7"/>
    <mergeCell ref="OUE6:OUE7"/>
    <mergeCell ref="OUG6:OUG7"/>
    <mergeCell ref="OUH6:OUH7"/>
    <mergeCell ref="OTT6:OTT7"/>
    <mergeCell ref="OTU6:OTW6"/>
    <mergeCell ref="OTX6:OTX7"/>
    <mergeCell ref="OTY6:OTY7"/>
    <mergeCell ref="OTZ6:OUB6"/>
    <mergeCell ref="OTN6:OTN7"/>
    <mergeCell ref="OTO6:OTO7"/>
    <mergeCell ref="OTP6:OTQ6"/>
    <mergeCell ref="OTR6:OTR7"/>
    <mergeCell ref="OTS6:OTS7"/>
    <mergeCell ref="OTH6:OTH7"/>
    <mergeCell ref="OTI6:OTI7"/>
    <mergeCell ref="OTJ6:OTJ7"/>
    <mergeCell ref="OTL6:OTL7"/>
    <mergeCell ref="OTM6:OTM7"/>
    <mergeCell ref="OWT6:OWT7"/>
    <mergeCell ref="OWU6:OWU7"/>
    <mergeCell ref="OWV6:OWW6"/>
    <mergeCell ref="OWX6:OWX7"/>
    <mergeCell ref="OWY6:OWY7"/>
    <mergeCell ref="OWN6:OWN7"/>
    <mergeCell ref="OWO6:OWO7"/>
    <mergeCell ref="OWP6:OWP7"/>
    <mergeCell ref="OWR6:OWR7"/>
    <mergeCell ref="OWS6:OWS7"/>
    <mergeCell ref="OWE6:OWE7"/>
    <mergeCell ref="OWF6:OWH6"/>
    <mergeCell ref="OWI6:OWI7"/>
    <mergeCell ref="OWJ6:OWJ7"/>
    <mergeCell ref="OWK6:OWM6"/>
    <mergeCell ref="OVY6:OVY7"/>
    <mergeCell ref="OVZ6:OVZ7"/>
    <mergeCell ref="OWA6:OWB6"/>
    <mergeCell ref="OWC6:OWC7"/>
    <mergeCell ref="OWD6:OWD7"/>
    <mergeCell ref="OVS6:OVS7"/>
    <mergeCell ref="OVT6:OVT7"/>
    <mergeCell ref="OVU6:OVU7"/>
    <mergeCell ref="OVW6:OVW7"/>
    <mergeCell ref="OVX6:OVX7"/>
    <mergeCell ref="OVJ6:OVJ7"/>
    <mergeCell ref="OVK6:OVM6"/>
    <mergeCell ref="OVN6:OVN7"/>
    <mergeCell ref="OVO6:OVO7"/>
    <mergeCell ref="OVP6:OVR6"/>
    <mergeCell ref="OVD6:OVD7"/>
    <mergeCell ref="OVE6:OVE7"/>
    <mergeCell ref="OVF6:OVG6"/>
    <mergeCell ref="OVH6:OVH7"/>
    <mergeCell ref="OVI6:OVI7"/>
    <mergeCell ref="OYP6:OYP7"/>
    <mergeCell ref="OYQ6:OYS6"/>
    <mergeCell ref="OYT6:OYT7"/>
    <mergeCell ref="OYU6:OYU7"/>
    <mergeCell ref="OYV6:OYX6"/>
    <mergeCell ref="OYJ6:OYJ7"/>
    <mergeCell ref="OYK6:OYK7"/>
    <mergeCell ref="OYL6:OYM6"/>
    <mergeCell ref="OYN6:OYN7"/>
    <mergeCell ref="OYO6:OYO7"/>
    <mergeCell ref="OYD6:OYD7"/>
    <mergeCell ref="OYE6:OYE7"/>
    <mergeCell ref="OYF6:OYF7"/>
    <mergeCell ref="OYH6:OYH7"/>
    <mergeCell ref="OYI6:OYI7"/>
    <mergeCell ref="OXU6:OXU7"/>
    <mergeCell ref="OXV6:OXX6"/>
    <mergeCell ref="OXY6:OXY7"/>
    <mergeCell ref="OXZ6:OXZ7"/>
    <mergeCell ref="OYA6:OYC6"/>
    <mergeCell ref="OXO6:OXO7"/>
    <mergeCell ref="OXP6:OXP7"/>
    <mergeCell ref="OXQ6:OXR6"/>
    <mergeCell ref="OXS6:OXS7"/>
    <mergeCell ref="OXT6:OXT7"/>
    <mergeCell ref="OXI6:OXI7"/>
    <mergeCell ref="OXJ6:OXJ7"/>
    <mergeCell ref="OXK6:OXK7"/>
    <mergeCell ref="OXM6:OXM7"/>
    <mergeCell ref="OXN6:OXN7"/>
    <mergeCell ref="OWZ6:OWZ7"/>
    <mergeCell ref="OXA6:OXC6"/>
    <mergeCell ref="OXD6:OXD7"/>
    <mergeCell ref="OXE6:OXE7"/>
    <mergeCell ref="OXF6:OXH6"/>
    <mergeCell ref="PAO6:PAO7"/>
    <mergeCell ref="PAP6:PAP7"/>
    <mergeCell ref="PAQ6:PAQ7"/>
    <mergeCell ref="PAS6:PAS7"/>
    <mergeCell ref="PAT6:PAT7"/>
    <mergeCell ref="PAF6:PAF7"/>
    <mergeCell ref="PAG6:PAI6"/>
    <mergeCell ref="PAJ6:PAJ7"/>
    <mergeCell ref="PAK6:PAK7"/>
    <mergeCell ref="PAL6:PAN6"/>
    <mergeCell ref="OZZ6:OZZ7"/>
    <mergeCell ref="PAA6:PAA7"/>
    <mergeCell ref="PAB6:PAC6"/>
    <mergeCell ref="PAD6:PAD7"/>
    <mergeCell ref="PAE6:PAE7"/>
    <mergeCell ref="OZT6:OZT7"/>
    <mergeCell ref="OZU6:OZU7"/>
    <mergeCell ref="OZV6:OZV7"/>
    <mergeCell ref="OZX6:OZX7"/>
    <mergeCell ref="OZY6:OZY7"/>
    <mergeCell ref="OZK6:OZK7"/>
    <mergeCell ref="OZL6:OZN6"/>
    <mergeCell ref="OZO6:OZO7"/>
    <mergeCell ref="OZP6:OZP7"/>
    <mergeCell ref="OZQ6:OZS6"/>
    <mergeCell ref="OZE6:OZE7"/>
    <mergeCell ref="OZF6:OZF7"/>
    <mergeCell ref="OZG6:OZH6"/>
    <mergeCell ref="OZI6:OZI7"/>
    <mergeCell ref="OZJ6:OZJ7"/>
    <mergeCell ref="OYY6:OYY7"/>
    <mergeCell ref="OYZ6:OYZ7"/>
    <mergeCell ref="OZA6:OZA7"/>
    <mergeCell ref="OZC6:OZC7"/>
    <mergeCell ref="OZD6:OZD7"/>
    <mergeCell ref="PCK6:PCK7"/>
    <mergeCell ref="PCL6:PCL7"/>
    <mergeCell ref="PCM6:PCN6"/>
    <mergeCell ref="PCO6:PCO7"/>
    <mergeCell ref="PCP6:PCP7"/>
    <mergeCell ref="PCE6:PCE7"/>
    <mergeCell ref="PCF6:PCF7"/>
    <mergeCell ref="PCG6:PCG7"/>
    <mergeCell ref="PCI6:PCI7"/>
    <mergeCell ref="PCJ6:PCJ7"/>
    <mergeCell ref="PBV6:PBV7"/>
    <mergeCell ref="PBW6:PBY6"/>
    <mergeCell ref="PBZ6:PBZ7"/>
    <mergeCell ref="PCA6:PCA7"/>
    <mergeCell ref="PCB6:PCD6"/>
    <mergeCell ref="PBP6:PBP7"/>
    <mergeCell ref="PBQ6:PBQ7"/>
    <mergeCell ref="PBR6:PBS6"/>
    <mergeCell ref="PBT6:PBT7"/>
    <mergeCell ref="PBU6:PBU7"/>
    <mergeCell ref="PBJ6:PBJ7"/>
    <mergeCell ref="PBK6:PBK7"/>
    <mergeCell ref="PBL6:PBL7"/>
    <mergeCell ref="PBN6:PBN7"/>
    <mergeCell ref="PBO6:PBO7"/>
    <mergeCell ref="PBA6:PBA7"/>
    <mergeCell ref="PBB6:PBD6"/>
    <mergeCell ref="PBE6:PBE7"/>
    <mergeCell ref="PBF6:PBF7"/>
    <mergeCell ref="PBG6:PBI6"/>
    <mergeCell ref="PAU6:PAU7"/>
    <mergeCell ref="PAV6:PAV7"/>
    <mergeCell ref="PAW6:PAX6"/>
    <mergeCell ref="PAY6:PAY7"/>
    <mergeCell ref="PAZ6:PAZ7"/>
    <mergeCell ref="PEG6:PEG7"/>
    <mergeCell ref="PEH6:PEJ6"/>
    <mergeCell ref="PEK6:PEK7"/>
    <mergeCell ref="PEL6:PEL7"/>
    <mergeCell ref="PEM6:PEO6"/>
    <mergeCell ref="PEA6:PEA7"/>
    <mergeCell ref="PEB6:PEB7"/>
    <mergeCell ref="PEC6:PED6"/>
    <mergeCell ref="PEE6:PEE7"/>
    <mergeCell ref="PEF6:PEF7"/>
    <mergeCell ref="PDU6:PDU7"/>
    <mergeCell ref="PDV6:PDV7"/>
    <mergeCell ref="PDW6:PDW7"/>
    <mergeCell ref="PDY6:PDY7"/>
    <mergeCell ref="PDZ6:PDZ7"/>
    <mergeCell ref="PDL6:PDL7"/>
    <mergeCell ref="PDM6:PDO6"/>
    <mergeCell ref="PDP6:PDP7"/>
    <mergeCell ref="PDQ6:PDQ7"/>
    <mergeCell ref="PDR6:PDT6"/>
    <mergeCell ref="PDF6:PDF7"/>
    <mergeCell ref="PDG6:PDG7"/>
    <mergeCell ref="PDH6:PDI6"/>
    <mergeCell ref="PDJ6:PDJ7"/>
    <mergeCell ref="PDK6:PDK7"/>
    <mergeCell ref="PCZ6:PCZ7"/>
    <mergeCell ref="PDA6:PDA7"/>
    <mergeCell ref="PDB6:PDB7"/>
    <mergeCell ref="PDD6:PDD7"/>
    <mergeCell ref="PDE6:PDE7"/>
    <mergeCell ref="PCQ6:PCQ7"/>
    <mergeCell ref="PCR6:PCT6"/>
    <mergeCell ref="PCU6:PCU7"/>
    <mergeCell ref="PCV6:PCV7"/>
    <mergeCell ref="PCW6:PCY6"/>
    <mergeCell ref="PGF6:PGF7"/>
    <mergeCell ref="PGG6:PGG7"/>
    <mergeCell ref="PGH6:PGH7"/>
    <mergeCell ref="PGJ6:PGJ7"/>
    <mergeCell ref="PGK6:PGK7"/>
    <mergeCell ref="PFW6:PFW7"/>
    <mergeCell ref="PFX6:PFZ6"/>
    <mergeCell ref="PGA6:PGA7"/>
    <mergeCell ref="PGB6:PGB7"/>
    <mergeCell ref="PGC6:PGE6"/>
    <mergeCell ref="PFQ6:PFQ7"/>
    <mergeCell ref="PFR6:PFR7"/>
    <mergeCell ref="PFS6:PFT6"/>
    <mergeCell ref="PFU6:PFU7"/>
    <mergeCell ref="PFV6:PFV7"/>
    <mergeCell ref="PFK6:PFK7"/>
    <mergeCell ref="PFL6:PFL7"/>
    <mergeCell ref="PFM6:PFM7"/>
    <mergeCell ref="PFO6:PFO7"/>
    <mergeCell ref="PFP6:PFP7"/>
    <mergeCell ref="PFB6:PFB7"/>
    <mergeCell ref="PFC6:PFE6"/>
    <mergeCell ref="PFF6:PFF7"/>
    <mergeCell ref="PFG6:PFG7"/>
    <mergeCell ref="PFH6:PFJ6"/>
    <mergeCell ref="PEV6:PEV7"/>
    <mergeCell ref="PEW6:PEW7"/>
    <mergeCell ref="PEX6:PEY6"/>
    <mergeCell ref="PEZ6:PEZ7"/>
    <mergeCell ref="PFA6:PFA7"/>
    <mergeCell ref="PEP6:PEP7"/>
    <mergeCell ref="PEQ6:PEQ7"/>
    <mergeCell ref="PER6:PER7"/>
    <mergeCell ref="PET6:PET7"/>
    <mergeCell ref="PEU6:PEU7"/>
    <mergeCell ref="PIB6:PIB7"/>
    <mergeCell ref="PIC6:PIC7"/>
    <mergeCell ref="PID6:PIE6"/>
    <mergeCell ref="PIF6:PIF7"/>
    <mergeCell ref="PIG6:PIG7"/>
    <mergeCell ref="PHV6:PHV7"/>
    <mergeCell ref="PHW6:PHW7"/>
    <mergeCell ref="PHX6:PHX7"/>
    <mergeCell ref="PHZ6:PHZ7"/>
    <mergeCell ref="PIA6:PIA7"/>
    <mergeCell ref="PHM6:PHM7"/>
    <mergeCell ref="PHN6:PHP6"/>
    <mergeCell ref="PHQ6:PHQ7"/>
    <mergeCell ref="PHR6:PHR7"/>
    <mergeCell ref="PHS6:PHU6"/>
    <mergeCell ref="PHG6:PHG7"/>
    <mergeCell ref="PHH6:PHH7"/>
    <mergeCell ref="PHI6:PHJ6"/>
    <mergeCell ref="PHK6:PHK7"/>
    <mergeCell ref="PHL6:PHL7"/>
    <mergeCell ref="PHA6:PHA7"/>
    <mergeCell ref="PHB6:PHB7"/>
    <mergeCell ref="PHC6:PHC7"/>
    <mergeCell ref="PHE6:PHE7"/>
    <mergeCell ref="PHF6:PHF7"/>
    <mergeCell ref="PGR6:PGR7"/>
    <mergeCell ref="PGS6:PGU6"/>
    <mergeCell ref="PGV6:PGV7"/>
    <mergeCell ref="PGW6:PGW7"/>
    <mergeCell ref="PGX6:PGZ6"/>
    <mergeCell ref="PGL6:PGL7"/>
    <mergeCell ref="PGM6:PGM7"/>
    <mergeCell ref="PGN6:PGO6"/>
    <mergeCell ref="PGP6:PGP7"/>
    <mergeCell ref="PGQ6:PGQ7"/>
    <mergeCell ref="PJX6:PJX7"/>
    <mergeCell ref="PJY6:PKA6"/>
    <mergeCell ref="PKB6:PKB7"/>
    <mergeCell ref="PKC6:PKC7"/>
    <mergeCell ref="PKD6:PKF6"/>
    <mergeCell ref="PJR6:PJR7"/>
    <mergeCell ref="PJS6:PJS7"/>
    <mergeCell ref="PJT6:PJU6"/>
    <mergeCell ref="PJV6:PJV7"/>
    <mergeCell ref="PJW6:PJW7"/>
    <mergeCell ref="PJL6:PJL7"/>
    <mergeCell ref="PJM6:PJM7"/>
    <mergeCell ref="PJN6:PJN7"/>
    <mergeCell ref="PJP6:PJP7"/>
    <mergeCell ref="PJQ6:PJQ7"/>
    <mergeCell ref="PJC6:PJC7"/>
    <mergeCell ref="PJD6:PJF6"/>
    <mergeCell ref="PJG6:PJG7"/>
    <mergeCell ref="PJH6:PJH7"/>
    <mergeCell ref="PJI6:PJK6"/>
    <mergeCell ref="PIW6:PIW7"/>
    <mergeCell ref="PIX6:PIX7"/>
    <mergeCell ref="PIY6:PIZ6"/>
    <mergeCell ref="PJA6:PJA7"/>
    <mergeCell ref="PJB6:PJB7"/>
    <mergeCell ref="PIQ6:PIQ7"/>
    <mergeCell ref="PIR6:PIR7"/>
    <mergeCell ref="PIS6:PIS7"/>
    <mergeCell ref="PIU6:PIU7"/>
    <mergeCell ref="PIV6:PIV7"/>
    <mergeCell ref="PIH6:PIH7"/>
    <mergeCell ref="PII6:PIK6"/>
    <mergeCell ref="PIL6:PIL7"/>
    <mergeCell ref="PIM6:PIM7"/>
    <mergeCell ref="PIN6:PIP6"/>
    <mergeCell ref="PLW6:PLW7"/>
    <mergeCell ref="PLX6:PLX7"/>
    <mergeCell ref="PLY6:PLY7"/>
    <mergeCell ref="PMA6:PMA7"/>
    <mergeCell ref="PMB6:PMB7"/>
    <mergeCell ref="PLN6:PLN7"/>
    <mergeCell ref="PLO6:PLQ6"/>
    <mergeCell ref="PLR6:PLR7"/>
    <mergeCell ref="PLS6:PLS7"/>
    <mergeCell ref="PLT6:PLV6"/>
    <mergeCell ref="PLH6:PLH7"/>
    <mergeCell ref="PLI6:PLI7"/>
    <mergeCell ref="PLJ6:PLK6"/>
    <mergeCell ref="PLL6:PLL7"/>
    <mergeCell ref="PLM6:PLM7"/>
    <mergeCell ref="PLB6:PLB7"/>
    <mergeCell ref="PLC6:PLC7"/>
    <mergeCell ref="PLD6:PLD7"/>
    <mergeCell ref="PLF6:PLF7"/>
    <mergeCell ref="PLG6:PLG7"/>
    <mergeCell ref="PKS6:PKS7"/>
    <mergeCell ref="PKT6:PKV6"/>
    <mergeCell ref="PKW6:PKW7"/>
    <mergeCell ref="PKX6:PKX7"/>
    <mergeCell ref="PKY6:PLA6"/>
    <mergeCell ref="PKM6:PKM7"/>
    <mergeCell ref="PKN6:PKN7"/>
    <mergeCell ref="PKO6:PKP6"/>
    <mergeCell ref="PKQ6:PKQ7"/>
    <mergeCell ref="PKR6:PKR7"/>
    <mergeCell ref="PKG6:PKG7"/>
    <mergeCell ref="PKH6:PKH7"/>
    <mergeCell ref="PKI6:PKI7"/>
    <mergeCell ref="PKK6:PKK7"/>
    <mergeCell ref="PKL6:PKL7"/>
    <mergeCell ref="PNS6:PNS7"/>
    <mergeCell ref="PNT6:PNT7"/>
    <mergeCell ref="PNU6:PNV6"/>
    <mergeCell ref="PNW6:PNW7"/>
    <mergeCell ref="PNX6:PNX7"/>
    <mergeCell ref="PNM6:PNM7"/>
    <mergeCell ref="PNN6:PNN7"/>
    <mergeCell ref="PNO6:PNO7"/>
    <mergeCell ref="PNQ6:PNQ7"/>
    <mergeCell ref="PNR6:PNR7"/>
    <mergeCell ref="PND6:PND7"/>
    <mergeCell ref="PNE6:PNG6"/>
    <mergeCell ref="PNH6:PNH7"/>
    <mergeCell ref="PNI6:PNI7"/>
    <mergeCell ref="PNJ6:PNL6"/>
    <mergeCell ref="PMX6:PMX7"/>
    <mergeCell ref="PMY6:PMY7"/>
    <mergeCell ref="PMZ6:PNA6"/>
    <mergeCell ref="PNB6:PNB7"/>
    <mergeCell ref="PNC6:PNC7"/>
    <mergeCell ref="PMR6:PMR7"/>
    <mergeCell ref="PMS6:PMS7"/>
    <mergeCell ref="PMT6:PMT7"/>
    <mergeCell ref="PMV6:PMV7"/>
    <mergeCell ref="PMW6:PMW7"/>
    <mergeCell ref="PMI6:PMI7"/>
    <mergeCell ref="PMJ6:PML6"/>
    <mergeCell ref="PMM6:PMM7"/>
    <mergeCell ref="PMN6:PMN7"/>
    <mergeCell ref="PMO6:PMQ6"/>
    <mergeCell ref="PMC6:PMC7"/>
    <mergeCell ref="PMD6:PMD7"/>
    <mergeCell ref="PME6:PMF6"/>
    <mergeCell ref="PMG6:PMG7"/>
    <mergeCell ref="PMH6:PMH7"/>
    <mergeCell ref="PPO6:PPO7"/>
    <mergeCell ref="PPP6:PPR6"/>
    <mergeCell ref="PPS6:PPS7"/>
    <mergeCell ref="PPT6:PPT7"/>
    <mergeCell ref="PPU6:PPW6"/>
    <mergeCell ref="PPI6:PPI7"/>
    <mergeCell ref="PPJ6:PPJ7"/>
    <mergeCell ref="PPK6:PPL6"/>
    <mergeCell ref="PPM6:PPM7"/>
    <mergeCell ref="PPN6:PPN7"/>
    <mergeCell ref="PPC6:PPC7"/>
    <mergeCell ref="PPD6:PPD7"/>
    <mergeCell ref="PPE6:PPE7"/>
    <mergeCell ref="PPG6:PPG7"/>
    <mergeCell ref="PPH6:PPH7"/>
    <mergeCell ref="POT6:POT7"/>
    <mergeCell ref="POU6:POW6"/>
    <mergeCell ref="POX6:POX7"/>
    <mergeCell ref="POY6:POY7"/>
    <mergeCell ref="POZ6:PPB6"/>
    <mergeCell ref="PON6:PON7"/>
    <mergeCell ref="POO6:POO7"/>
    <mergeCell ref="POP6:POQ6"/>
    <mergeCell ref="POR6:POR7"/>
    <mergeCell ref="POS6:POS7"/>
    <mergeCell ref="POH6:POH7"/>
    <mergeCell ref="POI6:POI7"/>
    <mergeCell ref="POJ6:POJ7"/>
    <mergeCell ref="POL6:POL7"/>
    <mergeCell ref="POM6:POM7"/>
    <mergeCell ref="PNY6:PNY7"/>
    <mergeCell ref="PNZ6:POB6"/>
    <mergeCell ref="POC6:POC7"/>
    <mergeCell ref="POD6:POD7"/>
    <mergeCell ref="POE6:POG6"/>
    <mergeCell ref="PRN6:PRN7"/>
    <mergeCell ref="PRO6:PRO7"/>
    <mergeCell ref="PRP6:PRP7"/>
    <mergeCell ref="PRR6:PRR7"/>
    <mergeCell ref="PRS6:PRS7"/>
    <mergeCell ref="PRE6:PRE7"/>
    <mergeCell ref="PRF6:PRH6"/>
    <mergeCell ref="PRI6:PRI7"/>
    <mergeCell ref="PRJ6:PRJ7"/>
    <mergeCell ref="PRK6:PRM6"/>
    <mergeCell ref="PQY6:PQY7"/>
    <mergeCell ref="PQZ6:PQZ7"/>
    <mergeCell ref="PRA6:PRB6"/>
    <mergeCell ref="PRC6:PRC7"/>
    <mergeCell ref="PRD6:PRD7"/>
    <mergeCell ref="PQS6:PQS7"/>
    <mergeCell ref="PQT6:PQT7"/>
    <mergeCell ref="PQU6:PQU7"/>
    <mergeCell ref="PQW6:PQW7"/>
    <mergeCell ref="PQX6:PQX7"/>
    <mergeCell ref="PQJ6:PQJ7"/>
    <mergeCell ref="PQK6:PQM6"/>
    <mergeCell ref="PQN6:PQN7"/>
    <mergeCell ref="PQO6:PQO7"/>
    <mergeCell ref="PQP6:PQR6"/>
    <mergeCell ref="PQD6:PQD7"/>
    <mergeCell ref="PQE6:PQE7"/>
    <mergeCell ref="PQF6:PQG6"/>
    <mergeCell ref="PQH6:PQH7"/>
    <mergeCell ref="PQI6:PQI7"/>
    <mergeCell ref="PPX6:PPX7"/>
    <mergeCell ref="PPY6:PPY7"/>
    <mergeCell ref="PPZ6:PPZ7"/>
    <mergeCell ref="PQB6:PQB7"/>
    <mergeCell ref="PQC6:PQC7"/>
    <mergeCell ref="PTJ6:PTJ7"/>
    <mergeCell ref="PTK6:PTK7"/>
    <mergeCell ref="PTL6:PTM6"/>
    <mergeCell ref="PTN6:PTN7"/>
    <mergeCell ref="PTO6:PTO7"/>
    <mergeCell ref="PTD6:PTD7"/>
    <mergeCell ref="PTE6:PTE7"/>
    <mergeCell ref="PTF6:PTF7"/>
    <mergeCell ref="PTH6:PTH7"/>
    <mergeCell ref="PTI6:PTI7"/>
    <mergeCell ref="PSU6:PSU7"/>
    <mergeCell ref="PSV6:PSX6"/>
    <mergeCell ref="PSY6:PSY7"/>
    <mergeCell ref="PSZ6:PSZ7"/>
    <mergeCell ref="PTA6:PTC6"/>
    <mergeCell ref="PSO6:PSO7"/>
    <mergeCell ref="PSP6:PSP7"/>
    <mergeCell ref="PSQ6:PSR6"/>
    <mergeCell ref="PSS6:PSS7"/>
    <mergeCell ref="PST6:PST7"/>
    <mergeCell ref="PSI6:PSI7"/>
    <mergeCell ref="PSJ6:PSJ7"/>
    <mergeCell ref="PSK6:PSK7"/>
    <mergeCell ref="PSM6:PSM7"/>
    <mergeCell ref="PSN6:PSN7"/>
    <mergeCell ref="PRZ6:PRZ7"/>
    <mergeCell ref="PSA6:PSC6"/>
    <mergeCell ref="PSD6:PSD7"/>
    <mergeCell ref="PSE6:PSE7"/>
    <mergeCell ref="PSF6:PSH6"/>
    <mergeCell ref="PRT6:PRT7"/>
    <mergeCell ref="PRU6:PRU7"/>
    <mergeCell ref="PRV6:PRW6"/>
    <mergeCell ref="PRX6:PRX7"/>
    <mergeCell ref="PRY6:PRY7"/>
    <mergeCell ref="PVF6:PVF7"/>
    <mergeCell ref="PVG6:PVI6"/>
    <mergeCell ref="PVJ6:PVJ7"/>
    <mergeCell ref="PVK6:PVK7"/>
    <mergeCell ref="PVL6:PVN6"/>
    <mergeCell ref="PUZ6:PUZ7"/>
    <mergeCell ref="PVA6:PVA7"/>
    <mergeCell ref="PVB6:PVC6"/>
    <mergeCell ref="PVD6:PVD7"/>
    <mergeCell ref="PVE6:PVE7"/>
    <mergeCell ref="PUT6:PUT7"/>
    <mergeCell ref="PUU6:PUU7"/>
    <mergeCell ref="PUV6:PUV7"/>
    <mergeCell ref="PUX6:PUX7"/>
    <mergeCell ref="PUY6:PUY7"/>
    <mergeCell ref="PUK6:PUK7"/>
    <mergeCell ref="PUL6:PUN6"/>
    <mergeCell ref="PUO6:PUO7"/>
    <mergeCell ref="PUP6:PUP7"/>
    <mergeCell ref="PUQ6:PUS6"/>
    <mergeCell ref="PUE6:PUE7"/>
    <mergeCell ref="PUF6:PUF7"/>
    <mergeCell ref="PUG6:PUH6"/>
    <mergeCell ref="PUI6:PUI7"/>
    <mergeCell ref="PUJ6:PUJ7"/>
    <mergeCell ref="PTY6:PTY7"/>
    <mergeCell ref="PTZ6:PTZ7"/>
    <mergeCell ref="PUA6:PUA7"/>
    <mergeCell ref="PUC6:PUC7"/>
    <mergeCell ref="PUD6:PUD7"/>
    <mergeCell ref="PTP6:PTP7"/>
    <mergeCell ref="PTQ6:PTS6"/>
    <mergeCell ref="PTT6:PTT7"/>
    <mergeCell ref="PTU6:PTU7"/>
    <mergeCell ref="PTV6:PTX6"/>
    <mergeCell ref="PXE6:PXE7"/>
    <mergeCell ref="PXF6:PXF7"/>
    <mergeCell ref="PXG6:PXG7"/>
    <mergeCell ref="PXI6:PXI7"/>
    <mergeCell ref="PXJ6:PXJ7"/>
    <mergeCell ref="PWV6:PWV7"/>
    <mergeCell ref="PWW6:PWY6"/>
    <mergeCell ref="PWZ6:PWZ7"/>
    <mergeCell ref="PXA6:PXA7"/>
    <mergeCell ref="PXB6:PXD6"/>
    <mergeCell ref="PWP6:PWP7"/>
    <mergeCell ref="PWQ6:PWQ7"/>
    <mergeCell ref="PWR6:PWS6"/>
    <mergeCell ref="PWT6:PWT7"/>
    <mergeCell ref="PWU6:PWU7"/>
    <mergeCell ref="PWJ6:PWJ7"/>
    <mergeCell ref="PWK6:PWK7"/>
    <mergeCell ref="PWL6:PWL7"/>
    <mergeCell ref="PWN6:PWN7"/>
    <mergeCell ref="PWO6:PWO7"/>
    <mergeCell ref="PWA6:PWA7"/>
    <mergeCell ref="PWB6:PWD6"/>
    <mergeCell ref="PWE6:PWE7"/>
    <mergeCell ref="PWF6:PWF7"/>
    <mergeCell ref="PWG6:PWI6"/>
    <mergeCell ref="PVU6:PVU7"/>
    <mergeCell ref="PVV6:PVV7"/>
    <mergeCell ref="PVW6:PVX6"/>
    <mergeCell ref="PVY6:PVY7"/>
    <mergeCell ref="PVZ6:PVZ7"/>
    <mergeCell ref="PVO6:PVO7"/>
    <mergeCell ref="PVP6:PVP7"/>
    <mergeCell ref="PVQ6:PVQ7"/>
    <mergeCell ref="PVS6:PVS7"/>
    <mergeCell ref="PVT6:PVT7"/>
    <mergeCell ref="PZA6:PZA7"/>
    <mergeCell ref="PZB6:PZB7"/>
    <mergeCell ref="PZC6:PZD6"/>
    <mergeCell ref="PZE6:PZE7"/>
    <mergeCell ref="PZF6:PZF7"/>
    <mergeCell ref="PYU6:PYU7"/>
    <mergeCell ref="PYV6:PYV7"/>
    <mergeCell ref="PYW6:PYW7"/>
    <mergeCell ref="PYY6:PYY7"/>
    <mergeCell ref="PYZ6:PYZ7"/>
    <mergeCell ref="PYL6:PYL7"/>
    <mergeCell ref="PYM6:PYO6"/>
    <mergeCell ref="PYP6:PYP7"/>
    <mergeCell ref="PYQ6:PYQ7"/>
    <mergeCell ref="PYR6:PYT6"/>
    <mergeCell ref="PYF6:PYF7"/>
    <mergeCell ref="PYG6:PYG7"/>
    <mergeCell ref="PYH6:PYI6"/>
    <mergeCell ref="PYJ6:PYJ7"/>
    <mergeCell ref="PYK6:PYK7"/>
    <mergeCell ref="PXZ6:PXZ7"/>
    <mergeCell ref="PYA6:PYA7"/>
    <mergeCell ref="PYB6:PYB7"/>
    <mergeCell ref="PYD6:PYD7"/>
    <mergeCell ref="PYE6:PYE7"/>
    <mergeCell ref="PXQ6:PXQ7"/>
    <mergeCell ref="PXR6:PXT6"/>
    <mergeCell ref="PXU6:PXU7"/>
    <mergeCell ref="PXV6:PXV7"/>
    <mergeCell ref="PXW6:PXY6"/>
    <mergeCell ref="PXK6:PXK7"/>
    <mergeCell ref="PXL6:PXL7"/>
    <mergeCell ref="PXM6:PXN6"/>
    <mergeCell ref="PXO6:PXO7"/>
    <mergeCell ref="PXP6:PXP7"/>
    <mergeCell ref="QAW6:QAW7"/>
    <mergeCell ref="QAX6:QAZ6"/>
    <mergeCell ref="QBA6:QBA7"/>
    <mergeCell ref="QBB6:QBB7"/>
    <mergeCell ref="QBC6:QBE6"/>
    <mergeCell ref="QAQ6:QAQ7"/>
    <mergeCell ref="QAR6:QAR7"/>
    <mergeCell ref="QAS6:QAT6"/>
    <mergeCell ref="QAU6:QAU7"/>
    <mergeCell ref="QAV6:QAV7"/>
    <mergeCell ref="QAK6:QAK7"/>
    <mergeCell ref="QAL6:QAL7"/>
    <mergeCell ref="QAM6:QAM7"/>
    <mergeCell ref="QAO6:QAO7"/>
    <mergeCell ref="QAP6:QAP7"/>
    <mergeCell ref="QAB6:QAB7"/>
    <mergeCell ref="QAC6:QAE6"/>
    <mergeCell ref="QAF6:QAF7"/>
    <mergeCell ref="QAG6:QAG7"/>
    <mergeCell ref="QAH6:QAJ6"/>
    <mergeCell ref="PZV6:PZV7"/>
    <mergeCell ref="PZW6:PZW7"/>
    <mergeCell ref="PZX6:PZY6"/>
    <mergeCell ref="PZZ6:PZZ7"/>
    <mergeCell ref="QAA6:QAA7"/>
    <mergeCell ref="PZP6:PZP7"/>
    <mergeCell ref="PZQ6:PZQ7"/>
    <mergeCell ref="PZR6:PZR7"/>
    <mergeCell ref="PZT6:PZT7"/>
    <mergeCell ref="PZU6:PZU7"/>
    <mergeCell ref="PZG6:PZG7"/>
    <mergeCell ref="PZH6:PZJ6"/>
    <mergeCell ref="PZK6:PZK7"/>
    <mergeCell ref="PZL6:PZL7"/>
    <mergeCell ref="PZM6:PZO6"/>
    <mergeCell ref="QCV6:QCV7"/>
    <mergeCell ref="QCW6:QCW7"/>
    <mergeCell ref="QCX6:QCX7"/>
    <mergeCell ref="QCZ6:QCZ7"/>
    <mergeCell ref="QDA6:QDA7"/>
    <mergeCell ref="QCM6:QCM7"/>
    <mergeCell ref="QCN6:QCP6"/>
    <mergeCell ref="QCQ6:QCQ7"/>
    <mergeCell ref="QCR6:QCR7"/>
    <mergeCell ref="QCS6:QCU6"/>
    <mergeCell ref="QCG6:QCG7"/>
    <mergeCell ref="QCH6:QCH7"/>
    <mergeCell ref="QCI6:QCJ6"/>
    <mergeCell ref="QCK6:QCK7"/>
    <mergeCell ref="QCL6:QCL7"/>
    <mergeCell ref="QCA6:QCA7"/>
    <mergeCell ref="QCB6:QCB7"/>
    <mergeCell ref="QCC6:QCC7"/>
    <mergeCell ref="QCE6:QCE7"/>
    <mergeCell ref="QCF6:QCF7"/>
    <mergeCell ref="QBR6:QBR7"/>
    <mergeCell ref="QBS6:QBU6"/>
    <mergeCell ref="QBV6:QBV7"/>
    <mergeCell ref="QBW6:QBW7"/>
    <mergeCell ref="QBX6:QBZ6"/>
    <mergeCell ref="QBL6:QBL7"/>
    <mergeCell ref="QBM6:QBM7"/>
    <mergeCell ref="QBN6:QBO6"/>
    <mergeCell ref="QBP6:QBP7"/>
    <mergeCell ref="QBQ6:QBQ7"/>
    <mergeCell ref="QBF6:QBF7"/>
    <mergeCell ref="QBG6:QBG7"/>
    <mergeCell ref="QBH6:QBH7"/>
    <mergeCell ref="QBJ6:QBJ7"/>
    <mergeCell ref="QBK6:QBK7"/>
    <mergeCell ref="QER6:QER7"/>
    <mergeCell ref="QES6:QES7"/>
    <mergeCell ref="QET6:QEU6"/>
    <mergeCell ref="QEV6:QEV7"/>
    <mergeCell ref="QEW6:QEW7"/>
    <mergeCell ref="QEL6:QEL7"/>
    <mergeCell ref="QEM6:QEM7"/>
    <mergeCell ref="QEN6:QEN7"/>
    <mergeCell ref="QEP6:QEP7"/>
    <mergeCell ref="QEQ6:QEQ7"/>
    <mergeCell ref="QEC6:QEC7"/>
    <mergeCell ref="QED6:QEF6"/>
    <mergeCell ref="QEG6:QEG7"/>
    <mergeCell ref="QEH6:QEH7"/>
    <mergeCell ref="QEI6:QEK6"/>
    <mergeCell ref="QDW6:QDW7"/>
    <mergeCell ref="QDX6:QDX7"/>
    <mergeCell ref="QDY6:QDZ6"/>
    <mergeCell ref="QEA6:QEA7"/>
    <mergeCell ref="QEB6:QEB7"/>
    <mergeCell ref="QDQ6:QDQ7"/>
    <mergeCell ref="QDR6:QDR7"/>
    <mergeCell ref="QDS6:QDS7"/>
    <mergeCell ref="QDU6:QDU7"/>
    <mergeCell ref="QDV6:QDV7"/>
    <mergeCell ref="QDH6:QDH7"/>
    <mergeCell ref="QDI6:QDK6"/>
    <mergeCell ref="QDL6:QDL7"/>
    <mergeCell ref="QDM6:QDM7"/>
    <mergeCell ref="QDN6:QDP6"/>
    <mergeCell ref="QDB6:QDB7"/>
    <mergeCell ref="QDC6:QDC7"/>
    <mergeCell ref="QDD6:QDE6"/>
    <mergeCell ref="QDF6:QDF7"/>
    <mergeCell ref="QDG6:QDG7"/>
    <mergeCell ref="QGN6:QGN7"/>
    <mergeCell ref="QGO6:QGQ6"/>
    <mergeCell ref="QGR6:QGR7"/>
    <mergeCell ref="QGS6:QGS7"/>
    <mergeCell ref="QGT6:QGV6"/>
    <mergeCell ref="QGH6:QGH7"/>
    <mergeCell ref="QGI6:QGI7"/>
    <mergeCell ref="QGJ6:QGK6"/>
    <mergeCell ref="QGL6:QGL7"/>
    <mergeCell ref="QGM6:QGM7"/>
    <mergeCell ref="QGB6:QGB7"/>
    <mergeCell ref="QGC6:QGC7"/>
    <mergeCell ref="QGD6:QGD7"/>
    <mergeCell ref="QGF6:QGF7"/>
    <mergeCell ref="QGG6:QGG7"/>
    <mergeCell ref="QFS6:QFS7"/>
    <mergeCell ref="QFT6:QFV6"/>
    <mergeCell ref="QFW6:QFW7"/>
    <mergeCell ref="QFX6:QFX7"/>
    <mergeCell ref="QFY6:QGA6"/>
    <mergeCell ref="QFM6:QFM7"/>
    <mergeCell ref="QFN6:QFN7"/>
    <mergeCell ref="QFO6:QFP6"/>
    <mergeCell ref="QFQ6:QFQ7"/>
    <mergeCell ref="QFR6:QFR7"/>
    <mergeCell ref="QFG6:QFG7"/>
    <mergeCell ref="QFH6:QFH7"/>
    <mergeCell ref="QFI6:QFI7"/>
    <mergeCell ref="QFK6:QFK7"/>
    <mergeCell ref="QFL6:QFL7"/>
    <mergeCell ref="QEX6:QEX7"/>
    <mergeCell ref="QEY6:QFA6"/>
    <mergeCell ref="QFB6:QFB7"/>
    <mergeCell ref="QFC6:QFC7"/>
    <mergeCell ref="QFD6:QFF6"/>
    <mergeCell ref="QIM6:QIM7"/>
    <mergeCell ref="QIN6:QIN7"/>
    <mergeCell ref="QIO6:QIO7"/>
    <mergeCell ref="QIQ6:QIQ7"/>
    <mergeCell ref="QIR6:QIR7"/>
    <mergeCell ref="QID6:QID7"/>
    <mergeCell ref="QIE6:QIG6"/>
    <mergeCell ref="QIH6:QIH7"/>
    <mergeCell ref="QII6:QII7"/>
    <mergeCell ref="QIJ6:QIL6"/>
    <mergeCell ref="QHX6:QHX7"/>
    <mergeCell ref="QHY6:QHY7"/>
    <mergeCell ref="QHZ6:QIA6"/>
    <mergeCell ref="QIB6:QIB7"/>
    <mergeCell ref="QIC6:QIC7"/>
    <mergeCell ref="QHR6:QHR7"/>
    <mergeCell ref="QHS6:QHS7"/>
    <mergeCell ref="QHT6:QHT7"/>
    <mergeCell ref="QHV6:QHV7"/>
    <mergeCell ref="QHW6:QHW7"/>
    <mergeCell ref="QHI6:QHI7"/>
    <mergeCell ref="QHJ6:QHL6"/>
    <mergeCell ref="QHM6:QHM7"/>
    <mergeCell ref="QHN6:QHN7"/>
    <mergeCell ref="QHO6:QHQ6"/>
    <mergeCell ref="QHC6:QHC7"/>
    <mergeCell ref="QHD6:QHD7"/>
    <mergeCell ref="QHE6:QHF6"/>
    <mergeCell ref="QHG6:QHG7"/>
    <mergeCell ref="QHH6:QHH7"/>
    <mergeCell ref="QGW6:QGW7"/>
    <mergeCell ref="QGX6:QGX7"/>
    <mergeCell ref="QGY6:QGY7"/>
    <mergeCell ref="QHA6:QHA7"/>
    <mergeCell ref="QHB6:QHB7"/>
    <mergeCell ref="QKI6:QKI7"/>
    <mergeCell ref="QKJ6:QKJ7"/>
    <mergeCell ref="QKK6:QKL6"/>
    <mergeCell ref="QKM6:QKM7"/>
    <mergeCell ref="QKN6:QKN7"/>
    <mergeCell ref="QKC6:QKC7"/>
    <mergeCell ref="QKD6:QKD7"/>
    <mergeCell ref="QKE6:QKE7"/>
    <mergeCell ref="QKG6:QKG7"/>
    <mergeCell ref="QKH6:QKH7"/>
    <mergeCell ref="QJT6:QJT7"/>
    <mergeCell ref="QJU6:QJW6"/>
    <mergeCell ref="QJX6:QJX7"/>
    <mergeCell ref="QJY6:QJY7"/>
    <mergeCell ref="QJZ6:QKB6"/>
    <mergeCell ref="QJN6:QJN7"/>
    <mergeCell ref="QJO6:QJO7"/>
    <mergeCell ref="QJP6:QJQ6"/>
    <mergeCell ref="QJR6:QJR7"/>
    <mergeCell ref="QJS6:QJS7"/>
    <mergeCell ref="QJH6:QJH7"/>
    <mergeCell ref="QJI6:QJI7"/>
    <mergeCell ref="QJJ6:QJJ7"/>
    <mergeCell ref="QJL6:QJL7"/>
    <mergeCell ref="QJM6:QJM7"/>
    <mergeCell ref="QIY6:QIY7"/>
    <mergeCell ref="QIZ6:QJB6"/>
    <mergeCell ref="QJC6:QJC7"/>
    <mergeCell ref="QJD6:QJD7"/>
    <mergeCell ref="QJE6:QJG6"/>
    <mergeCell ref="QIS6:QIS7"/>
    <mergeCell ref="QIT6:QIT7"/>
    <mergeCell ref="QIU6:QIV6"/>
    <mergeCell ref="QIW6:QIW7"/>
    <mergeCell ref="QIX6:QIX7"/>
    <mergeCell ref="QME6:QME7"/>
    <mergeCell ref="QMF6:QMH6"/>
    <mergeCell ref="QMI6:QMI7"/>
    <mergeCell ref="QMJ6:QMJ7"/>
    <mergeCell ref="QMK6:QMM6"/>
    <mergeCell ref="QLY6:QLY7"/>
    <mergeCell ref="QLZ6:QLZ7"/>
    <mergeCell ref="QMA6:QMB6"/>
    <mergeCell ref="QMC6:QMC7"/>
    <mergeCell ref="QMD6:QMD7"/>
    <mergeCell ref="QLS6:QLS7"/>
    <mergeCell ref="QLT6:QLT7"/>
    <mergeCell ref="QLU6:QLU7"/>
    <mergeCell ref="QLW6:QLW7"/>
    <mergeCell ref="QLX6:QLX7"/>
    <mergeCell ref="QLJ6:QLJ7"/>
    <mergeCell ref="QLK6:QLM6"/>
    <mergeCell ref="QLN6:QLN7"/>
    <mergeCell ref="QLO6:QLO7"/>
    <mergeCell ref="QLP6:QLR6"/>
    <mergeCell ref="QLD6:QLD7"/>
    <mergeCell ref="QLE6:QLE7"/>
    <mergeCell ref="QLF6:QLG6"/>
    <mergeCell ref="QLH6:QLH7"/>
    <mergeCell ref="QLI6:QLI7"/>
    <mergeCell ref="QKX6:QKX7"/>
    <mergeCell ref="QKY6:QKY7"/>
    <mergeCell ref="QKZ6:QKZ7"/>
    <mergeCell ref="QLB6:QLB7"/>
    <mergeCell ref="QLC6:QLC7"/>
    <mergeCell ref="QKO6:QKO7"/>
    <mergeCell ref="QKP6:QKR6"/>
    <mergeCell ref="QKS6:QKS7"/>
    <mergeCell ref="QKT6:QKT7"/>
    <mergeCell ref="QKU6:QKW6"/>
    <mergeCell ref="QOD6:QOD7"/>
    <mergeCell ref="QOE6:QOE7"/>
    <mergeCell ref="QOF6:QOF7"/>
    <mergeCell ref="QOH6:QOH7"/>
    <mergeCell ref="QOI6:QOI7"/>
    <mergeCell ref="QNU6:QNU7"/>
    <mergeCell ref="QNV6:QNX6"/>
    <mergeCell ref="QNY6:QNY7"/>
    <mergeCell ref="QNZ6:QNZ7"/>
    <mergeCell ref="QOA6:QOC6"/>
    <mergeCell ref="QNO6:QNO7"/>
    <mergeCell ref="QNP6:QNP7"/>
    <mergeCell ref="QNQ6:QNR6"/>
    <mergeCell ref="QNS6:QNS7"/>
    <mergeCell ref="QNT6:QNT7"/>
    <mergeCell ref="QNI6:QNI7"/>
    <mergeCell ref="QNJ6:QNJ7"/>
    <mergeCell ref="QNK6:QNK7"/>
    <mergeCell ref="QNM6:QNM7"/>
    <mergeCell ref="QNN6:QNN7"/>
    <mergeCell ref="QMZ6:QMZ7"/>
    <mergeCell ref="QNA6:QNC6"/>
    <mergeCell ref="QND6:QND7"/>
    <mergeCell ref="QNE6:QNE7"/>
    <mergeCell ref="QNF6:QNH6"/>
    <mergeCell ref="QMT6:QMT7"/>
    <mergeCell ref="QMU6:QMU7"/>
    <mergeCell ref="QMV6:QMW6"/>
    <mergeCell ref="QMX6:QMX7"/>
    <mergeCell ref="QMY6:QMY7"/>
    <mergeCell ref="QMN6:QMN7"/>
    <mergeCell ref="QMO6:QMO7"/>
    <mergeCell ref="QMP6:QMP7"/>
    <mergeCell ref="QMR6:QMR7"/>
    <mergeCell ref="QMS6:QMS7"/>
    <mergeCell ref="QPZ6:QPZ7"/>
    <mergeCell ref="QQA6:QQA7"/>
    <mergeCell ref="QQB6:QQC6"/>
    <mergeCell ref="QQD6:QQD7"/>
    <mergeCell ref="QQE6:QQE7"/>
    <mergeCell ref="QPT6:QPT7"/>
    <mergeCell ref="QPU6:QPU7"/>
    <mergeCell ref="QPV6:QPV7"/>
    <mergeCell ref="QPX6:QPX7"/>
    <mergeCell ref="QPY6:QPY7"/>
    <mergeCell ref="QPK6:QPK7"/>
    <mergeCell ref="QPL6:QPN6"/>
    <mergeCell ref="QPO6:QPO7"/>
    <mergeCell ref="QPP6:QPP7"/>
    <mergeCell ref="QPQ6:QPS6"/>
    <mergeCell ref="QPE6:QPE7"/>
    <mergeCell ref="QPF6:QPF7"/>
    <mergeCell ref="QPG6:QPH6"/>
    <mergeCell ref="QPI6:QPI7"/>
    <mergeCell ref="QPJ6:QPJ7"/>
    <mergeCell ref="QOY6:QOY7"/>
    <mergeCell ref="QOZ6:QOZ7"/>
    <mergeCell ref="QPA6:QPA7"/>
    <mergeCell ref="QPC6:QPC7"/>
    <mergeCell ref="QPD6:QPD7"/>
    <mergeCell ref="QOP6:QOP7"/>
    <mergeCell ref="QOQ6:QOS6"/>
    <mergeCell ref="QOT6:QOT7"/>
    <mergeCell ref="QOU6:QOU7"/>
    <mergeCell ref="QOV6:QOX6"/>
    <mergeCell ref="QOJ6:QOJ7"/>
    <mergeCell ref="QOK6:QOK7"/>
    <mergeCell ref="QOL6:QOM6"/>
    <mergeCell ref="QON6:QON7"/>
    <mergeCell ref="QOO6:QOO7"/>
    <mergeCell ref="QRV6:QRV7"/>
    <mergeCell ref="QRW6:QRY6"/>
    <mergeCell ref="QRZ6:QRZ7"/>
    <mergeCell ref="QSA6:QSA7"/>
    <mergeCell ref="QSB6:QSD6"/>
    <mergeCell ref="QRP6:QRP7"/>
    <mergeCell ref="QRQ6:QRQ7"/>
    <mergeCell ref="QRR6:QRS6"/>
    <mergeCell ref="QRT6:QRT7"/>
    <mergeCell ref="QRU6:QRU7"/>
    <mergeCell ref="QRJ6:QRJ7"/>
    <mergeCell ref="QRK6:QRK7"/>
    <mergeCell ref="QRL6:QRL7"/>
    <mergeCell ref="QRN6:QRN7"/>
    <mergeCell ref="QRO6:QRO7"/>
    <mergeCell ref="QRA6:QRA7"/>
    <mergeCell ref="QRB6:QRD6"/>
    <mergeCell ref="QRE6:QRE7"/>
    <mergeCell ref="QRF6:QRF7"/>
    <mergeCell ref="QRG6:QRI6"/>
    <mergeCell ref="QQU6:QQU7"/>
    <mergeCell ref="QQV6:QQV7"/>
    <mergeCell ref="QQW6:QQX6"/>
    <mergeCell ref="QQY6:QQY7"/>
    <mergeCell ref="QQZ6:QQZ7"/>
    <mergeCell ref="QQO6:QQO7"/>
    <mergeCell ref="QQP6:QQP7"/>
    <mergeCell ref="QQQ6:QQQ7"/>
    <mergeCell ref="QQS6:QQS7"/>
    <mergeCell ref="QQT6:QQT7"/>
    <mergeCell ref="QQF6:QQF7"/>
    <mergeCell ref="QQG6:QQI6"/>
    <mergeCell ref="QQJ6:QQJ7"/>
    <mergeCell ref="QQK6:QQK7"/>
    <mergeCell ref="QQL6:QQN6"/>
    <mergeCell ref="QTU6:QTU7"/>
    <mergeCell ref="QTV6:QTV7"/>
    <mergeCell ref="QTW6:QTW7"/>
    <mergeCell ref="QTY6:QTY7"/>
    <mergeCell ref="QTZ6:QTZ7"/>
    <mergeCell ref="QTL6:QTL7"/>
    <mergeCell ref="QTM6:QTO6"/>
    <mergeCell ref="QTP6:QTP7"/>
    <mergeCell ref="QTQ6:QTQ7"/>
    <mergeCell ref="QTR6:QTT6"/>
    <mergeCell ref="QTF6:QTF7"/>
    <mergeCell ref="QTG6:QTG7"/>
    <mergeCell ref="QTH6:QTI6"/>
    <mergeCell ref="QTJ6:QTJ7"/>
    <mergeCell ref="QTK6:QTK7"/>
    <mergeCell ref="QSZ6:QSZ7"/>
    <mergeCell ref="QTA6:QTA7"/>
    <mergeCell ref="QTB6:QTB7"/>
    <mergeCell ref="QTD6:QTD7"/>
    <mergeCell ref="QTE6:QTE7"/>
    <mergeCell ref="QSQ6:QSQ7"/>
    <mergeCell ref="QSR6:QST6"/>
    <mergeCell ref="QSU6:QSU7"/>
    <mergeCell ref="QSV6:QSV7"/>
    <mergeCell ref="QSW6:QSY6"/>
    <mergeCell ref="QSK6:QSK7"/>
    <mergeCell ref="QSL6:QSL7"/>
    <mergeCell ref="QSM6:QSN6"/>
    <mergeCell ref="QSO6:QSO7"/>
    <mergeCell ref="QSP6:QSP7"/>
    <mergeCell ref="QSE6:QSE7"/>
    <mergeCell ref="QSF6:QSF7"/>
    <mergeCell ref="QSG6:QSG7"/>
    <mergeCell ref="QSI6:QSI7"/>
    <mergeCell ref="QSJ6:QSJ7"/>
    <mergeCell ref="QVQ6:QVQ7"/>
    <mergeCell ref="QVR6:QVR7"/>
    <mergeCell ref="QVS6:QVT6"/>
    <mergeCell ref="QVU6:QVU7"/>
    <mergeCell ref="QVV6:QVV7"/>
    <mergeCell ref="QVK6:QVK7"/>
    <mergeCell ref="QVL6:QVL7"/>
    <mergeCell ref="QVM6:QVM7"/>
    <mergeCell ref="QVO6:QVO7"/>
    <mergeCell ref="QVP6:QVP7"/>
    <mergeCell ref="QVB6:QVB7"/>
    <mergeCell ref="QVC6:QVE6"/>
    <mergeCell ref="QVF6:QVF7"/>
    <mergeCell ref="QVG6:QVG7"/>
    <mergeCell ref="QVH6:QVJ6"/>
    <mergeCell ref="QUV6:QUV7"/>
    <mergeCell ref="QUW6:QUW7"/>
    <mergeCell ref="QUX6:QUY6"/>
    <mergeCell ref="QUZ6:QUZ7"/>
    <mergeCell ref="QVA6:QVA7"/>
    <mergeCell ref="QUP6:QUP7"/>
    <mergeCell ref="QUQ6:QUQ7"/>
    <mergeCell ref="QUR6:QUR7"/>
    <mergeCell ref="QUT6:QUT7"/>
    <mergeCell ref="QUU6:QUU7"/>
    <mergeCell ref="QUG6:QUG7"/>
    <mergeCell ref="QUH6:QUJ6"/>
    <mergeCell ref="QUK6:QUK7"/>
    <mergeCell ref="QUL6:QUL7"/>
    <mergeCell ref="QUM6:QUO6"/>
    <mergeCell ref="QUA6:QUA7"/>
    <mergeCell ref="QUB6:QUB7"/>
    <mergeCell ref="QUC6:QUD6"/>
    <mergeCell ref="QUE6:QUE7"/>
    <mergeCell ref="QUF6:QUF7"/>
    <mergeCell ref="QXM6:QXM7"/>
    <mergeCell ref="QXN6:QXP6"/>
    <mergeCell ref="QXQ6:QXQ7"/>
    <mergeCell ref="QXR6:QXR7"/>
    <mergeCell ref="QXS6:QXU6"/>
    <mergeCell ref="QXG6:QXG7"/>
    <mergeCell ref="QXH6:QXH7"/>
    <mergeCell ref="QXI6:QXJ6"/>
    <mergeCell ref="QXK6:QXK7"/>
    <mergeCell ref="QXL6:QXL7"/>
    <mergeCell ref="QXA6:QXA7"/>
    <mergeCell ref="QXB6:QXB7"/>
    <mergeCell ref="QXC6:QXC7"/>
    <mergeCell ref="QXE6:QXE7"/>
    <mergeCell ref="QXF6:QXF7"/>
    <mergeCell ref="QWR6:QWR7"/>
    <mergeCell ref="QWS6:QWU6"/>
    <mergeCell ref="QWV6:QWV7"/>
    <mergeCell ref="QWW6:QWW7"/>
    <mergeCell ref="QWX6:QWZ6"/>
    <mergeCell ref="QWL6:QWL7"/>
    <mergeCell ref="QWM6:QWM7"/>
    <mergeCell ref="QWN6:QWO6"/>
    <mergeCell ref="QWP6:QWP7"/>
    <mergeCell ref="QWQ6:QWQ7"/>
    <mergeCell ref="QWF6:QWF7"/>
    <mergeCell ref="QWG6:QWG7"/>
    <mergeCell ref="QWH6:QWH7"/>
    <mergeCell ref="QWJ6:QWJ7"/>
    <mergeCell ref="QWK6:QWK7"/>
    <mergeCell ref="QVW6:QVW7"/>
    <mergeCell ref="QVX6:QVZ6"/>
    <mergeCell ref="QWA6:QWA7"/>
    <mergeCell ref="QWB6:QWB7"/>
    <mergeCell ref="QWC6:QWE6"/>
    <mergeCell ref="QZL6:QZL7"/>
    <mergeCell ref="QZM6:QZM7"/>
    <mergeCell ref="QZN6:QZN7"/>
    <mergeCell ref="QZP6:QZP7"/>
    <mergeCell ref="QZQ6:QZQ7"/>
    <mergeCell ref="QZC6:QZC7"/>
    <mergeCell ref="QZD6:QZF6"/>
    <mergeCell ref="QZG6:QZG7"/>
    <mergeCell ref="QZH6:QZH7"/>
    <mergeCell ref="QZI6:QZK6"/>
    <mergeCell ref="QYW6:QYW7"/>
    <mergeCell ref="QYX6:QYX7"/>
    <mergeCell ref="QYY6:QYZ6"/>
    <mergeCell ref="QZA6:QZA7"/>
    <mergeCell ref="QZB6:QZB7"/>
    <mergeCell ref="QYQ6:QYQ7"/>
    <mergeCell ref="QYR6:QYR7"/>
    <mergeCell ref="QYS6:QYS7"/>
    <mergeCell ref="QYU6:QYU7"/>
    <mergeCell ref="QYV6:QYV7"/>
    <mergeCell ref="QYH6:QYH7"/>
    <mergeCell ref="QYI6:QYK6"/>
    <mergeCell ref="QYL6:QYL7"/>
    <mergeCell ref="QYM6:QYM7"/>
    <mergeCell ref="QYN6:QYP6"/>
    <mergeCell ref="QYB6:QYB7"/>
    <mergeCell ref="QYC6:QYC7"/>
    <mergeCell ref="QYD6:QYE6"/>
    <mergeCell ref="QYF6:QYF7"/>
    <mergeCell ref="QYG6:QYG7"/>
    <mergeCell ref="QXV6:QXV7"/>
    <mergeCell ref="QXW6:QXW7"/>
    <mergeCell ref="QXX6:QXX7"/>
    <mergeCell ref="QXZ6:QXZ7"/>
    <mergeCell ref="QYA6:QYA7"/>
    <mergeCell ref="RBH6:RBH7"/>
    <mergeCell ref="RBI6:RBI7"/>
    <mergeCell ref="RBJ6:RBK6"/>
    <mergeCell ref="RBL6:RBL7"/>
    <mergeCell ref="RBM6:RBM7"/>
    <mergeCell ref="RBB6:RBB7"/>
    <mergeCell ref="RBC6:RBC7"/>
    <mergeCell ref="RBD6:RBD7"/>
    <mergeCell ref="RBF6:RBF7"/>
    <mergeCell ref="RBG6:RBG7"/>
    <mergeCell ref="RAS6:RAS7"/>
    <mergeCell ref="RAT6:RAV6"/>
    <mergeCell ref="RAW6:RAW7"/>
    <mergeCell ref="RAX6:RAX7"/>
    <mergeCell ref="RAY6:RBA6"/>
    <mergeCell ref="RAM6:RAM7"/>
    <mergeCell ref="RAN6:RAN7"/>
    <mergeCell ref="RAO6:RAP6"/>
    <mergeCell ref="RAQ6:RAQ7"/>
    <mergeCell ref="RAR6:RAR7"/>
    <mergeCell ref="RAG6:RAG7"/>
    <mergeCell ref="RAH6:RAH7"/>
    <mergeCell ref="RAI6:RAI7"/>
    <mergeCell ref="RAK6:RAK7"/>
    <mergeCell ref="RAL6:RAL7"/>
    <mergeCell ref="QZX6:QZX7"/>
    <mergeCell ref="QZY6:RAA6"/>
    <mergeCell ref="RAB6:RAB7"/>
    <mergeCell ref="RAC6:RAC7"/>
    <mergeCell ref="RAD6:RAF6"/>
    <mergeCell ref="QZR6:QZR7"/>
    <mergeCell ref="QZS6:QZS7"/>
    <mergeCell ref="QZT6:QZU6"/>
    <mergeCell ref="QZV6:QZV7"/>
    <mergeCell ref="QZW6:QZW7"/>
    <mergeCell ref="RDD6:RDD7"/>
    <mergeCell ref="RDE6:RDG6"/>
    <mergeCell ref="RDH6:RDH7"/>
    <mergeCell ref="RDI6:RDI7"/>
    <mergeCell ref="RDJ6:RDL6"/>
    <mergeCell ref="RCX6:RCX7"/>
    <mergeCell ref="RCY6:RCY7"/>
    <mergeCell ref="RCZ6:RDA6"/>
    <mergeCell ref="RDB6:RDB7"/>
    <mergeCell ref="RDC6:RDC7"/>
    <mergeCell ref="RCR6:RCR7"/>
    <mergeCell ref="RCS6:RCS7"/>
    <mergeCell ref="RCT6:RCT7"/>
    <mergeCell ref="RCV6:RCV7"/>
    <mergeCell ref="RCW6:RCW7"/>
    <mergeCell ref="RCI6:RCI7"/>
    <mergeCell ref="RCJ6:RCL6"/>
    <mergeCell ref="RCM6:RCM7"/>
    <mergeCell ref="RCN6:RCN7"/>
    <mergeCell ref="RCO6:RCQ6"/>
    <mergeCell ref="RCC6:RCC7"/>
    <mergeCell ref="RCD6:RCD7"/>
    <mergeCell ref="RCE6:RCF6"/>
    <mergeCell ref="RCG6:RCG7"/>
    <mergeCell ref="RCH6:RCH7"/>
    <mergeCell ref="RBW6:RBW7"/>
    <mergeCell ref="RBX6:RBX7"/>
    <mergeCell ref="RBY6:RBY7"/>
    <mergeCell ref="RCA6:RCA7"/>
    <mergeCell ref="RCB6:RCB7"/>
    <mergeCell ref="RBN6:RBN7"/>
    <mergeCell ref="RBO6:RBQ6"/>
    <mergeCell ref="RBR6:RBR7"/>
    <mergeCell ref="RBS6:RBS7"/>
    <mergeCell ref="RBT6:RBV6"/>
    <mergeCell ref="RFC6:RFC7"/>
    <mergeCell ref="RFD6:RFD7"/>
    <mergeCell ref="RFE6:RFE7"/>
    <mergeCell ref="RFG6:RFG7"/>
    <mergeCell ref="RFH6:RFH7"/>
    <mergeCell ref="RET6:RET7"/>
    <mergeCell ref="REU6:REW6"/>
    <mergeCell ref="REX6:REX7"/>
    <mergeCell ref="REY6:REY7"/>
    <mergeCell ref="REZ6:RFB6"/>
    <mergeCell ref="REN6:REN7"/>
    <mergeCell ref="REO6:REO7"/>
    <mergeCell ref="REP6:REQ6"/>
    <mergeCell ref="RER6:RER7"/>
    <mergeCell ref="RES6:RES7"/>
    <mergeCell ref="REH6:REH7"/>
    <mergeCell ref="REI6:REI7"/>
    <mergeCell ref="REJ6:REJ7"/>
    <mergeCell ref="REL6:REL7"/>
    <mergeCell ref="REM6:REM7"/>
    <mergeCell ref="RDY6:RDY7"/>
    <mergeCell ref="RDZ6:REB6"/>
    <mergeCell ref="REC6:REC7"/>
    <mergeCell ref="RED6:RED7"/>
    <mergeCell ref="REE6:REG6"/>
    <mergeCell ref="RDS6:RDS7"/>
    <mergeCell ref="RDT6:RDT7"/>
    <mergeCell ref="RDU6:RDV6"/>
    <mergeCell ref="RDW6:RDW7"/>
    <mergeCell ref="RDX6:RDX7"/>
    <mergeCell ref="RDM6:RDM7"/>
    <mergeCell ref="RDN6:RDN7"/>
    <mergeCell ref="RDO6:RDO7"/>
    <mergeCell ref="RDQ6:RDQ7"/>
    <mergeCell ref="RDR6:RDR7"/>
    <mergeCell ref="RGY6:RGY7"/>
    <mergeCell ref="RGZ6:RGZ7"/>
    <mergeCell ref="RHA6:RHB6"/>
    <mergeCell ref="RHC6:RHC7"/>
    <mergeCell ref="RHD6:RHD7"/>
    <mergeCell ref="RGS6:RGS7"/>
    <mergeCell ref="RGT6:RGT7"/>
    <mergeCell ref="RGU6:RGU7"/>
    <mergeCell ref="RGW6:RGW7"/>
    <mergeCell ref="RGX6:RGX7"/>
    <mergeCell ref="RGJ6:RGJ7"/>
    <mergeCell ref="RGK6:RGM6"/>
    <mergeCell ref="RGN6:RGN7"/>
    <mergeCell ref="RGO6:RGO7"/>
    <mergeCell ref="RGP6:RGR6"/>
    <mergeCell ref="RGD6:RGD7"/>
    <mergeCell ref="RGE6:RGE7"/>
    <mergeCell ref="RGF6:RGG6"/>
    <mergeCell ref="RGH6:RGH7"/>
    <mergeCell ref="RGI6:RGI7"/>
    <mergeCell ref="RFX6:RFX7"/>
    <mergeCell ref="RFY6:RFY7"/>
    <mergeCell ref="RFZ6:RFZ7"/>
    <mergeCell ref="RGB6:RGB7"/>
    <mergeCell ref="RGC6:RGC7"/>
    <mergeCell ref="RFO6:RFO7"/>
    <mergeCell ref="RFP6:RFR6"/>
    <mergeCell ref="RFS6:RFS7"/>
    <mergeCell ref="RFT6:RFT7"/>
    <mergeCell ref="RFU6:RFW6"/>
    <mergeCell ref="RFI6:RFI7"/>
    <mergeCell ref="RFJ6:RFJ7"/>
    <mergeCell ref="RFK6:RFL6"/>
    <mergeCell ref="RFM6:RFM7"/>
    <mergeCell ref="RFN6:RFN7"/>
    <mergeCell ref="RIU6:RIU7"/>
    <mergeCell ref="RIV6:RIX6"/>
    <mergeCell ref="RIY6:RIY7"/>
    <mergeCell ref="RIZ6:RIZ7"/>
    <mergeCell ref="RJA6:RJC6"/>
    <mergeCell ref="RIO6:RIO7"/>
    <mergeCell ref="RIP6:RIP7"/>
    <mergeCell ref="RIQ6:RIR6"/>
    <mergeCell ref="RIS6:RIS7"/>
    <mergeCell ref="RIT6:RIT7"/>
    <mergeCell ref="RII6:RII7"/>
    <mergeCell ref="RIJ6:RIJ7"/>
    <mergeCell ref="RIK6:RIK7"/>
    <mergeCell ref="RIM6:RIM7"/>
    <mergeCell ref="RIN6:RIN7"/>
    <mergeCell ref="RHZ6:RHZ7"/>
    <mergeCell ref="RIA6:RIC6"/>
    <mergeCell ref="RID6:RID7"/>
    <mergeCell ref="RIE6:RIE7"/>
    <mergeCell ref="RIF6:RIH6"/>
    <mergeCell ref="RHT6:RHT7"/>
    <mergeCell ref="RHU6:RHU7"/>
    <mergeCell ref="RHV6:RHW6"/>
    <mergeCell ref="RHX6:RHX7"/>
    <mergeCell ref="RHY6:RHY7"/>
    <mergeCell ref="RHN6:RHN7"/>
    <mergeCell ref="RHO6:RHO7"/>
    <mergeCell ref="RHP6:RHP7"/>
    <mergeCell ref="RHR6:RHR7"/>
    <mergeCell ref="RHS6:RHS7"/>
    <mergeCell ref="RHE6:RHE7"/>
    <mergeCell ref="RHF6:RHH6"/>
    <mergeCell ref="RHI6:RHI7"/>
    <mergeCell ref="RHJ6:RHJ7"/>
    <mergeCell ref="RHK6:RHM6"/>
    <mergeCell ref="RKT6:RKT7"/>
    <mergeCell ref="RKU6:RKU7"/>
    <mergeCell ref="RKV6:RKV7"/>
    <mergeCell ref="RKX6:RKX7"/>
    <mergeCell ref="RKY6:RKY7"/>
    <mergeCell ref="RKK6:RKK7"/>
    <mergeCell ref="RKL6:RKN6"/>
    <mergeCell ref="RKO6:RKO7"/>
    <mergeCell ref="RKP6:RKP7"/>
    <mergeCell ref="RKQ6:RKS6"/>
    <mergeCell ref="RKE6:RKE7"/>
    <mergeCell ref="RKF6:RKF7"/>
    <mergeCell ref="RKG6:RKH6"/>
    <mergeCell ref="RKI6:RKI7"/>
    <mergeCell ref="RKJ6:RKJ7"/>
    <mergeCell ref="RJY6:RJY7"/>
    <mergeCell ref="RJZ6:RJZ7"/>
    <mergeCell ref="RKA6:RKA7"/>
    <mergeCell ref="RKC6:RKC7"/>
    <mergeCell ref="RKD6:RKD7"/>
    <mergeCell ref="RJP6:RJP7"/>
    <mergeCell ref="RJQ6:RJS6"/>
    <mergeCell ref="RJT6:RJT7"/>
    <mergeCell ref="RJU6:RJU7"/>
    <mergeCell ref="RJV6:RJX6"/>
    <mergeCell ref="RJJ6:RJJ7"/>
    <mergeCell ref="RJK6:RJK7"/>
    <mergeCell ref="RJL6:RJM6"/>
    <mergeCell ref="RJN6:RJN7"/>
    <mergeCell ref="RJO6:RJO7"/>
    <mergeCell ref="RJD6:RJD7"/>
    <mergeCell ref="RJE6:RJE7"/>
    <mergeCell ref="RJF6:RJF7"/>
    <mergeCell ref="RJH6:RJH7"/>
    <mergeCell ref="RJI6:RJI7"/>
    <mergeCell ref="RMP6:RMP7"/>
    <mergeCell ref="RMQ6:RMQ7"/>
    <mergeCell ref="RMR6:RMS6"/>
    <mergeCell ref="RMT6:RMT7"/>
    <mergeCell ref="RMU6:RMU7"/>
    <mergeCell ref="RMJ6:RMJ7"/>
    <mergeCell ref="RMK6:RMK7"/>
    <mergeCell ref="RML6:RML7"/>
    <mergeCell ref="RMN6:RMN7"/>
    <mergeCell ref="RMO6:RMO7"/>
    <mergeCell ref="RMA6:RMA7"/>
    <mergeCell ref="RMB6:RMD6"/>
    <mergeCell ref="RME6:RME7"/>
    <mergeCell ref="RMF6:RMF7"/>
    <mergeCell ref="RMG6:RMI6"/>
    <mergeCell ref="RLU6:RLU7"/>
    <mergeCell ref="RLV6:RLV7"/>
    <mergeCell ref="RLW6:RLX6"/>
    <mergeCell ref="RLY6:RLY7"/>
    <mergeCell ref="RLZ6:RLZ7"/>
    <mergeCell ref="RLO6:RLO7"/>
    <mergeCell ref="RLP6:RLP7"/>
    <mergeCell ref="RLQ6:RLQ7"/>
    <mergeCell ref="RLS6:RLS7"/>
    <mergeCell ref="RLT6:RLT7"/>
    <mergeCell ref="RLF6:RLF7"/>
    <mergeCell ref="RLG6:RLI6"/>
    <mergeCell ref="RLJ6:RLJ7"/>
    <mergeCell ref="RLK6:RLK7"/>
    <mergeCell ref="RLL6:RLN6"/>
    <mergeCell ref="RKZ6:RKZ7"/>
    <mergeCell ref="RLA6:RLA7"/>
    <mergeCell ref="RLB6:RLC6"/>
    <mergeCell ref="RLD6:RLD7"/>
    <mergeCell ref="RLE6:RLE7"/>
    <mergeCell ref="ROL6:ROL7"/>
    <mergeCell ref="ROM6:ROO6"/>
    <mergeCell ref="ROP6:ROP7"/>
    <mergeCell ref="ROQ6:ROQ7"/>
    <mergeCell ref="ROR6:ROT6"/>
    <mergeCell ref="ROF6:ROF7"/>
    <mergeCell ref="ROG6:ROG7"/>
    <mergeCell ref="ROH6:ROI6"/>
    <mergeCell ref="ROJ6:ROJ7"/>
    <mergeCell ref="ROK6:ROK7"/>
    <mergeCell ref="RNZ6:RNZ7"/>
    <mergeCell ref="ROA6:ROA7"/>
    <mergeCell ref="ROB6:ROB7"/>
    <mergeCell ref="ROD6:ROD7"/>
    <mergeCell ref="ROE6:ROE7"/>
    <mergeCell ref="RNQ6:RNQ7"/>
    <mergeCell ref="RNR6:RNT6"/>
    <mergeCell ref="RNU6:RNU7"/>
    <mergeCell ref="RNV6:RNV7"/>
    <mergeCell ref="RNW6:RNY6"/>
    <mergeCell ref="RNK6:RNK7"/>
    <mergeCell ref="RNL6:RNL7"/>
    <mergeCell ref="RNM6:RNN6"/>
    <mergeCell ref="RNO6:RNO7"/>
    <mergeCell ref="RNP6:RNP7"/>
    <mergeCell ref="RNE6:RNE7"/>
    <mergeCell ref="RNF6:RNF7"/>
    <mergeCell ref="RNG6:RNG7"/>
    <mergeCell ref="RNI6:RNI7"/>
    <mergeCell ref="RNJ6:RNJ7"/>
    <mergeCell ref="RMV6:RMV7"/>
    <mergeCell ref="RMW6:RMY6"/>
    <mergeCell ref="RMZ6:RMZ7"/>
    <mergeCell ref="RNA6:RNA7"/>
    <mergeCell ref="RNB6:RND6"/>
    <mergeCell ref="RQK6:RQK7"/>
    <mergeCell ref="RQL6:RQL7"/>
    <mergeCell ref="RQM6:RQM7"/>
    <mergeCell ref="RQO6:RQO7"/>
    <mergeCell ref="RQP6:RQP7"/>
    <mergeCell ref="RQB6:RQB7"/>
    <mergeCell ref="RQC6:RQE6"/>
    <mergeCell ref="RQF6:RQF7"/>
    <mergeCell ref="RQG6:RQG7"/>
    <mergeCell ref="RQH6:RQJ6"/>
    <mergeCell ref="RPV6:RPV7"/>
    <mergeCell ref="RPW6:RPW7"/>
    <mergeCell ref="RPX6:RPY6"/>
    <mergeCell ref="RPZ6:RPZ7"/>
    <mergeCell ref="RQA6:RQA7"/>
    <mergeCell ref="RPP6:RPP7"/>
    <mergeCell ref="RPQ6:RPQ7"/>
    <mergeCell ref="RPR6:RPR7"/>
    <mergeCell ref="RPT6:RPT7"/>
    <mergeCell ref="RPU6:RPU7"/>
    <mergeCell ref="RPG6:RPG7"/>
    <mergeCell ref="RPH6:RPJ6"/>
    <mergeCell ref="RPK6:RPK7"/>
    <mergeCell ref="RPL6:RPL7"/>
    <mergeCell ref="RPM6:RPO6"/>
    <mergeCell ref="RPA6:RPA7"/>
    <mergeCell ref="RPB6:RPB7"/>
    <mergeCell ref="RPC6:RPD6"/>
    <mergeCell ref="RPE6:RPE7"/>
    <mergeCell ref="RPF6:RPF7"/>
    <mergeCell ref="ROU6:ROU7"/>
    <mergeCell ref="ROV6:ROV7"/>
    <mergeCell ref="ROW6:ROW7"/>
    <mergeCell ref="ROY6:ROY7"/>
    <mergeCell ref="ROZ6:ROZ7"/>
    <mergeCell ref="RSG6:RSG7"/>
    <mergeCell ref="RSH6:RSH7"/>
    <mergeCell ref="RSI6:RSJ6"/>
    <mergeCell ref="RSK6:RSK7"/>
    <mergeCell ref="RSL6:RSL7"/>
    <mergeCell ref="RSA6:RSA7"/>
    <mergeCell ref="RSB6:RSB7"/>
    <mergeCell ref="RSC6:RSC7"/>
    <mergeCell ref="RSE6:RSE7"/>
    <mergeCell ref="RSF6:RSF7"/>
    <mergeCell ref="RRR6:RRR7"/>
    <mergeCell ref="RRS6:RRU6"/>
    <mergeCell ref="RRV6:RRV7"/>
    <mergeCell ref="RRW6:RRW7"/>
    <mergeCell ref="RRX6:RRZ6"/>
    <mergeCell ref="RRL6:RRL7"/>
    <mergeCell ref="RRM6:RRM7"/>
    <mergeCell ref="RRN6:RRO6"/>
    <mergeCell ref="RRP6:RRP7"/>
    <mergeCell ref="RRQ6:RRQ7"/>
    <mergeCell ref="RRF6:RRF7"/>
    <mergeCell ref="RRG6:RRG7"/>
    <mergeCell ref="RRH6:RRH7"/>
    <mergeCell ref="RRJ6:RRJ7"/>
    <mergeCell ref="RRK6:RRK7"/>
    <mergeCell ref="RQW6:RQW7"/>
    <mergeCell ref="RQX6:RQZ6"/>
    <mergeCell ref="RRA6:RRA7"/>
    <mergeCell ref="RRB6:RRB7"/>
    <mergeCell ref="RRC6:RRE6"/>
    <mergeCell ref="RQQ6:RQQ7"/>
    <mergeCell ref="RQR6:RQR7"/>
    <mergeCell ref="RQS6:RQT6"/>
    <mergeCell ref="RQU6:RQU7"/>
    <mergeCell ref="RQV6:RQV7"/>
    <mergeCell ref="RUC6:RUC7"/>
    <mergeCell ref="RUD6:RUF6"/>
    <mergeCell ref="RUG6:RUG7"/>
    <mergeCell ref="RUH6:RUH7"/>
    <mergeCell ref="RUI6:RUK6"/>
    <mergeCell ref="RTW6:RTW7"/>
    <mergeCell ref="RTX6:RTX7"/>
    <mergeCell ref="RTY6:RTZ6"/>
    <mergeCell ref="RUA6:RUA7"/>
    <mergeCell ref="RUB6:RUB7"/>
    <mergeCell ref="RTQ6:RTQ7"/>
    <mergeCell ref="RTR6:RTR7"/>
    <mergeCell ref="RTS6:RTS7"/>
    <mergeCell ref="RTU6:RTU7"/>
    <mergeCell ref="RTV6:RTV7"/>
    <mergeCell ref="RTH6:RTH7"/>
    <mergeCell ref="RTI6:RTK6"/>
    <mergeCell ref="RTL6:RTL7"/>
    <mergeCell ref="RTM6:RTM7"/>
    <mergeCell ref="RTN6:RTP6"/>
    <mergeCell ref="RTB6:RTB7"/>
    <mergeCell ref="RTC6:RTC7"/>
    <mergeCell ref="RTD6:RTE6"/>
    <mergeCell ref="RTF6:RTF7"/>
    <mergeCell ref="RTG6:RTG7"/>
    <mergeCell ref="RSV6:RSV7"/>
    <mergeCell ref="RSW6:RSW7"/>
    <mergeCell ref="RSX6:RSX7"/>
    <mergeCell ref="RSZ6:RSZ7"/>
    <mergeCell ref="RTA6:RTA7"/>
    <mergeCell ref="RSM6:RSM7"/>
    <mergeCell ref="RSN6:RSP6"/>
    <mergeCell ref="RSQ6:RSQ7"/>
    <mergeCell ref="RSR6:RSR7"/>
    <mergeCell ref="RSS6:RSU6"/>
    <mergeCell ref="RWB6:RWB7"/>
    <mergeCell ref="RWC6:RWC7"/>
    <mergeCell ref="RWD6:RWD7"/>
    <mergeCell ref="RWF6:RWF7"/>
    <mergeCell ref="RWG6:RWG7"/>
    <mergeCell ref="RVS6:RVS7"/>
    <mergeCell ref="RVT6:RVV6"/>
    <mergeCell ref="RVW6:RVW7"/>
    <mergeCell ref="RVX6:RVX7"/>
    <mergeCell ref="RVY6:RWA6"/>
    <mergeCell ref="RVM6:RVM7"/>
    <mergeCell ref="RVN6:RVN7"/>
    <mergeCell ref="RVO6:RVP6"/>
    <mergeCell ref="RVQ6:RVQ7"/>
    <mergeCell ref="RVR6:RVR7"/>
    <mergeCell ref="RVG6:RVG7"/>
    <mergeCell ref="RVH6:RVH7"/>
    <mergeCell ref="RVI6:RVI7"/>
    <mergeCell ref="RVK6:RVK7"/>
    <mergeCell ref="RVL6:RVL7"/>
    <mergeCell ref="RUX6:RUX7"/>
    <mergeCell ref="RUY6:RVA6"/>
    <mergeCell ref="RVB6:RVB7"/>
    <mergeCell ref="RVC6:RVC7"/>
    <mergeCell ref="RVD6:RVF6"/>
    <mergeCell ref="RUR6:RUR7"/>
    <mergeCell ref="RUS6:RUS7"/>
    <mergeCell ref="RUT6:RUU6"/>
    <mergeCell ref="RUV6:RUV7"/>
    <mergeCell ref="RUW6:RUW7"/>
    <mergeCell ref="RUL6:RUL7"/>
    <mergeCell ref="RUM6:RUM7"/>
    <mergeCell ref="RUN6:RUN7"/>
    <mergeCell ref="RUP6:RUP7"/>
    <mergeCell ref="RUQ6:RUQ7"/>
    <mergeCell ref="RXX6:RXX7"/>
    <mergeCell ref="RXY6:RXY7"/>
    <mergeCell ref="RXZ6:RYA6"/>
    <mergeCell ref="RYB6:RYB7"/>
    <mergeCell ref="RYC6:RYC7"/>
    <mergeCell ref="RXR6:RXR7"/>
    <mergeCell ref="RXS6:RXS7"/>
    <mergeCell ref="RXT6:RXT7"/>
    <mergeCell ref="RXV6:RXV7"/>
    <mergeCell ref="RXW6:RXW7"/>
    <mergeCell ref="RXI6:RXI7"/>
    <mergeCell ref="RXJ6:RXL6"/>
    <mergeCell ref="RXM6:RXM7"/>
    <mergeCell ref="RXN6:RXN7"/>
    <mergeCell ref="RXO6:RXQ6"/>
    <mergeCell ref="RXC6:RXC7"/>
    <mergeCell ref="RXD6:RXD7"/>
    <mergeCell ref="RXE6:RXF6"/>
    <mergeCell ref="RXG6:RXG7"/>
    <mergeCell ref="RXH6:RXH7"/>
    <mergeCell ref="RWW6:RWW7"/>
    <mergeCell ref="RWX6:RWX7"/>
    <mergeCell ref="RWY6:RWY7"/>
    <mergeCell ref="RXA6:RXA7"/>
    <mergeCell ref="RXB6:RXB7"/>
    <mergeCell ref="RWN6:RWN7"/>
    <mergeCell ref="RWO6:RWQ6"/>
    <mergeCell ref="RWR6:RWR7"/>
    <mergeCell ref="RWS6:RWS7"/>
    <mergeCell ref="RWT6:RWV6"/>
    <mergeCell ref="RWH6:RWH7"/>
    <mergeCell ref="RWI6:RWI7"/>
    <mergeCell ref="RWJ6:RWK6"/>
    <mergeCell ref="RWL6:RWL7"/>
    <mergeCell ref="RWM6:RWM7"/>
    <mergeCell ref="RZT6:RZT7"/>
    <mergeCell ref="RZU6:RZW6"/>
    <mergeCell ref="RZX6:RZX7"/>
    <mergeCell ref="RZY6:RZY7"/>
    <mergeCell ref="RZZ6:SAB6"/>
    <mergeCell ref="RZN6:RZN7"/>
    <mergeCell ref="RZO6:RZO7"/>
    <mergeCell ref="RZP6:RZQ6"/>
    <mergeCell ref="RZR6:RZR7"/>
    <mergeCell ref="RZS6:RZS7"/>
    <mergeCell ref="RZH6:RZH7"/>
    <mergeCell ref="RZI6:RZI7"/>
    <mergeCell ref="RZJ6:RZJ7"/>
    <mergeCell ref="RZL6:RZL7"/>
    <mergeCell ref="RZM6:RZM7"/>
    <mergeCell ref="RYY6:RYY7"/>
    <mergeCell ref="RYZ6:RZB6"/>
    <mergeCell ref="RZC6:RZC7"/>
    <mergeCell ref="RZD6:RZD7"/>
    <mergeCell ref="RZE6:RZG6"/>
    <mergeCell ref="RYS6:RYS7"/>
    <mergeCell ref="RYT6:RYT7"/>
    <mergeCell ref="RYU6:RYV6"/>
    <mergeCell ref="RYW6:RYW7"/>
    <mergeCell ref="RYX6:RYX7"/>
    <mergeCell ref="RYM6:RYM7"/>
    <mergeCell ref="RYN6:RYN7"/>
    <mergeCell ref="RYO6:RYO7"/>
    <mergeCell ref="RYQ6:RYQ7"/>
    <mergeCell ref="RYR6:RYR7"/>
    <mergeCell ref="RYD6:RYD7"/>
    <mergeCell ref="RYE6:RYG6"/>
    <mergeCell ref="RYH6:RYH7"/>
    <mergeCell ref="RYI6:RYI7"/>
    <mergeCell ref="RYJ6:RYL6"/>
    <mergeCell ref="SBS6:SBS7"/>
    <mergeCell ref="SBT6:SBT7"/>
    <mergeCell ref="SBU6:SBU7"/>
    <mergeCell ref="SBW6:SBW7"/>
    <mergeCell ref="SBX6:SBX7"/>
    <mergeCell ref="SBJ6:SBJ7"/>
    <mergeCell ref="SBK6:SBM6"/>
    <mergeCell ref="SBN6:SBN7"/>
    <mergeCell ref="SBO6:SBO7"/>
    <mergeCell ref="SBP6:SBR6"/>
    <mergeCell ref="SBD6:SBD7"/>
    <mergeCell ref="SBE6:SBE7"/>
    <mergeCell ref="SBF6:SBG6"/>
    <mergeCell ref="SBH6:SBH7"/>
    <mergeCell ref="SBI6:SBI7"/>
    <mergeCell ref="SAX6:SAX7"/>
    <mergeCell ref="SAY6:SAY7"/>
    <mergeCell ref="SAZ6:SAZ7"/>
    <mergeCell ref="SBB6:SBB7"/>
    <mergeCell ref="SBC6:SBC7"/>
    <mergeCell ref="SAO6:SAO7"/>
    <mergeCell ref="SAP6:SAR6"/>
    <mergeCell ref="SAS6:SAS7"/>
    <mergeCell ref="SAT6:SAT7"/>
    <mergeCell ref="SAU6:SAW6"/>
    <mergeCell ref="SAI6:SAI7"/>
    <mergeCell ref="SAJ6:SAJ7"/>
    <mergeCell ref="SAK6:SAL6"/>
    <mergeCell ref="SAM6:SAM7"/>
    <mergeCell ref="SAN6:SAN7"/>
    <mergeCell ref="SAC6:SAC7"/>
    <mergeCell ref="SAD6:SAD7"/>
    <mergeCell ref="SAE6:SAE7"/>
    <mergeCell ref="SAG6:SAG7"/>
    <mergeCell ref="SAH6:SAH7"/>
    <mergeCell ref="SDO6:SDO7"/>
    <mergeCell ref="SDP6:SDP7"/>
    <mergeCell ref="SDQ6:SDR6"/>
    <mergeCell ref="SDS6:SDS7"/>
    <mergeCell ref="SDT6:SDT7"/>
    <mergeCell ref="SDI6:SDI7"/>
    <mergeCell ref="SDJ6:SDJ7"/>
    <mergeCell ref="SDK6:SDK7"/>
    <mergeCell ref="SDM6:SDM7"/>
    <mergeCell ref="SDN6:SDN7"/>
    <mergeCell ref="SCZ6:SCZ7"/>
    <mergeCell ref="SDA6:SDC6"/>
    <mergeCell ref="SDD6:SDD7"/>
    <mergeCell ref="SDE6:SDE7"/>
    <mergeCell ref="SDF6:SDH6"/>
    <mergeCell ref="SCT6:SCT7"/>
    <mergeCell ref="SCU6:SCU7"/>
    <mergeCell ref="SCV6:SCW6"/>
    <mergeCell ref="SCX6:SCX7"/>
    <mergeCell ref="SCY6:SCY7"/>
    <mergeCell ref="SCN6:SCN7"/>
    <mergeCell ref="SCO6:SCO7"/>
    <mergeCell ref="SCP6:SCP7"/>
    <mergeCell ref="SCR6:SCR7"/>
    <mergeCell ref="SCS6:SCS7"/>
    <mergeCell ref="SCE6:SCE7"/>
    <mergeCell ref="SCF6:SCH6"/>
    <mergeCell ref="SCI6:SCI7"/>
    <mergeCell ref="SCJ6:SCJ7"/>
    <mergeCell ref="SCK6:SCM6"/>
    <mergeCell ref="SBY6:SBY7"/>
    <mergeCell ref="SBZ6:SBZ7"/>
    <mergeCell ref="SCA6:SCB6"/>
    <mergeCell ref="SCC6:SCC7"/>
    <mergeCell ref="SCD6:SCD7"/>
    <mergeCell ref="SFK6:SFK7"/>
    <mergeCell ref="SFL6:SFN6"/>
    <mergeCell ref="SFO6:SFO7"/>
    <mergeCell ref="SFP6:SFP7"/>
    <mergeCell ref="SFQ6:SFS6"/>
    <mergeCell ref="SFE6:SFE7"/>
    <mergeCell ref="SFF6:SFF7"/>
    <mergeCell ref="SFG6:SFH6"/>
    <mergeCell ref="SFI6:SFI7"/>
    <mergeCell ref="SFJ6:SFJ7"/>
    <mergeCell ref="SEY6:SEY7"/>
    <mergeCell ref="SEZ6:SEZ7"/>
    <mergeCell ref="SFA6:SFA7"/>
    <mergeCell ref="SFC6:SFC7"/>
    <mergeCell ref="SFD6:SFD7"/>
    <mergeCell ref="SEP6:SEP7"/>
    <mergeCell ref="SEQ6:SES6"/>
    <mergeCell ref="SET6:SET7"/>
    <mergeCell ref="SEU6:SEU7"/>
    <mergeCell ref="SEV6:SEX6"/>
    <mergeCell ref="SEJ6:SEJ7"/>
    <mergeCell ref="SEK6:SEK7"/>
    <mergeCell ref="SEL6:SEM6"/>
    <mergeCell ref="SEN6:SEN7"/>
    <mergeCell ref="SEO6:SEO7"/>
    <mergeCell ref="SED6:SED7"/>
    <mergeCell ref="SEE6:SEE7"/>
    <mergeCell ref="SEF6:SEF7"/>
    <mergeCell ref="SEH6:SEH7"/>
    <mergeCell ref="SEI6:SEI7"/>
    <mergeCell ref="SDU6:SDU7"/>
    <mergeCell ref="SDV6:SDX6"/>
    <mergeCell ref="SDY6:SDY7"/>
    <mergeCell ref="SDZ6:SDZ7"/>
    <mergeCell ref="SEA6:SEC6"/>
    <mergeCell ref="SHJ6:SHJ7"/>
    <mergeCell ref="SHK6:SHK7"/>
    <mergeCell ref="SHL6:SHL7"/>
    <mergeCell ref="SHN6:SHN7"/>
    <mergeCell ref="SHO6:SHO7"/>
    <mergeCell ref="SHA6:SHA7"/>
    <mergeCell ref="SHB6:SHD6"/>
    <mergeCell ref="SHE6:SHE7"/>
    <mergeCell ref="SHF6:SHF7"/>
    <mergeCell ref="SHG6:SHI6"/>
    <mergeCell ref="SGU6:SGU7"/>
    <mergeCell ref="SGV6:SGV7"/>
    <mergeCell ref="SGW6:SGX6"/>
    <mergeCell ref="SGY6:SGY7"/>
    <mergeCell ref="SGZ6:SGZ7"/>
    <mergeCell ref="SGO6:SGO7"/>
    <mergeCell ref="SGP6:SGP7"/>
    <mergeCell ref="SGQ6:SGQ7"/>
    <mergeCell ref="SGS6:SGS7"/>
    <mergeCell ref="SGT6:SGT7"/>
    <mergeCell ref="SGF6:SGF7"/>
    <mergeCell ref="SGG6:SGI6"/>
    <mergeCell ref="SGJ6:SGJ7"/>
    <mergeCell ref="SGK6:SGK7"/>
    <mergeCell ref="SGL6:SGN6"/>
    <mergeCell ref="SFZ6:SFZ7"/>
    <mergeCell ref="SGA6:SGA7"/>
    <mergeCell ref="SGB6:SGC6"/>
    <mergeCell ref="SGD6:SGD7"/>
    <mergeCell ref="SGE6:SGE7"/>
    <mergeCell ref="SFT6:SFT7"/>
    <mergeCell ref="SFU6:SFU7"/>
    <mergeCell ref="SFV6:SFV7"/>
    <mergeCell ref="SFX6:SFX7"/>
    <mergeCell ref="SFY6:SFY7"/>
    <mergeCell ref="SJF6:SJF7"/>
    <mergeCell ref="SJG6:SJG7"/>
    <mergeCell ref="SJH6:SJI6"/>
    <mergeCell ref="SJJ6:SJJ7"/>
    <mergeCell ref="SJK6:SJK7"/>
    <mergeCell ref="SIZ6:SIZ7"/>
    <mergeCell ref="SJA6:SJA7"/>
    <mergeCell ref="SJB6:SJB7"/>
    <mergeCell ref="SJD6:SJD7"/>
    <mergeCell ref="SJE6:SJE7"/>
    <mergeCell ref="SIQ6:SIQ7"/>
    <mergeCell ref="SIR6:SIT6"/>
    <mergeCell ref="SIU6:SIU7"/>
    <mergeCell ref="SIV6:SIV7"/>
    <mergeCell ref="SIW6:SIY6"/>
    <mergeCell ref="SIK6:SIK7"/>
    <mergeCell ref="SIL6:SIL7"/>
    <mergeCell ref="SIM6:SIN6"/>
    <mergeCell ref="SIO6:SIO7"/>
    <mergeCell ref="SIP6:SIP7"/>
    <mergeCell ref="SIE6:SIE7"/>
    <mergeCell ref="SIF6:SIF7"/>
    <mergeCell ref="SIG6:SIG7"/>
    <mergeCell ref="SII6:SII7"/>
    <mergeCell ref="SIJ6:SIJ7"/>
    <mergeCell ref="SHV6:SHV7"/>
    <mergeCell ref="SHW6:SHY6"/>
    <mergeCell ref="SHZ6:SHZ7"/>
    <mergeCell ref="SIA6:SIA7"/>
    <mergeCell ref="SIB6:SID6"/>
    <mergeCell ref="SHP6:SHP7"/>
    <mergeCell ref="SHQ6:SHQ7"/>
    <mergeCell ref="SHR6:SHS6"/>
    <mergeCell ref="SHT6:SHT7"/>
    <mergeCell ref="SHU6:SHU7"/>
    <mergeCell ref="SLB6:SLB7"/>
    <mergeCell ref="SLC6:SLE6"/>
    <mergeCell ref="SLF6:SLF7"/>
    <mergeCell ref="SLG6:SLG7"/>
    <mergeCell ref="SLH6:SLJ6"/>
    <mergeCell ref="SKV6:SKV7"/>
    <mergeCell ref="SKW6:SKW7"/>
    <mergeCell ref="SKX6:SKY6"/>
    <mergeCell ref="SKZ6:SKZ7"/>
    <mergeCell ref="SLA6:SLA7"/>
    <mergeCell ref="SKP6:SKP7"/>
    <mergeCell ref="SKQ6:SKQ7"/>
    <mergeCell ref="SKR6:SKR7"/>
    <mergeCell ref="SKT6:SKT7"/>
    <mergeCell ref="SKU6:SKU7"/>
    <mergeCell ref="SKG6:SKG7"/>
    <mergeCell ref="SKH6:SKJ6"/>
    <mergeCell ref="SKK6:SKK7"/>
    <mergeCell ref="SKL6:SKL7"/>
    <mergeCell ref="SKM6:SKO6"/>
    <mergeCell ref="SKA6:SKA7"/>
    <mergeCell ref="SKB6:SKB7"/>
    <mergeCell ref="SKC6:SKD6"/>
    <mergeCell ref="SKE6:SKE7"/>
    <mergeCell ref="SKF6:SKF7"/>
    <mergeCell ref="SJU6:SJU7"/>
    <mergeCell ref="SJV6:SJV7"/>
    <mergeCell ref="SJW6:SJW7"/>
    <mergeCell ref="SJY6:SJY7"/>
    <mergeCell ref="SJZ6:SJZ7"/>
    <mergeCell ref="SJL6:SJL7"/>
    <mergeCell ref="SJM6:SJO6"/>
    <mergeCell ref="SJP6:SJP7"/>
    <mergeCell ref="SJQ6:SJQ7"/>
    <mergeCell ref="SJR6:SJT6"/>
    <mergeCell ref="SNA6:SNA7"/>
    <mergeCell ref="SNB6:SNB7"/>
    <mergeCell ref="SNC6:SNC7"/>
    <mergeCell ref="SNE6:SNE7"/>
    <mergeCell ref="SNF6:SNF7"/>
    <mergeCell ref="SMR6:SMR7"/>
    <mergeCell ref="SMS6:SMU6"/>
    <mergeCell ref="SMV6:SMV7"/>
    <mergeCell ref="SMW6:SMW7"/>
    <mergeCell ref="SMX6:SMZ6"/>
    <mergeCell ref="SML6:SML7"/>
    <mergeCell ref="SMM6:SMM7"/>
    <mergeCell ref="SMN6:SMO6"/>
    <mergeCell ref="SMP6:SMP7"/>
    <mergeCell ref="SMQ6:SMQ7"/>
    <mergeCell ref="SMF6:SMF7"/>
    <mergeCell ref="SMG6:SMG7"/>
    <mergeCell ref="SMH6:SMH7"/>
    <mergeCell ref="SMJ6:SMJ7"/>
    <mergeCell ref="SMK6:SMK7"/>
    <mergeCell ref="SLW6:SLW7"/>
    <mergeCell ref="SLX6:SLZ6"/>
    <mergeCell ref="SMA6:SMA7"/>
    <mergeCell ref="SMB6:SMB7"/>
    <mergeCell ref="SMC6:SME6"/>
    <mergeCell ref="SLQ6:SLQ7"/>
    <mergeCell ref="SLR6:SLR7"/>
    <mergeCell ref="SLS6:SLT6"/>
    <mergeCell ref="SLU6:SLU7"/>
    <mergeCell ref="SLV6:SLV7"/>
    <mergeCell ref="SLK6:SLK7"/>
    <mergeCell ref="SLL6:SLL7"/>
    <mergeCell ref="SLM6:SLM7"/>
    <mergeCell ref="SLO6:SLO7"/>
    <mergeCell ref="SLP6:SLP7"/>
    <mergeCell ref="SOW6:SOW7"/>
    <mergeCell ref="SOX6:SOX7"/>
    <mergeCell ref="SOY6:SOZ6"/>
    <mergeCell ref="SPA6:SPA7"/>
    <mergeCell ref="SPB6:SPB7"/>
    <mergeCell ref="SOQ6:SOQ7"/>
    <mergeCell ref="SOR6:SOR7"/>
    <mergeCell ref="SOS6:SOS7"/>
    <mergeCell ref="SOU6:SOU7"/>
    <mergeCell ref="SOV6:SOV7"/>
    <mergeCell ref="SOH6:SOH7"/>
    <mergeCell ref="SOI6:SOK6"/>
    <mergeCell ref="SOL6:SOL7"/>
    <mergeCell ref="SOM6:SOM7"/>
    <mergeCell ref="SON6:SOP6"/>
    <mergeCell ref="SOB6:SOB7"/>
    <mergeCell ref="SOC6:SOC7"/>
    <mergeCell ref="SOD6:SOE6"/>
    <mergeCell ref="SOF6:SOF7"/>
    <mergeCell ref="SOG6:SOG7"/>
    <mergeCell ref="SNV6:SNV7"/>
    <mergeCell ref="SNW6:SNW7"/>
    <mergeCell ref="SNX6:SNX7"/>
    <mergeCell ref="SNZ6:SNZ7"/>
    <mergeCell ref="SOA6:SOA7"/>
    <mergeCell ref="SNM6:SNM7"/>
    <mergeCell ref="SNN6:SNP6"/>
    <mergeCell ref="SNQ6:SNQ7"/>
    <mergeCell ref="SNR6:SNR7"/>
    <mergeCell ref="SNS6:SNU6"/>
    <mergeCell ref="SNG6:SNG7"/>
    <mergeCell ref="SNH6:SNH7"/>
    <mergeCell ref="SNI6:SNJ6"/>
    <mergeCell ref="SNK6:SNK7"/>
    <mergeCell ref="SNL6:SNL7"/>
    <mergeCell ref="SQS6:SQS7"/>
    <mergeCell ref="SQT6:SQV6"/>
    <mergeCell ref="SQW6:SQW7"/>
    <mergeCell ref="SQX6:SQX7"/>
    <mergeCell ref="SQY6:SRA6"/>
    <mergeCell ref="SQM6:SQM7"/>
    <mergeCell ref="SQN6:SQN7"/>
    <mergeCell ref="SQO6:SQP6"/>
    <mergeCell ref="SQQ6:SQQ7"/>
    <mergeCell ref="SQR6:SQR7"/>
    <mergeCell ref="SQG6:SQG7"/>
    <mergeCell ref="SQH6:SQH7"/>
    <mergeCell ref="SQI6:SQI7"/>
    <mergeCell ref="SQK6:SQK7"/>
    <mergeCell ref="SQL6:SQL7"/>
    <mergeCell ref="SPX6:SPX7"/>
    <mergeCell ref="SPY6:SQA6"/>
    <mergeCell ref="SQB6:SQB7"/>
    <mergeCell ref="SQC6:SQC7"/>
    <mergeCell ref="SQD6:SQF6"/>
    <mergeCell ref="SPR6:SPR7"/>
    <mergeCell ref="SPS6:SPS7"/>
    <mergeCell ref="SPT6:SPU6"/>
    <mergeCell ref="SPV6:SPV7"/>
    <mergeCell ref="SPW6:SPW7"/>
    <mergeCell ref="SPL6:SPL7"/>
    <mergeCell ref="SPM6:SPM7"/>
    <mergeCell ref="SPN6:SPN7"/>
    <mergeCell ref="SPP6:SPP7"/>
    <mergeCell ref="SPQ6:SPQ7"/>
    <mergeCell ref="SPC6:SPC7"/>
    <mergeCell ref="SPD6:SPF6"/>
    <mergeCell ref="SPG6:SPG7"/>
    <mergeCell ref="SPH6:SPH7"/>
    <mergeCell ref="SPI6:SPK6"/>
    <mergeCell ref="SSR6:SSR7"/>
    <mergeCell ref="SSS6:SSS7"/>
    <mergeCell ref="SST6:SST7"/>
    <mergeCell ref="SSV6:SSV7"/>
    <mergeCell ref="SSW6:SSW7"/>
    <mergeCell ref="SSI6:SSI7"/>
    <mergeCell ref="SSJ6:SSL6"/>
    <mergeCell ref="SSM6:SSM7"/>
    <mergeCell ref="SSN6:SSN7"/>
    <mergeCell ref="SSO6:SSQ6"/>
    <mergeCell ref="SSC6:SSC7"/>
    <mergeCell ref="SSD6:SSD7"/>
    <mergeCell ref="SSE6:SSF6"/>
    <mergeCell ref="SSG6:SSG7"/>
    <mergeCell ref="SSH6:SSH7"/>
    <mergeCell ref="SRW6:SRW7"/>
    <mergeCell ref="SRX6:SRX7"/>
    <mergeCell ref="SRY6:SRY7"/>
    <mergeCell ref="SSA6:SSA7"/>
    <mergeCell ref="SSB6:SSB7"/>
    <mergeCell ref="SRN6:SRN7"/>
    <mergeCell ref="SRO6:SRQ6"/>
    <mergeCell ref="SRR6:SRR7"/>
    <mergeCell ref="SRS6:SRS7"/>
    <mergeCell ref="SRT6:SRV6"/>
    <mergeCell ref="SRH6:SRH7"/>
    <mergeCell ref="SRI6:SRI7"/>
    <mergeCell ref="SRJ6:SRK6"/>
    <mergeCell ref="SRL6:SRL7"/>
    <mergeCell ref="SRM6:SRM7"/>
    <mergeCell ref="SRB6:SRB7"/>
    <mergeCell ref="SRC6:SRC7"/>
    <mergeCell ref="SRD6:SRD7"/>
    <mergeCell ref="SRF6:SRF7"/>
    <mergeCell ref="SRG6:SRG7"/>
    <mergeCell ref="SUN6:SUN7"/>
    <mergeCell ref="SUO6:SUO7"/>
    <mergeCell ref="SUP6:SUQ6"/>
    <mergeCell ref="SUR6:SUR7"/>
    <mergeCell ref="SUS6:SUS7"/>
    <mergeCell ref="SUH6:SUH7"/>
    <mergeCell ref="SUI6:SUI7"/>
    <mergeCell ref="SUJ6:SUJ7"/>
    <mergeCell ref="SUL6:SUL7"/>
    <mergeCell ref="SUM6:SUM7"/>
    <mergeCell ref="STY6:STY7"/>
    <mergeCell ref="STZ6:SUB6"/>
    <mergeCell ref="SUC6:SUC7"/>
    <mergeCell ref="SUD6:SUD7"/>
    <mergeCell ref="SUE6:SUG6"/>
    <mergeCell ref="STS6:STS7"/>
    <mergeCell ref="STT6:STT7"/>
    <mergeCell ref="STU6:STV6"/>
    <mergeCell ref="STW6:STW7"/>
    <mergeCell ref="STX6:STX7"/>
    <mergeCell ref="STM6:STM7"/>
    <mergeCell ref="STN6:STN7"/>
    <mergeCell ref="STO6:STO7"/>
    <mergeCell ref="STQ6:STQ7"/>
    <mergeCell ref="STR6:STR7"/>
    <mergeCell ref="STD6:STD7"/>
    <mergeCell ref="STE6:STG6"/>
    <mergeCell ref="STH6:STH7"/>
    <mergeCell ref="STI6:STI7"/>
    <mergeCell ref="STJ6:STL6"/>
    <mergeCell ref="SSX6:SSX7"/>
    <mergeCell ref="SSY6:SSY7"/>
    <mergeCell ref="SSZ6:STA6"/>
    <mergeCell ref="STB6:STB7"/>
    <mergeCell ref="STC6:STC7"/>
    <mergeCell ref="SWJ6:SWJ7"/>
    <mergeCell ref="SWK6:SWM6"/>
    <mergeCell ref="SWN6:SWN7"/>
    <mergeCell ref="SWO6:SWO7"/>
    <mergeCell ref="SWP6:SWR6"/>
    <mergeCell ref="SWD6:SWD7"/>
    <mergeCell ref="SWE6:SWE7"/>
    <mergeCell ref="SWF6:SWG6"/>
    <mergeCell ref="SWH6:SWH7"/>
    <mergeCell ref="SWI6:SWI7"/>
    <mergeCell ref="SVX6:SVX7"/>
    <mergeCell ref="SVY6:SVY7"/>
    <mergeCell ref="SVZ6:SVZ7"/>
    <mergeCell ref="SWB6:SWB7"/>
    <mergeCell ref="SWC6:SWC7"/>
    <mergeCell ref="SVO6:SVO7"/>
    <mergeCell ref="SVP6:SVR6"/>
    <mergeCell ref="SVS6:SVS7"/>
    <mergeCell ref="SVT6:SVT7"/>
    <mergeCell ref="SVU6:SVW6"/>
    <mergeCell ref="SVI6:SVI7"/>
    <mergeCell ref="SVJ6:SVJ7"/>
    <mergeCell ref="SVK6:SVL6"/>
    <mergeCell ref="SVM6:SVM7"/>
    <mergeCell ref="SVN6:SVN7"/>
    <mergeCell ref="SVC6:SVC7"/>
    <mergeCell ref="SVD6:SVD7"/>
    <mergeCell ref="SVE6:SVE7"/>
    <mergeCell ref="SVG6:SVG7"/>
    <mergeCell ref="SVH6:SVH7"/>
    <mergeCell ref="SUT6:SUT7"/>
    <mergeCell ref="SUU6:SUW6"/>
    <mergeCell ref="SUX6:SUX7"/>
    <mergeCell ref="SUY6:SUY7"/>
    <mergeCell ref="SUZ6:SVB6"/>
    <mergeCell ref="SYI6:SYI7"/>
    <mergeCell ref="SYJ6:SYJ7"/>
    <mergeCell ref="SYK6:SYK7"/>
    <mergeCell ref="SYM6:SYM7"/>
    <mergeCell ref="SYN6:SYN7"/>
    <mergeCell ref="SXZ6:SXZ7"/>
    <mergeCell ref="SYA6:SYC6"/>
    <mergeCell ref="SYD6:SYD7"/>
    <mergeCell ref="SYE6:SYE7"/>
    <mergeCell ref="SYF6:SYH6"/>
    <mergeCell ref="SXT6:SXT7"/>
    <mergeCell ref="SXU6:SXU7"/>
    <mergeCell ref="SXV6:SXW6"/>
    <mergeCell ref="SXX6:SXX7"/>
    <mergeCell ref="SXY6:SXY7"/>
    <mergeCell ref="SXN6:SXN7"/>
    <mergeCell ref="SXO6:SXO7"/>
    <mergeCell ref="SXP6:SXP7"/>
    <mergeCell ref="SXR6:SXR7"/>
    <mergeCell ref="SXS6:SXS7"/>
    <mergeCell ref="SXE6:SXE7"/>
    <mergeCell ref="SXF6:SXH6"/>
    <mergeCell ref="SXI6:SXI7"/>
    <mergeCell ref="SXJ6:SXJ7"/>
    <mergeCell ref="SXK6:SXM6"/>
    <mergeCell ref="SWY6:SWY7"/>
    <mergeCell ref="SWZ6:SWZ7"/>
    <mergeCell ref="SXA6:SXB6"/>
    <mergeCell ref="SXC6:SXC7"/>
    <mergeCell ref="SXD6:SXD7"/>
    <mergeCell ref="SWS6:SWS7"/>
    <mergeCell ref="SWT6:SWT7"/>
    <mergeCell ref="SWU6:SWU7"/>
    <mergeCell ref="SWW6:SWW7"/>
    <mergeCell ref="SWX6:SWX7"/>
    <mergeCell ref="TAE6:TAE7"/>
    <mergeCell ref="TAF6:TAF7"/>
    <mergeCell ref="TAG6:TAH6"/>
    <mergeCell ref="TAI6:TAI7"/>
    <mergeCell ref="TAJ6:TAJ7"/>
    <mergeCell ref="SZY6:SZY7"/>
    <mergeCell ref="SZZ6:SZZ7"/>
    <mergeCell ref="TAA6:TAA7"/>
    <mergeCell ref="TAC6:TAC7"/>
    <mergeCell ref="TAD6:TAD7"/>
    <mergeCell ref="SZP6:SZP7"/>
    <mergeCell ref="SZQ6:SZS6"/>
    <mergeCell ref="SZT6:SZT7"/>
    <mergeCell ref="SZU6:SZU7"/>
    <mergeCell ref="SZV6:SZX6"/>
    <mergeCell ref="SZJ6:SZJ7"/>
    <mergeCell ref="SZK6:SZK7"/>
    <mergeCell ref="SZL6:SZM6"/>
    <mergeCell ref="SZN6:SZN7"/>
    <mergeCell ref="SZO6:SZO7"/>
    <mergeCell ref="SZD6:SZD7"/>
    <mergeCell ref="SZE6:SZE7"/>
    <mergeCell ref="SZF6:SZF7"/>
    <mergeCell ref="SZH6:SZH7"/>
    <mergeCell ref="SZI6:SZI7"/>
    <mergeCell ref="SYU6:SYU7"/>
    <mergeCell ref="SYV6:SYX6"/>
    <mergeCell ref="SYY6:SYY7"/>
    <mergeCell ref="SYZ6:SYZ7"/>
    <mergeCell ref="SZA6:SZC6"/>
    <mergeCell ref="SYO6:SYO7"/>
    <mergeCell ref="SYP6:SYP7"/>
    <mergeCell ref="SYQ6:SYR6"/>
    <mergeCell ref="SYS6:SYS7"/>
    <mergeCell ref="SYT6:SYT7"/>
    <mergeCell ref="TCA6:TCA7"/>
    <mergeCell ref="TCB6:TCD6"/>
    <mergeCell ref="TCE6:TCE7"/>
    <mergeCell ref="TCF6:TCF7"/>
    <mergeCell ref="TCG6:TCI6"/>
    <mergeCell ref="TBU6:TBU7"/>
    <mergeCell ref="TBV6:TBV7"/>
    <mergeCell ref="TBW6:TBX6"/>
    <mergeCell ref="TBY6:TBY7"/>
    <mergeCell ref="TBZ6:TBZ7"/>
    <mergeCell ref="TBO6:TBO7"/>
    <mergeCell ref="TBP6:TBP7"/>
    <mergeCell ref="TBQ6:TBQ7"/>
    <mergeCell ref="TBS6:TBS7"/>
    <mergeCell ref="TBT6:TBT7"/>
    <mergeCell ref="TBF6:TBF7"/>
    <mergeCell ref="TBG6:TBI6"/>
    <mergeCell ref="TBJ6:TBJ7"/>
    <mergeCell ref="TBK6:TBK7"/>
    <mergeCell ref="TBL6:TBN6"/>
    <mergeCell ref="TAZ6:TAZ7"/>
    <mergeCell ref="TBA6:TBA7"/>
    <mergeCell ref="TBB6:TBC6"/>
    <mergeCell ref="TBD6:TBD7"/>
    <mergeCell ref="TBE6:TBE7"/>
    <mergeCell ref="TAT6:TAT7"/>
    <mergeCell ref="TAU6:TAU7"/>
    <mergeCell ref="TAV6:TAV7"/>
    <mergeCell ref="TAX6:TAX7"/>
    <mergeCell ref="TAY6:TAY7"/>
    <mergeCell ref="TAK6:TAK7"/>
    <mergeCell ref="TAL6:TAN6"/>
    <mergeCell ref="TAO6:TAO7"/>
    <mergeCell ref="TAP6:TAP7"/>
    <mergeCell ref="TAQ6:TAS6"/>
    <mergeCell ref="TDZ6:TDZ7"/>
    <mergeCell ref="TEA6:TEA7"/>
    <mergeCell ref="TEB6:TEB7"/>
    <mergeCell ref="TED6:TED7"/>
    <mergeCell ref="TEE6:TEE7"/>
    <mergeCell ref="TDQ6:TDQ7"/>
    <mergeCell ref="TDR6:TDT6"/>
    <mergeCell ref="TDU6:TDU7"/>
    <mergeCell ref="TDV6:TDV7"/>
    <mergeCell ref="TDW6:TDY6"/>
    <mergeCell ref="TDK6:TDK7"/>
    <mergeCell ref="TDL6:TDL7"/>
    <mergeCell ref="TDM6:TDN6"/>
    <mergeCell ref="TDO6:TDO7"/>
    <mergeCell ref="TDP6:TDP7"/>
    <mergeCell ref="TDE6:TDE7"/>
    <mergeCell ref="TDF6:TDF7"/>
    <mergeCell ref="TDG6:TDG7"/>
    <mergeCell ref="TDI6:TDI7"/>
    <mergeCell ref="TDJ6:TDJ7"/>
    <mergeCell ref="TCV6:TCV7"/>
    <mergeCell ref="TCW6:TCY6"/>
    <mergeCell ref="TCZ6:TCZ7"/>
    <mergeCell ref="TDA6:TDA7"/>
    <mergeCell ref="TDB6:TDD6"/>
    <mergeCell ref="TCP6:TCP7"/>
    <mergeCell ref="TCQ6:TCQ7"/>
    <mergeCell ref="TCR6:TCS6"/>
    <mergeCell ref="TCT6:TCT7"/>
    <mergeCell ref="TCU6:TCU7"/>
    <mergeCell ref="TCJ6:TCJ7"/>
    <mergeCell ref="TCK6:TCK7"/>
    <mergeCell ref="TCL6:TCL7"/>
    <mergeCell ref="TCN6:TCN7"/>
    <mergeCell ref="TCO6:TCO7"/>
    <mergeCell ref="TFV6:TFV7"/>
    <mergeCell ref="TFW6:TFW7"/>
    <mergeCell ref="TFX6:TFY6"/>
    <mergeCell ref="TFZ6:TFZ7"/>
    <mergeCell ref="TGA6:TGA7"/>
    <mergeCell ref="TFP6:TFP7"/>
    <mergeCell ref="TFQ6:TFQ7"/>
    <mergeCell ref="TFR6:TFR7"/>
    <mergeCell ref="TFT6:TFT7"/>
    <mergeCell ref="TFU6:TFU7"/>
    <mergeCell ref="TFG6:TFG7"/>
    <mergeCell ref="TFH6:TFJ6"/>
    <mergeCell ref="TFK6:TFK7"/>
    <mergeCell ref="TFL6:TFL7"/>
    <mergeCell ref="TFM6:TFO6"/>
    <mergeCell ref="TFA6:TFA7"/>
    <mergeCell ref="TFB6:TFB7"/>
    <mergeCell ref="TFC6:TFD6"/>
    <mergeCell ref="TFE6:TFE7"/>
    <mergeCell ref="TFF6:TFF7"/>
    <mergeCell ref="TEU6:TEU7"/>
    <mergeCell ref="TEV6:TEV7"/>
    <mergeCell ref="TEW6:TEW7"/>
    <mergeCell ref="TEY6:TEY7"/>
    <mergeCell ref="TEZ6:TEZ7"/>
    <mergeCell ref="TEL6:TEL7"/>
    <mergeCell ref="TEM6:TEO6"/>
    <mergeCell ref="TEP6:TEP7"/>
    <mergeCell ref="TEQ6:TEQ7"/>
    <mergeCell ref="TER6:TET6"/>
    <mergeCell ref="TEF6:TEF7"/>
    <mergeCell ref="TEG6:TEG7"/>
    <mergeCell ref="TEH6:TEI6"/>
    <mergeCell ref="TEJ6:TEJ7"/>
    <mergeCell ref="TEK6:TEK7"/>
    <mergeCell ref="THR6:THR7"/>
    <mergeCell ref="THS6:THU6"/>
    <mergeCell ref="THV6:THV7"/>
    <mergeCell ref="THW6:THW7"/>
    <mergeCell ref="THX6:THZ6"/>
    <mergeCell ref="THL6:THL7"/>
    <mergeCell ref="THM6:THM7"/>
    <mergeCell ref="THN6:THO6"/>
    <mergeCell ref="THP6:THP7"/>
    <mergeCell ref="THQ6:THQ7"/>
    <mergeCell ref="THF6:THF7"/>
    <mergeCell ref="THG6:THG7"/>
    <mergeCell ref="THH6:THH7"/>
    <mergeCell ref="THJ6:THJ7"/>
    <mergeCell ref="THK6:THK7"/>
    <mergeCell ref="TGW6:TGW7"/>
    <mergeCell ref="TGX6:TGZ6"/>
    <mergeCell ref="THA6:THA7"/>
    <mergeCell ref="THB6:THB7"/>
    <mergeCell ref="THC6:THE6"/>
    <mergeCell ref="TGQ6:TGQ7"/>
    <mergeCell ref="TGR6:TGR7"/>
    <mergeCell ref="TGS6:TGT6"/>
    <mergeCell ref="TGU6:TGU7"/>
    <mergeCell ref="TGV6:TGV7"/>
    <mergeCell ref="TGK6:TGK7"/>
    <mergeCell ref="TGL6:TGL7"/>
    <mergeCell ref="TGM6:TGM7"/>
    <mergeCell ref="TGO6:TGO7"/>
    <mergeCell ref="TGP6:TGP7"/>
    <mergeCell ref="TGB6:TGB7"/>
    <mergeCell ref="TGC6:TGE6"/>
    <mergeCell ref="TGF6:TGF7"/>
    <mergeCell ref="TGG6:TGG7"/>
    <mergeCell ref="TGH6:TGJ6"/>
    <mergeCell ref="TJQ6:TJQ7"/>
    <mergeCell ref="TJR6:TJR7"/>
    <mergeCell ref="TJS6:TJS7"/>
    <mergeCell ref="TJU6:TJU7"/>
    <mergeCell ref="TJV6:TJV7"/>
    <mergeCell ref="TJH6:TJH7"/>
    <mergeCell ref="TJI6:TJK6"/>
    <mergeCell ref="TJL6:TJL7"/>
    <mergeCell ref="TJM6:TJM7"/>
    <mergeCell ref="TJN6:TJP6"/>
    <mergeCell ref="TJB6:TJB7"/>
    <mergeCell ref="TJC6:TJC7"/>
    <mergeCell ref="TJD6:TJE6"/>
    <mergeCell ref="TJF6:TJF7"/>
    <mergeCell ref="TJG6:TJG7"/>
    <mergeCell ref="TIV6:TIV7"/>
    <mergeCell ref="TIW6:TIW7"/>
    <mergeCell ref="TIX6:TIX7"/>
    <mergeCell ref="TIZ6:TIZ7"/>
    <mergeCell ref="TJA6:TJA7"/>
    <mergeCell ref="TIM6:TIM7"/>
    <mergeCell ref="TIN6:TIP6"/>
    <mergeCell ref="TIQ6:TIQ7"/>
    <mergeCell ref="TIR6:TIR7"/>
    <mergeCell ref="TIS6:TIU6"/>
    <mergeCell ref="TIG6:TIG7"/>
    <mergeCell ref="TIH6:TIH7"/>
    <mergeCell ref="TII6:TIJ6"/>
    <mergeCell ref="TIK6:TIK7"/>
    <mergeCell ref="TIL6:TIL7"/>
    <mergeCell ref="TIA6:TIA7"/>
    <mergeCell ref="TIB6:TIB7"/>
    <mergeCell ref="TIC6:TIC7"/>
    <mergeCell ref="TIE6:TIE7"/>
    <mergeCell ref="TIF6:TIF7"/>
    <mergeCell ref="TLM6:TLM7"/>
    <mergeCell ref="TLN6:TLN7"/>
    <mergeCell ref="TLO6:TLP6"/>
    <mergeCell ref="TLQ6:TLQ7"/>
    <mergeCell ref="TLR6:TLR7"/>
    <mergeCell ref="TLG6:TLG7"/>
    <mergeCell ref="TLH6:TLH7"/>
    <mergeCell ref="TLI6:TLI7"/>
    <mergeCell ref="TLK6:TLK7"/>
    <mergeCell ref="TLL6:TLL7"/>
    <mergeCell ref="TKX6:TKX7"/>
    <mergeCell ref="TKY6:TLA6"/>
    <mergeCell ref="TLB6:TLB7"/>
    <mergeCell ref="TLC6:TLC7"/>
    <mergeCell ref="TLD6:TLF6"/>
    <mergeCell ref="TKR6:TKR7"/>
    <mergeCell ref="TKS6:TKS7"/>
    <mergeCell ref="TKT6:TKU6"/>
    <mergeCell ref="TKV6:TKV7"/>
    <mergeCell ref="TKW6:TKW7"/>
    <mergeCell ref="TKL6:TKL7"/>
    <mergeCell ref="TKM6:TKM7"/>
    <mergeCell ref="TKN6:TKN7"/>
    <mergeCell ref="TKP6:TKP7"/>
    <mergeCell ref="TKQ6:TKQ7"/>
    <mergeCell ref="TKC6:TKC7"/>
    <mergeCell ref="TKD6:TKF6"/>
    <mergeCell ref="TKG6:TKG7"/>
    <mergeCell ref="TKH6:TKH7"/>
    <mergeCell ref="TKI6:TKK6"/>
    <mergeCell ref="TJW6:TJW7"/>
    <mergeCell ref="TJX6:TJX7"/>
    <mergeCell ref="TJY6:TJZ6"/>
    <mergeCell ref="TKA6:TKA7"/>
    <mergeCell ref="TKB6:TKB7"/>
    <mergeCell ref="TNI6:TNI7"/>
    <mergeCell ref="TNJ6:TNL6"/>
    <mergeCell ref="TNM6:TNM7"/>
    <mergeCell ref="TNN6:TNN7"/>
    <mergeCell ref="TNO6:TNQ6"/>
    <mergeCell ref="TNC6:TNC7"/>
    <mergeCell ref="TND6:TND7"/>
    <mergeCell ref="TNE6:TNF6"/>
    <mergeCell ref="TNG6:TNG7"/>
    <mergeCell ref="TNH6:TNH7"/>
    <mergeCell ref="TMW6:TMW7"/>
    <mergeCell ref="TMX6:TMX7"/>
    <mergeCell ref="TMY6:TMY7"/>
    <mergeCell ref="TNA6:TNA7"/>
    <mergeCell ref="TNB6:TNB7"/>
    <mergeCell ref="TMN6:TMN7"/>
    <mergeCell ref="TMO6:TMQ6"/>
    <mergeCell ref="TMR6:TMR7"/>
    <mergeCell ref="TMS6:TMS7"/>
    <mergeCell ref="TMT6:TMV6"/>
    <mergeCell ref="TMH6:TMH7"/>
    <mergeCell ref="TMI6:TMI7"/>
    <mergeCell ref="TMJ6:TMK6"/>
    <mergeCell ref="TML6:TML7"/>
    <mergeCell ref="TMM6:TMM7"/>
    <mergeCell ref="TMB6:TMB7"/>
    <mergeCell ref="TMC6:TMC7"/>
    <mergeCell ref="TMD6:TMD7"/>
    <mergeCell ref="TMF6:TMF7"/>
    <mergeCell ref="TMG6:TMG7"/>
    <mergeCell ref="TLS6:TLS7"/>
    <mergeCell ref="TLT6:TLV6"/>
    <mergeCell ref="TLW6:TLW7"/>
    <mergeCell ref="TLX6:TLX7"/>
    <mergeCell ref="TLY6:TMA6"/>
    <mergeCell ref="TPH6:TPH7"/>
    <mergeCell ref="TPI6:TPI7"/>
    <mergeCell ref="TPJ6:TPJ7"/>
    <mergeCell ref="TPL6:TPL7"/>
    <mergeCell ref="TPM6:TPM7"/>
    <mergeCell ref="TOY6:TOY7"/>
    <mergeCell ref="TOZ6:TPB6"/>
    <mergeCell ref="TPC6:TPC7"/>
    <mergeCell ref="TPD6:TPD7"/>
    <mergeCell ref="TPE6:TPG6"/>
    <mergeCell ref="TOS6:TOS7"/>
    <mergeCell ref="TOT6:TOT7"/>
    <mergeCell ref="TOU6:TOV6"/>
    <mergeCell ref="TOW6:TOW7"/>
    <mergeCell ref="TOX6:TOX7"/>
    <mergeCell ref="TOM6:TOM7"/>
    <mergeCell ref="TON6:TON7"/>
    <mergeCell ref="TOO6:TOO7"/>
    <mergeCell ref="TOQ6:TOQ7"/>
    <mergeCell ref="TOR6:TOR7"/>
    <mergeCell ref="TOD6:TOD7"/>
    <mergeCell ref="TOE6:TOG6"/>
    <mergeCell ref="TOH6:TOH7"/>
    <mergeCell ref="TOI6:TOI7"/>
    <mergeCell ref="TOJ6:TOL6"/>
    <mergeCell ref="TNX6:TNX7"/>
    <mergeCell ref="TNY6:TNY7"/>
    <mergeCell ref="TNZ6:TOA6"/>
    <mergeCell ref="TOB6:TOB7"/>
    <mergeCell ref="TOC6:TOC7"/>
    <mergeCell ref="TNR6:TNR7"/>
    <mergeCell ref="TNS6:TNS7"/>
    <mergeCell ref="TNT6:TNT7"/>
    <mergeCell ref="TNV6:TNV7"/>
    <mergeCell ref="TNW6:TNW7"/>
    <mergeCell ref="TRD6:TRD7"/>
    <mergeCell ref="TRE6:TRE7"/>
    <mergeCell ref="TRF6:TRG6"/>
    <mergeCell ref="TRH6:TRH7"/>
    <mergeCell ref="TRI6:TRI7"/>
    <mergeCell ref="TQX6:TQX7"/>
    <mergeCell ref="TQY6:TQY7"/>
    <mergeCell ref="TQZ6:TQZ7"/>
    <mergeCell ref="TRB6:TRB7"/>
    <mergeCell ref="TRC6:TRC7"/>
    <mergeCell ref="TQO6:TQO7"/>
    <mergeCell ref="TQP6:TQR6"/>
    <mergeCell ref="TQS6:TQS7"/>
    <mergeCell ref="TQT6:TQT7"/>
    <mergeCell ref="TQU6:TQW6"/>
    <mergeCell ref="TQI6:TQI7"/>
    <mergeCell ref="TQJ6:TQJ7"/>
    <mergeCell ref="TQK6:TQL6"/>
    <mergeCell ref="TQM6:TQM7"/>
    <mergeCell ref="TQN6:TQN7"/>
    <mergeCell ref="TQC6:TQC7"/>
    <mergeCell ref="TQD6:TQD7"/>
    <mergeCell ref="TQE6:TQE7"/>
    <mergeCell ref="TQG6:TQG7"/>
    <mergeCell ref="TQH6:TQH7"/>
    <mergeCell ref="TPT6:TPT7"/>
    <mergeCell ref="TPU6:TPW6"/>
    <mergeCell ref="TPX6:TPX7"/>
    <mergeCell ref="TPY6:TPY7"/>
    <mergeCell ref="TPZ6:TQB6"/>
    <mergeCell ref="TPN6:TPN7"/>
    <mergeCell ref="TPO6:TPO7"/>
    <mergeCell ref="TPP6:TPQ6"/>
    <mergeCell ref="TPR6:TPR7"/>
    <mergeCell ref="TPS6:TPS7"/>
    <mergeCell ref="TSZ6:TSZ7"/>
    <mergeCell ref="TTA6:TTC6"/>
    <mergeCell ref="TTD6:TTD7"/>
    <mergeCell ref="TTE6:TTE7"/>
    <mergeCell ref="TTF6:TTH6"/>
    <mergeCell ref="TST6:TST7"/>
    <mergeCell ref="TSU6:TSU7"/>
    <mergeCell ref="TSV6:TSW6"/>
    <mergeCell ref="TSX6:TSX7"/>
    <mergeCell ref="TSY6:TSY7"/>
    <mergeCell ref="TSN6:TSN7"/>
    <mergeCell ref="TSO6:TSO7"/>
    <mergeCell ref="TSP6:TSP7"/>
    <mergeCell ref="TSR6:TSR7"/>
    <mergeCell ref="TSS6:TSS7"/>
    <mergeCell ref="TSE6:TSE7"/>
    <mergeCell ref="TSF6:TSH6"/>
    <mergeCell ref="TSI6:TSI7"/>
    <mergeCell ref="TSJ6:TSJ7"/>
    <mergeCell ref="TSK6:TSM6"/>
    <mergeCell ref="TRY6:TRY7"/>
    <mergeCell ref="TRZ6:TRZ7"/>
    <mergeCell ref="TSA6:TSB6"/>
    <mergeCell ref="TSC6:TSC7"/>
    <mergeCell ref="TSD6:TSD7"/>
    <mergeCell ref="TRS6:TRS7"/>
    <mergeCell ref="TRT6:TRT7"/>
    <mergeCell ref="TRU6:TRU7"/>
    <mergeCell ref="TRW6:TRW7"/>
    <mergeCell ref="TRX6:TRX7"/>
    <mergeCell ref="TRJ6:TRJ7"/>
    <mergeCell ref="TRK6:TRM6"/>
    <mergeCell ref="TRN6:TRN7"/>
    <mergeCell ref="TRO6:TRO7"/>
    <mergeCell ref="TRP6:TRR6"/>
    <mergeCell ref="TUY6:TUY7"/>
    <mergeCell ref="TUZ6:TUZ7"/>
    <mergeCell ref="TVA6:TVA7"/>
    <mergeCell ref="TVC6:TVC7"/>
    <mergeCell ref="TVD6:TVD7"/>
    <mergeCell ref="TUP6:TUP7"/>
    <mergeCell ref="TUQ6:TUS6"/>
    <mergeCell ref="TUT6:TUT7"/>
    <mergeCell ref="TUU6:TUU7"/>
    <mergeCell ref="TUV6:TUX6"/>
    <mergeCell ref="TUJ6:TUJ7"/>
    <mergeCell ref="TUK6:TUK7"/>
    <mergeCell ref="TUL6:TUM6"/>
    <mergeCell ref="TUN6:TUN7"/>
    <mergeCell ref="TUO6:TUO7"/>
    <mergeCell ref="TUD6:TUD7"/>
    <mergeCell ref="TUE6:TUE7"/>
    <mergeCell ref="TUF6:TUF7"/>
    <mergeCell ref="TUH6:TUH7"/>
    <mergeCell ref="TUI6:TUI7"/>
    <mergeCell ref="TTU6:TTU7"/>
    <mergeCell ref="TTV6:TTX6"/>
    <mergeCell ref="TTY6:TTY7"/>
    <mergeCell ref="TTZ6:TTZ7"/>
    <mergeCell ref="TUA6:TUC6"/>
    <mergeCell ref="TTO6:TTO7"/>
    <mergeCell ref="TTP6:TTP7"/>
    <mergeCell ref="TTQ6:TTR6"/>
    <mergeCell ref="TTS6:TTS7"/>
    <mergeCell ref="TTT6:TTT7"/>
    <mergeCell ref="TTI6:TTI7"/>
    <mergeCell ref="TTJ6:TTJ7"/>
    <mergeCell ref="TTK6:TTK7"/>
    <mergeCell ref="TTM6:TTM7"/>
    <mergeCell ref="TTN6:TTN7"/>
    <mergeCell ref="TWU6:TWU7"/>
    <mergeCell ref="TWV6:TWV7"/>
    <mergeCell ref="TWW6:TWX6"/>
    <mergeCell ref="TWY6:TWY7"/>
    <mergeCell ref="TWZ6:TWZ7"/>
    <mergeCell ref="TWO6:TWO7"/>
    <mergeCell ref="TWP6:TWP7"/>
    <mergeCell ref="TWQ6:TWQ7"/>
    <mergeCell ref="TWS6:TWS7"/>
    <mergeCell ref="TWT6:TWT7"/>
    <mergeCell ref="TWF6:TWF7"/>
    <mergeCell ref="TWG6:TWI6"/>
    <mergeCell ref="TWJ6:TWJ7"/>
    <mergeCell ref="TWK6:TWK7"/>
    <mergeCell ref="TWL6:TWN6"/>
    <mergeCell ref="TVZ6:TVZ7"/>
    <mergeCell ref="TWA6:TWA7"/>
    <mergeCell ref="TWB6:TWC6"/>
    <mergeCell ref="TWD6:TWD7"/>
    <mergeCell ref="TWE6:TWE7"/>
    <mergeCell ref="TVT6:TVT7"/>
    <mergeCell ref="TVU6:TVU7"/>
    <mergeCell ref="TVV6:TVV7"/>
    <mergeCell ref="TVX6:TVX7"/>
    <mergeCell ref="TVY6:TVY7"/>
    <mergeCell ref="TVK6:TVK7"/>
    <mergeCell ref="TVL6:TVN6"/>
    <mergeCell ref="TVO6:TVO7"/>
    <mergeCell ref="TVP6:TVP7"/>
    <mergeCell ref="TVQ6:TVS6"/>
    <mergeCell ref="TVE6:TVE7"/>
    <mergeCell ref="TVF6:TVF7"/>
    <mergeCell ref="TVG6:TVH6"/>
    <mergeCell ref="TVI6:TVI7"/>
    <mergeCell ref="TVJ6:TVJ7"/>
    <mergeCell ref="TYQ6:TYQ7"/>
    <mergeCell ref="TYR6:TYT6"/>
    <mergeCell ref="TYU6:TYU7"/>
    <mergeCell ref="TYV6:TYV7"/>
    <mergeCell ref="TYW6:TYY6"/>
    <mergeCell ref="TYK6:TYK7"/>
    <mergeCell ref="TYL6:TYL7"/>
    <mergeCell ref="TYM6:TYN6"/>
    <mergeCell ref="TYO6:TYO7"/>
    <mergeCell ref="TYP6:TYP7"/>
    <mergeCell ref="TYE6:TYE7"/>
    <mergeCell ref="TYF6:TYF7"/>
    <mergeCell ref="TYG6:TYG7"/>
    <mergeCell ref="TYI6:TYI7"/>
    <mergeCell ref="TYJ6:TYJ7"/>
    <mergeCell ref="TXV6:TXV7"/>
    <mergeCell ref="TXW6:TXY6"/>
    <mergeCell ref="TXZ6:TXZ7"/>
    <mergeCell ref="TYA6:TYA7"/>
    <mergeCell ref="TYB6:TYD6"/>
    <mergeCell ref="TXP6:TXP7"/>
    <mergeCell ref="TXQ6:TXQ7"/>
    <mergeCell ref="TXR6:TXS6"/>
    <mergeCell ref="TXT6:TXT7"/>
    <mergeCell ref="TXU6:TXU7"/>
    <mergeCell ref="TXJ6:TXJ7"/>
    <mergeCell ref="TXK6:TXK7"/>
    <mergeCell ref="TXL6:TXL7"/>
    <mergeCell ref="TXN6:TXN7"/>
    <mergeCell ref="TXO6:TXO7"/>
    <mergeCell ref="TXA6:TXA7"/>
    <mergeCell ref="TXB6:TXD6"/>
    <mergeCell ref="TXE6:TXE7"/>
    <mergeCell ref="TXF6:TXF7"/>
    <mergeCell ref="TXG6:TXI6"/>
    <mergeCell ref="UAP6:UAP7"/>
    <mergeCell ref="UAQ6:UAQ7"/>
    <mergeCell ref="UAR6:UAR7"/>
    <mergeCell ref="UAT6:UAT7"/>
    <mergeCell ref="UAU6:UAU7"/>
    <mergeCell ref="UAG6:UAG7"/>
    <mergeCell ref="UAH6:UAJ6"/>
    <mergeCell ref="UAK6:UAK7"/>
    <mergeCell ref="UAL6:UAL7"/>
    <mergeCell ref="UAM6:UAO6"/>
    <mergeCell ref="UAA6:UAA7"/>
    <mergeCell ref="UAB6:UAB7"/>
    <mergeCell ref="UAC6:UAD6"/>
    <mergeCell ref="UAE6:UAE7"/>
    <mergeCell ref="UAF6:UAF7"/>
    <mergeCell ref="TZU6:TZU7"/>
    <mergeCell ref="TZV6:TZV7"/>
    <mergeCell ref="TZW6:TZW7"/>
    <mergeCell ref="TZY6:TZY7"/>
    <mergeCell ref="TZZ6:TZZ7"/>
    <mergeCell ref="TZL6:TZL7"/>
    <mergeCell ref="TZM6:TZO6"/>
    <mergeCell ref="TZP6:TZP7"/>
    <mergeCell ref="TZQ6:TZQ7"/>
    <mergeCell ref="TZR6:TZT6"/>
    <mergeCell ref="TZF6:TZF7"/>
    <mergeCell ref="TZG6:TZG7"/>
    <mergeCell ref="TZH6:TZI6"/>
    <mergeCell ref="TZJ6:TZJ7"/>
    <mergeCell ref="TZK6:TZK7"/>
    <mergeCell ref="TYZ6:TYZ7"/>
    <mergeCell ref="TZA6:TZA7"/>
    <mergeCell ref="TZB6:TZB7"/>
    <mergeCell ref="TZD6:TZD7"/>
    <mergeCell ref="TZE6:TZE7"/>
    <mergeCell ref="UCL6:UCL7"/>
    <mergeCell ref="UCM6:UCM7"/>
    <mergeCell ref="UCN6:UCO6"/>
    <mergeCell ref="UCP6:UCP7"/>
    <mergeCell ref="UCQ6:UCQ7"/>
    <mergeCell ref="UCF6:UCF7"/>
    <mergeCell ref="UCG6:UCG7"/>
    <mergeCell ref="UCH6:UCH7"/>
    <mergeCell ref="UCJ6:UCJ7"/>
    <mergeCell ref="UCK6:UCK7"/>
    <mergeCell ref="UBW6:UBW7"/>
    <mergeCell ref="UBX6:UBZ6"/>
    <mergeCell ref="UCA6:UCA7"/>
    <mergeCell ref="UCB6:UCB7"/>
    <mergeCell ref="UCC6:UCE6"/>
    <mergeCell ref="UBQ6:UBQ7"/>
    <mergeCell ref="UBR6:UBR7"/>
    <mergeCell ref="UBS6:UBT6"/>
    <mergeCell ref="UBU6:UBU7"/>
    <mergeCell ref="UBV6:UBV7"/>
    <mergeCell ref="UBK6:UBK7"/>
    <mergeCell ref="UBL6:UBL7"/>
    <mergeCell ref="UBM6:UBM7"/>
    <mergeCell ref="UBO6:UBO7"/>
    <mergeCell ref="UBP6:UBP7"/>
    <mergeCell ref="UBB6:UBB7"/>
    <mergeCell ref="UBC6:UBE6"/>
    <mergeCell ref="UBF6:UBF7"/>
    <mergeCell ref="UBG6:UBG7"/>
    <mergeCell ref="UBH6:UBJ6"/>
    <mergeCell ref="UAV6:UAV7"/>
    <mergeCell ref="UAW6:UAW7"/>
    <mergeCell ref="UAX6:UAY6"/>
    <mergeCell ref="UAZ6:UAZ7"/>
    <mergeCell ref="UBA6:UBA7"/>
    <mergeCell ref="UEH6:UEH7"/>
    <mergeCell ref="UEI6:UEK6"/>
    <mergeCell ref="UEL6:UEL7"/>
    <mergeCell ref="UEM6:UEM7"/>
    <mergeCell ref="UEN6:UEP6"/>
    <mergeCell ref="UEB6:UEB7"/>
    <mergeCell ref="UEC6:UEC7"/>
    <mergeCell ref="UED6:UEE6"/>
    <mergeCell ref="UEF6:UEF7"/>
    <mergeCell ref="UEG6:UEG7"/>
    <mergeCell ref="UDV6:UDV7"/>
    <mergeCell ref="UDW6:UDW7"/>
    <mergeCell ref="UDX6:UDX7"/>
    <mergeCell ref="UDZ6:UDZ7"/>
    <mergeCell ref="UEA6:UEA7"/>
    <mergeCell ref="UDM6:UDM7"/>
    <mergeCell ref="UDN6:UDP6"/>
    <mergeCell ref="UDQ6:UDQ7"/>
    <mergeCell ref="UDR6:UDR7"/>
    <mergeCell ref="UDS6:UDU6"/>
    <mergeCell ref="UDG6:UDG7"/>
    <mergeCell ref="UDH6:UDH7"/>
    <mergeCell ref="UDI6:UDJ6"/>
    <mergeCell ref="UDK6:UDK7"/>
    <mergeCell ref="UDL6:UDL7"/>
    <mergeCell ref="UDA6:UDA7"/>
    <mergeCell ref="UDB6:UDB7"/>
    <mergeCell ref="UDC6:UDC7"/>
    <mergeCell ref="UDE6:UDE7"/>
    <mergeCell ref="UDF6:UDF7"/>
    <mergeCell ref="UCR6:UCR7"/>
    <mergeCell ref="UCS6:UCU6"/>
    <mergeCell ref="UCV6:UCV7"/>
    <mergeCell ref="UCW6:UCW7"/>
    <mergeCell ref="UCX6:UCZ6"/>
    <mergeCell ref="UGG6:UGG7"/>
    <mergeCell ref="UGH6:UGH7"/>
    <mergeCell ref="UGI6:UGI7"/>
    <mergeCell ref="UGK6:UGK7"/>
    <mergeCell ref="UGL6:UGL7"/>
    <mergeCell ref="UFX6:UFX7"/>
    <mergeCell ref="UFY6:UGA6"/>
    <mergeCell ref="UGB6:UGB7"/>
    <mergeCell ref="UGC6:UGC7"/>
    <mergeCell ref="UGD6:UGF6"/>
    <mergeCell ref="UFR6:UFR7"/>
    <mergeCell ref="UFS6:UFS7"/>
    <mergeCell ref="UFT6:UFU6"/>
    <mergeCell ref="UFV6:UFV7"/>
    <mergeCell ref="UFW6:UFW7"/>
    <mergeCell ref="UFL6:UFL7"/>
    <mergeCell ref="UFM6:UFM7"/>
    <mergeCell ref="UFN6:UFN7"/>
    <mergeCell ref="UFP6:UFP7"/>
    <mergeCell ref="UFQ6:UFQ7"/>
    <mergeCell ref="UFC6:UFC7"/>
    <mergeCell ref="UFD6:UFF6"/>
    <mergeCell ref="UFG6:UFG7"/>
    <mergeCell ref="UFH6:UFH7"/>
    <mergeCell ref="UFI6:UFK6"/>
    <mergeCell ref="UEW6:UEW7"/>
    <mergeCell ref="UEX6:UEX7"/>
    <mergeCell ref="UEY6:UEZ6"/>
    <mergeCell ref="UFA6:UFA7"/>
    <mergeCell ref="UFB6:UFB7"/>
    <mergeCell ref="UEQ6:UEQ7"/>
    <mergeCell ref="UER6:UER7"/>
    <mergeCell ref="UES6:UES7"/>
    <mergeCell ref="UEU6:UEU7"/>
    <mergeCell ref="UEV6:UEV7"/>
    <mergeCell ref="UIC6:UIC7"/>
    <mergeCell ref="UID6:UID7"/>
    <mergeCell ref="UIE6:UIF6"/>
    <mergeCell ref="UIG6:UIG7"/>
    <mergeCell ref="UIH6:UIH7"/>
    <mergeCell ref="UHW6:UHW7"/>
    <mergeCell ref="UHX6:UHX7"/>
    <mergeCell ref="UHY6:UHY7"/>
    <mergeCell ref="UIA6:UIA7"/>
    <mergeCell ref="UIB6:UIB7"/>
    <mergeCell ref="UHN6:UHN7"/>
    <mergeCell ref="UHO6:UHQ6"/>
    <mergeCell ref="UHR6:UHR7"/>
    <mergeCell ref="UHS6:UHS7"/>
    <mergeCell ref="UHT6:UHV6"/>
    <mergeCell ref="UHH6:UHH7"/>
    <mergeCell ref="UHI6:UHI7"/>
    <mergeCell ref="UHJ6:UHK6"/>
    <mergeCell ref="UHL6:UHL7"/>
    <mergeCell ref="UHM6:UHM7"/>
    <mergeCell ref="UHB6:UHB7"/>
    <mergeCell ref="UHC6:UHC7"/>
    <mergeCell ref="UHD6:UHD7"/>
    <mergeCell ref="UHF6:UHF7"/>
    <mergeCell ref="UHG6:UHG7"/>
    <mergeCell ref="UGS6:UGS7"/>
    <mergeCell ref="UGT6:UGV6"/>
    <mergeCell ref="UGW6:UGW7"/>
    <mergeCell ref="UGX6:UGX7"/>
    <mergeCell ref="UGY6:UHA6"/>
    <mergeCell ref="UGM6:UGM7"/>
    <mergeCell ref="UGN6:UGN7"/>
    <mergeCell ref="UGO6:UGP6"/>
    <mergeCell ref="UGQ6:UGQ7"/>
    <mergeCell ref="UGR6:UGR7"/>
    <mergeCell ref="UJY6:UJY7"/>
    <mergeCell ref="UJZ6:UKB6"/>
    <mergeCell ref="UKC6:UKC7"/>
    <mergeCell ref="UKD6:UKD7"/>
    <mergeCell ref="UKE6:UKG6"/>
    <mergeCell ref="UJS6:UJS7"/>
    <mergeCell ref="UJT6:UJT7"/>
    <mergeCell ref="UJU6:UJV6"/>
    <mergeCell ref="UJW6:UJW7"/>
    <mergeCell ref="UJX6:UJX7"/>
    <mergeCell ref="UJM6:UJM7"/>
    <mergeCell ref="UJN6:UJN7"/>
    <mergeCell ref="UJO6:UJO7"/>
    <mergeCell ref="UJQ6:UJQ7"/>
    <mergeCell ref="UJR6:UJR7"/>
    <mergeCell ref="UJD6:UJD7"/>
    <mergeCell ref="UJE6:UJG6"/>
    <mergeCell ref="UJH6:UJH7"/>
    <mergeCell ref="UJI6:UJI7"/>
    <mergeCell ref="UJJ6:UJL6"/>
    <mergeCell ref="UIX6:UIX7"/>
    <mergeCell ref="UIY6:UIY7"/>
    <mergeCell ref="UIZ6:UJA6"/>
    <mergeCell ref="UJB6:UJB7"/>
    <mergeCell ref="UJC6:UJC7"/>
    <mergeCell ref="UIR6:UIR7"/>
    <mergeCell ref="UIS6:UIS7"/>
    <mergeCell ref="UIT6:UIT7"/>
    <mergeCell ref="UIV6:UIV7"/>
    <mergeCell ref="UIW6:UIW7"/>
    <mergeCell ref="UII6:UII7"/>
    <mergeCell ref="UIJ6:UIL6"/>
    <mergeCell ref="UIM6:UIM7"/>
    <mergeCell ref="UIN6:UIN7"/>
    <mergeCell ref="UIO6:UIQ6"/>
    <mergeCell ref="ULX6:ULX7"/>
    <mergeCell ref="ULY6:ULY7"/>
    <mergeCell ref="ULZ6:ULZ7"/>
    <mergeCell ref="UMB6:UMB7"/>
    <mergeCell ref="UMC6:UMC7"/>
    <mergeCell ref="ULO6:ULO7"/>
    <mergeCell ref="ULP6:ULR6"/>
    <mergeCell ref="ULS6:ULS7"/>
    <mergeCell ref="ULT6:ULT7"/>
    <mergeCell ref="ULU6:ULW6"/>
    <mergeCell ref="ULI6:ULI7"/>
    <mergeCell ref="ULJ6:ULJ7"/>
    <mergeCell ref="ULK6:ULL6"/>
    <mergeCell ref="ULM6:ULM7"/>
    <mergeCell ref="ULN6:ULN7"/>
    <mergeCell ref="ULC6:ULC7"/>
    <mergeCell ref="ULD6:ULD7"/>
    <mergeCell ref="ULE6:ULE7"/>
    <mergeCell ref="ULG6:ULG7"/>
    <mergeCell ref="ULH6:ULH7"/>
    <mergeCell ref="UKT6:UKT7"/>
    <mergeCell ref="UKU6:UKW6"/>
    <mergeCell ref="UKX6:UKX7"/>
    <mergeCell ref="UKY6:UKY7"/>
    <mergeCell ref="UKZ6:ULB6"/>
    <mergeCell ref="UKN6:UKN7"/>
    <mergeCell ref="UKO6:UKO7"/>
    <mergeCell ref="UKP6:UKQ6"/>
    <mergeCell ref="UKR6:UKR7"/>
    <mergeCell ref="UKS6:UKS7"/>
    <mergeCell ref="UKH6:UKH7"/>
    <mergeCell ref="UKI6:UKI7"/>
    <mergeCell ref="UKJ6:UKJ7"/>
    <mergeCell ref="UKL6:UKL7"/>
    <mergeCell ref="UKM6:UKM7"/>
    <mergeCell ref="UNT6:UNT7"/>
    <mergeCell ref="UNU6:UNU7"/>
    <mergeCell ref="UNV6:UNW6"/>
    <mergeCell ref="UNX6:UNX7"/>
    <mergeCell ref="UNY6:UNY7"/>
    <mergeCell ref="UNN6:UNN7"/>
    <mergeCell ref="UNO6:UNO7"/>
    <mergeCell ref="UNP6:UNP7"/>
    <mergeCell ref="UNR6:UNR7"/>
    <mergeCell ref="UNS6:UNS7"/>
    <mergeCell ref="UNE6:UNE7"/>
    <mergeCell ref="UNF6:UNH6"/>
    <mergeCell ref="UNI6:UNI7"/>
    <mergeCell ref="UNJ6:UNJ7"/>
    <mergeCell ref="UNK6:UNM6"/>
    <mergeCell ref="UMY6:UMY7"/>
    <mergeCell ref="UMZ6:UMZ7"/>
    <mergeCell ref="UNA6:UNB6"/>
    <mergeCell ref="UNC6:UNC7"/>
    <mergeCell ref="UND6:UND7"/>
    <mergeCell ref="UMS6:UMS7"/>
    <mergeCell ref="UMT6:UMT7"/>
    <mergeCell ref="UMU6:UMU7"/>
    <mergeCell ref="UMW6:UMW7"/>
    <mergeCell ref="UMX6:UMX7"/>
    <mergeCell ref="UMJ6:UMJ7"/>
    <mergeCell ref="UMK6:UMM6"/>
    <mergeCell ref="UMN6:UMN7"/>
    <mergeCell ref="UMO6:UMO7"/>
    <mergeCell ref="UMP6:UMR6"/>
    <mergeCell ref="UMD6:UMD7"/>
    <mergeCell ref="UME6:UME7"/>
    <mergeCell ref="UMF6:UMG6"/>
    <mergeCell ref="UMH6:UMH7"/>
    <mergeCell ref="UMI6:UMI7"/>
    <mergeCell ref="UPP6:UPP7"/>
    <mergeCell ref="UPQ6:UPS6"/>
    <mergeCell ref="UPT6:UPT7"/>
    <mergeCell ref="UPU6:UPU7"/>
    <mergeCell ref="UPV6:UPX6"/>
    <mergeCell ref="UPJ6:UPJ7"/>
    <mergeCell ref="UPK6:UPK7"/>
    <mergeCell ref="UPL6:UPM6"/>
    <mergeCell ref="UPN6:UPN7"/>
    <mergeCell ref="UPO6:UPO7"/>
    <mergeCell ref="UPD6:UPD7"/>
    <mergeCell ref="UPE6:UPE7"/>
    <mergeCell ref="UPF6:UPF7"/>
    <mergeCell ref="UPH6:UPH7"/>
    <mergeCell ref="UPI6:UPI7"/>
    <mergeCell ref="UOU6:UOU7"/>
    <mergeCell ref="UOV6:UOX6"/>
    <mergeCell ref="UOY6:UOY7"/>
    <mergeCell ref="UOZ6:UOZ7"/>
    <mergeCell ref="UPA6:UPC6"/>
    <mergeCell ref="UOO6:UOO7"/>
    <mergeCell ref="UOP6:UOP7"/>
    <mergeCell ref="UOQ6:UOR6"/>
    <mergeCell ref="UOS6:UOS7"/>
    <mergeCell ref="UOT6:UOT7"/>
    <mergeCell ref="UOI6:UOI7"/>
    <mergeCell ref="UOJ6:UOJ7"/>
    <mergeCell ref="UOK6:UOK7"/>
    <mergeCell ref="UOM6:UOM7"/>
    <mergeCell ref="UON6:UON7"/>
    <mergeCell ref="UNZ6:UNZ7"/>
    <mergeCell ref="UOA6:UOC6"/>
    <mergeCell ref="UOD6:UOD7"/>
    <mergeCell ref="UOE6:UOE7"/>
    <mergeCell ref="UOF6:UOH6"/>
    <mergeCell ref="URO6:URO7"/>
    <mergeCell ref="URP6:URP7"/>
    <mergeCell ref="URQ6:URQ7"/>
    <mergeCell ref="URS6:URS7"/>
    <mergeCell ref="URT6:URT7"/>
    <mergeCell ref="URF6:URF7"/>
    <mergeCell ref="URG6:URI6"/>
    <mergeCell ref="URJ6:URJ7"/>
    <mergeCell ref="URK6:URK7"/>
    <mergeCell ref="URL6:URN6"/>
    <mergeCell ref="UQZ6:UQZ7"/>
    <mergeCell ref="URA6:URA7"/>
    <mergeCell ref="URB6:URC6"/>
    <mergeCell ref="URD6:URD7"/>
    <mergeCell ref="URE6:URE7"/>
    <mergeCell ref="UQT6:UQT7"/>
    <mergeCell ref="UQU6:UQU7"/>
    <mergeCell ref="UQV6:UQV7"/>
    <mergeCell ref="UQX6:UQX7"/>
    <mergeCell ref="UQY6:UQY7"/>
    <mergeCell ref="UQK6:UQK7"/>
    <mergeCell ref="UQL6:UQN6"/>
    <mergeCell ref="UQO6:UQO7"/>
    <mergeCell ref="UQP6:UQP7"/>
    <mergeCell ref="UQQ6:UQS6"/>
    <mergeCell ref="UQE6:UQE7"/>
    <mergeCell ref="UQF6:UQF7"/>
    <mergeCell ref="UQG6:UQH6"/>
    <mergeCell ref="UQI6:UQI7"/>
    <mergeCell ref="UQJ6:UQJ7"/>
    <mergeCell ref="UPY6:UPY7"/>
    <mergeCell ref="UPZ6:UPZ7"/>
    <mergeCell ref="UQA6:UQA7"/>
    <mergeCell ref="UQC6:UQC7"/>
    <mergeCell ref="UQD6:UQD7"/>
    <mergeCell ref="UTK6:UTK7"/>
    <mergeCell ref="UTL6:UTL7"/>
    <mergeCell ref="UTM6:UTN6"/>
    <mergeCell ref="UTO6:UTO7"/>
    <mergeCell ref="UTP6:UTP7"/>
    <mergeCell ref="UTE6:UTE7"/>
    <mergeCell ref="UTF6:UTF7"/>
    <mergeCell ref="UTG6:UTG7"/>
    <mergeCell ref="UTI6:UTI7"/>
    <mergeCell ref="UTJ6:UTJ7"/>
    <mergeCell ref="USV6:USV7"/>
    <mergeCell ref="USW6:USY6"/>
    <mergeCell ref="USZ6:USZ7"/>
    <mergeCell ref="UTA6:UTA7"/>
    <mergeCell ref="UTB6:UTD6"/>
    <mergeCell ref="USP6:USP7"/>
    <mergeCell ref="USQ6:USQ7"/>
    <mergeCell ref="USR6:USS6"/>
    <mergeCell ref="UST6:UST7"/>
    <mergeCell ref="USU6:USU7"/>
    <mergeCell ref="USJ6:USJ7"/>
    <mergeCell ref="USK6:USK7"/>
    <mergeCell ref="USL6:USL7"/>
    <mergeCell ref="USN6:USN7"/>
    <mergeCell ref="USO6:USO7"/>
    <mergeCell ref="USA6:USA7"/>
    <mergeCell ref="USB6:USD6"/>
    <mergeCell ref="USE6:USE7"/>
    <mergeCell ref="USF6:USF7"/>
    <mergeCell ref="USG6:USI6"/>
    <mergeCell ref="URU6:URU7"/>
    <mergeCell ref="URV6:URV7"/>
    <mergeCell ref="URW6:URX6"/>
    <mergeCell ref="URY6:URY7"/>
    <mergeCell ref="URZ6:URZ7"/>
    <mergeCell ref="UVG6:UVG7"/>
    <mergeCell ref="UVH6:UVJ6"/>
    <mergeCell ref="UVK6:UVK7"/>
    <mergeCell ref="UVL6:UVL7"/>
    <mergeCell ref="UVM6:UVO6"/>
    <mergeCell ref="UVA6:UVA7"/>
    <mergeCell ref="UVB6:UVB7"/>
    <mergeCell ref="UVC6:UVD6"/>
    <mergeCell ref="UVE6:UVE7"/>
    <mergeCell ref="UVF6:UVF7"/>
    <mergeCell ref="UUU6:UUU7"/>
    <mergeCell ref="UUV6:UUV7"/>
    <mergeCell ref="UUW6:UUW7"/>
    <mergeCell ref="UUY6:UUY7"/>
    <mergeCell ref="UUZ6:UUZ7"/>
    <mergeCell ref="UUL6:UUL7"/>
    <mergeCell ref="UUM6:UUO6"/>
    <mergeCell ref="UUP6:UUP7"/>
    <mergeCell ref="UUQ6:UUQ7"/>
    <mergeCell ref="UUR6:UUT6"/>
    <mergeCell ref="UUF6:UUF7"/>
    <mergeCell ref="UUG6:UUG7"/>
    <mergeCell ref="UUH6:UUI6"/>
    <mergeCell ref="UUJ6:UUJ7"/>
    <mergeCell ref="UUK6:UUK7"/>
    <mergeCell ref="UTZ6:UTZ7"/>
    <mergeCell ref="UUA6:UUA7"/>
    <mergeCell ref="UUB6:UUB7"/>
    <mergeCell ref="UUD6:UUD7"/>
    <mergeCell ref="UUE6:UUE7"/>
    <mergeCell ref="UTQ6:UTQ7"/>
    <mergeCell ref="UTR6:UTT6"/>
    <mergeCell ref="UTU6:UTU7"/>
    <mergeCell ref="UTV6:UTV7"/>
    <mergeCell ref="UTW6:UTY6"/>
    <mergeCell ref="UXF6:UXF7"/>
    <mergeCell ref="UXG6:UXG7"/>
    <mergeCell ref="UXH6:UXH7"/>
    <mergeCell ref="UXJ6:UXJ7"/>
    <mergeCell ref="UXK6:UXK7"/>
    <mergeCell ref="UWW6:UWW7"/>
    <mergeCell ref="UWX6:UWZ6"/>
    <mergeCell ref="UXA6:UXA7"/>
    <mergeCell ref="UXB6:UXB7"/>
    <mergeCell ref="UXC6:UXE6"/>
    <mergeCell ref="UWQ6:UWQ7"/>
    <mergeCell ref="UWR6:UWR7"/>
    <mergeCell ref="UWS6:UWT6"/>
    <mergeCell ref="UWU6:UWU7"/>
    <mergeCell ref="UWV6:UWV7"/>
    <mergeCell ref="UWK6:UWK7"/>
    <mergeCell ref="UWL6:UWL7"/>
    <mergeCell ref="UWM6:UWM7"/>
    <mergeCell ref="UWO6:UWO7"/>
    <mergeCell ref="UWP6:UWP7"/>
    <mergeCell ref="UWB6:UWB7"/>
    <mergeCell ref="UWC6:UWE6"/>
    <mergeCell ref="UWF6:UWF7"/>
    <mergeCell ref="UWG6:UWG7"/>
    <mergeCell ref="UWH6:UWJ6"/>
    <mergeCell ref="UVV6:UVV7"/>
    <mergeCell ref="UVW6:UVW7"/>
    <mergeCell ref="UVX6:UVY6"/>
    <mergeCell ref="UVZ6:UVZ7"/>
    <mergeCell ref="UWA6:UWA7"/>
    <mergeCell ref="UVP6:UVP7"/>
    <mergeCell ref="UVQ6:UVQ7"/>
    <mergeCell ref="UVR6:UVR7"/>
    <mergeCell ref="UVT6:UVT7"/>
    <mergeCell ref="UVU6:UVU7"/>
    <mergeCell ref="UZB6:UZB7"/>
    <mergeCell ref="UZC6:UZC7"/>
    <mergeCell ref="UZD6:UZE6"/>
    <mergeCell ref="UZF6:UZF7"/>
    <mergeCell ref="UZG6:UZG7"/>
    <mergeCell ref="UYV6:UYV7"/>
    <mergeCell ref="UYW6:UYW7"/>
    <mergeCell ref="UYX6:UYX7"/>
    <mergeCell ref="UYZ6:UYZ7"/>
    <mergeCell ref="UZA6:UZA7"/>
    <mergeCell ref="UYM6:UYM7"/>
    <mergeCell ref="UYN6:UYP6"/>
    <mergeCell ref="UYQ6:UYQ7"/>
    <mergeCell ref="UYR6:UYR7"/>
    <mergeCell ref="UYS6:UYU6"/>
    <mergeCell ref="UYG6:UYG7"/>
    <mergeCell ref="UYH6:UYH7"/>
    <mergeCell ref="UYI6:UYJ6"/>
    <mergeCell ref="UYK6:UYK7"/>
    <mergeCell ref="UYL6:UYL7"/>
    <mergeCell ref="UYA6:UYA7"/>
    <mergeCell ref="UYB6:UYB7"/>
    <mergeCell ref="UYC6:UYC7"/>
    <mergeCell ref="UYE6:UYE7"/>
    <mergeCell ref="UYF6:UYF7"/>
    <mergeCell ref="UXR6:UXR7"/>
    <mergeCell ref="UXS6:UXU6"/>
    <mergeCell ref="UXV6:UXV7"/>
    <mergeCell ref="UXW6:UXW7"/>
    <mergeCell ref="UXX6:UXZ6"/>
    <mergeCell ref="UXL6:UXL7"/>
    <mergeCell ref="UXM6:UXM7"/>
    <mergeCell ref="UXN6:UXO6"/>
    <mergeCell ref="UXP6:UXP7"/>
    <mergeCell ref="UXQ6:UXQ7"/>
    <mergeCell ref="VAX6:VAX7"/>
    <mergeCell ref="VAY6:VBA6"/>
    <mergeCell ref="VBB6:VBB7"/>
    <mergeCell ref="VBC6:VBC7"/>
    <mergeCell ref="VBD6:VBF6"/>
    <mergeCell ref="VAR6:VAR7"/>
    <mergeCell ref="VAS6:VAS7"/>
    <mergeCell ref="VAT6:VAU6"/>
    <mergeCell ref="VAV6:VAV7"/>
    <mergeCell ref="VAW6:VAW7"/>
    <mergeCell ref="VAL6:VAL7"/>
    <mergeCell ref="VAM6:VAM7"/>
    <mergeCell ref="VAN6:VAN7"/>
    <mergeCell ref="VAP6:VAP7"/>
    <mergeCell ref="VAQ6:VAQ7"/>
    <mergeCell ref="VAC6:VAC7"/>
    <mergeCell ref="VAD6:VAF6"/>
    <mergeCell ref="VAG6:VAG7"/>
    <mergeCell ref="VAH6:VAH7"/>
    <mergeCell ref="VAI6:VAK6"/>
    <mergeCell ref="UZW6:UZW7"/>
    <mergeCell ref="UZX6:UZX7"/>
    <mergeCell ref="UZY6:UZZ6"/>
    <mergeCell ref="VAA6:VAA7"/>
    <mergeCell ref="VAB6:VAB7"/>
    <mergeCell ref="UZQ6:UZQ7"/>
    <mergeCell ref="UZR6:UZR7"/>
    <mergeCell ref="UZS6:UZS7"/>
    <mergeCell ref="UZU6:UZU7"/>
    <mergeCell ref="UZV6:UZV7"/>
    <mergeCell ref="UZH6:UZH7"/>
    <mergeCell ref="UZI6:UZK6"/>
    <mergeCell ref="UZL6:UZL7"/>
    <mergeCell ref="UZM6:UZM7"/>
    <mergeCell ref="UZN6:UZP6"/>
    <mergeCell ref="VCW6:VCW7"/>
    <mergeCell ref="VCX6:VCX7"/>
    <mergeCell ref="VCY6:VCY7"/>
    <mergeCell ref="VDA6:VDA7"/>
    <mergeCell ref="VDB6:VDB7"/>
    <mergeCell ref="VCN6:VCN7"/>
    <mergeCell ref="VCO6:VCQ6"/>
    <mergeCell ref="VCR6:VCR7"/>
    <mergeCell ref="VCS6:VCS7"/>
    <mergeCell ref="VCT6:VCV6"/>
    <mergeCell ref="VCH6:VCH7"/>
    <mergeCell ref="VCI6:VCI7"/>
    <mergeCell ref="VCJ6:VCK6"/>
    <mergeCell ref="VCL6:VCL7"/>
    <mergeCell ref="VCM6:VCM7"/>
    <mergeCell ref="VCB6:VCB7"/>
    <mergeCell ref="VCC6:VCC7"/>
    <mergeCell ref="VCD6:VCD7"/>
    <mergeCell ref="VCF6:VCF7"/>
    <mergeCell ref="VCG6:VCG7"/>
    <mergeCell ref="VBS6:VBS7"/>
    <mergeCell ref="VBT6:VBV6"/>
    <mergeCell ref="VBW6:VBW7"/>
    <mergeCell ref="VBX6:VBX7"/>
    <mergeCell ref="VBY6:VCA6"/>
    <mergeCell ref="VBM6:VBM7"/>
    <mergeCell ref="VBN6:VBN7"/>
    <mergeCell ref="VBO6:VBP6"/>
    <mergeCell ref="VBQ6:VBQ7"/>
    <mergeCell ref="VBR6:VBR7"/>
    <mergeCell ref="VBG6:VBG7"/>
    <mergeCell ref="VBH6:VBH7"/>
    <mergeCell ref="VBI6:VBI7"/>
    <mergeCell ref="VBK6:VBK7"/>
    <mergeCell ref="VBL6:VBL7"/>
    <mergeCell ref="VES6:VES7"/>
    <mergeCell ref="VET6:VET7"/>
    <mergeCell ref="VEU6:VEV6"/>
    <mergeCell ref="VEW6:VEW7"/>
    <mergeCell ref="VEX6:VEX7"/>
    <mergeCell ref="VEM6:VEM7"/>
    <mergeCell ref="VEN6:VEN7"/>
    <mergeCell ref="VEO6:VEO7"/>
    <mergeCell ref="VEQ6:VEQ7"/>
    <mergeCell ref="VER6:VER7"/>
    <mergeCell ref="VED6:VED7"/>
    <mergeCell ref="VEE6:VEG6"/>
    <mergeCell ref="VEH6:VEH7"/>
    <mergeCell ref="VEI6:VEI7"/>
    <mergeCell ref="VEJ6:VEL6"/>
    <mergeCell ref="VDX6:VDX7"/>
    <mergeCell ref="VDY6:VDY7"/>
    <mergeCell ref="VDZ6:VEA6"/>
    <mergeCell ref="VEB6:VEB7"/>
    <mergeCell ref="VEC6:VEC7"/>
    <mergeCell ref="VDR6:VDR7"/>
    <mergeCell ref="VDS6:VDS7"/>
    <mergeCell ref="VDT6:VDT7"/>
    <mergeCell ref="VDV6:VDV7"/>
    <mergeCell ref="VDW6:VDW7"/>
    <mergeCell ref="VDI6:VDI7"/>
    <mergeCell ref="VDJ6:VDL6"/>
    <mergeCell ref="VDM6:VDM7"/>
    <mergeCell ref="VDN6:VDN7"/>
    <mergeCell ref="VDO6:VDQ6"/>
    <mergeCell ref="VDC6:VDC7"/>
    <mergeCell ref="VDD6:VDD7"/>
    <mergeCell ref="VDE6:VDF6"/>
    <mergeCell ref="VDG6:VDG7"/>
    <mergeCell ref="VDH6:VDH7"/>
    <mergeCell ref="VGO6:VGO7"/>
    <mergeCell ref="VGP6:VGR6"/>
    <mergeCell ref="VGS6:VGS7"/>
    <mergeCell ref="VGT6:VGT7"/>
    <mergeCell ref="VGU6:VGW6"/>
    <mergeCell ref="VGI6:VGI7"/>
    <mergeCell ref="VGJ6:VGJ7"/>
    <mergeCell ref="VGK6:VGL6"/>
    <mergeCell ref="VGM6:VGM7"/>
    <mergeCell ref="VGN6:VGN7"/>
    <mergeCell ref="VGC6:VGC7"/>
    <mergeCell ref="VGD6:VGD7"/>
    <mergeCell ref="VGE6:VGE7"/>
    <mergeCell ref="VGG6:VGG7"/>
    <mergeCell ref="VGH6:VGH7"/>
    <mergeCell ref="VFT6:VFT7"/>
    <mergeCell ref="VFU6:VFW6"/>
    <mergeCell ref="VFX6:VFX7"/>
    <mergeCell ref="VFY6:VFY7"/>
    <mergeCell ref="VFZ6:VGB6"/>
    <mergeCell ref="VFN6:VFN7"/>
    <mergeCell ref="VFO6:VFO7"/>
    <mergeCell ref="VFP6:VFQ6"/>
    <mergeCell ref="VFR6:VFR7"/>
    <mergeCell ref="VFS6:VFS7"/>
    <mergeCell ref="VFH6:VFH7"/>
    <mergeCell ref="VFI6:VFI7"/>
    <mergeCell ref="VFJ6:VFJ7"/>
    <mergeCell ref="VFL6:VFL7"/>
    <mergeCell ref="VFM6:VFM7"/>
    <mergeCell ref="VEY6:VEY7"/>
    <mergeCell ref="VEZ6:VFB6"/>
    <mergeCell ref="VFC6:VFC7"/>
    <mergeCell ref="VFD6:VFD7"/>
    <mergeCell ref="VFE6:VFG6"/>
    <mergeCell ref="VIN6:VIN7"/>
    <mergeCell ref="VIO6:VIO7"/>
    <mergeCell ref="VIP6:VIP7"/>
    <mergeCell ref="VIR6:VIR7"/>
    <mergeCell ref="VIS6:VIS7"/>
    <mergeCell ref="VIE6:VIE7"/>
    <mergeCell ref="VIF6:VIH6"/>
    <mergeCell ref="VII6:VII7"/>
    <mergeCell ref="VIJ6:VIJ7"/>
    <mergeCell ref="VIK6:VIM6"/>
    <mergeCell ref="VHY6:VHY7"/>
    <mergeCell ref="VHZ6:VHZ7"/>
    <mergeCell ref="VIA6:VIB6"/>
    <mergeCell ref="VIC6:VIC7"/>
    <mergeCell ref="VID6:VID7"/>
    <mergeCell ref="VHS6:VHS7"/>
    <mergeCell ref="VHT6:VHT7"/>
    <mergeCell ref="VHU6:VHU7"/>
    <mergeCell ref="VHW6:VHW7"/>
    <mergeCell ref="VHX6:VHX7"/>
    <mergeCell ref="VHJ6:VHJ7"/>
    <mergeCell ref="VHK6:VHM6"/>
    <mergeCell ref="VHN6:VHN7"/>
    <mergeCell ref="VHO6:VHO7"/>
    <mergeCell ref="VHP6:VHR6"/>
    <mergeCell ref="VHD6:VHD7"/>
    <mergeCell ref="VHE6:VHE7"/>
    <mergeCell ref="VHF6:VHG6"/>
    <mergeCell ref="VHH6:VHH7"/>
    <mergeCell ref="VHI6:VHI7"/>
    <mergeCell ref="VGX6:VGX7"/>
    <mergeCell ref="VGY6:VGY7"/>
    <mergeCell ref="VGZ6:VGZ7"/>
    <mergeCell ref="VHB6:VHB7"/>
    <mergeCell ref="VHC6:VHC7"/>
    <mergeCell ref="VKJ6:VKJ7"/>
    <mergeCell ref="VKK6:VKK7"/>
    <mergeCell ref="VKL6:VKM6"/>
    <mergeCell ref="VKN6:VKN7"/>
    <mergeCell ref="VKO6:VKO7"/>
    <mergeCell ref="VKD6:VKD7"/>
    <mergeCell ref="VKE6:VKE7"/>
    <mergeCell ref="VKF6:VKF7"/>
    <mergeCell ref="VKH6:VKH7"/>
    <mergeCell ref="VKI6:VKI7"/>
    <mergeCell ref="VJU6:VJU7"/>
    <mergeCell ref="VJV6:VJX6"/>
    <mergeCell ref="VJY6:VJY7"/>
    <mergeCell ref="VJZ6:VJZ7"/>
    <mergeCell ref="VKA6:VKC6"/>
    <mergeCell ref="VJO6:VJO7"/>
    <mergeCell ref="VJP6:VJP7"/>
    <mergeCell ref="VJQ6:VJR6"/>
    <mergeCell ref="VJS6:VJS7"/>
    <mergeCell ref="VJT6:VJT7"/>
    <mergeCell ref="VJI6:VJI7"/>
    <mergeCell ref="VJJ6:VJJ7"/>
    <mergeCell ref="VJK6:VJK7"/>
    <mergeCell ref="VJM6:VJM7"/>
    <mergeCell ref="VJN6:VJN7"/>
    <mergeCell ref="VIZ6:VIZ7"/>
    <mergeCell ref="VJA6:VJC6"/>
    <mergeCell ref="VJD6:VJD7"/>
    <mergeCell ref="VJE6:VJE7"/>
    <mergeCell ref="VJF6:VJH6"/>
    <mergeCell ref="VIT6:VIT7"/>
    <mergeCell ref="VIU6:VIU7"/>
    <mergeCell ref="VIV6:VIW6"/>
    <mergeCell ref="VIX6:VIX7"/>
    <mergeCell ref="VIY6:VIY7"/>
    <mergeCell ref="VMF6:VMF7"/>
    <mergeCell ref="VMG6:VMI6"/>
    <mergeCell ref="VMJ6:VMJ7"/>
    <mergeCell ref="VMK6:VMK7"/>
    <mergeCell ref="VML6:VMN6"/>
    <mergeCell ref="VLZ6:VLZ7"/>
    <mergeCell ref="VMA6:VMA7"/>
    <mergeCell ref="VMB6:VMC6"/>
    <mergeCell ref="VMD6:VMD7"/>
    <mergeCell ref="VME6:VME7"/>
    <mergeCell ref="VLT6:VLT7"/>
    <mergeCell ref="VLU6:VLU7"/>
    <mergeCell ref="VLV6:VLV7"/>
    <mergeCell ref="VLX6:VLX7"/>
    <mergeCell ref="VLY6:VLY7"/>
    <mergeCell ref="VLK6:VLK7"/>
    <mergeCell ref="VLL6:VLN6"/>
    <mergeCell ref="VLO6:VLO7"/>
    <mergeCell ref="VLP6:VLP7"/>
    <mergeCell ref="VLQ6:VLS6"/>
    <mergeCell ref="VLE6:VLE7"/>
    <mergeCell ref="VLF6:VLF7"/>
    <mergeCell ref="VLG6:VLH6"/>
    <mergeCell ref="VLI6:VLI7"/>
    <mergeCell ref="VLJ6:VLJ7"/>
    <mergeCell ref="VKY6:VKY7"/>
    <mergeCell ref="VKZ6:VKZ7"/>
    <mergeCell ref="VLA6:VLA7"/>
    <mergeCell ref="VLC6:VLC7"/>
    <mergeCell ref="VLD6:VLD7"/>
    <mergeCell ref="VKP6:VKP7"/>
    <mergeCell ref="VKQ6:VKS6"/>
    <mergeCell ref="VKT6:VKT7"/>
    <mergeCell ref="VKU6:VKU7"/>
    <mergeCell ref="VKV6:VKX6"/>
    <mergeCell ref="VOE6:VOE7"/>
    <mergeCell ref="VOF6:VOF7"/>
    <mergeCell ref="VOG6:VOG7"/>
    <mergeCell ref="VOI6:VOI7"/>
    <mergeCell ref="VOJ6:VOJ7"/>
    <mergeCell ref="VNV6:VNV7"/>
    <mergeCell ref="VNW6:VNY6"/>
    <mergeCell ref="VNZ6:VNZ7"/>
    <mergeCell ref="VOA6:VOA7"/>
    <mergeCell ref="VOB6:VOD6"/>
    <mergeCell ref="VNP6:VNP7"/>
    <mergeCell ref="VNQ6:VNQ7"/>
    <mergeCell ref="VNR6:VNS6"/>
    <mergeCell ref="VNT6:VNT7"/>
    <mergeCell ref="VNU6:VNU7"/>
    <mergeCell ref="VNJ6:VNJ7"/>
    <mergeCell ref="VNK6:VNK7"/>
    <mergeCell ref="VNL6:VNL7"/>
    <mergeCell ref="VNN6:VNN7"/>
    <mergeCell ref="VNO6:VNO7"/>
    <mergeCell ref="VNA6:VNA7"/>
    <mergeCell ref="VNB6:VND6"/>
    <mergeCell ref="VNE6:VNE7"/>
    <mergeCell ref="VNF6:VNF7"/>
    <mergeCell ref="VNG6:VNI6"/>
    <mergeCell ref="VMU6:VMU7"/>
    <mergeCell ref="VMV6:VMV7"/>
    <mergeCell ref="VMW6:VMX6"/>
    <mergeCell ref="VMY6:VMY7"/>
    <mergeCell ref="VMZ6:VMZ7"/>
    <mergeCell ref="VMO6:VMO7"/>
    <mergeCell ref="VMP6:VMP7"/>
    <mergeCell ref="VMQ6:VMQ7"/>
    <mergeCell ref="VMS6:VMS7"/>
    <mergeCell ref="VMT6:VMT7"/>
    <mergeCell ref="VQA6:VQA7"/>
    <mergeCell ref="VQB6:VQB7"/>
    <mergeCell ref="VQC6:VQD6"/>
    <mergeCell ref="VQE6:VQE7"/>
    <mergeCell ref="VQF6:VQF7"/>
    <mergeCell ref="VPU6:VPU7"/>
    <mergeCell ref="VPV6:VPV7"/>
    <mergeCell ref="VPW6:VPW7"/>
    <mergeCell ref="VPY6:VPY7"/>
    <mergeCell ref="VPZ6:VPZ7"/>
    <mergeCell ref="VPL6:VPL7"/>
    <mergeCell ref="VPM6:VPO6"/>
    <mergeCell ref="VPP6:VPP7"/>
    <mergeCell ref="VPQ6:VPQ7"/>
    <mergeCell ref="VPR6:VPT6"/>
    <mergeCell ref="VPF6:VPF7"/>
    <mergeCell ref="VPG6:VPG7"/>
    <mergeCell ref="VPH6:VPI6"/>
    <mergeCell ref="VPJ6:VPJ7"/>
    <mergeCell ref="VPK6:VPK7"/>
    <mergeCell ref="VOZ6:VOZ7"/>
    <mergeCell ref="VPA6:VPA7"/>
    <mergeCell ref="VPB6:VPB7"/>
    <mergeCell ref="VPD6:VPD7"/>
    <mergeCell ref="VPE6:VPE7"/>
    <mergeCell ref="VOQ6:VOQ7"/>
    <mergeCell ref="VOR6:VOT6"/>
    <mergeCell ref="VOU6:VOU7"/>
    <mergeCell ref="VOV6:VOV7"/>
    <mergeCell ref="VOW6:VOY6"/>
    <mergeCell ref="VOK6:VOK7"/>
    <mergeCell ref="VOL6:VOL7"/>
    <mergeCell ref="VOM6:VON6"/>
    <mergeCell ref="VOO6:VOO7"/>
    <mergeCell ref="VOP6:VOP7"/>
    <mergeCell ref="VRW6:VRW7"/>
    <mergeCell ref="VRX6:VRZ6"/>
    <mergeCell ref="VSA6:VSA7"/>
    <mergeCell ref="VSB6:VSB7"/>
    <mergeCell ref="VSC6:VSE6"/>
    <mergeCell ref="VRQ6:VRQ7"/>
    <mergeCell ref="VRR6:VRR7"/>
    <mergeCell ref="VRS6:VRT6"/>
    <mergeCell ref="VRU6:VRU7"/>
    <mergeCell ref="VRV6:VRV7"/>
    <mergeCell ref="VRK6:VRK7"/>
    <mergeCell ref="VRL6:VRL7"/>
    <mergeCell ref="VRM6:VRM7"/>
    <mergeCell ref="VRO6:VRO7"/>
    <mergeCell ref="VRP6:VRP7"/>
    <mergeCell ref="VRB6:VRB7"/>
    <mergeCell ref="VRC6:VRE6"/>
    <mergeCell ref="VRF6:VRF7"/>
    <mergeCell ref="VRG6:VRG7"/>
    <mergeCell ref="VRH6:VRJ6"/>
    <mergeCell ref="VQV6:VQV7"/>
    <mergeCell ref="VQW6:VQW7"/>
    <mergeCell ref="VQX6:VQY6"/>
    <mergeCell ref="VQZ6:VQZ7"/>
    <mergeCell ref="VRA6:VRA7"/>
    <mergeCell ref="VQP6:VQP7"/>
    <mergeCell ref="VQQ6:VQQ7"/>
    <mergeCell ref="VQR6:VQR7"/>
    <mergeCell ref="VQT6:VQT7"/>
    <mergeCell ref="VQU6:VQU7"/>
    <mergeCell ref="VQG6:VQG7"/>
    <mergeCell ref="VQH6:VQJ6"/>
    <mergeCell ref="VQK6:VQK7"/>
    <mergeCell ref="VQL6:VQL7"/>
    <mergeCell ref="VQM6:VQO6"/>
    <mergeCell ref="VTV6:VTV7"/>
    <mergeCell ref="VTW6:VTW7"/>
    <mergeCell ref="VTX6:VTX7"/>
    <mergeCell ref="VTZ6:VTZ7"/>
    <mergeCell ref="VUA6:VUA7"/>
    <mergeCell ref="VTM6:VTM7"/>
    <mergeCell ref="VTN6:VTP6"/>
    <mergeCell ref="VTQ6:VTQ7"/>
    <mergeCell ref="VTR6:VTR7"/>
    <mergeCell ref="VTS6:VTU6"/>
    <mergeCell ref="VTG6:VTG7"/>
    <mergeCell ref="VTH6:VTH7"/>
    <mergeCell ref="VTI6:VTJ6"/>
    <mergeCell ref="VTK6:VTK7"/>
    <mergeCell ref="VTL6:VTL7"/>
    <mergeCell ref="VTA6:VTA7"/>
    <mergeCell ref="VTB6:VTB7"/>
    <mergeCell ref="VTC6:VTC7"/>
    <mergeCell ref="VTE6:VTE7"/>
    <mergeCell ref="VTF6:VTF7"/>
    <mergeCell ref="VSR6:VSR7"/>
    <mergeCell ref="VSS6:VSU6"/>
    <mergeCell ref="VSV6:VSV7"/>
    <mergeCell ref="VSW6:VSW7"/>
    <mergeCell ref="VSX6:VSZ6"/>
    <mergeCell ref="VSL6:VSL7"/>
    <mergeCell ref="VSM6:VSM7"/>
    <mergeCell ref="VSN6:VSO6"/>
    <mergeCell ref="VSP6:VSP7"/>
    <mergeCell ref="VSQ6:VSQ7"/>
    <mergeCell ref="VSF6:VSF7"/>
    <mergeCell ref="VSG6:VSG7"/>
    <mergeCell ref="VSH6:VSH7"/>
    <mergeCell ref="VSJ6:VSJ7"/>
    <mergeCell ref="VSK6:VSK7"/>
    <mergeCell ref="VVR6:VVR7"/>
    <mergeCell ref="VVS6:VVS7"/>
    <mergeCell ref="VVT6:VVU6"/>
    <mergeCell ref="VVV6:VVV7"/>
    <mergeCell ref="VVW6:VVW7"/>
    <mergeCell ref="VVL6:VVL7"/>
    <mergeCell ref="VVM6:VVM7"/>
    <mergeCell ref="VVN6:VVN7"/>
    <mergeCell ref="VVP6:VVP7"/>
    <mergeCell ref="VVQ6:VVQ7"/>
    <mergeCell ref="VVC6:VVC7"/>
    <mergeCell ref="VVD6:VVF6"/>
    <mergeCell ref="VVG6:VVG7"/>
    <mergeCell ref="VVH6:VVH7"/>
    <mergeCell ref="VVI6:VVK6"/>
    <mergeCell ref="VUW6:VUW7"/>
    <mergeCell ref="VUX6:VUX7"/>
    <mergeCell ref="VUY6:VUZ6"/>
    <mergeCell ref="VVA6:VVA7"/>
    <mergeCell ref="VVB6:VVB7"/>
    <mergeCell ref="VUQ6:VUQ7"/>
    <mergeCell ref="VUR6:VUR7"/>
    <mergeCell ref="VUS6:VUS7"/>
    <mergeCell ref="VUU6:VUU7"/>
    <mergeCell ref="VUV6:VUV7"/>
    <mergeCell ref="VUH6:VUH7"/>
    <mergeCell ref="VUI6:VUK6"/>
    <mergeCell ref="VUL6:VUL7"/>
    <mergeCell ref="VUM6:VUM7"/>
    <mergeCell ref="VUN6:VUP6"/>
    <mergeCell ref="VUB6:VUB7"/>
    <mergeCell ref="VUC6:VUC7"/>
    <mergeCell ref="VUD6:VUE6"/>
    <mergeCell ref="VUF6:VUF7"/>
    <mergeCell ref="VUG6:VUG7"/>
    <mergeCell ref="VXN6:VXN7"/>
    <mergeCell ref="VXO6:VXQ6"/>
    <mergeCell ref="VXR6:VXR7"/>
    <mergeCell ref="VXS6:VXS7"/>
    <mergeCell ref="VXT6:VXV6"/>
    <mergeCell ref="VXH6:VXH7"/>
    <mergeCell ref="VXI6:VXI7"/>
    <mergeCell ref="VXJ6:VXK6"/>
    <mergeCell ref="VXL6:VXL7"/>
    <mergeCell ref="VXM6:VXM7"/>
    <mergeCell ref="VXB6:VXB7"/>
    <mergeCell ref="VXC6:VXC7"/>
    <mergeCell ref="VXD6:VXD7"/>
    <mergeCell ref="VXF6:VXF7"/>
    <mergeCell ref="VXG6:VXG7"/>
    <mergeCell ref="VWS6:VWS7"/>
    <mergeCell ref="VWT6:VWV6"/>
    <mergeCell ref="VWW6:VWW7"/>
    <mergeCell ref="VWX6:VWX7"/>
    <mergeCell ref="VWY6:VXA6"/>
    <mergeCell ref="VWM6:VWM7"/>
    <mergeCell ref="VWN6:VWN7"/>
    <mergeCell ref="VWO6:VWP6"/>
    <mergeCell ref="VWQ6:VWQ7"/>
    <mergeCell ref="VWR6:VWR7"/>
    <mergeCell ref="VWG6:VWG7"/>
    <mergeCell ref="VWH6:VWH7"/>
    <mergeCell ref="VWI6:VWI7"/>
    <mergeCell ref="VWK6:VWK7"/>
    <mergeCell ref="VWL6:VWL7"/>
    <mergeCell ref="VVX6:VVX7"/>
    <mergeCell ref="VVY6:VWA6"/>
    <mergeCell ref="VWB6:VWB7"/>
    <mergeCell ref="VWC6:VWC7"/>
    <mergeCell ref="VWD6:VWF6"/>
    <mergeCell ref="VZM6:VZM7"/>
    <mergeCell ref="VZN6:VZN7"/>
    <mergeCell ref="VZO6:VZO7"/>
    <mergeCell ref="VZQ6:VZQ7"/>
    <mergeCell ref="VZR6:VZR7"/>
    <mergeCell ref="VZD6:VZD7"/>
    <mergeCell ref="VZE6:VZG6"/>
    <mergeCell ref="VZH6:VZH7"/>
    <mergeCell ref="VZI6:VZI7"/>
    <mergeCell ref="VZJ6:VZL6"/>
    <mergeCell ref="VYX6:VYX7"/>
    <mergeCell ref="VYY6:VYY7"/>
    <mergeCell ref="VYZ6:VZA6"/>
    <mergeCell ref="VZB6:VZB7"/>
    <mergeCell ref="VZC6:VZC7"/>
    <mergeCell ref="VYR6:VYR7"/>
    <mergeCell ref="VYS6:VYS7"/>
    <mergeCell ref="VYT6:VYT7"/>
    <mergeCell ref="VYV6:VYV7"/>
    <mergeCell ref="VYW6:VYW7"/>
    <mergeCell ref="VYI6:VYI7"/>
    <mergeCell ref="VYJ6:VYL6"/>
    <mergeCell ref="VYM6:VYM7"/>
    <mergeCell ref="VYN6:VYN7"/>
    <mergeCell ref="VYO6:VYQ6"/>
    <mergeCell ref="VYC6:VYC7"/>
    <mergeCell ref="VYD6:VYD7"/>
    <mergeCell ref="VYE6:VYF6"/>
    <mergeCell ref="VYG6:VYG7"/>
    <mergeCell ref="VYH6:VYH7"/>
    <mergeCell ref="VXW6:VXW7"/>
    <mergeCell ref="VXX6:VXX7"/>
    <mergeCell ref="VXY6:VXY7"/>
    <mergeCell ref="VYA6:VYA7"/>
    <mergeCell ref="VYB6:VYB7"/>
    <mergeCell ref="WBI6:WBI7"/>
    <mergeCell ref="WBJ6:WBJ7"/>
    <mergeCell ref="WBK6:WBL6"/>
    <mergeCell ref="WBM6:WBM7"/>
    <mergeCell ref="WBN6:WBN7"/>
    <mergeCell ref="WBC6:WBC7"/>
    <mergeCell ref="WBD6:WBD7"/>
    <mergeCell ref="WBE6:WBE7"/>
    <mergeCell ref="WBG6:WBG7"/>
    <mergeCell ref="WBH6:WBH7"/>
    <mergeCell ref="WAT6:WAT7"/>
    <mergeCell ref="WAU6:WAW6"/>
    <mergeCell ref="WAX6:WAX7"/>
    <mergeCell ref="WAY6:WAY7"/>
    <mergeCell ref="WAZ6:WBB6"/>
    <mergeCell ref="WAN6:WAN7"/>
    <mergeCell ref="WAO6:WAO7"/>
    <mergeCell ref="WAP6:WAQ6"/>
    <mergeCell ref="WAR6:WAR7"/>
    <mergeCell ref="WAS6:WAS7"/>
    <mergeCell ref="WAH6:WAH7"/>
    <mergeCell ref="WAI6:WAI7"/>
    <mergeCell ref="WAJ6:WAJ7"/>
    <mergeCell ref="WAL6:WAL7"/>
    <mergeCell ref="WAM6:WAM7"/>
    <mergeCell ref="VZY6:VZY7"/>
    <mergeCell ref="VZZ6:WAB6"/>
    <mergeCell ref="WAC6:WAC7"/>
    <mergeCell ref="WAD6:WAD7"/>
    <mergeCell ref="WAE6:WAG6"/>
    <mergeCell ref="VZS6:VZS7"/>
    <mergeCell ref="VZT6:VZT7"/>
    <mergeCell ref="VZU6:VZV6"/>
    <mergeCell ref="VZW6:VZW7"/>
    <mergeCell ref="VZX6:VZX7"/>
    <mergeCell ref="WDE6:WDE7"/>
    <mergeCell ref="WDF6:WDH6"/>
    <mergeCell ref="WDI6:WDI7"/>
    <mergeCell ref="WDJ6:WDJ7"/>
    <mergeCell ref="WDK6:WDM6"/>
    <mergeCell ref="WCY6:WCY7"/>
    <mergeCell ref="WCZ6:WCZ7"/>
    <mergeCell ref="WDA6:WDB6"/>
    <mergeCell ref="WDC6:WDC7"/>
    <mergeCell ref="WDD6:WDD7"/>
    <mergeCell ref="WCS6:WCS7"/>
    <mergeCell ref="WCT6:WCT7"/>
    <mergeCell ref="WCU6:WCU7"/>
    <mergeCell ref="WCW6:WCW7"/>
    <mergeCell ref="WCX6:WCX7"/>
    <mergeCell ref="WCJ6:WCJ7"/>
    <mergeCell ref="WCK6:WCM6"/>
    <mergeCell ref="WCN6:WCN7"/>
    <mergeCell ref="WCO6:WCO7"/>
    <mergeCell ref="WCP6:WCR6"/>
    <mergeCell ref="WCD6:WCD7"/>
    <mergeCell ref="WCE6:WCE7"/>
    <mergeCell ref="WCF6:WCG6"/>
    <mergeCell ref="WCH6:WCH7"/>
    <mergeCell ref="WCI6:WCI7"/>
    <mergeCell ref="WBX6:WBX7"/>
    <mergeCell ref="WBY6:WBY7"/>
    <mergeCell ref="WBZ6:WBZ7"/>
    <mergeCell ref="WCB6:WCB7"/>
    <mergeCell ref="WCC6:WCC7"/>
    <mergeCell ref="WBO6:WBO7"/>
    <mergeCell ref="WBP6:WBR6"/>
    <mergeCell ref="WBS6:WBS7"/>
    <mergeCell ref="WBT6:WBT7"/>
    <mergeCell ref="WBU6:WBW6"/>
    <mergeCell ref="WFD6:WFD7"/>
    <mergeCell ref="WFE6:WFE7"/>
    <mergeCell ref="WFF6:WFF7"/>
    <mergeCell ref="WFH6:WFH7"/>
    <mergeCell ref="WFI6:WFI7"/>
    <mergeCell ref="WEU6:WEU7"/>
    <mergeCell ref="WEV6:WEX6"/>
    <mergeCell ref="WEY6:WEY7"/>
    <mergeCell ref="WEZ6:WEZ7"/>
    <mergeCell ref="WFA6:WFC6"/>
    <mergeCell ref="WEO6:WEO7"/>
    <mergeCell ref="WEP6:WEP7"/>
    <mergeCell ref="WEQ6:WER6"/>
    <mergeCell ref="WES6:WES7"/>
    <mergeCell ref="WET6:WET7"/>
    <mergeCell ref="WEI6:WEI7"/>
    <mergeCell ref="WEJ6:WEJ7"/>
    <mergeCell ref="WEK6:WEK7"/>
    <mergeCell ref="WEM6:WEM7"/>
    <mergeCell ref="WEN6:WEN7"/>
    <mergeCell ref="WDZ6:WDZ7"/>
    <mergeCell ref="WEA6:WEC6"/>
    <mergeCell ref="WED6:WED7"/>
    <mergeCell ref="WEE6:WEE7"/>
    <mergeCell ref="WEF6:WEH6"/>
    <mergeCell ref="WDT6:WDT7"/>
    <mergeCell ref="WDU6:WDU7"/>
    <mergeCell ref="WDV6:WDW6"/>
    <mergeCell ref="WDX6:WDX7"/>
    <mergeCell ref="WDY6:WDY7"/>
    <mergeCell ref="WDN6:WDN7"/>
    <mergeCell ref="WDO6:WDO7"/>
    <mergeCell ref="WDP6:WDP7"/>
    <mergeCell ref="WDR6:WDR7"/>
    <mergeCell ref="WDS6:WDS7"/>
    <mergeCell ref="WGZ6:WGZ7"/>
    <mergeCell ref="WHA6:WHA7"/>
    <mergeCell ref="WHB6:WHC6"/>
    <mergeCell ref="WHD6:WHD7"/>
    <mergeCell ref="WHE6:WHE7"/>
    <mergeCell ref="WGT6:WGT7"/>
    <mergeCell ref="WGU6:WGU7"/>
    <mergeCell ref="WGV6:WGV7"/>
    <mergeCell ref="WGX6:WGX7"/>
    <mergeCell ref="WGY6:WGY7"/>
    <mergeCell ref="WGK6:WGK7"/>
    <mergeCell ref="WGL6:WGN6"/>
    <mergeCell ref="WGO6:WGO7"/>
    <mergeCell ref="WGP6:WGP7"/>
    <mergeCell ref="WGQ6:WGS6"/>
    <mergeCell ref="WGE6:WGE7"/>
    <mergeCell ref="WGF6:WGF7"/>
    <mergeCell ref="WGG6:WGH6"/>
    <mergeCell ref="WGI6:WGI7"/>
    <mergeCell ref="WGJ6:WGJ7"/>
    <mergeCell ref="WFY6:WFY7"/>
    <mergeCell ref="WFZ6:WFZ7"/>
    <mergeCell ref="WGA6:WGA7"/>
    <mergeCell ref="WGC6:WGC7"/>
    <mergeCell ref="WGD6:WGD7"/>
    <mergeCell ref="WFP6:WFP7"/>
    <mergeCell ref="WFQ6:WFS6"/>
    <mergeCell ref="WFT6:WFT7"/>
    <mergeCell ref="WFU6:WFU7"/>
    <mergeCell ref="WFV6:WFX6"/>
    <mergeCell ref="WFJ6:WFJ7"/>
    <mergeCell ref="WFK6:WFK7"/>
    <mergeCell ref="WFL6:WFM6"/>
    <mergeCell ref="WFN6:WFN7"/>
    <mergeCell ref="WFO6:WFO7"/>
    <mergeCell ref="WIV6:WIV7"/>
    <mergeCell ref="WIW6:WIY6"/>
    <mergeCell ref="WIZ6:WIZ7"/>
    <mergeCell ref="WJA6:WJA7"/>
    <mergeCell ref="WJB6:WJD6"/>
    <mergeCell ref="WIP6:WIP7"/>
    <mergeCell ref="WIQ6:WIQ7"/>
    <mergeCell ref="WIR6:WIS6"/>
    <mergeCell ref="WIT6:WIT7"/>
    <mergeCell ref="WIU6:WIU7"/>
    <mergeCell ref="WIJ6:WIJ7"/>
    <mergeCell ref="WIK6:WIK7"/>
    <mergeCell ref="WIL6:WIL7"/>
    <mergeCell ref="WIN6:WIN7"/>
    <mergeCell ref="WIO6:WIO7"/>
    <mergeCell ref="WIA6:WIA7"/>
    <mergeCell ref="WIB6:WID6"/>
    <mergeCell ref="WIE6:WIE7"/>
    <mergeCell ref="WIF6:WIF7"/>
    <mergeCell ref="WIG6:WII6"/>
    <mergeCell ref="WHU6:WHU7"/>
    <mergeCell ref="WHV6:WHV7"/>
    <mergeCell ref="WHW6:WHX6"/>
    <mergeCell ref="WHY6:WHY7"/>
    <mergeCell ref="WHZ6:WHZ7"/>
    <mergeCell ref="WHO6:WHO7"/>
    <mergeCell ref="WHP6:WHP7"/>
    <mergeCell ref="WHQ6:WHQ7"/>
    <mergeCell ref="WHS6:WHS7"/>
    <mergeCell ref="WHT6:WHT7"/>
    <mergeCell ref="WHF6:WHF7"/>
    <mergeCell ref="WHG6:WHI6"/>
    <mergeCell ref="WHJ6:WHJ7"/>
    <mergeCell ref="WHK6:WHK7"/>
    <mergeCell ref="WHL6:WHN6"/>
    <mergeCell ref="WKU6:WKU7"/>
    <mergeCell ref="WKV6:WKV7"/>
    <mergeCell ref="WKW6:WKW7"/>
    <mergeCell ref="WKY6:WKY7"/>
    <mergeCell ref="WKZ6:WKZ7"/>
    <mergeCell ref="WKL6:WKL7"/>
    <mergeCell ref="WKM6:WKO6"/>
    <mergeCell ref="WKP6:WKP7"/>
    <mergeCell ref="WKQ6:WKQ7"/>
    <mergeCell ref="WKR6:WKT6"/>
    <mergeCell ref="WKF6:WKF7"/>
    <mergeCell ref="WKG6:WKG7"/>
    <mergeCell ref="WKH6:WKI6"/>
    <mergeCell ref="WKJ6:WKJ7"/>
    <mergeCell ref="WKK6:WKK7"/>
    <mergeCell ref="WJZ6:WJZ7"/>
    <mergeCell ref="WKA6:WKA7"/>
    <mergeCell ref="WKB6:WKB7"/>
    <mergeCell ref="WKD6:WKD7"/>
    <mergeCell ref="WKE6:WKE7"/>
    <mergeCell ref="WJQ6:WJQ7"/>
    <mergeCell ref="WJR6:WJT6"/>
    <mergeCell ref="WJU6:WJU7"/>
    <mergeCell ref="WJV6:WJV7"/>
    <mergeCell ref="WJW6:WJY6"/>
    <mergeCell ref="WJK6:WJK7"/>
    <mergeCell ref="WJL6:WJL7"/>
    <mergeCell ref="WJM6:WJN6"/>
    <mergeCell ref="WJO6:WJO7"/>
    <mergeCell ref="WJP6:WJP7"/>
    <mergeCell ref="WJE6:WJE7"/>
    <mergeCell ref="WJF6:WJF7"/>
    <mergeCell ref="WJG6:WJG7"/>
    <mergeCell ref="WJI6:WJI7"/>
    <mergeCell ref="WJJ6:WJJ7"/>
    <mergeCell ref="WMQ6:WMQ7"/>
    <mergeCell ref="WMR6:WMR7"/>
    <mergeCell ref="WMS6:WMT6"/>
    <mergeCell ref="WMU6:WMU7"/>
    <mergeCell ref="WMV6:WMV7"/>
    <mergeCell ref="WMK6:WMK7"/>
    <mergeCell ref="WML6:WML7"/>
    <mergeCell ref="WMM6:WMM7"/>
    <mergeCell ref="WMO6:WMO7"/>
    <mergeCell ref="WMP6:WMP7"/>
    <mergeCell ref="WMB6:WMB7"/>
    <mergeCell ref="WMC6:WME6"/>
    <mergeCell ref="WMF6:WMF7"/>
    <mergeCell ref="WMG6:WMG7"/>
    <mergeCell ref="WMH6:WMJ6"/>
    <mergeCell ref="WLV6:WLV7"/>
    <mergeCell ref="WLW6:WLW7"/>
    <mergeCell ref="WLX6:WLY6"/>
    <mergeCell ref="WLZ6:WLZ7"/>
    <mergeCell ref="WMA6:WMA7"/>
    <mergeCell ref="WLP6:WLP7"/>
    <mergeCell ref="WLQ6:WLQ7"/>
    <mergeCell ref="WLR6:WLR7"/>
    <mergeCell ref="WLT6:WLT7"/>
    <mergeCell ref="WLU6:WLU7"/>
    <mergeCell ref="WLG6:WLG7"/>
    <mergeCell ref="WLH6:WLJ6"/>
    <mergeCell ref="WLK6:WLK7"/>
    <mergeCell ref="WLL6:WLL7"/>
    <mergeCell ref="WLM6:WLO6"/>
    <mergeCell ref="WLA6:WLA7"/>
    <mergeCell ref="WLB6:WLB7"/>
    <mergeCell ref="WLC6:WLD6"/>
    <mergeCell ref="WLE6:WLE7"/>
    <mergeCell ref="WLF6:WLF7"/>
    <mergeCell ref="WOM6:WOM7"/>
    <mergeCell ref="WON6:WOP6"/>
    <mergeCell ref="WOQ6:WOQ7"/>
    <mergeCell ref="WOR6:WOR7"/>
    <mergeCell ref="WOS6:WOU6"/>
    <mergeCell ref="WOG6:WOG7"/>
    <mergeCell ref="WOH6:WOH7"/>
    <mergeCell ref="WOI6:WOJ6"/>
    <mergeCell ref="WOK6:WOK7"/>
    <mergeCell ref="WOL6:WOL7"/>
    <mergeCell ref="WOA6:WOA7"/>
    <mergeCell ref="WOB6:WOB7"/>
    <mergeCell ref="WOC6:WOC7"/>
    <mergeCell ref="WOE6:WOE7"/>
    <mergeCell ref="WOF6:WOF7"/>
    <mergeCell ref="WNR6:WNR7"/>
    <mergeCell ref="WNS6:WNU6"/>
    <mergeCell ref="WNV6:WNV7"/>
    <mergeCell ref="WNW6:WNW7"/>
    <mergeCell ref="WNX6:WNZ6"/>
    <mergeCell ref="WNL6:WNL7"/>
    <mergeCell ref="WNM6:WNM7"/>
    <mergeCell ref="WNN6:WNO6"/>
    <mergeCell ref="WNP6:WNP7"/>
    <mergeCell ref="WNQ6:WNQ7"/>
    <mergeCell ref="WNF6:WNF7"/>
    <mergeCell ref="WNG6:WNG7"/>
    <mergeCell ref="WNH6:WNH7"/>
    <mergeCell ref="WNJ6:WNJ7"/>
    <mergeCell ref="WNK6:WNK7"/>
    <mergeCell ref="WMW6:WMW7"/>
    <mergeCell ref="WMX6:WMZ6"/>
    <mergeCell ref="WNA6:WNA7"/>
    <mergeCell ref="WNB6:WNB7"/>
    <mergeCell ref="WNC6:WNE6"/>
    <mergeCell ref="WQL6:WQL7"/>
    <mergeCell ref="WQM6:WQM7"/>
    <mergeCell ref="WQN6:WQN7"/>
    <mergeCell ref="WQP6:WQP7"/>
    <mergeCell ref="WQQ6:WQQ7"/>
    <mergeCell ref="WQC6:WQC7"/>
    <mergeCell ref="WQD6:WQF6"/>
    <mergeCell ref="WQG6:WQG7"/>
    <mergeCell ref="WQH6:WQH7"/>
    <mergeCell ref="WQI6:WQK6"/>
    <mergeCell ref="WPW6:WPW7"/>
    <mergeCell ref="WPX6:WPX7"/>
    <mergeCell ref="WPY6:WPZ6"/>
    <mergeCell ref="WQA6:WQA7"/>
    <mergeCell ref="WQB6:WQB7"/>
    <mergeCell ref="WPQ6:WPQ7"/>
    <mergeCell ref="WPR6:WPR7"/>
    <mergeCell ref="WPS6:WPS7"/>
    <mergeCell ref="WPU6:WPU7"/>
    <mergeCell ref="WPV6:WPV7"/>
    <mergeCell ref="WPH6:WPH7"/>
    <mergeCell ref="WPI6:WPK6"/>
    <mergeCell ref="WPL6:WPL7"/>
    <mergeCell ref="WPM6:WPM7"/>
    <mergeCell ref="WPN6:WPP6"/>
    <mergeCell ref="WPB6:WPB7"/>
    <mergeCell ref="WPC6:WPC7"/>
    <mergeCell ref="WPD6:WPE6"/>
    <mergeCell ref="WPF6:WPF7"/>
    <mergeCell ref="WPG6:WPG7"/>
    <mergeCell ref="WOV6:WOV7"/>
    <mergeCell ref="WOW6:WOW7"/>
    <mergeCell ref="WOX6:WOX7"/>
    <mergeCell ref="WOZ6:WOZ7"/>
    <mergeCell ref="WPA6:WPA7"/>
    <mergeCell ref="WSH6:WSH7"/>
    <mergeCell ref="WSI6:WSI7"/>
    <mergeCell ref="WSJ6:WSK6"/>
    <mergeCell ref="WSL6:WSL7"/>
    <mergeCell ref="WSM6:WSM7"/>
    <mergeCell ref="WSB6:WSB7"/>
    <mergeCell ref="WSC6:WSC7"/>
    <mergeCell ref="WSD6:WSD7"/>
    <mergeCell ref="WSF6:WSF7"/>
    <mergeCell ref="WSG6:WSG7"/>
    <mergeCell ref="WRS6:WRS7"/>
    <mergeCell ref="WRT6:WRV6"/>
    <mergeCell ref="WRW6:WRW7"/>
    <mergeCell ref="WRX6:WRX7"/>
    <mergeCell ref="WRY6:WSA6"/>
    <mergeCell ref="WRM6:WRM7"/>
    <mergeCell ref="WRN6:WRN7"/>
    <mergeCell ref="WRO6:WRP6"/>
    <mergeCell ref="WRQ6:WRQ7"/>
    <mergeCell ref="WRR6:WRR7"/>
    <mergeCell ref="WRG6:WRG7"/>
    <mergeCell ref="WRH6:WRH7"/>
    <mergeCell ref="WRI6:WRI7"/>
    <mergeCell ref="WRK6:WRK7"/>
    <mergeCell ref="WRL6:WRL7"/>
    <mergeCell ref="WQX6:WQX7"/>
    <mergeCell ref="WQY6:WRA6"/>
    <mergeCell ref="WRB6:WRB7"/>
    <mergeCell ref="WRC6:WRC7"/>
    <mergeCell ref="WRD6:WRF6"/>
    <mergeCell ref="WQR6:WQR7"/>
    <mergeCell ref="WQS6:WQS7"/>
    <mergeCell ref="WQT6:WQU6"/>
    <mergeCell ref="WQV6:WQV7"/>
    <mergeCell ref="WQW6:WQW7"/>
    <mergeCell ref="WUD6:WUD7"/>
    <mergeCell ref="WUE6:WUG6"/>
    <mergeCell ref="WUH6:WUH7"/>
    <mergeCell ref="WUI6:WUI7"/>
    <mergeCell ref="WUJ6:WUL6"/>
    <mergeCell ref="WTX6:WTX7"/>
    <mergeCell ref="WTY6:WTY7"/>
    <mergeCell ref="WTZ6:WUA6"/>
    <mergeCell ref="WUB6:WUB7"/>
    <mergeCell ref="WUC6:WUC7"/>
    <mergeCell ref="WTR6:WTR7"/>
    <mergeCell ref="WTS6:WTS7"/>
    <mergeCell ref="WTT6:WTT7"/>
    <mergeCell ref="WTV6:WTV7"/>
    <mergeCell ref="WTW6:WTW7"/>
    <mergeCell ref="WTI6:WTI7"/>
    <mergeCell ref="WTJ6:WTL6"/>
    <mergeCell ref="WTM6:WTM7"/>
    <mergeCell ref="WTN6:WTN7"/>
    <mergeCell ref="WTO6:WTQ6"/>
    <mergeCell ref="WTC6:WTC7"/>
    <mergeCell ref="WTD6:WTD7"/>
    <mergeCell ref="WTE6:WTF6"/>
    <mergeCell ref="WTG6:WTG7"/>
    <mergeCell ref="WTH6:WTH7"/>
    <mergeCell ref="WSW6:WSW7"/>
    <mergeCell ref="WSX6:WSX7"/>
    <mergeCell ref="WSY6:WSY7"/>
    <mergeCell ref="WTA6:WTA7"/>
    <mergeCell ref="WTB6:WTB7"/>
    <mergeCell ref="WSN6:WSN7"/>
    <mergeCell ref="WSO6:WSQ6"/>
    <mergeCell ref="WSR6:WSR7"/>
    <mergeCell ref="WSS6:WSS7"/>
    <mergeCell ref="WST6:WSV6"/>
    <mergeCell ref="WWC6:WWC7"/>
    <mergeCell ref="WWD6:WWD7"/>
    <mergeCell ref="WWE6:WWE7"/>
    <mergeCell ref="WWG6:WWG7"/>
    <mergeCell ref="WWH6:WWH7"/>
    <mergeCell ref="WVT6:WVT7"/>
    <mergeCell ref="WVU6:WVW6"/>
    <mergeCell ref="WVX6:WVX7"/>
    <mergeCell ref="WVY6:WVY7"/>
    <mergeCell ref="WVZ6:WWB6"/>
    <mergeCell ref="WVN6:WVN7"/>
    <mergeCell ref="WVO6:WVO7"/>
    <mergeCell ref="WVP6:WVQ6"/>
    <mergeCell ref="WVR6:WVR7"/>
    <mergeCell ref="WVS6:WVS7"/>
    <mergeCell ref="WVH6:WVH7"/>
    <mergeCell ref="WVI6:WVI7"/>
    <mergeCell ref="WVJ6:WVJ7"/>
    <mergeCell ref="WVL6:WVL7"/>
    <mergeCell ref="WVM6:WVM7"/>
    <mergeCell ref="WUY6:WUY7"/>
    <mergeCell ref="WUZ6:WVB6"/>
    <mergeCell ref="WVC6:WVC7"/>
    <mergeCell ref="WVD6:WVD7"/>
    <mergeCell ref="WVE6:WVG6"/>
    <mergeCell ref="WUS6:WUS7"/>
    <mergeCell ref="WUT6:WUT7"/>
    <mergeCell ref="WUU6:WUV6"/>
    <mergeCell ref="WUW6:WUW7"/>
    <mergeCell ref="WUX6:WUX7"/>
    <mergeCell ref="WUM6:WUM7"/>
    <mergeCell ref="WUN6:WUN7"/>
    <mergeCell ref="WUO6:WUO7"/>
    <mergeCell ref="WUQ6:WUQ7"/>
    <mergeCell ref="WUR6:WUR7"/>
    <mergeCell ref="WXY6:WXY7"/>
    <mergeCell ref="WXZ6:WXZ7"/>
    <mergeCell ref="WYA6:WYB6"/>
    <mergeCell ref="WYC6:WYC7"/>
    <mergeCell ref="WYD6:WYD7"/>
    <mergeCell ref="WXS6:WXS7"/>
    <mergeCell ref="WXT6:WXT7"/>
    <mergeCell ref="WXU6:WXU7"/>
    <mergeCell ref="WXW6:WXW7"/>
    <mergeCell ref="WXX6:WXX7"/>
    <mergeCell ref="WXJ6:WXJ7"/>
    <mergeCell ref="WXK6:WXM6"/>
    <mergeCell ref="WXN6:WXN7"/>
    <mergeCell ref="WXO6:WXO7"/>
    <mergeCell ref="WXP6:WXR6"/>
    <mergeCell ref="WXD6:WXD7"/>
    <mergeCell ref="WXE6:WXE7"/>
    <mergeCell ref="WXF6:WXG6"/>
    <mergeCell ref="WXH6:WXH7"/>
    <mergeCell ref="WXI6:WXI7"/>
    <mergeCell ref="WWX6:WWX7"/>
    <mergeCell ref="WWY6:WWY7"/>
    <mergeCell ref="WWZ6:WWZ7"/>
    <mergeCell ref="WXB6:WXB7"/>
    <mergeCell ref="WXC6:WXC7"/>
    <mergeCell ref="WWO6:WWO7"/>
    <mergeCell ref="WWP6:WWR6"/>
    <mergeCell ref="WWS6:WWS7"/>
    <mergeCell ref="WWT6:WWT7"/>
    <mergeCell ref="WWU6:WWW6"/>
    <mergeCell ref="WWI6:WWI7"/>
    <mergeCell ref="WWJ6:WWJ7"/>
    <mergeCell ref="WWK6:WWL6"/>
    <mergeCell ref="WWM6:WWM7"/>
    <mergeCell ref="WWN6:WWN7"/>
    <mergeCell ref="WZU6:WZU7"/>
    <mergeCell ref="WZV6:WZX6"/>
    <mergeCell ref="WZY6:WZY7"/>
    <mergeCell ref="WZZ6:WZZ7"/>
    <mergeCell ref="XAA6:XAC6"/>
    <mergeCell ref="WZO6:WZO7"/>
    <mergeCell ref="WZP6:WZP7"/>
    <mergeCell ref="WZQ6:WZR6"/>
    <mergeCell ref="WZS6:WZS7"/>
    <mergeCell ref="WZT6:WZT7"/>
    <mergeCell ref="WZI6:WZI7"/>
    <mergeCell ref="WZJ6:WZJ7"/>
    <mergeCell ref="WZK6:WZK7"/>
    <mergeCell ref="WZM6:WZM7"/>
    <mergeCell ref="WZN6:WZN7"/>
    <mergeCell ref="WYZ6:WYZ7"/>
    <mergeCell ref="WZA6:WZC6"/>
    <mergeCell ref="WZD6:WZD7"/>
    <mergeCell ref="WZE6:WZE7"/>
    <mergeCell ref="WZF6:WZH6"/>
    <mergeCell ref="WYT6:WYT7"/>
    <mergeCell ref="WYU6:WYU7"/>
    <mergeCell ref="WYV6:WYW6"/>
    <mergeCell ref="WYX6:WYX7"/>
    <mergeCell ref="WYY6:WYY7"/>
    <mergeCell ref="WYN6:WYN7"/>
    <mergeCell ref="WYO6:WYO7"/>
    <mergeCell ref="WYP6:WYP7"/>
    <mergeCell ref="WYR6:WYR7"/>
    <mergeCell ref="WYS6:WYS7"/>
    <mergeCell ref="WYE6:WYE7"/>
    <mergeCell ref="WYF6:WYH6"/>
    <mergeCell ref="WYI6:WYI7"/>
    <mergeCell ref="WYJ6:WYJ7"/>
    <mergeCell ref="WYK6:WYM6"/>
    <mergeCell ref="XBU6:XBU7"/>
    <mergeCell ref="XBV6:XBV7"/>
    <mergeCell ref="XBX6:XBX7"/>
    <mergeCell ref="XBY6:XBY7"/>
    <mergeCell ref="XBK6:XBK7"/>
    <mergeCell ref="XBL6:XBN6"/>
    <mergeCell ref="XBO6:XBO7"/>
    <mergeCell ref="XBP6:XBP7"/>
    <mergeCell ref="XBQ6:XBS6"/>
    <mergeCell ref="XBE6:XBE7"/>
    <mergeCell ref="XBF6:XBF7"/>
    <mergeCell ref="XBG6:XBH6"/>
    <mergeCell ref="XBI6:XBI7"/>
    <mergeCell ref="XBJ6:XBJ7"/>
    <mergeCell ref="XAY6:XAY7"/>
    <mergeCell ref="XAZ6:XAZ7"/>
    <mergeCell ref="XBA6:XBA7"/>
    <mergeCell ref="XBC6:XBC7"/>
    <mergeCell ref="XBD6:XBD7"/>
    <mergeCell ref="XAP6:XAP7"/>
    <mergeCell ref="XAQ6:XAS6"/>
    <mergeCell ref="XAT6:XAT7"/>
    <mergeCell ref="XAU6:XAU7"/>
    <mergeCell ref="XAV6:XAX6"/>
    <mergeCell ref="XAJ6:XAJ7"/>
    <mergeCell ref="XAK6:XAK7"/>
    <mergeCell ref="XAL6:XAM6"/>
    <mergeCell ref="XAN6:XAN7"/>
    <mergeCell ref="XAO6:XAO7"/>
    <mergeCell ref="XAD6:XAD7"/>
    <mergeCell ref="XAE6:XAE7"/>
    <mergeCell ref="XAF6:XAF7"/>
    <mergeCell ref="XAH6:XAH7"/>
    <mergeCell ref="XAI6:XAI7"/>
    <mergeCell ref="A241:E241"/>
    <mergeCell ref="A252:I252"/>
    <mergeCell ref="A253:E253"/>
    <mergeCell ref="XEZ6:XEZ7"/>
    <mergeCell ref="XFA6:XFA7"/>
    <mergeCell ref="XFB6:XFB7"/>
    <mergeCell ref="XFD6:XFD7"/>
    <mergeCell ref="XEQ6:XEQ7"/>
    <mergeCell ref="XER6:XET6"/>
    <mergeCell ref="XEU6:XEU7"/>
    <mergeCell ref="XEV6:XEV7"/>
    <mergeCell ref="XEW6:XEY6"/>
    <mergeCell ref="XEK6:XEK7"/>
    <mergeCell ref="XEL6:XEL7"/>
    <mergeCell ref="XEM6:XEN6"/>
    <mergeCell ref="XEO6:XEO7"/>
    <mergeCell ref="XEP6:XEP7"/>
    <mergeCell ref="XEE6:XEE7"/>
    <mergeCell ref="XEF6:XEF7"/>
    <mergeCell ref="XEG6:XEG7"/>
    <mergeCell ref="XEI6:XEI7"/>
    <mergeCell ref="XEJ6:XEJ7"/>
    <mergeCell ref="XDV6:XDV7"/>
    <mergeCell ref="XDW6:XDY6"/>
    <mergeCell ref="XDZ6:XDZ7"/>
    <mergeCell ref="XEA6:XEA7"/>
    <mergeCell ref="XEB6:XED6"/>
    <mergeCell ref="XDP6:XDP7"/>
    <mergeCell ref="XDQ6:XDQ7"/>
    <mergeCell ref="XDR6:XDS6"/>
    <mergeCell ref="XDT6:XDT7"/>
    <mergeCell ref="XDU6:XDU7"/>
    <mergeCell ref="XDJ6:XDJ7"/>
    <mergeCell ref="XDK6:XDK7"/>
    <mergeCell ref="XDL6:XDL7"/>
    <mergeCell ref="XDN6:XDN7"/>
    <mergeCell ref="XDO6:XDO7"/>
    <mergeCell ref="XDA6:XDA7"/>
    <mergeCell ref="XDB6:XDD6"/>
    <mergeCell ref="XDE6:XDE7"/>
    <mergeCell ref="XDF6:XDF7"/>
    <mergeCell ref="XDG6:XDI6"/>
    <mergeCell ref="XCU6:XCU7"/>
    <mergeCell ref="XCV6:XCV7"/>
    <mergeCell ref="XCW6:XCX6"/>
    <mergeCell ref="XCY6:XCY7"/>
    <mergeCell ref="XCZ6:XCZ7"/>
    <mergeCell ref="XCO6:XCO7"/>
    <mergeCell ref="XCP6:XCP7"/>
    <mergeCell ref="XCQ6:XCQ7"/>
    <mergeCell ref="XCS6:XCS7"/>
    <mergeCell ref="XCT6:XCT7"/>
    <mergeCell ref="XCF6:XCF7"/>
    <mergeCell ref="XCG6:XCI6"/>
    <mergeCell ref="XCJ6:XCJ7"/>
    <mergeCell ref="XCK6:XCK7"/>
    <mergeCell ref="XCL6:XCN6"/>
    <mergeCell ref="XBZ6:XBZ7"/>
    <mergeCell ref="XCA6:XCA7"/>
    <mergeCell ref="XCB6:XCC6"/>
    <mergeCell ref="XCD6:XCD7"/>
    <mergeCell ref="J8:J17"/>
    <mergeCell ref="XCE6:XCE7"/>
    <mergeCell ref="XBT6:XBT7"/>
  </mergeCells>
  <dataValidations count="10">
    <dataValidation type="date" operator="greaterThan" allowBlank="1" showInputMessage="1" showErrorMessage="1" errorTitle="Error en Ingresos de Fechas" error="La fecha debe corresponder al Año 2014." sqref="D341" xr:uid="{00000000-0002-0000-1600-000000000000}">
      <formula1>42005</formula1>
    </dataValidation>
    <dataValidation type="decimal" allowBlank="1" showInputMessage="1" showErrorMessage="1" errorTitle="Sólo números" error="Sólo ingresar números sin letras_x000a_" sqref="W233:W239 M159 V41:X49 W242 V175:V181 W254:W255 AB27 R9:T17 R41:T49 Z41:AB49 M41:N49 X185:X191 V195 Z218:AB227 AD218:AF227 R176:R191 M218:N227 W220:W227 AD208:AF215 AD230:AF239 S220:S227 M230:N239 W91 AB166:AB171 W194 Z194:AB205 X194:X196 X212:X215 V219:V227 W218 V231:V239 X230:X239 W230 X221:X227 V243:V244 W341:W344 Z230:AB239 X9:X10 X30:X31 AD41:AF49 X52:X60 X105:X110 X112:X120 X123:X137 X149:X156 AB149:AB156 X159:X163 X174:X181 X208:X209 M242:N251 X254:X278 X218:X219 X242:X244 W9:W17 X12:X17 V11:V17 M9:N17 Z9:AB17 AD9:AF17 V20:X27 M20:N27 S344:S354 AD20:AF27 Z20:AA27 AB20:AB24 AA77:AA88 Z82:Z88 Z73:AA76 X69:X88 V105:W120 R105:T120 Z105:AB120 AD105:AF120 M105:N120 AD123:AF156 V123:W156 M123:N156 S54:S88 Z144:Z156 Z123:Z139 AA123:AA156 AB123:AB143 W159:W171 AD159:AF171 X165:X171 R159:T171 M160:N171 V165:V171 Z159:AA171 AB159:AB164 AD174:AF191 M174:N191 Z174:AB191 R125:R156 V182:W191 AD194:AF205 V196:W205 M194:N205 T127:T156 V208:V215 M208:N215 T245:T251 Z208:Z211 W210:W215 AA208:AB215 X246:X251 V245:W251 Z242:AB251 AD242:AF251 R194:T205 Z254:Z298 AA254:AA308 AA316:AA338 R254:T338 Z309:Z338 V279:W338 M254:N338 X299:X338 AD254:AF338 AB254:AB315 AB320:AB338 V30:W38 X34:X38 Z30:AB38 M30:N38 AD30:AF38 T233:T239 S21:S27 M52:M88 AD52:AF88 V52:W88 Z52:AA68 AB52:AB88 R91:T102 AD91:AF102 Z91:AB102 V92:V102 X91:X102 W94:W102 M91:N102 AD341:AF354 X341:X354 V341:V354 Z341:AB354 M341:M354 R342:R354 T341:T354 R20:R27 T20:T27 R52:R88 R32:R38 T56:T88 S174:T191 R218:R227 T218:T227 R230:S239 T230 T33:T38 S30:S38 T52:T53 S123:S156 T123:T124 R242:S251 T242 R208:T215" xr:uid="{00000000-0002-0000-1600-000001000000}">
      <formula1>-100000000</formula1>
      <formula2>10000000000</formula2>
    </dataValidation>
    <dataValidation type="textLength" operator="lessThanOrEqual" allowBlank="1" showInputMessage="1" showErrorMessage="1" sqref="W231:W232 K42:K49 X182:X184 W208:W209 V9:V10 K9:K17 W243:W244 W175:W181 W195 W219 V91 W92:W93 V174:W174 V194 X210:X211 K194:K205 V254:V255 X220 V218 Z212:Z215 V230 K91:K102 V242 X11 X245 AB25:AB26 X138:X148 K105:K120 X164 AB144:AB148 V159:V164 R123:R124 W256:W278 X279:X298 K242:K251 K230:K239 K342:K354 Z69:AA72 X111 S52:S53 Z140:Z143 T125:T126 X197:X205 R174:R175 Z299:Z308 AA309:AA315 T243:T244 AB316:AB319 X61:X68 S20 K218:K224 K226:K227 W345:W354 K20:K27 K254:K338 T54:T55 K159:K171 K174:K191 S218:S219 T231:T232 K123:K156 K208:K215 K52:K55 K57:K88" xr:uid="{00000000-0002-0000-1600-000002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230:I230 H233:H239 H160:I171 H208:I215 H242:H243 H174:I191 H231 I231:I239 I242:I251 H11:I17 H41:I49 H20:I27 H194:I205 H91:I102 H123:I156 H105:I120 H245:H251 H254:I338 H30:I38 H218:I224 H226:I227" xr:uid="{00000000-0002-0000-1600-000003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N159 Q194 L41:L49 L208:L215 L254:L338 C41:C49 P41:Q49 E9:G17 L9:L17 C105:C120 L123:L156 E254:G338 P218:Q227 E194:G205 L218:L227 P230:Q239 L230:L239 C230:C239 C20:C27 E41:G49 E30:G38 L91:L102 L105:L120 E174:G191 L242:L251 E341:G354 C9:C17 P9:Q17 P20:Q27 C242:C251 L20:L27 L52:L88 E105:G120 P105:Q120 C123:C156 P123:Q156 E52:G88 E123:G156 P159:Q171 C160:C171 C174:C191 P174:Q191 L159:L171 P195:Q205 C194:C205 L174:L191 P208:Q215 C208:C215 E159:G171 E230:G239 P242:Q251 E242:G251 L194:L205 P254:Q338 E208:G215 E20:G27 P30:Q38 L30:L38 P52:Q88 N52:N88 E91:G102 P91:Q102 C91:C102 C218:C224 C226:C227 P341:Q354 N341:N354 C30:C38 E218:G227" xr:uid="{00000000-0002-0000-16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123:D156 D230:D239 D91:D102 D208:D215 D9:D17 D41:D49 D30:D38 D160:D171 D194:D205 D174:D191 D20:D27 D105:D120 D254:D338 D226:D227 D218:D224 D242:D251" xr:uid="{00000000-0002-0000-1600-000005000000}">
      <formula1>41275</formula1>
    </dataValidation>
    <dataValidation allowBlank="1" showInputMessage="1" showErrorMessage="1" errorTitle="Sólo números" error="Sólo ingresar números sin letras_x000a_" sqref="O19:O27 P194 O207:O215 O122:O156 O241:O251 O158:O171 O8:O17 O40:O49 O173:O191 O193:O205 O217:O227 O229:O239 O104:O120 O253:O338 O29:O38 O51:O88 O90:O102 O340:O354" xr:uid="{00000000-0002-0000-1600-000006000000}"/>
    <dataValidation type="date" errorStyle="information" operator="greaterThan" allowBlank="1" showInputMessage="1" showErrorMessage="1" errorTitle="SÓLO FECHAS" error="Las fechas corresponden al Presupuesto 2014" sqref="H232 H244" xr:uid="{00000000-0002-0000-16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:I10" xr:uid="{00000000-0002-0000-16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 xr:uid="{00000000-0002-0000-1600-000009000000}">
      <formula1>41275</formula1>
    </dataValidation>
  </dataValidations>
  <printOptions horizontalCentered="1" verticalCentered="1"/>
  <pageMargins left="0" right="0" top="0.74803149606299213" bottom="0.55118110236220474" header="0.31496062992125984" footer="0.31496062992125984"/>
  <pageSetup paperSize="41" scale="41" fitToHeight="4" orientation="landscape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-0.249977111117893"/>
    <pageSetUpPr fitToPage="1"/>
  </sheetPr>
  <dimension ref="A1:AR42"/>
  <sheetViews>
    <sheetView zoomScaleNormal="100" workbookViewId="0">
      <selection activeCell="W12" sqref="W12"/>
    </sheetView>
  </sheetViews>
  <sheetFormatPr baseColWidth="10" defaultColWidth="11.42578125" defaultRowHeight="12.75" outlineLevelCol="1" x14ac:dyDescent="0.25"/>
  <cols>
    <col min="1" max="1" width="39.285156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8" width="8.85546875" style="13" customWidth="1" outlineLevel="1"/>
    <col min="9" max="9" width="9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234" customWidth="1"/>
    <col min="25" max="25" width="11.7109375" style="234" customWidth="1"/>
    <col min="26" max="16384" width="11.42578125" style="15"/>
  </cols>
  <sheetData>
    <row r="1" spans="1:44" s="12" customFormat="1" ht="15" customHeight="1" x14ac:dyDescent="0.25">
      <c r="A1" s="595" t="str">
        <f>+'24-03-351 Ind. Proy'!A1:AJ1</f>
        <v>PARTIDA 21-01-001 "SUBSECRETARIA DE SERVICIOS SOCIALES"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</row>
    <row r="2" spans="1:44" s="12" customFormat="1" ht="1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</row>
    <row r="3" spans="1:44" s="12" customFormat="1" ht="15" customHeight="1" x14ac:dyDescent="0.25">
      <c r="A3" s="553" t="str">
        <f>+'24-03-998 Ind. Proy'!A3:AJ3</f>
        <v>EJECUCIÓN AL 31 DE MARZO DE 2021</v>
      </c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</row>
    <row r="4" spans="1:44" s="12" customFormat="1" ht="1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</row>
    <row r="5" spans="1:44" s="133" customFormat="1" ht="26.25" customHeight="1" x14ac:dyDescent="0.25">
      <c r="A5" s="487" t="str">
        <f>+'24-03-998 Ind. Proy'!A5:U5</f>
        <v>24-03-998 "Programa Noche Digna"</v>
      </c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3"/>
      <c r="W5" s="663"/>
      <c r="X5" s="663"/>
      <c r="Y5" s="664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25">
      <c r="A6" s="562" t="s">
        <v>2</v>
      </c>
      <c r="B6" s="562" t="s">
        <v>8</v>
      </c>
      <c r="C6" s="563" t="s">
        <v>73</v>
      </c>
      <c r="D6" s="618" t="s">
        <v>11</v>
      </c>
      <c r="E6" s="619"/>
      <c r="F6" s="620"/>
      <c r="G6" s="618" t="s">
        <v>14</v>
      </c>
      <c r="H6" s="619"/>
      <c r="I6" s="620"/>
      <c r="J6" s="565" t="s">
        <v>15</v>
      </c>
      <c r="K6" s="621" t="s">
        <v>14</v>
      </c>
      <c r="L6" s="635"/>
      <c r="M6" s="622"/>
      <c r="N6" s="559" t="s">
        <v>16</v>
      </c>
      <c r="O6" s="621" t="s">
        <v>14</v>
      </c>
      <c r="P6" s="635"/>
      <c r="Q6" s="622"/>
      <c r="R6" s="559" t="s">
        <v>17</v>
      </c>
      <c r="S6" s="621" t="s">
        <v>14</v>
      </c>
      <c r="T6" s="635"/>
      <c r="U6" s="622"/>
      <c r="V6" s="559" t="s">
        <v>18</v>
      </c>
      <c r="W6" s="559" t="s">
        <v>19</v>
      </c>
      <c r="X6" s="621" t="s">
        <v>74</v>
      </c>
      <c r="Y6" s="622"/>
      <c r="Z6" s="616"/>
      <c r="AA6" s="616"/>
      <c r="AB6" s="616"/>
      <c r="AC6" s="616"/>
      <c r="AD6" s="616"/>
      <c r="AE6" s="616"/>
      <c r="AF6" s="616"/>
      <c r="AG6" s="616"/>
      <c r="AH6" s="616"/>
      <c r="AI6" s="617"/>
      <c r="AJ6" s="617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25">
      <c r="A7" s="562"/>
      <c r="B7" s="562"/>
      <c r="C7" s="564"/>
      <c r="D7" s="525" t="s">
        <v>24</v>
      </c>
      <c r="E7" s="525" t="s">
        <v>25</v>
      </c>
      <c r="F7" s="525" t="s">
        <v>26</v>
      </c>
      <c r="G7" s="525" t="s">
        <v>27</v>
      </c>
      <c r="H7" s="525" t="s">
        <v>28</v>
      </c>
      <c r="I7" s="525" t="s">
        <v>29</v>
      </c>
      <c r="J7" s="565"/>
      <c r="K7" s="526" t="s">
        <v>30</v>
      </c>
      <c r="L7" s="526" t="s">
        <v>31</v>
      </c>
      <c r="M7" s="526" t="s">
        <v>93</v>
      </c>
      <c r="N7" s="560"/>
      <c r="O7" s="526" t="s">
        <v>32</v>
      </c>
      <c r="P7" s="526" t="s">
        <v>33</v>
      </c>
      <c r="Q7" s="526" t="s">
        <v>34</v>
      </c>
      <c r="R7" s="560"/>
      <c r="S7" s="526" t="s">
        <v>35</v>
      </c>
      <c r="T7" s="526" t="s">
        <v>36</v>
      </c>
      <c r="U7" s="526" t="s">
        <v>37</v>
      </c>
      <c r="V7" s="560"/>
      <c r="W7" s="560"/>
      <c r="X7" s="526" t="s">
        <v>38</v>
      </c>
      <c r="Y7" s="526" t="s">
        <v>75</v>
      </c>
      <c r="Z7" s="222"/>
      <c r="AA7" s="222"/>
      <c r="AB7" s="222"/>
      <c r="AC7" s="616"/>
      <c r="AD7" s="222"/>
      <c r="AE7" s="222"/>
      <c r="AF7" s="222"/>
      <c r="AG7" s="616"/>
      <c r="AH7" s="616"/>
      <c r="AI7" s="223"/>
      <c r="AJ7" s="223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25">
      <c r="A8" s="257" t="s">
        <v>40</v>
      </c>
      <c r="B8" s="224">
        <f>+'24-03-998 Ind. Proy'!J18</f>
        <v>127074132</v>
      </c>
      <c r="C8" s="224">
        <f>+'24-03-998 Ind. Proy'!K18</f>
        <v>57024825</v>
      </c>
      <c r="D8" s="224">
        <f>+'24-03-998 Ind. Proy'!M18</f>
        <v>0</v>
      </c>
      <c r="E8" s="224">
        <f>+'24-03-998 Ind. Proy'!N18</f>
        <v>0</v>
      </c>
      <c r="F8" s="224">
        <f>+'24-03-998 Ind. Proy'!O18</f>
        <v>0</v>
      </c>
      <c r="G8" s="224">
        <f>+'24-03-998 Ind. Proy'!R18</f>
        <v>0</v>
      </c>
      <c r="H8" s="224">
        <f>+'24-03-998 Ind. Proy'!S18</f>
        <v>0</v>
      </c>
      <c r="I8" s="224">
        <f>+'24-03-998 Ind. Proy'!T18</f>
        <v>57024825</v>
      </c>
      <c r="J8" s="224">
        <f>+'24-03-998 Ind. Proy'!U18</f>
        <v>57024825</v>
      </c>
      <c r="K8" s="224">
        <f>+'24-03-998 Ind. Proy'!V18</f>
        <v>0</v>
      </c>
      <c r="L8" s="224">
        <f>+'24-03-998 Ind. Proy'!W18</f>
        <v>0</v>
      </c>
      <c r="M8" s="224">
        <f>+'24-03-998 Ind. Proy'!X18</f>
        <v>0</v>
      </c>
      <c r="N8" s="224">
        <f>+'24-03-998 Ind. Proy'!Y18</f>
        <v>0</v>
      </c>
      <c r="O8" s="224">
        <f>+'24-03-998 Ind. Proy'!Z18</f>
        <v>0</v>
      </c>
      <c r="P8" s="224">
        <f>+'24-03-998 Ind. Proy'!AA18</f>
        <v>0</v>
      </c>
      <c r="Q8" s="224">
        <f>+'24-03-998 Ind. Proy'!AB18</f>
        <v>0</v>
      </c>
      <c r="R8" s="224">
        <f>+'24-03-998 Ind. Proy'!AC18</f>
        <v>0</v>
      </c>
      <c r="S8" s="224">
        <f>+'24-03-998 Ind. Proy'!AD18</f>
        <v>0</v>
      </c>
      <c r="T8" s="224">
        <f>+'24-03-998 Ind. Proy'!AE18</f>
        <v>0</v>
      </c>
      <c r="U8" s="224">
        <f>+'24-03-998 Ind. Proy'!AF18</f>
        <v>0</v>
      </c>
      <c r="V8" s="224">
        <f>+'24-03-998 Ind. Proy'!AG18</f>
        <v>0</v>
      </c>
      <c r="W8" s="224">
        <f>+'24-03-998 Ind. Proy'!AH18</f>
        <v>57024825</v>
      </c>
      <c r="X8" s="258">
        <f>+'24-03-998 Ind. Proy'!AI18</f>
        <v>0.44875242586744563</v>
      </c>
      <c r="Y8" s="258">
        <f>+'24-03-998 Ind. Proy'!AJ18</f>
        <v>2.9423847892671606E-2</v>
      </c>
    </row>
    <row r="9" spans="1:44" s="45" customFormat="1" ht="24.75" customHeight="1" x14ac:dyDescent="0.25">
      <c r="A9" s="48" t="s">
        <v>42</v>
      </c>
      <c r="B9" s="10">
        <f>+'24-03-998 Ind. Proy'!J28</f>
        <v>133236950</v>
      </c>
      <c r="C9" s="10">
        <f>+'24-03-998 Ind. Proy'!K28</f>
        <v>133236950</v>
      </c>
      <c r="D9" s="10">
        <f>+'24-03-998 Ind. Proy'!M28</f>
        <v>0</v>
      </c>
      <c r="E9" s="10">
        <f>+'24-03-998 Ind. Proy'!N28</f>
        <v>0</v>
      </c>
      <c r="F9" s="10">
        <f>+'24-03-998 Ind. Proy'!O28</f>
        <v>0</v>
      </c>
      <c r="G9" s="10">
        <f>+'24-03-998 Ind. Proy'!R28</f>
        <v>0</v>
      </c>
      <c r="H9" s="10">
        <f>+'24-03-998 Ind. Proy'!S28</f>
        <v>24586100</v>
      </c>
      <c r="I9" s="10">
        <f>+'24-03-998 Ind. Proy'!T28</f>
        <v>108650850</v>
      </c>
      <c r="J9" s="10">
        <f>+'24-03-998 Ind. Proy'!U28</f>
        <v>133236950</v>
      </c>
      <c r="K9" s="10">
        <f>+'24-03-998 Ind. Proy'!V28</f>
        <v>0</v>
      </c>
      <c r="L9" s="10">
        <f>+'24-03-998 Ind. Proy'!W28</f>
        <v>0</v>
      </c>
      <c r="M9" s="10">
        <f>+'24-03-998 Ind. Proy'!X28</f>
        <v>0</v>
      </c>
      <c r="N9" s="10">
        <f>+'24-03-998 Ind. Proy'!Y28</f>
        <v>0</v>
      </c>
      <c r="O9" s="10">
        <f>+'24-03-998 Ind. Proy'!Z28</f>
        <v>0</v>
      </c>
      <c r="P9" s="10">
        <f>+'24-03-998 Ind. Proy'!AA28</f>
        <v>0</v>
      </c>
      <c r="Q9" s="10">
        <f>+'24-03-998 Ind. Proy'!AB28</f>
        <v>0</v>
      </c>
      <c r="R9" s="10">
        <f>+'24-03-998 Ind. Proy'!AC28</f>
        <v>0</v>
      </c>
      <c r="S9" s="10">
        <f>+'24-03-998 Ind. Proy'!AD28</f>
        <v>0</v>
      </c>
      <c r="T9" s="10">
        <f>+'24-03-998 Ind. Proy'!AE28</f>
        <v>0</v>
      </c>
      <c r="U9" s="10">
        <f>+'24-03-998 Ind. Proy'!AF28</f>
        <v>0</v>
      </c>
      <c r="V9" s="10">
        <f>+'24-03-998 Ind. Proy'!AG28</f>
        <v>0</v>
      </c>
      <c r="W9" s="10">
        <f>+'24-03-998 Ind. Proy'!AH28</f>
        <v>133236950</v>
      </c>
      <c r="X9" s="235">
        <f>+'24-03-998 Ind. Proy'!AI28</f>
        <v>1</v>
      </c>
      <c r="Y9" s="235">
        <f>+'24-03-998 Ind. Proy'!AJ28</f>
        <v>6.8748018963381161E-2</v>
      </c>
    </row>
    <row r="10" spans="1:44" s="45" customFormat="1" ht="24.75" customHeight="1" x14ac:dyDescent="0.25">
      <c r="A10" s="48" t="s">
        <v>44</v>
      </c>
      <c r="B10" s="10">
        <f>+'24-03-998 Ind. Proy'!J39</f>
        <v>151147050</v>
      </c>
      <c r="C10" s="10">
        <f>+'24-03-998 Ind. Proy'!K39</f>
        <v>151147050</v>
      </c>
      <c r="D10" s="10">
        <f>+'24-03-998 Ind. Proy'!M39</f>
        <v>0</v>
      </c>
      <c r="E10" s="10">
        <f>+'24-03-998 Ind. Proy'!N39</f>
        <v>0</v>
      </c>
      <c r="F10" s="10">
        <f>+'24-03-998 Ind. Proy'!O39</f>
        <v>0</v>
      </c>
      <c r="G10" s="10">
        <f>+'24-03-998 Ind. Proy'!R39</f>
        <v>0</v>
      </c>
      <c r="H10" s="10">
        <f>+'24-03-998 Ind. Proy'!S39</f>
        <v>0</v>
      </c>
      <c r="I10" s="10">
        <f>+'24-03-998 Ind. Proy'!T39</f>
        <v>151147050</v>
      </c>
      <c r="J10" s="10">
        <f>+'24-03-998 Ind. Proy'!U39</f>
        <v>151147050</v>
      </c>
      <c r="K10" s="10">
        <f>+'24-03-998 Ind. Proy'!V39</f>
        <v>0</v>
      </c>
      <c r="L10" s="10">
        <f>+'24-03-998 Ind. Proy'!W39</f>
        <v>0</v>
      </c>
      <c r="M10" s="10">
        <f>+'24-03-998 Ind. Proy'!X39</f>
        <v>0</v>
      </c>
      <c r="N10" s="10">
        <f>+'24-03-998 Ind. Proy'!Y39</f>
        <v>0</v>
      </c>
      <c r="O10" s="10">
        <f>+'24-03-998 Ind. Proy'!Z39</f>
        <v>0</v>
      </c>
      <c r="P10" s="10">
        <f>+'24-03-998 Ind. Proy'!AA39</f>
        <v>0</v>
      </c>
      <c r="Q10" s="10">
        <f>+'24-03-998 Ind. Proy'!AB39</f>
        <v>0</v>
      </c>
      <c r="R10" s="10">
        <f>+'24-03-998 Ind. Proy'!AC39</f>
        <v>0</v>
      </c>
      <c r="S10" s="10">
        <f>+'24-03-998 Ind. Proy'!AD39</f>
        <v>0</v>
      </c>
      <c r="T10" s="10">
        <f>+'24-03-998 Ind. Proy'!AE39</f>
        <v>0</v>
      </c>
      <c r="U10" s="10">
        <f>+'24-03-998 Ind. Proy'!AF39</f>
        <v>0</v>
      </c>
      <c r="V10" s="10">
        <f>+'24-03-998 Ind. Proy'!AG39</f>
        <v>0</v>
      </c>
      <c r="W10" s="10">
        <f>+'24-03-998 Ind. Proy'!AH39</f>
        <v>151147050</v>
      </c>
      <c r="X10" s="235">
        <f>+'24-03-998 Ind. Proy'!AI39</f>
        <v>1</v>
      </c>
      <c r="Y10" s="235">
        <f>+'24-03-998 Ind. Proy'!AJ39</f>
        <v>7.7989328483270753E-2</v>
      </c>
    </row>
    <row r="11" spans="1:44" s="45" customFormat="1" ht="24.75" customHeight="1" x14ac:dyDescent="0.25">
      <c r="A11" s="48" t="s">
        <v>46</v>
      </c>
      <c r="B11" s="10">
        <f>+'24-03-998 Ind. Proy'!J50</f>
        <v>127074132</v>
      </c>
      <c r="C11" s="10">
        <f>+'24-03-998 Ind. Proy'!K50</f>
        <v>127074132</v>
      </c>
      <c r="D11" s="10">
        <f>+'24-03-998 Ind. Proy'!M50</f>
        <v>0</v>
      </c>
      <c r="E11" s="10">
        <f>+'24-03-998 Ind. Proy'!N50</f>
        <v>0</v>
      </c>
      <c r="F11" s="10">
        <f>+'24-03-998 Ind. Proy'!O50</f>
        <v>0</v>
      </c>
      <c r="G11" s="10">
        <f>+'24-03-998 Ind. Proy'!R50</f>
        <v>0</v>
      </c>
      <c r="H11" s="10">
        <f>+'24-03-998 Ind. Proy'!S50</f>
        <v>0</v>
      </c>
      <c r="I11" s="10">
        <f>+'24-03-998 Ind. Proy'!T50</f>
        <v>107074132</v>
      </c>
      <c r="J11" s="10">
        <f>+'24-03-998 Ind. Proy'!U50</f>
        <v>107074132</v>
      </c>
      <c r="K11" s="10">
        <f>+'24-03-998 Ind. Proy'!V50</f>
        <v>0</v>
      </c>
      <c r="L11" s="10">
        <f>+'24-03-998 Ind. Proy'!W50</f>
        <v>0</v>
      </c>
      <c r="M11" s="10">
        <f>+'24-03-998 Ind. Proy'!X50</f>
        <v>0</v>
      </c>
      <c r="N11" s="10">
        <f>+'24-03-998 Ind. Proy'!Y50</f>
        <v>0</v>
      </c>
      <c r="O11" s="10">
        <f>+'24-03-998 Ind. Proy'!Z50</f>
        <v>0</v>
      </c>
      <c r="P11" s="10">
        <f>+'24-03-998 Ind. Proy'!AA50</f>
        <v>0</v>
      </c>
      <c r="Q11" s="10">
        <f>+'24-03-998 Ind. Proy'!AB50</f>
        <v>0</v>
      </c>
      <c r="R11" s="10">
        <f>+'24-03-998 Ind. Proy'!AC50</f>
        <v>0</v>
      </c>
      <c r="S11" s="10">
        <f>+'24-03-998 Ind. Proy'!AD50</f>
        <v>0</v>
      </c>
      <c r="T11" s="10">
        <f>+'24-03-998 Ind. Proy'!AE50</f>
        <v>0</v>
      </c>
      <c r="U11" s="10">
        <f>+'24-03-998 Ind. Proy'!AF50</f>
        <v>0</v>
      </c>
      <c r="V11" s="10">
        <f>+'24-03-998 Ind. Proy'!AG50</f>
        <v>0</v>
      </c>
      <c r="W11" s="10">
        <f>+'24-03-998 Ind. Proy'!AH50</f>
        <v>107074132</v>
      </c>
      <c r="X11" s="235">
        <f>+'24-03-998 Ind. Proy'!AI50</f>
        <v>0.84261155527704101</v>
      </c>
      <c r="Y11" s="235">
        <f>+'24-03-998 Ind. Proy'!AJ50</f>
        <v>5.524844614968729E-2</v>
      </c>
    </row>
    <row r="12" spans="1:44" s="45" customFormat="1" ht="24.75" customHeight="1" x14ac:dyDescent="0.25">
      <c r="A12" s="48" t="s">
        <v>48</v>
      </c>
      <c r="B12" s="10">
        <f>+'24-03-998 Ind. Proy'!J89</f>
        <v>358326000</v>
      </c>
      <c r="C12" s="10">
        <f>+'24-03-998 Ind. Proy'!K89</f>
        <v>260135325</v>
      </c>
      <c r="D12" s="10">
        <f>+'24-03-998 Ind. Proy'!M89</f>
        <v>0</v>
      </c>
      <c r="E12" s="10">
        <f>+'24-03-998 Ind. Proy'!N89</f>
        <v>0</v>
      </c>
      <c r="F12" s="10">
        <f>+'24-03-998 Ind. Proy'!O89</f>
        <v>0</v>
      </c>
      <c r="G12" s="10">
        <f>+'24-03-998 Ind. Proy'!R89</f>
        <v>0</v>
      </c>
      <c r="H12" s="10">
        <f>+'24-03-998 Ind. Proy'!S89</f>
        <v>47895000</v>
      </c>
      <c r="I12" s="10">
        <f>+'24-03-998 Ind. Proy'!T89</f>
        <v>212240325</v>
      </c>
      <c r="J12" s="10">
        <f>+'24-03-998 Ind. Proy'!U89</f>
        <v>260135325</v>
      </c>
      <c r="K12" s="10">
        <f>+'24-03-998 Ind. Proy'!V89</f>
        <v>0</v>
      </c>
      <c r="L12" s="10">
        <f>+'24-03-998 Ind. Proy'!W89</f>
        <v>0</v>
      </c>
      <c r="M12" s="10">
        <f>+'24-03-998 Ind. Proy'!X89</f>
        <v>0</v>
      </c>
      <c r="N12" s="10">
        <f>+'24-03-998 Ind. Proy'!Y89</f>
        <v>0</v>
      </c>
      <c r="O12" s="10">
        <f>+'24-03-998 Ind. Proy'!Z89</f>
        <v>0</v>
      </c>
      <c r="P12" s="10">
        <f>+'24-03-998 Ind. Proy'!AA89</f>
        <v>0</v>
      </c>
      <c r="Q12" s="10">
        <f>+'24-03-998 Ind. Proy'!AB89</f>
        <v>0</v>
      </c>
      <c r="R12" s="10">
        <f>+'24-03-998 Ind. Proy'!AC89</f>
        <v>0</v>
      </c>
      <c r="S12" s="10">
        <f>+'24-03-998 Ind. Proy'!AD89</f>
        <v>0</v>
      </c>
      <c r="T12" s="10">
        <f>+'24-03-998 Ind. Proy'!AE89</f>
        <v>0</v>
      </c>
      <c r="U12" s="10">
        <f>+'24-03-998 Ind. Proy'!AF89</f>
        <v>0</v>
      </c>
      <c r="V12" s="10">
        <f>+'24-03-998 Ind. Proy'!AG89</f>
        <v>0</v>
      </c>
      <c r="W12" s="10">
        <f>+'24-03-998 Ind. Proy'!AH89</f>
        <v>260135325</v>
      </c>
      <c r="X12" s="235">
        <f>+'24-03-998 Ind. Proy'!AI89</f>
        <v>0.72597390365198167</v>
      </c>
      <c r="Y12" s="235">
        <f>+'24-03-998 Ind. Proy'!AJ89</f>
        <v>0.13422544013612833</v>
      </c>
    </row>
    <row r="13" spans="1:44" s="45" customFormat="1" ht="24.75" customHeight="1" x14ac:dyDescent="0.25">
      <c r="A13" s="48" t="s">
        <v>50</v>
      </c>
      <c r="B13" s="10">
        <f>+'24-03-998 Ind. Proy'!J103</f>
        <v>197711700</v>
      </c>
      <c r="C13" s="10">
        <f>+'24-03-998 Ind. Proy'!K103</f>
        <v>197711700</v>
      </c>
      <c r="D13" s="10">
        <f>+'24-03-998 Ind. Proy'!M103</f>
        <v>0</v>
      </c>
      <c r="E13" s="10">
        <f>+'24-03-998 Ind. Proy'!N103</f>
        <v>0</v>
      </c>
      <c r="F13" s="10">
        <f>+'24-03-998 Ind. Proy'!O103</f>
        <v>0</v>
      </c>
      <c r="G13" s="10">
        <f>+'24-03-998 Ind. Proy'!R103</f>
        <v>0</v>
      </c>
      <c r="H13" s="10">
        <f>+'24-03-998 Ind. Proy'!S103</f>
        <v>23308900</v>
      </c>
      <c r="I13" s="10">
        <f>+'24-03-998 Ind. Proy'!T103</f>
        <v>98190675</v>
      </c>
      <c r="J13" s="10">
        <f>+'24-03-998 Ind. Proy'!U103</f>
        <v>121499575</v>
      </c>
      <c r="K13" s="10">
        <f>+'24-03-998 Ind. Proy'!V103</f>
        <v>0</v>
      </c>
      <c r="L13" s="10">
        <f>+'24-03-998 Ind. Proy'!W103</f>
        <v>0</v>
      </c>
      <c r="M13" s="10">
        <f>+'24-03-998 Ind. Proy'!X103</f>
        <v>0</v>
      </c>
      <c r="N13" s="10">
        <f>+'24-03-998 Ind. Proy'!Y103</f>
        <v>0</v>
      </c>
      <c r="O13" s="10">
        <f>+'24-03-998 Ind. Proy'!Z103</f>
        <v>0</v>
      </c>
      <c r="P13" s="10">
        <f>+'24-03-998 Ind. Proy'!AA103</f>
        <v>0</v>
      </c>
      <c r="Q13" s="10">
        <f>+'24-03-998 Ind. Proy'!AB103</f>
        <v>0</v>
      </c>
      <c r="R13" s="10">
        <f>+'24-03-998 Ind. Proy'!AC103</f>
        <v>0</v>
      </c>
      <c r="S13" s="10">
        <f>+'24-03-998 Ind. Proy'!AD103</f>
        <v>0</v>
      </c>
      <c r="T13" s="10">
        <f>+'24-03-998 Ind. Proy'!AE103</f>
        <v>0</v>
      </c>
      <c r="U13" s="10">
        <f>+'24-03-998 Ind. Proy'!AF103</f>
        <v>0</v>
      </c>
      <c r="V13" s="10">
        <f>+'24-03-998 Ind. Proy'!AG103</f>
        <v>0</v>
      </c>
      <c r="W13" s="10">
        <f>+'24-03-998 Ind. Proy'!AH103</f>
        <v>121499575</v>
      </c>
      <c r="X13" s="235">
        <f>+'24-03-998 Ind. Proy'!AI103</f>
        <v>0.6145290086524976</v>
      </c>
      <c r="Y13" s="235">
        <f>+'24-03-998 Ind. Proy'!AJ103</f>
        <v>6.2691731431429129E-2</v>
      </c>
    </row>
    <row r="14" spans="1:44" s="45" customFormat="1" ht="24.75" customHeight="1" x14ac:dyDescent="0.25">
      <c r="A14" s="48" t="s">
        <v>52</v>
      </c>
      <c r="B14" s="10">
        <f>+'24-03-998 Ind. Proy'!J121</f>
        <v>220203432</v>
      </c>
      <c r="C14" s="10">
        <f>+'24-03-998 Ind. Proy'!K121</f>
        <v>220203432</v>
      </c>
      <c r="D14" s="10" t="e">
        <f>+'24-03-998 Ind. Proy'!M121</f>
        <v>#REF!</v>
      </c>
      <c r="E14" s="10" t="e">
        <f>+'24-03-998 Ind. Proy'!N121</f>
        <v>#REF!</v>
      </c>
      <c r="F14" s="10" t="e">
        <f>+'24-03-998 Ind. Proy'!O121</f>
        <v>#REF!</v>
      </c>
      <c r="G14" s="10">
        <f>+'24-03-998 Ind. Proy'!R121</f>
        <v>0</v>
      </c>
      <c r="H14" s="10">
        <f>+'24-03-998 Ind. Proy'!S121</f>
        <v>0</v>
      </c>
      <c r="I14" s="10">
        <f>+'24-03-998 Ind. Proy'!T121</f>
        <v>0</v>
      </c>
      <c r="J14" s="10">
        <f>+'24-03-998 Ind. Proy'!U121</f>
        <v>0</v>
      </c>
      <c r="K14" s="10">
        <f>+'24-03-998 Ind. Proy'!V121</f>
        <v>0</v>
      </c>
      <c r="L14" s="10">
        <f>+'24-03-998 Ind. Proy'!W121</f>
        <v>0</v>
      </c>
      <c r="M14" s="10">
        <f>+'24-03-998 Ind. Proy'!X121</f>
        <v>0</v>
      </c>
      <c r="N14" s="10">
        <f>+'24-03-998 Ind. Proy'!Y121</f>
        <v>0</v>
      </c>
      <c r="O14" s="10">
        <f>+'24-03-998 Ind. Proy'!Z121</f>
        <v>0</v>
      </c>
      <c r="P14" s="10">
        <f>+'24-03-998 Ind. Proy'!AA121</f>
        <v>0</v>
      </c>
      <c r="Q14" s="10">
        <f>+'24-03-998 Ind. Proy'!AB121</f>
        <v>0</v>
      </c>
      <c r="R14" s="10">
        <f>+'24-03-998 Ind. Proy'!AC121</f>
        <v>0</v>
      </c>
      <c r="S14" s="10">
        <f>+'24-03-998 Ind. Proy'!AD121</f>
        <v>0</v>
      </c>
      <c r="T14" s="10">
        <f>+'24-03-998 Ind. Proy'!AE121</f>
        <v>0</v>
      </c>
      <c r="U14" s="10">
        <f>+'24-03-998 Ind. Proy'!AF121</f>
        <v>0</v>
      </c>
      <c r="V14" s="10">
        <f>+'24-03-998 Ind. Proy'!AG121</f>
        <v>0</v>
      </c>
      <c r="W14" s="10">
        <f>+'24-03-998 Ind. Proy'!AH121</f>
        <v>0</v>
      </c>
      <c r="X14" s="235">
        <f>+'24-03-998 Ind. Proy'!AI121</f>
        <v>0</v>
      </c>
      <c r="Y14" s="235">
        <f>+'24-03-998 Ind. Proy'!AJ121</f>
        <v>0</v>
      </c>
    </row>
    <row r="15" spans="1:44" s="45" customFormat="1" ht="24.75" customHeight="1" x14ac:dyDescent="0.25">
      <c r="A15" s="48" t="s">
        <v>54</v>
      </c>
      <c r="B15" s="10">
        <f>+'24-03-998 Ind. Proy'!J157</f>
        <v>313038550</v>
      </c>
      <c r="C15" s="10">
        <f>+'24-03-998 Ind. Proy'!K157</f>
        <v>313038550</v>
      </c>
      <c r="D15" s="10" t="e">
        <f>+'24-03-998 Ind. Proy'!M157</f>
        <v>#REF!</v>
      </c>
      <c r="E15" s="10" t="e">
        <f>+'24-03-998 Ind. Proy'!N157</f>
        <v>#REF!</v>
      </c>
      <c r="F15" s="10" t="e">
        <f>+'24-03-998 Ind. Proy'!O157</f>
        <v>#REF!</v>
      </c>
      <c r="G15" s="10">
        <f>+'24-03-998 Ind. Proy'!R157</f>
        <v>49172200</v>
      </c>
      <c r="H15" s="10">
        <f>+'24-03-998 Ind. Proy'!S157</f>
        <v>0</v>
      </c>
      <c r="I15" s="10">
        <f>+'24-03-998 Ind. Proy'!T157</f>
        <v>103252050</v>
      </c>
      <c r="J15" s="10">
        <f>+'24-03-998 Ind. Proy'!U157</f>
        <v>152424250</v>
      </c>
      <c r="K15" s="10">
        <f>+'24-03-998 Ind. Proy'!V157</f>
        <v>0</v>
      </c>
      <c r="L15" s="10">
        <f>+'24-03-998 Ind. Proy'!W157</f>
        <v>0</v>
      </c>
      <c r="M15" s="10">
        <f>+'24-03-998 Ind. Proy'!X157</f>
        <v>0</v>
      </c>
      <c r="N15" s="10">
        <f>+'24-03-998 Ind. Proy'!Y157</f>
        <v>0</v>
      </c>
      <c r="O15" s="10">
        <f>+'24-03-998 Ind. Proy'!Z157</f>
        <v>0</v>
      </c>
      <c r="P15" s="10">
        <f>+'24-03-998 Ind. Proy'!AA157</f>
        <v>0</v>
      </c>
      <c r="Q15" s="10">
        <f>+'24-03-998 Ind. Proy'!AB157</f>
        <v>0</v>
      </c>
      <c r="R15" s="10">
        <f>+'24-03-998 Ind. Proy'!AC157</f>
        <v>0</v>
      </c>
      <c r="S15" s="10">
        <f>+'24-03-998 Ind. Proy'!AD157</f>
        <v>0</v>
      </c>
      <c r="T15" s="10">
        <f>+'24-03-998 Ind. Proy'!AE157</f>
        <v>0</v>
      </c>
      <c r="U15" s="10">
        <f>+'24-03-998 Ind. Proy'!AF157</f>
        <v>0</v>
      </c>
      <c r="V15" s="10">
        <f>+'24-03-998 Ind. Proy'!AG157</f>
        <v>0</v>
      </c>
      <c r="W15" s="10">
        <f>+'24-03-998 Ind. Proy'!AH157</f>
        <v>152424250</v>
      </c>
      <c r="X15" s="235">
        <f>+'24-03-998 Ind. Proy'!AI157</f>
        <v>0.48691846419554397</v>
      </c>
      <c r="Y15" s="235">
        <f>+'24-03-998 Ind. Proy'!AJ157</f>
        <v>7.8648342141419109E-2</v>
      </c>
    </row>
    <row r="16" spans="1:44" s="45" customFormat="1" ht="24.75" customHeight="1" x14ac:dyDescent="0.25">
      <c r="A16" s="48" t="s">
        <v>56</v>
      </c>
      <c r="B16" s="10">
        <f>+'24-03-998 Ind. Proy'!J172</f>
        <v>179163000</v>
      </c>
      <c r="C16" s="10">
        <f>+'24-03-998 Ind. Proy'!K172</f>
        <v>179163000</v>
      </c>
      <c r="D16" s="10">
        <f>+'24-03-998 Ind. Proy'!M172</f>
        <v>0</v>
      </c>
      <c r="E16" s="10">
        <f>+'24-03-998 Ind. Proy'!N172</f>
        <v>0</v>
      </c>
      <c r="F16" s="10">
        <f>+'24-03-998 Ind. Proy'!O172</f>
        <v>0</v>
      </c>
      <c r="G16" s="10">
        <f>+'24-03-998 Ind. Proy'!R172</f>
        <v>0</v>
      </c>
      <c r="H16" s="10">
        <f>+'24-03-998 Ind. Proy'!S172</f>
        <v>23947500</v>
      </c>
      <c r="I16" s="10">
        <f>+'24-03-998 Ind. Proy'!T172</f>
        <v>32595254.999999996</v>
      </c>
      <c r="J16" s="10">
        <f>+'24-03-998 Ind. Proy'!U172</f>
        <v>56542755</v>
      </c>
      <c r="K16" s="10">
        <f>+'24-03-998 Ind. Proy'!V172</f>
        <v>0</v>
      </c>
      <c r="L16" s="10">
        <f>+'24-03-998 Ind. Proy'!W172</f>
        <v>0</v>
      </c>
      <c r="M16" s="10">
        <f>+'24-03-998 Ind. Proy'!X172</f>
        <v>0</v>
      </c>
      <c r="N16" s="10">
        <f>+'24-03-998 Ind. Proy'!Y172</f>
        <v>0</v>
      </c>
      <c r="O16" s="10">
        <f>+'24-03-998 Ind. Proy'!Z172</f>
        <v>0</v>
      </c>
      <c r="P16" s="10">
        <f>+'24-03-998 Ind. Proy'!AA172</f>
        <v>0</v>
      </c>
      <c r="Q16" s="10">
        <f>+'24-03-998 Ind. Proy'!AB172</f>
        <v>0</v>
      </c>
      <c r="R16" s="10">
        <f>+'24-03-998 Ind. Proy'!AC172</f>
        <v>0</v>
      </c>
      <c r="S16" s="10">
        <f>+'24-03-998 Ind. Proy'!AD172</f>
        <v>0</v>
      </c>
      <c r="T16" s="10">
        <f>+'24-03-998 Ind. Proy'!AE172</f>
        <v>0</v>
      </c>
      <c r="U16" s="10">
        <f>+'24-03-998 Ind. Proy'!AF172</f>
        <v>0</v>
      </c>
      <c r="V16" s="10">
        <f>+'24-03-998 Ind. Proy'!AG172</f>
        <v>0</v>
      </c>
      <c r="W16" s="10">
        <f>+'24-03-998 Ind. Proy'!AH172</f>
        <v>56542755</v>
      </c>
      <c r="X16" s="235">
        <f>+'24-03-998 Ind. Proy'!AI172</f>
        <v>0.31559392843388423</v>
      </c>
      <c r="Y16" s="235">
        <f>+'24-03-998 Ind. Proy'!AJ172</f>
        <v>2.9175107903489348E-2</v>
      </c>
    </row>
    <row r="17" spans="1:25" s="45" customFormat="1" ht="24.75" customHeight="1" x14ac:dyDescent="0.25">
      <c r="A17" s="48" t="s">
        <v>58</v>
      </c>
      <c r="B17" s="10">
        <f>+'24-03-998 Ind. Proy'!J192</f>
        <v>197711700</v>
      </c>
      <c r="C17" s="10">
        <f>+'24-03-998 Ind. Proy'!K192</f>
        <v>197711700</v>
      </c>
      <c r="D17" s="10">
        <f>+'24-03-998 Ind. Proy'!M192</f>
        <v>0</v>
      </c>
      <c r="E17" s="10">
        <f>+'24-03-998 Ind. Proy'!N192</f>
        <v>0</v>
      </c>
      <c r="F17" s="10">
        <f>+'24-03-998 Ind. Proy'!O192</f>
        <v>0</v>
      </c>
      <c r="G17" s="10">
        <f>+'24-03-998 Ind. Proy'!R192</f>
        <v>47895000</v>
      </c>
      <c r="H17" s="10">
        <f>+'24-03-998 Ind. Proy'!S192</f>
        <v>0</v>
      </c>
      <c r="I17" s="10">
        <f>+'24-03-998 Ind. Proy'!T192</f>
        <v>135847305</v>
      </c>
      <c r="J17" s="10">
        <f>+'24-03-998 Ind. Proy'!U192</f>
        <v>183742305</v>
      </c>
      <c r="K17" s="10">
        <f>+'24-03-998 Ind. Proy'!V192</f>
        <v>0</v>
      </c>
      <c r="L17" s="10">
        <f>+'24-03-998 Ind. Proy'!W192</f>
        <v>0</v>
      </c>
      <c r="M17" s="10">
        <f>+'24-03-998 Ind. Proy'!X192</f>
        <v>0</v>
      </c>
      <c r="N17" s="10">
        <f>+'24-03-998 Ind. Proy'!Y192</f>
        <v>0</v>
      </c>
      <c r="O17" s="10">
        <f>+'24-03-998 Ind. Proy'!Z192</f>
        <v>0</v>
      </c>
      <c r="P17" s="10">
        <f>+'24-03-998 Ind. Proy'!AA192</f>
        <v>0</v>
      </c>
      <c r="Q17" s="10">
        <f>+'24-03-998 Ind. Proy'!AB192</f>
        <v>0</v>
      </c>
      <c r="R17" s="10">
        <f>+'24-03-998 Ind. Proy'!AC192</f>
        <v>0</v>
      </c>
      <c r="S17" s="10">
        <f>+'24-03-998 Ind. Proy'!AD192</f>
        <v>0</v>
      </c>
      <c r="T17" s="10">
        <f>+'24-03-998 Ind. Proy'!AE192</f>
        <v>0</v>
      </c>
      <c r="U17" s="10">
        <f>+'24-03-998 Ind. Proy'!AF192</f>
        <v>0</v>
      </c>
      <c r="V17" s="10">
        <f>+'24-03-998 Ind. Proy'!AG192</f>
        <v>0</v>
      </c>
      <c r="W17" s="10">
        <f>+'24-03-998 Ind. Proy'!AH192</f>
        <v>183742305</v>
      </c>
      <c r="X17" s="235">
        <f>+'24-03-998 Ind. Proy'!AI173</f>
        <v>0</v>
      </c>
      <c r="Y17" s="235">
        <f>+'24-03-998 Ind. Proy'!AJ173</f>
        <v>0</v>
      </c>
    </row>
    <row r="18" spans="1:25" s="45" customFormat="1" ht="24.75" customHeight="1" x14ac:dyDescent="0.25">
      <c r="A18" s="48" t="s">
        <v>60</v>
      </c>
      <c r="B18" s="10">
        <f>+'24-03-998 Ind. Proy'!J206</f>
        <v>131001850</v>
      </c>
      <c r="C18" s="10">
        <f>+'24-03-998 Ind. Proy'!K206</f>
        <v>131001850</v>
      </c>
      <c r="D18" s="10">
        <f>+'24-03-998 Ind. Proy'!M206</f>
        <v>0</v>
      </c>
      <c r="E18" s="10">
        <f>+'24-03-998 Ind. Proy'!N206</f>
        <v>0</v>
      </c>
      <c r="F18" s="10">
        <f>+'24-03-998 Ind. Proy'!O206</f>
        <v>0</v>
      </c>
      <c r="G18" s="10">
        <f>+'24-03-998 Ind. Proy'!R206</f>
        <v>0</v>
      </c>
      <c r="H18" s="10">
        <f>+'24-03-998 Ind. Proy'!S206</f>
        <v>22351000</v>
      </c>
      <c r="I18" s="10">
        <f>+'24-03-998 Ind. Proy'!T206</f>
        <v>0</v>
      </c>
      <c r="J18" s="10">
        <f>+'24-03-998 Ind. Proy'!U206</f>
        <v>22351000</v>
      </c>
      <c r="K18" s="10">
        <f>+'24-03-998 Ind. Proy'!V206</f>
        <v>0</v>
      </c>
      <c r="L18" s="10">
        <f>+'24-03-998 Ind. Proy'!W206</f>
        <v>0</v>
      </c>
      <c r="M18" s="10">
        <f>+'24-03-998 Ind. Proy'!X206</f>
        <v>0</v>
      </c>
      <c r="N18" s="10">
        <f>+'24-03-998 Ind. Proy'!Y206</f>
        <v>0</v>
      </c>
      <c r="O18" s="10">
        <f>+'24-03-998 Ind. Proy'!Z206</f>
        <v>0</v>
      </c>
      <c r="P18" s="10">
        <f>+'24-03-998 Ind. Proy'!AA206</f>
        <v>0</v>
      </c>
      <c r="Q18" s="10">
        <f>+'24-03-998 Ind. Proy'!AB206</f>
        <v>0</v>
      </c>
      <c r="R18" s="10">
        <f>+'24-03-998 Ind. Proy'!AC206</f>
        <v>0</v>
      </c>
      <c r="S18" s="10">
        <f>+'24-03-998 Ind. Proy'!AD206</f>
        <v>0</v>
      </c>
      <c r="T18" s="10">
        <f>+'24-03-998 Ind. Proy'!AE206</f>
        <v>0</v>
      </c>
      <c r="U18" s="10">
        <f>+'24-03-998 Ind. Proy'!AF206</f>
        <v>0</v>
      </c>
      <c r="V18" s="10">
        <f>+'24-03-998 Ind. Proy'!AG206</f>
        <v>0</v>
      </c>
      <c r="W18" s="10">
        <f>+'24-03-998 Ind. Proy'!AH206</f>
        <v>22351000</v>
      </c>
      <c r="X18" s="235">
        <f>+'24-03-998 Ind. Proy'!AI206</f>
        <v>0.17061591114934638</v>
      </c>
      <c r="Y18" s="235">
        <f>+'24-03-998 Ind. Proy'!AJ206</f>
        <v>1.1532739017596338E-2</v>
      </c>
    </row>
    <row r="19" spans="1:25" s="45" customFormat="1" ht="24.75" customHeight="1" x14ac:dyDescent="0.25">
      <c r="A19" s="48" t="s">
        <v>62</v>
      </c>
      <c r="B19" s="10">
        <f>+'24-03-998 Ind. Proy'!J216</f>
        <v>286524900</v>
      </c>
      <c r="C19" s="10">
        <f>+'24-03-998 Ind. Proy'!K216</f>
        <v>162555505</v>
      </c>
      <c r="D19" s="10">
        <f>+'24-03-998 Ind. Proy'!M216</f>
        <v>0</v>
      </c>
      <c r="E19" s="10">
        <f>+'24-03-998 Ind. Proy'!N216</f>
        <v>0</v>
      </c>
      <c r="F19" s="10">
        <f>+'24-03-998 Ind. Proy'!O216</f>
        <v>0</v>
      </c>
      <c r="G19" s="10">
        <f>+'24-03-998 Ind. Proy'!R216</f>
        <v>2790000</v>
      </c>
      <c r="H19" s="10">
        <f>+'24-03-998 Ind. Proy'!S216</f>
        <v>18519400</v>
      </c>
      <c r="I19" s="10">
        <f>+'24-03-998 Ind. Proy'!T216</f>
        <v>141246105</v>
      </c>
      <c r="J19" s="10">
        <f>+'24-03-998 Ind. Proy'!U216</f>
        <v>162555505</v>
      </c>
      <c r="K19" s="10">
        <f>+'24-03-998 Ind. Proy'!V216</f>
        <v>0</v>
      </c>
      <c r="L19" s="10">
        <f>+'24-03-998 Ind. Proy'!W216</f>
        <v>0</v>
      </c>
      <c r="M19" s="10">
        <f>+'24-03-998 Ind. Proy'!X216</f>
        <v>0</v>
      </c>
      <c r="N19" s="10">
        <f>+'24-03-998 Ind. Proy'!Y216</f>
        <v>0</v>
      </c>
      <c r="O19" s="10">
        <f>+'24-03-998 Ind. Proy'!Z216</f>
        <v>0</v>
      </c>
      <c r="P19" s="10">
        <f>+'24-03-998 Ind. Proy'!AA216</f>
        <v>0</v>
      </c>
      <c r="Q19" s="10">
        <f>+'24-03-998 Ind. Proy'!AB216</f>
        <v>0</v>
      </c>
      <c r="R19" s="10">
        <f>+'24-03-998 Ind. Proy'!AC216</f>
        <v>0</v>
      </c>
      <c r="S19" s="10">
        <f>+'24-03-998 Ind. Proy'!AD216</f>
        <v>0</v>
      </c>
      <c r="T19" s="10">
        <f>+'24-03-998 Ind. Proy'!AE216</f>
        <v>0</v>
      </c>
      <c r="U19" s="10">
        <f>+'24-03-998 Ind. Proy'!AF216</f>
        <v>0</v>
      </c>
      <c r="V19" s="10">
        <f>+'24-03-998 Ind. Proy'!AG216</f>
        <v>0</v>
      </c>
      <c r="W19" s="10">
        <f>+'24-03-998 Ind. Proy'!AH216</f>
        <v>162555505</v>
      </c>
      <c r="X19" s="235">
        <f>+'24-03-998 Ind. Proy'!AI216</f>
        <v>0.56733465398644234</v>
      </c>
      <c r="Y19" s="235">
        <f>+'24-03-998 Ind. Proy'!AJ216</f>
        <v>8.387589884294111E-2</v>
      </c>
    </row>
    <row r="20" spans="1:25" s="45" customFormat="1" ht="24.75" customHeight="1" x14ac:dyDescent="0.25">
      <c r="A20" s="49" t="s">
        <v>64</v>
      </c>
      <c r="B20" s="10">
        <f>+'24-03-998 Ind. Proy'!J228</f>
        <v>197711700</v>
      </c>
      <c r="C20" s="10">
        <f>+'24-03-998 Ind. Proy'!K228</f>
        <v>197711700</v>
      </c>
      <c r="D20" s="10">
        <f>+'24-03-998 Ind. Proy'!M228</f>
        <v>0</v>
      </c>
      <c r="E20" s="10">
        <f>+'24-03-998 Ind. Proy'!N228</f>
        <v>0</v>
      </c>
      <c r="F20" s="10">
        <f>+'24-03-998 Ind. Proy'!O228</f>
        <v>0</v>
      </c>
      <c r="G20" s="10">
        <f>+'24-03-998 Ind. Proy'!R228</f>
        <v>0</v>
      </c>
      <c r="H20" s="10">
        <f>+'24-03-998 Ind. Proy'!S228</f>
        <v>47895000</v>
      </c>
      <c r="I20" s="10">
        <f>+'24-03-998 Ind. Proy'!T228</f>
        <v>51626025</v>
      </c>
      <c r="J20" s="10">
        <f>+'24-03-998 Ind. Proy'!U228</f>
        <v>99521025</v>
      </c>
      <c r="K20" s="10">
        <f>+'24-03-998 Ind. Proy'!V228</f>
        <v>0</v>
      </c>
      <c r="L20" s="10">
        <f>+'24-03-998 Ind. Proy'!W228</f>
        <v>0</v>
      </c>
      <c r="M20" s="10">
        <f>+'24-03-998 Ind. Proy'!X228</f>
        <v>0</v>
      </c>
      <c r="N20" s="10">
        <f>+'24-03-998 Ind. Proy'!Y228</f>
        <v>0</v>
      </c>
      <c r="O20" s="10">
        <f>+'24-03-998 Ind. Proy'!Z228</f>
        <v>0</v>
      </c>
      <c r="P20" s="10">
        <f>+'24-03-998 Ind. Proy'!AA228</f>
        <v>0</v>
      </c>
      <c r="Q20" s="10">
        <f>+'24-03-998 Ind. Proy'!AB228</f>
        <v>0</v>
      </c>
      <c r="R20" s="10">
        <f>+'24-03-998 Ind. Proy'!AC228</f>
        <v>0</v>
      </c>
      <c r="S20" s="10">
        <f>+'24-03-998 Ind. Proy'!AD228</f>
        <v>0</v>
      </c>
      <c r="T20" s="10">
        <f>+'24-03-998 Ind. Proy'!AE228</f>
        <v>0</v>
      </c>
      <c r="U20" s="10">
        <f>+'24-03-998 Ind. Proy'!AF228</f>
        <v>0</v>
      </c>
      <c r="V20" s="10">
        <f>+'24-03-998 Ind. Proy'!AG228</f>
        <v>0</v>
      </c>
      <c r="W20" s="10">
        <f>+'24-03-998 Ind. Proy'!AH228</f>
        <v>99521025</v>
      </c>
      <c r="X20" s="235">
        <f>+'24-03-998 Ind. Proy'!AI228</f>
        <v>0.50336436842129217</v>
      </c>
      <c r="Y20" s="235">
        <f>+'24-03-998 Ind. Proy'!AJ228</f>
        <v>5.1351170331917169E-2</v>
      </c>
    </row>
    <row r="21" spans="1:25" s="45" customFormat="1" ht="24.75" customHeight="1" x14ac:dyDescent="0.25">
      <c r="A21" s="49" t="s">
        <v>66</v>
      </c>
      <c r="B21" s="10">
        <f>+'24-03-998 Ind. Proy'!J240</f>
        <v>132917650</v>
      </c>
      <c r="C21" s="10">
        <f>+'24-03-998 Ind. Proy'!K240</f>
        <v>132917650</v>
      </c>
      <c r="D21" s="10">
        <f>+'24-03-998 Ind. Proy'!M240</f>
        <v>0</v>
      </c>
      <c r="E21" s="10">
        <f>+'24-03-998 Ind. Proy'!N240</f>
        <v>0</v>
      </c>
      <c r="F21" s="10">
        <f>+'24-03-998 Ind. Proy'!O240</f>
        <v>0</v>
      </c>
      <c r="G21" s="10">
        <f>+'24-03-998 Ind. Proy'!R240</f>
        <v>0</v>
      </c>
      <c r="H21" s="10">
        <f>+'24-03-998 Ind. Proy'!S240</f>
        <v>24266800</v>
      </c>
      <c r="I21" s="10">
        <f>+'24-03-998 Ind. Proy'!T240</f>
        <v>108650850</v>
      </c>
      <c r="J21" s="10">
        <f>+'24-03-998 Ind. Proy'!U240</f>
        <v>132917650</v>
      </c>
      <c r="K21" s="10">
        <f>+'24-03-998 Ind. Proy'!V240</f>
        <v>0</v>
      </c>
      <c r="L21" s="10">
        <f>+'24-03-998 Ind. Proy'!W240</f>
        <v>0</v>
      </c>
      <c r="M21" s="10">
        <f>+'24-03-998 Ind. Proy'!X240</f>
        <v>0</v>
      </c>
      <c r="N21" s="10">
        <f>+'24-03-998 Ind. Proy'!Y240</f>
        <v>0</v>
      </c>
      <c r="O21" s="10">
        <f>+'24-03-998 Ind. Proy'!Z240</f>
        <v>0</v>
      </c>
      <c r="P21" s="10">
        <f>+'24-03-998 Ind. Proy'!AA240</f>
        <v>0</v>
      </c>
      <c r="Q21" s="10">
        <f>+'24-03-998 Ind. Proy'!AB240</f>
        <v>0</v>
      </c>
      <c r="R21" s="10">
        <f>+'24-03-998 Ind. Proy'!AC240</f>
        <v>0</v>
      </c>
      <c r="S21" s="10">
        <f>+'24-03-998 Ind. Proy'!AD240</f>
        <v>0</v>
      </c>
      <c r="T21" s="10">
        <f>+'24-03-998 Ind. Proy'!AE240</f>
        <v>0</v>
      </c>
      <c r="U21" s="10">
        <f>+'24-03-998 Ind. Proy'!AF240</f>
        <v>0</v>
      </c>
      <c r="V21" s="10">
        <f>+'24-03-998 Ind. Proy'!AG240</f>
        <v>0</v>
      </c>
      <c r="W21" s="10">
        <f>+'24-03-998 Ind. Proy'!AH240</f>
        <v>132917650</v>
      </c>
      <c r="X21" s="235">
        <f>+'24-03-998 Ind. Proy'!AI240</f>
        <v>1</v>
      </c>
      <c r="Y21" s="235">
        <f>+'24-03-998 Ind. Proy'!AJ240</f>
        <v>6.8583265548844072E-2</v>
      </c>
    </row>
    <row r="22" spans="1:25" s="45" customFormat="1" ht="24.75" customHeight="1" x14ac:dyDescent="0.25">
      <c r="A22" s="49" t="s">
        <v>91</v>
      </c>
      <c r="B22" s="10">
        <f>+'24-03-998 Ind. Proy'!J252</f>
        <v>179163000</v>
      </c>
      <c r="C22" s="10">
        <f>+'24-03-998 Ind. Proy'!K252</f>
        <v>179163000</v>
      </c>
      <c r="D22" s="10">
        <f>+'24-03-998 Ind. Proy'!M252</f>
        <v>0</v>
      </c>
      <c r="E22" s="10">
        <f>+'24-03-998 Ind. Proy'!N252</f>
        <v>0</v>
      </c>
      <c r="F22" s="10">
        <f>+'24-03-998 Ind. Proy'!O252</f>
        <v>0</v>
      </c>
      <c r="G22" s="10">
        <f>+'24-03-998 Ind. Proy'!R241</f>
        <v>0</v>
      </c>
      <c r="H22" s="10">
        <f>+'24-03-998 Ind. Proy'!S241</f>
        <v>0</v>
      </c>
      <c r="I22" s="10">
        <f>+'24-03-998 Ind. Proy'!T241</f>
        <v>0</v>
      </c>
      <c r="J22" s="10">
        <f>+'24-03-998 Ind. Proy'!U252</f>
        <v>179163000</v>
      </c>
      <c r="K22" s="10">
        <f>+'24-03-998 Ind. Proy'!V241</f>
        <v>0</v>
      </c>
      <c r="L22" s="10">
        <f>+'24-03-998 Ind. Proy'!W241</f>
        <v>0</v>
      </c>
      <c r="M22" s="10">
        <f>+'24-03-998 Ind. Proy'!X241</f>
        <v>0</v>
      </c>
      <c r="N22" s="10">
        <f>+'24-03-998 Ind. Proy'!Y252</f>
        <v>0</v>
      </c>
      <c r="O22" s="10">
        <f>+'24-03-998 Ind. Proy'!Z241</f>
        <v>0</v>
      </c>
      <c r="P22" s="10">
        <f>+'24-03-998 Ind. Proy'!AA241</f>
        <v>0</v>
      </c>
      <c r="Q22" s="10">
        <f>+'24-03-998 Ind. Proy'!AB241</f>
        <v>0</v>
      </c>
      <c r="R22" s="10">
        <f>+'24-03-998 Ind. Proy'!AC241</f>
        <v>0</v>
      </c>
      <c r="S22" s="10">
        <f>+'24-03-998 Ind. Proy'!AD241</f>
        <v>0</v>
      </c>
      <c r="T22" s="10">
        <f>+'24-03-998 Ind. Proy'!AE241</f>
        <v>0</v>
      </c>
      <c r="U22" s="10">
        <f>+'24-03-998 Ind. Proy'!AF241</f>
        <v>0</v>
      </c>
      <c r="V22" s="10">
        <f>+'24-03-998 Ind. Proy'!AG241</f>
        <v>0</v>
      </c>
      <c r="W22" s="10">
        <f>+'24-03-998 Ind. Proy'!AH252</f>
        <v>179163000</v>
      </c>
      <c r="X22" s="235">
        <f>+'24-03-998 Ind. Proy'!AI252</f>
        <v>1</v>
      </c>
      <c r="Y22" s="235">
        <f>+'24-03-998 Ind. Proy'!AJ252</f>
        <v>9.2445086153174927E-2</v>
      </c>
    </row>
    <row r="23" spans="1:25" s="45" customFormat="1" ht="24.75" customHeight="1" x14ac:dyDescent="0.25">
      <c r="A23" s="49" t="s">
        <v>68</v>
      </c>
      <c r="B23" s="10">
        <f>+'24-03-998 Ind. Proy'!J339</f>
        <v>1184181225</v>
      </c>
      <c r="C23" s="10">
        <f>+'24-03-998 Ind. Proy'!K339</f>
        <v>1176181225</v>
      </c>
      <c r="D23" s="10">
        <f>+'24-03-998 Ind. Proy'!M339</f>
        <v>0</v>
      </c>
      <c r="E23" s="10">
        <f>+'24-03-998 Ind. Proy'!N339</f>
        <v>0</v>
      </c>
      <c r="F23" s="10">
        <f>+'24-03-998 Ind. Proy'!O339</f>
        <v>0</v>
      </c>
      <c r="G23" s="10">
        <f>+'24-03-998 Ind. Proy'!R339</f>
        <v>0</v>
      </c>
      <c r="H23" s="10">
        <f>+'24-03-998 Ind. Proy'!S339</f>
        <v>48533600</v>
      </c>
      <c r="I23" s="10">
        <f>+'24-03-998 Ind. Proy'!T339</f>
        <v>63122200</v>
      </c>
      <c r="J23" s="10">
        <f>+'24-03-998 Ind. Proy'!U339</f>
        <v>87708300</v>
      </c>
      <c r="K23" s="10">
        <f>+'24-03-998 Ind. Proy'!V339</f>
        <v>0</v>
      </c>
      <c r="L23" s="10">
        <f>+'24-03-998 Ind. Proy'!W339</f>
        <v>0</v>
      </c>
      <c r="M23" s="10">
        <f>+'24-03-998 Ind. Proy'!X339</f>
        <v>0</v>
      </c>
      <c r="N23" s="10">
        <f>+'24-03-998 Ind. Proy'!Y339</f>
        <v>0</v>
      </c>
      <c r="O23" s="10">
        <f>+'24-03-998 Ind. Proy'!Z339</f>
        <v>0</v>
      </c>
      <c r="P23" s="10">
        <f>+'24-03-998 Ind. Proy'!AA339</f>
        <v>0</v>
      </c>
      <c r="Q23" s="10">
        <f>+'24-03-998 Ind. Proy'!AB339</f>
        <v>0</v>
      </c>
      <c r="R23" s="10">
        <f>+'24-03-998 Ind. Proy'!AC339</f>
        <v>0</v>
      </c>
      <c r="S23" s="10">
        <f>+'24-03-998 Ind. Proy'!AD339</f>
        <v>0</v>
      </c>
      <c r="T23" s="10">
        <f>+'24-03-998 Ind. Proy'!AE339</f>
        <v>0</v>
      </c>
      <c r="U23" s="10">
        <f>+'24-03-998 Ind. Proy'!AF339</f>
        <v>0</v>
      </c>
      <c r="V23" s="10">
        <f>+'24-03-998 Ind. Proy'!AG339</f>
        <v>0</v>
      </c>
      <c r="W23" s="10">
        <f>+'24-03-998 Ind. Proy'!AH339</f>
        <v>87708300</v>
      </c>
      <c r="X23" s="235">
        <f>+'24-03-998 Ind. Proy'!AI339</f>
        <v>7.4066619321717417E-2</v>
      </c>
      <c r="Y23" s="235">
        <f>+'24-03-998 Ind. Proy'!AJ339</f>
        <v>4.5256003470853422E-2</v>
      </c>
    </row>
    <row r="24" spans="1:25" s="45" customFormat="1" ht="24.75" customHeight="1" x14ac:dyDescent="0.25">
      <c r="A24" s="50" t="s">
        <v>70</v>
      </c>
      <c r="B24" s="10">
        <f>+'24-03-998 Ind. Proy'!J355</f>
        <v>6936813029</v>
      </c>
      <c r="C24" s="10">
        <f>+'24-03-998 Ind. Proy'!K355</f>
        <v>2539458609</v>
      </c>
      <c r="D24" s="10">
        <f>+'24-03-998 Ind. Proy'!M355</f>
        <v>0</v>
      </c>
      <c r="E24" s="10">
        <f>+'24-03-998 Ind. Proy'!N355</f>
        <v>0</v>
      </c>
      <c r="F24" s="10">
        <f>+'24-03-998 Ind. Proy'!O355</f>
        <v>0</v>
      </c>
      <c r="G24" s="10">
        <f>+'24-03-998 Ind. Proy'!R355</f>
        <v>7668291</v>
      </c>
      <c r="H24" s="10">
        <f>+'24-03-998 Ind. Proy'!S355</f>
        <v>14499605</v>
      </c>
      <c r="I24" s="10">
        <f>+'24-03-998 Ind. Proy'!T355</f>
        <v>8836302</v>
      </c>
      <c r="J24" s="10">
        <f>+'24-03-998 Ind. Proy'!U355</f>
        <v>31004198</v>
      </c>
      <c r="K24" s="10">
        <f>+'24-03-998 Ind. Proy'!V355</f>
        <v>0</v>
      </c>
      <c r="L24" s="10">
        <f>+'24-03-998 Ind. Proy'!W355</f>
        <v>0</v>
      </c>
      <c r="M24" s="10">
        <f>+'24-03-998 Ind. Proy'!X355</f>
        <v>0</v>
      </c>
      <c r="N24" s="10">
        <f>+'24-03-998 Ind. Proy'!Y355</f>
        <v>0</v>
      </c>
      <c r="O24" s="10">
        <f>+'24-03-998 Ind. Proy'!Z355</f>
        <v>0</v>
      </c>
      <c r="P24" s="10">
        <f>+'24-03-998 Ind. Proy'!AA355</f>
        <v>0</v>
      </c>
      <c r="Q24" s="10">
        <f>+'24-03-998 Ind. Proy'!AB355</f>
        <v>0</v>
      </c>
      <c r="R24" s="10">
        <f>+'24-03-998 Ind. Proy'!AC355</f>
        <v>0</v>
      </c>
      <c r="S24" s="10">
        <f>+'24-03-998 Ind. Proy'!AD355</f>
        <v>0</v>
      </c>
      <c r="T24" s="10">
        <f>+'24-03-998 Ind. Proy'!AE355</f>
        <v>0</v>
      </c>
      <c r="U24" s="10">
        <f>+'24-03-998 Ind. Proy'!AF355</f>
        <v>0</v>
      </c>
      <c r="V24" s="10">
        <f>+'24-03-998 Ind. Proy'!AG355</f>
        <v>0</v>
      </c>
      <c r="W24" s="10">
        <f>+'24-03-998 Ind. Proy'!AH355</f>
        <v>31004198</v>
      </c>
      <c r="X24" s="235">
        <f>+'24-03-998 Ind. Proy'!AI355</f>
        <v>4.469516169800747E-3</v>
      </c>
      <c r="Y24" s="235">
        <f>+'24-03-998 Ind. Proy'!AJ355</f>
        <v>1.5997643236717925E-2</v>
      </c>
    </row>
    <row r="25" spans="1:25" s="110" customFormat="1" ht="20.45" customHeight="1" x14ac:dyDescent="0.25">
      <c r="A25" s="465" t="str">
        <f>"TOTAL ASIG."&amp;" "&amp;$A$5</f>
        <v>TOTAL ASIG. 24-03-998 "Programa Noche Digna"</v>
      </c>
      <c r="B25" s="466">
        <f t="shared" ref="B25:W25" si="0">SUM(B8:B24)</f>
        <v>11053000000</v>
      </c>
      <c r="C25" s="466">
        <f t="shared" si="0"/>
        <v>6355436203</v>
      </c>
      <c r="D25" s="466" t="e">
        <f t="shared" si="0"/>
        <v>#REF!</v>
      </c>
      <c r="E25" s="466" t="e">
        <f>SUM(E8:E24)</f>
        <v>#REF!</v>
      </c>
      <c r="F25" s="466" t="e">
        <f t="shared" si="0"/>
        <v>#REF!</v>
      </c>
      <c r="G25" s="466">
        <f t="shared" si="0"/>
        <v>107525491</v>
      </c>
      <c r="H25" s="466">
        <f t="shared" si="0"/>
        <v>295802905</v>
      </c>
      <c r="I25" s="466">
        <f t="shared" si="0"/>
        <v>1379503949</v>
      </c>
      <c r="J25" s="466">
        <f t="shared" si="0"/>
        <v>1938047845</v>
      </c>
      <c r="K25" s="466">
        <f t="shared" si="0"/>
        <v>0</v>
      </c>
      <c r="L25" s="466">
        <f t="shared" si="0"/>
        <v>0</v>
      </c>
      <c r="M25" s="466">
        <f t="shared" si="0"/>
        <v>0</v>
      </c>
      <c r="N25" s="466">
        <f t="shared" si="0"/>
        <v>0</v>
      </c>
      <c r="O25" s="466">
        <f t="shared" si="0"/>
        <v>0</v>
      </c>
      <c r="P25" s="466">
        <f t="shared" si="0"/>
        <v>0</v>
      </c>
      <c r="Q25" s="466">
        <f t="shared" si="0"/>
        <v>0</v>
      </c>
      <c r="R25" s="466">
        <f t="shared" si="0"/>
        <v>0</v>
      </c>
      <c r="S25" s="466">
        <f t="shared" si="0"/>
        <v>0</v>
      </c>
      <c r="T25" s="466">
        <f t="shared" si="0"/>
        <v>0</v>
      </c>
      <c r="U25" s="466">
        <f t="shared" si="0"/>
        <v>0</v>
      </c>
      <c r="V25" s="466">
        <f t="shared" si="0"/>
        <v>0</v>
      </c>
      <c r="W25" s="466">
        <f t="shared" si="0"/>
        <v>1938047845</v>
      </c>
      <c r="X25" s="467">
        <f>+'24-03-998 Ind. Proy'!AI356</f>
        <v>0.17534134126481499</v>
      </c>
      <c r="Y25" s="467">
        <f>'24-03-998 Ind. Proy'!AJ356</f>
        <v>1</v>
      </c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1:25" x14ac:dyDescent="0.25">
      <c r="B33" s="46"/>
      <c r="G33" s="46"/>
      <c r="H33" s="46"/>
      <c r="I33" s="46"/>
      <c r="K33" s="46"/>
      <c r="L33" s="46"/>
      <c r="M33" s="46"/>
      <c r="O33" s="46"/>
      <c r="P33" s="46"/>
      <c r="Q33" s="46"/>
      <c r="S33" s="46"/>
      <c r="T33" s="46"/>
      <c r="U33" s="46"/>
    </row>
    <row r="34" spans="1:25" x14ac:dyDescent="0.25">
      <c r="A34" s="15"/>
      <c r="B34" s="46"/>
      <c r="G34" s="46"/>
      <c r="H34" s="46"/>
      <c r="I34" s="46"/>
      <c r="K34" s="46"/>
      <c r="L34" s="46"/>
      <c r="M34" s="46"/>
      <c r="O34" s="46"/>
      <c r="P34" s="46"/>
      <c r="Q34" s="46"/>
      <c r="S34" s="46"/>
      <c r="T34" s="46"/>
      <c r="U34" s="46"/>
      <c r="V34" s="15"/>
      <c r="W34" s="15"/>
      <c r="X34" s="111"/>
      <c r="Y34" s="111"/>
    </row>
    <row r="35" spans="1:25" x14ac:dyDescent="0.25">
      <c r="A35" s="15"/>
      <c r="B35" s="46"/>
      <c r="G35" s="46"/>
      <c r="H35" s="46"/>
      <c r="I35" s="46"/>
      <c r="K35" s="46"/>
      <c r="L35" s="46"/>
      <c r="M35" s="46"/>
      <c r="O35" s="46"/>
      <c r="P35" s="46"/>
      <c r="Q35" s="46"/>
      <c r="S35" s="46"/>
      <c r="T35" s="46"/>
      <c r="U35" s="46"/>
      <c r="V35" s="15"/>
      <c r="W35" s="15"/>
      <c r="X35" s="111"/>
      <c r="Y35" s="111"/>
    </row>
    <row r="36" spans="1:25" x14ac:dyDescent="0.25">
      <c r="A36" s="15"/>
      <c r="B36" s="46"/>
      <c r="G36" s="46"/>
      <c r="H36" s="46"/>
      <c r="I36" s="46"/>
      <c r="K36" s="46"/>
      <c r="L36" s="46"/>
      <c r="M36" s="46"/>
      <c r="O36" s="46"/>
      <c r="P36" s="46"/>
      <c r="Q36" s="46"/>
      <c r="S36" s="46"/>
      <c r="T36" s="46"/>
      <c r="U36" s="46"/>
      <c r="V36" s="15"/>
      <c r="W36" s="15"/>
      <c r="X36" s="111"/>
      <c r="Y36" s="111"/>
    </row>
    <row r="37" spans="1:25" x14ac:dyDescent="0.25">
      <c r="A37" s="15"/>
      <c r="B37" s="46"/>
      <c r="G37" s="46"/>
      <c r="H37" s="46"/>
      <c r="I37" s="46"/>
      <c r="K37" s="46"/>
      <c r="L37" s="46"/>
      <c r="M37" s="46"/>
      <c r="O37" s="46"/>
      <c r="P37" s="46"/>
      <c r="Q37" s="46"/>
      <c r="S37" s="46"/>
      <c r="T37" s="46"/>
      <c r="U37" s="46"/>
      <c r="V37" s="15"/>
      <c r="W37" s="15"/>
      <c r="X37" s="111"/>
      <c r="Y37" s="111"/>
    </row>
    <row r="38" spans="1:25" x14ac:dyDescent="0.25">
      <c r="A38" s="15"/>
      <c r="B38" s="46"/>
      <c r="G38" s="46"/>
      <c r="H38" s="46"/>
      <c r="I38" s="46"/>
      <c r="K38" s="46"/>
      <c r="L38" s="46"/>
      <c r="M38" s="46"/>
      <c r="O38" s="46"/>
      <c r="P38" s="46"/>
      <c r="Q38" s="46"/>
      <c r="S38" s="46"/>
      <c r="T38" s="46"/>
      <c r="U38" s="46"/>
      <c r="V38" s="15"/>
      <c r="W38" s="15"/>
      <c r="X38" s="111"/>
      <c r="Y38" s="111"/>
    </row>
    <row r="39" spans="1:25" x14ac:dyDescent="0.25">
      <c r="A39" s="15"/>
      <c r="B39" s="46"/>
      <c r="G39" s="46"/>
      <c r="H39" s="46"/>
      <c r="I39" s="46"/>
      <c r="K39" s="46"/>
      <c r="L39" s="46"/>
      <c r="M39" s="46"/>
      <c r="O39" s="46"/>
      <c r="P39" s="46"/>
      <c r="Q39" s="46"/>
      <c r="S39" s="46"/>
      <c r="T39" s="46"/>
      <c r="U39" s="46"/>
      <c r="V39" s="15"/>
      <c r="W39" s="15"/>
      <c r="X39" s="111"/>
      <c r="Y39" s="111"/>
    </row>
    <row r="40" spans="1:25" x14ac:dyDescent="0.25">
      <c r="A40" s="15"/>
      <c r="B40" s="46"/>
      <c r="G40" s="46"/>
      <c r="H40" s="46"/>
      <c r="I40" s="46"/>
      <c r="K40" s="46"/>
      <c r="L40" s="46"/>
      <c r="M40" s="46"/>
      <c r="O40" s="46"/>
      <c r="P40" s="46"/>
      <c r="Q40" s="46"/>
      <c r="S40" s="46"/>
      <c r="T40" s="46"/>
      <c r="U40" s="46"/>
      <c r="V40" s="15"/>
      <c r="W40" s="15"/>
      <c r="X40" s="111"/>
      <c r="Y40" s="111"/>
    </row>
    <row r="41" spans="1:25" x14ac:dyDescent="0.25">
      <c r="A41" s="15"/>
      <c r="B41" s="46"/>
      <c r="G41" s="46"/>
      <c r="H41" s="46"/>
      <c r="I41" s="46"/>
      <c r="K41" s="46"/>
      <c r="L41" s="46"/>
      <c r="M41" s="46"/>
      <c r="O41" s="46"/>
      <c r="P41" s="46"/>
      <c r="Q41" s="46"/>
      <c r="S41" s="46"/>
      <c r="T41" s="46"/>
      <c r="U41" s="46"/>
      <c r="V41" s="15"/>
      <c r="W41" s="15"/>
      <c r="X41" s="111"/>
      <c r="Y41" s="111"/>
    </row>
    <row r="42" spans="1:25" x14ac:dyDescent="0.25">
      <c r="A42" s="15"/>
      <c r="B42" s="46"/>
      <c r="G42" s="46"/>
      <c r="H42" s="46"/>
      <c r="I42" s="46"/>
      <c r="K42" s="46"/>
      <c r="L42" s="46"/>
      <c r="M42" s="46"/>
      <c r="O42" s="46"/>
      <c r="P42" s="46"/>
      <c r="Q42" s="46"/>
      <c r="S42" s="46"/>
      <c r="T42" s="46"/>
      <c r="U42" s="46"/>
      <c r="V42" s="15"/>
      <c r="W42" s="15"/>
      <c r="X42" s="111"/>
      <c r="Y42" s="111"/>
    </row>
  </sheetData>
  <mergeCells count="25">
    <mergeCell ref="A1:Y1"/>
    <mergeCell ref="A2:Y2"/>
    <mergeCell ref="A3:Y3"/>
    <mergeCell ref="A4:Y4"/>
    <mergeCell ref="V6:V7"/>
    <mergeCell ref="W6:W7"/>
    <mergeCell ref="J6:J7"/>
    <mergeCell ref="B5:Y5"/>
    <mergeCell ref="C6:C7"/>
    <mergeCell ref="D6:F6"/>
    <mergeCell ref="G6:I6"/>
    <mergeCell ref="K6:M6"/>
    <mergeCell ref="N6:N7"/>
    <mergeCell ref="O6:Q6"/>
    <mergeCell ref="AD6:AF6"/>
    <mergeCell ref="AH6:AH7"/>
    <mergeCell ref="AI6:AJ6"/>
    <mergeCell ref="AG6:AG7"/>
    <mergeCell ref="A6:A7"/>
    <mergeCell ref="B6:B7"/>
    <mergeCell ref="R6:R7"/>
    <mergeCell ref="S6:U6"/>
    <mergeCell ref="X6:Y6"/>
    <mergeCell ref="Z6:AB6"/>
    <mergeCell ref="AC6:AC7"/>
  </mergeCells>
  <printOptions horizontalCentered="1" verticalCentered="1"/>
  <pageMargins left="0" right="0" top="0.74803149606299213" bottom="0.74803149606299213" header="0.31496062992125984" footer="0.31496062992125984"/>
  <pageSetup paperSize="41" scale="61" orientation="landscape" r:id="rId1"/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0.59999389629810485"/>
    <pageSetUpPr fitToPage="1"/>
  </sheetPr>
  <dimension ref="A1:AR89"/>
  <sheetViews>
    <sheetView tabSelected="1" zoomScaleNormal="100" workbookViewId="0">
      <pane xSplit="5" ySplit="7" topLeftCell="F8" activePane="bottomRight" state="frozen"/>
      <selection activeCell="A3" sqref="A3:AJ3"/>
      <selection pane="topRight" activeCell="A3" sqref="A3:AJ3"/>
      <selection pane="bottomLeft" activeCell="A3" sqref="A3:AJ3"/>
      <selection pane="bottomRight" activeCell="AH77" sqref="AH77"/>
    </sheetView>
  </sheetViews>
  <sheetFormatPr baseColWidth="10" defaultColWidth="11.42578125" defaultRowHeight="12.75" outlineLevelRow="1" outlineLevelCol="1" x14ac:dyDescent="0.25"/>
  <cols>
    <col min="1" max="1" width="3.5703125" style="111" customWidth="1"/>
    <col min="2" max="2" width="13.28515625" style="111" hidden="1" customWidth="1"/>
    <col min="3" max="3" width="11.85546875" style="111" customWidth="1"/>
    <col min="4" max="4" width="10.42578125" style="111" bestFit="1" customWidth="1"/>
    <col min="5" max="5" width="29.140625" style="110" customWidth="1"/>
    <col min="6" max="6" width="26.42578125" style="110" customWidth="1"/>
    <col min="7" max="7" width="11.140625" style="111" customWidth="1"/>
    <col min="8" max="9" width="9.85546875" style="111" customWidth="1"/>
    <col min="10" max="10" width="12.85546875" style="13" customWidth="1"/>
    <col min="11" max="11" width="12.7109375" style="46" customWidth="1"/>
    <col min="12" max="12" width="14.85546875" style="110" customWidth="1"/>
    <col min="13" max="13" width="10.42578125" style="111" hidden="1" customWidth="1"/>
    <col min="14" max="14" width="9.140625" style="111" hidden="1" customWidth="1"/>
    <col min="15" max="15" width="13" style="111" hidden="1" customWidth="1"/>
    <col min="16" max="16" width="10.5703125" style="111" hidden="1" customWidth="1"/>
    <col min="17" max="17" width="13.85546875" style="47" hidden="1" customWidth="1"/>
    <col min="18" max="18" width="12.85546875" style="13" customWidth="1" outlineLevel="1"/>
    <col min="19" max="20" width="12" style="13" customWidth="1" outlineLevel="1"/>
    <col min="21" max="21" width="12" style="13" customWidth="1"/>
    <col min="22" max="24" width="12" style="13" hidden="1" customWidth="1" outlineLevel="1"/>
    <col min="25" max="25" width="12.140625" style="13" hidden="1" customWidth="1" collapsed="1"/>
    <col min="26" max="28" width="12.140625" style="13" hidden="1" customWidth="1" outlineLevel="1"/>
    <col min="29" max="29" width="12.140625" style="13" hidden="1" customWidth="1" collapsed="1"/>
    <col min="30" max="32" width="12.140625" style="13" hidden="1" customWidth="1" outlineLevel="1"/>
    <col min="33" max="33" width="12.140625" style="13" hidden="1" customWidth="1" collapsed="1"/>
    <col min="34" max="34" width="12" style="13" customWidth="1"/>
    <col min="35" max="35" width="10.28515625" style="234" bestFit="1" customWidth="1"/>
    <col min="36" max="36" width="11.140625" style="234" customWidth="1"/>
    <col min="37" max="16384" width="11.42578125" style="110"/>
  </cols>
  <sheetData>
    <row r="1" spans="1:44" s="109" customFormat="1" ht="16.5" customHeight="1" x14ac:dyDescent="0.25">
      <c r="A1" s="552" t="s">
        <v>78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</row>
    <row r="2" spans="1:44" s="109" customFormat="1" ht="16.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  <c r="AB2" s="553"/>
      <c r="AC2" s="553"/>
      <c r="AD2" s="553"/>
      <c r="AE2" s="553"/>
      <c r="AF2" s="553"/>
      <c r="AG2" s="553"/>
      <c r="AH2" s="553"/>
      <c r="AI2" s="553"/>
      <c r="AJ2" s="553"/>
    </row>
    <row r="3" spans="1:44" s="109" customFormat="1" ht="16.5" customHeight="1" x14ac:dyDescent="0.25">
      <c r="A3" s="640" t="str">
        <f>+'24-03-341 Ind. Proy'!A3:AJ3</f>
        <v>EJECUCIÓN AL 31 DE MARZO DE 2021</v>
      </c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</row>
    <row r="4" spans="1:44" s="109" customFormat="1" ht="16.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</row>
    <row r="5" spans="1:44" ht="17.25" customHeight="1" x14ac:dyDescent="0.25">
      <c r="A5" s="665" t="s">
        <v>103</v>
      </c>
      <c r="B5" s="665"/>
      <c r="C5" s="665"/>
      <c r="D5" s="665"/>
      <c r="E5" s="665"/>
      <c r="F5" s="665"/>
      <c r="G5" s="665"/>
      <c r="H5" s="665"/>
      <c r="I5" s="665"/>
      <c r="J5" s="665"/>
      <c r="K5" s="665"/>
      <c r="L5" s="665"/>
      <c r="M5" s="665"/>
      <c r="N5" s="665"/>
      <c r="O5" s="665"/>
      <c r="P5" s="665"/>
      <c r="Q5" s="665"/>
      <c r="R5" s="665"/>
      <c r="S5" s="665"/>
      <c r="T5" s="665"/>
      <c r="U5" s="665"/>
      <c r="V5" s="665"/>
      <c r="W5" s="665"/>
      <c r="X5" s="665"/>
      <c r="Y5" s="665"/>
      <c r="Z5" s="665"/>
      <c r="AA5" s="665"/>
      <c r="AB5" s="665"/>
      <c r="AC5" s="665"/>
      <c r="AD5" s="665"/>
      <c r="AE5" s="665"/>
      <c r="AF5" s="665"/>
      <c r="AG5" s="665"/>
      <c r="AH5" s="665"/>
      <c r="AI5" s="665"/>
      <c r="AJ5" s="665"/>
    </row>
    <row r="6" spans="1:44" s="115" customFormat="1" ht="15" customHeight="1" x14ac:dyDescent="0.25">
      <c r="A6" s="562" t="s">
        <v>1</v>
      </c>
      <c r="B6" s="563" t="s">
        <v>76</v>
      </c>
      <c r="C6" s="563" t="s">
        <v>21</v>
      </c>
      <c r="D6" s="563" t="s">
        <v>3</v>
      </c>
      <c r="E6" s="562" t="s">
        <v>4</v>
      </c>
      <c r="F6" s="563" t="s">
        <v>5</v>
      </c>
      <c r="G6" s="562" t="s">
        <v>6</v>
      </c>
      <c r="H6" s="562" t="s">
        <v>7</v>
      </c>
      <c r="I6" s="562"/>
      <c r="J6" s="559" t="s">
        <v>8</v>
      </c>
      <c r="K6" s="559" t="s">
        <v>9</v>
      </c>
      <c r="L6" s="562" t="s">
        <v>10</v>
      </c>
      <c r="M6" s="570" t="s">
        <v>11</v>
      </c>
      <c r="N6" s="571"/>
      <c r="O6" s="572"/>
      <c r="P6" s="562" t="s">
        <v>12</v>
      </c>
      <c r="Q6" s="563" t="s">
        <v>13</v>
      </c>
      <c r="R6" s="565" t="s">
        <v>14</v>
      </c>
      <c r="S6" s="565"/>
      <c r="T6" s="565"/>
      <c r="U6" s="559" t="s">
        <v>15</v>
      </c>
      <c r="V6" s="565" t="s">
        <v>14</v>
      </c>
      <c r="W6" s="565"/>
      <c r="X6" s="565"/>
      <c r="Y6" s="559" t="s">
        <v>16</v>
      </c>
      <c r="Z6" s="565" t="s">
        <v>14</v>
      </c>
      <c r="AA6" s="565"/>
      <c r="AB6" s="565"/>
      <c r="AC6" s="559" t="s">
        <v>17</v>
      </c>
      <c r="AD6" s="565" t="s">
        <v>14</v>
      </c>
      <c r="AE6" s="565"/>
      <c r="AF6" s="565"/>
      <c r="AG6" s="559" t="s">
        <v>18</v>
      </c>
      <c r="AH6" s="559" t="s">
        <v>19</v>
      </c>
      <c r="AI6" s="561" t="s">
        <v>20</v>
      </c>
      <c r="AJ6" s="561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5.5" x14ac:dyDescent="0.25">
      <c r="A7" s="562"/>
      <c r="B7" s="564"/>
      <c r="C7" s="564"/>
      <c r="D7" s="564"/>
      <c r="E7" s="562"/>
      <c r="F7" s="564"/>
      <c r="G7" s="562"/>
      <c r="H7" s="525" t="s">
        <v>22</v>
      </c>
      <c r="I7" s="525" t="s">
        <v>23</v>
      </c>
      <c r="J7" s="560"/>
      <c r="K7" s="560"/>
      <c r="L7" s="562"/>
      <c r="M7" s="526" t="s">
        <v>24</v>
      </c>
      <c r="N7" s="526" t="s">
        <v>25</v>
      </c>
      <c r="O7" s="526" t="s">
        <v>26</v>
      </c>
      <c r="P7" s="562"/>
      <c r="Q7" s="564"/>
      <c r="R7" s="526" t="s">
        <v>27</v>
      </c>
      <c r="S7" s="526" t="s">
        <v>28</v>
      </c>
      <c r="T7" s="526" t="s">
        <v>29</v>
      </c>
      <c r="U7" s="560"/>
      <c r="V7" s="526" t="s">
        <v>30</v>
      </c>
      <c r="W7" s="526" t="s">
        <v>31</v>
      </c>
      <c r="X7" s="526" t="s">
        <v>93</v>
      </c>
      <c r="Y7" s="560"/>
      <c r="Z7" s="526" t="s">
        <v>32</v>
      </c>
      <c r="AA7" s="526" t="s">
        <v>33</v>
      </c>
      <c r="AB7" s="526" t="s">
        <v>34</v>
      </c>
      <c r="AC7" s="560"/>
      <c r="AD7" s="526" t="s">
        <v>35</v>
      </c>
      <c r="AE7" s="526" t="s">
        <v>36</v>
      </c>
      <c r="AF7" s="526" t="s">
        <v>37</v>
      </c>
      <c r="AG7" s="560"/>
      <c r="AH7" s="560"/>
      <c r="AI7" s="527" t="s">
        <v>38</v>
      </c>
      <c r="AJ7" s="527" t="s">
        <v>39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25">
      <c r="A8" s="605" t="s">
        <v>40</v>
      </c>
      <c r="B8" s="597"/>
      <c r="C8" s="597"/>
      <c r="D8" s="597"/>
      <c r="E8" s="598"/>
      <c r="F8" s="17"/>
      <c r="G8" s="18"/>
      <c r="H8" s="19"/>
      <c r="I8" s="19"/>
      <c r="J8" s="75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32"/>
      <c r="AJ8" s="232"/>
    </row>
    <row r="9" spans="1:44" ht="12.75" hidden="1" customHeight="1" outlineLevel="1" x14ac:dyDescent="0.25">
      <c r="A9" s="25">
        <v>1</v>
      </c>
      <c r="B9" s="26"/>
      <c r="C9" s="27"/>
      <c r="D9" s="28"/>
      <c r="E9" s="29"/>
      <c r="F9" s="29"/>
      <c r="G9" s="29"/>
      <c r="H9" s="28"/>
      <c r="I9" s="28"/>
      <c r="J9" s="576"/>
      <c r="K9" s="30"/>
      <c r="L9" s="29"/>
      <c r="M9" s="31"/>
      <c r="N9" s="31"/>
      <c r="O9" s="31"/>
      <c r="P9" s="29"/>
      <c r="Q9" s="29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233">
        <f>IF(ISERROR(AH9/J9),0,AH9/J9)</f>
        <v>0</v>
      </c>
      <c r="AJ9" s="233" t="str">
        <f>IF(ISERROR(AH9/$AH$72),"-",AH9/$AH$72)</f>
        <v>-</v>
      </c>
      <c r="AK9" s="109"/>
      <c r="AL9" s="109"/>
      <c r="AM9" s="109"/>
      <c r="AN9" s="109"/>
      <c r="AO9" s="109"/>
      <c r="AP9" s="109"/>
      <c r="AQ9" s="109"/>
      <c r="AR9" s="109"/>
    </row>
    <row r="10" spans="1:44" ht="12.75" hidden="1" customHeight="1" outlineLevel="1" x14ac:dyDescent="0.25">
      <c r="A10" s="25">
        <v>2</v>
      </c>
      <c r="B10" s="26"/>
      <c r="C10" s="35"/>
      <c r="D10" s="36"/>
      <c r="E10" s="37"/>
      <c r="F10" s="29"/>
      <c r="G10" s="29"/>
      <c r="H10" s="28"/>
      <c r="I10" s="28"/>
      <c r="J10" s="577"/>
      <c r="K10" s="38"/>
      <c r="L10" s="37"/>
      <c r="M10" s="31"/>
      <c r="N10" s="31"/>
      <c r="O10" s="31"/>
      <c r="P10" s="37"/>
      <c r="Q10" s="37"/>
      <c r="R10" s="31"/>
      <c r="S10" s="31"/>
      <c r="T10" s="31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233">
        <f>IF(ISERROR(AH10/J10),0,AH10/J10)</f>
        <v>0</v>
      </c>
      <c r="AJ10" s="233" t="str">
        <f>IF(ISERROR(AH10/$AH$72),"-",AH10/$AH$72)</f>
        <v>-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s="74" customFormat="1" ht="12.75" customHeight="1" collapsed="1" x14ac:dyDescent="0.25">
      <c r="A11" s="599" t="s">
        <v>41</v>
      </c>
      <c r="B11" s="600"/>
      <c r="C11" s="601"/>
      <c r="D11" s="601"/>
      <c r="E11" s="601"/>
      <c r="F11" s="601"/>
      <c r="G11" s="601"/>
      <c r="H11" s="601"/>
      <c r="I11" s="602"/>
      <c r="J11" s="455">
        <f>SUM(J9:J10)</f>
        <v>0</v>
      </c>
      <c r="K11" s="455">
        <f>SUM(K9:K10)</f>
        <v>0</v>
      </c>
      <c r="L11" s="456"/>
      <c r="M11" s="455">
        <f>SUM(M9:M10)</f>
        <v>0</v>
      </c>
      <c r="N11" s="455">
        <f>SUM(N9:N10)</f>
        <v>0</v>
      </c>
      <c r="O11" s="455">
        <f>SUM(O9:O10)</f>
        <v>0</v>
      </c>
      <c r="P11" s="457"/>
      <c r="Q11" s="458"/>
      <c r="R11" s="455">
        <f t="shared" ref="R11:AH11" si="0">SUM(R9:R10)</f>
        <v>0</v>
      </c>
      <c r="S11" s="455">
        <f t="shared" si="0"/>
        <v>0</v>
      </c>
      <c r="T11" s="455">
        <f t="shared" si="0"/>
        <v>0</v>
      </c>
      <c r="U11" s="455">
        <f t="shared" si="0"/>
        <v>0</v>
      </c>
      <c r="V11" s="455">
        <f t="shared" si="0"/>
        <v>0</v>
      </c>
      <c r="W11" s="455">
        <f t="shared" si="0"/>
        <v>0</v>
      </c>
      <c r="X11" s="455">
        <f t="shared" si="0"/>
        <v>0</v>
      </c>
      <c r="Y11" s="455">
        <f t="shared" si="0"/>
        <v>0</v>
      </c>
      <c r="Z11" s="455">
        <f t="shared" si="0"/>
        <v>0</v>
      </c>
      <c r="AA11" s="455">
        <f t="shared" si="0"/>
        <v>0</v>
      </c>
      <c r="AB11" s="455">
        <f t="shared" si="0"/>
        <v>0</v>
      </c>
      <c r="AC11" s="455">
        <f t="shared" si="0"/>
        <v>0</v>
      </c>
      <c r="AD11" s="455">
        <f t="shared" si="0"/>
        <v>0</v>
      </c>
      <c r="AE11" s="455">
        <f t="shared" si="0"/>
        <v>0</v>
      </c>
      <c r="AF11" s="455">
        <f t="shared" si="0"/>
        <v>0</v>
      </c>
      <c r="AG11" s="455">
        <f t="shared" si="0"/>
        <v>0</v>
      </c>
      <c r="AH11" s="455">
        <f t="shared" si="0"/>
        <v>0</v>
      </c>
      <c r="AI11" s="493">
        <f>IF(ISERROR(AH11/J11),0,AH11/J11)</f>
        <v>0</v>
      </c>
      <c r="AJ11" s="493">
        <f>IF(ISERROR(AH11/$AH$72),0,AH11/$AH$72)</f>
        <v>0</v>
      </c>
      <c r="AK11" s="109"/>
      <c r="AL11" s="109"/>
      <c r="AM11" s="109"/>
      <c r="AN11" s="109"/>
      <c r="AO11" s="109"/>
      <c r="AP11" s="109"/>
      <c r="AQ11" s="109"/>
      <c r="AR11" s="109"/>
    </row>
    <row r="12" spans="1:44" ht="12.75" customHeight="1" x14ac:dyDescent="0.25">
      <c r="A12" s="590" t="s">
        <v>42</v>
      </c>
      <c r="B12" s="591"/>
      <c r="C12" s="591"/>
      <c r="D12" s="591"/>
      <c r="E12" s="592"/>
      <c r="F12" s="17"/>
      <c r="G12" s="18"/>
      <c r="H12" s="19"/>
      <c r="I12" s="19"/>
      <c r="J12" s="76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32"/>
      <c r="AJ12" s="232"/>
    </row>
    <row r="13" spans="1:44" ht="12.75" hidden="1" customHeight="1" outlineLevel="1" x14ac:dyDescent="0.25">
      <c r="A13" s="25">
        <v>1</v>
      </c>
      <c r="B13" s="26"/>
      <c r="C13" s="27"/>
      <c r="D13" s="28"/>
      <c r="E13" s="29"/>
      <c r="F13" s="29"/>
      <c r="G13" s="29"/>
      <c r="H13" s="28"/>
      <c r="I13" s="28"/>
      <c r="J13" s="581"/>
      <c r="K13" s="30"/>
      <c r="L13" s="29" t="s">
        <v>82</v>
      </c>
      <c r="M13" s="31"/>
      <c r="N13" s="31"/>
      <c r="O13" s="31"/>
      <c r="P13" s="29"/>
      <c r="Q13" s="29"/>
      <c r="R13" s="31"/>
      <c r="S13" s="31"/>
      <c r="T13" s="31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233">
        <f>IF(ISERROR(AH13/J13),0,AH13/J13)</f>
        <v>0</v>
      </c>
      <c r="AJ13" s="233" t="str">
        <f>IF(ISERROR(AH13/$AH$72),"-",AH13/$AH$72)</f>
        <v>-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hidden="1" customHeight="1" outlineLevel="1" x14ac:dyDescent="0.25">
      <c r="A14" s="25">
        <v>2</v>
      </c>
      <c r="B14" s="26"/>
      <c r="C14" s="35"/>
      <c r="D14" s="36"/>
      <c r="E14" s="37"/>
      <c r="F14" s="37"/>
      <c r="G14" s="37"/>
      <c r="H14" s="36"/>
      <c r="I14" s="36"/>
      <c r="J14" s="642"/>
      <c r="K14" s="38"/>
      <c r="L14" s="37"/>
      <c r="M14" s="31"/>
      <c r="N14" s="31"/>
      <c r="O14" s="31"/>
      <c r="P14" s="37"/>
      <c r="Q14" s="37"/>
      <c r="R14" s="31"/>
      <c r="S14" s="31"/>
      <c r="T14" s="31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233">
        <f>IF(ISERROR(AH14/J14),0,AH14/J14)</f>
        <v>0</v>
      </c>
      <c r="AJ14" s="233" t="str">
        <f>IF(ISERROR(AH14/$AH$72),"-",AH14/$AH$72)</f>
        <v>-</v>
      </c>
      <c r="AK14" s="109"/>
      <c r="AL14" s="109"/>
      <c r="AM14" s="109"/>
      <c r="AN14" s="109"/>
      <c r="AO14" s="109"/>
      <c r="AP14" s="109"/>
      <c r="AQ14" s="109"/>
      <c r="AR14" s="109"/>
    </row>
    <row r="15" spans="1:44" s="74" customFormat="1" ht="12.75" customHeight="1" collapsed="1" x14ac:dyDescent="0.25">
      <c r="A15" s="599" t="s">
        <v>43</v>
      </c>
      <c r="B15" s="600"/>
      <c r="C15" s="601"/>
      <c r="D15" s="601"/>
      <c r="E15" s="601"/>
      <c r="F15" s="601"/>
      <c r="G15" s="601"/>
      <c r="H15" s="601"/>
      <c r="I15" s="602"/>
      <c r="J15" s="455">
        <f>SUM(J13:J14)</f>
        <v>0</v>
      </c>
      <c r="K15" s="455">
        <f>SUM(K13:K14)</f>
        <v>0</v>
      </c>
      <c r="L15" s="456"/>
      <c r="M15" s="455">
        <f>SUM(M13:M14)</f>
        <v>0</v>
      </c>
      <c r="N15" s="455">
        <f>SUM(N13:N14)</f>
        <v>0</v>
      </c>
      <c r="O15" s="455">
        <f>SUM(O13:O14)</f>
        <v>0</v>
      </c>
      <c r="P15" s="457"/>
      <c r="Q15" s="458"/>
      <c r="R15" s="455">
        <f t="shared" ref="R15:AH15" si="1">SUM(R13:R14)</f>
        <v>0</v>
      </c>
      <c r="S15" s="455">
        <f t="shared" si="1"/>
        <v>0</v>
      </c>
      <c r="T15" s="455">
        <f t="shared" si="1"/>
        <v>0</v>
      </c>
      <c r="U15" s="455">
        <f t="shared" si="1"/>
        <v>0</v>
      </c>
      <c r="V15" s="455">
        <f t="shared" si="1"/>
        <v>0</v>
      </c>
      <c r="W15" s="455">
        <f t="shared" si="1"/>
        <v>0</v>
      </c>
      <c r="X15" s="455">
        <f t="shared" si="1"/>
        <v>0</v>
      </c>
      <c r="Y15" s="455">
        <f t="shared" si="1"/>
        <v>0</v>
      </c>
      <c r="Z15" s="455">
        <f t="shared" si="1"/>
        <v>0</v>
      </c>
      <c r="AA15" s="455">
        <f t="shared" si="1"/>
        <v>0</v>
      </c>
      <c r="AB15" s="455">
        <f t="shared" si="1"/>
        <v>0</v>
      </c>
      <c r="AC15" s="455">
        <f t="shared" si="1"/>
        <v>0</v>
      </c>
      <c r="AD15" s="455">
        <f t="shared" si="1"/>
        <v>0</v>
      </c>
      <c r="AE15" s="455">
        <f t="shared" si="1"/>
        <v>0</v>
      </c>
      <c r="AF15" s="455">
        <f t="shared" si="1"/>
        <v>0</v>
      </c>
      <c r="AG15" s="455">
        <f t="shared" si="1"/>
        <v>0</v>
      </c>
      <c r="AH15" s="455">
        <f t="shared" si="1"/>
        <v>0</v>
      </c>
      <c r="AI15" s="493">
        <f>IF(ISERROR(AH15/J15),0,AH15/J15)</f>
        <v>0</v>
      </c>
      <c r="AJ15" s="493">
        <f>IF(ISERROR(AH15/$AH$72),0,AH15/$AH$72)</f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ht="12.75" customHeight="1" x14ac:dyDescent="0.25">
      <c r="A16" s="590" t="s">
        <v>44</v>
      </c>
      <c r="B16" s="591"/>
      <c r="C16" s="591"/>
      <c r="D16" s="591"/>
      <c r="E16" s="592"/>
      <c r="F16" s="17"/>
      <c r="G16" s="18"/>
      <c r="H16" s="19"/>
      <c r="I16" s="19"/>
      <c r="J16" s="75"/>
      <c r="K16" s="20"/>
      <c r="L16" s="21"/>
      <c r="M16" s="22"/>
      <c r="N16" s="22"/>
      <c r="O16" s="22"/>
      <c r="P16" s="18"/>
      <c r="Q16" s="23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32"/>
      <c r="AJ16" s="232"/>
    </row>
    <row r="17" spans="1:44" ht="12.75" hidden="1" customHeight="1" outlineLevel="1" x14ac:dyDescent="0.25">
      <c r="A17" s="25">
        <v>1</v>
      </c>
      <c r="B17" s="26"/>
      <c r="C17" s="27"/>
      <c r="D17" s="28"/>
      <c r="E17" s="29"/>
      <c r="F17" s="29"/>
      <c r="G17" s="29"/>
      <c r="H17" s="28"/>
      <c r="I17" s="28"/>
      <c r="J17" s="576"/>
      <c r="K17" s="30"/>
      <c r="L17" s="29" t="s">
        <v>82</v>
      </c>
      <c r="M17" s="31"/>
      <c r="N17" s="31"/>
      <c r="O17" s="31"/>
      <c r="P17" s="29"/>
      <c r="Q17" s="29"/>
      <c r="R17" s="31"/>
      <c r="S17" s="31"/>
      <c r="T17" s="31"/>
      <c r="U17" s="32">
        <f>SUM(R17:T17)</f>
        <v>0</v>
      </c>
      <c r="V17" s="31"/>
      <c r="W17" s="31"/>
      <c r="X17" s="31"/>
      <c r="Y17" s="32">
        <f>SUM(V17:X17)</f>
        <v>0</v>
      </c>
      <c r="Z17" s="31"/>
      <c r="AA17" s="31"/>
      <c r="AB17" s="31"/>
      <c r="AC17" s="32">
        <f>SUM(Z17:AB17)</f>
        <v>0</v>
      </c>
      <c r="AD17" s="31"/>
      <c r="AE17" s="31"/>
      <c r="AF17" s="31"/>
      <c r="AG17" s="32">
        <f>SUM(AD17:AF17)</f>
        <v>0</v>
      </c>
      <c r="AH17" s="32">
        <f>SUM(U17,Y17,AC17,AG17)</f>
        <v>0</v>
      </c>
      <c r="AI17" s="233">
        <f>IF(ISERROR(AH17/J17),0,AH17/J17)</f>
        <v>0</v>
      </c>
      <c r="AJ17" s="233" t="str">
        <f>IF(ISERROR(AH17/$AH$72),"-",AH17/$AH$72)</f>
        <v>-</v>
      </c>
      <c r="AK17" s="109"/>
      <c r="AL17" s="109"/>
      <c r="AM17" s="109"/>
      <c r="AN17" s="109"/>
      <c r="AO17" s="109"/>
      <c r="AP17" s="109"/>
      <c r="AQ17" s="109"/>
      <c r="AR17" s="109"/>
    </row>
    <row r="18" spans="1:44" ht="12.75" hidden="1" customHeight="1" outlineLevel="1" x14ac:dyDescent="0.25">
      <c r="A18" s="25">
        <v>2</v>
      </c>
      <c r="B18" s="26"/>
      <c r="C18" s="35"/>
      <c r="D18" s="36"/>
      <c r="E18" s="37"/>
      <c r="F18" s="37"/>
      <c r="G18" s="37"/>
      <c r="H18" s="36"/>
      <c r="I18" s="36"/>
      <c r="J18" s="623"/>
      <c r="K18" s="38"/>
      <c r="L18" s="37"/>
      <c r="M18" s="31"/>
      <c r="N18" s="31"/>
      <c r="O18" s="31"/>
      <c r="P18" s="37"/>
      <c r="Q18" s="37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233">
        <f>IF(ISERROR(AH18/J18),0,AH18/J18)</f>
        <v>0</v>
      </c>
      <c r="AJ18" s="233" t="str">
        <f>IF(ISERROR(AH18/$AH$72),"-",AH18/$AH$72)</f>
        <v>-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s="74" customFormat="1" ht="12.75" customHeight="1" collapsed="1" x14ac:dyDescent="0.25">
      <c r="A19" s="599" t="s">
        <v>45</v>
      </c>
      <c r="B19" s="600"/>
      <c r="C19" s="601"/>
      <c r="D19" s="601"/>
      <c r="E19" s="601"/>
      <c r="F19" s="601"/>
      <c r="G19" s="601"/>
      <c r="H19" s="601"/>
      <c r="I19" s="602"/>
      <c r="J19" s="455">
        <f>SUM(J17:J18)</f>
        <v>0</v>
      </c>
      <c r="K19" s="455">
        <f>SUM(K17:K18)</f>
        <v>0</v>
      </c>
      <c r="L19" s="456"/>
      <c r="M19" s="455">
        <f>SUM(M17:M18)</f>
        <v>0</v>
      </c>
      <c r="N19" s="455">
        <f>SUM(N17:N18)</f>
        <v>0</v>
      </c>
      <c r="O19" s="455">
        <f>SUM(O17:O18)</f>
        <v>0</v>
      </c>
      <c r="P19" s="457"/>
      <c r="Q19" s="458"/>
      <c r="R19" s="455">
        <f t="shared" ref="R19:AH19" si="2">SUM(R17:R18)</f>
        <v>0</v>
      </c>
      <c r="S19" s="455">
        <f t="shared" si="2"/>
        <v>0</v>
      </c>
      <c r="T19" s="455">
        <f t="shared" si="2"/>
        <v>0</v>
      </c>
      <c r="U19" s="455">
        <f t="shared" si="2"/>
        <v>0</v>
      </c>
      <c r="V19" s="455">
        <f t="shared" si="2"/>
        <v>0</v>
      </c>
      <c r="W19" s="455">
        <f t="shared" si="2"/>
        <v>0</v>
      </c>
      <c r="X19" s="455">
        <f t="shared" si="2"/>
        <v>0</v>
      </c>
      <c r="Y19" s="455">
        <f t="shared" si="2"/>
        <v>0</v>
      </c>
      <c r="Z19" s="455">
        <f t="shared" si="2"/>
        <v>0</v>
      </c>
      <c r="AA19" s="455">
        <f t="shared" si="2"/>
        <v>0</v>
      </c>
      <c r="AB19" s="455">
        <f t="shared" si="2"/>
        <v>0</v>
      </c>
      <c r="AC19" s="455">
        <f t="shared" si="2"/>
        <v>0</v>
      </c>
      <c r="AD19" s="455">
        <f t="shared" si="2"/>
        <v>0</v>
      </c>
      <c r="AE19" s="455">
        <f t="shared" si="2"/>
        <v>0</v>
      </c>
      <c r="AF19" s="455">
        <f t="shared" si="2"/>
        <v>0</v>
      </c>
      <c r="AG19" s="455">
        <f t="shared" si="2"/>
        <v>0</v>
      </c>
      <c r="AH19" s="455">
        <f t="shared" si="2"/>
        <v>0</v>
      </c>
      <c r="AI19" s="493">
        <f>IF(ISERROR(AH19/J19),0,AH19/J19)</f>
        <v>0</v>
      </c>
      <c r="AJ19" s="493">
        <f>IF(ISERROR(AH19/$AH$72),0,AH19/$AH$72)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customHeight="1" x14ac:dyDescent="0.25">
      <c r="A20" s="590" t="s">
        <v>46</v>
      </c>
      <c r="B20" s="591"/>
      <c r="C20" s="591"/>
      <c r="D20" s="591"/>
      <c r="E20" s="592"/>
      <c r="F20" s="17"/>
      <c r="G20" s="18"/>
      <c r="H20" s="19"/>
      <c r="I20" s="19"/>
      <c r="J20" s="75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32"/>
      <c r="AJ20" s="232"/>
    </row>
    <row r="21" spans="1:44" ht="12.75" hidden="1" customHeight="1" outlineLevel="1" x14ac:dyDescent="0.25">
      <c r="A21" s="25">
        <v>1</v>
      </c>
      <c r="B21" s="26"/>
      <c r="C21" s="27"/>
      <c r="D21" s="28"/>
      <c r="E21" s="29"/>
      <c r="F21" s="29"/>
      <c r="G21" s="29"/>
      <c r="H21" s="28"/>
      <c r="I21" s="28"/>
      <c r="J21" s="576"/>
      <c r="K21" s="30"/>
      <c r="L21" s="29" t="s">
        <v>82</v>
      </c>
      <c r="M21" s="31"/>
      <c r="N21" s="31"/>
      <c r="O21" s="31"/>
      <c r="P21" s="29"/>
      <c r="Q21" s="29"/>
      <c r="R21" s="31"/>
      <c r="S21" s="31"/>
      <c r="T21" s="31"/>
      <c r="U21" s="32">
        <f>SUM(R21:T21)</f>
        <v>0</v>
      </c>
      <c r="V21" s="31"/>
      <c r="W21" s="31"/>
      <c r="X21" s="31"/>
      <c r="Y21" s="32">
        <f>SUM(V21:X21)</f>
        <v>0</v>
      </c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233">
        <f>IF(ISERROR(AH21/J21),0,AH21/J21)</f>
        <v>0</v>
      </c>
      <c r="AJ21" s="233" t="str">
        <f>IF(ISERROR(AH21/$AH$72),"-",AH21/$AH$72)</f>
        <v>-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ht="12.75" hidden="1" customHeight="1" outlineLevel="1" x14ac:dyDescent="0.25">
      <c r="A22" s="25">
        <v>2</v>
      </c>
      <c r="B22" s="26"/>
      <c r="C22" s="35"/>
      <c r="D22" s="36"/>
      <c r="E22" s="37"/>
      <c r="F22" s="37"/>
      <c r="G22" s="37"/>
      <c r="H22" s="36"/>
      <c r="I22" s="36"/>
      <c r="J22" s="623"/>
      <c r="K22" s="38"/>
      <c r="L22" s="37"/>
      <c r="M22" s="31"/>
      <c r="N22" s="31"/>
      <c r="O22" s="31"/>
      <c r="P22" s="37"/>
      <c r="Q22" s="37"/>
      <c r="R22" s="31"/>
      <c r="S22" s="31"/>
      <c r="T22" s="31"/>
      <c r="U22" s="32">
        <f>SUM(R22:T22)</f>
        <v>0</v>
      </c>
      <c r="V22" s="31"/>
      <c r="W22" s="31"/>
      <c r="X22" s="31"/>
      <c r="Y22" s="32">
        <f>SUM(V22:X22)</f>
        <v>0</v>
      </c>
      <c r="Z22" s="31"/>
      <c r="AA22" s="31"/>
      <c r="AB22" s="31"/>
      <c r="AC22" s="32">
        <f>SUM(Z22:AB22)</f>
        <v>0</v>
      </c>
      <c r="AD22" s="31"/>
      <c r="AE22" s="31"/>
      <c r="AF22" s="31"/>
      <c r="AG22" s="32">
        <f>SUM(AD22:AF22)</f>
        <v>0</v>
      </c>
      <c r="AH22" s="32">
        <f>SUM(U22,Y22,AC22,AG22)</f>
        <v>0</v>
      </c>
      <c r="AI22" s="233">
        <f>IF(ISERROR(AH22/J22),0,AH22/J22)</f>
        <v>0</v>
      </c>
      <c r="AJ22" s="233" t="str">
        <f>IF(ISERROR(AH22/$AH$72),"-",AH22/$AH$72)</f>
        <v>-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s="74" customFormat="1" ht="12.75" customHeight="1" collapsed="1" x14ac:dyDescent="0.25">
      <c r="A23" s="599" t="s">
        <v>47</v>
      </c>
      <c r="B23" s="600"/>
      <c r="C23" s="601"/>
      <c r="D23" s="601"/>
      <c r="E23" s="601"/>
      <c r="F23" s="601"/>
      <c r="G23" s="601"/>
      <c r="H23" s="601"/>
      <c r="I23" s="602"/>
      <c r="J23" s="455">
        <f>SUM(J21:J22)</f>
        <v>0</v>
      </c>
      <c r="K23" s="455">
        <f>SUM(K21:K22)</f>
        <v>0</v>
      </c>
      <c r="L23" s="456"/>
      <c r="M23" s="455">
        <f>SUM(M21:M22)</f>
        <v>0</v>
      </c>
      <c r="N23" s="455">
        <f>SUM(N21:N22)</f>
        <v>0</v>
      </c>
      <c r="O23" s="455">
        <f>SUM(O21:O22)</f>
        <v>0</v>
      </c>
      <c r="P23" s="457"/>
      <c r="Q23" s="458"/>
      <c r="R23" s="455">
        <f t="shared" ref="R23:AH23" si="3">SUM(R21:R22)</f>
        <v>0</v>
      </c>
      <c r="S23" s="455">
        <f t="shared" si="3"/>
        <v>0</v>
      </c>
      <c r="T23" s="455">
        <f t="shared" si="3"/>
        <v>0</v>
      </c>
      <c r="U23" s="455">
        <f t="shared" si="3"/>
        <v>0</v>
      </c>
      <c r="V23" s="455">
        <f t="shared" si="3"/>
        <v>0</v>
      </c>
      <c r="W23" s="455">
        <f t="shared" si="3"/>
        <v>0</v>
      </c>
      <c r="X23" s="455">
        <f t="shared" si="3"/>
        <v>0</v>
      </c>
      <c r="Y23" s="455">
        <f t="shared" si="3"/>
        <v>0</v>
      </c>
      <c r="Z23" s="455">
        <f t="shared" si="3"/>
        <v>0</v>
      </c>
      <c r="AA23" s="455">
        <f t="shared" si="3"/>
        <v>0</v>
      </c>
      <c r="AB23" s="455">
        <f t="shared" si="3"/>
        <v>0</v>
      </c>
      <c r="AC23" s="455">
        <f t="shared" si="3"/>
        <v>0</v>
      </c>
      <c r="AD23" s="455">
        <f t="shared" si="3"/>
        <v>0</v>
      </c>
      <c r="AE23" s="455">
        <f t="shared" si="3"/>
        <v>0</v>
      </c>
      <c r="AF23" s="455">
        <f t="shared" si="3"/>
        <v>0</v>
      </c>
      <c r="AG23" s="455">
        <f t="shared" si="3"/>
        <v>0</v>
      </c>
      <c r="AH23" s="455">
        <f t="shared" si="3"/>
        <v>0</v>
      </c>
      <c r="AI23" s="493">
        <f>IF(ISERROR(AH23/J23),0,AH23/J23)</f>
        <v>0</v>
      </c>
      <c r="AJ23" s="493">
        <f>IF(ISERROR(AH23/$AH$72),0,AH23/$AH$72)</f>
        <v>0</v>
      </c>
      <c r="AK23" s="109"/>
      <c r="AL23" s="109"/>
      <c r="AM23" s="109"/>
      <c r="AN23" s="109"/>
      <c r="AO23" s="109"/>
      <c r="AP23" s="109"/>
      <c r="AQ23" s="109"/>
      <c r="AR23" s="109"/>
    </row>
    <row r="24" spans="1:44" ht="12.75" customHeight="1" x14ac:dyDescent="0.25">
      <c r="A24" s="590" t="s">
        <v>48</v>
      </c>
      <c r="B24" s="591"/>
      <c r="C24" s="591"/>
      <c r="D24" s="591"/>
      <c r="E24" s="592"/>
      <c r="F24" s="517"/>
      <c r="G24" s="518"/>
      <c r="H24" s="520"/>
      <c r="I24" s="520"/>
      <c r="J24" s="75"/>
      <c r="K24" s="20"/>
      <c r="L24" s="21"/>
      <c r="M24" s="22"/>
      <c r="N24" s="22"/>
      <c r="O24" s="22"/>
      <c r="P24" s="18"/>
      <c r="Q24" s="23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32"/>
      <c r="AJ24" s="232"/>
    </row>
    <row r="25" spans="1:44" hidden="1" outlineLevel="1" x14ac:dyDescent="0.25">
      <c r="A25" s="495">
        <v>1</v>
      </c>
      <c r="B25" s="496"/>
      <c r="C25" s="497"/>
      <c r="D25" s="498"/>
      <c r="E25" s="499"/>
      <c r="F25" s="500"/>
      <c r="G25" s="500"/>
      <c r="H25" s="501"/>
      <c r="I25" s="501"/>
      <c r="J25" s="576"/>
      <c r="K25" s="57"/>
      <c r="L25" s="29" t="s">
        <v>82</v>
      </c>
      <c r="M25" s="56"/>
      <c r="N25" s="63"/>
      <c r="O25" s="56"/>
      <c r="P25" s="52"/>
      <c r="Q25" s="52"/>
      <c r="R25" s="31"/>
      <c r="S25" s="31"/>
      <c r="T25" s="31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>
        <v>0</v>
      </c>
      <c r="AF25" s="31">
        <v>0</v>
      </c>
      <c r="AG25" s="32">
        <f>SUM(AD25:AF25)</f>
        <v>0</v>
      </c>
      <c r="AH25" s="32">
        <f>SUM(U25,Y25,AC25,AG25)</f>
        <v>0</v>
      </c>
      <c r="AI25" s="233">
        <f>IF(ISERROR(AH25/J25),0,AH25/J25)</f>
        <v>0</v>
      </c>
      <c r="AJ25" s="233" t="str">
        <f>IF(ISERROR(AH25/$AH$72),"-",AH25/$AH$72)</f>
        <v>-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idden="1" outlineLevel="1" x14ac:dyDescent="0.25">
      <c r="A26" s="495">
        <v>2</v>
      </c>
      <c r="B26" s="496"/>
      <c r="C26" s="502"/>
      <c r="D26" s="503"/>
      <c r="E26" s="504"/>
      <c r="F26" s="500"/>
      <c r="G26" s="500"/>
      <c r="H26" s="503"/>
      <c r="I26" s="501"/>
      <c r="J26" s="577"/>
      <c r="K26" s="58"/>
      <c r="L26" s="1"/>
      <c r="M26" s="56"/>
      <c r="N26" s="63"/>
      <c r="O26" s="56"/>
      <c r="P26" s="52"/>
      <c r="Q26" s="52"/>
      <c r="R26" s="31"/>
      <c r="S26" s="31"/>
      <c r="T26" s="31"/>
      <c r="U26" s="32">
        <f>SUM(R26:T26)</f>
        <v>0</v>
      </c>
      <c r="V26" s="31"/>
      <c r="W26" s="31"/>
      <c r="X26" s="31"/>
      <c r="Y26" s="32">
        <f>SUM(V26:X26)</f>
        <v>0</v>
      </c>
      <c r="Z26" s="31"/>
      <c r="AA26" s="31"/>
      <c r="AB26" s="31"/>
      <c r="AC26" s="32">
        <f>SUM(Z26:AB26)</f>
        <v>0</v>
      </c>
      <c r="AD26" s="31"/>
      <c r="AE26" s="31">
        <v>0</v>
      </c>
      <c r="AF26" s="31">
        <v>0</v>
      </c>
      <c r="AG26" s="32">
        <f>SUM(AD26:AF26)</f>
        <v>0</v>
      </c>
      <c r="AH26" s="32">
        <f>SUM(U26,Y26,AC26,AG26)</f>
        <v>0</v>
      </c>
      <c r="AI26" s="233">
        <f>IF(ISERROR(AH26/J26),0,AH26/J26)</f>
        <v>0</v>
      </c>
      <c r="AJ26" s="233" t="str">
        <f>IF(ISERROR(AH26/$AH$72),"-",AH26/$AH$72)</f>
        <v>-</v>
      </c>
      <c r="AK26" s="109"/>
      <c r="AL26" s="109"/>
      <c r="AM26" s="109"/>
      <c r="AN26" s="109"/>
      <c r="AO26" s="109"/>
      <c r="AP26" s="109"/>
      <c r="AQ26" s="109"/>
      <c r="AR26" s="109"/>
    </row>
    <row r="27" spans="1:44" s="74" customFormat="1" ht="12.75" customHeight="1" collapsed="1" x14ac:dyDescent="0.25">
      <c r="A27" s="599" t="s">
        <v>49</v>
      </c>
      <c r="B27" s="600"/>
      <c r="C27" s="601"/>
      <c r="D27" s="601"/>
      <c r="E27" s="601"/>
      <c r="F27" s="601"/>
      <c r="G27" s="601"/>
      <c r="H27" s="601"/>
      <c r="I27" s="602"/>
      <c r="J27" s="455">
        <f>SUM(J25:J26)</f>
        <v>0</v>
      </c>
      <c r="K27" s="455">
        <f>SUM(K25:K26)</f>
        <v>0</v>
      </c>
      <c r="L27" s="456"/>
      <c r="M27" s="455">
        <f>SUM(M25:M26)</f>
        <v>0</v>
      </c>
      <c r="N27" s="455">
        <f>SUM(N25:N26)</f>
        <v>0</v>
      </c>
      <c r="O27" s="455">
        <f>SUM(O25:O26)</f>
        <v>0</v>
      </c>
      <c r="P27" s="457"/>
      <c r="Q27" s="458"/>
      <c r="R27" s="455">
        <f t="shared" ref="R27:AH27" si="4">SUM(R25:R26)</f>
        <v>0</v>
      </c>
      <c r="S27" s="455">
        <f t="shared" si="4"/>
        <v>0</v>
      </c>
      <c r="T27" s="455">
        <f t="shared" si="4"/>
        <v>0</v>
      </c>
      <c r="U27" s="455">
        <f t="shared" si="4"/>
        <v>0</v>
      </c>
      <c r="V27" s="455">
        <f t="shared" si="4"/>
        <v>0</v>
      </c>
      <c r="W27" s="455">
        <f t="shared" si="4"/>
        <v>0</v>
      </c>
      <c r="X27" s="455">
        <f t="shared" si="4"/>
        <v>0</v>
      </c>
      <c r="Y27" s="455">
        <f t="shared" si="4"/>
        <v>0</v>
      </c>
      <c r="Z27" s="455">
        <f t="shared" si="4"/>
        <v>0</v>
      </c>
      <c r="AA27" s="455">
        <f t="shared" si="4"/>
        <v>0</v>
      </c>
      <c r="AB27" s="455">
        <f t="shared" si="4"/>
        <v>0</v>
      </c>
      <c r="AC27" s="455">
        <f t="shared" si="4"/>
        <v>0</v>
      </c>
      <c r="AD27" s="455">
        <f t="shared" si="4"/>
        <v>0</v>
      </c>
      <c r="AE27" s="455">
        <f t="shared" si="4"/>
        <v>0</v>
      </c>
      <c r="AF27" s="455">
        <f t="shared" si="4"/>
        <v>0</v>
      </c>
      <c r="AG27" s="455">
        <f t="shared" si="4"/>
        <v>0</v>
      </c>
      <c r="AH27" s="455">
        <f t="shared" si="4"/>
        <v>0</v>
      </c>
      <c r="AI27" s="459">
        <f>IF(ISERROR(AH27/J27),0,AH27/J27)</f>
        <v>0</v>
      </c>
      <c r="AJ27" s="459">
        <f>IF(ISERROR(AH27/$AH$72),0,AH27/$AH$72)</f>
        <v>0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ht="12.75" customHeight="1" x14ac:dyDescent="0.25">
      <c r="A28" s="590" t="s">
        <v>50</v>
      </c>
      <c r="B28" s="591"/>
      <c r="C28" s="591"/>
      <c r="D28" s="591"/>
      <c r="E28" s="592"/>
      <c r="F28" s="517"/>
      <c r="G28" s="518"/>
      <c r="H28" s="520"/>
      <c r="I28" s="520"/>
      <c r="J28" s="75"/>
      <c r="K28" s="20"/>
      <c r="L28" s="21"/>
      <c r="M28" s="22"/>
      <c r="N28" s="22"/>
      <c r="O28" s="22"/>
      <c r="P28" s="18"/>
      <c r="Q28" s="23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538"/>
      <c r="AJ28" s="538"/>
    </row>
    <row r="29" spans="1:44" ht="12.75" hidden="1" customHeight="1" outlineLevel="1" x14ac:dyDescent="0.25">
      <c r="A29" s="495">
        <v>1</v>
      </c>
      <c r="B29" s="496"/>
      <c r="C29" s="505"/>
      <c r="D29" s="506"/>
      <c r="E29" s="507"/>
      <c r="F29" s="507"/>
      <c r="G29" s="507"/>
      <c r="H29" s="506"/>
      <c r="I29" s="506"/>
      <c r="J29" s="576"/>
      <c r="K29" s="30"/>
      <c r="L29" s="29" t="s">
        <v>82</v>
      </c>
      <c r="M29" s="31"/>
      <c r="N29" s="31"/>
      <c r="O29" s="31"/>
      <c r="P29" s="29"/>
      <c r="Q29" s="29"/>
      <c r="R29" s="31"/>
      <c r="S29" s="31"/>
      <c r="T29" s="31"/>
      <c r="U29" s="32">
        <f>SUM(R29:T29)</f>
        <v>0</v>
      </c>
      <c r="V29" s="31"/>
      <c r="W29" s="31"/>
      <c r="X29" s="31"/>
      <c r="Y29" s="32">
        <f>SUM(V29:X29)</f>
        <v>0</v>
      </c>
      <c r="Z29" s="31"/>
      <c r="AA29" s="31"/>
      <c r="AB29" s="31"/>
      <c r="AC29" s="32">
        <f>SUM(Z29:AB29)</f>
        <v>0</v>
      </c>
      <c r="AD29" s="31"/>
      <c r="AE29" s="31"/>
      <c r="AF29" s="31"/>
      <c r="AG29" s="32">
        <f>SUM(AD29:AF29)</f>
        <v>0</v>
      </c>
      <c r="AH29" s="32">
        <f>SUM(U29,Y29,AC29,AG29)</f>
        <v>0</v>
      </c>
      <c r="AI29" s="33">
        <f>IF(ISERROR(AH29/J29),0,AH29/J29)</f>
        <v>0</v>
      </c>
      <c r="AJ29" s="33" t="str">
        <f>IF(ISERROR(AH29/$AH$72),"-",AH29/$AH$72)</f>
        <v>-</v>
      </c>
      <c r="AK29" s="109"/>
      <c r="AL29" s="109"/>
      <c r="AM29" s="109"/>
      <c r="AN29" s="109"/>
      <c r="AO29" s="109"/>
      <c r="AP29" s="109"/>
      <c r="AQ29" s="109"/>
      <c r="AR29" s="109"/>
    </row>
    <row r="30" spans="1:44" ht="12.75" hidden="1" customHeight="1" outlineLevel="1" x14ac:dyDescent="0.25">
      <c r="A30" s="495">
        <v>2</v>
      </c>
      <c r="B30" s="496"/>
      <c r="C30" s="508"/>
      <c r="D30" s="509"/>
      <c r="E30" s="510"/>
      <c r="F30" s="510"/>
      <c r="G30" s="510"/>
      <c r="H30" s="509"/>
      <c r="I30" s="509"/>
      <c r="J30" s="623"/>
      <c r="K30" s="38"/>
      <c r="L30" s="37"/>
      <c r="M30" s="31"/>
      <c r="N30" s="31"/>
      <c r="O30" s="31"/>
      <c r="P30" s="37"/>
      <c r="Q30" s="37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3" t="str">
        <f>IF(ISERROR(AH30/$AH$72),"-",AH30/$AH$72)</f>
        <v>-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s="74" customFormat="1" ht="12.75" customHeight="1" collapsed="1" x14ac:dyDescent="0.25">
      <c r="A31" s="599" t="s">
        <v>51</v>
      </c>
      <c r="B31" s="600"/>
      <c r="C31" s="601"/>
      <c r="D31" s="601"/>
      <c r="E31" s="601"/>
      <c r="F31" s="601"/>
      <c r="G31" s="601"/>
      <c r="H31" s="601"/>
      <c r="I31" s="602"/>
      <c r="J31" s="455">
        <f>SUM(J29:J30)</f>
        <v>0</v>
      </c>
      <c r="K31" s="455">
        <f>SUM(K29:K30)</f>
        <v>0</v>
      </c>
      <c r="L31" s="456"/>
      <c r="M31" s="455">
        <f>SUM(M29:M30)</f>
        <v>0</v>
      </c>
      <c r="N31" s="455">
        <f>SUM(N29:N30)</f>
        <v>0</v>
      </c>
      <c r="O31" s="455">
        <f>SUM(O29:O30)</f>
        <v>0</v>
      </c>
      <c r="P31" s="457"/>
      <c r="Q31" s="458"/>
      <c r="R31" s="455">
        <f t="shared" ref="R31:AH31" si="5">SUM(R29:R30)</f>
        <v>0</v>
      </c>
      <c r="S31" s="455">
        <f t="shared" si="5"/>
        <v>0</v>
      </c>
      <c r="T31" s="455">
        <f t="shared" si="5"/>
        <v>0</v>
      </c>
      <c r="U31" s="455">
        <f t="shared" si="5"/>
        <v>0</v>
      </c>
      <c r="V31" s="455">
        <f t="shared" si="5"/>
        <v>0</v>
      </c>
      <c r="W31" s="455">
        <f t="shared" si="5"/>
        <v>0</v>
      </c>
      <c r="X31" s="455">
        <f t="shared" si="5"/>
        <v>0</v>
      </c>
      <c r="Y31" s="455">
        <f t="shared" si="5"/>
        <v>0</v>
      </c>
      <c r="Z31" s="455">
        <f t="shared" si="5"/>
        <v>0</v>
      </c>
      <c r="AA31" s="455">
        <f t="shared" si="5"/>
        <v>0</v>
      </c>
      <c r="AB31" s="455">
        <f t="shared" si="5"/>
        <v>0</v>
      </c>
      <c r="AC31" s="455">
        <f t="shared" si="5"/>
        <v>0</v>
      </c>
      <c r="AD31" s="455">
        <f t="shared" si="5"/>
        <v>0</v>
      </c>
      <c r="AE31" s="455">
        <f t="shared" si="5"/>
        <v>0</v>
      </c>
      <c r="AF31" s="455">
        <f t="shared" si="5"/>
        <v>0</v>
      </c>
      <c r="AG31" s="455">
        <f t="shared" si="5"/>
        <v>0</v>
      </c>
      <c r="AH31" s="455">
        <f t="shared" si="5"/>
        <v>0</v>
      </c>
      <c r="AI31" s="459">
        <f>IF(ISERROR(AH31/J31),0,AH31/J31)</f>
        <v>0</v>
      </c>
      <c r="AJ31" s="459">
        <f>IF(ISERROR(AH31/$AH$72),0,AH31/$AH$72)</f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customHeight="1" x14ac:dyDescent="0.25">
      <c r="A32" s="590" t="s">
        <v>52</v>
      </c>
      <c r="B32" s="591"/>
      <c r="C32" s="591"/>
      <c r="D32" s="591"/>
      <c r="E32" s="592"/>
      <c r="F32" s="517"/>
      <c r="G32" s="518"/>
      <c r="H32" s="520"/>
      <c r="I32" s="520"/>
      <c r="J32" s="75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538"/>
      <c r="AJ32" s="538"/>
    </row>
    <row r="33" spans="1:44" ht="12.75" hidden="1" customHeight="1" outlineLevel="1" x14ac:dyDescent="0.25">
      <c r="A33" s="495">
        <v>1</v>
      </c>
      <c r="B33" s="496"/>
      <c r="C33" s="505"/>
      <c r="D33" s="506"/>
      <c r="E33" s="507"/>
      <c r="F33" s="507"/>
      <c r="G33" s="507"/>
      <c r="H33" s="506"/>
      <c r="I33" s="506"/>
      <c r="J33" s="576"/>
      <c r="K33" s="30"/>
      <c r="L33" s="29" t="s">
        <v>82</v>
      </c>
      <c r="M33" s="31"/>
      <c r="N33" s="31"/>
      <c r="O33" s="31"/>
      <c r="P33" s="29"/>
      <c r="Q33" s="29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IF(ISERROR(AH33/J33),0,AH33/J33)</f>
        <v>0</v>
      </c>
      <c r="AJ33" s="33" t="str">
        <f>IF(ISERROR(AH33/$AH$72),"-",AH33/$AH$72)</f>
        <v>-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ht="12.75" hidden="1" customHeight="1" outlineLevel="1" x14ac:dyDescent="0.25">
      <c r="A34" s="495">
        <v>2</v>
      </c>
      <c r="B34" s="496"/>
      <c r="C34" s="508"/>
      <c r="D34" s="509"/>
      <c r="E34" s="510"/>
      <c r="F34" s="510"/>
      <c r="G34" s="510"/>
      <c r="H34" s="509"/>
      <c r="I34" s="509"/>
      <c r="J34" s="623"/>
      <c r="K34" s="38"/>
      <c r="L34" s="37"/>
      <c r="M34" s="31"/>
      <c r="N34" s="31"/>
      <c r="O34" s="31"/>
      <c r="P34" s="37"/>
      <c r="Q34" s="37"/>
      <c r="R34" s="31"/>
      <c r="S34" s="31"/>
      <c r="T34" s="31"/>
      <c r="U34" s="32">
        <f>SUM(R34:T34)</f>
        <v>0</v>
      </c>
      <c r="V34" s="31"/>
      <c r="W34" s="31"/>
      <c r="X34" s="31"/>
      <c r="Y34" s="32">
        <f>SUM(V34:X34)</f>
        <v>0</v>
      </c>
      <c r="Z34" s="31"/>
      <c r="AA34" s="31"/>
      <c r="AB34" s="31"/>
      <c r="AC34" s="32">
        <f>SUM(Z34:AB34)</f>
        <v>0</v>
      </c>
      <c r="AD34" s="31"/>
      <c r="AE34" s="31"/>
      <c r="AF34" s="31"/>
      <c r="AG34" s="32">
        <f>SUM(AD34:AF34)</f>
        <v>0</v>
      </c>
      <c r="AH34" s="32">
        <f>SUM(U34,Y34,AC34,AG34)</f>
        <v>0</v>
      </c>
      <c r="AI34" s="33">
        <f>IF(ISERROR(AH34/J34),0,AH34/J34)</f>
        <v>0</v>
      </c>
      <c r="AJ34" s="33" t="str">
        <f>IF(ISERROR(AH34/$AH$72),"-",AH34/$AH$72)</f>
        <v>-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s="74" customFormat="1" ht="12.75" customHeight="1" collapsed="1" x14ac:dyDescent="0.25">
      <c r="A35" s="599" t="s">
        <v>53</v>
      </c>
      <c r="B35" s="600"/>
      <c r="C35" s="601"/>
      <c r="D35" s="601"/>
      <c r="E35" s="601"/>
      <c r="F35" s="601"/>
      <c r="G35" s="601"/>
      <c r="H35" s="601"/>
      <c r="I35" s="602"/>
      <c r="J35" s="455">
        <f>SUM(J33:J34)</f>
        <v>0</v>
      </c>
      <c r="K35" s="455">
        <f>SUM(K33:K34)</f>
        <v>0</v>
      </c>
      <c r="L35" s="456"/>
      <c r="M35" s="455">
        <f>SUM(M33:M34)</f>
        <v>0</v>
      </c>
      <c r="N35" s="455">
        <f>SUM(N33:N34)</f>
        <v>0</v>
      </c>
      <c r="O35" s="455">
        <f>SUM(O33:O34)</f>
        <v>0</v>
      </c>
      <c r="P35" s="457"/>
      <c r="Q35" s="458"/>
      <c r="R35" s="455">
        <f t="shared" ref="R35:AH35" si="6">SUM(R33:R34)</f>
        <v>0</v>
      </c>
      <c r="S35" s="455">
        <f t="shared" si="6"/>
        <v>0</v>
      </c>
      <c r="T35" s="455">
        <f t="shared" si="6"/>
        <v>0</v>
      </c>
      <c r="U35" s="455">
        <f t="shared" si="6"/>
        <v>0</v>
      </c>
      <c r="V35" s="455">
        <f t="shared" si="6"/>
        <v>0</v>
      </c>
      <c r="W35" s="455">
        <f t="shared" si="6"/>
        <v>0</v>
      </c>
      <c r="X35" s="455">
        <f t="shared" si="6"/>
        <v>0</v>
      </c>
      <c r="Y35" s="455">
        <f t="shared" si="6"/>
        <v>0</v>
      </c>
      <c r="Z35" s="455">
        <f t="shared" si="6"/>
        <v>0</v>
      </c>
      <c r="AA35" s="455">
        <f t="shared" si="6"/>
        <v>0</v>
      </c>
      <c r="AB35" s="455">
        <f t="shared" si="6"/>
        <v>0</v>
      </c>
      <c r="AC35" s="455">
        <f t="shared" si="6"/>
        <v>0</v>
      </c>
      <c r="AD35" s="455">
        <f t="shared" si="6"/>
        <v>0</v>
      </c>
      <c r="AE35" s="455">
        <f t="shared" si="6"/>
        <v>0</v>
      </c>
      <c r="AF35" s="455">
        <f t="shared" si="6"/>
        <v>0</v>
      </c>
      <c r="AG35" s="455">
        <f t="shared" si="6"/>
        <v>0</v>
      </c>
      <c r="AH35" s="455">
        <f t="shared" si="6"/>
        <v>0</v>
      </c>
      <c r="AI35" s="459">
        <f>IF(ISERROR(AH35/J35),0,AH35/J35)</f>
        <v>0</v>
      </c>
      <c r="AJ35" s="459">
        <f>IF(ISERROR(AH35/$AH$72),0,AH35/$AH$72)</f>
        <v>0</v>
      </c>
      <c r="AK35" s="109"/>
      <c r="AL35" s="109"/>
      <c r="AM35" s="109"/>
      <c r="AN35" s="109"/>
      <c r="AO35" s="109"/>
      <c r="AP35" s="109"/>
      <c r="AQ35" s="109"/>
      <c r="AR35" s="109"/>
    </row>
    <row r="36" spans="1:44" ht="12.75" customHeight="1" x14ac:dyDescent="0.25">
      <c r="A36" s="590" t="s">
        <v>54</v>
      </c>
      <c r="B36" s="591"/>
      <c r="C36" s="591"/>
      <c r="D36" s="591"/>
      <c r="E36" s="592"/>
      <c r="F36" s="517"/>
      <c r="G36" s="518"/>
      <c r="H36" s="520"/>
      <c r="I36" s="520"/>
      <c r="J36" s="75"/>
      <c r="K36" s="20"/>
      <c r="L36" s="21"/>
      <c r="M36" s="22"/>
      <c r="N36" s="22"/>
      <c r="O36" s="22"/>
      <c r="P36" s="18"/>
      <c r="Q36" s="23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538"/>
      <c r="AJ36" s="538"/>
    </row>
    <row r="37" spans="1:44" ht="12.75" hidden="1" customHeight="1" outlineLevel="1" x14ac:dyDescent="0.25">
      <c r="A37" s="495">
        <v>1</v>
      </c>
      <c r="B37" s="496"/>
      <c r="C37" s="505"/>
      <c r="D37" s="506"/>
      <c r="E37" s="507"/>
      <c r="F37" s="507"/>
      <c r="G37" s="507"/>
      <c r="H37" s="506"/>
      <c r="I37" s="506"/>
      <c r="J37" s="576"/>
      <c r="K37" s="30"/>
      <c r="L37" s="29" t="s">
        <v>89</v>
      </c>
      <c r="M37" s="31"/>
      <c r="N37" s="31"/>
      <c r="O37" s="31"/>
      <c r="P37" s="29"/>
      <c r="Q37" s="29"/>
      <c r="R37" s="31"/>
      <c r="S37" s="31"/>
      <c r="T37" s="31"/>
      <c r="U37" s="32">
        <f>SUM(R37:T37)</f>
        <v>0</v>
      </c>
      <c r="V37" s="31"/>
      <c r="W37" s="31"/>
      <c r="X37" s="31"/>
      <c r="Y37" s="32">
        <f>SUM(V37:X37)</f>
        <v>0</v>
      </c>
      <c r="Z37" s="31"/>
      <c r="AA37" s="31"/>
      <c r="AB37" s="31"/>
      <c r="AC37" s="32">
        <f>SUM(Z37:AB37)</f>
        <v>0</v>
      </c>
      <c r="AD37" s="31"/>
      <c r="AE37" s="31"/>
      <c r="AF37" s="31"/>
      <c r="AG37" s="32">
        <f>SUM(AD37:AF37)</f>
        <v>0</v>
      </c>
      <c r="AH37" s="32">
        <f>SUM(U37,Y37,AC37,AG37)</f>
        <v>0</v>
      </c>
      <c r="AI37" s="33">
        <f>IF(ISERROR(AH37/J37),0,AH37/J37)</f>
        <v>0</v>
      </c>
      <c r="AJ37" s="33" t="str">
        <f>IF(ISERROR(AH37/$AH$72),"-",AH37/$AH$72)</f>
        <v>-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hidden="1" customHeight="1" outlineLevel="1" x14ac:dyDescent="0.25">
      <c r="A38" s="495">
        <v>2</v>
      </c>
      <c r="B38" s="496"/>
      <c r="C38" s="508"/>
      <c r="D38" s="509"/>
      <c r="E38" s="510"/>
      <c r="F38" s="510"/>
      <c r="G38" s="510"/>
      <c r="H38" s="509"/>
      <c r="I38" s="509"/>
      <c r="J38" s="623"/>
      <c r="K38" s="38"/>
      <c r="L38" s="37"/>
      <c r="M38" s="31"/>
      <c r="N38" s="31"/>
      <c r="O38" s="31"/>
      <c r="P38" s="37"/>
      <c r="Q38" s="37"/>
      <c r="R38" s="31"/>
      <c r="S38" s="31"/>
      <c r="T38" s="31"/>
      <c r="U38" s="32">
        <f>SUM(R38:T38)</f>
        <v>0</v>
      </c>
      <c r="V38" s="31"/>
      <c r="W38" s="31"/>
      <c r="X38" s="31"/>
      <c r="Y38" s="32">
        <f>SUM(V38:X38)</f>
        <v>0</v>
      </c>
      <c r="Z38" s="31"/>
      <c r="AA38" s="31"/>
      <c r="AB38" s="31"/>
      <c r="AC38" s="32">
        <f>SUM(Z38:AB38)</f>
        <v>0</v>
      </c>
      <c r="AD38" s="31"/>
      <c r="AE38" s="31"/>
      <c r="AF38" s="31"/>
      <c r="AG38" s="32">
        <f>SUM(AD38:AF38)</f>
        <v>0</v>
      </c>
      <c r="AH38" s="32">
        <f>SUM(U38,Y38,AC38,AG38)</f>
        <v>0</v>
      </c>
      <c r="AI38" s="33">
        <f>IF(ISERROR(AH38/J38),0,AH38/J38)</f>
        <v>0</v>
      </c>
      <c r="AJ38" s="33" t="str">
        <f>IF(ISERROR(AH38/$AH$72),"-",AH38/$AH$72)</f>
        <v>-</v>
      </c>
      <c r="AK38" s="109"/>
      <c r="AL38" s="109"/>
      <c r="AM38" s="109"/>
      <c r="AN38" s="109"/>
      <c r="AO38" s="109"/>
      <c r="AP38" s="109"/>
      <c r="AQ38" s="109"/>
      <c r="AR38" s="109"/>
    </row>
    <row r="39" spans="1:44" ht="12.75" hidden="1" customHeight="1" outlineLevel="1" x14ac:dyDescent="0.25">
      <c r="A39" s="495">
        <v>3</v>
      </c>
      <c r="B39" s="496"/>
      <c r="C39" s="508"/>
      <c r="D39" s="509"/>
      <c r="E39" s="510"/>
      <c r="F39" s="510"/>
      <c r="G39" s="510"/>
      <c r="H39" s="509"/>
      <c r="I39" s="509"/>
      <c r="J39" s="577"/>
      <c r="K39" s="38"/>
      <c r="L39" s="37"/>
      <c r="M39" s="31"/>
      <c r="N39" s="31"/>
      <c r="O39" s="31"/>
      <c r="P39" s="37"/>
      <c r="Q39" s="37"/>
      <c r="R39" s="31"/>
      <c r="S39" s="31"/>
      <c r="T39" s="3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IF(ISERROR(AH39/J39),0,AH39/J39)</f>
        <v>0</v>
      </c>
      <c r="AJ39" s="33" t="str">
        <f>IF(ISERROR(AH39/$AH$72),"-",AH39/$AH$72)</f>
        <v>-</v>
      </c>
    </row>
    <row r="40" spans="1:44" s="74" customFormat="1" ht="12.75" customHeight="1" collapsed="1" x14ac:dyDescent="0.25">
      <c r="A40" s="599" t="s">
        <v>55</v>
      </c>
      <c r="B40" s="600"/>
      <c r="C40" s="601"/>
      <c r="D40" s="601"/>
      <c r="E40" s="601"/>
      <c r="F40" s="601"/>
      <c r="G40" s="601"/>
      <c r="H40" s="601"/>
      <c r="I40" s="602"/>
      <c r="J40" s="455">
        <f>SUM(J37:J39)</f>
        <v>0</v>
      </c>
      <c r="K40" s="455">
        <f>SUM(K37:K39)</f>
        <v>0</v>
      </c>
      <c r="L40" s="456"/>
      <c r="M40" s="455">
        <f>SUM(M37:M39)</f>
        <v>0</v>
      </c>
      <c r="N40" s="455">
        <f>SUM(N37:N39)</f>
        <v>0</v>
      </c>
      <c r="O40" s="455">
        <f>SUM(O37:O39)</f>
        <v>0</v>
      </c>
      <c r="P40" s="457"/>
      <c r="Q40" s="458"/>
      <c r="R40" s="455">
        <f t="shared" ref="R40:AH40" si="7">SUM(R37:R39)</f>
        <v>0</v>
      </c>
      <c r="S40" s="455">
        <f t="shared" si="7"/>
        <v>0</v>
      </c>
      <c r="T40" s="455">
        <f t="shared" si="7"/>
        <v>0</v>
      </c>
      <c r="U40" s="455">
        <f t="shared" si="7"/>
        <v>0</v>
      </c>
      <c r="V40" s="455">
        <f t="shared" si="7"/>
        <v>0</v>
      </c>
      <c r="W40" s="455">
        <f t="shared" si="7"/>
        <v>0</v>
      </c>
      <c r="X40" s="455">
        <f t="shared" si="7"/>
        <v>0</v>
      </c>
      <c r="Y40" s="455">
        <f t="shared" si="7"/>
        <v>0</v>
      </c>
      <c r="Z40" s="455">
        <f t="shared" si="7"/>
        <v>0</v>
      </c>
      <c r="AA40" s="455">
        <f t="shared" si="7"/>
        <v>0</v>
      </c>
      <c r="AB40" s="455">
        <f t="shared" si="7"/>
        <v>0</v>
      </c>
      <c r="AC40" s="455">
        <f t="shared" si="7"/>
        <v>0</v>
      </c>
      <c r="AD40" s="455">
        <f t="shared" si="7"/>
        <v>0</v>
      </c>
      <c r="AE40" s="455">
        <f t="shared" si="7"/>
        <v>0</v>
      </c>
      <c r="AF40" s="455">
        <f t="shared" si="7"/>
        <v>0</v>
      </c>
      <c r="AG40" s="455">
        <f t="shared" si="7"/>
        <v>0</v>
      </c>
      <c r="AH40" s="455">
        <f t="shared" si="7"/>
        <v>0</v>
      </c>
      <c r="AI40" s="459">
        <f>IF(ISERROR(AH40/J40),0,AH40/J40)</f>
        <v>0</v>
      </c>
      <c r="AJ40" s="459">
        <f>IF(ISERROR(AH40/$AH$72),0,AH40/$AH$72)</f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customHeight="1" x14ac:dyDescent="0.25">
      <c r="A41" s="590" t="s">
        <v>56</v>
      </c>
      <c r="B41" s="591"/>
      <c r="C41" s="591"/>
      <c r="D41" s="591"/>
      <c r="E41" s="592"/>
      <c r="F41" s="517"/>
      <c r="G41" s="518"/>
      <c r="H41" s="520"/>
      <c r="I41" s="520"/>
      <c r="J41" s="608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538"/>
      <c r="AJ41" s="538"/>
    </row>
    <row r="42" spans="1:44" ht="12.75" hidden="1" customHeight="1" outlineLevel="1" x14ac:dyDescent="0.25">
      <c r="A42" s="495">
        <v>1</v>
      </c>
      <c r="B42" s="496"/>
      <c r="C42" s="497"/>
      <c r="D42" s="498"/>
      <c r="E42" s="499"/>
      <c r="F42" s="500"/>
      <c r="G42" s="500"/>
      <c r="H42" s="498"/>
      <c r="I42" s="498"/>
      <c r="J42" s="609"/>
      <c r="K42" s="57"/>
      <c r="L42" s="1"/>
      <c r="M42" s="56"/>
      <c r="N42" s="63"/>
      <c r="O42" s="56"/>
      <c r="P42" s="52"/>
      <c r="Q42" s="52"/>
      <c r="R42" s="31"/>
      <c r="S42" s="31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>
        <v>0</v>
      </c>
      <c r="AF42" s="31">
        <v>0</v>
      </c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3" t="str">
        <f>IF(ISERROR(AH42/$AH$72),"-",AH42/$AH$72)</f>
        <v>-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ht="12.75" hidden="1" customHeight="1" outlineLevel="1" x14ac:dyDescent="0.25">
      <c r="A43" s="495">
        <v>1</v>
      </c>
      <c r="B43" s="496"/>
      <c r="C43" s="497"/>
      <c r="D43" s="498"/>
      <c r="E43" s="499"/>
      <c r="F43" s="500"/>
      <c r="G43" s="500"/>
      <c r="H43" s="498"/>
      <c r="I43" s="498"/>
      <c r="J43" s="666"/>
      <c r="K43" s="57"/>
      <c r="L43" s="1"/>
      <c r="M43" s="56"/>
      <c r="N43" s="63"/>
      <c r="O43" s="56"/>
      <c r="P43" s="52"/>
      <c r="Q43" s="52"/>
      <c r="R43" s="31"/>
      <c r="S43" s="31"/>
      <c r="T43" s="31"/>
      <c r="U43" s="32">
        <f>SUM(R43:T43)</f>
        <v>0</v>
      </c>
      <c r="V43" s="31"/>
      <c r="W43" s="31"/>
      <c r="X43" s="31"/>
      <c r="Y43" s="32">
        <f>SUM(V43:X43)</f>
        <v>0</v>
      </c>
      <c r="Z43" s="31"/>
      <c r="AA43" s="31"/>
      <c r="AB43" s="31"/>
      <c r="AC43" s="32">
        <f>SUM(Z43:AB43)</f>
        <v>0</v>
      </c>
      <c r="AD43" s="31"/>
      <c r="AE43" s="31">
        <v>0</v>
      </c>
      <c r="AF43" s="31">
        <v>0</v>
      </c>
      <c r="AG43" s="32">
        <f>SUM(AD43:AF43)</f>
        <v>0</v>
      </c>
      <c r="AH43" s="32">
        <f>SUM(U43,Y43,AC43,AG43)</f>
        <v>0</v>
      </c>
      <c r="AI43" s="33">
        <f>IF(ISERROR(AH43/J43),0,AH43/J43)</f>
        <v>0</v>
      </c>
      <c r="AJ43" s="33" t="str">
        <f>IF(ISERROR(AH43/$AH$72),"-",AH43/$AH$72)</f>
        <v>-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s="74" customFormat="1" ht="12.75" customHeight="1" collapsed="1" x14ac:dyDescent="0.25">
      <c r="A44" s="599" t="s">
        <v>57</v>
      </c>
      <c r="B44" s="600"/>
      <c r="C44" s="601"/>
      <c r="D44" s="601"/>
      <c r="E44" s="601"/>
      <c r="F44" s="601"/>
      <c r="G44" s="601"/>
      <c r="H44" s="601"/>
      <c r="I44" s="602"/>
      <c r="J44" s="455">
        <f>SUM(J41)</f>
        <v>0</v>
      </c>
      <c r="K44" s="455">
        <f>SUM(K42:K43)</f>
        <v>0</v>
      </c>
      <c r="L44" s="456"/>
      <c r="M44" s="455">
        <f>SUM(M43:M43)</f>
        <v>0</v>
      </c>
      <c r="N44" s="455">
        <f>SUM(N43:N43)</f>
        <v>0</v>
      </c>
      <c r="O44" s="455">
        <f>SUM(O43:O43)</f>
        <v>0</v>
      </c>
      <c r="P44" s="457"/>
      <c r="Q44" s="458"/>
      <c r="R44" s="455">
        <f>SUM(R43:R43)</f>
        <v>0</v>
      </c>
      <c r="S44" s="455">
        <f t="shared" ref="S44:AH44" si="8">SUM(S42:S43)</f>
        <v>0</v>
      </c>
      <c r="T44" s="455">
        <f t="shared" si="8"/>
        <v>0</v>
      </c>
      <c r="U44" s="455">
        <f t="shared" si="8"/>
        <v>0</v>
      </c>
      <c r="V44" s="455">
        <f t="shared" si="8"/>
        <v>0</v>
      </c>
      <c r="W44" s="455">
        <f t="shared" si="8"/>
        <v>0</v>
      </c>
      <c r="X44" s="455">
        <f t="shared" si="8"/>
        <v>0</v>
      </c>
      <c r="Y44" s="455">
        <f t="shared" si="8"/>
        <v>0</v>
      </c>
      <c r="Z44" s="455">
        <f t="shared" si="8"/>
        <v>0</v>
      </c>
      <c r="AA44" s="455">
        <f t="shared" si="8"/>
        <v>0</v>
      </c>
      <c r="AB44" s="455">
        <f t="shared" si="8"/>
        <v>0</v>
      </c>
      <c r="AC44" s="455">
        <f t="shared" si="8"/>
        <v>0</v>
      </c>
      <c r="AD44" s="455">
        <f t="shared" si="8"/>
        <v>0</v>
      </c>
      <c r="AE44" s="455">
        <f t="shared" si="8"/>
        <v>0</v>
      </c>
      <c r="AF44" s="455">
        <f t="shared" si="8"/>
        <v>0</v>
      </c>
      <c r="AG44" s="455">
        <f t="shared" si="8"/>
        <v>0</v>
      </c>
      <c r="AH44" s="455">
        <f t="shared" si="8"/>
        <v>0</v>
      </c>
      <c r="AI44" s="459">
        <f>IF(ISERROR(AH44/J44),0,AH44/J44)</f>
        <v>0</v>
      </c>
      <c r="AJ44" s="459">
        <f>IF(ISERROR(AH44/$AH$72),0,AH44/$AH$72)</f>
        <v>0</v>
      </c>
      <c r="AK44" s="109"/>
      <c r="AL44" s="109"/>
      <c r="AM44" s="109"/>
      <c r="AN44" s="109"/>
      <c r="AO44" s="109"/>
      <c r="AP44" s="109"/>
      <c r="AQ44" s="109"/>
      <c r="AR44" s="109"/>
    </row>
    <row r="45" spans="1:44" ht="12.75" customHeight="1" x14ac:dyDescent="0.25">
      <c r="A45" s="590" t="s">
        <v>58</v>
      </c>
      <c r="B45" s="591"/>
      <c r="C45" s="591"/>
      <c r="D45" s="591"/>
      <c r="E45" s="592"/>
      <c r="F45" s="517"/>
      <c r="G45" s="518"/>
      <c r="H45" s="520"/>
      <c r="I45" s="520"/>
      <c r="J45" s="75"/>
      <c r="K45" s="20"/>
      <c r="L45" s="21"/>
      <c r="M45" s="22"/>
      <c r="N45" s="22"/>
      <c r="O45" s="22"/>
      <c r="P45" s="18"/>
      <c r="Q45" s="23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538"/>
      <c r="AJ45" s="538"/>
    </row>
    <row r="46" spans="1:44" hidden="1" outlineLevel="1" x14ac:dyDescent="0.25">
      <c r="A46" s="495">
        <v>1</v>
      </c>
      <c r="B46" s="496"/>
      <c r="C46" s="497"/>
      <c r="D46" s="498"/>
      <c r="E46" s="511"/>
      <c r="F46" s="500"/>
      <c r="G46" s="500"/>
      <c r="H46" s="498"/>
      <c r="I46" s="498"/>
      <c r="J46" s="576"/>
      <c r="K46" s="51"/>
      <c r="L46" s="55"/>
      <c r="M46" s="56"/>
      <c r="N46" s="63"/>
      <c r="O46" s="56"/>
      <c r="P46" s="52"/>
      <c r="Q46" s="52"/>
      <c r="R46" s="31">
        <v>0</v>
      </c>
      <c r="S46" s="31">
        <v>0</v>
      </c>
      <c r="T46" s="31">
        <v>0</v>
      </c>
      <c r="U46" s="32">
        <f>SUM(R46:T46)</f>
        <v>0</v>
      </c>
      <c r="V46" s="31">
        <v>0</v>
      </c>
      <c r="W46" s="31">
        <v>0</v>
      </c>
      <c r="X46" s="31">
        <v>0</v>
      </c>
      <c r="Y46" s="32">
        <f>SUM(V46:X46)</f>
        <v>0</v>
      </c>
      <c r="Z46" s="31">
        <v>0</v>
      </c>
      <c r="AA46" s="31">
        <v>0</v>
      </c>
      <c r="AB46" s="31">
        <v>0</v>
      </c>
      <c r="AC46" s="32">
        <f>SUM(Z46:AB46)</f>
        <v>0</v>
      </c>
      <c r="AD46" s="31">
        <v>0</v>
      </c>
      <c r="AE46" s="31">
        <v>0</v>
      </c>
      <c r="AF46" s="31">
        <v>0</v>
      </c>
      <c r="AG46" s="32">
        <f>SUM(AD46:AF46)</f>
        <v>0</v>
      </c>
      <c r="AH46" s="32">
        <f>SUM(U46,Y46,AC46,AG46)</f>
        <v>0</v>
      </c>
      <c r="AI46" s="33">
        <f>IF(ISERROR(AH46/J46),0,AH46/J46)</f>
        <v>0</v>
      </c>
      <c r="AJ46" s="33" t="str">
        <f>IF(ISERROR(AH46/$AH$72),"-",AH46/$AH$72)</f>
        <v>-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hidden="1" customHeight="1" outlineLevel="1" x14ac:dyDescent="0.25">
      <c r="A47" s="495">
        <v>2</v>
      </c>
      <c r="B47" s="496"/>
      <c r="C47" s="505"/>
      <c r="D47" s="506"/>
      <c r="E47" s="510"/>
      <c r="F47" s="507"/>
      <c r="G47" s="507"/>
      <c r="H47" s="506"/>
      <c r="I47" s="509"/>
      <c r="J47" s="577"/>
      <c r="K47" s="57"/>
      <c r="L47" s="1" t="s">
        <v>82</v>
      </c>
      <c r="M47" s="31"/>
      <c r="N47" s="31"/>
      <c r="O47" s="31"/>
      <c r="P47" s="37"/>
      <c r="Q47" s="37"/>
      <c r="R47" s="31"/>
      <c r="S47" s="31"/>
      <c r="T47" s="31"/>
      <c r="U47" s="32">
        <f>SUM(R47:T47)</f>
        <v>0</v>
      </c>
      <c r="V47" s="31"/>
      <c r="W47" s="31"/>
      <c r="X47" s="31"/>
      <c r="Y47" s="32">
        <f>SUM(V47:X47)</f>
        <v>0</v>
      </c>
      <c r="Z47" s="31"/>
      <c r="AA47" s="31"/>
      <c r="AB47" s="31"/>
      <c r="AC47" s="32">
        <f>SUM(Z47:AB47)</f>
        <v>0</v>
      </c>
      <c r="AD47" s="31"/>
      <c r="AE47" s="31"/>
      <c r="AF47" s="31"/>
      <c r="AG47" s="32">
        <f>SUM(AD47:AF47)</f>
        <v>0</v>
      </c>
      <c r="AH47" s="32">
        <f>SUM(U47,Y47,AC47,AG47)</f>
        <v>0</v>
      </c>
      <c r="AI47" s="33">
        <f>IF(ISERROR(AH47/J47),0,AH47/J47)</f>
        <v>0</v>
      </c>
      <c r="AJ47" s="33" t="str">
        <f>IF(ISERROR(AH47/$AH$72),"-",AH47/$AH$72)</f>
        <v>-</v>
      </c>
      <c r="AK47" s="109"/>
      <c r="AL47" s="109"/>
      <c r="AM47" s="109"/>
      <c r="AN47" s="109"/>
      <c r="AO47" s="109"/>
      <c r="AP47" s="109"/>
      <c r="AQ47" s="109"/>
      <c r="AR47" s="109"/>
    </row>
    <row r="48" spans="1:44" s="74" customFormat="1" ht="12.75" customHeight="1" collapsed="1" x14ac:dyDescent="0.25">
      <c r="A48" s="599" t="s">
        <v>59</v>
      </c>
      <c r="B48" s="600"/>
      <c r="C48" s="601"/>
      <c r="D48" s="601"/>
      <c r="E48" s="601"/>
      <c r="F48" s="601"/>
      <c r="G48" s="601"/>
      <c r="H48" s="601"/>
      <c r="I48" s="602"/>
      <c r="J48" s="455">
        <f>SUM(J46:J47)</f>
        <v>0</v>
      </c>
      <c r="K48" s="455">
        <f>SUM(K46:K47)</f>
        <v>0</v>
      </c>
      <c r="L48" s="456"/>
      <c r="M48" s="455">
        <f>SUM(M46:M47)</f>
        <v>0</v>
      </c>
      <c r="N48" s="455">
        <f>SUM(N46:N47)</f>
        <v>0</v>
      </c>
      <c r="O48" s="455">
        <f>SUM(O46:O47)</f>
        <v>0</v>
      </c>
      <c r="P48" s="457"/>
      <c r="Q48" s="458"/>
      <c r="R48" s="455">
        <f t="shared" ref="R48:AH48" si="9">SUM(R46:R47)</f>
        <v>0</v>
      </c>
      <c r="S48" s="455">
        <f t="shared" si="9"/>
        <v>0</v>
      </c>
      <c r="T48" s="455">
        <f t="shared" si="9"/>
        <v>0</v>
      </c>
      <c r="U48" s="455">
        <f t="shared" si="9"/>
        <v>0</v>
      </c>
      <c r="V48" s="455">
        <f t="shared" si="9"/>
        <v>0</v>
      </c>
      <c r="W48" s="455">
        <f t="shared" si="9"/>
        <v>0</v>
      </c>
      <c r="X48" s="455">
        <f t="shared" si="9"/>
        <v>0</v>
      </c>
      <c r="Y48" s="455">
        <f t="shared" si="9"/>
        <v>0</v>
      </c>
      <c r="Z48" s="455">
        <f t="shared" si="9"/>
        <v>0</v>
      </c>
      <c r="AA48" s="455">
        <f t="shared" si="9"/>
        <v>0</v>
      </c>
      <c r="AB48" s="455">
        <f t="shared" si="9"/>
        <v>0</v>
      </c>
      <c r="AC48" s="455">
        <f t="shared" si="9"/>
        <v>0</v>
      </c>
      <c r="AD48" s="455">
        <f t="shared" si="9"/>
        <v>0</v>
      </c>
      <c r="AE48" s="455">
        <f t="shared" si="9"/>
        <v>0</v>
      </c>
      <c r="AF48" s="455">
        <f t="shared" si="9"/>
        <v>0</v>
      </c>
      <c r="AG48" s="455">
        <f t="shared" si="9"/>
        <v>0</v>
      </c>
      <c r="AH48" s="455">
        <f t="shared" si="9"/>
        <v>0</v>
      </c>
      <c r="AI48" s="459">
        <f>IF(ISERROR(AH48/J48),0,AH48/J48)</f>
        <v>0</v>
      </c>
      <c r="AJ48" s="459">
        <f>IF(ISERROR(AH48/$AH$72),0,AH48/$AH$72)</f>
        <v>0</v>
      </c>
      <c r="AK48" s="109"/>
      <c r="AL48" s="109"/>
      <c r="AM48" s="109"/>
      <c r="AN48" s="109"/>
      <c r="AO48" s="109"/>
      <c r="AP48" s="109"/>
      <c r="AQ48" s="109"/>
      <c r="AR48" s="109"/>
    </row>
    <row r="49" spans="1:44" ht="12.75" customHeight="1" x14ac:dyDescent="0.25">
      <c r="A49" s="590" t="s">
        <v>60</v>
      </c>
      <c r="B49" s="591"/>
      <c r="C49" s="591"/>
      <c r="D49" s="591"/>
      <c r="E49" s="592"/>
      <c r="F49" s="517"/>
      <c r="G49" s="518"/>
      <c r="H49" s="520"/>
      <c r="I49" s="520"/>
      <c r="J49" s="75"/>
      <c r="K49" s="20"/>
      <c r="L49" s="21"/>
      <c r="M49" s="22"/>
      <c r="N49" s="22"/>
      <c r="O49" s="22"/>
      <c r="P49" s="18"/>
      <c r="Q49" s="23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538"/>
      <c r="AJ49" s="538"/>
    </row>
    <row r="50" spans="1:44" hidden="1" outlineLevel="1" x14ac:dyDescent="0.25">
      <c r="A50" s="496">
        <v>1</v>
      </c>
      <c r="B50" s="497"/>
      <c r="C50" s="497"/>
      <c r="D50" s="501"/>
      <c r="E50" s="512"/>
      <c r="F50" s="513"/>
      <c r="G50" s="514"/>
      <c r="H50" s="498"/>
      <c r="I50" s="498"/>
      <c r="J50" s="576"/>
      <c r="K50" s="7"/>
      <c r="L50" s="8"/>
      <c r="M50" s="9"/>
      <c r="N50" s="9"/>
      <c r="O50" s="5"/>
      <c r="P50" s="5"/>
      <c r="Q50" s="5"/>
      <c r="R50" s="10"/>
      <c r="S50" s="10"/>
      <c r="T50" s="10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>IF(ISERROR(AH50/J50),0,AH50/J50)</f>
        <v>0</v>
      </c>
      <c r="AJ50" s="33" t="str">
        <f>IF(ISERROR(AH50/$AH$72),"-",AH50/$AH$72)</f>
        <v>-</v>
      </c>
      <c r="AK50" s="109"/>
      <c r="AL50" s="109"/>
      <c r="AM50" s="109"/>
      <c r="AN50" s="109"/>
      <c r="AO50" s="109"/>
      <c r="AP50" s="109"/>
      <c r="AQ50" s="109"/>
      <c r="AR50" s="109"/>
    </row>
    <row r="51" spans="1:44" ht="12.75" hidden="1" customHeight="1" outlineLevel="1" x14ac:dyDescent="0.25">
      <c r="A51" s="496">
        <v>2</v>
      </c>
      <c r="B51" s="496"/>
      <c r="C51" s="515"/>
      <c r="D51" s="509"/>
      <c r="E51" s="515"/>
      <c r="F51" s="515"/>
      <c r="G51" s="515"/>
      <c r="H51" s="509"/>
      <c r="I51" s="509"/>
      <c r="J51" s="623"/>
      <c r="K51" s="57"/>
      <c r="L51" s="1" t="s">
        <v>82</v>
      </c>
      <c r="M51" s="31"/>
      <c r="N51" s="31"/>
      <c r="O51" s="31"/>
      <c r="P51" s="37"/>
      <c r="Q51" s="37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IF(ISERROR(AH51/J51),0,AH51/J51)</f>
        <v>0</v>
      </c>
      <c r="AJ51" s="33" t="str">
        <f>IF(ISERROR(AH51/$AH$72),"-",AH51/$AH$72)</f>
        <v>-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s="74" customFormat="1" ht="12.75" customHeight="1" collapsed="1" x14ac:dyDescent="0.25">
      <c r="A52" s="610" t="s">
        <v>61</v>
      </c>
      <c r="B52" s="610"/>
      <c r="C52" s="610"/>
      <c r="D52" s="610"/>
      <c r="E52" s="610"/>
      <c r="F52" s="610"/>
      <c r="G52" s="610"/>
      <c r="H52" s="610"/>
      <c r="I52" s="610"/>
      <c r="J52" s="455">
        <f>J50</f>
        <v>0</v>
      </c>
      <c r="K52" s="455">
        <f>SUM(K50:K51)</f>
        <v>0</v>
      </c>
      <c r="L52" s="456"/>
      <c r="M52" s="455">
        <f>SUM(M50:M51)</f>
        <v>0</v>
      </c>
      <c r="N52" s="455">
        <f>SUM(N50:N51)</f>
        <v>0</v>
      </c>
      <c r="O52" s="455">
        <f>SUM(O50:O51)</f>
        <v>0</v>
      </c>
      <c r="P52" s="457"/>
      <c r="Q52" s="458"/>
      <c r="R52" s="455">
        <f t="shared" ref="R52:AH52" si="10">SUM(R50:R51)</f>
        <v>0</v>
      </c>
      <c r="S52" s="455">
        <f t="shared" si="10"/>
        <v>0</v>
      </c>
      <c r="T52" s="455">
        <f t="shared" si="10"/>
        <v>0</v>
      </c>
      <c r="U52" s="455">
        <f t="shared" si="10"/>
        <v>0</v>
      </c>
      <c r="V52" s="455">
        <f t="shared" si="10"/>
        <v>0</v>
      </c>
      <c r="W52" s="455">
        <f t="shared" si="10"/>
        <v>0</v>
      </c>
      <c r="X52" s="455">
        <f t="shared" si="10"/>
        <v>0</v>
      </c>
      <c r="Y52" s="455">
        <f t="shared" si="10"/>
        <v>0</v>
      </c>
      <c r="Z52" s="455">
        <f t="shared" si="10"/>
        <v>0</v>
      </c>
      <c r="AA52" s="455">
        <f t="shared" si="10"/>
        <v>0</v>
      </c>
      <c r="AB52" s="455">
        <f t="shared" si="10"/>
        <v>0</v>
      </c>
      <c r="AC52" s="455">
        <f t="shared" si="10"/>
        <v>0</v>
      </c>
      <c r="AD52" s="455">
        <f t="shared" si="10"/>
        <v>0</v>
      </c>
      <c r="AE52" s="455">
        <f t="shared" si="10"/>
        <v>0</v>
      </c>
      <c r="AF52" s="455">
        <f t="shared" si="10"/>
        <v>0</v>
      </c>
      <c r="AG52" s="455">
        <f t="shared" si="10"/>
        <v>0</v>
      </c>
      <c r="AH52" s="455">
        <f t="shared" si="10"/>
        <v>0</v>
      </c>
      <c r="AI52" s="459">
        <f>IF(ISERROR(AH52/J52),0,AH52/J52)</f>
        <v>0</v>
      </c>
      <c r="AJ52" s="459">
        <f>IF(ISERROR(AH52/$AH$72),0,AH52/$AH$72)</f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customHeight="1" x14ac:dyDescent="0.25">
      <c r="A53" s="611" t="s">
        <v>62</v>
      </c>
      <c r="B53" s="612"/>
      <c r="C53" s="612"/>
      <c r="D53" s="612"/>
      <c r="E53" s="613"/>
      <c r="F53" s="521"/>
      <c r="G53" s="522"/>
      <c r="H53" s="523"/>
      <c r="I53" s="523"/>
      <c r="J53" s="75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538"/>
      <c r="AJ53" s="538"/>
    </row>
    <row r="54" spans="1:44" ht="12.75" hidden="1" customHeight="1" outlineLevel="1" x14ac:dyDescent="0.25">
      <c r="A54" s="495">
        <v>1</v>
      </c>
      <c r="B54" s="496"/>
      <c r="C54" s="505"/>
      <c r="D54" s="506"/>
      <c r="E54" s="507"/>
      <c r="F54" s="507"/>
      <c r="G54" s="507"/>
      <c r="H54" s="506"/>
      <c r="I54" s="506"/>
      <c r="J54" s="576"/>
      <c r="K54" s="30"/>
      <c r="L54" s="29"/>
      <c r="M54" s="31"/>
      <c r="N54" s="31"/>
      <c r="O54" s="31"/>
      <c r="P54" s="29"/>
      <c r="Q54" s="29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IF(ISERROR(AH54/J54),0,AH54/J54)</f>
        <v>0</v>
      </c>
      <c r="AJ54" s="33" t="str">
        <f>IF(ISERROR(AH54/$AH$72),"-",AH54/$AH$72)</f>
        <v>-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ht="12.75" hidden="1" customHeight="1" outlineLevel="1" x14ac:dyDescent="0.25">
      <c r="A55" s="495">
        <v>2</v>
      </c>
      <c r="B55" s="496"/>
      <c r="C55" s="508"/>
      <c r="D55" s="509"/>
      <c r="E55" s="510"/>
      <c r="F55" s="510"/>
      <c r="G55" s="510"/>
      <c r="H55" s="509"/>
      <c r="I55" s="509"/>
      <c r="J55" s="623"/>
      <c r="K55" s="57"/>
      <c r="L55" s="1" t="s">
        <v>82</v>
      </c>
      <c r="M55" s="31"/>
      <c r="N55" s="31"/>
      <c r="O55" s="31"/>
      <c r="P55" s="37"/>
      <c r="Q55" s="37"/>
      <c r="R55" s="31"/>
      <c r="S55" s="31"/>
      <c r="T55" s="31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/>
      <c r="AF55" s="31"/>
      <c r="AG55" s="32">
        <f>SUM(AD55:AF55)</f>
        <v>0</v>
      </c>
      <c r="AH55" s="32">
        <f>SUM(U55,Y55,AC55,AG55)</f>
        <v>0</v>
      </c>
      <c r="AI55" s="33">
        <f>IF(ISERROR(AH55/J55),0,AH55/J55)</f>
        <v>0</v>
      </c>
      <c r="AJ55" s="33" t="str">
        <f>IF(ISERROR(AH55/$AH$72),"-",AH55/$AH$72)</f>
        <v>-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s="74" customFormat="1" ht="12.75" customHeight="1" collapsed="1" x14ac:dyDescent="0.25">
      <c r="A56" s="599" t="s">
        <v>63</v>
      </c>
      <c r="B56" s="601"/>
      <c r="C56" s="601"/>
      <c r="D56" s="601"/>
      <c r="E56" s="601"/>
      <c r="F56" s="601"/>
      <c r="G56" s="601"/>
      <c r="H56" s="601"/>
      <c r="I56" s="602"/>
      <c r="J56" s="455">
        <f>SUM(J54:J55)</f>
        <v>0</v>
      </c>
      <c r="K56" s="455">
        <f>SUM(K54:K55)</f>
        <v>0</v>
      </c>
      <c r="L56" s="456"/>
      <c r="M56" s="455">
        <f>SUM(M54:M55)</f>
        <v>0</v>
      </c>
      <c r="N56" s="455">
        <f>SUM(N54:N55)</f>
        <v>0</v>
      </c>
      <c r="O56" s="455">
        <f>SUM(O54:O55)</f>
        <v>0</v>
      </c>
      <c r="P56" s="457"/>
      <c r="Q56" s="458"/>
      <c r="R56" s="455">
        <f t="shared" ref="R56:AH56" si="11">SUM(R54:R55)</f>
        <v>0</v>
      </c>
      <c r="S56" s="455">
        <f t="shared" si="11"/>
        <v>0</v>
      </c>
      <c r="T56" s="455">
        <f t="shared" si="11"/>
        <v>0</v>
      </c>
      <c r="U56" s="455">
        <f t="shared" si="11"/>
        <v>0</v>
      </c>
      <c r="V56" s="455">
        <f t="shared" si="11"/>
        <v>0</v>
      </c>
      <c r="W56" s="455">
        <f t="shared" si="11"/>
        <v>0</v>
      </c>
      <c r="X56" s="455">
        <f t="shared" si="11"/>
        <v>0</v>
      </c>
      <c r="Y56" s="455">
        <f t="shared" si="11"/>
        <v>0</v>
      </c>
      <c r="Z56" s="455">
        <f t="shared" si="11"/>
        <v>0</v>
      </c>
      <c r="AA56" s="455">
        <f t="shared" si="11"/>
        <v>0</v>
      </c>
      <c r="AB56" s="455">
        <f t="shared" si="11"/>
        <v>0</v>
      </c>
      <c r="AC56" s="455">
        <f t="shared" si="11"/>
        <v>0</v>
      </c>
      <c r="AD56" s="455">
        <f t="shared" si="11"/>
        <v>0</v>
      </c>
      <c r="AE56" s="455">
        <f t="shared" si="11"/>
        <v>0</v>
      </c>
      <c r="AF56" s="455">
        <f t="shared" si="11"/>
        <v>0</v>
      </c>
      <c r="AG56" s="455">
        <f t="shared" si="11"/>
        <v>0</v>
      </c>
      <c r="AH56" s="455">
        <f t="shared" si="11"/>
        <v>0</v>
      </c>
      <c r="AI56" s="459">
        <f>IF(ISERROR(AH56/J56),0,AH56/J56)</f>
        <v>0</v>
      </c>
      <c r="AJ56" s="459">
        <f>IF(ISERROR(AH56/$AH$72),0,AH56/$AH$72)</f>
        <v>0</v>
      </c>
      <c r="AK56" s="109"/>
      <c r="AL56" s="109"/>
      <c r="AM56" s="109"/>
      <c r="AN56" s="109"/>
      <c r="AO56" s="109"/>
      <c r="AP56" s="109"/>
      <c r="AQ56" s="109"/>
      <c r="AR56" s="109"/>
    </row>
    <row r="57" spans="1:44" ht="12.75" customHeight="1" x14ac:dyDescent="0.25">
      <c r="A57" s="590" t="s">
        <v>64</v>
      </c>
      <c r="B57" s="591"/>
      <c r="C57" s="591"/>
      <c r="D57" s="591"/>
      <c r="E57" s="592"/>
      <c r="F57" s="517"/>
      <c r="G57" s="518"/>
      <c r="H57" s="520"/>
      <c r="I57" s="520"/>
      <c r="J57" s="75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538"/>
      <c r="AJ57" s="538"/>
    </row>
    <row r="58" spans="1:44" ht="12.75" hidden="1" customHeight="1" outlineLevel="1" x14ac:dyDescent="0.25">
      <c r="A58" s="495">
        <v>1</v>
      </c>
      <c r="B58" s="496"/>
      <c r="C58" s="505"/>
      <c r="D58" s="506"/>
      <c r="E58" s="507"/>
      <c r="F58" s="507"/>
      <c r="G58" s="507"/>
      <c r="H58" s="506"/>
      <c r="I58" s="506"/>
      <c r="J58" s="576"/>
      <c r="K58" s="30"/>
      <c r="L58" s="29"/>
      <c r="M58" s="31"/>
      <c r="N58" s="31"/>
      <c r="O58" s="31"/>
      <c r="P58" s="29"/>
      <c r="Q58" s="29"/>
      <c r="R58" s="31"/>
      <c r="S58" s="31"/>
      <c r="T58" s="31"/>
      <c r="U58" s="32">
        <f>SUM(R58:T58)</f>
        <v>0</v>
      </c>
      <c r="V58" s="31"/>
      <c r="W58" s="31"/>
      <c r="X58" s="31"/>
      <c r="Y58" s="32">
        <f>SUM(V58:X58)</f>
        <v>0</v>
      </c>
      <c r="Z58" s="31"/>
      <c r="AA58" s="31"/>
      <c r="AB58" s="31"/>
      <c r="AC58" s="32">
        <f>SUM(Z58:AB58)</f>
        <v>0</v>
      </c>
      <c r="AD58" s="31"/>
      <c r="AE58" s="31"/>
      <c r="AF58" s="31"/>
      <c r="AG58" s="32">
        <f>SUM(AD58:AF58)</f>
        <v>0</v>
      </c>
      <c r="AH58" s="32">
        <f>SUM(U58,Y58,AC58,AG58)</f>
        <v>0</v>
      </c>
      <c r="AI58" s="33">
        <f>IF(ISERROR(AH58/J58),0,AH58/J58)</f>
        <v>0</v>
      </c>
      <c r="AJ58" s="33" t="str">
        <f>IF(ISERROR(AH58/$AH$72),"-",AH58/$AH$72)</f>
        <v>-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12.75" hidden="1" customHeight="1" outlineLevel="1" x14ac:dyDescent="0.25">
      <c r="A59" s="495">
        <v>2</v>
      </c>
      <c r="B59" s="496"/>
      <c r="C59" s="508"/>
      <c r="D59" s="509"/>
      <c r="E59" s="510"/>
      <c r="F59" s="510"/>
      <c r="G59" s="510"/>
      <c r="H59" s="509"/>
      <c r="I59" s="509"/>
      <c r="J59" s="577"/>
      <c r="K59" s="57"/>
      <c r="L59" s="1" t="s">
        <v>82</v>
      </c>
      <c r="M59" s="31"/>
      <c r="N59" s="31"/>
      <c r="O59" s="31"/>
      <c r="P59" s="37"/>
      <c r="Q59" s="37"/>
      <c r="R59" s="31"/>
      <c r="S59" s="31"/>
      <c r="T59" s="31"/>
      <c r="U59" s="32">
        <f>SUM(R59:T59)</f>
        <v>0</v>
      </c>
      <c r="V59" s="31"/>
      <c r="W59" s="31"/>
      <c r="X59" s="31"/>
      <c r="Y59" s="32">
        <f>SUM(V59:X59)</f>
        <v>0</v>
      </c>
      <c r="Z59" s="31"/>
      <c r="AA59" s="31"/>
      <c r="AB59" s="31"/>
      <c r="AC59" s="32">
        <f>SUM(Z59:AB59)</f>
        <v>0</v>
      </c>
      <c r="AD59" s="31"/>
      <c r="AE59" s="31"/>
      <c r="AF59" s="31"/>
      <c r="AG59" s="32">
        <f>SUM(AD59:AF59)</f>
        <v>0</v>
      </c>
      <c r="AH59" s="32">
        <f>SUM(U59,Y59,AC59,AG59)</f>
        <v>0</v>
      </c>
      <c r="AI59" s="33">
        <f>IF(ISERROR(AH59/J59),0,AH59/J59)</f>
        <v>0</v>
      </c>
      <c r="AJ59" s="33" t="str">
        <f>IF(ISERROR(AH59/$AH$72),"-",AH59/$AH$72)</f>
        <v>-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s="74" customFormat="1" ht="12.75" customHeight="1" collapsed="1" x14ac:dyDescent="0.25">
      <c r="A60" s="599" t="s">
        <v>65</v>
      </c>
      <c r="B60" s="601"/>
      <c r="C60" s="601"/>
      <c r="D60" s="601"/>
      <c r="E60" s="601"/>
      <c r="F60" s="601"/>
      <c r="G60" s="601"/>
      <c r="H60" s="601"/>
      <c r="I60" s="602"/>
      <c r="J60" s="455">
        <f>SUM(J58:J59)</f>
        <v>0</v>
      </c>
      <c r="K60" s="455">
        <f>SUM(K58:K59)</f>
        <v>0</v>
      </c>
      <c r="L60" s="456"/>
      <c r="M60" s="455">
        <f>SUM(M58:M59)</f>
        <v>0</v>
      </c>
      <c r="N60" s="455">
        <f>SUM(N58:N59)</f>
        <v>0</v>
      </c>
      <c r="O60" s="455">
        <f>SUM(O58:O59)</f>
        <v>0</v>
      </c>
      <c r="P60" s="457"/>
      <c r="Q60" s="458"/>
      <c r="R60" s="455">
        <f t="shared" ref="R60:AH60" si="12">SUM(R58:R59)</f>
        <v>0</v>
      </c>
      <c r="S60" s="455">
        <f t="shared" si="12"/>
        <v>0</v>
      </c>
      <c r="T60" s="455">
        <f t="shared" si="12"/>
        <v>0</v>
      </c>
      <c r="U60" s="455">
        <f t="shared" si="12"/>
        <v>0</v>
      </c>
      <c r="V60" s="455">
        <f t="shared" si="12"/>
        <v>0</v>
      </c>
      <c r="W60" s="455">
        <f t="shared" si="12"/>
        <v>0</v>
      </c>
      <c r="X60" s="455">
        <f t="shared" si="12"/>
        <v>0</v>
      </c>
      <c r="Y60" s="455">
        <f t="shared" si="12"/>
        <v>0</v>
      </c>
      <c r="Z60" s="455">
        <f t="shared" si="12"/>
        <v>0</v>
      </c>
      <c r="AA60" s="455">
        <f t="shared" si="12"/>
        <v>0</v>
      </c>
      <c r="AB60" s="455">
        <f t="shared" si="12"/>
        <v>0</v>
      </c>
      <c r="AC60" s="455">
        <f t="shared" si="12"/>
        <v>0</v>
      </c>
      <c r="AD60" s="455">
        <f t="shared" si="12"/>
        <v>0</v>
      </c>
      <c r="AE60" s="455">
        <f t="shared" si="12"/>
        <v>0</v>
      </c>
      <c r="AF60" s="455">
        <f t="shared" si="12"/>
        <v>0</v>
      </c>
      <c r="AG60" s="455">
        <f t="shared" si="12"/>
        <v>0</v>
      </c>
      <c r="AH60" s="455">
        <f t="shared" si="12"/>
        <v>0</v>
      </c>
      <c r="AI60" s="459">
        <f>IF(ISERROR(AH60/J60),0,AH60/J60)</f>
        <v>0</v>
      </c>
      <c r="AJ60" s="459">
        <f>IF(ISERROR(AH60/$AH$72),0,AH60/$AH$72)</f>
        <v>0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12.75" customHeight="1" x14ac:dyDescent="0.25">
      <c r="A61" s="590" t="s">
        <v>66</v>
      </c>
      <c r="B61" s="591"/>
      <c r="C61" s="591"/>
      <c r="D61" s="591"/>
      <c r="E61" s="592"/>
      <c r="F61" s="517"/>
      <c r="G61" s="518"/>
      <c r="H61" s="520"/>
      <c r="I61" s="520"/>
      <c r="J61" s="75"/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538"/>
      <c r="AJ61" s="538"/>
    </row>
    <row r="62" spans="1:44" ht="12.75" hidden="1" customHeight="1" outlineLevel="1" x14ac:dyDescent="0.25">
      <c r="A62" s="495">
        <v>1</v>
      </c>
      <c r="B62" s="496"/>
      <c r="C62" s="505"/>
      <c r="D62" s="506"/>
      <c r="E62" s="507"/>
      <c r="F62" s="507"/>
      <c r="G62" s="507"/>
      <c r="H62" s="506"/>
      <c r="I62" s="506"/>
      <c r="J62" s="576"/>
      <c r="K62" s="30"/>
      <c r="L62" s="29"/>
      <c r="M62" s="31"/>
      <c r="N62" s="31"/>
      <c r="O62" s="31"/>
      <c r="P62" s="29"/>
      <c r="Q62" s="29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IF(ISERROR(AH62/J62),0,AH62/J62)</f>
        <v>0</v>
      </c>
      <c r="AJ62" s="33" t="str">
        <f>IF(ISERROR(AH62/$AH$72),"-",AH62/$AH$72)</f>
        <v>-</v>
      </c>
      <c r="AK62" s="109"/>
      <c r="AL62" s="109"/>
      <c r="AM62" s="109"/>
      <c r="AN62" s="109"/>
      <c r="AO62" s="109"/>
      <c r="AP62" s="109"/>
      <c r="AQ62" s="109"/>
      <c r="AR62" s="109"/>
    </row>
    <row r="63" spans="1:44" ht="12.75" hidden="1" customHeight="1" outlineLevel="1" x14ac:dyDescent="0.25">
      <c r="A63" s="495">
        <v>2</v>
      </c>
      <c r="B63" s="496"/>
      <c r="C63" s="508"/>
      <c r="D63" s="509"/>
      <c r="E63" s="510"/>
      <c r="F63" s="510"/>
      <c r="G63" s="510"/>
      <c r="H63" s="509"/>
      <c r="I63" s="509"/>
      <c r="J63" s="623"/>
      <c r="K63" s="57"/>
      <c r="L63" s="1" t="s">
        <v>82</v>
      </c>
      <c r="M63" s="31"/>
      <c r="N63" s="31"/>
      <c r="O63" s="31"/>
      <c r="P63" s="37"/>
      <c r="Q63" s="37"/>
      <c r="R63" s="31"/>
      <c r="S63" s="31"/>
      <c r="T63" s="31"/>
      <c r="U63" s="32">
        <f>SUM(R63:T63)</f>
        <v>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0</v>
      </c>
      <c r="AI63" s="33">
        <f>IF(ISERROR(AH63/J63),0,AH63/J63)</f>
        <v>0</v>
      </c>
      <c r="AJ63" s="33" t="str">
        <f>IF(ISERROR(AH63/$AH$72),"-",AH63/$AH$72)</f>
        <v>-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s="74" customFormat="1" ht="12.75" customHeight="1" collapsed="1" x14ac:dyDescent="0.25">
      <c r="A64" s="599" t="s">
        <v>67</v>
      </c>
      <c r="B64" s="601"/>
      <c r="C64" s="601"/>
      <c r="D64" s="601"/>
      <c r="E64" s="601"/>
      <c r="F64" s="601"/>
      <c r="G64" s="601"/>
      <c r="H64" s="601"/>
      <c r="I64" s="602"/>
      <c r="J64" s="455">
        <f>SUM(J62:J63)</f>
        <v>0</v>
      </c>
      <c r="K64" s="455">
        <f>SUM(K62:K63)</f>
        <v>0</v>
      </c>
      <c r="L64" s="456"/>
      <c r="M64" s="455">
        <f>SUM(M62:M63)</f>
        <v>0</v>
      </c>
      <c r="N64" s="455">
        <f>SUM(N62:N63)</f>
        <v>0</v>
      </c>
      <c r="O64" s="455">
        <f>SUM(O62:O63)</f>
        <v>0</v>
      </c>
      <c r="P64" s="457"/>
      <c r="Q64" s="458"/>
      <c r="R64" s="455">
        <f t="shared" ref="R64:AH64" si="13">SUM(R62:R63)</f>
        <v>0</v>
      </c>
      <c r="S64" s="455">
        <f t="shared" si="13"/>
        <v>0</v>
      </c>
      <c r="T64" s="455">
        <f t="shared" si="13"/>
        <v>0</v>
      </c>
      <c r="U64" s="455">
        <f t="shared" si="13"/>
        <v>0</v>
      </c>
      <c r="V64" s="455">
        <f t="shared" si="13"/>
        <v>0</v>
      </c>
      <c r="W64" s="455">
        <f t="shared" si="13"/>
        <v>0</v>
      </c>
      <c r="X64" s="455">
        <f t="shared" si="13"/>
        <v>0</v>
      </c>
      <c r="Y64" s="455">
        <f t="shared" si="13"/>
        <v>0</v>
      </c>
      <c r="Z64" s="455">
        <f t="shared" si="13"/>
        <v>0</v>
      </c>
      <c r="AA64" s="455">
        <f t="shared" si="13"/>
        <v>0</v>
      </c>
      <c r="AB64" s="455">
        <f t="shared" si="13"/>
        <v>0</v>
      </c>
      <c r="AC64" s="455">
        <f t="shared" si="13"/>
        <v>0</v>
      </c>
      <c r="AD64" s="455">
        <f t="shared" si="13"/>
        <v>0</v>
      </c>
      <c r="AE64" s="455">
        <f t="shared" si="13"/>
        <v>0</v>
      </c>
      <c r="AF64" s="455">
        <f t="shared" si="13"/>
        <v>0</v>
      </c>
      <c r="AG64" s="455">
        <f t="shared" si="13"/>
        <v>0</v>
      </c>
      <c r="AH64" s="455">
        <f t="shared" si="13"/>
        <v>0</v>
      </c>
      <c r="AI64" s="459">
        <f>IF(ISERROR(AH64/J64),0,AH64/J64)</f>
        <v>0</v>
      </c>
      <c r="AJ64" s="459">
        <f>IF(ISERROR(AH64/$AH$72),0,AH64/$AH$72)</f>
        <v>0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ht="12.75" customHeight="1" x14ac:dyDescent="0.25">
      <c r="A65" s="590" t="s">
        <v>68</v>
      </c>
      <c r="B65" s="591"/>
      <c r="C65" s="591"/>
      <c r="D65" s="591"/>
      <c r="E65" s="592"/>
      <c r="F65" s="517"/>
      <c r="G65" s="518"/>
      <c r="H65" s="520"/>
      <c r="I65" s="520"/>
      <c r="J65" s="75"/>
      <c r="K65" s="20"/>
      <c r="L65" s="21"/>
      <c r="M65" s="22"/>
      <c r="N65" s="22"/>
      <c r="O65" s="22"/>
      <c r="P65" s="18"/>
      <c r="Q65" s="23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538"/>
      <c r="AJ65" s="538"/>
    </row>
    <row r="66" spans="1:44" ht="12.75" hidden="1" customHeight="1" outlineLevel="1" x14ac:dyDescent="0.25">
      <c r="A66" s="495">
        <v>1</v>
      </c>
      <c r="B66" s="496"/>
      <c r="C66" s="505"/>
      <c r="D66" s="506"/>
      <c r="E66" s="507"/>
      <c r="F66" s="507"/>
      <c r="G66" s="507"/>
      <c r="H66" s="506"/>
      <c r="I66" s="506"/>
      <c r="J66" s="576"/>
      <c r="K66" s="30"/>
      <c r="L66" s="3" t="s">
        <v>82</v>
      </c>
      <c r="M66" s="31"/>
      <c r="N66" s="31"/>
      <c r="O66" s="31"/>
      <c r="P66" s="29"/>
      <c r="Q66" s="29"/>
      <c r="R66" s="31"/>
      <c r="S66" s="31"/>
      <c r="T66" s="31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IF(ISERROR(AH66/J66),0,AH66/J66)</f>
        <v>0</v>
      </c>
      <c r="AJ66" s="33" t="str">
        <f>IF(ISERROR(AH66/$AH$72),"-",AH66/$AH$72)</f>
        <v>-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ht="12.75" hidden="1" customHeight="1" outlineLevel="1" x14ac:dyDescent="0.25">
      <c r="A67" s="495">
        <v>2</v>
      </c>
      <c r="B67" s="496"/>
      <c r="C67" s="508"/>
      <c r="D67" s="509"/>
      <c r="E67" s="510"/>
      <c r="F67" s="510"/>
      <c r="G67" s="510"/>
      <c r="H67" s="509"/>
      <c r="I67" s="509"/>
      <c r="J67" s="577"/>
      <c r="K67" s="38"/>
      <c r="L67" s="37"/>
      <c r="M67" s="31"/>
      <c r="N67" s="31"/>
      <c r="O67" s="31"/>
      <c r="P67" s="37"/>
      <c r="Q67" s="37"/>
      <c r="R67" s="31"/>
      <c r="S67" s="31"/>
      <c r="T67" s="31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33">
        <f>IF(ISERROR(AH67/J67),0,AH67/J67)</f>
        <v>0</v>
      </c>
      <c r="AJ67" s="33" t="str">
        <f>IF(ISERROR(AH67/$AH$72),"-",AH67/$AH$72)</f>
        <v>-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s="74" customFormat="1" ht="12.75" customHeight="1" collapsed="1" x14ac:dyDescent="0.25">
      <c r="A68" s="599" t="s">
        <v>69</v>
      </c>
      <c r="B68" s="601"/>
      <c r="C68" s="601"/>
      <c r="D68" s="601"/>
      <c r="E68" s="601"/>
      <c r="F68" s="601"/>
      <c r="G68" s="601"/>
      <c r="H68" s="601"/>
      <c r="I68" s="602"/>
      <c r="J68" s="455">
        <f>SUM(J66:J67)</f>
        <v>0</v>
      </c>
      <c r="K68" s="455">
        <f>SUM(K66:K67)</f>
        <v>0</v>
      </c>
      <c r="L68" s="456"/>
      <c r="M68" s="455">
        <f>SUM(M66:M67)</f>
        <v>0</v>
      </c>
      <c r="N68" s="455">
        <f>SUM(N66:N67)</f>
        <v>0</v>
      </c>
      <c r="O68" s="455">
        <f>SUM(O66:O67)</f>
        <v>0</v>
      </c>
      <c r="P68" s="457"/>
      <c r="Q68" s="458"/>
      <c r="R68" s="455">
        <f t="shared" ref="R68:AH68" si="14">SUM(R66:R67)</f>
        <v>0</v>
      </c>
      <c r="S68" s="455">
        <f t="shared" si="14"/>
        <v>0</v>
      </c>
      <c r="T68" s="455">
        <f t="shared" si="14"/>
        <v>0</v>
      </c>
      <c r="U68" s="455">
        <f t="shared" si="14"/>
        <v>0</v>
      </c>
      <c r="V68" s="455">
        <f t="shared" si="14"/>
        <v>0</v>
      </c>
      <c r="W68" s="455">
        <f t="shared" si="14"/>
        <v>0</v>
      </c>
      <c r="X68" s="455">
        <f t="shared" si="14"/>
        <v>0</v>
      </c>
      <c r="Y68" s="455">
        <f t="shared" si="14"/>
        <v>0</v>
      </c>
      <c r="Z68" s="455">
        <f t="shared" si="14"/>
        <v>0</v>
      </c>
      <c r="AA68" s="455">
        <f t="shared" si="14"/>
        <v>0</v>
      </c>
      <c r="AB68" s="455">
        <f t="shared" si="14"/>
        <v>0</v>
      </c>
      <c r="AC68" s="455">
        <f t="shared" si="14"/>
        <v>0</v>
      </c>
      <c r="AD68" s="455">
        <f t="shared" si="14"/>
        <v>0</v>
      </c>
      <c r="AE68" s="455">
        <f t="shared" si="14"/>
        <v>0</v>
      </c>
      <c r="AF68" s="455">
        <f t="shared" si="14"/>
        <v>0</v>
      </c>
      <c r="AG68" s="455">
        <f t="shared" si="14"/>
        <v>0</v>
      </c>
      <c r="AH68" s="455">
        <f t="shared" si="14"/>
        <v>0</v>
      </c>
      <c r="AI68" s="459">
        <f>IF(ISERROR(AH68/J68),0,AH68/J68)</f>
        <v>0</v>
      </c>
      <c r="AJ68" s="459">
        <f>IF(ISERROR(AH68/$AH$72),0,AH68/$AH$72)</f>
        <v>0</v>
      </c>
      <c r="AK68" s="109"/>
      <c r="AL68" s="109"/>
      <c r="AM68" s="109"/>
      <c r="AN68" s="109"/>
      <c r="AO68" s="109"/>
      <c r="AP68" s="109"/>
      <c r="AQ68" s="109"/>
      <c r="AR68" s="109"/>
    </row>
    <row r="69" spans="1:44" ht="12.75" customHeight="1" x14ac:dyDescent="0.25">
      <c r="A69" s="590" t="s">
        <v>70</v>
      </c>
      <c r="B69" s="591"/>
      <c r="C69" s="591"/>
      <c r="D69" s="591"/>
      <c r="E69" s="592"/>
      <c r="F69" s="517"/>
      <c r="G69" s="518"/>
      <c r="H69" s="520"/>
      <c r="I69" s="520"/>
      <c r="J69" s="593">
        <v>6500000</v>
      </c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538"/>
      <c r="AJ69" s="538"/>
    </row>
    <row r="70" spans="1:44" ht="34.5" customHeight="1" outlineLevel="1" x14ac:dyDescent="0.25">
      <c r="A70" s="496">
        <v>1</v>
      </c>
      <c r="B70" s="496"/>
      <c r="C70" s="497"/>
      <c r="D70" s="498"/>
      <c r="E70" s="516"/>
      <c r="F70" s="500"/>
      <c r="G70" s="500"/>
      <c r="H70" s="498"/>
      <c r="I70" s="498"/>
      <c r="J70" s="594"/>
      <c r="K70" s="196"/>
      <c r="L70" s="199"/>
      <c r="M70" s="56"/>
      <c r="N70" s="191"/>
      <c r="O70" s="56"/>
      <c r="P70" s="192"/>
      <c r="Q70" s="192"/>
      <c r="R70" s="31"/>
      <c r="S70" s="31"/>
      <c r="T70" s="31"/>
      <c r="U70" s="32">
        <f>SUM(R70:T70)</f>
        <v>0</v>
      </c>
      <c r="V70" s="31"/>
      <c r="W70" s="31"/>
      <c r="X70" s="31"/>
      <c r="Y70" s="32">
        <f>SUM(V70:X70)</f>
        <v>0</v>
      </c>
      <c r="Z70" s="31"/>
      <c r="AA70" s="31"/>
      <c r="AB70" s="31"/>
      <c r="AC70" s="32">
        <f>SUM(Z70:AB70)</f>
        <v>0</v>
      </c>
      <c r="AD70" s="31"/>
      <c r="AE70" s="31"/>
      <c r="AF70" s="31"/>
      <c r="AG70" s="32">
        <f>SUM(AD70:AF70)</f>
        <v>0</v>
      </c>
      <c r="AH70" s="32">
        <f>SUM(U70,Y70,AC70,AG70)</f>
        <v>0</v>
      </c>
      <c r="AI70" s="33">
        <f>IF(ISERROR(AH70/J69),0,AH70/J69)</f>
        <v>0</v>
      </c>
      <c r="AJ70" s="33">
        <f>IF(ISERROR(AH70/$AH$72),0,AH70/$AH$72)</f>
        <v>0</v>
      </c>
    </row>
    <row r="71" spans="1:44" s="74" customFormat="1" x14ac:dyDescent="0.25">
      <c r="A71" s="599" t="s">
        <v>71</v>
      </c>
      <c r="B71" s="601"/>
      <c r="C71" s="601"/>
      <c r="D71" s="601"/>
      <c r="E71" s="601"/>
      <c r="F71" s="601"/>
      <c r="G71" s="601"/>
      <c r="H71" s="601"/>
      <c r="I71" s="602"/>
      <c r="J71" s="455">
        <f>J69</f>
        <v>6500000</v>
      </c>
      <c r="K71" s="455">
        <f>SUM(K70:K70)</f>
        <v>0</v>
      </c>
      <c r="L71" s="456"/>
      <c r="M71" s="455">
        <f>SUM(M70:M70)</f>
        <v>0</v>
      </c>
      <c r="N71" s="455">
        <f>SUM(N70:N70)</f>
        <v>0</v>
      </c>
      <c r="O71" s="455">
        <f>SUM(O70:O70)</f>
        <v>0</v>
      </c>
      <c r="P71" s="457"/>
      <c r="Q71" s="458"/>
      <c r="R71" s="455">
        <f t="shared" ref="R71:AH71" si="15">SUM(R70:R70)</f>
        <v>0</v>
      </c>
      <c r="S71" s="455">
        <f t="shared" si="15"/>
        <v>0</v>
      </c>
      <c r="T71" s="455">
        <f t="shared" si="15"/>
        <v>0</v>
      </c>
      <c r="U71" s="455">
        <f t="shared" si="15"/>
        <v>0</v>
      </c>
      <c r="V71" s="455">
        <f t="shared" si="15"/>
        <v>0</v>
      </c>
      <c r="W71" s="455">
        <f t="shared" si="15"/>
        <v>0</v>
      </c>
      <c r="X71" s="455">
        <f t="shared" si="15"/>
        <v>0</v>
      </c>
      <c r="Y71" s="455">
        <f t="shared" si="15"/>
        <v>0</v>
      </c>
      <c r="Z71" s="455">
        <f t="shared" si="15"/>
        <v>0</v>
      </c>
      <c r="AA71" s="455">
        <f t="shared" si="15"/>
        <v>0</v>
      </c>
      <c r="AB71" s="455">
        <f t="shared" si="15"/>
        <v>0</v>
      </c>
      <c r="AC71" s="455">
        <f t="shared" si="15"/>
        <v>0</v>
      </c>
      <c r="AD71" s="455">
        <f t="shared" si="15"/>
        <v>0</v>
      </c>
      <c r="AE71" s="455">
        <f t="shared" si="15"/>
        <v>0</v>
      </c>
      <c r="AF71" s="455">
        <f t="shared" si="15"/>
        <v>0</v>
      </c>
      <c r="AG71" s="455">
        <f t="shared" si="15"/>
        <v>0</v>
      </c>
      <c r="AH71" s="455">
        <f t="shared" si="15"/>
        <v>0</v>
      </c>
      <c r="AI71" s="459">
        <f>IF(ISERROR(AH71/J71),0,AH71/J71)</f>
        <v>0</v>
      </c>
      <c r="AJ71" s="459">
        <f>IF(ISERROR(AH71/$AH$72),0,AH71/$AH$72)</f>
        <v>0</v>
      </c>
      <c r="AK71" s="109"/>
      <c r="AL71" s="109"/>
      <c r="AM71" s="109"/>
      <c r="AN71" s="109"/>
      <c r="AO71" s="109"/>
      <c r="AP71" s="109"/>
      <c r="AQ71" s="109"/>
      <c r="AR71" s="109"/>
    </row>
    <row r="72" spans="1:44" s="70" customFormat="1" ht="15" customHeight="1" x14ac:dyDescent="0.25">
      <c r="A72" s="587" t="str">
        <f>"TOTAL ASIG."&amp;" "&amp;$A$5</f>
        <v>TOTAL ASIG. 24-07-001 "Cuotas a Organismos Internacionales"</v>
      </c>
      <c r="B72" s="588"/>
      <c r="C72" s="588"/>
      <c r="D72" s="588"/>
      <c r="E72" s="588"/>
      <c r="F72" s="588"/>
      <c r="G72" s="588"/>
      <c r="H72" s="588"/>
      <c r="I72" s="589"/>
      <c r="J72" s="528">
        <f>SUM(J11,J15,J19,J23,J27,J31,J35,J40,J44,J48,J52,J56,J60,J64,J68,J71)</f>
        <v>6500000</v>
      </c>
      <c r="K72" s="528">
        <f>+K11+K15+K19+K23+K27+K31+K35+K40+K44+K48+K52+K56+K68+K60+K64+K71</f>
        <v>0</v>
      </c>
      <c r="L72" s="529"/>
      <c r="M72" s="528">
        <f>+M11+M15+M19+M23+M27+M31+M35+M40+M44+M48+M52+M56+M68+M60+M64+M71</f>
        <v>0</v>
      </c>
      <c r="N72" s="528">
        <f>+N11+N15+N19+N23+N27+N31+N35+N40+N44+N48+N52+N56+N68+N60+N64+N71</f>
        <v>0</v>
      </c>
      <c r="O72" s="528">
        <f>+O11+O15+O19+O23+O27+O31+O35+O40+O44+O48+O52+O56+O68+O60+O64+O71</f>
        <v>0</v>
      </c>
      <c r="P72" s="530"/>
      <c r="Q72" s="531"/>
      <c r="R72" s="528">
        <f t="shared" ref="R72:AH72" si="16">+R11+R15+R19+R23+R27+R31+R35+R40+R44+R48+R52+R56+R68+R60+R64+R71</f>
        <v>0</v>
      </c>
      <c r="S72" s="528">
        <f t="shared" si="16"/>
        <v>0</v>
      </c>
      <c r="T72" s="528">
        <f t="shared" si="16"/>
        <v>0</v>
      </c>
      <c r="U72" s="528">
        <f t="shared" si="16"/>
        <v>0</v>
      </c>
      <c r="V72" s="528">
        <f t="shared" si="16"/>
        <v>0</v>
      </c>
      <c r="W72" s="528">
        <f t="shared" si="16"/>
        <v>0</v>
      </c>
      <c r="X72" s="528">
        <f t="shared" si="16"/>
        <v>0</v>
      </c>
      <c r="Y72" s="528">
        <f t="shared" si="16"/>
        <v>0</v>
      </c>
      <c r="Z72" s="528">
        <f t="shared" si="16"/>
        <v>0</v>
      </c>
      <c r="AA72" s="528">
        <f t="shared" si="16"/>
        <v>0</v>
      </c>
      <c r="AB72" s="528">
        <f t="shared" si="16"/>
        <v>0</v>
      </c>
      <c r="AC72" s="528">
        <f t="shared" si="16"/>
        <v>0</v>
      </c>
      <c r="AD72" s="528">
        <f t="shared" si="16"/>
        <v>0</v>
      </c>
      <c r="AE72" s="528">
        <f t="shared" si="16"/>
        <v>0</v>
      </c>
      <c r="AF72" s="528">
        <f t="shared" si="16"/>
        <v>0</v>
      </c>
      <c r="AG72" s="528">
        <f t="shared" si="16"/>
        <v>0</v>
      </c>
      <c r="AH72" s="528">
        <f t="shared" si="16"/>
        <v>0</v>
      </c>
      <c r="AI72" s="532">
        <f>IF(ISERROR(AH72/J72),0,AH72/J72)</f>
        <v>0</v>
      </c>
      <c r="AJ72" s="532">
        <f>IF(ISERROR(AH72/$AH$72),0,AH72/$AH$72)</f>
        <v>0</v>
      </c>
      <c r="AK72" s="110"/>
      <c r="AL72" s="110"/>
      <c r="AM72" s="110"/>
      <c r="AN72" s="110"/>
      <c r="AO72" s="110"/>
      <c r="AP72" s="110"/>
      <c r="AQ72" s="110"/>
      <c r="AR72" s="110"/>
    </row>
    <row r="73" spans="1:44" x14ac:dyDescent="0.25"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  <c r="AK73" s="109"/>
      <c r="AL73" s="109"/>
      <c r="AM73" s="109"/>
      <c r="AN73" s="109"/>
      <c r="AO73" s="109"/>
      <c r="AP73" s="109"/>
      <c r="AQ73" s="109"/>
      <c r="AR73" s="109"/>
    </row>
    <row r="74" spans="1:44" x14ac:dyDescent="0.25"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  <c r="AK74" s="109"/>
      <c r="AL74" s="109"/>
      <c r="AM74" s="109"/>
      <c r="AN74" s="109"/>
      <c r="AO74" s="109"/>
      <c r="AP74" s="109"/>
      <c r="AQ74" s="109"/>
      <c r="AR74" s="109"/>
    </row>
    <row r="75" spans="1:44" x14ac:dyDescent="0.25"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</row>
    <row r="76" spans="1:44" x14ac:dyDescent="0.25"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  <c r="AK76" s="109"/>
      <c r="AL76" s="109"/>
      <c r="AM76" s="109"/>
      <c r="AN76" s="109"/>
      <c r="AO76" s="109"/>
      <c r="AP76" s="109"/>
      <c r="AQ76" s="109"/>
      <c r="AR76" s="109"/>
    </row>
    <row r="77" spans="1:44" x14ac:dyDescent="0.25"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</row>
    <row r="78" spans="1:44" x14ac:dyDescent="0.25"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44" x14ac:dyDescent="0.25"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44" x14ac:dyDescent="0.25"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 x14ac:dyDescent="0.25">
      <c r="A81" s="110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25">
      <c r="A82" s="110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  <row r="83" spans="1:32" x14ac:dyDescent="0.25">
      <c r="A83" s="110"/>
      <c r="J83" s="46"/>
      <c r="R83" s="46"/>
      <c r="S83" s="46"/>
      <c r="T83" s="46"/>
      <c r="V83" s="46"/>
      <c r="W83" s="46"/>
      <c r="X83" s="46"/>
      <c r="Z83" s="46"/>
      <c r="AA83" s="46"/>
      <c r="AB83" s="46"/>
      <c r="AD83" s="46"/>
      <c r="AE83" s="46"/>
      <c r="AF83" s="46"/>
    </row>
    <row r="84" spans="1:32" x14ac:dyDescent="0.25">
      <c r="A84" s="110"/>
      <c r="J84" s="46"/>
      <c r="R84" s="46"/>
      <c r="S84" s="46"/>
      <c r="T84" s="46"/>
      <c r="V84" s="46"/>
      <c r="W84" s="46"/>
      <c r="X84" s="46"/>
      <c r="Z84" s="46"/>
      <c r="AA84" s="46"/>
      <c r="AB84" s="46"/>
      <c r="AD84" s="46"/>
      <c r="AE84" s="46"/>
      <c r="AF84" s="46"/>
    </row>
    <row r="85" spans="1:32" x14ac:dyDescent="0.25">
      <c r="A85" s="110"/>
      <c r="J85" s="46"/>
      <c r="R85" s="46"/>
      <c r="S85" s="46"/>
      <c r="T85" s="46"/>
      <c r="V85" s="46"/>
      <c r="W85" s="46"/>
      <c r="X85" s="46"/>
      <c r="Z85" s="46"/>
      <c r="AA85" s="46"/>
      <c r="AB85" s="46"/>
      <c r="AD85" s="46"/>
      <c r="AE85" s="46"/>
      <c r="AF85" s="46"/>
    </row>
    <row r="86" spans="1:32" x14ac:dyDescent="0.25">
      <c r="A86" s="110"/>
      <c r="J86" s="46"/>
      <c r="R86" s="46"/>
      <c r="S86" s="46"/>
      <c r="T86" s="46"/>
      <c r="V86" s="46"/>
      <c r="W86" s="46"/>
      <c r="X86" s="46"/>
      <c r="Z86" s="46"/>
      <c r="AA86" s="46"/>
      <c r="AB86" s="46"/>
      <c r="AD86" s="46"/>
      <c r="AE86" s="46"/>
      <c r="AF86" s="46"/>
    </row>
    <row r="87" spans="1:32" x14ac:dyDescent="0.25">
      <c r="A87" s="110"/>
      <c r="J87" s="46"/>
      <c r="R87" s="46"/>
      <c r="S87" s="46"/>
      <c r="T87" s="46"/>
      <c r="V87" s="46"/>
      <c r="W87" s="46"/>
      <c r="X87" s="46"/>
      <c r="Z87" s="46"/>
      <c r="AA87" s="46"/>
      <c r="AB87" s="46"/>
      <c r="AD87" s="46"/>
      <c r="AE87" s="46"/>
      <c r="AF87" s="46"/>
    </row>
    <row r="88" spans="1:32" x14ac:dyDescent="0.25">
      <c r="A88" s="110"/>
      <c r="J88" s="46"/>
      <c r="R88" s="46"/>
      <c r="S88" s="46"/>
      <c r="T88" s="46"/>
      <c r="V88" s="46"/>
      <c r="W88" s="46"/>
      <c r="X88" s="46"/>
      <c r="Z88" s="46"/>
      <c r="AA88" s="46"/>
      <c r="AB88" s="46"/>
      <c r="AD88" s="46"/>
      <c r="AE88" s="46"/>
      <c r="AF88" s="46"/>
    </row>
    <row r="89" spans="1:32" x14ac:dyDescent="0.25">
      <c r="A89" s="110"/>
      <c r="J89" s="46"/>
      <c r="R89" s="46"/>
      <c r="S89" s="46"/>
      <c r="T89" s="46"/>
      <c r="V89" s="46"/>
      <c r="W89" s="46"/>
      <c r="X89" s="46"/>
      <c r="Z89" s="46"/>
      <c r="AA89" s="46"/>
      <c r="AB89" s="46"/>
      <c r="AD89" s="46"/>
      <c r="AE89" s="46"/>
      <c r="AF89" s="46"/>
    </row>
  </sheetData>
  <mergeCells count="78">
    <mergeCell ref="A72:I72"/>
    <mergeCell ref="A65:E65"/>
    <mergeCell ref="J66:J67"/>
    <mergeCell ref="A68:I68"/>
    <mergeCell ref="A69:E69"/>
    <mergeCell ref="J69:J70"/>
    <mergeCell ref="A71:I71"/>
    <mergeCell ref="A64:I64"/>
    <mergeCell ref="A49:E49"/>
    <mergeCell ref="J50:J51"/>
    <mergeCell ref="A52:I52"/>
    <mergeCell ref="A53:E53"/>
    <mergeCell ref="J54:J55"/>
    <mergeCell ref="A56:I56"/>
    <mergeCell ref="A57:E57"/>
    <mergeCell ref="J58:J59"/>
    <mergeCell ref="A60:I60"/>
    <mergeCell ref="A61:E61"/>
    <mergeCell ref="J62:J63"/>
    <mergeCell ref="A48:I48"/>
    <mergeCell ref="A32:E32"/>
    <mergeCell ref="J33:J34"/>
    <mergeCell ref="A35:I35"/>
    <mergeCell ref="A36:E36"/>
    <mergeCell ref="J37:J39"/>
    <mergeCell ref="A40:I40"/>
    <mergeCell ref="A41:E41"/>
    <mergeCell ref="J41:J43"/>
    <mergeCell ref="A44:I44"/>
    <mergeCell ref="A45:E45"/>
    <mergeCell ref="J46:J47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C6:C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dataValidations count="9">
    <dataValidation allowBlank="1" showInputMessage="1" showErrorMessage="1" errorTitle="Sólo números" error="Sólo ingresar números sin letras_x000a_" sqref="O41:O43 O61:O63 O65:O67 O45:O47 O57:O59 O36:O39 O32:O34 O28:O30 O8:O10 O12:O14 O16:O18 O20:O22 O24:O26 P50 O49:O51 O53:O55 O69:O70" xr:uid="{00000000-0002-0000-1800-000000000000}"/>
    <dataValidation type="textLength" operator="lessThanOrEqual" allowBlank="1" showInputMessage="1" showErrorMessage="1" errorTitle="MÁXIMO DE CARACTERES SOBREPASADO" error="Sólo 255 caracteres por celdas" sqref="C50:C51 P62:Q63 L58 E62:G63 P66:Q67 E66:G67 C62:C63 C66:C67 L67 P46:Q47 N46 E46:G47 C47 L29:L30 P42:Q43 N42:N43 E42:G43 C29:C30 C33:C34 C37:C39 E37:G39 L37:L39 P37:Q39 E33:G34 L13:L14 P33:Q34 E29:G30 L25 P29:Q30 E9:G10 C9:C10 L9:L10 P9:Q10 P21:Q22 L17:L18 E21:G22 P17:Q18 E17:G18 P13:Q14 L62 E13:G14 N25:N26 E25:G26 P25:Q26 C21:C22 C17:C18 C13:C14 Q50 L21:L22 E50:G51 P54:Q55 L50 E54:G55 P58:Q59 L54 E58:G59 P51:Q51 C58:C59 C54:C55 L33:L34 N70 E70:G70 P70:Q70" xr:uid="{00000000-0002-0000-1800-000001000000}">
      <formula1>255</formula1>
    </dataValidation>
    <dataValidation type="textLength" operator="lessThanOrEqual" allowBlank="1" showInputMessage="1" showErrorMessage="1" sqref="K50:K51 K58:K59 K66:K67 K33:K34 K42:K43 K37:K39 K13:K14 K29:K30 K9:K10 K62:K63 K21:K22 K25:K26 K17:K18 K54:K55 K46:K47 K70" xr:uid="{00000000-0002-0000-1800-000002000000}">
      <formula1>255</formula1>
    </dataValidation>
    <dataValidation type="decimal" allowBlank="1" showInputMessage="1" showErrorMessage="1" errorTitle="Sólo números" error="Sólo ingresar números sin letras_x000a_" sqref="V58:X59 M66:N67 M62:N63 R62:T63 AD62:AF63 Z62:AB63 V62:X63 R66:T67 AD66:AF67 Z66:AB67 V66:X67 M46 M47:N47 V46:X47 AD46:AF47 Z46:AB47 R46:T47 M42:M43 R42:T43 Z42:AB43 V42:X43 AD42:AF43 V37:X39 Z37:AB39 AD37:AF39 R37:T39 V33:X34 Z33:AB34 AD33:AF34 R33:T34 V29:X30 Z29:AB30 AD29:AF30 R29:T30 M37:N39 M29:N30 M33:N34 Z9:AB10 AD9:AF10 R9:T10 V9:X10 M9:N10 R17:T18 R21:T22 AD21:AF22 Z21:AB22 V21:X22 M21:N22 AD17:AF18 Z17:AB18 V17:X18 R13:T14 M17:N18 Z13:AB14 AD13:AF14 V13:X14 M13:N14 R25:T26 M25:M26 Z25:AB26 V25:X26 AD25:AF26 M58:N59 M50:N51 M54:N55 R50:T51 AD50:AF51 Z50:AB51 V50:X51 R54:T55 AD54:AF55 Z54:AB55 V54:X55 R58:T59 AD58:AF59 Z58:AB59 AD70:AF70 R70:T70 M70 Z70:AB70 V70:X70" xr:uid="{00000000-0002-0000-18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6:D67 D62:D63 D47 D37:D39 D33:D34 D29:D30 D9:D10 D13:D14 D17:D18 D21:D22 D50:D51 D54:D55 D58:D59" xr:uid="{00000000-0002-0000-1800-000004000000}">
      <formula1>41275</formula1>
    </dataValidation>
    <dataValidation type="date" operator="greaterThan" allowBlank="1" showInputMessage="1" showErrorMessage="1" errorTitle="SÓLO FECHAS" error="Las fechas corresponden a las del Año 2013" sqref="H39:I39" xr:uid="{00000000-0002-0000-1800-000005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66:I67 H62:I63 H47:I47 H37:I38 H33:I34 H29:I30 H10:I10 H21:I22 H17:I18 H13:I14 H50:I51 H58:I59 H54:I55" xr:uid="{00000000-0002-0000-18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800-000007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8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7" fitToHeight="3" orientation="landscape" r:id="rId1"/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-0.249977111117893"/>
    <pageSetUpPr fitToPage="1"/>
  </sheetPr>
  <dimension ref="A1:AR41"/>
  <sheetViews>
    <sheetView zoomScaleNormal="100" workbookViewId="0">
      <selection activeCell="AD13" sqref="AD13"/>
    </sheetView>
  </sheetViews>
  <sheetFormatPr baseColWidth="10" defaultColWidth="11.42578125" defaultRowHeight="12.75" outlineLevelCol="1" x14ac:dyDescent="0.25"/>
  <cols>
    <col min="1" max="1" width="43.140625" style="111" customWidth="1"/>
    <col min="2" max="2" width="12.140625" style="13" customWidth="1"/>
    <col min="3" max="3" width="12.140625" style="111" customWidth="1"/>
    <col min="4" max="4" width="10" style="111" hidden="1" customWidth="1"/>
    <col min="5" max="5" width="10.28515625" style="111" hidden="1" customWidth="1"/>
    <col min="6" max="6" width="9.85546875" style="111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234" customWidth="1"/>
    <col min="25" max="25" width="11.7109375" style="234" customWidth="1"/>
    <col min="26" max="16384" width="11.42578125" style="110"/>
  </cols>
  <sheetData>
    <row r="1" spans="1:44" s="109" customFormat="1" ht="15" customHeight="1" x14ac:dyDescent="0.25">
      <c r="A1" s="595" t="str">
        <f>+'24-03-351 Ind. Proy'!A1:AJ1</f>
        <v>PARTIDA 21-01-001 "SUBSECRETARIA DE SERVICIOS SOCIALES"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</row>
    <row r="2" spans="1:44" s="109" customFormat="1" ht="1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</row>
    <row r="3" spans="1:44" s="109" customFormat="1" ht="15" customHeight="1" x14ac:dyDescent="0.25">
      <c r="A3" s="553" t="str">
        <f>+'24-03-351 Ind. Proy'!A3:AJ3</f>
        <v>EJECUCIÓN AL 31 DE MARZO DE 2021</v>
      </c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</row>
    <row r="4" spans="1:44" s="109" customFormat="1" ht="1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</row>
    <row r="5" spans="1:44" s="133" customFormat="1" ht="26.25" customHeight="1" x14ac:dyDescent="0.3">
      <c r="A5" s="487" t="str">
        <f>+'24-07-001 Ind. Proy'!A5:U5</f>
        <v>24-07-001 "Cuotas a Organismos Internacionales"</v>
      </c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3"/>
      <c r="W5" s="663"/>
      <c r="X5" s="663"/>
      <c r="Y5" s="664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25">
      <c r="A6" s="562" t="s">
        <v>2</v>
      </c>
      <c r="B6" s="562" t="s">
        <v>8</v>
      </c>
      <c r="C6" s="563" t="s">
        <v>73</v>
      </c>
      <c r="D6" s="618" t="s">
        <v>11</v>
      </c>
      <c r="E6" s="619"/>
      <c r="F6" s="620"/>
      <c r="G6" s="618" t="s">
        <v>14</v>
      </c>
      <c r="H6" s="619"/>
      <c r="I6" s="620"/>
      <c r="J6" s="565" t="s">
        <v>15</v>
      </c>
      <c r="K6" s="621" t="s">
        <v>14</v>
      </c>
      <c r="L6" s="635"/>
      <c r="M6" s="622"/>
      <c r="N6" s="559" t="s">
        <v>16</v>
      </c>
      <c r="O6" s="621" t="s">
        <v>14</v>
      </c>
      <c r="P6" s="635"/>
      <c r="Q6" s="622"/>
      <c r="R6" s="559" t="s">
        <v>17</v>
      </c>
      <c r="S6" s="621" t="s">
        <v>14</v>
      </c>
      <c r="T6" s="635"/>
      <c r="U6" s="622"/>
      <c r="V6" s="559" t="s">
        <v>18</v>
      </c>
      <c r="W6" s="559" t="s">
        <v>19</v>
      </c>
      <c r="X6" s="621" t="s">
        <v>74</v>
      </c>
      <c r="Y6" s="622"/>
      <c r="Z6" s="616"/>
      <c r="AA6" s="616"/>
      <c r="AB6" s="616"/>
      <c r="AC6" s="616"/>
      <c r="AD6" s="616"/>
      <c r="AE6" s="616"/>
      <c r="AF6" s="616"/>
      <c r="AG6" s="616"/>
      <c r="AH6" s="616"/>
      <c r="AI6" s="617"/>
      <c r="AJ6" s="617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25">
      <c r="A7" s="562"/>
      <c r="B7" s="562"/>
      <c r="C7" s="564"/>
      <c r="D7" s="525" t="s">
        <v>24</v>
      </c>
      <c r="E7" s="525" t="s">
        <v>25</v>
      </c>
      <c r="F7" s="525" t="s">
        <v>26</v>
      </c>
      <c r="G7" s="525" t="s">
        <v>27</v>
      </c>
      <c r="H7" s="525" t="s">
        <v>28</v>
      </c>
      <c r="I7" s="525" t="s">
        <v>29</v>
      </c>
      <c r="J7" s="565"/>
      <c r="K7" s="526" t="s">
        <v>30</v>
      </c>
      <c r="L7" s="526" t="s">
        <v>31</v>
      </c>
      <c r="M7" s="526" t="s">
        <v>93</v>
      </c>
      <c r="N7" s="560"/>
      <c r="O7" s="526" t="s">
        <v>32</v>
      </c>
      <c r="P7" s="526" t="s">
        <v>33</v>
      </c>
      <c r="Q7" s="526" t="s">
        <v>34</v>
      </c>
      <c r="R7" s="560"/>
      <c r="S7" s="526" t="s">
        <v>35</v>
      </c>
      <c r="T7" s="526" t="s">
        <v>36</v>
      </c>
      <c r="U7" s="526" t="s">
        <v>37</v>
      </c>
      <c r="V7" s="560"/>
      <c r="W7" s="560"/>
      <c r="X7" s="526" t="s">
        <v>38</v>
      </c>
      <c r="Y7" s="526" t="s">
        <v>75</v>
      </c>
      <c r="Z7" s="222"/>
      <c r="AA7" s="222"/>
      <c r="AB7" s="222"/>
      <c r="AC7" s="616"/>
      <c r="AD7" s="222"/>
      <c r="AE7" s="222"/>
      <c r="AF7" s="222"/>
      <c r="AG7" s="616"/>
      <c r="AH7" s="616"/>
      <c r="AI7" s="223"/>
      <c r="AJ7" s="223"/>
      <c r="AK7" s="142"/>
      <c r="AL7" s="142"/>
      <c r="AM7" s="142"/>
      <c r="AN7" s="142"/>
      <c r="AO7" s="142"/>
      <c r="AP7" s="142"/>
      <c r="AQ7" s="142"/>
      <c r="AR7" s="142"/>
    </row>
    <row r="8" spans="1:44" s="99" customFormat="1" ht="24.75" customHeight="1" x14ac:dyDescent="0.25">
      <c r="A8" s="48" t="s">
        <v>40</v>
      </c>
      <c r="B8" s="10">
        <f>+'24-03-409 Ind. Proy'!J11</f>
        <v>0</v>
      </c>
      <c r="C8" s="10">
        <f>+'24-03-409 Ind. Proy'!K11</f>
        <v>0</v>
      </c>
      <c r="D8" s="10">
        <f>+'24-03-409 Ind. Proy'!L11</f>
        <v>0</v>
      </c>
      <c r="E8" s="10">
        <f>+'24-03-409 Ind. Proy'!M11</f>
        <v>0</v>
      </c>
      <c r="F8" s="10">
        <f>+'24-03-409 Ind. Proy'!N11</f>
        <v>0</v>
      </c>
      <c r="G8" s="10">
        <f>+'24-03-409 Ind. Proy'!R11</f>
        <v>0</v>
      </c>
      <c r="H8" s="10">
        <f>+'24-03-409 Ind. Proy'!S11</f>
        <v>0</v>
      </c>
      <c r="I8" s="10">
        <f>+'24-03-409 Ind. Proy'!T11</f>
        <v>0</v>
      </c>
      <c r="J8" s="10">
        <f>+'24-03-409 Ind. Proy'!U11</f>
        <v>0</v>
      </c>
      <c r="K8" s="10">
        <f>+'24-03-351 Ind. Proy'!V19</f>
        <v>0</v>
      </c>
      <c r="L8" s="10">
        <f>+'24-03-351 Ind. Proy'!W19</f>
        <v>0</v>
      </c>
      <c r="M8" s="10">
        <f>+'24-03-351 Ind. Proy'!X19</f>
        <v>0</v>
      </c>
      <c r="N8" s="10">
        <f>+'24-03-409 Ind. Proy'!V11</f>
        <v>0</v>
      </c>
      <c r="O8" s="10">
        <f>+'24-03-351 Ind. Proy'!Z19</f>
        <v>0</v>
      </c>
      <c r="P8" s="10">
        <f>+'24-03-351 Ind. Proy'!AA19</f>
        <v>0</v>
      </c>
      <c r="Q8" s="10">
        <f>+'24-03-351 Ind. Proy'!AB19</f>
        <v>0</v>
      </c>
      <c r="R8" s="10">
        <f>+'24-03-409 Ind. Proy'!Z11</f>
        <v>0</v>
      </c>
      <c r="S8" s="10">
        <f>+'24-03-351 Ind. Proy'!AD19</f>
        <v>0</v>
      </c>
      <c r="T8" s="10">
        <f>+'24-03-351 Ind. Proy'!AE19</f>
        <v>0</v>
      </c>
      <c r="U8" s="10">
        <f>+'24-03-351 Ind. Proy'!AF19</f>
        <v>0</v>
      </c>
      <c r="V8" s="10">
        <f>+'24-03-409 Ind. Proy'!AD11</f>
        <v>0</v>
      </c>
      <c r="W8" s="10">
        <f>+'24-03-409 Ind. Proy'!AH11</f>
        <v>0</v>
      </c>
      <c r="X8" s="235">
        <f>+'24-03-409 Ind. Proy'!AI11</f>
        <v>0</v>
      </c>
      <c r="Y8" s="235">
        <f>+'24-03-409 Ind. Proy'!AJ11</f>
        <v>0</v>
      </c>
    </row>
    <row r="9" spans="1:44" s="99" customFormat="1" ht="24.75" customHeight="1" x14ac:dyDescent="0.25">
      <c r="A9" s="48" t="s">
        <v>42</v>
      </c>
      <c r="B9" s="10">
        <f>+'24-03-409 Ind. Proy'!J15</f>
        <v>0</v>
      </c>
      <c r="C9" s="10">
        <f>+'24-03-409 Ind. Proy'!K15</f>
        <v>0</v>
      </c>
      <c r="D9" s="10">
        <f>+'24-03-409 Ind. Proy'!L15</f>
        <v>0</v>
      </c>
      <c r="E9" s="10">
        <f>+'24-03-409 Ind. Proy'!M15</f>
        <v>0</v>
      </c>
      <c r="F9" s="10">
        <f>+'24-03-409 Ind. Proy'!N15</f>
        <v>0</v>
      </c>
      <c r="G9" s="10">
        <f>+'24-03-409 Ind. Proy'!R15</f>
        <v>0</v>
      </c>
      <c r="H9" s="10">
        <f>+'24-03-409 Ind. Proy'!S15</f>
        <v>0</v>
      </c>
      <c r="I9" s="10">
        <f>+'24-03-409 Ind. Proy'!T15</f>
        <v>0</v>
      </c>
      <c r="J9" s="10">
        <f>+'24-03-409 Ind. Proy'!U15</f>
        <v>0</v>
      </c>
      <c r="K9" s="10">
        <f>+'24-03-351 Ind. Proy'!V31</f>
        <v>0</v>
      </c>
      <c r="L9" s="10">
        <f>+'24-03-351 Ind. Proy'!W31</f>
        <v>0</v>
      </c>
      <c r="M9" s="10">
        <f>+'24-03-351 Ind. Proy'!X31</f>
        <v>0</v>
      </c>
      <c r="N9" s="10">
        <f>+'24-03-409 Ind. Proy'!Y15</f>
        <v>0</v>
      </c>
      <c r="O9" s="10">
        <f>+'24-03-351 Ind. Proy'!Z31</f>
        <v>0</v>
      </c>
      <c r="P9" s="10">
        <f>+'24-03-351 Ind. Proy'!AA31</f>
        <v>0</v>
      </c>
      <c r="Q9" s="10">
        <f>+'24-03-351 Ind. Proy'!AB31</f>
        <v>0</v>
      </c>
      <c r="R9" s="10">
        <f>+'24-03-409 Ind. Proy'!Z15</f>
        <v>0</v>
      </c>
      <c r="S9" s="10">
        <f>+'24-03-351 Ind. Proy'!AD31</f>
        <v>0</v>
      </c>
      <c r="T9" s="10">
        <f>+'24-03-351 Ind. Proy'!AE31</f>
        <v>0</v>
      </c>
      <c r="U9" s="10">
        <f>+'24-03-351 Ind. Proy'!AF31</f>
        <v>0</v>
      </c>
      <c r="V9" s="10">
        <f>+'24-03-409 Ind. Proy'!AD15</f>
        <v>0</v>
      </c>
      <c r="W9" s="10">
        <f>+'24-03-409 Ind. Proy'!AH15</f>
        <v>0</v>
      </c>
      <c r="X9" s="235">
        <f>+'24-03-409 Ind. Proy'!AI12</f>
        <v>0</v>
      </c>
      <c r="Y9" s="235">
        <f>+'24-03-409 Ind. Proy'!AJ15</f>
        <v>0</v>
      </c>
    </row>
    <row r="10" spans="1:44" s="99" customFormat="1" ht="24.75" customHeight="1" x14ac:dyDescent="0.25">
      <c r="A10" s="48" t="s">
        <v>44</v>
      </c>
      <c r="B10" s="10">
        <f>+'24-03-409 Ind. Proy'!J19</f>
        <v>0</v>
      </c>
      <c r="C10" s="10">
        <f>+'24-03-409 Ind. Proy'!K19</f>
        <v>0</v>
      </c>
      <c r="D10" s="10">
        <f>+'24-03-409 Ind. Proy'!L19</f>
        <v>0</v>
      </c>
      <c r="E10" s="10">
        <f>+'24-03-409 Ind. Proy'!M19</f>
        <v>0</v>
      </c>
      <c r="F10" s="10">
        <f>+'24-03-409 Ind. Proy'!N19</f>
        <v>0</v>
      </c>
      <c r="G10" s="10">
        <f>+'24-03-409 Ind. Proy'!R19</f>
        <v>0</v>
      </c>
      <c r="H10" s="10">
        <f>+'24-03-409 Ind. Proy'!S19</f>
        <v>0</v>
      </c>
      <c r="I10" s="10">
        <f>+'24-03-409 Ind. Proy'!T19</f>
        <v>0</v>
      </c>
      <c r="J10" s="10">
        <f>+'24-03-409 Ind. Proy'!U19</f>
        <v>0</v>
      </c>
      <c r="K10" s="10">
        <f>+'24-03-351 Ind. Proy'!V43</f>
        <v>0</v>
      </c>
      <c r="L10" s="10">
        <f>+'24-03-351 Ind. Proy'!W43</f>
        <v>0</v>
      </c>
      <c r="M10" s="10">
        <f>+'24-03-351 Ind. Proy'!X43</f>
        <v>0</v>
      </c>
      <c r="N10" s="10">
        <f>+'24-03-409 Ind. Proy'!Y19</f>
        <v>0</v>
      </c>
      <c r="O10" s="10">
        <f>+'24-03-351 Ind. Proy'!Z43</f>
        <v>0</v>
      </c>
      <c r="P10" s="10">
        <f>+'24-03-351 Ind. Proy'!AA43</f>
        <v>0</v>
      </c>
      <c r="Q10" s="10">
        <f>+'24-03-351 Ind. Proy'!AB43</f>
        <v>0</v>
      </c>
      <c r="R10" s="10">
        <f>+'24-03-409 Ind. Proy'!Z19</f>
        <v>0</v>
      </c>
      <c r="S10" s="10">
        <f>+'24-03-351 Ind. Proy'!AD43</f>
        <v>0</v>
      </c>
      <c r="T10" s="10">
        <f>+'24-03-351 Ind. Proy'!AE43</f>
        <v>0</v>
      </c>
      <c r="U10" s="10">
        <f>+'24-03-351 Ind. Proy'!AF43</f>
        <v>0</v>
      </c>
      <c r="V10" s="10">
        <f>+'24-03-409 Ind. Proy'!AD19</f>
        <v>0</v>
      </c>
      <c r="W10" s="10">
        <f>+'24-03-409 Ind. Proy'!AH19</f>
        <v>0</v>
      </c>
      <c r="X10" s="235">
        <f>+'24-03-409 Ind. Proy'!AI13</f>
        <v>0</v>
      </c>
      <c r="Y10" s="235">
        <f>+'24-03-409 Ind. Proy'!AJ19</f>
        <v>0</v>
      </c>
    </row>
    <row r="11" spans="1:44" s="99" customFormat="1" ht="24.75" customHeight="1" x14ac:dyDescent="0.25">
      <c r="A11" s="48" t="s">
        <v>46</v>
      </c>
      <c r="B11" s="10">
        <f>+'24-03-409 Ind. Proy'!J23</f>
        <v>0</v>
      </c>
      <c r="C11" s="10">
        <f>+'24-03-409 Ind. Proy'!K23</f>
        <v>0</v>
      </c>
      <c r="D11" s="10">
        <f>+'24-03-409 Ind. Proy'!L23</f>
        <v>0</v>
      </c>
      <c r="E11" s="10">
        <f>+'24-03-409 Ind. Proy'!M23</f>
        <v>0</v>
      </c>
      <c r="F11" s="10">
        <f>+'24-03-409 Ind. Proy'!N23</f>
        <v>0</v>
      </c>
      <c r="G11" s="10">
        <f>+'24-03-409 Ind. Proy'!R23</f>
        <v>0</v>
      </c>
      <c r="H11" s="10">
        <f>+'24-03-409 Ind. Proy'!S23</f>
        <v>0</v>
      </c>
      <c r="I11" s="10">
        <f>+'24-03-409 Ind. Proy'!T23</f>
        <v>0</v>
      </c>
      <c r="J11" s="10">
        <f>+'24-03-409 Ind. Proy'!U23</f>
        <v>0</v>
      </c>
      <c r="K11" s="10">
        <f>+'24-03-351 Ind. Proy'!V55</f>
        <v>0</v>
      </c>
      <c r="L11" s="10">
        <f>+'24-03-351 Ind. Proy'!W55</f>
        <v>0</v>
      </c>
      <c r="M11" s="10">
        <f>+'24-03-351 Ind. Proy'!X55</f>
        <v>0</v>
      </c>
      <c r="N11" s="10">
        <f>+'24-03-409 Ind. Proy'!Y23</f>
        <v>0</v>
      </c>
      <c r="O11" s="10">
        <f>+'24-03-351 Ind. Proy'!Z55</f>
        <v>0</v>
      </c>
      <c r="P11" s="10">
        <f>+'24-03-351 Ind. Proy'!AA55</f>
        <v>0</v>
      </c>
      <c r="Q11" s="10">
        <f>+'24-03-351 Ind. Proy'!AB55</f>
        <v>0</v>
      </c>
      <c r="R11" s="10">
        <f>+'24-03-409 Ind. Proy'!Z23</f>
        <v>0</v>
      </c>
      <c r="S11" s="10">
        <f>+'24-03-351 Ind. Proy'!AD55</f>
        <v>0</v>
      </c>
      <c r="T11" s="10">
        <f>+'24-03-351 Ind. Proy'!AE55</f>
        <v>0</v>
      </c>
      <c r="U11" s="10">
        <f>+'24-03-351 Ind. Proy'!AF55</f>
        <v>0</v>
      </c>
      <c r="V11" s="10">
        <f>+'24-03-409 Ind. Proy'!AD23</f>
        <v>0</v>
      </c>
      <c r="W11" s="10">
        <f>+'24-03-409 Ind. Proy'!AH23</f>
        <v>0</v>
      </c>
      <c r="X11" s="235">
        <f>+'24-03-409 Ind. Proy'!AI14</f>
        <v>0</v>
      </c>
      <c r="Y11" s="235">
        <f>+'24-03-409 Ind. Proy'!AJ23</f>
        <v>0</v>
      </c>
    </row>
    <row r="12" spans="1:44" s="99" customFormat="1" ht="24.75" customHeight="1" x14ac:dyDescent="0.25">
      <c r="A12" s="48" t="s">
        <v>48</v>
      </c>
      <c r="B12" s="10">
        <f>+'24-03-409 Ind. Proy'!J27</f>
        <v>0</v>
      </c>
      <c r="C12" s="10">
        <f>+'24-03-409 Ind. Proy'!K27</f>
        <v>0</v>
      </c>
      <c r="D12" s="10">
        <f>+'24-03-409 Ind. Proy'!L27</f>
        <v>0</v>
      </c>
      <c r="E12" s="10">
        <f>+'24-03-409 Ind. Proy'!M27</f>
        <v>0</v>
      </c>
      <c r="F12" s="10">
        <f>+'24-03-409 Ind. Proy'!N27</f>
        <v>0</v>
      </c>
      <c r="G12" s="10">
        <f>+'24-03-409 Ind. Proy'!R27</f>
        <v>0</v>
      </c>
      <c r="H12" s="10">
        <f>+'24-03-409 Ind. Proy'!S27</f>
        <v>0</v>
      </c>
      <c r="I12" s="10">
        <f>+'24-03-409 Ind. Proy'!T27</f>
        <v>0</v>
      </c>
      <c r="J12" s="10">
        <f>+'24-03-409 Ind. Proy'!U27</f>
        <v>0</v>
      </c>
      <c r="K12" s="10">
        <f>+'24-03-351 Ind. Proy'!V67</f>
        <v>0</v>
      </c>
      <c r="L12" s="10">
        <f>+'24-03-351 Ind. Proy'!W67</f>
        <v>0</v>
      </c>
      <c r="M12" s="10">
        <f>+'24-03-351 Ind. Proy'!X67</f>
        <v>0</v>
      </c>
      <c r="N12" s="10">
        <f>+'24-03-409 Ind. Proy'!Y27</f>
        <v>0</v>
      </c>
      <c r="O12" s="10">
        <f>+'24-03-351 Ind. Proy'!Z67</f>
        <v>0</v>
      </c>
      <c r="P12" s="10">
        <f>+'24-03-351 Ind. Proy'!AA67</f>
        <v>0</v>
      </c>
      <c r="Q12" s="10">
        <f>+'24-03-351 Ind. Proy'!AB67</f>
        <v>0</v>
      </c>
      <c r="R12" s="10">
        <f>+'24-03-409 Ind. Proy'!Z27</f>
        <v>0</v>
      </c>
      <c r="S12" s="10">
        <f>+'24-03-351 Ind. Proy'!AD67</f>
        <v>0</v>
      </c>
      <c r="T12" s="10">
        <f>+'24-03-351 Ind. Proy'!AE67</f>
        <v>0</v>
      </c>
      <c r="U12" s="10">
        <f>+'24-03-351 Ind. Proy'!AF67</f>
        <v>0</v>
      </c>
      <c r="V12" s="10">
        <f>+'24-03-409 Ind. Proy'!AD27</f>
        <v>0</v>
      </c>
      <c r="W12" s="10">
        <f>+'24-03-409 Ind. Proy'!AH27</f>
        <v>0</v>
      </c>
      <c r="X12" s="235">
        <f>+'24-03-409 Ind. Proy'!AI15</f>
        <v>0</v>
      </c>
      <c r="Y12" s="235">
        <f>+'24-03-409 Ind. Proy'!AJ27</f>
        <v>0</v>
      </c>
    </row>
    <row r="13" spans="1:44" s="99" customFormat="1" ht="24.75" customHeight="1" x14ac:dyDescent="0.25">
      <c r="A13" s="48" t="s">
        <v>50</v>
      </c>
      <c r="B13" s="10">
        <f>+'24-03-409 Ind. Proy'!J31</f>
        <v>0</v>
      </c>
      <c r="C13" s="10">
        <f>+'24-03-409 Ind. Proy'!K31</f>
        <v>0</v>
      </c>
      <c r="D13" s="10">
        <f>+'24-03-409 Ind. Proy'!L31</f>
        <v>0</v>
      </c>
      <c r="E13" s="10">
        <f>+'24-03-409 Ind. Proy'!M31</f>
        <v>0</v>
      </c>
      <c r="F13" s="10">
        <f>+'24-03-409 Ind. Proy'!N31</f>
        <v>0</v>
      </c>
      <c r="G13" s="10">
        <f>+'24-03-409 Ind. Proy'!R31</f>
        <v>0</v>
      </c>
      <c r="H13" s="10">
        <f>+'24-03-409 Ind. Proy'!S31</f>
        <v>0</v>
      </c>
      <c r="I13" s="10">
        <f>+'24-03-409 Ind. Proy'!T31</f>
        <v>0</v>
      </c>
      <c r="J13" s="10">
        <f>+'24-03-409 Ind. Proy'!U31</f>
        <v>0</v>
      </c>
      <c r="K13" s="10">
        <f>+'24-03-351 Ind. Proy'!V79</f>
        <v>0</v>
      </c>
      <c r="L13" s="10">
        <f>+'24-03-351 Ind. Proy'!W79</f>
        <v>0</v>
      </c>
      <c r="M13" s="10">
        <f>+'24-03-351 Ind. Proy'!X79</f>
        <v>0</v>
      </c>
      <c r="N13" s="10">
        <f>+'24-03-409 Ind. Proy'!Y31</f>
        <v>0</v>
      </c>
      <c r="O13" s="10">
        <f>+'24-03-351 Ind. Proy'!Z79</f>
        <v>0</v>
      </c>
      <c r="P13" s="10">
        <f>+'24-03-351 Ind. Proy'!AA79</f>
        <v>0</v>
      </c>
      <c r="Q13" s="10">
        <f>+'24-03-351 Ind. Proy'!AB79</f>
        <v>0</v>
      </c>
      <c r="R13" s="10">
        <f>+'24-03-409 Ind. Proy'!Z31</f>
        <v>0</v>
      </c>
      <c r="S13" s="10">
        <f>+'24-03-351 Ind. Proy'!AD79</f>
        <v>0</v>
      </c>
      <c r="T13" s="10">
        <f>+'24-03-351 Ind. Proy'!AE79</f>
        <v>0</v>
      </c>
      <c r="U13" s="10">
        <f>+'24-03-351 Ind. Proy'!AF79</f>
        <v>0</v>
      </c>
      <c r="V13" s="10">
        <f>+'24-03-409 Ind. Proy'!AD31</f>
        <v>0</v>
      </c>
      <c r="W13" s="10">
        <f>+'24-03-409 Ind. Proy'!AH31</f>
        <v>0</v>
      </c>
      <c r="X13" s="235">
        <f>+'24-03-409 Ind. Proy'!AI16</f>
        <v>0</v>
      </c>
      <c r="Y13" s="235">
        <f>+'24-03-409 Ind. Proy'!AJ31</f>
        <v>0</v>
      </c>
    </row>
    <row r="14" spans="1:44" s="99" customFormat="1" ht="24.75" customHeight="1" x14ac:dyDescent="0.25">
      <c r="A14" s="48" t="s">
        <v>52</v>
      </c>
      <c r="B14" s="10">
        <f>+'24-07-001 Ind. Proy'!J35</f>
        <v>0</v>
      </c>
      <c r="C14" s="10">
        <f>+'24-07-001 Ind. Proy'!K35</f>
        <v>0</v>
      </c>
      <c r="D14" s="10">
        <f>+'24-03-409 Ind. Proy'!L34</f>
        <v>0</v>
      </c>
      <c r="E14" s="10">
        <f>+'24-03-409 Ind. Proy'!M34</f>
        <v>0</v>
      </c>
      <c r="F14" s="10">
        <f>+'24-03-409 Ind. Proy'!N34</f>
        <v>0</v>
      </c>
      <c r="G14" s="10">
        <f>+'24-03-409 Ind. Proy'!R34</f>
        <v>0</v>
      </c>
      <c r="H14" s="10">
        <f>+'24-03-409 Ind. Proy'!S34</f>
        <v>0</v>
      </c>
      <c r="I14" s="10">
        <f>+'24-03-409 Ind. Proy'!T34</f>
        <v>0</v>
      </c>
      <c r="J14" s="10">
        <f>+'24-03-409 Ind. Proy'!U34</f>
        <v>0</v>
      </c>
      <c r="K14" s="10">
        <f>+'24-03-351 Ind. Proy'!V91</f>
        <v>0</v>
      </c>
      <c r="L14" s="10">
        <f>+'24-03-351 Ind. Proy'!W91</f>
        <v>0</v>
      </c>
      <c r="M14" s="10">
        <f>+'24-03-351 Ind. Proy'!X91</f>
        <v>0</v>
      </c>
      <c r="N14" s="10">
        <f>+'24-03-409 Ind. Proy'!Y34</f>
        <v>0</v>
      </c>
      <c r="O14" s="10">
        <f>+'24-03-351 Ind. Proy'!Z91</f>
        <v>0</v>
      </c>
      <c r="P14" s="10">
        <f>+'24-03-351 Ind. Proy'!AA91</f>
        <v>0</v>
      </c>
      <c r="Q14" s="10">
        <f>+'24-03-351 Ind. Proy'!AB91</f>
        <v>0</v>
      </c>
      <c r="R14" s="10">
        <f>+'24-03-409 Ind. Proy'!Z34</f>
        <v>0</v>
      </c>
      <c r="S14" s="10">
        <f>+'24-03-351 Ind. Proy'!AD91</f>
        <v>0</v>
      </c>
      <c r="T14" s="10">
        <f>+'24-03-351 Ind. Proy'!AE91</f>
        <v>0</v>
      </c>
      <c r="U14" s="10">
        <f>+'24-03-351 Ind. Proy'!AF91</f>
        <v>0</v>
      </c>
      <c r="V14" s="10">
        <f>+'24-03-409 Ind. Proy'!AD34</f>
        <v>0</v>
      </c>
      <c r="W14" s="10">
        <v>0</v>
      </c>
      <c r="X14" s="235">
        <f>+'24-03-409 Ind. Proy'!AI17</f>
        <v>0</v>
      </c>
      <c r="Y14" s="235">
        <f>+'24-03-409 Ind. Proy'!AJ34</f>
        <v>0</v>
      </c>
    </row>
    <row r="15" spans="1:44" s="99" customFormat="1" ht="24.75" customHeight="1" x14ac:dyDescent="0.25">
      <c r="A15" s="48" t="s">
        <v>54</v>
      </c>
      <c r="B15" s="10">
        <f>+'24-07-001 Ind. Proy'!J40</f>
        <v>0</v>
      </c>
      <c r="C15" s="10">
        <f>+'24-03-409 Ind. Proy'!K37</f>
        <v>0</v>
      </c>
      <c r="D15" s="10">
        <f>+'24-03-409 Ind. Proy'!L37</f>
        <v>0</v>
      </c>
      <c r="E15" s="10">
        <f>+'24-03-409 Ind. Proy'!M37</f>
        <v>0</v>
      </c>
      <c r="F15" s="10">
        <f>+'24-03-409 Ind. Proy'!N37</f>
        <v>0</v>
      </c>
      <c r="G15" s="10">
        <f>+'24-03-409 Ind. Proy'!R37</f>
        <v>0</v>
      </c>
      <c r="H15" s="10">
        <f>+'24-03-409 Ind. Proy'!S37</f>
        <v>0</v>
      </c>
      <c r="I15" s="10">
        <f>+'24-03-409 Ind. Proy'!T37</f>
        <v>0</v>
      </c>
      <c r="J15" s="10">
        <f>+'24-03-409 Ind. Proy'!U37</f>
        <v>0</v>
      </c>
      <c r="K15" s="10">
        <f>+'24-03-351 Ind. Proy'!V103</f>
        <v>0</v>
      </c>
      <c r="L15" s="10">
        <f>+'24-03-351 Ind. Proy'!W103</f>
        <v>0</v>
      </c>
      <c r="M15" s="10">
        <f>+'24-03-351 Ind. Proy'!X103</f>
        <v>0</v>
      </c>
      <c r="N15" s="10">
        <f>+'24-03-409 Ind. Proy'!Y37</f>
        <v>0</v>
      </c>
      <c r="O15" s="10">
        <f>+'24-03-351 Ind. Proy'!Z103</f>
        <v>0</v>
      </c>
      <c r="P15" s="10">
        <f>+'24-03-351 Ind. Proy'!AA103</f>
        <v>0</v>
      </c>
      <c r="Q15" s="10">
        <f>+'24-03-351 Ind. Proy'!AB103</f>
        <v>0</v>
      </c>
      <c r="R15" s="10">
        <f>+'24-03-409 Ind. Proy'!Z37</f>
        <v>0</v>
      </c>
      <c r="S15" s="10">
        <f>+'24-03-351 Ind. Proy'!AD103</f>
        <v>0</v>
      </c>
      <c r="T15" s="10">
        <f>+'24-03-351 Ind. Proy'!AE103</f>
        <v>0</v>
      </c>
      <c r="U15" s="10">
        <f>+'24-03-351 Ind. Proy'!AF103</f>
        <v>0</v>
      </c>
      <c r="V15" s="10">
        <f>+'24-03-409 Ind. Proy'!AD37</f>
        <v>0</v>
      </c>
      <c r="W15" s="10">
        <f>+'24-03-409 Ind. Proy'!AH37</f>
        <v>0</v>
      </c>
      <c r="X15" s="235">
        <f>+'24-03-409 Ind. Proy'!AI18</f>
        <v>0</v>
      </c>
      <c r="Y15" s="235">
        <f>+'24-03-409 Ind. Proy'!AJ37</f>
        <v>0</v>
      </c>
    </row>
    <row r="16" spans="1:44" s="99" customFormat="1" ht="24.75" customHeight="1" x14ac:dyDescent="0.25">
      <c r="A16" s="48" t="s">
        <v>56</v>
      </c>
      <c r="B16" s="10">
        <f>+'24-07-001 Ind. Proy'!J44</f>
        <v>0</v>
      </c>
      <c r="C16" s="10">
        <f>+'24-07-001 Ind. Proy'!K44</f>
        <v>0</v>
      </c>
      <c r="D16" s="10">
        <f>+'24-03-409 Ind. Proy'!L40</f>
        <v>0</v>
      </c>
      <c r="E16" s="10" t="e">
        <f>+'24-03-409 Ind. Proy'!M40</f>
        <v>#REF!</v>
      </c>
      <c r="F16" s="10" t="e">
        <f>+'24-03-409 Ind. Proy'!N40</f>
        <v>#REF!</v>
      </c>
      <c r="G16" s="10">
        <f>+'24-03-409 Ind. Proy'!R40</f>
        <v>0</v>
      </c>
      <c r="H16" s="10">
        <f>+'24-03-409 Ind. Proy'!S40</f>
        <v>0</v>
      </c>
      <c r="I16" s="10">
        <f>+'24-03-409 Ind. Proy'!T40</f>
        <v>0</v>
      </c>
      <c r="J16" s="10">
        <f>+'24-03-409 Ind. Proy'!U40</f>
        <v>0</v>
      </c>
      <c r="K16" s="10">
        <f>+'24-03-351 Ind. Proy'!V115</f>
        <v>0</v>
      </c>
      <c r="L16" s="10">
        <f>+'24-03-351 Ind. Proy'!W115</f>
        <v>0</v>
      </c>
      <c r="M16" s="10">
        <f>+'24-03-351 Ind. Proy'!X115</f>
        <v>0</v>
      </c>
      <c r="N16" s="10">
        <f>+'24-03-409 Ind. Proy'!Y40</f>
        <v>0</v>
      </c>
      <c r="O16" s="10">
        <f>+'24-03-351 Ind. Proy'!Z115</f>
        <v>0</v>
      </c>
      <c r="P16" s="10">
        <f>+'24-03-351 Ind. Proy'!AA115</f>
        <v>0</v>
      </c>
      <c r="Q16" s="10">
        <f>+'24-03-351 Ind. Proy'!AB115</f>
        <v>0</v>
      </c>
      <c r="R16" s="10">
        <f>+'24-03-409 Ind. Proy'!Z40</f>
        <v>0</v>
      </c>
      <c r="S16" s="10">
        <f>+'24-03-351 Ind. Proy'!AD115</f>
        <v>0</v>
      </c>
      <c r="T16" s="10">
        <f>+'24-03-351 Ind. Proy'!AE115</f>
        <v>0</v>
      </c>
      <c r="U16" s="10">
        <f>+'24-03-351 Ind. Proy'!AF115</f>
        <v>0</v>
      </c>
      <c r="V16" s="10">
        <v>0</v>
      </c>
      <c r="W16" s="10">
        <v>0</v>
      </c>
      <c r="X16" s="235">
        <f>+'24-03-409 Ind. Proy'!AI19</f>
        <v>0</v>
      </c>
      <c r="Y16" s="235">
        <f>+'24-03-409 Ind. Proy'!AJ40</f>
        <v>0</v>
      </c>
    </row>
    <row r="17" spans="1:25" s="99" customFormat="1" ht="24.75" customHeight="1" x14ac:dyDescent="0.25">
      <c r="A17" s="48" t="s">
        <v>58</v>
      </c>
      <c r="B17" s="10">
        <f>+'24-03-409 Ind. Proy'!J44</f>
        <v>0</v>
      </c>
      <c r="C17" s="10">
        <f>+'24-03-409 Ind. Proy'!K44</f>
        <v>0</v>
      </c>
      <c r="D17" s="10">
        <f>+'24-03-409 Ind. Proy'!L44</f>
        <v>0</v>
      </c>
      <c r="E17" s="10">
        <f>+'24-03-409 Ind. Proy'!M44</f>
        <v>0</v>
      </c>
      <c r="F17" s="10">
        <f>+'24-03-409 Ind. Proy'!N44</f>
        <v>0</v>
      </c>
      <c r="G17" s="10">
        <f>+'24-03-409 Ind. Proy'!R44</f>
        <v>0</v>
      </c>
      <c r="H17" s="10">
        <f>+'24-03-409 Ind. Proy'!S44</f>
        <v>0</v>
      </c>
      <c r="I17" s="10">
        <f>+'24-03-409 Ind. Proy'!T44</f>
        <v>0</v>
      </c>
      <c r="J17" s="10">
        <f>+'24-03-409 Ind. Proy'!U44</f>
        <v>0</v>
      </c>
      <c r="K17" s="10">
        <f>+'24-03-351 Ind. Proy'!V127</f>
        <v>0</v>
      </c>
      <c r="L17" s="10">
        <f>+'24-03-351 Ind. Proy'!W127</f>
        <v>0</v>
      </c>
      <c r="M17" s="10">
        <f>+'24-03-351 Ind. Proy'!X127</f>
        <v>0</v>
      </c>
      <c r="N17" s="10">
        <f>+'24-03-409 Ind. Proy'!Y44</f>
        <v>0</v>
      </c>
      <c r="O17" s="10">
        <f>+'24-03-351 Ind. Proy'!Z127</f>
        <v>0</v>
      </c>
      <c r="P17" s="10">
        <f>+'24-03-351 Ind. Proy'!AA127</f>
        <v>0</v>
      </c>
      <c r="Q17" s="10">
        <f>+'24-03-351 Ind. Proy'!AB127</f>
        <v>0</v>
      </c>
      <c r="R17" s="10">
        <f>+'24-03-409 Ind. Proy'!Z44</f>
        <v>0</v>
      </c>
      <c r="S17" s="10">
        <f>+'24-03-351 Ind. Proy'!AD127</f>
        <v>0</v>
      </c>
      <c r="T17" s="10">
        <f>+'24-03-351 Ind. Proy'!AE127</f>
        <v>0</v>
      </c>
      <c r="U17" s="10">
        <f>+'24-03-351 Ind. Proy'!AF127</f>
        <v>0</v>
      </c>
      <c r="V17" s="10">
        <f>+'24-03-409 Ind. Proy'!AD44</f>
        <v>0</v>
      </c>
      <c r="W17" s="10">
        <f>+'24-03-409 Ind. Proy'!AH44</f>
        <v>0</v>
      </c>
      <c r="X17" s="235">
        <f>+'24-03-409 Ind. Proy'!AI20</f>
        <v>0</v>
      </c>
      <c r="Y17" s="235">
        <f>+'24-03-409 Ind. Proy'!AJ41</f>
        <v>0</v>
      </c>
    </row>
    <row r="18" spans="1:25" s="99" customFormat="1" ht="24.75" customHeight="1" x14ac:dyDescent="0.25">
      <c r="A18" s="48" t="s">
        <v>60</v>
      </c>
      <c r="B18" s="10">
        <f>+'24-03-409 Ind. Proy'!J48</f>
        <v>0</v>
      </c>
      <c r="C18" s="10">
        <f>+'24-03-409 Ind. Proy'!K48</f>
        <v>0</v>
      </c>
      <c r="D18" s="10">
        <f>+'24-03-409 Ind. Proy'!L48</f>
        <v>0</v>
      </c>
      <c r="E18" s="10">
        <f>+'24-03-409 Ind. Proy'!M48</f>
        <v>0</v>
      </c>
      <c r="F18" s="10">
        <f>+'24-03-409 Ind. Proy'!N48</f>
        <v>0</v>
      </c>
      <c r="G18" s="10">
        <f>+'24-03-409 Ind. Proy'!R48</f>
        <v>0</v>
      </c>
      <c r="H18" s="10">
        <f>+'24-03-409 Ind. Proy'!S48</f>
        <v>0</v>
      </c>
      <c r="I18" s="10">
        <f>+'24-03-409 Ind. Proy'!T48</f>
        <v>0</v>
      </c>
      <c r="J18" s="10">
        <f>+'24-03-409 Ind. Proy'!U48</f>
        <v>0</v>
      </c>
      <c r="K18" s="10">
        <f>+'24-03-351 Ind. Proy'!V139</f>
        <v>0</v>
      </c>
      <c r="L18" s="10">
        <f>+'24-03-351 Ind. Proy'!W139</f>
        <v>0</v>
      </c>
      <c r="M18" s="10">
        <f>+'24-03-351 Ind. Proy'!X139</f>
        <v>0</v>
      </c>
      <c r="N18" s="10">
        <f>+'24-03-409 Ind. Proy'!Y48</f>
        <v>0</v>
      </c>
      <c r="O18" s="10">
        <f>+'24-03-351 Ind. Proy'!Z139</f>
        <v>0</v>
      </c>
      <c r="P18" s="10">
        <f>+'24-03-351 Ind. Proy'!AA139</f>
        <v>0</v>
      </c>
      <c r="Q18" s="10">
        <f>+'24-03-351 Ind. Proy'!AB139</f>
        <v>0</v>
      </c>
      <c r="R18" s="10">
        <f>+'24-03-409 Ind. Proy'!Z48</f>
        <v>0</v>
      </c>
      <c r="S18" s="10">
        <f>+'24-03-351 Ind. Proy'!AD139</f>
        <v>0</v>
      </c>
      <c r="T18" s="10">
        <f>+'24-03-351 Ind. Proy'!AE139</f>
        <v>0</v>
      </c>
      <c r="U18" s="10">
        <f>+'24-03-351 Ind. Proy'!AF139</f>
        <v>0</v>
      </c>
      <c r="V18" s="10">
        <f>+'24-03-409 Ind. Proy'!AD48</f>
        <v>0</v>
      </c>
      <c r="W18" s="10">
        <f>+'24-03-409 Ind. Proy'!AH48</f>
        <v>0</v>
      </c>
      <c r="X18" s="235">
        <f>+'24-03-409 Ind. Proy'!AI21</f>
        <v>0</v>
      </c>
      <c r="Y18" s="235">
        <f>+'24-03-409 Ind. Proy'!AJ48</f>
        <v>0</v>
      </c>
    </row>
    <row r="19" spans="1:25" s="99" customFormat="1" ht="24.75" customHeight="1" x14ac:dyDescent="0.25">
      <c r="A19" s="48" t="s">
        <v>62</v>
      </c>
      <c r="B19" s="10">
        <f>+'24-07-001 Ind. Proy'!J56</f>
        <v>0</v>
      </c>
      <c r="C19" s="10">
        <v>0</v>
      </c>
      <c r="D19" s="10">
        <f>+'24-03-409 Ind. Proy'!L51</f>
        <v>0</v>
      </c>
      <c r="E19" s="10">
        <f>+'24-03-409 Ind. Proy'!M51</f>
        <v>0</v>
      </c>
      <c r="F19" s="10">
        <f>+'24-03-409 Ind. Proy'!N51</f>
        <v>0</v>
      </c>
      <c r="G19" s="10">
        <f>+'24-03-409 Ind. Proy'!R51</f>
        <v>0</v>
      </c>
      <c r="H19" s="10">
        <f>+'24-03-409 Ind. Proy'!S51</f>
        <v>0</v>
      </c>
      <c r="I19" s="10">
        <f>+'24-03-409 Ind. Proy'!T51</f>
        <v>0</v>
      </c>
      <c r="J19" s="10">
        <f>+'24-03-409 Ind. Proy'!U51</f>
        <v>0</v>
      </c>
      <c r="K19" s="10">
        <f>+'24-03-351 Ind. Proy'!V151</f>
        <v>0</v>
      </c>
      <c r="L19" s="10">
        <f>+'24-03-351 Ind. Proy'!W151</f>
        <v>0</v>
      </c>
      <c r="M19" s="10">
        <f>+'24-03-351 Ind. Proy'!X151</f>
        <v>0</v>
      </c>
      <c r="N19" s="10">
        <f>+'24-03-409 Ind. Proy'!Y51</f>
        <v>0</v>
      </c>
      <c r="O19" s="10">
        <f>+'24-03-351 Ind. Proy'!Z151</f>
        <v>0</v>
      </c>
      <c r="P19" s="10">
        <f>+'24-03-351 Ind. Proy'!AA151</f>
        <v>0</v>
      </c>
      <c r="Q19" s="10">
        <f>+'24-03-351 Ind. Proy'!AB151</f>
        <v>0</v>
      </c>
      <c r="R19" s="10">
        <f>+'24-03-409 Ind. Proy'!Z51</f>
        <v>0</v>
      </c>
      <c r="S19" s="10">
        <f>+'24-03-351 Ind. Proy'!AD151</f>
        <v>0</v>
      </c>
      <c r="T19" s="10">
        <f>+'24-03-351 Ind. Proy'!AE151</f>
        <v>0</v>
      </c>
      <c r="U19" s="10">
        <f>+'24-03-351 Ind. Proy'!AF151</f>
        <v>0</v>
      </c>
      <c r="V19" s="10">
        <f>+'24-03-409 Ind. Proy'!AD51</f>
        <v>0</v>
      </c>
      <c r="W19" s="10">
        <v>0</v>
      </c>
      <c r="X19" s="235">
        <f>+'24-03-409 Ind. Proy'!AI22</f>
        <v>0</v>
      </c>
      <c r="Y19" s="235">
        <f>+'24-03-409 Ind. Proy'!AJ51</f>
        <v>0</v>
      </c>
    </row>
    <row r="20" spans="1:25" s="99" customFormat="1" ht="24.75" customHeight="1" x14ac:dyDescent="0.25">
      <c r="A20" s="49" t="s">
        <v>64</v>
      </c>
      <c r="B20" s="10">
        <f>+'24-03-409 Ind. Proy'!J55</f>
        <v>0</v>
      </c>
      <c r="C20" s="10">
        <f>+'24-03-409 Ind. Proy'!K55</f>
        <v>0</v>
      </c>
      <c r="D20" s="10">
        <f>+'24-03-409 Ind. Proy'!L55</f>
        <v>0</v>
      </c>
      <c r="E20" s="10">
        <f>+'24-03-409 Ind. Proy'!M55</f>
        <v>0</v>
      </c>
      <c r="F20" s="10">
        <f>+'24-03-409 Ind. Proy'!N55</f>
        <v>0</v>
      </c>
      <c r="G20" s="10">
        <f>+'24-03-409 Ind. Proy'!R55</f>
        <v>0</v>
      </c>
      <c r="H20" s="10">
        <f>+'24-03-409 Ind. Proy'!S55</f>
        <v>0</v>
      </c>
      <c r="I20" s="10">
        <f>+'24-03-409 Ind. Proy'!T55</f>
        <v>0</v>
      </c>
      <c r="J20" s="10">
        <f>+'24-03-409 Ind. Proy'!U55</f>
        <v>0</v>
      </c>
      <c r="K20" s="10">
        <f>+'24-03-351 Ind. Proy'!V163</f>
        <v>0</v>
      </c>
      <c r="L20" s="10">
        <f>+'24-03-351 Ind. Proy'!W163</f>
        <v>0</v>
      </c>
      <c r="M20" s="10">
        <f>+'24-03-351 Ind. Proy'!X163</f>
        <v>0</v>
      </c>
      <c r="N20" s="10">
        <f>+'24-03-409 Ind. Proy'!Y55</f>
        <v>0</v>
      </c>
      <c r="O20" s="10">
        <f>+'24-03-351 Ind. Proy'!Z163</f>
        <v>0</v>
      </c>
      <c r="P20" s="10">
        <f>+'24-03-351 Ind. Proy'!AA163</f>
        <v>0</v>
      </c>
      <c r="Q20" s="10">
        <f>+'24-03-351 Ind. Proy'!AB163</f>
        <v>0</v>
      </c>
      <c r="R20" s="10">
        <f>+'24-03-409 Ind. Proy'!Z55</f>
        <v>0</v>
      </c>
      <c r="S20" s="10">
        <f>+'24-03-351 Ind. Proy'!AD163</f>
        <v>0</v>
      </c>
      <c r="T20" s="10">
        <f>+'24-03-351 Ind. Proy'!AE163</f>
        <v>0</v>
      </c>
      <c r="U20" s="10">
        <f>+'24-03-351 Ind. Proy'!AF163</f>
        <v>0</v>
      </c>
      <c r="V20" s="10">
        <f>+'24-03-409 Ind. Proy'!AD55</f>
        <v>0</v>
      </c>
      <c r="W20" s="10">
        <f>+'24-03-409 Ind. Proy'!AH55</f>
        <v>0</v>
      </c>
      <c r="X20" s="235">
        <f>+'24-03-409 Ind. Proy'!AI23</f>
        <v>0</v>
      </c>
      <c r="Y20" s="235">
        <f>+'24-03-409 Ind. Proy'!AJ55</f>
        <v>0</v>
      </c>
    </row>
    <row r="21" spans="1:25" s="99" customFormat="1" ht="24.75" customHeight="1" x14ac:dyDescent="0.25">
      <c r="A21" s="49" t="s">
        <v>66</v>
      </c>
      <c r="B21" s="10">
        <f>+'24-07-001 Ind. Proy'!J64</f>
        <v>0</v>
      </c>
      <c r="C21" s="10">
        <v>0</v>
      </c>
      <c r="D21" s="10">
        <f>+'24-03-409 Ind. Proy'!L58</f>
        <v>0</v>
      </c>
      <c r="E21" s="10">
        <f>+'24-03-409 Ind. Proy'!M58</f>
        <v>0</v>
      </c>
      <c r="F21" s="10">
        <f>+'24-03-409 Ind. Proy'!N58</f>
        <v>0</v>
      </c>
      <c r="G21" s="10">
        <f>+'24-03-409 Ind. Proy'!R58</f>
        <v>0</v>
      </c>
      <c r="H21" s="10">
        <f>+'24-03-409 Ind. Proy'!S58</f>
        <v>0</v>
      </c>
      <c r="I21" s="10">
        <f>+'24-03-409 Ind. Proy'!T58</f>
        <v>0</v>
      </c>
      <c r="J21" s="10">
        <f>+'24-03-409 Ind. Proy'!U58</f>
        <v>0</v>
      </c>
      <c r="K21" s="10">
        <f>+'24-03-351 Ind. Proy'!V175</f>
        <v>0</v>
      </c>
      <c r="L21" s="10">
        <f>+'24-03-351 Ind. Proy'!W175</f>
        <v>0</v>
      </c>
      <c r="M21" s="10">
        <f>+'24-03-351 Ind. Proy'!X175</f>
        <v>0</v>
      </c>
      <c r="N21" s="10">
        <f>+'24-03-409 Ind. Proy'!Y58</f>
        <v>0</v>
      </c>
      <c r="O21" s="10">
        <f>+'24-03-351 Ind. Proy'!Z175</f>
        <v>0</v>
      </c>
      <c r="P21" s="10">
        <f>+'24-03-351 Ind. Proy'!AA175</f>
        <v>0</v>
      </c>
      <c r="Q21" s="10">
        <f>+'24-03-351 Ind. Proy'!AB175</f>
        <v>0</v>
      </c>
      <c r="R21" s="10">
        <f>+'24-03-409 Ind. Proy'!Z58</f>
        <v>0</v>
      </c>
      <c r="S21" s="10">
        <f>+'24-03-351 Ind. Proy'!AD175</f>
        <v>0</v>
      </c>
      <c r="T21" s="10">
        <f>+'24-03-351 Ind. Proy'!AE175</f>
        <v>0</v>
      </c>
      <c r="U21" s="10">
        <f>+'24-03-351 Ind. Proy'!AF175</f>
        <v>0</v>
      </c>
      <c r="V21" s="10">
        <f>+'24-03-409 Ind. Proy'!AD58</f>
        <v>0</v>
      </c>
      <c r="W21" s="10">
        <v>0</v>
      </c>
      <c r="X21" s="235">
        <f>+'24-03-409 Ind. Proy'!AI24</f>
        <v>0</v>
      </c>
      <c r="Y21" s="235">
        <f>+'24-03-409 Ind. Proy'!AJ58</f>
        <v>0</v>
      </c>
    </row>
    <row r="22" spans="1:25" s="99" customFormat="1" ht="24.75" customHeight="1" x14ac:dyDescent="0.25">
      <c r="A22" s="49" t="s">
        <v>68</v>
      </c>
      <c r="B22" s="10">
        <f>+'24-03-409 Ind. Proy'!J62</f>
        <v>0</v>
      </c>
      <c r="C22" s="10">
        <f>+'24-03-409 Ind. Proy'!K62</f>
        <v>0</v>
      </c>
      <c r="D22" s="10">
        <f>+'24-03-409 Ind. Proy'!L62</f>
        <v>0</v>
      </c>
      <c r="E22" s="10">
        <f>+'24-03-409 Ind. Proy'!M62</f>
        <v>0</v>
      </c>
      <c r="F22" s="10">
        <f>+'24-03-409 Ind. Proy'!N62</f>
        <v>0</v>
      </c>
      <c r="G22" s="10">
        <f>+'24-03-409 Ind. Proy'!R62</f>
        <v>0</v>
      </c>
      <c r="H22" s="10">
        <f>+'24-03-409 Ind. Proy'!S62</f>
        <v>0</v>
      </c>
      <c r="I22" s="10">
        <f>+'24-03-409 Ind. Proy'!T62</f>
        <v>0</v>
      </c>
      <c r="J22" s="10">
        <f>+'24-03-409 Ind. Proy'!U62</f>
        <v>0</v>
      </c>
      <c r="K22" s="10">
        <f>+'24-03-351 Ind. Proy'!V187</f>
        <v>0</v>
      </c>
      <c r="L22" s="10">
        <f>+'24-03-351 Ind. Proy'!W187</f>
        <v>0</v>
      </c>
      <c r="M22" s="10">
        <f>+'24-03-351 Ind. Proy'!X187</f>
        <v>0</v>
      </c>
      <c r="N22" s="10">
        <f>+'24-03-409 Ind. Proy'!Y62</f>
        <v>0</v>
      </c>
      <c r="O22" s="10">
        <f>+'24-03-351 Ind. Proy'!Z187</f>
        <v>0</v>
      </c>
      <c r="P22" s="10">
        <f>+'24-03-351 Ind. Proy'!AA187</f>
        <v>0</v>
      </c>
      <c r="Q22" s="10">
        <f>+'24-03-351 Ind. Proy'!AB187</f>
        <v>0</v>
      </c>
      <c r="R22" s="10">
        <f>+'24-03-409 Ind. Proy'!Z62</f>
        <v>0</v>
      </c>
      <c r="S22" s="10">
        <f>+'24-03-351 Ind. Proy'!AD187</f>
        <v>0</v>
      </c>
      <c r="T22" s="10">
        <f>+'24-03-351 Ind. Proy'!AE187</f>
        <v>0</v>
      </c>
      <c r="U22" s="10">
        <f>+'24-03-351 Ind. Proy'!AF187</f>
        <v>0</v>
      </c>
      <c r="V22" s="10">
        <f>+'24-03-409 Ind. Proy'!AD62</f>
        <v>0</v>
      </c>
      <c r="W22" s="10">
        <f>+'24-03-409 Ind. Proy'!AH62</f>
        <v>0</v>
      </c>
      <c r="X22" s="235">
        <f>+'24-03-409 Ind. Proy'!AI25</f>
        <v>0</v>
      </c>
      <c r="Y22" s="235">
        <f>+'24-03-409 Ind. Proy'!AJ62</f>
        <v>0</v>
      </c>
    </row>
    <row r="23" spans="1:25" s="99" customFormat="1" ht="24.75" customHeight="1" x14ac:dyDescent="0.25">
      <c r="A23" s="50" t="s">
        <v>70</v>
      </c>
      <c r="B23" s="10">
        <f>+'24-07-001 Ind. Proy'!J71</f>
        <v>6500000</v>
      </c>
      <c r="C23" s="10">
        <f>+'24-07-001 Ind. Proy'!K71</f>
        <v>0</v>
      </c>
      <c r="D23" s="10">
        <f>+'24-03-409 Ind. Proy'!L70</f>
        <v>0</v>
      </c>
      <c r="E23" s="10">
        <f>+'24-03-409 Ind. Proy'!M70</f>
        <v>0</v>
      </c>
      <c r="F23" s="10">
        <f>+'24-03-409 Ind. Proy'!N70</f>
        <v>0</v>
      </c>
      <c r="G23" s="10">
        <f>+'24-07-001 Ind. Proy'!R71</f>
        <v>0</v>
      </c>
      <c r="H23" s="10">
        <f>+'24-07-001 Ind. Proy'!S71</f>
        <v>0</v>
      </c>
      <c r="I23" s="10">
        <f>+'24-07-001 Ind. Proy'!T71</f>
        <v>0</v>
      </c>
      <c r="J23" s="10">
        <f>+'24-03-409 Ind. Proy'!U63</f>
        <v>0</v>
      </c>
      <c r="K23" s="10">
        <f>+'24-03-351 Ind. Proy'!V192</f>
        <v>0</v>
      </c>
      <c r="L23" s="10">
        <f>+'24-03-351 Ind. Proy'!W192</f>
        <v>0</v>
      </c>
      <c r="M23" s="10">
        <f>+'24-03-351 Ind. Proy'!X192</f>
        <v>0</v>
      </c>
      <c r="N23" s="10" t="e">
        <f>+#REF!</f>
        <v>#REF!</v>
      </c>
      <c r="O23" s="10">
        <f>+'24-03-351 Ind. Proy'!Z192</f>
        <v>0</v>
      </c>
      <c r="P23" s="10">
        <f>+'24-03-351 Ind. Proy'!AA192</f>
        <v>0</v>
      </c>
      <c r="Q23" s="10">
        <f>+'24-03-351 Ind. Proy'!AB192</f>
        <v>0</v>
      </c>
      <c r="R23" s="10">
        <f>+'24-07-001 Ind. Proy'!AC71</f>
        <v>0</v>
      </c>
      <c r="S23" s="10">
        <f>+'24-03-351 Ind. Proy'!AD192</f>
        <v>0</v>
      </c>
      <c r="T23" s="10">
        <f>+'24-03-351 Ind. Proy'!AE192</f>
        <v>0</v>
      </c>
      <c r="U23" s="10">
        <f>+'24-03-351 Ind. Proy'!AF192</f>
        <v>0</v>
      </c>
      <c r="V23" s="10">
        <f>+'24-07-001 Ind. Proy'!AG71</f>
        <v>0</v>
      </c>
      <c r="W23" s="10">
        <f>+'24-07-001 Ind. Proy'!AH71</f>
        <v>0</v>
      </c>
      <c r="X23" s="235">
        <f>+'24-07-001 Ind. Proy'!AI70</f>
        <v>0</v>
      </c>
      <c r="Y23" s="235">
        <f>+'24-07-001 Ind. Proy'!AJ70</f>
        <v>0</v>
      </c>
    </row>
    <row r="24" spans="1:25" ht="20.45" customHeight="1" x14ac:dyDescent="0.25">
      <c r="A24" s="465" t="str">
        <f>"TOTAL ASIG."&amp;" "&amp;$A$5</f>
        <v>TOTAL ASIG. 24-07-001 "Cuotas a Organismos Internacionales"</v>
      </c>
      <c r="B24" s="466">
        <f>SUM(B8:B23)</f>
        <v>6500000</v>
      </c>
      <c r="C24" s="466">
        <f t="shared" ref="C24:W24" si="0">SUM(C8:C23)</f>
        <v>0</v>
      </c>
      <c r="D24" s="466">
        <f t="shared" si="0"/>
        <v>0</v>
      </c>
      <c r="E24" s="466" t="e">
        <f>SUM(E8:E23)</f>
        <v>#REF!</v>
      </c>
      <c r="F24" s="466" t="e">
        <f t="shared" si="0"/>
        <v>#REF!</v>
      </c>
      <c r="G24" s="466">
        <f t="shared" si="0"/>
        <v>0</v>
      </c>
      <c r="H24" s="466">
        <f t="shared" si="0"/>
        <v>0</v>
      </c>
      <c r="I24" s="466">
        <f t="shared" si="0"/>
        <v>0</v>
      </c>
      <c r="J24" s="466">
        <f t="shared" si="0"/>
        <v>0</v>
      </c>
      <c r="K24" s="466">
        <f t="shared" si="0"/>
        <v>0</v>
      </c>
      <c r="L24" s="466">
        <f t="shared" si="0"/>
        <v>0</v>
      </c>
      <c r="M24" s="466">
        <f t="shared" si="0"/>
        <v>0</v>
      </c>
      <c r="N24" s="466" t="e">
        <f t="shared" si="0"/>
        <v>#REF!</v>
      </c>
      <c r="O24" s="466">
        <f t="shared" si="0"/>
        <v>0</v>
      </c>
      <c r="P24" s="466">
        <f t="shared" si="0"/>
        <v>0</v>
      </c>
      <c r="Q24" s="466">
        <f t="shared" si="0"/>
        <v>0</v>
      </c>
      <c r="R24" s="466">
        <f t="shared" si="0"/>
        <v>0</v>
      </c>
      <c r="S24" s="466">
        <f t="shared" si="0"/>
        <v>0</v>
      </c>
      <c r="T24" s="466">
        <f t="shared" si="0"/>
        <v>0</v>
      </c>
      <c r="U24" s="466">
        <f t="shared" si="0"/>
        <v>0</v>
      </c>
      <c r="V24" s="466">
        <f t="shared" si="0"/>
        <v>0</v>
      </c>
      <c r="W24" s="466">
        <f t="shared" si="0"/>
        <v>0</v>
      </c>
      <c r="X24" s="467">
        <f>+'24-07-001 Ind. Proy'!AI72</f>
        <v>0</v>
      </c>
      <c r="Y24" s="467">
        <f>'24-03-409 Ind. Proy'!AJ71</f>
        <v>1</v>
      </c>
    </row>
    <row r="25" spans="1:25" x14ac:dyDescent="0.25">
      <c r="B25" s="46"/>
      <c r="G25" s="46"/>
      <c r="H25" s="46"/>
      <c r="I25" s="46"/>
      <c r="K25" s="46"/>
      <c r="L25" s="46"/>
      <c r="M25" s="46"/>
      <c r="O25" s="46"/>
      <c r="P25" s="46"/>
      <c r="Q25" s="46"/>
      <c r="S25" s="46"/>
      <c r="T25" s="46"/>
      <c r="U25" s="46"/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2:25" s="110" customFormat="1" x14ac:dyDescent="0.25">
      <c r="B33" s="46"/>
      <c r="C33" s="111"/>
      <c r="D33" s="111"/>
      <c r="E33" s="111"/>
      <c r="F33" s="111"/>
      <c r="G33" s="46"/>
      <c r="H33" s="46"/>
      <c r="I33" s="46"/>
      <c r="J33" s="13"/>
      <c r="K33" s="46"/>
      <c r="L33" s="46"/>
      <c r="M33" s="46"/>
      <c r="N33" s="13"/>
      <c r="O33" s="46"/>
      <c r="P33" s="46"/>
      <c r="Q33" s="46"/>
      <c r="R33" s="13"/>
      <c r="S33" s="46"/>
      <c r="T33" s="46"/>
      <c r="U33" s="46"/>
      <c r="X33" s="111"/>
      <c r="Y33" s="111"/>
    </row>
    <row r="34" spans="2:25" s="110" customFormat="1" x14ac:dyDescent="0.25">
      <c r="B34" s="46"/>
      <c r="C34" s="111"/>
      <c r="D34" s="111"/>
      <c r="E34" s="111"/>
      <c r="F34" s="111"/>
      <c r="G34" s="46"/>
      <c r="H34" s="46"/>
      <c r="I34" s="46"/>
      <c r="J34" s="13"/>
      <c r="K34" s="46"/>
      <c r="L34" s="46"/>
      <c r="M34" s="46"/>
      <c r="N34" s="13"/>
      <c r="O34" s="46"/>
      <c r="P34" s="46"/>
      <c r="Q34" s="46"/>
      <c r="R34" s="13"/>
      <c r="S34" s="46"/>
      <c r="T34" s="46"/>
      <c r="U34" s="46"/>
      <c r="X34" s="111"/>
      <c r="Y34" s="111"/>
    </row>
    <row r="35" spans="2:25" s="110" customFormat="1" x14ac:dyDescent="0.25">
      <c r="B35" s="46"/>
      <c r="C35" s="111"/>
      <c r="D35" s="111"/>
      <c r="E35" s="111"/>
      <c r="F35" s="111"/>
      <c r="G35" s="46"/>
      <c r="H35" s="46"/>
      <c r="I35" s="46"/>
      <c r="J35" s="13"/>
      <c r="K35" s="46"/>
      <c r="L35" s="46"/>
      <c r="M35" s="46"/>
      <c r="N35" s="13"/>
      <c r="O35" s="46"/>
      <c r="P35" s="46"/>
      <c r="Q35" s="46"/>
      <c r="R35" s="13"/>
      <c r="S35" s="46"/>
      <c r="T35" s="46"/>
      <c r="U35" s="46"/>
      <c r="X35" s="111"/>
      <c r="Y35" s="111"/>
    </row>
    <row r="36" spans="2:25" s="110" customFormat="1" x14ac:dyDescent="0.25">
      <c r="B36" s="46"/>
      <c r="C36" s="111"/>
      <c r="D36" s="111"/>
      <c r="E36" s="111"/>
      <c r="F36" s="111"/>
      <c r="G36" s="46"/>
      <c r="H36" s="46"/>
      <c r="I36" s="46"/>
      <c r="J36" s="13"/>
      <c r="K36" s="46"/>
      <c r="L36" s="46"/>
      <c r="M36" s="46"/>
      <c r="N36" s="13"/>
      <c r="O36" s="46"/>
      <c r="P36" s="46"/>
      <c r="Q36" s="46"/>
      <c r="R36" s="13"/>
      <c r="S36" s="46"/>
      <c r="T36" s="46"/>
      <c r="U36" s="46"/>
      <c r="X36" s="111"/>
      <c r="Y36" s="111"/>
    </row>
    <row r="37" spans="2:25" s="110" customFormat="1" x14ac:dyDescent="0.25">
      <c r="B37" s="46"/>
      <c r="C37" s="111"/>
      <c r="D37" s="111"/>
      <c r="E37" s="111"/>
      <c r="F37" s="111"/>
      <c r="G37" s="46"/>
      <c r="H37" s="46"/>
      <c r="I37" s="46"/>
      <c r="J37" s="13"/>
      <c r="K37" s="46"/>
      <c r="L37" s="46"/>
      <c r="M37" s="46"/>
      <c r="N37" s="13"/>
      <c r="O37" s="46"/>
      <c r="P37" s="46"/>
      <c r="Q37" s="46"/>
      <c r="R37" s="13"/>
      <c r="S37" s="46"/>
      <c r="T37" s="46"/>
      <c r="U37" s="46"/>
      <c r="X37" s="111"/>
      <c r="Y37" s="111"/>
    </row>
    <row r="38" spans="2:25" s="110" customFormat="1" x14ac:dyDescent="0.25">
      <c r="B38" s="46"/>
      <c r="C38" s="111"/>
      <c r="D38" s="111"/>
      <c r="E38" s="111"/>
      <c r="F38" s="111"/>
      <c r="G38" s="46"/>
      <c r="H38" s="46"/>
      <c r="I38" s="46"/>
      <c r="J38" s="13"/>
      <c r="K38" s="46"/>
      <c r="L38" s="46"/>
      <c r="M38" s="46"/>
      <c r="N38" s="13"/>
      <c r="O38" s="46"/>
      <c r="P38" s="46"/>
      <c r="Q38" s="46"/>
      <c r="R38" s="13"/>
      <c r="S38" s="46"/>
      <c r="T38" s="46"/>
      <c r="U38" s="46"/>
      <c r="X38" s="111"/>
      <c r="Y38" s="111"/>
    </row>
    <row r="39" spans="2:25" s="110" customFormat="1" x14ac:dyDescent="0.25">
      <c r="B39" s="46"/>
      <c r="C39" s="111"/>
      <c r="D39" s="111"/>
      <c r="E39" s="111"/>
      <c r="F39" s="111"/>
      <c r="G39" s="46"/>
      <c r="H39" s="46"/>
      <c r="I39" s="46"/>
      <c r="J39" s="13"/>
      <c r="K39" s="46"/>
      <c r="L39" s="46"/>
      <c r="M39" s="46"/>
      <c r="N39" s="13"/>
      <c r="O39" s="46"/>
      <c r="P39" s="46"/>
      <c r="Q39" s="46"/>
      <c r="R39" s="13"/>
      <c r="S39" s="46"/>
      <c r="T39" s="46"/>
      <c r="U39" s="46"/>
      <c r="X39" s="111"/>
      <c r="Y39" s="111"/>
    </row>
    <row r="40" spans="2:25" s="110" customFormat="1" x14ac:dyDescent="0.25">
      <c r="B40" s="46"/>
      <c r="C40" s="111"/>
      <c r="D40" s="111"/>
      <c r="E40" s="111"/>
      <c r="F40" s="111"/>
      <c r="G40" s="46"/>
      <c r="H40" s="46"/>
      <c r="I40" s="46"/>
      <c r="J40" s="13"/>
      <c r="K40" s="46"/>
      <c r="L40" s="46"/>
      <c r="M40" s="46"/>
      <c r="N40" s="13"/>
      <c r="O40" s="46"/>
      <c r="P40" s="46"/>
      <c r="Q40" s="46"/>
      <c r="R40" s="13"/>
      <c r="S40" s="46"/>
      <c r="T40" s="46"/>
      <c r="U40" s="46"/>
      <c r="X40" s="111"/>
      <c r="Y40" s="111"/>
    </row>
    <row r="41" spans="2:25" s="110" customFormat="1" x14ac:dyDescent="0.25">
      <c r="B41" s="46"/>
      <c r="C41" s="111"/>
      <c r="D41" s="111"/>
      <c r="E41" s="111"/>
      <c r="F41" s="111"/>
      <c r="G41" s="46"/>
      <c r="H41" s="46"/>
      <c r="I41" s="46"/>
      <c r="J41" s="13"/>
      <c r="K41" s="46"/>
      <c r="L41" s="46"/>
      <c r="M41" s="46"/>
      <c r="N41" s="13"/>
      <c r="O41" s="46"/>
      <c r="P41" s="46"/>
      <c r="Q41" s="46"/>
      <c r="R41" s="13"/>
      <c r="S41" s="46"/>
      <c r="T41" s="46"/>
      <c r="U41" s="46"/>
      <c r="X41" s="111"/>
      <c r="Y41" s="111"/>
    </row>
  </sheetData>
  <mergeCells count="25">
    <mergeCell ref="D6:F6"/>
    <mergeCell ref="K6:M6"/>
    <mergeCell ref="N6:N7"/>
    <mergeCell ref="O6:Q6"/>
    <mergeCell ref="AD6:AF6"/>
    <mergeCell ref="S6:U6"/>
    <mergeCell ref="X6:Y6"/>
    <mergeCell ref="Z6:AB6"/>
    <mergeCell ref="AC6:AC7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C6:C7"/>
    <mergeCell ref="G6:I6"/>
    <mergeCell ref="B5:Y5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  <pageSetUpPr fitToPage="1"/>
  </sheetPr>
  <dimension ref="A1:CJ82"/>
  <sheetViews>
    <sheetView topLeftCell="G1" zoomScaleNormal="100" workbookViewId="0">
      <selection activeCell="AH58" sqref="AH58"/>
    </sheetView>
  </sheetViews>
  <sheetFormatPr baseColWidth="10" defaultColWidth="11.42578125" defaultRowHeight="12.75" outlineLevelRow="1" outlineLevelCol="1" x14ac:dyDescent="0.25"/>
  <cols>
    <col min="1" max="1" width="3.5703125" style="111" customWidth="1"/>
    <col min="2" max="2" width="8.5703125" style="111" hidden="1" customWidth="1"/>
    <col min="3" max="3" width="11.85546875" style="111" customWidth="1"/>
    <col min="4" max="4" width="10.42578125" style="111" bestFit="1" customWidth="1"/>
    <col min="5" max="5" width="29.140625" style="110" customWidth="1"/>
    <col min="6" max="6" width="26.42578125" style="110" customWidth="1"/>
    <col min="7" max="7" width="11.140625" style="111" customWidth="1"/>
    <col min="8" max="9" width="9.85546875" style="111" customWidth="1"/>
    <col min="10" max="10" width="23.140625" style="13" bestFit="1" customWidth="1"/>
    <col min="11" max="11" width="20" style="46" bestFit="1" customWidth="1"/>
    <col min="12" max="12" width="14.85546875" style="110" customWidth="1"/>
    <col min="13" max="13" width="10.42578125" style="111" hidden="1" customWidth="1"/>
    <col min="14" max="14" width="9.140625" style="111" hidden="1" customWidth="1"/>
    <col min="15" max="15" width="13" style="111" hidden="1" customWidth="1"/>
    <col min="16" max="16" width="10.5703125" style="111" hidden="1" customWidth="1"/>
    <col min="17" max="17" width="13.85546875" style="47" hidden="1" customWidth="1"/>
    <col min="18" max="20" width="13.7109375" style="13" customWidth="1" outlineLevel="1"/>
    <col min="21" max="21" width="13.7109375" style="13" customWidth="1"/>
    <col min="22" max="24" width="13.7109375" style="13" hidden="1" customWidth="1" outlineLevel="1"/>
    <col min="25" max="25" width="13.7109375" style="13" hidden="1" customWidth="1" collapsed="1"/>
    <col min="26" max="28" width="13.7109375" style="13" hidden="1" customWidth="1" outlineLevel="1"/>
    <col min="29" max="29" width="13.7109375" style="13" hidden="1" customWidth="1" collapsed="1"/>
    <col min="30" max="32" width="13.7109375" style="13" hidden="1" customWidth="1" outlineLevel="1"/>
    <col min="33" max="33" width="13.7109375" style="13" hidden="1" customWidth="1" collapsed="1"/>
    <col min="34" max="34" width="13.7109375" style="13" customWidth="1"/>
    <col min="35" max="35" width="10.28515625" style="14" bestFit="1" customWidth="1"/>
    <col min="36" max="36" width="11.140625" style="14" customWidth="1"/>
    <col min="37" max="16384" width="11.42578125" style="110"/>
  </cols>
  <sheetData>
    <row r="1" spans="1:44" s="109" customFormat="1" ht="13.9" x14ac:dyDescent="0.3">
      <c r="A1" s="552" t="s">
        <v>78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</row>
    <row r="2" spans="1:44" s="109" customFormat="1" ht="16.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  <c r="AB2" s="553"/>
      <c r="AC2" s="553"/>
      <c r="AD2" s="553"/>
      <c r="AE2" s="553"/>
      <c r="AF2" s="553"/>
      <c r="AG2" s="553"/>
      <c r="AH2" s="553"/>
      <c r="AI2" s="553"/>
      <c r="AJ2" s="553"/>
    </row>
    <row r="3" spans="1:44" s="109" customFormat="1" ht="16.5" customHeight="1" x14ac:dyDescent="0.25">
      <c r="A3" s="554" t="str">
        <f>'24-01-321 Ind. Proy'!A3:AJ3</f>
        <v>EJECUCIÓN AL 31 DE MARZO DE 2021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</row>
    <row r="4" spans="1:44" s="109" customFormat="1" ht="16.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</row>
    <row r="5" spans="1:44" ht="17.25" customHeight="1" x14ac:dyDescent="0.25">
      <c r="A5" s="556" t="s">
        <v>77</v>
      </c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7"/>
      <c r="Y5" s="557"/>
      <c r="Z5" s="557"/>
      <c r="AA5" s="557"/>
      <c r="AB5" s="557"/>
      <c r="AC5" s="557"/>
      <c r="AD5" s="557"/>
      <c r="AE5" s="557"/>
      <c r="AF5" s="557"/>
      <c r="AG5" s="557"/>
      <c r="AH5" s="557"/>
      <c r="AI5" s="557"/>
      <c r="AJ5" s="558"/>
    </row>
    <row r="6" spans="1:44" s="115" customFormat="1" ht="22.9" customHeight="1" x14ac:dyDescent="0.25">
      <c r="A6" s="562" t="s">
        <v>1</v>
      </c>
      <c r="B6" s="603" t="s">
        <v>76</v>
      </c>
      <c r="C6" s="524" t="s">
        <v>2</v>
      </c>
      <c r="D6" s="563" t="s">
        <v>3</v>
      </c>
      <c r="E6" s="562" t="s">
        <v>4</v>
      </c>
      <c r="F6" s="563" t="s">
        <v>5</v>
      </c>
      <c r="G6" s="562" t="s">
        <v>6</v>
      </c>
      <c r="H6" s="562" t="s">
        <v>7</v>
      </c>
      <c r="I6" s="562"/>
      <c r="J6" s="559" t="s">
        <v>8</v>
      </c>
      <c r="K6" s="559" t="s">
        <v>9</v>
      </c>
      <c r="L6" s="562" t="s">
        <v>10</v>
      </c>
      <c r="M6" s="570" t="s">
        <v>11</v>
      </c>
      <c r="N6" s="571"/>
      <c r="O6" s="572"/>
      <c r="P6" s="562" t="s">
        <v>12</v>
      </c>
      <c r="Q6" s="563" t="s">
        <v>13</v>
      </c>
      <c r="R6" s="565" t="s">
        <v>14</v>
      </c>
      <c r="S6" s="565"/>
      <c r="T6" s="565"/>
      <c r="U6" s="559" t="s">
        <v>15</v>
      </c>
      <c r="V6" s="565" t="s">
        <v>14</v>
      </c>
      <c r="W6" s="565"/>
      <c r="X6" s="565"/>
      <c r="Y6" s="559" t="s">
        <v>16</v>
      </c>
      <c r="Z6" s="565" t="s">
        <v>14</v>
      </c>
      <c r="AA6" s="565"/>
      <c r="AB6" s="565"/>
      <c r="AC6" s="559" t="s">
        <v>17</v>
      </c>
      <c r="AD6" s="565" t="s">
        <v>14</v>
      </c>
      <c r="AE6" s="565"/>
      <c r="AF6" s="565"/>
      <c r="AG6" s="559" t="s">
        <v>18</v>
      </c>
      <c r="AH6" s="559" t="s">
        <v>19</v>
      </c>
      <c r="AI6" s="561" t="s">
        <v>20</v>
      </c>
      <c r="AJ6" s="561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5.5" x14ac:dyDescent="0.25">
      <c r="A7" s="562"/>
      <c r="B7" s="604"/>
      <c r="C7" s="524" t="s">
        <v>21</v>
      </c>
      <c r="D7" s="564"/>
      <c r="E7" s="562"/>
      <c r="F7" s="564"/>
      <c r="G7" s="562"/>
      <c r="H7" s="525" t="s">
        <v>22</v>
      </c>
      <c r="I7" s="525" t="s">
        <v>23</v>
      </c>
      <c r="J7" s="560"/>
      <c r="K7" s="560"/>
      <c r="L7" s="562"/>
      <c r="M7" s="526" t="s">
        <v>24</v>
      </c>
      <c r="N7" s="526" t="s">
        <v>25</v>
      </c>
      <c r="O7" s="526" t="s">
        <v>26</v>
      </c>
      <c r="P7" s="562"/>
      <c r="Q7" s="564"/>
      <c r="R7" s="526" t="s">
        <v>27</v>
      </c>
      <c r="S7" s="526" t="s">
        <v>28</v>
      </c>
      <c r="T7" s="526" t="s">
        <v>29</v>
      </c>
      <c r="U7" s="560"/>
      <c r="V7" s="526" t="s">
        <v>30</v>
      </c>
      <c r="W7" s="526" t="s">
        <v>31</v>
      </c>
      <c r="X7" s="526" t="s">
        <v>93</v>
      </c>
      <c r="Y7" s="560"/>
      <c r="Z7" s="526" t="s">
        <v>32</v>
      </c>
      <c r="AA7" s="526" t="s">
        <v>33</v>
      </c>
      <c r="AB7" s="526" t="s">
        <v>34</v>
      </c>
      <c r="AC7" s="560"/>
      <c r="AD7" s="526" t="s">
        <v>35</v>
      </c>
      <c r="AE7" s="526" t="s">
        <v>36</v>
      </c>
      <c r="AF7" s="526" t="s">
        <v>37</v>
      </c>
      <c r="AG7" s="560"/>
      <c r="AH7" s="560"/>
      <c r="AI7" s="527" t="s">
        <v>38</v>
      </c>
      <c r="AJ7" s="527" t="s">
        <v>39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25">
      <c r="A8" s="605" t="s">
        <v>40</v>
      </c>
      <c r="B8" s="597"/>
      <c r="C8" s="597"/>
      <c r="D8" s="597"/>
      <c r="E8" s="598"/>
      <c r="F8" s="17"/>
      <c r="G8" s="18"/>
      <c r="H8" s="19"/>
      <c r="I8" s="19"/>
      <c r="J8" s="606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34.5" hidden="1" customHeight="1" outlineLevel="1" x14ac:dyDescent="0.2">
      <c r="A9" s="25">
        <v>1</v>
      </c>
      <c r="B9" s="26"/>
      <c r="C9" s="27"/>
      <c r="D9" s="28"/>
      <c r="E9" s="29"/>
      <c r="F9" s="29"/>
      <c r="G9" s="178"/>
      <c r="H9" s="177"/>
      <c r="I9" s="177"/>
      <c r="J9" s="607"/>
      <c r="K9" s="362"/>
      <c r="L9" s="375"/>
      <c r="M9" s="31"/>
      <c r="N9" s="31"/>
      <c r="O9" s="31"/>
      <c r="P9" s="178"/>
      <c r="Q9" s="178"/>
      <c r="R9" s="31"/>
      <c r="S9" s="31"/>
      <c r="T9" s="31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IF(ISERROR(AH9/J8),0,AH9/J8)</f>
        <v>0</v>
      </c>
      <c r="AJ9" s="34">
        <f>IF(ISERROR(AH9/$AH$65),"-",AH9/$AH$65)</f>
        <v>0</v>
      </c>
      <c r="AK9" s="109"/>
      <c r="AL9" s="109"/>
      <c r="AM9" s="109"/>
      <c r="AN9" s="109"/>
      <c r="AO9" s="109"/>
      <c r="AP9" s="109"/>
      <c r="AQ9" s="109"/>
      <c r="AR9" s="109"/>
    </row>
    <row r="10" spans="1:44" s="74" customFormat="1" ht="12.75" customHeight="1" collapsed="1" x14ac:dyDescent="0.25">
      <c r="A10" s="599" t="s">
        <v>41</v>
      </c>
      <c r="B10" s="600"/>
      <c r="C10" s="601"/>
      <c r="D10" s="601"/>
      <c r="E10" s="601"/>
      <c r="F10" s="601"/>
      <c r="G10" s="601"/>
      <c r="H10" s="601"/>
      <c r="I10" s="602"/>
      <c r="J10" s="455">
        <f>SUM(J8:J9)</f>
        <v>0</v>
      </c>
      <c r="K10" s="455">
        <f>SUM(K9:K9)</f>
        <v>0</v>
      </c>
      <c r="L10" s="456"/>
      <c r="M10" s="455">
        <f>SUM(M9:M9)</f>
        <v>0</v>
      </c>
      <c r="N10" s="455">
        <f>SUM(N9:N9)</f>
        <v>0</v>
      </c>
      <c r="O10" s="455">
        <f>SUM(O9:O9)</f>
        <v>0</v>
      </c>
      <c r="P10" s="457"/>
      <c r="Q10" s="458"/>
      <c r="R10" s="455">
        <f t="shared" ref="R10:AH10" si="0">SUM(R9:R9)</f>
        <v>0</v>
      </c>
      <c r="S10" s="455">
        <f t="shared" si="0"/>
        <v>0</v>
      </c>
      <c r="T10" s="455">
        <f t="shared" si="0"/>
        <v>0</v>
      </c>
      <c r="U10" s="455">
        <f t="shared" si="0"/>
        <v>0</v>
      </c>
      <c r="V10" s="455">
        <f t="shared" si="0"/>
        <v>0</v>
      </c>
      <c r="W10" s="455">
        <f t="shared" si="0"/>
        <v>0</v>
      </c>
      <c r="X10" s="455">
        <f t="shared" si="0"/>
        <v>0</v>
      </c>
      <c r="Y10" s="455">
        <f t="shared" si="0"/>
        <v>0</v>
      </c>
      <c r="Z10" s="455">
        <f t="shared" si="0"/>
        <v>0</v>
      </c>
      <c r="AA10" s="455">
        <f t="shared" si="0"/>
        <v>0</v>
      </c>
      <c r="AB10" s="455">
        <f t="shared" si="0"/>
        <v>0</v>
      </c>
      <c r="AC10" s="455">
        <f t="shared" si="0"/>
        <v>0</v>
      </c>
      <c r="AD10" s="455">
        <f t="shared" si="0"/>
        <v>0</v>
      </c>
      <c r="AE10" s="455">
        <f t="shared" si="0"/>
        <v>0</v>
      </c>
      <c r="AF10" s="455">
        <f t="shared" si="0"/>
        <v>0</v>
      </c>
      <c r="AG10" s="455">
        <f t="shared" si="0"/>
        <v>0</v>
      </c>
      <c r="AH10" s="455">
        <f t="shared" si="0"/>
        <v>0</v>
      </c>
      <c r="AI10" s="459">
        <f>IF(ISERROR(AH10/J10),0,AH10/J10)</f>
        <v>0</v>
      </c>
      <c r="AJ10" s="459">
        <f>IF(ISERROR(AH10/$AH$65),0,AH10/$AH$65)</f>
        <v>0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ht="12.75" customHeight="1" x14ac:dyDescent="0.25">
      <c r="A11" s="590" t="s">
        <v>42</v>
      </c>
      <c r="B11" s="591"/>
      <c r="C11" s="591"/>
      <c r="D11" s="591"/>
      <c r="E11" s="592"/>
      <c r="F11" s="17"/>
      <c r="G11" s="18"/>
      <c r="H11" s="19"/>
      <c r="I11" s="19"/>
      <c r="J11" s="606"/>
      <c r="K11" s="20"/>
      <c r="L11" s="21"/>
      <c r="M11" s="22"/>
      <c r="N11" s="22"/>
      <c r="O11" s="22"/>
      <c r="P11" s="18"/>
      <c r="Q11" s="23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4"/>
      <c r="AJ11" s="24"/>
    </row>
    <row r="12" spans="1:44" ht="34.5" hidden="1" customHeight="1" outlineLevel="1" x14ac:dyDescent="0.2">
      <c r="A12" s="25">
        <v>1</v>
      </c>
      <c r="B12" s="26"/>
      <c r="C12" s="27"/>
      <c r="D12" s="28"/>
      <c r="E12" s="29"/>
      <c r="F12" s="29"/>
      <c r="G12" s="178"/>
      <c r="H12" s="177"/>
      <c r="I12" s="177"/>
      <c r="J12" s="607"/>
      <c r="K12" s="362"/>
      <c r="L12" s="375"/>
      <c r="M12" s="31"/>
      <c r="N12" s="31"/>
      <c r="O12" s="31"/>
      <c r="P12" s="178"/>
      <c r="Q12" s="178"/>
      <c r="R12" s="31"/>
      <c r="S12" s="31"/>
      <c r="T12" s="31"/>
      <c r="U12" s="32">
        <f>SUM(R12:T12)</f>
        <v>0</v>
      </c>
      <c r="V12" s="31"/>
      <c r="W12" s="31"/>
      <c r="X12" s="31"/>
      <c r="Y12" s="32">
        <f>SUM(V12:X12)</f>
        <v>0</v>
      </c>
      <c r="Z12" s="31"/>
      <c r="AA12" s="31"/>
      <c r="AB12" s="31"/>
      <c r="AC12" s="32">
        <f>SUM(Z12:AB12)</f>
        <v>0</v>
      </c>
      <c r="AD12" s="31"/>
      <c r="AE12" s="31"/>
      <c r="AF12" s="31"/>
      <c r="AG12" s="32">
        <f>SUM(AD12:AF12)</f>
        <v>0</v>
      </c>
      <c r="AH12" s="32">
        <f>SUM(U12,Y12,AC12,AG12)</f>
        <v>0</v>
      </c>
      <c r="AI12" s="33">
        <f>IF(ISERROR(AH12/J11),0,AH12/J11)</f>
        <v>0</v>
      </c>
      <c r="AJ12" s="34">
        <f>IF(ISERROR(AH12/$AH$65),"-",AH12/$AH$65)</f>
        <v>0</v>
      </c>
      <c r="AK12" s="109"/>
      <c r="AL12" s="109"/>
      <c r="AM12" s="109"/>
      <c r="AN12" s="109"/>
      <c r="AO12" s="109"/>
      <c r="AP12" s="109"/>
      <c r="AQ12" s="109"/>
      <c r="AR12" s="109"/>
    </row>
    <row r="13" spans="1:44" s="74" customFormat="1" ht="12.75" customHeight="1" collapsed="1" x14ac:dyDescent="0.25">
      <c r="A13" s="599" t="s">
        <v>43</v>
      </c>
      <c r="B13" s="600"/>
      <c r="C13" s="601"/>
      <c r="D13" s="601"/>
      <c r="E13" s="601"/>
      <c r="F13" s="601"/>
      <c r="G13" s="601"/>
      <c r="H13" s="601"/>
      <c r="I13" s="602"/>
      <c r="J13" s="455">
        <f>SUM(J11:J12)</f>
        <v>0</v>
      </c>
      <c r="K13" s="455">
        <f>SUM(K12:K12)</f>
        <v>0</v>
      </c>
      <c r="L13" s="456"/>
      <c r="M13" s="455">
        <f>SUM(M12:M12)</f>
        <v>0</v>
      </c>
      <c r="N13" s="455">
        <f>SUM(N12:N12)</f>
        <v>0</v>
      </c>
      <c r="O13" s="455">
        <f>SUM(O12:O12)</f>
        <v>0</v>
      </c>
      <c r="P13" s="457"/>
      <c r="Q13" s="458"/>
      <c r="R13" s="455">
        <f t="shared" ref="R13:AH13" si="1">SUM(R12:R12)</f>
        <v>0</v>
      </c>
      <c r="S13" s="455">
        <f t="shared" si="1"/>
        <v>0</v>
      </c>
      <c r="T13" s="455">
        <f t="shared" si="1"/>
        <v>0</v>
      </c>
      <c r="U13" s="455">
        <f t="shared" si="1"/>
        <v>0</v>
      </c>
      <c r="V13" s="455">
        <f t="shared" si="1"/>
        <v>0</v>
      </c>
      <c r="W13" s="455">
        <f t="shared" si="1"/>
        <v>0</v>
      </c>
      <c r="X13" s="455">
        <f t="shared" si="1"/>
        <v>0</v>
      </c>
      <c r="Y13" s="455">
        <f t="shared" si="1"/>
        <v>0</v>
      </c>
      <c r="Z13" s="455">
        <f t="shared" si="1"/>
        <v>0</v>
      </c>
      <c r="AA13" s="455">
        <f t="shared" si="1"/>
        <v>0</v>
      </c>
      <c r="AB13" s="455">
        <f t="shared" si="1"/>
        <v>0</v>
      </c>
      <c r="AC13" s="455">
        <f t="shared" si="1"/>
        <v>0</v>
      </c>
      <c r="AD13" s="455">
        <f t="shared" si="1"/>
        <v>0</v>
      </c>
      <c r="AE13" s="455">
        <f t="shared" si="1"/>
        <v>0</v>
      </c>
      <c r="AF13" s="455">
        <f t="shared" si="1"/>
        <v>0</v>
      </c>
      <c r="AG13" s="455">
        <f t="shared" si="1"/>
        <v>0</v>
      </c>
      <c r="AH13" s="455">
        <f t="shared" si="1"/>
        <v>0</v>
      </c>
      <c r="AI13" s="459">
        <f>IF(ISERROR(AH13/J13),0,AH13/J13)</f>
        <v>0</v>
      </c>
      <c r="AJ13" s="459">
        <f>IF(ISERROR(AH13/$AH$65),0,AH13/$AH$65)</f>
        <v>0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customHeight="1" x14ac:dyDescent="0.25">
      <c r="A14" s="590" t="s">
        <v>44</v>
      </c>
      <c r="B14" s="591"/>
      <c r="C14" s="591"/>
      <c r="D14" s="591"/>
      <c r="E14" s="592"/>
      <c r="F14" s="17"/>
      <c r="G14" s="18"/>
      <c r="H14" s="19"/>
      <c r="I14" s="19"/>
      <c r="J14" s="608"/>
      <c r="K14" s="20"/>
      <c r="L14" s="21"/>
      <c r="M14" s="22"/>
      <c r="N14" s="22"/>
      <c r="O14" s="22"/>
      <c r="P14" s="18"/>
      <c r="Q14" s="23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4"/>
      <c r="AJ14" s="24"/>
    </row>
    <row r="15" spans="1:44" ht="34.5" hidden="1" customHeight="1" outlineLevel="1" x14ac:dyDescent="0.2">
      <c r="A15" s="25">
        <v>1</v>
      </c>
      <c r="B15" s="26"/>
      <c r="C15" s="27"/>
      <c r="D15" s="28"/>
      <c r="E15" s="29"/>
      <c r="F15" s="29"/>
      <c r="G15" s="178"/>
      <c r="H15" s="177"/>
      <c r="I15" s="177"/>
      <c r="J15" s="609"/>
      <c r="K15" s="362"/>
      <c r="L15" s="375"/>
      <c r="M15" s="31"/>
      <c r="N15" s="31"/>
      <c r="O15" s="31"/>
      <c r="P15" s="178"/>
      <c r="Q15" s="178"/>
      <c r="R15" s="31"/>
      <c r="S15" s="31"/>
      <c r="T15" s="362"/>
      <c r="U15" s="32">
        <f>SUM(R15:T15)</f>
        <v>0</v>
      </c>
      <c r="V15" s="31"/>
      <c r="W15" s="31"/>
      <c r="X15" s="31"/>
      <c r="Y15" s="32">
        <f>SUM(V15:X15)</f>
        <v>0</v>
      </c>
      <c r="Z15" s="31"/>
      <c r="AA15" s="31"/>
      <c r="AB15" s="31"/>
      <c r="AC15" s="32">
        <f>SUM(Z15:AB15)</f>
        <v>0</v>
      </c>
      <c r="AD15" s="31"/>
      <c r="AE15" s="31"/>
      <c r="AF15" s="31"/>
      <c r="AG15" s="32">
        <f>SUM(AD15:AF15)</f>
        <v>0</v>
      </c>
      <c r="AH15" s="32">
        <f>SUM(U15,Y15,AC15,AG15)</f>
        <v>0</v>
      </c>
      <c r="AI15" s="33">
        <f>IF(ISERROR(AH15/J14),0,AH15/J14)</f>
        <v>0</v>
      </c>
      <c r="AJ15" s="34">
        <f>IF(ISERROR(AH15/$AH$65),"-",AH15/$AH$65)</f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s="74" customFormat="1" ht="12.75" customHeight="1" collapsed="1" x14ac:dyDescent="0.25">
      <c r="A16" s="599" t="s">
        <v>45</v>
      </c>
      <c r="B16" s="600"/>
      <c r="C16" s="601"/>
      <c r="D16" s="601"/>
      <c r="E16" s="601"/>
      <c r="F16" s="601"/>
      <c r="G16" s="601"/>
      <c r="H16" s="601"/>
      <c r="I16" s="602"/>
      <c r="J16" s="455">
        <f>SUM(J14:J15)</f>
        <v>0</v>
      </c>
      <c r="K16" s="455">
        <f>SUM(K15:K15)</f>
        <v>0</v>
      </c>
      <c r="L16" s="456"/>
      <c r="M16" s="455">
        <f>SUM(M15:M15)</f>
        <v>0</v>
      </c>
      <c r="N16" s="455">
        <f>SUM(N15:N15)</f>
        <v>0</v>
      </c>
      <c r="O16" s="455">
        <f>SUM(O15:O15)</f>
        <v>0</v>
      </c>
      <c r="P16" s="457"/>
      <c r="Q16" s="458"/>
      <c r="R16" s="455">
        <f t="shared" ref="R16:AH16" si="2">SUM(R15:R15)</f>
        <v>0</v>
      </c>
      <c r="S16" s="455">
        <f t="shared" si="2"/>
        <v>0</v>
      </c>
      <c r="T16" s="455">
        <f t="shared" si="2"/>
        <v>0</v>
      </c>
      <c r="U16" s="455">
        <f t="shared" si="2"/>
        <v>0</v>
      </c>
      <c r="V16" s="455">
        <f t="shared" si="2"/>
        <v>0</v>
      </c>
      <c r="W16" s="455">
        <f t="shared" si="2"/>
        <v>0</v>
      </c>
      <c r="X16" s="455">
        <f t="shared" si="2"/>
        <v>0</v>
      </c>
      <c r="Y16" s="455">
        <f t="shared" si="2"/>
        <v>0</v>
      </c>
      <c r="Z16" s="455">
        <f t="shared" si="2"/>
        <v>0</v>
      </c>
      <c r="AA16" s="455">
        <f t="shared" si="2"/>
        <v>0</v>
      </c>
      <c r="AB16" s="455">
        <f t="shared" si="2"/>
        <v>0</v>
      </c>
      <c r="AC16" s="455">
        <f t="shared" si="2"/>
        <v>0</v>
      </c>
      <c r="AD16" s="455">
        <f t="shared" si="2"/>
        <v>0</v>
      </c>
      <c r="AE16" s="455">
        <f t="shared" si="2"/>
        <v>0</v>
      </c>
      <c r="AF16" s="455">
        <f t="shared" si="2"/>
        <v>0</v>
      </c>
      <c r="AG16" s="455">
        <f t="shared" si="2"/>
        <v>0</v>
      </c>
      <c r="AH16" s="455">
        <f t="shared" si="2"/>
        <v>0</v>
      </c>
      <c r="AI16" s="459">
        <f>IF(ISERROR(AH16/J16),0,AH16/J16)</f>
        <v>0</v>
      </c>
      <c r="AJ16" s="459">
        <f>IF(ISERROR(AH16/$AH$65),0,AH16/$AH$65)</f>
        <v>0</v>
      </c>
      <c r="AK16" s="109"/>
      <c r="AL16" s="109"/>
      <c r="AM16" s="109"/>
      <c r="AN16" s="109"/>
      <c r="AO16" s="109"/>
      <c r="AP16" s="109"/>
      <c r="AQ16" s="109"/>
      <c r="AR16" s="109"/>
    </row>
    <row r="17" spans="1:44" ht="12.75" customHeight="1" x14ac:dyDescent="0.25">
      <c r="A17" s="590" t="s">
        <v>46</v>
      </c>
      <c r="B17" s="591"/>
      <c r="C17" s="591"/>
      <c r="D17" s="591"/>
      <c r="E17" s="592"/>
      <c r="F17" s="17"/>
      <c r="G17" s="18"/>
      <c r="H17" s="19"/>
      <c r="I17" s="19"/>
      <c r="J17" s="608"/>
      <c r="K17" s="20"/>
      <c r="L17" s="21"/>
      <c r="M17" s="22"/>
      <c r="N17" s="22"/>
      <c r="O17" s="22"/>
      <c r="P17" s="18"/>
      <c r="Q17" s="23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4"/>
      <c r="AJ17" s="24"/>
    </row>
    <row r="18" spans="1:44" ht="34.5" hidden="1" customHeight="1" outlineLevel="1" x14ac:dyDescent="0.2">
      <c r="A18" s="25">
        <v>1</v>
      </c>
      <c r="B18" s="26"/>
      <c r="C18" s="27"/>
      <c r="D18" s="28"/>
      <c r="E18" s="29"/>
      <c r="F18" s="178"/>
      <c r="G18" s="178"/>
      <c r="H18" s="177"/>
      <c r="I18" s="177"/>
      <c r="J18" s="609"/>
      <c r="K18" s="362"/>
      <c r="L18" s="375"/>
      <c r="M18" s="31"/>
      <c r="N18" s="31"/>
      <c r="O18" s="31"/>
      <c r="P18" s="178"/>
      <c r="Q18" s="178"/>
      <c r="R18" s="31"/>
      <c r="S18" s="31"/>
      <c r="T18" s="31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IF(ISERROR(AH18/J17),0,AH18/J17)</f>
        <v>0</v>
      </c>
      <c r="AJ18" s="34">
        <f>IF(ISERROR(AH18/$AH$65),"-",AH18/$AH$65)</f>
        <v>0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s="74" customFormat="1" ht="12.75" customHeight="1" collapsed="1" x14ac:dyDescent="0.25">
      <c r="A19" s="599" t="s">
        <v>47</v>
      </c>
      <c r="B19" s="600"/>
      <c r="C19" s="601"/>
      <c r="D19" s="601"/>
      <c r="E19" s="601"/>
      <c r="F19" s="601"/>
      <c r="G19" s="601"/>
      <c r="H19" s="601"/>
      <c r="I19" s="602"/>
      <c r="J19" s="455">
        <f>SUM(J17:J18)</f>
        <v>0</v>
      </c>
      <c r="K19" s="455">
        <f>SUM(K18:K18)</f>
        <v>0</v>
      </c>
      <c r="L19" s="456"/>
      <c r="M19" s="455">
        <f>SUM(M18:M18)</f>
        <v>0</v>
      </c>
      <c r="N19" s="455">
        <f>SUM(N18:N18)</f>
        <v>0</v>
      </c>
      <c r="O19" s="455">
        <f>SUM(O18:O18)</f>
        <v>0</v>
      </c>
      <c r="P19" s="457"/>
      <c r="Q19" s="458"/>
      <c r="R19" s="455">
        <f t="shared" ref="R19:AH19" si="3">SUM(R18:R18)</f>
        <v>0</v>
      </c>
      <c r="S19" s="455">
        <f t="shared" si="3"/>
        <v>0</v>
      </c>
      <c r="T19" s="455">
        <f t="shared" si="3"/>
        <v>0</v>
      </c>
      <c r="U19" s="455">
        <f t="shared" si="3"/>
        <v>0</v>
      </c>
      <c r="V19" s="455">
        <f t="shared" si="3"/>
        <v>0</v>
      </c>
      <c r="W19" s="455">
        <f t="shared" si="3"/>
        <v>0</v>
      </c>
      <c r="X19" s="455">
        <f t="shared" si="3"/>
        <v>0</v>
      </c>
      <c r="Y19" s="455">
        <f t="shared" si="3"/>
        <v>0</v>
      </c>
      <c r="Z19" s="455">
        <f t="shared" si="3"/>
        <v>0</v>
      </c>
      <c r="AA19" s="455">
        <f t="shared" si="3"/>
        <v>0</v>
      </c>
      <c r="AB19" s="455">
        <f t="shared" si="3"/>
        <v>0</v>
      </c>
      <c r="AC19" s="455">
        <f t="shared" si="3"/>
        <v>0</v>
      </c>
      <c r="AD19" s="455">
        <f t="shared" si="3"/>
        <v>0</v>
      </c>
      <c r="AE19" s="455">
        <f t="shared" si="3"/>
        <v>0</v>
      </c>
      <c r="AF19" s="455">
        <f t="shared" si="3"/>
        <v>0</v>
      </c>
      <c r="AG19" s="455">
        <f t="shared" si="3"/>
        <v>0</v>
      </c>
      <c r="AH19" s="455">
        <f t="shared" si="3"/>
        <v>0</v>
      </c>
      <c r="AI19" s="459">
        <f>IF(ISERROR(AH19/J19),0,AH19/J19)</f>
        <v>0</v>
      </c>
      <c r="AJ19" s="459">
        <f>IF(ISERROR(AH19/$AH$65),0,AH19/$AH$65)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customHeight="1" x14ac:dyDescent="0.25">
      <c r="A20" s="590" t="s">
        <v>48</v>
      </c>
      <c r="B20" s="591"/>
      <c r="C20" s="591"/>
      <c r="D20" s="591"/>
      <c r="E20" s="592"/>
      <c r="F20" s="17"/>
      <c r="G20" s="18"/>
      <c r="H20" s="19"/>
      <c r="I20" s="19"/>
      <c r="J20" s="608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34.5" hidden="1" customHeight="1" outlineLevel="1" x14ac:dyDescent="0.3">
      <c r="A21" s="25">
        <v>1</v>
      </c>
      <c r="B21" s="26"/>
      <c r="C21" s="112"/>
      <c r="D21" s="113"/>
      <c r="E21" s="64"/>
      <c r="F21" s="188"/>
      <c r="G21" s="188"/>
      <c r="H21" s="189"/>
      <c r="I21" s="189"/>
      <c r="J21" s="609"/>
      <c r="K21" s="362"/>
      <c r="L21" s="375"/>
      <c r="M21" s="56"/>
      <c r="N21" s="191"/>
      <c r="O21" s="56"/>
      <c r="P21" s="192"/>
      <c r="Q21" s="192"/>
      <c r="R21" s="31"/>
      <c r="S21" s="31"/>
      <c r="T21" s="31"/>
      <c r="U21" s="32">
        <f>SUM(R21:T21)</f>
        <v>0</v>
      </c>
      <c r="V21" s="31"/>
      <c r="W21" s="31"/>
      <c r="X21" s="31"/>
      <c r="Y21" s="32"/>
      <c r="Z21" s="31"/>
      <c r="AA21" s="31"/>
      <c r="AB21" s="31"/>
      <c r="AC21" s="32">
        <f>SUM(Z21:AB21)</f>
        <v>0</v>
      </c>
      <c r="AD21" s="31"/>
      <c r="AE21" s="31"/>
      <c r="AF21" s="31"/>
      <c r="AG21" s="32">
        <f>SUM(AD21:AF21)</f>
        <v>0</v>
      </c>
      <c r="AH21" s="32">
        <f>SUM(U21,Y21,AC21,AG21)</f>
        <v>0</v>
      </c>
      <c r="AI21" s="33">
        <f>IF(ISERROR(AH21/J20),0,AH21/J20)</f>
        <v>0</v>
      </c>
      <c r="AJ21" s="34">
        <f>IF(ISERROR(AH21/$AH$65),"-",AH21/$AH$65)</f>
        <v>0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s="74" customFormat="1" ht="12.75" customHeight="1" collapsed="1" x14ac:dyDescent="0.25">
      <c r="A22" s="599" t="s">
        <v>49</v>
      </c>
      <c r="B22" s="600"/>
      <c r="C22" s="601"/>
      <c r="D22" s="601"/>
      <c r="E22" s="601"/>
      <c r="F22" s="601"/>
      <c r="G22" s="601"/>
      <c r="H22" s="601"/>
      <c r="I22" s="602"/>
      <c r="J22" s="455">
        <f>SUM(J20:J21)</f>
        <v>0</v>
      </c>
      <c r="K22" s="455">
        <f>SUM(K21:K21)</f>
        <v>0</v>
      </c>
      <c r="L22" s="456"/>
      <c r="M22" s="455">
        <f>SUM(M21:M21)</f>
        <v>0</v>
      </c>
      <c r="N22" s="455">
        <f>SUM(N21:N21)</f>
        <v>0</v>
      </c>
      <c r="O22" s="455">
        <f>SUM(O21:O21)</f>
        <v>0</v>
      </c>
      <c r="P22" s="457"/>
      <c r="Q22" s="458"/>
      <c r="R22" s="455">
        <f t="shared" ref="R22:AH22" si="4">SUM(R21:R21)</f>
        <v>0</v>
      </c>
      <c r="S22" s="455">
        <f t="shared" si="4"/>
        <v>0</v>
      </c>
      <c r="T22" s="455">
        <f t="shared" si="4"/>
        <v>0</v>
      </c>
      <c r="U22" s="455">
        <f t="shared" si="4"/>
        <v>0</v>
      </c>
      <c r="V22" s="455">
        <f t="shared" si="4"/>
        <v>0</v>
      </c>
      <c r="W22" s="455">
        <f t="shared" si="4"/>
        <v>0</v>
      </c>
      <c r="X22" s="455">
        <f t="shared" si="4"/>
        <v>0</v>
      </c>
      <c r="Y22" s="455">
        <f t="shared" si="4"/>
        <v>0</v>
      </c>
      <c r="Z22" s="455">
        <f t="shared" si="4"/>
        <v>0</v>
      </c>
      <c r="AA22" s="455">
        <f t="shared" si="4"/>
        <v>0</v>
      </c>
      <c r="AB22" s="455">
        <f t="shared" si="4"/>
        <v>0</v>
      </c>
      <c r="AC22" s="455">
        <f t="shared" si="4"/>
        <v>0</v>
      </c>
      <c r="AD22" s="455">
        <f t="shared" si="4"/>
        <v>0</v>
      </c>
      <c r="AE22" s="455">
        <f t="shared" si="4"/>
        <v>0</v>
      </c>
      <c r="AF22" s="455">
        <f t="shared" si="4"/>
        <v>0</v>
      </c>
      <c r="AG22" s="455">
        <f t="shared" si="4"/>
        <v>0</v>
      </c>
      <c r="AH22" s="455">
        <f t="shared" si="4"/>
        <v>0</v>
      </c>
      <c r="AI22" s="459">
        <f>IF(ISERROR(AH22/J22),0,AH22/J22)</f>
        <v>0</v>
      </c>
      <c r="AJ22" s="459">
        <f>IF(ISERROR(AH22/$AH$65),0,AH22/$AH$65)</f>
        <v>0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ht="12.75" customHeight="1" x14ac:dyDescent="0.25">
      <c r="A23" s="590" t="s">
        <v>50</v>
      </c>
      <c r="B23" s="591"/>
      <c r="C23" s="591"/>
      <c r="D23" s="591"/>
      <c r="E23" s="592"/>
      <c r="F23" s="17"/>
      <c r="G23" s="18"/>
      <c r="H23" s="19"/>
      <c r="I23" s="19"/>
      <c r="J23" s="608"/>
      <c r="K23" s="20"/>
      <c r="L23" s="21"/>
      <c r="M23" s="22"/>
      <c r="N23" s="22"/>
      <c r="O23" s="22"/>
      <c r="P23" s="18"/>
      <c r="Q23" s="23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4"/>
      <c r="AJ23" s="24"/>
    </row>
    <row r="24" spans="1:44" ht="34.5" hidden="1" customHeight="1" outlineLevel="1" x14ac:dyDescent="0.2">
      <c r="A24" s="25">
        <v>1</v>
      </c>
      <c r="B24" s="26"/>
      <c r="C24" s="27"/>
      <c r="D24" s="28"/>
      <c r="E24" s="29"/>
      <c r="F24" s="178"/>
      <c r="G24" s="178"/>
      <c r="H24" s="177"/>
      <c r="I24" s="177"/>
      <c r="J24" s="609"/>
      <c r="K24" s="362"/>
      <c r="L24" s="375"/>
      <c r="M24" s="31"/>
      <c r="N24" s="31"/>
      <c r="O24" s="31"/>
      <c r="P24" s="178"/>
      <c r="Q24" s="178"/>
      <c r="R24" s="31"/>
      <c r="S24" s="31"/>
      <c r="T24" s="31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31"/>
      <c r="AC24" s="32">
        <f>SUM(Z24:AB24)</f>
        <v>0</v>
      </c>
      <c r="AD24" s="31"/>
      <c r="AE24" s="31"/>
      <c r="AF24" s="31"/>
      <c r="AG24" s="32">
        <f>SUM(AD24:AF24)</f>
        <v>0</v>
      </c>
      <c r="AH24" s="32">
        <f>SUM(U24,Y24,AC24,AG24)</f>
        <v>0</v>
      </c>
      <c r="AI24" s="33">
        <f>IF(ISERROR(AH24/J23),0,AH24/J23)</f>
        <v>0</v>
      </c>
      <c r="AJ24" s="34">
        <f>IF(ISERROR(AH24/$AH$65),"-",AH24/$AH$65)</f>
        <v>0</v>
      </c>
      <c r="AK24" s="109"/>
      <c r="AL24" s="109"/>
      <c r="AM24" s="109"/>
      <c r="AN24" s="109"/>
      <c r="AO24" s="109"/>
      <c r="AP24" s="109"/>
      <c r="AQ24" s="109"/>
      <c r="AR24" s="109"/>
    </row>
    <row r="25" spans="1:44" s="74" customFormat="1" ht="12.75" customHeight="1" collapsed="1" x14ac:dyDescent="0.25">
      <c r="A25" s="599" t="s">
        <v>51</v>
      </c>
      <c r="B25" s="600"/>
      <c r="C25" s="601"/>
      <c r="D25" s="601"/>
      <c r="E25" s="601"/>
      <c r="F25" s="601"/>
      <c r="G25" s="601"/>
      <c r="H25" s="601"/>
      <c r="I25" s="602"/>
      <c r="J25" s="455">
        <f>SUM(J23:J24)</f>
        <v>0</v>
      </c>
      <c r="K25" s="455">
        <f>SUM(K24:K24)</f>
        <v>0</v>
      </c>
      <c r="L25" s="456"/>
      <c r="M25" s="455">
        <f>SUM(M24:M24)</f>
        <v>0</v>
      </c>
      <c r="N25" s="455">
        <f>SUM(N24:N24)</f>
        <v>0</v>
      </c>
      <c r="O25" s="455">
        <f>SUM(O24:O24)</f>
        <v>0</v>
      </c>
      <c r="P25" s="457"/>
      <c r="Q25" s="458"/>
      <c r="R25" s="455">
        <f t="shared" ref="R25:AH25" si="5">SUM(R24:R24)</f>
        <v>0</v>
      </c>
      <c r="S25" s="455">
        <f t="shared" si="5"/>
        <v>0</v>
      </c>
      <c r="T25" s="455">
        <f t="shared" si="5"/>
        <v>0</v>
      </c>
      <c r="U25" s="455">
        <f t="shared" si="5"/>
        <v>0</v>
      </c>
      <c r="V25" s="455">
        <f t="shared" si="5"/>
        <v>0</v>
      </c>
      <c r="W25" s="455">
        <f t="shared" si="5"/>
        <v>0</v>
      </c>
      <c r="X25" s="455">
        <f t="shared" si="5"/>
        <v>0</v>
      </c>
      <c r="Y25" s="455">
        <f t="shared" si="5"/>
        <v>0</v>
      </c>
      <c r="Z25" s="455">
        <f t="shared" si="5"/>
        <v>0</v>
      </c>
      <c r="AA25" s="455">
        <f t="shared" si="5"/>
        <v>0</v>
      </c>
      <c r="AB25" s="455">
        <f t="shared" si="5"/>
        <v>0</v>
      </c>
      <c r="AC25" s="455">
        <f t="shared" si="5"/>
        <v>0</v>
      </c>
      <c r="AD25" s="455">
        <f t="shared" si="5"/>
        <v>0</v>
      </c>
      <c r="AE25" s="455">
        <f t="shared" si="5"/>
        <v>0</v>
      </c>
      <c r="AF25" s="455">
        <f t="shared" si="5"/>
        <v>0</v>
      </c>
      <c r="AG25" s="455">
        <f t="shared" si="5"/>
        <v>0</v>
      </c>
      <c r="AH25" s="455">
        <f t="shared" si="5"/>
        <v>0</v>
      </c>
      <c r="AI25" s="459">
        <f>IF(ISERROR(AH25/J25),0,AH25/J25)</f>
        <v>0</v>
      </c>
      <c r="AJ25" s="459">
        <f>IF(ISERROR(AH25/$AH$65),0,AH25/$AH$65)</f>
        <v>0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t="12.75" customHeight="1" x14ac:dyDescent="0.25">
      <c r="A26" s="590" t="s">
        <v>52</v>
      </c>
      <c r="B26" s="591"/>
      <c r="C26" s="591"/>
      <c r="D26" s="591"/>
      <c r="E26" s="592"/>
      <c r="F26" s="17"/>
      <c r="G26" s="18"/>
      <c r="H26" s="19"/>
      <c r="I26" s="19"/>
      <c r="J26" s="608"/>
      <c r="K26" s="20"/>
      <c r="L26" s="21"/>
      <c r="M26" s="22"/>
      <c r="N26" s="22"/>
      <c r="O26" s="22"/>
      <c r="P26" s="18"/>
      <c r="Q26" s="23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4"/>
      <c r="AJ26" s="24"/>
    </row>
    <row r="27" spans="1:44" ht="34.5" hidden="1" customHeight="1" outlineLevel="1" x14ac:dyDescent="0.2">
      <c r="A27" s="25">
        <v>1</v>
      </c>
      <c r="B27" s="26"/>
      <c r="C27" s="27"/>
      <c r="D27" s="28"/>
      <c r="E27" s="29"/>
      <c r="F27" s="178"/>
      <c r="G27" s="178"/>
      <c r="H27" s="177"/>
      <c r="I27" s="177"/>
      <c r="J27" s="609"/>
      <c r="K27" s="362"/>
      <c r="L27" s="375"/>
      <c r="M27" s="31"/>
      <c r="N27" s="31"/>
      <c r="O27" s="31"/>
      <c r="P27" s="178"/>
      <c r="Q27" s="178"/>
      <c r="R27" s="31"/>
      <c r="S27" s="31"/>
      <c r="T27" s="31"/>
      <c r="U27" s="32">
        <f>SUM(R27:T27)</f>
        <v>0</v>
      </c>
      <c r="V27" s="31"/>
      <c r="W27" s="31"/>
      <c r="X27" s="31"/>
      <c r="Y27" s="32">
        <f>SUM(V27:X27)</f>
        <v>0</v>
      </c>
      <c r="Z27" s="31"/>
      <c r="AA27" s="31"/>
      <c r="AB27" s="31"/>
      <c r="AC27" s="32">
        <f>SUM(Z27:AB27)</f>
        <v>0</v>
      </c>
      <c r="AD27" s="31"/>
      <c r="AE27" s="31"/>
      <c r="AF27" s="31"/>
      <c r="AG27" s="32">
        <f>SUM(AD27:AF27)</f>
        <v>0</v>
      </c>
      <c r="AH27" s="32">
        <f>SUM(U27,Y27,AC27,AG27)</f>
        <v>0</v>
      </c>
      <c r="AI27" s="33">
        <f>IF(ISERROR(AH27/J26),0,AH27/J26)</f>
        <v>0</v>
      </c>
      <c r="AJ27" s="34">
        <f>IF(ISERROR(AH27/$AH$65),"-",AH27/$AH$65)</f>
        <v>0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s="74" customFormat="1" ht="12.75" customHeight="1" collapsed="1" x14ac:dyDescent="0.25">
      <c r="A28" s="599" t="s">
        <v>53</v>
      </c>
      <c r="B28" s="600"/>
      <c r="C28" s="601"/>
      <c r="D28" s="601"/>
      <c r="E28" s="601"/>
      <c r="F28" s="601"/>
      <c r="G28" s="601"/>
      <c r="H28" s="601"/>
      <c r="I28" s="602"/>
      <c r="J28" s="455">
        <f>SUM(J26:J27)</f>
        <v>0</v>
      </c>
      <c r="K28" s="455">
        <f>SUM(K27:K27)</f>
        <v>0</v>
      </c>
      <c r="L28" s="456"/>
      <c r="M28" s="455">
        <f>SUM(M27:M27)</f>
        <v>0</v>
      </c>
      <c r="N28" s="455">
        <f>SUM(N27:N27)</f>
        <v>0</v>
      </c>
      <c r="O28" s="455">
        <f>SUM(O27:O27)</f>
        <v>0</v>
      </c>
      <c r="P28" s="457"/>
      <c r="Q28" s="458"/>
      <c r="R28" s="455">
        <f t="shared" ref="R28:AH28" si="6">SUM(R27:R27)</f>
        <v>0</v>
      </c>
      <c r="S28" s="455">
        <f t="shared" si="6"/>
        <v>0</v>
      </c>
      <c r="T28" s="455">
        <f t="shared" si="6"/>
        <v>0</v>
      </c>
      <c r="U28" s="455">
        <f t="shared" si="6"/>
        <v>0</v>
      </c>
      <c r="V28" s="455">
        <f t="shared" si="6"/>
        <v>0</v>
      </c>
      <c r="W28" s="455">
        <f t="shared" si="6"/>
        <v>0</v>
      </c>
      <c r="X28" s="455">
        <f t="shared" si="6"/>
        <v>0</v>
      </c>
      <c r="Y28" s="455">
        <f t="shared" si="6"/>
        <v>0</v>
      </c>
      <c r="Z28" s="455">
        <f t="shared" si="6"/>
        <v>0</v>
      </c>
      <c r="AA28" s="455">
        <f t="shared" si="6"/>
        <v>0</v>
      </c>
      <c r="AB28" s="455">
        <f t="shared" si="6"/>
        <v>0</v>
      </c>
      <c r="AC28" s="455">
        <f t="shared" si="6"/>
        <v>0</v>
      </c>
      <c r="AD28" s="455">
        <f t="shared" si="6"/>
        <v>0</v>
      </c>
      <c r="AE28" s="455">
        <f t="shared" si="6"/>
        <v>0</v>
      </c>
      <c r="AF28" s="455">
        <f t="shared" si="6"/>
        <v>0</v>
      </c>
      <c r="AG28" s="455">
        <f t="shared" si="6"/>
        <v>0</v>
      </c>
      <c r="AH28" s="455">
        <f t="shared" si="6"/>
        <v>0</v>
      </c>
      <c r="AI28" s="459">
        <f>IF(ISERROR(AH28/J28),0,AH28/J28)</f>
        <v>0</v>
      </c>
      <c r="AJ28" s="459">
        <f>IF(ISERROR(AH28/$AH$65),0,AH28/$AH$65)</f>
        <v>0</v>
      </c>
      <c r="AK28" s="109"/>
      <c r="AL28" s="109"/>
      <c r="AM28" s="109"/>
      <c r="AN28" s="109"/>
      <c r="AO28" s="109"/>
      <c r="AP28" s="109"/>
      <c r="AQ28" s="109"/>
      <c r="AR28" s="109"/>
    </row>
    <row r="29" spans="1:44" ht="12.75" customHeight="1" x14ac:dyDescent="0.25">
      <c r="A29" s="590" t="s">
        <v>54</v>
      </c>
      <c r="B29" s="591"/>
      <c r="C29" s="591"/>
      <c r="D29" s="591"/>
      <c r="E29" s="592"/>
      <c r="F29" s="17"/>
      <c r="G29" s="18"/>
      <c r="H29" s="19"/>
      <c r="I29" s="19"/>
      <c r="J29" s="608"/>
      <c r="K29" s="20"/>
      <c r="L29" s="21"/>
      <c r="M29" s="22"/>
      <c r="N29" s="22"/>
      <c r="O29" s="22"/>
      <c r="P29" s="18"/>
      <c r="Q29" s="23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4"/>
      <c r="AJ29" s="24"/>
    </row>
    <row r="30" spans="1:44" ht="34.5" hidden="1" customHeight="1" outlineLevel="1" x14ac:dyDescent="0.2">
      <c r="A30" s="25">
        <v>1</v>
      </c>
      <c r="B30" s="26"/>
      <c r="C30" s="27"/>
      <c r="D30" s="28"/>
      <c r="E30" s="29"/>
      <c r="F30" s="178"/>
      <c r="G30" s="178"/>
      <c r="H30" s="177"/>
      <c r="I30" s="177"/>
      <c r="J30" s="609"/>
      <c r="K30" s="362"/>
      <c r="L30" s="375"/>
      <c r="M30" s="31"/>
      <c r="N30" s="31"/>
      <c r="O30" s="31"/>
      <c r="P30" s="178"/>
      <c r="Q30" s="178"/>
      <c r="R30" s="31"/>
      <c r="S30" s="31"/>
      <c r="T30" s="3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IF(ISERROR(AH30/J29),0,AH30/J29)</f>
        <v>0</v>
      </c>
      <c r="AJ30" s="34">
        <f>IF(ISERROR(AH30/$AH$65),"-",AH30/$AH$65)</f>
        <v>0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s="74" customFormat="1" ht="12.75" customHeight="1" collapsed="1" x14ac:dyDescent="0.25">
      <c r="A31" s="599" t="s">
        <v>55</v>
      </c>
      <c r="B31" s="600"/>
      <c r="C31" s="601"/>
      <c r="D31" s="601"/>
      <c r="E31" s="601"/>
      <c r="F31" s="601"/>
      <c r="G31" s="601"/>
      <c r="H31" s="601"/>
      <c r="I31" s="602"/>
      <c r="J31" s="455">
        <f>SUM(J29:J30)</f>
        <v>0</v>
      </c>
      <c r="K31" s="455">
        <f>SUM(K30:K30)</f>
        <v>0</v>
      </c>
      <c r="L31" s="456"/>
      <c r="M31" s="455">
        <f>SUM(M30:M30)</f>
        <v>0</v>
      </c>
      <c r="N31" s="455">
        <f>SUM(N30:N30)</f>
        <v>0</v>
      </c>
      <c r="O31" s="455">
        <f>SUM(O30:O30)</f>
        <v>0</v>
      </c>
      <c r="P31" s="457"/>
      <c r="Q31" s="458"/>
      <c r="R31" s="455">
        <f t="shared" ref="R31:AH31" si="7">SUM(R30:R30)</f>
        <v>0</v>
      </c>
      <c r="S31" s="455">
        <f t="shared" si="7"/>
        <v>0</v>
      </c>
      <c r="T31" s="455">
        <f t="shared" si="7"/>
        <v>0</v>
      </c>
      <c r="U31" s="455">
        <f t="shared" si="7"/>
        <v>0</v>
      </c>
      <c r="V31" s="455">
        <f t="shared" si="7"/>
        <v>0</v>
      </c>
      <c r="W31" s="455">
        <f t="shared" si="7"/>
        <v>0</v>
      </c>
      <c r="X31" s="455">
        <f t="shared" si="7"/>
        <v>0</v>
      </c>
      <c r="Y31" s="455">
        <f t="shared" si="7"/>
        <v>0</v>
      </c>
      <c r="Z31" s="455">
        <f t="shared" si="7"/>
        <v>0</v>
      </c>
      <c r="AA31" s="455">
        <f t="shared" si="7"/>
        <v>0</v>
      </c>
      <c r="AB31" s="455">
        <f t="shared" si="7"/>
        <v>0</v>
      </c>
      <c r="AC31" s="455">
        <f t="shared" si="7"/>
        <v>0</v>
      </c>
      <c r="AD31" s="455">
        <f t="shared" si="7"/>
        <v>0</v>
      </c>
      <c r="AE31" s="455">
        <f t="shared" si="7"/>
        <v>0</v>
      </c>
      <c r="AF31" s="455">
        <f t="shared" si="7"/>
        <v>0</v>
      </c>
      <c r="AG31" s="455">
        <f t="shared" si="7"/>
        <v>0</v>
      </c>
      <c r="AH31" s="455">
        <f t="shared" si="7"/>
        <v>0</v>
      </c>
      <c r="AI31" s="459">
        <f>IF(ISERROR(AH31/J31),0,AH31/J31)</f>
        <v>0</v>
      </c>
      <c r="AJ31" s="459">
        <f>IF(ISERROR(AH31/$AH$65),0,AH31/$AH$65)</f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customHeight="1" x14ac:dyDescent="0.25">
      <c r="A32" s="590" t="s">
        <v>56</v>
      </c>
      <c r="B32" s="591"/>
      <c r="C32" s="591"/>
      <c r="D32" s="591"/>
      <c r="E32" s="592"/>
      <c r="F32" s="17"/>
      <c r="G32" s="18"/>
      <c r="H32" s="19"/>
      <c r="I32" s="19"/>
      <c r="J32" s="608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34.5" hidden="1" customHeight="1" outlineLevel="1" x14ac:dyDescent="0.3">
      <c r="A33" s="25">
        <v>1</v>
      </c>
      <c r="B33" s="26"/>
      <c r="C33" s="112"/>
      <c r="D33" s="113"/>
      <c r="E33" s="64"/>
      <c r="F33" s="188"/>
      <c r="G33" s="188"/>
      <c r="H33" s="186"/>
      <c r="I33" s="186"/>
      <c r="J33" s="609"/>
      <c r="K33" s="362"/>
      <c r="L33" s="375"/>
      <c r="M33" s="31"/>
      <c r="N33" s="31"/>
      <c r="O33" s="31"/>
      <c r="P33" s="178"/>
      <c r="Q33" s="178"/>
      <c r="R33" s="31"/>
      <c r="S33" s="31"/>
      <c r="T33" s="3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/>
      <c r="AF33" s="31"/>
      <c r="AG33" s="32">
        <f>SUM(AD33:AF33)</f>
        <v>0</v>
      </c>
      <c r="AH33" s="32">
        <f>SUM(U33,Y33,AC33,AG33)</f>
        <v>0</v>
      </c>
      <c r="AI33" s="33">
        <f>IF(ISERROR(AH33/J32),0,AH33/J32)</f>
        <v>0</v>
      </c>
      <c r="AJ33" s="34">
        <f>IF(ISERROR(AH33/$AH$65),"-",AH33/$AH$65)</f>
        <v>0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s="74" customFormat="1" ht="12.75" customHeight="1" collapsed="1" x14ac:dyDescent="0.25">
      <c r="A34" s="599" t="s">
        <v>57</v>
      </c>
      <c r="B34" s="600"/>
      <c r="C34" s="601"/>
      <c r="D34" s="601"/>
      <c r="E34" s="601"/>
      <c r="F34" s="601"/>
      <c r="G34" s="601"/>
      <c r="H34" s="601"/>
      <c r="I34" s="602"/>
      <c r="J34" s="455">
        <f>SUM(J32:J33)</f>
        <v>0</v>
      </c>
      <c r="K34" s="455">
        <f>SUM(K33:K33)</f>
        <v>0</v>
      </c>
      <c r="L34" s="456"/>
      <c r="M34" s="455">
        <f>SUM(M33:M33)</f>
        <v>0</v>
      </c>
      <c r="N34" s="455">
        <f>SUM(N33:N33)</f>
        <v>0</v>
      </c>
      <c r="O34" s="455">
        <f>SUM(O33:O33)</f>
        <v>0</v>
      </c>
      <c r="P34" s="457"/>
      <c r="Q34" s="458"/>
      <c r="R34" s="455">
        <f t="shared" ref="R34:AH34" si="8">SUM(R33:R33)</f>
        <v>0</v>
      </c>
      <c r="S34" s="455">
        <f t="shared" si="8"/>
        <v>0</v>
      </c>
      <c r="T34" s="455">
        <f t="shared" si="8"/>
        <v>0</v>
      </c>
      <c r="U34" s="455">
        <f t="shared" si="8"/>
        <v>0</v>
      </c>
      <c r="V34" s="455">
        <f t="shared" si="8"/>
        <v>0</v>
      </c>
      <c r="W34" s="455">
        <f t="shared" si="8"/>
        <v>0</v>
      </c>
      <c r="X34" s="455">
        <f t="shared" si="8"/>
        <v>0</v>
      </c>
      <c r="Y34" s="455">
        <f t="shared" si="8"/>
        <v>0</v>
      </c>
      <c r="Z34" s="455">
        <f t="shared" si="8"/>
        <v>0</v>
      </c>
      <c r="AA34" s="455">
        <f t="shared" si="8"/>
        <v>0</v>
      </c>
      <c r="AB34" s="455">
        <f t="shared" si="8"/>
        <v>0</v>
      </c>
      <c r="AC34" s="455">
        <f t="shared" si="8"/>
        <v>0</v>
      </c>
      <c r="AD34" s="455">
        <f t="shared" si="8"/>
        <v>0</v>
      </c>
      <c r="AE34" s="455">
        <f t="shared" si="8"/>
        <v>0</v>
      </c>
      <c r="AF34" s="455">
        <f t="shared" si="8"/>
        <v>0</v>
      </c>
      <c r="AG34" s="455">
        <f t="shared" si="8"/>
        <v>0</v>
      </c>
      <c r="AH34" s="455">
        <f t="shared" si="8"/>
        <v>0</v>
      </c>
      <c r="AI34" s="459">
        <f>IF(ISERROR(AH34/J34),0,AH34/J34)</f>
        <v>0</v>
      </c>
      <c r="AJ34" s="459">
        <f>IF(ISERROR(AH34/$AH$65),0,AH34/$AH$65)</f>
        <v>0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ht="12.75" customHeight="1" x14ac:dyDescent="0.25">
      <c r="A35" s="590" t="s">
        <v>58</v>
      </c>
      <c r="B35" s="591"/>
      <c r="C35" s="591"/>
      <c r="D35" s="591"/>
      <c r="E35" s="592"/>
      <c r="F35" s="17"/>
      <c r="G35" s="18"/>
      <c r="H35" s="19"/>
      <c r="I35" s="19"/>
      <c r="J35" s="608"/>
      <c r="K35" s="20"/>
      <c r="L35" s="21"/>
      <c r="M35" s="22"/>
      <c r="N35" s="22"/>
      <c r="O35" s="22"/>
      <c r="P35" s="18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4"/>
      <c r="AJ35" s="24"/>
    </row>
    <row r="36" spans="1:44" ht="34.5" hidden="1" customHeight="1" outlineLevel="1" x14ac:dyDescent="0.3">
      <c r="A36" s="25">
        <v>1</v>
      </c>
      <c r="B36" s="26"/>
      <c r="C36" s="112"/>
      <c r="D36" s="113"/>
      <c r="E36" s="65"/>
      <c r="F36" s="188"/>
      <c r="G36" s="188"/>
      <c r="H36" s="186"/>
      <c r="I36" s="186"/>
      <c r="J36" s="609"/>
      <c r="K36" s="287"/>
      <c r="L36" s="375"/>
      <c r="M36" s="56"/>
      <c r="N36" s="191"/>
      <c r="O36" s="56"/>
      <c r="P36" s="192"/>
      <c r="Q36" s="192"/>
      <c r="R36" s="31"/>
      <c r="S36" s="31"/>
      <c r="T36" s="31"/>
      <c r="U36" s="32">
        <f>SUM(R36:T36)</f>
        <v>0</v>
      </c>
      <c r="V36" s="31">
        <v>0</v>
      </c>
      <c r="W36" s="31">
        <v>0</v>
      </c>
      <c r="X36" s="31">
        <v>0</v>
      </c>
      <c r="Y36" s="32">
        <f>SUM(V36:X36)</f>
        <v>0</v>
      </c>
      <c r="Z36" s="31">
        <v>0</v>
      </c>
      <c r="AA36" s="31">
        <v>0</v>
      </c>
      <c r="AB36" s="31">
        <v>0</v>
      </c>
      <c r="AC36" s="32">
        <f>SUM(Z36:AB36)</f>
        <v>0</v>
      </c>
      <c r="AD36" s="31"/>
      <c r="AE36" s="31"/>
      <c r="AF36" s="31"/>
      <c r="AG36" s="32">
        <f>SUM(AD36:AF36)</f>
        <v>0</v>
      </c>
      <c r="AH36" s="32">
        <f>SUM(U36,Y36,AC36,AG36)</f>
        <v>0</v>
      </c>
      <c r="AI36" s="33">
        <f>IF(ISERROR(AH36/J35),0,AH36/J35)</f>
        <v>0</v>
      </c>
      <c r="AJ36" s="34">
        <f>IF(ISERROR(AH36/$AH$65),"-",AH36/$AH$65)</f>
        <v>0</v>
      </c>
      <c r="AK36" s="109"/>
      <c r="AL36" s="109"/>
      <c r="AM36" s="109"/>
      <c r="AN36" s="109"/>
      <c r="AO36" s="109"/>
      <c r="AP36" s="109"/>
      <c r="AQ36" s="109"/>
      <c r="AR36" s="109"/>
    </row>
    <row r="37" spans="1:44" s="74" customFormat="1" ht="12.75" customHeight="1" collapsed="1" x14ac:dyDescent="0.25">
      <c r="A37" s="599" t="s">
        <v>59</v>
      </c>
      <c r="B37" s="600"/>
      <c r="C37" s="601"/>
      <c r="D37" s="601"/>
      <c r="E37" s="601"/>
      <c r="F37" s="601"/>
      <c r="G37" s="601"/>
      <c r="H37" s="601"/>
      <c r="I37" s="602"/>
      <c r="J37" s="455">
        <f>SUM(J35:J36)</f>
        <v>0</v>
      </c>
      <c r="K37" s="455">
        <f>SUM(K36:K36)</f>
        <v>0</v>
      </c>
      <c r="L37" s="456"/>
      <c r="M37" s="455">
        <f>SUM(M36:M36)</f>
        <v>0</v>
      </c>
      <c r="N37" s="455">
        <f>SUM(N36:N36)</f>
        <v>0</v>
      </c>
      <c r="O37" s="455">
        <f>SUM(O36:O36)</f>
        <v>0</v>
      </c>
      <c r="P37" s="457"/>
      <c r="Q37" s="458"/>
      <c r="R37" s="455">
        <f t="shared" ref="R37:AH37" si="9">SUM(R36:R36)</f>
        <v>0</v>
      </c>
      <c r="S37" s="455">
        <f t="shared" si="9"/>
        <v>0</v>
      </c>
      <c r="T37" s="455">
        <f t="shared" si="9"/>
        <v>0</v>
      </c>
      <c r="U37" s="455">
        <f t="shared" si="9"/>
        <v>0</v>
      </c>
      <c r="V37" s="455">
        <f t="shared" si="9"/>
        <v>0</v>
      </c>
      <c r="W37" s="455">
        <f t="shared" si="9"/>
        <v>0</v>
      </c>
      <c r="X37" s="455">
        <f t="shared" si="9"/>
        <v>0</v>
      </c>
      <c r="Y37" s="455">
        <f t="shared" si="9"/>
        <v>0</v>
      </c>
      <c r="Z37" s="455">
        <f t="shared" si="9"/>
        <v>0</v>
      </c>
      <c r="AA37" s="455">
        <f t="shared" si="9"/>
        <v>0</v>
      </c>
      <c r="AB37" s="455">
        <f t="shared" si="9"/>
        <v>0</v>
      </c>
      <c r="AC37" s="455">
        <f t="shared" si="9"/>
        <v>0</v>
      </c>
      <c r="AD37" s="455">
        <f t="shared" si="9"/>
        <v>0</v>
      </c>
      <c r="AE37" s="455">
        <f t="shared" si="9"/>
        <v>0</v>
      </c>
      <c r="AF37" s="455">
        <f t="shared" si="9"/>
        <v>0</v>
      </c>
      <c r="AG37" s="455">
        <f t="shared" si="9"/>
        <v>0</v>
      </c>
      <c r="AH37" s="455">
        <f t="shared" si="9"/>
        <v>0</v>
      </c>
      <c r="AI37" s="459">
        <f>IF(ISERROR(AH37/J37),0,AH37/J37)</f>
        <v>0</v>
      </c>
      <c r="AJ37" s="459">
        <f>IF(ISERROR(AH37/$AH$65),0,AH37/$AH$65)</f>
        <v>0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customHeight="1" x14ac:dyDescent="0.25">
      <c r="A38" s="590" t="s">
        <v>60</v>
      </c>
      <c r="B38" s="591"/>
      <c r="C38" s="591"/>
      <c r="D38" s="591"/>
      <c r="E38" s="592"/>
      <c r="F38" s="17"/>
      <c r="G38" s="18"/>
      <c r="H38" s="19"/>
      <c r="I38" s="19"/>
      <c r="J38" s="608"/>
      <c r="K38" s="20"/>
      <c r="L38" s="21"/>
      <c r="M38" s="22"/>
      <c r="N38" s="22"/>
      <c r="O38" s="22"/>
      <c r="P38" s="18"/>
      <c r="Q38" s="23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4"/>
      <c r="AJ38" s="24"/>
    </row>
    <row r="39" spans="1:44" ht="34.5" hidden="1" customHeight="1" outlineLevel="1" x14ac:dyDescent="0.3">
      <c r="A39" s="26">
        <v>1</v>
      </c>
      <c r="B39" s="1"/>
      <c r="C39" s="1"/>
      <c r="D39" s="2"/>
      <c r="E39" s="3"/>
      <c r="F39" s="200"/>
      <c r="G39" s="5"/>
      <c r="H39" s="186"/>
      <c r="I39" s="186"/>
      <c r="J39" s="609"/>
      <c r="K39" s="376"/>
      <c r="L39" s="375"/>
      <c r="M39" s="9"/>
      <c r="N39" s="9"/>
      <c r="O39" s="5"/>
      <c r="P39" s="5"/>
      <c r="Q39" s="5"/>
      <c r="R39" s="10"/>
      <c r="S39" s="10"/>
      <c r="T39" s="10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IF(ISERROR(AH39/J38),0,AH39/J38)</f>
        <v>0</v>
      </c>
      <c r="AJ39" s="34">
        <f>IF(ISERROR(AH39/$AH$65),"-",AH39/$AH$65)</f>
        <v>0</v>
      </c>
      <c r="AK39" s="109"/>
      <c r="AL39" s="109"/>
      <c r="AM39" s="109"/>
      <c r="AN39" s="109"/>
      <c r="AO39" s="109"/>
      <c r="AP39" s="109"/>
      <c r="AQ39" s="109"/>
      <c r="AR39" s="109"/>
    </row>
    <row r="40" spans="1:44" s="74" customFormat="1" ht="12.75" customHeight="1" collapsed="1" x14ac:dyDescent="0.25">
      <c r="A40" s="610" t="s">
        <v>61</v>
      </c>
      <c r="B40" s="610"/>
      <c r="C40" s="610"/>
      <c r="D40" s="610"/>
      <c r="E40" s="610"/>
      <c r="F40" s="610"/>
      <c r="G40" s="610"/>
      <c r="H40" s="610"/>
      <c r="I40" s="610"/>
      <c r="J40" s="455">
        <f>J38</f>
        <v>0</v>
      </c>
      <c r="K40" s="455">
        <f>SUM(K39:K39)</f>
        <v>0</v>
      </c>
      <c r="L40" s="456"/>
      <c r="M40" s="455">
        <f>SUM(M39:M39)</f>
        <v>0</v>
      </c>
      <c r="N40" s="455">
        <f>SUM(N39:N39)</f>
        <v>0</v>
      </c>
      <c r="O40" s="455">
        <f>SUM(O39:O39)</f>
        <v>0</v>
      </c>
      <c r="P40" s="457"/>
      <c r="Q40" s="458"/>
      <c r="R40" s="455">
        <f t="shared" ref="R40:AH40" si="10">SUM(R39:R39)</f>
        <v>0</v>
      </c>
      <c r="S40" s="455">
        <f t="shared" si="10"/>
        <v>0</v>
      </c>
      <c r="T40" s="455">
        <f t="shared" si="10"/>
        <v>0</v>
      </c>
      <c r="U40" s="455">
        <f t="shared" si="10"/>
        <v>0</v>
      </c>
      <c r="V40" s="455">
        <f t="shared" si="10"/>
        <v>0</v>
      </c>
      <c r="W40" s="455">
        <f t="shared" si="10"/>
        <v>0</v>
      </c>
      <c r="X40" s="455">
        <f t="shared" si="10"/>
        <v>0</v>
      </c>
      <c r="Y40" s="455">
        <f t="shared" si="10"/>
        <v>0</v>
      </c>
      <c r="Z40" s="455">
        <f t="shared" si="10"/>
        <v>0</v>
      </c>
      <c r="AA40" s="455">
        <f t="shared" si="10"/>
        <v>0</v>
      </c>
      <c r="AB40" s="455">
        <f t="shared" si="10"/>
        <v>0</v>
      </c>
      <c r="AC40" s="455">
        <f t="shared" si="10"/>
        <v>0</v>
      </c>
      <c r="AD40" s="455">
        <f t="shared" si="10"/>
        <v>0</v>
      </c>
      <c r="AE40" s="455">
        <f t="shared" si="10"/>
        <v>0</v>
      </c>
      <c r="AF40" s="455">
        <f t="shared" si="10"/>
        <v>0</v>
      </c>
      <c r="AG40" s="455">
        <f t="shared" si="10"/>
        <v>0</v>
      </c>
      <c r="AH40" s="455">
        <f t="shared" si="10"/>
        <v>0</v>
      </c>
      <c r="AI40" s="459">
        <f>IF(ISERROR(AH40/J40),0,AH40/J40)</f>
        <v>0</v>
      </c>
      <c r="AJ40" s="459">
        <f>IF(ISERROR(AH40/$AH$65),0,AH40/$AH$65)</f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customHeight="1" x14ac:dyDescent="0.25">
      <c r="A41" s="611" t="s">
        <v>62</v>
      </c>
      <c r="B41" s="612"/>
      <c r="C41" s="612"/>
      <c r="D41" s="612"/>
      <c r="E41" s="613"/>
      <c r="F41" s="42"/>
      <c r="G41" s="43"/>
      <c r="H41" s="211"/>
      <c r="I41" s="211"/>
      <c r="J41" s="608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4"/>
      <c r="AJ41" s="24"/>
    </row>
    <row r="42" spans="1:44" ht="34.5" hidden="1" customHeight="1" outlineLevel="1" x14ac:dyDescent="0.2">
      <c r="A42" s="25">
        <v>1</v>
      </c>
      <c r="B42" s="26"/>
      <c r="C42" s="27"/>
      <c r="D42" s="28"/>
      <c r="E42" s="29"/>
      <c r="F42" s="178"/>
      <c r="G42" s="178"/>
      <c r="H42" s="177"/>
      <c r="I42" s="177"/>
      <c r="J42" s="609"/>
      <c r="K42" s="287"/>
      <c r="L42" s="361"/>
      <c r="M42" s="31"/>
      <c r="N42" s="31"/>
      <c r="O42" s="31"/>
      <c r="P42" s="178"/>
      <c r="Q42" s="178"/>
      <c r="R42" s="31"/>
      <c r="S42" s="179"/>
      <c r="T42" s="3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/>
      <c r="AF42" s="31"/>
      <c r="AG42" s="32">
        <f>SUM(AD42:AF42)</f>
        <v>0</v>
      </c>
      <c r="AH42" s="32">
        <f>SUM(U42,Y42,AC42,AG42)</f>
        <v>0</v>
      </c>
      <c r="AI42" s="33">
        <f>IF(ISERROR(AH42/J41),0,AH42/J41)</f>
        <v>0</v>
      </c>
      <c r="AJ42" s="34">
        <f>IF(ISERROR(AH42/$AH$65),"-",AH42/$AH$65)</f>
        <v>0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s="74" customFormat="1" ht="12.75" customHeight="1" collapsed="1" x14ac:dyDescent="0.25">
      <c r="A43" s="599" t="s">
        <v>63</v>
      </c>
      <c r="B43" s="601"/>
      <c r="C43" s="601"/>
      <c r="D43" s="601"/>
      <c r="E43" s="601"/>
      <c r="F43" s="601"/>
      <c r="G43" s="601"/>
      <c r="H43" s="601"/>
      <c r="I43" s="602"/>
      <c r="J43" s="455">
        <f>SUM(J41:J42)</f>
        <v>0</v>
      </c>
      <c r="K43" s="455">
        <f>SUM(K42:K42)</f>
        <v>0</v>
      </c>
      <c r="L43" s="456"/>
      <c r="M43" s="455">
        <f>SUM(M42:M42)</f>
        <v>0</v>
      </c>
      <c r="N43" s="455">
        <f>SUM(N42:N42)</f>
        <v>0</v>
      </c>
      <c r="O43" s="455">
        <f>SUM(O42:O42)</f>
        <v>0</v>
      </c>
      <c r="P43" s="457"/>
      <c r="Q43" s="458"/>
      <c r="R43" s="455">
        <f t="shared" ref="R43:AH43" si="11">SUM(R42:R42)</f>
        <v>0</v>
      </c>
      <c r="S43" s="455">
        <f t="shared" si="11"/>
        <v>0</v>
      </c>
      <c r="T43" s="455">
        <f t="shared" si="11"/>
        <v>0</v>
      </c>
      <c r="U43" s="455">
        <f t="shared" si="11"/>
        <v>0</v>
      </c>
      <c r="V43" s="455">
        <f t="shared" si="11"/>
        <v>0</v>
      </c>
      <c r="W43" s="455">
        <f t="shared" si="11"/>
        <v>0</v>
      </c>
      <c r="X43" s="455">
        <f t="shared" si="11"/>
        <v>0</v>
      </c>
      <c r="Y43" s="455">
        <f t="shared" si="11"/>
        <v>0</v>
      </c>
      <c r="Z43" s="455">
        <f t="shared" si="11"/>
        <v>0</v>
      </c>
      <c r="AA43" s="455">
        <f t="shared" si="11"/>
        <v>0</v>
      </c>
      <c r="AB43" s="455">
        <f t="shared" si="11"/>
        <v>0</v>
      </c>
      <c r="AC43" s="455">
        <f t="shared" si="11"/>
        <v>0</v>
      </c>
      <c r="AD43" s="455">
        <f t="shared" si="11"/>
        <v>0</v>
      </c>
      <c r="AE43" s="455">
        <f t="shared" si="11"/>
        <v>0</v>
      </c>
      <c r="AF43" s="455">
        <f t="shared" si="11"/>
        <v>0</v>
      </c>
      <c r="AG43" s="455">
        <f t="shared" si="11"/>
        <v>0</v>
      </c>
      <c r="AH43" s="455">
        <f t="shared" si="11"/>
        <v>0</v>
      </c>
      <c r="AI43" s="459">
        <f>IF(ISERROR(AH43/J43),0,AH43/J43)</f>
        <v>0</v>
      </c>
      <c r="AJ43" s="459">
        <f>IF(ISERROR(AH43/$AH$65),0,AH43/$AH$65)</f>
        <v>0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ht="12.75" customHeight="1" x14ac:dyDescent="0.25">
      <c r="A44" s="590" t="s">
        <v>64</v>
      </c>
      <c r="B44" s="591"/>
      <c r="C44" s="591"/>
      <c r="D44" s="591"/>
      <c r="E44" s="592"/>
      <c r="F44" s="17"/>
      <c r="G44" s="18"/>
      <c r="H44" s="19"/>
      <c r="I44" s="19"/>
      <c r="J44" s="608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34.5" hidden="1" customHeight="1" outlineLevel="1" x14ac:dyDescent="0.2">
      <c r="A45" s="25">
        <v>1</v>
      </c>
      <c r="B45" s="26"/>
      <c r="C45" s="27"/>
      <c r="D45" s="28"/>
      <c r="E45" s="29"/>
      <c r="F45" s="178"/>
      <c r="G45" s="178"/>
      <c r="H45" s="177"/>
      <c r="I45" s="177"/>
      <c r="J45" s="609"/>
      <c r="K45" s="287"/>
      <c r="L45" s="361"/>
      <c r="M45" s="31"/>
      <c r="N45" s="31"/>
      <c r="O45" s="31"/>
      <c r="P45" s="178"/>
      <c r="Q45" s="178"/>
      <c r="R45" s="31"/>
      <c r="S45" s="31"/>
      <c r="T45" s="3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>SUM(U45,Y45,AC45,AG45)</f>
        <v>0</v>
      </c>
      <c r="AI45" s="33">
        <f>IF(ISERROR(AH45/J44),0,AH45/J44)</f>
        <v>0</v>
      </c>
      <c r="AJ45" s="34">
        <f>IF(ISERROR(AH45/$AH$65),"-",AH45/$AH$65)</f>
        <v>0</v>
      </c>
      <c r="AK45" s="109"/>
      <c r="AL45" s="109"/>
      <c r="AM45" s="109"/>
      <c r="AN45" s="109"/>
      <c r="AO45" s="109"/>
      <c r="AP45" s="109"/>
      <c r="AQ45" s="109"/>
      <c r="AR45" s="109"/>
    </row>
    <row r="46" spans="1:44" s="74" customFormat="1" ht="12.75" customHeight="1" collapsed="1" x14ac:dyDescent="0.25">
      <c r="A46" s="599" t="s">
        <v>65</v>
      </c>
      <c r="B46" s="601"/>
      <c r="C46" s="601"/>
      <c r="D46" s="601"/>
      <c r="E46" s="601"/>
      <c r="F46" s="601"/>
      <c r="G46" s="601"/>
      <c r="H46" s="601"/>
      <c r="I46" s="602"/>
      <c r="J46" s="455">
        <f>SUM(J44:J45)</f>
        <v>0</v>
      </c>
      <c r="K46" s="455">
        <f>SUM(K45:K45)</f>
        <v>0</v>
      </c>
      <c r="L46" s="456"/>
      <c r="M46" s="455">
        <f>SUM(M45:M45)</f>
        <v>0</v>
      </c>
      <c r="N46" s="455">
        <f>SUM(N45:N45)</f>
        <v>0</v>
      </c>
      <c r="O46" s="455">
        <f>SUM(O45:O45)</f>
        <v>0</v>
      </c>
      <c r="P46" s="457"/>
      <c r="Q46" s="458"/>
      <c r="R46" s="455">
        <f t="shared" ref="R46:AH46" si="12">SUM(R45:R45)</f>
        <v>0</v>
      </c>
      <c r="S46" s="455">
        <f t="shared" si="12"/>
        <v>0</v>
      </c>
      <c r="T46" s="455">
        <f t="shared" si="12"/>
        <v>0</v>
      </c>
      <c r="U46" s="455">
        <f t="shared" si="12"/>
        <v>0</v>
      </c>
      <c r="V46" s="455">
        <f t="shared" si="12"/>
        <v>0</v>
      </c>
      <c r="W46" s="455">
        <f t="shared" si="12"/>
        <v>0</v>
      </c>
      <c r="X46" s="455">
        <f t="shared" si="12"/>
        <v>0</v>
      </c>
      <c r="Y46" s="455">
        <f t="shared" si="12"/>
        <v>0</v>
      </c>
      <c r="Z46" s="455">
        <f t="shared" si="12"/>
        <v>0</v>
      </c>
      <c r="AA46" s="455">
        <f t="shared" si="12"/>
        <v>0</v>
      </c>
      <c r="AB46" s="455">
        <f t="shared" si="12"/>
        <v>0</v>
      </c>
      <c r="AC46" s="455">
        <f t="shared" si="12"/>
        <v>0</v>
      </c>
      <c r="AD46" s="455">
        <f t="shared" si="12"/>
        <v>0</v>
      </c>
      <c r="AE46" s="455">
        <f t="shared" si="12"/>
        <v>0</v>
      </c>
      <c r="AF46" s="455">
        <f t="shared" si="12"/>
        <v>0</v>
      </c>
      <c r="AG46" s="455">
        <f t="shared" si="12"/>
        <v>0</v>
      </c>
      <c r="AH46" s="455">
        <f t="shared" si="12"/>
        <v>0</v>
      </c>
      <c r="AI46" s="459">
        <f>IF(ISERROR(AH46/J46),0,AH46/J46)</f>
        <v>0</v>
      </c>
      <c r="AJ46" s="459">
        <f>IF(ISERROR(AH46/$AH$65),0,AH46/$AH$65)</f>
        <v>0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customHeight="1" x14ac:dyDescent="0.25">
      <c r="A47" s="590" t="s">
        <v>66</v>
      </c>
      <c r="B47" s="591"/>
      <c r="C47" s="591"/>
      <c r="D47" s="591"/>
      <c r="E47" s="592"/>
      <c r="F47" s="17"/>
      <c r="G47" s="18"/>
      <c r="H47" s="19"/>
      <c r="I47" s="19"/>
      <c r="J47" s="608"/>
      <c r="K47" s="20"/>
      <c r="L47" s="21"/>
      <c r="M47" s="22"/>
      <c r="N47" s="22"/>
      <c r="O47" s="22"/>
      <c r="P47" s="18"/>
      <c r="Q47" s="23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4"/>
      <c r="AJ47" s="24"/>
    </row>
    <row r="48" spans="1:44" ht="34.5" hidden="1" customHeight="1" outlineLevel="1" x14ac:dyDescent="0.2">
      <c r="A48" s="25">
        <v>1</v>
      </c>
      <c r="B48" s="26"/>
      <c r="C48" s="27"/>
      <c r="D48" s="28"/>
      <c r="E48" s="29"/>
      <c r="F48" s="178"/>
      <c r="G48" s="178"/>
      <c r="H48" s="177"/>
      <c r="I48" s="177"/>
      <c r="J48" s="609"/>
      <c r="K48" s="287"/>
      <c r="L48" s="361"/>
      <c r="M48" s="31"/>
      <c r="N48" s="31"/>
      <c r="O48" s="31"/>
      <c r="P48" s="178"/>
      <c r="Q48" s="178"/>
      <c r="R48" s="31"/>
      <c r="S48" s="31"/>
      <c r="T48" s="287"/>
      <c r="U48" s="32">
        <f>SUM(R48:T48)</f>
        <v>0</v>
      </c>
      <c r="V48" s="31"/>
      <c r="W48" s="31"/>
      <c r="X48" s="31"/>
      <c r="Y48" s="32">
        <f>SUM(V48:X48)</f>
        <v>0</v>
      </c>
      <c r="Z48" s="31"/>
      <c r="AA48" s="31"/>
      <c r="AB48" s="31"/>
      <c r="AC48" s="32">
        <f>SUM(Z48:AB48)</f>
        <v>0</v>
      </c>
      <c r="AD48" s="31"/>
      <c r="AE48" s="31"/>
      <c r="AF48" s="31"/>
      <c r="AG48" s="32">
        <f>SUM(AD48:AF48)</f>
        <v>0</v>
      </c>
      <c r="AH48" s="32">
        <f>SUM(U48,Y48,AC48,AG48)</f>
        <v>0</v>
      </c>
      <c r="AI48" s="33">
        <f>IF(ISERROR(AH48/J47),0,AH48/J47)</f>
        <v>0</v>
      </c>
      <c r="AJ48" s="34">
        <f>IF(ISERROR(AH48/$AH$65),"-",AH48/$AH$65)</f>
        <v>0</v>
      </c>
      <c r="AK48" s="109"/>
      <c r="AL48" s="109"/>
      <c r="AM48" s="109"/>
      <c r="AN48" s="109"/>
      <c r="AO48" s="109"/>
      <c r="AP48" s="109"/>
      <c r="AQ48" s="109"/>
      <c r="AR48" s="109"/>
    </row>
    <row r="49" spans="1:88" s="74" customFormat="1" ht="12.75" customHeight="1" collapsed="1" x14ac:dyDescent="0.25">
      <c r="A49" s="599" t="s">
        <v>67</v>
      </c>
      <c r="B49" s="601"/>
      <c r="C49" s="601"/>
      <c r="D49" s="601"/>
      <c r="E49" s="601"/>
      <c r="F49" s="601"/>
      <c r="G49" s="601"/>
      <c r="H49" s="601"/>
      <c r="I49" s="602"/>
      <c r="J49" s="455">
        <f>SUM(J47:J48)</f>
        <v>0</v>
      </c>
      <c r="K49" s="455">
        <f>SUM(K48:K48)</f>
        <v>0</v>
      </c>
      <c r="L49" s="456"/>
      <c r="M49" s="455">
        <f>SUM(M48:M48)</f>
        <v>0</v>
      </c>
      <c r="N49" s="455">
        <f>SUM(N48:N48)</f>
        <v>0</v>
      </c>
      <c r="O49" s="455">
        <f>SUM(O48:O48)</f>
        <v>0</v>
      </c>
      <c r="P49" s="457"/>
      <c r="Q49" s="458"/>
      <c r="R49" s="455">
        <f t="shared" ref="R49:AH49" si="13">SUM(R48:R48)</f>
        <v>0</v>
      </c>
      <c r="S49" s="455">
        <f t="shared" si="13"/>
        <v>0</v>
      </c>
      <c r="T49" s="455">
        <f t="shared" si="13"/>
        <v>0</v>
      </c>
      <c r="U49" s="455">
        <f t="shared" si="13"/>
        <v>0</v>
      </c>
      <c r="V49" s="455">
        <f t="shared" si="13"/>
        <v>0</v>
      </c>
      <c r="W49" s="455">
        <f t="shared" si="13"/>
        <v>0</v>
      </c>
      <c r="X49" s="455">
        <f t="shared" si="13"/>
        <v>0</v>
      </c>
      <c r="Y49" s="455">
        <f t="shared" si="13"/>
        <v>0</v>
      </c>
      <c r="Z49" s="455">
        <f t="shared" si="13"/>
        <v>0</v>
      </c>
      <c r="AA49" s="455">
        <f t="shared" si="13"/>
        <v>0</v>
      </c>
      <c r="AB49" s="455">
        <f t="shared" si="13"/>
        <v>0</v>
      </c>
      <c r="AC49" s="455">
        <f t="shared" si="13"/>
        <v>0</v>
      </c>
      <c r="AD49" s="455">
        <f t="shared" si="13"/>
        <v>0</v>
      </c>
      <c r="AE49" s="455">
        <f t="shared" si="13"/>
        <v>0</v>
      </c>
      <c r="AF49" s="455">
        <f t="shared" si="13"/>
        <v>0</v>
      </c>
      <c r="AG49" s="455">
        <f t="shared" si="13"/>
        <v>0</v>
      </c>
      <c r="AH49" s="455">
        <f t="shared" si="13"/>
        <v>0</v>
      </c>
      <c r="AI49" s="459">
        <f>IF(ISERROR(AH49/J49),0,AH49/J49)</f>
        <v>0</v>
      </c>
      <c r="AJ49" s="459">
        <f>IF(ISERROR(AH49/$AH$65),0,AH49/$AH$65)</f>
        <v>0</v>
      </c>
      <c r="AK49" s="109"/>
      <c r="AL49" s="109"/>
      <c r="AM49" s="109"/>
      <c r="AN49" s="109"/>
      <c r="AO49" s="109"/>
      <c r="AP49" s="109"/>
      <c r="AQ49" s="109"/>
      <c r="AR49" s="109"/>
    </row>
    <row r="50" spans="1:88" ht="12.75" customHeight="1" x14ac:dyDescent="0.25">
      <c r="A50" s="590" t="s">
        <v>91</v>
      </c>
      <c r="B50" s="591"/>
      <c r="C50" s="591"/>
      <c r="D50" s="591"/>
      <c r="E50" s="592"/>
      <c r="F50" s="17"/>
      <c r="G50" s="18"/>
      <c r="H50" s="19"/>
      <c r="I50" s="19"/>
      <c r="J50" s="608"/>
      <c r="K50" s="20"/>
      <c r="L50" s="21"/>
      <c r="M50" s="22"/>
      <c r="N50" s="22"/>
      <c r="O50" s="22"/>
      <c r="P50" s="18"/>
      <c r="Q50" s="23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4"/>
      <c r="AJ50" s="24"/>
    </row>
    <row r="51" spans="1:88" ht="34.5" hidden="1" customHeight="1" outlineLevel="1" x14ac:dyDescent="0.2">
      <c r="A51" s="25">
        <v>1</v>
      </c>
      <c r="B51" s="26"/>
      <c r="C51" s="27"/>
      <c r="D51" s="28"/>
      <c r="E51" s="29"/>
      <c r="F51" s="178"/>
      <c r="G51" s="178"/>
      <c r="H51" s="177"/>
      <c r="I51" s="177"/>
      <c r="J51" s="609"/>
      <c r="K51" s="287"/>
      <c r="L51" s="361"/>
      <c r="M51" s="31"/>
      <c r="N51" s="31"/>
      <c r="O51" s="31"/>
      <c r="P51" s="178"/>
      <c r="Q51" s="178"/>
      <c r="R51" s="31"/>
      <c r="S51" s="31"/>
      <c r="T51" s="31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IF(ISERROR(AH51/J50),0,AH51/J50)</f>
        <v>0</v>
      </c>
      <c r="AJ51" s="34">
        <f>IF(ISERROR(AH51/$AH$65),"-",AH51/$AH$65)</f>
        <v>0</v>
      </c>
      <c r="AK51" s="109"/>
      <c r="AL51" s="109"/>
      <c r="AM51" s="109"/>
      <c r="AN51" s="109"/>
      <c r="AO51" s="109"/>
      <c r="AP51" s="109"/>
      <c r="AQ51" s="109"/>
      <c r="AR51" s="109"/>
    </row>
    <row r="52" spans="1:88" s="74" customFormat="1" ht="12.75" customHeight="1" collapsed="1" x14ac:dyDescent="0.25">
      <c r="A52" s="599" t="s">
        <v>92</v>
      </c>
      <c r="B52" s="601"/>
      <c r="C52" s="601"/>
      <c r="D52" s="601"/>
      <c r="E52" s="601"/>
      <c r="F52" s="601"/>
      <c r="G52" s="601"/>
      <c r="H52" s="601"/>
      <c r="I52" s="602"/>
      <c r="J52" s="455">
        <f>SUM(J50:J51)</f>
        <v>0</v>
      </c>
      <c r="K52" s="455">
        <f>SUM(K51:K51)</f>
        <v>0</v>
      </c>
      <c r="L52" s="456"/>
      <c r="M52" s="455">
        <f>SUM(M51:M51)</f>
        <v>0</v>
      </c>
      <c r="N52" s="455">
        <f>SUM(N51:N51)</f>
        <v>0</v>
      </c>
      <c r="O52" s="455">
        <f>SUM(O51:O51)</f>
        <v>0</v>
      </c>
      <c r="P52" s="457"/>
      <c r="Q52" s="458"/>
      <c r="R52" s="455">
        <f t="shared" ref="R52:AH52" si="14">SUM(R51:R51)</f>
        <v>0</v>
      </c>
      <c r="S52" s="455">
        <f t="shared" si="14"/>
        <v>0</v>
      </c>
      <c r="T52" s="455">
        <f t="shared" si="14"/>
        <v>0</v>
      </c>
      <c r="U52" s="455">
        <f t="shared" si="14"/>
        <v>0</v>
      </c>
      <c r="V52" s="455">
        <f t="shared" si="14"/>
        <v>0</v>
      </c>
      <c r="W52" s="455">
        <f t="shared" si="14"/>
        <v>0</v>
      </c>
      <c r="X52" s="455">
        <f t="shared" si="14"/>
        <v>0</v>
      </c>
      <c r="Y52" s="455">
        <f t="shared" si="14"/>
        <v>0</v>
      </c>
      <c r="Z52" s="455">
        <f t="shared" si="14"/>
        <v>0</v>
      </c>
      <c r="AA52" s="455">
        <f t="shared" si="14"/>
        <v>0</v>
      </c>
      <c r="AB52" s="455">
        <f t="shared" si="14"/>
        <v>0</v>
      </c>
      <c r="AC52" s="455">
        <f t="shared" si="14"/>
        <v>0</v>
      </c>
      <c r="AD52" s="455">
        <f t="shared" si="14"/>
        <v>0</v>
      </c>
      <c r="AE52" s="455">
        <f t="shared" si="14"/>
        <v>0</v>
      </c>
      <c r="AF52" s="455">
        <f t="shared" si="14"/>
        <v>0</v>
      </c>
      <c r="AG52" s="455">
        <f t="shared" si="14"/>
        <v>0</v>
      </c>
      <c r="AH52" s="455">
        <f t="shared" si="14"/>
        <v>0</v>
      </c>
      <c r="AI52" s="459">
        <f>IF(ISERROR(AH52/J52),0,AH52/J52)</f>
        <v>0</v>
      </c>
      <c r="AJ52" s="459">
        <f>IF(ISERROR(AH52/$AH$65),0,AH52/$AH$65)</f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88" ht="12.75" customHeight="1" x14ac:dyDescent="0.25">
      <c r="A53" s="590" t="s">
        <v>68</v>
      </c>
      <c r="B53" s="591"/>
      <c r="C53" s="591"/>
      <c r="D53" s="591"/>
      <c r="E53" s="592"/>
      <c r="F53" s="17"/>
      <c r="G53" s="18"/>
      <c r="H53" s="19"/>
      <c r="I53" s="19"/>
      <c r="J53" s="608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4"/>
      <c r="AJ53" s="24"/>
    </row>
    <row r="54" spans="1:88" ht="34.5" hidden="1" customHeight="1" outlineLevel="1" x14ac:dyDescent="0.2">
      <c r="A54" s="25">
        <v>1</v>
      </c>
      <c r="B54" s="26"/>
      <c r="C54" s="27"/>
      <c r="D54" s="28"/>
      <c r="E54" s="29"/>
      <c r="F54" s="178"/>
      <c r="G54" s="178"/>
      <c r="H54" s="177"/>
      <c r="I54" s="177"/>
      <c r="J54" s="609"/>
      <c r="K54" s="287"/>
      <c r="L54" s="361"/>
      <c r="M54" s="31"/>
      <c r="N54" s="31"/>
      <c r="O54" s="31"/>
      <c r="P54" s="178"/>
      <c r="Q54" s="178"/>
      <c r="R54" s="31"/>
      <c r="S54" s="31"/>
      <c r="T54" s="31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/>
      <c r="AF54" s="31"/>
      <c r="AG54" s="32">
        <f>SUM(AD54:AF54)</f>
        <v>0</v>
      </c>
      <c r="AH54" s="32">
        <f>SUM(U54,Y54,AC54,AG54)</f>
        <v>0</v>
      </c>
      <c r="AI54" s="33">
        <f>IF(ISERROR(AH54/J53),0,AH54/J53)</f>
        <v>0</v>
      </c>
      <c r="AJ54" s="34">
        <f>IF(ISERROR(AH54/$AH$65),"-",AH54/$AH$65)</f>
        <v>0</v>
      </c>
      <c r="AK54" s="109"/>
      <c r="AL54" s="109"/>
      <c r="AM54" s="109"/>
      <c r="AN54" s="109"/>
      <c r="AO54" s="109"/>
      <c r="AP54" s="109"/>
      <c r="AQ54" s="109"/>
      <c r="AR54" s="109"/>
    </row>
    <row r="55" spans="1:88" s="74" customFormat="1" ht="12.75" customHeight="1" collapsed="1" x14ac:dyDescent="0.25">
      <c r="A55" s="599" t="s">
        <v>69</v>
      </c>
      <c r="B55" s="601"/>
      <c r="C55" s="601"/>
      <c r="D55" s="601"/>
      <c r="E55" s="601"/>
      <c r="F55" s="601"/>
      <c r="G55" s="601"/>
      <c r="H55" s="601"/>
      <c r="I55" s="602"/>
      <c r="J55" s="455">
        <f>SUM(J53:J54)</f>
        <v>0</v>
      </c>
      <c r="K55" s="455">
        <f>SUM(K54:K54)</f>
        <v>0</v>
      </c>
      <c r="L55" s="456"/>
      <c r="M55" s="455">
        <f>SUM(M54:M54)</f>
        <v>0</v>
      </c>
      <c r="N55" s="455">
        <f>SUM(N54:N54)</f>
        <v>0</v>
      </c>
      <c r="O55" s="455">
        <f>SUM(O54:O54)</f>
        <v>0</v>
      </c>
      <c r="P55" s="457"/>
      <c r="Q55" s="458"/>
      <c r="R55" s="455">
        <f t="shared" ref="R55:AH55" si="15">SUM(R54:R54)</f>
        <v>0</v>
      </c>
      <c r="S55" s="455">
        <f t="shared" si="15"/>
        <v>0</v>
      </c>
      <c r="T55" s="455">
        <f t="shared" si="15"/>
        <v>0</v>
      </c>
      <c r="U55" s="455">
        <f t="shared" si="15"/>
        <v>0</v>
      </c>
      <c r="V55" s="455">
        <f t="shared" si="15"/>
        <v>0</v>
      </c>
      <c r="W55" s="455">
        <f t="shared" si="15"/>
        <v>0</v>
      </c>
      <c r="X55" s="455">
        <f t="shared" si="15"/>
        <v>0</v>
      </c>
      <c r="Y55" s="455">
        <f t="shared" si="15"/>
        <v>0</v>
      </c>
      <c r="Z55" s="455">
        <f t="shared" si="15"/>
        <v>0</v>
      </c>
      <c r="AA55" s="455">
        <f t="shared" si="15"/>
        <v>0</v>
      </c>
      <c r="AB55" s="455">
        <f t="shared" si="15"/>
        <v>0</v>
      </c>
      <c r="AC55" s="455">
        <f t="shared" si="15"/>
        <v>0</v>
      </c>
      <c r="AD55" s="455">
        <f t="shared" si="15"/>
        <v>0</v>
      </c>
      <c r="AE55" s="455">
        <f t="shared" si="15"/>
        <v>0</v>
      </c>
      <c r="AF55" s="455">
        <f t="shared" si="15"/>
        <v>0</v>
      </c>
      <c r="AG55" s="455">
        <f t="shared" si="15"/>
        <v>0</v>
      </c>
      <c r="AH55" s="455">
        <f t="shared" si="15"/>
        <v>0</v>
      </c>
      <c r="AI55" s="459">
        <f>IF(ISERROR(AH55/J55),0,AH55/J55)</f>
        <v>0</v>
      </c>
      <c r="AJ55" s="459">
        <f>IF(ISERROR(AH55/$AH$65),0,AH55/$AH$65)</f>
        <v>0</v>
      </c>
      <c r="AK55" s="109"/>
      <c r="AL55" s="109"/>
      <c r="AM55" s="109"/>
      <c r="AN55" s="109"/>
      <c r="AO55" s="109"/>
      <c r="AP55" s="109"/>
      <c r="AQ55" s="109"/>
      <c r="AR55" s="109"/>
    </row>
    <row r="56" spans="1:88" ht="12.75" customHeight="1" x14ac:dyDescent="0.25">
      <c r="A56" s="590" t="s">
        <v>70</v>
      </c>
      <c r="B56" s="591"/>
      <c r="C56" s="591"/>
      <c r="D56" s="591"/>
      <c r="E56" s="592"/>
      <c r="F56" s="17"/>
      <c r="G56" s="18"/>
      <c r="H56" s="19"/>
      <c r="I56" s="19"/>
      <c r="J56" s="593">
        <v>1469064000</v>
      </c>
      <c r="K56" s="20"/>
      <c r="L56" s="21"/>
      <c r="M56" s="22"/>
      <c r="N56" s="22"/>
      <c r="O56" s="22"/>
      <c r="P56" s="18"/>
      <c r="Q56" s="23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4"/>
      <c r="AJ56" s="24"/>
    </row>
    <row r="57" spans="1:88" ht="34.5" customHeight="1" outlineLevel="1" x14ac:dyDescent="0.25">
      <c r="A57" s="26">
        <v>1</v>
      </c>
      <c r="B57" s="26"/>
      <c r="C57" s="112"/>
      <c r="D57" s="113"/>
      <c r="E57" s="66"/>
      <c r="F57" s="188"/>
      <c r="G57" s="188"/>
      <c r="H57" s="377"/>
      <c r="I57" s="189"/>
      <c r="J57" s="594"/>
      <c r="K57" s="196">
        <v>176688000</v>
      </c>
      <c r="L57" s="199" t="s">
        <v>113</v>
      </c>
      <c r="M57" s="56"/>
      <c r="N57" s="191"/>
      <c r="O57" s="56"/>
      <c r="P57" s="192"/>
      <c r="Q57" s="192"/>
      <c r="R57" s="31">
        <v>14724000</v>
      </c>
      <c r="S57" s="31">
        <v>14724000</v>
      </c>
      <c r="T57" s="31">
        <v>14724000</v>
      </c>
      <c r="U57" s="32">
        <f t="shared" ref="U57:U63" si="16">SUM(R57:T57)</f>
        <v>44172000</v>
      </c>
      <c r="V57" s="31"/>
      <c r="W57" s="31"/>
      <c r="X57" s="31"/>
      <c r="Y57" s="32">
        <f t="shared" ref="Y57:Y63" si="17">SUM(V57:X57)</f>
        <v>0</v>
      </c>
      <c r="Z57" s="31"/>
      <c r="AA57" s="31"/>
      <c r="AB57" s="31"/>
      <c r="AC57" s="32">
        <f t="shared" ref="AC57:AC63" si="18">SUM(Z57:AB57)</f>
        <v>0</v>
      </c>
      <c r="AD57" s="31"/>
      <c r="AE57" s="31"/>
      <c r="AF57" s="31"/>
      <c r="AG57" s="32">
        <f t="shared" ref="AG57:AG63" si="19">SUM(AD57:AF57)</f>
        <v>0</v>
      </c>
      <c r="AH57" s="32">
        <f t="shared" ref="AH57:AH63" si="20">SUM(U57,Y57,AC57,AG57)</f>
        <v>44172000</v>
      </c>
      <c r="AI57" s="33">
        <f>IF(ISERROR(AH57/J56),0,AH57/J56)</f>
        <v>3.0068125010210583E-2</v>
      </c>
      <c r="AJ57" s="34">
        <f t="shared" ref="AJ57:AJ63" si="21">IF(ISERROR(AH57/$AH$65),"-",AH57/$AH$65)</f>
        <v>0.99688479144735498</v>
      </c>
      <c r="AK57" s="109"/>
      <c r="AL57" s="109"/>
      <c r="AM57" s="109"/>
      <c r="AN57" s="109"/>
      <c r="AO57" s="109"/>
      <c r="AP57" s="109"/>
      <c r="AQ57" s="109"/>
      <c r="AR57" s="109"/>
    </row>
    <row r="58" spans="1:88" ht="34.5" customHeight="1" outlineLevel="1" x14ac:dyDescent="0.25">
      <c r="A58" s="26">
        <v>2</v>
      </c>
      <c r="B58" s="26"/>
      <c r="C58" s="112"/>
      <c r="D58" s="113"/>
      <c r="E58" s="66"/>
      <c r="F58" s="188"/>
      <c r="G58" s="188"/>
      <c r="H58" s="377"/>
      <c r="I58" s="189"/>
      <c r="J58" s="594"/>
      <c r="K58" s="196">
        <f>14745556+397000000</f>
        <v>411745556</v>
      </c>
      <c r="L58" s="199" t="s">
        <v>114</v>
      </c>
      <c r="M58" s="56"/>
      <c r="N58" s="191"/>
      <c r="O58" s="56"/>
      <c r="P58" s="192"/>
      <c r="Q58" s="192"/>
      <c r="R58" s="31"/>
      <c r="S58" s="31">
        <v>72380</v>
      </c>
      <c r="T58" s="31">
        <v>65655</v>
      </c>
      <c r="U58" s="32">
        <f t="shared" si="16"/>
        <v>138035</v>
      </c>
      <c r="V58" s="31"/>
      <c r="W58" s="31"/>
      <c r="X58" s="31"/>
      <c r="Y58" s="32">
        <f t="shared" si="17"/>
        <v>0</v>
      </c>
      <c r="Z58" s="31"/>
      <c r="AA58" s="31"/>
      <c r="AB58" s="31"/>
      <c r="AC58" s="32">
        <f t="shared" si="18"/>
        <v>0</v>
      </c>
      <c r="AD58" s="31"/>
      <c r="AE58" s="31"/>
      <c r="AF58" s="31"/>
      <c r="AG58" s="32">
        <f t="shared" si="19"/>
        <v>0</v>
      </c>
      <c r="AH58" s="32">
        <f t="shared" si="20"/>
        <v>138035</v>
      </c>
      <c r="AI58" s="33">
        <f>IF(ISERROR(AH58/J56),0,AH58/J56)</f>
        <v>9.3961188893063887E-5</v>
      </c>
      <c r="AJ58" s="34">
        <f t="shared" si="21"/>
        <v>3.1152085526450161E-3</v>
      </c>
      <c r="AK58" s="109"/>
      <c r="AL58" s="109"/>
      <c r="AM58" s="109"/>
      <c r="AN58" s="109"/>
      <c r="AO58" s="109"/>
      <c r="AP58" s="109"/>
      <c r="AQ58" s="109"/>
      <c r="AR58" s="109"/>
    </row>
    <row r="59" spans="1:88" ht="34.5" customHeight="1" outlineLevel="1" x14ac:dyDescent="0.25">
      <c r="A59" s="161">
        <v>3</v>
      </c>
      <c r="B59" s="161"/>
      <c r="C59" s="213"/>
      <c r="D59" s="214"/>
      <c r="E59" s="238"/>
      <c r="F59" s="246"/>
      <c r="G59" s="246"/>
      <c r="H59" s="378"/>
      <c r="I59" s="379"/>
      <c r="J59" s="594"/>
      <c r="K59" s="196"/>
      <c r="L59" s="380"/>
      <c r="M59" s="215"/>
      <c r="N59" s="381"/>
      <c r="O59" s="215"/>
      <c r="P59" s="382"/>
      <c r="Q59" s="382"/>
      <c r="R59" s="154"/>
      <c r="S59" s="154"/>
      <c r="T59" s="154"/>
      <c r="U59" s="239">
        <f t="shared" si="16"/>
        <v>0</v>
      </c>
      <c r="V59" s="154"/>
      <c r="W59" s="154"/>
      <c r="X59" s="154"/>
      <c r="Y59" s="239">
        <f t="shared" si="17"/>
        <v>0</v>
      </c>
      <c r="Z59" s="154"/>
      <c r="AA59" s="154"/>
      <c r="AB59" s="154"/>
      <c r="AC59" s="239">
        <f t="shared" si="18"/>
        <v>0</v>
      </c>
      <c r="AD59" s="154"/>
      <c r="AE59" s="154"/>
      <c r="AF59" s="154"/>
      <c r="AG59" s="239">
        <f t="shared" si="19"/>
        <v>0</v>
      </c>
      <c r="AH59" s="239">
        <f t="shared" si="20"/>
        <v>0</v>
      </c>
      <c r="AI59" s="240">
        <f>IF(ISERROR(AH59/J56),0,AH59/J56)</f>
        <v>0</v>
      </c>
      <c r="AJ59" s="241">
        <f t="shared" si="21"/>
        <v>0</v>
      </c>
      <c r="AK59" s="109"/>
      <c r="AL59" s="109"/>
      <c r="AM59" s="109"/>
      <c r="AN59" s="109"/>
      <c r="AO59" s="109"/>
      <c r="AP59" s="109"/>
      <c r="AQ59" s="109"/>
      <c r="AR59" s="109"/>
    </row>
    <row r="60" spans="1:88" s="158" customFormat="1" ht="34.5" hidden="1" customHeight="1" outlineLevel="1" x14ac:dyDescent="0.3">
      <c r="A60" s="26">
        <v>4</v>
      </c>
      <c r="B60" s="26"/>
      <c r="C60" s="112"/>
      <c r="D60" s="113"/>
      <c r="E60" s="119"/>
      <c r="F60" s="188"/>
      <c r="G60" s="188"/>
      <c r="H60" s="377"/>
      <c r="I60" s="189"/>
      <c r="J60" s="594"/>
      <c r="K60" s="366"/>
      <c r="L60" s="199"/>
      <c r="M60" s="106"/>
      <c r="N60" s="191"/>
      <c r="O60" s="106"/>
      <c r="P60" s="188"/>
      <c r="Q60" s="188"/>
      <c r="R60" s="77"/>
      <c r="S60" s="77"/>
      <c r="T60" s="77"/>
      <c r="U60" s="20">
        <f t="shared" si="16"/>
        <v>0</v>
      </c>
      <c r="V60" s="77"/>
      <c r="W60" s="77"/>
      <c r="X60" s="77"/>
      <c r="Y60" s="20">
        <f t="shared" si="17"/>
        <v>0</v>
      </c>
      <c r="Z60" s="77"/>
      <c r="AA60" s="77"/>
      <c r="AB60" s="77"/>
      <c r="AC60" s="20">
        <f t="shared" si="18"/>
        <v>0</v>
      </c>
      <c r="AD60" s="77"/>
      <c r="AE60" s="77"/>
      <c r="AF60" s="77"/>
      <c r="AG60" s="20">
        <f t="shared" si="19"/>
        <v>0</v>
      </c>
      <c r="AH60" s="20">
        <f t="shared" si="20"/>
        <v>0</v>
      </c>
      <c r="AI60" s="33">
        <f>IF(ISERROR(AH60/J56),0,AH60/J56)</f>
        <v>0</v>
      </c>
      <c r="AJ60" s="34">
        <f t="shared" si="21"/>
        <v>0</v>
      </c>
      <c r="AK60" s="445"/>
      <c r="AL60" s="445"/>
      <c r="AM60" s="445"/>
      <c r="AN60" s="445"/>
      <c r="AO60" s="445"/>
      <c r="AP60" s="445"/>
      <c r="AQ60" s="445"/>
      <c r="AR60" s="445"/>
      <c r="AS60" s="446"/>
      <c r="AT60" s="446"/>
      <c r="AU60" s="446"/>
      <c r="AV60" s="446"/>
      <c r="AW60" s="446"/>
      <c r="AX60" s="446"/>
      <c r="AY60" s="446"/>
      <c r="AZ60" s="446"/>
      <c r="BA60" s="446"/>
      <c r="BB60" s="446"/>
      <c r="BC60" s="446"/>
      <c r="BD60" s="446"/>
      <c r="BE60" s="446"/>
      <c r="BF60" s="446"/>
      <c r="BG60" s="446"/>
      <c r="BH60" s="446"/>
      <c r="BI60" s="446"/>
      <c r="BJ60" s="446"/>
      <c r="BK60" s="446"/>
      <c r="BL60" s="446"/>
      <c r="BM60" s="446"/>
      <c r="BN60" s="446"/>
      <c r="BO60" s="446"/>
      <c r="BP60" s="446"/>
      <c r="BQ60" s="446"/>
      <c r="BR60" s="446"/>
      <c r="BS60" s="446"/>
      <c r="BT60" s="446"/>
      <c r="BU60" s="446"/>
      <c r="BV60" s="446"/>
      <c r="BW60" s="446"/>
      <c r="BX60" s="446"/>
      <c r="BY60" s="446"/>
      <c r="BZ60" s="446"/>
      <c r="CA60" s="446"/>
      <c r="CB60" s="446"/>
      <c r="CC60" s="446"/>
      <c r="CD60" s="446"/>
      <c r="CE60" s="446"/>
      <c r="CF60" s="446"/>
      <c r="CG60" s="446"/>
      <c r="CH60" s="446"/>
      <c r="CI60" s="446"/>
      <c r="CJ60" s="446"/>
    </row>
    <row r="61" spans="1:88" s="158" customFormat="1" ht="34.5" hidden="1" customHeight="1" outlineLevel="1" x14ac:dyDescent="0.3">
      <c r="A61" s="26">
        <v>5</v>
      </c>
      <c r="B61" s="26"/>
      <c r="C61" s="112"/>
      <c r="D61" s="113"/>
      <c r="E61" s="119"/>
      <c r="F61" s="188"/>
      <c r="G61" s="188"/>
      <c r="H61" s="377"/>
      <c r="I61" s="189"/>
      <c r="J61" s="594"/>
      <c r="K61" s="287"/>
      <c r="L61" s="199"/>
      <c r="M61" s="106"/>
      <c r="N61" s="191"/>
      <c r="O61" s="106"/>
      <c r="P61" s="188"/>
      <c r="Q61" s="188"/>
      <c r="R61" s="77"/>
      <c r="S61" s="77"/>
      <c r="T61" s="77"/>
      <c r="U61" s="20">
        <f t="shared" ref="U61" si="22">SUM(R61:T61)</f>
        <v>0</v>
      </c>
      <c r="V61" s="77"/>
      <c r="W61" s="77"/>
      <c r="X61" s="77"/>
      <c r="Y61" s="20">
        <f t="shared" ref="Y61" si="23">SUM(V61:X61)</f>
        <v>0</v>
      </c>
      <c r="Z61" s="77"/>
      <c r="AA61" s="77"/>
      <c r="AB61" s="77"/>
      <c r="AC61" s="20">
        <f t="shared" ref="AC61" si="24">SUM(Z61:AB61)</f>
        <v>0</v>
      </c>
      <c r="AD61" s="77"/>
      <c r="AE61" s="77"/>
      <c r="AF61" s="77"/>
      <c r="AG61" s="20">
        <f t="shared" ref="AG61" si="25">SUM(AD61:AF61)</f>
        <v>0</v>
      </c>
      <c r="AH61" s="20">
        <f t="shared" ref="AH61" si="26">SUM(U61,Y61,AC61,AG61)</f>
        <v>0</v>
      </c>
      <c r="AI61" s="33">
        <f>IF(ISERROR(AH61/J56),0,AH61/J56)</f>
        <v>0</v>
      </c>
      <c r="AJ61" s="34">
        <f t="shared" si="21"/>
        <v>0</v>
      </c>
      <c r="AK61" s="445"/>
      <c r="AL61" s="445"/>
      <c r="AM61" s="445"/>
      <c r="AN61" s="445"/>
      <c r="AO61" s="445"/>
      <c r="AP61" s="445"/>
      <c r="AQ61" s="445"/>
      <c r="AR61" s="445"/>
      <c r="AS61" s="446"/>
      <c r="AT61" s="446"/>
      <c r="AU61" s="446"/>
      <c r="AV61" s="446"/>
      <c r="AW61" s="446"/>
      <c r="AX61" s="446"/>
      <c r="AY61" s="446"/>
      <c r="AZ61" s="446"/>
      <c r="BA61" s="446"/>
      <c r="BB61" s="446"/>
      <c r="BC61" s="446"/>
      <c r="BD61" s="446"/>
      <c r="BE61" s="446"/>
      <c r="BF61" s="446"/>
      <c r="BG61" s="446"/>
      <c r="BH61" s="446"/>
      <c r="BI61" s="446"/>
      <c r="BJ61" s="446"/>
      <c r="BK61" s="446"/>
      <c r="BL61" s="446"/>
      <c r="BM61" s="446"/>
      <c r="BN61" s="446"/>
      <c r="BO61" s="446"/>
      <c r="BP61" s="446"/>
      <c r="BQ61" s="446"/>
      <c r="BR61" s="446"/>
      <c r="BS61" s="446"/>
      <c r="BT61" s="446"/>
      <c r="BU61" s="446"/>
      <c r="BV61" s="446"/>
      <c r="BW61" s="446"/>
      <c r="BX61" s="446"/>
      <c r="BY61" s="446"/>
      <c r="BZ61" s="446"/>
      <c r="CA61" s="446"/>
      <c r="CB61" s="446"/>
      <c r="CC61" s="446"/>
      <c r="CD61" s="446"/>
      <c r="CE61" s="446"/>
      <c r="CF61" s="446"/>
      <c r="CG61" s="446"/>
      <c r="CH61" s="446"/>
      <c r="CI61" s="446"/>
      <c r="CJ61" s="446"/>
    </row>
    <row r="62" spans="1:88" s="158" customFormat="1" ht="34.5" hidden="1" customHeight="1" outlineLevel="1" x14ac:dyDescent="0.3">
      <c r="A62" s="26">
        <v>6</v>
      </c>
      <c r="B62" s="26"/>
      <c r="C62" s="112"/>
      <c r="D62" s="113"/>
      <c r="E62" s="119"/>
      <c r="F62" s="188"/>
      <c r="G62" s="188"/>
      <c r="H62" s="377"/>
      <c r="I62" s="189"/>
      <c r="J62" s="594"/>
      <c r="K62" s="287"/>
      <c r="L62" s="199"/>
      <c r="M62" s="106"/>
      <c r="N62" s="191"/>
      <c r="O62" s="106"/>
      <c r="P62" s="188"/>
      <c r="Q62" s="188"/>
      <c r="R62" s="77"/>
      <c r="S62" s="77"/>
      <c r="T62" s="77"/>
      <c r="U62" s="20">
        <f t="shared" si="16"/>
        <v>0</v>
      </c>
      <c r="V62" s="77"/>
      <c r="W62" s="77"/>
      <c r="X62" s="77"/>
      <c r="Y62" s="20">
        <f t="shared" si="17"/>
        <v>0</v>
      </c>
      <c r="Z62" s="77"/>
      <c r="AA62" s="77"/>
      <c r="AB62" s="77"/>
      <c r="AC62" s="20">
        <f t="shared" si="18"/>
        <v>0</v>
      </c>
      <c r="AD62" s="77"/>
      <c r="AE62" s="77"/>
      <c r="AF62" s="77"/>
      <c r="AG62" s="20">
        <f t="shared" si="19"/>
        <v>0</v>
      </c>
      <c r="AH62" s="20">
        <f t="shared" si="20"/>
        <v>0</v>
      </c>
      <c r="AI62" s="33">
        <f>IF(ISERROR(AH62/J56),0,AH62/J56)</f>
        <v>0</v>
      </c>
      <c r="AJ62" s="34">
        <f t="shared" si="21"/>
        <v>0</v>
      </c>
      <c r="AK62" s="445"/>
      <c r="AL62" s="445"/>
      <c r="AM62" s="445"/>
      <c r="AN62" s="445"/>
      <c r="AO62" s="445"/>
      <c r="AP62" s="445"/>
      <c r="AQ62" s="445"/>
      <c r="AR62" s="445"/>
      <c r="AS62" s="446"/>
      <c r="AT62" s="446"/>
      <c r="AU62" s="446"/>
      <c r="AV62" s="446"/>
      <c r="AW62" s="446"/>
      <c r="AX62" s="446"/>
      <c r="AY62" s="446"/>
      <c r="AZ62" s="446"/>
      <c r="BA62" s="446"/>
      <c r="BB62" s="446"/>
      <c r="BC62" s="446"/>
      <c r="BD62" s="446"/>
      <c r="BE62" s="446"/>
      <c r="BF62" s="446"/>
      <c r="BG62" s="446"/>
      <c r="BH62" s="446"/>
      <c r="BI62" s="446"/>
      <c r="BJ62" s="446"/>
      <c r="BK62" s="446"/>
      <c r="BL62" s="446"/>
      <c r="BM62" s="446"/>
      <c r="BN62" s="446"/>
      <c r="BO62" s="446"/>
      <c r="BP62" s="446"/>
      <c r="BQ62" s="446"/>
      <c r="BR62" s="446"/>
      <c r="BS62" s="446"/>
      <c r="BT62" s="446"/>
      <c r="BU62" s="446"/>
      <c r="BV62" s="446"/>
      <c r="BW62" s="446"/>
      <c r="BX62" s="446"/>
      <c r="BY62" s="446"/>
      <c r="BZ62" s="446"/>
      <c r="CA62" s="446"/>
      <c r="CB62" s="446"/>
      <c r="CC62" s="446"/>
      <c r="CD62" s="446"/>
      <c r="CE62" s="446"/>
      <c r="CF62" s="446"/>
      <c r="CG62" s="446"/>
      <c r="CH62" s="446"/>
      <c r="CI62" s="446"/>
      <c r="CJ62" s="446"/>
    </row>
    <row r="63" spans="1:88" s="158" customFormat="1" ht="34.5" hidden="1" customHeight="1" outlineLevel="1" x14ac:dyDescent="0.3">
      <c r="A63" s="26">
        <v>7</v>
      </c>
      <c r="B63" s="26"/>
      <c r="C63" s="112"/>
      <c r="D63" s="113"/>
      <c r="E63" s="119"/>
      <c r="F63" s="188"/>
      <c r="G63" s="188"/>
      <c r="H63" s="377"/>
      <c r="I63" s="189"/>
      <c r="J63" s="594"/>
      <c r="K63" s="287"/>
      <c r="L63" s="199"/>
      <c r="M63" s="106"/>
      <c r="N63" s="191"/>
      <c r="O63" s="106"/>
      <c r="P63" s="188"/>
      <c r="Q63" s="188"/>
      <c r="R63" s="77"/>
      <c r="S63" s="77"/>
      <c r="T63" s="77"/>
      <c r="U63" s="20">
        <f t="shared" si="16"/>
        <v>0</v>
      </c>
      <c r="V63" s="77"/>
      <c r="W63" s="77"/>
      <c r="X63" s="77"/>
      <c r="Y63" s="20">
        <f t="shared" si="17"/>
        <v>0</v>
      </c>
      <c r="Z63" s="77"/>
      <c r="AA63" s="77"/>
      <c r="AB63" s="77"/>
      <c r="AC63" s="20">
        <f t="shared" si="18"/>
        <v>0</v>
      </c>
      <c r="AD63" s="77"/>
      <c r="AE63" s="77"/>
      <c r="AF63" s="77"/>
      <c r="AG63" s="20">
        <f t="shared" si="19"/>
        <v>0</v>
      </c>
      <c r="AH63" s="20">
        <f t="shared" si="20"/>
        <v>0</v>
      </c>
      <c r="AI63" s="33">
        <f>IF(ISERROR(AH63/J56),0,AH63/J56)</f>
        <v>0</v>
      </c>
      <c r="AJ63" s="34">
        <f t="shared" si="21"/>
        <v>0</v>
      </c>
      <c r="AK63" s="445"/>
      <c r="AL63" s="445"/>
      <c r="AM63" s="445"/>
      <c r="AN63" s="445"/>
      <c r="AO63" s="445"/>
      <c r="AP63" s="445"/>
      <c r="AQ63" s="445"/>
      <c r="AR63" s="445"/>
      <c r="AS63" s="446"/>
      <c r="AT63" s="446"/>
      <c r="AU63" s="446"/>
      <c r="AV63" s="446"/>
      <c r="AW63" s="446"/>
      <c r="AX63" s="446"/>
      <c r="AY63" s="446"/>
      <c r="AZ63" s="446"/>
      <c r="BA63" s="446"/>
      <c r="BB63" s="446"/>
      <c r="BC63" s="446"/>
      <c r="BD63" s="446"/>
      <c r="BE63" s="446"/>
      <c r="BF63" s="446"/>
      <c r="BG63" s="446"/>
      <c r="BH63" s="446"/>
      <c r="BI63" s="446"/>
      <c r="BJ63" s="446"/>
      <c r="BK63" s="446"/>
      <c r="BL63" s="446"/>
      <c r="BM63" s="446"/>
      <c r="BN63" s="446"/>
      <c r="BO63" s="446"/>
      <c r="BP63" s="446"/>
      <c r="BQ63" s="446"/>
      <c r="BR63" s="446"/>
      <c r="BS63" s="446"/>
      <c r="BT63" s="446"/>
      <c r="BU63" s="446"/>
      <c r="BV63" s="446"/>
      <c r="BW63" s="446"/>
      <c r="BX63" s="446"/>
      <c r="BY63" s="446"/>
      <c r="BZ63" s="446"/>
      <c r="CA63" s="446"/>
      <c r="CB63" s="446"/>
      <c r="CC63" s="446"/>
      <c r="CD63" s="446"/>
      <c r="CE63" s="446"/>
      <c r="CF63" s="446"/>
      <c r="CG63" s="446"/>
      <c r="CH63" s="446"/>
      <c r="CI63" s="446"/>
      <c r="CJ63" s="446"/>
    </row>
    <row r="64" spans="1:88" s="74" customFormat="1" collapsed="1" x14ac:dyDescent="0.25">
      <c r="A64" s="614" t="s">
        <v>71</v>
      </c>
      <c r="B64" s="600"/>
      <c r="C64" s="600"/>
      <c r="D64" s="600"/>
      <c r="E64" s="600"/>
      <c r="F64" s="600"/>
      <c r="G64" s="600"/>
      <c r="H64" s="600"/>
      <c r="I64" s="615"/>
      <c r="J64" s="455">
        <f>J56</f>
        <v>1469064000</v>
      </c>
      <c r="K64" s="460">
        <f>SUM(K57:K63)</f>
        <v>588433556</v>
      </c>
      <c r="L64" s="461"/>
      <c r="M64" s="460">
        <f>SUM(M57:M63)</f>
        <v>0</v>
      </c>
      <c r="N64" s="460">
        <f>SUM(N57:N63)</f>
        <v>0</v>
      </c>
      <c r="O64" s="460">
        <f>SUM(O57:O63)</f>
        <v>0</v>
      </c>
      <c r="P64" s="462"/>
      <c r="Q64" s="463"/>
      <c r="R64" s="460">
        <f t="shared" ref="R64:AH64" si="27">SUM(R57:R63)</f>
        <v>14724000</v>
      </c>
      <c r="S64" s="460">
        <f t="shared" si="27"/>
        <v>14796380</v>
      </c>
      <c r="T64" s="460">
        <f t="shared" si="27"/>
        <v>14789655</v>
      </c>
      <c r="U64" s="460">
        <f t="shared" si="27"/>
        <v>44310035</v>
      </c>
      <c r="V64" s="460">
        <f t="shared" si="27"/>
        <v>0</v>
      </c>
      <c r="W64" s="460">
        <f t="shared" si="27"/>
        <v>0</v>
      </c>
      <c r="X64" s="460">
        <f t="shared" si="27"/>
        <v>0</v>
      </c>
      <c r="Y64" s="460">
        <f t="shared" si="27"/>
        <v>0</v>
      </c>
      <c r="Z64" s="460">
        <f t="shared" si="27"/>
        <v>0</v>
      </c>
      <c r="AA64" s="460">
        <f t="shared" si="27"/>
        <v>0</v>
      </c>
      <c r="AB64" s="460">
        <f t="shared" si="27"/>
        <v>0</v>
      </c>
      <c r="AC64" s="460">
        <f t="shared" si="27"/>
        <v>0</v>
      </c>
      <c r="AD64" s="460">
        <f t="shared" si="27"/>
        <v>0</v>
      </c>
      <c r="AE64" s="460">
        <f t="shared" si="27"/>
        <v>0</v>
      </c>
      <c r="AF64" s="460">
        <f t="shared" si="27"/>
        <v>0</v>
      </c>
      <c r="AG64" s="460">
        <f t="shared" si="27"/>
        <v>0</v>
      </c>
      <c r="AH64" s="460">
        <f t="shared" si="27"/>
        <v>44310035</v>
      </c>
      <c r="AI64" s="464">
        <f>IF(ISERROR(AH64/J64),0,AH64/J64)</f>
        <v>3.0162086199103648E-2</v>
      </c>
      <c r="AJ64" s="464">
        <f>IF(ISERROR(AH64/$AH$65),0,AH64/$AH$65)</f>
        <v>1</v>
      </c>
      <c r="AK64" s="445"/>
      <c r="AL64" s="445"/>
      <c r="AM64" s="445"/>
      <c r="AN64" s="445"/>
      <c r="AO64" s="445"/>
      <c r="AP64" s="445"/>
      <c r="AQ64" s="445"/>
      <c r="AR64" s="445"/>
      <c r="AS64" s="447"/>
      <c r="AT64" s="447"/>
      <c r="AU64" s="447"/>
      <c r="AV64" s="447"/>
      <c r="AW64" s="447"/>
      <c r="AX64" s="447"/>
      <c r="AY64" s="447"/>
      <c r="AZ64" s="447"/>
      <c r="BA64" s="447"/>
      <c r="BB64" s="447"/>
      <c r="BC64" s="447"/>
      <c r="BD64" s="447"/>
      <c r="BE64" s="447"/>
      <c r="BF64" s="447"/>
      <c r="BG64" s="447"/>
      <c r="BH64" s="447"/>
      <c r="BI64" s="447"/>
      <c r="BJ64" s="447"/>
      <c r="BK64" s="447"/>
      <c r="BL64" s="447"/>
      <c r="BM64" s="447"/>
      <c r="BN64" s="447"/>
      <c r="BO64" s="447"/>
      <c r="BP64" s="447"/>
      <c r="BQ64" s="447"/>
      <c r="BR64" s="447"/>
      <c r="BS64" s="447"/>
      <c r="BT64" s="447"/>
      <c r="BU64" s="447"/>
      <c r="BV64" s="447"/>
      <c r="BW64" s="447"/>
      <c r="BX64" s="447"/>
      <c r="BY64" s="447"/>
      <c r="BZ64" s="447"/>
      <c r="CA64" s="447"/>
      <c r="CB64" s="447"/>
      <c r="CC64" s="447"/>
      <c r="CD64" s="447"/>
      <c r="CE64" s="447"/>
      <c r="CF64" s="447"/>
      <c r="CG64" s="447"/>
      <c r="CH64" s="447"/>
      <c r="CI64" s="447"/>
      <c r="CJ64" s="447"/>
    </row>
    <row r="65" spans="1:44" s="70" customFormat="1" ht="15" customHeight="1" x14ac:dyDescent="0.25">
      <c r="A65" s="587" t="str">
        <f>"TOTAL ASIG."&amp;" "&amp;$A$5</f>
        <v>TOTAL ASIG. 24-03-315 "Elige Vivir Sano"</v>
      </c>
      <c r="B65" s="588"/>
      <c r="C65" s="588"/>
      <c r="D65" s="588"/>
      <c r="E65" s="588"/>
      <c r="F65" s="588"/>
      <c r="G65" s="588"/>
      <c r="H65" s="588"/>
      <c r="I65" s="589"/>
      <c r="J65" s="528">
        <f t="shared" ref="J65:AH65" si="28">SUM(J10,J13,J16,J19,J22,J25,J28,J31,J34,J37,J40,J43,J46,J49,J55,J64,J52)</f>
        <v>1469064000</v>
      </c>
      <c r="K65" s="528">
        <f t="shared" si="28"/>
        <v>588433556</v>
      </c>
      <c r="L65" s="528"/>
      <c r="M65" s="528">
        <f t="shared" si="28"/>
        <v>0</v>
      </c>
      <c r="N65" s="528">
        <f t="shared" si="28"/>
        <v>0</v>
      </c>
      <c r="O65" s="528">
        <f t="shared" si="28"/>
        <v>0</v>
      </c>
      <c r="P65" s="528">
        <f t="shared" si="28"/>
        <v>0</v>
      </c>
      <c r="Q65" s="528">
        <f t="shared" si="28"/>
        <v>0</v>
      </c>
      <c r="R65" s="528">
        <f t="shared" si="28"/>
        <v>14724000</v>
      </c>
      <c r="S65" s="528">
        <f t="shared" si="28"/>
        <v>14796380</v>
      </c>
      <c r="T65" s="528">
        <f t="shared" si="28"/>
        <v>14789655</v>
      </c>
      <c r="U65" s="528">
        <f t="shared" si="28"/>
        <v>44310035</v>
      </c>
      <c r="V65" s="528">
        <f t="shared" si="28"/>
        <v>0</v>
      </c>
      <c r="W65" s="528">
        <f t="shared" si="28"/>
        <v>0</v>
      </c>
      <c r="X65" s="528">
        <f t="shared" si="28"/>
        <v>0</v>
      </c>
      <c r="Y65" s="528">
        <f t="shared" si="28"/>
        <v>0</v>
      </c>
      <c r="Z65" s="528">
        <f t="shared" si="28"/>
        <v>0</v>
      </c>
      <c r="AA65" s="528">
        <f t="shared" si="28"/>
        <v>0</v>
      </c>
      <c r="AB65" s="528">
        <f t="shared" si="28"/>
        <v>0</v>
      </c>
      <c r="AC65" s="528">
        <f t="shared" si="28"/>
        <v>0</v>
      </c>
      <c r="AD65" s="528">
        <f t="shared" si="28"/>
        <v>0</v>
      </c>
      <c r="AE65" s="528">
        <f t="shared" si="28"/>
        <v>0</v>
      </c>
      <c r="AF65" s="528">
        <f t="shared" si="28"/>
        <v>0</v>
      </c>
      <c r="AG65" s="528">
        <f t="shared" si="28"/>
        <v>0</v>
      </c>
      <c r="AH65" s="528">
        <f t="shared" si="28"/>
        <v>44310035</v>
      </c>
      <c r="AI65" s="532">
        <f>IF(ISERROR(AH65/J65),0,AH65/J65)</f>
        <v>3.0162086199103648E-2</v>
      </c>
      <c r="AJ65" s="532">
        <f>IF(ISERROR(AH65/$AH$65),0,AH65/$AH$65)</f>
        <v>1</v>
      </c>
      <c r="AK65" s="110"/>
      <c r="AL65" s="110"/>
      <c r="AM65" s="110"/>
      <c r="AN65" s="110"/>
      <c r="AO65" s="110"/>
      <c r="AP65" s="110"/>
      <c r="AQ65" s="110"/>
      <c r="AR65" s="110"/>
    </row>
    <row r="66" spans="1:44" x14ac:dyDescent="0.25">
      <c r="J66" s="46"/>
      <c r="K66" s="13"/>
      <c r="R66" s="46"/>
      <c r="S66" s="46"/>
      <c r="T66" s="46"/>
      <c r="V66" s="46"/>
      <c r="W66" s="46"/>
      <c r="X66" s="46"/>
      <c r="Z66" s="46"/>
      <c r="AA66" s="46"/>
      <c r="AB66" s="46"/>
      <c r="AD66" s="46"/>
      <c r="AE66" s="46"/>
      <c r="AF66" s="46"/>
      <c r="AK66" s="109"/>
      <c r="AL66" s="109"/>
      <c r="AM66" s="109"/>
      <c r="AN66" s="109"/>
      <c r="AO66" s="109"/>
      <c r="AP66" s="109"/>
      <c r="AQ66" s="109"/>
      <c r="AR66" s="109"/>
    </row>
    <row r="67" spans="1:44" x14ac:dyDescent="0.25">
      <c r="J67" s="46"/>
      <c r="R67" s="46"/>
      <c r="S67" s="46"/>
      <c r="T67" s="46"/>
      <c r="V67" s="46"/>
      <c r="W67" s="46"/>
      <c r="X67" s="46"/>
      <c r="Z67" s="46"/>
      <c r="AA67" s="46"/>
      <c r="AB67" s="46"/>
      <c r="AD67" s="46"/>
      <c r="AE67" s="46"/>
      <c r="AF67" s="46"/>
      <c r="AK67" s="109"/>
      <c r="AL67" s="109"/>
      <c r="AM67" s="109"/>
      <c r="AN67" s="109"/>
      <c r="AO67" s="109"/>
      <c r="AP67" s="109"/>
      <c r="AQ67" s="109"/>
      <c r="AR67" s="109"/>
    </row>
    <row r="68" spans="1:44" x14ac:dyDescent="0.25">
      <c r="J68" s="46"/>
      <c r="R68" s="46"/>
      <c r="S68" s="46"/>
      <c r="T68" s="46"/>
      <c r="V68" s="46"/>
      <c r="W68" s="46"/>
      <c r="X68" s="46"/>
      <c r="Z68" s="46"/>
      <c r="AA68" s="46"/>
      <c r="AB68" s="46"/>
      <c r="AD68" s="46"/>
      <c r="AE68" s="46"/>
      <c r="AF68" s="46"/>
    </row>
    <row r="69" spans="1:44" x14ac:dyDescent="0.25">
      <c r="J69" s="46"/>
      <c r="R69" s="46"/>
      <c r="S69" s="46"/>
      <c r="T69" s="46"/>
      <c r="V69" s="46"/>
      <c r="W69" s="46"/>
      <c r="X69" s="46"/>
      <c r="Z69" s="46"/>
      <c r="AA69" s="46"/>
      <c r="AB69" s="46"/>
      <c r="AD69" s="46"/>
      <c r="AE69" s="46"/>
      <c r="AF69" s="46"/>
      <c r="AK69" s="109"/>
      <c r="AL69" s="109"/>
      <c r="AM69" s="109"/>
      <c r="AN69" s="109"/>
      <c r="AO69" s="109"/>
      <c r="AP69" s="109"/>
      <c r="AQ69" s="109"/>
      <c r="AR69" s="109"/>
    </row>
    <row r="70" spans="1:44" x14ac:dyDescent="0.25">
      <c r="J70" s="46"/>
      <c r="R70" s="46"/>
      <c r="S70" s="46"/>
      <c r="T70" s="46"/>
      <c r="V70" s="46"/>
      <c r="W70" s="46"/>
      <c r="X70" s="46"/>
      <c r="Z70" s="46"/>
      <c r="AA70" s="46"/>
      <c r="AB70" s="46"/>
      <c r="AD70" s="46"/>
      <c r="AE70" s="46"/>
      <c r="AF70" s="46"/>
    </row>
    <row r="71" spans="1:44" x14ac:dyDescent="0.25">
      <c r="R71" s="46"/>
      <c r="S71" s="46"/>
      <c r="T71" s="46"/>
      <c r="V71" s="46"/>
      <c r="W71" s="46"/>
      <c r="X71" s="46"/>
      <c r="Z71" s="46"/>
      <c r="AA71" s="46"/>
      <c r="AB71" s="46"/>
      <c r="AD71" s="46"/>
      <c r="AE71" s="46"/>
      <c r="AF71" s="46"/>
    </row>
    <row r="72" spans="1:44" x14ac:dyDescent="0.25">
      <c r="J72" s="46"/>
      <c r="R72" s="46"/>
      <c r="S72" s="46"/>
      <c r="T72" s="46"/>
      <c r="V72" s="46"/>
      <c r="W72" s="46"/>
      <c r="X72" s="46"/>
      <c r="Z72" s="46"/>
      <c r="AA72" s="46"/>
      <c r="AB72" s="46"/>
      <c r="AD72" s="46"/>
      <c r="AE72" s="46"/>
      <c r="AF72" s="46"/>
    </row>
    <row r="73" spans="1:44" x14ac:dyDescent="0.25"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</row>
    <row r="74" spans="1:44" x14ac:dyDescent="0.25">
      <c r="A74" s="110"/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</row>
    <row r="75" spans="1:44" x14ac:dyDescent="0.25">
      <c r="A75" s="110"/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</row>
    <row r="76" spans="1:44" x14ac:dyDescent="0.25">
      <c r="A76" s="110"/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</row>
    <row r="77" spans="1:44" x14ac:dyDescent="0.25">
      <c r="A77" s="110"/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</row>
    <row r="78" spans="1:44" x14ac:dyDescent="0.25">
      <c r="A78" s="110"/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</row>
    <row r="79" spans="1:44" x14ac:dyDescent="0.25">
      <c r="A79" s="110"/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</row>
    <row r="80" spans="1:44" x14ac:dyDescent="0.25">
      <c r="A80" s="110"/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</row>
    <row r="81" spans="1:32" x14ac:dyDescent="0.25">
      <c r="A81" s="110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</row>
    <row r="82" spans="1:32" x14ac:dyDescent="0.25">
      <c r="A82" s="110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</row>
  </sheetData>
  <mergeCells count="80">
    <mergeCell ref="A56:E56"/>
    <mergeCell ref="J56:J63"/>
    <mergeCell ref="A64:I64"/>
    <mergeCell ref="A65:I65"/>
    <mergeCell ref="A50:E50"/>
    <mergeCell ref="J50:J51"/>
    <mergeCell ref="A52:I52"/>
    <mergeCell ref="A53:E53"/>
    <mergeCell ref="J53:J54"/>
    <mergeCell ref="A55:I55"/>
    <mergeCell ref="A49:I49"/>
    <mergeCell ref="A38:E38"/>
    <mergeCell ref="J38:J39"/>
    <mergeCell ref="A40:I40"/>
    <mergeCell ref="A41:E41"/>
    <mergeCell ref="J41:J42"/>
    <mergeCell ref="A43:I43"/>
    <mergeCell ref="A44:E44"/>
    <mergeCell ref="J44:J45"/>
    <mergeCell ref="A46:I46"/>
    <mergeCell ref="A47:E47"/>
    <mergeCell ref="J47:J48"/>
    <mergeCell ref="A37:I37"/>
    <mergeCell ref="A26:E26"/>
    <mergeCell ref="J26:J27"/>
    <mergeCell ref="A28:I28"/>
    <mergeCell ref="A29:E29"/>
    <mergeCell ref="J29:J30"/>
    <mergeCell ref="A31:I31"/>
    <mergeCell ref="A32:E32"/>
    <mergeCell ref="J32:J33"/>
    <mergeCell ref="A34:I34"/>
    <mergeCell ref="A35:E35"/>
    <mergeCell ref="J35:J36"/>
    <mergeCell ref="A25:I25"/>
    <mergeCell ref="A14:E14"/>
    <mergeCell ref="J14:J15"/>
    <mergeCell ref="A16:I16"/>
    <mergeCell ref="A17:E17"/>
    <mergeCell ref="J17:J18"/>
    <mergeCell ref="A19:I19"/>
    <mergeCell ref="A20:E20"/>
    <mergeCell ref="J20:J21"/>
    <mergeCell ref="A22:I22"/>
    <mergeCell ref="A23:E23"/>
    <mergeCell ref="J23:J24"/>
    <mergeCell ref="A8:E8"/>
    <mergeCell ref="J8:J9"/>
    <mergeCell ref="A10:I10"/>
    <mergeCell ref="A11:E11"/>
    <mergeCell ref="J11:J12"/>
    <mergeCell ref="A13:I13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9">
    <dataValidation type="date" errorStyle="information" operator="greaterThan" allowBlank="1" showInputMessage="1" showErrorMessage="1" errorTitle="SÓLO FECHAS" error="Las fechas corresponden al presupuesto 2015" sqref="H9" xr:uid="{00000000-0002-0000-0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54 D48 D42 D30 D24 D18 D12 D9 D15 D27 D39 D45 D51" xr:uid="{00000000-0002-0000-0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54:I54 H48:I48 H42:I42 H30:I30 H24:I24 H18:I18 H12:I12 H15:I15 H27:I27 H39:I39 H45:I45 H51:I51" xr:uid="{00000000-0002-0000-0200-000003000000}">
      <formula1>42005</formula1>
    </dataValidation>
    <dataValidation allowBlank="1" showInputMessage="1" showErrorMessage="1" errorTitle="Sólo números" error="Sólo ingresar números sin letras_x000a_" sqref="O53:O54 O47:O48 O41:O42 O35:O36 O29:O30 O23:O24 O17:O18 O11:O12 O8:O9 O14:O15 O20:O21 O26:O27 O50:O51 O38:O39 P39 O44:O45 O32:O33 O56:O63" xr:uid="{00000000-0002-0000-0200-000004000000}"/>
    <dataValidation type="textLength" operator="lessThanOrEqual" allowBlank="1" showInputMessage="1" showErrorMessage="1" errorTitle="MÁXIMO DE CARACTERES SOBREPASADO" error="Sólo 255 caracteres por celdas" sqref="P54:Q54 L21 E48:G48 C48 P42:Q42 L24 E42:G42 C42 L36 E36:G36 N36 P36:Q36 P30:Q30 L33 E30:G30 C30 P24:Q24 P48:Q48 E24:G24 C24 P18:Q18 L42 L30 E18:G18 C18 P12:Q12 L15 E12:G12 C12 C9 P9:Q9 E9:G9 C15 E15:G15 L18 P15:Q15 P21:Q21 E21:G21 N21 C27 E27:G27 P27:Q27 E33:G33 L27 P33:Q33 P51:Q51 C39 E39:G39 L54 Q39 C45 E45:G45 L45 P45:Q45 C54 E54:G54 L9 L48 L12 E51:G51 C51 L51 L39 N57:N63 P57:Q63 E57:G63" xr:uid="{00000000-0002-0000-0200-000005000000}">
      <formula1>255</formula1>
    </dataValidation>
    <dataValidation type="textLength" operator="lessThanOrEqual" allowBlank="1" showInputMessage="1" showErrorMessage="1" sqref="K39 S42 K18 K36 K24 K54 K15 K9 K12 K42 K45 K30 K21 K27 T48 T15 K33 K48 K51" xr:uid="{00000000-0002-0000-0200-000006000000}">
      <formula1>255</formula1>
    </dataValidation>
    <dataValidation type="decimal" allowBlank="1" showInputMessage="1" showErrorMessage="1" errorTitle="Sólo números" error="Sólo ingresar números sin letras_x000a_" sqref="M54:N54 M48:N48 AD48:AF48 Z48:AB48 V48:X48 M42:N42 R9:T9 AD42:AF42 Z42:AB42 V42:X42 M36 R36:T36 Z36:AB36 AD36:AF36 V36:X36 M30:N30 R30:T30 AD30:AF30 Z30:AB30 V30:X30 M24:N24 R24:T24 AD24:AF24 Z24:AB24 V24:X24 R18:T18 AD18:AF18 Z18:AB18 V18:X18 M18:N18 R12:T12 Z12:AB12 AD12:AF12 V12:X12 M12:N12 Z9:AB9 AD9:AF9 V9:X9 M9:N9 M15:N15 V15:X15 Z15:AB15 AD15:AF15 AD21:AF21 V21:X21 Z21:AB21 M21 R21:T21 V27:X27 Z27:AB27 AD27:AF27 R27:T27 M27:N27 M33:N33 AD33:AF33 V33:X33 Z33:AB33 Z51:AB51 V51:X51 V39:X39 Z39:AB39 AD39:AF39 R39:T39 M39:N39 V45:X45 Z45:AB45 AD45:AF45 R45:T45 M45:N45 V54:X54 Z54:AB54 AD54:AF54 R54:T54 R57 R33:T33 R42 T42 M51:N51 R51:T51 AD51:AF51 R15:S15 R48:S48 AD57:AF63 M57:M63 Z57:AB63 V57:X63 S58:T63" xr:uid="{00000000-0002-0000-0200-000007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57:D63" xr:uid="{00000000-0002-0000-0200-000008000000}">
      <formula1>42005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3" fitToHeight="4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  <pageSetUpPr fitToPage="1"/>
  </sheetPr>
  <dimension ref="A1:AR42"/>
  <sheetViews>
    <sheetView zoomScaleNormal="100" workbookViewId="0">
      <selection activeCell="W25" sqref="W25"/>
    </sheetView>
  </sheetViews>
  <sheetFormatPr baseColWidth="10" defaultColWidth="11.42578125" defaultRowHeight="12.75" outlineLevelCol="1" x14ac:dyDescent="0.25"/>
  <cols>
    <col min="1" max="1" width="28.140625" style="111" bestFit="1" customWidth="1"/>
    <col min="2" max="2" width="12.140625" style="13" customWidth="1"/>
    <col min="3" max="3" width="12.140625" style="111" customWidth="1"/>
    <col min="4" max="4" width="10" style="111" hidden="1" customWidth="1"/>
    <col min="5" max="5" width="10.28515625" style="111" hidden="1" customWidth="1"/>
    <col min="6" max="6" width="9.85546875" style="111" hidden="1" customWidth="1"/>
    <col min="7" max="7" width="10.7109375" style="13" customWidth="1" outlineLevel="1"/>
    <col min="8" max="9" width="8.8554687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234" customWidth="1"/>
    <col min="25" max="25" width="11.7109375" style="234" customWidth="1"/>
    <col min="26" max="16384" width="11.42578125" style="110"/>
  </cols>
  <sheetData>
    <row r="1" spans="1:44" s="109" customFormat="1" ht="15" customHeight="1" x14ac:dyDescent="0.25">
      <c r="A1" s="595" t="str">
        <f>+'24-03-315 Ind. Proy'!A1:AJ1</f>
        <v>PARTIDA 21-01-001 "SUBSECRETARIA DE SERVICIOS SOCIALES"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</row>
    <row r="2" spans="1:44" s="109" customFormat="1" ht="1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</row>
    <row r="3" spans="1:44" s="109" customFormat="1" ht="15" customHeight="1" x14ac:dyDescent="0.25">
      <c r="A3" s="553" t="str">
        <f>+'24-03-315 Ind. Proy'!A3:AJ3</f>
        <v>EJECUCIÓN AL 31 DE MARZO DE 2021</v>
      </c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</row>
    <row r="4" spans="1:44" s="109" customFormat="1" ht="15" customHeight="1" x14ac:dyDescent="0.3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</row>
    <row r="5" spans="1:44" s="133" customFormat="1" ht="17.25" customHeight="1" x14ac:dyDescent="0.3">
      <c r="A5" s="556" t="str">
        <f>+'24-03-315 Ind. Proy'!A5:U5</f>
        <v>24-03-315 "Elige Vivir Sano"</v>
      </c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7"/>
      <c r="Y5" s="558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2.75" customHeight="1" x14ac:dyDescent="0.25">
      <c r="A6" s="562" t="s">
        <v>2</v>
      </c>
      <c r="B6" s="563" t="s">
        <v>8</v>
      </c>
      <c r="C6" s="563" t="s">
        <v>73</v>
      </c>
      <c r="D6" s="618" t="s">
        <v>11</v>
      </c>
      <c r="E6" s="619"/>
      <c r="F6" s="620"/>
      <c r="G6" s="618" t="s">
        <v>14</v>
      </c>
      <c r="H6" s="619"/>
      <c r="I6" s="620"/>
      <c r="J6" s="563" t="s">
        <v>15</v>
      </c>
      <c r="K6" s="618" t="s">
        <v>14</v>
      </c>
      <c r="L6" s="619"/>
      <c r="M6" s="620"/>
      <c r="N6" s="563" t="s">
        <v>16</v>
      </c>
      <c r="O6" s="618" t="s">
        <v>14</v>
      </c>
      <c r="P6" s="619"/>
      <c r="Q6" s="620"/>
      <c r="R6" s="563" t="s">
        <v>17</v>
      </c>
      <c r="S6" s="525" t="s">
        <v>14</v>
      </c>
      <c r="T6" s="525"/>
      <c r="U6" s="525"/>
      <c r="V6" s="559" t="s">
        <v>18</v>
      </c>
      <c r="W6" s="559" t="s">
        <v>19</v>
      </c>
      <c r="X6" s="621" t="s">
        <v>74</v>
      </c>
      <c r="Y6" s="622"/>
      <c r="Z6" s="616"/>
      <c r="AA6" s="616"/>
      <c r="AB6" s="616"/>
      <c r="AC6" s="616"/>
      <c r="AD6" s="616"/>
      <c r="AE6" s="616"/>
      <c r="AF6" s="616"/>
      <c r="AG6" s="616"/>
      <c r="AH6" s="616"/>
      <c r="AI6" s="617"/>
      <c r="AJ6" s="617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34.5" customHeight="1" x14ac:dyDescent="0.25">
      <c r="A7" s="562"/>
      <c r="B7" s="564"/>
      <c r="C7" s="564"/>
      <c r="D7" s="525" t="s">
        <v>24</v>
      </c>
      <c r="E7" s="525" t="s">
        <v>25</v>
      </c>
      <c r="F7" s="525" t="s">
        <v>26</v>
      </c>
      <c r="G7" s="525" t="s">
        <v>27</v>
      </c>
      <c r="H7" s="525" t="s">
        <v>28</v>
      </c>
      <c r="I7" s="525" t="s">
        <v>29</v>
      </c>
      <c r="J7" s="564"/>
      <c r="K7" s="525" t="s">
        <v>30</v>
      </c>
      <c r="L7" s="525" t="s">
        <v>31</v>
      </c>
      <c r="M7" s="525" t="s">
        <v>93</v>
      </c>
      <c r="N7" s="564"/>
      <c r="O7" s="525" t="s">
        <v>32</v>
      </c>
      <c r="P7" s="525" t="s">
        <v>33</v>
      </c>
      <c r="Q7" s="525" t="s">
        <v>34</v>
      </c>
      <c r="R7" s="564"/>
      <c r="S7" s="525" t="s">
        <v>35</v>
      </c>
      <c r="T7" s="525" t="s">
        <v>36</v>
      </c>
      <c r="U7" s="525" t="s">
        <v>37</v>
      </c>
      <c r="V7" s="560"/>
      <c r="W7" s="560"/>
      <c r="X7" s="526" t="s">
        <v>38</v>
      </c>
      <c r="Y7" s="526" t="s">
        <v>75</v>
      </c>
      <c r="Z7" s="253"/>
      <c r="AA7" s="253"/>
      <c r="AB7" s="253"/>
      <c r="AC7" s="616"/>
      <c r="AD7" s="253"/>
      <c r="AE7" s="253"/>
      <c r="AF7" s="253"/>
      <c r="AG7" s="616"/>
      <c r="AH7" s="616"/>
      <c r="AI7" s="252"/>
      <c r="AJ7" s="252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25">
      <c r="A8" s="257" t="s">
        <v>40</v>
      </c>
      <c r="B8" s="224">
        <f>+'24-03-315 Ind. Proy'!J10</f>
        <v>0</v>
      </c>
      <c r="C8" s="224">
        <f>+'24-03-315 Ind. Proy'!K10</f>
        <v>0</v>
      </c>
      <c r="D8" s="224">
        <f>+'24-03-315 Ind. Proy'!M10</f>
        <v>0</v>
      </c>
      <c r="E8" s="224">
        <f>+'24-03-315 Ind. Proy'!N10</f>
        <v>0</v>
      </c>
      <c r="F8" s="224">
        <f>+'24-03-315 Ind. Proy'!O10</f>
        <v>0</v>
      </c>
      <c r="G8" s="224">
        <f>+'24-03-315 Ind. Proy'!R10</f>
        <v>0</v>
      </c>
      <c r="H8" s="224">
        <f>+'24-03-315 Ind. Proy'!S10</f>
        <v>0</v>
      </c>
      <c r="I8" s="224">
        <f>+'24-03-315 Ind. Proy'!T10</f>
        <v>0</v>
      </c>
      <c r="J8" s="224">
        <f>+'24-03-315 Ind. Proy'!U10</f>
        <v>0</v>
      </c>
      <c r="K8" s="224">
        <f>+'24-03-315 Ind. Proy'!V10</f>
        <v>0</v>
      </c>
      <c r="L8" s="224">
        <f>+'24-03-315 Ind. Proy'!W10</f>
        <v>0</v>
      </c>
      <c r="M8" s="224">
        <f>+'24-03-315 Ind. Proy'!X10</f>
        <v>0</v>
      </c>
      <c r="N8" s="224">
        <f>+'24-03-315 Ind. Proy'!Y10</f>
        <v>0</v>
      </c>
      <c r="O8" s="224">
        <f>+'24-03-315 Ind. Proy'!Z10</f>
        <v>0</v>
      </c>
      <c r="P8" s="224">
        <f>+'24-03-315 Ind. Proy'!AA10</f>
        <v>0</v>
      </c>
      <c r="Q8" s="224">
        <f>+'24-03-315 Ind. Proy'!AB10</f>
        <v>0</v>
      </c>
      <c r="R8" s="224">
        <f>+'24-03-315 Ind. Proy'!AC10</f>
        <v>0</v>
      </c>
      <c r="S8" s="224">
        <f>+'24-03-315 Ind. Proy'!AD10</f>
        <v>0</v>
      </c>
      <c r="T8" s="224">
        <f>+'24-03-315 Ind. Proy'!AE10</f>
        <v>0</v>
      </c>
      <c r="U8" s="224">
        <f>+'24-03-315 Ind. Proy'!AF10</f>
        <v>0</v>
      </c>
      <c r="V8" s="224">
        <f>+'24-03-315 Ind. Proy'!AG10</f>
        <v>0</v>
      </c>
      <c r="W8" s="224">
        <f>+'24-03-315 Ind. Proy'!AH10</f>
        <v>0</v>
      </c>
      <c r="X8" s="258">
        <f>+'24-03-315 Ind. Proy'!AI10</f>
        <v>0</v>
      </c>
      <c r="Y8" s="258">
        <f>+'24-03-315 Ind. Proy'!AJ10</f>
        <v>0</v>
      </c>
    </row>
    <row r="9" spans="1:44" s="45" customFormat="1" ht="24.75" customHeight="1" x14ac:dyDescent="0.25">
      <c r="A9" s="48" t="s">
        <v>42</v>
      </c>
      <c r="B9" s="10">
        <f>+'24-03-315 Ind. Proy'!J13</f>
        <v>0</v>
      </c>
      <c r="C9" s="10">
        <f>+'24-03-315 Ind. Proy'!K13</f>
        <v>0</v>
      </c>
      <c r="D9" s="10">
        <f>+'24-03-315 Ind. Proy'!M13</f>
        <v>0</v>
      </c>
      <c r="E9" s="10">
        <f>+'24-03-315 Ind. Proy'!N13</f>
        <v>0</v>
      </c>
      <c r="F9" s="10">
        <f>+'24-03-315 Ind. Proy'!O13</f>
        <v>0</v>
      </c>
      <c r="G9" s="10">
        <f>+'24-03-315 Ind. Proy'!R13</f>
        <v>0</v>
      </c>
      <c r="H9" s="10">
        <f>+'24-03-315 Ind. Proy'!S13</f>
        <v>0</v>
      </c>
      <c r="I9" s="10">
        <f>+'24-03-315 Ind. Proy'!T13</f>
        <v>0</v>
      </c>
      <c r="J9" s="10">
        <f>+'24-03-315 Ind. Proy'!U13</f>
        <v>0</v>
      </c>
      <c r="K9" s="10">
        <f>+'24-03-315 Ind. Proy'!V13</f>
        <v>0</v>
      </c>
      <c r="L9" s="10">
        <f>+'24-03-315 Ind. Proy'!W13</f>
        <v>0</v>
      </c>
      <c r="M9" s="10">
        <f>+'24-03-315 Ind. Proy'!X13</f>
        <v>0</v>
      </c>
      <c r="N9" s="10">
        <f>+'24-03-315 Ind. Proy'!Y13</f>
        <v>0</v>
      </c>
      <c r="O9" s="10">
        <f>+'24-03-315 Ind. Proy'!Z13</f>
        <v>0</v>
      </c>
      <c r="P9" s="10">
        <f>+'24-03-315 Ind. Proy'!AA13</f>
        <v>0</v>
      </c>
      <c r="Q9" s="10">
        <f>+'24-03-315 Ind. Proy'!AB13</f>
        <v>0</v>
      </c>
      <c r="R9" s="10">
        <f>+'24-03-315 Ind. Proy'!AC13</f>
        <v>0</v>
      </c>
      <c r="S9" s="10">
        <f>+'24-03-315 Ind. Proy'!AD13</f>
        <v>0</v>
      </c>
      <c r="T9" s="10">
        <f>+'24-03-315 Ind. Proy'!AE13</f>
        <v>0</v>
      </c>
      <c r="U9" s="10">
        <f>+'24-03-315 Ind. Proy'!AF13</f>
        <v>0</v>
      </c>
      <c r="V9" s="10">
        <f>+'24-03-315 Ind. Proy'!AG13</f>
        <v>0</v>
      </c>
      <c r="W9" s="10">
        <f>+'24-03-315 Ind. Proy'!AH13</f>
        <v>0</v>
      </c>
      <c r="X9" s="235">
        <f>+'24-03-315 Ind. Proy'!AI13</f>
        <v>0</v>
      </c>
      <c r="Y9" s="235">
        <f>+'24-03-315 Ind. Proy'!AJ13</f>
        <v>0</v>
      </c>
    </row>
    <row r="10" spans="1:44" s="45" customFormat="1" ht="24.75" customHeight="1" x14ac:dyDescent="0.25">
      <c r="A10" s="48" t="s">
        <v>44</v>
      </c>
      <c r="B10" s="10">
        <f>+'24-03-315 Ind. Proy'!J16</f>
        <v>0</v>
      </c>
      <c r="C10" s="10">
        <f>+'24-03-315 Ind. Proy'!K16</f>
        <v>0</v>
      </c>
      <c r="D10" s="10">
        <f>+'24-03-315 Ind. Proy'!M16</f>
        <v>0</v>
      </c>
      <c r="E10" s="10">
        <f>+'24-03-315 Ind. Proy'!N16</f>
        <v>0</v>
      </c>
      <c r="F10" s="10">
        <f>+'24-03-315 Ind. Proy'!O16</f>
        <v>0</v>
      </c>
      <c r="G10" s="10">
        <f>+'24-03-315 Ind. Proy'!R16</f>
        <v>0</v>
      </c>
      <c r="H10" s="10">
        <f>+'24-03-315 Ind. Proy'!S16</f>
        <v>0</v>
      </c>
      <c r="I10" s="10">
        <f>+'24-03-315 Ind. Proy'!T16</f>
        <v>0</v>
      </c>
      <c r="J10" s="10">
        <f>+'24-03-315 Ind. Proy'!U16</f>
        <v>0</v>
      </c>
      <c r="K10" s="10">
        <f>+'24-03-315 Ind. Proy'!V16</f>
        <v>0</v>
      </c>
      <c r="L10" s="10">
        <f>+'24-03-315 Ind. Proy'!W16</f>
        <v>0</v>
      </c>
      <c r="M10" s="10">
        <f>+'24-03-315 Ind. Proy'!X16</f>
        <v>0</v>
      </c>
      <c r="N10" s="10">
        <f>+'24-03-315 Ind. Proy'!Y16</f>
        <v>0</v>
      </c>
      <c r="O10" s="10">
        <f>+'24-03-315 Ind. Proy'!Z16</f>
        <v>0</v>
      </c>
      <c r="P10" s="10">
        <f>+'24-03-315 Ind. Proy'!AA16</f>
        <v>0</v>
      </c>
      <c r="Q10" s="10">
        <f>+'24-03-315 Ind. Proy'!AB16</f>
        <v>0</v>
      </c>
      <c r="R10" s="10">
        <f>+'24-03-315 Ind. Proy'!AC16</f>
        <v>0</v>
      </c>
      <c r="S10" s="10">
        <f>+'24-03-315 Ind. Proy'!AD16</f>
        <v>0</v>
      </c>
      <c r="T10" s="10">
        <f>+'24-03-315 Ind. Proy'!AE16</f>
        <v>0</v>
      </c>
      <c r="U10" s="10">
        <f>+'24-03-315 Ind. Proy'!AF16</f>
        <v>0</v>
      </c>
      <c r="V10" s="10">
        <f>+'24-03-315 Ind. Proy'!AG16</f>
        <v>0</v>
      </c>
      <c r="W10" s="10">
        <f>+'24-03-315 Ind. Proy'!AH16</f>
        <v>0</v>
      </c>
      <c r="X10" s="235">
        <f>+'24-03-315 Ind. Proy'!AI16</f>
        <v>0</v>
      </c>
      <c r="Y10" s="235">
        <f>+'24-03-315 Ind. Proy'!AJ16</f>
        <v>0</v>
      </c>
    </row>
    <row r="11" spans="1:44" s="45" customFormat="1" ht="24.75" customHeight="1" x14ac:dyDescent="0.25">
      <c r="A11" s="48" t="s">
        <v>46</v>
      </c>
      <c r="B11" s="10">
        <f>+'24-03-315 Ind. Proy'!J19</f>
        <v>0</v>
      </c>
      <c r="C11" s="10">
        <f>+'24-03-315 Ind. Proy'!K19</f>
        <v>0</v>
      </c>
      <c r="D11" s="10">
        <f>+'24-03-315 Ind. Proy'!M19</f>
        <v>0</v>
      </c>
      <c r="E11" s="10">
        <f>+'24-03-315 Ind. Proy'!N19</f>
        <v>0</v>
      </c>
      <c r="F11" s="10">
        <f>+'24-03-315 Ind. Proy'!O19</f>
        <v>0</v>
      </c>
      <c r="G11" s="10">
        <f>+'24-03-315 Ind. Proy'!R19</f>
        <v>0</v>
      </c>
      <c r="H11" s="10">
        <f>+'24-03-315 Ind. Proy'!S19</f>
        <v>0</v>
      </c>
      <c r="I11" s="10">
        <f>+'24-03-315 Ind. Proy'!T19</f>
        <v>0</v>
      </c>
      <c r="J11" s="10">
        <f>+'24-03-315 Ind. Proy'!U19</f>
        <v>0</v>
      </c>
      <c r="K11" s="10">
        <f>+'24-03-315 Ind. Proy'!V19</f>
        <v>0</v>
      </c>
      <c r="L11" s="10">
        <f>+'24-03-315 Ind. Proy'!W19</f>
        <v>0</v>
      </c>
      <c r="M11" s="10">
        <f>+'24-03-315 Ind. Proy'!X19</f>
        <v>0</v>
      </c>
      <c r="N11" s="10">
        <f>+'24-03-315 Ind. Proy'!Y19</f>
        <v>0</v>
      </c>
      <c r="O11" s="10">
        <f>+'24-03-315 Ind. Proy'!Z19</f>
        <v>0</v>
      </c>
      <c r="P11" s="10">
        <f>+'24-03-315 Ind. Proy'!AA19</f>
        <v>0</v>
      </c>
      <c r="Q11" s="10">
        <f>+'24-03-315 Ind. Proy'!AB19</f>
        <v>0</v>
      </c>
      <c r="R11" s="10">
        <f>+'24-03-315 Ind. Proy'!AC19</f>
        <v>0</v>
      </c>
      <c r="S11" s="10">
        <f>+'24-03-315 Ind. Proy'!AD19</f>
        <v>0</v>
      </c>
      <c r="T11" s="10">
        <f>+'24-03-315 Ind. Proy'!AE19</f>
        <v>0</v>
      </c>
      <c r="U11" s="10">
        <f>+'24-03-315 Ind. Proy'!AF19</f>
        <v>0</v>
      </c>
      <c r="V11" s="10">
        <f>+'24-03-315 Ind. Proy'!AG19</f>
        <v>0</v>
      </c>
      <c r="W11" s="10">
        <f>+'24-03-315 Ind. Proy'!AH19</f>
        <v>0</v>
      </c>
      <c r="X11" s="235">
        <f>+'24-03-315 Ind. Proy'!AI19</f>
        <v>0</v>
      </c>
      <c r="Y11" s="235">
        <f>+'24-03-315 Ind. Proy'!AJ19</f>
        <v>0</v>
      </c>
    </row>
    <row r="12" spans="1:44" s="45" customFormat="1" ht="24.75" customHeight="1" x14ac:dyDescent="0.25">
      <c r="A12" s="48" t="s">
        <v>48</v>
      </c>
      <c r="B12" s="10">
        <f>+'24-03-315 Ind. Proy'!J22</f>
        <v>0</v>
      </c>
      <c r="C12" s="10">
        <f>+'24-03-315 Ind. Proy'!K22</f>
        <v>0</v>
      </c>
      <c r="D12" s="10">
        <f>+'24-03-315 Ind. Proy'!M22</f>
        <v>0</v>
      </c>
      <c r="E12" s="10">
        <f>+'24-03-315 Ind. Proy'!N22</f>
        <v>0</v>
      </c>
      <c r="F12" s="10">
        <f>+'24-03-315 Ind. Proy'!O22</f>
        <v>0</v>
      </c>
      <c r="G12" s="10">
        <f>+'24-03-315 Ind. Proy'!R22</f>
        <v>0</v>
      </c>
      <c r="H12" s="10">
        <f>+'24-03-315 Ind. Proy'!S22</f>
        <v>0</v>
      </c>
      <c r="I12" s="10">
        <f>+'24-03-315 Ind. Proy'!T22</f>
        <v>0</v>
      </c>
      <c r="J12" s="10">
        <f>+'24-03-315 Ind. Proy'!U22</f>
        <v>0</v>
      </c>
      <c r="K12" s="10">
        <f>+'24-03-315 Ind. Proy'!V22</f>
        <v>0</v>
      </c>
      <c r="L12" s="10">
        <f>+'24-03-315 Ind. Proy'!W22</f>
        <v>0</v>
      </c>
      <c r="M12" s="10">
        <f>+'24-03-315 Ind. Proy'!X22</f>
        <v>0</v>
      </c>
      <c r="N12" s="10">
        <f>+'24-03-315 Ind. Proy'!Y22</f>
        <v>0</v>
      </c>
      <c r="O12" s="10">
        <f>+'24-03-315 Ind. Proy'!Z22</f>
        <v>0</v>
      </c>
      <c r="P12" s="10">
        <f>+'24-03-315 Ind. Proy'!AA22</f>
        <v>0</v>
      </c>
      <c r="Q12" s="10">
        <f>+'24-03-315 Ind. Proy'!AB22</f>
        <v>0</v>
      </c>
      <c r="R12" s="10">
        <f>+'24-03-315 Ind. Proy'!AC22</f>
        <v>0</v>
      </c>
      <c r="S12" s="10">
        <f>+'24-03-315 Ind. Proy'!AD22</f>
        <v>0</v>
      </c>
      <c r="T12" s="10">
        <f>+'24-03-315 Ind. Proy'!AE22</f>
        <v>0</v>
      </c>
      <c r="U12" s="10">
        <f>+'24-03-315 Ind. Proy'!AF22</f>
        <v>0</v>
      </c>
      <c r="V12" s="10">
        <f>+'24-03-315 Ind. Proy'!AG22</f>
        <v>0</v>
      </c>
      <c r="W12" s="10">
        <f>+'24-03-315 Ind. Proy'!AH22</f>
        <v>0</v>
      </c>
      <c r="X12" s="235">
        <f>+'24-03-315 Ind. Proy'!AI22</f>
        <v>0</v>
      </c>
      <c r="Y12" s="235">
        <f>+'24-03-315 Ind. Proy'!AJ22</f>
        <v>0</v>
      </c>
    </row>
    <row r="13" spans="1:44" s="45" customFormat="1" ht="24.75" customHeight="1" x14ac:dyDescent="0.25">
      <c r="A13" s="48" t="s">
        <v>50</v>
      </c>
      <c r="B13" s="10">
        <f>+'24-03-315 Ind. Proy'!J25</f>
        <v>0</v>
      </c>
      <c r="C13" s="10">
        <f>+'24-03-315 Ind. Proy'!K25</f>
        <v>0</v>
      </c>
      <c r="D13" s="10">
        <f>+'24-03-315 Ind. Proy'!M25</f>
        <v>0</v>
      </c>
      <c r="E13" s="10">
        <f>+'24-03-315 Ind. Proy'!N25</f>
        <v>0</v>
      </c>
      <c r="F13" s="10">
        <f>+'24-03-315 Ind. Proy'!O25</f>
        <v>0</v>
      </c>
      <c r="G13" s="10">
        <f>+'24-03-315 Ind. Proy'!R25</f>
        <v>0</v>
      </c>
      <c r="H13" s="10">
        <f>+'24-03-315 Ind. Proy'!S25</f>
        <v>0</v>
      </c>
      <c r="I13" s="10">
        <f>+'24-03-315 Ind. Proy'!T25</f>
        <v>0</v>
      </c>
      <c r="J13" s="10">
        <f>+'24-03-315 Ind. Proy'!U25</f>
        <v>0</v>
      </c>
      <c r="K13" s="10">
        <f>+'24-03-315 Ind. Proy'!V25</f>
        <v>0</v>
      </c>
      <c r="L13" s="10">
        <f>+'24-03-315 Ind. Proy'!W25</f>
        <v>0</v>
      </c>
      <c r="M13" s="10">
        <f>+'24-03-315 Ind. Proy'!X25</f>
        <v>0</v>
      </c>
      <c r="N13" s="10">
        <f>+'24-03-315 Ind. Proy'!Y25</f>
        <v>0</v>
      </c>
      <c r="O13" s="10">
        <f>+'24-03-315 Ind. Proy'!Z25</f>
        <v>0</v>
      </c>
      <c r="P13" s="10">
        <f>+'24-03-315 Ind. Proy'!AA25</f>
        <v>0</v>
      </c>
      <c r="Q13" s="10">
        <f>+'24-03-315 Ind. Proy'!AB25</f>
        <v>0</v>
      </c>
      <c r="R13" s="10">
        <f>+'24-03-315 Ind. Proy'!AC25</f>
        <v>0</v>
      </c>
      <c r="S13" s="10">
        <f>+'24-03-315 Ind. Proy'!AD25</f>
        <v>0</v>
      </c>
      <c r="T13" s="10">
        <f>+'24-03-315 Ind. Proy'!AE25</f>
        <v>0</v>
      </c>
      <c r="U13" s="10">
        <f>+'24-03-315 Ind. Proy'!AF25</f>
        <v>0</v>
      </c>
      <c r="V13" s="10">
        <f>+'24-03-315 Ind. Proy'!AG25</f>
        <v>0</v>
      </c>
      <c r="W13" s="10">
        <f>+'24-03-315 Ind. Proy'!AH25</f>
        <v>0</v>
      </c>
      <c r="X13" s="235">
        <f>+'24-03-315 Ind. Proy'!AI25</f>
        <v>0</v>
      </c>
      <c r="Y13" s="235">
        <f>+'24-03-315 Ind. Proy'!AJ25</f>
        <v>0</v>
      </c>
    </row>
    <row r="14" spans="1:44" s="45" customFormat="1" ht="24.75" customHeight="1" x14ac:dyDescent="0.25">
      <c r="A14" s="48" t="s">
        <v>52</v>
      </c>
      <c r="B14" s="10">
        <f>+'24-03-315 Ind. Proy'!J28</f>
        <v>0</v>
      </c>
      <c r="C14" s="10">
        <f>+'24-03-315 Ind. Proy'!K28</f>
        <v>0</v>
      </c>
      <c r="D14" s="10">
        <f>+'24-03-315 Ind. Proy'!M28</f>
        <v>0</v>
      </c>
      <c r="E14" s="10">
        <f>+'24-03-315 Ind. Proy'!N28</f>
        <v>0</v>
      </c>
      <c r="F14" s="10">
        <f>+'24-03-315 Ind. Proy'!O28</f>
        <v>0</v>
      </c>
      <c r="G14" s="10">
        <f>+'24-03-315 Ind. Proy'!R28</f>
        <v>0</v>
      </c>
      <c r="H14" s="10">
        <f>+'24-03-315 Ind. Proy'!S28</f>
        <v>0</v>
      </c>
      <c r="I14" s="10">
        <f>+'24-03-315 Ind. Proy'!T28</f>
        <v>0</v>
      </c>
      <c r="J14" s="10">
        <f>+'24-03-315 Ind. Proy'!U28</f>
        <v>0</v>
      </c>
      <c r="K14" s="10">
        <f>+'24-03-315 Ind. Proy'!V28</f>
        <v>0</v>
      </c>
      <c r="L14" s="10">
        <f>+'24-03-315 Ind. Proy'!W28</f>
        <v>0</v>
      </c>
      <c r="M14" s="10">
        <f>+'24-03-315 Ind. Proy'!X28</f>
        <v>0</v>
      </c>
      <c r="N14" s="10">
        <f>+'24-03-315 Ind. Proy'!Y28</f>
        <v>0</v>
      </c>
      <c r="O14" s="10">
        <f>+'24-03-315 Ind. Proy'!Z28</f>
        <v>0</v>
      </c>
      <c r="P14" s="10">
        <f>+'24-03-315 Ind. Proy'!AA28</f>
        <v>0</v>
      </c>
      <c r="Q14" s="10">
        <f>+'24-03-315 Ind. Proy'!AB28</f>
        <v>0</v>
      </c>
      <c r="R14" s="10">
        <f>+'24-03-315 Ind. Proy'!AC28</f>
        <v>0</v>
      </c>
      <c r="S14" s="10">
        <f>+'24-03-315 Ind. Proy'!AD28</f>
        <v>0</v>
      </c>
      <c r="T14" s="10">
        <f>+'24-03-315 Ind. Proy'!AE28</f>
        <v>0</v>
      </c>
      <c r="U14" s="10">
        <f>+'24-03-315 Ind. Proy'!AF28</f>
        <v>0</v>
      </c>
      <c r="V14" s="10">
        <f>+'24-03-315 Ind. Proy'!AG28</f>
        <v>0</v>
      </c>
      <c r="W14" s="10">
        <f>+'24-03-315 Ind. Proy'!AH28</f>
        <v>0</v>
      </c>
      <c r="X14" s="235">
        <f>+'24-03-315 Ind. Proy'!AI28</f>
        <v>0</v>
      </c>
      <c r="Y14" s="235">
        <f>+'24-03-315 Ind. Proy'!AJ28</f>
        <v>0</v>
      </c>
    </row>
    <row r="15" spans="1:44" s="45" customFormat="1" ht="24.75" customHeight="1" x14ac:dyDescent="0.25">
      <c r="A15" s="48" t="s">
        <v>54</v>
      </c>
      <c r="B15" s="10">
        <f>+'24-03-315 Ind. Proy'!J31</f>
        <v>0</v>
      </c>
      <c r="C15" s="10">
        <f>+'24-03-315 Ind. Proy'!K31</f>
        <v>0</v>
      </c>
      <c r="D15" s="10">
        <f>+'24-03-315 Ind. Proy'!M31</f>
        <v>0</v>
      </c>
      <c r="E15" s="10">
        <f>+'24-03-315 Ind. Proy'!N31</f>
        <v>0</v>
      </c>
      <c r="F15" s="10">
        <f>+'24-03-315 Ind. Proy'!O31</f>
        <v>0</v>
      </c>
      <c r="G15" s="10">
        <f>+'24-03-315 Ind. Proy'!R31</f>
        <v>0</v>
      </c>
      <c r="H15" s="10">
        <f>+'24-03-315 Ind. Proy'!S31</f>
        <v>0</v>
      </c>
      <c r="I15" s="10">
        <f>+'24-03-315 Ind. Proy'!T31</f>
        <v>0</v>
      </c>
      <c r="J15" s="10">
        <f>+'24-03-315 Ind. Proy'!U31</f>
        <v>0</v>
      </c>
      <c r="K15" s="10">
        <f>+'24-03-315 Ind. Proy'!V31</f>
        <v>0</v>
      </c>
      <c r="L15" s="10">
        <f>+'24-03-315 Ind. Proy'!W31</f>
        <v>0</v>
      </c>
      <c r="M15" s="10">
        <f>+'24-03-315 Ind. Proy'!X31</f>
        <v>0</v>
      </c>
      <c r="N15" s="10">
        <f>+'24-03-315 Ind. Proy'!Y31</f>
        <v>0</v>
      </c>
      <c r="O15" s="10">
        <f>+'24-03-315 Ind. Proy'!Z31</f>
        <v>0</v>
      </c>
      <c r="P15" s="10">
        <f>+'24-03-315 Ind. Proy'!AA31</f>
        <v>0</v>
      </c>
      <c r="Q15" s="10">
        <f>+'24-03-315 Ind. Proy'!AB31</f>
        <v>0</v>
      </c>
      <c r="R15" s="10">
        <f>+'24-03-315 Ind. Proy'!AC31</f>
        <v>0</v>
      </c>
      <c r="S15" s="10">
        <f>+'24-03-315 Ind. Proy'!AD31</f>
        <v>0</v>
      </c>
      <c r="T15" s="10">
        <f>+'24-03-315 Ind. Proy'!AE31</f>
        <v>0</v>
      </c>
      <c r="U15" s="10">
        <f>+'24-03-315 Ind. Proy'!AF31</f>
        <v>0</v>
      </c>
      <c r="V15" s="10">
        <f>+'24-03-315 Ind. Proy'!AG31</f>
        <v>0</v>
      </c>
      <c r="W15" s="10">
        <f>+'24-03-315 Ind. Proy'!AH31</f>
        <v>0</v>
      </c>
      <c r="X15" s="235">
        <f>+'24-03-315 Ind. Proy'!AI31</f>
        <v>0</v>
      </c>
      <c r="Y15" s="235">
        <f>+'24-03-315 Ind. Proy'!AJ31</f>
        <v>0</v>
      </c>
    </row>
    <row r="16" spans="1:44" s="45" customFormat="1" ht="24.75" customHeight="1" x14ac:dyDescent="0.25">
      <c r="A16" s="48" t="s">
        <v>56</v>
      </c>
      <c r="B16" s="10">
        <f>+'24-03-315 Ind. Proy'!J34</f>
        <v>0</v>
      </c>
      <c r="C16" s="10">
        <f>+'24-03-315 Ind. Proy'!K34</f>
        <v>0</v>
      </c>
      <c r="D16" s="10">
        <f>+'24-03-315 Ind. Proy'!M34</f>
        <v>0</v>
      </c>
      <c r="E16" s="10">
        <f>+'24-03-315 Ind. Proy'!N34</f>
        <v>0</v>
      </c>
      <c r="F16" s="10">
        <f>+'24-03-315 Ind. Proy'!O34</f>
        <v>0</v>
      </c>
      <c r="G16" s="10">
        <f>+'24-03-315 Ind. Proy'!R34</f>
        <v>0</v>
      </c>
      <c r="H16" s="10">
        <f>+'24-03-315 Ind. Proy'!S34</f>
        <v>0</v>
      </c>
      <c r="I16" s="10">
        <f>+'24-03-315 Ind. Proy'!T34</f>
        <v>0</v>
      </c>
      <c r="J16" s="10">
        <f>+'24-03-315 Ind. Proy'!U34</f>
        <v>0</v>
      </c>
      <c r="K16" s="10">
        <f>+'24-03-315 Ind. Proy'!V34</f>
        <v>0</v>
      </c>
      <c r="L16" s="10">
        <f>+'24-03-315 Ind. Proy'!W34</f>
        <v>0</v>
      </c>
      <c r="M16" s="10">
        <f>+'24-03-315 Ind. Proy'!X34</f>
        <v>0</v>
      </c>
      <c r="N16" s="10">
        <f>+'24-03-315 Ind. Proy'!Y34</f>
        <v>0</v>
      </c>
      <c r="O16" s="10">
        <f>+'24-03-315 Ind. Proy'!Z34</f>
        <v>0</v>
      </c>
      <c r="P16" s="10">
        <f>+'24-03-315 Ind. Proy'!AA34</f>
        <v>0</v>
      </c>
      <c r="Q16" s="10">
        <f>+'24-03-315 Ind. Proy'!AB34</f>
        <v>0</v>
      </c>
      <c r="R16" s="10">
        <f>+'24-03-315 Ind. Proy'!AC34</f>
        <v>0</v>
      </c>
      <c r="S16" s="10">
        <f>+'24-03-315 Ind. Proy'!AD34</f>
        <v>0</v>
      </c>
      <c r="T16" s="10">
        <f>+'24-03-315 Ind. Proy'!AE34</f>
        <v>0</v>
      </c>
      <c r="U16" s="10">
        <f>+'24-03-315 Ind. Proy'!AF34</f>
        <v>0</v>
      </c>
      <c r="V16" s="10">
        <f>+'24-03-315 Ind. Proy'!AG34</f>
        <v>0</v>
      </c>
      <c r="W16" s="10">
        <f>+'24-03-315 Ind. Proy'!AH34</f>
        <v>0</v>
      </c>
      <c r="X16" s="235">
        <f>+'24-03-315 Ind. Proy'!AI34</f>
        <v>0</v>
      </c>
      <c r="Y16" s="235">
        <f>+'24-03-315 Ind. Proy'!AJ34</f>
        <v>0</v>
      </c>
    </row>
    <row r="17" spans="1:25" s="45" customFormat="1" ht="24.75" customHeight="1" x14ac:dyDescent="0.25">
      <c r="A17" s="48" t="s">
        <v>58</v>
      </c>
      <c r="B17" s="10">
        <f>+'24-03-315 Ind. Proy'!J37</f>
        <v>0</v>
      </c>
      <c r="C17" s="10">
        <f>+'24-03-315 Ind. Proy'!K37</f>
        <v>0</v>
      </c>
      <c r="D17" s="10">
        <f>+'24-03-315 Ind. Proy'!M37</f>
        <v>0</v>
      </c>
      <c r="E17" s="10">
        <f>+'24-03-315 Ind. Proy'!N37</f>
        <v>0</v>
      </c>
      <c r="F17" s="10">
        <f>+'24-03-315 Ind. Proy'!O37</f>
        <v>0</v>
      </c>
      <c r="G17" s="10">
        <f>+'24-03-315 Ind. Proy'!R37</f>
        <v>0</v>
      </c>
      <c r="H17" s="10">
        <f>+'24-03-315 Ind. Proy'!S37</f>
        <v>0</v>
      </c>
      <c r="I17" s="10">
        <f>+'24-03-315 Ind. Proy'!T37</f>
        <v>0</v>
      </c>
      <c r="J17" s="10">
        <f>+'24-03-315 Ind. Proy'!U37</f>
        <v>0</v>
      </c>
      <c r="K17" s="10">
        <f>+'24-03-315 Ind. Proy'!V37</f>
        <v>0</v>
      </c>
      <c r="L17" s="10">
        <f>+'24-03-315 Ind. Proy'!W37</f>
        <v>0</v>
      </c>
      <c r="M17" s="10">
        <f>+'24-03-315 Ind. Proy'!X37</f>
        <v>0</v>
      </c>
      <c r="N17" s="10">
        <f>+'24-03-315 Ind. Proy'!Y37</f>
        <v>0</v>
      </c>
      <c r="O17" s="10">
        <f>+'24-03-315 Ind. Proy'!Z37</f>
        <v>0</v>
      </c>
      <c r="P17" s="10">
        <f>+'24-03-315 Ind. Proy'!AA37</f>
        <v>0</v>
      </c>
      <c r="Q17" s="10">
        <f>+'24-03-315 Ind. Proy'!AB37</f>
        <v>0</v>
      </c>
      <c r="R17" s="10">
        <f>+'24-03-315 Ind. Proy'!AC37</f>
        <v>0</v>
      </c>
      <c r="S17" s="10">
        <f>+'24-03-315 Ind. Proy'!AD37</f>
        <v>0</v>
      </c>
      <c r="T17" s="10">
        <f>+'24-03-315 Ind. Proy'!AE37</f>
        <v>0</v>
      </c>
      <c r="U17" s="10">
        <f>+'24-03-315 Ind. Proy'!AF37</f>
        <v>0</v>
      </c>
      <c r="V17" s="10">
        <f>+'24-03-315 Ind. Proy'!AG37</f>
        <v>0</v>
      </c>
      <c r="W17" s="10">
        <f>+'24-03-315 Ind. Proy'!AH37</f>
        <v>0</v>
      </c>
      <c r="X17" s="235">
        <f>+'24-03-315 Ind. Proy'!AI37</f>
        <v>0</v>
      </c>
      <c r="Y17" s="235">
        <f>+'24-03-315 Ind. Proy'!AJ35</f>
        <v>0</v>
      </c>
    </row>
    <row r="18" spans="1:25" s="45" customFormat="1" ht="24.75" customHeight="1" x14ac:dyDescent="0.25">
      <c r="A18" s="48" t="s">
        <v>60</v>
      </c>
      <c r="B18" s="10">
        <f>+'24-03-315 Ind. Proy'!J40</f>
        <v>0</v>
      </c>
      <c r="C18" s="10">
        <f>+'24-03-315 Ind. Proy'!K40</f>
        <v>0</v>
      </c>
      <c r="D18" s="10">
        <f>+'24-03-315 Ind. Proy'!M40</f>
        <v>0</v>
      </c>
      <c r="E18" s="10">
        <f>+'24-03-315 Ind. Proy'!N40</f>
        <v>0</v>
      </c>
      <c r="F18" s="10">
        <f>+'24-03-315 Ind. Proy'!O40</f>
        <v>0</v>
      </c>
      <c r="G18" s="10">
        <f>+'24-03-315 Ind. Proy'!R40</f>
        <v>0</v>
      </c>
      <c r="H18" s="10">
        <f>+'24-03-315 Ind. Proy'!S40</f>
        <v>0</v>
      </c>
      <c r="I18" s="10">
        <f>+'24-03-315 Ind. Proy'!T40</f>
        <v>0</v>
      </c>
      <c r="J18" s="10">
        <f>+'24-03-315 Ind. Proy'!U40</f>
        <v>0</v>
      </c>
      <c r="K18" s="10">
        <f>+'24-03-315 Ind. Proy'!V40</f>
        <v>0</v>
      </c>
      <c r="L18" s="10">
        <f>+'24-03-315 Ind. Proy'!W40</f>
        <v>0</v>
      </c>
      <c r="M18" s="10">
        <f>+'24-03-315 Ind. Proy'!X40</f>
        <v>0</v>
      </c>
      <c r="N18" s="10">
        <f>+'24-03-315 Ind. Proy'!Y40</f>
        <v>0</v>
      </c>
      <c r="O18" s="10">
        <f>+'24-03-315 Ind. Proy'!Z40</f>
        <v>0</v>
      </c>
      <c r="P18" s="10">
        <f>+'24-03-315 Ind. Proy'!AA40</f>
        <v>0</v>
      </c>
      <c r="Q18" s="10">
        <f>+'24-03-315 Ind. Proy'!AB40</f>
        <v>0</v>
      </c>
      <c r="R18" s="10">
        <f>+'24-03-315 Ind. Proy'!AC40</f>
        <v>0</v>
      </c>
      <c r="S18" s="10">
        <f>+'24-03-315 Ind. Proy'!AD40</f>
        <v>0</v>
      </c>
      <c r="T18" s="10">
        <f>+'24-03-315 Ind. Proy'!AE40</f>
        <v>0</v>
      </c>
      <c r="U18" s="10">
        <f>+'24-03-315 Ind. Proy'!AF40</f>
        <v>0</v>
      </c>
      <c r="V18" s="10">
        <f>+'24-03-315 Ind. Proy'!AG40</f>
        <v>0</v>
      </c>
      <c r="W18" s="10">
        <f>+'24-03-315 Ind. Proy'!AH40</f>
        <v>0</v>
      </c>
      <c r="X18" s="235">
        <f>+'24-03-315 Ind. Proy'!AI40</f>
        <v>0</v>
      </c>
      <c r="Y18" s="235">
        <f>+'24-03-315 Ind. Proy'!AJ40</f>
        <v>0</v>
      </c>
    </row>
    <row r="19" spans="1:25" s="45" customFormat="1" ht="24.75" customHeight="1" x14ac:dyDescent="0.25">
      <c r="A19" s="48" t="s">
        <v>62</v>
      </c>
      <c r="B19" s="10">
        <f>+'24-03-315 Ind. Proy'!J43</f>
        <v>0</v>
      </c>
      <c r="C19" s="10">
        <f>+'24-03-315 Ind. Proy'!K43</f>
        <v>0</v>
      </c>
      <c r="D19" s="10">
        <f>+'24-03-315 Ind. Proy'!M43</f>
        <v>0</v>
      </c>
      <c r="E19" s="10">
        <f>+'24-03-315 Ind. Proy'!N43</f>
        <v>0</v>
      </c>
      <c r="F19" s="10">
        <f>+'24-03-315 Ind. Proy'!O43</f>
        <v>0</v>
      </c>
      <c r="G19" s="10">
        <f>+'24-03-315 Ind. Proy'!R43</f>
        <v>0</v>
      </c>
      <c r="H19" s="10">
        <f>+'24-03-315 Ind. Proy'!S43</f>
        <v>0</v>
      </c>
      <c r="I19" s="10">
        <f>+'24-03-315 Ind. Proy'!T43</f>
        <v>0</v>
      </c>
      <c r="J19" s="10">
        <f>+'24-03-315 Ind. Proy'!U43</f>
        <v>0</v>
      </c>
      <c r="K19" s="10">
        <f>+'24-03-315 Ind. Proy'!V43</f>
        <v>0</v>
      </c>
      <c r="L19" s="10">
        <f>+'24-03-315 Ind. Proy'!W43</f>
        <v>0</v>
      </c>
      <c r="M19" s="10">
        <f>+'24-03-315 Ind. Proy'!X43</f>
        <v>0</v>
      </c>
      <c r="N19" s="10">
        <f>+'24-03-315 Ind. Proy'!Y43</f>
        <v>0</v>
      </c>
      <c r="O19" s="10">
        <f>+'24-03-315 Ind. Proy'!Z43</f>
        <v>0</v>
      </c>
      <c r="P19" s="10">
        <f>+'24-03-315 Ind. Proy'!AA43</f>
        <v>0</v>
      </c>
      <c r="Q19" s="10">
        <f>+'24-03-315 Ind. Proy'!AB43</f>
        <v>0</v>
      </c>
      <c r="R19" s="10">
        <f>+'24-03-315 Ind. Proy'!AC43</f>
        <v>0</v>
      </c>
      <c r="S19" s="10">
        <f>+'24-03-315 Ind. Proy'!AD43</f>
        <v>0</v>
      </c>
      <c r="T19" s="10">
        <f>+'24-03-315 Ind. Proy'!AE43</f>
        <v>0</v>
      </c>
      <c r="U19" s="10">
        <f>+'24-03-315 Ind. Proy'!AF43</f>
        <v>0</v>
      </c>
      <c r="V19" s="10">
        <f>+'24-03-315 Ind. Proy'!AG43</f>
        <v>0</v>
      </c>
      <c r="W19" s="10">
        <f>+'24-03-315 Ind. Proy'!AH43</f>
        <v>0</v>
      </c>
      <c r="X19" s="235">
        <f>+'24-03-315 Ind. Proy'!AI43</f>
        <v>0</v>
      </c>
      <c r="Y19" s="235">
        <f>+'24-03-315 Ind. Proy'!AJ43</f>
        <v>0</v>
      </c>
    </row>
    <row r="20" spans="1:25" s="45" customFormat="1" ht="24.75" customHeight="1" x14ac:dyDescent="0.25">
      <c r="A20" s="49" t="s">
        <v>64</v>
      </c>
      <c r="B20" s="10">
        <f>+'24-03-315 Ind. Proy'!J46</f>
        <v>0</v>
      </c>
      <c r="C20" s="10">
        <f>+'24-03-315 Ind. Proy'!K46</f>
        <v>0</v>
      </c>
      <c r="D20" s="10">
        <f>+'24-03-315 Ind. Proy'!M46</f>
        <v>0</v>
      </c>
      <c r="E20" s="10">
        <f>+'24-03-315 Ind. Proy'!N46</f>
        <v>0</v>
      </c>
      <c r="F20" s="10">
        <f>+'24-03-315 Ind. Proy'!O46</f>
        <v>0</v>
      </c>
      <c r="G20" s="10">
        <f>+'24-03-315 Ind. Proy'!R46</f>
        <v>0</v>
      </c>
      <c r="H20" s="10">
        <f>+'24-03-315 Ind. Proy'!S46</f>
        <v>0</v>
      </c>
      <c r="I20" s="10">
        <f>+'24-03-315 Ind. Proy'!T46</f>
        <v>0</v>
      </c>
      <c r="J20" s="10">
        <f>+'24-03-315 Ind. Proy'!U46</f>
        <v>0</v>
      </c>
      <c r="K20" s="10">
        <f>+'24-03-315 Ind. Proy'!V46</f>
        <v>0</v>
      </c>
      <c r="L20" s="10">
        <f>+'24-03-315 Ind. Proy'!W46</f>
        <v>0</v>
      </c>
      <c r="M20" s="10">
        <f>+'24-03-315 Ind. Proy'!X46</f>
        <v>0</v>
      </c>
      <c r="N20" s="10">
        <f>+'24-03-315 Ind. Proy'!Y46</f>
        <v>0</v>
      </c>
      <c r="O20" s="10">
        <f>+'24-03-315 Ind. Proy'!Z46</f>
        <v>0</v>
      </c>
      <c r="P20" s="10">
        <f>+'24-03-315 Ind. Proy'!AA46</f>
        <v>0</v>
      </c>
      <c r="Q20" s="10">
        <f>+'24-03-315 Ind. Proy'!AB46</f>
        <v>0</v>
      </c>
      <c r="R20" s="10">
        <f>+'24-03-315 Ind. Proy'!AC46</f>
        <v>0</v>
      </c>
      <c r="S20" s="10">
        <f>+'24-03-315 Ind. Proy'!AD46</f>
        <v>0</v>
      </c>
      <c r="T20" s="10">
        <f>+'24-03-315 Ind. Proy'!AE46</f>
        <v>0</v>
      </c>
      <c r="U20" s="10">
        <f>+'24-03-315 Ind. Proy'!AF46</f>
        <v>0</v>
      </c>
      <c r="V20" s="10">
        <f>+'24-03-315 Ind. Proy'!AG46</f>
        <v>0</v>
      </c>
      <c r="W20" s="10">
        <f>+'24-03-315 Ind. Proy'!AH46</f>
        <v>0</v>
      </c>
      <c r="X20" s="235">
        <f>+'24-03-315 Ind. Proy'!AI46</f>
        <v>0</v>
      </c>
      <c r="Y20" s="235">
        <f>+'24-03-315 Ind. Proy'!AJ46</f>
        <v>0</v>
      </c>
    </row>
    <row r="21" spans="1:25" s="45" customFormat="1" ht="24.75" customHeight="1" x14ac:dyDescent="0.25">
      <c r="A21" s="49" t="s">
        <v>66</v>
      </c>
      <c r="B21" s="10">
        <f>+'24-03-315 Ind. Proy'!J49</f>
        <v>0</v>
      </c>
      <c r="C21" s="10">
        <f>+'24-03-315 Ind. Proy'!K49</f>
        <v>0</v>
      </c>
      <c r="D21" s="10">
        <f>+'24-03-315 Ind. Proy'!M49</f>
        <v>0</v>
      </c>
      <c r="E21" s="10">
        <f>+'24-03-315 Ind. Proy'!N49</f>
        <v>0</v>
      </c>
      <c r="F21" s="10">
        <f>+'24-03-315 Ind. Proy'!O49</f>
        <v>0</v>
      </c>
      <c r="G21" s="10">
        <f>+'24-03-315 Ind. Proy'!R49</f>
        <v>0</v>
      </c>
      <c r="H21" s="10">
        <f>+'24-03-315 Ind. Proy'!S49</f>
        <v>0</v>
      </c>
      <c r="I21" s="10">
        <f>+'24-03-315 Ind. Proy'!T49</f>
        <v>0</v>
      </c>
      <c r="J21" s="10">
        <f>+'24-03-315 Ind. Proy'!U49</f>
        <v>0</v>
      </c>
      <c r="K21" s="10">
        <f>+'24-03-315 Ind. Proy'!V49</f>
        <v>0</v>
      </c>
      <c r="L21" s="10">
        <f>+'24-03-315 Ind. Proy'!W49</f>
        <v>0</v>
      </c>
      <c r="M21" s="10">
        <f>+'24-03-315 Ind. Proy'!X49</f>
        <v>0</v>
      </c>
      <c r="N21" s="10">
        <f>+'24-03-315 Ind. Proy'!Y49</f>
        <v>0</v>
      </c>
      <c r="O21" s="10">
        <f>+'24-03-315 Ind. Proy'!Z49</f>
        <v>0</v>
      </c>
      <c r="P21" s="10">
        <f>+'24-03-315 Ind. Proy'!AA49</f>
        <v>0</v>
      </c>
      <c r="Q21" s="10">
        <f>+'24-03-315 Ind. Proy'!AB49</f>
        <v>0</v>
      </c>
      <c r="R21" s="10">
        <f>+'24-03-315 Ind. Proy'!AC49</f>
        <v>0</v>
      </c>
      <c r="S21" s="10">
        <f>+'24-03-315 Ind. Proy'!AD49</f>
        <v>0</v>
      </c>
      <c r="T21" s="10">
        <f>+'24-03-315 Ind. Proy'!AE49</f>
        <v>0</v>
      </c>
      <c r="U21" s="10">
        <f>+'24-03-315 Ind. Proy'!AF49</f>
        <v>0</v>
      </c>
      <c r="V21" s="10">
        <f>+'24-03-315 Ind. Proy'!AG49</f>
        <v>0</v>
      </c>
      <c r="W21" s="10">
        <f>+'24-03-315 Ind. Proy'!AH49</f>
        <v>0</v>
      </c>
      <c r="X21" s="235">
        <f>+'24-03-315 Ind. Proy'!AI49</f>
        <v>0</v>
      </c>
      <c r="Y21" s="235">
        <f>+'24-03-315 Ind. Proy'!AJ49</f>
        <v>0</v>
      </c>
    </row>
    <row r="22" spans="1:25" s="45" customFormat="1" ht="24.75" customHeight="1" x14ac:dyDescent="0.25">
      <c r="A22" s="49" t="s">
        <v>91</v>
      </c>
      <c r="B22" s="10">
        <f>+'24-03-315 Ind. Proy'!J52</f>
        <v>0</v>
      </c>
      <c r="C22" s="10">
        <f>+'24-03-315 Ind. Proy'!K52</f>
        <v>0</v>
      </c>
      <c r="D22" s="10">
        <f>+'24-03-315 Ind. Proy'!M52</f>
        <v>0</v>
      </c>
      <c r="E22" s="10">
        <f>+'24-03-315 Ind. Proy'!N52</f>
        <v>0</v>
      </c>
      <c r="F22" s="10">
        <f>+'24-03-315 Ind. Proy'!O52</f>
        <v>0</v>
      </c>
      <c r="G22" s="10">
        <f>+'24-03-315 Ind. Proy'!R50</f>
        <v>0</v>
      </c>
      <c r="H22" s="10">
        <f>+'24-03-315 Ind. Proy'!S50</f>
        <v>0</v>
      </c>
      <c r="I22" s="10">
        <f>+'24-03-315 Ind. Proy'!T50</f>
        <v>0</v>
      </c>
      <c r="J22" s="10">
        <f>+'24-03-315 Ind. Proy'!U52</f>
        <v>0</v>
      </c>
      <c r="K22" s="10">
        <f>+'24-03-315 Ind. Proy'!V50</f>
        <v>0</v>
      </c>
      <c r="L22" s="10">
        <f>+'24-03-315 Ind. Proy'!W50</f>
        <v>0</v>
      </c>
      <c r="M22" s="10">
        <f>+'24-03-315 Ind. Proy'!X50</f>
        <v>0</v>
      </c>
      <c r="N22" s="10">
        <f>+'24-03-315 Ind. Proy'!Y52</f>
        <v>0</v>
      </c>
      <c r="O22" s="10">
        <f>+'24-03-315 Ind. Proy'!Z50</f>
        <v>0</v>
      </c>
      <c r="P22" s="10">
        <f>+'24-03-315 Ind. Proy'!AA50</f>
        <v>0</v>
      </c>
      <c r="Q22" s="10">
        <f>+'24-03-315 Ind. Proy'!AB50</f>
        <v>0</v>
      </c>
      <c r="R22" s="10">
        <f>+'24-03-315 Ind. Proy'!AC50</f>
        <v>0</v>
      </c>
      <c r="S22" s="10">
        <f>+'24-03-315 Ind. Proy'!AD50</f>
        <v>0</v>
      </c>
      <c r="T22" s="10">
        <f>+'24-03-315 Ind. Proy'!AE50</f>
        <v>0</v>
      </c>
      <c r="U22" s="10">
        <f>+'24-03-315 Ind. Proy'!AF50</f>
        <v>0</v>
      </c>
      <c r="V22" s="10">
        <f>+'24-03-315 Ind. Proy'!AG50</f>
        <v>0</v>
      </c>
      <c r="W22" s="10">
        <f>+'24-03-315 Ind. Proy'!AH52</f>
        <v>0</v>
      </c>
      <c r="X22" s="235">
        <f>+'24-03-315 Ind. Proy'!AI52</f>
        <v>0</v>
      </c>
      <c r="Y22" s="235">
        <f>+'24-03-315 Ind. Proy'!AJ52</f>
        <v>0</v>
      </c>
    </row>
    <row r="23" spans="1:25" s="45" customFormat="1" ht="24.75" customHeight="1" x14ac:dyDescent="0.25">
      <c r="A23" s="49" t="s">
        <v>68</v>
      </c>
      <c r="B23" s="10">
        <f>+'24-03-315 Ind. Proy'!J55</f>
        <v>0</v>
      </c>
      <c r="C23" s="10">
        <f>+'24-03-315 Ind. Proy'!K55</f>
        <v>0</v>
      </c>
      <c r="D23" s="10">
        <f>+'24-03-315 Ind. Proy'!M55</f>
        <v>0</v>
      </c>
      <c r="E23" s="10">
        <f>+'24-03-315 Ind. Proy'!N55</f>
        <v>0</v>
      </c>
      <c r="F23" s="10">
        <f>+'24-03-315 Ind. Proy'!O55</f>
        <v>0</v>
      </c>
      <c r="G23" s="10">
        <f>+'24-03-315 Ind. Proy'!R55</f>
        <v>0</v>
      </c>
      <c r="H23" s="10">
        <f>+'24-03-315 Ind. Proy'!S55</f>
        <v>0</v>
      </c>
      <c r="I23" s="10">
        <f>+'24-03-315 Ind. Proy'!T55</f>
        <v>0</v>
      </c>
      <c r="J23" s="10">
        <f>+'24-03-315 Ind. Proy'!U55</f>
        <v>0</v>
      </c>
      <c r="K23" s="10">
        <f>+'24-03-315 Ind. Proy'!V55</f>
        <v>0</v>
      </c>
      <c r="L23" s="10">
        <f>+'24-03-315 Ind. Proy'!W55</f>
        <v>0</v>
      </c>
      <c r="M23" s="10">
        <f>+'24-03-315 Ind. Proy'!X55</f>
        <v>0</v>
      </c>
      <c r="N23" s="10">
        <f>+'24-03-315 Ind. Proy'!Y55</f>
        <v>0</v>
      </c>
      <c r="O23" s="10">
        <f>+'24-03-315 Ind. Proy'!Z55</f>
        <v>0</v>
      </c>
      <c r="P23" s="10">
        <f>+'24-03-315 Ind. Proy'!AA55</f>
        <v>0</v>
      </c>
      <c r="Q23" s="10">
        <f>+'24-03-315 Ind. Proy'!AB55</f>
        <v>0</v>
      </c>
      <c r="R23" s="10">
        <f>+'24-03-315 Ind. Proy'!AC55</f>
        <v>0</v>
      </c>
      <c r="S23" s="10">
        <f>+'24-03-315 Ind. Proy'!AD55</f>
        <v>0</v>
      </c>
      <c r="T23" s="10">
        <f>+'24-03-315 Ind. Proy'!AE55</f>
        <v>0</v>
      </c>
      <c r="U23" s="10">
        <f>+'24-03-315 Ind. Proy'!AF55</f>
        <v>0</v>
      </c>
      <c r="V23" s="10">
        <f>+'24-03-315 Ind. Proy'!AG55</f>
        <v>0</v>
      </c>
      <c r="W23" s="10">
        <f>+'24-03-315 Ind. Proy'!AH55</f>
        <v>0</v>
      </c>
      <c r="X23" s="235">
        <f>+'24-03-315 Ind. Proy'!AI55</f>
        <v>0</v>
      </c>
      <c r="Y23" s="235">
        <f>+'24-03-315 Ind. Proy'!AJ55</f>
        <v>0</v>
      </c>
    </row>
    <row r="24" spans="1:25" s="45" customFormat="1" ht="24.75" customHeight="1" x14ac:dyDescent="0.25">
      <c r="A24" s="50" t="s">
        <v>70</v>
      </c>
      <c r="B24" s="10">
        <f>+'24-03-315 Ind. Proy'!J64</f>
        <v>1469064000</v>
      </c>
      <c r="C24" s="10">
        <f>+'24-03-315 Ind. Proy'!K64</f>
        <v>588433556</v>
      </c>
      <c r="D24" s="10">
        <f>+'24-03-315 Ind. Proy'!M64</f>
        <v>0</v>
      </c>
      <c r="E24" s="10">
        <f>+'24-03-315 Ind. Proy'!N64</f>
        <v>0</v>
      </c>
      <c r="F24" s="10">
        <f>+'24-03-315 Ind. Proy'!O64</f>
        <v>0</v>
      </c>
      <c r="G24" s="10">
        <f>+'24-03-315 Ind. Proy'!R64</f>
        <v>14724000</v>
      </c>
      <c r="H24" s="10">
        <f>+'24-03-315 Ind. Proy'!S64</f>
        <v>14796380</v>
      </c>
      <c r="I24" s="10">
        <f>+'24-03-315 Ind. Proy'!T64</f>
        <v>14789655</v>
      </c>
      <c r="J24" s="10">
        <f>+'24-03-315 Ind. Proy'!U64</f>
        <v>44310035</v>
      </c>
      <c r="K24" s="10">
        <f>+'24-03-315 Ind. Proy'!V64</f>
        <v>0</v>
      </c>
      <c r="L24" s="10">
        <f>+'24-03-315 Ind. Proy'!W64</f>
        <v>0</v>
      </c>
      <c r="M24" s="10">
        <f>+'24-03-315 Ind. Proy'!X64</f>
        <v>0</v>
      </c>
      <c r="N24" s="10">
        <f>+'24-03-315 Ind. Proy'!Y64</f>
        <v>0</v>
      </c>
      <c r="O24" s="10">
        <f>+'24-03-315 Ind. Proy'!Z64</f>
        <v>0</v>
      </c>
      <c r="P24" s="10">
        <f>+'24-03-315 Ind. Proy'!AA64</f>
        <v>0</v>
      </c>
      <c r="Q24" s="10">
        <f>+'24-03-315 Ind. Proy'!AB64</f>
        <v>0</v>
      </c>
      <c r="R24" s="10">
        <f>+'24-03-315 Ind. Proy'!AC64</f>
        <v>0</v>
      </c>
      <c r="S24" s="10">
        <f>+'24-03-315 Ind. Proy'!AD64</f>
        <v>0</v>
      </c>
      <c r="T24" s="10">
        <f>+'24-03-315 Ind. Proy'!AE64</f>
        <v>0</v>
      </c>
      <c r="U24" s="10">
        <f>+'24-03-315 Ind. Proy'!AF64</f>
        <v>0</v>
      </c>
      <c r="V24" s="10">
        <f>+'24-03-315 Ind. Proy'!AG64</f>
        <v>0</v>
      </c>
      <c r="W24" s="10">
        <f>+'24-03-315 Ind. Proy'!AH64</f>
        <v>44310035</v>
      </c>
      <c r="X24" s="235">
        <f>+'24-03-315 Ind. Proy'!AI64</f>
        <v>3.0162086199103648E-2</v>
      </c>
      <c r="Y24" s="235">
        <f>+'24-03-315 Ind. Proy'!AJ64</f>
        <v>1</v>
      </c>
    </row>
    <row r="25" spans="1:25" ht="20.45" customHeight="1" x14ac:dyDescent="0.25">
      <c r="A25" s="465" t="str">
        <f>"TOTAL ASIG."&amp;" "&amp;$A$5</f>
        <v>TOTAL ASIG. 24-03-315 "Elige Vivir Sano"</v>
      </c>
      <c r="B25" s="466">
        <f t="shared" ref="B25:W25" si="0">SUM(B8:B24)</f>
        <v>1469064000</v>
      </c>
      <c r="C25" s="466">
        <f t="shared" si="0"/>
        <v>588433556</v>
      </c>
      <c r="D25" s="466">
        <f t="shared" si="0"/>
        <v>0</v>
      </c>
      <c r="E25" s="466">
        <f>SUM(E8:E24)</f>
        <v>0</v>
      </c>
      <c r="F25" s="466">
        <f t="shared" si="0"/>
        <v>0</v>
      </c>
      <c r="G25" s="466">
        <f t="shared" si="0"/>
        <v>14724000</v>
      </c>
      <c r="H25" s="466">
        <f t="shared" si="0"/>
        <v>14796380</v>
      </c>
      <c r="I25" s="466">
        <f t="shared" si="0"/>
        <v>14789655</v>
      </c>
      <c r="J25" s="466">
        <f t="shared" si="0"/>
        <v>44310035</v>
      </c>
      <c r="K25" s="466">
        <f t="shared" si="0"/>
        <v>0</v>
      </c>
      <c r="L25" s="466">
        <f t="shared" si="0"/>
        <v>0</v>
      </c>
      <c r="M25" s="466">
        <f t="shared" si="0"/>
        <v>0</v>
      </c>
      <c r="N25" s="466">
        <f t="shared" si="0"/>
        <v>0</v>
      </c>
      <c r="O25" s="466">
        <f t="shared" si="0"/>
        <v>0</v>
      </c>
      <c r="P25" s="466">
        <f t="shared" si="0"/>
        <v>0</v>
      </c>
      <c r="Q25" s="466">
        <f t="shared" si="0"/>
        <v>0</v>
      </c>
      <c r="R25" s="466">
        <f t="shared" si="0"/>
        <v>0</v>
      </c>
      <c r="S25" s="466">
        <f t="shared" si="0"/>
        <v>0</v>
      </c>
      <c r="T25" s="466">
        <f t="shared" si="0"/>
        <v>0</v>
      </c>
      <c r="U25" s="466">
        <f t="shared" si="0"/>
        <v>0</v>
      </c>
      <c r="V25" s="466">
        <f t="shared" si="0"/>
        <v>0</v>
      </c>
      <c r="W25" s="466">
        <f t="shared" si="0"/>
        <v>44310035</v>
      </c>
      <c r="X25" s="467">
        <f>+'24-03-315 Ind. Proy'!AI65</f>
        <v>3.0162086199103648E-2</v>
      </c>
      <c r="Y25" s="467">
        <f>'24-03-315 Ind. Proy'!AJ65</f>
        <v>1</v>
      </c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1:25" x14ac:dyDescent="0.25">
      <c r="B33" s="46"/>
      <c r="G33" s="46"/>
      <c r="H33" s="46"/>
      <c r="I33" s="46"/>
      <c r="K33" s="46"/>
      <c r="L33" s="46"/>
      <c r="M33" s="46"/>
      <c r="O33" s="46"/>
      <c r="P33" s="46"/>
      <c r="Q33" s="46"/>
      <c r="S33" s="46"/>
      <c r="T33" s="46"/>
      <c r="U33" s="46"/>
    </row>
    <row r="34" spans="1:25" x14ac:dyDescent="0.25">
      <c r="A34" s="110"/>
      <c r="B34" s="46"/>
      <c r="G34" s="46"/>
      <c r="H34" s="46"/>
      <c r="I34" s="46"/>
      <c r="K34" s="46"/>
      <c r="L34" s="46"/>
      <c r="M34" s="46"/>
      <c r="O34" s="46"/>
      <c r="P34" s="46"/>
      <c r="Q34" s="46"/>
      <c r="S34" s="46"/>
      <c r="T34" s="46"/>
      <c r="U34" s="46"/>
      <c r="V34" s="110"/>
      <c r="W34" s="110"/>
      <c r="X34" s="111"/>
      <c r="Y34" s="111"/>
    </row>
    <row r="35" spans="1:25" x14ac:dyDescent="0.25">
      <c r="A35" s="110"/>
      <c r="B35" s="46"/>
      <c r="G35" s="46"/>
      <c r="H35" s="46"/>
      <c r="I35" s="46"/>
      <c r="K35" s="46"/>
      <c r="L35" s="46"/>
      <c r="M35" s="46"/>
      <c r="O35" s="46"/>
      <c r="P35" s="46"/>
      <c r="Q35" s="46"/>
      <c r="S35" s="46"/>
      <c r="T35" s="46"/>
      <c r="U35" s="46"/>
      <c r="V35" s="110"/>
      <c r="W35" s="110"/>
      <c r="X35" s="111"/>
      <c r="Y35" s="111"/>
    </row>
    <row r="36" spans="1:25" x14ac:dyDescent="0.25">
      <c r="A36" s="110"/>
      <c r="B36" s="46"/>
      <c r="G36" s="46"/>
      <c r="H36" s="46"/>
      <c r="I36" s="46"/>
      <c r="K36" s="46"/>
      <c r="L36" s="46"/>
      <c r="M36" s="46"/>
      <c r="O36" s="46"/>
      <c r="P36" s="46"/>
      <c r="Q36" s="46"/>
      <c r="S36" s="46"/>
      <c r="T36" s="46"/>
      <c r="U36" s="46"/>
      <c r="V36" s="110"/>
      <c r="W36" s="110"/>
      <c r="X36" s="111"/>
      <c r="Y36" s="111"/>
    </row>
    <row r="37" spans="1:25" x14ac:dyDescent="0.25">
      <c r="A37" s="110"/>
      <c r="B37" s="46"/>
      <c r="G37" s="46"/>
      <c r="H37" s="46"/>
      <c r="I37" s="46"/>
      <c r="K37" s="46"/>
      <c r="L37" s="46"/>
      <c r="M37" s="46"/>
      <c r="O37" s="46"/>
      <c r="P37" s="46"/>
      <c r="Q37" s="46"/>
      <c r="S37" s="46"/>
      <c r="T37" s="46"/>
      <c r="U37" s="46"/>
      <c r="V37" s="110"/>
      <c r="W37" s="110"/>
      <c r="X37" s="111"/>
      <c r="Y37" s="111"/>
    </row>
    <row r="38" spans="1:25" x14ac:dyDescent="0.25">
      <c r="A38" s="110"/>
      <c r="B38" s="46"/>
      <c r="G38" s="46"/>
      <c r="H38" s="46"/>
      <c r="I38" s="46"/>
      <c r="K38" s="46"/>
      <c r="L38" s="46"/>
      <c r="M38" s="46"/>
      <c r="O38" s="46"/>
      <c r="P38" s="46"/>
      <c r="Q38" s="46"/>
      <c r="S38" s="46"/>
      <c r="T38" s="46"/>
      <c r="U38" s="46"/>
      <c r="V38" s="110"/>
      <c r="W38" s="110"/>
      <c r="X38" s="111"/>
      <c r="Y38" s="111"/>
    </row>
    <row r="39" spans="1:25" x14ac:dyDescent="0.25">
      <c r="A39" s="110"/>
      <c r="B39" s="46"/>
      <c r="G39" s="46"/>
      <c r="H39" s="46"/>
      <c r="I39" s="46"/>
      <c r="K39" s="46"/>
      <c r="L39" s="46"/>
      <c r="M39" s="46"/>
      <c r="O39" s="46"/>
      <c r="P39" s="46"/>
      <c r="Q39" s="46"/>
      <c r="S39" s="46"/>
      <c r="T39" s="46"/>
      <c r="U39" s="46"/>
      <c r="V39" s="110"/>
      <c r="W39" s="110"/>
      <c r="X39" s="111"/>
      <c r="Y39" s="111"/>
    </row>
    <row r="40" spans="1:25" x14ac:dyDescent="0.25">
      <c r="A40" s="110"/>
      <c r="B40" s="46"/>
      <c r="G40" s="46"/>
      <c r="H40" s="46"/>
      <c r="I40" s="46"/>
      <c r="K40" s="46"/>
      <c r="L40" s="46"/>
      <c r="M40" s="46"/>
      <c r="O40" s="46"/>
      <c r="P40" s="46"/>
      <c r="Q40" s="46"/>
      <c r="S40" s="46"/>
      <c r="T40" s="46"/>
      <c r="U40" s="46"/>
      <c r="V40" s="110"/>
      <c r="W40" s="110"/>
      <c r="X40" s="111"/>
      <c r="Y40" s="111"/>
    </row>
    <row r="41" spans="1:25" x14ac:dyDescent="0.25">
      <c r="A41" s="110"/>
      <c r="B41" s="46"/>
      <c r="G41" s="46"/>
      <c r="H41" s="46"/>
      <c r="I41" s="46"/>
      <c r="K41" s="46"/>
      <c r="L41" s="46"/>
      <c r="M41" s="46"/>
      <c r="O41" s="46"/>
      <c r="P41" s="46"/>
      <c r="Q41" s="46"/>
      <c r="S41" s="46"/>
      <c r="T41" s="46"/>
      <c r="U41" s="46"/>
      <c r="V41" s="110"/>
      <c r="W41" s="110"/>
      <c r="X41" s="111"/>
      <c r="Y41" s="111"/>
    </row>
    <row r="42" spans="1:25" x14ac:dyDescent="0.25">
      <c r="A42" s="110"/>
      <c r="B42" s="46"/>
      <c r="G42" s="46"/>
      <c r="H42" s="46"/>
      <c r="I42" s="46"/>
      <c r="K42" s="46"/>
      <c r="L42" s="46"/>
      <c r="M42" s="46"/>
      <c r="O42" s="46"/>
      <c r="P42" s="46"/>
      <c r="Q42" s="46"/>
      <c r="S42" s="46"/>
      <c r="T42" s="46"/>
      <c r="U42" s="46"/>
      <c r="V42" s="110"/>
      <c r="W42" s="110"/>
      <c r="X42" s="111"/>
      <c r="Y42" s="111"/>
    </row>
  </sheetData>
  <mergeCells count="24">
    <mergeCell ref="AI6:AJ6"/>
    <mergeCell ref="C6:C7"/>
    <mergeCell ref="D6:F6"/>
    <mergeCell ref="G6:I6"/>
    <mergeCell ref="K6:M6"/>
    <mergeCell ref="N6:N7"/>
    <mergeCell ref="Z6:AB6"/>
    <mergeCell ref="O6:Q6"/>
    <mergeCell ref="R6:R7"/>
    <mergeCell ref="V6:V7"/>
    <mergeCell ref="W6:W7"/>
    <mergeCell ref="J6:J7"/>
    <mergeCell ref="X6:Y6"/>
    <mergeCell ref="AC6:AC7"/>
    <mergeCell ref="AD6:AF6"/>
    <mergeCell ref="AG6:AG7"/>
    <mergeCell ref="A1:Y1"/>
    <mergeCell ref="A2:Y2"/>
    <mergeCell ref="A3:Y3"/>
    <mergeCell ref="A4:Y4"/>
    <mergeCell ref="AH6:AH7"/>
    <mergeCell ref="A5:Y5"/>
    <mergeCell ref="A6:A7"/>
    <mergeCell ref="B6:B7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  <pageSetUpPr fitToPage="1"/>
  </sheetPr>
  <dimension ref="A1:IY801"/>
  <sheetViews>
    <sheetView topLeftCell="A687" zoomScale="90" zoomScaleNormal="90" workbookViewId="0">
      <selection activeCell="E711" sqref="E711"/>
    </sheetView>
  </sheetViews>
  <sheetFormatPr baseColWidth="10" defaultColWidth="11.42578125" defaultRowHeight="12.75" outlineLevelRow="1" outlineLevelCol="2" x14ac:dyDescent="0.25"/>
  <cols>
    <col min="1" max="1" width="3.5703125" style="16" customWidth="1"/>
    <col min="2" max="2" width="13.28515625" style="16" hidden="1" customWidth="1"/>
    <col min="3" max="3" width="11.85546875" style="129" customWidth="1"/>
    <col min="4" max="4" width="10.42578125" style="124" bestFit="1" customWidth="1"/>
    <col min="5" max="5" width="32.140625" style="131" customWidth="1"/>
    <col min="6" max="6" width="27" style="15" customWidth="1"/>
    <col min="7" max="7" width="11.140625" style="15" customWidth="1"/>
    <col min="8" max="9" width="11.140625" style="16" hidden="1" customWidth="1"/>
    <col min="10" max="10" width="17.5703125" style="16" customWidth="1"/>
    <col min="11" max="11" width="14.42578125" style="13" customWidth="1"/>
    <col min="12" max="12" width="13.5703125" style="46" customWidth="1"/>
    <col min="13" max="13" width="10.42578125" style="15" hidden="1" customWidth="1"/>
    <col min="14" max="14" width="10.42578125" style="16" hidden="1" customWidth="1"/>
    <col min="15" max="15" width="10.7109375" style="16" hidden="1" customWidth="1"/>
    <col min="16" max="16" width="13" style="16" hidden="1" customWidth="1"/>
    <col min="17" max="17" width="10.5703125" style="16" hidden="1" customWidth="1"/>
    <col min="18" max="18" width="13.7109375" style="47" customWidth="1" outlineLevel="1"/>
    <col min="19" max="20" width="13.7109375" style="13" customWidth="1" outlineLevel="1"/>
    <col min="21" max="21" width="16.140625" style="13" customWidth="1"/>
    <col min="22" max="22" width="13.7109375" style="13" hidden="1" customWidth="1" outlineLevel="1"/>
    <col min="23" max="24" width="13.7109375" style="13" hidden="1" customWidth="1" outlineLevel="2"/>
    <col min="25" max="25" width="16.140625" style="13" hidden="1" customWidth="1" collapsed="1"/>
    <col min="26" max="28" width="12.140625" style="13" hidden="1" customWidth="1" outlineLevel="1"/>
    <col min="29" max="29" width="16.140625" style="13" hidden="1" customWidth="1" collapsed="1"/>
    <col min="30" max="32" width="12.140625" style="13" hidden="1" customWidth="1" outlineLevel="1"/>
    <col min="33" max="33" width="16.140625" style="13" hidden="1" customWidth="1" collapsed="1"/>
    <col min="34" max="34" width="13.5703125" style="13" customWidth="1"/>
    <col min="35" max="35" width="10.28515625" style="14" bestFit="1" customWidth="1"/>
    <col min="36" max="36" width="11.140625" style="14" customWidth="1"/>
    <col min="37" max="43" width="11.42578125" style="15"/>
    <col min="44" max="66" width="11.42578125" style="110"/>
    <col min="67" max="16384" width="11.42578125" style="15"/>
  </cols>
  <sheetData>
    <row r="1" spans="1:66" s="12" customFormat="1" ht="16.5" customHeight="1" x14ac:dyDescent="0.25">
      <c r="A1" s="552" t="s">
        <v>78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</row>
    <row r="2" spans="1:66" s="12" customFormat="1" ht="16.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  <c r="Z2" s="553"/>
      <c r="AA2" s="553"/>
      <c r="AB2" s="553"/>
      <c r="AC2" s="553"/>
      <c r="AD2" s="553"/>
      <c r="AE2" s="553"/>
      <c r="AF2" s="553"/>
      <c r="AG2" s="553"/>
      <c r="AH2" s="553"/>
      <c r="AI2" s="553"/>
      <c r="AJ2" s="553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</row>
    <row r="3" spans="1:66" s="12" customFormat="1" ht="16.5" customHeight="1" x14ac:dyDescent="0.25">
      <c r="A3" s="554" t="str">
        <f>'24-01-321 Ind. Proy'!A3:AJ3</f>
        <v>EJECUCIÓN AL 31 DE MARZO DE 2021</v>
      </c>
      <c r="B3" s="554"/>
      <c r="C3" s="554"/>
      <c r="D3" s="554"/>
      <c r="E3" s="554"/>
      <c r="F3" s="554"/>
      <c r="G3" s="554"/>
      <c r="H3" s="554"/>
      <c r="I3" s="554"/>
      <c r="J3" s="554"/>
      <c r="K3" s="554"/>
      <c r="L3" s="554"/>
      <c r="M3" s="554"/>
      <c r="N3" s="554"/>
      <c r="O3" s="554"/>
      <c r="P3" s="554"/>
      <c r="Q3" s="554"/>
      <c r="R3" s="554"/>
      <c r="S3" s="554"/>
      <c r="T3" s="554"/>
      <c r="U3" s="554"/>
      <c r="V3" s="554"/>
      <c r="W3" s="554"/>
      <c r="X3" s="554"/>
      <c r="Y3" s="554"/>
      <c r="Z3" s="554"/>
      <c r="AA3" s="554"/>
      <c r="AB3" s="554"/>
      <c r="AC3" s="554"/>
      <c r="AD3" s="554"/>
      <c r="AE3" s="554"/>
      <c r="AF3" s="554"/>
      <c r="AG3" s="554"/>
      <c r="AH3" s="554"/>
      <c r="AI3" s="554"/>
      <c r="AJ3" s="554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</row>
    <row r="4" spans="1:66" s="12" customFormat="1" ht="16.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</row>
    <row r="5" spans="1:66" s="110" customFormat="1" ht="17.25" customHeight="1" x14ac:dyDescent="0.25">
      <c r="A5" s="556" t="s">
        <v>79</v>
      </c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7"/>
      <c r="Y5" s="557"/>
      <c r="Z5" s="557"/>
      <c r="AA5" s="557"/>
      <c r="AB5" s="557"/>
      <c r="AC5" s="557"/>
      <c r="AD5" s="557"/>
      <c r="AE5" s="557"/>
      <c r="AF5" s="557"/>
      <c r="AG5" s="557"/>
      <c r="AH5" s="557"/>
      <c r="AI5" s="557"/>
      <c r="AJ5" s="558"/>
      <c r="AK5" s="145"/>
    </row>
    <row r="6" spans="1:66" s="115" customFormat="1" ht="19.149999999999999" customHeight="1" x14ac:dyDescent="0.25">
      <c r="A6" s="562" t="s">
        <v>1</v>
      </c>
      <c r="B6" s="563" t="s">
        <v>76</v>
      </c>
      <c r="C6" s="563" t="s">
        <v>21</v>
      </c>
      <c r="D6" s="563" t="s">
        <v>3</v>
      </c>
      <c r="E6" s="562" t="s">
        <v>4</v>
      </c>
      <c r="F6" s="563" t="s">
        <v>5</v>
      </c>
      <c r="G6" s="562" t="s">
        <v>6</v>
      </c>
      <c r="H6" s="562" t="s">
        <v>7</v>
      </c>
      <c r="I6" s="562"/>
      <c r="J6" s="559" t="s">
        <v>8</v>
      </c>
      <c r="K6" s="559" t="s">
        <v>9</v>
      </c>
      <c r="L6" s="562" t="s">
        <v>104</v>
      </c>
      <c r="M6" s="570" t="s">
        <v>11</v>
      </c>
      <c r="N6" s="571"/>
      <c r="O6" s="572"/>
      <c r="P6" s="562" t="s">
        <v>12</v>
      </c>
      <c r="Q6" s="563" t="s">
        <v>13</v>
      </c>
      <c r="R6" s="565" t="s">
        <v>14</v>
      </c>
      <c r="S6" s="565"/>
      <c r="T6" s="565"/>
      <c r="U6" s="559" t="s">
        <v>15</v>
      </c>
      <c r="V6" s="565" t="s">
        <v>14</v>
      </c>
      <c r="W6" s="565"/>
      <c r="X6" s="565"/>
      <c r="Y6" s="559" t="s">
        <v>16</v>
      </c>
      <c r="Z6" s="570" t="s">
        <v>14</v>
      </c>
      <c r="AA6" s="571"/>
      <c r="AB6" s="572"/>
      <c r="AC6" s="570" t="s">
        <v>17</v>
      </c>
      <c r="AD6" s="565" t="s">
        <v>14</v>
      </c>
      <c r="AE6" s="565"/>
      <c r="AF6" s="565"/>
      <c r="AG6" s="559" t="s">
        <v>18</v>
      </c>
      <c r="AH6" s="624" t="s">
        <v>19</v>
      </c>
      <c r="AI6" s="561" t="s">
        <v>20</v>
      </c>
      <c r="AJ6" s="561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</row>
    <row r="7" spans="1:66" s="115" customFormat="1" ht="25.5" customHeight="1" x14ac:dyDescent="0.25">
      <c r="A7" s="562"/>
      <c r="B7" s="564"/>
      <c r="C7" s="564"/>
      <c r="D7" s="564"/>
      <c r="E7" s="562"/>
      <c r="F7" s="564"/>
      <c r="G7" s="562"/>
      <c r="H7" s="525" t="s">
        <v>22</v>
      </c>
      <c r="I7" s="525" t="s">
        <v>23</v>
      </c>
      <c r="J7" s="560"/>
      <c r="K7" s="560"/>
      <c r="L7" s="562"/>
      <c r="M7" s="526" t="s">
        <v>24</v>
      </c>
      <c r="N7" s="526" t="s">
        <v>25</v>
      </c>
      <c r="O7" s="526" t="s">
        <v>26</v>
      </c>
      <c r="P7" s="562"/>
      <c r="Q7" s="564"/>
      <c r="R7" s="526" t="s">
        <v>27</v>
      </c>
      <c r="S7" s="526" t="s">
        <v>28</v>
      </c>
      <c r="T7" s="526" t="s">
        <v>29</v>
      </c>
      <c r="U7" s="560"/>
      <c r="V7" s="526" t="s">
        <v>30</v>
      </c>
      <c r="W7" s="526" t="s">
        <v>94</v>
      </c>
      <c r="X7" s="526" t="s">
        <v>93</v>
      </c>
      <c r="Y7" s="560"/>
      <c r="Z7" s="526" t="s">
        <v>32</v>
      </c>
      <c r="AA7" s="526" t="s">
        <v>33</v>
      </c>
      <c r="AB7" s="526" t="s">
        <v>34</v>
      </c>
      <c r="AC7" s="626"/>
      <c r="AD7" s="526" t="s">
        <v>35</v>
      </c>
      <c r="AE7" s="526" t="s">
        <v>36</v>
      </c>
      <c r="AF7" s="526" t="s">
        <v>37</v>
      </c>
      <c r="AG7" s="560"/>
      <c r="AH7" s="625"/>
      <c r="AI7" s="527" t="s">
        <v>38</v>
      </c>
      <c r="AJ7" s="525" t="s">
        <v>39</v>
      </c>
      <c r="AK7" s="109"/>
      <c r="AL7" s="109"/>
      <c r="AM7" s="109"/>
      <c r="AN7" s="109"/>
      <c r="AO7" s="109"/>
      <c r="AP7" s="109"/>
      <c r="AQ7" s="109"/>
      <c r="AR7" s="109"/>
      <c r="AS7" s="109"/>
      <c r="AT7" s="109"/>
      <c r="AU7" s="109"/>
      <c r="AV7" s="109"/>
      <c r="AW7" s="109"/>
      <c r="AX7" s="109"/>
      <c r="AY7" s="109"/>
      <c r="AZ7" s="109"/>
      <c r="BA7" s="109"/>
      <c r="BB7" s="109"/>
      <c r="BC7" s="109"/>
      <c r="BD7" s="109"/>
      <c r="BE7" s="109"/>
      <c r="BF7" s="109"/>
      <c r="BG7" s="109"/>
      <c r="BH7" s="109"/>
      <c r="BI7" s="109"/>
      <c r="BJ7" s="109"/>
      <c r="BK7" s="109"/>
      <c r="BL7" s="109"/>
      <c r="BM7" s="109"/>
      <c r="BN7" s="109"/>
    </row>
    <row r="8" spans="1:66" ht="12.75" customHeight="1" x14ac:dyDescent="0.25">
      <c r="A8" s="605" t="s">
        <v>40</v>
      </c>
      <c r="B8" s="597"/>
      <c r="C8" s="597"/>
      <c r="D8" s="597"/>
      <c r="E8" s="598"/>
      <c r="F8" s="146"/>
      <c r="G8" s="17"/>
      <c r="H8" s="18"/>
      <c r="I8" s="19"/>
      <c r="J8" s="576">
        <v>81725000</v>
      </c>
      <c r="K8" s="370"/>
      <c r="L8" s="20"/>
      <c r="M8" s="21"/>
      <c r="N8" s="22"/>
      <c r="O8" s="22"/>
      <c r="P8" s="22"/>
      <c r="Q8" s="18"/>
      <c r="R8" s="23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66" s="110" customFormat="1" outlineLevel="1" x14ac:dyDescent="0.25">
      <c r="A9" s="25"/>
      <c r="B9" s="26"/>
      <c r="C9" s="114"/>
      <c r="D9" s="82"/>
      <c r="E9" s="220"/>
      <c r="F9" s="152"/>
      <c r="G9" s="114"/>
      <c r="H9" s="271"/>
      <c r="I9" s="28"/>
      <c r="J9" s="623"/>
      <c r="K9" s="75">
        <v>19756</v>
      </c>
      <c r="L9" s="289" t="s">
        <v>113</v>
      </c>
      <c r="M9" s="199"/>
      <c r="N9" s="31"/>
      <c r="O9" s="31"/>
      <c r="P9" s="31"/>
      <c r="Q9" s="182"/>
      <c r="R9" s="410"/>
      <c r="S9" s="77"/>
      <c r="T9" s="77">
        <v>19756</v>
      </c>
      <c r="U9" s="274">
        <f t="shared" ref="U9" si="0">SUM(R9:T9)</f>
        <v>19756</v>
      </c>
      <c r="V9" s="373"/>
      <c r="W9" s="31"/>
      <c r="X9" s="31"/>
      <c r="Y9" s="275">
        <f t="shared" ref="Y9" si="1">SUM(V9:X9)</f>
        <v>0</v>
      </c>
      <c r="Z9" s="31"/>
      <c r="AA9" s="31"/>
      <c r="AB9" s="31"/>
      <c r="AC9" s="373">
        <f t="shared" ref="AC9" si="2">SUM(Z9:AB9)</f>
        <v>0</v>
      </c>
      <c r="AD9" s="31"/>
      <c r="AE9" s="31"/>
      <c r="AF9" s="31"/>
      <c r="AG9" s="32">
        <f t="shared" ref="AG9" si="3">SUM(AD9:AF9)</f>
        <v>0</v>
      </c>
      <c r="AH9" s="32">
        <f>SUM(U9+Y9+AC9+AG9)</f>
        <v>19756</v>
      </c>
      <c r="AI9" s="33">
        <f t="shared" ref="AI9:AI23" si="4">IF(ISERROR(AH9/$J$8),0,AH9/$J$8)</f>
        <v>2.4173753441419395E-4</v>
      </c>
      <c r="AJ9" s="34">
        <f t="shared" ref="AJ9:AJ23" si="5">IF(ISERROR(AH9/$AH$784),"-",AH9/$AH$784)</f>
        <v>1.7171515539569678E-5</v>
      </c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09"/>
      <c r="BM9" s="109"/>
      <c r="BN9" s="109"/>
    </row>
    <row r="10" spans="1:66" outlineLevel="1" x14ac:dyDescent="0.25">
      <c r="A10" s="25">
        <v>1</v>
      </c>
      <c r="B10" s="26"/>
      <c r="C10" s="114" t="s">
        <v>180</v>
      </c>
      <c r="D10" s="82">
        <v>44246</v>
      </c>
      <c r="E10" s="220" t="s">
        <v>136</v>
      </c>
      <c r="F10" s="152" t="s">
        <v>134</v>
      </c>
      <c r="G10" s="114" t="s">
        <v>135</v>
      </c>
      <c r="H10" s="271"/>
      <c r="I10" s="28"/>
      <c r="J10" s="623"/>
      <c r="K10" s="75">
        <v>31200000</v>
      </c>
      <c r="L10" s="289" t="s">
        <v>112</v>
      </c>
      <c r="M10" s="199"/>
      <c r="N10" s="31"/>
      <c r="O10" s="31"/>
      <c r="P10" s="31"/>
      <c r="Q10" s="178"/>
      <c r="R10" s="411"/>
      <c r="S10" s="77">
        <v>21840000</v>
      </c>
      <c r="T10" s="75"/>
      <c r="U10" s="274">
        <f>SUM(R10:T10)</f>
        <v>21840000</v>
      </c>
      <c r="V10" s="373"/>
      <c r="W10" s="31"/>
      <c r="X10" s="31"/>
      <c r="Y10" s="275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 t="shared" ref="AH10:AH16" si="6">SUM(U10+Y10+AC10+AG10)</f>
        <v>21840000</v>
      </c>
      <c r="AI10" s="33">
        <f>IF(ISERROR(AH10/$J$8),0,AH10/$J$8)</f>
        <v>0.26723768736616704</v>
      </c>
      <c r="AJ10" s="34">
        <f t="shared" si="5"/>
        <v>1.8982886180613574E-2</v>
      </c>
      <c r="AK10" s="12"/>
      <c r="AL10" s="12"/>
      <c r="AM10" s="12"/>
      <c r="AN10" s="12"/>
      <c r="AO10" s="12"/>
      <c r="AP10" s="12"/>
      <c r="AQ10" s="12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  <c r="BF10" s="109"/>
      <c r="BG10" s="109"/>
      <c r="BH10" s="109"/>
      <c r="BI10" s="109"/>
      <c r="BJ10" s="109"/>
      <c r="BK10" s="109"/>
      <c r="BL10" s="109"/>
      <c r="BM10" s="109"/>
      <c r="BN10" s="109"/>
    </row>
    <row r="11" spans="1:66" s="110" customFormat="1" outlineLevel="1" x14ac:dyDescent="0.25">
      <c r="A11" s="25">
        <v>2</v>
      </c>
      <c r="B11" s="26"/>
      <c r="C11" s="114" t="s">
        <v>179</v>
      </c>
      <c r="D11" s="82">
        <v>44246</v>
      </c>
      <c r="E11" s="220" t="s">
        <v>137</v>
      </c>
      <c r="F11" s="152" t="s">
        <v>134</v>
      </c>
      <c r="G11" s="114" t="s">
        <v>135</v>
      </c>
      <c r="H11" s="271"/>
      <c r="I11" s="28"/>
      <c r="J11" s="623"/>
      <c r="K11" s="75">
        <v>2520000</v>
      </c>
      <c r="L11" s="289" t="s">
        <v>112</v>
      </c>
      <c r="M11" s="199"/>
      <c r="N11" s="31"/>
      <c r="O11" s="31"/>
      <c r="P11" s="31"/>
      <c r="Q11" s="182"/>
      <c r="R11" s="410"/>
      <c r="S11" s="77">
        <v>1764000</v>
      </c>
      <c r="T11" s="75"/>
      <c r="U11" s="274">
        <f t="shared" ref="U11:U23" si="7">SUM(R11:T11)</f>
        <v>1764000</v>
      </c>
      <c r="V11" s="373"/>
      <c r="W11" s="31"/>
      <c r="X11" s="31"/>
      <c r="Y11" s="275">
        <f t="shared" ref="Y11:Y23" si="8">SUM(V11:X11)</f>
        <v>0</v>
      </c>
      <c r="Z11" s="31"/>
      <c r="AA11" s="31"/>
      <c r="AB11" s="31"/>
      <c r="AC11" s="32">
        <f t="shared" ref="AC11:AC16" si="9">SUM(Z11:AB11)</f>
        <v>0</v>
      </c>
      <c r="AD11" s="31"/>
      <c r="AE11" s="31"/>
      <c r="AF11" s="31"/>
      <c r="AG11" s="32">
        <f t="shared" ref="AG11:AG16" si="10">SUM(AD11:AF11)</f>
        <v>0</v>
      </c>
      <c r="AH11" s="32">
        <f t="shared" si="6"/>
        <v>1764000</v>
      </c>
      <c r="AI11" s="33">
        <f t="shared" si="4"/>
        <v>2.1584582441113491E-2</v>
      </c>
      <c r="AJ11" s="34">
        <f t="shared" si="5"/>
        <v>1.5332331145880196E-3</v>
      </c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</row>
    <row r="12" spans="1:66" s="110" customFormat="1" outlineLevel="1" x14ac:dyDescent="0.25">
      <c r="A12" s="25">
        <v>3</v>
      </c>
      <c r="B12" s="26"/>
      <c r="C12" s="114" t="s">
        <v>143</v>
      </c>
      <c r="D12" s="82">
        <v>44246</v>
      </c>
      <c r="E12" s="220" t="s">
        <v>138</v>
      </c>
      <c r="F12" s="152" t="s">
        <v>134</v>
      </c>
      <c r="G12" s="114" t="s">
        <v>135</v>
      </c>
      <c r="H12" s="271"/>
      <c r="I12" s="28"/>
      <c r="J12" s="623"/>
      <c r="K12" s="75">
        <v>2100000</v>
      </c>
      <c r="L12" s="289" t="s">
        <v>112</v>
      </c>
      <c r="M12" s="199"/>
      <c r="N12" s="31"/>
      <c r="O12" s="31"/>
      <c r="P12" s="31"/>
      <c r="Q12" s="182"/>
      <c r="R12" s="410"/>
      <c r="S12" s="77">
        <v>1470000</v>
      </c>
      <c r="T12" s="75"/>
      <c r="U12" s="274">
        <f t="shared" si="7"/>
        <v>1470000</v>
      </c>
      <c r="V12" s="373"/>
      <c r="W12" s="31"/>
      <c r="X12" s="31"/>
      <c r="Y12" s="275">
        <f t="shared" si="8"/>
        <v>0</v>
      </c>
      <c r="Z12" s="31"/>
      <c r="AA12" s="31"/>
      <c r="AB12" s="31"/>
      <c r="AC12" s="32">
        <f t="shared" si="9"/>
        <v>0</v>
      </c>
      <c r="AD12" s="31"/>
      <c r="AE12" s="31"/>
      <c r="AF12" s="31"/>
      <c r="AG12" s="32">
        <f t="shared" si="10"/>
        <v>0</v>
      </c>
      <c r="AH12" s="32">
        <f t="shared" si="6"/>
        <v>1470000</v>
      </c>
      <c r="AI12" s="33">
        <f t="shared" si="4"/>
        <v>1.7987152034261242E-2</v>
      </c>
      <c r="AJ12" s="34">
        <f t="shared" si="5"/>
        <v>1.2776942621566829E-3</v>
      </c>
      <c r="AK12" s="109"/>
      <c r="AL12" s="109"/>
      <c r="AM12" s="109"/>
      <c r="AN12" s="109"/>
      <c r="AO12" s="109"/>
      <c r="AP12" s="109"/>
      <c r="AQ12" s="109"/>
      <c r="AR12" s="109"/>
      <c r="AS12" s="109"/>
      <c r="AT12" s="109"/>
      <c r="AU12" s="109"/>
      <c r="AV12" s="109"/>
      <c r="AW12" s="109"/>
      <c r="AX12" s="109"/>
      <c r="AY12" s="109"/>
      <c r="AZ12" s="109"/>
      <c r="BA12" s="109"/>
      <c r="BB12" s="109"/>
      <c r="BC12" s="109"/>
      <c r="BD12" s="109"/>
      <c r="BE12" s="109"/>
      <c r="BF12" s="109"/>
      <c r="BG12" s="109"/>
      <c r="BH12" s="109"/>
      <c r="BI12" s="109"/>
      <c r="BJ12" s="109"/>
      <c r="BK12" s="109"/>
      <c r="BL12" s="109"/>
      <c r="BM12" s="109"/>
      <c r="BN12" s="109"/>
    </row>
    <row r="13" spans="1:66" s="110" customFormat="1" outlineLevel="1" x14ac:dyDescent="0.25">
      <c r="A13" s="25">
        <v>4</v>
      </c>
      <c r="B13" s="26"/>
      <c r="C13" s="114" t="s">
        <v>178</v>
      </c>
      <c r="D13" s="82">
        <v>44246</v>
      </c>
      <c r="E13" s="220" t="s">
        <v>139</v>
      </c>
      <c r="F13" s="152" t="s">
        <v>134</v>
      </c>
      <c r="G13" s="114" t="s">
        <v>135</v>
      </c>
      <c r="H13" s="271"/>
      <c r="I13" s="28"/>
      <c r="J13" s="623"/>
      <c r="K13" s="75">
        <v>2400000</v>
      </c>
      <c r="L13" s="289" t="s">
        <v>112</v>
      </c>
      <c r="M13" s="199"/>
      <c r="N13" s="31"/>
      <c r="O13" s="31"/>
      <c r="P13" s="31"/>
      <c r="Q13" s="182"/>
      <c r="R13" s="410"/>
      <c r="S13" s="77">
        <v>1680000</v>
      </c>
      <c r="T13" s="75"/>
      <c r="U13" s="274">
        <f t="shared" si="7"/>
        <v>1680000</v>
      </c>
      <c r="V13" s="373"/>
      <c r="W13" s="31"/>
      <c r="X13" s="31"/>
      <c r="Y13" s="275">
        <f t="shared" si="8"/>
        <v>0</v>
      </c>
      <c r="Z13" s="31"/>
      <c r="AA13" s="31"/>
      <c r="AB13" s="31"/>
      <c r="AC13" s="32">
        <f t="shared" si="9"/>
        <v>0</v>
      </c>
      <c r="AD13" s="31"/>
      <c r="AE13" s="31"/>
      <c r="AF13" s="31"/>
      <c r="AG13" s="32">
        <f t="shared" si="10"/>
        <v>0</v>
      </c>
      <c r="AH13" s="32">
        <f t="shared" si="6"/>
        <v>1680000</v>
      </c>
      <c r="AI13" s="33">
        <f t="shared" si="4"/>
        <v>2.0556745182012847E-2</v>
      </c>
      <c r="AJ13" s="34">
        <f t="shared" si="5"/>
        <v>1.4602220138933519E-3</v>
      </c>
      <c r="AK13" s="109"/>
      <c r="AL13" s="109"/>
      <c r="AM13" s="109"/>
      <c r="AN13" s="109"/>
      <c r="AO13" s="109"/>
      <c r="AP13" s="109"/>
      <c r="AQ13" s="109"/>
      <c r="AR13" s="109"/>
      <c r="AS13" s="109"/>
      <c r="AT13" s="109"/>
      <c r="AU13" s="109"/>
      <c r="AV13" s="109"/>
      <c r="AW13" s="109"/>
      <c r="AX13" s="109"/>
      <c r="AY13" s="109"/>
      <c r="AZ13" s="109"/>
      <c r="BA13" s="109"/>
      <c r="BB13" s="109"/>
      <c r="BC13" s="109"/>
      <c r="BD13" s="109"/>
      <c r="BE13" s="109"/>
      <c r="BF13" s="109"/>
      <c r="BG13" s="109"/>
      <c r="BH13" s="109"/>
      <c r="BI13" s="109"/>
      <c r="BJ13" s="109"/>
      <c r="BK13" s="109"/>
      <c r="BL13" s="109"/>
      <c r="BM13" s="109"/>
      <c r="BN13" s="109"/>
    </row>
    <row r="14" spans="1:66" s="110" customFormat="1" outlineLevel="1" x14ac:dyDescent="0.25">
      <c r="A14" s="25">
        <v>5</v>
      </c>
      <c r="B14" s="26"/>
      <c r="C14" s="114" t="s">
        <v>144</v>
      </c>
      <c r="D14" s="82">
        <v>44246</v>
      </c>
      <c r="E14" s="220" t="s">
        <v>140</v>
      </c>
      <c r="F14" s="152" t="s">
        <v>134</v>
      </c>
      <c r="G14" s="114" t="s">
        <v>135</v>
      </c>
      <c r="H14" s="271"/>
      <c r="I14" s="28"/>
      <c r="J14" s="623"/>
      <c r="K14" s="75">
        <v>36625000</v>
      </c>
      <c r="L14" s="289" t="s">
        <v>112</v>
      </c>
      <c r="M14" s="199"/>
      <c r="N14" s="31"/>
      <c r="O14" s="31"/>
      <c r="P14" s="31"/>
      <c r="Q14" s="182"/>
      <c r="R14" s="410"/>
      <c r="S14" s="77">
        <v>25637500</v>
      </c>
      <c r="T14" s="75"/>
      <c r="U14" s="274">
        <f t="shared" si="7"/>
        <v>25637500</v>
      </c>
      <c r="V14" s="373"/>
      <c r="W14" s="31"/>
      <c r="X14" s="31"/>
      <c r="Y14" s="275">
        <f t="shared" si="8"/>
        <v>0</v>
      </c>
      <c r="Z14" s="31"/>
      <c r="AA14" s="31"/>
      <c r="AB14" s="31"/>
      <c r="AC14" s="32">
        <f t="shared" si="9"/>
        <v>0</v>
      </c>
      <c r="AD14" s="31"/>
      <c r="AE14" s="31"/>
      <c r="AF14" s="31"/>
      <c r="AG14" s="32">
        <f t="shared" si="10"/>
        <v>0</v>
      </c>
      <c r="AH14" s="32">
        <f t="shared" si="6"/>
        <v>25637500</v>
      </c>
      <c r="AI14" s="33">
        <f t="shared" si="4"/>
        <v>0.31370449678800855</v>
      </c>
      <c r="AJ14" s="34">
        <f t="shared" si="5"/>
        <v>2.2283596357851671E-2</v>
      </c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  <c r="BF14" s="109"/>
      <c r="BG14" s="109"/>
      <c r="BH14" s="109"/>
      <c r="BI14" s="109"/>
      <c r="BJ14" s="109"/>
      <c r="BK14" s="109"/>
      <c r="BL14" s="109"/>
      <c r="BM14" s="109"/>
      <c r="BN14" s="109"/>
    </row>
    <row r="15" spans="1:66" s="110" customFormat="1" outlineLevel="1" x14ac:dyDescent="0.25">
      <c r="A15" s="25">
        <v>6</v>
      </c>
      <c r="B15" s="26"/>
      <c r="C15" s="114" t="s">
        <v>177</v>
      </c>
      <c r="D15" s="82">
        <v>44246</v>
      </c>
      <c r="E15" s="220" t="s">
        <v>141</v>
      </c>
      <c r="F15" s="152" t="s">
        <v>134</v>
      </c>
      <c r="G15" s="114" t="s">
        <v>135</v>
      </c>
      <c r="H15" s="271"/>
      <c r="I15" s="28"/>
      <c r="J15" s="623"/>
      <c r="K15" s="75">
        <v>3096000</v>
      </c>
      <c r="L15" s="289" t="s">
        <v>112</v>
      </c>
      <c r="M15" s="199"/>
      <c r="N15" s="31"/>
      <c r="O15" s="31"/>
      <c r="P15" s="31"/>
      <c r="Q15" s="182"/>
      <c r="R15" s="410"/>
      <c r="S15" s="77">
        <v>2167200</v>
      </c>
      <c r="T15" s="75"/>
      <c r="U15" s="274">
        <f t="shared" si="7"/>
        <v>2167200</v>
      </c>
      <c r="V15" s="373"/>
      <c r="W15" s="31"/>
      <c r="X15" s="31"/>
      <c r="Y15" s="275">
        <f t="shared" si="8"/>
        <v>0</v>
      </c>
      <c r="Z15" s="31"/>
      <c r="AA15" s="31"/>
      <c r="AB15" s="31"/>
      <c r="AC15" s="32">
        <f t="shared" si="9"/>
        <v>0</v>
      </c>
      <c r="AD15" s="31"/>
      <c r="AE15" s="31"/>
      <c r="AF15" s="31"/>
      <c r="AG15" s="32">
        <f t="shared" si="10"/>
        <v>0</v>
      </c>
      <c r="AH15" s="32">
        <f t="shared" si="6"/>
        <v>2167200</v>
      </c>
      <c r="AI15" s="33">
        <f t="shared" si="4"/>
        <v>2.6518201284796573E-2</v>
      </c>
      <c r="AJ15" s="34">
        <f t="shared" si="5"/>
        <v>1.8836863979224238E-3</v>
      </c>
      <c r="AK15" s="109"/>
      <c r="AL15" s="109"/>
      <c r="AM15" s="109"/>
      <c r="AN15" s="109"/>
      <c r="AO15" s="109"/>
      <c r="AP15" s="109"/>
      <c r="AQ15" s="109"/>
      <c r="AR15" s="109"/>
      <c r="AS15" s="109"/>
      <c r="AT15" s="109"/>
      <c r="AU15" s="109"/>
      <c r="AV15" s="109"/>
      <c r="AW15" s="109"/>
      <c r="AX15" s="109"/>
      <c r="AY15" s="109"/>
      <c r="AZ15" s="109"/>
      <c r="BA15" s="109"/>
      <c r="BB15" s="109"/>
      <c r="BC15" s="109"/>
      <c r="BD15" s="109"/>
      <c r="BE15" s="109"/>
      <c r="BF15" s="109"/>
      <c r="BG15" s="109"/>
      <c r="BH15" s="109"/>
      <c r="BI15" s="109"/>
      <c r="BJ15" s="109"/>
      <c r="BK15" s="109"/>
      <c r="BL15" s="109"/>
      <c r="BM15" s="109"/>
      <c r="BN15" s="109"/>
    </row>
    <row r="16" spans="1:66" s="110" customFormat="1" outlineLevel="1" x14ac:dyDescent="0.25">
      <c r="A16" s="25">
        <v>7</v>
      </c>
      <c r="B16" s="26"/>
      <c r="C16" s="114" t="s">
        <v>145</v>
      </c>
      <c r="D16" s="82">
        <v>44246</v>
      </c>
      <c r="E16" s="220" t="s">
        <v>142</v>
      </c>
      <c r="F16" s="152" t="s">
        <v>134</v>
      </c>
      <c r="G16" s="114" t="s">
        <v>135</v>
      </c>
      <c r="H16" s="271"/>
      <c r="I16" s="28"/>
      <c r="J16" s="623"/>
      <c r="K16" s="75">
        <v>3744000</v>
      </c>
      <c r="L16" s="289" t="s">
        <v>112</v>
      </c>
      <c r="M16" s="199"/>
      <c r="N16" s="31"/>
      <c r="O16" s="31"/>
      <c r="P16" s="31"/>
      <c r="Q16" s="182"/>
      <c r="R16" s="410"/>
      <c r="S16" s="77">
        <v>2620800</v>
      </c>
      <c r="T16" s="77"/>
      <c r="U16" s="274">
        <f t="shared" si="7"/>
        <v>2620800</v>
      </c>
      <c r="V16" s="373"/>
      <c r="W16" s="31"/>
      <c r="X16" s="31"/>
      <c r="Y16" s="275">
        <f t="shared" si="8"/>
        <v>0</v>
      </c>
      <c r="Z16" s="31"/>
      <c r="AA16" s="31"/>
      <c r="AB16" s="31"/>
      <c r="AC16" s="32">
        <f t="shared" si="9"/>
        <v>0</v>
      </c>
      <c r="AD16" s="31"/>
      <c r="AE16" s="31"/>
      <c r="AF16" s="31"/>
      <c r="AG16" s="32">
        <f t="shared" si="10"/>
        <v>0</v>
      </c>
      <c r="AH16" s="32">
        <f t="shared" si="6"/>
        <v>2620800</v>
      </c>
      <c r="AI16" s="33">
        <f t="shared" si="4"/>
        <v>3.2068522483940043E-2</v>
      </c>
      <c r="AJ16" s="34">
        <f t="shared" si="5"/>
        <v>2.2779463416736289E-3</v>
      </c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</row>
    <row r="17" spans="1:66" s="110" customFormat="1" hidden="1" outlineLevel="1" x14ac:dyDescent="0.25">
      <c r="A17" s="25">
        <v>8</v>
      </c>
      <c r="B17" s="26"/>
      <c r="C17" s="114"/>
      <c r="D17" s="82"/>
      <c r="E17" s="220"/>
      <c r="F17" s="152"/>
      <c r="G17" s="114"/>
      <c r="H17" s="271"/>
      <c r="I17" s="28"/>
      <c r="J17" s="623"/>
      <c r="K17" s="75"/>
      <c r="L17" s="289"/>
      <c r="M17" s="199"/>
      <c r="N17" s="31"/>
      <c r="O17" s="31"/>
      <c r="P17" s="31"/>
      <c r="Q17" s="182"/>
      <c r="R17" s="410"/>
      <c r="S17" s="77"/>
      <c r="T17" s="77"/>
      <c r="U17" s="274">
        <f t="shared" si="7"/>
        <v>0</v>
      </c>
      <c r="V17" s="373"/>
      <c r="W17" s="31"/>
      <c r="X17" s="31"/>
      <c r="Y17" s="275">
        <f t="shared" si="8"/>
        <v>0</v>
      </c>
      <c r="Z17" s="31"/>
      <c r="AA17" s="75"/>
      <c r="AB17" s="31"/>
      <c r="AC17" s="32">
        <f t="shared" ref="AC17:AC23" si="11">SUM(Z17:AB17)</f>
        <v>0</v>
      </c>
      <c r="AD17" s="31"/>
      <c r="AE17" s="31"/>
      <c r="AF17" s="31"/>
      <c r="AG17" s="32">
        <f t="shared" ref="AG17:AG23" si="12">SUM(AD17:AF17)</f>
        <v>0</v>
      </c>
      <c r="AH17" s="32">
        <f t="shared" ref="AH17:AH23" si="13">SUM(U17+Y17+AC17+AG17)</f>
        <v>0</v>
      </c>
      <c r="AI17" s="33">
        <f t="shared" si="4"/>
        <v>0</v>
      </c>
      <c r="AJ17" s="34">
        <f t="shared" si="5"/>
        <v>0</v>
      </c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</row>
    <row r="18" spans="1:66" s="110" customFormat="1" hidden="1" outlineLevel="1" x14ac:dyDescent="0.25">
      <c r="A18" s="25">
        <v>9</v>
      </c>
      <c r="B18" s="26"/>
      <c r="C18" s="114"/>
      <c r="D18" s="82"/>
      <c r="E18" s="220"/>
      <c r="F18" s="152"/>
      <c r="G18" s="114"/>
      <c r="H18" s="271"/>
      <c r="I18" s="28"/>
      <c r="J18" s="623"/>
      <c r="K18" s="75"/>
      <c r="L18" s="289"/>
      <c r="M18" s="199"/>
      <c r="N18" s="31"/>
      <c r="O18" s="31"/>
      <c r="P18" s="31"/>
      <c r="Q18" s="182"/>
      <c r="R18" s="410"/>
      <c r="S18" s="77"/>
      <c r="T18" s="77"/>
      <c r="U18" s="274">
        <f t="shared" si="7"/>
        <v>0</v>
      </c>
      <c r="V18" s="373"/>
      <c r="W18" s="31"/>
      <c r="X18" s="31"/>
      <c r="Y18" s="275">
        <f t="shared" si="8"/>
        <v>0</v>
      </c>
      <c r="Z18" s="31"/>
      <c r="AA18" s="75"/>
      <c r="AB18" s="31"/>
      <c r="AC18" s="32">
        <f t="shared" si="11"/>
        <v>0</v>
      </c>
      <c r="AD18" s="31"/>
      <c r="AE18" s="31"/>
      <c r="AF18" s="31"/>
      <c r="AG18" s="32">
        <f t="shared" si="12"/>
        <v>0</v>
      </c>
      <c r="AH18" s="32">
        <f t="shared" si="13"/>
        <v>0</v>
      </c>
      <c r="AI18" s="33">
        <f t="shared" si="4"/>
        <v>0</v>
      </c>
      <c r="AJ18" s="34">
        <f t="shared" si="5"/>
        <v>0</v>
      </c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</row>
    <row r="19" spans="1:66" s="110" customFormat="1" hidden="1" outlineLevel="1" x14ac:dyDescent="0.25">
      <c r="A19" s="25">
        <v>10</v>
      </c>
      <c r="B19" s="26"/>
      <c r="C19" s="114"/>
      <c r="D19" s="82"/>
      <c r="E19" s="220"/>
      <c r="F19" s="152"/>
      <c r="G19" s="114"/>
      <c r="H19" s="271"/>
      <c r="I19" s="28"/>
      <c r="J19" s="623"/>
      <c r="K19" s="75"/>
      <c r="L19" s="289"/>
      <c r="M19" s="199"/>
      <c r="N19" s="31"/>
      <c r="O19" s="31"/>
      <c r="P19" s="31"/>
      <c r="Q19" s="182"/>
      <c r="R19" s="410"/>
      <c r="S19" s="77"/>
      <c r="T19" s="77"/>
      <c r="U19" s="274">
        <f t="shared" si="7"/>
        <v>0</v>
      </c>
      <c r="V19" s="373"/>
      <c r="W19" s="31"/>
      <c r="X19" s="31"/>
      <c r="Y19" s="275">
        <f t="shared" si="8"/>
        <v>0</v>
      </c>
      <c r="Z19" s="31"/>
      <c r="AA19" s="75"/>
      <c r="AB19" s="31"/>
      <c r="AC19" s="32">
        <f t="shared" si="11"/>
        <v>0</v>
      </c>
      <c r="AD19" s="31"/>
      <c r="AE19" s="31"/>
      <c r="AF19" s="31"/>
      <c r="AG19" s="32">
        <f t="shared" si="12"/>
        <v>0</v>
      </c>
      <c r="AH19" s="32">
        <f t="shared" si="13"/>
        <v>0</v>
      </c>
      <c r="AI19" s="33">
        <f t="shared" si="4"/>
        <v>0</v>
      </c>
      <c r="AJ19" s="34">
        <f t="shared" si="5"/>
        <v>0</v>
      </c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</row>
    <row r="20" spans="1:66" s="110" customFormat="1" hidden="1" outlineLevel="1" x14ac:dyDescent="0.25">
      <c r="A20" s="25">
        <v>11</v>
      </c>
      <c r="B20" s="26"/>
      <c r="C20" s="114"/>
      <c r="D20" s="82"/>
      <c r="E20" s="220"/>
      <c r="F20" s="152"/>
      <c r="G20" s="114"/>
      <c r="H20" s="271"/>
      <c r="I20" s="28"/>
      <c r="J20" s="623"/>
      <c r="K20" s="75"/>
      <c r="L20" s="289"/>
      <c r="M20" s="199"/>
      <c r="N20" s="31"/>
      <c r="O20" s="31"/>
      <c r="P20" s="31"/>
      <c r="Q20" s="182"/>
      <c r="R20" s="410"/>
      <c r="S20" s="77"/>
      <c r="T20" s="77"/>
      <c r="U20" s="274">
        <f t="shared" si="7"/>
        <v>0</v>
      </c>
      <c r="V20" s="373"/>
      <c r="W20" s="31"/>
      <c r="X20" s="31"/>
      <c r="Y20" s="275">
        <f t="shared" si="8"/>
        <v>0</v>
      </c>
      <c r="Z20" s="31"/>
      <c r="AA20" s="75"/>
      <c r="AB20" s="31"/>
      <c r="AC20" s="32">
        <f t="shared" si="11"/>
        <v>0</v>
      </c>
      <c r="AD20" s="31"/>
      <c r="AE20" s="31"/>
      <c r="AF20" s="31"/>
      <c r="AG20" s="32">
        <f t="shared" si="12"/>
        <v>0</v>
      </c>
      <c r="AH20" s="32">
        <f t="shared" si="13"/>
        <v>0</v>
      </c>
      <c r="AI20" s="33">
        <f t="shared" si="4"/>
        <v>0</v>
      </c>
      <c r="AJ20" s="34">
        <f t="shared" si="5"/>
        <v>0</v>
      </c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</row>
    <row r="21" spans="1:66" s="110" customFormat="1" hidden="1" outlineLevel="1" x14ac:dyDescent="0.25">
      <c r="A21" s="25">
        <v>12</v>
      </c>
      <c r="B21" s="26"/>
      <c r="C21" s="114"/>
      <c r="D21" s="82"/>
      <c r="E21" s="220"/>
      <c r="F21" s="152"/>
      <c r="G21" s="114"/>
      <c r="H21" s="271"/>
      <c r="I21" s="28"/>
      <c r="J21" s="623"/>
      <c r="K21" s="75"/>
      <c r="L21" s="289"/>
      <c r="M21" s="199"/>
      <c r="N21" s="31"/>
      <c r="O21" s="31"/>
      <c r="P21" s="31"/>
      <c r="Q21" s="182"/>
      <c r="R21" s="410"/>
      <c r="S21" s="77"/>
      <c r="T21" s="77"/>
      <c r="U21" s="274">
        <f t="shared" si="7"/>
        <v>0</v>
      </c>
      <c r="V21" s="373"/>
      <c r="W21" s="31"/>
      <c r="X21" s="31"/>
      <c r="Y21" s="275">
        <f t="shared" si="8"/>
        <v>0</v>
      </c>
      <c r="Z21" s="31"/>
      <c r="AA21" s="75"/>
      <c r="AB21" s="31"/>
      <c r="AC21" s="32">
        <f t="shared" si="11"/>
        <v>0</v>
      </c>
      <c r="AD21" s="31"/>
      <c r="AE21" s="31"/>
      <c r="AF21" s="31"/>
      <c r="AG21" s="32">
        <f t="shared" si="12"/>
        <v>0</v>
      </c>
      <c r="AH21" s="32">
        <f t="shared" si="13"/>
        <v>0</v>
      </c>
      <c r="AI21" s="33">
        <f t="shared" si="4"/>
        <v>0</v>
      </c>
      <c r="AJ21" s="34">
        <f t="shared" si="5"/>
        <v>0</v>
      </c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</row>
    <row r="22" spans="1:66" s="110" customFormat="1" hidden="1" outlineLevel="1" x14ac:dyDescent="0.25">
      <c r="A22" s="25">
        <v>13</v>
      </c>
      <c r="B22" s="26"/>
      <c r="C22" s="114"/>
      <c r="D22" s="82"/>
      <c r="E22" s="220"/>
      <c r="F22" s="152"/>
      <c r="G22" s="114"/>
      <c r="H22" s="271"/>
      <c r="I22" s="28"/>
      <c r="J22" s="623"/>
      <c r="K22" s="75"/>
      <c r="L22" s="289"/>
      <c r="M22" s="199"/>
      <c r="N22" s="31"/>
      <c r="O22" s="31"/>
      <c r="P22" s="31"/>
      <c r="Q22" s="182"/>
      <c r="R22" s="410"/>
      <c r="S22" s="77"/>
      <c r="T22" s="77"/>
      <c r="U22" s="274">
        <f t="shared" si="7"/>
        <v>0</v>
      </c>
      <c r="V22" s="373"/>
      <c r="W22" s="31"/>
      <c r="X22" s="31"/>
      <c r="Y22" s="275">
        <f t="shared" si="8"/>
        <v>0</v>
      </c>
      <c r="Z22" s="31"/>
      <c r="AA22" s="75"/>
      <c r="AB22" s="31"/>
      <c r="AC22" s="32">
        <f t="shared" si="11"/>
        <v>0</v>
      </c>
      <c r="AD22" s="31"/>
      <c r="AE22" s="31"/>
      <c r="AF22" s="31"/>
      <c r="AG22" s="32">
        <f t="shared" si="12"/>
        <v>0</v>
      </c>
      <c r="AH22" s="32">
        <f t="shared" si="13"/>
        <v>0</v>
      </c>
      <c r="AI22" s="33">
        <f t="shared" si="4"/>
        <v>0</v>
      </c>
      <c r="AJ22" s="34">
        <f t="shared" si="5"/>
        <v>0</v>
      </c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</row>
    <row r="23" spans="1:66" s="110" customFormat="1" hidden="1" outlineLevel="1" x14ac:dyDescent="0.25">
      <c r="A23" s="25">
        <v>14</v>
      </c>
      <c r="B23" s="26"/>
      <c r="C23" s="114"/>
      <c r="D23" s="82"/>
      <c r="E23" s="220"/>
      <c r="F23" s="152"/>
      <c r="G23" s="114"/>
      <c r="H23" s="271"/>
      <c r="I23" s="28"/>
      <c r="J23" s="623"/>
      <c r="K23" s="75"/>
      <c r="L23" s="289"/>
      <c r="M23" s="199"/>
      <c r="N23" s="31"/>
      <c r="O23" s="31"/>
      <c r="P23" s="31"/>
      <c r="Q23" s="182"/>
      <c r="R23" s="410"/>
      <c r="S23" s="77"/>
      <c r="T23" s="77"/>
      <c r="U23" s="274">
        <f t="shared" si="7"/>
        <v>0</v>
      </c>
      <c r="V23" s="373"/>
      <c r="W23" s="31"/>
      <c r="X23" s="31"/>
      <c r="Y23" s="275">
        <f t="shared" si="8"/>
        <v>0</v>
      </c>
      <c r="Z23" s="31"/>
      <c r="AA23" s="75"/>
      <c r="AB23" s="31"/>
      <c r="AC23" s="32">
        <f t="shared" si="11"/>
        <v>0</v>
      </c>
      <c r="AD23" s="31"/>
      <c r="AE23" s="31"/>
      <c r="AF23" s="31"/>
      <c r="AG23" s="32">
        <f t="shared" si="12"/>
        <v>0</v>
      </c>
      <c r="AH23" s="32">
        <f t="shared" si="13"/>
        <v>0</v>
      </c>
      <c r="AI23" s="33">
        <f t="shared" si="4"/>
        <v>0</v>
      </c>
      <c r="AJ23" s="34">
        <f t="shared" si="5"/>
        <v>0</v>
      </c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</row>
    <row r="24" spans="1:66" s="74" customFormat="1" x14ac:dyDescent="0.25">
      <c r="A24" s="599" t="s">
        <v>41</v>
      </c>
      <c r="B24" s="600"/>
      <c r="C24" s="601"/>
      <c r="D24" s="601"/>
      <c r="E24" s="601"/>
      <c r="F24" s="601"/>
      <c r="G24" s="601"/>
      <c r="H24" s="601"/>
      <c r="I24" s="602"/>
      <c r="J24" s="468">
        <f>+J8</f>
        <v>81725000</v>
      </c>
      <c r="K24" s="455">
        <f>SUM(K9:K23)</f>
        <v>81704756</v>
      </c>
      <c r="L24" s="455"/>
      <c r="M24" s="456"/>
      <c r="N24" s="455">
        <f>SUM(N10:N16)</f>
        <v>0</v>
      </c>
      <c r="O24" s="455">
        <f>SUM(O10:O16)</f>
        <v>0</v>
      </c>
      <c r="P24" s="455">
        <f>SUM(P10:P16)</f>
        <v>0</v>
      </c>
      <c r="Q24" s="457"/>
      <c r="R24" s="455">
        <f>SUM(R10:R16)</f>
        <v>0</v>
      </c>
      <c r="S24" s="455">
        <f>SUM(S10:S16)</f>
        <v>57179500</v>
      </c>
      <c r="T24" s="455">
        <f>SUM(T10:T16)</f>
        <v>0</v>
      </c>
      <c r="U24" s="455">
        <f>SUM(U9:U23)</f>
        <v>57199256</v>
      </c>
      <c r="V24" s="455">
        <f t="shared" ref="V24:AG24" si="14">SUM(V10:V23)</f>
        <v>0</v>
      </c>
      <c r="W24" s="455">
        <f t="shared" si="14"/>
        <v>0</v>
      </c>
      <c r="X24" s="455">
        <f t="shared" si="14"/>
        <v>0</v>
      </c>
      <c r="Y24" s="455">
        <f t="shared" si="14"/>
        <v>0</v>
      </c>
      <c r="Z24" s="455">
        <f t="shared" si="14"/>
        <v>0</v>
      </c>
      <c r="AA24" s="455">
        <f t="shared" si="14"/>
        <v>0</v>
      </c>
      <c r="AB24" s="455">
        <f t="shared" si="14"/>
        <v>0</v>
      </c>
      <c r="AC24" s="455">
        <f t="shared" si="14"/>
        <v>0</v>
      </c>
      <c r="AD24" s="455">
        <f t="shared" si="14"/>
        <v>0</v>
      </c>
      <c r="AE24" s="455">
        <f t="shared" si="14"/>
        <v>0</v>
      </c>
      <c r="AF24" s="455">
        <f t="shared" si="14"/>
        <v>0</v>
      </c>
      <c r="AG24" s="455">
        <f t="shared" si="14"/>
        <v>0</v>
      </c>
      <c r="AH24" s="455">
        <f>SUM(AH9:AH23)</f>
        <v>57199256</v>
      </c>
      <c r="AI24" s="459">
        <f>IF(ISERROR(AH24/K24),0,AH24/K24)</f>
        <v>0.70007253922892809</v>
      </c>
      <c r="AJ24" s="459">
        <f>IF(ISERROR(AH24/$AH$784),0,AH24/$AH$784)</f>
        <v>4.9716436184238925E-2</v>
      </c>
      <c r="AK24" s="12"/>
      <c r="AL24" s="12"/>
      <c r="AM24" s="12"/>
      <c r="AN24" s="12"/>
      <c r="AO24" s="12"/>
      <c r="AP24" s="12"/>
      <c r="AQ24" s="12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</row>
    <row r="25" spans="1:66" x14ac:dyDescent="0.25">
      <c r="A25" s="605" t="s">
        <v>42</v>
      </c>
      <c r="B25" s="597"/>
      <c r="C25" s="597"/>
      <c r="D25" s="597"/>
      <c r="E25" s="598"/>
      <c r="F25" s="147"/>
      <c r="G25" s="17"/>
      <c r="H25" s="18"/>
      <c r="I25" s="19"/>
      <c r="J25" s="576">
        <v>106358512</v>
      </c>
      <c r="K25" s="75"/>
      <c r="L25" s="20"/>
      <c r="M25" s="21"/>
      <c r="N25" s="22"/>
      <c r="O25" s="22"/>
      <c r="P25" s="22"/>
      <c r="Q25" s="18"/>
      <c r="R25" s="23"/>
      <c r="S25" s="20"/>
      <c r="T25" s="20"/>
      <c r="U25" s="274"/>
      <c r="V25" s="210"/>
      <c r="W25" s="210"/>
      <c r="X25" s="210"/>
      <c r="Y25" s="210"/>
      <c r="Z25" s="210"/>
      <c r="AA25" s="210"/>
      <c r="AB25" s="210"/>
      <c r="AC25" s="210"/>
      <c r="AD25" s="210"/>
      <c r="AE25" s="210"/>
      <c r="AF25" s="210"/>
      <c r="AG25" s="210"/>
      <c r="AH25" s="210"/>
      <c r="AI25" s="24"/>
      <c r="AJ25" s="24"/>
    </row>
    <row r="26" spans="1:66" outlineLevel="1" x14ac:dyDescent="0.25">
      <c r="A26" s="26">
        <v>1</v>
      </c>
      <c r="B26" s="26"/>
      <c r="C26" s="272"/>
      <c r="D26" s="82"/>
      <c r="E26" s="220" t="s">
        <v>185</v>
      </c>
      <c r="F26" s="152" t="s">
        <v>134</v>
      </c>
      <c r="G26" s="83" t="s">
        <v>135</v>
      </c>
      <c r="I26" s="28"/>
      <c r="J26" s="623"/>
      <c r="K26" s="75"/>
      <c r="L26" s="289"/>
      <c r="M26" s="199"/>
      <c r="N26" s="31"/>
      <c r="O26" s="31"/>
      <c r="P26" s="31"/>
      <c r="Q26" s="178"/>
      <c r="R26" s="75"/>
      <c r="S26" s="75"/>
      <c r="T26" s="75"/>
      <c r="U26" s="274">
        <f>SUM(R26:T26)</f>
        <v>0</v>
      </c>
      <c r="V26" s="75"/>
      <c r="W26" s="75"/>
      <c r="X26" s="75"/>
      <c r="Y26" s="274">
        <f t="shared" ref="Y26:Y36" si="15">SUM(V26:X26)</f>
        <v>0</v>
      </c>
      <c r="Z26" s="75"/>
      <c r="AA26" s="75"/>
      <c r="AB26" s="75"/>
      <c r="AC26" s="274">
        <f>SUM(Z26:AB26)</f>
        <v>0</v>
      </c>
      <c r="AD26" s="75"/>
      <c r="AE26" s="75"/>
      <c r="AF26" s="75"/>
      <c r="AG26" s="274">
        <f>SUM(AD26:AF26)</f>
        <v>0</v>
      </c>
      <c r="AH26" s="282">
        <f>+U26+Y26+AC26+AG26</f>
        <v>0</v>
      </c>
      <c r="AI26" s="33">
        <f>IF(ISERROR(AH26/$J$25),0,AH26/$J$25)</f>
        <v>0</v>
      </c>
      <c r="AJ26" s="34">
        <f t="shared" ref="AJ26:AJ45" si="16">IF(ISERROR(AH26/$AH$784),"-",AH26/$AH$784)</f>
        <v>0</v>
      </c>
      <c r="AK26" s="12"/>
      <c r="AL26" s="12"/>
      <c r="AM26" s="12"/>
      <c r="AN26" s="12"/>
      <c r="AO26" s="12"/>
      <c r="AP26" s="12"/>
      <c r="AQ26" s="12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</row>
    <row r="27" spans="1:66" s="110" customFormat="1" outlineLevel="1" x14ac:dyDescent="0.25">
      <c r="A27" s="26">
        <v>2</v>
      </c>
      <c r="B27" s="26"/>
      <c r="C27" s="272"/>
      <c r="D27" s="82"/>
      <c r="E27" s="220" t="s">
        <v>186</v>
      </c>
      <c r="F27" s="152" t="s">
        <v>134</v>
      </c>
      <c r="G27" s="83" t="s">
        <v>135</v>
      </c>
      <c r="H27" s="92"/>
      <c r="I27" s="36"/>
      <c r="J27" s="623"/>
      <c r="K27" s="75"/>
      <c r="L27" s="289"/>
      <c r="M27" s="199"/>
      <c r="N27" s="31"/>
      <c r="O27" s="31"/>
      <c r="P27" s="31"/>
      <c r="Q27" s="182"/>
      <c r="R27" s="75"/>
      <c r="S27" s="75"/>
      <c r="T27" s="75"/>
      <c r="U27" s="274">
        <f t="shared" ref="U27:U45" si="17">SUM(R27:T27)</f>
        <v>0</v>
      </c>
      <c r="V27" s="75"/>
      <c r="W27" s="75"/>
      <c r="X27" s="75"/>
      <c r="Y27" s="274">
        <f t="shared" si="15"/>
        <v>0</v>
      </c>
      <c r="Z27" s="75"/>
      <c r="AA27" s="75"/>
      <c r="AB27" s="75"/>
      <c r="AC27" s="274">
        <f t="shared" ref="AC27:AC35" si="18">SUM(Z27:AB27)</f>
        <v>0</v>
      </c>
      <c r="AD27" s="75"/>
      <c r="AE27" s="75"/>
      <c r="AF27" s="75"/>
      <c r="AG27" s="274">
        <f t="shared" ref="AG27:AG35" si="19">SUM(AD27:AF27)</f>
        <v>0</v>
      </c>
      <c r="AH27" s="282">
        <f t="shared" ref="AH27:AH36" si="20">+U27+Y27+AC27+AG27</f>
        <v>0</v>
      </c>
      <c r="AI27" s="33">
        <f t="shared" ref="AI27:AI45" si="21">IF(ISERROR(AH27/$J$25),0,AH27/$J$25)</f>
        <v>0</v>
      </c>
      <c r="AJ27" s="34">
        <f t="shared" si="16"/>
        <v>0</v>
      </c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  <c r="AX27" s="109"/>
      <c r="AY27" s="109"/>
      <c r="AZ27" s="109"/>
      <c r="BA27" s="109"/>
      <c r="BB27" s="109"/>
      <c r="BC27" s="109"/>
      <c r="BD27" s="109"/>
      <c r="BE27" s="109"/>
      <c r="BF27" s="109"/>
      <c r="BG27" s="109"/>
      <c r="BH27" s="109"/>
      <c r="BI27" s="109"/>
      <c r="BJ27" s="109"/>
      <c r="BK27" s="109"/>
      <c r="BL27" s="109"/>
      <c r="BM27" s="109"/>
      <c r="BN27" s="109"/>
    </row>
    <row r="28" spans="1:66" s="110" customFormat="1" outlineLevel="1" x14ac:dyDescent="0.25">
      <c r="A28" s="26">
        <v>3</v>
      </c>
      <c r="B28" s="26"/>
      <c r="C28" s="93"/>
      <c r="D28" s="82"/>
      <c r="E28" s="220" t="s">
        <v>187</v>
      </c>
      <c r="F28" s="152" t="s">
        <v>134</v>
      </c>
      <c r="G28" s="83" t="s">
        <v>135</v>
      </c>
      <c r="H28" s="52"/>
      <c r="I28" s="36"/>
      <c r="J28" s="623"/>
      <c r="K28" s="75"/>
      <c r="L28" s="289"/>
      <c r="M28" s="199"/>
      <c r="N28" s="31"/>
      <c r="O28" s="31"/>
      <c r="P28" s="31"/>
      <c r="Q28" s="182"/>
      <c r="R28" s="75"/>
      <c r="S28" s="75"/>
      <c r="T28" s="75"/>
      <c r="U28" s="274">
        <f t="shared" si="17"/>
        <v>0</v>
      </c>
      <c r="V28" s="75"/>
      <c r="W28" s="75"/>
      <c r="X28" s="75"/>
      <c r="Y28" s="274">
        <f t="shared" si="15"/>
        <v>0</v>
      </c>
      <c r="Z28" s="75"/>
      <c r="AA28" s="75"/>
      <c r="AB28" s="75"/>
      <c r="AC28" s="274">
        <f t="shared" si="18"/>
        <v>0</v>
      </c>
      <c r="AD28" s="75"/>
      <c r="AE28" s="75"/>
      <c r="AF28" s="75"/>
      <c r="AG28" s="274">
        <f t="shared" si="19"/>
        <v>0</v>
      </c>
      <c r="AH28" s="282">
        <f t="shared" si="20"/>
        <v>0</v>
      </c>
      <c r="AI28" s="33">
        <f t="shared" si="21"/>
        <v>0</v>
      </c>
      <c r="AJ28" s="34">
        <f t="shared" si="16"/>
        <v>0</v>
      </c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</row>
    <row r="29" spans="1:66" s="110" customFormat="1" outlineLevel="1" x14ac:dyDescent="0.25">
      <c r="A29" s="26">
        <v>4</v>
      </c>
      <c r="B29" s="26"/>
      <c r="C29" s="93"/>
      <c r="D29" s="82"/>
      <c r="E29" s="220" t="s">
        <v>188</v>
      </c>
      <c r="F29" s="152" t="s">
        <v>134</v>
      </c>
      <c r="G29" s="83" t="s">
        <v>135</v>
      </c>
      <c r="H29" s="86"/>
      <c r="I29" s="36"/>
      <c r="J29" s="623"/>
      <c r="K29" s="75"/>
      <c r="L29" s="289"/>
      <c r="M29" s="199"/>
      <c r="N29" s="31"/>
      <c r="O29" s="31"/>
      <c r="P29" s="31"/>
      <c r="Q29" s="182"/>
      <c r="R29" s="75"/>
      <c r="S29" s="75"/>
      <c r="T29" s="75"/>
      <c r="U29" s="274">
        <f t="shared" si="17"/>
        <v>0</v>
      </c>
      <c r="V29" s="75"/>
      <c r="W29" s="75"/>
      <c r="X29" s="75"/>
      <c r="Y29" s="274">
        <f t="shared" si="15"/>
        <v>0</v>
      </c>
      <c r="Z29" s="75"/>
      <c r="AA29" s="75"/>
      <c r="AB29" s="75"/>
      <c r="AC29" s="274">
        <f t="shared" si="18"/>
        <v>0</v>
      </c>
      <c r="AD29" s="75"/>
      <c r="AE29" s="75"/>
      <c r="AF29" s="75"/>
      <c r="AG29" s="274">
        <f t="shared" si="19"/>
        <v>0</v>
      </c>
      <c r="AH29" s="282">
        <f t="shared" si="20"/>
        <v>0</v>
      </c>
      <c r="AI29" s="33">
        <f t="shared" si="21"/>
        <v>0</v>
      </c>
      <c r="AJ29" s="34">
        <f t="shared" si="16"/>
        <v>0</v>
      </c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</row>
    <row r="30" spans="1:66" s="110" customFormat="1" outlineLevel="1" x14ac:dyDescent="0.25">
      <c r="A30" s="26">
        <v>5</v>
      </c>
      <c r="B30" s="26"/>
      <c r="C30" s="93"/>
      <c r="D30" s="82"/>
      <c r="E30" s="220" t="s">
        <v>189</v>
      </c>
      <c r="F30" s="152" t="s">
        <v>134</v>
      </c>
      <c r="G30" s="83" t="s">
        <v>135</v>
      </c>
      <c r="H30" s="86"/>
      <c r="I30" s="36"/>
      <c r="J30" s="623"/>
      <c r="K30" s="75"/>
      <c r="L30" s="289"/>
      <c r="M30" s="199"/>
      <c r="N30" s="31"/>
      <c r="O30" s="31"/>
      <c r="P30" s="31"/>
      <c r="Q30" s="182"/>
      <c r="R30" s="75"/>
      <c r="S30" s="75"/>
      <c r="T30" s="75"/>
      <c r="U30" s="274">
        <f t="shared" si="17"/>
        <v>0</v>
      </c>
      <c r="V30" s="75"/>
      <c r="W30" s="75"/>
      <c r="X30" s="75"/>
      <c r="Y30" s="274">
        <f t="shared" si="15"/>
        <v>0</v>
      </c>
      <c r="Z30" s="75"/>
      <c r="AA30" s="75"/>
      <c r="AB30" s="75"/>
      <c r="AC30" s="274">
        <f t="shared" si="18"/>
        <v>0</v>
      </c>
      <c r="AD30" s="75"/>
      <c r="AE30" s="75"/>
      <c r="AF30" s="75"/>
      <c r="AG30" s="274">
        <f t="shared" si="19"/>
        <v>0</v>
      </c>
      <c r="AH30" s="282">
        <f t="shared" si="20"/>
        <v>0</v>
      </c>
      <c r="AI30" s="33">
        <f t="shared" si="21"/>
        <v>0</v>
      </c>
      <c r="AJ30" s="34">
        <f t="shared" si="16"/>
        <v>0</v>
      </c>
      <c r="AK30" s="109"/>
      <c r="AL30" s="109"/>
      <c r="AM30" s="109"/>
      <c r="AN30" s="109"/>
      <c r="AO30" s="109"/>
      <c r="AP30" s="109"/>
      <c r="AQ30" s="109"/>
      <c r="AR30" s="109"/>
      <c r="AS30" s="109"/>
      <c r="AT30" s="109"/>
      <c r="AU30" s="109"/>
      <c r="AV30" s="109"/>
      <c r="AW30" s="109"/>
      <c r="AX30" s="109"/>
      <c r="AY30" s="109"/>
      <c r="AZ30" s="109"/>
      <c r="BA30" s="109"/>
      <c r="BB30" s="109"/>
      <c r="BC30" s="109"/>
      <c r="BD30" s="109"/>
      <c r="BE30" s="109"/>
      <c r="BF30" s="109"/>
      <c r="BG30" s="109"/>
      <c r="BH30" s="109"/>
      <c r="BI30" s="109"/>
      <c r="BJ30" s="109"/>
      <c r="BK30" s="109"/>
      <c r="BL30" s="109"/>
      <c r="BM30" s="109"/>
      <c r="BN30" s="109"/>
    </row>
    <row r="31" spans="1:66" s="110" customFormat="1" outlineLevel="1" x14ac:dyDescent="0.25">
      <c r="A31" s="26">
        <v>6</v>
      </c>
      <c r="B31" s="26"/>
      <c r="C31" s="93"/>
      <c r="D31" s="82"/>
      <c r="E31" s="220" t="s">
        <v>190</v>
      </c>
      <c r="F31" s="152" t="s">
        <v>134</v>
      </c>
      <c r="G31" s="83" t="s">
        <v>135</v>
      </c>
      <c r="H31" s="86"/>
      <c r="I31" s="36"/>
      <c r="J31" s="623"/>
      <c r="K31" s="75"/>
      <c r="L31" s="289"/>
      <c r="M31" s="199"/>
      <c r="N31" s="31"/>
      <c r="O31" s="31"/>
      <c r="P31" s="31"/>
      <c r="Q31" s="182"/>
      <c r="R31" s="75"/>
      <c r="S31" s="75"/>
      <c r="T31" s="75"/>
      <c r="U31" s="274">
        <f t="shared" si="17"/>
        <v>0</v>
      </c>
      <c r="V31" s="75"/>
      <c r="W31" s="75"/>
      <c r="X31" s="75"/>
      <c r="Y31" s="274">
        <f t="shared" si="15"/>
        <v>0</v>
      </c>
      <c r="Z31" s="75"/>
      <c r="AA31" s="75"/>
      <c r="AB31" s="75"/>
      <c r="AC31" s="274">
        <f t="shared" si="18"/>
        <v>0</v>
      </c>
      <c r="AD31" s="75"/>
      <c r="AE31" s="75"/>
      <c r="AF31" s="75"/>
      <c r="AG31" s="274">
        <f t="shared" si="19"/>
        <v>0</v>
      </c>
      <c r="AH31" s="282">
        <f t="shared" si="20"/>
        <v>0</v>
      </c>
      <c r="AI31" s="33">
        <f t="shared" si="21"/>
        <v>0</v>
      </c>
      <c r="AJ31" s="34">
        <f t="shared" si="16"/>
        <v>0</v>
      </c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109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109"/>
      <c r="BL31" s="109"/>
      <c r="BM31" s="109"/>
      <c r="BN31" s="109"/>
    </row>
    <row r="32" spans="1:66" s="110" customFormat="1" outlineLevel="1" x14ac:dyDescent="0.25">
      <c r="A32" s="26">
        <v>7</v>
      </c>
      <c r="B32" s="26"/>
      <c r="C32" s="93"/>
      <c r="D32" s="82"/>
      <c r="E32" s="220" t="s">
        <v>191</v>
      </c>
      <c r="F32" s="152" t="s">
        <v>134</v>
      </c>
      <c r="G32" s="83" t="s">
        <v>135</v>
      </c>
      <c r="H32" s="86"/>
      <c r="I32" s="36"/>
      <c r="J32" s="623"/>
      <c r="K32" s="75"/>
      <c r="L32" s="289"/>
      <c r="M32" s="199"/>
      <c r="N32" s="31"/>
      <c r="O32" s="31"/>
      <c r="P32" s="31"/>
      <c r="Q32" s="182"/>
      <c r="R32" s="75"/>
      <c r="S32" s="75"/>
      <c r="T32" s="75"/>
      <c r="U32" s="274">
        <f t="shared" si="17"/>
        <v>0</v>
      </c>
      <c r="V32" s="75"/>
      <c r="W32" s="75"/>
      <c r="X32" s="75"/>
      <c r="Y32" s="274">
        <f t="shared" si="15"/>
        <v>0</v>
      </c>
      <c r="Z32" s="75"/>
      <c r="AA32" s="75"/>
      <c r="AB32" s="75"/>
      <c r="AC32" s="274">
        <f>SUM(Z32:AB32)</f>
        <v>0</v>
      </c>
      <c r="AD32" s="75"/>
      <c r="AE32" s="75"/>
      <c r="AF32" s="75"/>
      <c r="AG32" s="274">
        <f>SUM(AD32:AF32)</f>
        <v>0</v>
      </c>
      <c r="AH32" s="282">
        <f t="shared" si="20"/>
        <v>0</v>
      </c>
      <c r="AI32" s="33">
        <f t="shared" si="21"/>
        <v>0</v>
      </c>
      <c r="AJ32" s="34">
        <f t="shared" si="16"/>
        <v>0</v>
      </c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  <c r="AX32" s="109"/>
      <c r="AY32" s="109"/>
      <c r="AZ32" s="109"/>
      <c r="BA32" s="109"/>
      <c r="BB32" s="109"/>
      <c r="BC32" s="109"/>
      <c r="BD32" s="109"/>
      <c r="BE32" s="109"/>
      <c r="BF32" s="109"/>
      <c r="BG32" s="109"/>
      <c r="BH32" s="109"/>
      <c r="BI32" s="109"/>
      <c r="BJ32" s="109"/>
      <c r="BK32" s="109"/>
      <c r="BL32" s="109"/>
      <c r="BM32" s="109"/>
      <c r="BN32" s="109"/>
    </row>
    <row r="33" spans="1:66" s="110" customFormat="1" outlineLevel="1" x14ac:dyDescent="0.25">
      <c r="A33" s="26">
        <v>8</v>
      </c>
      <c r="B33" s="26"/>
      <c r="C33" s="93" t="s">
        <v>195</v>
      </c>
      <c r="D33" s="82">
        <v>44246</v>
      </c>
      <c r="E33" s="220" t="s">
        <v>192</v>
      </c>
      <c r="F33" s="152" t="s">
        <v>134</v>
      </c>
      <c r="G33" s="83" t="s">
        <v>135</v>
      </c>
      <c r="H33" s="86"/>
      <c r="I33" s="36"/>
      <c r="J33" s="623"/>
      <c r="K33" s="75">
        <v>3010000</v>
      </c>
      <c r="L33" s="289" t="s">
        <v>112</v>
      </c>
      <c r="M33" s="199"/>
      <c r="N33" s="31"/>
      <c r="O33" s="31"/>
      <c r="P33" s="31"/>
      <c r="Q33" s="182"/>
      <c r="R33" s="75"/>
      <c r="S33" s="75"/>
      <c r="T33" s="75">
        <v>3010000</v>
      </c>
      <c r="U33" s="274">
        <f t="shared" si="17"/>
        <v>3010000</v>
      </c>
      <c r="V33" s="75"/>
      <c r="W33" s="75"/>
      <c r="X33" s="75"/>
      <c r="Y33" s="274">
        <f t="shared" si="15"/>
        <v>0</v>
      </c>
      <c r="Z33" s="75"/>
      <c r="AA33" s="75"/>
      <c r="AB33" s="75"/>
      <c r="AC33" s="274">
        <f>SUM(Z33:AB33)</f>
        <v>0</v>
      </c>
      <c r="AD33" s="75"/>
      <c r="AE33" s="75"/>
      <c r="AF33" s="75"/>
      <c r="AG33" s="274">
        <f>SUM(AD33:AF33)</f>
        <v>0</v>
      </c>
      <c r="AH33" s="282">
        <f t="shared" si="20"/>
        <v>3010000</v>
      </c>
      <c r="AI33" s="33">
        <f t="shared" si="21"/>
        <v>2.8300508754767084E-2</v>
      </c>
      <c r="AJ33" s="34">
        <f t="shared" si="16"/>
        <v>2.6162311082255888E-3</v>
      </c>
      <c r="AK33" s="109"/>
      <c r="AL33" s="109"/>
      <c r="AM33" s="109"/>
      <c r="AN33" s="109"/>
      <c r="AO33" s="109"/>
      <c r="AP33" s="109"/>
      <c r="AQ33" s="109"/>
      <c r="AR33" s="109"/>
      <c r="AS33" s="109"/>
      <c r="AT33" s="109"/>
      <c r="AU33" s="109"/>
      <c r="AV33" s="109"/>
      <c r="AW33" s="109"/>
      <c r="AX33" s="109"/>
      <c r="AY33" s="109"/>
      <c r="AZ33" s="109"/>
      <c r="BA33" s="109"/>
      <c r="BB33" s="109"/>
      <c r="BC33" s="109"/>
      <c r="BD33" s="109"/>
      <c r="BE33" s="109"/>
      <c r="BF33" s="109"/>
      <c r="BG33" s="109"/>
      <c r="BH33" s="109"/>
      <c r="BI33" s="109"/>
      <c r="BJ33" s="109"/>
      <c r="BK33" s="109"/>
      <c r="BL33" s="109"/>
      <c r="BM33" s="109"/>
      <c r="BN33" s="109"/>
    </row>
    <row r="34" spans="1:66" s="110" customFormat="1" outlineLevel="1" x14ac:dyDescent="0.25">
      <c r="A34" s="26">
        <v>9</v>
      </c>
      <c r="B34" s="26"/>
      <c r="C34" s="93" t="s">
        <v>194</v>
      </c>
      <c r="D34" s="82">
        <v>44231</v>
      </c>
      <c r="E34" s="220" t="s">
        <v>193</v>
      </c>
      <c r="F34" s="152" t="s">
        <v>134</v>
      </c>
      <c r="G34" s="83" t="s">
        <v>135</v>
      </c>
      <c r="H34" s="86"/>
      <c r="I34" s="36"/>
      <c r="J34" s="623"/>
      <c r="K34" s="75">
        <v>9100000</v>
      </c>
      <c r="L34" s="289" t="s">
        <v>112</v>
      </c>
      <c r="M34" s="199"/>
      <c r="N34" s="31"/>
      <c r="O34" s="31"/>
      <c r="P34" s="31"/>
      <c r="Q34" s="182"/>
      <c r="R34" s="75"/>
      <c r="S34" s="75"/>
      <c r="T34" s="75">
        <v>9100000</v>
      </c>
      <c r="U34" s="274">
        <f t="shared" si="17"/>
        <v>9100000</v>
      </c>
      <c r="V34" s="75"/>
      <c r="W34" s="75"/>
      <c r="X34" s="75"/>
      <c r="Y34" s="274">
        <f t="shared" si="15"/>
        <v>0</v>
      </c>
      <c r="Z34" s="75"/>
      <c r="AA34" s="75"/>
      <c r="AB34" s="75"/>
      <c r="AC34" s="274">
        <f t="shared" si="18"/>
        <v>0</v>
      </c>
      <c r="AD34" s="75"/>
      <c r="AE34" s="75"/>
      <c r="AF34" s="75"/>
      <c r="AG34" s="274">
        <f t="shared" si="19"/>
        <v>0</v>
      </c>
      <c r="AH34" s="282">
        <f t="shared" si="20"/>
        <v>9100000</v>
      </c>
      <c r="AI34" s="33">
        <f t="shared" si="21"/>
        <v>8.555967763069118E-2</v>
      </c>
      <c r="AJ34" s="34">
        <f t="shared" si="16"/>
        <v>7.9095359085889893E-3</v>
      </c>
      <c r="AK34" s="109"/>
      <c r="AL34" s="109"/>
      <c r="AM34" s="109"/>
      <c r="AN34" s="109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109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109"/>
      <c r="BM34" s="109"/>
      <c r="BN34" s="109"/>
    </row>
    <row r="35" spans="1:66" s="110" customFormat="1" outlineLevel="1" x14ac:dyDescent="0.25">
      <c r="A35" s="26">
        <v>10</v>
      </c>
      <c r="B35" s="26"/>
      <c r="C35" s="93"/>
      <c r="D35" s="82"/>
      <c r="E35" s="220"/>
      <c r="F35" s="152"/>
      <c r="G35" s="83"/>
      <c r="H35" s="86"/>
      <c r="I35" s="36"/>
      <c r="J35" s="623"/>
      <c r="K35" s="75">
        <v>39512</v>
      </c>
      <c r="L35" s="289" t="s">
        <v>113</v>
      </c>
      <c r="M35" s="199"/>
      <c r="N35" s="31"/>
      <c r="O35" s="31"/>
      <c r="P35" s="31"/>
      <c r="Q35" s="182"/>
      <c r="R35" s="75"/>
      <c r="S35" s="75"/>
      <c r="T35" s="75">
        <v>39512</v>
      </c>
      <c r="U35" s="274">
        <f t="shared" si="17"/>
        <v>39512</v>
      </c>
      <c r="V35" s="75"/>
      <c r="W35" s="75"/>
      <c r="X35" s="75"/>
      <c r="Y35" s="274">
        <f t="shared" si="15"/>
        <v>0</v>
      </c>
      <c r="Z35" s="75"/>
      <c r="AA35" s="75"/>
      <c r="AB35" s="75"/>
      <c r="AC35" s="274">
        <f t="shared" si="18"/>
        <v>0</v>
      </c>
      <c r="AD35" s="75"/>
      <c r="AE35" s="75"/>
      <c r="AF35" s="75"/>
      <c r="AG35" s="274">
        <f t="shared" si="19"/>
        <v>0</v>
      </c>
      <c r="AH35" s="282">
        <f t="shared" si="20"/>
        <v>39512</v>
      </c>
      <c r="AI35" s="33">
        <f t="shared" si="21"/>
        <v>3.7149823983998571E-4</v>
      </c>
      <c r="AJ35" s="34">
        <f t="shared" si="16"/>
        <v>3.4343031079139357E-5</v>
      </c>
      <c r="AK35" s="109"/>
      <c r="AL35" s="109"/>
      <c r="AM35" s="109"/>
      <c r="AN35" s="109"/>
      <c r="AO35" s="109"/>
      <c r="AP35" s="109"/>
      <c r="AQ35" s="109"/>
      <c r="AR35" s="109"/>
      <c r="AS35" s="109"/>
      <c r="AT35" s="109"/>
      <c r="AU35" s="109"/>
      <c r="AV35" s="109"/>
      <c r="AW35" s="109"/>
      <c r="AX35" s="109"/>
      <c r="AY35" s="109"/>
      <c r="AZ35" s="109"/>
      <c r="BA35" s="109"/>
      <c r="BB35" s="109"/>
      <c r="BC35" s="109"/>
      <c r="BD35" s="109"/>
      <c r="BE35" s="109"/>
      <c r="BF35" s="109"/>
      <c r="BG35" s="109"/>
      <c r="BH35" s="109"/>
      <c r="BI35" s="109"/>
      <c r="BJ35" s="109"/>
      <c r="BK35" s="109"/>
      <c r="BL35" s="109"/>
      <c r="BM35" s="109"/>
      <c r="BN35" s="109"/>
    </row>
    <row r="36" spans="1:66" hidden="1" outlineLevel="1" x14ac:dyDescent="0.25">
      <c r="A36" s="26">
        <v>11</v>
      </c>
      <c r="B36" s="26"/>
      <c r="C36" s="93"/>
      <c r="D36" s="82"/>
      <c r="E36" s="220"/>
      <c r="F36" s="152"/>
      <c r="G36" s="83"/>
      <c r="H36" s="86"/>
      <c r="I36" s="36"/>
      <c r="J36" s="623"/>
      <c r="K36" s="75"/>
      <c r="L36" s="289"/>
      <c r="M36" s="199"/>
      <c r="N36" s="31"/>
      <c r="O36" s="31"/>
      <c r="P36" s="31"/>
      <c r="Q36" s="182"/>
      <c r="R36" s="75"/>
      <c r="S36" s="75"/>
      <c r="T36" s="75"/>
      <c r="U36" s="274">
        <f t="shared" si="17"/>
        <v>0</v>
      </c>
      <c r="V36" s="75"/>
      <c r="W36" s="75"/>
      <c r="X36" s="75"/>
      <c r="Y36" s="274">
        <f t="shared" si="15"/>
        <v>0</v>
      </c>
      <c r="Z36" s="75"/>
      <c r="AA36" s="75"/>
      <c r="AB36" s="75"/>
      <c r="AC36" s="274">
        <f>SUM(Z36:AB36)</f>
        <v>0</v>
      </c>
      <c r="AD36" s="75"/>
      <c r="AE36" s="75"/>
      <c r="AF36" s="75"/>
      <c r="AG36" s="274">
        <f>SUM(AD36:AF36)</f>
        <v>0</v>
      </c>
      <c r="AH36" s="282">
        <f t="shared" si="20"/>
        <v>0</v>
      </c>
      <c r="AI36" s="33">
        <f t="shared" si="21"/>
        <v>0</v>
      </c>
      <c r="AJ36" s="34">
        <f t="shared" si="16"/>
        <v>0</v>
      </c>
      <c r="AK36" s="12"/>
      <c r="AL36" s="12"/>
      <c r="AM36" s="12"/>
      <c r="AN36" s="12"/>
      <c r="AO36" s="12"/>
      <c r="AP36" s="12"/>
      <c r="AQ36" s="12"/>
      <c r="AR36" s="109"/>
      <c r="AS36" s="109"/>
      <c r="AT36" s="109"/>
      <c r="AU36" s="109"/>
      <c r="AV36" s="109"/>
      <c r="AW36" s="109"/>
      <c r="AX36" s="109"/>
      <c r="AY36" s="109"/>
      <c r="AZ36" s="109"/>
      <c r="BA36" s="109"/>
      <c r="BB36" s="109"/>
      <c r="BC36" s="109"/>
      <c r="BD36" s="109"/>
      <c r="BE36" s="109"/>
      <c r="BF36" s="109"/>
      <c r="BG36" s="109"/>
      <c r="BH36" s="109"/>
      <c r="BI36" s="109"/>
      <c r="BJ36" s="109"/>
      <c r="BK36" s="109"/>
      <c r="BL36" s="109"/>
      <c r="BM36" s="109"/>
      <c r="BN36" s="109"/>
    </row>
    <row r="37" spans="1:66" s="110" customFormat="1" hidden="1" outlineLevel="1" x14ac:dyDescent="0.25">
      <c r="A37" s="26">
        <v>12</v>
      </c>
      <c r="B37" s="26"/>
      <c r="C37" s="93"/>
      <c r="D37" s="82"/>
      <c r="E37" s="220"/>
      <c r="F37" s="152"/>
      <c r="G37" s="83"/>
      <c r="H37" s="86"/>
      <c r="I37" s="36"/>
      <c r="J37" s="623"/>
      <c r="K37" s="75"/>
      <c r="L37" s="289"/>
      <c r="M37" s="199"/>
      <c r="N37" s="31"/>
      <c r="O37" s="31"/>
      <c r="P37" s="31"/>
      <c r="Q37" s="182"/>
      <c r="R37" s="75"/>
      <c r="S37" s="75"/>
      <c r="T37" s="75"/>
      <c r="U37" s="274">
        <f t="shared" si="17"/>
        <v>0</v>
      </c>
      <c r="V37" s="75"/>
      <c r="W37" s="75"/>
      <c r="X37" s="75"/>
      <c r="Y37" s="274">
        <f t="shared" ref="Y37:Y45" si="22">SUM(V37:X37)</f>
        <v>0</v>
      </c>
      <c r="Z37" s="75"/>
      <c r="AA37" s="75"/>
      <c r="AB37" s="75"/>
      <c r="AC37" s="274">
        <f t="shared" ref="AC37:AC45" si="23">SUM(Z37:AB37)</f>
        <v>0</v>
      </c>
      <c r="AD37" s="75"/>
      <c r="AE37" s="75"/>
      <c r="AF37" s="75"/>
      <c r="AG37" s="274">
        <f t="shared" ref="AG37:AG45" si="24">SUM(AD37:AF37)</f>
        <v>0</v>
      </c>
      <c r="AH37" s="282">
        <f t="shared" ref="AH37:AH45" si="25">+U37+Y37+AC37+AG37</f>
        <v>0</v>
      </c>
      <c r="AI37" s="33">
        <f t="shared" si="21"/>
        <v>0</v>
      </c>
      <c r="AJ37" s="34">
        <f t="shared" si="16"/>
        <v>0</v>
      </c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</row>
    <row r="38" spans="1:66" s="110" customFormat="1" hidden="1" outlineLevel="1" x14ac:dyDescent="0.25">
      <c r="A38" s="26">
        <v>13</v>
      </c>
      <c r="B38" s="26"/>
      <c r="C38" s="93"/>
      <c r="D38" s="82"/>
      <c r="E38" s="220"/>
      <c r="F38" s="152"/>
      <c r="G38" s="83"/>
      <c r="H38" s="86"/>
      <c r="I38" s="36"/>
      <c r="J38" s="623"/>
      <c r="K38" s="75"/>
      <c r="L38" s="289"/>
      <c r="M38" s="199"/>
      <c r="N38" s="31"/>
      <c r="O38" s="31"/>
      <c r="P38" s="31"/>
      <c r="Q38" s="182"/>
      <c r="R38" s="75"/>
      <c r="S38" s="75"/>
      <c r="T38" s="75"/>
      <c r="U38" s="274">
        <f t="shared" si="17"/>
        <v>0</v>
      </c>
      <c r="V38" s="75"/>
      <c r="W38" s="75"/>
      <c r="X38" s="75"/>
      <c r="Y38" s="274">
        <f t="shared" si="22"/>
        <v>0</v>
      </c>
      <c r="Z38" s="75"/>
      <c r="AA38" s="75"/>
      <c r="AB38" s="75"/>
      <c r="AC38" s="274">
        <f t="shared" si="23"/>
        <v>0</v>
      </c>
      <c r="AD38" s="75"/>
      <c r="AE38" s="75"/>
      <c r="AF38" s="75"/>
      <c r="AG38" s="274">
        <f t="shared" si="24"/>
        <v>0</v>
      </c>
      <c r="AH38" s="282">
        <f t="shared" si="25"/>
        <v>0</v>
      </c>
      <c r="AI38" s="33">
        <f t="shared" si="21"/>
        <v>0</v>
      </c>
      <c r="AJ38" s="34">
        <f t="shared" si="16"/>
        <v>0</v>
      </c>
      <c r="AK38" s="109"/>
      <c r="AL38" s="109"/>
      <c r="AM38" s="109"/>
      <c r="AN38" s="109"/>
      <c r="AO38" s="109"/>
      <c r="AP38" s="109"/>
      <c r="AQ38" s="109"/>
      <c r="AR38" s="109"/>
      <c r="AS38" s="109"/>
      <c r="AT38" s="109"/>
      <c r="AU38" s="109"/>
      <c r="AV38" s="109"/>
      <c r="AW38" s="109"/>
      <c r="AX38" s="109"/>
      <c r="AY38" s="109"/>
      <c r="AZ38" s="109"/>
      <c r="BA38" s="109"/>
      <c r="BB38" s="109"/>
      <c r="BC38" s="109"/>
      <c r="BD38" s="109"/>
      <c r="BE38" s="109"/>
      <c r="BF38" s="109"/>
      <c r="BG38" s="109"/>
      <c r="BH38" s="109"/>
      <c r="BI38" s="109"/>
      <c r="BJ38" s="109"/>
      <c r="BK38" s="109"/>
      <c r="BL38" s="109"/>
      <c r="BM38" s="109"/>
      <c r="BN38" s="109"/>
    </row>
    <row r="39" spans="1:66" s="110" customFormat="1" hidden="1" outlineLevel="1" x14ac:dyDescent="0.25">
      <c r="A39" s="26">
        <v>14</v>
      </c>
      <c r="B39" s="26"/>
      <c r="C39" s="93"/>
      <c r="D39" s="82"/>
      <c r="E39" s="220"/>
      <c r="F39" s="152"/>
      <c r="G39" s="83"/>
      <c r="H39" s="86"/>
      <c r="I39" s="36"/>
      <c r="J39" s="623"/>
      <c r="K39" s="75"/>
      <c r="L39" s="289"/>
      <c r="M39" s="199"/>
      <c r="N39" s="31"/>
      <c r="O39" s="31"/>
      <c r="P39" s="31"/>
      <c r="Q39" s="182"/>
      <c r="R39" s="75"/>
      <c r="S39" s="75"/>
      <c r="T39" s="75"/>
      <c r="U39" s="274">
        <f t="shared" si="17"/>
        <v>0</v>
      </c>
      <c r="V39" s="75"/>
      <c r="W39" s="75"/>
      <c r="X39" s="75"/>
      <c r="Y39" s="274">
        <f t="shared" si="22"/>
        <v>0</v>
      </c>
      <c r="Z39" s="75"/>
      <c r="AA39" s="75"/>
      <c r="AB39" s="75"/>
      <c r="AC39" s="274">
        <f t="shared" si="23"/>
        <v>0</v>
      </c>
      <c r="AD39" s="75"/>
      <c r="AE39" s="75"/>
      <c r="AF39" s="75"/>
      <c r="AG39" s="274">
        <f t="shared" si="24"/>
        <v>0</v>
      </c>
      <c r="AH39" s="282">
        <f t="shared" si="25"/>
        <v>0</v>
      </c>
      <c r="AI39" s="33">
        <f t="shared" si="21"/>
        <v>0</v>
      </c>
      <c r="AJ39" s="34">
        <f t="shared" si="16"/>
        <v>0</v>
      </c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</row>
    <row r="40" spans="1:66" s="110" customFormat="1" hidden="1" outlineLevel="1" x14ac:dyDescent="0.25">
      <c r="A40" s="26">
        <v>15</v>
      </c>
      <c r="B40" s="26"/>
      <c r="C40" s="93"/>
      <c r="D40" s="82"/>
      <c r="E40" s="220"/>
      <c r="F40" s="152"/>
      <c r="G40" s="83"/>
      <c r="H40" s="86"/>
      <c r="I40" s="36"/>
      <c r="J40" s="623"/>
      <c r="K40" s="75"/>
      <c r="L40" s="289"/>
      <c r="M40" s="199"/>
      <c r="N40" s="31"/>
      <c r="O40" s="31"/>
      <c r="P40" s="31"/>
      <c r="Q40" s="182"/>
      <c r="R40" s="75"/>
      <c r="S40" s="75"/>
      <c r="T40" s="75"/>
      <c r="U40" s="274">
        <f t="shared" si="17"/>
        <v>0</v>
      </c>
      <c r="V40" s="75"/>
      <c r="W40" s="75"/>
      <c r="X40" s="75"/>
      <c r="Y40" s="274">
        <f t="shared" si="22"/>
        <v>0</v>
      </c>
      <c r="Z40" s="75"/>
      <c r="AA40" s="75"/>
      <c r="AB40" s="75"/>
      <c r="AC40" s="274">
        <f t="shared" si="23"/>
        <v>0</v>
      </c>
      <c r="AD40" s="75"/>
      <c r="AE40" s="75"/>
      <c r="AF40" s="75"/>
      <c r="AG40" s="274">
        <f t="shared" si="24"/>
        <v>0</v>
      </c>
      <c r="AH40" s="282">
        <f t="shared" si="25"/>
        <v>0</v>
      </c>
      <c r="AI40" s="33">
        <f t="shared" si="21"/>
        <v>0</v>
      </c>
      <c r="AJ40" s="34">
        <f t="shared" si="16"/>
        <v>0</v>
      </c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</row>
    <row r="41" spans="1:66" s="110" customFormat="1" hidden="1" outlineLevel="1" x14ac:dyDescent="0.25">
      <c r="A41" s="26">
        <v>16</v>
      </c>
      <c r="B41" s="26"/>
      <c r="C41" s="93"/>
      <c r="D41" s="82"/>
      <c r="E41" s="220"/>
      <c r="F41" s="152"/>
      <c r="G41" s="83"/>
      <c r="H41" s="86"/>
      <c r="I41" s="36"/>
      <c r="J41" s="623"/>
      <c r="K41" s="75"/>
      <c r="L41" s="289"/>
      <c r="M41" s="199"/>
      <c r="N41" s="31"/>
      <c r="O41" s="31"/>
      <c r="P41" s="31"/>
      <c r="Q41" s="182"/>
      <c r="R41" s="75"/>
      <c r="S41" s="75"/>
      <c r="T41" s="75"/>
      <c r="U41" s="274">
        <f t="shared" si="17"/>
        <v>0</v>
      </c>
      <c r="V41" s="75"/>
      <c r="W41" s="75"/>
      <c r="X41" s="75"/>
      <c r="Y41" s="274">
        <f t="shared" si="22"/>
        <v>0</v>
      </c>
      <c r="Z41" s="75"/>
      <c r="AA41" s="75"/>
      <c r="AB41" s="75"/>
      <c r="AC41" s="274">
        <f t="shared" si="23"/>
        <v>0</v>
      </c>
      <c r="AD41" s="75"/>
      <c r="AE41" s="75"/>
      <c r="AF41" s="75"/>
      <c r="AG41" s="274">
        <f t="shared" si="24"/>
        <v>0</v>
      </c>
      <c r="AH41" s="282">
        <f t="shared" si="25"/>
        <v>0</v>
      </c>
      <c r="AI41" s="33">
        <f t="shared" si="21"/>
        <v>0</v>
      </c>
      <c r="AJ41" s="34">
        <f t="shared" si="16"/>
        <v>0</v>
      </c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</row>
    <row r="42" spans="1:66" s="110" customFormat="1" hidden="1" outlineLevel="1" x14ac:dyDescent="0.25">
      <c r="A42" s="26">
        <v>17</v>
      </c>
      <c r="B42" s="26"/>
      <c r="C42" s="93"/>
      <c r="D42" s="82"/>
      <c r="E42" s="220"/>
      <c r="F42" s="152"/>
      <c r="G42" s="83"/>
      <c r="H42" s="86"/>
      <c r="I42" s="36"/>
      <c r="J42" s="623"/>
      <c r="K42" s="75"/>
      <c r="L42" s="289"/>
      <c r="M42" s="199"/>
      <c r="N42" s="31"/>
      <c r="O42" s="31"/>
      <c r="P42" s="31"/>
      <c r="Q42" s="182"/>
      <c r="R42" s="75"/>
      <c r="S42" s="75"/>
      <c r="T42" s="75"/>
      <c r="U42" s="274">
        <f t="shared" si="17"/>
        <v>0</v>
      </c>
      <c r="V42" s="75"/>
      <c r="W42" s="75"/>
      <c r="X42" s="75"/>
      <c r="Y42" s="274">
        <f t="shared" si="22"/>
        <v>0</v>
      </c>
      <c r="Z42" s="75"/>
      <c r="AA42" s="75"/>
      <c r="AB42" s="75"/>
      <c r="AC42" s="274">
        <f t="shared" si="23"/>
        <v>0</v>
      </c>
      <c r="AD42" s="75"/>
      <c r="AE42" s="75"/>
      <c r="AF42" s="75"/>
      <c r="AG42" s="274">
        <f t="shared" si="24"/>
        <v>0</v>
      </c>
      <c r="AH42" s="282">
        <f t="shared" si="25"/>
        <v>0</v>
      </c>
      <c r="AI42" s="33">
        <f t="shared" si="21"/>
        <v>0</v>
      </c>
      <c r="AJ42" s="34">
        <f t="shared" si="16"/>
        <v>0</v>
      </c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</row>
    <row r="43" spans="1:66" s="110" customFormat="1" hidden="1" outlineLevel="1" x14ac:dyDescent="0.25">
      <c r="A43" s="26">
        <v>18</v>
      </c>
      <c r="B43" s="26"/>
      <c r="C43" s="93"/>
      <c r="D43" s="82"/>
      <c r="E43" s="220"/>
      <c r="F43" s="152"/>
      <c r="G43" s="83"/>
      <c r="H43" s="86"/>
      <c r="I43" s="36"/>
      <c r="J43" s="623"/>
      <c r="K43" s="75"/>
      <c r="L43" s="289"/>
      <c r="M43" s="199"/>
      <c r="N43" s="31"/>
      <c r="O43" s="31"/>
      <c r="P43" s="31"/>
      <c r="Q43" s="182"/>
      <c r="R43" s="75"/>
      <c r="S43" s="75"/>
      <c r="T43" s="75"/>
      <c r="U43" s="274">
        <f t="shared" si="17"/>
        <v>0</v>
      </c>
      <c r="V43" s="75"/>
      <c r="W43" s="75"/>
      <c r="X43" s="75"/>
      <c r="Y43" s="274">
        <f t="shared" si="22"/>
        <v>0</v>
      </c>
      <c r="Z43" s="75"/>
      <c r="AA43" s="75"/>
      <c r="AB43" s="75"/>
      <c r="AC43" s="274">
        <f t="shared" si="23"/>
        <v>0</v>
      </c>
      <c r="AD43" s="75"/>
      <c r="AE43" s="75"/>
      <c r="AF43" s="75"/>
      <c r="AG43" s="274">
        <f t="shared" si="24"/>
        <v>0</v>
      </c>
      <c r="AH43" s="282">
        <f t="shared" si="25"/>
        <v>0</v>
      </c>
      <c r="AI43" s="33">
        <f t="shared" si="21"/>
        <v>0</v>
      </c>
      <c r="AJ43" s="34">
        <f t="shared" si="16"/>
        <v>0</v>
      </c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</row>
    <row r="44" spans="1:66" s="110" customFormat="1" hidden="1" outlineLevel="1" x14ac:dyDescent="0.25">
      <c r="A44" s="26">
        <v>19</v>
      </c>
      <c r="B44" s="26"/>
      <c r="C44" s="93"/>
      <c r="D44" s="82"/>
      <c r="E44" s="220"/>
      <c r="F44" s="152"/>
      <c r="G44" s="83"/>
      <c r="H44" s="86"/>
      <c r="I44" s="36"/>
      <c r="J44" s="623"/>
      <c r="K44" s="75"/>
      <c r="L44" s="289"/>
      <c r="M44" s="199"/>
      <c r="N44" s="31"/>
      <c r="O44" s="31"/>
      <c r="P44" s="31"/>
      <c r="Q44" s="182"/>
      <c r="R44" s="75"/>
      <c r="S44" s="75"/>
      <c r="T44" s="75"/>
      <c r="U44" s="274">
        <f t="shared" si="17"/>
        <v>0</v>
      </c>
      <c r="V44" s="75"/>
      <c r="W44" s="75"/>
      <c r="X44" s="75"/>
      <c r="Y44" s="274">
        <f t="shared" si="22"/>
        <v>0</v>
      </c>
      <c r="Z44" s="75"/>
      <c r="AA44" s="75"/>
      <c r="AB44" s="75"/>
      <c r="AC44" s="274">
        <f t="shared" si="23"/>
        <v>0</v>
      </c>
      <c r="AD44" s="75"/>
      <c r="AE44" s="75"/>
      <c r="AF44" s="75"/>
      <c r="AG44" s="274">
        <f t="shared" si="24"/>
        <v>0</v>
      </c>
      <c r="AH44" s="282">
        <f t="shared" si="25"/>
        <v>0</v>
      </c>
      <c r="AI44" s="33">
        <f t="shared" si="21"/>
        <v>0</v>
      </c>
      <c r="AJ44" s="34">
        <f t="shared" si="16"/>
        <v>0</v>
      </c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</row>
    <row r="45" spans="1:66" s="110" customFormat="1" hidden="1" outlineLevel="1" x14ac:dyDescent="0.25">
      <c r="A45" s="26">
        <v>20</v>
      </c>
      <c r="B45" s="26"/>
      <c r="C45" s="93"/>
      <c r="D45" s="82"/>
      <c r="E45" s="220"/>
      <c r="F45" s="152"/>
      <c r="G45" s="83"/>
      <c r="H45" s="86"/>
      <c r="I45" s="36"/>
      <c r="J45" s="577"/>
      <c r="K45" s="75"/>
      <c r="L45" s="289"/>
      <c r="M45" s="199"/>
      <c r="N45" s="31"/>
      <c r="O45" s="31"/>
      <c r="P45" s="31"/>
      <c r="Q45" s="182"/>
      <c r="R45" s="75"/>
      <c r="S45" s="75"/>
      <c r="T45" s="75"/>
      <c r="U45" s="274">
        <f t="shared" si="17"/>
        <v>0</v>
      </c>
      <c r="V45" s="75"/>
      <c r="W45" s="75"/>
      <c r="X45" s="75"/>
      <c r="Y45" s="274">
        <f t="shared" si="22"/>
        <v>0</v>
      </c>
      <c r="Z45" s="75"/>
      <c r="AA45" s="75"/>
      <c r="AB45" s="75"/>
      <c r="AC45" s="274">
        <f t="shared" si="23"/>
        <v>0</v>
      </c>
      <c r="AD45" s="75"/>
      <c r="AE45" s="75"/>
      <c r="AF45" s="75"/>
      <c r="AG45" s="274">
        <f t="shared" si="24"/>
        <v>0</v>
      </c>
      <c r="AH45" s="282">
        <f t="shared" si="25"/>
        <v>0</v>
      </c>
      <c r="AI45" s="33">
        <f t="shared" si="21"/>
        <v>0</v>
      </c>
      <c r="AJ45" s="34">
        <f t="shared" si="16"/>
        <v>0</v>
      </c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</row>
    <row r="46" spans="1:66" s="74" customFormat="1" x14ac:dyDescent="0.25">
      <c r="A46" s="633" t="s">
        <v>43</v>
      </c>
      <c r="B46" s="634"/>
      <c r="C46" s="634"/>
      <c r="D46" s="634"/>
      <c r="E46" s="634"/>
      <c r="F46" s="634"/>
      <c r="G46" s="634"/>
      <c r="H46" s="634"/>
      <c r="I46" s="634"/>
      <c r="J46" s="469">
        <f>+J25</f>
        <v>106358512</v>
      </c>
      <c r="K46" s="455">
        <f>SUM(K26:K45)</f>
        <v>12149512</v>
      </c>
      <c r="L46" s="455"/>
      <c r="M46" s="456"/>
      <c r="N46" s="455"/>
      <c r="O46" s="455"/>
      <c r="P46" s="455"/>
      <c r="Q46" s="457"/>
      <c r="R46" s="455">
        <f>SUM(R26:R36)</f>
        <v>0</v>
      </c>
      <c r="S46" s="455">
        <f>SUM(S26:S36)</f>
        <v>0</v>
      </c>
      <c r="T46" s="455">
        <f t="shared" ref="T46:X46" si="26">SUM(T26:T36)</f>
        <v>12149512</v>
      </c>
      <c r="U46" s="455">
        <f>SUM(U26:U36)</f>
        <v>12149512</v>
      </c>
      <c r="V46" s="455">
        <f t="shared" si="26"/>
        <v>0</v>
      </c>
      <c r="W46" s="455">
        <f t="shared" si="26"/>
        <v>0</v>
      </c>
      <c r="X46" s="455">
        <f t="shared" si="26"/>
        <v>0</v>
      </c>
      <c r="Y46" s="455">
        <f>SUM(Y26:Y45)</f>
        <v>0</v>
      </c>
      <c r="Z46" s="455">
        <f t="shared" ref="Z46:AG46" si="27">SUM(Z26:Z45)</f>
        <v>0</v>
      </c>
      <c r="AA46" s="455">
        <f t="shared" si="27"/>
        <v>0</v>
      </c>
      <c r="AB46" s="455">
        <f t="shared" si="27"/>
        <v>0</v>
      </c>
      <c r="AC46" s="455">
        <f t="shared" si="27"/>
        <v>0</v>
      </c>
      <c r="AD46" s="455">
        <f t="shared" si="27"/>
        <v>0</v>
      </c>
      <c r="AE46" s="455">
        <f t="shared" si="27"/>
        <v>0</v>
      </c>
      <c r="AF46" s="455">
        <f t="shared" si="27"/>
        <v>0</v>
      </c>
      <c r="AG46" s="455">
        <f t="shared" si="27"/>
        <v>0</v>
      </c>
      <c r="AH46" s="455">
        <f>SUM(AH26:AH45)</f>
        <v>12149512</v>
      </c>
      <c r="AI46" s="459">
        <f>IF(ISERROR(AH46/K46),0,AH46/K46)</f>
        <v>1</v>
      </c>
      <c r="AJ46" s="459">
        <f>IF(ISERROR(AH46/$AH$784),0,AH46/$AH$784)</f>
        <v>1.0560110047893718E-2</v>
      </c>
      <c r="AK46" s="12"/>
      <c r="AL46" s="12"/>
      <c r="AM46" s="12"/>
      <c r="AN46" s="12"/>
      <c r="AO46" s="12"/>
      <c r="AP46" s="12"/>
      <c r="AQ46" s="12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</row>
    <row r="47" spans="1:66" x14ac:dyDescent="0.25">
      <c r="A47" s="605" t="s">
        <v>44</v>
      </c>
      <c r="B47" s="597"/>
      <c r="C47" s="597"/>
      <c r="D47" s="597"/>
      <c r="E47" s="598"/>
      <c r="F47" s="148"/>
      <c r="G47" s="17"/>
      <c r="H47" s="18"/>
      <c r="I47" s="19"/>
      <c r="J47" s="576">
        <v>105274000</v>
      </c>
      <c r="K47" s="75"/>
      <c r="L47" s="20"/>
      <c r="M47" s="21"/>
      <c r="N47" s="22"/>
      <c r="O47" s="22"/>
      <c r="P47" s="22"/>
      <c r="Q47" s="18"/>
      <c r="R47" s="23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4"/>
      <c r="AJ47" s="24"/>
    </row>
    <row r="48" spans="1:66" s="110" customFormat="1" x14ac:dyDescent="0.25">
      <c r="A48" s="278"/>
      <c r="B48" s="278"/>
      <c r="C48" s="278"/>
      <c r="D48" s="278"/>
      <c r="E48" s="278"/>
      <c r="F48" s="152"/>
      <c r="G48" s="114"/>
      <c r="H48" s="18"/>
      <c r="I48" s="19"/>
      <c r="J48" s="623"/>
      <c r="K48" s="75"/>
      <c r="L48" s="289"/>
      <c r="M48" s="279"/>
      <c r="N48" s="22"/>
      <c r="O48" s="22"/>
      <c r="P48" s="22"/>
      <c r="Q48" s="18"/>
      <c r="R48" s="23"/>
      <c r="S48" s="20"/>
      <c r="T48" s="20"/>
      <c r="U48" s="274">
        <f t="shared" ref="U48:U49" si="28">SUM(R48:T48)</f>
        <v>0</v>
      </c>
      <c r="V48" s="20"/>
      <c r="W48" s="20"/>
      <c r="X48" s="20"/>
      <c r="Y48" s="274">
        <f t="shared" ref="Y48:Y49" si="29">SUM(V48:X48)</f>
        <v>0</v>
      </c>
      <c r="Z48" s="20"/>
      <c r="AA48" s="20"/>
      <c r="AB48" s="20"/>
      <c r="AC48" s="274">
        <f t="shared" ref="AC48:AC68" si="30">SUM(Z48:AB48)</f>
        <v>0</v>
      </c>
      <c r="AD48" s="20"/>
      <c r="AE48" s="20"/>
      <c r="AF48" s="210"/>
      <c r="AG48" s="274">
        <f t="shared" ref="AG48:AG69" si="31">SUM(AD48:AF48)</f>
        <v>0</v>
      </c>
      <c r="AH48" s="282">
        <f t="shared" ref="AH48:AH49" si="32">+U48+Y48+AC48+AG48</f>
        <v>0</v>
      </c>
      <c r="AI48" s="33">
        <f>IF(ISERROR(AH48/$J$47),0,AH48/$J$47)</f>
        <v>0</v>
      </c>
      <c r="AJ48" s="34">
        <f t="shared" ref="AJ48:AJ69" si="33">IF(ISERROR(AH48/$AH$784),"-",AH48/$AH$784)</f>
        <v>0</v>
      </c>
    </row>
    <row r="49" spans="1:66" s="110" customFormat="1" x14ac:dyDescent="0.25">
      <c r="A49" s="278"/>
      <c r="B49" s="278"/>
      <c r="C49" s="278"/>
      <c r="D49" s="278"/>
      <c r="E49" s="278"/>
      <c r="F49" s="152"/>
      <c r="G49" s="114"/>
      <c r="H49" s="18"/>
      <c r="I49" s="19"/>
      <c r="J49" s="623"/>
      <c r="K49" s="75"/>
      <c r="L49" s="289"/>
      <c r="M49" s="279"/>
      <c r="N49" s="22"/>
      <c r="O49" s="22"/>
      <c r="P49" s="22"/>
      <c r="Q49" s="18"/>
      <c r="R49" s="23"/>
      <c r="S49" s="20"/>
      <c r="T49" s="20"/>
      <c r="U49" s="274">
        <f t="shared" si="28"/>
        <v>0</v>
      </c>
      <c r="V49" s="20"/>
      <c r="W49" s="20"/>
      <c r="X49" s="20"/>
      <c r="Y49" s="274">
        <f t="shared" si="29"/>
        <v>0</v>
      </c>
      <c r="Z49" s="20"/>
      <c r="AA49" s="20"/>
      <c r="AB49" s="20"/>
      <c r="AC49" s="274">
        <f t="shared" si="30"/>
        <v>0</v>
      </c>
      <c r="AD49" s="20"/>
      <c r="AE49" s="20"/>
      <c r="AF49" s="210"/>
      <c r="AG49" s="274">
        <f t="shared" si="31"/>
        <v>0</v>
      </c>
      <c r="AH49" s="282">
        <f t="shared" si="32"/>
        <v>0</v>
      </c>
      <c r="AI49" s="33">
        <f t="shared" ref="AI49:AI69" si="34">IF(ISERROR(AH49/$J$47),0,AH49/$J$47)</f>
        <v>0</v>
      </c>
      <c r="AJ49" s="34">
        <f t="shared" si="33"/>
        <v>0</v>
      </c>
    </row>
    <row r="50" spans="1:66" hidden="1" outlineLevel="1" x14ac:dyDescent="0.25">
      <c r="A50" s="276">
        <v>1</v>
      </c>
      <c r="B50" s="276"/>
      <c r="C50" s="277"/>
      <c r="D50" s="81"/>
      <c r="E50" s="219"/>
      <c r="F50" s="79"/>
      <c r="G50" s="52"/>
      <c r="H50" s="40"/>
      <c r="I50" s="36"/>
      <c r="J50" s="623"/>
      <c r="K50" s="75"/>
      <c r="L50" s="393"/>
      <c r="M50" s="412"/>
      <c r="N50" s="77"/>
      <c r="O50" s="77"/>
      <c r="P50" s="77"/>
      <c r="Q50" s="202"/>
      <c r="R50" s="202"/>
      <c r="S50" s="77"/>
      <c r="T50" s="77"/>
      <c r="U50" s="282">
        <f t="shared" ref="U50:U68" si="35">SUM(R50:T50)</f>
        <v>0</v>
      </c>
      <c r="V50" s="75"/>
      <c r="W50" s="77"/>
      <c r="X50" s="77"/>
      <c r="Y50" s="275">
        <f t="shared" ref="Y50" si="36">SUM(V50:X50)</f>
        <v>0</v>
      </c>
      <c r="Z50" s="77"/>
      <c r="AA50" s="77"/>
      <c r="AB50" s="77"/>
      <c r="AC50" s="274">
        <f t="shared" si="30"/>
        <v>0</v>
      </c>
      <c r="AD50" s="77"/>
      <c r="AE50" s="77"/>
      <c r="AF50" s="77"/>
      <c r="AG50" s="274">
        <f t="shared" si="31"/>
        <v>0</v>
      </c>
      <c r="AH50" s="282">
        <f>+U50+Y50+AC50+AG50</f>
        <v>0</v>
      </c>
      <c r="AI50" s="33">
        <f t="shared" si="34"/>
        <v>0</v>
      </c>
      <c r="AJ50" s="34">
        <f t="shared" si="33"/>
        <v>0</v>
      </c>
      <c r="AK50" s="12"/>
      <c r="AL50" s="12"/>
      <c r="AM50" s="12"/>
      <c r="AN50" s="12"/>
      <c r="AO50" s="12"/>
      <c r="AP50" s="12"/>
      <c r="AQ50" s="12"/>
      <c r="AR50" s="109"/>
      <c r="AS50" s="109"/>
      <c r="AT50" s="109"/>
      <c r="AU50" s="109"/>
      <c r="AV50" s="109"/>
      <c r="AW50" s="109"/>
      <c r="AX50" s="109"/>
      <c r="AY50" s="109"/>
      <c r="AZ50" s="109"/>
      <c r="BA50" s="109"/>
      <c r="BB50" s="109"/>
      <c r="BC50" s="109"/>
      <c r="BD50" s="109"/>
      <c r="BE50" s="109"/>
      <c r="BF50" s="109"/>
      <c r="BG50" s="109"/>
      <c r="BH50" s="109"/>
      <c r="BI50" s="109"/>
      <c r="BJ50" s="109"/>
      <c r="BK50" s="109"/>
      <c r="BL50" s="109"/>
      <c r="BM50" s="109"/>
      <c r="BN50" s="109"/>
    </row>
    <row r="51" spans="1:66" s="110" customFormat="1" hidden="1" outlineLevel="1" x14ac:dyDescent="0.25">
      <c r="A51" s="26">
        <v>2</v>
      </c>
      <c r="B51" s="26"/>
      <c r="C51" s="114"/>
      <c r="D51" s="82"/>
      <c r="E51" s="273"/>
      <c r="F51" s="79"/>
      <c r="G51" s="52"/>
      <c r="H51" s="242"/>
      <c r="I51" s="243"/>
      <c r="J51" s="623"/>
      <c r="K51" s="75"/>
      <c r="L51" s="393"/>
      <c r="M51" s="385"/>
      <c r="N51" s="77"/>
      <c r="O51" s="77"/>
      <c r="P51" s="77"/>
      <c r="Q51" s="396"/>
      <c r="R51" s="396"/>
      <c r="S51" s="77"/>
      <c r="T51" s="77"/>
      <c r="U51" s="282">
        <f t="shared" si="35"/>
        <v>0</v>
      </c>
      <c r="V51" s="75"/>
      <c r="W51" s="77"/>
      <c r="X51" s="77"/>
      <c r="Y51" s="275">
        <f t="shared" ref="Y51:Y68" si="37">SUM(V51:X51)</f>
        <v>0</v>
      </c>
      <c r="Z51" s="77"/>
      <c r="AA51" s="77"/>
      <c r="AB51" s="77"/>
      <c r="AC51" s="274">
        <f t="shared" si="30"/>
        <v>0</v>
      </c>
      <c r="AD51" s="77"/>
      <c r="AE51" s="77"/>
      <c r="AF51" s="77"/>
      <c r="AG51" s="274">
        <f t="shared" si="31"/>
        <v>0</v>
      </c>
      <c r="AH51" s="282">
        <f t="shared" ref="AH51:AH58" si="38">+U51+Y51+AC51+AG51</f>
        <v>0</v>
      </c>
      <c r="AI51" s="33">
        <f t="shared" si="34"/>
        <v>0</v>
      </c>
      <c r="AJ51" s="34">
        <f t="shared" si="33"/>
        <v>0</v>
      </c>
      <c r="AK51" s="109"/>
      <c r="AL51" s="109"/>
      <c r="AM51" s="109"/>
      <c r="AN51" s="109"/>
      <c r="AO51" s="109"/>
      <c r="AP51" s="109"/>
      <c r="AQ51" s="109"/>
      <c r="AR51" s="109"/>
      <c r="AS51" s="109"/>
      <c r="AT51" s="109"/>
      <c r="AU51" s="109"/>
      <c r="AV51" s="109"/>
      <c r="AW51" s="109"/>
      <c r="AX51" s="109"/>
      <c r="AY51" s="109"/>
      <c r="AZ51" s="109"/>
      <c r="BA51" s="109"/>
      <c r="BB51" s="109"/>
      <c r="BC51" s="109"/>
      <c r="BD51" s="109"/>
      <c r="BE51" s="109"/>
      <c r="BF51" s="109"/>
      <c r="BG51" s="109"/>
      <c r="BH51" s="109"/>
      <c r="BI51" s="109"/>
      <c r="BJ51" s="109"/>
      <c r="BK51" s="109"/>
      <c r="BL51" s="109"/>
      <c r="BM51" s="109"/>
      <c r="BN51" s="109"/>
    </row>
    <row r="52" spans="1:66" s="110" customFormat="1" hidden="1" outlineLevel="1" x14ac:dyDescent="0.25">
      <c r="A52" s="26">
        <v>3</v>
      </c>
      <c r="B52" s="26"/>
      <c r="C52" s="114"/>
      <c r="D52" s="82"/>
      <c r="E52" s="273"/>
      <c r="F52" s="79"/>
      <c r="G52" s="52"/>
      <c r="H52" s="242"/>
      <c r="I52" s="243"/>
      <c r="J52" s="623"/>
      <c r="K52" s="75"/>
      <c r="L52" s="393"/>
      <c r="M52" s="385"/>
      <c r="N52" s="77"/>
      <c r="O52" s="77"/>
      <c r="P52" s="77"/>
      <c r="Q52" s="396"/>
      <c r="R52" s="396"/>
      <c r="S52" s="77"/>
      <c r="T52" s="77"/>
      <c r="U52" s="282">
        <f t="shared" si="35"/>
        <v>0</v>
      </c>
      <c r="V52" s="75"/>
      <c r="W52" s="77"/>
      <c r="X52" s="77"/>
      <c r="Y52" s="275">
        <f t="shared" si="37"/>
        <v>0</v>
      </c>
      <c r="Z52" s="77"/>
      <c r="AA52" s="77"/>
      <c r="AB52" s="77"/>
      <c r="AC52" s="274">
        <f t="shared" si="30"/>
        <v>0</v>
      </c>
      <c r="AD52" s="77"/>
      <c r="AE52" s="77"/>
      <c r="AF52" s="77"/>
      <c r="AG52" s="274">
        <f t="shared" si="31"/>
        <v>0</v>
      </c>
      <c r="AH52" s="282">
        <f t="shared" si="38"/>
        <v>0</v>
      </c>
      <c r="AI52" s="33">
        <f t="shared" si="34"/>
        <v>0</v>
      </c>
      <c r="AJ52" s="34">
        <f t="shared" si="33"/>
        <v>0</v>
      </c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  <c r="BG52" s="109"/>
      <c r="BH52" s="109"/>
      <c r="BI52" s="109"/>
      <c r="BJ52" s="109"/>
      <c r="BK52" s="109"/>
      <c r="BL52" s="109"/>
      <c r="BM52" s="109"/>
      <c r="BN52" s="109"/>
    </row>
    <row r="53" spans="1:66" s="110" customFormat="1" hidden="1" outlineLevel="1" x14ac:dyDescent="0.25">
      <c r="A53" s="26">
        <v>4</v>
      </c>
      <c r="B53" s="26"/>
      <c r="C53" s="114"/>
      <c r="D53" s="82"/>
      <c r="E53" s="273"/>
      <c r="F53" s="79"/>
      <c r="G53" s="52"/>
      <c r="H53" s="242"/>
      <c r="I53" s="243"/>
      <c r="J53" s="623"/>
      <c r="K53" s="75"/>
      <c r="L53" s="393"/>
      <c r="M53" s="385"/>
      <c r="N53" s="77"/>
      <c r="O53" s="77"/>
      <c r="P53" s="77"/>
      <c r="Q53" s="396"/>
      <c r="R53" s="396"/>
      <c r="S53" s="77"/>
      <c r="T53" s="77"/>
      <c r="U53" s="282">
        <f t="shared" si="35"/>
        <v>0</v>
      </c>
      <c r="V53" s="75"/>
      <c r="W53" s="77"/>
      <c r="X53" s="77"/>
      <c r="Y53" s="275">
        <f t="shared" si="37"/>
        <v>0</v>
      </c>
      <c r="Z53" s="77"/>
      <c r="AA53" s="77"/>
      <c r="AB53" s="77"/>
      <c r="AC53" s="274">
        <f t="shared" si="30"/>
        <v>0</v>
      </c>
      <c r="AD53" s="77"/>
      <c r="AE53" s="77"/>
      <c r="AF53" s="77"/>
      <c r="AG53" s="274">
        <f t="shared" si="31"/>
        <v>0</v>
      </c>
      <c r="AH53" s="282">
        <f t="shared" si="38"/>
        <v>0</v>
      </c>
      <c r="AI53" s="33">
        <f t="shared" si="34"/>
        <v>0</v>
      </c>
      <c r="AJ53" s="34">
        <f t="shared" si="33"/>
        <v>0</v>
      </c>
      <c r="AK53" s="109"/>
      <c r="AL53" s="109"/>
      <c r="AM53" s="109"/>
      <c r="AN53" s="109"/>
      <c r="AO53" s="109"/>
      <c r="AP53" s="109"/>
      <c r="AQ53" s="109"/>
      <c r="AR53" s="109"/>
      <c r="AS53" s="109"/>
      <c r="AT53" s="109"/>
      <c r="AU53" s="109"/>
      <c r="AV53" s="109"/>
      <c r="AW53" s="109"/>
      <c r="AX53" s="109"/>
      <c r="AY53" s="109"/>
      <c r="AZ53" s="109"/>
      <c r="BA53" s="109"/>
      <c r="BB53" s="109"/>
      <c r="BC53" s="109"/>
      <c r="BD53" s="109"/>
      <c r="BE53" s="109"/>
      <c r="BF53" s="109"/>
      <c r="BG53" s="109"/>
      <c r="BH53" s="109"/>
      <c r="BI53" s="109"/>
      <c r="BJ53" s="109"/>
      <c r="BK53" s="109"/>
      <c r="BL53" s="109"/>
      <c r="BM53" s="109"/>
      <c r="BN53" s="109"/>
    </row>
    <row r="54" spans="1:66" s="110" customFormat="1" hidden="1" outlineLevel="1" x14ac:dyDescent="0.25">
      <c r="A54" s="26">
        <v>5</v>
      </c>
      <c r="B54" s="26"/>
      <c r="C54" s="114"/>
      <c r="D54" s="82"/>
      <c r="E54" s="273"/>
      <c r="F54" s="79"/>
      <c r="G54" s="52"/>
      <c r="H54" s="242"/>
      <c r="I54" s="243"/>
      <c r="J54" s="623"/>
      <c r="K54" s="75"/>
      <c r="L54" s="448"/>
      <c r="M54" s="385"/>
      <c r="N54" s="77"/>
      <c r="O54" s="77"/>
      <c r="P54" s="77"/>
      <c r="Q54" s="396"/>
      <c r="R54" s="396"/>
      <c r="S54" s="77"/>
      <c r="T54" s="77"/>
      <c r="U54" s="282">
        <f t="shared" si="35"/>
        <v>0</v>
      </c>
      <c r="V54" s="75"/>
      <c r="W54" s="77"/>
      <c r="X54" s="77"/>
      <c r="Y54" s="275">
        <f t="shared" si="37"/>
        <v>0</v>
      </c>
      <c r="Z54" s="77"/>
      <c r="AA54" s="77"/>
      <c r="AB54" s="77"/>
      <c r="AC54" s="274">
        <f t="shared" si="30"/>
        <v>0</v>
      </c>
      <c r="AD54" s="77"/>
      <c r="AE54" s="77"/>
      <c r="AF54" s="77"/>
      <c r="AG54" s="274">
        <f t="shared" si="31"/>
        <v>0</v>
      </c>
      <c r="AH54" s="282">
        <f t="shared" si="38"/>
        <v>0</v>
      </c>
      <c r="AI54" s="33">
        <f t="shared" si="34"/>
        <v>0</v>
      </c>
      <c r="AJ54" s="34">
        <f t="shared" si="33"/>
        <v>0</v>
      </c>
      <c r="AK54" s="109"/>
      <c r="AL54" s="109"/>
      <c r="AM54" s="109"/>
      <c r="AN54" s="109"/>
      <c r="AO54" s="109"/>
      <c r="AP54" s="109"/>
      <c r="AQ54" s="109"/>
      <c r="AR54" s="109"/>
      <c r="AS54" s="109"/>
      <c r="AT54" s="109"/>
      <c r="AU54" s="109"/>
      <c r="AV54" s="109"/>
      <c r="AW54" s="109"/>
      <c r="AX54" s="109"/>
      <c r="AY54" s="109"/>
      <c r="AZ54" s="109"/>
      <c r="BA54" s="109"/>
      <c r="BB54" s="109"/>
      <c r="BC54" s="109"/>
      <c r="BD54" s="109"/>
      <c r="BE54" s="109"/>
      <c r="BF54" s="109"/>
      <c r="BG54" s="109"/>
      <c r="BH54" s="109"/>
      <c r="BI54" s="109"/>
      <c r="BJ54" s="109"/>
      <c r="BK54" s="109"/>
      <c r="BL54" s="109"/>
      <c r="BM54" s="109"/>
      <c r="BN54" s="109"/>
    </row>
    <row r="55" spans="1:66" s="110" customFormat="1" hidden="1" outlineLevel="1" x14ac:dyDescent="0.25">
      <c r="A55" s="26">
        <v>6</v>
      </c>
      <c r="B55" s="26"/>
      <c r="C55" s="114"/>
      <c r="D55" s="82"/>
      <c r="E55" s="273"/>
      <c r="F55" s="79"/>
      <c r="G55" s="52"/>
      <c r="H55" s="242"/>
      <c r="I55" s="243"/>
      <c r="J55" s="623"/>
      <c r="K55" s="75"/>
      <c r="L55" s="449"/>
      <c r="M55" s="385"/>
      <c r="N55" s="77"/>
      <c r="O55" s="77"/>
      <c r="P55" s="77"/>
      <c r="Q55" s="396"/>
      <c r="R55" s="396"/>
      <c r="S55" s="77"/>
      <c r="T55" s="77"/>
      <c r="U55" s="282">
        <f t="shared" si="35"/>
        <v>0</v>
      </c>
      <c r="V55" s="75"/>
      <c r="W55" s="77"/>
      <c r="X55" s="77"/>
      <c r="Y55" s="275">
        <f t="shared" si="37"/>
        <v>0</v>
      </c>
      <c r="Z55" s="77"/>
      <c r="AA55" s="77"/>
      <c r="AB55" s="77"/>
      <c r="AC55" s="274">
        <f t="shared" si="30"/>
        <v>0</v>
      </c>
      <c r="AD55" s="77"/>
      <c r="AE55" s="77"/>
      <c r="AF55" s="77"/>
      <c r="AG55" s="274">
        <f t="shared" si="31"/>
        <v>0</v>
      </c>
      <c r="AH55" s="282">
        <f t="shared" si="38"/>
        <v>0</v>
      </c>
      <c r="AI55" s="33">
        <f t="shared" si="34"/>
        <v>0</v>
      </c>
      <c r="AJ55" s="34">
        <f t="shared" si="33"/>
        <v>0</v>
      </c>
      <c r="AK55" s="109"/>
      <c r="AL55" s="109"/>
      <c r="AM55" s="109"/>
      <c r="AN55" s="109"/>
      <c r="AO55" s="109"/>
      <c r="AP55" s="109"/>
      <c r="AQ55" s="109"/>
      <c r="AR55" s="109"/>
      <c r="AS55" s="109"/>
      <c r="AT55" s="109"/>
      <c r="AU55" s="109"/>
      <c r="AV55" s="109"/>
      <c r="AW55" s="109"/>
      <c r="AX55" s="109"/>
      <c r="AY55" s="109"/>
      <c r="AZ55" s="109"/>
      <c r="BA55" s="109"/>
      <c r="BB55" s="109"/>
      <c r="BC55" s="109"/>
      <c r="BD55" s="109"/>
      <c r="BE55" s="109"/>
      <c r="BF55" s="109"/>
      <c r="BG55" s="109"/>
      <c r="BH55" s="109"/>
      <c r="BI55" s="109"/>
      <c r="BJ55" s="109"/>
      <c r="BK55" s="109"/>
      <c r="BL55" s="109"/>
      <c r="BM55" s="109"/>
      <c r="BN55" s="109"/>
    </row>
    <row r="56" spans="1:66" s="110" customFormat="1" hidden="1" outlineLevel="1" x14ac:dyDescent="0.25">
      <c r="A56" s="26">
        <v>7</v>
      </c>
      <c r="B56" s="26"/>
      <c r="C56" s="114"/>
      <c r="D56" s="82"/>
      <c r="E56" s="273"/>
      <c r="F56" s="79"/>
      <c r="G56" s="52"/>
      <c r="H56" s="242"/>
      <c r="I56" s="243"/>
      <c r="J56" s="623"/>
      <c r="K56" s="75"/>
      <c r="L56" s="449"/>
      <c r="M56" s="385"/>
      <c r="N56" s="77"/>
      <c r="O56" s="77"/>
      <c r="P56" s="77"/>
      <c r="Q56" s="396"/>
      <c r="R56" s="396"/>
      <c r="S56" s="77"/>
      <c r="T56" s="77"/>
      <c r="U56" s="282">
        <f t="shared" si="35"/>
        <v>0</v>
      </c>
      <c r="V56" s="75"/>
      <c r="W56" s="77"/>
      <c r="X56" s="77"/>
      <c r="Y56" s="275">
        <f t="shared" si="37"/>
        <v>0</v>
      </c>
      <c r="Z56" s="77"/>
      <c r="AA56" s="77"/>
      <c r="AB56" s="77"/>
      <c r="AC56" s="274">
        <f t="shared" si="30"/>
        <v>0</v>
      </c>
      <c r="AD56" s="77"/>
      <c r="AE56" s="77"/>
      <c r="AF56" s="77"/>
      <c r="AG56" s="274">
        <f t="shared" si="31"/>
        <v>0</v>
      </c>
      <c r="AH56" s="282">
        <f t="shared" si="38"/>
        <v>0</v>
      </c>
      <c r="AI56" s="33">
        <f t="shared" si="34"/>
        <v>0</v>
      </c>
      <c r="AJ56" s="34">
        <f t="shared" si="33"/>
        <v>0</v>
      </c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</row>
    <row r="57" spans="1:66" s="110" customFormat="1" hidden="1" outlineLevel="1" x14ac:dyDescent="0.25">
      <c r="A57" s="26">
        <v>8</v>
      </c>
      <c r="B57" s="26"/>
      <c r="C57" s="114"/>
      <c r="D57" s="82"/>
      <c r="E57" s="273"/>
      <c r="F57" s="79"/>
      <c r="G57" s="52"/>
      <c r="H57" s="242"/>
      <c r="I57" s="243"/>
      <c r="J57" s="623"/>
      <c r="K57" s="75"/>
      <c r="L57" s="449"/>
      <c r="M57" s="385"/>
      <c r="N57" s="77"/>
      <c r="O57" s="77"/>
      <c r="P57" s="77"/>
      <c r="Q57" s="396"/>
      <c r="R57" s="396"/>
      <c r="S57" s="77"/>
      <c r="T57" s="77"/>
      <c r="U57" s="282">
        <f t="shared" si="35"/>
        <v>0</v>
      </c>
      <c r="V57" s="75"/>
      <c r="W57" s="77"/>
      <c r="X57" s="77"/>
      <c r="Y57" s="275">
        <f t="shared" si="37"/>
        <v>0</v>
      </c>
      <c r="Z57" s="77"/>
      <c r="AA57" s="77"/>
      <c r="AB57" s="77"/>
      <c r="AC57" s="274">
        <f t="shared" si="30"/>
        <v>0</v>
      </c>
      <c r="AD57" s="77"/>
      <c r="AE57" s="77"/>
      <c r="AF57" s="77"/>
      <c r="AG57" s="274">
        <f t="shared" si="31"/>
        <v>0</v>
      </c>
      <c r="AH57" s="282">
        <f t="shared" si="38"/>
        <v>0</v>
      </c>
      <c r="AI57" s="33">
        <f t="shared" si="34"/>
        <v>0</v>
      </c>
      <c r="AJ57" s="34">
        <f t="shared" si="33"/>
        <v>0</v>
      </c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</row>
    <row r="58" spans="1:66" s="110" customFormat="1" hidden="1" outlineLevel="1" x14ac:dyDescent="0.25">
      <c r="A58" s="26">
        <v>9</v>
      </c>
      <c r="B58" s="26"/>
      <c r="C58" s="114"/>
      <c r="D58" s="82"/>
      <c r="E58" s="273"/>
      <c r="F58" s="79"/>
      <c r="G58" s="52"/>
      <c r="H58" s="242"/>
      <c r="I58" s="243"/>
      <c r="J58" s="623"/>
      <c r="K58" s="75"/>
      <c r="L58" s="449"/>
      <c r="M58" s="385"/>
      <c r="N58" s="77"/>
      <c r="O58" s="77"/>
      <c r="P58" s="77"/>
      <c r="Q58" s="396"/>
      <c r="R58" s="396"/>
      <c r="S58" s="77"/>
      <c r="T58" s="77"/>
      <c r="U58" s="282">
        <f t="shared" si="35"/>
        <v>0</v>
      </c>
      <c r="V58" s="75"/>
      <c r="W58" s="77"/>
      <c r="X58" s="77"/>
      <c r="Y58" s="275">
        <f t="shared" si="37"/>
        <v>0</v>
      </c>
      <c r="Z58" s="77"/>
      <c r="AA58" s="77"/>
      <c r="AB58" s="77"/>
      <c r="AC58" s="274">
        <f t="shared" si="30"/>
        <v>0</v>
      </c>
      <c r="AD58" s="77"/>
      <c r="AE58" s="77"/>
      <c r="AF58" s="77"/>
      <c r="AG58" s="274">
        <f t="shared" si="31"/>
        <v>0</v>
      </c>
      <c r="AH58" s="282">
        <f t="shared" si="38"/>
        <v>0</v>
      </c>
      <c r="AI58" s="33">
        <f t="shared" si="34"/>
        <v>0</v>
      </c>
      <c r="AJ58" s="34">
        <f t="shared" si="33"/>
        <v>0</v>
      </c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</row>
    <row r="59" spans="1:66" s="110" customFormat="1" hidden="1" outlineLevel="1" x14ac:dyDescent="0.25">
      <c r="A59" s="26">
        <v>10</v>
      </c>
      <c r="B59" s="26"/>
      <c r="C59" s="114"/>
      <c r="D59" s="82"/>
      <c r="E59" s="273"/>
      <c r="F59" s="79"/>
      <c r="G59" s="52"/>
      <c r="H59" s="242"/>
      <c r="I59" s="243"/>
      <c r="J59" s="623"/>
      <c r="K59" s="75"/>
      <c r="L59" s="449"/>
      <c r="M59" s="385"/>
      <c r="N59" s="77"/>
      <c r="O59" s="77"/>
      <c r="P59" s="77"/>
      <c r="Q59" s="396"/>
      <c r="R59" s="396"/>
      <c r="S59" s="77"/>
      <c r="T59" s="77"/>
      <c r="U59" s="282">
        <f t="shared" si="35"/>
        <v>0</v>
      </c>
      <c r="V59" s="75"/>
      <c r="W59" s="77"/>
      <c r="X59" s="77"/>
      <c r="Y59" s="275">
        <f t="shared" si="37"/>
        <v>0</v>
      </c>
      <c r="Z59" s="77"/>
      <c r="AA59" s="75"/>
      <c r="AB59" s="77"/>
      <c r="AC59" s="274">
        <f t="shared" si="30"/>
        <v>0</v>
      </c>
      <c r="AD59" s="77"/>
      <c r="AE59" s="77"/>
      <c r="AF59" s="77"/>
      <c r="AG59" s="274">
        <f t="shared" si="31"/>
        <v>0</v>
      </c>
      <c r="AH59" s="282">
        <f t="shared" ref="AH59:AH67" si="39">+U59+Y59+AC59+AG59</f>
        <v>0</v>
      </c>
      <c r="AI59" s="33">
        <f t="shared" si="34"/>
        <v>0</v>
      </c>
      <c r="AJ59" s="34">
        <f t="shared" si="33"/>
        <v>0</v>
      </c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</row>
    <row r="60" spans="1:66" s="110" customFormat="1" hidden="1" outlineLevel="1" x14ac:dyDescent="0.25">
      <c r="A60" s="26">
        <v>11</v>
      </c>
      <c r="B60" s="26"/>
      <c r="C60" s="114"/>
      <c r="D60" s="82"/>
      <c r="E60" s="273"/>
      <c r="F60" s="79"/>
      <c r="G60" s="52"/>
      <c r="H60" s="242"/>
      <c r="I60" s="243"/>
      <c r="J60" s="623"/>
      <c r="K60" s="75"/>
      <c r="L60" s="449"/>
      <c r="M60" s="385"/>
      <c r="N60" s="77"/>
      <c r="O60" s="77"/>
      <c r="P60" s="77"/>
      <c r="Q60" s="396"/>
      <c r="R60" s="396"/>
      <c r="S60" s="77"/>
      <c r="T60" s="77"/>
      <c r="U60" s="282">
        <f t="shared" si="35"/>
        <v>0</v>
      </c>
      <c r="V60" s="75"/>
      <c r="W60" s="77"/>
      <c r="X60" s="77"/>
      <c r="Y60" s="275">
        <f t="shared" si="37"/>
        <v>0</v>
      </c>
      <c r="Z60" s="77"/>
      <c r="AA60" s="75"/>
      <c r="AB60" s="77"/>
      <c r="AC60" s="274">
        <f t="shared" si="30"/>
        <v>0</v>
      </c>
      <c r="AD60" s="77"/>
      <c r="AE60" s="77"/>
      <c r="AF60" s="77"/>
      <c r="AG60" s="274">
        <f t="shared" si="31"/>
        <v>0</v>
      </c>
      <c r="AH60" s="282">
        <f t="shared" si="39"/>
        <v>0</v>
      </c>
      <c r="AI60" s="33">
        <f t="shared" si="34"/>
        <v>0</v>
      </c>
      <c r="AJ60" s="34">
        <f t="shared" si="33"/>
        <v>0</v>
      </c>
      <c r="AK60" s="109"/>
      <c r="AL60" s="109"/>
      <c r="AM60" s="109"/>
      <c r="AN60" s="109"/>
      <c r="AO60" s="109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09"/>
      <c r="BC60" s="109"/>
      <c r="BD60" s="109"/>
      <c r="BE60" s="109"/>
      <c r="BF60" s="109"/>
      <c r="BG60" s="109"/>
      <c r="BH60" s="109"/>
      <c r="BI60" s="109"/>
      <c r="BJ60" s="109"/>
      <c r="BK60" s="109"/>
      <c r="BL60" s="109"/>
      <c r="BM60" s="109"/>
      <c r="BN60" s="109"/>
    </row>
    <row r="61" spans="1:66" s="110" customFormat="1" hidden="1" outlineLevel="1" x14ac:dyDescent="0.25">
      <c r="A61" s="26">
        <v>12</v>
      </c>
      <c r="B61" s="26"/>
      <c r="C61" s="114"/>
      <c r="D61" s="82"/>
      <c r="E61" s="273"/>
      <c r="F61" s="79"/>
      <c r="G61" s="52"/>
      <c r="H61" s="242"/>
      <c r="I61" s="243"/>
      <c r="J61" s="623"/>
      <c r="K61" s="75"/>
      <c r="L61" s="449"/>
      <c r="M61" s="385"/>
      <c r="N61" s="77"/>
      <c r="O61" s="77"/>
      <c r="P61" s="77"/>
      <c r="Q61" s="396"/>
      <c r="R61" s="396"/>
      <c r="S61" s="77"/>
      <c r="T61" s="77"/>
      <c r="U61" s="282">
        <f t="shared" si="35"/>
        <v>0</v>
      </c>
      <c r="V61" s="75"/>
      <c r="W61" s="77"/>
      <c r="X61" s="77"/>
      <c r="Y61" s="275">
        <f t="shared" si="37"/>
        <v>0</v>
      </c>
      <c r="Z61" s="77"/>
      <c r="AA61" s="75"/>
      <c r="AB61" s="77"/>
      <c r="AC61" s="274">
        <f t="shared" si="30"/>
        <v>0</v>
      </c>
      <c r="AD61" s="77"/>
      <c r="AE61" s="77"/>
      <c r="AF61" s="77"/>
      <c r="AG61" s="274">
        <f t="shared" si="31"/>
        <v>0</v>
      </c>
      <c r="AH61" s="282">
        <f t="shared" si="39"/>
        <v>0</v>
      </c>
      <c r="AI61" s="33">
        <f t="shared" si="34"/>
        <v>0</v>
      </c>
      <c r="AJ61" s="34">
        <f t="shared" si="33"/>
        <v>0</v>
      </c>
      <c r="AK61" s="109"/>
      <c r="AL61" s="109"/>
      <c r="AM61" s="109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</row>
    <row r="62" spans="1:66" s="110" customFormat="1" hidden="1" outlineLevel="1" x14ac:dyDescent="0.25">
      <c r="A62" s="26">
        <v>13</v>
      </c>
      <c r="B62" s="26"/>
      <c r="C62" s="114"/>
      <c r="D62" s="82"/>
      <c r="E62" s="273"/>
      <c r="F62" s="79"/>
      <c r="G62" s="52"/>
      <c r="H62" s="242"/>
      <c r="I62" s="243"/>
      <c r="J62" s="623"/>
      <c r="K62" s="75"/>
      <c r="L62" s="449"/>
      <c r="M62" s="385"/>
      <c r="N62" s="77"/>
      <c r="O62" s="77"/>
      <c r="P62" s="77"/>
      <c r="Q62" s="396"/>
      <c r="R62" s="396"/>
      <c r="S62" s="77"/>
      <c r="T62" s="77"/>
      <c r="U62" s="282">
        <f t="shared" si="35"/>
        <v>0</v>
      </c>
      <c r="V62" s="75"/>
      <c r="W62" s="77"/>
      <c r="X62" s="77"/>
      <c r="Y62" s="275">
        <f t="shared" si="37"/>
        <v>0</v>
      </c>
      <c r="Z62" s="77"/>
      <c r="AA62" s="75"/>
      <c r="AB62" s="77"/>
      <c r="AC62" s="274">
        <f t="shared" si="30"/>
        <v>0</v>
      </c>
      <c r="AD62" s="77"/>
      <c r="AE62" s="77"/>
      <c r="AF62" s="77"/>
      <c r="AG62" s="274">
        <f t="shared" si="31"/>
        <v>0</v>
      </c>
      <c r="AH62" s="282">
        <f t="shared" si="39"/>
        <v>0</v>
      </c>
      <c r="AI62" s="33">
        <f t="shared" si="34"/>
        <v>0</v>
      </c>
      <c r="AJ62" s="34">
        <f t="shared" si="33"/>
        <v>0</v>
      </c>
      <c r="AK62" s="109"/>
      <c r="AL62" s="109"/>
      <c r="AM62" s="109"/>
      <c r="AN62" s="109"/>
      <c r="AO62" s="109"/>
      <c r="AP62" s="109"/>
      <c r="AQ62" s="109"/>
      <c r="AR62" s="109"/>
      <c r="AS62" s="109"/>
      <c r="AT62" s="109"/>
      <c r="AU62" s="109"/>
      <c r="AV62" s="109"/>
      <c r="AW62" s="109"/>
      <c r="AX62" s="109"/>
      <c r="AY62" s="109"/>
      <c r="AZ62" s="109"/>
      <c r="BA62" s="109"/>
      <c r="BB62" s="109"/>
      <c r="BC62" s="109"/>
      <c r="BD62" s="109"/>
      <c r="BE62" s="109"/>
      <c r="BF62" s="109"/>
      <c r="BG62" s="109"/>
      <c r="BH62" s="109"/>
      <c r="BI62" s="109"/>
      <c r="BJ62" s="109"/>
      <c r="BK62" s="109"/>
      <c r="BL62" s="109"/>
      <c r="BM62" s="109"/>
      <c r="BN62" s="109"/>
    </row>
    <row r="63" spans="1:66" s="110" customFormat="1" hidden="1" outlineLevel="1" x14ac:dyDescent="0.25">
      <c r="A63" s="26">
        <v>14</v>
      </c>
      <c r="B63" s="26"/>
      <c r="C63" s="114"/>
      <c r="D63" s="82"/>
      <c r="E63" s="273"/>
      <c r="F63" s="79"/>
      <c r="G63" s="52"/>
      <c r="H63" s="242"/>
      <c r="I63" s="243"/>
      <c r="J63" s="623"/>
      <c r="K63" s="75"/>
      <c r="L63" s="449"/>
      <c r="M63" s="385"/>
      <c r="N63" s="77"/>
      <c r="O63" s="77"/>
      <c r="P63" s="77"/>
      <c r="Q63" s="396"/>
      <c r="R63" s="396"/>
      <c r="S63" s="77"/>
      <c r="T63" s="77"/>
      <c r="U63" s="282">
        <f t="shared" si="35"/>
        <v>0</v>
      </c>
      <c r="V63" s="75"/>
      <c r="W63" s="77"/>
      <c r="X63" s="77"/>
      <c r="Y63" s="275">
        <f t="shared" si="37"/>
        <v>0</v>
      </c>
      <c r="Z63" s="77"/>
      <c r="AA63" s="75"/>
      <c r="AB63" s="77"/>
      <c r="AC63" s="274">
        <f t="shared" si="30"/>
        <v>0</v>
      </c>
      <c r="AD63" s="77"/>
      <c r="AE63" s="77"/>
      <c r="AF63" s="77"/>
      <c r="AG63" s="274">
        <f t="shared" si="31"/>
        <v>0</v>
      </c>
      <c r="AH63" s="282">
        <f t="shared" si="39"/>
        <v>0</v>
      </c>
      <c r="AI63" s="33">
        <f t="shared" si="34"/>
        <v>0</v>
      </c>
      <c r="AJ63" s="34">
        <f t="shared" si="33"/>
        <v>0</v>
      </c>
      <c r="AK63" s="109"/>
      <c r="AL63" s="109"/>
      <c r="AM63" s="109"/>
      <c r="AN63" s="109"/>
      <c r="AO63" s="109"/>
      <c r="AP63" s="109"/>
      <c r="AQ63" s="109"/>
      <c r="AR63" s="109"/>
      <c r="AS63" s="109"/>
      <c r="AT63" s="109"/>
      <c r="AU63" s="109"/>
      <c r="AV63" s="109"/>
      <c r="AW63" s="109"/>
      <c r="AX63" s="109"/>
      <c r="AY63" s="109"/>
      <c r="AZ63" s="109"/>
      <c r="BA63" s="109"/>
      <c r="BB63" s="109"/>
      <c r="BC63" s="109"/>
      <c r="BD63" s="109"/>
      <c r="BE63" s="109"/>
      <c r="BF63" s="109"/>
      <c r="BG63" s="109"/>
      <c r="BH63" s="109"/>
      <c r="BI63" s="109"/>
      <c r="BJ63" s="109"/>
      <c r="BK63" s="109"/>
      <c r="BL63" s="109"/>
      <c r="BM63" s="109"/>
      <c r="BN63" s="109"/>
    </row>
    <row r="64" spans="1:66" s="110" customFormat="1" hidden="1" outlineLevel="1" x14ac:dyDescent="0.25">
      <c r="A64" s="26">
        <v>15</v>
      </c>
      <c r="B64" s="26"/>
      <c r="C64" s="114"/>
      <c r="D64" s="82"/>
      <c r="E64" s="273"/>
      <c r="F64" s="79"/>
      <c r="G64" s="52"/>
      <c r="H64" s="242"/>
      <c r="I64" s="243"/>
      <c r="J64" s="623"/>
      <c r="K64" s="75"/>
      <c r="L64" s="449"/>
      <c r="M64" s="385"/>
      <c r="N64" s="77"/>
      <c r="O64" s="77"/>
      <c r="P64" s="77"/>
      <c r="Q64" s="396"/>
      <c r="R64" s="396"/>
      <c r="S64" s="77"/>
      <c r="T64" s="77"/>
      <c r="U64" s="282">
        <f t="shared" si="35"/>
        <v>0</v>
      </c>
      <c r="V64" s="75"/>
      <c r="W64" s="77"/>
      <c r="X64" s="77"/>
      <c r="Y64" s="275">
        <f t="shared" si="37"/>
        <v>0</v>
      </c>
      <c r="Z64" s="77"/>
      <c r="AA64" s="75"/>
      <c r="AB64" s="77"/>
      <c r="AC64" s="274">
        <f t="shared" si="30"/>
        <v>0</v>
      </c>
      <c r="AD64" s="77"/>
      <c r="AE64" s="77"/>
      <c r="AF64" s="77"/>
      <c r="AG64" s="274">
        <f t="shared" si="31"/>
        <v>0</v>
      </c>
      <c r="AH64" s="282">
        <f t="shared" si="39"/>
        <v>0</v>
      </c>
      <c r="AI64" s="33">
        <f t="shared" si="34"/>
        <v>0</v>
      </c>
      <c r="AJ64" s="34">
        <f t="shared" si="33"/>
        <v>0</v>
      </c>
      <c r="AK64" s="109"/>
      <c r="AL64" s="109"/>
      <c r="AM64" s="109"/>
      <c r="AN64" s="109"/>
      <c r="AO64" s="109"/>
      <c r="AP64" s="109"/>
      <c r="AQ64" s="109"/>
      <c r="AR64" s="109"/>
      <c r="AS64" s="109"/>
      <c r="AT64" s="109"/>
      <c r="AU64" s="109"/>
      <c r="AV64" s="109"/>
      <c r="AW64" s="109"/>
      <c r="AX64" s="109"/>
      <c r="AY64" s="109"/>
      <c r="AZ64" s="109"/>
      <c r="BA64" s="109"/>
      <c r="BB64" s="109"/>
      <c r="BC64" s="109"/>
      <c r="BD64" s="109"/>
      <c r="BE64" s="109"/>
      <c r="BF64" s="109"/>
      <c r="BG64" s="109"/>
      <c r="BH64" s="109"/>
      <c r="BI64" s="109"/>
      <c r="BJ64" s="109"/>
      <c r="BK64" s="109"/>
      <c r="BL64" s="109"/>
      <c r="BM64" s="109"/>
      <c r="BN64" s="109"/>
    </row>
    <row r="65" spans="1:66" s="110" customFormat="1" hidden="1" outlineLevel="1" x14ac:dyDescent="0.25">
      <c r="A65" s="26">
        <v>16</v>
      </c>
      <c r="B65" s="26"/>
      <c r="C65" s="114"/>
      <c r="D65" s="82"/>
      <c r="E65" s="273"/>
      <c r="F65" s="79"/>
      <c r="G65" s="52"/>
      <c r="H65" s="242"/>
      <c r="I65" s="243"/>
      <c r="J65" s="623"/>
      <c r="K65" s="75"/>
      <c r="L65" s="449"/>
      <c r="M65" s="385"/>
      <c r="N65" s="77"/>
      <c r="O65" s="77"/>
      <c r="P65" s="77"/>
      <c r="Q65" s="396"/>
      <c r="R65" s="396"/>
      <c r="S65" s="77"/>
      <c r="T65" s="77"/>
      <c r="U65" s="282">
        <f t="shared" si="35"/>
        <v>0</v>
      </c>
      <c r="V65" s="75"/>
      <c r="W65" s="77"/>
      <c r="X65" s="77"/>
      <c r="Y65" s="275">
        <f t="shared" si="37"/>
        <v>0</v>
      </c>
      <c r="Z65" s="77"/>
      <c r="AA65" s="75"/>
      <c r="AB65" s="77"/>
      <c r="AC65" s="274">
        <f t="shared" si="30"/>
        <v>0</v>
      </c>
      <c r="AD65" s="77"/>
      <c r="AE65" s="77"/>
      <c r="AF65" s="77"/>
      <c r="AG65" s="274">
        <f t="shared" si="31"/>
        <v>0</v>
      </c>
      <c r="AH65" s="282">
        <f t="shared" si="39"/>
        <v>0</v>
      </c>
      <c r="AI65" s="33">
        <f t="shared" si="34"/>
        <v>0</v>
      </c>
      <c r="AJ65" s="34">
        <f t="shared" si="33"/>
        <v>0</v>
      </c>
      <c r="AK65" s="109"/>
      <c r="AL65" s="109"/>
      <c r="AM65" s="109"/>
      <c r="AN65" s="109"/>
      <c r="AO65" s="109"/>
      <c r="AP65" s="109"/>
      <c r="AQ65" s="109"/>
      <c r="AR65" s="109"/>
      <c r="AS65" s="109"/>
      <c r="AT65" s="109"/>
      <c r="AU65" s="109"/>
      <c r="AV65" s="109"/>
      <c r="AW65" s="109"/>
      <c r="AX65" s="109"/>
      <c r="AY65" s="109"/>
      <c r="AZ65" s="109"/>
      <c r="BA65" s="109"/>
      <c r="BB65" s="109"/>
      <c r="BC65" s="109"/>
      <c r="BD65" s="109"/>
      <c r="BE65" s="109"/>
      <c r="BF65" s="109"/>
      <c r="BG65" s="109"/>
      <c r="BH65" s="109"/>
      <c r="BI65" s="109"/>
      <c r="BJ65" s="109"/>
      <c r="BK65" s="109"/>
      <c r="BL65" s="109"/>
      <c r="BM65" s="109"/>
      <c r="BN65" s="109"/>
    </row>
    <row r="66" spans="1:66" s="110" customFormat="1" hidden="1" outlineLevel="1" x14ac:dyDescent="0.25">
      <c r="A66" s="161">
        <v>17</v>
      </c>
      <c r="B66" s="161"/>
      <c r="C66" s="172"/>
      <c r="D66" s="247"/>
      <c r="E66" s="281"/>
      <c r="F66" s="163"/>
      <c r="G66" s="164"/>
      <c r="H66" s="242"/>
      <c r="I66" s="243"/>
      <c r="J66" s="623"/>
      <c r="K66" s="75"/>
      <c r="L66" s="449"/>
      <c r="M66" s="385"/>
      <c r="N66" s="77"/>
      <c r="O66" s="77"/>
      <c r="P66" s="77"/>
      <c r="Q66" s="396"/>
      <c r="R66" s="396"/>
      <c r="S66" s="77"/>
      <c r="T66" s="77"/>
      <c r="U66" s="282">
        <f t="shared" si="35"/>
        <v>0</v>
      </c>
      <c r="V66" s="75"/>
      <c r="W66" s="77"/>
      <c r="X66" s="77"/>
      <c r="Y66" s="275">
        <f t="shared" si="37"/>
        <v>0</v>
      </c>
      <c r="Z66" s="77"/>
      <c r="AA66" s="75"/>
      <c r="AB66" s="77"/>
      <c r="AC66" s="274">
        <f t="shared" si="30"/>
        <v>0</v>
      </c>
      <c r="AD66" s="77"/>
      <c r="AE66" s="77"/>
      <c r="AF66" s="77"/>
      <c r="AG66" s="274">
        <f t="shared" si="31"/>
        <v>0</v>
      </c>
      <c r="AH66" s="282">
        <f t="shared" si="39"/>
        <v>0</v>
      </c>
      <c r="AI66" s="33">
        <f t="shared" si="34"/>
        <v>0</v>
      </c>
      <c r="AJ66" s="34">
        <f t="shared" si="33"/>
        <v>0</v>
      </c>
      <c r="AK66" s="109"/>
      <c r="AL66" s="109"/>
      <c r="AM66" s="109"/>
      <c r="AN66" s="109"/>
      <c r="AO66" s="109"/>
      <c r="AP66" s="109"/>
      <c r="AQ66" s="109"/>
      <c r="AR66" s="109"/>
      <c r="AS66" s="109"/>
      <c r="AT66" s="109"/>
      <c r="AU66" s="109"/>
      <c r="AV66" s="109"/>
      <c r="AW66" s="109"/>
      <c r="AX66" s="109"/>
      <c r="AY66" s="109"/>
      <c r="AZ66" s="109"/>
      <c r="BA66" s="109"/>
      <c r="BB66" s="109"/>
      <c r="BC66" s="109"/>
      <c r="BD66" s="109"/>
      <c r="BE66" s="109"/>
      <c r="BF66" s="109"/>
      <c r="BG66" s="109"/>
      <c r="BH66" s="109"/>
      <c r="BI66" s="109"/>
      <c r="BJ66" s="109"/>
      <c r="BK66" s="109"/>
      <c r="BL66" s="109"/>
      <c r="BM66" s="109"/>
      <c r="BN66" s="109"/>
    </row>
    <row r="67" spans="1:66" s="110" customFormat="1" hidden="1" outlineLevel="1" x14ac:dyDescent="0.25">
      <c r="A67" s="26">
        <v>18</v>
      </c>
      <c r="B67" s="26"/>
      <c r="C67" s="114"/>
      <c r="D67" s="82"/>
      <c r="E67" s="220"/>
      <c r="F67" s="152"/>
      <c r="G67" s="114"/>
      <c r="H67" s="242"/>
      <c r="I67" s="243"/>
      <c r="J67" s="623"/>
      <c r="K67" s="75"/>
      <c r="L67" s="449"/>
      <c r="M67" s="385"/>
      <c r="N67" s="77"/>
      <c r="O67" s="77"/>
      <c r="P67" s="77"/>
      <c r="Q67" s="396"/>
      <c r="R67" s="396"/>
      <c r="S67" s="77"/>
      <c r="T67" s="77"/>
      <c r="U67" s="282">
        <f t="shared" si="35"/>
        <v>0</v>
      </c>
      <c r="V67" s="75"/>
      <c r="W67" s="77"/>
      <c r="X67" s="77"/>
      <c r="Y67" s="275">
        <f t="shared" si="37"/>
        <v>0</v>
      </c>
      <c r="Z67" s="77"/>
      <c r="AA67" s="75"/>
      <c r="AB67" s="77"/>
      <c r="AC67" s="274">
        <f t="shared" si="30"/>
        <v>0</v>
      </c>
      <c r="AD67" s="77"/>
      <c r="AE67" s="77"/>
      <c r="AF67" s="77"/>
      <c r="AG67" s="274">
        <f t="shared" si="31"/>
        <v>0</v>
      </c>
      <c r="AH67" s="282">
        <f t="shared" si="39"/>
        <v>0</v>
      </c>
      <c r="AI67" s="33">
        <f t="shared" si="34"/>
        <v>0</v>
      </c>
      <c r="AJ67" s="34">
        <f t="shared" si="33"/>
        <v>0</v>
      </c>
      <c r="AK67" s="109"/>
      <c r="AL67" s="109"/>
      <c r="AM67" s="109"/>
      <c r="AN67" s="109"/>
      <c r="AO67" s="109"/>
      <c r="AP67" s="109"/>
      <c r="AQ67" s="109"/>
      <c r="AR67" s="109"/>
      <c r="AS67" s="109"/>
      <c r="AT67" s="109"/>
      <c r="AU67" s="109"/>
      <c r="AV67" s="109"/>
      <c r="AW67" s="109"/>
      <c r="AX67" s="109"/>
      <c r="AY67" s="109"/>
      <c r="AZ67" s="109"/>
      <c r="BA67" s="109"/>
      <c r="BB67" s="109"/>
      <c r="BC67" s="109"/>
      <c r="BD67" s="109"/>
      <c r="BE67" s="109"/>
      <c r="BF67" s="109"/>
      <c r="BG67" s="109"/>
      <c r="BH67" s="109"/>
      <c r="BI67" s="109"/>
      <c r="BJ67" s="109"/>
      <c r="BK67" s="109"/>
      <c r="BL67" s="109"/>
      <c r="BM67" s="109"/>
      <c r="BN67" s="109"/>
    </row>
    <row r="68" spans="1:66" s="110" customFormat="1" hidden="1" outlineLevel="1" x14ac:dyDescent="0.25">
      <c r="A68" s="26">
        <v>19</v>
      </c>
      <c r="B68" s="26"/>
      <c r="C68" s="114"/>
      <c r="D68" s="82"/>
      <c r="E68" s="220"/>
      <c r="F68" s="152"/>
      <c r="G68" s="114"/>
      <c r="H68" s="242"/>
      <c r="I68" s="243"/>
      <c r="J68" s="623"/>
      <c r="K68" s="75"/>
      <c r="L68" s="449"/>
      <c r="M68" s="385"/>
      <c r="N68" s="77"/>
      <c r="O68" s="77"/>
      <c r="P68" s="77"/>
      <c r="Q68" s="396"/>
      <c r="R68" s="396"/>
      <c r="S68" s="77"/>
      <c r="T68" s="77"/>
      <c r="U68" s="282">
        <f t="shared" si="35"/>
        <v>0</v>
      </c>
      <c r="V68" s="75"/>
      <c r="W68" s="77"/>
      <c r="X68" s="77"/>
      <c r="Y68" s="275">
        <f t="shared" si="37"/>
        <v>0</v>
      </c>
      <c r="Z68" s="77"/>
      <c r="AA68" s="75"/>
      <c r="AB68" s="77"/>
      <c r="AC68" s="274">
        <f t="shared" si="30"/>
        <v>0</v>
      </c>
      <c r="AD68" s="77"/>
      <c r="AE68" s="77"/>
      <c r="AF68" s="77"/>
      <c r="AG68" s="274">
        <f t="shared" si="31"/>
        <v>0</v>
      </c>
      <c r="AH68" s="282">
        <f t="shared" ref="AH68:AH69" si="40">+U68+Y68+AC68+AG68</f>
        <v>0</v>
      </c>
      <c r="AI68" s="33">
        <f t="shared" si="34"/>
        <v>0</v>
      </c>
      <c r="AJ68" s="34">
        <f t="shared" si="33"/>
        <v>0</v>
      </c>
      <c r="AK68" s="109"/>
      <c r="AL68" s="109"/>
      <c r="AM68" s="109"/>
      <c r="AN68" s="109"/>
      <c r="AO68" s="109"/>
      <c r="AP68" s="109"/>
      <c r="AQ68" s="109"/>
      <c r="AR68" s="109"/>
      <c r="AS68" s="109"/>
      <c r="AT68" s="109"/>
      <c r="AU68" s="109"/>
      <c r="AV68" s="109"/>
      <c r="AW68" s="109"/>
      <c r="AX68" s="109"/>
      <c r="AY68" s="109"/>
      <c r="AZ68" s="109"/>
      <c r="BA68" s="109"/>
      <c r="BB68" s="109"/>
      <c r="BC68" s="109"/>
      <c r="BD68" s="109"/>
      <c r="BE68" s="109"/>
      <c r="BF68" s="109"/>
      <c r="BG68" s="109"/>
      <c r="BH68" s="109"/>
      <c r="BI68" s="109"/>
      <c r="BJ68" s="109"/>
      <c r="BK68" s="109"/>
      <c r="BL68" s="109"/>
      <c r="BM68" s="109"/>
      <c r="BN68" s="109"/>
    </row>
    <row r="69" spans="1:66" s="110" customFormat="1" hidden="1" outlineLevel="1" x14ac:dyDescent="0.25">
      <c r="A69" s="26">
        <v>20</v>
      </c>
      <c r="B69" s="26"/>
      <c r="C69" s="114"/>
      <c r="D69" s="82"/>
      <c r="E69" s="220"/>
      <c r="F69" s="152"/>
      <c r="G69" s="114"/>
      <c r="H69" s="242"/>
      <c r="I69" s="243"/>
      <c r="J69" s="577"/>
      <c r="K69" s="75"/>
      <c r="L69" s="389"/>
      <c r="M69" s="385"/>
      <c r="N69" s="77"/>
      <c r="O69" s="77"/>
      <c r="P69" s="77"/>
      <c r="Q69" s="396"/>
      <c r="R69" s="396"/>
      <c r="S69" s="77"/>
      <c r="T69" s="77"/>
      <c r="U69" s="282">
        <f t="shared" ref="U69" si="41">SUM(R69:T69)</f>
        <v>0</v>
      </c>
      <c r="V69" s="75"/>
      <c r="W69" s="77"/>
      <c r="X69" s="77"/>
      <c r="Y69" s="275">
        <f t="shared" ref="Y69" si="42">SUM(V69:X69)</f>
        <v>0</v>
      </c>
      <c r="Z69" s="77"/>
      <c r="AA69" s="75"/>
      <c r="AB69" s="77"/>
      <c r="AC69" s="274">
        <f t="shared" ref="AC69" si="43">SUM(Z69:AB69)</f>
        <v>0</v>
      </c>
      <c r="AD69" s="77"/>
      <c r="AE69" s="77"/>
      <c r="AF69" s="77"/>
      <c r="AG69" s="274">
        <f t="shared" si="31"/>
        <v>0</v>
      </c>
      <c r="AH69" s="282">
        <f t="shared" si="40"/>
        <v>0</v>
      </c>
      <c r="AI69" s="33">
        <f t="shared" si="34"/>
        <v>0</v>
      </c>
      <c r="AJ69" s="34">
        <f t="shared" si="33"/>
        <v>0</v>
      </c>
      <c r="AK69" s="109"/>
      <c r="AL69" s="109"/>
      <c r="AM69" s="109"/>
      <c r="AN69" s="109"/>
      <c r="AO69" s="109"/>
      <c r="AP69" s="109"/>
      <c r="AQ69" s="109"/>
      <c r="AR69" s="109"/>
      <c r="AS69" s="109"/>
      <c r="AT69" s="109"/>
      <c r="AU69" s="109"/>
      <c r="AV69" s="109"/>
      <c r="AW69" s="109"/>
      <c r="AX69" s="109"/>
      <c r="AY69" s="109"/>
      <c r="AZ69" s="109"/>
      <c r="BA69" s="109"/>
      <c r="BB69" s="109"/>
      <c r="BC69" s="109"/>
      <c r="BD69" s="109"/>
      <c r="BE69" s="109"/>
      <c r="BF69" s="109"/>
      <c r="BG69" s="109"/>
      <c r="BH69" s="109"/>
      <c r="BI69" s="109"/>
      <c r="BJ69" s="109"/>
      <c r="BK69" s="109"/>
      <c r="BL69" s="109"/>
      <c r="BM69" s="109"/>
      <c r="BN69" s="109"/>
    </row>
    <row r="70" spans="1:66" s="74" customFormat="1" collapsed="1" x14ac:dyDescent="0.25">
      <c r="A70" s="611" t="s">
        <v>45</v>
      </c>
      <c r="B70" s="612"/>
      <c r="C70" s="612"/>
      <c r="D70" s="612"/>
      <c r="E70" s="612"/>
      <c r="F70" s="612"/>
      <c r="G70" s="612"/>
      <c r="H70" s="612"/>
      <c r="I70" s="612"/>
      <c r="J70" s="470">
        <f>J47</f>
        <v>105274000</v>
      </c>
      <c r="K70" s="455">
        <f>SUM(K48:K69)</f>
        <v>0</v>
      </c>
      <c r="L70" s="455"/>
      <c r="M70" s="456"/>
      <c r="N70" s="455">
        <f>SUM(N50:N50)</f>
        <v>0</v>
      </c>
      <c r="O70" s="455">
        <f>SUM(O50:O50)</f>
        <v>0</v>
      </c>
      <c r="P70" s="455">
        <f>SUM(P50:P50)</f>
        <v>0</v>
      </c>
      <c r="Q70" s="457"/>
      <c r="R70" s="479">
        <f>SUM(R50:R69)</f>
        <v>0</v>
      </c>
      <c r="S70" s="455">
        <f>SUM(S50:S50)</f>
        <v>0</v>
      </c>
      <c r="T70" s="455">
        <f>SUM(T50:T50)</f>
        <v>0</v>
      </c>
      <c r="U70" s="455">
        <f>SUM(U48:U69)</f>
        <v>0</v>
      </c>
      <c r="V70" s="455">
        <f t="shared" ref="V70:AB70" si="44">SUM(V48:V69)</f>
        <v>0</v>
      </c>
      <c r="W70" s="455">
        <f t="shared" si="44"/>
        <v>0</v>
      </c>
      <c r="X70" s="455">
        <f t="shared" si="44"/>
        <v>0</v>
      </c>
      <c r="Y70" s="455">
        <f t="shared" si="44"/>
        <v>0</v>
      </c>
      <c r="Z70" s="455">
        <f t="shared" si="44"/>
        <v>0</v>
      </c>
      <c r="AA70" s="455">
        <f t="shared" si="44"/>
        <v>0</v>
      </c>
      <c r="AB70" s="455">
        <f t="shared" si="44"/>
        <v>0</v>
      </c>
      <c r="AC70" s="455">
        <f>SUM(AC48:AC69)</f>
        <v>0</v>
      </c>
      <c r="AD70" s="455">
        <f>SUM(AD50:AD69)</f>
        <v>0</v>
      </c>
      <c r="AE70" s="455">
        <f t="shared" ref="AE70" si="45">SUM(AE50:AE69)</f>
        <v>0</v>
      </c>
      <c r="AF70" s="455">
        <f>SUM(AF48:AF69)</f>
        <v>0</v>
      </c>
      <c r="AG70" s="455">
        <f>SUM(AG48:AG69)</f>
        <v>0</v>
      </c>
      <c r="AH70" s="455">
        <f>SUM(AH48:AH69)</f>
        <v>0</v>
      </c>
      <c r="AI70" s="459">
        <f>IF(ISERROR(AH70/K70),0,AH70/K70)</f>
        <v>0</v>
      </c>
      <c r="AJ70" s="459">
        <f>IF(ISERROR(AH70/$AH$784),0,AH70/$AH$784)</f>
        <v>0</v>
      </c>
      <c r="AK70" s="12"/>
      <c r="AL70" s="12"/>
      <c r="AM70" s="12"/>
      <c r="AN70" s="12"/>
      <c r="AO70" s="12"/>
      <c r="AP70" s="12"/>
      <c r="AQ70" s="12"/>
      <c r="AR70" s="109"/>
      <c r="AS70" s="109"/>
      <c r="AT70" s="109"/>
      <c r="AU70" s="109"/>
      <c r="AV70" s="109"/>
      <c r="AW70" s="109"/>
      <c r="AX70" s="109"/>
      <c r="AY70" s="109"/>
      <c r="AZ70" s="109"/>
      <c r="BA70" s="109"/>
      <c r="BB70" s="109"/>
      <c r="BC70" s="109"/>
      <c r="BD70" s="109"/>
      <c r="BE70" s="109"/>
      <c r="BF70" s="109"/>
      <c r="BG70" s="109"/>
      <c r="BH70" s="109"/>
      <c r="BI70" s="109"/>
      <c r="BJ70" s="109"/>
      <c r="BK70" s="109"/>
      <c r="BL70" s="109"/>
      <c r="BM70" s="109"/>
      <c r="BN70" s="109"/>
    </row>
    <row r="71" spans="1:66" x14ac:dyDescent="0.25">
      <c r="A71" s="590" t="s">
        <v>46</v>
      </c>
      <c r="B71" s="591"/>
      <c r="C71" s="591"/>
      <c r="D71" s="591"/>
      <c r="E71" s="592"/>
      <c r="F71" s="147"/>
      <c r="G71" s="17"/>
      <c r="H71" s="18"/>
      <c r="I71" s="19"/>
      <c r="J71" s="576">
        <v>195202000</v>
      </c>
      <c r="K71" s="75"/>
      <c r="L71" s="20"/>
      <c r="M71" s="21"/>
      <c r="N71" s="22"/>
      <c r="O71" s="22"/>
      <c r="P71" s="22"/>
      <c r="Q71" s="18"/>
      <c r="R71" s="23"/>
      <c r="S71" s="20"/>
      <c r="T71" s="20"/>
      <c r="U71" s="20"/>
      <c r="V71" s="20"/>
      <c r="W71" s="20"/>
      <c r="X71" s="20"/>
      <c r="Y71" s="210"/>
      <c r="Z71" s="20"/>
      <c r="AA71" s="20"/>
      <c r="AB71" s="20"/>
      <c r="AC71" s="20"/>
      <c r="AD71" s="20"/>
      <c r="AE71" s="20"/>
      <c r="AF71" s="20"/>
      <c r="AG71" s="20"/>
      <c r="AH71" s="20"/>
      <c r="AI71" s="24"/>
      <c r="AJ71" s="24"/>
    </row>
    <row r="72" spans="1:66" s="110" customFormat="1" ht="15" outlineLevel="1" x14ac:dyDescent="0.25">
      <c r="A72" s="25">
        <v>1</v>
      </c>
      <c r="B72" s="26"/>
      <c r="C72" s="114" t="s">
        <v>223</v>
      </c>
      <c r="D72" s="81">
        <v>44246</v>
      </c>
      <c r="E72" s="79" t="s">
        <v>200</v>
      </c>
      <c r="F72" s="152" t="s">
        <v>134</v>
      </c>
      <c r="G72" s="114" t="s">
        <v>135</v>
      </c>
      <c r="H72" s="29"/>
      <c r="I72" s="28"/>
      <c r="J72" s="623"/>
      <c r="K72" s="287">
        <v>3960000</v>
      </c>
      <c r="L72" s="199"/>
      <c r="M72" s="45"/>
      <c r="N72" s="31"/>
      <c r="O72" s="31"/>
      <c r="P72" s="31"/>
      <c r="Q72" s="410"/>
      <c r="R72" s="413"/>
      <c r="S72" s="31"/>
      <c r="T72" s="77">
        <v>2772000</v>
      </c>
      <c r="U72" s="274">
        <f t="shared" ref="U72:U73" si="46">SUM(R72:T72)</f>
        <v>2772000</v>
      </c>
      <c r="V72" s="373"/>
      <c r="W72" s="31"/>
      <c r="X72" s="31"/>
      <c r="Y72" s="275">
        <f>SUM(V72:X72)</f>
        <v>0</v>
      </c>
      <c r="Z72" s="31"/>
      <c r="AA72" s="31"/>
      <c r="AB72" s="31"/>
      <c r="AC72" s="32">
        <f t="shared" ref="AC72:AC73" si="47">SUM(Z72:AB72)</f>
        <v>0</v>
      </c>
      <c r="AD72" s="31"/>
      <c r="AE72" s="31"/>
      <c r="AF72" s="31"/>
      <c r="AG72" s="32">
        <f>SUM(AD72:AF72)</f>
        <v>0</v>
      </c>
      <c r="AH72" s="75">
        <f t="shared" ref="AH72:AH73" si="48">+U72+Y72+AC72+AG72</f>
        <v>2772000</v>
      </c>
      <c r="AI72" s="33">
        <f>IF(ISERROR(AH72/$J$71),0,AH72/$J$71)</f>
        <v>1.4200674173420354E-2</v>
      </c>
      <c r="AJ72" s="34">
        <f t="shared" ref="AJ72:AJ103" si="49">IF(ISERROR(AH72/$AH$784),"-",AH72/$AH$784)</f>
        <v>2.4093663229240304E-3</v>
      </c>
      <c r="AK72" s="109"/>
      <c r="AL72" s="109"/>
      <c r="AM72" s="109"/>
      <c r="AN72" s="109"/>
      <c r="AO72" s="109"/>
      <c r="AP72" s="109"/>
      <c r="AQ72" s="109"/>
      <c r="AR72" s="109"/>
      <c r="AS72" s="109"/>
      <c r="AT72" s="109"/>
      <c r="AU72" s="109"/>
      <c r="AV72" s="109"/>
      <c r="AW72" s="109"/>
      <c r="AX72" s="109"/>
      <c r="AY72" s="109"/>
      <c r="AZ72" s="109"/>
      <c r="BA72" s="109"/>
      <c r="BB72" s="109"/>
      <c r="BC72" s="109"/>
      <c r="BD72" s="109"/>
      <c r="BE72" s="109"/>
      <c r="BF72" s="109"/>
      <c r="BG72" s="109"/>
      <c r="BH72" s="109"/>
      <c r="BI72" s="109"/>
      <c r="BJ72" s="109"/>
      <c r="BK72" s="109"/>
      <c r="BL72" s="109"/>
      <c r="BM72" s="109"/>
      <c r="BN72" s="109"/>
    </row>
    <row r="73" spans="1:66" s="110" customFormat="1" ht="15" outlineLevel="1" x14ac:dyDescent="0.25">
      <c r="A73" s="25">
        <v>2</v>
      </c>
      <c r="B73" s="26"/>
      <c r="C73" s="114" t="s">
        <v>224</v>
      </c>
      <c r="D73" s="81">
        <v>44246</v>
      </c>
      <c r="E73" s="79" t="s">
        <v>201</v>
      </c>
      <c r="F73" s="152" t="s">
        <v>134</v>
      </c>
      <c r="G73" s="114" t="s">
        <v>135</v>
      </c>
      <c r="H73" s="29"/>
      <c r="I73" s="28"/>
      <c r="J73" s="623"/>
      <c r="K73" s="287">
        <v>5895000</v>
      </c>
      <c r="L73" s="199"/>
      <c r="M73" s="45"/>
      <c r="N73" s="31"/>
      <c r="O73" s="31"/>
      <c r="P73" s="31"/>
      <c r="Q73" s="410"/>
      <c r="R73" s="413"/>
      <c r="S73" s="31"/>
      <c r="T73" s="77">
        <v>4126500</v>
      </c>
      <c r="U73" s="274">
        <f t="shared" si="46"/>
        <v>4126500</v>
      </c>
      <c r="V73" s="373"/>
      <c r="W73" s="31"/>
      <c r="X73" s="31"/>
      <c r="Y73" s="275">
        <f t="shared" ref="Y73" si="50">SUM(V73:X73)</f>
        <v>0</v>
      </c>
      <c r="Z73" s="31"/>
      <c r="AA73" s="31"/>
      <c r="AB73" s="31"/>
      <c r="AC73" s="32">
        <f t="shared" si="47"/>
        <v>0</v>
      </c>
      <c r="AD73" s="31"/>
      <c r="AE73" s="31"/>
      <c r="AF73" s="31"/>
      <c r="AG73" s="32">
        <f>SUM(AD73:AF73)</f>
        <v>0</v>
      </c>
      <c r="AH73" s="75">
        <f t="shared" si="48"/>
        <v>4126500</v>
      </c>
      <c r="AI73" s="33">
        <f t="shared" ref="AI73" si="51">IF(ISERROR(AH73/$J$71),0,AH73/$J$71)</f>
        <v>2.1139639962705299E-2</v>
      </c>
      <c r="AJ73" s="34">
        <f t="shared" si="49"/>
        <v>3.5866703216255458E-3</v>
      </c>
      <c r="AK73" s="109"/>
      <c r="AL73" s="109"/>
      <c r="AM73" s="109"/>
      <c r="AN73" s="109"/>
      <c r="AO73" s="109"/>
      <c r="AP73" s="109"/>
      <c r="AQ73" s="109"/>
      <c r="AR73" s="109"/>
      <c r="AS73" s="109"/>
      <c r="AT73" s="109"/>
      <c r="AU73" s="109"/>
      <c r="AV73" s="109"/>
      <c r="AW73" s="109"/>
      <c r="AX73" s="109"/>
      <c r="AY73" s="109"/>
      <c r="AZ73" s="109"/>
      <c r="BA73" s="109"/>
      <c r="BB73" s="109"/>
      <c r="BC73" s="109"/>
      <c r="BD73" s="109"/>
      <c r="BE73" s="109"/>
      <c r="BF73" s="109"/>
      <c r="BG73" s="109"/>
      <c r="BH73" s="109"/>
      <c r="BI73" s="109"/>
      <c r="BJ73" s="109"/>
      <c r="BK73" s="109"/>
      <c r="BL73" s="109"/>
      <c r="BM73" s="109"/>
      <c r="BN73" s="109"/>
    </row>
    <row r="74" spans="1:66" ht="15" outlineLevel="1" x14ac:dyDescent="0.25">
      <c r="A74" s="25">
        <v>3</v>
      </c>
      <c r="B74" s="26"/>
      <c r="C74" s="114" t="s">
        <v>225</v>
      </c>
      <c r="D74" s="81">
        <v>44246</v>
      </c>
      <c r="E74" s="219" t="s">
        <v>202</v>
      </c>
      <c r="F74" s="152" t="s">
        <v>134</v>
      </c>
      <c r="G74" s="114" t="s">
        <v>135</v>
      </c>
      <c r="H74" s="29"/>
      <c r="I74" s="28"/>
      <c r="J74" s="623"/>
      <c r="K74" s="287">
        <v>6982000</v>
      </c>
      <c r="L74" s="289" t="s">
        <v>112</v>
      </c>
      <c r="M74" s="199"/>
      <c r="N74" s="31"/>
      <c r="O74" s="31"/>
      <c r="P74" s="31"/>
      <c r="Q74" s="411"/>
      <c r="R74" s="413"/>
      <c r="S74" s="31"/>
      <c r="T74" s="287">
        <v>4887400</v>
      </c>
      <c r="U74" s="274">
        <f>SUM(R74:T74)</f>
        <v>4887400</v>
      </c>
      <c r="V74" s="373"/>
      <c r="W74" s="31"/>
      <c r="X74" s="31"/>
      <c r="Y74" s="275">
        <f>SUM(V74:X74)</f>
        <v>0</v>
      </c>
      <c r="Z74" s="31"/>
      <c r="AA74" s="31"/>
      <c r="AB74" s="31"/>
      <c r="AC74" s="32">
        <f>SUM(Z74:AB74)</f>
        <v>0</v>
      </c>
      <c r="AD74" s="31"/>
      <c r="AE74" s="31"/>
      <c r="AF74" s="31"/>
      <c r="AG74" s="32">
        <f>SUM(AD74:AF74)</f>
        <v>0</v>
      </c>
      <c r="AH74" s="75">
        <f>+U74+Y74+AC74+AG74</f>
        <v>4887400</v>
      </c>
      <c r="AI74" s="33">
        <f>IF(ISERROR(AH74/$J$71),0,AH74/$J$71)</f>
        <v>2.5037653302732554E-2</v>
      </c>
      <c r="AJ74" s="34">
        <f t="shared" si="49"/>
        <v>4.2480292087514098E-3</v>
      </c>
      <c r="AK74" s="12"/>
      <c r="AL74" s="283"/>
      <c r="AM74" s="12"/>
      <c r="AN74" s="12"/>
      <c r="AO74" s="12"/>
      <c r="AP74" s="12"/>
      <c r="AQ74" s="12"/>
      <c r="AR74" s="109"/>
      <c r="AS74" s="109"/>
      <c r="AT74" s="109"/>
      <c r="AU74" s="109"/>
      <c r="AV74" s="109"/>
      <c r="AW74" s="109"/>
      <c r="AX74" s="109"/>
      <c r="AY74" s="109"/>
      <c r="AZ74" s="109"/>
      <c r="BA74" s="109"/>
      <c r="BB74" s="109"/>
      <c r="BC74" s="109"/>
      <c r="BD74" s="109"/>
      <c r="BE74" s="109"/>
      <c r="BF74" s="109"/>
      <c r="BG74" s="109"/>
      <c r="BH74" s="109"/>
      <c r="BI74" s="109"/>
      <c r="BJ74" s="109"/>
      <c r="BK74" s="109"/>
      <c r="BL74" s="109"/>
      <c r="BM74" s="109"/>
      <c r="BN74" s="109"/>
    </row>
    <row r="75" spans="1:66" s="110" customFormat="1" ht="15" outlineLevel="1" x14ac:dyDescent="0.25">
      <c r="A75" s="25">
        <v>4</v>
      </c>
      <c r="B75" s="26"/>
      <c r="C75" s="114" t="s">
        <v>215</v>
      </c>
      <c r="D75" s="81">
        <v>44238</v>
      </c>
      <c r="E75" s="219" t="s">
        <v>203</v>
      </c>
      <c r="F75" s="152" t="s">
        <v>134</v>
      </c>
      <c r="G75" s="114" t="s">
        <v>135</v>
      </c>
      <c r="H75" s="29"/>
      <c r="I75" s="28"/>
      <c r="J75" s="623"/>
      <c r="K75" s="287">
        <v>50923000</v>
      </c>
      <c r="L75" s="289"/>
      <c r="M75" s="199"/>
      <c r="N75" s="31"/>
      <c r="O75" s="31"/>
      <c r="P75" s="31"/>
      <c r="Q75" s="411"/>
      <c r="R75" s="413"/>
      <c r="S75" s="31"/>
      <c r="T75" s="287">
        <v>35646100</v>
      </c>
      <c r="U75" s="274">
        <f t="shared" ref="U75:U84" si="52">SUM(R75:T75)</f>
        <v>35646100</v>
      </c>
      <c r="V75" s="373"/>
      <c r="W75" s="31"/>
      <c r="X75" s="31"/>
      <c r="Y75" s="275">
        <f>SUM(V75:X75)</f>
        <v>0</v>
      </c>
      <c r="Z75" s="31"/>
      <c r="AA75" s="31"/>
      <c r="AB75" s="31"/>
      <c r="AC75" s="32">
        <f t="shared" ref="AC75:AC84" si="53">SUM(Z75:AB75)</f>
        <v>0</v>
      </c>
      <c r="AD75" s="31"/>
      <c r="AE75" s="31"/>
      <c r="AF75" s="31"/>
      <c r="AG75" s="32">
        <f t="shared" ref="AG75:AG84" si="54">SUM(AD75:AF75)</f>
        <v>0</v>
      </c>
      <c r="AH75" s="75">
        <f t="shared" ref="AH75:AH84" si="55">+U75+Y75+AC75+AG75</f>
        <v>35646100</v>
      </c>
      <c r="AI75" s="33">
        <f t="shared" ref="AI75:AI103" si="56">IF(ISERROR(AH75/$J$71),0,AH75/$J$71)</f>
        <v>0.1826113461952234</v>
      </c>
      <c r="AJ75" s="34">
        <f t="shared" si="49"/>
        <v>3.0982869005621316E-2</v>
      </c>
      <c r="AK75" s="109"/>
      <c r="AL75" s="283"/>
      <c r="AM75" s="109"/>
      <c r="AN75" s="109"/>
      <c r="AO75" s="109"/>
      <c r="AP75" s="109"/>
      <c r="AQ75" s="109"/>
      <c r="AR75" s="109"/>
      <c r="AS75" s="109"/>
      <c r="AT75" s="109"/>
      <c r="AU75" s="109"/>
      <c r="AV75" s="109"/>
      <c r="AW75" s="109"/>
      <c r="AX75" s="109"/>
      <c r="AY75" s="109"/>
      <c r="AZ75" s="109"/>
      <c r="BA75" s="109"/>
      <c r="BB75" s="109"/>
      <c r="BC75" s="109"/>
      <c r="BD75" s="109"/>
      <c r="BE75" s="109"/>
      <c r="BF75" s="109"/>
      <c r="BG75" s="109"/>
      <c r="BH75" s="109"/>
      <c r="BI75" s="109"/>
      <c r="BJ75" s="109"/>
      <c r="BK75" s="109"/>
      <c r="BL75" s="109"/>
      <c r="BM75" s="109"/>
      <c r="BN75" s="109"/>
    </row>
    <row r="76" spans="1:66" s="110" customFormat="1" ht="15" outlineLevel="1" x14ac:dyDescent="0.25">
      <c r="A76" s="25">
        <v>5</v>
      </c>
      <c r="B76" s="26"/>
      <c r="C76" s="114" t="s">
        <v>227</v>
      </c>
      <c r="D76" s="81">
        <v>44246</v>
      </c>
      <c r="E76" s="219" t="s">
        <v>204</v>
      </c>
      <c r="F76" s="152" t="s">
        <v>134</v>
      </c>
      <c r="G76" s="114" t="s">
        <v>135</v>
      </c>
      <c r="H76" s="29"/>
      <c r="I76" s="28"/>
      <c r="J76" s="623"/>
      <c r="K76" s="287">
        <v>10480000</v>
      </c>
      <c r="L76" s="289"/>
      <c r="M76" s="199"/>
      <c r="N76" s="31"/>
      <c r="O76" s="31"/>
      <c r="P76" s="31"/>
      <c r="Q76" s="411"/>
      <c r="R76" s="413"/>
      <c r="S76" s="31"/>
      <c r="T76" s="287">
        <v>7336000</v>
      </c>
      <c r="U76" s="274">
        <f t="shared" si="52"/>
        <v>7336000</v>
      </c>
      <c r="V76" s="373"/>
      <c r="W76" s="31"/>
      <c r="X76" s="31"/>
      <c r="Y76" s="275">
        <f>SUM(V76:X76)</f>
        <v>0</v>
      </c>
      <c r="Z76" s="31"/>
      <c r="AA76" s="31"/>
      <c r="AB76" s="31"/>
      <c r="AC76" s="32">
        <f t="shared" si="53"/>
        <v>0</v>
      </c>
      <c r="AD76" s="31"/>
      <c r="AE76" s="31"/>
      <c r="AF76" s="31"/>
      <c r="AG76" s="32">
        <f t="shared" si="54"/>
        <v>0</v>
      </c>
      <c r="AH76" s="75">
        <f t="shared" si="55"/>
        <v>7336000</v>
      </c>
      <c r="AI76" s="33">
        <f t="shared" si="56"/>
        <v>3.7581582155920536E-2</v>
      </c>
      <c r="AJ76" s="34">
        <f t="shared" si="49"/>
        <v>6.3763027940009695E-3</v>
      </c>
      <c r="AK76" s="109"/>
      <c r="AL76" s="283"/>
      <c r="AM76" s="109"/>
      <c r="AN76" s="109"/>
      <c r="AO76" s="109"/>
      <c r="AP76" s="109"/>
      <c r="AQ76" s="109"/>
      <c r="AR76" s="109"/>
      <c r="AS76" s="109"/>
      <c r="AT76" s="109"/>
      <c r="AU76" s="109"/>
      <c r="AV76" s="109"/>
      <c r="AW76" s="109"/>
      <c r="AX76" s="109"/>
      <c r="AY76" s="109"/>
      <c r="AZ76" s="109"/>
      <c r="BA76" s="109"/>
      <c r="BB76" s="109"/>
      <c r="BC76" s="109"/>
      <c r="BD76" s="109"/>
      <c r="BE76" s="109"/>
      <c r="BF76" s="109"/>
      <c r="BG76" s="109"/>
      <c r="BH76" s="109"/>
      <c r="BI76" s="109"/>
      <c r="BJ76" s="109"/>
      <c r="BK76" s="109"/>
      <c r="BL76" s="109"/>
      <c r="BM76" s="109"/>
      <c r="BN76" s="109"/>
    </row>
    <row r="77" spans="1:66" s="110" customFormat="1" ht="15" outlineLevel="1" x14ac:dyDescent="0.25">
      <c r="A77" s="25">
        <v>6</v>
      </c>
      <c r="B77" s="26"/>
      <c r="C77" s="114" t="s">
        <v>218</v>
      </c>
      <c r="D77" s="81">
        <v>44238</v>
      </c>
      <c r="E77" s="219" t="s">
        <v>205</v>
      </c>
      <c r="F77" s="152" t="s">
        <v>134</v>
      </c>
      <c r="G77" s="114" t="s">
        <v>135</v>
      </c>
      <c r="H77" s="29"/>
      <c r="I77" s="28"/>
      <c r="J77" s="623"/>
      <c r="K77" s="287">
        <v>2070000</v>
      </c>
      <c r="L77" s="289"/>
      <c r="M77" s="199"/>
      <c r="N77" s="31"/>
      <c r="O77" s="31"/>
      <c r="P77" s="31"/>
      <c r="Q77" s="411"/>
      <c r="R77" s="413"/>
      <c r="S77" s="31"/>
      <c r="T77" s="287">
        <v>1449000</v>
      </c>
      <c r="U77" s="274">
        <f t="shared" si="52"/>
        <v>1449000</v>
      </c>
      <c r="V77" s="373"/>
      <c r="W77" s="31"/>
      <c r="X77" s="31"/>
      <c r="Y77" s="275">
        <f>SUM(V77:X77)</f>
        <v>0</v>
      </c>
      <c r="Z77" s="31"/>
      <c r="AA77" s="31"/>
      <c r="AB77" s="31"/>
      <c r="AC77" s="32">
        <f t="shared" si="53"/>
        <v>0</v>
      </c>
      <c r="AD77" s="31"/>
      <c r="AE77" s="31"/>
      <c r="AF77" s="31"/>
      <c r="AG77" s="32">
        <f t="shared" si="54"/>
        <v>0</v>
      </c>
      <c r="AH77" s="75">
        <f t="shared" si="55"/>
        <v>1449000</v>
      </c>
      <c r="AI77" s="33">
        <f t="shared" si="56"/>
        <v>7.4230796815606395E-3</v>
      </c>
      <c r="AJ77" s="34">
        <f t="shared" si="49"/>
        <v>1.259441486983016E-3</v>
      </c>
      <c r="AK77" s="109"/>
      <c r="AL77" s="283"/>
      <c r="AM77" s="109"/>
      <c r="AN77" s="109"/>
      <c r="AO77" s="109"/>
      <c r="AP77" s="109"/>
      <c r="AQ77" s="109"/>
      <c r="AR77" s="109"/>
      <c r="AS77" s="109"/>
      <c r="AT77" s="109"/>
      <c r="AU77" s="109"/>
      <c r="AV77" s="109"/>
      <c r="AW77" s="109"/>
      <c r="AX77" s="109"/>
      <c r="AY77" s="109"/>
      <c r="AZ77" s="109"/>
      <c r="BA77" s="109"/>
      <c r="BB77" s="109"/>
      <c r="BC77" s="109"/>
      <c r="BD77" s="109"/>
      <c r="BE77" s="109"/>
      <c r="BF77" s="109"/>
      <c r="BG77" s="109"/>
      <c r="BH77" s="109"/>
      <c r="BI77" s="109"/>
      <c r="BJ77" s="109"/>
      <c r="BK77" s="109"/>
      <c r="BL77" s="109"/>
      <c r="BM77" s="109"/>
      <c r="BN77" s="109"/>
    </row>
    <row r="78" spans="1:66" s="110" customFormat="1" ht="15" outlineLevel="1" x14ac:dyDescent="0.25">
      <c r="A78" s="25">
        <v>7</v>
      </c>
      <c r="B78" s="26"/>
      <c r="C78" s="114" t="s">
        <v>228</v>
      </c>
      <c r="D78" s="81">
        <v>44246</v>
      </c>
      <c r="E78" s="219" t="s">
        <v>206</v>
      </c>
      <c r="F78" s="152" t="s">
        <v>134</v>
      </c>
      <c r="G78" s="114" t="s">
        <v>135</v>
      </c>
      <c r="H78" s="29"/>
      <c r="I78" s="28"/>
      <c r="J78" s="623"/>
      <c r="K78" s="287">
        <v>39280000</v>
      </c>
      <c r="L78" s="289"/>
      <c r="M78" s="199"/>
      <c r="N78" s="31"/>
      <c r="O78" s="31"/>
      <c r="P78" s="31"/>
      <c r="Q78" s="411"/>
      <c r="R78" s="413"/>
      <c r="S78" s="31"/>
      <c r="T78" s="287">
        <v>27496000</v>
      </c>
      <c r="U78" s="274">
        <f t="shared" si="52"/>
        <v>27496000</v>
      </c>
      <c r="V78" s="373"/>
      <c r="W78" s="31"/>
      <c r="X78" s="31"/>
      <c r="Y78" s="275">
        <f>SUM(V78:X78)</f>
        <v>0</v>
      </c>
      <c r="Z78" s="31"/>
      <c r="AA78" s="31"/>
      <c r="AB78" s="31"/>
      <c r="AC78" s="32">
        <f t="shared" si="53"/>
        <v>0</v>
      </c>
      <c r="AD78" s="31"/>
      <c r="AE78" s="31"/>
      <c r="AF78" s="31"/>
      <c r="AG78" s="32">
        <f t="shared" si="54"/>
        <v>0</v>
      </c>
      <c r="AH78" s="75">
        <f t="shared" si="55"/>
        <v>27496000</v>
      </c>
      <c r="AI78" s="33">
        <f t="shared" si="56"/>
        <v>0.14085921250806857</v>
      </c>
      <c r="AJ78" s="34">
        <f t="shared" si="49"/>
        <v>2.3898966960721194E-2</v>
      </c>
      <c r="AK78" s="109"/>
      <c r="AL78" s="283"/>
      <c r="AM78" s="109"/>
      <c r="AN78" s="109"/>
      <c r="AO78" s="109"/>
      <c r="AP78" s="109"/>
      <c r="AQ78" s="109"/>
      <c r="AR78" s="109"/>
      <c r="AS78" s="109"/>
      <c r="AT78" s="109"/>
      <c r="AU78" s="109"/>
      <c r="AV78" s="109"/>
      <c r="AW78" s="109"/>
      <c r="AX78" s="109"/>
      <c r="AY78" s="109"/>
      <c r="AZ78" s="109"/>
      <c r="BA78" s="109"/>
      <c r="BB78" s="109"/>
      <c r="BC78" s="109"/>
      <c r="BD78" s="109"/>
      <c r="BE78" s="109"/>
      <c r="BF78" s="109"/>
      <c r="BG78" s="109"/>
      <c r="BH78" s="109"/>
      <c r="BI78" s="109"/>
      <c r="BJ78" s="109"/>
      <c r="BK78" s="109"/>
      <c r="BL78" s="109"/>
      <c r="BM78" s="109"/>
      <c r="BN78" s="109"/>
    </row>
    <row r="79" spans="1:66" s="110" customFormat="1" ht="15" outlineLevel="1" x14ac:dyDescent="0.25">
      <c r="A79" s="25">
        <v>8</v>
      </c>
      <c r="B79" s="26"/>
      <c r="C79" s="114" t="s">
        <v>222</v>
      </c>
      <c r="D79" s="81">
        <v>44239</v>
      </c>
      <c r="E79" s="219" t="s">
        <v>207</v>
      </c>
      <c r="F79" s="152" t="s">
        <v>134</v>
      </c>
      <c r="G79" s="114" t="s">
        <v>135</v>
      </c>
      <c r="H79" s="29"/>
      <c r="I79" s="28"/>
      <c r="J79" s="623"/>
      <c r="K79" s="287">
        <v>7029000</v>
      </c>
      <c r="L79" s="289"/>
      <c r="M79" s="199"/>
      <c r="N79" s="31"/>
      <c r="O79" s="31"/>
      <c r="P79" s="31"/>
      <c r="Q79" s="411"/>
      <c r="R79" s="413"/>
      <c r="S79" s="31"/>
      <c r="T79" s="287">
        <v>4920300</v>
      </c>
      <c r="U79" s="274">
        <f t="shared" si="52"/>
        <v>4920300</v>
      </c>
      <c r="V79" s="373"/>
      <c r="W79" s="31"/>
      <c r="X79" s="31"/>
      <c r="Y79" s="275">
        <f t="shared" ref="Y79:Y84" si="57">SUM(V79:X79)</f>
        <v>0</v>
      </c>
      <c r="Z79" s="31"/>
      <c r="AA79" s="31"/>
      <c r="AB79" s="31"/>
      <c r="AC79" s="32">
        <f t="shared" si="53"/>
        <v>0</v>
      </c>
      <c r="AD79" s="31"/>
      <c r="AE79" s="31"/>
      <c r="AF79" s="31"/>
      <c r="AG79" s="32">
        <f t="shared" si="54"/>
        <v>0</v>
      </c>
      <c r="AH79" s="75">
        <f t="shared" si="55"/>
        <v>4920300</v>
      </c>
      <c r="AI79" s="33">
        <f t="shared" si="56"/>
        <v>2.5206196657821128E-2</v>
      </c>
      <c r="AJ79" s="34">
        <f t="shared" si="49"/>
        <v>4.2766252231901539E-3</v>
      </c>
      <c r="AK79" s="109"/>
      <c r="AL79" s="283"/>
      <c r="AM79" s="109"/>
      <c r="AN79" s="109"/>
      <c r="AO79" s="109"/>
      <c r="AP79" s="109"/>
      <c r="AQ79" s="109"/>
      <c r="AR79" s="109"/>
      <c r="AS79" s="109"/>
      <c r="AT79" s="109"/>
      <c r="AU79" s="109"/>
      <c r="AV79" s="109"/>
      <c r="AW79" s="109"/>
      <c r="AX79" s="109"/>
      <c r="AY79" s="109"/>
      <c r="AZ79" s="109"/>
      <c r="BA79" s="109"/>
      <c r="BB79" s="109"/>
      <c r="BC79" s="109"/>
      <c r="BD79" s="109"/>
      <c r="BE79" s="109"/>
      <c r="BF79" s="109"/>
      <c r="BG79" s="109"/>
      <c r="BH79" s="109"/>
      <c r="BI79" s="109"/>
      <c r="BJ79" s="109"/>
      <c r="BK79" s="109"/>
      <c r="BL79" s="109"/>
      <c r="BM79" s="109"/>
      <c r="BN79" s="109"/>
    </row>
    <row r="80" spans="1:66" s="110" customFormat="1" ht="15" outlineLevel="1" x14ac:dyDescent="0.25">
      <c r="A80" s="25">
        <v>9</v>
      </c>
      <c r="B80" s="26"/>
      <c r="C80" s="114" t="s">
        <v>226</v>
      </c>
      <c r="D80" s="81">
        <v>44246</v>
      </c>
      <c r="E80" s="219" t="s">
        <v>208</v>
      </c>
      <c r="F80" s="152" t="s">
        <v>134</v>
      </c>
      <c r="G80" s="114" t="s">
        <v>135</v>
      </c>
      <c r="H80" s="29"/>
      <c r="I80" s="28"/>
      <c r="J80" s="623"/>
      <c r="K80" s="287">
        <v>9690000</v>
      </c>
      <c r="L80" s="289"/>
      <c r="M80" s="199"/>
      <c r="N80" s="31"/>
      <c r="O80" s="31"/>
      <c r="P80" s="31"/>
      <c r="Q80" s="411"/>
      <c r="R80" s="413"/>
      <c r="S80" s="31"/>
      <c r="T80" s="287">
        <v>6783000</v>
      </c>
      <c r="U80" s="274">
        <f t="shared" si="52"/>
        <v>6783000</v>
      </c>
      <c r="V80" s="373"/>
      <c r="W80" s="31"/>
      <c r="X80" s="31"/>
      <c r="Y80" s="275">
        <f t="shared" si="57"/>
        <v>0</v>
      </c>
      <c r="Z80" s="31"/>
      <c r="AA80" s="31"/>
      <c r="AB80" s="31"/>
      <c r="AC80" s="32">
        <f t="shared" si="53"/>
        <v>0</v>
      </c>
      <c r="AD80" s="31"/>
      <c r="AE80" s="31"/>
      <c r="AF80" s="31"/>
      <c r="AG80" s="32">
        <f t="shared" si="54"/>
        <v>0</v>
      </c>
      <c r="AH80" s="75">
        <f t="shared" si="55"/>
        <v>6783000</v>
      </c>
      <c r="AI80" s="33">
        <f t="shared" si="56"/>
        <v>3.4748619378899809E-2</v>
      </c>
      <c r="AJ80" s="34">
        <f t="shared" si="49"/>
        <v>5.8956463810944078E-3</v>
      </c>
      <c r="AK80" s="109"/>
      <c r="AL80" s="283"/>
      <c r="AM80" s="109"/>
      <c r="AN80" s="109"/>
      <c r="AO80" s="109"/>
      <c r="AP80" s="109"/>
      <c r="AQ80" s="109"/>
      <c r="AR80" s="109"/>
      <c r="AS80" s="109"/>
      <c r="AT80" s="109"/>
      <c r="AU80" s="109"/>
      <c r="AV80" s="109"/>
      <c r="AW80" s="109"/>
      <c r="AX80" s="109"/>
      <c r="AY80" s="109"/>
      <c r="AZ80" s="109"/>
      <c r="BA80" s="109"/>
      <c r="BB80" s="109"/>
      <c r="BC80" s="109"/>
      <c r="BD80" s="109"/>
      <c r="BE80" s="109"/>
      <c r="BF80" s="109"/>
      <c r="BG80" s="109"/>
      <c r="BH80" s="109"/>
      <c r="BI80" s="109"/>
      <c r="BJ80" s="109"/>
      <c r="BK80" s="109"/>
      <c r="BL80" s="109"/>
      <c r="BM80" s="109"/>
      <c r="BN80" s="109"/>
    </row>
    <row r="81" spans="1:66" s="110" customFormat="1" ht="15" outlineLevel="1" x14ac:dyDescent="0.25">
      <c r="A81" s="25">
        <v>10</v>
      </c>
      <c r="B81" s="26"/>
      <c r="C81" s="114" t="s">
        <v>221</v>
      </c>
      <c r="D81" s="81">
        <v>44238</v>
      </c>
      <c r="E81" s="219" t="s">
        <v>209</v>
      </c>
      <c r="F81" s="152" t="s">
        <v>134</v>
      </c>
      <c r="G81" s="114" t="s">
        <v>135</v>
      </c>
      <c r="H81" s="29"/>
      <c r="I81" s="28"/>
      <c r="J81" s="623"/>
      <c r="K81" s="287">
        <v>29378000</v>
      </c>
      <c r="L81" s="289"/>
      <c r="M81" s="199"/>
      <c r="N81" s="31"/>
      <c r="O81" s="31"/>
      <c r="P81" s="31"/>
      <c r="Q81" s="411"/>
      <c r="R81" s="413"/>
      <c r="S81" s="31"/>
      <c r="T81" s="77">
        <v>20564600</v>
      </c>
      <c r="U81" s="274">
        <f t="shared" si="52"/>
        <v>20564600</v>
      </c>
      <c r="V81" s="373"/>
      <c r="W81" s="31"/>
      <c r="X81" s="31"/>
      <c r="Y81" s="275">
        <f t="shared" si="57"/>
        <v>0</v>
      </c>
      <c r="Z81" s="31"/>
      <c r="AA81" s="31"/>
      <c r="AB81" s="31"/>
      <c r="AC81" s="32">
        <f t="shared" si="53"/>
        <v>0</v>
      </c>
      <c r="AD81" s="31"/>
      <c r="AE81" s="31"/>
      <c r="AF81" s="31"/>
      <c r="AG81" s="32">
        <f t="shared" si="54"/>
        <v>0</v>
      </c>
      <c r="AH81" s="75">
        <f t="shared" si="55"/>
        <v>20564600</v>
      </c>
      <c r="AI81" s="33">
        <f t="shared" si="56"/>
        <v>0.10535035501685433</v>
      </c>
      <c r="AJ81" s="34">
        <f t="shared" si="49"/>
        <v>1.787433430173287E-2</v>
      </c>
      <c r="AK81" s="109"/>
      <c r="AL81" s="283"/>
      <c r="AM81" s="109"/>
      <c r="AN81" s="109"/>
      <c r="AO81" s="109"/>
      <c r="AP81" s="109"/>
      <c r="AQ81" s="109"/>
      <c r="AR81" s="109"/>
      <c r="AS81" s="109"/>
      <c r="AT81" s="109"/>
      <c r="AU81" s="109"/>
      <c r="AV81" s="109"/>
      <c r="AW81" s="109"/>
      <c r="AX81" s="109"/>
      <c r="AY81" s="109"/>
      <c r="AZ81" s="109"/>
      <c r="BA81" s="109"/>
      <c r="BB81" s="109"/>
      <c r="BC81" s="109"/>
      <c r="BD81" s="109"/>
      <c r="BE81" s="109"/>
      <c r="BF81" s="109"/>
      <c r="BG81" s="109"/>
      <c r="BH81" s="109"/>
      <c r="BI81" s="109"/>
      <c r="BJ81" s="109"/>
      <c r="BK81" s="109"/>
      <c r="BL81" s="109"/>
      <c r="BM81" s="109"/>
      <c r="BN81" s="109"/>
    </row>
    <row r="82" spans="1:66" s="110" customFormat="1" ht="15" outlineLevel="1" x14ac:dyDescent="0.25">
      <c r="A82" s="25">
        <v>11</v>
      </c>
      <c r="B82" s="26"/>
      <c r="C82" s="114" t="s">
        <v>219</v>
      </c>
      <c r="D82" s="81">
        <v>44238</v>
      </c>
      <c r="E82" s="219" t="s">
        <v>210</v>
      </c>
      <c r="F82" s="152" t="s">
        <v>134</v>
      </c>
      <c r="G82" s="114" t="s">
        <v>135</v>
      </c>
      <c r="H82" s="29"/>
      <c r="I82" s="28"/>
      <c r="J82" s="623"/>
      <c r="K82" s="287">
        <v>3780000</v>
      </c>
      <c r="L82" s="289"/>
      <c r="M82" s="199"/>
      <c r="N82" s="31"/>
      <c r="O82" s="31"/>
      <c r="P82" s="31"/>
      <c r="Q82" s="411"/>
      <c r="R82" s="413"/>
      <c r="S82" s="31"/>
      <c r="T82" s="287">
        <v>2646000</v>
      </c>
      <c r="U82" s="274">
        <f t="shared" si="52"/>
        <v>2646000</v>
      </c>
      <c r="V82" s="373"/>
      <c r="W82" s="31"/>
      <c r="X82" s="31"/>
      <c r="Y82" s="275">
        <f t="shared" si="57"/>
        <v>0</v>
      </c>
      <c r="Z82" s="31"/>
      <c r="AA82" s="31"/>
      <c r="AB82" s="31"/>
      <c r="AC82" s="32">
        <f t="shared" si="53"/>
        <v>0</v>
      </c>
      <c r="AD82" s="31"/>
      <c r="AE82" s="31"/>
      <c r="AF82" s="31"/>
      <c r="AG82" s="32">
        <f t="shared" si="54"/>
        <v>0</v>
      </c>
      <c r="AH82" s="75">
        <f t="shared" si="55"/>
        <v>2646000</v>
      </c>
      <c r="AI82" s="33">
        <f t="shared" si="56"/>
        <v>1.355518898371943E-2</v>
      </c>
      <c r="AJ82" s="34">
        <f t="shared" si="49"/>
        <v>2.2998496718820293E-3</v>
      </c>
      <c r="AK82" s="109"/>
      <c r="AL82" s="283"/>
      <c r="AM82" s="109"/>
      <c r="AN82" s="109"/>
      <c r="AO82" s="109"/>
      <c r="AP82" s="109"/>
      <c r="AQ82" s="109"/>
      <c r="AR82" s="109"/>
      <c r="AS82" s="109"/>
      <c r="AT82" s="109"/>
      <c r="AU82" s="109"/>
      <c r="AV82" s="109"/>
      <c r="AW82" s="109"/>
      <c r="AX82" s="109"/>
      <c r="AY82" s="109"/>
      <c r="AZ82" s="109"/>
      <c r="BA82" s="109"/>
      <c r="BB82" s="109"/>
      <c r="BC82" s="109"/>
      <c r="BD82" s="109"/>
      <c r="BE82" s="109"/>
      <c r="BF82" s="109"/>
      <c r="BG82" s="109"/>
      <c r="BH82" s="109"/>
      <c r="BI82" s="109"/>
      <c r="BJ82" s="109"/>
      <c r="BK82" s="109"/>
      <c r="BL82" s="109"/>
      <c r="BM82" s="109"/>
      <c r="BN82" s="109"/>
    </row>
    <row r="83" spans="1:66" s="110" customFormat="1" ht="15" outlineLevel="1" x14ac:dyDescent="0.25">
      <c r="A83" s="25">
        <v>12</v>
      </c>
      <c r="B83" s="26"/>
      <c r="C83" s="114" t="s">
        <v>216</v>
      </c>
      <c r="D83" s="81">
        <v>44238</v>
      </c>
      <c r="E83" s="219" t="s">
        <v>211</v>
      </c>
      <c r="F83" s="152" t="s">
        <v>134</v>
      </c>
      <c r="G83" s="114" t="s">
        <v>135</v>
      </c>
      <c r="H83" s="29"/>
      <c r="I83" s="28"/>
      <c r="J83" s="623"/>
      <c r="K83" s="287">
        <v>4455000</v>
      </c>
      <c r="L83" s="289"/>
      <c r="M83" s="199"/>
      <c r="N83" s="31"/>
      <c r="O83" s="31"/>
      <c r="P83" s="31"/>
      <c r="Q83" s="411"/>
      <c r="R83" s="413"/>
      <c r="S83" s="31"/>
      <c r="T83" s="77">
        <v>3118500</v>
      </c>
      <c r="U83" s="274">
        <f t="shared" si="52"/>
        <v>3118500</v>
      </c>
      <c r="V83" s="373"/>
      <c r="W83" s="31"/>
      <c r="X83" s="31"/>
      <c r="Y83" s="275">
        <f t="shared" si="57"/>
        <v>0</v>
      </c>
      <c r="Z83" s="31"/>
      <c r="AA83" s="31"/>
      <c r="AB83" s="31"/>
      <c r="AC83" s="32">
        <f t="shared" si="53"/>
        <v>0</v>
      </c>
      <c r="AD83" s="31"/>
      <c r="AE83" s="31"/>
      <c r="AF83" s="31"/>
      <c r="AG83" s="32">
        <f t="shared" si="54"/>
        <v>0</v>
      </c>
      <c r="AH83" s="75">
        <f t="shared" si="55"/>
        <v>3118500</v>
      </c>
      <c r="AI83" s="33">
        <f t="shared" si="56"/>
        <v>1.5975758445097899E-2</v>
      </c>
      <c r="AJ83" s="34">
        <f t="shared" si="49"/>
        <v>2.7105371132895343E-3</v>
      </c>
      <c r="AK83" s="109"/>
      <c r="AL83" s="283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  <c r="BM83" s="109"/>
      <c r="BN83" s="109"/>
    </row>
    <row r="84" spans="1:66" s="110" customFormat="1" ht="15" outlineLevel="1" x14ac:dyDescent="0.25">
      <c r="A84" s="25">
        <v>13</v>
      </c>
      <c r="B84" s="26"/>
      <c r="C84" s="114" t="s">
        <v>229</v>
      </c>
      <c r="D84" s="81">
        <v>44246</v>
      </c>
      <c r="E84" s="219" t="s">
        <v>212</v>
      </c>
      <c r="F84" s="152" t="s">
        <v>134</v>
      </c>
      <c r="G84" s="114" t="s">
        <v>135</v>
      </c>
      <c r="H84" s="29"/>
      <c r="I84" s="28"/>
      <c r="J84" s="623"/>
      <c r="K84" s="287">
        <v>3132000</v>
      </c>
      <c r="L84" s="289"/>
      <c r="M84" s="199"/>
      <c r="N84" s="31"/>
      <c r="O84" s="31"/>
      <c r="P84" s="31"/>
      <c r="Q84" s="411"/>
      <c r="R84" s="413"/>
      <c r="S84" s="31"/>
      <c r="T84" s="287">
        <v>2192400</v>
      </c>
      <c r="U84" s="274">
        <f t="shared" si="52"/>
        <v>2192400</v>
      </c>
      <c r="V84" s="373"/>
      <c r="W84" s="31"/>
      <c r="X84" s="31"/>
      <c r="Y84" s="275">
        <f t="shared" si="57"/>
        <v>0</v>
      </c>
      <c r="Z84" s="31"/>
      <c r="AA84" s="31"/>
      <c r="AB84" s="31"/>
      <c r="AC84" s="32">
        <f t="shared" si="53"/>
        <v>0</v>
      </c>
      <c r="AD84" s="31"/>
      <c r="AE84" s="31"/>
      <c r="AF84" s="31"/>
      <c r="AG84" s="32">
        <f t="shared" si="54"/>
        <v>0</v>
      </c>
      <c r="AH84" s="75">
        <f t="shared" si="55"/>
        <v>2192400</v>
      </c>
      <c r="AI84" s="33">
        <f t="shared" si="56"/>
        <v>1.1231442300796098E-2</v>
      </c>
      <c r="AJ84" s="34">
        <f t="shared" si="49"/>
        <v>1.9055897281308241E-3</v>
      </c>
      <c r="AK84" s="109"/>
      <c r="AL84" s="283"/>
      <c r="AM84" s="109"/>
      <c r="AN84" s="109"/>
      <c r="AO84" s="109"/>
      <c r="AP84" s="109"/>
      <c r="AQ84" s="109"/>
      <c r="AR84" s="109"/>
      <c r="AS84" s="109"/>
      <c r="AT84" s="109"/>
      <c r="AU84" s="109"/>
      <c r="AV84" s="109"/>
      <c r="AW84" s="109"/>
      <c r="AX84" s="109"/>
      <c r="AY84" s="109"/>
      <c r="AZ84" s="109"/>
      <c r="BA84" s="109"/>
      <c r="BB84" s="109"/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  <c r="BM84" s="109"/>
      <c r="BN84" s="109"/>
    </row>
    <row r="85" spans="1:66" s="110" customFormat="1" ht="15" outlineLevel="1" x14ac:dyDescent="0.25">
      <c r="A85" s="25">
        <v>14</v>
      </c>
      <c r="B85" s="26"/>
      <c r="C85" s="114" t="s">
        <v>217</v>
      </c>
      <c r="D85" s="81">
        <v>44238</v>
      </c>
      <c r="E85" s="219" t="s">
        <v>213</v>
      </c>
      <c r="F85" s="152" t="s">
        <v>134</v>
      </c>
      <c r="G85" s="114" t="s">
        <v>135</v>
      </c>
      <c r="H85" s="29"/>
      <c r="I85" s="28"/>
      <c r="J85" s="623"/>
      <c r="K85" s="287">
        <v>8288000</v>
      </c>
      <c r="L85" s="289"/>
      <c r="M85" s="199"/>
      <c r="N85" s="31"/>
      <c r="O85" s="31"/>
      <c r="P85" s="31"/>
      <c r="Q85" s="411"/>
      <c r="R85" s="413"/>
      <c r="S85" s="31"/>
      <c r="T85" s="287">
        <v>5801600</v>
      </c>
      <c r="U85" s="274">
        <f t="shared" ref="U85:U103" si="58">SUM(R85:T85)</f>
        <v>5801600</v>
      </c>
      <c r="V85" s="373"/>
      <c r="W85" s="31"/>
      <c r="X85" s="31"/>
      <c r="Y85" s="275">
        <f t="shared" ref="Y85:Y87" si="59">SUM(V85:X85)</f>
        <v>0</v>
      </c>
      <c r="Z85" s="31"/>
      <c r="AA85" s="31"/>
      <c r="AB85" s="31"/>
      <c r="AC85" s="32">
        <f t="shared" ref="AC85:AC87" si="60">SUM(Z85:AB85)</f>
        <v>0</v>
      </c>
      <c r="AD85" s="31"/>
      <c r="AE85" s="31"/>
      <c r="AF85" s="31"/>
      <c r="AG85" s="32">
        <f t="shared" ref="AG85:AG87" si="61">SUM(AD85:AF85)</f>
        <v>0</v>
      </c>
      <c r="AH85" s="75">
        <f t="shared" ref="AH85:AH87" si="62">+U85+Y85+AC85+AG85</f>
        <v>5801600</v>
      </c>
      <c r="AI85" s="33">
        <f t="shared" si="56"/>
        <v>2.9721006956895932E-2</v>
      </c>
      <c r="AJ85" s="34">
        <f t="shared" si="49"/>
        <v>5.042633354645042E-3</v>
      </c>
      <c r="AK85" s="109"/>
      <c r="AL85" s="283"/>
      <c r="AM85" s="109"/>
      <c r="AN85" s="109"/>
      <c r="AO85" s="109"/>
      <c r="AP85" s="109"/>
      <c r="AQ85" s="109"/>
      <c r="AR85" s="109"/>
      <c r="AS85" s="109"/>
      <c r="AT85" s="109"/>
      <c r="AU85" s="109"/>
      <c r="AV85" s="109"/>
      <c r="AW85" s="109"/>
      <c r="AX85" s="109"/>
      <c r="AY85" s="109"/>
      <c r="AZ85" s="109"/>
      <c r="BA85" s="109"/>
      <c r="BB85" s="109"/>
      <c r="BC85" s="109"/>
      <c r="BD85" s="109"/>
      <c r="BE85" s="109"/>
      <c r="BF85" s="109"/>
      <c r="BG85" s="109"/>
      <c r="BH85" s="109"/>
      <c r="BI85" s="109"/>
      <c r="BJ85" s="109"/>
      <c r="BK85" s="109"/>
      <c r="BL85" s="109"/>
      <c r="BM85" s="109"/>
      <c r="BN85" s="109"/>
    </row>
    <row r="86" spans="1:66" s="110" customFormat="1" ht="15" outlineLevel="1" x14ac:dyDescent="0.25">
      <c r="A86" s="25">
        <v>15</v>
      </c>
      <c r="B86" s="26"/>
      <c r="C86" s="114" t="s">
        <v>220</v>
      </c>
      <c r="D86" s="81">
        <v>44238</v>
      </c>
      <c r="E86" s="219" t="s">
        <v>214</v>
      </c>
      <c r="F86" s="152" t="s">
        <v>134</v>
      </c>
      <c r="G86" s="114" t="s">
        <v>135</v>
      </c>
      <c r="H86" s="29"/>
      <c r="I86" s="28"/>
      <c r="J86" s="623"/>
      <c r="K86" s="287">
        <v>9860000</v>
      </c>
      <c r="L86" s="289"/>
      <c r="M86" s="199"/>
      <c r="N86" s="31"/>
      <c r="O86" s="31"/>
      <c r="P86" s="31"/>
      <c r="Q86" s="411"/>
      <c r="R86" s="413"/>
      <c r="S86" s="31"/>
      <c r="T86" s="287">
        <v>6902000</v>
      </c>
      <c r="U86" s="274">
        <f t="shared" si="58"/>
        <v>6902000</v>
      </c>
      <c r="V86" s="373"/>
      <c r="W86" s="31"/>
      <c r="X86" s="31"/>
      <c r="Y86" s="275">
        <f t="shared" si="59"/>
        <v>0</v>
      </c>
      <c r="Z86" s="31"/>
      <c r="AA86" s="31"/>
      <c r="AB86" s="31"/>
      <c r="AC86" s="32">
        <f t="shared" si="60"/>
        <v>0</v>
      </c>
      <c r="AD86" s="31"/>
      <c r="AE86" s="31"/>
      <c r="AF86" s="31"/>
      <c r="AG86" s="32">
        <f t="shared" si="61"/>
        <v>0</v>
      </c>
      <c r="AH86" s="75">
        <f t="shared" si="62"/>
        <v>6902000</v>
      </c>
      <c r="AI86" s="33">
        <f t="shared" si="56"/>
        <v>3.5358244280284015E-2</v>
      </c>
      <c r="AJ86" s="34">
        <f t="shared" si="49"/>
        <v>5.9990787737451874E-3</v>
      </c>
      <c r="AK86" s="109"/>
      <c r="AL86" s="283"/>
      <c r="AM86" s="109"/>
      <c r="AN86" s="109"/>
      <c r="AO86" s="109"/>
      <c r="AP86" s="109"/>
      <c r="AQ86" s="109"/>
      <c r="AR86" s="109"/>
      <c r="AS86" s="109"/>
      <c r="AT86" s="109"/>
      <c r="AU86" s="109"/>
      <c r="AV86" s="109"/>
      <c r="AW86" s="109"/>
      <c r="AX86" s="109"/>
      <c r="AY86" s="109"/>
      <c r="AZ86" s="109"/>
      <c r="BA86" s="109"/>
      <c r="BB86" s="109"/>
      <c r="BC86" s="109"/>
      <c r="BD86" s="109"/>
      <c r="BE86" s="109"/>
      <c r="BF86" s="109"/>
      <c r="BG86" s="109"/>
      <c r="BH86" s="109"/>
      <c r="BI86" s="109"/>
      <c r="BJ86" s="109"/>
      <c r="BK86" s="109"/>
      <c r="BL86" s="109"/>
      <c r="BM86" s="109"/>
      <c r="BN86" s="109"/>
    </row>
    <row r="87" spans="1:66" s="110" customFormat="1" ht="15" hidden="1" outlineLevel="1" x14ac:dyDescent="0.25">
      <c r="A87" s="25">
        <v>14</v>
      </c>
      <c r="B87" s="26"/>
      <c r="C87" s="114"/>
      <c r="D87" s="81"/>
      <c r="E87" s="219"/>
      <c r="F87" s="79"/>
      <c r="G87" s="52"/>
      <c r="H87" s="29"/>
      <c r="I87" s="28"/>
      <c r="J87" s="623"/>
      <c r="K87" s="287"/>
      <c r="L87" s="289"/>
      <c r="M87" s="199"/>
      <c r="N87" s="31"/>
      <c r="O87" s="31"/>
      <c r="P87" s="31"/>
      <c r="Q87" s="411"/>
      <c r="R87" s="413"/>
      <c r="S87" s="31"/>
      <c r="T87" s="287"/>
      <c r="U87" s="274">
        <f t="shared" si="58"/>
        <v>0</v>
      </c>
      <c r="V87" s="373"/>
      <c r="W87" s="31"/>
      <c r="X87" s="31"/>
      <c r="Y87" s="275">
        <f t="shared" si="59"/>
        <v>0</v>
      </c>
      <c r="Z87" s="31"/>
      <c r="AA87" s="31"/>
      <c r="AB87" s="31"/>
      <c r="AC87" s="32">
        <f t="shared" si="60"/>
        <v>0</v>
      </c>
      <c r="AD87" s="31"/>
      <c r="AE87" s="31"/>
      <c r="AF87" s="31"/>
      <c r="AG87" s="32">
        <f t="shared" si="61"/>
        <v>0</v>
      </c>
      <c r="AH87" s="75">
        <f t="shared" si="62"/>
        <v>0</v>
      </c>
      <c r="AI87" s="33">
        <f t="shared" si="56"/>
        <v>0</v>
      </c>
      <c r="AJ87" s="34">
        <f t="shared" si="49"/>
        <v>0</v>
      </c>
      <c r="AK87" s="109"/>
      <c r="AL87" s="283"/>
      <c r="AM87" s="109"/>
      <c r="AN87" s="109"/>
      <c r="AO87" s="109"/>
      <c r="AP87" s="109"/>
      <c r="AQ87" s="109"/>
      <c r="AR87" s="109"/>
      <c r="AS87" s="109"/>
      <c r="AT87" s="109"/>
      <c r="AU87" s="109"/>
      <c r="AV87" s="109"/>
      <c r="AW87" s="109"/>
      <c r="AX87" s="109"/>
      <c r="AY87" s="109"/>
      <c r="AZ87" s="109"/>
      <c r="BA87" s="109"/>
      <c r="BB87" s="109"/>
      <c r="BC87" s="109"/>
      <c r="BD87" s="109"/>
      <c r="BE87" s="109"/>
      <c r="BF87" s="109"/>
      <c r="BG87" s="109"/>
      <c r="BH87" s="109"/>
      <c r="BI87" s="109"/>
      <c r="BJ87" s="109"/>
      <c r="BK87" s="109"/>
      <c r="BL87" s="109"/>
      <c r="BM87" s="109"/>
      <c r="BN87" s="109"/>
    </row>
    <row r="88" spans="1:66" s="110" customFormat="1" ht="15" hidden="1" outlineLevel="1" x14ac:dyDescent="0.25">
      <c r="A88" s="25">
        <v>15</v>
      </c>
      <c r="B88" s="26"/>
      <c r="C88" s="114"/>
      <c r="D88" s="81"/>
      <c r="E88" s="219"/>
      <c r="F88" s="79"/>
      <c r="G88" s="52"/>
      <c r="H88" s="29"/>
      <c r="I88" s="28"/>
      <c r="J88" s="623"/>
      <c r="K88" s="287"/>
      <c r="L88" s="289"/>
      <c r="M88" s="199"/>
      <c r="N88" s="31"/>
      <c r="O88" s="31"/>
      <c r="P88" s="31"/>
      <c r="Q88" s="411"/>
      <c r="R88" s="413"/>
      <c r="S88" s="31"/>
      <c r="T88" s="287"/>
      <c r="U88" s="274">
        <f t="shared" si="58"/>
        <v>0</v>
      </c>
      <c r="V88" s="287"/>
      <c r="W88" s="31"/>
      <c r="X88" s="31"/>
      <c r="Y88" s="275">
        <f t="shared" ref="Y88:Y103" si="63">SUM(V88:X88)</f>
        <v>0</v>
      </c>
      <c r="Z88" s="31"/>
      <c r="AA88" s="31"/>
      <c r="AB88" s="31"/>
      <c r="AC88" s="32">
        <f t="shared" ref="AC88" si="64">SUM(Z88:AB88)</f>
        <v>0</v>
      </c>
      <c r="AD88" s="31"/>
      <c r="AE88" s="31"/>
      <c r="AF88" s="31"/>
      <c r="AG88" s="32">
        <f t="shared" ref="AG88" si="65">SUM(AD88:AF88)</f>
        <v>0</v>
      </c>
      <c r="AH88" s="75">
        <f t="shared" ref="AH88" si="66">+U88+Y88+AC88+AG88</f>
        <v>0</v>
      </c>
      <c r="AI88" s="33">
        <f t="shared" si="56"/>
        <v>0</v>
      </c>
      <c r="AJ88" s="34">
        <f t="shared" si="49"/>
        <v>0</v>
      </c>
      <c r="AK88" s="109"/>
      <c r="AL88" s="283"/>
      <c r="AM88" s="109"/>
      <c r="AN88" s="109"/>
      <c r="AO88" s="109"/>
      <c r="AP88" s="109"/>
      <c r="AQ88" s="109"/>
      <c r="AR88" s="109"/>
      <c r="AS88" s="109"/>
      <c r="AT88" s="109"/>
      <c r="AU88" s="109"/>
      <c r="AV88" s="109"/>
      <c r="AW88" s="109"/>
      <c r="AX88" s="109"/>
      <c r="AY88" s="109"/>
      <c r="AZ88" s="109"/>
      <c r="BA88" s="109"/>
      <c r="BB88" s="109"/>
      <c r="BC88" s="109"/>
      <c r="BD88" s="109"/>
      <c r="BE88" s="109"/>
      <c r="BF88" s="109"/>
      <c r="BG88" s="109"/>
      <c r="BH88" s="109"/>
      <c r="BI88" s="109"/>
      <c r="BJ88" s="109"/>
      <c r="BK88" s="109"/>
      <c r="BL88" s="109"/>
      <c r="BM88" s="109"/>
      <c r="BN88" s="109"/>
    </row>
    <row r="89" spans="1:66" s="110" customFormat="1" ht="15" hidden="1" outlineLevel="1" x14ac:dyDescent="0.25">
      <c r="A89" s="25">
        <v>16</v>
      </c>
      <c r="B89" s="26"/>
      <c r="C89" s="114"/>
      <c r="D89" s="81"/>
      <c r="E89" s="219"/>
      <c r="F89" s="79"/>
      <c r="G89" s="52"/>
      <c r="H89" s="29"/>
      <c r="I89" s="28"/>
      <c r="J89" s="623"/>
      <c r="K89" s="287"/>
      <c r="L89" s="289"/>
      <c r="M89" s="414"/>
      <c r="N89" s="31"/>
      <c r="O89" s="31"/>
      <c r="P89" s="31"/>
      <c r="Q89" s="411"/>
      <c r="R89" s="413"/>
      <c r="S89" s="31"/>
      <c r="T89" s="287"/>
      <c r="U89" s="274">
        <f t="shared" si="58"/>
        <v>0</v>
      </c>
      <c r="V89" s="406"/>
      <c r="W89" s="31"/>
      <c r="X89" s="31"/>
      <c r="Y89" s="275">
        <f t="shared" si="63"/>
        <v>0</v>
      </c>
      <c r="Z89" s="31"/>
      <c r="AA89" s="287"/>
      <c r="AB89" s="31"/>
      <c r="AC89" s="32">
        <f t="shared" ref="AC89:AC103" si="67">SUM(Z89:AB89)</f>
        <v>0</v>
      </c>
      <c r="AD89" s="31"/>
      <c r="AE89" s="31"/>
      <c r="AF89" s="31"/>
      <c r="AG89" s="32">
        <f t="shared" ref="AG89:AG103" si="68">SUM(AD89:AF89)</f>
        <v>0</v>
      </c>
      <c r="AH89" s="75">
        <f t="shared" ref="AH89:AH103" si="69">+U89+Y89+AC89+AG89</f>
        <v>0</v>
      </c>
      <c r="AI89" s="33">
        <f t="shared" si="56"/>
        <v>0</v>
      </c>
      <c r="AJ89" s="34">
        <f t="shared" si="49"/>
        <v>0</v>
      </c>
      <c r="AK89" s="109"/>
      <c r="AL89" s="283"/>
      <c r="AM89" s="109"/>
      <c r="AN89" s="109"/>
      <c r="AO89" s="109"/>
      <c r="AP89" s="109"/>
      <c r="AQ89" s="109"/>
      <c r="AR89" s="109"/>
      <c r="AS89" s="109"/>
      <c r="AT89" s="109"/>
      <c r="AU89" s="109"/>
      <c r="AV89" s="109"/>
      <c r="AW89" s="109"/>
      <c r="AX89" s="109"/>
      <c r="AY89" s="109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09"/>
      <c r="BK89" s="109"/>
      <c r="BL89" s="109"/>
      <c r="BM89" s="109"/>
      <c r="BN89" s="109"/>
    </row>
    <row r="90" spans="1:66" s="110" customFormat="1" ht="15" hidden="1" outlineLevel="1" x14ac:dyDescent="0.25">
      <c r="A90" s="25">
        <v>17</v>
      </c>
      <c r="B90" s="26"/>
      <c r="C90" s="114"/>
      <c r="D90" s="81"/>
      <c r="E90" s="219"/>
      <c r="F90" s="79"/>
      <c r="G90" s="52"/>
      <c r="H90" s="29"/>
      <c r="I90" s="28"/>
      <c r="J90" s="623"/>
      <c r="K90" s="287"/>
      <c r="L90" s="289"/>
      <c r="M90" s="414"/>
      <c r="N90" s="31"/>
      <c r="O90" s="31"/>
      <c r="P90" s="31"/>
      <c r="Q90" s="411"/>
      <c r="R90" s="413"/>
      <c r="S90" s="31"/>
      <c r="T90" s="287"/>
      <c r="U90" s="274">
        <f t="shared" si="58"/>
        <v>0</v>
      </c>
      <c r="V90" s="406"/>
      <c r="W90" s="31"/>
      <c r="X90" s="31"/>
      <c r="Y90" s="275">
        <f t="shared" si="63"/>
        <v>0</v>
      </c>
      <c r="Z90" s="31"/>
      <c r="AA90" s="287"/>
      <c r="AB90" s="31"/>
      <c r="AC90" s="32">
        <f t="shared" si="67"/>
        <v>0</v>
      </c>
      <c r="AD90" s="31"/>
      <c r="AE90" s="31"/>
      <c r="AF90" s="31"/>
      <c r="AG90" s="32">
        <f t="shared" si="68"/>
        <v>0</v>
      </c>
      <c r="AH90" s="75">
        <f t="shared" si="69"/>
        <v>0</v>
      </c>
      <c r="AI90" s="33">
        <f t="shared" si="56"/>
        <v>0</v>
      </c>
      <c r="AJ90" s="34">
        <f t="shared" si="49"/>
        <v>0</v>
      </c>
      <c r="AK90" s="109"/>
      <c r="AL90" s="283"/>
      <c r="AM90" s="109"/>
      <c r="AN90" s="109"/>
      <c r="AO90" s="109"/>
      <c r="AP90" s="109"/>
      <c r="AQ90" s="109"/>
      <c r="AR90" s="109"/>
      <c r="AS90" s="109"/>
      <c r="AT90" s="109"/>
      <c r="AU90" s="109"/>
      <c r="AV90" s="109"/>
      <c r="AW90" s="109"/>
      <c r="AX90" s="109"/>
      <c r="AY90" s="109"/>
      <c r="AZ90" s="109"/>
      <c r="BA90" s="109"/>
      <c r="BB90" s="109"/>
      <c r="BC90" s="109"/>
      <c r="BD90" s="109"/>
      <c r="BE90" s="109"/>
      <c r="BF90" s="109"/>
      <c r="BG90" s="109"/>
      <c r="BH90" s="109"/>
      <c r="BI90" s="109"/>
      <c r="BJ90" s="109"/>
      <c r="BK90" s="109"/>
      <c r="BL90" s="109"/>
      <c r="BM90" s="109"/>
      <c r="BN90" s="109"/>
    </row>
    <row r="91" spans="1:66" s="110" customFormat="1" ht="15" hidden="1" outlineLevel="1" x14ac:dyDescent="0.25">
      <c r="A91" s="25">
        <v>18</v>
      </c>
      <c r="B91" s="26"/>
      <c r="C91" s="114"/>
      <c r="D91" s="81"/>
      <c r="E91" s="219"/>
      <c r="F91" s="79"/>
      <c r="G91" s="52"/>
      <c r="H91" s="29"/>
      <c r="I91" s="28"/>
      <c r="J91" s="623"/>
      <c r="K91" s="287"/>
      <c r="L91" s="289"/>
      <c r="M91" s="414"/>
      <c r="N91" s="31"/>
      <c r="O91" s="31"/>
      <c r="P91" s="31"/>
      <c r="Q91" s="411"/>
      <c r="R91" s="413"/>
      <c r="S91" s="31"/>
      <c r="T91" s="287"/>
      <c r="U91" s="274">
        <f t="shared" si="58"/>
        <v>0</v>
      </c>
      <c r="V91" s="406"/>
      <c r="W91" s="31"/>
      <c r="X91" s="31"/>
      <c r="Y91" s="275">
        <f t="shared" si="63"/>
        <v>0</v>
      </c>
      <c r="Z91" s="31"/>
      <c r="AA91" s="287"/>
      <c r="AB91" s="31"/>
      <c r="AC91" s="32">
        <f t="shared" si="67"/>
        <v>0</v>
      </c>
      <c r="AD91" s="31"/>
      <c r="AE91" s="31"/>
      <c r="AF91" s="31"/>
      <c r="AG91" s="32">
        <f t="shared" si="68"/>
        <v>0</v>
      </c>
      <c r="AH91" s="75">
        <f t="shared" si="69"/>
        <v>0</v>
      </c>
      <c r="AI91" s="33">
        <f t="shared" si="56"/>
        <v>0</v>
      </c>
      <c r="AJ91" s="34">
        <f t="shared" si="49"/>
        <v>0</v>
      </c>
      <c r="AK91" s="109"/>
      <c r="AL91" s="283"/>
      <c r="AM91" s="109"/>
      <c r="AN91" s="109"/>
      <c r="AO91" s="109"/>
      <c r="AP91" s="109"/>
      <c r="AQ91" s="109"/>
      <c r="AR91" s="109"/>
      <c r="AS91" s="109"/>
      <c r="AT91" s="109"/>
      <c r="AU91" s="109"/>
      <c r="AV91" s="109"/>
      <c r="AW91" s="109"/>
      <c r="AX91" s="109"/>
      <c r="AY91" s="109"/>
      <c r="AZ91" s="109"/>
      <c r="BA91" s="109"/>
      <c r="BB91" s="109"/>
      <c r="BC91" s="109"/>
      <c r="BD91" s="109"/>
      <c r="BE91" s="109"/>
      <c r="BF91" s="109"/>
      <c r="BG91" s="109"/>
      <c r="BH91" s="109"/>
      <c r="BI91" s="109"/>
      <c r="BJ91" s="109"/>
      <c r="BK91" s="109"/>
      <c r="BL91" s="109"/>
      <c r="BM91" s="109"/>
      <c r="BN91" s="109"/>
    </row>
    <row r="92" spans="1:66" s="110" customFormat="1" ht="15" hidden="1" outlineLevel="1" x14ac:dyDescent="0.25">
      <c r="A92" s="25">
        <v>19</v>
      </c>
      <c r="B92" s="26"/>
      <c r="C92" s="114"/>
      <c r="D92" s="81"/>
      <c r="E92" s="219"/>
      <c r="F92" s="79"/>
      <c r="G92" s="52"/>
      <c r="H92" s="29"/>
      <c r="I92" s="28"/>
      <c r="J92" s="623"/>
      <c r="K92" s="287"/>
      <c r="L92" s="289"/>
      <c r="M92" s="414"/>
      <c r="N92" s="31"/>
      <c r="O92" s="31"/>
      <c r="P92" s="31"/>
      <c r="Q92" s="411"/>
      <c r="R92" s="413"/>
      <c r="S92" s="31"/>
      <c r="T92" s="287"/>
      <c r="U92" s="274">
        <f t="shared" si="58"/>
        <v>0</v>
      </c>
      <c r="V92" s="406"/>
      <c r="W92" s="31"/>
      <c r="X92" s="31"/>
      <c r="Y92" s="275">
        <f t="shared" si="63"/>
        <v>0</v>
      </c>
      <c r="Z92" s="31"/>
      <c r="AA92" s="287"/>
      <c r="AB92" s="31"/>
      <c r="AC92" s="32">
        <f t="shared" si="67"/>
        <v>0</v>
      </c>
      <c r="AD92" s="31"/>
      <c r="AE92" s="31"/>
      <c r="AF92" s="31"/>
      <c r="AG92" s="32">
        <f t="shared" si="68"/>
        <v>0</v>
      </c>
      <c r="AH92" s="75">
        <f t="shared" si="69"/>
        <v>0</v>
      </c>
      <c r="AI92" s="33">
        <f t="shared" si="56"/>
        <v>0</v>
      </c>
      <c r="AJ92" s="34">
        <f t="shared" si="49"/>
        <v>0</v>
      </c>
      <c r="AK92" s="109"/>
      <c r="AL92" s="283"/>
      <c r="AM92" s="109"/>
      <c r="AN92" s="109"/>
      <c r="AO92" s="109"/>
      <c r="AP92" s="109"/>
      <c r="AQ92" s="109"/>
      <c r="AR92" s="109"/>
      <c r="AS92" s="109"/>
      <c r="AT92" s="109"/>
      <c r="AU92" s="109"/>
      <c r="AV92" s="109"/>
      <c r="AW92" s="109"/>
      <c r="AX92" s="109"/>
      <c r="AY92" s="109"/>
      <c r="AZ92" s="109"/>
      <c r="BA92" s="109"/>
      <c r="BB92" s="109"/>
      <c r="BC92" s="109"/>
      <c r="BD92" s="109"/>
      <c r="BE92" s="109"/>
      <c r="BF92" s="109"/>
      <c r="BG92" s="109"/>
      <c r="BH92" s="109"/>
      <c r="BI92" s="109"/>
      <c r="BJ92" s="109"/>
      <c r="BK92" s="109"/>
      <c r="BL92" s="109"/>
      <c r="BM92" s="109"/>
      <c r="BN92" s="109"/>
    </row>
    <row r="93" spans="1:66" s="110" customFormat="1" ht="15" hidden="1" outlineLevel="1" x14ac:dyDescent="0.25">
      <c r="A93" s="25">
        <v>20</v>
      </c>
      <c r="B93" s="26"/>
      <c r="C93" s="114"/>
      <c r="D93" s="81"/>
      <c r="E93" s="219"/>
      <c r="F93" s="79"/>
      <c r="G93" s="52"/>
      <c r="H93" s="29"/>
      <c r="I93" s="28"/>
      <c r="J93" s="623"/>
      <c r="K93" s="287"/>
      <c r="L93" s="289"/>
      <c r="M93" s="414"/>
      <c r="N93" s="31"/>
      <c r="O93" s="31"/>
      <c r="P93" s="31"/>
      <c r="Q93" s="411"/>
      <c r="R93" s="413"/>
      <c r="S93" s="31"/>
      <c r="T93" s="287"/>
      <c r="U93" s="274">
        <f t="shared" si="58"/>
        <v>0</v>
      </c>
      <c r="V93" s="406"/>
      <c r="W93" s="31"/>
      <c r="X93" s="31"/>
      <c r="Y93" s="275">
        <f t="shared" si="63"/>
        <v>0</v>
      </c>
      <c r="Z93" s="31"/>
      <c r="AA93" s="287"/>
      <c r="AB93" s="31"/>
      <c r="AC93" s="32">
        <f t="shared" si="67"/>
        <v>0</v>
      </c>
      <c r="AD93" s="31"/>
      <c r="AE93" s="31"/>
      <c r="AF93" s="31"/>
      <c r="AG93" s="32">
        <f t="shared" si="68"/>
        <v>0</v>
      </c>
      <c r="AH93" s="75">
        <f t="shared" si="69"/>
        <v>0</v>
      </c>
      <c r="AI93" s="33">
        <f t="shared" si="56"/>
        <v>0</v>
      </c>
      <c r="AJ93" s="34">
        <f t="shared" si="49"/>
        <v>0</v>
      </c>
      <c r="AK93" s="109"/>
      <c r="AL93" s="283"/>
      <c r="AM93" s="109"/>
      <c r="AN93" s="109"/>
      <c r="AO93" s="109"/>
      <c r="AP93" s="109"/>
      <c r="AQ93" s="109"/>
      <c r="AR93" s="109"/>
      <c r="AS93" s="109"/>
      <c r="AT93" s="109"/>
      <c r="AU93" s="109"/>
      <c r="AV93" s="109"/>
      <c r="AW93" s="109"/>
      <c r="AX93" s="109"/>
      <c r="AY93" s="109"/>
      <c r="AZ93" s="109"/>
      <c r="BA93" s="109"/>
      <c r="BB93" s="109"/>
      <c r="BC93" s="109"/>
      <c r="BD93" s="109"/>
      <c r="BE93" s="109"/>
      <c r="BF93" s="109"/>
      <c r="BG93" s="109"/>
      <c r="BH93" s="109"/>
      <c r="BI93" s="109"/>
      <c r="BJ93" s="109"/>
      <c r="BK93" s="109"/>
      <c r="BL93" s="109"/>
      <c r="BM93" s="109"/>
      <c r="BN93" s="109"/>
    </row>
    <row r="94" spans="1:66" s="110" customFormat="1" ht="15" hidden="1" outlineLevel="1" x14ac:dyDescent="0.25">
      <c r="A94" s="25">
        <v>21</v>
      </c>
      <c r="B94" s="26"/>
      <c r="C94" s="114"/>
      <c r="D94" s="81"/>
      <c r="E94" s="219"/>
      <c r="F94" s="79"/>
      <c r="G94" s="52"/>
      <c r="H94" s="29"/>
      <c r="I94" s="28"/>
      <c r="J94" s="623"/>
      <c r="K94" s="287"/>
      <c r="L94" s="289"/>
      <c r="M94" s="414"/>
      <c r="N94" s="31"/>
      <c r="O94" s="31"/>
      <c r="P94" s="31"/>
      <c r="Q94" s="411"/>
      <c r="R94" s="413"/>
      <c r="S94" s="31"/>
      <c r="T94" s="287"/>
      <c r="U94" s="274">
        <f t="shared" si="58"/>
        <v>0</v>
      </c>
      <c r="V94" s="406"/>
      <c r="W94" s="31"/>
      <c r="X94" s="31"/>
      <c r="Y94" s="275">
        <f t="shared" si="63"/>
        <v>0</v>
      </c>
      <c r="Z94" s="31"/>
      <c r="AA94" s="287"/>
      <c r="AB94" s="31"/>
      <c r="AC94" s="32">
        <f t="shared" si="67"/>
        <v>0</v>
      </c>
      <c r="AD94" s="31"/>
      <c r="AE94" s="31"/>
      <c r="AF94" s="31"/>
      <c r="AG94" s="32">
        <f t="shared" si="68"/>
        <v>0</v>
      </c>
      <c r="AH94" s="75">
        <f t="shared" si="69"/>
        <v>0</v>
      </c>
      <c r="AI94" s="33">
        <f t="shared" si="56"/>
        <v>0</v>
      </c>
      <c r="AJ94" s="34">
        <f t="shared" si="49"/>
        <v>0</v>
      </c>
      <c r="AK94" s="109"/>
      <c r="AL94" s="283"/>
      <c r="AM94" s="109"/>
      <c r="AN94" s="109"/>
      <c r="AO94" s="109"/>
      <c r="AP94" s="109"/>
      <c r="AQ94" s="109"/>
      <c r="AR94" s="109"/>
      <c r="AS94" s="109"/>
      <c r="AT94" s="109"/>
      <c r="AU94" s="109"/>
      <c r="AV94" s="109"/>
      <c r="AW94" s="109"/>
      <c r="AX94" s="109"/>
      <c r="AY94" s="109"/>
      <c r="AZ94" s="109"/>
      <c r="BA94" s="109"/>
      <c r="BB94" s="109"/>
      <c r="BC94" s="109"/>
      <c r="BD94" s="109"/>
      <c r="BE94" s="109"/>
      <c r="BF94" s="109"/>
      <c r="BG94" s="109"/>
      <c r="BH94" s="109"/>
      <c r="BI94" s="109"/>
      <c r="BJ94" s="109"/>
      <c r="BK94" s="109"/>
      <c r="BL94" s="109"/>
      <c r="BM94" s="109"/>
      <c r="BN94" s="109"/>
    </row>
    <row r="95" spans="1:66" s="110" customFormat="1" ht="15" hidden="1" outlineLevel="1" x14ac:dyDescent="0.25">
      <c r="A95" s="25">
        <v>22</v>
      </c>
      <c r="B95" s="26"/>
      <c r="C95" s="114"/>
      <c r="D95" s="81"/>
      <c r="E95" s="219"/>
      <c r="F95" s="79"/>
      <c r="G95" s="52"/>
      <c r="H95" s="29"/>
      <c r="I95" s="28"/>
      <c r="J95" s="623"/>
      <c r="K95" s="287"/>
      <c r="L95" s="289"/>
      <c r="M95" s="414"/>
      <c r="N95" s="31"/>
      <c r="O95" s="31"/>
      <c r="P95" s="31"/>
      <c r="Q95" s="411"/>
      <c r="R95" s="413"/>
      <c r="S95" s="31"/>
      <c r="T95" s="287"/>
      <c r="U95" s="274">
        <f t="shared" si="58"/>
        <v>0</v>
      </c>
      <c r="V95" s="406"/>
      <c r="W95" s="31"/>
      <c r="X95" s="31"/>
      <c r="Y95" s="275">
        <f t="shared" si="63"/>
        <v>0</v>
      </c>
      <c r="Z95" s="31"/>
      <c r="AA95" s="287"/>
      <c r="AB95" s="31"/>
      <c r="AC95" s="32">
        <f t="shared" si="67"/>
        <v>0</v>
      </c>
      <c r="AD95" s="31"/>
      <c r="AE95" s="31"/>
      <c r="AF95" s="31"/>
      <c r="AG95" s="32">
        <f t="shared" si="68"/>
        <v>0</v>
      </c>
      <c r="AH95" s="75">
        <f t="shared" si="69"/>
        <v>0</v>
      </c>
      <c r="AI95" s="33">
        <f t="shared" si="56"/>
        <v>0</v>
      </c>
      <c r="AJ95" s="34">
        <f t="shared" si="49"/>
        <v>0</v>
      </c>
      <c r="AK95" s="109"/>
      <c r="AL95" s="283"/>
      <c r="AM95" s="109"/>
      <c r="AN95" s="109"/>
      <c r="AO95" s="109"/>
      <c r="AP95" s="109"/>
      <c r="AQ95" s="109"/>
      <c r="AR95" s="109"/>
      <c r="AS95" s="109"/>
      <c r="AT95" s="109"/>
      <c r="AU95" s="109"/>
      <c r="AV95" s="109"/>
      <c r="AW95" s="109"/>
      <c r="AX95" s="109"/>
      <c r="AY95" s="109"/>
      <c r="AZ95" s="109"/>
      <c r="BA95" s="109"/>
      <c r="BB95" s="109"/>
      <c r="BC95" s="109"/>
      <c r="BD95" s="109"/>
      <c r="BE95" s="109"/>
      <c r="BF95" s="109"/>
      <c r="BG95" s="109"/>
      <c r="BH95" s="109"/>
      <c r="BI95" s="109"/>
      <c r="BJ95" s="109"/>
      <c r="BK95" s="109"/>
      <c r="BL95" s="109"/>
      <c r="BM95" s="109"/>
      <c r="BN95" s="109"/>
    </row>
    <row r="96" spans="1:66" s="110" customFormat="1" ht="15" hidden="1" outlineLevel="1" x14ac:dyDescent="0.25">
      <c r="A96" s="25">
        <v>23</v>
      </c>
      <c r="B96" s="26"/>
      <c r="C96" s="114"/>
      <c r="D96" s="81"/>
      <c r="E96" s="219"/>
      <c r="F96" s="79"/>
      <c r="G96" s="52"/>
      <c r="H96" s="29"/>
      <c r="I96" s="28"/>
      <c r="J96" s="623"/>
      <c r="K96" s="287"/>
      <c r="L96" s="289"/>
      <c r="M96" s="414"/>
      <c r="N96" s="31"/>
      <c r="O96" s="31"/>
      <c r="P96" s="31"/>
      <c r="Q96" s="411"/>
      <c r="R96" s="413"/>
      <c r="S96" s="31"/>
      <c r="T96" s="287"/>
      <c r="U96" s="274">
        <f t="shared" si="58"/>
        <v>0</v>
      </c>
      <c r="V96" s="406"/>
      <c r="W96" s="31"/>
      <c r="X96" s="31"/>
      <c r="Y96" s="275">
        <f t="shared" si="63"/>
        <v>0</v>
      </c>
      <c r="Z96" s="31"/>
      <c r="AA96" s="287"/>
      <c r="AB96" s="31"/>
      <c r="AC96" s="32">
        <f t="shared" si="67"/>
        <v>0</v>
      </c>
      <c r="AD96" s="31"/>
      <c r="AE96" s="31"/>
      <c r="AF96" s="31"/>
      <c r="AG96" s="32">
        <f t="shared" si="68"/>
        <v>0</v>
      </c>
      <c r="AH96" s="75">
        <f t="shared" si="69"/>
        <v>0</v>
      </c>
      <c r="AI96" s="33">
        <f t="shared" si="56"/>
        <v>0</v>
      </c>
      <c r="AJ96" s="34">
        <f t="shared" si="49"/>
        <v>0</v>
      </c>
      <c r="AK96" s="109"/>
      <c r="AL96" s="283"/>
      <c r="AM96" s="109"/>
      <c r="AN96" s="109"/>
      <c r="AO96" s="109"/>
      <c r="AP96" s="109"/>
      <c r="AQ96" s="109"/>
      <c r="AR96" s="109"/>
      <c r="AS96" s="109"/>
      <c r="AT96" s="109"/>
      <c r="AU96" s="109"/>
      <c r="AV96" s="109"/>
      <c r="AW96" s="109"/>
      <c r="AX96" s="109"/>
      <c r="AY96" s="109"/>
      <c r="AZ96" s="109"/>
      <c r="BA96" s="109"/>
      <c r="BB96" s="109"/>
      <c r="BC96" s="109"/>
      <c r="BD96" s="109"/>
      <c r="BE96" s="109"/>
      <c r="BF96" s="109"/>
      <c r="BG96" s="109"/>
      <c r="BH96" s="109"/>
      <c r="BI96" s="109"/>
      <c r="BJ96" s="109"/>
      <c r="BK96" s="109"/>
      <c r="BL96" s="109"/>
      <c r="BM96" s="109"/>
      <c r="BN96" s="109"/>
    </row>
    <row r="97" spans="1:66" s="110" customFormat="1" ht="15" hidden="1" outlineLevel="1" x14ac:dyDescent="0.25">
      <c r="A97" s="25">
        <v>24</v>
      </c>
      <c r="B97" s="26"/>
      <c r="C97" s="114"/>
      <c r="D97" s="81"/>
      <c r="E97" s="219"/>
      <c r="F97" s="79"/>
      <c r="G97" s="52"/>
      <c r="H97" s="29"/>
      <c r="I97" s="28"/>
      <c r="J97" s="623"/>
      <c r="K97" s="287"/>
      <c r="L97" s="289"/>
      <c r="M97" s="414"/>
      <c r="N97" s="31"/>
      <c r="O97" s="31"/>
      <c r="P97" s="31"/>
      <c r="Q97" s="411"/>
      <c r="R97" s="413"/>
      <c r="S97" s="31"/>
      <c r="T97" s="287"/>
      <c r="U97" s="274">
        <f t="shared" si="58"/>
        <v>0</v>
      </c>
      <c r="V97" s="406"/>
      <c r="W97" s="31"/>
      <c r="X97" s="31"/>
      <c r="Y97" s="275">
        <f t="shared" si="63"/>
        <v>0</v>
      </c>
      <c r="Z97" s="31"/>
      <c r="AA97" s="287"/>
      <c r="AB97" s="31"/>
      <c r="AC97" s="32">
        <f t="shared" si="67"/>
        <v>0</v>
      </c>
      <c r="AD97" s="31"/>
      <c r="AE97" s="31"/>
      <c r="AF97" s="31"/>
      <c r="AG97" s="32">
        <f t="shared" si="68"/>
        <v>0</v>
      </c>
      <c r="AH97" s="75">
        <f t="shared" si="69"/>
        <v>0</v>
      </c>
      <c r="AI97" s="33">
        <f t="shared" si="56"/>
        <v>0</v>
      </c>
      <c r="AJ97" s="34">
        <f t="shared" si="49"/>
        <v>0</v>
      </c>
      <c r="AK97" s="109"/>
      <c r="AL97" s="109"/>
      <c r="AM97" s="109"/>
      <c r="AN97" s="109"/>
      <c r="AO97" s="109"/>
      <c r="AP97" s="109"/>
      <c r="AQ97" s="109"/>
      <c r="AR97" s="109"/>
      <c r="AS97" s="109"/>
      <c r="AT97" s="109"/>
      <c r="AU97" s="109"/>
      <c r="AV97" s="109"/>
      <c r="AW97" s="109"/>
      <c r="AX97" s="109"/>
      <c r="AY97" s="109"/>
      <c r="AZ97" s="109"/>
      <c r="BA97" s="109"/>
      <c r="BB97" s="109"/>
      <c r="BC97" s="109"/>
      <c r="BD97" s="109"/>
      <c r="BE97" s="109"/>
      <c r="BF97" s="109"/>
      <c r="BG97" s="109"/>
      <c r="BH97" s="109"/>
      <c r="BI97" s="109"/>
      <c r="BJ97" s="109"/>
      <c r="BK97" s="109"/>
      <c r="BL97" s="109"/>
      <c r="BM97" s="109"/>
      <c r="BN97" s="109"/>
    </row>
    <row r="98" spans="1:66" s="110" customFormat="1" ht="15" hidden="1" outlineLevel="1" x14ac:dyDescent="0.25">
      <c r="A98" s="25">
        <v>25</v>
      </c>
      <c r="B98" s="26"/>
      <c r="C98" s="114"/>
      <c r="D98" s="81"/>
      <c r="E98" s="219"/>
      <c r="F98" s="79"/>
      <c r="G98" s="52"/>
      <c r="H98" s="29"/>
      <c r="I98" s="28"/>
      <c r="J98" s="623"/>
      <c r="K98" s="287"/>
      <c r="L98" s="289"/>
      <c r="M98" s="414"/>
      <c r="N98" s="31"/>
      <c r="O98" s="31"/>
      <c r="P98" s="31"/>
      <c r="Q98" s="411"/>
      <c r="R98" s="413"/>
      <c r="S98" s="31"/>
      <c r="T98" s="287"/>
      <c r="U98" s="274">
        <f t="shared" si="58"/>
        <v>0</v>
      </c>
      <c r="V98" s="406"/>
      <c r="W98" s="31"/>
      <c r="X98" s="31"/>
      <c r="Y98" s="275">
        <f t="shared" si="63"/>
        <v>0</v>
      </c>
      <c r="Z98" s="31"/>
      <c r="AA98" s="287"/>
      <c r="AB98" s="31"/>
      <c r="AC98" s="32">
        <f t="shared" si="67"/>
        <v>0</v>
      </c>
      <c r="AD98" s="31"/>
      <c r="AE98" s="31"/>
      <c r="AF98" s="31"/>
      <c r="AG98" s="32">
        <f t="shared" si="68"/>
        <v>0</v>
      </c>
      <c r="AH98" s="75">
        <f t="shared" si="69"/>
        <v>0</v>
      </c>
      <c r="AI98" s="33">
        <f t="shared" si="56"/>
        <v>0</v>
      </c>
      <c r="AJ98" s="34">
        <f t="shared" si="49"/>
        <v>0</v>
      </c>
      <c r="AK98" s="109"/>
      <c r="AL98" s="109"/>
      <c r="AM98" s="109"/>
      <c r="AN98" s="109"/>
      <c r="AO98" s="109"/>
      <c r="AP98" s="109"/>
      <c r="AQ98" s="109"/>
      <c r="AR98" s="109"/>
      <c r="AS98" s="109"/>
      <c r="AT98" s="109"/>
      <c r="AU98" s="109"/>
      <c r="AV98" s="109"/>
      <c r="AW98" s="109"/>
      <c r="AX98" s="109"/>
      <c r="AY98" s="109"/>
      <c r="AZ98" s="109"/>
      <c r="BA98" s="109"/>
      <c r="BB98" s="109"/>
      <c r="BC98" s="109"/>
      <c r="BD98" s="109"/>
      <c r="BE98" s="109"/>
      <c r="BF98" s="109"/>
      <c r="BG98" s="109"/>
      <c r="BH98" s="109"/>
      <c r="BI98" s="109"/>
      <c r="BJ98" s="109"/>
      <c r="BK98" s="109"/>
      <c r="BL98" s="109"/>
      <c r="BM98" s="109"/>
      <c r="BN98" s="109"/>
    </row>
    <row r="99" spans="1:66" s="110" customFormat="1" ht="15" hidden="1" outlineLevel="1" x14ac:dyDescent="0.25">
      <c r="A99" s="25">
        <v>26</v>
      </c>
      <c r="B99" s="26"/>
      <c r="C99" s="114"/>
      <c r="D99" s="81"/>
      <c r="E99" s="219"/>
      <c r="F99" s="79"/>
      <c r="G99" s="52"/>
      <c r="H99" s="29"/>
      <c r="I99" s="28"/>
      <c r="J99" s="623"/>
      <c r="K99" s="287"/>
      <c r="L99" s="289"/>
      <c r="M99" s="414"/>
      <c r="N99" s="31"/>
      <c r="O99" s="31"/>
      <c r="P99" s="31"/>
      <c r="Q99" s="411"/>
      <c r="R99" s="413"/>
      <c r="S99" s="31"/>
      <c r="T99" s="287"/>
      <c r="U99" s="274">
        <f t="shared" si="58"/>
        <v>0</v>
      </c>
      <c r="V99" s="406"/>
      <c r="W99" s="31"/>
      <c r="X99" s="31"/>
      <c r="Y99" s="275">
        <f t="shared" si="63"/>
        <v>0</v>
      </c>
      <c r="Z99" s="31"/>
      <c r="AA99" s="287"/>
      <c r="AB99" s="31"/>
      <c r="AC99" s="32">
        <f t="shared" si="67"/>
        <v>0</v>
      </c>
      <c r="AD99" s="31"/>
      <c r="AE99" s="31"/>
      <c r="AF99" s="31"/>
      <c r="AG99" s="32">
        <f t="shared" si="68"/>
        <v>0</v>
      </c>
      <c r="AH99" s="75">
        <f t="shared" si="69"/>
        <v>0</v>
      </c>
      <c r="AI99" s="33">
        <f t="shared" si="56"/>
        <v>0</v>
      </c>
      <c r="AJ99" s="34">
        <f t="shared" si="49"/>
        <v>0</v>
      </c>
      <c r="AK99" s="109"/>
      <c r="AL99" s="109"/>
      <c r="AM99" s="109"/>
      <c r="AN99" s="109"/>
      <c r="AO99" s="109"/>
      <c r="AP99" s="109"/>
      <c r="AQ99" s="109"/>
      <c r="AR99" s="109"/>
      <c r="AS99" s="109"/>
      <c r="AT99" s="109"/>
      <c r="AU99" s="109"/>
      <c r="AV99" s="109"/>
      <c r="AW99" s="109"/>
      <c r="AX99" s="109"/>
      <c r="AY99" s="109"/>
      <c r="AZ99" s="109"/>
      <c r="BA99" s="109"/>
      <c r="BB99" s="109"/>
      <c r="BC99" s="109"/>
      <c r="BD99" s="109"/>
      <c r="BE99" s="109"/>
      <c r="BF99" s="109"/>
      <c r="BG99" s="109"/>
      <c r="BH99" s="109"/>
      <c r="BI99" s="109"/>
      <c r="BJ99" s="109"/>
      <c r="BK99" s="109"/>
      <c r="BL99" s="109"/>
      <c r="BM99" s="109"/>
      <c r="BN99" s="109"/>
    </row>
    <row r="100" spans="1:66" s="110" customFormat="1" ht="15" hidden="1" outlineLevel="1" x14ac:dyDescent="0.25">
      <c r="A100" s="25">
        <v>27</v>
      </c>
      <c r="B100" s="26"/>
      <c r="C100" s="114"/>
      <c r="D100" s="81"/>
      <c r="E100" s="219"/>
      <c r="F100" s="79"/>
      <c r="G100" s="52"/>
      <c r="H100" s="29"/>
      <c r="I100" s="28"/>
      <c r="J100" s="623"/>
      <c r="K100" s="287"/>
      <c r="L100" s="289"/>
      <c r="M100" s="414"/>
      <c r="N100" s="31"/>
      <c r="O100" s="31"/>
      <c r="P100" s="31"/>
      <c r="Q100" s="411"/>
      <c r="R100" s="413"/>
      <c r="S100" s="31"/>
      <c r="T100" s="287"/>
      <c r="U100" s="274">
        <f t="shared" si="58"/>
        <v>0</v>
      </c>
      <c r="V100" s="406"/>
      <c r="W100" s="31"/>
      <c r="X100" s="31"/>
      <c r="Y100" s="275">
        <f t="shared" si="63"/>
        <v>0</v>
      </c>
      <c r="Z100" s="31"/>
      <c r="AA100" s="287"/>
      <c r="AB100" s="31"/>
      <c r="AC100" s="32">
        <f t="shared" si="67"/>
        <v>0</v>
      </c>
      <c r="AD100" s="31"/>
      <c r="AE100" s="31"/>
      <c r="AF100" s="31"/>
      <c r="AG100" s="32">
        <f t="shared" si="68"/>
        <v>0</v>
      </c>
      <c r="AH100" s="75">
        <f t="shared" si="69"/>
        <v>0</v>
      </c>
      <c r="AI100" s="33">
        <f t="shared" si="56"/>
        <v>0</v>
      </c>
      <c r="AJ100" s="34">
        <f t="shared" si="49"/>
        <v>0</v>
      </c>
      <c r="AK100" s="109"/>
      <c r="AL100" s="109"/>
      <c r="AM100" s="109"/>
      <c r="AN100" s="109"/>
      <c r="AO100" s="109"/>
      <c r="AP100" s="109"/>
      <c r="AQ100" s="109"/>
      <c r="AR100" s="109"/>
      <c r="AS100" s="109"/>
      <c r="AT100" s="109"/>
      <c r="AU100" s="109"/>
      <c r="AV100" s="109"/>
      <c r="AW100" s="109"/>
      <c r="AX100" s="109"/>
      <c r="AY100" s="109"/>
      <c r="AZ100" s="109"/>
      <c r="BA100" s="109"/>
      <c r="BB100" s="109"/>
      <c r="BC100" s="109"/>
      <c r="BD100" s="109"/>
      <c r="BE100" s="109"/>
      <c r="BF100" s="109"/>
      <c r="BG100" s="109"/>
      <c r="BH100" s="109"/>
      <c r="BI100" s="109"/>
      <c r="BJ100" s="109"/>
      <c r="BK100" s="109"/>
      <c r="BL100" s="109"/>
      <c r="BM100" s="109"/>
      <c r="BN100" s="109"/>
    </row>
    <row r="101" spans="1:66" s="110" customFormat="1" ht="15" hidden="1" outlineLevel="1" x14ac:dyDescent="0.25">
      <c r="A101" s="25">
        <v>28</v>
      </c>
      <c r="B101" s="26"/>
      <c r="C101" s="114"/>
      <c r="D101" s="81"/>
      <c r="E101" s="219"/>
      <c r="F101" s="79"/>
      <c r="G101" s="52"/>
      <c r="H101" s="29"/>
      <c r="I101" s="28"/>
      <c r="J101" s="623"/>
      <c r="K101" s="287"/>
      <c r="L101" s="289"/>
      <c r="M101" s="414"/>
      <c r="N101" s="31"/>
      <c r="O101" s="31"/>
      <c r="P101" s="31"/>
      <c r="Q101" s="411"/>
      <c r="R101" s="413"/>
      <c r="S101" s="31"/>
      <c r="T101" s="287"/>
      <c r="U101" s="274">
        <f t="shared" si="58"/>
        <v>0</v>
      </c>
      <c r="V101" s="406"/>
      <c r="W101" s="31"/>
      <c r="X101" s="31"/>
      <c r="Y101" s="275">
        <f t="shared" si="63"/>
        <v>0</v>
      </c>
      <c r="Z101" s="31"/>
      <c r="AA101" s="287"/>
      <c r="AB101" s="31"/>
      <c r="AC101" s="32">
        <f t="shared" si="67"/>
        <v>0</v>
      </c>
      <c r="AD101" s="31"/>
      <c r="AE101" s="31"/>
      <c r="AF101" s="31"/>
      <c r="AG101" s="32">
        <f t="shared" si="68"/>
        <v>0</v>
      </c>
      <c r="AH101" s="75">
        <f t="shared" si="69"/>
        <v>0</v>
      </c>
      <c r="AI101" s="33">
        <f t="shared" si="56"/>
        <v>0</v>
      </c>
      <c r="AJ101" s="34">
        <f t="shared" si="49"/>
        <v>0</v>
      </c>
      <c r="AK101" s="109"/>
      <c r="AL101" s="109"/>
      <c r="AM101" s="109"/>
      <c r="AN101" s="109"/>
      <c r="AO101" s="109"/>
      <c r="AP101" s="109"/>
      <c r="AQ101" s="109"/>
      <c r="AR101" s="109"/>
      <c r="AS101" s="109"/>
      <c r="AT101" s="109"/>
      <c r="AU101" s="109"/>
      <c r="AV101" s="109"/>
      <c r="AW101" s="109"/>
      <c r="AX101" s="109"/>
      <c r="AY101" s="109"/>
      <c r="AZ101" s="109"/>
      <c r="BA101" s="109"/>
      <c r="BB101" s="109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</row>
    <row r="102" spans="1:66" s="110" customFormat="1" ht="15" hidden="1" outlineLevel="1" x14ac:dyDescent="0.25">
      <c r="A102" s="25">
        <v>29</v>
      </c>
      <c r="B102" s="26"/>
      <c r="C102" s="114"/>
      <c r="D102" s="81"/>
      <c r="E102" s="219"/>
      <c r="F102" s="79"/>
      <c r="G102" s="52"/>
      <c r="H102" s="29"/>
      <c r="I102" s="28"/>
      <c r="J102" s="623"/>
      <c r="K102" s="287"/>
      <c r="L102" s="289"/>
      <c r="M102" s="414"/>
      <c r="N102" s="31"/>
      <c r="O102" s="31"/>
      <c r="P102" s="31"/>
      <c r="Q102" s="411"/>
      <c r="R102" s="413"/>
      <c r="S102" s="31"/>
      <c r="T102" s="287"/>
      <c r="U102" s="274">
        <f t="shared" si="58"/>
        <v>0</v>
      </c>
      <c r="V102" s="406"/>
      <c r="W102" s="31"/>
      <c r="X102" s="31"/>
      <c r="Y102" s="275">
        <f t="shared" si="63"/>
        <v>0</v>
      </c>
      <c r="Z102" s="31"/>
      <c r="AA102" s="287"/>
      <c r="AB102" s="31"/>
      <c r="AC102" s="32">
        <f t="shared" si="67"/>
        <v>0</v>
      </c>
      <c r="AD102" s="31"/>
      <c r="AE102" s="31"/>
      <c r="AF102" s="31"/>
      <c r="AG102" s="32">
        <f t="shared" si="68"/>
        <v>0</v>
      </c>
      <c r="AH102" s="75">
        <f t="shared" si="69"/>
        <v>0</v>
      </c>
      <c r="AI102" s="33">
        <f t="shared" si="56"/>
        <v>0</v>
      </c>
      <c r="AJ102" s="34">
        <f t="shared" si="49"/>
        <v>0</v>
      </c>
      <c r="AK102" s="109"/>
      <c r="AL102" s="109"/>
      <c r="AM102" s="109"/>
      <c r="AN102" s="109"/>
      <c r="AO102" s="109"/>
      <c r="AP102" s="109"/>
      <c r="AQ102" s="109"/>
      <c r="AR102" s="109"/>
      <c r="AS102" s="109"/>
      <c r="AT102" s="109"/>
      <c r="AU102" s="109"/>
      <c r="AV102" s="109"/>
      <c r="AW102" s="109"/>
      <c r="AX102" s="109"/>
      <c r="AY102" s="109"/>
      <c r="AZ102" s="109"/>
      <c r="BA102" s="109"/>
      <c r="BB102" s="109"/>
      <c r="BC102" s="109"/>
      <c r="BD102" s="109"/>
      <c r="BE102" s="109"/>
      <c r="BF102" s="109"/>
      <c r="BG102" s="109"/>
      <c r="BH102" s="109"/>
      <c r="BI102" s="109"/>
      <c r="BJ102" s="109"/>
      <c r="BK102" s="109"/>
      <c r="BL102" s="109"/>
      <c r="BM102" s="109"/>
      <c r="BN102" s="109"/>
    </row>
    <row r="103" spans="1:66" s="110" customFormat="1" ht="15" hidden="1" outlineLevel="1" x14ac:dyDescent="0.25">
      <c r="A103" s="25">
        <v>30</v>
      </c>
      <c r="B103" s="26"/>
      <c r="C103" s="114"/>
      <c r="D103" s="81"/>
      <c r="E103" s="219"/>
      <c r="F103" s="79"/>
      <c r="G103" s="52"/>
      <c r="H103" s="29"/>
      <c r="I103" s="28"/>
      <c r="J103" s="623"/>
      <c r="K103" s="287"/>
      <c r="L103" s="289"/>
      <c r="M103" s="414"/>
      <c r="N103" s="31"/>
      <c r="O103" s="31"/>
      <c r="P103" s="31"/>
      <c r="Q103" s="411"/>
      <c r="R103" s="413"/>
      <c r="S103" s="31"/>
      <c r="T103" s="287"/>
      <c r="U103" s="274">
        <f t="shared" si="58"/>
        <v>0</v>
      </c>
      <c r="V103" s="406"/>
      <c r="W103" s="31"/>
      <c r="X103" s="31"/>
      <c r="Y103" s="275">
        <f t="shared" si="63"/>
        <v>0</v>
      </c>
      <c r="Z103" s="31"/>
      <c r="AA103" s="287"/>
      <c r="AB103" s="31"/>
      <c r="AC103" s="32">
        <f t="shared" si="67"/>
        <v>0</v>
      </c>
      <c r="AD103" s="31"/>
      <c r="AE103" s="31"/>
      <c r="AF103" s="31"/>
      <c r="AG103" s="32">
        <f t="shared" si="68"/>
        <v>0</v>
      </c>
      <c r="AH103" s="75">
        <f t="shared" si="69"/>
        <v>0</v>
      </c>
      <c r="AI103" s="33">
        <f t="shared" si="56"/>
        <v>0</v>
      </c>
      <c r="AJ103" s="34">
        <f t="shared" si="49"/>
        <v>0</v>
      </c>
      <c r="AK103" s="109"/>
      <c r="AL103" s="109"/>
      <c r="AM103" s="109"/>
      <c r="AN103" s="109"/>
      <c r="AO103" s="109"/>
      <c r="AP103" s="109"/>
      <c r="AQ103" s="109"/>
      <c r="AR103" s="109"/>
      <c r="AS103" s="109"/>
      <c r="AT103" s="109"/>
      <c r="AU103" s="109"/>
      <c r="AV103" s="109"/>
      <c r="AW103" s="109"/>
      <c r="AX103" s="109"/>
      <c r="AY103" s="109"/>
      <c r="AZ103" s="109"/>
      <c r="BA103" s="109"/>
      <c r="BB103" s="109"/>
      <c r="BC103" s="109"/>
      <c r="BD103" s="109"/>
      <c r="BE103" s="109"/>
      <c r="BF103" s="109"/>
      <c r="BG103" s="109"/>
      <c r="BH103" s="109"/>
      <c r="BI103" s="109"/>
      <c r="BJ103" s="109"/>
      <c r="BK103" s="109"/>
      <c r="BL103" s="109"/>
      <c r="BM103" s="109"/>
      <c r="BN103" s="109"/>
    </row>
    <row r="104" spans="1:66" s="74" customFormat="1" x14ac:dyDescent="0.25">
      <c r="A104" s="611" t="s">
        <v>47</v>
      </c>
      <c r="B104" s="612"/>
      <c r="C104" s="612"/>
      <c r="D104" s="612"/>
      <c r="E104" s="612"/>
      <c r="F104" s="612"/>
      <c r="G104" s="612"/>
      <c r="H104" s="612"/>
      <c r="I104" s="612"/>
      <c r="J104" s="470">
        <f>+J71</f>
        <v>195202000</v>
      </c>
      <c r="K104" s="455">
        <f>SUM(K72:K103)</f>
        <v>195202000</v>
      </c>
      <c r="L104" s="455"/>
      <c r="M104" s="456"/>
      <c r="N104" s="455">
        <f>SUM(N74:N103)</f>
        <v>0</v>
      </c>
      <c r="O104" s="455">
        <f>SUM(O74:O103)</f>
        <v>0</v>
      </c>
      <c r="P104" s="455">
        <f>SUM(P74:P103)</f>
        <v>0</v>
      </c>
      <c r="Q104" s="457"/>
      <c r="R104" s="480">
        <f>SUM(Q72:R103)</f>
        <v>0</v>
      </c>
      <c r="S104" s="455">
        <f>SUM(S72:S103)</f>
        <v>0</v>
      </c>
      <c r="T104" s="455">
        <f>SUM(T72:T103)</f>
        <v>136641400</v>
      </c>
      <c r="U104" s="455">
        <f>SUM(U72:U103)</f>
        <v>136641400</v>
      </c>
      <c r="V104" s="455">
        <f t="shared" ref="V104:AC104" si="70">SUM(V74:V103)</f>
        <v>0</v>
      </c>
      <c r="W104" s="455">
        <f t="shared" si="70"/>
        <v>0</v>
      </c>
      <c r="X104" s="455">
        <f t="shared" si="70"/>
        <v>0</v>
      </c>
      <c r="Y104" s="455">
        <f t="shared" si="70"/>
        <v>0</v>
      </c>
      <c r="Z104" s="455">
        <f t="shared" si="70"/>
        <v>0</v>
      </c>
      <c r="AA104" s="455">
        <f t="shared" si="70"/>
        <v>0</v>
      </c>
      <c r="AB104" s="455">
        <f t="shared" si="70"/>
        <v>0</v>
      </c>
      <c r="AC104" s="455">
        <f t="shared" si="70"/>
        <v>0</v>
      </c>
      <c r="AD104" s="455">
        <f>SUM(AD72:AD103)</f>
        <v>0</v>
      </c>
      <c r="AE104" s="455">
        <f t="shared" ref="AE104:AF104" si="71">SUM(AE72:AE103)</f>
        <v>0</v>
      </c>
      <c r="AF104" s="455">
        <f t="shared" si="71"/>
        <v>0</v>
      </c>
      <c r="AG104" s="455">
        <f>SUM(AG72:AG103)</f>
        <v>0</v>
      </c>
      <c r="AH104" s="455">
        <f>SUM(AH72:AH103)</f>
        <v>136641400</v>
      </c>
      <c r="AI104" s="459">
        <f>IF(ISERROR(AH104/K104),0,AH104/K104)</f>
        <v>0.7</v>
      </c>
      <c r="AJ104" s="459">
        <f>IF(ISERROR(AH104/$AH$784),0,AH104/$AH$784)</f>
        <v>0.11876594064833754</v>
      </c>
      <c r="AK104" s="12"/>
      <c r="AL104" s="12"/>
      <c r="AM104" s="12"/>
      <c r="AN104" s="12"/>
      <c r="AO104" s="12"/>
      <c r="AP104" s="12"/>
      <c r="AQ104" s="12"/>
      <c r="AR104" s="109"/>
      <c r="AS104" s="109"/>
      <c r="AT104" s="109"/>
      <c r="AU104" s="109"/>
      <c r="AV104" s="109"/>
      <c r="AW104" s="109"/>
      <c r="AX104" s="109"/>
      <c r="AY104" s="109"/>
      <c r="AZ104" s="109"/>
      <c r="BA104" s="109"/>
      <c r="BB104" s="109"/>
      <c r="BC104" s="109"/>
      <c r="BD104" s="109"/>
      <c r="BE104" s="109"/>
      <c r="BF104" s="109"/>
      <c r="BG104" s="109"/>
      <c r="BH104" s="109"/>
      <c r="BI104" s="109"/>
      <c r="BJ104" s="109"/>
      <c r="BK104" s="109"/>
      <c r="BL104" s="109"/>
      <c r="BM104" s="109"/>
      <c r="BN104" s="109"/>
    </row>
    <row r="105" spans="1:66" x14ac:dyDescent="0.25">
      <c r="A105" s="629" t="s">
        <v>48</v>
      </c>
      <c r="B105" s="629"/>
      <c r="C105" s="629"/>
      <c r="D105" s="629"/>
      <c r="E105" s="629"/>
      <c r="F105" s="148"/>
      <c r="G105" s="17"/>
      <c r="H105" s="18"/>
      <c r="I105" s="19"/>
      <c r="J105" s="576">
        <v>454070000</v>
      </c>
      <c r="K105" s="10"/>
      <c r="L105" s="20"/>
      <c r="M105" s="21"/>
      <c r="N105" s="22"/>
      <c r="O105" s="22"/>
      <c r="P105" s="22"/>
      <c r="Q105" s="18"/>
      <c r="R105" s="23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4"/>
      <c r="AJ105" s="24"/>
    </row>
    <row r="106" spans="1:66" outlineLevel="1" x14ac:dyDescent="0.25">
      <c r="A106" s="26"/>
      <c r="B106" s="26"/>
      <c r="C106" s="125"/>
      <c r="D106" s="225"/>
      <c r="E106" s="152"/>
      <c r="F106" s="152"/>
      <c r="G106" s="114"/>
      <c r="H106" s="105"/>
      <c r="I106" s="36"/>
      <c r="J106" s="623"/>
      <c r="K106" s="359"/>
      <c r="L106" s="199"/>
      <c r="M106" s="45"/>
      <c r="N106" s="106"/>
      <c r="O106" s="191"/>
      <c r="P106" s="106"/>
      <c r="Q106" s="188"/>
      <c r="R106" s="31"/>
      <c r="S106" s="77"/>
      <c r="T106" s="77"/>
      <c r="U106" s="274">
        <f>SUM(R106:T106)</f>
        <v>0</v>
      </c>
      <c r="V106" s="77"/>
      <c r="W106" s="77"/>
      <c r="X106" s="77"/>
      <c r="Y106" s="275">
        <f t="shared" ref="Y106:Y151" si="72">SUM(V106:X106)</f>
        <v>0</v>
      </c>
      <c r="Z106" s="77"/>
      <c r="AA106" s="77"/>
      <c r="AB106" s="77"/>
      <c r="AC106" s="20">
        <f>SUM(Z106:AB106)</f>
        <v>0</v>
      </c>
      <c r="AD106" s="77"/>
      <c r="AE106" s="77">
        <v>0</v>
      </c>
      <c r="AF106" s="77">
        <v>0</v>
      </c>
      <c r="AG106" s="20">
        <f>SUM(AD106:AF106)</f>
        <v>0</v>
      </c>
      <c r="AH106" s="75">
        <f>+U106+Y106+AC106+AG106</f>
        <v>0</v>
      </c>
      <c r="AI106" s="33">
        <f>IF(ISERROR(AH106/$J$105),0,AH106/$J$105)</f>
        <v>0</v>
      </c>
      <c r="AJ106" s="34">
        <f t="shared" ref="AJ106:AJ137" si="73">IF(ISERROR(AH106/$AH$784),"-",AH106/$AH$784)</f>
        <v>0</v>
      </c>
      <c r="AK106" s="12"/>
      <c r="AL106" s="12"/>
      <c r="AM106" s="12"/>
      <c r="AN106" s="12"/>
      <c r="AO106" s="12"/>
      <c r="AP106" s="12"/>
      <c r="AQ106" s="12"/>
      <c r="AR106" s="109"/>
      <c r="AS106" s="109"/>
      <c r="AT106" s="109"/>
      <c r="AU106" s="109"/>
      <c r="AV106" s="109"/>
      <c r="AW106" s="109"/>
      <c r="AX106" s="109"/>
      <c r="AY106" s="109"/>
      <c r="AZ106" s="109"/>
      <c r="BA106" s="109"/>
      <c r="BB106" s="109"/>
      <c r="BC106" s="109"/>
      <c r="BD106" s="109"/>
      <c r="BE106" s="109"/>
      <c r="BF106" s="109"/>
      <c r="BG106" s="109"/>
      <c r="BH106" s="109"/>
      <c r="BI106" s="109"/>
      <c r="BJ106" s="109"/>
      <c r="BK106" s="109"/>
      <c r="BL106" s="109"/>
      <c r="BM106" s="109"/>
      <c r="BN106" s="109"/>
    </row>
    <row r="107" spans="1:66" s="110" customFormat="1" outlineLevel="1" x14ac:dyDescent="0.25">
      <c r="A107" s="26"/>
      <c r="B107" s="26"/>
      <c r="C107" s="125"/>
      <c r="D107" s="225"/>
      <c r="E107" s="152"/>
      <c r="F107" s="152"/>
      <c r="G107" s="114"/>
      <c r="H107" s="105"/>
      <c r="I107" s="36"/>
      <c r="J107" s="623"/>
      <c r="K107" s="359"/>
      <c r="L107" s="289"/>
      <c r="M107" s="45"/>
      <c r="N107" s="106"/>
      <c r="O107" s="191"/>
      <c r="P107" s="106"/>
      <c r="Q107" s="188"/>
      <c r="R107" s="31"/>
      <c r="S107" s="77"/>
      <c r="T107" s="77"/>
      <c r="U107" s="274">
        <f t="shared" ref="U107:U170" si="74">SUM(R107:T107)</f>
        <v>0</v>
      </c>
      <c r="V107" s="359"/>
      <c r="W107" s="77"/>
      <c r="X107" s="77"/>
      <c r="Y107" s="275">
        <f t="shared" si="72"/>
        <v>0</v>
      </c>
      <c r="Z107" s="77"/>
      <c r="AA107" s="77"/>
      <c r="AB107" s="77"/>
      <c r="AC107" s="20">
        <f>SUM(Z107:AB107)</f>
        <v>0</v>
      </c>
      <c r="AD107" s="77"/>
      <c r="AE107" s="77">
        <v>0</v>
      </c>
      <c r="AF107" s="77">
        <v>0</v>
      </c>
      <c r="AG107" s="20">
        <f>SUM(AD107:AF107)</f>
        <v>0</v>
      </c>
      <c r="AH107" s="75">
        <f>+U107+Y107+AC107+AG107</f>
        <v>0</v>
      </c>
      <c r="AI107" s="33">
        <f>IF(ISERROR(AH107/$J$105),0,AH107/$J$105)</f>
        <v>0</v>
      </c>
      <c r="AJ107" s="34">
        <f t="shared" si="73"/>
        <v>0</v>
      </c>
      <c r="AK107" s="109"/>
      <c r="AL107" s="109"/>
      <c r="AM107" s="109"/>
      <c r="AN107" s="109"/>
      <c r="AO107" s="109"/>
      <c r="AP107" s="109"/>
      <c r="AQ107" s="109"/>
      <c r="AR107" s="109"/>
      <c r="AS107" s="109"/>
      <c r="AT107" s="109"/>
      <c r="AU107" s="109"/>
      <c r="AV107" s="109"/>
      <c r="AW107" s="109"/>
      <c r="AX107" s="109"/>
      <c r="AY107" s="109"/>
      <c r="AZ107" s="109"/>
      <c r="BA107" s="109"/>
      <c r="BB107" s="109"/>
      <c r="BC107" s="109"/>
      <c r="BD107" s="109"/>
      <c r="BE107" s="109"/>
      <c r="BF107" s="109"/>
      <c r="BG107" s="109"/>
      <c r="BH107" s="109"/>
      <c r="BI107" s="109"/>
      <c r="BJ107" s="109"/>
      <c r="BK107" s="109"/>
      <c r="BL107" s="109"/>
      <c r="BM107" s="109"/>
      <c r="BN107" s="109"/>
    </row>
    <row r="108" spans="1:66" s="110" customFormat="1" hidden="1" outlineLevel="1" x14ac:dyDescent="0.25">
      <c r="A108" s="26">
        <v>1</v>
      </c>
      <c r="B108" s="26"/>
      <c r="C108" s="114"/>
      <c r="D108" s="82"/>
      <c r="E108" s="152"/>
      <c r="F108" s="152"/>
      <c r="G108" s="114"/>
      <c r="H108" s="105"/>
      <c r="I108" s="36"/>
      <c r="J108" s="623"/>
      <c r="K108" s="359"/>
      <c r="L108" s="289"/>
      <c r="M108" s="45"/>
      <c r="N108" s="106"/>
      <c r="O108" s="191"/>
      <c r="P108" s="106"/>
      <c r="Q108" s="188"/>
      <c r="R108" s="31"/>
      <c r="S108" s="77"/>
      <c r="T108" s="77"/>
      <c r="U108" s="274">
        <f t="shared" si="74"/>
        <v>0</v>
      </c>
      <c r="V108" s="359"/>
      <c r="W108" s="77"/>
      <c r="X108" s="77"/>
      <c r="Y108" s="275">
        <f t="shared" si="72"/>
        <v>0</v>
      </c>
      <c r="Z108" s="77"/>
      <c r="AA108" s="77"/>
      <c r="AB108" s="77"/>
      <c r="AC108" s="20">
        <f t="shared" ref="AC108:AC145" si="75">SUM(Z108:AB108)</f>
        <v>0</v>
      </c>
      <c r="AD108" s="77"/>
      <c r="AE108" s="77">
        <v>0</v>
      </c>
      <c r="AF108" s="77">
        <v>0</v>
      </c>
      <c r="AG108" s="20">
        <f t="shared" ref="AG108:AG145" si="76">SUM(AD108:AF108)</f>
        <v>0</v>
      </c>
      <c r="AH108" s="75">
        <f t="shared" ref="AH108:AH145" si="77">+U108+Y108+AC108+AG108</f>
        <v>0</v>
      </c>
      <c r="AI108" s="33">
        <f t="shared" ref="AI108:AI145" si="78">IF(ISERROR(AH108/$J$105),0,AH108/$J$105)</f>
        <v>0</v>
      </c>
      <c r="AJ108" s="34">
        <f t="shared" si="73"/>
        <v>0</v>
      </c>
      <c r="AK108" s="109"/>
      <c r="AL108" s="109"/>
      <c r="AM108" s="109"/>
      <c r="AN108" s="109"/>
      <c r="AO108" s="109"/>
      <c r="AP108" s="109"/>
      <c r="AQ108" s="109"/>
      <c r="AR108" s="109"/>
      <c r="AS108" s="109"/>
      <c r="AT108" s="109"/>
      <c r="AU108" s="109"/>
      <c r="AV108" s="109"/>
      <c r="AW108" s="109"/>
      <c r="AX108" s="109"/>
      <c r="AY108" s="109"/>
      <c r="AZ108" s="109"/>
      <c r="BA108" s="109"/>
      <c r="BB108" s="109"/>
      <c r="BC108" s="109"/>
      <c r="BD108" s="109"/>
      <c r="BE108" s="109"/>
      <c r="BF108" s="109"/>
      <c r="BG108" s="109"/>
      <c r="BH108" s="109"/>
      <c r="BI108" s="109"/>
      <c r="BJ108" s="109"/>
      <c r="BK108" s="109"/>
      <c r="BL108" s="109"/>
      <c r="BM108" s="109"/>
      <c r="BN108" s="109"/>
    </row>
    <row r="109" spans="1:66" s="110" customFormat="1" hidden="1" outlineLevel="1" x14ac:dyDescent="0.25">
      <c r="A109" s="26">
        <v>2</v>
      </c>
      <c r="B109" s="26"/>
      <c r="C109" s="114"/>
      <c r="D109" s="82"/>
      <c r="E109" s="152"/>
      <c r="F109" s="152"/>
      <c r="G109" s="114"/>
      <c r="H109" s="105"/>
      <c r="I109" s="36"/>
      <c r="J109" s="623"/>
      <c r="K109" s="359"/>
      <c r="L109" s="289"/>
      <c r="M109" s="45"/>
      <c r="N109" s="106"/>
      <c r="O109" s="191"/>
      <c r="P109" s="106"/>
      <c r="Q109" s="188"/>
      <c r="R109" s="31"/>
      <c r="S109" s="77"/>
      <c r="T109" s="77"/>
      <c r="U109" s="274">
        <f t="shared" si="74"/>
        <v>0</v>
      </c>
      <c r="V109" s="359"/>
      <c r="W109" s="77"/>
      <c r="X109" s="77"/>
      <c r="Y109" s="275">
        <f t="shared" si="72"/>
        <v>0</v>
      </c>
      <c r="Z109" s="77"/>
      <c r="AA109" s="77"/>
      <c r="AB109" s="77"/>
      <c r="AC109" s="20">
        <f t="shared" si="75"/>
        <v>0</v>
      </c>
      <c r="AD109" s="77"/>
      <c r="AE109" s="77">
        <v>0</v>
      </c>
      <c r="AF109" s="77">
        <v>0</v>
      </c>
      <c r="AG109" s="20">
        <f t="shared" si="76"/>
        <v>0</v>
      </c>
      <c r="AH109" s="75">
        <f t="shared" si="77"/>
        <v>0</v>
      </c>
      <c r="AI109" s="33">
        <f t="shared" si="78"/>
        <v>0</v>
      </c>
      <c r="AJ109" s="34">
        <f t="shared" si="73"/>
        <v>0</v>
      </c>
      <c r="AK109" s="109"/>
      <c r="AL109" s="109"/>
      <c r="AM109" s="109"/>
      <c r="AN109" s="109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109"/>
      <c r="BE109" s="109"/>
      <c r="BF109" s="109"/>
      <c r="BG109" s="109"/>
      <c r="BH109" s="109"/>
      <c r="BI109" s="109"/>
      <c r="BJ109" s="109"/>
      <c r="BK109" s="109"/>
      <c r="BL109" s="109"/>
      <c r="BM109" s="109"/>
      <c r="BN109" s="109"/>
    </row>
    <row r="110" spans="1:66" s="110" customFormat="1" hidden="1" outlineLevel="1" x14ac:dyDescent="0.25">
      <c r="A110" s="26">
        <v>3</v>
      </c>
      <c r="B110" s="26"/>
      <c r="C110" s="114"/>
      <c r="D110" s="82"/>
      <c r="E110" s="152"/>
      <c r="F110" s="152"/>
      <c r="G110" s="114"/>
      <c r="H110" s="105"/>
      <c r="I110" s="36"/>
      <c r="J110" s="623"/>
      <c r="K110" s="359"/>
      <c r="L110" s="289"/>
      <c r="M110" s="45"/>
      <c r="N110" s="106"/>
      <c r="O110" s="191"/>
      <c r="P110" s="106"/>
      <c r="Q110" s="188"/>
      <c r="R110" s="31"/>
      <c r="S110" s="77"/>
      <c r="T110" s="77"/>
      <c r="U110" s="274">
        <f t="shared" si="74"/>
        <v>0</v>
      </c>
      <c r="V110" s="359"/>
      <c r="W110" s="77"/>
      <c r="X110" s="77"/>
      <c r="Y110" s="275">
        <f t="shared" si="72"/>
        <v>0</v>
      </c>
      <c r="Z110" s="77"/>
      <c r="AA110" s="77"/>
      <c r="AB110" s="77"/>
      <c r="AC110" s="20">
        <f t="shared" si="75"/>
        <v>0</v>
      </c>
      <c r="AD110" s="77"/>
      <c r="AE110" s="77">
        <v>0</v>
      </c>
      <c r="AF110" s="77">
        <v>0</v>
      </c>
      <c r="AG110" s="20">
        <f t="shared" si="76"/>
        <v>0</v>
      </c>
      <c r="AH110" s="75">
        <f t="shared" si="77"/>
        <v>0</v>
      </c>
      <c r="AI110" s="33">
        <f t="shared" si="78"/>
        <v>0</v>
      </c>
      <c r="AJ110" s="34">
        <f t="shared" si="73"/>
        <v>0</v>
      </c>
      <c r="AK110" s="109"/>
      <c r="AL110" s="109"/>
      <c r="AM110" s="109"/>
      <c r="AN110" s="109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109"/>
      <c r="BE110" s="109"/>
      <c r="BF110" s="109"/>
      <c r="BG110" s="109"/>
      <c r="BH110" s="109"/>
      <c r="BI110" s="109"/>
      <c r="BJ110" s="109"/>
      <c r="BK110" s="109"/>
      <c r="BL110" s="109"/>
      <c r="BM110" s="109"/>
      <c r="BN110" s="109"/>
    </row>
    <row r="111" spans="1:66" s="110" customFormat="1" hidden="1" outlineLevel="1" x14ac:dyDescent="0.25">
      <c r="A111" s="26">
        <v>4</v>
      </c>
      <c r="B111" s="26"/>
      <c r="C111" s="114"/>
      <c r="D111" s="82"/>
      <c r="E111" s="152"/>
      <c r="F111" s="152"/>
      <c r="G111" s="114"/>
      <c r="H111" s="105"/>
      <c r="I111" s="36"/>
      <c r="J111" s="623"/>
      <c r="K111" s="359"/>
      <c r="L111" s="289"/>
      <c r="M111" s="45"/>
      <c r="N111" s="106"/>
      <c r="O111" s="191"/>
      <c r="P111" s="106"/>
      <c r="Q111" s="188"/>
      <c r="R111" s="31"/>
      <c r="S111" s="77"/>
      <c r="T111" s="77"/>
      <c r="U111" s="274">
        <f t="shared" si="74"/>
        <v>0</v>
      </c>
      <c r="V111" s="359"/>
      <c r="W111" s="77"/>
      <c r="X111" s="77"/>
      <c r="Y111" s="275">
        <f t="shared" si="72"/>
        <v>0</v>
      </c>
      <c r="Z111" s="77"/>
      <c r="AA111" s="77"/>
      <c r="AB111" s="77"/>
      <c r="AC111" s="20">
        <f t="shared" si="75"/>
        <v>0</v>
      </c>
      <c r="AD111" s="77"/>
      <c r="AE111" s="77">
        <v>0</v>
      </c>
      <c r="AF111" s="77">
        <v>0</v>
      </c>
      <c r="AG111" s="20">
        <f t="shared" si="76"/>
        <v>0</v>
      </c>
      <c r="AH111" s="75">
        <f t="shared" si="77"/>
        <v>0</v>
      </c>
      <c r="AI111" s="33">
        <f t="shared" si="78"/>
        <v>0</v>
      </c>
      <c r="AJ111" s="34">
        <f t="shared" si="73"/>
        <v>0</v>
      </c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109"/>
      <c r="BI111" s="109"/>
      <c r="BJ111" s="109"/>
      <c r="BK111" s="109"/>
      <c r="BL111" s="109"/>
      <c r="BM111" s="109"/>
      <c r="BN111" s="109"/>
    </row>
    <row r="112" spans="1:66" s="110" customFormat="1" hidden="1" outlineLevel="1" x14ac:dyDescent="0.25">
      <c r="A112" s="26">
        <v>5</v>
      </c>
      <c r="B112" s="26"/>
      <c r="C112" s="114"/>
      <c r="D112" s="82"/>
      <c r="E112" s="152"/>
      <c r="F112" s="152"/>
      <c r="G112" s="114"/>
      <c r="H112" s="105"/>
      <c r="I112" s="36"/>
      <c r="J112" s="623"/>
      <c r="K112" s="359"/>
      <c r="L112" s="289"/>
      <c r="M112" s="45"/>
      <c r="N112" s="106"/>
      <c r="O112" s="191"/>
      <c r="P112" s="106"/>
      <c r="Q112" s="188"/>
      <c r="R112" s="31"/>
      <c r="S112" s="77"/>
      <c r="T112" s="77"/>
      <c r="U112" s="274">
        <f t="shared" si="74"/>
        <v>0</v>
      </c>
      <c r="V112" s="359"/>
      <c r="W112" s="77"/>
      <c r="X112" s="77"/>
      <c r="Y112" s="275">
        <f t="shared" si="72"/>
        <v>0</v>
      </c>
      <c r="Z112" s="77"/>
      <c r="AA112" s="77"/>
      <c r="AB112" s="77"/>
      <c r="AC112" s="20">
        <f t="shared" si="75"/>
        <v>0</v>
      </c>
      <c r="AD112" s="77"/>
      <c r="AE112" s="77">
        <v>0</v>
      </c>
      <c r="AF112" s="77">
        <v>0</v>
      </c>
      <c r="AG112" s="20">
        <f t="shared" si="76"/>
        <v>0</v>
      </c>
      <c r="AH112" s="75">
        <f t="shared" si="77"/>
        <v>0</v>
      </c>
      <c r="AI112" s="33">
        <f t="shared" si="78"/>
        <v>0</v>
      </c>
      <c r="AJ112" s="34">
        <f t="shared" si="73"/>
        <v>0</v>
      </c>
      <c r="AK112" s="109"/>
      <c r="AL112" s="109"/>
      <c r="AM112" s="109"/>
      <c r="AN112" s="109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109"/>
      <c r="BE112" s="109"/>
      <c r="BF112" s="109"/>
      <c r="BG112" s="109"/>
      <c r="BH112" s="109"/>
      <c r="BI112" s="109"/>
      <c r="BJ112" s="109"/>
      <c r="BK112" s="109"/>
      <c r="BL112" s="109"/>
      <c r="BM112" s="109"/>
      <c r="BN112" s="109"/>
    </row>
    <row r="113" spans="1:66" s="110" customFormat="1" hidden="1" outlineLevel="1" x14ac:dyDescent="0.25">
      <c r="A113" s="26">
        <v>6</v>
      </c>
      <c r="B113" s="26"/>
      <c r="C113" s="114"/>
      <c r="D113" s="82"/>
      <c r="E113" s="152"/>
      <c r="F113" s="152"/>
      <c r="G113" s="114"/>
      <c r="H113" s="105"/>
      <c r="I113" s="36"/>
      <c r="J113" s="623"/>
      <c r="K113" s="359"/>
      <c r="L113" s="289"/>
      <c r="M113" s="45"/>
      <c r="N113" s="106"/>
      <c r="O113" s="191"/>
      <c r="P113" s="106"/>
      <c r="Q113" s="188"/>
      <c r="R113" s="31"/>
      <c r="S113" s="77"/>
      <c r="T113" s="77"/>
      <c r="U113" s="274">
        <f t="shared" si="74"/>
        <v>0</v>
      </c>
      <c r="V113" s="359"/>
      <c r="W113" s="77"/>
      <c r="X113" s="77"/>
      <c r="Y113" s="275">
        <f t="shared" si="72"/>
        <v>0</v>
      </c>
      <c r="Z113" s="77"/>
      <c r="AA113" s="77"/>
      <c r="AB113" s="77"/>
      <c r="AC113" s="20">
        <f t="shared" si="75"/>
        <v>0</v>
      </c>
      <c r="AD113" s="77"/>
      <c r="AE113" s="77">
        <v>0</v>
      </c>
      <c r="AF113" s="77">
        <v>0</v>
      </c>
      <c r="AG113" s="20">
        <f t="shared" si="76"/>
        <v>0</v>
      </c>
      <c r="AH113" s="75">
        <f t="shared" si="77"/>
        <v>0</v>
      </c>
      <c r="AI113" s="33">
        <f t="shared" si="78"/>
        <v>0</v>
      </c>
      <c r="AJ113" s="34">
        <f t="shared" si="73"/>
        <v>0</v>
      </c>
      <c r="AK113" s="109"/>
      <c r="AL113" s="109"/>
      <c r="AM113" s="109"/>
      <c r="AN113" s="109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109"/>
      <c r="BE113" s="109"/>
      <c r="BF113" s="109"/>
      <c r="BG113" s="109"/>
      <c r="BH113" s="109"/>
      <c r="BI113" s="109"/>
      <c r="BJ113" s="109"/>
      <c r="BK113" s="109"/>
      <c r="BL113" s="109"/>
      <c r="BM113" s="109"/>
      <c r="BN113" s="109"/>
    </row>
    <row r="114" spans="1:66" s="110" customFormat="1" hidden="1" outlineLevel="1" x14ac:dyDescent="0.25">
      <c r="A114" s="26">
        <v>7</v>
      </c>
      <c r="B114" s="26"/>
      <c r="C114" s="114"/>
      <c r="D114" s="82"/>
      <c r="E114" s="152"/>
      <c r="F114" s="152"/>
      <c r="G114" s="114"/>
      <c r="H114" s="105"/>
      <c r="I114" s="36"/>
      <c r="J114" s="623"/>
      <c r="K114" s="359"/>
      <c r="L114" s="289"/>
      <c r="M114" s="45"/>
      <c r="N114" s="106"/>
      <c r="O114" s="191"/>
      <c r="P114" s="106"/>
      <c r="Q114" s="188"/>
      <c r="R114" s="31"/>
      <c r="S114" s="77"/>
      <c r="T114" s="77"/>
      <c r="U114" s="274">
        <f t="shared" si="74"/>
        <v>0</v>
      </c>
      <c r="V114" s="359"/>
      <c r="W114" s="77"/>
      <c r="X114" s="77"/>
      <c r="Y114" s="275">
        <f t="shared" si="72"/>
        <v>0</v>
      </c>
      <c r="Z114" s="77"/>
      <c r="AA114" s="77"/>
      <c r="AB114" s="77"/>
      <c r="AC114" s="20">
        <f t="shared" si="75"/>
        <v>0</v>
      </c>
      <c r="AD114" s="77"/>
      <c r="AE114" s="77">
        <v>0</v>
      </c>
      <c r="AF114" s="77">
        <v>0</v>
      </c>
      <c r="AG114" s="20">
        <f t="shared" si="76"/>
        <v>0</v>
      </c>
      <c r="AH114" s="75">
        <f t="shared" si="77"/>
        <v>0</v>
      </c>
      <c r="AI114" s="33">
        <f t="shared" si="78"/>
        <v>0</v>
      </c>
      <c r="AJ114" s="34">
        <f t="shared" si="73"/>
        <v>0</v>
      </c>
      <c r="AK114" s="109"/>
      <c r="AL114" s="109"/>
      <c r="AM114" s="109"/>
      <c r="AN114" s="109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109"/>
      <c r="BE114" s="109"/>
      <c r="BF114" s="109"/>
      <c r="BG114" s="109"/>
      <c r="BH114" s="109"/>
      <c r="BI114" s="109"/>
      <c r="BJ114" s="109"/>
      <c r="BK114" s="109"/>
      <c r="BL114" s="109"/>
      <c r="BM114" s="109"/>
      <c r="BN114" s="109"/>
    </row>
    <row r="115" spans="1:66" s="110" customFormat="1" hidden="1" outlineLevel="1" x14ac:dyDescent="0.25">
      <c r="A115" s="26">
        <v>8</v>
      </c>
      <c r="B115" s="26"/>
      <c r="C115" s="114"/>
      <c r="D115" s="82"/>
      <c r="E115" s="152"/>
      <c r="F115" s="152"/>
      <c r="G115" s="114"/>
      <c r="H115" s="105"/>
      <c r="I115" s="36"/>
      <c r="J115" s="623"/>
      <c r="K115" s="359"/>
      <c r="L115" s="289"/>
      <c r="M115" s="45"/>
      <c r="N115" s="106"/>
      <c r="O115" s="191"/>
      <c r="P115" s="106"/>
      <c r="Q115" s="188"/>
      <c r="R115" s="31"/>
      <c r="S115" s="77"/>
      <c r="T115" s="77"/>
      <c r="U115" s="274">
        <f t="shared" si="74"/>
        <v>0</v>
      </c>
      <c r="V115" s="359"/>
      <c r="W115" s="359"/>
      <c r="X115" s="77"/>
      <c r="Y115" s="275">
        <f t="shared" si="72"/>
        <v>0</v>
      </c>
      <c r="Z115" s="77"/>
      <c r="AA115" s="77"/>
      <c r="AB115" s="77"/>
      <c r="AC115" s="20">
        <f t="shared" si="75"/>
        <v>0</v>
      </c>
      <c r="AD115" s="77"/>
      <c r="AE115" s="77">
        <v>0</v>
      </c>
      <c r="AF115" s="77">
        <v>0</v>
      </c>
      <c r="AG115" s="20">
        <f t="shared" si="76"/>
        <v>0</v>
      </c>
      <c r="AH115" s="75">
        <f t="shared" si="77"/>
        <v>0</v>
      </c>
      <c r="AI115" s="33">
        <f t="shared" si="78"/>
        <v>0</v>
      </c>
      <c r="AJ115" s="34">
        <f t="shared" si="73"/>
        <v>0</v>
      </c>
      <c r="AK115" s="109"/>
      <c r="AL115" s="109"/>
      <c r="AM115" s="109"/>
      <c r="AN115" s="109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109"/>
      <c r="BE115" s="109"/>
      <c r="BF115" s="109"/>
      <c r="BG115" s="109"/>
      <c r="BH115" s="109"/>
      <c r="BI115" s="109"/>
      <c r="BJ115" s="109"/>
      <c r="BK115" s="109"/>
      <c r="BL115" s="109"/>
      <c r="BM115" s="109"/>
      <c r="BN115" s="109"/>
    </row>
    <row r="116" spans="1:66" s="110" customFormat="1" hidden="1" outlineLevel="1" x14ac:dyDescent="0.25">
      <c r="A116" s="26">
        <v>9</v>
      </c>
      <c r="B116" s="26"/>
      <c r="C116" s="114"/>
      <c r="D116" s="82"/>
      <c r="E116" s="152"/>
      <c r="F116" s="152"/>
      <c r="G116" s="114"/>
      <c r="H116" s="105"/>
      <c r="I116" s="36"/>
      <c r="J116" s="623"/>
      <c r="K116" s="359"/>
      <c r="L116" s="289"/>
      <c r="M116" s="45"/>
      <c r="N116" s="106"/>
      <c r="O116" s="191"/>
      <c r="P116" s="106"/>
      <c r="Q116" s="188"/>
      <c r="R116" s="31"/>
      <c r="S116" s="77"/>
      <c r="T116" s="77"/>
      <c r="U116" s="274">
        <f t="shared" si="74"/>
        <v>0</v>
      </c>
      <c r="V116" s="359"/>
      <c r="W116" s="359"/>
      <c r="X116" s="77"/>
      <c r="Y116" s="275">
        <f t="shared" si="72"/>
        <v>0</v>
      </c>
      <c r="Z116" s="77"/>
      <c r="AA116" s="77"/>
      <c r="AB116" s="77"/>
      <c r="AC116" s="20">
        <f t="shared" si="75"/>
        <v>0</v>
      </c>
      <c r="AD116" s="77"/>
      <c r="AE116" s="77">
        <v>0</v>
      </c>
      <c r="AF116" s="77">
        <v>0</v>
      </c>
      <c r="AG116" s="20">
        <f t="shared" si="76"/>
        <v>0</v>
      </c>
      <c r="AH116" s="75">
        <f t="shared" si="77"/>
        <v>0</v>
      </c>
      <c r="AI116" s="33">
        <f t="shared" si="78"/>
        <v>0</v>
      </c>
      <c r="AJ116" s="34">
        <f t="shared" si="73"/>
        <v>0</v>
      </c>
      <c r="AK116" s="109"/>
      <c r="AL116" s="109"/>
      <c r="AM116" s="109"/>
      <c r="AN116" s="109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109"/>
      <c r="BE116" s="109"/>
      <c r="BF116" s="109"/>
      <c r="BG116" s="109"/>
      <c r="BH116" s="109"/>
      <c r="BI116" s="109"/>
      <c r="BJ116" s="109"/>
      <c r="BK116" s="109"/>
      <c r="BL116" s="109"/>
      <c r="BM116" s="109"/>
      <c r="BN116" s="109"/>
    </row>
    <row r="117" spans="1:66" s="110" customFormat="1" hidden="1" outlineLevel="1" x14ac:dyDescent="0.25">
      <c r="A117" s="26">
        <v>10</v>
      </c>
      <c r="B117" s="26"/>
      <c r="C117" s="114"/>
      <c r="D117" s="82"/>
      <c r="E117" s="152"/>
      <c r="F117" s="152"/>
      <c r="G117" s="114"/>
      <c r="H117" s="105"/>
      <c r="I117" s="36"/>
      <c r="J117" s="623"/>
      <c r="K117" s="359"/>
      <c r="L117" s="289"/>
      <c r="M117" s="45"/>
      <c r="N117" s="106"/>
      <c r="O117" s="191"/>
      <c r="P117" s="106"/>
      <c r="Q117" s="188"/>
      <c r="R117" s="31"/>
      <c r="S117" s="77"/>
      <c r="T117" s="77"/>
      <c r="U117" s="274">
        <f t="shared" si="74"/>
        <v>0</v>
      </c>
      <c r="V117" s="359"/>
      <c r="W117" s="77"/>
      <c r="X117" s="77"/>
      <c r="Y117" s="275">
        <f t="shared" si="72"/>
        <v>0</v>
      </c>
      <c r="Z117" s="77"/>
      <c r="AA117" s="77"/>
      <c r="AB117" s="77"/>
      <c r="AC117" s="20">
        <f t="shared" si="75"/>
        <v>0</v>
      </c>
      <c r="AD117" s="77"/>
      <c r="AE117" s="77">
        <v>0</v>
      </c>
      <c r="AF117" s="77">
        <v>0</v>
      </c>
      <c r="AG117" s="20">
        <f t="shared" si="76"/>
        <v>0</v>
      </c>
      <c r="AH117" s="75">
        <f t="shared" si="77"/>
        <v>0</v>
      </c>
      <c r="AI117" s="33">
        <f t="shared" si="78"/>
        <v>0</v>
      </c>
      <c r="AJ117" s="34">
        <f t="shared" si="73"/>
        <v>0</v>
      </c>
      <c r="AK117" s="109"/>
      <c r="AL117" s="109"/>
      <c r="AM117" s="109"/>
      <c r="AN117" s="109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109"/>
      <c r="BE117" s="109"/>
      <c r="BF117" s="109"/>
      <c r="BG117" s="109"/>
      <c r="BH117" s="109"/>
      <c r="BI117" s="109"/>
      <c r="BJ117" s="109"/>
      <c r="BK117" s="109"/>
      <c r="BL117" s="109"/>
      <c r="BM117" s="109"/>
      <c r="BN117" s="109"/>
    </row>
    <row r="118" spans="1:66" s="110" customFormat="1" hidden="1" outlineLevel="1" x14ac:dyDescent="0.25">
      <c r="A118" s="26">
        <v>11</v>
      </c>
      <c r="B118" s="26"/>
      <c r="C118" s="114"/>
      <c r="D118" s="82"/>
      <c r="E118" s="152"/>
      <c r="F118" s="152"/>
      <c r="G118" s="114"/>
      <c r="H118" s="105"/>
      <c r="I118" s="36"/>
      <c r="J118" s="623"/>
      <c r="K118" s="359"/>
      <c r="L118" s="289"/>
      <c r="M118" s="45"/>
      <c r="N118" s="106"/>
      <c r="O118" s="191"/>
      <c r="P118" s="106"/>
      <c r="Q118" s="188"/>
      <c r="R118" s="31"/>
      <c r="S118" s="77"/>
      <c r="T118" s="77"/>
      <c r="U118" s="274">
        <f t="shared" si="74"/>
        <v>0</v>
      </c>
      <c r="V118" s="359"/>
      <c r="W118" s="359"/>
      <c r="X118" s="77"/>
      <c r="Y118" s="275">
        <f t="shared" si="72"/>
        <v>0</v>
      </c>
      <c r="Z118" s="77"/>
      <c r="AA118" s="77"/>
      <c r="AB118" s="77"/>
      <c r="AC118" s="20">
        <f t="shared" si="75"/>
        <v>0</v>
      </c>
      <c r="AD118" s="77"/>
      <c r="AE118" s="77">
        <v>0</v>
      </c>
      <c r="AF118" s="77">
        <v>0</v>
      </c>
      <c r="AG118" s="20">
        <f t="shared" si="76"/>
        <v>0</v>
      </c>
      <c r="AH118" s="75">
        <f t="shared" si="77"/>
        <v>0</v>
      </c>
      <c r="AI118" s="33">
        <f t="shared" si="78"/>
        <v>0</v>
      </c>
      <c r="AJ118" s="34">
        <f t="shared" si="73"/>
        <v>0</v>
      </c>
      <c r="AK118" s="109"/>
      <c r="AL118" s="109"/>
      <c r="AM118" s="109"/>
      <c r="AN118" s="109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109"/>
      <c r="BE118" s="109"/>
      <c r="BF118" s="109"/>
      <c r="BG118" s="109"/>
      <c r="BH118" s="109"/>
      <c r="BI118" s="109"/>
      <c r="BJ118" s="109"/>
      <c r="BK118" s="109"/>
      <c r="BL118" s="109"/>
      <c r="BM118" s="109"/>
      <c r="BN118" s="109"/>
    </row>
    <row r="119" spans="1:66" s="110" customFormat="1" hidden="1" outlineLevel="1" x14ac:dyDescent="0.25">
      <c r="A119" s="26">
        <v>12</v>
      </c>
      <c r="B119" s="26"/>
      <c r="C119" s="125"/>
      <c r="D119" s="225"/>
      <c r="E119" s="152"/>
      <c r="F119" s="152"/>
      <c r="G119" s="114"/>
      <c r="H119" s="105"/>
      <c r="I119" s="36"/>
      <c r="J119" s="623"/>
      <c r="K119" s="359"/>
      <c r="L119" s="289"/>
      <c r="M119" s="45"/>
      <c r="N119" s="106"/>
      <c r="O119" s="191"/>
      <c r="P119" s="106"/>
      <c r="Q119" s="188"/>
      <c r="R119" s="31"/>
      <c r="S119" s="77"/>
      <c r="T119" s="77"/>
      <c r="U119" s="274">
        <f t="shared" si="74"/>
        <v>0</v>
      </c>
      <c r="V119" s="359"/>
      <c r="W119" s="359"/>
      <c r="X119" s="77"/>
      <c r="Y119" s="275">
        <f t="shared" si="72"/>
        <v>0</v>
      </c>
      <c r="Z119" s="77"/>
      <c r="AA119" s="77"/>
      <c r="AB119" s="77"/>
      <c r="AC119" s="20">
        <f t="shared" si="75"/>
        <v>0</v>
      </c>
      <c r="AD119" s="77"/>
      <c r="AE119" s="77">
        <v>0</v>
      </c>
      <c r="AF119" s="77">
        <v>0</v>
      </c>
      <c r="AG119" s="20">
        <f t="shared" si="76"/>
        <v>0</v>
      </c>
      <c r="AH119" s="75">
        <f t="shared" si="77"/>
        <v>0</v>
      </c>
      <c r="AI119" s="33">
        <f t="shared" si="78"/>
        <v>0</v>
      </c>
      <c r="AJ119" s="34">
        <f t="shared" si="73"/>
        <v>0</v>
      </c>
      <c r="AK119" s="109"/>
      <c r="AL119" s="109"/>
      <c r="AM119" s="109"/>
      <c r="AN119" s="109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109"/>
      <c r="BE119" s="109"/>
      <c r="BF119" s="109"/>
      <c r="BG119" s="109"/>
      <c r="BH119" s="109"/>
      <c r="BI119" s="109"/>
      <c r="BJ119" s="109"/>
      <c r="BK119" s="109"/>
      <c r="BL119" s="109"/>
      <c r="BM119" s="109"/>
      <c r="BN119" s="109"/>
    </row>
    <row r="120" spans="1:66" s="110" customFormat="1" hidden="1" outlineLevel="1" x14ac:dyDescent="0.25">
      <c r="A120" s="26">
        <v>13</v>
      </c>
      <c r="B120" s="26"/>
      <c r="C120" s="114"/>
      <c r="D120" s="82"/>
      <c r="E120" s="152"/>
      <c r="F120" s="152"/>
      <c r="G120" s="114"/>
      <c r="H120" s="105"/>
      <c r="I120" s="36"/>
      <c r="J120" s="623"/>
      <c r="K120" s="359"/>
      <c r="L120" s="289"/>
      <c r="M120" s="45"/>
      <c r="N120" s="106"/>
      <c r="O120" s="191"/>
      <c r="P120" s="106"/>
      <c r="Q120" s="188"/>
      <c r="R120" s="31"/>
      <c r="S120" s="77"/>
      <c r="T120" s="77"/>
      <c r="U120" s="274">
        <f t="shared" si="74"/>
        <v>0</v>
      </c>
      <c r="V120" s="359"/>
      <c r="W120" s="77"/>
      <c r="X120" s="77"/>
      <c r="Y120" s="275">
        <f t="shared" si="72"/>
        <v>0</v>
      </c>
      <c r="Z120" s="77"/>
      <c r="AA120" s="77"/>
      <c r="AB120" s="77"/>
      <c r="AC120" s="20">
        <f t="shared" si="75"/>
        <v>0</v>
      </c>
      <c r="AD120" s="77"/>
      <c r="AE120" s="77">
        <v>0</v>
      </c>
      <c r="AF120" s="77">
        <v>0</v>
      </c>
      <c r="AG120" s="20">
        <f t="shared" si="76"/>
        <v>0</v>
      </c>
      <c r="AH120" s="75">
        <f t="shared" si="77"/>
        <v>0</v>
      </c>
      <c r="AI120" s="33">
        <f t="shared" si="78"/>
        <v>0</v>
      </c>
      <c r="AJ120" s="34">
        <f t="shared" si="73"/>
        <v>0</v>
      </c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109"/>
      <c r="BE120" s="109"/>
      <c r="BF120" s="109"/>
      <c r="BG120" s="109"/>
      <c r="BH120" s="109"/>
      <c r="BI120" s="109"/>
      <c r="BJ120" s="109"/>
      <c r="BK120" s="109"/>
      <c r="BL120" s="109"/>
      <c r="BM120" s="109"/>
      <c r="BN120" s="109"/>
    </row>
    <row r="121" spans="1:66" s="110" customFormat="1" hidden="1" outlineLevel="1" x14ac:dyDescent="0.25">
      <c r="A121" s="26">
        <v>14</v>
      </c>
      <c r="B121" s="26"/>
      <c r="C121" s="114"/>
      <c r="D121" s="82"/>
      <c r="E121" s="152"/>
      <c r="F121" s="152"/>
      <c r="G121" s="114"/>
      <c r="H121" s="105"/>
      <c r="I121" s="36"/>
      <c r="J121" s="623"/>
      <c r="K121" s="359"/>
      <c r="L121" s="289"/>
      <c r="M121" s="45"/>
      <c r="N121" s="106"/>
      <c r="O121" s="191"/>
      <c r="P121" s="106"/>
      <c r="Q121" s="188"/>
      <c r="R121" s="31"/>
      <c r="S121" s="77"/>
      <c r="T121" s="77"/>
      <c r="U121" s="274">
        <f t="shared" si="74"/>
        <v>0</v>
      </c>
      <c r="V121" s="359"/>
      <c r="W121" s="77"/>
      <c r="X121" s="77"/>
      <c r="Y121" s="275">
        <f t="shared" si="72"/>
        <v>0</v>
      </c>
      <c r="Z121" s="77"/>
      <c r="AA121" s="77"/>
      <c r="AB121" s="77"/>
      <c r="AC121" s="20">
        <f t="shared" si="75"/>
        <v>0</v>
      </c>
      <c r="AD121" s="77"/>
      <c r="AE121" s="77">
        <v>0</v>
      </c>
      <c r="AF121" s="77">
        <v>0</v>
      </c>
      <c r="AG121" s="20">
        <f t="shared" si="76"/>
        <v>0</v>
      </c>
      <c r="AH121" s="75">
        <f t="shared" si="77"/>
        <v>0</v>
      </c>
      <c r="AI121" s="33">
        <f t="shared" si="78"/>
        <v>0</v>
      </c>
      <c r="AJ121" s="34">
        <f t="shared" si="73"/>
        <v>0</v>
      </c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109"/>
      <c r="BE121" s="109"/>
      <c r="BF121" s="109"/>
      <c r="BG121" s="109"/>
      <c r="BH121" s="109"/>
      <c r="BI121" s="109"/>
      <c r="BJ121" s="109"/>
      <c r="BK121" s="109"/>
      <c r="BL121" s="109"/>
      <c r="BM121" s="109"/>
      <c r="BN121" s="109"/>
    </row>
    <row r="122" spans="1:66" s="110" customFormat="1" hidden="1" outlineLevel="1" x14ac:dyDescent="0.25">
      <c r="A122" s="26">
        <v>15</v>
      </c>
      <c r="B122" s="26"/>
      <c r="C122" s="114"/>
      <c r="D122" s="82"/>
      <c r="E122" s="152"/>
      <c r="F122" s="152"/>
      <c r="G122" s="114"/>
      <c r="H122" s="105"/>
      <c r="I122" s="36"/>
      <c r="J122" s="623"/>
      <c r="K122" s="359"/>
      <c r="L122" s="289"/>
      <c r="M122" s="45"/>
      <c r="N122" s="106"/>
      <c r="O122" s="191"/>
      <c r="P122" s="106"/>
      <c r="Q122" s="188"/>
      <c r="R122" s="31"/>
      <c r="S122" s="77"/>
      <c r="T122" s="77"/>
      <c r="U122" s="274">
        <f t="shared" si="74"/>
        <v>0</v>
      </c>
      <c r="V122" s="359"/>
      <c r="W122" s="77"/>
      <c r="X122" s="77"/>
      <c r="Y122" s="275">
        <f t="shared" si="72"/>
        <v>0</v>
      </c>
      <c r="Z122" s="77"/>
      <c r="AA122" s="77"/>
      <c r="AB122" s="77"/>
      <c r="AC122" s="20">
        <f t="shared" si="75"/>
        <v>0</v>
      </c>
      <c r="AD122" s="77"/>
      <c r="AE122" s="77">
        <v>0</v>
      </c>
      <c r="AF122" s="77">
        <v>0</v>
      </c>
      <c r="AG122" s="20">
        <f t="shared" si="76"/>
        <v>0</v>
      </c>
      <c r="AH122" s="75">
        <f t="shared" si="77"/>
        <v>0</v>
      </c>
      <c r="AI122" s="33">
        <f t="shared" si="78"/>
        <v>0</v>
      </c>
      <c r="AJ122" s="34">
        <f t="shared" si="73"/>
        <v>0</v>
      </c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109"/>
      <c r="BE122" s="109"/>
      <c r="BF122" s="109"/>
      <c r="BG122" s="109"/>
      <c r="BH122" s="109"/>
      <c r="BI122" s="109"/>
      <c r="BJ122" s="109"/>
      <c r="BK122" s="109"/>
      <c r="BL122" s="109"/>
      <c r="BM122" s="109"/>
      <c r="BN122" s="109"/>
    </row>
    <row r="123" spans="1:66" s="110" customFormat="1" hidden="1" outlineLevel="1" x14ac:dyDescent="0.25">
      <c r="A123" s="26">
        <v>16</v>
      </c>
      <c r="B123" s="26"/>
      <c r="C123" s="114"/>
      <c r="D123" s="82"/>
      <c r="E123" s="152"/>
      <c r="F123" s="152"/>
      <c r="G123" s="114"/>
      <c r="H123" s="105"/>
      <c r="I123" s="36"/>
      <c r="J123" s="623"/>
      <c r="K123" s="359"/>
      <c r="L123" s="289"/>
      <c r="M123" s="45"/>
      <c r="N123" s="106"/>
      <c r="O123" s="191"/>
      <c r="P123" s="106"/>
      <c r="Q123" s="188"/>
      <c r="R123" s="31"/>
      <c r="S123" s="77"/>
      <c r="T123" s="77"/>
      <c r="U123" s="274">
        <f t="shared" si="74"/>
        <v>0</v>
      </c>
      <c r="V123" s="359"/>
      <c r="W123" s="77"/>
      <c r="X123" s="77"/>
      <c r="Y123" s="275">
        <f t="shared" si="72"/>
        <v>0</v>
      </c>
      <c r="Z123" s="77"/>
      <c r="AA123" s="77"/>
      <c r="AB123" s="77"/>
      <c r="AC123" s="20">
        <f t="shared" si="75"/>
        <v>0</v>
      </c>
      <c r="AD123" s="77"/>
      <c r="AE123" s="77">
        <v>0</v>
      </c>
      <c r="AF123" s="77">
        <v>0</v>
      </c>
      <c r="AG123" s="20">
        <f t="shared" si="76"/>
        <v>0</v>
      </c>
      <c r="AH123" s="75">
        <f t="shared" si="77"/>
        <v>0</v>
      </c>
      <c r="AI123" s="33">
        <f t="shared" si="78"/>
        <v>0</v>
      </c>
      <c r="AJ123" s="34">
        <f t="shared" si="73"/>
        <v>0</v>
      </c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109"/>
      <c r="BM123" s="109"/>
      <c r="BN123" s="109"/>
    </row>
    <row r="124" spans="1:66" s="110" customFormat="1" hidden="1" outlineLevel="1" x14ac:dyDescent="0.25">
      <c r="A124" s="26">
        <v>17</v>
      </c>
      <c r="B124" s="26"/>
      <c r="C124" s="114"/>
      <c r="D124" s="82"/>
      <c r="E124" s="152"/>
      <c r="F124" s="152"/>
      <c r="G124" s="114"/>
      <c r="H124" s="105"/>
      <c r="I124" s="36"/>
      <c r="J124" s="623"/>
      <c r="K124" s="359"/>
      <c r="L124" s="289"/>
      <c r="M124" s="45"/>
      <c r="N124" s="106"/>
      <c r="O124" s="191"/>
      <c r="P124" s="106"/>
      <c r="Q124" s="188"/>
      <c r="R124" s="31"/>
      <c r="S124" s="77"/>
      <c r="T124" s="77"/>
      <c r="U124" s="274">
        <f t="shared" si="74"/>
        <v>0</v>
      </c>
      <c r="V124" s="359"/>
      <c r="W124" s="359"/>
      <c r="X124" s="77"/>
      <c r="Y124" s="275">
        <f t="shared" si="72"/>
        <v>0</v>
      </c>
      <c r="Z124" s="77"/>
      <c r="AA124" s="77"/>
      <c r="AB124" s="77"/>
      <c r="AC124" s="20">
        <f t="shared" si="75"/>
        <v>0</v>
      </c>
      <c r="AD124" s="77"/>
      <c r="AE124" s="77">
        <v>0</v>
      </c>
      <c r="AF124" s="77">
        <v>0</v>
      </c>
      <c r="AG124" s="20">
        <f t="shared" si="76"/>
        <v>0</v>
      </c>
      <c r="AH124" s="75">
        <f t="shared" si="77"/>
        <v>0</v>
      </c>
      <c r="AI124" s="33">
        <f t="shared" si="78"/>
        <v>0</v>
      </c>
      <c r="AJ124" s="34">
        <f t="shared" si="73"/>
        <v>0</v>
      </c>
      <c r="AK124" s="109"/>
      <c r="AL124" s="109"/>
      <c r="AM124" s="109"/>
      <c r="AN124" s="109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109"/>
      <c r="BE124" s="109"/>
      <c r="BF124" s="109"/>
      <c r="BG124" s="109"/>
      <c r="BH124" s="109"/>
      <c r="BI124" s="109"/>
      <c r="BJ124" s="109"/>
      <c r="BK124" s="109"/>
      <c r="BL124" s="109"/>
      <c r="BM124" s="109"/>
      <c r="BN124" s="109"/>
    </row>
    <row r="125" spans="1:66" s="110" customFormat="1" hidden="1" outlineLevel="1" x14ac:dyDescent="0.25">
      <c r="A125" s="26">
        <v>18</v>
      </c>
      <c r="B125" s="26"/>
      <c r="C125" s="114"/>
      <c r="D125" s="82"/>
      <c r="E125" s="152"/>
      <c r="F125" s="152"/>
      <c r="G125" s="114"/>
      <c r="H125" s="105"/>
      <c r="I125" s="36"/>
      <c r="J125" s="623"/>
      <c r="K125" s="359"/>
      <c r="L125" s="289"/>
      <c r="M125" s="45"/>
      <c r="N125" s="106"/>
      <c r="O125" s="191"/>
      <c r="P125" s="106"/>
      <c r="Q125" s="188"/>
      <c r="R125" s="31"/>
      <c r="S125" s="77"/>
      <c r="T125" s="77"/>
      <c r="U125" s="274">
        <f t="shared" si="74"/>
        <v>0</v>
      </c>
      <c r="V125" s="359"/>
      <c r="W125" s="77"/>
      <c r="X125" s="77"/>
      <c r="Y125" s="275">
        <f t="shared" si="72"/>
        <v>0</v>
      </c>
      <c r="Z125" s="77"/>
      <c r="AA125" s="77"/>
      <c r="AB125" s="77"/>
      <c r="AC125" s="20">
        <f t="shared" si="75"/>
        <v>0</v>
      </c>
      <c r="AD125" s="77"/>
      <c r="AE125" s="77">
        <v>0</v>
      </c>
      <c r="AF125" s="77">
        <v>0</v>
      </c>
      <c r="AG125" s="20">
        <f t="shared" si="76"/>
        <v>0</v>
      </c>
      <c r="AH125" s="75">
        <f t="shared" si="77"/>
        <v>0</v>
      </c>
      <c r="AI125" s="33">
        <f t="shared" si="78"/>
        <v>0</v>
      </c>
      <c r="AJ125" s="34">
        <f t="shared" si="73"/>
        <v>0</v>
      </c>
      <c r="AK125" s="109"/>
      <c r="AL125" s="109"/>
      <c r="AM125" s="109"/>
      <c r="AN125" s="109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109"/>
      <c r="BE125" s="109"/>
      <c r="BF125" s="109"/>
      <c r="BG125" s="109"/>
      <c r="BH125" s="109"/>
      <c r="BI125" s="109"/>
      <c r="BJ125" s="109"/>
      <c r="BK125" s="109"/>
      <c r="BL125" s="109"/>
      <c r="BM125" s="109"/>
      <c r="BN125" s="109"/>
    </row>
    <row r="126" spans="1:66" s="110" customFormat="1" hidden="1" outlineLevel="1" x14ac:dyDescent="0.25">
      <c r="A126" s="26">
        <v>19</v>
      </c>
      <c r="B126" s="26"/>
      <c r="C126" s="114"/>
      <c r="D126" s="82"/>
      <c r="E126" s="152"/>
      <c r="F126" s="152"/>
      <c r="G126" s="114"/>
      <c r="H126" s="105"/>
      <c r="I126" s="36"/>
      <c r="J126" s="623"/>
      <c r="K126" s="359"/>
      <c r="L126" s="289"/>
      <c r="M126" s="45"/>
      <c r="N126" s="106"/>
      <c r="O126" s="191"/>
      <c r="P126" s="106"/>
      <c r="Q126" s="188"/>
      <c r="R126" s="31"/>
      <c r="S126" s="77"/>
      <c r="T126" s="77"/>
      <c r="U126" s="274">
        <f t="shared" si="74"/>
        <v>0</v>
      </c>
      <c r="V126" s="359"/>
      <c r="W126" s="77"/>
      <c r="X126" s="77"/>
      <c r="Y126" s="275">
        <f t="shared" si="72"/>
        <v>0</v>
      </c>
      <c r="Z126" s="77"/>
      <c r="AA126" s="77"/>
      <c r="AB126" s="77"/>
      <c r="AC126" s="20">
        <f t="shared" si="75"/>
        <v>0</v>
      </c>
      <c r="AD126" s="77"/>
      <c r="AE126" s="77">
        <v>0</v>
      </c>
      <c r="AF126" s="77">
        <v>0</v>
      </c>
      <c r="AG126" s="20">
        <f t="shared" si="76"/>
        <v>0</v>
      </c>
      <c r="AH126" s="75">
        <f t="shared" si="77"/>
        <v>0</v>
      </c>
      <c r="AI126" s="33">
        <f t="shared" si="78"/>
        <v>0</v>
      </c>
      <c r="AJ126" s="34">
        <f t="shared" si="73"/>
        <v>0</v>
      </c>
      <c r="AK126" s="109"/>
      <c r="AL126" s="109"/>
      <c r="AM126" s="109"/>
      <c r="AN126" s="109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109"/>
      <c r="BE126" s="109"/>
      <c r="BF126" s="109"/>
      <c r="BG126" s="109"/>
      <c r="BH126" s="109"/>
      <c r="BI126" s="109"/>
      <c r="BJ126" s="109"/>
      <c r="BK126" s="109"/>
      <c r="BL126" s="109"/>
      <c r="BM126" s="109"/>
      <c r="BN126" s="109"/>
    </row>
    <row r="127" spans="1:66" s="110" customFormat="1" hidden="1" outlineLevel="1" x14ac:dyDescent="0.25">
      <c r="A127" s="26">
        <v>20</v>
      </c>
      <c r="B127" s="26"/>
      <c r="C127" s="114"/>
      <c r="D127" s="82"/>
      <c r="E127" s="152"/>
      <c r="F127" s="152"/>
      <c r="G127" s="114"/>
      <c r="H127" s="105"/>
      <c r="I127" s="36"/>
      <c r="J127" s="623"/>
      <c r="K127" s="359"/>
      <c r="L127" s="289"/>
      <c r="M127" s="45"/>
      <c r="N127" s="106"/>
      <c r="O127" s="191"/>
      <c r="P127" s="106"/>
      <c r="Q127" s="188"/>
      <c r="R127" s="31"/>
      <c r="S127" s="77"/>
      <c r="T127" s="77"/>
      <c r="U127" s="274">
        <f t="shared" si="74"/>
        <v>0</v>
      </c>
      <c r="V127" s="359"/>
      <c r="W127" s="77"/>
      <c r="X127" s="77"/>
      <c r="Y127" s="275">
        <f t="shared" si="72"/>
        <v>0</v>
      </c>
      <c r="Z127" s="77"/>
      <c r="AA127" s="77"/>
      <c r="AB127" s="77"/>
      <c r="AC127" s="20">
        <f t="shared" si="75"/>
        <v>0</v>
      </c>
      <c r="AD127" s="77"/>
      <c r="AE127" s="77">
        <v>0</v>
      </c>
      <c r="AF127" s="77">
        <v>0</v>
      </c>
      <c r="AG127" s="20">
        <f t="shared" si="76"/>
        <v>0</v>
      </c>
      <c r="AH127" s="75">
        <f t="shared" si="77"/>
        <v>0</v>
      </c>
      <c r="AI127" s="33">
        <f t="shared" si="78"/>
        <v>0</v>
      </c>
      <c r="AJ127" s="34">
        <f t="shared" si="73"/>
        <v>0</v>
      </c>
      <c r="AK127" s="109"/>
      <c r="AL127" s="109"/>
      <c r="AM127" s="109"/>
      <c r="AN127" s="109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109"/>
      <c r="BE127" s="109"/>
      <c r="BF127" s="109"/>
      <c r="BG127" s="109"/>
      <c r="BH127" s="109"/>
      <c r="BI127" s="109"/>
      <c r="BJ127" s="109"/>
      <c r="BK127" s="109"/>
      <c r="BL127" s="109"/>
      <c r="BM127" s="109"/>
      <c r="BN127" s="109"/>
    </row>
    <row r="128" spans="1:66" s="110" customFormat="1" hidden="1" outlineLevel="1" x14ac:dyDescent="0.25">
      <c r="A128" s="26">
        <v>21</v>
      </c>
      <c r="B128" s="26"/>
      <c r="C128" s="114"/>
      <c r="D128" s="82"/>
      <c r="E128" s="152"/>
      <c r="F128" s="152"/>
      <c r="G128" s="114"/>
      <c r="H128" s="105"/>
      <c r="I128" s="36"/>
      <c r="J128" s="623"/>
      <c r="K128" s="359"/>
      <c r="L128" s="289"/>
      <c r="M128" s="45"/>
      <c r="N128" s="106"/>
      <c r="O128" s="191"/>
      <c r="P128" s="106"/>
      <c r="Q128" s="188"/>
      <c r="R128" s="31"/>
      <c r="S128" s="77"/>
      <c r="T128" s="77"/>
      <c r="U128" s="274">
        <f t="shared" si="74"/>
        <v>0</v>
      </c>
      <c r="V128" s="359"/>
      <c r="W128" s="77"/>
      <c r="X128" s="77"/>
      <c r="Y128" s="275">
        <f t="shared" si="72"/>
        <v>0</v>
      </c>
      <c r="Z128" s="77"/>
      <c r="AA128" s="77"/>
      <c r="AB128" s="77"/>
      <c r="AC128" s="20">
        <f t="shared" si="75"/>
        <v>0</v>
      </c>
      <c r="AD128" s="77"/>
      <c r="AE128" s="77">
        <v>0</v>
      </c>
      <c r="AF128" s="77">
        <v>0</v>
      </c>
      <c r="AG128" s="20">
        <f t="shared" si="76"/>
        <v>0</v>
      </c>
      <c r="AH128" s="75">
        <f t="shared" si="77"/>
        <v>0</v>
      </c>
      <c r="AI128" s="33">
        <f t="shared" si="78"/>
        <v>0</v>
      </c>
      <c r="AJ128" s="34">
        <f t="shared" si="73"/>
        <v>0</v>
      </c>
      <c r="AK128" s="109"/>
      <c r="AL128" s="109"/>
      <c r="AM128" s="109"/>
      <c r="AN128" s="109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109"/>
      <c r="BE128" s="109"/>
      <c r="BF128" s="109"/>
      <c r="BG128" s="109"/>
      <c r="BH128" s="109"/>
      <c r="BI128" s="109"/>
      <c r="BJ128" s="109"/>
      <c r="BK128" s="109"/>
      <c r="BL128" s="109"/>
      <c r="BM128" s="109"/>
      <c r="BN128" s="109"/>
    </row>
    <row r="129" spans="1:66" s="110" customFormat="1" hidden="1" outlineLevel="1" x14ac:dyDescent="0.25">
      <c r="A129" s="26">
        <v>22</v>
      </c>
      <c r="B129" s="26"/>
      <c r="C129" s="114"/>
      <c r="D129" s="82"/>
      <c r="E129" s="152"/>
      <c r="F129" s="152"/>
      <c r="G129" s="114"/>
      <c r="H129" s="105"/>
      <c r="I129" s="36"/>
      <c r="J129" s="623"/>
      <c r="K129" s="359"/>
      <c r="L129" s="289"/>
      <c r="M129" s="45"/>
      <c r="N129" s="106"/>
      <c r="O129" s="191"/>
      <c r="P129" s="106"/>
      <c r="Q129" s="188"/>
      <c r="R129" s="31"/>
      <c r="S129" s="77"/>
      <c r="T129" s="77"/>
      <c r="U129" s="274">
        <f t="shared" si="74"/>
        <v>0</v>
      </c>
      <c r="V129" s="359"/>
      <c r="W129" s="359"/>
      <c r="X129" s="77"/>
      <c r="Y129" s="275">
        <f t="shared" si="72"/>
        <v>0</v>
      </c>
      <c r="Z129" s="77"/>
      <c r="AA129" s="77"/>
      <c r="AB129" s="77"/>
      <c r="AC129" s="20">
        <f t="shared" si="75"/>
        <v>0</v>
      </c>
      <c r="AD129" s="77"/>
      <c r="AE129" s="77">
        <v>0</v>
      </c>
      <c r="AF129" s="77">
        <v>0</v>
      </c>
      <c r="AG129" s="20">
        <f t="shared" si="76"/>
        <v>0</v>
      </c>
      <c r="AH129" s="75">
        <f t="shared" si="77"/>
        <v>0</v>
      </c>
      <c r="AI129" s="33">
        <f t="shared" si="78"/>
        <v>0</v>
      </c>
      <c r="AJ129" s="34">
        <f t="shared" si="73"/>
        <v>0</v>
      </c>
      <c r="AK129" s="109"/>
      <c r="AL129" s="109"/>
      <c r="AM129" s="109"/>
      <c r="AN129" s="109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109"/>
      <c r="BE129" s="109"/>
      <c r="BF129" s="109"/>
      <c r="BG129" s="109"/>
      <c r="BH129" s="109"/>
      <c r="BI129" s="109"/>
      <c r="BJ129" s="109"/>
      <c r="BK129" s="109"/>
      <c r="BL129" s="109"/>
      <c r="BM129" s="109"/>
      <c r="BN129" s="109"/>
    </row>
    <row r="130" spans="1:66" s="110" customFormat="1" hidden="1" outlineLevel="1" x14ac:dyDescent="0.25">
      <c r="A130" s="26">
        <v>23</v>
      </c>
      <c r="B130" s="26"/>
      <c r="C130" s="114"/>
      <c r="D130" s="82"/>
      <c r="E130" s="152"/>
      <c r="F130" s="152"/>
      <c r="G130" s="114"/>
      <c r="H130" s="105"/>
      <c r="I130" s="36"/>
      <c r="J130" s="623"/>
      <c r="K130" s="359"/>
      <c r="L130" s="289"/>
      <c r="M130" s="45"/>
      <c r="N130" s="106"/>
      <c r="O130" s="191"/>
      <c r="P130" s="106"/>
      <c r="Q130" s="188"/>
      <c r="R130" s="31"/>
      <c r="S130" s="77"/>
      <c r="T130" s="77"/>
      <c r="U130" s="274">
        <f t="shared" si="74"/>
        <v>0</v>
      </c>
      <c r="V130" s="359"/>
      <c r="W130" s="359"/>
      <c r="X130" s="77"/>
      <c r="Y130" s="275">
        <f t="shared" si="72"/>
        <v>0</v>
      </c>
      <c r="Z130" s="77"/>
      <c r="AA130" s="77"/>
      <c r="AB130" s="77"/>
      <c r="AC130" s="20">
        <f t="shared" si="75"/>
        <v>0</v>
      </c>
      <c r="AD130" s="77"/>
      <c r="AE130" s="77">
        <v>0</v>
      </c>
      <c r="AF130" s="77">
        <v>0</v>
      </c>
      <c r="AG130" s="20">
        <f t="shared" si="76"/>
        <v>0</v>
      </c>
      <c r="AH130" s="75">
        <f t="shared" si="77"/>
        <v>0</v>
      </c>
      <c r="AI130" s="33">
        <f t="shared" si="78"/>
        <v>0</v>
      </c>
      <c r="AJ130" s="34">
        <f t="shared" si="73"/>
        <v>0</v>
      </c>
      <c r="AK130" s="109"/>
      <c r="AL130" s="109"/>
      <c r="AM130" s="109"/>
      <c r="AN130" s="109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109"/>
      <c r="BE130" s="109"/>
      <c r="BF130" s="109"/>
      <c r="BG130" s="109"/>
      <c r="BH130" s="109"/>
      <c r="BI130" s="109"/>
      <c r="BJ130" s="109"/>
      <c r="BK130" s="109"/>
      <c r="BL130" s="109"/>
      <c r="BM130" s="109"/>
      <c r="BN130" s="109"/>
    </row>
    <row r="131" spans="1:66" s="110" customFormat="1" hidden="1" outlineLevel="1" x14ac:dyDescent="0.25">
      <c r="A131" s="26">
        <v>24</v>
      </c>
      <c r="B131" s="26"/>
      <c r="C131" s="114"/>
      <c r="D131" s="82"/>
      <c r="E131" s="152"/>
      <c r="F131" s="152"/>
      <c r="G131" s="114"/>
      <c r="H131" s="105"/>
      <c r="I131" s="36"/>
      <c r="J131" s="623"/>
      <c r="K131" s="359"/>
      <c r="L131" s="289"/>
      <c r="M131" s="45"/>
      <c r="N131" s="106"/>
      <c r="O131" s="191"/>
      <c r="P131" s="106"/>
      <c r="Q131" s="188"/>
      <c r="R131" s="31"/>
      <c r="S131" s="77"/>
      <c r="T131" s="77"/>
      <c r="U131" s="274">
        <f t="shared" si="74"/>
        <v>0</v>
      </c>
      <c r="V131" s="359"/>
      <c r="W131" s="77"/>
      <c r="X131" s="77"/>
      <c r="Y131" s="275">
        <f t="shared" si="72"/>
        <v>0</v>
      </c>
      <c r="Z131" s="77"/>
      <c r="AA131" s="77"/>
      <c r="AB131" s="77"/>
      <c r="AC131" s="20">
        <f t="shared" si="75"/>
        <v>0</v>
      </c>
      <c r="AD131" s="77"/>
      <c r="AE131" s="77">
        <v>0</v>
      </c>
      <c r="AF131" s="77">
        <v>0</v>
      </c>
      <c r="AG131" s="20">
        <f t="shared" si="76"/>
        <v>0</v>
      </c>
      <c r="AH131" s="75">
        <f t="shared" si="77"/>
        <v>0</v>
      </c>
      <c r="AI131" s="33">
        <f t="shared" si="78"/>
        <v>0</v>
      </c>
      <c r="AJ131" s="34">
        <f t="shared" si="73"/>
        <v>0</v>
      </c>
      <c r="AK131" s="109"/>
      <c r="AL131" s="109"/>
      <c r="AM131" s="109"/>
      <c r="AN131" s="109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109"/>
      <c r="BE131" s="109"/>
      <c r="BF131" s="109"/>
      <c r="BG131" s="109"/>
      <c r="BH131" s="109"/>
      <c r="BI131" s="109"/>
      <c r="BJ131" s="109"/>
      <c r="BK131" s="109"/>
      <c r="BL131" s="109"/>
      <c r="BM131" s="109"/>
      <c r="BN131" s="109"/>
    </row>
    <row r="132" spans="1:66" s="110" customFormat="1" hidden="1" outlineLevel="1" x14ac:dyDescent="0.25">
      <c r="A132" s="26">
        <v>25</v>
      </c>
      <c r="B132" s="26"/>
      <c r="C132" s="114"/>
      <c r="D132" s="82"/>
      <c r="E132" s="152"/>
      <c r="F132" s="152"/>
      <c r="G132" s="114"/>
      <c r="H132" s="105"/>
      <c r="I132" s="36"/>
      <c r="J132" s="623"/>
      <c r="K132" s="359"/>
      <c r="L132" s="289"/>
      <c r="M132" s="45"/>
      <c r="N132" s="106"/>
      <c r="O132" s="191"/>
      <c r="P132" s="106"/>
      <c r="Q132" s="188"/>
      <c r="R132" s="31"/>
      <c r="S132" s="77"/>
      <c r="T132" s="77"/>
      <c r="U132" s="274">
        <f t="shared" si="74"/>
        <v>0</v>
      </c>
      <c r="V132" s="359"/>
      <c r="W132" s="77"/>
      <c r="X132" s="77"/>
      <c r="Y132" s="275">
        <f t="shared" si="72"/>
        <v>0</v>
      </c>
      <c r="Z132" s="77"/>
      <c r="AA132" s="77"/>
      <c r="AB132" s="77"/>
      <c r="AC132" s="20">
        <f t="shared" si="75"/>
        <v>0</v>
      </c>
      <c r="AD132" s="77"/>
      <c r="AE132" s="77">
        <v>0</v>
      </c>
      <c r="AF132" s="77">
        <v>0</v>
      </c>
      <c r="AG132" s="20">
        <f t="shared" si="76"/>
        <v>0</v>
      </c>
      <c r="AH132" s="75">
        <f t="shared" si="77"/>
        <v>0</v>
      </c>
      <c r="AI132" s="33">
        <f t="shared" si="78"/>
        <v>0</v>
      </c>
      <c r="AJ132" s="34">
        <f t="shared" si="73"/>
        <v>0</v>
      </c>
      <c r="AK132" s="109"/>
      <c r="AL132" s="109"/>
      <c r="AM132" s="109"/>
      <c r="AN132" s="109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109"/>
      <c r="BE132" s="109"/>
      <c r="BF132" s="109"/>
      <c r="BG132" s="109"/>
      <c r="BH132" s="109"/>
      <c r="BI132" s="109"/>
      <c r="BJ132" s="109"/>
      <c r="BK132" s="109"/>
      <c r="BL132" s="109"/>
      <c r="BM132" s="109"/>
      <c r="BN132" s="109"/>
    </row>
    <row r="133" spans="1:66" s="110" customFormat="1" hidden="1" outlineLevel="1" x14ac:dyDescent="0.25">
      <c r="A133" s="26">
        <v>26</v>
      </c>
      <c r="B133" s="26"/>
      <c r="C133" s="114"/>
      <c r="D133" s="82"/>
      <c r="E133" s="152"/>
      <c r="F133" s="152"/>
      <c r="G133" s="114"/>
      <c r="H133" s="105"/>
      <c r="I133" s="36"/>
      <c r="J133" s="623"/>
      <c r="K133" s="359"/>
      <c r="L133" s="289"/>
      <c r="M133" s="45"/>
      <c r="N133" s="106"/>
      <c r="O133" s="191"/>
      <c r="P133" s="106"/>
      <c r="Q133" s="188"/>
      <c r="R133" s="31"/>
      <c r="S133" s="77"/>
      <c r="T133" s="77"/>
      <c r="U133" s="274">
        <f t="shared" si="74"/>
        <v>0</v>
      </c>
      <c r="V133" s="359"/>
      <c r="W133" s="77"/>
      <c r="X133" s="77"/>
      <c r="Y133" s="275">
        <f t="shared" si="72"/>
        <v>0</v>
      </c>
      <c r="Z133" s="77"/>
      <c r="AA133" s="77"/>
      <c r="AB133" s="77"/>
      <c r="AC133" s="20">
        <f t="shared" si="75"/>
        <v>0</v>
      </c>
      <c r="AD133" s="77"/>
      <c r="AE133" s="77">
        <v>0</v>
      </c>
      <c r="AF133" s="77">
        <v>0</v>
      </c>
      <c r="AG133" s="20">
        <f t="shared" si="76"/>
        <v>0</v>
      </c>
      <c r="AH133" s="75">
        <f t="shared" si="77"/>
        <v>0</v>
      </c>
      <c r="AI133" s="33">
        <f t="shared" si="78"/>
        <v>0</v>
      </c>
      <c r="AJ133" s="34">
        <f t="shared" si="73"/>
        <v>0</v>
      </c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109"/>
      <c r="BI133" s="109"/>
      <c r="BJ133" s="109"/>
      <c r="BK133" s="109"/>
      <c r="BL133" s="109"/>
      <c r="BM133" s="109"/>
      <c r="BN133" s="109"/>
    </row>
    <row r="134" spans="1:66" s="110" customFormat="1" hidden="1" outlineLevel="1" x14ac:dyDescent="0.25">
      <c r="A134" s="26">
        <v>27</v>
      </c>
      <c r="B134" s="26"/>
      <c r="C134" s="114"/>
      <c r="D134" s="82"/>
      <c r="E134" s="152"/>
      <c r="F134" s="152"/>
      <c r="G134" s="114"/>
      <c r="H134" s="105"/>
      <c r="I134" s="36"/>
      <c r="J134" s="623"/>
      <c r="K134" s="359"/>
      <c r="L134" s="289"/>
      <c r="M134" s="45"/>
      <c r="N134" s="106"/>
      <c r="O134" s="191"/>
      <c r="P134" s="106"/>
      <c r="Q134" s="188"/>
      <c r="R134" s="31"/>
      <c r="S134" s="77"/>
      <c r="T134" s="77"/>
      <c r="U134" s="274">
        <f t="shared" si="74"/>
        <v>0</v>
      </c>
      <c r="V134" s="359"/>
      <c r="W134" s="77"/>
      <c r="X134" s="77"/>
      <c r="Y134" s="275">
        <f t="shared" si="72"/>
        <v>0</v>
      </c>
      <c r="Z134" s="77"/>
      <c r="AA134" s="77"/>
      <c r="AB134" s="77"/>
      <c r="AC134" s="20">
        <f t="shared" si="75"/>
        <v>0</v>
      </c>
      <c r="AD134" s="77"/>
      <c r="AE134" s="77">
        <v>0</v>
      </c>
      <c r="AF134" s="77">
        <v>0</v>
      </c>
      <c r="AG134" s="20">
        <f t="shared" si="76"/>
        <v>0</v>
      </c>
      <c r="AH134" s="75">
        <f t="shared" si="77"/>
        <v>0</v>
      </c>
      <c r="AI134" s="33">
        <f t="shared" si="78"/>
        <v>0</v>
      </c>
      <c r="AJ134" s="34">
        <f t="shared" si="73"/>
        <v>0</v>
      </c>
      <c r="AK134" s="109"/>
      <c r="AL134" s="109"/>
      <c r="AM134" s="109"/>
      <c r="AN134" s="109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109"/>
      <c r="BE134" s="109"/>
      <c r="BF134" s="109"/>
      <c r="BG134" s="109"/>
      <c r="BH134" s="109"/>
      <c r="BI134" s="109"/>
      <c r="BJ134" s="109"/>
      <c r="BK134" s="109"/>
      <c r="BL134" s="109"/>
      <c r="BM134" s="109"/>
      <c r="BN134" s="109"/>
    </row>
    <row r="135" spans="1:66" s="110" customFormat="1" hidden="1" outlineLevel="1" x14ac:dyDescent="0.25">
      <c r="A135" s="26">
        <v>28</v>
      </c>
      <c r="B135" s="26"/>
      <c r="C135" s="114"/>
      <c r="D135" s="82"/>
      <c r="E135" s="152"/>
      <c r="F135" s="152"/>
      <c r="G135" s="114"/>
      <c r="H135" s="105"/>
      <c r="I135" s="36"/>
      <c r="J135" s="623"/>
      <c r="K135" s="359"/>
      <c r="L135" s="289"/>
      <c r="M135" s="45"/>
      <c r="N135" s="106"/>
      <c r="O135" s="191"/>
      <c r="P135" s="106"/>
      <c r="Q135" s="188"/>
      <c r="R135" s="31"/>
      <c r="S135" s="77"/>
      <c r="T135" s="77"/>
      <c r="U135" s="274">
        <f t="shared" si="74"/>
        <v>0</v>
      </c>
      <c r="V135" s="359"/>
      <c r="W135" s="359"/>
      <c r="X135" s="77"/>
      <c r="Y135" s="275">
        <f t="shared" si="72"/>
        <v>0</v>
      </c>
      <c r="Z135" s="77"/>
      <c r="AA135" s="77"/>
      <c r="AB135" s="77"/>
      <c r="AC135" s="20">
        <f t="shared" si="75"/>
        <v>0</v>
      </c>
      <c r="AD135" s="77"/>
      <c r="AE135" s="77">
        <v>0</v>
      </c>
      <c r="AF135" s="77">
        <v>0</v>
      </c>
      <c r="AG135" s="20">
        <f t="shared" si="76"/>
        <v>0</v>
      </c>
      <c r="AH135" s="75">
        <f t="shared" si="77"/>
        <v>0</v>
      </c>
      <c r="AI135" s="33">
        <f t="shared" si="78"/>
        <v>0</v>
      </c>
      <c r="AJ135" s="34">
        <f t="shared" si="73"/>
        <v>0</v>
      </c>
      <c r="AK135" s="109"/>
      <c r="AL135" s="109"/>
      <c r="AM135" s="109"/>
      <c r="AN135" s="109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109"/>
      <c r="BE135" s="109"/>
      <c r="BF135" s="109"/>
      <c r="BG135" s="109"/>
      <c r="BH135" s="109"/>
      <c r="BI135" s="109"/>
      <c r="BJ135" s="109"/>
      <c r="BK135" s="109"/>
      <c r="BL135" s="109"/>
      <c r="BM135" s="109"/>
      <c r="BN135" s="109"/>
    </row>
    <row r="136" spans="1:66" s="110" customFormat="1" hidden="1" outlineLevel="1" x14ac:dyDescent="0.25">
      <c r="A136" s="26">
        <v>29</v>
      </c>
      <c r="B136" s="26"/>
      <c r="C136" s="114"/>
      <c r="D136" s="82"/>
      <c r="E136" s="152"/>
      <c r="F136" s="152"/>
      <c r="G136" s="114"/>
      <c r="H136" s="105"/>
      <c r="I136" s="36"/>
      <c r="J136" s="623"/>
      <c r="K136" s="359"/>
      <c r="L136" s="289"/>
      <c r="M136" s="45"/>
      <c r="N136" s="106"/>
      <c r="O136" s="191"/>
      <c r="P136" s="106"/>
      <c r="Q136" s="188"/>
      <c r="R136" s="31"/>
      <c r="S136" s="77"/>
      <c r="T136" s="77"/>
      <c r="U136" s="274">
        <f t="shared" si="74"/>
        <v>0</v>
      </c>
      <c r="V136" s="359"/>
      <c r="W136" s="77"/>
      <c r="X136" s="77"/>
      <c r="Y136" s="275">
        <f t="shared" si="72"/>
        <v>0</v>
      </c>
      <c r="Z136" s="77"/>
      <c r="AA136" s="77"/>
      <c r="AB136" s="77"/>
      <c r="AC136" s="20">
        <f t="shared" si="75"/>
        <v>0</v>
      </c>
      <c r="AD136" s="77"/>
      <c r="AE136" s="77">
        <v>0</v>
      </c>
      <c r="AF136" s="77">
        <v>0</v>
      </c>
      <c r="AG136" s="20">
        <f t="shared" si="76"/>
        <v>0</v>
      </c>
      <c r="AH136" s="75">
        <f t="shared" si="77"/>
        <v>0</v>
      </c>
      <c r="AI136" s="33">
        <f t="shared" si="78"/>
        <v>0</v>
      </c>
      <c r="AJ136" s="34">
        <f t="shared" si="73"/>
        <v>0</v>
      </c>
      <c r="AK136" s="109"/>
      <c r="AL136" s="109"/>
      <c r="AM136" s="109"/>
      <c r="AN136" s="109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109"/>
      <c r="BM136" s="109"/>
      <c r="BN136" s="109"/>
    </row>
    <row r="137" spans="1:66" s="110" customFormat="1" hidden="1" outlineLevel="1" x14ac:dyDescent="0.25">
      <c r="A137" s="26">
        <v>30</v>
      </c>
      <c r="B137" s="26"/>
      <c r="C137" s="114"/>
      <c r="D137" s="82"/>
      <c r="E137" s="152"/>
      <c r="F137" s="152"/>
      <c r="G137" s="114"/>
      <c r="H137" s="105"/>
      <c r="I137" s="36"/>
      <c r="J137" s="623"/>
      <c r="K137" s="359"/>
      <c r="L137" s="289"/>
      <c r="M137" s="45"/>
      <c r="N137" s="106"/>
      <c r="O137" s="191"/>
      <c r="P137" s="106"/>
      <c r="Q137" s="188"/>
      <c r="R137" s="31"/>
      <c r="S137" s="77"/>
      <c r="T137" s="77"/>
      <c r="U137" s="274">
        <f t="shared" si="74"/>
        <v>0</v>
      </c>
      <c r="V137" s="359"/>
      <c r="W137" s="77"/>
      <c r="X137" s="77"/>
      <c r="Y137" s="275">
        <f t="shared" si="72"/>
        <v>0</v>
      </c>
      <c r="Z137" s="77"/>
      <c r="AA137" s="77"/>
      <c r="AB137" s="77"/>
      <c r="AC137" s="20">
        <f t="shared" si="75"/>
        <v>0</v>
      </c>
      <c r="AD137" s="77"/>
      <c r="AE137" s="77">
        <v>0</v>
      </c>
      <c r="AF137" s="77">
        <v>0</v>
      </c>
      <c r="AG137" s="20">
        <f t="shared" si="76"/>
        <v>0</v>
      </c>
      <c r="AH137" s="75">
        <f t="shared" si="77"/>
        <v>0</v>
      </c>
      <c r="AI137" s="33">
        <f t="shared" si="78"/>
        <v>0</v>
      </c>
      <c r="AJ137" s="34">
        <f t="shared" si="73"/>
        <v>0</v>
      </c>
      <c r="AK137" s="109"/>
      <c r="AL137" s="109"/>
      <c r="AM137" s="109"/>
      <c r="AN137" s="109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109"/>
      <c r="BE137" s="109"/>
      <c r="BF137" s="109"/>
      <c r="BG137" s="109"/>
      <c r="BH137" s="109"/>
      <c r="BI137" s="109"/>
      <c r="BJ137" s="109"/>
      <c r="BK137" s="109"/>
      <c r="BL137" s="109"/>
      <c r="BM137" s="109"/>
      <c r="BN137" s="109"/>
    </row>
    <row r="138" spans="1:66" s="110" customFormat="1" hidden="1" outlineLevel="1" x14ac:dyDescent="0.25">
      <c r="A138" s="26">
        <v>31</v>
      </c>
      <c r="B138" s="26"/>
      <c r="C138" s="114"/>
      <c r="D138" s="82"/>
      <c r="E138" s="152"/>
      <c r="F138" s="152"/>
      <c r="G138" s="114"/>
      <c r="H138" s="105"/>
      <c r="I138" s="36"/>
      <c r="J138" s="623"/>
      <c r="K138" s="359"/>
      <c r="L138" s="289"/>
      <c r="M138" s="45"/>
      <c r="N138" s="106"/>
      <c r="O138" s="191"/>
      <c r="P138" s="106"/>
      <c r="Q138" s="188"/>
      <c r="R138" s="31"/>
      <c r="S138" s="77"/>
      <c r="T138" s="77"/>
      <c r="U138" s="274">
        <f t="shared" si="74"/>
        <v>0</v>
      </c>
      <c r="V138" s="359"/>
      <c r="W138" s="77"/>
      <c r="X138" s="77"/>
      <c r="Y138" s="275">
        <f t="shared" si="72"/>
        <v>0</v>
      </c>
      <c r="Z138" s="77"/>
      <c r="AA138" s="77"/>
      <c r="AB138" s="77"/>
      <c r="AC138" s="20">
        <f t="shared" si="75"/>
        <v>0</v>
      </c>
      <c r="AD138" s="77"/>
      <c r="AE138" s="77">
        <v>0</v>
      </c>
      <c r="AF138" s="77">
        <v>0</v>
      </c>
      <c r="AG138" s="20">
        <f t="shared" si="76"/>
        <v>0</v>
      </c>
      <c r="AH138" s="75">
        <f t="shared" si="77"/>
        <v>0</v>
      </c>
      <c r="AI138" s="33">
        <f t="shared" si="78"/>
        <v>0</v>
      </c>
      <c r="AJ138" s="34">
        <f t="shared" ref="AJ138:AJ169" si="79">IF(ISERROR(AH138/$AH$784),"-",AH138/$AH$784)</f>
        <v>0</v>
      </c>
      <c r="AK138" s="109"/>
      <c r="AL138" s="109"/>
      <c r="AM138" s="109"/>
      <c r="AN138" s="109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109"/>
      <c r="BE138" s="109"/>
      <c r="BF138" s="109"/>
      <c r="BG138" s="109"/>
      <c r="BH138" s="109"/>
      <c r="BI138" s="109"/>
      <c r="BJ138" s="109"/>
      <c r="BK138" s="109"/>
      <c r="BL138" s="109"/>
      <c r="BM138" s="109"/>
      <c r="BN138" s="109"/>
    </row>
    <row r="139" spans="1:66" s="110" customFormat="1" hidden="1" outlineLevel="1" x14ac:dyDescent="0.25">
      <c r="A139" s="26">
        <v>32</v>
      </c>
      <c r="B139" s="26"/>
      <c r="C139" s="114"/>
      <c r="D139" s="82"/>
      <c r="E139" s="152"/>
      <c r="F139" s="152"/>
      <c r="G139" s="114"/>
      <c r="H139" s="105"/>
      <c r="I139" s="36"/>
      <c r="J139" s="623"/>
      <c r="K139" s="359"/>
      <c r="L139" s="289"/>
      <c r="M139" s="45"/>
      <c r="N139" s="106"/>
      <c r="O139" s="191"/>
      <c r="P139" s="106"/>
      <c r="Q139" s="188"/>
      <c r="R139" s="31"/>
      <c r="S139" s="77"/>
      <c r="T139" s="77"/>
      <c r="U139" s="274">
        <f t="shared" si="74"/>
        <v>0</v>
      </c>
      <c r="V139" s="359"/>
      <c r="W139" s="77"/>
      <c r="X139" s="77"/>
      <c r="Y139" s="275">
        <f t="shared" si="72"/>
        <v>0</v>
      </c>
      <c r="Z139" s="77"/>
      <c r="AA139" s="77"/>
      <c r="AB139" s="77"/>
      <c r="AC139" s="20">
        <f t="shared" si="75"/>
        <v>0</v>
      </c>
      <c r="AD139" s="77"/>
      <c r="AE139" s="77">
        <v>0</v>
      </c>
      <c r="AF139" s="77">
        <v>0</v>
      </c>
      <c r="AG139" s="20">
        <f t="shared" si="76"/>
        <v>0</v>
      </c>
      <c r="AH139" s="75">
        <f t="shared" si="77"/>
        <v>0</v>
      </c>
      <c r="AI139" s="33">
        <f t="shared" si="78"/>
        <v>0</v>
      </c>
      <c r="AJ139" s="34">
        <f t="shared" si="79"/>
        <v>0</v>
      </c>
      <c r="AK139" s="109"/>
      <c r="AL139" s="109"/>
      <c r="AM139" s="109"/>
      <c r="AN139" s="109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109"/>
      <c r="BE139" s="109"/>
      <c r="BF139" s="109"/>
      <c r="BG139" s="109"/>
      <c r="BH139" s="109"/>
      <c r="BI139" s="109"/>
      <c r="BJ139" s="109"/>
      <c r="BK139" s="109"/>
      <c r="BL139" s="109"/>
      <c r="BM139" s="109"/>
      <c r="BN139" s="109"/>
    </row>
    <row r="140" spans="1:66" s="110" customFormat="1" hidden="1" outlineLevel="1" x14ac:dyDescent="0.25">
      <c r="A140" s="26">
        <v>33</v>
      </c>
      <c r="B140" s="26"/>
      <c r="C140" s="114"/>
      <c r="D140" s="82"/>
      <c r="E140" s="152"/>
      <c r="F140" s="152"/>
      <c r="G140" s="114"/>
      <c r="H140" s="105"/>
      <c r="I140" s="36"/>
      <c r="J140" s="623"/>
      <c r="K140" s="359"/>
      <c r="L140" s="289"/>
      <c r="M140" s="45"/>
      <c r="N140" s="106"/>
      <c r="O140" s="191"/>
      <c r="P140" s="106"/>
      <c r="Q140" s="188"/>
      <c r="R140" s="31"/>
      <c r="S140" s="77"/>
      <c r="T140" s="77"/>
      <c r="U140" s="274">
        <f t="shared" si="74"/>
        <v>0</v>
      </c>
      <c r="V140" s="359"/>
      <c r="W140" s="77"/>
      <c r="X140" s="77"/>
      <c r="Y140" s="275">
        <f t="shared" si="72"/>
        <v>0</v>
      </c>
      <c r="Z140" s="77"/>
      <c r="AA140" s="77"/>
      <c r="AB140" s="77"/>
      <c r="AC140" s="20">
        <f t="shared" si="75"/>
        <v>0</v>
      </c>
      <c r="AD140" s="77"/>
      <c r="AE140" s="77">
        <v>0</v>
      </c>
      <c r="AF140" s="77">
        <v>0</v>
      </c>
      <c r="AG140" s="20">
        <f t="shared" si="76"/>
        <v>0</v>
      </c>
      <c r="AH140" s="75">
        <f t="shared" si="77"/>
        <v>0</v>
      </c>
      <c r="AI140" s="33">
        <f t="shared" si="78"/>
        <v>0</v>
      </c>
      <c r="AJ140" s="34">
        <f t="shared" si="79"/>
        <v>0</v>
      </c>
      <c r="AK140" s="109"/>
      <c r="AL140" s="109"/>
      <c r="AM140" s="109"/>
      <c r="AN140" s="109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109"/>
      <c r="BE140" s="109"/>
      <c r="BF140" s="109"/>
      <c r="BG140" s="109"/>
      <c r="BH140" s="109"/>
      <c r="BI140" s="109"/>
      <c r="BJ140" s="109"/>
      <c r="BK140" s="109"/>
      <c r="BL140" s="109"/>
      <c r="BM140" s="109"/>
      <c r="BN140" s="109"/>
    </row>
    <row r="141" spans="1:66" s="110" customFormat="1" hidden="1" outlineLevel="1" x14ac:dyDescent="0.25">
      <c r="A141" s="26">
        <v>34</v>
      </c>
      <c r="B141" s="26"/>
      <c r="C141" s="114"/>
      <c r="D141" s="82"/>
      <c r="E141" s="152"/>
      <c r="F141" s="152"/>
      <c r="G141" s="114"/>
      <c r="H141" s="105"/>
      <c r="I141" s="36"/>
      <c r="J141" s="623"/>
      <c r="K141" s="359"/>
      <c r="L141" s="289"/>
      <c r="M141" s="45"/>
      <c r="N141" s="106"/>
      <c r="O141" s="191"/>
      <c r="P141" s="106"/>
      <c r="Q141" s="188"/>
      <c r="R141" s="31"/>
      <c r="S141" s="77"/>
      <c r="T141" s="77"/>
      <c r="U141" s="274">
        <f t="shared" si="74"/>
        <v>0</v>
      </c>
      <c r="V141" s="359"/>
      <c r="W141" s="77"/>
      <c r="X141" s="77"/>
      <c r="Y141" s="275">
        <f t="shared" si="72"/>
        <v>0</v>
      </c>
      <c r="Z141" s="77"/>
      <c r="AA141" s="77"/>
      <c r="AB141" s="77"/>
      <c r="AC141" s="20">
        <f t="shared" si="75"/>
        <v>0</v>
      </c>
      <c r="AD141" s="77"/>
      <c r="AE141" s="77">
        <v>0</v>
      </c>
      <c r="AF141" s="77">
        <v>0</v>
      </c>
      <c r="AG141" s="20">
        <f t="shared" si="76"/>
        <v>0</v>
      </c>
      <c r="AH141" s="75">
        <f t="shared" si="77"/>
        <v>0</v>
      </c>
      <c r="AI141" s="33">
        <f t="shared" si="78"/>
        <v>0</v>
      </c>
      <c r="AJ141" s="34">
        <f t="shared" si="79"/>
        <v>0</v>
      </c>
      <c r="AK141" s="109"/>
      <c r="AL141" s="109"/>
      <c r="AM141" s="109"/>
      <c r="AN141" s="109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109"/>
      <c r="BE141" s="109"/>
      <c r="BF141" s="109"/>
      <c r="BG141" s="109"/>
      <c r="BH141" s="109"/>
      <c r="BI141" s="109"/>
      <c r="BJ141" s="109"/>
      <c r="BK141" s="109"/>
      <c r="BL141" s="109"/>
      <c r="BM141" s="109"/>
      <c r="BN141" s="109"/>
    </row>
    <row r="142" spans="1:66" s="110" customFormat="1" hidden="1" outlineLevel="1" x14ac:dyDescent="0.25">
      <c r="A142" s="26">
        <v>35</v>
      </c>
      <c r="B142" s="26"/>
      <c r="C142" s="114"/>
      <c r="D142" s="82"/>
      <c r="E142" s="152"/>
      <c r="F142" s="152"/>
      <c r="G142" s="114"/>
      <c r="H142" s="105"/>
      <c r="I142" s="36"/>
      <c r="J142" s="623"/>
      <c r="K142" s="359"/>
      <c r="L142" s="289"/>
      <c r="M142" s="45"/>
      <c r="N142" s="106"/>
      <c r="O142" s="191"/>
      <c r="P142" s="106"/>
      <c r="Q142" s="188"/>
      <c r="R142" s="31"/>
      <c r="S142" s="77"/>
      <c r="T142" s="77"/>
      <c r="U142" s="274">
        <f t="shared" si="74"/>
        <v>0</v>
      </c>
      <c r="V142" s="359"/>
      <c r="W142" s="359"/>
      <c r="X142" s="77"/>
      <c r="Y142" s="275">
        <f t="shared" si="72"/>
        <v>0</v>
      </c>
      <c r="Z142" s="77"/>
      <c r="AA142" s="77"/>
      <c r="AB142" s="77"/>
      <c r="AC142" s="20">
        <f t="shared" si="75"/>
        <v>0</v>
      </c>
      <c r="AD142" s="77"/>
      <c r="AE142" s="77">
        <v>0</v>
      </c>
      <c r="AF142" s="77">
        <v>0</v>
      </c>
      <c r="AG142" s="20">
        <f t="shared" si="76"/>
        <v>0</v>
      </c>
      <c r="AH142" s="75">
        <f t="shared" si="77"/>
        <v>0</v>
      </c>
      <c r="AI142" s="33">
        <f t="shared" si="78"/>
        <v>0</v>
      </c>
      <c r="AJ142" s="34">
        <f t="shared" si="79"/>
        <v>0</v>
      </c>
      <c r="AK142" s="109"/>
      <c r="AL142" s="109"/>
      <c r="AM142" s="109"/>
      <c r="AN142" s="109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109"/>
      <c r="BE142" s="109"/>
      <c r="BF142" s="109"/>
      <c r="BG142" s="109"/>
      <c r="BH142" s="109"/>
      <c r="BI142" s="109"/>
      <c r="BJ142" s="109"/>
      <c r="BK142" s="109"/>
      <c r="BL142" s="109"/>
      <c r="BM142" s="109"/>
      <c r="BN142" s="109"/>
    </row>
    <row r="143" spans="1:66" s="110" customFormat="1" hidden="1" outlineLevel="1" x14ac:dyDescent="0.25">
      <c r="A143" s="26">
        <v>36</v>
      </c>
      <c r="B143" s="26"/>
      <c r="C143" s="114"/>
      <c r="D143" s="82"/>
      <c r="E143" s="152"/>
      <c r="F143" s="152"/>
      <c r="G143" s="114"/>
      <c r="H143" s="105"/>
      <c r="I143" s="36"/>
      <c r="J143" s="623"/>
      <c r="K143" s="359"/>
      <c r="L143" s="289"/>
      <c r="M143" s="45"/>
      <c r="N143" s="106"/>
      <c r="O143" s="191"/>
      <c r="P143" s="106"/>
      <c r="Q143" s="188"/>
      <c r="R143" s="31"/>
      <c r="S143" s="77"/>
      <c r="T143" s="77"/>
      <c r="U143" s="274">
        <f t="shared" si="74"/>
        <v>0</v>
      </c>
      <c r="V143" s="359"/>
      <c r="W143" s="77"/>
      <c r="X143" s="77"/>
      <c r="Y143" s="275">
        <f t="shared" si="72"/>
        <v>0</v>
      </c>
      <c r="Z143" s="77"/>
      <c r="AA143" s="77"/>
      <c r="AB143" s="77"/>
      <c r="AC143" s="20">
        <f t="shared" si="75"/>
        <v>0</v>
      </c>
      <c r="AD143" s="77"/>
      <c r="AE143" s="77">
        <v>0</v>
      </c>
      <c r="AF143" s="77">
        <v>0</v>
      </c>
      <c r="AG143" s="20">
        <f t="shared" si="76"/>
        <v>0</v>
      </c>
      <c r="AH143" s="75">
        <f t="shared" si="77"/>
        <v>0</v>
      </c>
      <c r="AI143" s="33">
        <f t="shared" si="78"/>
        <v>0</v>
      </c>
      <c r="AJ143" s="34">
        <f t="shared" si="79"/>
        <v>0</v>
      </c>
      <c r="AK143" s="109"/>
      <c r="AL143" s="109"/>
      <c r="AM143" s="109"/>
      <c r="AN143" s="109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109"/>
      <c r="BE143" s="109"/>
      <c r="BF143" s="109"/>
      <c r="BG143" s="109"/>
      <c r="BH143" s="109"/>
      <c r="BI143" s="109"/>
      <c r="BJ143" s="109"/>
      <c r="BK143" s="109"/>
      <c r="BL143" s="109"/>
      <c r="BM143" s="109"/>
      <c r="BN143" s="109"/>
    </row>
    <row r="144" spans="1:66" s="110" customFormat="1" hidden="1" outlineLevel="1" x14ac:dyDescent="0.25">
      <c r="A144" s="26">
        <v>37</v>
      </c>
      <c r="B144" s="26"/>
      <c r="C144" s="114"/>
      <c r="D144" s="82"/>
      <c r="E144" s="152"/>
      <c r="F144" s="152"/>
      <c r="G144" s="114"/>
      <c r="H144" s="105"/>
      <c r="I144" s="36"/>
      <c r="J144" s="623"/>
      <c r="K144" s="359"/>
      <c r="L144" s="289"/>
      <c r="M144" s="45"/>
      <c r="N144" s="106"/>
      <c r="O144" s="191"/>
      <c r="P144" s="106"/>
      <c r="Q144" s="188"/>
      <c r="R144" s="31"/>
      <c r="S144" s="77"/>
      <c r="T144" s="77"/>
      <c r="U144" s="274">
        <f t="shared" si="74"/>
        <v>0</v>
      </c>
      <c r="V144" s="359"/>
      <c r="W144" s="359"/>
      <c r="X144" s="77"/>
      <c r="Y144" s="275">
        <f t="shared" si="72"/>
        <v>0</v>
      </c>
      <c r="Z144" s="77"/>
      <c r="AA144" s="77"/>
      <c r="AB144" s="77"/>
      <c r="AC144" s="20">
        <f t="shared" si="75"/>
        <v>0</v>
      </c>
      <c r="AD144" s="77"/>
      <c r="AE144" s="77">
        <v>0</v>
      </c>
      <c r="AF144" s="77">
        <v>0</v>
      </c>
      <c r="AG144" s="20">
        <f t="shared" si="76"/>
        <v>0</v>
      </c>
      <c r="AH144" s="75">
        <f t="shared" si="77"/>
        <v>0</v>
      </c>
      <c r="AI144" s="33">
        <f t="shared" si="78"/>
        <v>0</v>
      </c>
      <c r="AJ144" s="34">
        <f t="shared" si="79"/>
        <v>0</v>
      </c>
      <c r="AK144" s="109"/>
      <c r="AL144" s="109"/>
      <c r="AM144" s="109"/>
      <c r="AN144" s="109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109"/>
      <c r="BE144" s="109"/>
      <c r="BF144" s="109"/>
      <c r="BG144" s="109"/>
      <c r="BH144" s="109"/>
      <c r="BI144" s="109"/>
      <c r="BJ144" s="109"/>
      <c r="BK144" s="109"/>
      <c r="BL144" s="109"/>
      <c r="BM144" s="109"/>
      <c r="BN144" s="109"/>
    </row>
    <row r="145" spans="1:66" s="110" customFormat="1" hidden="1" outlineLevel="1" x14ac:dyDescent="0.25">
      <c r="A145" s="26">
        <v>38</v>
      </c>
      <c r="B145" s="26"/>
      <c r="C145" s="114"/>
      <c r="D145" s="82"/>
      <c r="E145" s="152"/>
      <c r="F145" s="152"/>
      <c r="G145" s="114"/>
      <c r="H145" s="105"/>
      <c r="I145" s="36"/>
      <c r="J145" s="623"/>
      <c r="K145" s="359"/>
      <c r="L145" s="289"/>
      <c r="M145" s="45"/>
      <c r="N145" s="106"/>
      <c r="O145" s="191"/>
      <c r="P145" s="106"/>
      <c r="Q145" s="188"/>
      <c r="R145" s="31"/>
      <c r="S145" s="77"/>
      <c r="T145" s="77"/>
      <c r="U145" s="274">
        <f t="shared" si="74"/>
        <v>0</v>
      </c>
      <c r="V145" s="359"/>
      <c r="W145" s="77"/>
      <c r="X145" s="77"/>
      <c r="Y145" s="275">
        <f t="shared" si="72"/>
        <v>0</v>
      </c>
      <c r="Z145" s="77"/>
      <c r="AA145" s="77"/>
      <c r="AB145" s="77"/>
      <c r="AC145" s="20">
        <f t="shared" si="75"/>
        <v>0</v>
      </c>
      <c r="AD145" s="77"/>
      <c r="AE145" s="77">
        <v>0</v>
      </c>
      <c r="AF145" s="77">
        <v>0</v>
      </c>
      <c r="AG145" s="20">
        <f t="shared" si="76"/>
        <v>0</v>
      </c>
      <c r="AH145" s="75">
        <f t="shared" si="77"/>
        <v>0</v>
      </c>
      <c r="AI145" s="33">
        <f t="shared" si="78"/>
        <v>0</v>
      </c>
      <c r="AJ145" s="34">
        <f t="shared" si="79"/>
        <v>0</v>
      </c>
      <c r="AK145" s="109"/>
      <c r="AL145" s="109"/>
      <c r="AM145" s="109"/>
      <c r="AN145" s="109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109"/>
      <c r="BE145" s="109"/>
      <c r="BF145" s="109"/>
      <c r="BG145" s="109"/>
      <c r="BH145" s="109"/>
      <c r="BI145" s="109"/>
      <c r="BJ145" s="109"/>
      <c r="BK145" s="109"/>
      <c r="BL145" s="109"/>
      <c r="BM145" s="109"/>
      <c r="BN145" s="109"/>
    </row>
    <row r="146" spans="1:66" s="110" customFormat="1" hidden="1" outlineLevel="1" x14ac:dyDescent="0.25">
      <c r="A146" s="26">
        <v>39</v>
      </c>
      <c r="B146" s="26"/>
      <c r="C146" s="114"/>
      <c r="D146" s="82"/>
      <c r="E146" s="152"/>
      <c r="F146" s="152"/>
      <c r="G146" s="114"/>
      <c r="H146" s="105"/>
      <c r="I146" s="36"/>
      <c r="J146" s="623"/>
      <c r="K146" s="359"/>
      <c r="L146" s="289"/>
      <c r="M146" s="45"/>
      <c r="N146" s="106"/>
      <c r="O146" s="191"/>
      <c r="P146" s="106"/>
      <c r="Q146" s="188"/>
      <c r="R146" s="31"/>
      <c r="S146" s="77"/>
      <c r="T146" s="77"/>
      <c r="U146" s="274">
        <f t="shared" si="74"/>
        <v>0</v>
      </c>
      <c r="V146" s="359"/>
      <c r="W146" s="77"/>
      <c r="X146" s="77"/>
      <c r="Y146" s="275">
        <f t="shared" si="72"/>
        <v>0</v>
      </c>
      <c r="Z146" s="77"/>
      <c r="AA146" s="359"/>
      <c r="AB146" s="77"/>
      <c r="AC146" s="20">
        <f t="shared" ref="AC146:AC183" si="80">SUM(Z146:AB146)</f>
        <v>0</v>
      </c>
      <c r="AD146" s="77"/>
      <c r="AE146" s="77">
        <v>0</v>
      </c>
      <c r="AF146" s="77">
        <v>0</v>
      </c>
      <c r="AG146" s="20">
        <f t="shared" ref="AG146:AG183" si="81">SUM(AD146:AF146)</f>
        <v>0</v>
      </c>
      <c r="AH146" s="75">
        <f t="shared" ref="AH146:AH183" si="82">+U146+Y146+AC146+AG146</f>
        <v>0</v>
      </c>
      <c r="AI146" s="33">
        <f t="shared" ref="AI146:AI183" si="83">IF(ISERROR(AH146/$J$105),0,AH146/$J$105)</f>
        <v>0</v>
      </c>
      <c r="AJ146" s="34">
        <f t="shared" si="79"/>
        <v>0</v>
      </c>
      <c r="AK146" s="109"/>
      <c r="AL146" s="109"/>
      <c r="AM146" s="109"/>
      <c r="AN146" s="109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109"/>
      <c r="BE146" s="109"/>
      <c r="BF146" s="109"/>
      <c r="BG146" s="109"/>
      <c r="BH146" s="109"/>
      <c r="BI146" s="109"/>
      <c r="BJ146" s="109"/>
      <c r="BK146" s="109"/>
      <c r="BL146" s="109"/>
      <c r="BM146" s="109"/>
      <c r="BN146" s="109"/>
    </row>
    <row r="147" spans="1:66" s="110" customFormat="1" hidden="1" outlineLevel="1" x14ac:dyDescent="0.25">
      <c r="A147" s="26">
        <v>40</v>
      </c>
      <c r="B147" s="26"/>
      <c r="C147" s="114"/>
      <c r="D147" s="82"/>
      <c r="E147" s="152"/>
      <c r="F147" s="152"/>
      <c r="G147" s="114"/>
      <c r="H147" s="105"/>
      <c r="I147" s="36"/>
      <c r="J147" s="623"/>
      <c r="K147" s="359"/>
      <c r="L147" s="289"/>
      <c r="M147" s="45"/>
      <c r="N147" s="106"/>
      <c r="O147" s="191"/>
      <c r="P147" s="106"/>
      <c r="Q147" s="188"/>
      <c r="R147" s="31"/>
      <c r="S147" s="77"/>
      <c r="T147" s="77"/>
      <c r="U147" s="274">
        <f t="shared" si="74"/>
        <v>0</v>
      </c>
      <c r="V147" s="359"/>
      <c r="W147" s="77"/>
      <c r="X147" s="77"/>
      <c r="Y147" s="275">
        <f t="shared" si="72"/>
        <v>0</v>
      </c>
      <c r="Z147" s="77"/>
      <c r="AA147" s="359"/>
      <c r="AB147" s="77"/>
      <c r="AC147" s="20">
        <f t="shared" si="80"/>
        <v>0</v>
      </c>
      <c r="AD147" s="77"/>
      <c r="AE147" s="77">
        <v>0</v>
      </c>
      <c r="AF147" s="77">
        <v>0</v>
      </c>
      <c r="AG147" s="20">
        <f t="shared" si="81"/>
        <v>0</v>
      </c>
      <c r="AH147" s="75">
        <f t="shared" si="82"/>
        <v>0</v>
      </c>
      <c r="AI147" s="33">
        <f t="shared" si="83"/>
        <v>0</v>
      </c>
      <c r="AJ147" s="34">
        <f t="shared" si="79"/>
        <v>0</v>
      </c>
      <c r="AK147" s="109"/>
      <c r="AL147" s="109"/>
      <c r="AM147" s="109"/>
      <c r="AN147" s="109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109"/>
      <c r="BE147" s="109"/>
      <c r="BF147" s="109"/>
      <c r="BG147" s="109"/>
      <c r="BH147" s="109"/>
      <c r="BI147" s="109"/>
      <c r="BJ147" s="109"/>
      <c r="BK147" s="109"/>
      <c r="BL147" s="109"/>
      <c r="BM147" s="109"/>
      <c r="BN147" s="109"/>
    </row>
    <row r="148" spans="1:66" s="110" customFormat="1" hidden="1" outlineLevel="1" x14ac:dyDescent="0.25">
      <c r="A148" s="26">
        <v>41</v>
      </c>
      <c r="B148" s="26"/>
      <c r="C148" s="114"/>
      <c r="D148" s="82"/>
      <c r="E148" s="152"/>
      <c r="F148" s="152"/>
      <c r="G148" s="114"/>
      <c r="H148" s="105"/>
      <c r="I148" s="36"/>
      <c r="J148" s="623"/>
      <c r="K148" s="359"/>
      <c r="L148" s="289"/>
      <c r="M148" s="45"/>
      <c r="N148" s="106"/>
      <c r="O148" s="191"/>
      <c r="P148" s="106"/>
      <c r="Q148" s="188"/>
      <c r="R148" s="31"/>
      <c r="S148" s="77"/>
      <c r="T148" s="77"/>
      <c r="U148" s="274">
        <f t="shared" si="74"/>
        <v>0</v>
      </c>
      <c r="V148" s="359"/>
      <c r="W148" s="77"/>
      <c r="X148" s="77"/>
      <c r="Y148" s="275">
        <f t="shared" si="72"/>
        <v>0</v>
      </c>
      <c r="Z148" s="77"/>
      <c r="AA148" s="359"/>
      <c r="AB148" s="77"/>
      <c r="AC148" s="20">
        <f t="shared" si="80"/>
        <v>0</v>
      </c>
      <c r="AD148" s="77"/>
      <c r="AE148" s="77">
        <v>0</v>
      </c>
      <c r="AF148" s="77">
        <v>0</v>
      </c>
      <c r="AG148" s="20">
        <f t="shared" si="81"/>
        <v>0</v>
      </c>
      <c r="AH148" s="75">
        <f t="shared" si="82"/>
        <v>0</v>
      </c>
      <c r="AI148" s="33">
        <f t="shared" si="83"/>
        <v>0</v>
      </c>
      <c r="AJ148" s="34">
        <f t="shared" si="79"/>
        <v>0</v>
      </c>
      <c r="AK148" s="109"/>
      <c r="AL148" s="109"/>
      <c r="AM148" s="109"/>
      <c r="AN148" s="109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109"/>
      <c r="BE148" s="109"/>
      <c r="BF148" s="109"/>
      <c r="BG148" s="109"/>
      <c r="BH148" s="109"/>
      <c r="BI148" s="109"/>
      <c r="BJ148" s="109"/>
      <c r="BK148" s="109"/>
      <c r="BL148" s="109"/>
      <c r="BM148" s="109"/>
      <c r="BN148" s="109"/>
    </row>
    <row r="149" spans="1:66" s="110" customFormat="1" hidden="1" outlineLevel="1" x14ac:dyDescent="0.25">
      <c r="A149" s="26">
        <v>42</v>
      </c>
      <c r="B149" s="26"/>
      <c r="C149" s="114"/>
      <c r="D149" s="82"/>
      <c r="E149" s="152"/>
      <c r="F149" s="152"/>
      <c r="G149" s="114"/>
      <c r="H149" s="105"/>
      <c r="I149" s="36"/>
      <c r="J149" s="623"/>
      <c r="K149" s="359"/>
      <c r="L149" s="289"/>
      <c r="M149" s="45"/>
      <c r="N149" s="106"/>
      <c r="O149" s="191"/>
      <c r="P149" s="106"/>
      <c r="Q149" s="188"/>
      <c r="R149" s="31"/>
      <c r="S149" s="77"/>
      <c r="T149" s="77"/>
      <c r="U149" s="274">
        <f t="shared" si="74"/>
        <v>0</v>
      </c>
      <c r="V149" s="359"/>
      <c r="W149" s="77"/>
      <c r="X149" s="77"/>
      <c r="Y149" s="275">
        <f t="shared" si="72"/>
        <v>0</v>
      </c>
      <c r="Z149" s="77"/>
      <c r="AA149" s="359"/>
      <c r="AB149" s="77"/>
      <c r="AC149" s="20">
        <f t="shared" si="80"/>
        <v>0</v>
      </c>
      <c r="AD149" s="77"/>
      <c r="AE149" s="77">
        <v>0</v>
      </c>
      <c r="AF149" s="77">
        <v>0</v>
      </c>
      <c r="AG149" s="20">
        <f t="shared" si="81"/>
        <v>0</v>
      </c>
      <c r="AH149" s="75">
        <f t="shared" si="82"/>
        <v>0</v>
      </c>
      <c r="AI149" s="33">
        <f t="shared" si="83"/>
        <v>0</v>
      </c>
      <c r="AJ149" s="34">
        <f t="shared" si="79"/>
        <v>0</v>
      </c>
      <c r="AK149" s="109"/>
      <c r="AL149" s="109"/>
      <c r="AM149" s="109"/>
      <c r="AN149" s="109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109"/>
      <c r="BM149" s="109"/>
      <c r="BN149" s="109"/>
    </row>
    <row r="150" spans="1:66" s="110" customFormat="1" hidden="1" outlineLevel="1" x14ac:dyDescent="0.25">
      <c r="A150" s="26">
        <v>43</v>
      </c>
      <c r="B150" s="26"/>
      <c r="C150" s="114"/>
      <c r="D150" s="82"/>
      <c r="E150" s="152"/>
      <c r="F150" s="152"/>
      <c r="G150" s="114"/>
      <c r="H150" s="105"/>
      <c r="I150" s="36"/>
      <c r="J150" s="623"/>
      <c r="K150" s="359"/>
      <c r="L150" s="289"/>
      <c r="M150" s="45"/>
      <c r="N150" s="106"/>
      <c r="O150" s="191"/>
      <c r="P150" s="106"/>
      <c r="Q150" s="188"/>
      <c r="R150" s="31"/>
      <c r="S150" s="77"/>
      <c r="T150" s="77"/>
      <c r="U150" s="274">
        <f t="shared" si="74"/>
        <v>0</v>
      </c>
      <c r="V150" s="359"/>
      <c r="W150" s="77"/>
      <c r="X150" s="77"/>
      <c r="Y150" s="275">
        <f t="shared" si="72"/>
        <v>0</v>
      </c>
      <c r="Z150" s="77"/>
      <c r="AA150" s="359"/>
      <c r="AB150" s="77"/>
      <c r="AC150" s="20">
        <f t="shared" si="80"/>
        <v>0</v>
      </c>
      <c r="AD150" s="77"/>
      <c r="AE150" s="77">
        <v>0</v>
      </c>
      <c r="AF150" s="77">
        <v>0</v>
      </c>
      <c r="AG150" s="20">
        <f t="shared" si="81"/>
        <v>0</v>
      </c>
      <c r="AH150" s="75">
        <f t="shared" si="82"/>
        <v>0</v>
      </c>
      <c r="AI150" s="33">
        <f t="shared" si="83"/>
        <v>0</v>
      </c>
      <c r="AJ150" s="34">
        <f t="shared" si="79"/>
        <v>0</v>
      </c>
      <c r="AK150" s="109"/>
      <c r="AL150" s="109"/>
      <c r="AM150" s="109"/>
      <c r="AN150" s="109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109"/>
      <c r="BM150" s="109"/>
      <c r="BN150" s="109"/>
    </row>
    <row r="151" spans="1:66" s="110" customFormat="1" hidden="1" outlineLevel="1" x14ac:dyDescent="0.25">
      <c r="A151" s="26">
        <v>44</v>
      </c>
      <c r="B151" s="26"/>
      <c r="C151" s="114"/>
      <c r="D151" s="82"/>
      <c r="E151" s="152"/>
      <c r="F151" s="152"/>
      <c r="G151" s="114"/>
      <c r="H151" s="105"/>
      <c r="I151" s="36"/>
      <c r="J151" s="623"/>
      <c r="K151" s="359"/>
      <c r="L151" s="289"/>
      <c r="M151" s="45"/>
      <c r="N151" s="106"/>
      <c r="O151" s="191"/>
      <c r="P151" s="106"/>
      <c r="Q151" s="188"/>
      <c r="R151" s="31"/>
      <c r="S151" s="77"/>
      <c r="T151" s="77"/>
      <c r="U151" s="274">
        <f t="shared" si="74"/>
        <v>0</v>
      </c>
      <c r="V151" s="359"/>
      <c r="W151" s="77"/>
      <c r="X151" s="77"/>
      <c r="Y151" s="275">
        <f t="shared" si="72"/>
        <v>0</v>
      </c>
      <c r="Z151" s="77"/>
      <c r="AA151" s="359"/>
      <c r="AB151" s="77"/>
      <c r="AC151" s="20">
        <f t="shared" si="80"/>
        <v>0</v>
      </c>
      <c r="AD151" s="77"/>
      <c r="AE151" s="77">
        <v>0</v>
      </c>
      <c r="AF151" s="77">
        <v>0</v>
      </c>
      <c r="AG151" s="20">
        <f t="shared" si="81"/>
        <v>0</v>
      </c>
      <c r="AH151" s="75">
        <f t="shared" si="82"/>
        <v>0</v>
      </c>
      <c r="AI151" s="33">
        <f t="shared" si="83"/>
        <v>0</v>
      </c>
      <c r="AJ151" s="34">
        <f t="shared" si="79"/>
        <v>0</v>
      </c>
      <c r="AK151" s="109"/>
      <c r="AL151" s="109"/>
      <c r="AM151" s="109"/>
      <c r="AN151" s="109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109"/>
      <c r="BE151" s="109"/>
      <c r="BF151" s="109"/>
      <c r="BG151" s="109"/>
      <c r="BH151" s="109"/>
      <c r="BI151" s="109"/>
      <c r="BJ151" s="109"/>
      <c r="BK151" s="109"/>
      <c r="BL151" s="109"/>
      <c r="BM151" s="109"/>
      <c r="BN151" s="109"/>
    </row>
    <row r="152" spans="1:66" s="110" customFormat="1" hidden="1" outlineLevel="1" x14ac:dyDescent="0.25">
      <c r="A152" s="26">
        <v>45</v>
      </c>
      <c r="B152" s="26"/>
      <c r="C152" s="114"/>
      <c r="D152" s="82"/>
      <c r="E152" s="152"/>
      <c r="F152" s="152"/>
      <c r="G152" s="114"/>
      <c r="H152" s="105"/>
      <c r="I152" s="36"/>
      <c r="J152" s="623"/>
      <c r="K152" s="359"/>
      <c r="L152" s="289"/>
      <c r="M152" s="45"/>
      <c r="N152" s="106"/>
      <c r="O152" s="191"/>
      <c r="P152" s="106"/>
      <c r="Q152" s="188"/>
      <c r="R152" s="31"/>
      <c r="S152" s="77"/>
      <c r="T152" s="77"/>
      <c r="U152" s="274">
        <f t="shared" si="74"/>
        <v>0</v>
      </c>
      <c r="V152" s="359"/>
      <c r="W152" s="77"/>
      <c r="X152" s="77"/>
      <c r="Y152" s="275">
        <f t="shared" ref="Y152:Y183" si="84">SUM(V152:X152)</f>
        <v>0</v>
      </c>
      <c r="Z152" s="77"/>
      <c r="AA152" s="359"/>
      <c r="AB152" s="77"/>
      <c r="AC152" s="20">
        <f t="shared" si="80"/>
        <v>0</v>
      </c>
      <c r="AD152" s="77"/>
      <c r="AE152" s="77">
        <v>0</v>
      </c>
      <c r="AF152" s="77">
        <v>0</v>
      </c>
      <c r="AG152" s="20">
        <f t="shared" si="81"/>
        <v>0</v>
      </c>
      <c r="AH152" s="75">
        <f t="shared" si="82"/>
        <v>0</v>
      </c>
      <c r="AI152" s="33">
        <f t="shared" si="83"/>
        <v>0</v>
      </c>
      <c r="AJ152" s="34">
        <f t="shared" si="79"/>
        <v>0</v>
      </c>
      <c r="AK152" s="109"/>
      <c r="AL152" s="109"/>
      <c r="AM152" s="109"/>
      <c r="AN152" s="109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109"/>
      <c r="BM152" s="109"/>
      <c r="BN152" s="109"/>
    </row>
    <row r="153" spans="1:66" s="110" customFormat="1" hidden="1" outlineLevel="1" x14ac:dyDescent="0.25">
      <c r="A153" s="26">
        <v>46</v>
      </c>
      <c r="B153" s="26"/>
      <c r="C153" s="114"/>
      <c r="D153" s="82"/>
      <c r="E153" s="152"/>
      <c r="F153" s="152"/>
      <c r="G153" s="114"/>
      <c r="H153" s="105"/>
      <c r="I153" s="36"/>
      <c r="J153" s="623"/>
      <c r="K153" s="359"/>
      <c r="L153" s="289"/>
      <c r="M153" s="45"/>
      <c r="N153" s="106"/>
      <c r="O153" s="191"/>
      <c r="P153" s="106"/>
      <c r="Q153" s="188"/>
      <c r="R153" s="31"/>
      <c r="S153" s="77"/>
      <c r="T153" s="77"/>
      <c r="U153" s="274">
        <f t="shared" si="74"/>
        <v>0</v>
      </c>
      <c r="V153" s="359"/>
      <c r="W153" s="77"/>
      <c r="X153" s="77"/>
      <c r="Y153" s="275">
        <f t="shared" si="84"/>
        <v>0</v>
      </c>
      <c r="Z153" s="77"/>
      <c r="AA153" s="359"/>
      <c r="AB153" s="77"/>
      <c r="AC153" s="20">
        <f t="shared" si="80"/>
        <v>0</v>
      </c>
      <c r="AD153" s="77"/>
      <c r="AE153" s="77">
        <v>0</v>
      </c>
      <c r="AF153" s="77">
        <v>0</v>
      </c>
      <c r="AG153" s="20">
        <f t="shared" si="81"/>
        <v>0</v>
      </c>
      <c r="AH153" s="75">
        <f t="shared" si="82"/>
        <v>0</v>
      </c>
      <c r="AI153" s="33">
        <f t="shared" si="83"/>
        <v>0</v>
      </c>
      <c r="AJ153" s="34">
        <f t="shared" si="79"/>
        <v>0</v>
      </c>
      <c r="AK153" s="109"/>
      <c r="AL153" s="109"/>
      <c r="AM153" s="109"/>
      <c r="AN153" s="109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109"/>
      <c r="BM153" s="109"/>
      <c r="BN153" s="109"/>
    </row>
    <row r="154" spans="1:66" s="110" customFormat="1" hidden="1" outlineLevel="1" x14ac:dyDescent="0.25">
      <c r="A154" s="26">
        <v>47</v>
      </c>
      <c r="B154" s="26"/>
      <c r="C154" s="114"/>
      <c r="D154" s="82"/>
      <c r="E154" s="152"/>
      <c r="F154" s="152"/>
      <c r="G154" s="114"/>
      <c r="H154" s="105"/>
      <c r="I154" s="36"/>
      <c r="J154" s="623"/>
      <c r="K154" s="359"/>
      <c r="L154" s="289"/>
      <c r="M154" s="45"/>
      <c r="N154" s="106"/>
      <c r="O154" s="191"/>
      <c r="P154" s="106"/>
      <c r="Q154" s="188"/>
      <c r="R154" s="31"/>
      <c r="S154" s="77"/>
      <c r="T154" s="77"/>
      <c r="U154" s="274">
        <f t="shared" si="74"/>
        <v>0</v>
      </c>
      <c r="V154" s="359"/>
      <c r="W154" s="77"/>
      <c r="X154" s="77"/>
      <c r="Y154" s="275">
        <f t="shared" si="84"/>
        <v>0</v>
      </c>
      <c r="Z154" s="77"/>
      <c r="AA154" s="359"/>
      <c r="AB154" s="77"/>
      <c r="AC154" s="20">
        <f t="shared" si="80"/>
        <v>0</v>
      </c>
      <c r="AD154" s="77"/>
      <c r="AE154" s="77">
        <v>0</v>
      </c>
      <c r="AF154" s="77">
        <v>0</v>
      </c>
      <c r="AG154" s="20">
        <f t="shared" si="81"/>
        <v>0</v>
      </c>
      <c r="AH154" s="75">
        <f t="shared" si="82"/>
        <v>0</v>
      </c>
      <c r="AI154" s="33">
        <f t="shared" si="83"/>
        <v>0</v>
      </c>
      <c r="AJ154" s="34">
        <f t="shared" si="79"/>
        <v>0</v>
      </c>
      <c r="AK154" s="109"/>
      <c r="AL154" s="109"/>
      <c r="AM154" s="109"/>
      <c r="AN154" s="109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109"/>
      <c r="BE154" s="109"/>
      <c r="BF154" s="109"/>
      <c r="BG154" s="109"/>
      <c r="BH154" s="109"/>
      <c r="BI154" s="109"/>
      <c r="BJ154" s="109"/>
      <c r="BK154" s="109"/>
      <c r="BL154" s="109"/>
      <c r="BM154" s="109"/>
      <c r="BN154" s="109"/>
    </row>
    <row r="155" spans="1:66" s="110" customFormat="1" hidden="1" outlineLevel="1" x14ac:dyDescent="0.25">
      <c r="A155" s="26">
        <v>48</v>
      </c>
      <c r="B155" s="26"/>
      <c r="C155" s="114"/>
      <c r="D155" s="82"/>
      <c r="E155" s="152"/>
      <c r="F155" s="152"/>
      <c r="G155" s="114"/>
      <c r="H155" s="105"/>
      <c r="I155" s="36"/>
      <c r="J155" s="623"/>
      <c r="K155" s="359"/>
      <c r="L155" s="289"/>
      <c r="M155" s="45"/>
      <c r="N155" s="106"/>
      <c r="O155" s="191"/>
      <c r="P155" s="106"/>
      <c r="Q155" s="188"/>
      <c r="R155" s="31"/>
      <c r="S155" s="77"/>
      <c r="T155" s="77"/>
      <c r="U155" s="274">
        <f t="shared" si="74"/>
        <v>0</v>
      </c>
      <c r="V155" s="359"/>
      <c r="W155" s="77"/>
      <c r="X155" s="77"/>
      <c r="Y155" s="275">
        <f t="shared" si="84"/>
        <v>0</v>
      </c>
      <c r="Z155" s="77"/>
      <c r="AA155" s="359"/>
      <c r="AB155" s="77"/>
      <c r="AC155" s="20">
        <f t="shared" si="80"/>
        <v>0</v>
      </c>
      <c r="AD155" s="77"/>
      <c r="AE155" s="77">
        <v>0</v>
      </c>
      <c r="AF155" s="77">
        <v>0</v>
      </c>
      <c r="AG155" s="20">
        <f t="shared" si="81"/>
        <v>0</v>
      </c>
      <c r="AH155" s="75">
        <f t="shared" si="82"/>
        <v>0</v>
      </c>
      <c r="AI155" s="33">
        <f t="shared" si="83"/>
        <v>0</v>
      </c>
      <c r="AJ155" s="34">
        <f t="shared" si="79"/>
        <v>0</v>
      </c>
      <c r="AK155" s="109"/>
      <c r="AL155" s="109"/>
      <c r="AM155" s="109"/>
      <c r="AN155" s="109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109"/>
      <c r="BE155" s="109"/>
      <c r="BF155" s="109"/>
      <c r="BG155" s="109"/>
      <c r="BH155" s="109"/>
      <c r="BI155" s="109"/>
      <c r="BJ155" s="109"/>
      <c r="BK155" s="109"/>
      <c r="BL155" s="109"/>
      <c r="BM155" s="109"/>
      <c r="BN155" s="109"/>
    </row>
    <row r="156" spans="1:66" s="110" customFormat="1" hidden="1" outlineLevel="1" x14ac:dyDescent="0.25">
      <c r="A156" s="26">
        <v>49</v>
      </c>
      <c r="B156" s="26"/>
      <c r="C156" s="114"/>
      <c r="D156" s="82"/>
      <c r="E156" s="152"/>
      <c r="F156" s="152"/>
      <c r="G156" s="114"/>
      <c r="H156" s="105"/>
      <c r="I156" s="36"/>
      <c r="J156" s="623"/>
      <c r="K156" s="359"/>
      <c r="L156" s="289"/>
      <c r="M156" s="45"/>
      <c r="N156" s="106"/>
      <c r="O156" s="191"/>
      <c r="P156" s="106"/>
      <c r="Q156" s="188"/>
      <c r="R156" s="31"/>
      <c r="S156" s="77"/>
      <c r="T156" s="77"/>
      <c r="U156" s="274">
        <f t="shared" si="74"/>
        <v>0</v>
      </c>
      <c r="V156" s="359"/>
      <c r="W156" s="77"/>
      <c r="X156" s="77"/>
      <c r="Y156" s="275">
        <f t="shared" si="84"/>
        <v>0</v>
      </c>
      <c r="Z156" s="77"/>
      <c r="AA156" s="359"/>
      <c r="AB156" s="77"/>
      <c r="AC156" s="20">
        <f t="shared" si="80"/>
        <v>0</v>
      </c>
      <c r="AD156" s="77"/>
      <c r="AE156" s="77">
        <v>0</v>
      </c>
      <c r="AF156" s="77">
        <v>0</v>
      </c>
      <c r="AG156" s="20">
        <f t="shared" si="81"/>
        <v>0</v>
      </c>
      <c r="AH156" s="75">
        <f t="shared" si="82"/>
        <v>0</v>
      </c>
      <c r="AI156" s="33">
        <f t="shared" si="83"/>
        <v>0</v>
      </c>
      <c r="AJ156" s="34">
        <f t="shared" si="79"/>
        <v>0</v>
      </c>
      <c r="AK156" s="109"/>
      <c r="AL156" s="109"/>
      <c r="AM156" s="109"/>
      <c r="AN156" s="109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109"/>
      <c r="BE156" s="109"/>
      <c r="BF156" s="109"/>
      <c r="BG156" s="109"/>
      <c r="BH156" s="109"/>
      <c r="BI156" s="109"/>
      <c r="BJ156" s="109"/>
      <c r="BK156" s="109"/>
      <c r="BL156" s="109"/>
      <c r="BM156" s="109"/>
      <c r="BN156" s="109"/>
    </row>
    <row r="157" spans="1:66" s="110" customFormat="1" hidden="1" outlineLevel="1" x14ac:dyDescent="0.25">
      <c r="A157" s="26">
        <v>50</v>
      </c>
      <c r="B157" s="26"/>
      <c r="C157" s="114"/>
      <c r="D157" s="82"/>
      <c r="E157" s="152"/>
      <c r="F157" s="152"/>
      <c r="G157" s="114"/>
      <c r="H157" s="105"/>
      <c r="I157" s="36"/>
      <c r="J157" s="623"/>
      <c r="K157" s="359"/>
      <c r="L157" s="289"/>
      <c r="M157" s="45"/>
      <c r="N157" s="106"/>
      <c r="O157" s="191"/>
      <c r="P157" s="106"/>
      <c r="Q157" s="188"/>
      <c r="R157" s="31"/>
      <c r="S157" s="77"/>
      <c r="T157" s="77"/>
      <c r="U157" s="274">
        <f t="shared" si="74"/>
        <v>0</v>
      </c>
      <c r="V157" s="359"/>
      <c r="W157" s="77"/>
      <c r="X157" s="77"/>
      <c r="Y157" s="275">
        <f t="shared" si="84"/>
        <v>0</v>
      </c>
      <c r="Z157" s="77"/>
      <c r="AA157" s="359"/>
      <c r="AB157" s="77"/>
      <c r="AC157" s="20">
        <f t="shared" si="80"/>
        <v>0</v>
      </c>
      <c r="AD157" s="77"/>
      <c r="AE157" s="77">
        <v>0</v>
      </c>
      <c r="AF157" s="77">
        <v>0</v>
      </c>
      <c r="AG157" s="20">
        <f t="shared" si="81"/>
        <v>0</v>
      </c>
      <c r="AH157" s="75">
        <f t="shared" si="82"/>
        <v>0</v>
      </c>
      <c r="AI157" s="33">
        <f t="shared" si="83"/>
        <v>0</v>
      </c>
      <c r="AJ157" s="34">
        <f t="shared" si="79"/>
        <v>0</v>
      </c>
      <c r="AK157" s="109"/>
      <c r="AL157" s="109"/>
      <c r="AM157" s="109"/>
      <c r="AN157" s="109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109"/>
      <c r="BE157" s="109"/>
      <c r="BF157" s="109"/>
      <c r="BG157" s="109"/>
      <c r="BH157" s="109"/>
      <c r="BI157" s="109"/>
      <c r="BJ157" s="109"/>
      <c r="BK157" s="109"/>
      <c r="BL157" s="109"/>
      <c r="BM157" s="109"/>
      <c r="BN157" s="109"/>
    </row>
    <row r="158" spans="1:66" s="110" customFormat="1" hidden="1" outlineLevel="1" x14ac:dyDescent="0.25">
      <c r="A158" s="26">
        <v>51</v>
      </c>
      <c r="B158" s="26"/>
      <c r="C158" s="114"/>
      <c r="D158" s="82"/>
      <c r="E158" s="152"/>
      <c r="F158" s="152"/>
      <c r="G158" s="114"/>
      <c r="H158" s="105"/>
      <c r="I158" s="36"/>
      <c r="J158" s="623"/>
      <c r="K158" s="359"/>
      <c r="L158" s="289"/>
      <c r="M158" s="45"/>
      <c r="N158" s="106"/>
      <c r="O158" s="191"/>
      <c r="P158" s="106"/>
      <c r="Q158" s="188"/>
      <c r="R158" s="31"/>
      <c r="S158" s="77"/>
      <c r="T158" s="77"/>
      <c r="U158" s="274">
        <f t="shared" si="74"/>
        <v>0</v>
      </c>
      <c r="V158" s="359"/>
      <c r="W158" s="77"/>
      <c r="X158" s="77"/>
      <c r="Y158" s="275">
        <f t="shared" si="84"/>
        <v>0</v>
      </c>
      <c r="Z158" s="77"/>
      <c r="AA158" s="359"/>
      <c r="AB158" s="77"/>
      <c r="AC158" s="20">
        <f t="shared" si="80"/>
        <v>0</v>
      </c>
      <c r="AD158" s="77"/>
      <c r="AE158" s="77">
        <v>0</v>
      </c>
      <c r="AF158" s="77">
        <v>0</v>
      </c>
      <c r="AG158" s="20">
        <f t="shared" si="81"/>
        <v>0</v>
      </c>
      <c r="AH158" s="75">
        <f t="shared" si="82"/>
        <v>0</v>
      </c>
      <c r="AI158" s="33">
        <f t="shared" si="83"/>
        <v>0</v>
      </c>
      <c r="AJ158" s="34">
        <f t="shared" si="79"/>
        <v>0</v>
      </c>
      <c r="AK158" s="109"/>
      <c r="AL158" s="109"/>
      <c r="AM158" s="10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</row>
    <row r="159" spans="1:66" s="110" customFormat="1" hidden="1" outlineLevel="1" x14ac:dyDescent="0.25">
      <c r="A159" s="26">
        <v>52</v>
      </c>
      <c r="B159" s="26"/>
      <c r="C159" s="114"/>
      <c r="D159" s="82"/>
      <c r="E159" s="152"/>
      <c r="F159" s="152"/>
      <c r="G159" s="114"/>
      <c r="H159" s="105"/>
      <c r="I159" s="36"/>
      <c r="J159" s="623"/>
      <c r="K159" s="359"/>
      <c r="L159" s="289"/>
      <c r="M159" s="45"/>
      <c r="N159" s="106"/>
      <c r="O159" s="191"/>
      <c r="P159" s="106"/>
      <c r="Q159" s="188"/>
      <c r="R159" s="31"/>
      <c r="S159" s="77"/>
      <c r="T159" s="77"/>
      <c r="U159" s="274">
        <f t="shared" si="74"/>
        <v>0</v>
      </c>
      <c r="V159" s="359"/>
      <c r="W159" s="77"/>
      <c r="X159" s="77"/>
      <c r="Y159" s="275">
        <f t="shared" si="84"/>
        <v>0</v>
      </c>
      <c r="Z159" s="77"/>
      <c r="AA159" s="359"/>
      <c r="AB159" s="77"/>
      <c r="AC159" s="20">
        <f t="shared" si="80"/>
        <v>0</v>
      </c>
      <c r="AD159" s="77"/>
      <c r="AE159" s="77">
        <v>0</v>
      </c>
      <c r="AF159" s="77">
        <v>0</v>
      </c>
      <c r="AG159" s="20">
        <f t="shared" si="81"/>
        <v>0</v>
      </c>
      <c r="AH159" s="75">
        <f t="shared" si="82"/>
        <v>0</v>
      </c>
      <c r="AI159" s="33">
        <f t="shared" si="83"/>
        <v>0</v>
      </c>
      <c r="AJ159" s="34">
        <f t="shared" si="79"/>
        <v>0</v>
      </c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109"/>
      <c r="BI159" s="109"/>
      <c r="BJ159" s="109"/>
      <c r="BK159" s="109"/>
      <c r="BL159" s="109"/>
      <c r="BM159" s="109"/>
      <c r="BN159" s="109"/>
    </row>
    <row r="160" spans="1:66" s="110" customFormat="1" hidden="1" outlineLevel="1" x14ac:dyDescent="0.25">
      <c r="A160" s="26">
        <v>53</v>
      </c>
      <c r="B160" s="26"/>
      <c r="C160" s="114"/>
      <c r="D160" s="82"/>
      <c r="E160" s="152"/>
      <c r="F160" s="152"/>
      <c r="G160" s="114"/>
      <c r="H160" s="105"/>
      <c r="I160" s="36"/>
      <c r="J160" s="623"/>
      <c r="K160" s="359"/>
      <c r="L160" s="289"/>
      <c r="M160" s="45"/>
      <c r="N160" s="106"/>
      <c r="O160" s="191"/>
      <c r="P160" s="106"/>
      <c r="Q160" s="188"/>
      <c r="R160" s="31"/>
      <c r="S160" s="77"/>
      <c r="T160" s="77"/>
      <c r="U160" s="274">
        <f t="shared" si="74"/>
        <v>0</v>
      </c>
      <c r="V160" s="359"/>
      <c r="W160" s="77"/>
      <c r="X160" s="77"/>
      <c r="Y160" s="275">
        <f t="shared" si="84"/>
        <v>0</v>
      </c>
      <c r="Z160" s="77"/>
      <c r="AA160" s="359"/>
      <c r="AB160" s="77"/>
      <c r="AC160" s="20">
        <f t="shared" si="80"/>
        <v>0</v>
      </c>
      <c r="AD160" s="77"/>
      <c r="AE160" s="77">
        <v>0</v>
      </c>
      <c r="AF160" s="77">
        <v>0</v>
      </c>
      <c r="AG160" s="20">
        <f t="shared" si="81"/>
        <v>0</v>
      </c>
      <c r="AH160" s="75">
        <f t="shared" si="82"/>
        <v>0</v>
      </c>
      <c r="AI160" s="33">
        <f t="shared" si="83"/>
        <v>0</v>
      </c>
      <c r="AJ160" s="34">
        <f t="shared" si="79"/>
        <v>0</v>
      </c>
      <c r="AK160" s="109"/>
      <c r="AL160" s="109"/>
      <c r="AM160" s="109"/>
      <c r="AN160" s="109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109"/>
      <c r="BE160" s="109"/>
      <c r="BF160" s="109"/>
      <c r="BG160" s="109"/>
      <c r="BH160" s="109"/>
      <c r="BI160" s="109"/>
      <c r="BJ160" s="109"/>
      <c r="BK160" s="109"/>
      <c r="BL160" s="109"/>
      <c r="BM160" s="109"/>
      <c r="BN160" s="109"/>
    </row>
    <row r="161" spans="1:66" s="110" customFormat="1" hidden="1" outlineLevel="1" x14ac:dyDescent="0.25">
      <c r="A161" s="26">
        <v>54</v>
      </c>
      <c r="B161" s="26"/>
      <c r="C161" s="114"/>
      <c r="D161" s="82"/>
      <c r="E161" s="152"/>
      <c r="F161" s="152"/>
      <c r="G161" s="114"/>
      <c r="H161" s="105"/>
      <c r="I161" s="36"/>
      <c r="J161" s="623"/>
      <c r="K161" s="359"/>
      <c r="L161" s="289"/>
      <c r="M161" s="45"/>
      <c r="N161" s="106"/>
      <c r="O161" s="191"/>
      <c r="P161" s="106"/>
      <c r="Q161" s="188"/>
      <c r="R161" s="31"/>
      <c r="S161" s="77"/>
      <c r="T161" s="77"/>
      <c r="U161" s="274">
        <f t="shared" si="74"/>
        <v>0</v>
      </c>
      <c r="V161" s="359"/>
      <c r="W161" s="77"/>
      <c r="X161" s="77"/>
      <c r="Y161" s="275">
        <f t="shared" si="84"/>
        <v>0</v>
      </c>
      <c r="Z161" s="77"/>
      <c r="AA161" s="359"/>
      <c r="AB161" s="77"/>
      <c r="AC161" s="20">
        <f t="shared" si="80"/>
        <v>0</v>
      </c>
      <c r="AD161" s="77"/>
      <c r="AE161" s="77">
        <v>0</v>
      </c>
      <c r="AF161" s="77">
        <v>0</v>
      </c>
      <c r="AG161" s="20">
        <f t="shared" si="81"/>
        <v>0</v>
      </c>
      <c r="AH161" s="75">
        <f t="shared" si="82"/>
        <v>0</v>
      </c>
      <c r="AI161" s="33">
        <f t="shared" si="83"/>
        <v>0</v>
      </c>
      <c r="AJ161" s="34">
        <f t="shared" si="79"/>
        <v>0</v>
      </c>
      <c r="AK161" s="109"/>
      <c r="AL161" s="109"/>
      <c r="AM161" s="109"/>
      <c r="AN161" s="109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109"/>
      <c r="BE161" s="109"/>
      <c r="BF161" s="109"/>
      <c r="BG161" s="109"/>
      <c r="BH161" s="109"/>
      <c r="BI161" s="109"/>
      <c r="BJ161" s="109"/>
      <c r="BK161" s="109"/>
      <c r="BL161" s="109"/>
      <c r="BM161" s="109"/>
      <c r="BN161" s="109"/>
    </row>
    <row r="162" spans="1:66" s="110" customFormat="1" hidden="1" outlineLevel="1" x14ac:dyDescent="0.25">
      <c r="A162" s="26">
        <v>55</v>
      </c>
      <c r="B162" s="26"/>
      <c r="C162" s="114"/>
      <c r="D162" s="82"/>
      <c r="E162" s="152"/>
      <c r="F162" s="152"/>
      <c r="G162" s="114"/>
      <c r="H162" s="105"/>
      <c r="I162" s="36"/>
      <c r="J162" s="623"/>
      <c r="K162" s="359"/>
      <c r="L162" s="289"/>
      <c r="M162" s="45"/>
      <c r="N162" s="106"/>
      <c r="O162" s="191"/>
      <c r="P162" s="106"/>
      <c r="Q162" s="188"/>
      <c r="R162" s="31"/>
      <c r="S162" s="77"/>
      <c r="T162" s="77"/>
      <c r="U162" s="274">
        <f t="shared" si="74"/>
        <v>0</v>
      </c>
      <c r="V162" s="359"/>
      <c r="W162" s="77"/>
      <c r="X162" s="77"/>
      <c r="Y162" s="275">
        <f t="shared" si="84"/>
        <v>0</v>
      </c>
      <c r="Z162" s="77"/>
      <c r="AA162" s="359"/>
      <c r="AB162" s="77"/>
      <c r="AC162" s="20">
        <f t="shared" si="80"/>
        <v>0</v>
      </c>
      <c r="AD162" s="77"/>
      <c r="AE162" s="77">
        <v>0</v>
      </c>
      <c r="AF162" s="77">
        <v>0</v>
      </c>
      <c r="AG162" s="20">
        <f t="shared" si="81"/>
        <v>0</v>
      </c>
      <c r="AH162" s="75">
        <f t="shared" si="82"/>
        <v>0</v>
      </c>
      <c r="AI162" s="33">
        <f t="shared" si="83"/>
        <v>0</v>
      </c>
      <c r="AJ162" s="34">
        <f t="shared" si="79"/>
        <v>0</v>
      </c>
      <c r="AK162" s="109"/>
      <c r="AL162" s="109"/>
      <c r="AM162" s="109"/>
      <c r="AN162" s="109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109"/>
      <c r="BE162" s="109"/>
      <c r="BF162" s="109"/>
      <c r="BG162" s="109"/>
      <c r="BH162" s="109"/>
      <c r="BI162" s="109"/>
      <c r="BJ162" s="109"/>
      <c r="BK162" s="109"/>
      <c r="BL162" s="109"/>
      <c r="BM162" s="109"/>
      <c r="BN162" s="109"/>
    </row>
    <row r="163" spans="1:66" s="110" customFormat="1" hidden="1" outlineLevel="1" x14ac:dyDescent="0.25">
      <c r="A163" s="26">
        <v>56</v>
      </c>
      <c r="B163" s="26"/>
      <c r="C163" s="114"/>
      <c r="D163" s="82"/>
      <c r="E163" s="152"/>
      <c r="F163" s="152"/>
      <c r="G163" s="114"/>
      <c r="H163" s="105"/>
      <c r="I163" s="36"/>
      <c r="J163" s="623"/>
      <c r="K163" s="359"/>
      <c r="L163" s="289"/>
      <c r="M163" s="45"/>
      <c r="N163" s="106"/>
      <c r="O163" s="191"/>
      <c r="P163" s="106"/>
      <c r="Q163" s="188"/>
      <c r="R163" s="31"/>
      <c r="S163" s="77"/>
      <c r="T163" s="77"/>
      <c r="U163" s="274">
        <f t="shared" si="74"/>
        <v>0</v>
      </c>
      <c r="V163" s="359"/>
      <c r="W163" s="77"/>
      <c r="X163" s="77"/>
      <c r="Y163" s="275">
        <f t="shared" si="84"/>
        <v>0</v>
      </c>
      <c r="Z163" s="77"/>
      <c r="AA163" s="359"/>
      <c r="AB163" s="77"/>
      <c r="AC163" s="20">
        <f t="shared" si="80"/>
        <v>0</v>
      </c>
      <c r="AD163" s="77"/>
      <c r="AE163" s="77">
        <v>0</v>
      </c>
      <c r="AF163" s="77">
        <v>0</v>
      </c>
      <c r="AG163" s="20">
        <f t="shared" si="81"/>
        <v>0</v>
      </c>
      <c r="AH163" s="75">
        <f t="shared" si="82"/>
        <v>0</v>
      </c>
      <c r="AI163" s="33">
        <f t="shared" si="83"/>
        <v>0</v>
      </c>
      <c r="AJ163" s="34">
        <f t="shared" si="79"/>
        <v>0</v>
      </c>
      <c r="AK163" s="109"/>
      <c r="AL163" s="109"/>
      <c r="AM163" s="109"/>
      <c r="AN163" s="109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109"/>
      <c r="BE163" s="109"/>
      <c r="BF163" s="109"/>
      <c r="BG163" s="109"/>
      <c r="BH163" s="109"/>
      <c r="BI163" s="109"/>
      <c r="BJ163" s="109"/>
      <c r="BK163" s="109"/>
      <c r="BL163" s="109"/>
      <c r="BM163" s="109"/>
      <c r="BN163" s="109"/>
    </row>
    <row r="164" spans="1:66" s="110" customFormat="1" hidden="1" outlineLevel="1" x14ac:dyDescent="0.25">
      <c r="A164" s="26">
        <v>57</v>
      </c>
      <c r="B164" s="26"/>
      <c r="C164" s="114"/>
      <c r="D164" s="82"/>
      <c r="E164" s="152"/>
      <c r="F164" s="152"/>
      <c r="G164" s="114"/>
      <c r="H164" s="105"/>
      <c r="I164" s="36"/>
      <c r="J164" s="623"/>
      <c r="K164" s="359"/>
      <c r="L164" s="289"/>
      <c r="M164" s="45"/>
      <c r="N164" s="106"/>
      <c r="O164" s="191"/>
      <c r="P164" s="106"/>
      <c r="Q164" s="188"/>
      <c r="R164" s="31"/>
      <c r="S164" s="77"/>
      <c r="T164" s="77"/>
      <c r="U164" s="274">
        <f t="shared" si="74"/>
        <v>0</v>
      </c>
      <c r="V164" s="359"/>
      <c r="W164" s="77"/>
      <c r="X164" s="77"/>
      <c r="Y164" s="275">
        <f t="shared" si="84"/>
        <v>0</v>
      </c>
      <c r="Z164" s="77"/>
      <c r="AA164" s="359"/>
      <c r="AB164" s="77"/>
      <c r="AC164" s="20">
        <f t="shared" si="80"/>
        <v>0</v>
      </c>
      <c r="AD164" s="77"/>
      <c r="AE164" s="77">
        <v>0</v>
      </c>
      <c r="AF164" s="77">
        <v>0</v>
      </c>
      <c r="AG164" s="20">
        <f t="shared" si="81"/>
        <v>0</v>
      </c>
      <c r="AH164" s="75">
        <f t="shared" si="82"/>
        <v>0</v>
      </c>
      <c r="AI164" s="33">
        <f t="shared" si="83"/>
        <v>0</v>
      </c>
      <c r="AJ164" s="34">
        <f t="shared" si="79"/>
        <v>0</v>
      </c>
      <c r="AK164" s="109"/>
      <c r="AL164" s="109"/>
      <c r="AM164" s="109"/>
      <c r="AN164" s="109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109"/>
      <c r="BE164" s="109"/>
      <c r="BF164" s="109"/>
      <c r="BG164" s="109"/>
      <c r="BH164" s="109"/>
      <c r="BI164" s="109"/>
      <c r="BJ164" s="109"/>
      <c r="BK164" s="109"/>
      <c r="BL164" s="109"/>
      <c r="BM164" s="109"/>
      <c r="BN164" s="109"/>
    </row>
    <row r="165" spans="1:66" s="110" customFormat="1" hidden="1" outlineLevel="1" x14ac:dyDescent="0.25">
      <c r="A165" s="26">
        <v>58</v>
      </c>
      <c r="B165" s="26"/>
      <c r="C165" s="114"/>
      <c r="D165" s="82"/>
      <c r="E165" s="152"/>
      <c r="F165" s="152"/>
      <c r="G165" s="114"/>
      <c r="H165" s="105"/>
      <c r="I165" s="36"/>
      <c r="J165" s="623"/>
      <c r="K165" s="359"/>
      <c r="L165" s="289"/>
      <c r="M165" s="45"/>
      <c r="N165" s="106"/>
      <c r="O165" s="191"/>
      <c r="P165" s="106"/>
      <c r="Q165" s="188"/>
      <c r="R165" s="31"/>
      <c r="S165" s="77"/>
      <c r="T165" s="77"/>
      <c r="U165" s="274">
        <f t="shared" si="74"/>
        <v>0</v>
      </c>
      <c r="V165" s="359"/>
      <c r="W165" s="77"/>
      <c r="X165" s="77"/>
      <c r="Y165" s="275">
        <f t="shared" si="84"/>
        <v>0</v>
      </c>
      <c r="Z165" s="77"/>
      <c r="AA165" s="359"/>
      <c r="AB165" s="77"/>
      <c r="AC165" s="20">
        <f t="shared" si="80"/>
        <v>0</v>
      </c>
      <c r="AD165" s="77"/>
      <c r="AE165" s="77">
        <v>0</v>
      </c>
      <c r="AF165" s="77">
        <v>0</v>
      </c>
      <c r="AG165" s="20">
        <f t="shared" si="81"/>
        <v>0</v>
      </c>
      <c r="AH165" s="75">
        <f t="shared" si="82"/>
        <v>0</v>
      </c>
      <c r="AI165" s="33">
        <f t="shared" si="83"/>
        <v>0</v>
      </c>
      <c r="AJ165" s="34">
        <f t="shared" si="79"/>
        <v>0</v>
      </c>
      <c r="AK165" s="109"/>
      <c r="AL165" s="109"/>
      <c r="AM165" s="109"/>
      <c r="AN165" s="109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109"/>
      <c r="BE165" s="109"/>
      <c r="BF165" s="109"/>
      <c r="BG165" s="109"/>
      <c r="BH165" s="109"/>
      <c r="BI165" s="109"/>
      <c r="BJ165" s="109"/>
      <c r="BK165" s="109"/>
      <c r="BL165" s="109"/>
      <c r="BM165" s="109"/>
      <c r="BN165" s="109"/>
    </row>
    <row r="166" spans="1:66" s="110" customFormat="1" hidden="1" outlineLevel="1" x14ac:dyDescent="0.25">
      <c r="A166" s="26">
        <v>59</v>
      </c>
      <c r="B166" s="26"/>
      <c r="C166" s="114"/>
      <c r="D166" s="82"/>
      <c r="E166" s="152"/>
      <c r="F166" s="152"/>
      <c r="G166" s="114"/>
      <c r="H166" s="105"/>
      <c r="I166" s="36"/>
      <c r="J166" s="623"/>
      <c r="K166" s="359"/>
      <c r="L166" s="289"/>
      <c r="M166" s="45"/>
      <c r="N166" s="106"/>
      <c r="O166" s="191"/>
      <c r="P166" s="106"/>
      <c r="Q166" s="188"/>
      <c r="R166" s="31"/>
      <c r="S166" s="77"/>
      <c r="T166" s="77"/>
      <c r="U166" s="274">
        <f t="shared" si="74"/>
        <v>0</v>
      </c>
      <c r="V166" s="359"/>
      <c r="W166" s="77"/>
      <c r="X166" s="77"/>
      <c r="Y166" s="275">
        <f t="shared" si="84"/>
        <v>0</v>
      </c>
      <c r="Z166" s="77"/>
      <c r="AA166" s="359"/>
      <c r="AB166" s="77"/>
      <c r="AC166" s="20">
        <f t="shared" si="80"/>
        <v>0</v>
      </c>
      <c r="AD166" s="77"/>
      <c r="AE166" s="77">
        <v>0</v>
      </c>
      <c r="AF166" s="77">
        <v>0</v>
      </c>
      <c r="AG166" s="20">
        <f t="shared" si="81"/>
        <v>0</v>
      </c>
      <c r="AH166" s="75">
        <f t="shared" si="82"/>
        <v>0</v>
      </c>
      <c r="AI166" s="33">
        <f t="shared" si="83"/>
        <v>0</v>
      </c>
      <c r="AJ166" s="34">
        <f t="shared" si="79"/>
        <v>0</v>
      </c>
      <c r="AK166" s="109"/>
      <c r="AL166" s="109"/>
      <c r="AM166" s="109"/>
      <c r="AN166" s="109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109"/>
      <c r="BE166" s="109"/>
      <c r="BF166" s="109"/>
      <c r="BG166" s="109"/>
      <c r="BH166" s="109"/>
      <c r="BI166" s="109"/>
      <c r="BJ166" s="109"/>
      <c r="BK166" s="109"/>
      <c r="BL166" s="109"/>
      <c r="BM166" s="109"/>
      <c r="BN166" s="109"/>
    </row>
    <row r="167" spans="1:66" s="110" customFormat="1" hidden="1" outlineLevel="1" x14ac:dyDescent="0.25">
      <c r="A167" s="26">
        <v>60</v>
      </c>
      <c r="B167" s="26"/>
      <c r="C167" s="114"/>
      <c r="D167" s="82"/>
      <c r="E167" s="152"/>
      <c r="F167" s="152"/>
      <c r="G167" s="114"/>
      <c r="H167" s="105"/>
      <c r="I167" s="36"/>
      <c r="J167" s="623"/>
      <c r="K167" s="359"/>
      <c r="L167" s="289"/>
      <c r="M167" s="45"/>
      <c r="N167" s="106"/>
      <c r="O167" s="191"/>
      <c r="P167" s="106"/>
      <c r="Q167" s="188"/>
      <c r="R167" s="31"/>
      <c r="S167" s="77"/>
      <c r="T167" s="77"/>
      <c r="U167" s="274">
        <f t="shared" si="74"/>
        <v>0</v>
      </c>
      <c r="V167" s="359"/>
      <c r="W167" s="77"/>
      <c r="X167" s="77"/>
      <c r="Y167" s="275">
        <f t="shared" si="84"/>
        <v>0</v>
      </c>
      <c r="Z167" s="77"/>
      <c r="AA167" s="359"/>
      <c r="AB167" s="77"/>
      <c r="AC167" s="20">
        <f t="shared" si="80"/>
        <v>0</v>
      </c>
      <c r="AD167" s="77"/>
      <c r="AE167" s="77">
        <v>0</v>
      </c>
      <c r="AF167" s="77">
        <v>0</v>
      </c>
      <c r="AG167" s="20">
        <f t="shared" si="81"/>
        <v>0</v>
      </c>
      <c r="AH167" s="75">
        <f t="shared" si="82"/>
        <v>0</v>
      </c>
      <c r="AI167" s="33">
        <f t="shared" si="83"/>
        <v>0</v>
      </c>
      <c r="AJ167" s="34">
        <f t="shared" si="79"/>
        <v>0</v>
      </c>
      <c r="AK167" s="109"/>
      <c r="AL167" s="109"/>
      <c r="AM167" s="109"/>
      <c r="AN167" s="109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109"/>
      <c r="BE167" s="109"/>
      <c r="BF167" s="109"/>
      <c r="BG167" s="109"/>
      <c r="BH167" s="109"/>
      <c r="BI167" s="109"/>
      <c r="BJ167" s="109"/>
      <c r="BK167" s="109"/>
      <c r="BL167" s="109"/>
      <c r="BM167" s="109"/>
      <c r="BN167" s="109"/>
    </row>
    <row r="168" spans="1:66" s="110" customFormat="1" hidden="1" outlineLevel="1" x14ac:dyDescent="0.25">
      <c r="A168" s="26">
        <v>61</v>
      </c>
      <c r="B168" s="26"/>
      <c r="C168" s="114"/>
      <c r="D168" s="82"/>
      <c r="E168" s="152"/>
      <c r="F168" s="152"/>
      <c r="G168" s="114"/>
      <c r="H168" s="105"/>
      <c r="I168" s="36"/>
      <c r="J168" s="623"/>
      <c r="K168" s="359"/>
      <c r="L168" s="289"/>
      <c r="M168" s="45"/>
      <c r="N168" s="106"/>
      <c r="O168" s="191"/>
      <c r="P168" s="106"/>
      <c r="Q168" s="188"/>
      <c r="R168" s="31"/>
      <c r="S168" s="77"/>
      <c r="T168" s="77"/>
      <c r="U168" s="274">
        <f t="shared" si="74"/>
        <v>0</v>
      </c>
      <c r="V168" s="359"/>
      <c r="W168" s="77"/>
      <c r="X168" s="77"/>
      <c r="Y168" s="275">
        <f t="shared" si="84"/>
        <v>0</v>
      </c>
      <c r="Z168" s="77"/>
      <c r="AA168" s="359"/>
      <c r="AB168" s="77"/>
      <c r="AC168" s="20">
        <f t="shared" si="80"/>
        <v>0</v>
      </c>
      <c r="AD168" s="77"/>
      <c r="AE168" s="77">
        <v>0</v>
      </c>
      <c r="AF168" s="77">
        <v>0</v>
      </c>
      <c r="AG168" s="20">
        <f t="shared" si="81"/>
        <v>0</v>
      </c>
      <c r="AH168" s="75">
        <f t="shared" si="82"/>
        <v>0</v>
      </c>
      <c r="AI168" s="33">
        <f t="shared" si="83"/>
        <v>0</v>
      </c>
      <c r="AJ168" s="34">
        <f t="shared" si="79"/>
        <v>0</v>
      </c>
      <c r="AK168" s="109"/>
      <c r="AL168" s="109"/>
      <c r="AM168" s="109"/>
      <c r="AN168" s="109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109"/>
      <c r="BE168" s="109"/>
      <c r="BF168" s="109"/>
      <c r="BG168" s="109"/>
      <c r="BH168" s="109"/>
      <c r="BI168" s="109"/>
      <c r="BJ168" s="109"/>
      <c r="BK168" s="109"/>
      <c r="BL168" s="109"/>
      <c r="BM168" s="109"/>
      <c r="BN168" s="109"/>
    </row>
    <row r="169" spans="1:66" s="110" customFormat="1" hidden="1" outlineLevel="1" x14ac:dyDescent="0.25">
      <c r="A169" s="26">
        <v>62</v>
      </c>
      <c r="B169" s="26"/>
      <c r="C169" s="114"/>
      <c r="D169" s="82"/>
      <c r="E169" s="152"/>
      <c r="F169" s="152"/>
      <c r="G169" s="114"/>
      <c r="H169" s="105"/>
      <c r="I169" s="36"/>
      <c r="J169" s="623"/>
      <c r="K169" s="359"/>
      <c r="L169" s="289"/>
      <c r="M169" s="45"/>
      <c r="N169" s="106"/>
      <c r="O169" s="191"/>
      <c r="P169" s="106"/>
      <c r="Q169" s="188"/>
      <c r="R169" s="31"/>
      <c r="S169" s="77"/>
      <c r="T169" s="77"/>
      <c r="U169" s="274">
        <f t="shared" si="74"/>
        <v>0</v>
      </c>
      <c r="V169" s="359"/>
      <c r="W169" s="77"/>
      <c r="X169" s="77"/>
      <c r="Y169" s="275">
        <f t="shared" si="84"/>
        <v>0</v>
      </c>
      <c r="Z169" s="77"/>
      <c r="AA169" s="359"/>
      <c r="AB169" s="77"/>
      <c r="AC169" s="20">
        <f t="shared" si="80"/>
        <v>0</v>
      </c>
      <c r="AD169" s="77"/>
      <c r="AE169" s="77">
        <v>0</v>
      </c>
      <c r="AF169" s="77">
        <v>0</v>
      </c>
      <c r="AG169" s="20">
        <f t="shared" si="81"/>
        <v>0</v>
      </c>
      <c r="AH169" s="75">
        <f t="shared" si="82"/>
        <v>0</v>
      </c>
      <c r="AI169" s="33">
        <f t="shared" si="83"/>
        <v>0</v>
      </c>
      <c r="AJ169" s="34">
        <f t="shared" si="79"/>
        <v>0</v>
      </c>
      <c r="AK169" s="109"/>
      <c r="AL169" s="109"/>
      <c r="AM169" s="109"/>
      <c r="AN169" s="109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109"/>
      <c r="BE169" s="109"/>
      <c r="BF169" s="109"/>
      <c r="BG169" s="109"/>
      <c r="BH169" s="109"/>
      <c r="BI169" s="109"/>
      <c r="BJ169" s="109"/>
      <c r="BK169" s="109"/>
      <c r="BL169" s="109"/>
      <c r="BM169" s="109"/>
      <c r="BN169" s="109"/>
    </row>
    <row r="170" spans="1:66" s="110" customFormat="1" hidden="1" outlineLevel="1" x14ac:dyDescent="0.25">
      <c r="A170" s="26">
        <v>63</v>
      </c>
      <c r="B170" s="26"/>
      <c r="C170" s="114"/>
      <c r="D170" s="82"/>
      <c r="E170" s="152"/>
      <c r="F170" s="152"/>
      <c r="G170" s="114"/>
      <c r="H170" s="105"/>
      <c r="I170" s="36"/>
      <c r="J170" s="623"/>
      <c r="K170" s="359"/>
      <c r="L170" s="289"/>
      <c r="M170" s="45"/>
      <c r="N170" s="106"/>
      <c r="O170" s="191"/>
      <c r="P170" s="106"/>
      <c r="Q170" s="188"/>
      <c r="R170" s="31"/>
      <c r="S170" s="77"/>
      <c r="T170" s="77"/>
      <c r="U170" s="274">
        <f t="shared" si="74"/>
        <v>0</v>
      </c>
      <c r="V170" s="359"/>
      <c r="W170" s="77"/>
      <c r="X170" s="77"/>
      <c r="Y170" s="275">
        <f t="shared" si="84"/>
        <v>0</v>
      </c>
      <c r="Z170" s="77"/>
      <c r="AA170" s="359"/>
      <c r="AB170" s="77"/>
      <c r="AC170" s="20">
        <f t="shared" si="80"/>
        <v>0</v>
      </c>
      <c r="AD170" s="77"/>
      <c r="AE170" s="77">
        <v>0</v>
      </c>
      <c r="AF170" s="77">
        <v>0</v>
      </c>
      <c r="AG170" s="20">
        <f t="shared" si="81"/>
        <v>0</v>
      </c>
      <c r="AH170" s="75">
        <f t="shared" si="82"/>
        <v>0</v>
      </c>
      <c r="AI170" s="33">
        <f t="shared" si="83"/>
        <v>0</v>
      </c>
      <c r="AJ170" s="34">
        <f t="shared" ref="AJ170:AJ183" si="85">IF(ISERROR(AH170/$AH$784),"-",AH170/$AH$784)</f>
        <v>0</v>
      </c>
      <c r="AK170" s="109"/>
      <c r="AL170" s="109"/>
      <c r="AM170" s="109"/>
      <c r="AN170" s="109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109"/>
      <c r="BE170" s="109"/>
      <c r="BF170" s="109"/>
      <c r="BG170" s="109"/>
      <c r="BH170" s="109"/>
      <c r="BI170" s="109"/>
      <c r="BJ170" s="109"/>
      <c r="BK170" s="109"/>
      <c r="BL170" s="109"/>
      <c r="BM170" s="109"/>
      <c r="BN170" s="109"/>
    </row>
    <row r="171" spans="1:66" s="110" customFormat="1" hidden="1" outlineLevel="1" x14ac:dyDescent="0.25">
      <c r="A171" s="26">
        <v>64</v>
      </c>
      <c r="B171" s="26"/>
      <c r="C171" s="114"/>
      <c r="D171" s="82"/>
      <c r="E171" s="152"/>
      <c r="F171" s="152"/>
      <c r="G171" s="114"/>
      <c r="H171" s="105"/>
      <c r="I171" s="36"/>
      <c r="J171" s="623"/>
      <c r="K171" s="359"/>
      <c r="L171" s="289"/>
      <c r="M171" s="45"/>
      <c r="N171" s="106"/>
      <c r="O171" s="191"/>
      <c r="P171" s="106"/>
      <c r="Q171" s="188"/>
      <c r="R171" s="31"/>
      <c r="S171" s="77"/>
      <c r="T171" s="77"/>
      <c r="U171" s="274">
        <f t="shared" ref="U171:U183" si="86">SUM(R171:T171)</f>
        <v>0</v>
      </c>
      <c r="V171" s="359"/>
      <c r="W171" s="77"/>
      <c r="X171" s="77"/>
      <c r="Y171" s="275">
        <f t="shared" si="84"/>
        <v>0</v>
      </c>
      <c r="Z171" s="77"/>
      <c r="AA171" s="359"/>
      <c r="AB171" s="77"/>
      <c r="AC171" s="20">
        <f t="shared" si="80"/>
        <v>0</v>
      </c>
      <c r="AD171" s="77"/>
      <c r="AE171" s="77">
        <v>0</v>
      </c>
      <c r="AF171" s="77">
        <v>0</v>
      </c>
      <c r="AG171" s="20">
        <f t="shared" si="81"/>
        <v>0</v>
      </c>
      <c r="AH171" s="75">
        <f t="shared" si="82"/>
        <v>0</v>
      </c>
      <c r="AI171" s="33">
        <f t="shared" si="83"/>
        <v>0</v>
      </c>
      <c r="AJ171" s="34">
        <f t="shared" si="85"/>
        <v>0</v>
      </c>
      <c r="AK171" s="109"/>
      <c r="AL171" s="109"/>
      <c r="AM171" s="109"/>
      <c r="AN171" s="109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109"/>
      <c r="BE171" s="109"/>
      <c r="BF171" s="109"/>
      <c r="BG171" s="109"/>
      <c r="BH171" s="109"/>
      <c r="BI171" s="109"/>
      <c r="BJ171" s="109"/>
      <c r="BK171" s="109"/>
      <c r="BL171" s="109"/>
      <c r="BM171" s="109"/>
      <c r="BN171" s="109"/>
    </row>
    <row r="172" spans="1:66" s="110" customFormat="1" hidden="1" outlineLevel="1" x14ac:dyDescent="0.25">
      <c r="A172" s="26">
        <v>65</v>
      </c>
      <c r="B172" s="26"/>
      <c r="C172" s="114"/>
      <c r="D172" s="82"/>
      <c r="E172" s="152"/>
      <c r="F172" s="152"/>
      <c r="G172" s="114"/>
      <c r="H172" s="105"/>
      <c r="I172" s="36"/>
      <c r="J172" s="623"/>
      <c r="K172" s="359"/>
      <c r="L172" s="289"/>
      <c r="M172" s="45"/>
      <c r="N172" s="106"/>
      <c r="O172" s="191"/>
      <c r="P172" s="106"/>
      <c r="Q172" s="188"/>
      <c r="R172" s="31"/>
      <c r="S172" s="77"/>
      <c r="T172" s="77"/>
      <c r="U172" s="274">
        <f t="shared" si="86"/>
        <v>0</v>
      </c>
      <c r="V172" s="359"/>
      <c r="W172" s="77"/>
      <c r="X172" s="77"/>
      <c r="Y172" s="275">
        <f t="shared" si="84"/>
        <v>0</v>
      </c>
      <c r="Z172" s="77"/>
      <c r="AA172" s="359"/>
      <c r="AB172" s="77"/>
      <c r="AC172" s="20">
        <f t="shared" si="80"/>
        <v>0</v>
      </c>
      <c r="AD172" s="77"/>
      <c r="AE172" s="77">
        <v>0</v>
      </c>
      <c r="AF172" s="77">
        <v>0</v>
      </c>
      <c r="AG172" s="20">
        <f t="shared" si="81"/>
        <v>0</v>
      </c>
      <c r="AH172" s="75">
        <f t="shared" si="82"/>
        <v>0</v>
      </c>
      <c r="AI172" s="33">
        <f t="shared" si="83"/>
        <v>0</v>
      </c>
      <c r="AJ172" s="34">
        <f t="shared" si="85"/>
        <v>0</v>
      </c>
      <c r="AK172" s="109"/>
      <c r="AL172" s="109"/>
      <c r="AM172" s="109"/>
      <c r="AN172" s="109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109"/>
      <c r="BE172" s="109"/>
      <c r="BF172" s="109"/>
      <c r="BG172" s="109"/>
      <c r="BH172" s="109"/>
      <c r="BI172" s="109"/>
      <c r="BJ172" s="109"/>
      <c r="BK172" s="109"/>
      <c r="BL172" s="109"/>
      <c r="BM172" s="109"/>
      <c r="BN172" s="109"/>
    </row>
    <row r="173" spans="1:66" s="110" customFormat="1" hidden="1" outlineLevel="1" x14ac:dyDescent="0.25">
      <c r="A173" s="26">
        <v>66</v>
      </c>
      <c r="B173" s="26"/>
      <c r="C173" s="114"/>
      <c r="D173" s="82"/>
      <c r="E173" s="152"/>
      <c r="F173" s="152"/>
      <c r="G173" s="114"/>
      <c r="H173" s="105"/>
      <c r="I173" s="36"/>
      <c r="J173" s="623"/>
      <c r="K173" s="359"/>
      <c r="L173" s="289"/>
      <c r="M173" s="45"/>
      <c r="N173" s="106"/>
      <c r="O173" s="191"/>
      <c r="P173" s="106"/>
      <c r="Q173" s="188"/>
      <c r="R173" s="31"/>
      <c r="S173" s="77"/>
      <c r="T173" s="77"/>
      <c r="U173" s="274">
        <f t="shared" si="86"/>
        <v>0</v>
      </c>
      <c r="V173" s="359"/>
      <c r="W173" s="77"/>
      <c r="X173" s="77"/>
      <c r="Y173" s="275">
        <f t="shared" si="84"/>
        <v>0</v>
      </c>
      <c r="Z173" s="77"/>
      <c r="AA173" s="359"/>
      <c r="AB173" s="77"/>
      <c r="AC173" s="20">
        <f t="shared" si="80"/>
        <v>0</v>
      </c>
      <c r="AD173" s="77"/>
      <c r="AE173" s="77">
        <v>0</v>
      </c>
      <c r="AF173" s="77">
        <v>0</v>
      </c>
      <c r="AG173" s="20">
        <f t="shared" si="81"/>
        <v>0</v>
      </c>
      <c r="AH173" s="75">
        <f t="shared" si="82"/>
        <v>0</v>
      </c>
      <c r="AI173" s="33">
        <f t="shared" si="83"/>
        <v>0</v>
      </c>
      <c r="AJ173" s="34">
        <f t="shared" si="85"/>
        <v>0</v>
      </c>
      <c r="AK173" s="109"/>
      <c r="AL173" s="109"/>
      <c r="AM173" s="109"/>
      <c r="AN173" s="109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109"/>
      <c r="BE173" s="109"/>
      <c r="BF173" s="109"/>
      <c r="BG173" s="109"/>
      <c r="BH173" s="109"/>
      <c r="BI173" s="109"/>
      <c r="BJ173" s="109"/>
      <c r="BK173" s="109"/>
      <c r="BL173" s="109"/>
      <c r="BM173" s="109"/>
      <c r="BN173" s="109"/>
    </row>
    <row r="174" spans="1:66" s="110" customFormat="1" hidden="1" outlineLevel="1" x14ac:dyDescent="0.25">
      <c r="A174" s="26">
        <v>67</v>
      </c>
      <c r="B174" s="26"/>
      <c r="C174" s="114"/>
      <c r="D174" s="82"/>
      <c r="E174" s="152"/>
      <c r="F174" s="152"/>
      <c r="G174" s="114"/>
      <c r="H174" s="105"/>
      <c r="I174" s="36"/>
      <c r="J174" s="623"/>
      <c r="K174" s="359"/>
      <c r="L174" s="289"/>
      <c r="M174" s="45"/>
      <c r="N174" s="106"/>
      <c r="O174" s="191"/>
      <c r="P174" s="106"/>
      <c r="Q174" s="188"/>
      <c r="R174" s="31"/>
      <c r="S174" s="77"/>
      <c r="T174" s="77"/>
      <c r="U174" s="274">
        <f t="shared" si="86"/>
        <v>0</v>
      </c>
      <c r="V174" s="359"/>
      <c r="W174" s="77"/>
      <c r="X174" s="77"/>
      <c r="Y174" s="275">
        <f t="shared" si="84"/>
        <v>0</v>
      </c>
      <c r="Z174" s="77"/>
      <c r="AA174" s="359"/>
      <c r="AB174" s="77"/>
      <c r="AC174" s="20">
        <f t="shared" si="80"/>
        <v>0</v>
      </c>
      <c r="AD174" s="77"/>
      <c r="AE174" s="77">
        <v>0</v>
      </c>
      <c r="AF174" s="77">
        <v>0</v>
      </c>
      <c r="AG174" s="20">
        <f t="shared" si="81"/>
        <v>0</v>
      </c>
      <c r="AH174" s="75">
        <f t="shared" si="82"/>
        <v>0</v>
      </c>
      <c r="AI174" s="33">
        <f t="shared" si="83"/>
        <v>0</v>
      </c>
      <c r="AJ174" s="34">
        <f t="shared" si="85"/>
        <v>0</v>
      </c>
      <c r="AK174" s="109"/>
      <c r="AL174" s="109"/>
      <c r="AM174" s="109"/>
      <c r="AN174" s="109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109"/>
      <c r="BE174" s="109"/>
      <c r="BF174" s="109"/>
      <c r="BG174" s="109"/>
      <c r="BH174" s="109"/>
      <c r="BI174" s="109"/>
      <c r="BJ174" s="109"/>
      <c r="BK174" s="109"/>
      <c r="BL174" s="109"/>
      <c r="BM174" s="109"/>
      <c r="BN174" s="109"/>
    </row>
    <row r="175" spans="1:66" s="110" customFormat="1" hidden="1" outlineLevel="1" x14ac:dyDescent="0.25">
      <c r="A175" s="26">
        <v>68</v>
      </c>
      <c r="B175" s="26"/>
      <c r="C175" s="114"/>
      <c r="D175" s="82"/>
      <c r="E175" s="152"/>
      <c r="F175" s="152"/>
      <c r="G175" s="114"/>
      <c r="H175" s="105"/>
      <c r="I175" s="36"/>
      <c r="J175" s="623"/>
      <c r="K175" s="359"/>
      <c r="L175" s="289"/>
      <c r="M175" s="45"/>
      <c r="N175" s="106"/>
      <c r="O175" s="191"/>
      <c r="P175" s="106"/>
      <c r="Q175" s="188"/>
      <c r="R175" s="31"/>
      <c r="S175" s="77"/>
      <c r="T175" s="77"/>
      <c r="U175" s="274">
        <f t="shared" si="86"/>
        <v>0</v>
      </c>
      <c r="V175" s="359"/>
      <c r="W175" s="77"/>
      <c r="X175" s="77"/>
      <c r="Y175" s="275">
        <f t="shared" si="84"/>
        <v>0</v>
      </c>
      <c r="Z175" s="77"/>
      <c r="AA175" s="359"/>
      <c r="AB175" s="77"/>
      <c r="AC175" s="20">
        <f t="shared" si="80"/>
        <v>0</v>
      </c>
      <c r="AD175" s="77"/>
      <c r="AE175" s="77">
        <v>0</v>
      </c>
      <c r="AF175" s="77">
        <v>0</v>
      </c>
      <c r="AG175" s="20">
        <f t="shared" si="81"/>
        <v>0</v>
      </c>
      <c r="AH175" s="75">
        <f t="shared" si="82"/>
        <v>0</v>
      </c>
      <c r="AI175" s="33">
        <f t="shared" si="83"/>
        <v>0</v>
      </c>
      <c r="AJ175" s="34">
        <f t="shared" si="85"/>
        <v>0</v>
      </c>
      <c r="AK175" s="109"/>
      <c r="AL175" s="109"/>
      <c r="AM175" s="109"/>
      <c r="AN175" s="109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109"/>
      <c r="BE175" s="109"/>
      <c r="BF175" s="109"/>
      <c r="BG175" s="109"/>
      <c r="BH175" s="109"/>
      <c r="BI175" s="109"/>
      <c r="BJ175" s="109"/>
      <c r="BK175" s="109"/>
      <c r="BL175" s="109"/>
      <c r="BM175" s="109"/>
      <c r="BN175" s="109"/>
    </row>
    <row r="176" spans="1:66" s="110" customFormat="1" hidden="1" outlineLevel="1" x14ac:dyDescent="0.25">
      <c r="A176" s="26">
        <v>69</v>
      </c>
      <c r="B176" s="26"/>
      <c r="C176" s="114"/>
      <c r="D176" s="82"/>
      <c r="E176" s="152"/>
      <c r="F176" s="152"/>
      <c r="G176" s="114"/>
      <c r="H176" s="105"/>
      <c r="I176" s="36"/>
      <c r="J176" s="623"/>
      <c r="K176" s="359"/>
      <c r="L176" s="289"/>
      <c r="M176" s="45"/>
      <c r="N176" s="106"/>
      <c r="O176" s="191"/>
      <c r="P176" s="106"/>
      <c r="Q176" s="188"/>
      <c r="R176" s="31"/>
      <c r="S176" s="77"/>
      <c r="T176" s="77"/>
      <c r="U176" s="274">
        <f t="shared" si="86"/>
        <v>0</v>
      </c>
      <c r="V176" s="359"/>
      <c r="W176" s="77"/>
      <c r="X176" s="77"/>
      <c r="Y176" s="275">
        <f t="shared" si="84"/>
        <v>0</v>
      </c>
      <c r="Z176" s="77"/>
      <c r="AA176" s="359"/>
      <c r="AB176" s="77"/>
      <c r="AC176" s="20">
        <f t="shared" si="80"/>
        <v>0</v>
      </c>
      <c r="AD176" s="77"/>
      <c r="AE176" s="77">
        <v>0</v>
      </c>
      <c r="AF176" s="77">
        <v>0</v>
      </c>
      <c r="AG176" s="20">
        <f t="shared" si="81"/>
        <v>0</v>
      </c>
      <c r="AH176" s="75">
        <f t="shared" si="82"/>
        <v>0</v>
      </c>
      <c r="AI176" s="33">
        <f t="shared" si="83"/>
        <v>0</v>
      </c>
      <c r="AJ176" s="34">
        <f t="shared" si="85"/>
        <v>0</v>
      </c>
      <c r="AK176" s="109"/>
      <c r="AL176" s="109"/>
      <c r="AM176" s="109"/>
      <c r="AN176" s="109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109"/>
      <c r="BE176" s="109"/>
      <c r="BF176" s="109"/>
      <c r="BG176" s="109"/>
      <c r="BH176" s="109"/>
      <c r="BI176" s="109"/>
      <c r="BJ176" s="109"/>
      <c r="BK176" s="109"/>
      <c r="BL176" s="109"/>
      <c r="BM176" s="109"/>
      <c r="BN176" s="109"/>
    </row>
    <row r="177" spans="1:66" s="110" customFormat="1" hidden="1" outlineLevel="1" x14ac:dyDescent="0.25">
      <c r="A177" s="26">
        <v>70</v>
      </c>
      <c r="B177" s="26"/>
      <c r="C177" s="114"/>
      <c r="D177" s="82"/>
      <c r="E177" s="152"/>
      <c r="F177" s="152"/>
      <c r="G177" s="114"/>
      <c r="H177" s="105"/>
      <c r="I177" s="36"/>
      <c r="J177" s="623"/>
      <c r="K177" s="359"/>
      <c r="L177" s="289"/>
      <c r="M177" s="45"/>
      <c r="N177" s="106"/>
      <c r="O177" s="191"/>
      <c r="P177" s="106"/>
      <c r="Q177" s="188"/>
      <c r="R177" s="31"/>
      <c r="S177" s="77"/>
      <c r="T177" s="77"/>
      <c r="U177" s="274">
        <f t="shared" si="86"/>
        <v>0</v>
      </c>
      <c r="V177" s="359"/>
      <c r="W177" s="77"/>
      <c r="X177" s="77"/>
      <c r="Y177" s="275">
        <f t="shared" si="84"/>
        <v>0</v>
      </c>
      <c r="Z177" s="77"/>
      <c r="AA177" s="359"/>
      <c r="AB177" s="77"/>
      <c r="AC177" s="20">
        <f t="shared" si="80"/>
        <v>0</v>
      </c>
      <c r="AD177" s="77"/>
      <c r="AE177" s="77">
        <v>0</v>
      </c>
      <c r="AF177" s="77">
        <v>0</v>
      </c>
      <c r="AG177" s="20">
        <f t="shared" si="81"/>
        <v>0</v>
      </c>
      <c r="AH177" s="75">
        <f t="shared" si="82"/>
        <v>0</v>
      </c>
      <c r="AI177" s="33">
        <f t="shared" si="83"/>
        <v>0</v>
      </c>
      <c r="AJ177" s="34">
        <f t="shared" si="85"/>
        <v>0</v>
      </c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109"/>
      <c r="BI177" s="109"/>
      <c r="BJ177" s="109"/>
      <c r="BK177" s="109"/>
      <c r="BL177" s="109"/>
      <c r="BM177" s="109"/>
      <c r="BN177" s="109"/>
    </row>
    <row r="178" spans="1:66" s="110" customFormat="1" hidden="1" outlineLevel="1" x14ac:dyDescent="0.25">
      <c r="A178" s="26">
        <v>71</v>
      </c>
      <c r="B178" s="26"/>
      <c r="C178" s="114"/>
      <c r="D178" s="82"/>
      <c r="E178" s="152"/>
      <c r="F178" s="152"/>
      <c r="G178" s="114"/>
      <c r="H178" s="105"/>
      <c r="I178" s="36"/>
      <c r="J178" s="623"/>
      <c r="K178" s="359"/>
      <c r="L178" s="289"/>
      <c r="M178" s="45"/>
      <c r="N178" s="106"/>
      <c r="O178" s="191"/>
      <c r="P178" s="106"/>
      <c r="Q178" s="188"/>
      <c r="R178" s="31"/>
      <c r="S178" s="77"/>
      <c r="T178" s="77"/>
      <c r="U178" s="274">
        <f t="shared" si="86"/>
        <v>0</v>
      </c>
      <c r="V178" s="359"/>
      <c r="W178" s="77"/>
      <c r="X178" s="77"/>
      <c r="Y178" s="275">
        <f t="shared" si="84"/>
        <v>0</v>
      </c>
      <c r="Z178" s="77"/>
      <c r="AA178" s="359"/>
      <c r="AB178" s="77"/>
      <c r="AC178" s="20">
        <f t="shared" si="80"/>
        <v>0</v>
      </c>
      <c r="AD178" s="77"/>
      <c r="AE178" s="77">
        <v>0</v>
      </c>
      <c r="AF178" s="77">
        <v>0</v>
      </c>
      <c r="AG178" s="20">
        <f t="shared" si="81"/>
        <v>0</v>
      </c>
      <c r="AH178" s="75">
        <f t="shared" si="82"/>
        <v>0</v>
      </c>
      <c r="AI178" s="33">
        <f t="shared" si="83"/>
        <v>0</v>
      </c>
      <c r="AJ178" s="34">
        <f t="shared" si="85"/>
        <v>0</v>
      </c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09"/>
      <c r="BF178" s="109"/>
      <c r="BG178" s="109"/>
      <c r="BH178" s="109"/>
      <c r="BI178" s="109"/>
      <c r="BJ178" s="109"/>
      <c r="BK178" s="109"/>
      <c r="BL178" s="109"/>
      <c r="BM178" s="109"/>
      <c r="BN178" s="109"/>
    </row>
    <row r="179" spans="1:66" s="110" customFormat="1" hidden="1" outlineLevel="1" x14ac:dyDescent="0.25">
      <c r="A179" s="26">
        <v>72</v>
      </c>
      <c r="B179" s="26"/>
      <c r="C179" s="114"/>
      <c r="D179" s="82"/>
      <c r="E179" s="152"/>
      <c r="F179" s="152"/>
      <c r="G179" s="114"/>
      <c r="H179" s="105"/>
      <c r="I179" s="36"/>
      <c r="J179" s="623"/>
      <c r="K179" s="359"/>
      <c r="L179" s="289"/>
      <c r="M179" s="45"/>
      <c r="N179" s="106"/>
      <c r="O179" s="191"/>
      <c r="P179" s="106"/>
      <c r="Q179" s="188"/>
      <c r="R179" s="31"/>
      <c r="S179" s="77"/>
      <c r="T179" s="77"/>
      <c r="U179" s="274">
        <f t="shared" si="86"/>
        <v>0</v>
      </c>
      <c r="V179" s="359"/>
      <c r="W179" s="77"/>
      <c r="X179" s="77"/>
      <c r="Y179" s="275">
        <f t="shared" si="84"/>
        <v>0</v>
      </c>
      <c r="Z179" s="77"/>
      <c r="AA179" s="359"/>
      <c r="AB179" s="77"/>
      <c r="AC179" s="20">
        <f t="shared" si="80"/>
        <v>0</v>
      </c>
      <c r="AD179" s="77"/>
      <c r="AE179" s="77">
        <v>0</v>
      </c>
      <c r="AF179" s="77">
        <v>0</v>
      </c>
      <c r="AG179" s="20">
        <f t="shared" si="81"/>
        <v>0</v>
      </c>
      <c r="AH179" s="75">
        <f t="shared" si="82"/>
        <v>0</v>
      </c>
      <c r="AI179" s="33">
        <f t="shared" si="83"/>
        <v>0</v>
      </c>
      <c r="AJ179" s="34">
        <f t="shared" si="85"/>
        <v>0</v>
      </c>
      <c r="AK179" s="109"/>
      <c r="AL179" s="109"/>
      <c r="AM179" s="109"/>
      <c r="AN179" s="109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109"/>
      <c r="BE179" s="109"/>
      <c r="BF179" s="109"/>
      <c r="BG179" s="109"/>
      <c r="BH179" s="109"/>
      <c r="BI179" s="109"/>
      <c r="BJ179" s="109"/>
      <c r="BK179" s="109"/>
      <c r="BL179" s="109"/>
      <c r="BM179" s="109"/>
      <c r="BN179" s="109"/>
    </row>
    <row r="180" spans="1:66" s="110" customFormat="1" hidden="1" outlineLevel="1" x14ac:dyDescent="0.25">
      <c r="A180" s="26">
        <v>73</v>
      </c>
      <c r="B180" s="26"/>
      <c r="C180" s="114"/>
      <c r="D180" s="82"/>
      <c r="E180" s="152"/>
      <c r="F180" s="152"/>
      <c r="G180" s="114"/>
      <c r="H180" s="105"/>
      <c r="I180" s="36"/>
      <c r="J180" s="623"/>
      <c r="K180" s="359"/>
      <c r="L180" s="289"/>
      <c r="M180" s="45"/>
      <c r="N180" s="106"/>
      <c r="O180" s="191"/>
      <c r="P180" s="106"/>
      <c r="Q180" s="188"/>
      <c r="R180" s="31"/>
      <c r="S180" s="77"/>
      <c r="T180" s="77"/>
      <c r="U180" s="274">
        <f t="shared" si="86"/>
        <v>0</v>
      </c>
      <c r="V180" s="359"/>
      <c r="W180" s="77"/>
      <c r="X180" s="77"/>
      <c r="Y180" s="275">
        <f t="shared" si="84"/>
        <v>0</v>
      </c>
      <c r="Z180" s="77"/>
      <c r="AA180" s="359"/>
      <c r="AB180" s="77"/>
      <c r="AC180" s="20">
        <f t="shared" si="80"/>
        <v>0</v>
      </c>
      <c r="AD180" s="77"/>
      <c r="AE180" s="77">
        <v>0</v>
      </c>
      <c r="AF180" s="77">
        <v>0</v>
      </c>
      <c r="AG180" s="20">
        <f t="shared" si="81"/>
        <v>0</v>
      </c>
      <c r="AH180" s="75">
        <f t="shared" si="82"/>
        <v>0</v>
      </c>
      <c r="AI180" s="33">
        <f t="shared" si="83"/>
        <v>0</v>
      </c>
      <c r="AJ180" s="34">
        <f t="shared" si="85"/>
        <v>0</v>
      </c>
      <c r="AK180" s="109"/>
      <c r="AL180" s="109"/>
      <c r="AM180" s="109"/>
      <c r="AN180" s="109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109"/>
      <c r="BE180" s="109"/>
      <c r="BF180" s="109"/>
      <c r="BG180" s="109"/>
      <c r="BH180" s="109"/>
      <c r="BI180" s="109"/>
      <c r="BJ180" s="109"/>
      <c r="BK180" s="109"/>
      <c r="BL180" s="109"/>
      <c r="BM180" s="109"/>
      <c r="BN180" s="109"/>
    </row>
    <row r="181" spans="1:66" s="110" customFormat="1" hidden="1" outlineLevel="1" x14ac:dyDescent="0.25">
      <c r="A181" s="26">
        <v>74</v>
      </c>
      <c r="B181" s="26"/>
      <c r="C181" s="114"/>
      <c r="D181" s="82"/>
      <c r="E181" s="152"/>
      <c r="F181" s="152"/>
      <c r="G181" s="114"/>
      <c r="H181" s="105"/>
      <c r="I181" s="36"/>
      <c r="J181" s="623"/>
      <c r="K181" s="359"/>
      <c r="L181" s="289"/>
      <c r="M181" s="45"/>
      <c r="N181" s="106"/>
      <c r="O181" s="191"/>
      <c r="P181" s="106"/>
      <c r="Q181" s="188"/>
      <c r="R181" s="31"/>
      <c r="S181" s="77"/>
      <c r="T181" s="77"/>
      <c r="U181" s="274">
        <f t="shared" si="86"/>
        <v>0</v>
      </c>
      <c r="V181" s="359"/>
      <c r="W181" s="77"/>
      <c r="X181" s="77"/>
      <c r="Y181" s="275">
        <f t="shared" si="84"/>
        <v>0</v>
      </c>
      <c r="Z181" s="77"/>
      <c r="AA181" s="359"/>
      <c r="AB181" s="77"/>
      <c r="AC181" s="20">
        <f t="shared" si="80"/>
        <v>0</v>
      </c>
      <c r="AD181" s="77"/>
      <c r="AE181" s="77">
        <v>0</v>
      </c>
      <c r="AF181" s="77">
        <v>0</v>
      </c>
      <c r="AG181" s="20">
        <f t="shared" si="81"/>
        <v>0</v>
      </c>
      <c r="AH181" s="75">
        <f t="shared" si="82"/>
        <v>0</v>
      </c>
      <c r="AI181" s="33">
        <f t="shared" si="83"/>
        <v>0</v>
      </c>
      <c r="AJ181" s="34">
        <f t="shared" si="85"/>
        <v>0</v>
      </c>
      <c r="AK181" s="109"/>
      <c r="AL181" s="109"/>
      <c r="AM181" s="109"/>
      <c r="AN181" s="109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109"/>
      <c r="BE181" s="109"/>
      <c r="BF181" s="109"/>
      <c r="BG181" s="109"/>
      <c r="BH181" s="109"/>
      <c r="BI181" s="109"/>
      <c r="BJ181" s="109"/>
      <c r="BK181" s="109"/>
      <c r="BL181" s="109"/>
      <c r="BM181" s="109"/>
      <c r="BN181" s="109"/>
    </row>
    <row r="182" spans="1:66" s="110" customFormat="1" hidden="1" outlineLevel="1" x14ac:dyDescent="0.25">
      <c r="A182" s="26">
        <v>75</v>
      </c>
      <c r="B182" s="26"/>
      <c r="C182" s="114"/>
      <c r="D182" s="82"/>
      <c r="E182" s="152"/>
      <c r="F182" s="152"/>
      <c r="G182" s="114"/>
      <c r="H182" s="105"/>
      <c r="I182" s="36"/>
      <c r="J182" s="623"/>
      <c r="K182" s="359"/>
      <c r="L182" s="289"/>
      <c r="M182" s="45"/>
      <c r="N182" s="106"/>
      <c r="O182" s="191"/>
      <c r="P182" s="106"/>
      <c r="Q182" s="188"/>
      <c r="R182" s="31"/>
      <c r="S182" s="77"/>
      <c r="T182" s="77"/>
      <c r="U182" s="274">
        <f t="shared" si="86"/>
        <v>0</v>
      </c>
      <c r="V182" s="359"/>
      <c r="W182" s="77"/>
      <c r="X182" s="77"/>
      <c r="Y182" s="275">
        <f t="shared" si="84"/>
        <v>0</v>
      </c>
      <c r="Z182" s="77"/>
      <c r="AA182" s="359"/>
      <c r="AB182" s="77"/>
      <c r="AC182" s="20">
        <f t="shared" si="80"/>
        <v>0</v>
      </c>
      <c r="AD182" s="77"/>
      <c r="AE182" s="77">
        <v>0</v>
      </c>
      <c r="AF182" s="77">
        <v>0</v>
      </c>
      <c r="AG182" s="20">
        <f t="shared" si="81"/>
        <v>0</v>
      </c>
      <c r="AH182" s="75">
        <f t="shared" si="82"/>
        <v>0</v>
      </c>
      <c r="AI182" s="33">
        <f t="shared" si="83"/>
        <v>0</v>
      </c>
      <c r="AJ182" s="34">
        <f t="shared" si="85"/>
        <v>0</v>
      </c>
      <c r="AK182" s="109"/>
      <c r="AL182" s="109"/>
      <c r="AM182" s="109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</row>
    <row r="183" spans="1:66" s="110" customFormat="1" hidden="1" outlineLevel="1" x14ac:dyDescent="0.25">
      <c r="A183" s="26">
        <v>76</v>
      </c>
      <c r="B183" s="26"/>
      <c r="C183" s="114"/>
      <c r="D183" s="82"/>
      <c r="E183" s="152"/>
      <c r="F183" s="152"/>
      <c r="G183" s="114"/>
      <c r="H183" s="105"/>
      <c r="I183" s="36"/>
      <c r="J183" s="623"/>
      <c r="K183" s="359"/>
      <c r="L183" s="289"/>
      <c r="M183" s="45"/>
      <c r="N183" s="106"/>
      <c r="O183" s="191"/>
      <c r="P183" s="106"/>
      <c r="Q183" s="188"/>
      <c r="R183" s="31"/>
      <c r="S183" s="77"/>
      <c r="T183" s="77"/>
      <c r="U183" s="274">
        <f t="shared" si="86"/>
        <v>0</v>
      </c>
      <c r="V183" s="359"/>
      <c r="W183" s="77"/>
      <c r="X183" s="77"/>
      <c r="Y183" s="275">
        <f t="shared" si="84"/>
        <v>0</v>
      </c>
      <c r="Z183" s="77"/>
      <c r="AA183" s="359"/>
      <c r="AB183" s="77"/>
      <c r="AC183" s="20">
        <f t="shared" si="80"/>
        <v>0</v>
      </c>
      <c r="AD183" s="77"/>
      <c r="AE183" s="77">
        <v>0</v>
      </c>
      <c r="AF183" s="77">
        <v>0</v>
      </c>
      <c r="AG183" s="20">
        <f t="shared" si="81"/>
        <v>0</v>
      </c>
      <c r="AH183" s="75">
        <f t="shared" si="82"/>
        <v>0</v>
      </c>
      <c r="AI183" s="33">
        <f t="shared" si="83"/>
        <v>0</v>
      </c>
      <c r="AJ183" s="34">
        <f t="shared" si="85"/>
        <v>0</v>
      </c>
      <c r="AK183" s="109"/>
      <c r="AL183" s="109"/>
      <c r="AM183" s="109"/>
      <c r="AN183" s="109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109"/>
      <c r="BE183" s="109"/>
      <c r="BF183" s="109"/>
      <c r="BG183" s="109"/>
      <c r="BH183" s="109"/>
      <c r="BI183" s="109"/>
      <c r="BJ183" s="109"/>
      <c r="BK183" s="109"/>
      <c r="BL183" s="109"/>
      <c r="BM183" s="109"/>
      <c r="BN183" s="109"/>
    </row>
    <row r="184" spans="1:66" s="74" customFormat="1" x14ac:dyDescent="0.25">
      <c r="A184" s="611" t="s">
        <v>49</v>
      </c>
      <c r="B184" s="612"/>
      <c r="C184" s="612"/>
      <c r="D184" s="612"/>
      <c r="E184" s="612"/>
      <c r="F184" s="612"/>
      <c r="G184" s="612"/>
      <c r="H184" s="612"/>
      <c r="I184" s="612"/>
      <c r="J184" s="470">
        <f>+J105</f>
        <v>454070000</v>
      </c>
      <c r="K184" s="455">
        <f>SUM(K106:K183)</f>
        <v>0</v>
      </c>
      <c r="L184" s="455"/>
      <c r="M184" s="456"/>
      <c r="N184" s="455">
        <f>SUM(N106:N106)</f>
        <v>0</v>
      </c>
      <c r="O184" s="455">
        <f>SUM(O106:O106)</f>
        <v>0</v>
      </c>
      <c r="P184" s="455">
        <f>SUM(P106:P106)</f>
        <v>0</v>
      </c>
      <c r="Q184" s="457"/>
      <c r="R184" s="471">
        <f>SUM(R106:R183)</f>
        <v>0</v>
      </c>
      <c r="S184" s="455">
        <f>SUM(S106:S183)</f>
        <v>0</v>
      </c>
      <c r="T184" s="455">
        <f>SUM(T106:T183)</f>
        <v>0</v>
      </c>
      <c r="U184" s="455">
        <f>SUM(U106:U106)</f>
        <v>0</v>
      </c>
      <c r="V184" s="455">
        <f t="shared" ref="V184:AB184" si="87">SUM(V106:V145)</f>
        <v>0</v>
      </c>
      <c r="W184" s="455">
        <f t="shared" si="87"/>
        <v>0</v>
      </c>
      <c r="X184" s="455">
        <f t="shared" si="87"/>
        <v>0</v>
      </c>
      <c r="Y184" s="455">
        <f t="shared" si="87"/>
        <v>0</v>
      </c>
      <c r="Z184" s="455">
        <f t="shared" si="87"/>
        <v>0</v>
      </c>
      <c r="AA184" s="455">
        <f t="shared" si="87"/>
        <v>0</v>
      </c>
      <c r="AB184" s="455">
        <f t="shared" si="87"/>
        <v>0</v>
      </c>
      <c r="AC184" s="455">
        <f>SUM(AC106:AC183)</f>
        <v>0</v>
      </c>
      <c r="AD184" s="455">
        <f>SUM(AD106:AD145)</f>
        <v>0</v>
      </c>
      <c r="AE184" s="455">
        <f>SUM(AE106:AE145)</f>
        <v>0</v>
      </c>
      <c r="AF184" s="455">
        <f>SUM(AF106:AF145)</f>
        <v>0</v>
      </c>
      <c r="AG184" s="455">
        <f>SUM(AG106:AG145)</f>
        <v>0</v>
      </c>
      <c r="AH184" s="455">
        <f>SUM(AH106:AH183)</f>
        <v>0</v>
      </c>
      <c r="AI184" s="459">
        <f>IF(ISERROR(AH184/K184),0,AH184/K184)</f>
        <v>0</v>
      </c>
      <c r="AJ184" s="459">
        <f>IF(ISERROR(AH184/$AH$784),0,AH184/$AH$784)</f>
        <v>0</v>
      </c>
      <c r="AK184" s="12"/>
      <c r="AL184" s="12"/>
      <c r="AM184" s="12"/>
      <c r="AN184" s="12"/>
      <c r="AO184" s="12"/>
      <c r="AP184" s="12"/>
      <c r="AQ184" s="12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109"/>
      <c r="BE184" s="109"/>
      <c r="BF184" s="109"/>
      <c r="BG184" s="109"/>
      <c r="BH184" s="109"/>
      <c r="BI184" s="109"/>
      <c r="BJ184" s="109"/>
      <c r="BK184" s="109"/>
      <c r="BL184" s="109"/>
      <c r="BM184" s="109"/>
      <c r="BN184" s="109"/>
    </row>
    <row r="185" spans="1:66" x14ac:dyDescent="0.25">
      <c r="A185" s="590" t="s">
        <v>50</v>
      </c>
      <c r="B185" s="591"/>
      <c r="C185" s="591"/>
      <c r="D185" s="591"/>
      <c r="E185" s="592"/>
      <c r="F185" s="148"/>
      <c r="G185" s="17"/>
      <c r="H185" s="18"/>
      <c r="I185" s="19"/>
      <c r="J185" s="576">
        <v>278866000</v>
      </c>
      <c r="K185" s="10"/>
      <c r="L185" s="20"/>
      <c r="M185" s="21"/>
      <c r="N185" s="22"/>
      <c r="O185" s="22"/>
      <c r="P185" s="22"/>
      <c r="Q185" s="18"/>
      <c r="R185" s="23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4"/>
      <c r="AJ185" s="24"/>
    </row>
    <row r="186" spans="1:66" outlineLevel="1" x14ac:dyDescent="0.25">
      <c r="A186" s="26">
        <v>1</v>
      </c>
      <c r="B186" s="26"/>
      <c r="C186" s="114" t="s">
        <v>279</v>
      </c>
      <c r="D186" s="82">
        <v>44252</v>
      </c>
      <c r="E186" s="293" t="s">
        <v>241</v>
      </c>
      <c r="F186" s="152" t="s">
        <v>134</v>
      </c>
      <c r="G186" s="114" t="s">
        <v>135</v>
      </c>
      <c r="H186" s="40"/>
      <c r="I186" s="36"/>
      <c r="J186" s="623"/>
      <c r="K186" s="287">
        <v>10100000</v>
      </c>
      <c r="L186" s="289" t="s">
        <v>112</v>
      </c>
      <c r="M186" s="199"/>
      <c r="N186" s="77"/>
      <c r="O186" s="77"/>
      <c r="P186" s="31"/>
      <c r="Q186" s="202"/>
      <c r="R186" s="77"/>
      <c r="S186" s="77"/>
      <c r="T186" s="287">
        <v>7070000</v>
      </c>
      <c r="U186" s="274">
        <f>SUM(R186:T186)</f>
        <v>7070000</v>
      </c>
      <c r="V186" s="85"/>
      <c r="W186" s="31"/>
      <c r="X186" s="31"/>
      <c r="Y186" s="275">
        <v>0</v>
      </c>
      <c r="Z186" s="31"/>
      <c r="AA186" s="31"/>
      <c r="AB186" s="31"/>
      <c r="AC186" s="32">
        <f>SUM(Z186:AB186)</f>
        <v>0</v>
      </c>
      <c r="AD186" s="31"/>
      <c r="AE186" s="31"/>
      <c r="AF186" s="31"/>
      <c r="AG186" s="32">
        <f>SUM(AD186:AF186)</f>
        <v>0</v>
      </c>
      <c r="AH186" s="75">
        <f t="shared" ref="AH186:AH215" si="88">+U186+Y186+AC186+AG186</f>
        <v>7070000</v>
      </c>
      <c r="AI186" s="33">
        <f t="shared" ref="AI186:AI215" si="89">IF(ISERROR(AH186/$J$185),0,AH186/$J$185)</f>
        <v>2.5352678347306593E-2</v>
      </c>
      <c r="AJ186" s="34">
        <f t="shared" ref="AJ186:AJ217" si="90">IF(ISERROR(AH186/$AH$784),"-",AH186/$AH$784)</f>
        <v>6.1451009751345223E-3</v>
      </c>
      <c r="AK186" s="259"/>
      <c r="AL186" s="12"/>
      <c r="AM186" s="12"/>
      <c r="AN186" s="12"/>
      <c r="AO186" s="12"/>
      <c r="AP186" s="12"/>
      <c r="AQ186" s="12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109"/>
      <c r="BE186" s="109"/>
      <c r="BF186" s="109"/>
      <c r="BG186" s="109"/>
      <c r="BH186" s="109"/>
      <c r="BI186" s="109"/>
      <c r="BJ186" s="109"/>
      <c r="BK186" s="109"/>
      <c r="BL186" s="109"/>
      <c r="BM186" s="109"/>
      <c r="BN186" s="109"/>
    </row>
    <row r="187" spans="1:66" s="110" customFormat="1" outlineLevel="1" x14ac:dyDescent="0.25">
      <c r="A187" s="26">
        <v>2</v>
      </c>
      <c r="B187" s="26"/>
      <c r="C187" s="284" t="s">
        <v>280</v>
      </c>
      <c r="D187" s="82">
        <v>44251</v>
      </c>
      <c r="E187" s="293" t="s">
        <v>242</v>
      </c>
      <c r="F187" s="152" t="s">
        <v>134</v>
      </c>
      <c r="G187" s="114" t="s">
        <v>135</v>
      </c>
      <c r="H187" s="40"/>
      <c r="I187" s="36"/>
      <c r="J187" s="623"/>
      <c r="K187" s="287">
        <v>5891000</v>
      </c>
      <c r="L187" s="289" t="s">
        <v>112</v>
      </c>
      <c r="M187" s="199"/>
      <c r="N187" s="77"/>
      <c r="O187" s="77"/>
      <c r="P187" s="31"/>
      <c r="Q187" s="202"/>
      <c r="R187" s="77"/>
      <c r="S187" s="77"/>
      <c r="T187" s="287">
        <v>4123700</v>
      </c>
      <c r="U187" s="274">
        <f t="shared" ref="U187:U215" si="91">SUM(R187:T187)</f>
        <v>4123700</v>
      </c>
      <c r="V187" s="85"/>
      <c r="W187" s="31"/>
      <c r="X187" s="31"/>
      <c r="Y187" s="275">
        <f t="shared" ref="Y187:Y215" si="92">SUM(V187:X187)</f>
        <v>0</v>
      </c>
      <c r="Z187" s="31"/>
      <c r="AA187" s="31"/>
      <c r="AB187" s="31"/>
      <c r="AC187" s="32">
        <f t="shared" ref="AC187:AC215" si="93">SUM(Z187:AB187)</f>
        <v>0</v>
      </c>
      <c r="AD187" s="31"/>
      <c r="AE187" s="31"/>
      <c r="AF187" s="31"/>
      <c r="AG187" s="32">
        <f t="shared" ref="AG187:AG215" si="94">SUM(AD187:AF187)</f>
        <v>0</v>
      </c>
      <c r="AH187" s="75">
        <f t="shared" si="88"/>
        <v>4123700</v>
      </c>
      <c r="AI187" s="33">
        <f t="shared" si="89"/>
        <v>1.4787388925146845E-2</v>
      </c>
      <c r="AJ187" s="34">
        <f t="shared" si="90"/>
        <v>3.5842366182690568E-3</v>
      </c>
      <c r="AK187" s="259"/>
      <c r="AL187" s="109"/>
      <c r="AM187" s="109"/>
      <c r="AN187" s="109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109"/>
      <c r="BE187" s="109"/>
      <c r="BF187" s="109"/>
      <c r="BG187" s="109"/>
      <c r="BH187" s="109"/>
      <c r="BI187" s="109"/>
      <c r="BJ187" s="109"/>
      <c r="BK187" s="109"/>
      <c r="BL187" s="109"/>
      <c r="BM187" s="109"/>
      <c r="BN187" s="109"/>
    </row>
    <row r="188" spans="1:66" s="110" customFormat="1" outlineLevel="1" x14ac:dyDescent="0.25">
      <c r="A188" s="26">
        <v>3</v>
      </c>
      <c r="B188" s="26"/>
      <c r="C188" s="226" t="s">
        <v>281</v>
      </c>
      <c r="D188" s="82">
        <v>44251</v>
      </c>
      <c r="E188" s="293" t="s">
        <v>243</v>
      </c>
      <c r="F188" s="152" t="s">
        <v>134</v>
      </c>
      <c r="G188" s="114" t="s">
        <v>135</v>
      </c>
      <c r="H188" s="40"/>
      <c r="I188" s="36"/>
      <c r="J188" s="623"/>
      <c r="K188" s="287">
        <v>4644000</v>
      </c>
      <c r="L188" s="289" t="s">
        <v>112</v>
      </c>
      <c r="M188" s="199"/>
      <c r="N188" s="77"/>
      <c r="O188" s="77"/>
      <c r="P188" s="31"/>
      <c r="Q188" s="202"/>
      <c r="R188" s="77"/>
      <c r="S188" s="77"/>
      <c r="T188" s="287">
        <v>3250800</v>
      </c>
      <c r="U188" s="274">
        <f t="shared" si="91"/>
        <v>3250800</v>
      </c>
      <c r="V188" s="32"/>
      <c r="W188" s="31"/>
      <c r="X188" s="31"/>
      <c r="Y188" s="275">
        <f t="shared" si="92"/>
        <v>0</v>
      </c>
      <c r="Z188" s="31"/>
      <c r="AA188" s="31"/>
      <c r="AB188" s="31"/>
      <c r="AC188" s="32">
        <f t="shared" si="93"/>
        <v>0</v>
      </c>
      <c r="AD188" s="31"/>
      <c r="AE188" s="31"/>
      <c r="AF188" s="31"/>
      <c r="AG188" s="32">
        <f t="shared" si="94"/>
        <v>0</v>
      </c>
      <c r="AH188" s="75">
        <f t="shared" si="88"/>
        <v>3250800</v>
      </c>
      <c r="AI188" s="33">
        <f t="shared" si="89"/>
        <v>1.1657211707415032E-2</v>
      </c>
      <c r="AJ188" s="34">
        <f t="shared" si="90"/>
        <v>2.8255295968836361E-3</v>
      </c>
      <c r="AK188" s="259"/>
      <c r="AL188" s="109"/>
      <c r="AM188" s="109"/>
      <c r="AN188" s="109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109"/>
      <c r="BE188" s="109"/>
      <c r="BF188" s="109"/>
      <c r="BG188" s="109"/>
      <c r="BH188" s="109"/>
      <c r="BI188" s="109"/>
      <c r="BJ188" s="109"/>
      <c r="BK188" s="109"/>
      <c r="BL188" s="109"/>
      <c r="BM188" s="109"/>
      <c r="BN188" s="109"/>
    </row>
    <row r="189" spans="1:66" s="110" customFormat="1" outlineLevel="1" x14ac:dyDescent="0.25">
      <c r="A189" s="26">
        <v>4</v>
      </c>
      <c r="B189" s="26"/>
      <c r="C189" s="226"/>
      <c r="D189" s="82"/>
      <c r="E189" s="542" t="s">
        <v>244</v>
      </c>
      <c r="F189" s="152" t="s">
        <v>134</v>
      </c>
      <c r="G189" s="114" t="s">
        <v>135</v>
      </c>
      <c r="H189" s="40"/>
      <c r="I189" s="36"/>
      <c r="J189" s="623"/>
      <c r="K189" s="287">
        <v>3474000</v>
      </c>
      <c r="L189" s="289" t="s">
        <v>112</v>
      </c>
      <c r="M189" s="199"/>
      <c r="N189" s="77"/>
      <c r="O189" s="77"/>
      <c r="P189" s="31"/>
      <c r="Q189" s="202"/>
      <c r="R189" s="77"/>
      <c r="S189" s="77"/>
      <c r="T189" s="287"/>
      <c r="U189" s="274">
        <f t="shared" si="91"/>
        <v>0</v>
      </c>
      <c r="V189" s="32"/>
      <c r="W189" s="31"/>
      <c r="X189" s="31"/>
      <c r="Y189" s="275">
        <f t="shared" si="92"/>
        <v>0</v>
      </c>
      <c r="Z189" s="31"/>
      <c r="AA189" s="31"/>
      <c r="AB189" s="31"/>
      <c r="AC189" s="32">
        <f t="shared" si="93"/>
        <v>0</v>
      </c>
      <c r="AD189" s="31"/>
      <c r="AE189" s="31"/>
      <c r="AF189" s="31"/>
      <c r="AG189" s="32">
        <f t="shared" si="94"/>
        <v>0</v>
      </c>
      <c r="AH189" s="75">
        <f t="shared" si="88"/>
        <v>0</v>
      </c>
      <c r="AI189" s="33">
        <f t="shared" si="89"/>
        <v>0</v>
      </c>
      <c r="AJ189" s="34">
        <f t="shared" si="90"/>
        <v>0</v>
      </c>
      <c r="AK189" s="259"/>
      <c r="AL189" s="109"/>
      <c r="AM189" s="109"/>
      <c r="AN189" s="109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109"/>
      <c r="BE189" s="109"/>
      <c r="BF189" s="109"/>
      <c r="BG189" s="109"/>
      <c r="BH189" s="109"/>
      <c r="BI189" s="109"/>
      <c r="BJ189" s="109"/>
      <c r="BK189" s="109"/>
      <c r="BL189" s="109"/>
      <c r="BM189" s="109"/>
      <c r="BN189" s="109"/>
    </row>
    <row r="190" spans="1:66" s="110" customFormat="1" outlineLevel="1" x14ac:dyDescent="0.25">
      <c r="A190" s="26">
        <v>5</v>
      </c>
      <c r="B190" s="276"/>
      <c r="C190" s="286" t="s">
        <v>275</v>
      </c>
      <c r="D190" s="81">
        <v>44250</v>
      </c>
      <c r="E190" s="294" t="s">
        <v>245</v>
      </c>
      <c r="F190" s="152" t="s">
        <v>134</v>
      </c>
      <c r="G190" s="114" t="s">
        <v>135</v>
      </c>
      <c r="H190" s="40"/>
      <c r="I190" s="36"/>
      <c r="J190" s="623"/>
      <c r="K190" s="287">
        <v>5800000</v>
      </c>
      <c r="L190" s="289" t="s">
        <v>112</v>
      </c>
      <c r="M190" s="199"/>
      <c r="N190" s="77"/>
      <c r="O190" s="77"/>
      <c r="P190" s="31"/>
      <c r="Q190" s="202"/>
      <c r="R190" s="77"/>
      <c r="S190" s="77"/>
      <c r="T190" s="287">
        <v>4060000</v>
      </c>
      <c r="U190" s="274">
        <f t="shared" si="91"/>
        <v>4060000</v>
      </c>
      <c r="V190" s="32"/>
      <c r="W190" s="31"/>
      <c r="X190" s="31"/>
      <c r="Y190" s="275">
        <f t="shared" si="92"/>
        <v>0</v>
      </c>
      <c r="Z190" s="31"/>
      <c r="AA190" s="31"/>
      <c r="AB190" s="31"/>
      <c r="AC190" s="32">
        <f t="shared" si="93"/>
        <v>0</v>
      </c>
      <c r="AD190" s="31"/>
      <c r="AE190" s="31"/>
      <c r="AF190" s="31"/>
      <c r="AG190" s="32">
        <f t="shared" si="94"/>
        <v>0</v>
      </c>
      <c r="AH190" s="75">
        <f t="shared" si="88"/>
        <v>4060000</v>
      </c>
      <c r="AI190" s="33">
        <f t="shared" si="89"/>
        <v>1.4558963803403786E-2</v>
      </c>
      <c r="AJ190" s="34">
        <f t="shared" si="90"/>
        <v>3.5288698669089335E-3</v>
      </c>
      <c r="AK190" s="259"/>
      <c r="AL190" s="109"/>
      <c r="AM190" s="109"/>
      <c r="AN190" s="109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109"/>
      <c r="BE190" s="109"/>
      <c r="BF190" s="109"/>
      <c r="BG190" s="109"/>
      <c r="BH190" s="109"/>
      <c r="BI190" s="109"/>
      <c r="BJ190" s="109"/>
      <c r="BK190" s="109"/>
      <c r="BL190" s="109"/>
      <c r="BM190" s="109"/>
      <c r="BN190" s="109"/>
    </row>
    <row r="191" spans="1:66" s="110" customFormat="1" outlineLevel="1" x14ac:dyDescent="0.25">
      <c r="A191" s="26">
        <v>6</v>
      </c>
      <c r="B191" s="26"/>
      <c r="C191" s="226" t="s">
        <v>282</v>
      </c>
      <c r="D191" s="82">
        <v>44250</v>
      </c>
      <c r="E191" s="294" t="s">
        <v>246</v>
      </c>
      <c r="F191" s="152" t="s">
        <v>134</v>
      </c>
      <c r="G191" s="114" t="s">
        <v>135</v>
      </c>
      <c r="H191" s="40"/>
      <c r="I191" s="36"/>
      <c r="J191" s="623"/>
      <c r="K191" s="287">
        <v>5800000</v>
      </c>
      <c r="L191" s="289" t="s">
        <v>112</v>
      </c>
      <c r="M191" s="199"/>
      <c r="N191" s="77"/>
      <c r="O191" s="77"/>
      <c r="P191" s="31"/>
      <c r="Q191" s="202"/>
      <c r="R191" s="77"/>
      <c r="S191" s="77"/>
      <c r="T191" s="287">
        <v>4060000</v>
      </c>
      <c r="U191" s="274">
        <f t="shared" si="91"/>
        <v>4060000</v>
      </c>
      <c r="V191" s="32"/>
      <c r="W191" s="31"/>
      <c r="X191" s="31"/>
      <c r="Y191" s="275">
        <f t="shared" si="92"/>
        <v>0</v>
      </c>
      <c r="Z191" s="31"/>
      <c r="AA191" s="31"/>
      <c r="AB191" s="31"/>
      <c r="AC191" s="32">
        <f t="shared" si="93"/>
        <v>0</v>
      </c>
      <c r="AD191" s="31"/>
      <c r="AE191" s="31"/>
      <c r="AF191" s="31"/>
      <c r="AG191" s="32">
        <f t="shared" si="94"/>
        <v>0</v>
      </c>
      <c r="AH191" s="75">
        <f t="shared" si="88"/>
        <v>4060000</v>
      </c>
      <c r="AI191" s="33">
        <f t="shared" si="89"/>
        <v>1.4558963803403786E-2</v>
      </c>
      <c r="AJ191" s="34">
        <f t="shared" si="90"/>
        <v>3.5288698669089335E-3</v>
      </c>
      <c r="AK191" s="259"/>
      <c r="AL191" s="109"/>
      <c r="AM191" s="109"/>
      <c r="AN191" s="109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109"/>
      <c r="BE191" s="109"/>
      <c r="BF191" s="109"/>
      <c r="BG191" s="109"/>
      <c r="BH191" s="109"/>
      <c r="BI191" s="109"/>
      <c r="BJ191" s="109"/>
      <c r="BK191" s="109"/>
      <c r="BL191" s="109"/>
      <c r="BM191" s="109"/>
      <c r="BN191" s="109"/>
    </row>
    <row r="192" spans="1:66" s="110" customFormat="1" outlineLevel="1" x14ac:dyDescent="0.25">
      <c r="A192" s="26">
        <v>7</v>
      </c>
      <c r="B192" s="26"/>
      <c r="C192" s="226" t="s">
        <v>283</v>
      </c>
      <c r="D192" s="82">
        <v>44260</v>
      </c>
      <c r="E192" s="294" t="s">
        <v>247</v>
      </c>
      <c r="F192" s="152" t="s">
        <v>134</v>
      </c>
      <c r="G192" s="114" t="s">
        <v>135</v>
      </c>
      <c r="H192" s="40"/>
      <c r="I192" s="36"/>
      <c r="J192" s="623"/>
      <c r="K192" s="287">
        <v>9000000</v>
      </c>
      <c r="L192" s="289" t="s">
        <v>112</v>
      </c>
      <c r="M192" s="199"/>
      <c r="N192" s="77"/>
      <c r="O192" s="77"/>
      <c r="P192" s="31"/>
      <c r="Q192" s="202"/>
      <c r="R192" s="77"/>
      <c r="S192" s="77"/>
      <c r="T192" s="287">
        <v>6300000</v>
      </c>
      <c r="U192" s="274">
        <f t="shared" si="91"/>
        <v>6300000</v>
      </c>
      <c r="V192" s="32"/>
      <c r="W192" s="31"/>
      <c r="X192" s="31"/>
      <c r="Y192" s="275">
        <f t="shared" si="92"/>
        <v>0</v>
      </c>
      <c r="Z192" s="31"/>
      <c r="AA192" s="31"/>
      <c r="AB192" s="31"/>
      <c r="AC192" s="32">
        <f t="shared" si="93"/>
        <v>0</v>
      </c>
      <c r="AD192" s="31"/>
      <c r="AE192" s="31"/>
      <c r="AF192" s="31"/>
      <c r="AG192" s="32">
        <f t="shared" si="94"/>
        <v>0</v>
      </c>
      <c r="AH192" s="75">
        <f t="shared" si="88"/>
        <v>6300000</v>
      </c>
      <c r="AI192" s="33">
        <f t="shared" si="89"/>
        <v>2.2591495557005875E-2</v>
      </c>
      <c r="AJ192" s="34">
        <f t="shared" si="90"/>
        <v>5.4758325521000696E-3</v>
      </c>
      <c r="AK192" s="259"/>
      <c r="AL192" s="109"/>
      <c r="AM192" s="109"/>
      <c r="AN192" s="109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109"/>
      <c r="BE192" s="109"/>
      <c r="BF192" s="109"/>
      <c r="BG192" s="109"/>
      <c r="BH192" s="109"/>
      <c r="BI192" s="109"/>
      <c r="BJ192" s="109"/>
      <c r="BK192" s="109"/>
      <c r="BL192" s="109"/>
      <c r="BM192" s="109"/>
      <c r="BN192" s="109"/>
    </row>
    <row r="193" spans="1:66" s="110" customFormat="1" outlineLevel="1" x14ac:dyDescent="0.25">
      <c r="A193" s="26">
        <v>8</v>
      </c>
      <c r="B193" s="26"/>
      <c r="C193" s="226" t="s">
        <v>284</v>
      </c>
      <c r="D193" s="82">
        <v>44260</v>
      </c>
      <c r="E193" s="294" t="s">
        <v>248</v>
      </c>
      <c r="F193" s="152" t="s">
        <v>134</v>
      </c>
      <c r="G193" s="114" t="s">
        <v>135</v>
      </c>
      <c r="H193" s="40"/>
      <c r="I193" s="36"/>
      <c r="J193" s="623"/>
      <c r="K193" s="287">
        <v>3089000</v>
      </c>
      <c r="L193" s="289" t="s">
        <v>112</v>
      </c>
      <c r="M193" s="199"/>
      <c r="N193" s="77"/>
      <c r="O193" s="77"/>
      <c r="P193" s="31"/>
      <c r="Q193" s="202"/>
      <c r="R193" s="77"/>
      <c r="S193" s="77"/>
      <c r="T193" s="287">
        <v>2162300</v>
      </c>
      <c r="U193" s="274">
        <f t="shared" si="91"/>
        <v>2162300</v>
      </c>
      <c r="V193" s="32"/>
      <c r="W193" s="31"/>
      <c r="X193" s="31"/>
      <c r="Y193" s="275">
        <f t="shared" si="92"/>
        <v>0</v>
      </c>
      <c r="Z193" s="31"/>
      <c r="AA193" s="31"/>
      <c r="AB193" s="31"/>
      <c r="AC193" s="32">
        <f t="shared" si="93"/>
        <v>0</v>
      </c>
      <c r="AD193" s="31"/>
      <c r="AE193" s="31"/>
      <c r="AF193" s="31"/>
      <c r="AG193" s="32">
        <f t="shared" si="94"/>
        <v>0</v>
      </c>
      <c r="AH193" s="75">
        <f t="shared" si="88"/>
        <v>2162300</v>
      </c>
      <c r="AI193" s="33">
        <f t="shared" si="89"/>
        <v>7.7539033083990159E-3</v>
      </c>
      <c r="AJ193" s="34">
        <f t="shared" si="90"/>
        <v>1.8794274170485683E-3</v>
      </c>
      <c r="AK193" s="259"/>
      <c r="AL193" s="109"/>
      <c r="AM193" s="109"/>
      <c r="AN193" s="109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109"/>
      <c r="BE193" s="109"/>
      <c r="BF193" s="109"/>
      <c r="BG193" s="109"/>
      <c r="BH193" s="109"/>
      <c r="BI193" s="109"/>
      <c r="BJ193" s="109"/>
      <c r="BK193" s="109"/>
      <c r="BL193" s="109"/>
      <c r="BM193" s="109"/>
      <c r="BN193" s="109"/>
    </row>
    <row r="194" spans="1:66" outlineLevel="1" x14ac:dyDescent="0.25">
      <c r="A194" s="26">
        <v>9</v>
      </c>
      <c r="B194" s="26"/>
      <c r="C194" s="226"/>
      <c r="D194" s="82"/>
      <c r="E194" s="543" t="s">
        <v>249</v>
      </c>
      <c r="F194" s="152" t="s">
        <v>134</v>
      </c>
      <c r="G194" s="114" t="s">
        <v>135</v>
      </c>
      <c r="H194" s="40"/>
      <c r="I194" s="36"/>
      <c r="J194" s="623"/>
      <c r="K194" s="287">
        <v>7670000</v>
      </c>
      <c r="L194" s="289" t="s">
        <v>112</v>
      </c>
      <c r="M194" s="199"/>
      <c r="N194" s="77"/>
      <c r="O194" s="77"/>
      <c r="P194" s="31"/>
      <c r="Q194" s="202"/>
      <c r="R194" s="202"/>
      <c r="S194" s="77"/>
      <c r="T194" s="287"/>
      <c r="U194" s="274">
        <f t="shared" si="91"/>
        <v>0</v>
      </c>
      <c r="V194" s="32"/>
      <c r="W194" s="31"/>
      <c r="X194" s="31"/>
      <c r="Y194" s="275">
        <f t="shared" si="92"/>
        <v>0</v>
      </c>
      <c r="Z194" s="31"/>
      <c r="AA194" s="31"/>
      <c r="AB194" s="31"/>
      <c r="AC194" s="32">
        <f t="shared" si="93"/>
        <v>0</v>
      </c>
      <c r="AD194" s="31"/>
      <c r="AE194" s="31"/>
      <c r="AF194" s="31"/>
      <c r="AG194" s="32">
        <f t="shared" si="94"/>
        <v>0</v>
      </c>
      <c r="AH194" s="75">
        <f t="shared" si="88"/>
        <v>0</v>
      </c>
      <c r="AI194" s="33">
        <f t="shared" si="89"/>
        <v>0</v>
      </c>
      <c r="AJ194" s="34">
        <f t="shared" si="90"/>
        <v>0</v>
      </c>
      <c r="AK194" s="259"/>
      <c r="AL194" s="12"/>
      <c r="AM194" s="12"/>
      <c r="AN194" s="12"/>
      <c r="AO194" s="12"/>
      <c r="AP194" s="12"/>
      <c r="AQ194" s="12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  <c r="BH194" s="109"/>
      <c r="BI194" s="109"/>
      <c r="BJ194" s="109"/>
      <c r="BK194" s="109"/>
      <c r="BL194" s="109"/>
      <c r="BM194" s="109"/>
      <c r="BN194" s="109"/>
    </row>
    <row r="195" spans="1:66" s="110" customFormat="1" outlineLevel="1" x14ac:dyDescent="0.25">
      <c r="A195" s="26">
        <v>10</v>
      </c>
      <c r="B195" s="26"/>
      <c r="C195" s="226" t="s">
        <v>285</v>
      </c>
      <c r="D195" s="82">
        <v>44250</v>
      </c>
      <c r="E195" s="294" t="s">
        <v>250</v>
      </c>
      <c r="F195" s="152" t="s">
        <v>134</v>
      </c>
      <c r="G195" s="114" t="s">
        <v>135</v>
      </c>
      <c r="H195" s="40"/>
      <c r="I195" s="36"/>
      <c r="J195" s="623"/>
      <c r="K195" s="287">
        <v>4079000</v>
      </c>
      <c r="L195" s="289" t="s">
        <v>112</v>
      </c>
      <c r="M195" s="199"/>
      <c r="N195" s="77"/>
      <c r="O195" s="77"/>
      <c r="P195" s="31"/>
      <c r="Q195" s="202"/>
      <c r="R195" s="202"/>
      <c r="S195" s="77"/>
      <c r="T195" s="287">
        <v>2855300</v>
      </c>
      <c r="U195" s="274">
        <f t="shared" si="91"/>
        <v>2855300</v>
      </c>
      <c r="V195" s="32"/>
      <c r="W195" s="31"/>
      <c r="X195" s="31"/>
      <c r="Y195" s="275">
        <f t="shared" si="92"/>
        <v>0</v>
      </c>
      <c r="Z195" s="31"/>
      <c r="AA195" s="31"/>
      <c r="AB195" s="31"/>
      <c r="AC195" s="32">
        <f t="shared" si="93"/>
        <v>0</v>
      </c>
      <c r="AD195" s="31"/>
      <c r="AE195" s="31"/>
      <c r="AF195" s="31"/>
      <c r="AG195" s="32">
        <f t="shared" si="94"/>
        <v>0</v>
      </c>
      <c r="AH195" s="75">
        <f t="shared" si="88"/>
        <v>2855300</v>
      </c>
      <c r="AI195" s="33">
        <f t="shared" si="89"/>
        <v>1.0238967819669662E-2</v>
      </c>
      <c r="AJ195" s="34">
        <f t="shared" si="90"/>
        <v>2.4817689977795761E-3</v>
      </c>
      <c r="AK195" s="25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109"/>
      <c r="BE195" s="109"/>
      <c r="BF195" s="109"/>
      <c r="BG195" s="109"/>
      <c r="BH195" s="109"/>
      <c r="BI195" s="109"/>
      <c r="BJ195" s="109"/>
      <c r="BK195" s="109"/>
      <c r="BL195" s="109"/>
      <c r="BM195" s="109"/>
      <c r="BN195" s="109"/>
    </row>
    <row r="196" spans="1:66" s="110" customFormat="1" outlineLevel="1" x14ac:dyDescent="0.25">
      <c r="A196" s="26">
        <v>11</v>
      </c>
      <c r="B196" s="26"/>
      <c r="C196" s="226" t="s">
        <v>286</v>
      </c>
      <c r="D196" s="82">
        <v>44250</v>
      </c>
      <c r="E196" s="294" t="s">
        <v>251</v>
      </c>
      <c r="F196" s="152" t="s">
        <v>134</v>
      </c>
      <c r="G196" s="114" t="s">
        <v>135</v>
      </c>
      <c r="H196" s="40"/>
      <c r="I196" s="36"/>
      <c r="J196" s="623"/>
      <c r="K196" s="287">
        <v>3654000</v>
      </c>
      <c r="L196" s="289" t="s">
        <v>112</v>
      </c>
      <c r="M196" s="199"/>
      <c r="N196" s="77"/>
      <c r="O196" s="77"/>
      <c r="P196" s="31"/>
      <c r="Q196" s="202"/>
      <c r="R196" s="202"/>
      <c r="S196" s="77"/>
      <c r="T196" s="287">
        <v>2557800</v>
      </c>
      <c r="U196" s="274">
        <f t="shared" si="91"/>
        <v>2557800</v>
      </c>
      <c r="V196" s="32"/>
      <c r="W196" s="31"/>
      <c r="X196" s="31"/>
      <c r="Y196" s="275">
        <f t="shared" si="92"/>
        <v>0</v>
      </c>
      <c r="Z196" s="31"/>
      <c r="AA196" s="31"/>
      <c r="AB196" s="31"/>
      <c r="AC196" s="32">
        <f t="shared" si="93"/>
        <v>0</v>
      </c>
      <c r="AD196" s="31"/>
      <c r="AE196" s="31"/>
      <c r="AF196" s="31"/>
      <c r="AG196" s="32">
        <f t="shared" si="94"/>
        <v>0</v>
      </c>
      <c r="AH196" s="75">
        <f t="shared" si="88"/>
        <v>2557800</v>
      </c>
      <c r="AI196" s="33">
        <f t="shared" si="89"/>
        <v>9.172147196144384E-3</v>
      </c>
      <c r="AJ196" s="34">
        <f t="shared" si="90"/>
        <v>2.2231880161526284E-3</v>
      </c>
      <c r="AK196" s="259"/>
      <c r="AL196" s="109"/>
      <c r="AM196" s="109"/>
      <c r="AN196" s="109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109"/>
      <c r="BE196" s="109"/>
      <c r="BF196" s="109"/>
      <c r="BG196" s="109"/>
      <c r="BH196" s="109"/>
      <c r="BI196" s="109"/>
      <c r="BJ196" s="109"/>
      <c r="BK196" s="109"/>
      <c r="BL196" s="109"/>
      <c r="BM196" s="109"/>
      <c r="BN196" s="109"/>
    </row>
    <row r="197" spans="1:66" s="110" customFormat="1" outlineLevel="1" x14ac:dyDescent="0.25">
      <c r="A197" s="26">
        <v>12</v>
      </c>
      <c r="B197" s="26"/>
      <c r="C197" s="226" t="s">
        <v>287</v>
      </c>
      <c r="D197" s="82">
        <v>44251</v>
      </c>
      <c r="E197" s="294" t="s">
        <v>252</v>
      </c>
      <c r="F197" s="152" t="s">
        <v>134</v>
      </c>
      <c r="G197" s="114" t="s">
        <v>135</v>
      </c>
      <c r="H197" s="40"/>
      <c r="I197" s="36"/>
      <c r="J197" s="623"/>
      <c r="K197" s="287">
        <v>9606000</v>
      </c>
      <c r="L197" s="289" t="s">
        <v>112</v>
      </c>
      <c r="M197" s="199"/>
      <c r="N197" s="77"/>
      <c r="O197" s="77"/>
      <c r="P197" s="31"/>
      <c r="Q197" s="202"/>
      <c r="R197" s="202"/>
      <c r="S197" s="77"/>
      <c r="T197" s="287">
        <v>6724200</v>
      </c>
      <c r="U197" s="274">
        <f t="shared" si="91"/>
        <v>6724200</v>
      </c>
      <c r="V197" s="32"/>
      <c r="W197" s="31"/>
      <c r="X197" s="31"/>
      <c r="Y197" s="275">
        <f t="shared" si="92"/>
        <v>0</v>
      </c>
      <c r="Z197" s="31"/>
      <c r="AA197" s="31"/>
      <c r="AB197" s="31"/>
      <c r="AC197" s="32">
        <f t="shared" si="93"/>
        <v>0</v>
      </c>
      <c r="AD197" s="31"/>
      <c r="AE197" s="31"/>
      <c r="AF197" s="31"/>
      <c r="AG197" s="32">
        <f t="shared" si="94"/>
        <v>0</v>
      </c>
      <c r="AH197" s="75">
        <f t="shared" si="88"/>
        <v>6724200</v>
      </c>
      <c r="AI197" s="33">
        <f t="shared" si="89"/>
        <v>2.411265625784427E-2</v>
      </c>
      <c r="AJ197" s="34">
        <f t="shared" si="90"/>
        <v>5.8445386106081411E-3</v>
      </c>
      <c r="AK197" s="259"/>
      <c r="AL197" s="109"/>
      <c r="AM197" s="10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</row>
    <row r="198" spans="1:66" s="110" customFormat="1" outlineLevel="1" x14ac:dyDescent="0.25">
      <c r="A198" s="26">
        <v>13</v>
      </c>
      <c r="B198" s="26"/>
      <c r="C198" s="226"/>
      <c r="D198" s="82"/>
      <c r="E198" s="543" t="s">
        <v>253</v>
      </c>
      <c r="F198" s="152" t="s">
        <v>134</v>
      </c>
      <c r="G198" s="114" t="s">
        <v>135</v>
      </c>
      <c r="H198" s="40"/>
      <c r="I198" s="36"/>
      <c r="J198" s="623"/>
      <c r="K198" s="287">
        <v>5699000</v>
      </c>
      <c r="L198" s="289" t="s">
        <v>112</v>
      </c>
      <c r="M198" s="199"/>
      <c r="N198" s="77"/>
      <c r="O198" s="77"/>
      <c r="P198" s="31"/>
      <c r="Q198" s="202"/>
      <c r="R198" s="202"/>
      <c r="S198" s="77"/>
      <c r="T198" s="287"/>
      <c r="U198" s="274">
        <f t="shared" si="91"/>
        <v>0</v>
      </c>
      <c r="V198" s="32"/>
      <c r="W198" s="31"/>
      <c r="X198" s="31"/>
      <c r="Y198" s="275">
        <f t="shared" si="92"/>
        <v>0</v>
      </c>
      <c r="Z198" s="31"/>
      <c r="AA198" s="31"/>
      <c r="AB198" s="31"/>
      <c r="AC198" s="32">
        <f t="shared" si="93"/>
        <v>0</v>
      </c>
      <c r="AD198" s="31"/>
      <c r="AE198" s="31"/>
      <c r="AF198" s="31"/>
      <c r="AG198" s="32">
        <f t="shared" si="94"/>
        <v>0</v>
      </c>
      <c r="AH198" s="75">
        <f t="shared" si="88"/>
        <v>0</v>
      </c>
      <c r="AI198" s="33">
        <f t="shared" si="89"/>
        <v>0</v>
      </c>
      <c r="AJ198" s="34">
        <f t="shared" si="90"/>
        <v>0</v>
      </c>
      <c r="AK198" s="259"/>
      <c r="AL198" s="109"/>
      <c r="AM198" s="10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</row>
    <row r="199" spans="1:66" s="110" customFormat="1" outlineLevel="1" x14ac:dyDescent="0.25">
      <c r="A199" s="26">
        <v>14</v>
      </c>
      <c r="B199" s="26"/>
      <c r="C199" s="226"/>
      <c r="D199" s="82"/>
      <c r="E199" s="543" t="s">
        <v>254</v>
      </c>
      <c r="F199" s="152" t="s">
        <v>134</v>
      </c>
      <c r="G199" s="114" t="s">
        <v>135</v>
      </c>
      <c r="H199" s="40"/>
      <c r="I199" s="36"/>
      <c r="J199" s="623"/>
      <c r="K199" s="287">
        <v>3989000</v>
      </c>
      <c r="L199" s="289" t="s">
        <v>112</v>
      </c>
      <c r="M199" s="199"/>
      <c r="N199" s="77"/>
      <c r="O199" s="77"/>
      <c r="P199" s="31"/>
      <c r="Q199" s="202"/>
      <c r="R199" s="202"/>
      <c r="S199" s="77"/>
      <c r="T199" s="287"/>
      <c r="U199" s="274">
        <f t="shared" si="91"/>
        <v>0</v>
      </c>
      <c r="V199" s="32"/>
      <c r="W199" s="31"/>
      <c r="X199" s="31"/>
      <c r="Y199" s="275">
        <f t="shared" si="92"/>
        <v>0</v>
      </c>
      <c r="Z199" s="31"/>
      <c r="AA199" s="31"/>
      <c r="AB199" s="31"/>
      <c r="AC199" s="32">
        <f t="shared" si="93"/>
        <v>0</v>
      </c>
      <c r="AD199" s="31"/>
      <c r="AE199" s="31"/>
      <c r="AF199" s="31"/>
      <c r="AG199" s="32">
        <f t="shared" si="94"/>
        <v>0</v>
      </c>
      <c r="AH199" s="75">
        <f t="shared" si="88"/>
        <v>0</v>
      </c>
      <c r="AI199" s="33">
        <f t="shared" si="89"/>
        <v>0</v>
      </c>
      <c r="AJ199" s="34">
        <f t="shared" si="90"/>
        <v>0</v>
      </c>
      <c r="AK199" s="259"/>
      <c r="AL199" s="109"/>
      <c r="AM199" s="10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</row>
    <row r="200" spans="1:66" s="110" customFormat="1" outlineLevel="1" x14ac:dyDescent="0.25">
      <c r="A200" s="26">
        <v>15</v>
      </c>
      <c r="B200" s="26"/>
      <c r="C200" s="226"/>
      <c r="D200" s="82"/>
      <c r="E200" s="543" t="s">
        <v>255</v>
      </c>
      <c r="F200" s="152" t="s">
        <v>134</v>
      </c>
      <c r="G200" s="114" t="s">
        <v>135</v>
      </c>
      <c r="H200" s="40"/>
      <c r="I200" s="36"/>
      <c r="J200" s="623"/>
      <c r="K200" s="287">
        <v>7052000</v>
      </c>
      <c r="L200" s="289" t="s">
        <v>112</v>
      </c>
      <c r="M200" s="199"/>
      <c r="N200" s="77"/>
      <c r="O200" s="77"/>
      <c r="P200" s="31"/>
      <c r="Q200" s="202"/>
      <c r="R200" s="202"/>
      <c r="S200" s="77"/>
      <c r="T200" s="287"/>
      <c r="U200" s="274">
        <f t="shared" si="91"/>
        <v>0</v>
      </c>
      <c r="V200" s="32"/>
      <c r="W200" s="31"/>
      <c r="X200" s="31"/>
      <c r="Y200" s="275">
        <f t="shared" si="92"/>
        <v>0</v>
      </c>
      <c r="Z200" s="31"/>
      <c r="AA200" s="31"/>
      <c r="AB200" s="31"/>
      <c r="AC200" s="32">
        <f t="shared" si="93"/>
        <v>0</v>
      </c>
      <c r="AD200" s="31"/>
      <c r="AE200" s="31"/>
      <c r="AF200" s="31"/>
      <c r="AG200" s="32">
        <f t="shared" si="94"/>
        <v>0</v>
      </c>
      <c r="AH200" s="75">
        <f t="shared" si="88"/>
        <v>0</v>
      </c>
      <c r="AI200" s="33">
        <f t="shared" si="89"/>
        <v>0</v>
      </c>
      <c r="AJ200" s="34">
        <f t="shared" si="90"/>
        <v>0</v>
      </c>
      <c r="AK200" s="259"/>
      <c r="AL200" s="109"/>
      <c r="AM200" s="109"/>
      <c r="AN200" s="109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109"/>
      <c r="BE200" s="109"/>
      <c r="BF200" s="109"/>
      <c r="BG200" s="109"/>
      <c r="BH200" s="109"/>
      <c r="BI200" s="109"/>
      <c r="BJ200" s="109"/>
      <c r="BK200" s="109"/>
      <c r="BL200" s="109"/>
      <c r="BM200" s="109"/>
      <c r="BN200" s="109"/>
    </row>
    <row r="201" spans="1:66" s="110" customFormat="1" outlineLevel="1" x14ac:dyDescent="0.25">
      <c r="A201" s="26">
        <v>16</v>
      </c>
      <c r="B201" s="26"/>
      <c r="C201" s="284" t="s">
        <v>277</v>
      </c>
      <c r="D201" s="82">
        <v>44251</v>
      </c>
      <c r="E201" s="294" t="s">
        <v>256</v>
      </c>
      <c r="F201" s="152" t="s">
        <v>134</v>
      </c>
      <c r="G201" s="114" t="s">
        <v>135</v>
      </c>
      <c r="H201" s="40"/>
      <c r="I201" s="36"/>
      <c r="J201" s="623"/>
      <c r="K201" s="287">
        <v>5300000</v>
      </c>
      <c r="L201" s="289" t="s">
        <v>112</v>
      </c>
      <c r="M201" s="199"/>
      <c r="N201" s="77"/>
      <c r="O201" s="77"/>
      <c r="P201" s="31"/>
      <c r="Q201" s="202"/>
      <c r="R201" s="202"/>
      <c r="S201" s="77"/>
      <c r="T201" s="287">
        <v>3710000</v>
      </c>
      <c r="U201" s="274">
        <f t="shared" si="91"/>
        <v>3710000</v>
      </c>
      <c r="V201" s="85"/>
      <c r="W201" s="31"/>
      <c r="X201" s="31"/>
      <c r="Y201" s="275">
        <f t="shared" si="92"/>
        <v>0</v>
      </c>
      <c r="Z201" s="31"/>
      <c r="AA201" s="31"/>
      <c r="AB201" s="31"/>
      <c r="AC201" s="32">
        <f t="shared" si="93"/>
        <v>0</v>
      </c>
      <c r="AD201" s="31"/>
      <c r="AE201" s="31"/>
      <c r="AF201" s="31"/>
      <c r="AG201" s="32">
        <f t="shared" si="94"/>
        <v>0</v>
      </c>
      <c r="AH201" s="75">
        <f t="shared" si="88"/>
        <v>3710000</v>
      </c>
      <c r="AI201" s="33">
        <f t="shared" si="89"/>
        <v>1.3303880716903459E-2</v>
      </c>
      <c r="AJ201" s="34">
        <f t="shared" si="90"/>
        <v>3.2246569473478189E-3</v>
      </c>
      <c r="AK201" s="259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</row>
    <row r="202" spans="1:66" s="110" customFormat="1" outlineLevel="1" x14ac:dyDescent="0.25">
      <c r="A202" s="26">
        <v>17</v>
      </c>
      <c r="B202" s="26"/>
      <c r="C202" s="226" t="s">
        <v>288</v>
      </c>
      <c r="D202" s="82">
        <v>44256</v>
      </c>
      <c r="E202" s="294" t="s">
        <v>257</v>
      </c>
      <c r="F202" s="152" t="s">
        <v>134</v>
      </c>
      <c r="G202" s="114" t="s">
        <v>135</v>
      </c>
      <c r="H202" s="40"/>
      <c r="I202" s="36"/>
      <c r="J202" s="623"/>
      <c r="K202" s="287">
        <v>2000000</v>
      </c>
      <c r="L202" s="289" t="s">
        <v>112</v>
      </c>
      <c r="M202" s="199"/>
      <c r="N202" s="77"/>
      <c r="O202" s="77"/>
      <c r="P202" s="31"/>
      <c r="Q202" s="202"/>
      <c r="R202" s="202"/>
      <c r="S202" s="77"/>
      <c r="T202" s="287">
        <v>1400000</v>
      </c>
      <c r="U202" s="274">
        <f t="shared" si="91"/>
        <v>1400000</v>
      </c>
      <c r="V202" s="32"/>
      <c r="W202" s="31"/>
      <c r="X202" s="31"/>
      <c r="Y202" s="275">
        <f t="shared" si="92"/>
        <v>0</v>
      </c>
      <c r="Z202" s="31"/>
      <c r="AA202" s="31"/>
      <c r="AB202" s="31"/>
      <c r="AC202" s="32">
        <f t="shared" si="93"/>
        <v>0</v>
      </c>
      <c r="AD202" s="31"/>
      <c r="AE202" s="31"/>
      <c r="AF202" s="31"/>
      <c r="AG202" s="32">
        <f t="shared" si="94"/>
        <v>0</v>
      </c>
      <c r="AH202" s="75">
        <f t="shared" si="88"/>
        <v>1400000</v>
      </c>
      <c r="AI202" s="33">
        <f t="shared" si="89"/>
        <v>5.0203323460013055E-3</v>
      </c>
      <c r="AJ202" s="34">
        <f t="shared" si="90"/>
        <v>1.2168516782444599E-3</v>
      </c>
      <c r="AK202" s="259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</row>
    <row r="203" spans="1:66" s="110" customFormat="1" outlineLevel="1" x14ac:dyDescent="0.25">
      <c r="A203" s="26">
        <v>18</v>
      </c>
      <c r="B203" s="26"/>
      <c r="C203" s="226" t="s">
        <v>274</v>
      </c>
      <c r="D203" s="82">
        <v>44250</v>
      </c>
      <c r="E203" s="294" t="s">
        <v>258</v>
      </c>
      <c r="F203" s="152" t="s">
        <v>134</v>
      </c>
      <c r="G203" s="114" t="s">
        <v>135</v>
      </c>
      <c r="H203" s="40"/>
      <c r="I203" s="36"/>
      <c r="J203" s="623"/>
      <c r="K203" s="287">
        <v>7300000</v>
      </c>
      <c r="L203" s="289" t="s">
        <v>112</v>
      </c>
      <c r="M203" s="199"/>
      <c r="N203" s="77"/>
      <c r="O203" s="77"/>
      <c r="P203" s="31"/>
      <c r="Q203" s="202"/>
      <c r="R203" s="202"/>
      <c r="S203" s="77"/>
      <c r="T203" s="287">
        <v>5110000</v>
      </c>
      <c r="U203" s="274">
        <f t="shared" si="91"/>
        <v>5110000</v>
      </c>
      <c r="V203" s="32"/>
      <c r="W203" s="31"/>
      <c r="X203" s="31"/>
      <c r="Y203" s="275">
        <f t="shared" si="92"/>
        <v>0</v>
      </c>
      <c r="Z203" s="31"/>
      <c r="AA203" s="31"/>
      <c r="AB203" s="31"/>
      <c r="AC203" s="32">
        <f t="shared" si="93"/>
        <v>0</v>
      </c>
      <c r="AD203" s="31"/>
      <c r="AE203" s="31"/>
      <c r="AF203" s="31"/>
      <c r="AG203" s="32">
        <f t="shared" si="94"/>
        <v>0</v>
      </c>
      <c r="AH203" s="75">
        <f t="shared" si="88"/>
        <v>5110000</v>
      </c>
      <c r="AI203" s="33">
        <f t="shared" si="89"/>
        <v>1.8324213062904764E-2</v>
      </c>
      <c r="AJ203" s="34">
        <f t="shared" si="90"/>
        <v>4.4415086255922788E-3</v>
      </c>
      <c r="AK203" s="259"/>
      <c r="AL203" s="109"/>
      <c r="AM203" s="10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</row>
    <row r="204" spans="1:66" s="110" customFormat="1" outlineLevel="1" x14ac:dyDescent="0.25">
      <c r="A204" s="26">
        <v>19</v>
      </c>
      <c r="B204" s="26"/>
      <c r="C204" s="284"/>
      <c r="D204" s="82"/>
      <c r="E204" s="543" t="s">
        <v>259</v>
      </c>
      <c r="F204" s="152" t="s">
        <v>134</v>
      </c>
      <c r="G204" s="114" t="s">
        <v>135</v>
      </c>
      <c r="H204" s="40"/>
      <c r="I204" s="36"/>
      <c r="J204" s="623"/>
      <c r="K204" s="287">
        <v>5714000</v>
      </c>
      <c r="L204" s="289" t="s">
        <v>112</v>
      </c>
      <c r="M204" s="199"/>
      <c r="N204" s="77"/>
      <c r="O204" s="77"/>
      <c r="P204" s="31"/>
      <c r="Q204" s="202"/>
      <c r="R204" s="202"/>
      <c r="S204" s="77"/>
      <c r="T204" s="287"/>
      <c r="U204" s="274">
        <f t="shared" si="91"/>
        <v>0</v>
      </c>
      <c r="V204" s="85"/>
      <c r="W204" s="31"/>
      <c r="X204" s="31"/>
      <c r="Y204" s="275">
        <f t="shared" si="92"/>
        <v>0</v>
      </c>
      <c r="Z204" s="31"/>
      <c r="AA204" s="31"/>
      <c r="AB204" s="31"/>
      <c r="AC204" s="32">
        <f t="shared" si="93"/>
        <v>0</v>
      </c>
      <c r="AD204" s="31"/>
      <c r="AE204" s="31"/>
      <c r="AF204" s="31"/>
      <c r="AG204" s="32">
        <f t="shared" si="94"/>
        <v>0</v>
      </c>
      <c r="AH204" s="75">
        <f t="shared" si="88"/>
        <v>0</v>
      </c>
      <c r="AI204" s="33">
        <f t="shared" si="89"/>
        <v>0</v>
      </c>
      <c r="AJ204" s="34">
        <f t="shared" si="90"/>
        <v>0</v>
      </c>
      <c r="AK204" s="259"/>
      <c r="AL204" s="109"/>
      <c r="AM204" s="109"/>
      <c r="AN204" s="109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109"/>
      <c r="BE204" s="109"/>
      <c r="BF204" s="109"/>
      <c r="BG204" s="109"/>
      <c r="BH204" s="109"/>
      <c r="BI204" s="109"/>
      <c r="BJ204" s="109"/>
      <c r="BK204" s="109"/>
      <c r="BL204" s="109"/>
      <c r="BM204" s="109"/>
      <c r="BN204" s="109"/>
    </row>
    <row r="205" spans="1:66" s="110" customFormat="1" outlineLevel="1" x14ac:dyDescent="0.25">
      <c r="A205" s="26">
        <v>20</v>
      </c>
      <c r="B205" s="26"/>
      <c r="C205" s="114" t="s">
        <v>276</v>
      </c>
      <c r="D205" s="82">
        <v>44250</v>
      </c>
      <c r="E205" s="294" t="s">
        <v>260</v>
      </c>
      <c r="F205" s="152" t="s">
        <v>134</v>
      </c>
      <c r="G205" s="114" t="s">
        <v>135</v>
      </c>
      <c r="H205" s="40"/>
      <c r="I205" s="36"/>
      <c r="J205" s="623"/>
      <c r="K205" s="287">
        <v>2900000</v>
      </c>
      <c r="L205" s="289" t="s">
        <v>112</v>
      </c>
      <c r="M205" s="199"/>
      <c r="N205" s="77"/>
      <c r="O205" s="77"/>
      <c r="P205" s="31"/>
      <c r="Q205" s="202"/>
      <c r="R205" s="202"/>
      <c r="S205" s="77"/>
      <c r="T205" s="287">
        <v>2030000</v>
      </c>
      <c r="U205" s="274">
        <f t="shared" si="91"/>
        <v>2030000</v>
      </c>
      <c r="V205" s="32"/>
      <c r="W205" s="31"/>
      <c r="X205" s="31"/>
      <c r="Y205" s="275">
        <f t="shared" si="92"/>
        <v>0</v>
      </c>
      <c r="Z205" s="31"/>
      <c r="AA205" s="31"/>
      <c r="AB205" s="31"/>
      <c r="AC205" s="32">
        <f t="shared" si="93"/>
        <v>0</v>
      </c>
      <c r="AD205" s="31"/>
      <c r="AE205" s="31"/>
      <c r="AF205" s="31"/>
      <c r="AG205" s="32">
        <f t="shared" si="94"/>
        <v>0</v>
      </c>
      <c r="AH205" s="75">
        <f t="shared" si="88"/>
        <v>2030000</v>
      </c>
      <c r="AI205" s="33">
        <f t="shared" si="89"/>
        <v>7.2794819017018928E-3</v>
      </c>
      <c r="AJ205" s="34">
        <f t="shared" si="90"/>
        <v>1.7644349334544668E-3</v>
      </c>
      <c r="AK205" s="259"/>
      <c r="AL205" s="109"/>
      <c r="AM205" s="109"/>
      <c r="AN205" s="109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109"/>
      <c r="BE205" s="109"/>
      <c r="BF205" s="109"/>
      <c r="BG205" s="109"/>
      <c r="BH205" s="109"/>
      <c r="BI205" s="109"/>
      <c r="BJ205" s="109"/>
      <c r="BK205" s="109"/>
      <c r="BL205" s="109"/>
      <c r="BM205" s="109"/>
      <c r="BN205" s="109"/>
    </row>
    <row r="206" spans="1:66" s="110" customFormat="1" outlineLevel="1" x14ac:dyDescent="0.25">
      <c r="A206" s="26">
        <v>21</v>
      </c>
      <c r="B206" s="26"/>
      <c r="C206" s="114"/>
      <c r="D206" s="82"/>
      <c r="E206" s="543" t="s">
        <v>261</v>
      </c>
      <c r="F206" s="152" t="s">
        <v>134</v>
      </c>
      <c r="G206" s="114" t="s">
        <v>135</v>
      </c>
      <c r="H206" s="40"/>
      <c r="I206" s="36"/>
      <c r="J206" s="623"/>
      <c r="K206" s="287">
        <v>3600000</v>
      </c>
      <c r="L206" s="289" t="s">
        <v>112</v>
      </c>
      <c r="M206" s="199"/>
      <c r="N206" s="77"/>
      <c r="O206" s="77"/>
      <c r="P206" s="31"/>
      <c r="Q206" s="202"/>
      <c r="R206" s="202"/>
      <c r="S206" s="77"/>
      <c r="T206" s="287"/>
      <c r="U206" s="274">
        <f t="shared" si="91"/>
        <v>0</v>
      </c>
      <c r="V206" s="32"/>
      <c r="W206" s="31"/>
      <c r="X206" s="31"/>
      <c r="Y206" s="275">
        <f t="shared" si="92"/>
        <v>0</v>
      </c>
      <c r="Z206" s="31"/>
      <c r="AA206" s="31"/>
      <c r="AB206" s="31"/>
      <c r="AC206" s="32">
        <f t="shared" si="93"/>
        <v>0</v>
      </c>
      <c r="AD206" s="31"/>
      <c r="AE206" s="31"/>
      <c r="AF206" s="31"/>
      <c r="AG206" s="32">
        <f t="shared" si="94"/>
        <v>0</v>
      </c>
      <c r="AH206" s="75">
        <f t="shared" si="88"/>
        <v>0</v>
      </c>
      <c r="AI206" s="33">
        <f t="shared" si="89"/>
        <v>0</v>
      </c>
      <c r="AJ206" s="34">
        <f t="shared" si="90"/>
        <v>0</v>
      </c>
      <c r="AK206" s="259"/>
      <c r="AL206" s="109"/>
      <c r="AM206" s="109"/>
      <c r="AN206" s="109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109"/>
      <c r="BE206" s="109"/>
      <c r="BF206" s="109"/>
      <c r="BG206" s="109"/>
      <c r="BH206" s="109"/>
      <c r="BI206" s="109"/>
      <c r="BJ206" s="109"/>
      <c r="BK206" s="109"/>
      <c r="BL206" s="109"/>
      <c r="BM206" s="109"/>
      <c r="BN206" s="109"/>
    </row>
    <row r="207" spans="1:66" s="110" customFormat="1" outlineLevel="1" x14ac:dyDescent="0.25">
      <c r="A207" s="26">
        <v>22</v>
      </c>
      <c r="B207" s="26"/>
      <c r="C207" s="114"/>
      <c r="D207" s="82"/>
      <c r="E207" s="543" t="s">
        <v>262</v>
      </c>
      <c r="F207" s="152" t="s">
        <v>134</v>
      </c>
      <c r="G207" s="114" t="s">
        <v>135</v>
      </c>
      <c r="H207" s="40"/>
      <c r="I207" s="36"/>
      <c r="J207" s="623"/>
      <c r="K207" s="287">
        <v>3700000</v>
      </c>
      <c r="L207" s="289" t="s">
        <v>112</v>
      </c>
      <c r="M207" s="199"/>
      <c r="N207" s="77"/>
      <c r="O207" s="77"/>
      <c r="P207" s="31"/>
      <c r="Q207" s="202"/>
      <c r="R207" s="202"/>
      <c r="S207" s="77"/>
      <c r="T207" s="287"/>
      <c r="U207" s="274">
        <f t="shared" si="91"/>
        <v>0</v>
      </c>
      <c r="V207" s="32"/>
      <c r="W207" s="31"/>
      <c r="X207" s="31"/>
      <c r="Y207" s="275">
        <f t="shared" si="92"/>
        <v>0</v>
      </c>
      <c r="Z207" s="31"/>
      <c r="AA207" s="31"/>
      <c r="AB207" s="31"/>
      <c r="AC207" s="32">
        <f t="shared" si="93"/>
        <v>0</v>
      </c>
      <c r="AD207" s="31"/>
      <c r="AE207" s="31"/>
      <c r="AF207" s="31"/>
      <c r="AG207" s="32">
        <f t="shared" si="94"/>
        <v>0</v>
      </c>
      <c r="AH207" s="75">
        <f t="shared" si="88"/>
        <v>0</v>
      </c>
      <c r="AI207" s="33">
        <f t="shared" si="89"/>
        <v>0</v>
      </c>
      <c r="AJ207" s="34">
        <f t="shared" si="90"/>
        <v>0</v>
      </c>
      <c r="AK207" s="259"/>
      <c r="AL207" s="109"/>
      <c r="AM207" s="109"/>
      <c r="AN207" s="109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109"/>
      <c r="BE207" s="109"/>
      <c r="BF207" s="109"/>
      <c r="BG207" s="109"/>
      <c r="BH207" s="109"/>
      <c r="BI207" s="109"/>
      <c r="BJ207" s="109"/>
      <c r="BK207" s="109"/>
      <c r="BL207" s="109"/>
      <c r="BM207" s="109"/>
      <c r="BN207" s="109"/>
    </row>
    <row r="208" spans="1:66" s="110" customFormat="1" outlineLevel="1" x14ac:dyDescent="0.25">
      <c r="A208" s="26">
        <v>23</v>
      </c>
      <c r="B208" s="26"/>
      <c r="C208" s="93"/>
      <c r="D208" s="82"/>
      <c r="E208" s="543" t="s">
        <v>263</v>
      </c>
      <c r="F208" s="152" t="s">
        <v>134</v>
      </c>
      <c r="G208" s="114" t="s">
        <v>135</v>
      </c>
      <c r="H208" s="40"/>
      <c r="I208" s="36"/>
      <c r="J208" s="623"/>
      <c r="K208" s="287">
        <v>6661000</v>
      </c>
      <c r="L208" s="289" t="s">
        <v>112</v>
      </c>
      <c r="M208" s="199"/>
      <c r="N208" s="77"/>
      <c r="O208" s="77"/>
      <c r="P208" s="31"/>
      <c r="Q208" s="202"/>
      <c r="R208" s="202"/>
      <c r="S208" s="77"/>
      <c r="T208" s="287"/>
      <c r="U208" s="274">
        <f t="shared" si="91"/>
        <v>0</v>
      </c>
      <c r="V208" s="85"/>
      <c r="W208" s="31"/>
      <c r="X208" s="31"/>
      <c r="Y208" s="275">
        <f t="shared" si="92"/>
        <v>0</v>
      </c>
      <c r="Z208" s="31"/>
      <c r="AA208" s="31"/>
      <c r="AB208" s="31"/>
      <c r="AC208" s="32">
        <f t="shared" si="93"/>
        <v>0</v>
      </c>
      <c r="AD208" s="31"/>
      <c r="AE208" s="31"/>
      <c r="AF208" s="31"/>
      <c r="AG208" s="32">
        <f t="shared" si="94"/>
        <v>0</v>
      </c>
      <c r="AH208" s="75">
        <f t="shared" si="88"/>
        <v>0</v>
      </c>
      <c r="AI208" s="33">
        <f t="shared" si="89"/>
        <v>0</v>
      </c>
      <c r="AJ208" s="34">
        <f t="shared" si="90"/>
        <v>0</v>
      </c>
      <c r="AK208" s="259"/>
      <c r="AL208" s="109"/>
      <c r="AM208" s="109"/>
      <c r="AN208" s="109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109"/>
      <c r="BE208" s="109"/>
      <c r="BF208" s="109"/>
      <c r="BG208" s="109"/>
      <c r="BH208" s="109"/>
      <c r="BI208" s="109"/>
      <c r="BJ208" s="109"/>
      <c r="BK208" s="109"/>
      <c r="BL208" s="109"/>
      <c r="BM208" s="109"/>
      <c r="BN208" s="109"/>
    </row>
    <row r="209" spans="1:66" s="110" customFormat="1" outlineLevel="1" x14ac:dyDescent="0.25">
      <c r="A209" s="26">
        <v>24</v>
      </c>
      <c r="B209" s="26"/>
      <c r="C209" s="114" t="s">
        <v>289</v>
      </c>
      <c r="D209" s="82">
        <v>44250</v>
      </c>
      <c r="E209" s="294" t="s">
        <v>264</v>
      </c>
      <c r="F209" s="152" t="s">
        <v>134</v>
      </c>
      <c r="G209" s="114" t="s">
        <v>135</v>
      </c>
      <c r="H209" s="40"/>
      <c r="I209" s="36"/>
      <c r="J209" s="623"/>
      <c r="K209" s="287">
        <v>5800000</v>
      </c>
      <c r="L209" s="289" t="s">
        <v>112</v>
      </c>
      <c r="M209" s="199"/>
      <c r="N209" s="77"/>
      <c r="O209" s="77"/>
      <c r="P209" s="31"/>
      <c r="Q209" s="202"/>
      <c r="R209" s="202"/>
      <c r="S209" s="77"/>
      <c r="T209" s="287">
        <v>4060000</v>
      </c>
      <c r="U209" s="274">
        <f t="shared" si="91"/>
        <v>4060000</v>
      </c>
      <c r="V209" s="32"/>
      <c r="W209" s="31"/>
      <c r="X209" s="31"/>
      <c r="Y209" s="275">
        <f t="shared" si="92"/>
        <v>0</v>
      </c>
      <c r="Z209" s="31"/>
      <c r="AA209" s="31"/>
      <c r="AB209" s="31"/>
      <c r="AC209" s="32">
        <f t="shared" si="93"/>
        <v>0</v>
      </c>
      <c r="AD209" s="31"/>
      <c r="AE209" s="31"/>
      <c r="AF209" s="31"/>
      <c r="AG209" s="32">
        <f t="shared" si="94"/>
        <v>0</v>
      </c>
      <c r="AH209" s="75">
        <f t="shared" si="88"/>
        <v>4060000</v>
      </c>
      <c r="AI209" s="33">
        <f t="shared" si="89"/>
        <v>1.4558963803403786E-2</v>
      </c>
      <c r="AJ209" s="34">
        <f t="shared" si="90"/>
        <v>3.5288698669089335E-3</v>
      </c>
      <c r="AK209" s="259"/>
      <c r="AL209" s="109"/>
      <c r="AM209" s="109"/>
      <c r="AN209" s="109"/>
      <c r="AO209" s="109"/>
      <c r="AP209" s="109"/>
      <c r="AQ209" s="109"/>
      <c r="AR209" s="109"/>
      <c r="AS209" s="109"/>
      <c r="AT209" s="109"/>
      <c r="AU209" s="109"/>
      <c r="AV209" s="109"/>
      <c r="AW209" s="109"/>
      <c r="AX209" s="109"/>
      <c r="AY209" s="109"/>
      <c r="AZ209" s="109"/>
      <c r="BA209" s="109"/>
      <c r="BB209" s="109"/>
      <c r="BC209" s="109"/>
      <c r="BD209" s="109"/>
      <c r="BE209" s="109"/>
      <c r="BF209" s="109"/>
      <c r="BG209" s="109"/>
      <c r="BH209" s="109"/>
      <c r="BI209" s="109"/>
      <c r="BJ209" s="109"/>
      <c r="BK209" s="109"/>
      <c r="BL209" s="109"/>
      <c r="BM209" s="109"/>
      <c r="BN209" s="109"/>
    </row>
    <row r="210" spans="1:66" s="110" customFormat="1" outlineLevel="1" x14ac:dyDescent="0.25">
      <c r="A210" s="26">
        <v>25</v>
      </c>
      <c r="B210" s="26"/>
      <c r="C210" s="114"/>
      <c r="D210" s="82"/>
      <c r="E210" s="543" t="s">
        <v>265</v>
      </c>
      <c r="F210" s="152" t="s">
        <v>134</v>
      </c>
      <c r="G210" s="114" t="s">
        <v>135</v>
      </c>
      <c r="H210" s="40"/>
      <c r="I210" s="36"/>
      <c r="J210" s="623"/>
      <c r="K210" s="287">
        <v>3142000</v>
      </c>
      <c r="L210" s="289" t="s">
        <v>112</v>
      </c>
      <c r="M210" s="199"/>
      <c r="N210" s="77"/>
      <c r="O210" s="77"/>
      <c r="P210" s="31"/>
      <c r="Q210" s="202"/>
      <c r="R210" s="202"/>
      <c r="S210" s="77"/>
      <c r="T210" s="287"/>
      <c r="U210" s="274">
        <f t="shared" si="91"/>
        <v>0</v>
      </c>
      <c r="V210" s="32"/>
      <c r="W210" s="31"/>
      <c r="X210" s="31"/>
      <c r="Y210" s="275">
        <f t="shared" si="92"/>
        <v>0</v>
      </c>
      <c r="Z210" s="31"/>
      <c r="AA210" s="31"/>
      <c r="AB210" s="31"/>
      <c r="AC210" s="32">
        <f t="shared" si="93"/>
        <v>0</v>
      </c>
      <c r="AD210" s="31"/>
      <c r="AE210" s="31"/>
      <c r="AF210" s="31"/>
      <c r="AG210" s="32">
        <f t="shared" si="94"/>
        <v>0</v>
      </c>
      <c r="AH210" s="75">
        <f t="shared" si="88"/>
        <v>0</v>
      </c>
      <c r="AI210" s="33">
        <f t="shared" si="89"/>
        <v>0</v>
      </c>
      <c r="AJ210" s="34">
        <f t="shared" si="90"/>
        <v>0</v>
      </c>
      <c r="AK210" s="259"/>
      <c r="AL210" s="109"/>
      <c r="AM210" s="109"/>
      <c r="AN210" s="109"/>
      <c r="AO210" s="109"/>
      <c r="AP210" s="109"/>
      <c r="AQ210" s="109"/>
      <c r="AR210" s="109"/>
      <c r="AS210" s="109"/>
      <c r="AT210" s="109"/>
      <c r="AU210" s="109"/>
      <c r="AV210" s="109"/>
      <c r="AW210" s="109"/>
      <c r="AX210" s="109"/>
      <c r="AY210" s="109"/>
      <c r="AZ210" s="109"/>
      <c r="BA210" s="109"/>
      <c r="BB210" s="109"/>
      <c r="BC210" s="109"/>
      <c r="BD210" s="109"/>
      <c r="BE210" s="109"/>
      <c r="BF210" s="109"/>
      <c r="BG210" s="109"/>
      <c r="BH210" s="109"/>
      <c r="BI210" s="109"/>
      <c r="BJ210" s="109"/>
      <c r="BK210" s="109"/>
      <c r="BL210" s="109"/>
      <c r="BM210" s="109"/>
      <c r="BN210" s="109"/>
    </row>
    <row r="211" spans="1:66" s="110" customFormat="1" outlineLevel="1" x14ac:dyDescent="0.25">
      <c r="A211" s="26">
        <v>26</v>
      </c>
      <c r="B211" s="26"/>
      <c r="C211" s="114"/>
      <c r="D211" s="82"/>
      <c r="E211" s="543" t="s">
        <v>266</v>
      </c>
      <c r="F211" s="152" t="s">
        <v>134</v>
      </c>
      <c r="G211" s="114" t="s">
        <v>135</v>
      </c>
      <c r="H211" s="40"/>
      <c r="I211" s="36"/>
      <c r="J211" s="623"/>
      <c r="K211" s="287">
        <v>3250000</v>
      </c>
      <c r="L211" s="289" t="s">
        <v>112</v>
      </c>
      <c r="M211" s="199"/>
      <c r="N211" s="77"/>
      <c r="O211" s="77"/>
      <c r="P211" s="31"/>
      <c r="Q211" s="202"/>
      <c r="R211" s="202"/>
      <c r="S211" s="77"/>
      <c r="T211" s="287"/>
      <c r="U211" s="274">
        <f t="shared" si="91"/>
        <v>0</v>
      </c>
      <c r="V211" s="32"/>
      <c r="W211" s="31"/>
      <c r="X211" s="31"/>
      <c r="Y211" s="275">
        <f t="shared" si="92"/>
        <v>0</v>
      </c>
      <c r="Z211" s="31"/>
      <c r="AA211" s="31"/>
      <c r="AB211" s="31"/>
      <c r="AC211" s="32">
        <f t="shared" si="93"/>
        <v>0</v>
      </c>
      <c r="AD211" s="31"/>
      <c r="AE211" s="31"/>
      <c r="AF211" s="31"/>
      <c r="AG211" s="32">
        <f t="shared" si="94"/>
        <v>0</v>
      </c>
      <c r="AH211" s="75">
        <f t="shared" si="88"/>
        <v>0</v>
      </c>
      <c r="AI211" s="33">
        <f t="shared" si="89"/>
        <v>0</v>
      </c>
      <c r="AJ211" s="34">
        <f t="shared" si="90"/>
        <v>0</v>
      </c>
      <c r="AK211" s="259"/>
      <c r="AL211" s="109"/>
      <c r="AM211" s="109"/>
      <c r="AN211" s="109"/>
      <c r="AO211" s="109"/>
      <c r="AP211" s="109"/>
      <c r="AQ211" s="109"/>
      <c r="AR211" s="109"/>
      <c r="AS211" s="109"/>
      <c r="AT211" s="109"/>
      <c r="AU211" s="109"/>
      <c r="AV211" s="109"/>
      <c r="AW211" s="109"/>
      <c r="AX211" s="109"/>
      <c r="AY211" s="109"/>
      <c r="AZ211" s="109"/>
      <c r="BA211" s="109"/>
      <c r="BB211" s="109"/>
      <c r="BC211" s="109"/>
      <c r="BD211" s="109"/>
      <c r="BE211" s="109"/>
      <c r="BF211" s="109"/>
      <c r="BG211" s="109"/>
      <c r="BH211" s="109"/>
      <c r="BI211" s="109"/>
      <c r="BJ211" s="109"/>
      <c r="BK211" s="109"/>
      <c r="BL211" s="109"/>
      <c r="BM211" s="109"/>
      <c r="BN211" s="109"/>
    </row>
    <row r="212" spans="1:66" s="110" customFormat="1" outlineLevel="1" x14ac:dyDescent="0.25">
      <c r="A212" s="26">
        <v>27</v>
      </c>
      <c r="B212" s="26"/>
      <c r="C212" s="114"/>
      <c r="D212" s="82"/>
      <c r="E212" s="543" t="s">
        <v>267</v>
      </c>
      <c r="F212" s="152" t="s">
        <v>134</v>
      </c>
      <c r="G212" s="114" t="s">
        <v>135</v>
      </c>
      <c r="H212" s="40"/>
      <c r="I212" s="36"/>
      <c r="J212" s="623"/>
      <c r="K212" s="287">
        <v>5670000</v>
      </c>
      <c r="L212" s="289" t="s">
        <v>112</v>
      </c>
      <c r="M212" s="199"/>
      <c r="N212" s="77"/>
      <c r="O212" s="77"/>
      <c r="P212" s="31"/>
      <c r="Q212" s="202"/>
      <c r="R212" s="202"/>
      <c r="S212" s="77"/>
      <c r="T212" s="287"/>
      <c r="U212" s="274">
        <f t="shared" si="91"/>
        <v>0</v>
      </c>
      <c r="V212" s="32"/>
      <c r="W212" s="31"/>
      <c r="X212" s="31"/>
      <c r="Y212" s="275">
        <f t="shared" si="92"/>
        <v>0</v>
      </c>
      <c r="Z212" s="31"/>
      <c r="AA212" s="31"/>
      <c r="AB212" s="31"/>
      <c r="AC212" s="32">
        <f t="shared" si="93"/>
        <v>0</v>
      </c>
      <c r="AD212" s="31"/>
      <c r="AE212" s="31"/>
      <c r="AF212" s="31"/>
      <c r="AG212" s="32">
        <f t="shared" si="94"/>
        <v>0</v>
      </c>
      <c r="AH212" s="75">
        <f t="shared" si="88"/>
        <v>0</v>
      </c>
      <c r="AI212" s="33">
        <f t="shared" si="89"/>
        <v>0</v>
      </c>
      <c r="AJ212" s="34">
        <f t="shared" si="90"/>
        <v>0</v>
      </c>
      <c r="AK212" s="259"/>
      <c r="AL212" s="109"/>
      <c r="AM212" s="109"/>
      <c r="AN212" s="109"/>
      <c r="AO212" s="109"/>
      <c r="AP212" s="109"/>
      <c r="AQ212" s="109"/>
      <c r="AR212" s="109"/>
      <c r="AS212" s="109"/>
      <c r="AT212" s="109"/>
      <c r="AU212" s="109"/>
      <c r="AV212" s="109"/>
      <c r="AW212" s="109"/>
      <c r="AX212" s="109"/>
      <c r="AY212" s="109"/>
      <c r="AZ212" s="109"/>
      <c r="BA212" s="109"/>
      <c r="BB212" s="109"/>
      <c r="BC212" s="109"/>
      <c r="BD212" s="109"/>
      <c r="BE212" s="109"/>
      <c r="BF212" s="109"/>
      <c r="BG212" s="109"/>
      <c r="BH212" s="109"/>
      <c r="BI212" s="109"/>
      <c r="BJ212" s="109"/>
      <c r="BK212" s="109"/>
      <c r="BL212" s="109"/>
      <c r="BM212" s="109"/>
      <c r="BN212" s="109"/>
    </row>
    <row r="213" spans="1:66" s="110" customFormat="1" outlineLevel="1" x14ac:dyDescent="0.25">
      <c r="A213" s="26">
        <v>28</v>
      </c>
      <c r="B213" s="26"/>
      <c r="C213" s="114" t="s">
        <v>129</v>
      </c>
      <c r="D213" s="82">
        <v>44266</v>
      </c>
      <c r="E213" s="294" t="s">
        <v>268</v>
      </c>
      <c r="F213" s="152" t="s">
        <v>134</v>
      </c>
      <c r="G213" s="114" t="s">
        <v>135</v>
      </c>
      <c r="H213" s="40"/>
      <c r="I213" s="36"/>
      <c r="J213" s="623"/>
      <c r="K213" s="287">
        <v>66982000</v>
      </c>
      <c r="L213" s="289" t="s">
        <v>112</v>
      </c>
      <c r="M213" s="199"/>
      <c r="N213" s="77"/>
      <c r="O213" s="77"/>
      <c r="P213" s="31"/>
      <c r="Q213" s="202"/>
      <c r="R213" s="202"/>
      <c r="S213" s="77"/>
      <c r="T213" s="287">
        <v>46887400</v>
      </c>
      <c r="U213" s="274">
        <f t="shared" si="91"/>
        <v>46887400</v>
      </c>
      <c r="V213" s="32"/>
      <c r="W213" s="31"/>
      <c r="X213" s="31"/>
      <c r="Y213" s="275">
        <f t="shared" si="92"/>
        <v>0</v>
      </c>
      <c r="Z213" s="31"/>
      <c r="AA213" s="31"/>
      <c r="AB213" s="31"/>
      <c r="AC213" s="32">
        <f t="shared" si="93"/>
        <v>0</v>
      </c>
      <c r="AD213" s="31"/>
      <c r="AE213" s="31"/>
      <c r="AF213" s="31"/>
      <c r="AG213" s="32">
        <f t="shared" si="94"/>
        <v>0</v>
      </c>
      <c r="AH213" s="75">
        <f t="shared" si="88"/>
        <v>46887400</v>
      </c>
      <c r="AI213" s="33">
        <f t="shared" si="89"/>
        <v>0.16813595059992972</v>
      </c>
      <c r="AJ213" s="34">
        <f t="shared" si="90"/>
        <v>4.0753579556085204E-2</v>
      </c>
      <c r="AK213" s="259"/>
      <c r="AL213" s="109"/>
      <c r="AM213" s="109"/>
      <c r="AN213" s="109"/>
      <c r="AO213" s="109"/>
      <c r="AP213" s="109"/>
      <c r="AQ213" s="109"/>
      <c r="AR213" s="109"/>
      <c r="AS213" s="109"/>
      <c r="AT213" s="109"/>
      <c r="AU213" s="109"/>
      <c r="AV213" s="109"/>
      <c r="AW213" s="109"/>
      <c r="AX213" s="109"/>
      <c r="AY213" s="109"/>
      <c r="AZ213" s="109"/>
      <c r="BA213" s="109"/>
      <c r="BB213" s="109"/>
      <c r="BC213" s="109"/>
      <c r="BD213" s="109"/>
      <c r="BE213" s="109"/>
      <c r="BF213" s="109"/>
      <c r="BG213" s="109"/>
      <c r="BH213" s="109"/>
      <c r="BI213" s="109"/>
      <c r="BJ213" s="109"/>
      <c r="BK213" s="109"/>
      <c r="BL213" s="109"/>
      <c r="BM213" s="109"/>
      <c r="BN213" s="109"/>
    </row>
    <row r="214" spans="1:66" s="110" customFormat="1" outlineLevel="1" x14ac:dyDescent="0.25">
      <c r="A214" s="26">
        <v>29</v>
      </c>
      <c r="B214" s="26"/>
      <c r="C214" s="114"/>
      <c r="D214" s="82"/>
      <c r="E214" s="543" t="s">
        <v>269</v>
      </c>
      <c r="F214" s="152" t="s">
        <v>134</v>
      </c>
      <c r="G214" s="114" t="s">
        <v>135</v>
      </c>
      <c r="H214" s="40"/>
      <c r="I214" s="36"/>
      <c r="J214" s="623"/>
      <c r="K214" s="287">
        <v>13500000</v>
      </c>
      <c r="L214" s="289" t="s">
        <v>112</v>
      </c>
      <c r="M214" s="199"/>
      <c r="N214" s="77"/>
      <c r="O214" s="77"/>
      <c r="P214" s="31"/>
      <c r="Q214" s="202"/>
      <c r="R214" s="202"/>
      <c r="S214" s="77"/>
      <c r="T214" s="287"/>
      <c r="U214" s="274">
        <f t="shared" si="91"/>
        <v>0</v>
      </c>
      <c r="V214" s="32"/>
      <c r="W214" s="31"/>
      <c r="X214" s="31"/>
      <c r="Y214" s="275">
        <f t="shared" si="92"/>
        <v>0</v>
      </c>
      <c r="Z214" s="31"/>
      <c r="AA214" s="31"/>
      <c r="AB214" s="31"/>
      <c r="AC214" s="32">
        <f t="shared" si="93"/>
        <v>0</v>
      </c>
      <c r="AD214" s="31"/>
      <c r="AE214" s="31"/>
      <c r="AF214" s="31"/>
      <c r="AG214" s="32">
        <f t="shared" si="94"/>
        <v>0</v>
      </c>
      <c r="AH214" s="75">
        <f t="shared" si="88"/>
        <v>0</v>
      </c>
      <c r="AI214" s="33">
        <f t="shared" si="89"/>
        <v>0</v>
      </c>
      <c r="AJ214" s="34">
        <f t="shared" si="90"/>
        <v>0</v>
      </c>
      <c r="AK214" s="259"/>
      <c r="AL214" s="109"/>
      <c r="AM214" s="109"/>
      <c r="AN214" s="109"/>
      <c r="AO214" s="109"/>
      <c r="AP214" s="109"/>
      <c r="AQ214" s="109"/>
      <c r="AR214" s="109"/>
      <c r="AS214" s="109"/>
      <c r="AT214" s="109"/>
      <c r="AU214" s="109"/>
      <c r="AV214" s="109"/>
      <c r="AW214" s="109"/>
      <c r="AX214" s="109"/>
      <c r="AY214" s="109"/>
      <c r="AZ214" s="109"/>
      <c r="BA214" s="109"/>
      <c r="BB214" s="109"/>
      <c r="BC214" s="109"/>
      <c r="BD214" s="109"/>
      <c r="BE214" s="109"/>
      <c r="BF214" s="109"/>
      <c r="BG214" s="109"/>
      <c r="BH214" s="109"/>
      <c r="BI214" s="109"/>
      <c r="BJ214" s="109"/>
      <c r="BK214" s="109"/>
      <c r="BL214" s="109"/>
      <c r="BM214" s="109"/>
      <c r="BN214" s="109"/>
    </row>
    <row r="215" spans="1:66" s="110" customFormat="1" outlineLevel="1" x14ac:dyDescent="0.25">
      <c r="A215" s="26">
        <v>30</v>
      </c>
      <c r="B215" s="26"/>
      <c r="C215" s="114" t="s">
        <v>290</v>
      </c>
      <c r="D215" s="82">
        <v>44250</v>
      </c>
      <c r="E215" s="293" t="s">
        <v>270</v>
      </c>
      <c r="F215" s="152" t="s">
        <v>134</v>
      </c>
      <c r="G215" s="114" t="s">
        <v>135</v>
      </c>
      <c r="H215" s="40"/>
      <c r="I215" s="36"/>
      <c r="J215" s="623"/>
      <c r="K215" s="287">
        <v>7100000</v>
      </c>
      <c r="L215" s="289" t="s">
        <v>112</v>
      </c>
      <c r="M215" s="199"/>
      <c r="N215" s="77"/>
      <c r="O215" s="77"/>
      <c r="P215" s="31"/>
      <c r="Q215" s="202"/>
      <c r="R215" s="546"/>
      <c r="S215" s="77"/>
      <c r="T215" s="287">
        <v>4970000</v>
      </c>
      <c r="U215" s="274">
        <f t="shared" si="91"/>
        <v>4970000</v>
      </c>
      <c r="V215" s="32"/>
      <c r="W215" s="31"/>
      <c r="X215" s="31"/>
      <c r="Y215" s="275">
        <f t="shared" si="92"/>
        <v>0</v>
      </c>
      <c r="Z215" s="31"/>
      <c r="AA215" s="31"/>
      <c r="AB215" s="31"/>
      <c r="AC215" s="32">
        <f t="shared" si="93"/>
        <v>0</v>
      </c>
      <c r="AD215" s="31"/>
      <c r="AE215" s="31"/>
      <c r="AF215" s="31"/>
      <c r="AG215" s="32">
        <f t="shared" si="94"/>
        <v>0</v>
      </c>
      <c r="AH215" s="75">
        <f t="shared" si="88"/>
        <v>4970000</v>
      </c>
      <c r="AI215" s="33">
        <f t="shared" si="89"/>
        <v>1.7822179828304634E-2</v>
      </c>
      <c r="AJ215" s="34">
        <f t="shared" si="90"/>
        <v>4.3198234577678327E-3</v>
      </c>
      <c r="AK215" s="259"/>
      <c r="AL215" s="109"/>
      <c r="AM215" s="109"/>
      <c r="AN215" s="109"/>
      <c r="AO215" s="109"/>
      <c r="AP215" s="109"/>
      <c r="AQ215" s="109"/>
      <c r="AR215" s="109"/>
      <c r="AS215" s="109"/>
      <c r="AT215" s="109"/>
      <c r="AU215" s="109"/>
      <c r="AV215" s="109"/>
      <c r="AW215" s="109"/>
      <c r="AX215" s="109"/>
      <c r="AY215" s="109"/>
      <c r="AZ215" s="109"/>
      <c r="BA215" s="109"/>
      <c r="BB215" s="109"/>
      <c r="BC215" s="109"/>
      <c r="BD215" s="109"/>
      <c r="BE215" s="109"/>
      <c r="BF215" s="109"/>
      <c r="BG215" s="109"/>
      <c r="BH215" s="109"/>
      <c r="BI215" s="109"/>
      <c r="BJ215" s="109"/>
      <c r="BK215" s="109"/>
      <c r="BL215" s="109"/>
      <c r="BM215" s="109"/>
      <c r="BN215" s="109"/>
    </row>
    <row r="216" spans="1:66" s="110" customFormat="1" outlineLevel="1" x14ac:dyDescent="0.25">
      <c r="A216" s="26">
        <v>31</v>
      </c>
      <c r="B216" s="26"/>
      <c r="C216" s="114" t="s">
        <v>291</v>
      </c>
      <c r="D216" s="82">
        <v>44256</v>
      </c>
      <c r="E216" s="293" t="s">
        <v>271</v>
      </c>
      <c r="F216" s="152" t="s">
        <v>134</v>
      </c>
      <c r="G216" s="114" t="s">
        <v>135</v>
      </c>
      <c r="H216" s="40"/>
      <c r="I216" s="36"/>
      <c r="J216" s="623"/>
      <c r="K216" s="287">
        <v>19600000</v>
      </c>
      <c r="L216" s="289" t="s">
        <v>112</v>
      </c>
      <c r="M216" s="199"/>
      <c r="N216" s="77"/>
      <c r="O216" s="77"/>
      <c r="P216" s="31"/>
      <c r="Q216" s="202"/>
      <c r="R216" s="546"/>
      <c r="S216" s="77"/>
      <c r="T216" s="287">
        <v>13720000</v>
      </c>
      <c r="U216" s="274">
        <f t="shared" ref="U216:U263" si="95">SUM(R216:T216)</f>
        <v>13720000</v>
      </c>
      <c r="V216" s="32"/>
      <c r="W216" s="31"/>
      <c r="X216" s="31"/>
      <c r="Y216" s="275">
        <f t="shared" ref="Y216:Y263" si="96">SUM(V216:X216)</f>
        <v>0</v>
      </c>
      <c r="Z216" s="31"/>
      <c r="AA216" s="31"/>
      <c r="AB216" s="31"/>
      <c r="AC216" s="32">
        <f t="shared" ref="AC216:AC218" si="97">SUM(Z216:AB216)</f>
        <v>0</v>
      </c>
      <c r="AD216" s="31"/>
      <c r="AE216" s="31"/>
      <c r="AF216" s="31"/>
      <c r="AG216" s="32">
        <f t="shared" ref="AG216:AG218" si="98">SUM(AD216:AF216)</f>
        <v>0</v>
      </c>
      <c r="AH216" s="75">
        <f t="shared" ref="AH216:AH218" si="99">+U216+Y216+AC216+AG216</f>
        <v>13720000</v>
      </c>
      <c r="AI216" s="33">
        <f>IF(ISERROR(AH216/$J$185),0,AH216/$J$185)</f>
        <v>4.919925699081279E-2</v>
      </c>
      <c r="AJ216" s="34">
        <f t="shared" si="90"/>
        <v>1.1925146446795707E-2</v>
      </c>
      <c r="AK216" s="259"/>
      <c r="AL216" s="109"/>
      <c r="AM216" s="109"/>
      <c r="AN216" s="109"/>
      <c r="AO216" s="109"/>
      <c r="AP216" s="109"/>
      <c r="AQ216" s="109"/>
      <c r="AR216" s="109"/>
      <c r="AS216" s="109"/>
      <c r="AT216" s="109"/>
      <c r="AU216" s="109"/>
      <c r="AV216" s="109"/>
      <c r="AW216" s="109"/>
      <c r="AX216" s="109"/>
      <c r="AY216" s="109"/>
      <c r="AZ216" s="109"/>
      <c r="BA216" s="109"/>
      <c r="BB216" s="109"/>
      <c r="BC216" s="109"/>
      <c r="BD216" s="109"/>
      <c r="BE216" s="109"/>
      <c r="BF216" s="109"/>
      <c r="BG216" s="109"/>
      <c r="BH216" s="109"/>
      <c r="BI216" s="109"/>
      <c r="BJ216" s="109"/>
      <c r="BK216" s="109"/>
      <c r="BL216" s="109"/>
      <c r="BM216" s="109"/>
      <c r="BN216" s="109"/>
    </row>
    <row r="217" spans="1:66" s="110" customFormat="1" outlineLevel="1" x14ac:dyDescent="0.25">
      <c r="A217" s="26">
        <v>32</v>
      </c>
      <c r="B217" s="26"/>
      <c r="C217" s="114"/>
      <c r="D217" s="82"/>
      <c r="E217" s="542" t="s">
        <v>272</v>
      </c>
      <c r="F217" s="152" t="s">
        <v>134</v>
      </c>
      <c r="G217" s="114" t="s">
        <v>135</v>
      </c>
      <c r="H217" s="40"/>
      <c r="I217" s="36"/>
      <c r="J217" s="623"/>
      <c r="K217" s="287">
        <v>15100000</v>
      </c>
      <c r="L217" s="289" t="s">
        <v>112</v>
      </c>
      <c r="M217" s="199"/>
      <c r="N217" s="77"/>
      <c r="O217" s="77"/>
      <c r="P217" s="31"/>
      <c r="Q217" s="202"/>
      <c r="R217" s="546"/>
      <c r="S217" s="77"/>
      <c r="T217" s="287"/>
      <c r="U217" s="274">
        <f t="shared" si="95"/>
        <v>0</v>
      </c>
      <c r="V217" s="32"/>
      <c r="W217" s="31"/>
      <c r="X217" s="31"/>
      <c r="Y217" s="275">
        <f t="shared" si="96"/>
        <v>0</v>
      </c>
      <c r="Z217" s="31"/>
      <c r="AA217" s="31"/>
      <c r="AB217" s="31"/>
      <c r="AC217" s="32">
        <f t="shared" si="97"/>
        <v>0</v>
      </c>
      <c r="AD217" s="31"/>
      <c r="AE217" s="31"/>
      <c r="AF217" s="31"/>
      <c r="AG217" s="32">
        <f t="shared" si="98"/>
        <v>0</v>
      </c>
      <c r="AH217" s="75">
        <f t="shared" si="99"/>
        <v>0</v>
      </c>
      <c r="AI217" s="33">
        <f>IF(ISERROR(AH217/$J$185),0,AH217/$J$185)</f>
        <v>0</v>
      </c>
      <c r="AJ217" s="34">
        <f t="shared" si="90"/>
        <v>0</v>
      </c>
      <c r="AK217" s="259"/>
      <c r="AL217" s="109"/>
      <c r="AM217" s="109"/>
      <c r="AN217" s="109"/>
      <c r="AO217" s="109"/>
      <c r="AP217" s="109"/>
      <c r="AQ217" s="109"/>
      <c r="AR217" s="109"/>
      <c r="AS217" s="109"/>
      <c r="AT217" s="109"/>
      <c r="AU217" s="109"/>
      <c r="AV217" s="109"/>
      <c r="AW217" s="109"/>
      <c r="AX217" s="109"/>
      <c r="AY217" s="109"/>
      <c r="AZ217" s="109"/>
      <c r="BA217" s="109"/>
      <c r="BB217" s="109"/>
      <c r="BC217" s="109"/>
      <c r="BD217" s="109"/>
      <c r="BE217" s="109"/>
      <c r="BF217" s="109"/>
      <c r="BG217" s="109"/>
      <c r="BH217" s="109"/>
      <c r="BI217" s="109"/>
      <c r="BJ217" s="109"/>
      <c r="BK217" s="109"/>
      <c r="BL217" s="109"/>
      <c r="BM217" s="109"/>
      <c r="BN217" s="109"/>
    </row>
    <row r="218" spans="1:66" s="110" customFormat="1" outlineLevel="1" x14ac:dyDescent="0.25">
      <c r="A218" s="26">
        <v>33</v>
      </c>
      <c r="B218" s="26"/>
      <c r="C218" s="114" t="s">
        <v>278</v>
      </c>
      <c r="D218" s="82">
        <v>44252</v>
      </c>
      <c r="E218" s="293" t="s">
        <v>273</v>
      </c>
      <c r="F218" s="152" t="s">
        <v>134</v>
      </c>
      <c r="G218" s="114" t="s">
        <v>135</v>
      </c>
      <c r="H218" s="40"/>
      <c r="I218" s="36"/>
      <c r="J218" s="623"/>
      <c r="K218" s="287">
        <v>12000000</v>
      </c>
      <c r="L218" s="289" t="s">
        <v>112</v>
      </c>
      <c r="M218" s="199"/>
      <c r="N218" s="77"/>
      <c r="O218" s="77"/>
      <c r="P218" s="31"/>
      <c r="Q218" s="202"/>
      <c r="R218" s="202"/>
      <c r="S218" s="77"/>
      <c r="T218" s="393">
        <v>8400000</v>
      </c>
      <c r="U218" s="274">
        <f t="shared" si="95"/>
        <v>8400000</v>
      </c>
      <c r="V218" s="85"/>
      <c r="W218" s="31"/>
      <c r="X218" s="31"/>
      <c r="Y218" s="275">
        <f t="shared" si="96"/>
        <v>0</v>
      </c>
      <c r="Z218" s="31"/>
      <c r="AA218" s="31"/>
      <c r="AB218" s="31"/>
      <c r="AC218" s="32">
        <f t="shared" si="97"/>
        <v>0</v>
      </c>
      <c r="AD218" s="31"/>
      <c r="AE218" s="31"/>
      <c r="AF218" s="31"/>
      <c r="AG218" s="32">
        <f t="shared" si="98"/>
        <v>0</v>
      </c>
      <c r="AH218" s="75">
        <f t="shared" si="99"/>
        <v>8400000</v>
      </c>
      <c r="AI218" s="33">
        <f>IF(ISERROR(AH218/$J$185),0,AH218/$J$185)</f>
        <v>3.0121994076007831E-2</v>
      </c>
      <c r="AJ218" s="34">
        <f t="shared" ref="AJ218:AJ249" si="100">IF(ISERROR(AH218/$AH$784),"-",AH218/$AH$784)</f>
        <v>7.3011100694667591E-3</v>
      </c>
      <c r="AK218" s="259"/>
      <c r="AL218" s="109"/>
      <c r="AM218" s="109"/>
      <c r="AN218" s="109"/>
      <c r="AO218" s="109"/>
      <c r="AP218" s="109"/>
      <c r="AQ218" s="109"/>
      <c r="AR218" s="109"/>
      <c r="AS218" s="109"/>
      <c r="AT218" s="109"/>
      <c r="AU218" s="109"/>
      <c r="AV218" s="109"/>
      <c r="AW218" s="109"/>
      <c r="AX218" s="109"/>
      <c r="AY218" s="109"/>
      <c r="AZ218" s="109"/>
      <c r="BA218" s="109"/>
      <c r="BB218" s="109"/>
      <c r="BC218" s="109"/>
      <c r="BD218" s="109"/>
      <c r="BE218" s="109"/>
      <c r="BF218" s="109"/>
      <c r="BG218" s="109"/>
      <c r="BH218" s="109"/>
      <c r="BI218" s="109"/>
      <c r="BJ218" s="109"/>
      <c r="BK218" s="109"/>
      <c r="BL218" s="109"/>
      <c r="BM218" s="109"/>
      <c r="BN218" s="109"/>
    </row>
    <row r="219" spans="1:66" s="110" customFormat="1" hidden="1" outlineLevel="1" x14ac:dyDescent="0.25">
      <c r="A219" s="26">
        <v>34</v>
      </c>
      <c r="B219" s="26"/>
      <c r="C219" s="114"/>
      <c r="D219" s="82"/>
      <c r="E219" s="285"/>
      <c r="F219" s="79"/>
      <c r="G219" s="52"/>
      <c r="H219" s="40"/>
      <c r="I219" s="36"/>
      <c r="J219" s="623"/>
      <c r="K219" s="287"/>
      <c r="L219" s="289"/>
      <c r="M219" s="199"/>
      <c r="N219" s="77"/>
      <c r="O219" s="77"/>
      <c r="P219" s="31"/>
      <c r="Q219" s="202"/>
      <c r="R219" s="202"/>
      <c r="S219" s="77"/>
      <c r="T219" s="287"/>
      <c r="U219" s="274">
        <f t="shared" si="95"/>
        <v>0</v>
      </c>
      <c r="V219" s="32"/>
      <c r="W219" s="31"/>
      <c r="X219" s="31"/>
      <c r="Y219" s="275">
        <f t="shared" si="96"/>
        <v>0</v>
      </c>
      <c r="Z219" s="31"/>
      <c r="AA219" s="31"/>
      <c r="AB219" s="85"/>
      <c r="AC219" s="32">
        <f t="shared" ref="AC219:AC263" si="101">SUM(Z219:AB219)</f>
        <v>0</v>
      </c>
      <c r="AD219" s="31"/>
      <c r="AE219" s="31"/>
      <c r="AF219" s="31"/>
      <c r="AG219" s="32">
        <f t="shared" ref="AG219:AG263" si="102">SUM(AD219:AF219)</f>
        <v>0</v>
      </c>
      <c r="AH219" s="75">
        <f t="shared" ref="AH219:AH263" si="103">+U219+Y219+AC219+AG219</f>
        <v>0</v>
      </c>
      <c r="AI219" s="33">
        <f t="shared" ref="AI219:AI251" si="104">IF(ISERROR(AH219/$J$185),0,AH219/$J$185)</f>
        <v>0</v>
      </c>
      <c r="AJ219" s="34">
        <f t="shared" si="100"/>
        <v>0</v>
      </c>
      <c r="AK219" s="259"/>
      <c r="AL219" s="109"/>
      <c r="AM219" s="109"/>
      <c r="AN219" s="109"/>
      <c r="AO219" s="109"/>
      <c r="AP219" s="109"/>
      <c r="AQ219" s="109"/>
      <c r="AR219" s="109"/>
      <c r="AS219" s="109"/>
      <c r="AT219" s="109"/>
      <c r="AU219" s="109"/>
      <c r="AV219" s="109"/>
      <c r="AW219" s="109"/>
      <c r="AX219" s="109"/>
      <c r="AY219" s="109"/>
      <c r="AZ219" s="109"/>
      <c r="BA219" s="109"/>
      <c r="BB219" s="109"/>
      <c r="BC219" s="109"/>
      <c r="BD219" s="109"/>
      <c r="BE219" s="109"/>
      <c r="BF219" s="109"/>
      <c r="BG219" s="109"/>
      <c r="BH219" s="109"/>
      <c r="BI219" s="109"/>
      <c r="BJ219" s="109"/>
      <c r="BK219" s="109"/>
      <c r="BL219" s="109"/>
      <c r="BM219" s="109"/>
      <c r="BN219" s="109"/>
    </row>
    <row r="220" spans="1:66" s="110" customFormat="1" hidden="1" outlineLevel="1" x14ac:dyDescent="0.25">
      <c r="A220" s="26">
        <v>35</v>
      </c>
      <c r="B220" s="26"/>
      <c r="C220" s="114"/>
      <c r="D220" s="82"/>
      <c r="E220" s="285"/>
      <c r="F220" s="79"/>
      <c r="G220" s="52"/>
      <c r="H220" s="40"/>
      <c r="I220" s="36"/>
      <c r="J220" s="623"/>
      <c r="K220" s="287"/>
      <c r="L220" s="289"/>
      <c r="M220" s="199"/>
      <c r="N220" s="77"/>
      <c r="O220" s="77"/>
      <c r="P220" s="31"/>
      <c r="Q220" s="202"/>
      <c r="R220" s="202"/>
      <c r="S220" s="77"/>
      <c r="T220" s="287"/>
      <c r="U220" s="274">
        <f t="shared" si="95"/>
        <v>0</v>
      </c>
      <c r="V220" s="32"/>
      <c r="W220" s="31"/>
      <c r="X220" s="31"/>
      <c r="Y220" s="275">
        <f t="shared" si="96"/>
        <v>0</v>
      </c>
      <c r="Z220" s="31"/>
      <c r="AA220" s="31"/>
      <c r="AB220" s="85"/>
      <c r="AC220" s="32">
        <f t="shared" si="101"/>
        <v>0</v>
      </c>
      <c r="AD220" s="31"/>
      <c r="AE220" s="31"/>
      <c r="AF220" s="31"/>
      <c r="AG220" s="32">
        <f t="shared" si="102"/>
        <v>0</v>
      </c>
      <c r="AH220" s="75">
        <f t="shared" si="103"/>
        <v>0</v>
      </c>
      <c r="AI220" s="33">
        <f t="shared" si="104"/>
        <v>0</v>
      </c>
      <c r="AJ220" s="34">
        <f t="shared" si="100"/>
        <v>0</v>
      </c>
      <c r="AK220" s="259"/>
      <c r="AL220" s="109"/>
      <c r="AM220" s="109"/>
      <c r="AN220" s="109"/>
      <c r="AO220" s="109"/>
      <c r="AP220" s="109"/>
      <c r="AQ220" s="109"/>
      <c r="AR220" s="109"/>
      <c r="AS220" s="109"/>
      <c r="AT220" s="109"/>
      <c r="AU220" s="109"/>
      <c r="AV220" s="109"/>
      <c r="AW220" s="109"/>
      <c r="AX220" s="109"/>
      <c r="AY220" s="109"/>
      <c r="AZ220" s="109"/>
      <c r="BA220" s="109"/>
      <c r="BB220" s="109"/>
      <c r="BC220" s="109"/>
      <c r="BD220" s="109"/>
      <c r="BE220" s="109"/>
      <c r="BF220" s="109"/>
      <c r="BG220" s="109"/>
      <c r="BH220" s="109"/>
      <c r="BI220" s="109"/>
      <c r="BJ220" s="109"/>
      <c r="BK220" s="109"/>
      <c r="BL220" s="109"/>
      <c r="BM220" s="109"/>
      <c r="BN220" s="109"/>
    </row>
    <row r="221" spans="1:66" s="110" customFormat="1" hidden="1" outlineLevel="1" x14ac:dyDescent="0.25">
      <c r="A221" s="26">
        <v>36</v>
      </c>
      <c r="B221" s="26"/>
      <c r="C221" s="114"/>
      <c r="D221" s="82"/>
      <c r="E221" s="285"/>
      <c r="F221" s="79"/>
      <c r="G221" s="52"/>
      <c r="H221" s="40"/>
      <c r="I221" s="36"/>
      <c r="J221" s="623"/>
      <c r="K221" s="287"/>
      <c r="L221" s="289"/>
      <c r="M221" s="199"/>
      <c r="N221" s="77"/>
      <c r="O221" s="77"/>
      <c r="P221" s="31"/>
      <c r="Q221" s="202"/>
      <c r="R221" s="202"/>
      <c r="S221" s="77"/>
      <c r="T221" s="287"/>
      <c r="U221" s="274">
        <f t="shared" si="95"/>
        <v>0</v>
      </c>
      <c r="V221" s="32"/>
      <c r="W221" s="31"/>
      <c r="X221" s="31"/>
      <c r="Y221" s="275">
        <f t="shared" si="96"/>
        <v>0</v>
      </c>
      <c r="Z221" s="31"/>
      <c r="AA221" s="31"/>
      <c r="AB221" s="85"/>
      <c r="AC221" s="32">
        <f t="shared" si="101"/>
        <v>0</v>
      </c>
      <c r="AD221" s="31"/>
      <c r="AE221" s="31"/>
      <c r="AF221" s="31"/>
      <c r="AG221" s="32">
        <f t="shared" si="102"/>
        <v>0</v>
      </c>
      <c r="AH221" s="75">
        <f t="shared" si="103"/>
        <v>0</v>
      </c>
      <c r="AI221" s="33">
        <f t="shared" si="104"/>
        <v>0</v>
      </c>
      <c r="AJ221" s="34">
        <f t="shared" si="100"/>
        <v>0</v>
      </c>
      <c r="AK221" s="259"/>
      <c r="AL221" s="109"/>
      <c r="AM221" s="109"/>
      <c r="AN221" s="109"/>
      <c r="AO221" s="109"/>
      <c r="AP221" s="109"/>
      <c r="AQ221" s="109"/>
      <c r="AR221" s="109"/>
      <c r="AS221" s="109"/>
      <c r="AT221" s="109"/>
      <c r="AU221" s="109"/>
      <c r="AV221" s="109"/>
      <c r="AW221" s="109"/>
      <c r="AX221" s="109"/>
      <c r="AY221" s="109"/>
      <c r="AZ221" s="109"/>
      <c r="BA221" s="109"/>
      <c r="BB221" s="109"/>
      <c r="BC221" s="109"/>
      <c r="BD221" s="109"/>
      <c r="BE221" s="109"/>
      <c r="BF221" s="109"/>
      <c r="BG221" s="109"/>
      <c r="BH221" s="109"/>
      <c r="BI221" s="109"/>
      <c r="BJ221" s="109"/>
      <c r="BK221" s="109"/>
      <c r="BL221" s="109"/>
      <c r="BM221" s="109"/>
      <c r="BN221" s="109"/>
    </row>
    <row r="222" spans="1:66" s="110" customFormat="1" hidden="1" outlineLevel="1" x14ac:dyDescent="0.25">
      <c r="A222" s="26">
        <v>37</v>
      </c>
      <c r="B222" s="26"/>
      <c r="C222" s="114"/>
      <c r="D222" s="82"/>
      <c r="E222" s="285"/>
      <c r="F222" s="79"/>
      <c r="G222" s="52"/>
      <c r="H222" s="40"/>
      <c r="I222" s="36"/>
      <c r="J222" s="623"/>
      <c r="K222" s="287"/>
      <c r="L222" s="289"/>
      <c r="M222" s="199"/>
      <c r="N222" s="77"/>
      <c r="O222" s="77"/>
      <c r="P222" s="31"/>
      <c r="Q222" s="202"/>
      <c r="R222" s="202"/>
      <c r="S222" s="77"/>
      <c r="T222" s="287"/>
      <c r="U222" s="274">
        <f t="shared" si="95"/>
        <v>0</v>
      </c>
      <c r="V222" s="32"/>
      <c r="W222" s="31"/>
      <c r="X222" s="31"/>
      <c r="Y222" s="275">
        <f t="shared" si="96"/>
        <v>0</v>
      </c>
      <c r="Z222" s="31"/>
      <c r="AA222" s="31"/>
      <c r="AB222" s="85"/>
      <c r="AC222" s="32">
        <f t="shared" si="101"/>
        <v>0</v>
      </c>
      <c r="AD222" s="31"/>
      <c r="AE222" s="31"/>
      <c r="AF222" s="31"/>
      <c r="AG222" s="32">
        <f t="shared" si="102"/>
        <v>0</v>
      </c>
      <c r="AH222" s="75">
        <f t="shared" si="103"/>
        <v>0</v>
      </c>
      <c r="AI222" s="33">
        <f t="shared" si="104"/>
        <v>0</v>
      </c>
      <c r="AJ222" s="34">
        <f t="shared" si="100"/>
        <v>0</v>
      </c>
      <c r="AK222" s="259"/>
      <c r="AL222" s="109"/>
      <c r="AM222" s="109"/>
      <c r="AN222" s="109"/>
      <c r="AO222" s="109"/>
      <c r="AP222" s="109"/>
      <c r="AQ222" s="109"/>
      <c r="AR222" s="109"/>
      <c r="AS222" s="109"/>
      <c r="AT222" s="109"/>
      <c r="AU222" s="109"/>
      <c r="AV222" s="109"/>
      <c r="AW222" s="109"/>
      <c r="AX222" s="109"/>
      <c r="AY222" s="109"/>
      <c r="AZ222" s="109"/>
      <c r="BA222" s="109"/>
      <c r="BB222" s="109"/>
      <c r="BC222" s="109"/>
      <c r="BD222" s="109"/>
      <c r="BE222" s="109"/>
      <c r="BF222" s="109"/>
      <c r="BG222" s="109"/>
      <c r="BH222" s="109"/>
      <c r="BI222" s="109"/>
      <c r="BJ222" s="109"/>
      <c r="BK222" s="109"/>
      <c r="BL222" s="109"/>
      <c r="BM222" s="109"/>
      <c r="BN222" s="109"/>
    </row>
    <row r="223" spans="1:66" s="110" customFormat="1" hidden="1" outlineLevel="1" x14ac:dyDescent="0.25">
      <c r="A223" s="26">
        <v>38</v>
      </c>
      <c r="B223" s="26"/>
      <c r="C223" s="114"/>
      <c r="D223" s="82"/>
      <c r="E223" s="285"/>
      <c r="F223" s="79"/>
      <c r="G223" s="52"/>
      <c r="H223" s="40"/>
      <c r="I223" s="36"/>
      <c r="J223" s="623"/>
      <c r="K223" s="287"/>
      <c r="L223" s="289"/>
      <c r="M223" s="199"/>
      <c r="N223" s="77"/>
      <c r="O223" s="77"/>
      <c r="P223" s="31"/>
      <c r="Q223" s="202"/>
      <c r="R223" s="202"/>
      <c r="S223" s="77"/>
      <c r="T223" s="287"/>
      <c r="U223" s="274">
        <f t="shared" si="95"/>
        <v>0</v>
      </c>
      <c r="V223" s="32"/>
      <c r="W223" s="31"/>
      <c r="X223" s="31"/>
      <c r="Y223" s="275">
        <f t="shared" si="96"/>
        <v>0</v>
      </c>
      <c r="Z223" s="31"/>
      <c r="AA223" s="31"/>
      <c r="AB223" s="85"/>
      <c r="AC223" s="32">
        <f t="shared" si="101"/>
        <v>0</v>
      </c>
      <c r="AD223" s="31"/>
      <c r="AE223" s="31"/>
      <c r="AF223" s="31"/>
      <c r="AG223" s="32">
        <f t="shared" si="102"/>
        <v>0</v>
      </c>
      <c r="AH223" s="75">
        <f t="shared" si="103"/>
        <v>0</v>
      </c>
      <c r="AI223" s="33">
        <f t="shared" si="104"/>
        <v>0</v>
      </c>
      <c r="AJ223" s="34">
        <f t="shared" si="100"/>
        <v>0</v>
      </c>
      <c r="AK223" s="259"/>
      <c r="AL223" s="109"/>
      <c r="AM223" s="109"/>
      <c r="AN223" s="109"/>
      <c r="AO223" s="109"/>
      <c r="AP223" s="109"/>
      <c r="AQ223" s="109"/>
      <c r="AR223" s="109"/>
      <c r="AS223" s="109"/>
      <c r="AT223" s="109"/>
      <c r="AU223" s="109"/>
      <c r="AV223" s="109"/>
      <c r="AW223" s="109"/>
      <c r="AX223" s="109"/>
      <c r="AY223" s="109"/>
      <c r="AZ223" s="109"/>
      <c r="BA223" s="109"/>
      <c r="BB223" s="109"/>
      <c r="BC223" s="109"/>
      <c r="BD223" s="109"/>
      <c r="BE223" s="109"/>
      <c r="BF223" s="109"/>
      <c r="BG223" s="109"/>
      <c r="BH223" s="109"/>
      <c r="BI223" s="109"/>
      <c r="BJ223" s="109"/>
      <c r="BK223" s="109"/>
      <c r="BL223" s="109"/>
      <c r="BM223" s="109"/>
      <c r="BN223" s="109"/>
    </row>
    <row r="224" spans="1:66" s="110" customFormat="1" hidden="1" outlineLevel="1" x14ac:dyDescent="0.25">
      <c r="A224" s="26">
        <v>39</v>
      </c>
      <c r="B224" s="26"/>
      <c r="C224" s="114"/>
      <c r="D224" s="82"/>
      <c r="E224" s="285"/>
      <c r="F224" s="79"/>
      <c r="G224" s="52"/>
      <c r="H224" s="40"/>
      <c r="I224" s="36"/>
      <c r="J224" s="623"/>
      <c r="K224" s="287"/>
      <c r="L224" s="289"/>
      <c r="M224" s="199"/>
      <c r="N224" s="77"/>
      <c r="O224" s="77"/>
      <c r="P224" s="31"/>
      <c r="Q224" s="202"/>
      <c r="R224" s="202"/>
      <c r="S224" s="77"/>
      <c r="T224" s="287"/>
      <c r="U224" s="274">
        <f t="shared" si="95"/>
        <v>0</v>
      </c>
      <c r="V224" s="32"/>
      <c r="W224" s="31"/>
      <c r="X224" s="31"/>
      <c r="Y224" s="275">
        <f t="shared" si="96"/>
        <v>0</v>
      </c>
      <c r="Z224" s="31"/>
      <c r="AA224" s="31"/>
      <c r="AB224" s="85"/>
      <c r="AC224" s="32">
        <f t="shared" si="101"/>
        <v>0</v>
      </c>
      <c r="AD224" s="31"/>
      <c r="AE224" s="31"/>
      <c r="AF224" s="31"/>
      <c r="AG224" s="32">
        <f t="shared" si="102"/>
        <v>0</v>
      </c>
      <c r="AH224" s="75">
        <f t="shared" si="103"/>
        <v>0</v>
      </c>
      <c r="AI224" s="33">
        <f t="shared" si="104"/>
        <v>0</v>
      </c>
      <c r="AJ224" s="34">
        <f t="shared" si="100"/>
        <v>0</v>
      </c>
      <c r="AK224" s="259"/>
      <c r="AL224" s="109"/>
      <c r="AM224" s="109"/>
      <c r="AN224" s="109"/>
      <c r="AO224" s="109"/>
      <c r="AP224" s="109"/>
      <c r="AQ224" s="109"/>
      <c r="AR224" s="109"/>
      <c r="AS224" s="109"/>
      <c r="AT224" s="109"/>
      <c r="AU224" s="109"/>
      <c r="AV224" s="109"/>
      <c r="AW224" s="109"/>
      <c r="AX224" s="109"/>
      <c r="AY224" s="109"/>
      <c r="AZ224" s="109"/>
      <c r="BA224" s="109"/>
      <c r="BB224" s="109"/>
      <c r="BC224" s="109"/>
      <c r="BD224" s="109"/>
      <c r="BE224" s="109"/>
      <c r="BF224" s="109"/>
      <c r="BG224" s="109"/>
      <c r="BH224" s="109"/>
      <c r="BI224" s="109"/>
      <c r="BJ224" s="109"/>
      <c r="BK224" s="109"/>
      <c r="BL224" s="109"/>
      <c r="BM224" s="109"/>
      <c r="BN224" s="109"/>
    </row>
    <row r="225" spans="1:66" s="110" customFormat="1" hidden="1" outlineLevel="1" x14ac:dyDescent="0.25">
      <c r="A225" s="26">
        <v>40</v>
      </c>
      <c r="B225" s="26"/>
      <c r="C225" s="114"/>
      <c r="D225" s="82"/>
      <c r="E225" s="285"/>
      <c r="F225" s="79"/>
      <c r="G225" s="52"/>
      <c r="H225" s="40"/>
      <c r="I225" s="36"/>
      <c r="J225" s="623"/>
      <c r="K225" s="287"/>
      <c r="L225" s="289"/>
      <c r="M225" s="199"/>
      <c r="N225" s="77"/>
      <c r="O225" s="77"/>
      <c r="P225" s="31"/>
      <c r="Q225" s="202"/>
      <c r="R225" s="202"/>
      <c r="S225" s="77"/>
      <c r="T225" s="287"/>
      <c r="U225" s="274">
        <f t="shared" si="95"/>
        <v>0</v>
      </c>
      <c r="V225" s="32"/>
      <c r="W225" s="31"/>
      <c r="X225" s="31"/>
      <c r="Y225" s="275">
        <f t="shared" si="96"/>
        <v>0</v>
      </c>
      <c r="Z225" s="31"/>
      <c r="AA225" s="31"/>
      <c r="AB225" s="85"/>
      <c r="AC225" s="32">
        <f t="shared" si="101"/>
        <v>0</v>
      </c>
      <c r="AD225" s="31"/>
      <c r="AE225" s="31"/>
      <c r="AF225" s="31"/>
      <c r="AG225" s="32">
        <f t="shared" si="102"/>
        <v>0</v>
      </c>
      <c r="AH225" s="75">
        <f t="shared" si="103"/>
        <v>0</v>
      </c>
      <c r="AI225" s="33">
        <f t="shared" si="104"/>
        <v>0</v>
      </c>
      <c r="AJ225" s="34">
        <f t="shared" si="100"/>
        <v>0</v>
      </c>
      <c r="AK225" s="259"/>
      <c r="AL225" s="109"/>
      <c r="AM225" s="109"/>
      <c r="AN225" s="109"/>
      <c r="AO225" s="109"/>
      <c r="AP225" s="109"/>
      <c r="AQ225" s="109"/>
      <c r="AR225" s="109"/>
      <c r="AS225" s="109"/>
      <c r="AT225" s="109"/>
      <c r="AU225" s="109"/>
      <c r="AV225" s="109"/>
      <c r="AW225" s="109"/>
      <c r="AX225" s="109"/>
      <c r="AY225" s="109"/>
      <c r="AZ225" s="109"/>
      <c r="BA225" s="109"/>
      <c r="BB225" s="109"/>
      <c r="BC225" s="109"/>
      <c r="BD225" s="109"/>
      <c r="BE225" s="109"/>
      <c r="BF225" s="109"/>
      <c r="BG225" s="109"/>
      <c r="BH225" s="109"/>
      <c r="BI225" s="109"/>
      <c r="BJ225" s="109"/>
      <c r="BK225" s="109"/>
      <c r="BL225" s="109"/>
      <c r="BM225" s="109"/>
      <c r="BN225" s="109"/>
    </row>
    <row r="226" spans="1:66" s="110" customFormat="1" hidden="1" outlineLevel="1" x14ac:dyDescent="0.25">
      <c r="A226" s="26">
        <v>41</v>
      </c>
      <c r="B226" s="26"/>
      <c r="C226" s="114"/>
      <c r="D226" s="82"/>
      <c r="E226" s="285"/>
      <c r="F226" s="79"/>
      <c r="G226" s="52"/>
      <c r="H226" s="40"/>
      <c r="I226" s="36"/>
      <c r="J226" s="623"/>
      <c r="K226" s="287"/>
      <c r="L226" s="289"/>
      <c r="M226" s="199"/>
      <c r="N226" s="77"/>
      <c r="O226" s="77"/>
      <c r="P226" s="31"/>
      <c r="Q226" s="202"/>
      <c r="R226" s="202"/>
      <c r="S226" s="77"/>
      <c r="T226" s="287"/>
      <c r="U226" s="274">
        <f t="shared" si="95"/>
        <v>0</v>
      </c>
      <c r="V226" s="32"/>
      <c r="W226" s="31"/>
      <c r="X226" s="31"/>
      <c r="Y226" s="275">
        <f t="shared" si="96"/>
        <v>0</v>
      </c>
      <c r="Z226" s="31"/>
      <c r="AA226" s="31"/>
      <c r="AB226" s="85"/>
      <c r="AC226" s="32">
        <f t="shared" si="101"/>
        <v>0</v>
      </c>
      <c r="AD226" s="31"/>
      <c r="AE226" s="31"/>
      <c r="AF226" s="31"/>
      <c r="AG226" s="32">
        <f t="shared" si="102"/>
        <v>0</v>
      </c>
      <c r="AH226" s="75">
        <f t="shared" si="103"/>
        <v>0</v>
      </c>
      <c r="AI226" s="33">
        <f t="shared" si="104"/>
        <v>0</v>
      </c>
      <c r="AJ226" s="34">
        <f t="shared" si="100"/>
        <v>0</v>
      </c>
      <c r="AK226" s="259"/>
      <c r="AL226" s="109"/>
      <c r="AM226" s="109"/>
      <c r="AN226" s="109"/>
      <c r="AO226" s="109"/>
      <c r="AP226" s="109"/>
      <c r="AQ226" s="109"/>
      <c r="AR226" s="109"/>
      <c r="AS226" s="109"/>
      <c r="AT226" s="109"/>
      <c r="AU226" s="109"/>
      <c r="AV226" s="109"/>
      <c r="AW226" s="109"/>
      <c r="AX226" s="109"/>
      <c r="AY226" s="109"/>
      <c r="AZ226" s="109"/>
      <c r="BA226" s="109"/>
      <c r="BB226" s="109"/>
      <c r="BC226" s="109"/>
      <c r="BD226" s="109"/>
      <c r="BE226" s="109"/>
      <c r="BF226" s="109"/>
      <c r="BG226" s="109"/>
      <c r="BH226" s="109"/>
      <c r="BI226" s="109"/>
      <c r="BJ226" s="109"/>
      <c r="BK226" s="109"/>
      <c r="BL226" s="109"/>
      <c r="BM226" s="109"/>
      <c r="BN226" s="109"/>
    </row>
    <row r="227" spans="1:66" s="110" customFormat="1" hidden="1" outlineLevel="1" x14ac:dyDescent="0.25">
      <c r="A227" s="26">
        <v>42</v>
      </c>
      <c r="B227" s="26"/>
      <c r="C227" s="114"/>
      <c r="D227" s="82"/>
      <c r="E227" s="285"/>
      <c r="F227" s="79"/>
      <c r="G227" s="52"/>
      <c r="H227" s="40"/>
      <c r="I227" s="36"/>
      <c r="J227" s="623"/>
      <c r="K227" s="287"/>
      <c r="L227" s="289"/>
      <c r="M227" s="199"/>
      <c r="N227" s="77"/>
      <c r="O227" s="77"/>
      <c r="P227" s="31"/>
      <c r="Q227" s="202"/>
      <c r="R227" s="202"/>
      <c r="S227" s="77"/>
      <c r="T227" s="287"/>
      <c r="U227" s="274">
        <f t="shared" si="95"/>
        <v>0</v>
      </c>
      <c r="V227" s="32"/>
      <c r="W227" s="31"/>
      <c r="X227" s="31"/>
      <c r="Y227" s="275">
        <f t="shared" si="96"/>
        <v>0</v>
      </c>
      <c r="Z227" s="31"/>
      <c r="AA227" s="31"/>
      <c r="AB227" s="85"/>
      <c r="AC227" s="32">
        <f t="shared" si="101"/>
        <v>0</v>
      </c>
      <c r="AD227" s="31"/>
      <c r="AE227" s="31"/>
      <c r="AF227" s="31"/>
      <c r="AG227" s="32">
        <f t="shared" si="102"/>
        <v>0</v>
      </c>
      <c r="AH227" s="75">
        <f t="shared" si="103"/>
        <v>0</v>
      </c>
      <c r="AI227" s="33">
        <f t="shared" si="104"/>
        <v>0</v>
      </c>
      <c r="AJ227" s="34">
        <f t="shared" si="100"/>
        <v>0</v>
      </c>
      <c r="AK227" s="259"/>
      <c r="AL227" s="109"/>
      <c r="AM227" s="109"/>
      <c r="AN227" s="109"/>
      <c r="AO227" s="109"/>
      <c r="AP227" s="109"/>
      <c r="AQ227" s="109"/>
      <c r="AR227" s="109"/>
      <c r="AS227" s="109"/>
      <c r="AT227" s="109"/>
      <c r="AU227" s="109"/>
      <c r="AV227" s="109"/>
      <c r="AW227" s="109"/>
      <c r="AX227" s="109"/>
      <c r="AY227" s="109"/>
      <c r="AZ227" s="109"/>
      <c r="BA227" s="109"/>
      <c r="BB227" s="109"/>
      <c r="BC227" s="109"/>
      <c r="BD227" s="109"/>
      <c r="BE227" s="109"/>
      <c r="BF227" s="109"/>
      <c r="BG227" s="109"/>
      <c r="BH227" s="109"/>
      <c r="BI227" s="109"/>
      <c r="BJ227" s="109"/>
      <c r="BK227" s="109"/>
      <c r="BL227" s="109"/>
      <c r="BM227" s="109"/>
      <c r="BN227" s="109"/>
    </row>
    <row r="228" spans="1:66" s="110" customFormat="1" hidden="1" outlineLevel="1" x14ac:dyDescent="0.25">
      <c r="A228" s="26">
        <v>43</v>
      </c>
      <c r="B228" s="26"/>
      <c r="C228" s="114"/>
      <c r="D228" s="82"/>
      <c r="E228" s="285"/>
      <c r="F228" s="79"/>
      <c r="G228" s="52"/>
      <c r="H228" s="40"/>
      <c r="I228" s="36"/>
      <c r="J228" s="623"/>
      <c r="K228" s="287"/>
      <c r="L228" s="289"/>
      <c r="M228" s="199"/>
      <c r="N228" s="77"/>
      <c r="O228" s="77"/>
      <c r="P228" s="31"/>
      <c r="Q228" s="202"/>
      <c r="R228" s="202"/>
      <c r="S228" s="77"/>
      <c r="T228" s="287"/>
      <c r="U228" s="274">
        <f t="shared" si="95"/>
        <v>0</v>
      </c>
      <c r="V228" s="32"/>
      <c r="W228" s="31"/>
      <c r="X228" s="31"/>
      <c r="Y228" s="275">
        <f t="shared" si="96"/>
        <v>0</v>
      </c>
      <c r="Z228" s="31"/>
      <c r="AA228" s="31"/>
      <c r="AB228" s="85"/>
      <c r="AC228" s="32">
        <f t="shared" si="101"/>
        <v>0</v>
      </c>
      <c r="AD228" s="31"/>
      <c r="AE228" s="31"/>
      <c r="AF228" s="31"/>
      <c r="AG228" s="32">
        <f t="shared" si="102"/>
        <v>0</v>
      </c>
      <c r="AH228" s="75">
        <f t="shared" si="103"/>
        <v>0</v>
      </c>
      <c r="AI228" s="33">
        <f t="shared" si="104"/>
        <v>0</v>
      </c>
      <c r="AJ228" s="34">
        <f t="shared" si="100"/>
        <v>0</v>
      </c>
      <c r="AK228" s="259"/>
      <c r="AL228" s="109"/>
      <c r="AM228" s="109"/>
      <c r="AN228" s="109"/>
      <c r="AO228" s="109"/>
      <c r="AP228" s="109"/>
      <c r="AQ228" s="109"/>
      <c r="AR228" s="109"/>
      <c r="AS228" s="109"/>
      <c r="AT228" s="109"/>
      <c r="AU228" s="109"/>
      <c r="AV228" s="109"/>
      <c r="AW228" s="109"/>
      <c r="AX228" s="109"/>
      <c r="AY228" s="109"/>
      <c r="AZ228" s="109"/>
      <c r="BA228" s="109"/>
      <c r="BB228" s="109"/>
      <c r="BC228" s="109"/>
      <c r="BD228" s="109"/>
      <c r="BE228" s="109"/>
      <c r="BF228" s="109"/>
      <c r="BG228" s="109"/>
      <c r="BH228" s="109"/>
      <c r="BI228" s="109"/>
      <c r="BJ228" s="109"/>
      <c r="BK228" s="109"/>
      <c r="BL228" s="109"/>
      <c r="BM228" s="109"/>
      <c r="BN228" s="109"/>
    </row>
    <row r="229" spans="1:66" s="110" customFormat="1" hidden="1" outlineLevel="1" x14ac:dyDescent="0.25">
      <c r="A229" s="26">
        <v>44</v>
      </c>
      <c r="B229" s="26"/>
      <c r="C229" s="114"/>
      <c r="D229" s="82"/>
      <c r="E229" s="285"/>
      <c r="F229" s="79"/>
      <c r="G229" s="52"/>
      <c r="H229" s="40"/>
      <c r="I229" s="36"/>
      <c r="J229" s="623"/>
      <c r="K229" s="287"/>
      <c r="L229" s="289"/>
      <c r="M229" s="199"/>
      <c r="N229" s="77"/>
      <c r="O229" s="77"/>
      <c r="P229" s="31"/>
      <c r="Q229" s="202"/>
      <c r="R229" s="202"/>
      <c r="S229" s="77"/>
      <c r="T229" s="287"/>
      <c r="U229" s="274">
        <f t="shared" si="95"/>
        <v>0</v>
      </c>
      <c r="V229" s="32"/>
      <c r="W229" s="31"/>
      <c r="X229" s="31"/>
      <c r="Y229" s="275">
        <f t="shared" si="96"/>
        <v>0</v>
      </c>
      <c r="Z229" s="31"/>
      <c r="AA229" s="31"/>
      <c r="AB229" s="85"/>
      <c r="AC229" s="32">
        <f t="shared" si="101"/>
        <v>0</v>
      </c>
      <c r="AD229" s="31"/>
      <c r="AE229" s="31"/>
      <c r="AF229" s="31"/>
      <c r="AG229" s="32">
        <f t="shared" si="102"/>
        <v>0</v>
      </c>
      <c r="AH229" s="75">
        <f t="shared" si="103"/>
        <v>0</v>
      </c>
      <c r="AI229" s="33">
        <f t="shared" si="104"/>
        <v>0</v>
      </c>
      <c r="AJ229" s="34">
        <f t="shared" si="100"/>
        <v>0</v>
      </c>
      <c r="AK229" s="259"/>
      <c r="AL229" s="109"/>
      <c r="AM229" s="109"/>
      <c r="AN229" s="109"/>
      <c r="AO229" s="109"/>
      <c r="AP229" s="109"/>
      <c r="AQ229" s="109"/>
      <c r="AR229" s="109"/>
      <c r="AS229" s="109"/>
      <c r="AT229" s="109"/>
      <c r="AU229" s="109"/>
      <c r="AV229" s="109"/>
      <c r="AW229" s="109"/>
      <c r="AX229" s="109"/>
      <c r="AY229" s="109"/>
      <c r="AZ229" s="109"/>
      <c r="BA229" s="109"/>
      <c r="BB229" s="109"/>
      <c r="BC229" s="109"/>
      <c r="BD229" s="109"/>
      <c r="BE229" s="109"/>
      <c r="BF229" s="109"/>
      <c r="BG229" s="109"/>
      <c r="BH229" s="109"/>
      <c r="BI229" s="109"/>
      <c r="BJ229" s="109"/>
      <c r="BK229" s="109"/>
      <c r="BL229" s="109"/>
      <c r="BM229" s="109"/>
      <c r="BN229" s="109"/>
    </row>
    <row r="230" spans="1:66" s="110" customFormat="1" hidden="1" outlineLevel="1" x14ac:dyDescent="0.25">
      <c r="A230" s="26">
        <v>45</v>
      </c>
      <c r="B230" s="26"/>
      <c r="C230" s="114"/>
      <c r="D230" s="82"/>
      <c r="E230" s="285"/>
      <c r="F230" s="79"/>
      <c r="G230" s="52"/>
      <c r="H230" s="40"/>
      <c r="I230" s="36"/>
      <c r="J230" s="623"/>
      <c r="K230" s="287"/>
      <c r="L230" s="289"/>
      <c r="M230" s="199"/>
      <c r="N230" s="77"/>
      <c r="O230" s="77"/>
      <c r="P230" s="31"/>
      <c r="Q230" s="202"/>
      <c r="R230" s="202"/>
      <c r="S230" s="77"/>
      <c r="T230" s="287"/>
      <c r="U230" s="274">
        <f t="shared" si="95"/>
        <v>0</v>
      </c>
      <c r="V230" s="32"/>
      <c r="W230" s="31"/>
      <c r="X230" s="31"/>
      <c r="Y230" s="275">
        <f t="shared" si="96"/>
        <v>0</v>
      </c>
      <c r="Z230" s="31"/>
      <c r="AA230" s="31"/>
      <c r="AB230" s="85"/>
      <c r="AC230" s="32">
        <f t="shared" si="101"/>
        <v>0</v>
      </c>
      <c r="AD230" s="31"/>
      <c r="AE230" s="31"/>
      <c r="AF230" s="31"/>
      <c r="AG230" s="32">
        <f t="shared" si="102"/>
        <v>0</v>
      </c>
      <c r="AH230" s="75">
        <f t="shared" si="103"/>
        <v>0</v>
      </c>
      <c r="AI230" s="33">
        <f t="shared" si="104"/>
        <v>0</v>
      </c>
      <c r="AJ230" s="34">
        <f t="shared" si="100"/>
        <v>0</v>
      </c>
      <c r="AK230" s="259"/>
      <c r="AL230" s="109"/>
      <c r="AM230" s="109"/>
      <c r="AN230" s="109"/>
      <c r="AO230" s="109"/>
      <c r="AP230" s="109"/>
      <c r="AQ230" s="109"/>
      <c r="AR230" s="109"/>
      <c r="AS230" s="109"/>
      <c r="AT230" s="109"/>
      <c r="AU230" s="109"/>
      <c r="AV230" s="109"/>
      <c r="AW230" s="109"/>
      <c r="AX230" s="109"/>
      <c r="AY230" s="109"/>
      <c r="AZ230" s="109"/>
      <c r="BA230" s="109"/>
      <c r="BB230" s="109"/>
      <c r="BC230" s="109"/>
      <c r="BD230" s="109"/>
      <c r="BE230" s="109"/>
      <c r="BF230" s="109"/>
      <c r="BG230" s="109"/>
      <c r="BH230" s="109"/>
      <c r="BI230" s="109"/>
      <c r="BJ230" s="109"/>
      <c r="BK230" s="109"/>
      <c r="BL230" s="109"/>
      <c r="BM230" s="109"/>
      <c r="BN230" s="109"/>
    </row>
    <row r="231" spans="1:66" s="110" customFormat="1" hidden="1" outlineLevel="1" x14ac:dyDescent="0.25">
      <c r="A231" s="26">
        <v>46</v>
      </c>
      <c r="B231" s="26"/>
      <c r="C231" s="114"/>
      <c r="D231" s="82"/>
      <c r="E231" s="285"/>
      <c r="F231" s="79"/>
      <c r="G231" s="52"/>
      <c r="H231" s="40"/>
      <c r="I231" s="36"/>
      <c r="J231" s="623"/>
      <c r="K231" s="287"/>
      <c r="L231" s="289"/>
      <c r="M231" s="199"/>
      <c r="N231" s="77"/>
      <c r="O231" s="77"/>
      <c r="P231" s="31"/>
      <c r="Q231" s="202"/>
      <c r="R231" s="202"/>
      <c r="S231" s="77"/>
      <c r="T231" s="287"/>
      <c r="U231" s="274">
        <f t="shared" si="95"/>
        <v>0</v>
      </c>
      <c r="V231" s="32"/>
      <c r="W231" s="31"/>
      <c r="X231" s="31"/>
      <c r="Y231" s="275">
        <f t="shared" si="96"/>
        <v>0</v>
      </c>
      <c r="Z231" s="31"/>
      <c r="AA231" s="31"/>
      <c r="AB231" s="85"/>
      <c r="AC231" s="32">
        <f t="shared" si="101"/>
        <v>0</v>
      </c>
      <c r="AD231" s="31"/>
      <c r="AE231" s="31"/>
      <c r="AF231" s="31"/>
      <c r="AG231" s="32">
        <f t="shared" si="102"/>
        <v>0</v>
      </c>
      <c r="AH231" s="75">
        <f t="shared" si="103"/>
        <v>0</v>
      </c>
      <c r="AI231" s="33">
        <f t="shared" si="104"/>
        <v>0</v>
      </c>
      <c r="AJ231" s="34">
        <f t="shared" si="100"/>
        <v>0</v>
      </c>
      <c r="AK231" s="25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</row>
    <row r="232" spans="1:66" s="110" customFormat="1" hidden="1" outlineLevel="1" x14ac:dyDescent="0.25">
      <c r="A232" s="26">
        <v>47</v>
      </c>
      <c r="B232" s="26"/>
      <c r="C232" s="114"/>
      <c r="D232" s="82"/>
      <c r="E232" s="285"/>
      <c r="F232" s="79"/>
      <c r="G232" s="52"/>
      <c r="H232" s="40"/>
      <c r="I232" s="36"/>
      <c r="J232" s="623"/>
      <c r="K232" s="287"/>
      <c r="L232" s="289"/>
      <c r="M232" s="199"/>
      <c r="N232" s="77"/>
      <c r="O232" s="77"/>
      <c r="P232" s="31"/>
      <c r="Q232" s="202"/>
      <c r="R232" s="202"/>
      <c r="S232" s="77"/>
      <c r="T232" s="287"/>
      <c r="U232" s="274">
        <f t="shared" si="95"/>
        <v>0</v>
      </c>
      <c r="V232" s="32"/>
      <c r="W232" s="31"/>
      <c r="X232" s="31"/>
      <c r="Y232" s="275">
        <f t="shared" si="96"/>
        <v>0</v>
      </c>
      <c r="Z232" s="31"/>
      <c r="AA232" s="31"/>
      <c r="AB232" s="85"/>
      <c r="AC232" s="32">
        <f t="shared" si="101"/>
        <v>0</v>
      </c>
      <c r="AD232" s="31"/>
      <c r="AE232" s="31"/>
      <c r="AF232" s="31"/>
      <c r="AG232" s="32">
        <f t="shared" si="102"/>
        <v>0</v>
      </c>
      <c r="AH232" s="75">
        <f t="shared" si="103"/>
        <v>0</v>
      </c>
      <c r="AI232" s="33">
        <f t="shared" si="104"/>
        <v>0</v>
      </c>
      <c r="AJ232" s="34">
        <f t="shared" si="100"/>
        <v>0</v>
      </c>
      <c r="AK232" s="25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</row>
    <row r="233" spans="1:66" s="110" customFormat="1" hidden="1" outlineLevel="1" x14ac:dyDescent="0.25">
      <c r="A233" s="26">
        <v>48</v>
      </c>
      <c r="B233" s="26"/>
      <c r="C233" s="114"/>
      <c r="D233" s="82"/>
      <c r="E233" s="285"/>
      <c r="F233" s="79"/>
      <c r="G233" s="52"/>
      <c r="H233" s="40"/>
      <c r="I233" s="36"/>
      <c r="J233" s="623"/>
      <c r="K233" s="287"/>
      <c r="L233" s="289"/>
      <c r="M233" s="199"/>
      <c r="N233" s="77"/>
      <c r="O233" s="77"/>
      <c r="P233" s="31"/>
      <c r="Q233" s="202"/>
      <c r="R233" s="202"/>
      <c r="S233" s="77"/>
      <c r="T233" s="287"/>
      <c r="U233" s="274">
        <f t="shared" si="95"/>
        <v>0</v>
      </c>
      <c r="V233" s="32"/>
      <c r="W233" s="31"/>
      <c r="X233" s="31"/>
      <c r="Y233" s="275">
        <f t="shared" si="96"/>
        <v>0</v>
      </c>
      <c r="Z233" s="31"/>
      <c r="AA233" s="31"/>
      <c r="AB233" s="85"/>
      <c r="AC233" s="32">
        <f t="shared" si="101"/>
        <v>0</v>
      </c>
      <c r="AD233" s="31"/>
      <c r="AE233" s="31"/>
      <c r="AF233" s="31"/>
      <c r="AG233" s="32">
        <f t="shared" si="102"/>
        <v>0</v>
      </c>
      <c r="AH233" s="75">
        <f t="shared" si="103"/>
        <v>0</v>
      </c>
      <c r="AI233" s="33">
        <f t="shared" si="104"/>
        <v>0</v>
      </c>
      <c r="AJ233" s="34">
        <f t="shared" si="100"/>
        <v>0</v>
      </c>
      <c r="AK233" s="259"/>
      <c r="AL233" s="109"/>
      <c r="AM233" s="109"/>
      <c r="AN233" s="109"/>
      <c r="AO233" s="109"/>
      <c r="AP233" s="109"/>
      <c r="AQ233" s="109"/>
      <c r="AR233" s="109"/>
      <c r="AS233" s="109"/>
      <c r="AT233" s="109"/>
      <c r="AU233" s="109"/>
      <c r="AV233" s="109"/>
      <c r="AW233" s="109"/>
      <c r="AX233" s="109"/>
      <c r="AY233" s="109"/>
      <c r="AZ233" s="109"/>
      <c r="BA233" s="109"/>
      <c r="BB233" s="109"/>
      <c r="BC233" s="109"/>
      <c r="BD233" s="109"/>
      <c r="BE233" s="109"/>
      <c r="BF233" s="109"/>
      <c r="BG233" s="109"/>
      <c r="BH233" s="109"/>
      <c r="BI233" s="109"/>
      <c r="BJ233" s="109"/>
      <c r="BK233" s="109"/>
      <c r="BL233" s="109"/>
      <c r="BM233" s="109"/>
      <c r="BN233" s="109"/>
    </row>
    <row r="234" spans="1:66" s="110" customFormat="1" hidden="1" outlineLevel="1" x14ac:dyDescent="0.25">
      <c r="A234" s="26">
        <v>49</v>
      </c>
      <c r="B234" s="26"/>
      <c r="C234" s="114"/>
      <c r="D234" s="82"/>
      <c r="E234" s="285"/>
      <c r="F234" s="79"/>
      <c r="G234" s="52"/>
      <c r="H234" s="40"/>
      <c r="I234" s="36"/>
      <c r="J234" s="623"/>
      <c r="K234" s="287"/>
      <c r="L234" s="289"/>
      <c r="M234" s="199"/>
      <c r="N234" s="77"/>
      <c r="O234" s="77"/>
      <c r="P234" s="31"/>
      <c r="Q234" s="202"/>
      <c r="R234" s="202"/>
      <c r="S234" s="77"/>
      <c r="T234" s="287"/>
      <c r="U234" s="274">
        <f t="shared" si="95"/>
        <v>0</v>
      </c>
      <c r="V234" s="32"/>
      <c r="W234" s="31"/>
      <c r="X234" s="31"/>
      <c r="Y234" s="275">
        <f t="shared" si="96"/>
        <v>0</v>
      </c>
      <c r="Z234" s="31"/>
      <c r="AA234" s="31"/>
      <c r="AB234" s="85"/>
      <c r="AC234" s="32">
        <f t="shared" si="101"/>
        <v>0</v>
      </c>
      <c r="AD234" s="31"/>
      <c r="AE234" s="31"/>
      <c r="AF234" s="31"/>
      <c r="AG234" s="32">
        <f t="shared" si="102"/>
        <v>0</v>
      </c>
      <c r="AH234" s="75">
        <f t="shared" si="103"/>
        <v>0</v>
      </c>
      <c r="AI234" s="33">
        <f t="shared" si="104"/>
        <v>0</v>
      </c>
      <c r="AJ234" s="34">
        <f t="shared" si="100"/>
        <v>0</v>
      </c>
      <c r="AK234" s="259"/>
      <c r="AL234" s="109"/>
      <c r="AM234" s="109"/>
      <c r="AN234" s="109"/>
      <c r="AO234" s="109"/>
      <c r="AP234" s="109"/>
      <c r="AQ234" s="109"/>
      <c r="AR234" s="109"/>
      <c r="AS234" s="109"/>
      <c r="AT234" s="109"/>
      <c r="AU234" s="109"/>
      <c r="AV234" s="109"/>
      <c r="AW234" s="109"/>
      <c r="AX234" s="109"/>
      <c r="AY234" s="109"/>
      <c r="AZ234" s="109"/>
      <c r="BA234" s="109"/>
      <c r="BB234" s="109"/>
      <c r="BC234" s="109"/>
      <c r="BD234" s="109"/>
      <c r="BE234" s="109"/>
      <c r="BF234" s="109"/>
      <c r="BG234" s="109"/>
      <c r="BH234" s="109"/>
      <c r="BI234" s="109"/>
      <c r="BJ234" s="109"/>
      <c r="BK234" s="109"/>
      <c r="BL234" s="109"/>
      <c r="BM234" s="109"/>
      <c r="BN234" s="109"/>
    </row>
    <row r="235" spans="1:66" s="110" customFormat="1" hidden="1" outlineLevel="1" x14ac:dyDescent="0.25">
      <c r="A235" s="26">
        <v>50</v>
      </c>
      <c r="B235" s="26"/>
      <c r="C235" s="114"/>
      <c r="D235" s="82"/>
      <c r="E235" s="285"/>
      <c r="F235" s="79"/>
      <c r="G235" s="52"/>
      <c r="H235" s="40"/>
      <c r="I235" s="36"/>
      <c r="J235" s="623"/>
      <c r="K235" s="287"/>
      <c r="L235" s="289"/>
      <c r="M235" s="199"/>
      <c r="N235" s="77"/>
      <c r="O235" s="77"/>
      <c r="P235" s="31"/>
      <c r="Q235" s="202"/>
      <c r="R235" s="202"/>
      <c r="S235" s="77"/>
      <c r="T235" s="287"/>
      <c r="U235" s="274">
        <f t="shared" si="95"/>
        <v>0</v>
      </c>
      <c r="V235" s="32"/>
      <c r="W235" s="31"/>
      <c r="X235" s="31"/>
      <c r="Y235" s="275">
        <f t="shared" si="96"/>
        <v>0</v>
      </c>
      <c r="Z235" s="31"/>
      <c r="AA235" s="31"/>
      <c r="AB235" s="85"/>
      <c r="AC235" s="32">
        <f t="shared" si="101"/>
        <v>0</v>
      </c>
      <c r="AD235" s="31"/>
      <c r="AE235" s="31"/>
      <c r="AF235" s="31"/>
      <c r="AG235" s="32">
        <f t="shared" si="102"/>
        <v>0</v>
      </c>
      <c r="AH235" s="75">
        <f t="shared" si="103"/>
        <v>0</v>
      </c>
      <c r="AI235" s="33">
        <f t="shared" si="104"/>
        <v>0</v>
      </c>
      <c r="AJ235" s="34">
        <f t="shared" si="100"/>
        <v>0</v>
      </c>
      <c r="AK235" s="259"/>
      <c r="AL235" s="109"/>
      <c r="AM235" s="109"/>
      <c r="AN235" s="109"/>
      <c r="AO235" s="109"/>
      <c r="AP235" s="109"/>
      <c r="AQ235" s="109"/>
      <c r="AR235" s="109"/>
      <c r="AS235" s="109"/>
      <c r="AT235" s="109"/>
      <c r="AU235" s="109"/>
      <c r="AV235" s="109"/>
      <c r="AW235" s="109"/>
      <c r="AX235" s="109"/>
      <c r="AY235" s="109"/>
      <c r="AZ235" s="109"/>
      <c r="BA235" s="109"/>
      <c r="BB235" s="109"/>
      <c r="BC235" s="109"/>
      <c r="BD235" s="109"/>
      <c r="BE235" s="109"/>
      <c r="BF235" s="109"/>
      <c r="BG235" s="109"/>
      <c r="BH235" s="109"/>
      <c r="BI235" s="109"/>
      <c r="BJ235" s="109"/>
      <c r="BK235" s="109"/>
      <c r="BL235" s="109"/>
      <c r="BM235" s="109"/>
      <c r="BN235" s="109"/>
    </row>
    <row r="236" spans="1:66" s="110" customFormat="1" hidden="1" outlineLevel="1" x14ac:dyDescent="0.25">
      <c r="A236" s="26">
        <v>51</v>
      </c>
      <c r="B236" s="26"/>
      <c r="C236" s="114"/>
      <c r="D236" s="82"/>
      <c r="E236" s="285"/>
      <c r="F236" s="79"/>
      <c r="G236" s="52"/>
      <c r="H236" s="40"/>
      <c r="I236" s="36"/>
      <c r="J236" s="623"/>
      <c r="K236" s="287"/>
      <c r="L236" s="289"/>
      <c r="M236" s="199"/>
      <c r="N236" s="77"/>
      <c r="O236" s="77"/>
      <c r="P236" s="31"/>
      <c r="Q236" s="202"/>
      <c r="R236" s="202"/>
      <c r="S236" s="77"/>
      <c r="T236" s="287"/>
      <c r="U236" s="274">
        <f t="shared" si="95"/>
        <v>0</v>
      </c>
      <c r="V236" s="32"/>
      <c r="W236" s="31"/>
      <c r="X236" s="31"/>
      <c r="Y236" s="275">
        <f t="shared" si="96"/>
        <v>0</v>
      </c>
      <c r="Z236" s="31"/>
      <c r="AA236" s="31"/>
      <c r="AB236" s="85"/>
      <c r="AC236" s="32">
        <f t="shared" si="101"/>
        <v>0</v>
      </c>
      <c r="AD236" s="31"/>
      <c r="AE236" s="31"/>
      <c r="AF236" s="31"/>
      <c r="AG236" s="32">
        <f t="shared" si="102"/>
        <v>0</v>
      </c>
      <c r="AH236" s="75">
        <f t="shared" si="103"/>
        <v>0</v>
      </c>
      <c r="AI236" s="33">
        <f t="shared" si="104"/>
        <v>0</v>
      </c>
      <c r="AJ236" s="34">
        <f t="shared" si="100"/>
        <v>0</v>
      </c>
      <c r="AK236" s="259"/>
      <c r="AL236" s="109"/>
      <c r="AM236" s="109"/>
      <c r="AN236" s="109"/>
      <c r="AO236" s="109"/>
      <c r="AP236" s="109"/>
      <c r="AQ236" s="109"/>
      <c r="AR236" s="109"/>
      <c r="AS236" s="109"/>
      <c r="AT236" s="109"/>
      <c r="AU236" s="109"/>
      <c r="AV236" s="109"/>
      <c r="AW236" s="109"/>
      <c r="AX236" s="109"/>
      <c r="AY236" s="109"/>
      <c r="AZ236" s="109"/>
      <c r="BA236" s="109"/>
      <c r="BB236" s="109"/>
      <c r="BC236" s="109"/>
      <c r="BD236" s="109"/>
      <c r="BE236" s="109"/>
      <c r="BF236" s="109"/>
      <c r="BG236" s="109"/>
      <c r="BH236" s="109"/>
      <c r="BI236" s="109"/>
      <c r="BJ236" s="109"/>
      <c r="BK236" s="109"/>
      <c r="BL236" s="109"/>
      <c r="BM236" s="109"/>
      <c r="BN236" s="109"/>
    </row>
    <row r="237" spans="1:66" s="110" customFormat="1" hidden="1" outlineLevel="1" x14ac:dyDescent="0.25">
      <c r="A237" s="26">
        <v>52</v>
      </c>
      <c r="B237" s="26"/>
      <c r="C237" s="114"/>
      <c r="D237" s="82"/>
      <c r="E237" s="285"/>
      <c r="F237" s="79"/>
      <c r="G237" s="52"/>
      <c r="H237" s="40"/>
      <c r="I237" s="36"/>
      <c r="J237" s="623"/>
      <c r="K237" s="287"/>
      <c r="L237" s="289"/>
      <c r="M237" s="199"/>
      <c r="N237" s="77"/>
      <c r="O237" s="77"/>
      <c r="P237" s="31"/>
      <c r="Q237" s="202"/>
      <c r="R237" s="202"/>
      <c r="S237" s="77"/>
      <c r="T237" s="287"/>
      <c r="U237" s="274">
        <f t="shared" si="95"/>
        <v>0</v>
      </c>
      <c r="V237" s="32"/>
      <c r="W237" s="31"/>
      <c r="X237" s="31"/>
      <c r="Y237" s="275">
        <f t="shared" si="96"/>
        <v>0</v>
      </c>
      <c r="Z237" s="31"/>
      <c r="AA237" s="31"/>
      <c r="AB237" s="85"/>
      <c r="AC237" s="32">
        <f t="shared" si="101"/>
        <v>0</v>
      </c>
      <c r="AD237" s="31"/>
      <c r="AE237" s="31"/>
      <c r="AF237" s="31"/>
      <c r="AG237" s="32">
        <f t="shared" si="102"/>
        <v>0</v>
      </c>
      <c r="AH237" s="75">
        <f t="shared" si="103"/>
        <v>0</v>
      </c>
      <c r="AI237" s="33">
        <f t="shared" si="104"/>
        <v>0</v>
      </c>
      <c r="AJ237" s="34">
        <f t="shared" si="100"/>
        <v>0</v>
      </c>
      <c r="AK237" s="259"/>
      <c r="AL237" s="109"/>
      <c r="AM237" s="109"/>
      <c r="AN237" s="109"/>
      <c r="AO237" s="109"/>
      <c r="AP237" s="109"/>
      <c r="AQ237" s="109"/>
      <c r="AR237" s="109"/>
      <c r="AS237" s="109"/>
      <c r="AT237" s="109"/>
      <c r="AU237" s="109"/>
      <c r="AV237" s="109"/>
      <c r="AW237" s="109"/>
      <c r="AX237" s="109"/>
      <c r="AY237" s="109"/>
      <c r="AZ237" s="109"/>
      <c r="BA237" s="109"/>
      <c r="BB237" s="109"/>
      <c r="BC237" s="109"/>
      <c r="BD237" s="109"/>
      <c r="BE237" s="109"/>
      <c r="BF237" s="109"/>
      <c r="BG237" s="109"/>
      <c r="BH237" s="109"/>
      <c r="BI237" s="109"/>
      <c r="BJ237" s="109"/>
      <c r="BK237" s="109"/>
      <c r="BL237" s="109"/>
      <c r="BM237" s="109"/>
      <c r="BN237" s="109"/>
    </row>
    <row r="238" spans="1:66" s="110" customFormat="1" hidden="1" outlineLevel="1" x14ac:dyDescent="0.25">
      <c r="A238" s="26">
        <v>53</v>
      </c>
      <c r="B238" s="26"/>
      <c r="C238" s="114"/>
      <c r="D238" s="82"/>
      <c r="E238" s="285"/>
      <c r="F238" s="79"/>
      <c r="G238" s="52"/>
      <c r="H238" s="40"/>
      <c r="I238" s="36"/>
      <c r="J238" s="623"/>
      <c r="K238" s="287"/>
      <c r="L238" s="289"/>
      <c r="M238" s="199"/>
      <c r="N238" s="77"/>
      <c r="O238" s="77"/>
      <c r="P238" s="31"/>
      <c r="Q238" s="202"/>
      <c r="R238" s="202"/>
      <c r="S238" s="77"/>
      <c r="T238" s="287"/>
      <c r="U238" s="274">
        <f t="shared" si="95"/>
        <v>0</v>
      </c>
      <c r="V238" s="32"/>
      <c r="W238" s="31"/>
      <c r="X238" s="31"/>
      <c r="Y238" s="275">
        <f t="shared" si="96"/>
        <v>0</v>
      </c>
      <c r="Z238" s="31"/>
      <c r="AA238" s="31"/>
      <c r="AB238" s="85"/>
      <c r="AC238" s="32">
        <f t="shared" si="101"/>
        <v>0</v>
      </c>
      <c r="AD238" s="31"/>
      <c r="AE238" s="31"/>
      <c r="AF238" s="31"/>
      <c r="AG238" s="32">
        <f t="shared" si="102"/>
        <v>0</v>
      </c>
      <c r="AH238" s="75">
        <f t="shared" si="103"/>
        <v>0</v>
      </c>
      <c r="AI238" s="33">
        <f t="shared" si="104"/>
        <v>0</v>
      </c>
      <c r="AJ238" s="34">
        <f t="shared" si="100"/>
        <v>0</v>
      </c>
      <c r="AK238" s="259"/>
      <c r="AL238" s="109"/>
      <c r="AM238" s="109"/>
      <c r="AN238" s="109"/>
      <c r="AO238" s="109"/>
      <c r="AP238" s="109"/>
      <c r="AQ238" s="109"/>
      <c r="AR238" s="109"/>
      <c r="AS238" s="109"/>
      <c r="AT238" s="109"/>
      <c r="AU238" s="109"/>
      <c r="AV238" s="109"/>
      <c r="AW238" s="109"/>
      <c r="AX238" s="109"/>
      <c r="AY238" s="109"/>
      <c r="AZ238" s="109"/>
      <c r="BA238" s="109"/>
      <c r="BB238" s="109"/>
      <c r="BC238" s="109"/>
      <c r="BD238" s="109"/>
      <c r="BE238" s="109"/>
      <c r="BF238" s="109"/>
      <c r="BG238" s="109"/>
      <c r="BH238" s="109"/>
      <c r="BI238" s="109"/>
      <c r="BJ238" s="109"/>
      <c r="BK238" s="109"/>
      <c r="BL238" s="109"/>
      <c r="BM238" s="109"/>
      <c r="BN238" s="109"/>
    </row>
    <row r="239" spans="1:66" s="110" customFormat="1" hidden="1" outlineLevel="1" x14ac:dyDescent="0.25">
      <c r="A239" s="26">
        <v>54</v>
      </c>
      <c r="B239" s="26"/>
      <c r="C239" s="114"/>
      <c r="D239" s="82"/>
      <c r="E239" s="285"/>
      <c r="F239" s="79"/>
      <c r="G239" s="52"/>
      <c r="H239" s="40"/>
      <c r="I239" s="36"/>
      <c r="J239" s="623"/>
      <c r="K239" s="287"/>
      <c r="L239" s="289"/>
      <c r="M239" s="199"/>
      <c r="N239" s="77"/>
      <c r="O239" s="77"/>
      <c r="P239" s="31"/>
      <c r="Q239" s="202"/>
      <c r="R239" s="202"/>
      <c r="S239" s="77"/>
      <c r="T239" s="287"/>
      <c r="U239" s="274">
        <f t="shared" si="95"/>
        <v>0</v>
      </c>
      <c r="V239" s="32"/>
      <c r="W239" s="31"/>
      <c r="X239" s="31"/>
      <c r="Y239" s="275">
        <f t="shared" si="96"/>
        <v>0</v>
      </c>
      <c r="Z239" s="31"/>
      <c r="AA239" s="31"/>
      <c r="AB239" s="85"/>
      <c r="AC239" s="32">
        <f t="shared" si="101"/>
        <v>0</v>
      </c>
      <c r="AD239" s="31"/>
      <c r="AE239" s="31"/>
      <c r="AF239" s="31"/>
      <c r="AG239" s="32">
        <f t="shared" si="102"/>
        <v>0</v>
      </c>
      <c r="AH239" s="75">
        <f t="shared" si="103"/>
        <v>0</v>
      </c>
      <c r="AI239" s="33">
        <f t="shared" si="104"/>
        <v>0</v>
      </c>
      <c r="AJ239" s="34">
        <f t="shared" si="100"/>
        <v>0</v>
      </c>
      <c r="AK239" s="259"/>
      <c r="AL239" s="109"/>
      <c r="AM239" s="109"/>
      <c r="AN239" s="109"/>
      <c r="AO239" s="109"/>
      <c r="AP239" s="109"/>
      <c r="AQ239" s="109"/>
      <c r="AR239" s="109"/>
      <c r="AS239" s="109"/>
      <c r="AT239" s="109"/>
      <c r="AU239" s="109"/>
      <c r="AV239" s="109"/>
      <c r="AW239" s="109"/>
      <c r="AX239" s="109"/>
      <c r="AY239" s="109"/>
      <c r="AZ239" s="109"/>
      <c r="BA239" s="109"/>
      <c r="BB239" s="109"/>
      <c r="BC239" s="109"/>
      <c r="BD239" s="109"/>
      <c r="BE239" s="109"/>
      <c r="BF239" s="109"/>
      <c r="BG239" s="109"/>
      <c r="BH239" s="109"/>
      <c r="BI239" s="109"/>
      <c r="BJ239" s="109"/>
      <c r="BK239" s="109"/>
      <c r="BL239" s="109"/>
      <c r="BM239" s="109"/>
      <c r="BN239" s="109"/>
    </row>
    <row r="240" spans="1:66" s="110" customFormat="1" hidden="1" outlineLevel="1" x14ac:dyDescent="0.25">
      <c r="A240" s="26">
        <v>55</v>
      </c>
      <c r="B240" s="26"/>
      <c r="C240" s="114"/>
      <c r="D240" s="82"/>
      <c r="E240" s="285"/>
      <c r="F240" s="79"/>
      <c r="G240" s="52"/>
      <c r="H240" s="40"/>
      <c r="I240" s="36"/>
      <c r="J240" s="623"/>
      <c r="K240" s="287"/>
      <c r="L240" s="289"/>
      <c r="M240" s="199"/>
      <c r="N240" s="77"/>
      <c r="O240" s="77"/>
      <c r="P240" s="31"/>
      <c r="Q240" s="202"/>
      <c r="R240" s="202"/>
      <c r="S240" s="77"/>
      <c r="T240" s="287"/>
      <c r="U240" s="274">
        <f t="shared" si="95"/>
        <v>0</v>
      </c>
      <c r="V240" s="32"/>
      <c r="W240" s="31"/>
      <c r="X240" s="31"/>
      <c r="Y240" s="275">
        <f t="shared" si="96"/>
        <v>0</v>
      </c>
      <c r="Z240" s="31"/>
      <c r="AA240" s="31"/>
      <c r="AB240" s="85"/>
      <c r="AC240" s="32">
        <f t="shared" si="101"/>
        <v>0</v>
      </c>
      <c r="AD240" s="31"/>
      <c r="AE240" s="31"/>
      <c r="AF240" s="31"/>
      <c r="AG240" s="32">
        <f t="shared" si="102"/>
        <v>0</v>
      </c>
      <c r="AH240" s="75">
        <f t="shared" si="103"/>
        <v>0</v>
      </c>
      <c r="AI240" s="33">
        <f t="shared" si="104"/>
        <v>0</v>
      </c>
      <c r="AJ240" s="34">
        <f t="shared" si="100"/>
        <v>0</v>
      </c>
      <c r="AK240" s="259"/>
      <c r="AL240" s="109"/>
      <c r="AM240" s="109"/>
      <c r="AN240" s="109"/>
      <c r="AO240" s="109"/>
      <c r="AP240" s="109"/>
      <c r="AQ240" s="109"/>
      <c r="AR240" s="109"/>
      <c r="AS240" s="109"/>
      <c r="AT240" s="109"/>
      <c r="AU240" s="109"/>
      <c r="AV240" s="109"/>
      <c r="AW240" s="109"/>
      <c r="AX240" s="109"/>
      <c r="AY240" s="109"/>
      <c r="AZ240" s="109"/>
      <c r="BA240" s="109"/>
      <c r="BB240" s="109"/>
      <c r="BC240" s="109"/>
      <c r="BD240" s="109"/>
      <c r="BE240" s="109"/>
      <c r="BF240" s="109"/>
      <c r="BG240" s="109"/>
      <c r="BH240" s="109"/>
      <c r="BI240" s="109"/>
      <c r="BJ240" s="109"/>
      <c r="BK240" s="109"/>
      <c r="BL240" s="109"/>
      <c r="BM240" s="109"/>
      <c r="BN240" s="109"/>
    </row>
    <row r="241" spans="1:66" s="110" customFormat="1" hidden="1" outlineLevel="1" x14ac:dyDescent="0.25">
      <c r="A241" s="26">
        <v>56</v>
      </c>
      <c r="B241" s="26"/>
      <c r="C241" s="114"/>
      <c r="D241" s="82"/>
      <c r="E241" s="285"/>
      <c r="F241" s="79"/>
      <c r="G241" s="52"/>
      <c r="H241" s="40"/>
      <c r="I241" s="36"/>
      <c r="J241" s="623"/>
      <c r="K241" s="287"/>
      <c r="L241" s="289"/>
      <c r="M241" s="199"/>
      <c r="N241" s="77"/>
      <c r="O241" s="77"/>
      <c r="P241" s="31"/>
      <c r="Q241" s="202"/>
      <c r="R241" s="202"/>
      <c r="S241" s="77"/>
      <c r="T241" s="287"/>
      <c r="U241" s="274">
        <f t="shared" si="95"/>
        <v>0</v>
      </c>
      <c r="V241" s="32"/>
      <c r="W241" s="31"/>
      <c r="X241" s="31"/>
      <c r="Y241" s="275">
        <f t="shared" si="96"/>
        <v>0</v>
      </c>
      <c r="Z241" s="31"/>
      <c r="AA241" s="31"/>
      <c r="AB241" s="85"/>
      <c r="AC241" s="32">
        <f t="shared" si="101"/>
        <v>0</v>
      </c>
      <c r="AD241" s="31"/>
      <c r="AE241" s="31"/>
      <c r="AF241" s="31"/>
      <c r="AG241" s="32">
        <f t="shared" si="102"/>
        <v>0</v>
      </c>
      <c r="AH241" s="75">
        <f t="shared" si="103"/>
        <v>0</v>
      </c>
      <c r="AI241" s="33">
        <f t="shared" si="104"/>
        <v>0</v>
      </c>
      <c r="AJ241" s="34">
        <f t="shared" si="100"/>
        <v>0</v>
      </c>
      <c r="AK241" s="259"/>
      <c r="AL241" s="109"/>
      <c r="AM241" s="109"/>
      <c r="AN241" s="109"/>
      <c r="AO241" s="109"/>
      <c r="AP241" s="109"/>
      <c r="AQ241" s="109"/>
      <c r="AR241" s="109"/>
      <c r="AS241" s="109"/>
      <c r="AT241" s="109"/>
      <c r="AU241" s="109"/>
      <c r="AV241" s="109"/>
      <c r="AW241" s="109"/>
      <c r="AX241" s="109"/>
      <c r="AY241" s="109"/>
      <c r="AZ241" s="109"/>
      <c r="BA241" s="109"/>
      <c r="BB241" s="109"/>
      <c r="BC241" s="109"/>
      <c r="BD241" s="109"/>
      <c r="BE241" s="109"/>
      <c r="BF241" s="109"/>
      <c r="BG241" s="109"/>
      <c r="BH241" s="109"/>
      <c r="BI241" s="109"/>
      <c r="BJ241" s="109"/>
      <c r="BK241" s="109"/>
      <c r="BL241" s="109"/>
      <c r="BM241" s="109"/>
      <c r="BN241" s="109"/>
    </row>
    <row r="242" spans="1:66" s="110" customFormat="1" hidden="1" outlineLevel="1" x14ac:dyDescent="0.25">
      <c r="A242" s="26">
        <v>57</v>
      </c>
      <c r="B242" s="26"/>
      <c r="C242" s="114"/>
      <c r="D242" s="82"/>
      <c r="E242" s="285"/>
      <c r="F242" s="79"/>
      <c r="G242" s="52"/>
      <c r="H242" s="40"/>
      <c r="I242" s="36"/>
      <c r="J242" s="623"/>
      <c r="K242" s="287"/>
      <c r="L242" s="289"/>
      <c r="M242" s="199"/>
      <c r="N242" s="77"/>
      <c r="O242" s="77"/>
      <c r="P242" s="31"/>
      <c r="Q242" s="202"/>
      <c r="R242" s="202"/>
      <c r="S242" s="77"/>
      <c r="T242" s="287"/>
      <c r="U242" s="274">
        <f t="shared" si="95"/>
        <v>0</v>
      </c>
      <c r="V242" s="32"/>
      <c r="W242" s="31"/>
      <c r="X242" s="31"/>
      <c r="Y242" s="275">
        <f t="shared" si="96"/>
        <v>0</v>
      </c>
      <c r="Z242" s="31"/>
      <c r="AA242" s="31"/>
      <c r="AB242" s="85"/>
      <c r="AC242" s="32">
        <f t="shared" si="101"/>
        <v>0</v>
      </c>
      <c r="AD242" s="31"/>
      <c r="AE242" s="31"/>
      <c r="AF242" s="31"/>
      <c r="AG242" s="32">
        <f t="shared" si="102"/>
        <v>0</v>
      </c>
      <c r="AH242" s="75">
        <f t="shared" si="103"/>
        <v>0</v>
      </c>
      <c r="AI242" s="33">
        <f t="shared" si="104"/>
        <v>0</v>
      </c>
      <c r="AJ242" s="34">
        <f t="shared" si="100"/>
        <v>0</v>
      </c>
      <c r="AK242" s="259"/>
      <c r="AL242" s="109"/>
      <c r="AM242" s="109"/>
      <c r="AN242" s="109"/>
      <c r="AO242" s="109"/>
      <c r="AP242" s="109"/>
      <c r="AQ242" s="109"/>
      <c r="AR242" s="109"/>
      <c r="AS242" s="109"/>
      <c r="AT242" s="109"/>
      <c r="AU242" s="109"/>
      <c r="AV242" s="109"/>
      <c r="AW242" s="109"/>
      <c r="AX242" s="109"/>
      <c r="AY242" s="109"/>
      <c r="AZ242" s="109"/>
      <c r="BA242" s="109"/>
      <c r="BB242" s="109"/>
      <c r="BC242" s="109"/>
      <c r="BD242" s="109"/>
      <c r="BE242" s="109"/>
      <c r="BF242" s="109"/>
      <c r="BG242" s="109"/>
      <c r="BH242" s="109"/>
      <c r="BI242" s="109"/>
      <c r="BJ242" s="109"/>
      <c r="BK242" s="109"/>
      <c r="BL242" s="109"/>
      <c r="BM242" s="109"/>
      <c r="BN242" s="109"/>
    </row>
    <row r="243" spans="1:66" s="110" customFormat="1" hidden="1" outlineLevel="1" x14ac:dyDescent="0.25">
      <c r="A243" s="26">
        <v>58</v>
      </c>
      <c r="B243" s="26"/>
      <c r="C243" s="114"/>
      <c r="D243" s="82"/>
      <c r="E243" s="285"/>
      <c r="F243" s="79"/>
      <c r="G243" s="52"/>
      <c r="H243" s="40"/>
      <c r="I243" s="36"/>
      <c r="J243" s="623"/>
      <c r="K243" s="287"/>
      <c r="L243" s="289"/>
      <c r="M243" s="199"/>
      <c r="N243" s="77"/>
      <c r="O243" s="77"/>
      <c r="P243" s="31"/>
      <c r="Q243" s="202"/>
      <c r="R243" s="202"/>
      <c r="S243" s="77"/>
      <c r="T243" s="287"/>
      <c r="U243" s="274">
        <f t="shared" si="95"/>
        <v>0</v>
      </c>
      <c r="V243" s="32"/>
      <c r="W243" s="31"/>
      <c r="X243" s="31"/>
      <c r="Y243" s="275">
        <f t="shared" si="96"/>
        <v>0</v>
      </c>
      <c r="Z243" s="31"/>
      <c r="AA243" s="31"/>
      <c r="AB243" s="85"/>
      <c r="AC243" s="32">
        <f t="shared" si="101"/>
        <v>0</v>
      </c>
      <c r="AD243" s="31"/>
      <c r="AE243" s="31"/>
      <c r="AF243" s="31"/>
      <c r="AG243" s="32">
        <f t="shared" si="102"/>
        <v>0</v>
      </c>
      <c r="AH243" s="75">
        <f t="shared" si="103"/>
        <v>0</v>
      </c>
      <c r="AI243" s="33">
        <f t="shared" si="104"/>
        <v>0</v>
      </c>
      <c r="AJ243" s="34">
        <f t="shared" si="100"/>
        <v>0</v>
      </c>
      <c r="AK243" s="259"/>
      <c r="AL243" s="109"/>
      <c r="AM243" s="109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</row>
    <row r="244" spans="1:66" s="110" customFormat="1" hidden="1" outlineLevel="1" x14ac:dyDescent="0.25">
      <c r="A244" s="26">
        <v>59</v>
      </c>
      <c r="B244" s="26"/>
      <c r="C244" s="114"/>
      <c r="D244" s="82"/>
      <c r="E244" s="285"/>
      <c r="F244" s="79"/>
      <c r="G244" s="52"/>
      <c r="H244" s="40"/>
      <c r="I244" s="36"/>
      <c r="J244" s="623"/>
      <c r="K244" s="287"/>
      <c r="L244" s="289"/>
      <c r="M244" s="199"/>
      <c r="N244" s="77"/>
      <c r="O244" s="77"/>
      <c r="P244" s="31"/>
      <c r="Q244" s="202"/>
      <c r="R244" s="202"/>
      <c r="S244" s="77"/>
      <c r="T244" s="287"/>
      <c r="U244" s="274">
        <f t="shared" si="95"/>
        <v>0</v>
      </c>
      <c r="V244" s="32"/>
      <c r="W244" s="31"/>
      <c r="X244" s="31"/>
      <c r="Y244" s="275">
        <f t="shared" si="96"/>
        <v>0</v>
      </c>
      <c r="Z244" s="31"/>
      <c r="AA244" s="31"/>
      <c r="AB244" s="85"/>
      <c r="AC244" s="32">
        <f t="shared" si="101"/>
        <v>0</v>
      </c>
      <c r="AD244" s="31"/>
      <c r="AE244" s="31"/>
      <c r="AF244" s="31"/>
      <c r="AG244" s="32">
        <f t="shared" si="102"/>
        <v>0</v>
      </c>
      <c r="AH244" s="75">
        <f t="shared" si="103"/>
        <v>0</v>
      </c>
      <c r="AI244" s="33">
        <f t="shared" si="104"/>
        <v>0</v>
      </c>
      <c r="AJ244" s="34">
        <f t="shared" si="100"/>
        <v>0</v>
      </c>
      <c r="AK244" s="259"/>
      <c r="AL244" s="109"/>
      <c r="AM244" s="109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</row>
    <row r="245" spans="1:66" s="110" customFormat="1" hidden="1" outlineLevel="1" x14ac:dyDescent="0.25">
      <c r="A245" s="26">
        <v>60</v>
      </c>
      <c r="B245" s="26"/>
      <c r="C245" s="114"/>
      <c r="D245" s="82"/>
      <c r="E245" s="285"/>
      <c r="F245" s="79"/>
      <c r="G245" s="52"/>
      <c r="H245" s="40"/>
      <c r="I245" s="36"/>
      <c r="J245" s="623"/>
      <c r="K245" s="287"/>
      <c r="L245" s="289"/>
      <c r="M245" s="199"/>
      <c r="N245" s="77"/>
      <c r="O245" s="77"/>
      <c r="P245" s="31"/>
      <c r="Q245" s="202"/>
      <c r="R245" s="202"/>
      <c r="S245" s="77"/>
      <c r="T245" s="287"/>
      <c r="U245" s="274">
        <f t="shared" si="95"/>
        <v>0</v>
      </c>
      <c r="V245" s="32"/>
      <c r="W245" s="31"/>
      <c r="X245" s="31"/>
      <c r="Y245" s="275">
        <f t="shared" si="96"/>
        <v>0</v>
      </c>
      <c r="Z245" s="31"/>
      <c r="AA245" s="31"/>
      <c r="AB245" s="85"/>
      <c r="AC245" s="32">
        <f t="shared" si="101"/>
        <v>0</v>
      </c>
      <c r="AD245" s="31"/>
      <c r="AE245" s="31"/>
      <c r="AF245" s="31"/>
      <c r="AG245" s="32">
        <f t="shared" si="102"/>
        <v>0</v>
      </c>
      <c r="AH245" s="75">
        <f t="shared" si="103"/>
        <v>0</v>
      </c>
      <c r="AI245" s="33">
        <f t="shared" si="104"/>
        <v>0</v>
      </c>
      <c r="AJ245" s="34">
        <f t="shared" si="100"/>
        <v>0</v>
      </c>
      <c r="AK245" s="259"/>
      <c r="AL245" s="109"/>
      <c r="AM245" s="109"/>
      <c r="AN245" s="109"/>
      <c r="AO245" s="109"/>
      <c r="AP245" s="109"/>
      <c r="AQ245" s="109"/>
      <c r="AR245" s="109"/>
      <c r="AS245" s="109"/>
      <c r="AT245" s="109"/>
      <c r="AU245" s="109"/>
      <c r="AV245" s="109"/>
      <c r="AW245" s="109"/>
      <c r="AX245" s="109"/>
      <c r="AY245" s="109"/>
      <c r="AZ245" s="109"/>
      <c r="BA245" s="109"/>
      <c r="BB245" s="109"/>
      <c r="BC245" s="109"/>
      <c r="BD245" s="109"/>
      <c r="BE245" s="109"/>
      <c r="BF245" s="109"/>
      <c r="BG245" s="109"/>
      <c r="BH245" s="109"/>
      <c r="BI245" s="109"/>
      <c r="BJ245" s="109"/>
      <c r="BK245" s="109"/>
      <c r="BL245" s="109"/>
      <c r="BM245" s="109"/>
      <c r="BN245" s="109"/>
    </row>
    <row r="246" spans="1:66" s="110" customFormat="1" hidden="1" outlineLevel="1" x14ac:dyDescent="0.25">
      <c r="A246" s="26">
        <v>61</v>
      </c>
      <c r="B246" s="26"/>
      <c r="C246" s="114"/>
      <c r="D246" s="82"/>
      <c r="E246" s="285"/>
      <c r="F246" s="79"/>
      <c r="G246" s="52"/>
      <c r="H246" s="40"/>
      <c r="I246" s="36"/>
      <c r="J246" s="623"/>
      <c r="K246" s="287"/>
      <c r="L246" s="289"/>
      <c r="M246" s="199"/>
      <c r="N246" s="77"/>
      <c r="O246" s="77"/>
      <c r="P246" s="31"/>
      <c r="Q246" s="202"/>
      <c r="R246" s="202"/>
      <c r="S246" s="77"/>
      <c r="T246" s="287"/>
      <c r="U246" s="274">
        <f t="shared" si="95"/>
        <v>0</v>
      </c>
      <c r="V246" s="32"/>
      <c r="W246" s="31"/>
      <c r="X246" s="31"/>
      <c r="Y246" s="275">
        <f t="shared" si="96"/>
        <v>0</v>
      </c>
      <c r="Z246" s="31"/>
      <c r="AA246" s="31"/>
      <c r="AB246" s="85"/>
      <c r="AC246" s="32">
        <f t="shared" si="101"/>
        <v>0</v>
      </c>
      <c r="AD246" s="31"/>
      <c r="AE246" s="31"/>
      <c r="AF246" s="31"/>
      <c r="AG246" s="32">
        <f t="shared" si="102"/>
        <v>0</v>
      </c>
      <c r="AH246" s="75">
        <f t="shared" si="103"/>
        <v>0</v>
      </c>
      <c r="AI246" s="33">
        <f t="shared" si="104"/>
        <v>0</v>
      </c>
      <c r="AJ246" s="34">
        <f t="shared" si="100"/>
        <v>0</v>
      </c>
      <c r="AK246" s="259"/>
      <c r="AL246" s="109"/>
      <c r="AM246" s="109"/>
      <c r="AN246" s="109"/>
      <c r="AO246" s="109"/>
      <c r="AP246" s="109"/>
      <c r="AQ246" s="109"/>
      <c r="AR246" s="109"/>
      <c r="AS246" s="109"/>
      <c r="AT246" s="109"/>
      <c r="AU246" s="109"/>
      <c r="AV246" s="109"/>
      <c r="AW246" s="109"/>
      <c r="AX246" s="109"/>
      <c r="AY246" s="109"/>
      <c r="AZ246" s="109"/>
      <c r="BA246" s="109"/>
      <c r="BB246" s="109"/>
      <c r="BC246" s="109"/>
      <c r="BD246" s="109"/>
      <c r="BE246" s="109"/>
      <c r="BF246" s="109"/>
      <c r="BG246" s="109"/>
      <c r="BH246" s="109"/>
      <c r="BI246" s="109"/>
      <c r="BJ246" s="109"/>
      <c r="BK246" s="109"/>
      <c r="BL246" s="109"/>
      <c r="BM246" s="109"/>
      <c r="BN246" s="109"/>
    </row>
    <row r="247" spans="1:66" s="110" customFormat="1" hidden="1" outlineLevel="1" x14ac:dyDescent="0.25">
      <c r="A247" s="26">
        <v>62</v>
      </c>
      <c r="B247" s="26"/>
      <c r="C247" s="114"/>
      <c r="D247" s="82"/>
      <c r="E247" s="285"/>
      <c r="F247" s="79"/>
      <c r="G247" s="52"/>
      <c r="H247" s="40"/>
      <c r="I247" s="36"/>
      <c r="J247" s="623"/>
      <c r="K247" s="287"/>
      <c r="L247" s="289"/>
      <c r="M247" s="199"/>
      <c r="N247" s="77"/>
      <c r="O247" s="77"/>
      <c r="P247" s="31"/>
      <c r="Q247" s="202"/>
      <c r="R247" s="202"/>
      <c r="S247" s="77"/>
      <c r="T247" s="287"/>
      <c r="U247" s="274">
        <f t="shared" si="95"/>
        <v>0</v>
      </c>
      <c r="V247" s="32"/>
      <c r="W247" s="31"/>
      <c r="X247" s="31"/>
      <c r="Y247" s="275">
        <f t="shared" si="96"/>
        <v>0</v>
      </c>
      <c r="Z247" s="31"/>
      <c r="AA247" s="31"/>
      <c r="AB247" s="85"/>
      <c r="AC247" s="32">
        <f t="shared" si="101"/>
        <v>0</v>
      </c>
      <c r="AD247" s="31"/>
      <c r="AE247" s="31"/>
      <c r="AF247" s="31"/>
      <c r="AG247" s="32">
        <f t="shared" si="102"/>
        <v>0</v>
      </c>
      <c r="AH247" s="75">
        <f t="shared" si="103"/>
        <v>0</v>
      </c>
      <c r="AI247" s="33">
        <f t="shared" si="104"/>
        <v>0</v>
      </c>
      <c r="AJ247" s="34">
        <f t="shared" si="100"/>
        <v>0</v>
      </c>
      <c r="AK247" s="259"/>
      <c r="AL247" s="109"/>
      <c r="AM247" s="109"/>
      <c r="AN247" s="109"/>
      <c r="AO247" s="109"/>
      <c r="AP247" s="109"/>
      <c r="AQ247" s="109"/>
      <c r="AR247" s="109"/>
      <c r="AS247" s="109"/>
      <c r="AT247" s="109"/>
      <c r="AU247" s="109"/>
      <c r="AV247" s="109"/>
      <c r="AW247" s="109"/>
      <c r="AX247" s="109"/>
      <c r="AY247" s="109"/>
      <c r="AZ247" s="109"/>
      <c r="BA247" s="109"/>
      <c r="BB247" s="109"/>
      <c r="BC247" s="109"/>
      <c r="BD247" s="109"/>
      <c r="BE247" s="109"/>
      <c r="BF247" s="109"/>
      <c r="BG247" s="109"/>
      <c r="BH247" s="109"/>
      <c r="BI247" s="109"/>
      <c r="BJ247" s="109"/>
      <c r="BK247" s="109"/>
      <c r="BL247" s="109"/>
      <c r="BM247" s="109"/>
      <c r="BN247" s="109"/>
    </row>
    <row r="248" spans="1:66" s="110" customFormat="1" hidden="1" outlineLevel="1" x14ac:dyDescent="0.25">
      <c r="A248" s="26">
        <v>63</v>
      </c>
      <c r="B248" s="26"/>
      <c r="C248" s="114"/>
      <c r="D248" s="82"/>
      <c r="E248" s="285"/>
      <c r="F248" s="79"/>
      <c r="G248" s="52"/>
      <c r="H248" s="40"/>
      <c r="I248" s="36"/>
      <c r="J248" s="623"/>
      <c r="K248" s="287"/>
      <c r="L248" s="289"/>
      <c r="M248" s="199"/>
      <c r="N248" s="77"/>
      <c r="O248" s="77"/>
      <c r="P248" s="31"/>
      <c r="Q248" s="202"/>
      <c r="R248" s="202"/>
      <c r="S248" s="77"/>
      <c r="T248" s="287"/>
      <c r="U248" s="274">
        <f t="shared" si="95"/>
        <v>0</v>
      </c>
      <c r="V248" s="32"/>
      <c r="W248" s="31"/>
      <c r="X248" s="31"/>
      <c r="Y248" s="275">
        <f t="shared" si="96"/>
        <v>0</v>
      </c>
      <c r="Z248" s="31"/>
      <c r="AA248" s="31"/>
      <c r="AB248" s="85"/>
      <c r="AC248" s="32">
        <f t="shared" si="101"/>
        <v>0</v>
      </c>
      <c r="AD248" s="31"/>
      <c r="AE248" s="31"/>
      <c r="AF248" s="31"/>
      <c r="AG248" s="32">
        <f t="shared" si="102"/>
        <v>0</v>
      </c>
      <c r="AH248" s="75">
        <f t="shared" si="103"/>
        <v>0</v>
      </c>
      <c r="AI248" s="33">
        <f t="shared" si="104"/>
        <v>0</v>
      </c>
      <c r="AJ248" s="34">
        <f t="shared" si="100"/>
        <v>0</v>
      </c>
      <c r="AK248" s="259"/>
      <c r="AL248" s="109"/>
      <c r="AM248" s="109"/>
      <c r="AN248" s="109"/>
      <c r="AO248" s="109"/>
      <c r="AP248" s="109"/>
      <c r="AQ248" s="109"/>
      <c r="AR248" s="109"/>
      <c r="AS248" s="109"/>
      <c r="AT248" s="109"/>
      <c r="AU248" s="109"/>
      <c r="AV248" s="109"/>
      <c r="AW248" s="109"/>
      <c r="AX248" s="109"/>
      <c r="AY248" s="109"/>
      <c r="AZ248" s="109"/>
      <c r="BA248" s="109"/>
      <c r="BB248" s="109"/>
      <c r="BC248" s="109"/>
      <c r="BD248" s="109"/>
      <c r="BE248" s="109"/>
      <c r="BF248" s="109"/>
      <c r="BG248" s="109"/>
      <c r="BH248" s="109"/>
      <c r="BI248" s="109"/>
      <c r="BJ248" s="109"/>
      <c r="BK248" s="109"/>
      <c r="BL248" s="109"/>
      <c r="BM248" s="109"/>
      <c r="BN248" s="109"/>
    </row>
    <row r="249" spans="1:66" s="110" customFormat="1" hidden="1" outlineLevel="1" x14ac:dyDescent="0.25">
      <c r="A249" s="26">
        <v>64</v>
      </c>
      <c r="B249" s="26"/>
      <c r="C249" s="114"/>
      <c r="D249" s="82"/>
      <c r="E249" s="285"/>
      <c r="F249" s="79"/>
      <c r="G249" s="52"/>
      <c r="H249" s="40"/>
      <c r="I249" s="36"/>
      <c r="J249" s="623"/>
      <c r="K249" s="287"/>
      <c r="L249" s="289"/>
      <c r="M249" s="199"/>
      <c r="N249" s="77"/>
      <c r="O249" s="77"/>
      <c r="P249" s="31"/>
      <c r="Q249" s="202"/>
      <c r="R249" s="202"/>
      <c r="S249" s="77"/>
      <c r="T249" s="287"/>
      <c r="U249" s="274">
        <f t="shared" si="95"/>
        <v>0</v>
      </c>
      <c r="V249" s="32"/>
      <c r="W249" s="31"/>
      <c r="X249" s="31"/>
      <c r="Y249" s="275">
        <f t="shared" si="96"/>
        <v>0</v>
      </c>
      <c r="Z249" s="31"/>
      <c r="AA249" s="31"/>
      <c r="AB249" s="85"/>
      <c r="AC249" s="32">
        <f t="shared" si="101"/>
        <v>0</v>
      </c>
      <c r="AD249" s="31"/>
      <c r="AE249" s="31"/>
      <c r="AF249" s="31"/>
      <c r="AG249" s="32">
        <f t="shared" si="102"/>
        <v>0</v>
      </c>
      <c r="AH249" s="75">
        <f t="shared" si="103"/>
        <v>0</v>
      </c>
      <c r="AI249" s="33">
        <f t="shared" si="104"/>
        <v>0</v>
      </c>
      <c r="AJ249" s="34">
        <f t="shared" si="100"/>
        <v>0</v>
      </c>
      <c r="AK249" s="259"/>
      <c r="AL249" s="109"/>
      <c r="AM249" s="109"/>
      <c r="AN249" s="109"/>
      <c r="AO249" s="109"/>
      <c r="AP249" s="109"/>
      <c r="AQ249" s="109"/>
      <c r="AR249" s="109"/>
      <c r="AS249" s="109"/>
      <c r="AT249" s="109"/>
      <c r="AU249" s="109"/>
      <c r="AV249" s="109"/>
      <c r="AW249" s="109"/>
      <c r="AX249" s="109"/>
      <c r="AY249" s="109"/>
      <c r="AZ249" s="109"/>
      <c r="BA249" s="109"/>
      <c r="BB249" s="109"/>
      <c r="BC249" s="109"/>
      <c r="BD249" s="109"/>
      <c r="BE249" s="109"/>
      <c r="BF249" s="109"/>
      <c r="BG249" s="109"/>
      <c r="BH249" s="109"/>
      <c r="BI249" s="109"/>
      <c r="BJ249" s="109"/>
      <c r="BK249" s="109"/>
      <c r="BL249" s="109"/>
      <c r="BM249" s="109"/>
      <c r="BN249" s="109"/>
    </row>
    <row r="250" spans="1:66" s="110" customFormat="1" hidden="1" outlineLevel="1" x14ac:dyDescent="0.25">
      <c r="A250" s="26">
        <v>65</v>
      </c>
      <c r="B250" s="26"/>
      <c r="C250" s="114"/>
      <c r="D250" s="82"/>
      <c r="E250" s="285"/>
      <c r="F250" s="79"/>
      <c r="G250" s="52"/>
      <c r="H250" s="40"/>
      <c r="I250" s="36"/>
      <c r="J250" s="623"/>
      <c r="K250" s="287"/>
      <c r="L250" s="289"/>
      <c r="M250" s="199"/>
      <c r="N250" s="77"/>
      <c r="O250" s="77"/>
      <c r="P250" s="31"/>
      <c r="Q250" s="202"/>
      <c r="R250" s="202"/>
      <c r="S250" s="77"/>
      <c r="T250" s="287"/>
      <c r="U250" s="274">
        <f t="shared" si="95"/>
        <v>0</v>
      </c>
      <c r="V250" s="32"/>
      <c r="W250" s="31"/>
      <c r="X250" s="31"/>
      <c r="Y250" s="275">
        <f t="shared" si="96"/>
        <v>0</v>
      </c>
      <c r="Z250" s="31"/>
      <c r="AA250" s="31"/>
      <c r="AB250" s="85"/>
      <c r="AC250" s="32">
        <f t="shared" si="101"/>
        <v>0</v>
      </c>
      <c r="AD250" s="31"/>
      <c r="AE250" s="31"/>
      <c r="AF250" s="31"/>
      <c r="AG250" s="32">
        <f t="shared" si="102"/>
        <v>0</v>
      </c>
      <c r="AH250" s="75">
        <f t="shared" si="103"/>
        <v>0</v>
      </c>
      <c r="AI250" s="33">
        <f t="shared" si="104"/>
        <v>0</v>
      </c>
      <c r="AJ250" s="34">
        <f t="shared" ref="AJ250:AJ263" si="105">IF(ISERROR(AH250/$AH$784),"-",AH250/$AH$784)</f>
        <v>0</v>
      </c>
      <c r="AK250" s="259"/>
      <c r="AL250" s="109"/>
      <c r="AM250" s="109"/>
      <c r="AN250" s="109"/>
      <c r="AO250" s="109"/>
      <c r="AP250" s="109"/>
      <c r="AQ250" s="109"/>
      <c r="AR250" s="109"/>
      <c r="AS250" s="109"/>
      <c r="AT250" s="109"/>
      <c r="AU250" s="109"/>
      <c r="AV250" s="109"/>
      <c r="AW250" s="109"/>
      <c r="AX250" s="109"/>
      <c r="AY250" s="109"/>
      <c r="AZ250" s="109"/>
      <c r="BA250" s="109"/>
      <c r="BB250" s="109"/>
      <c r="BC250" s="109"/>
      <c r="BD250" s="109"/>
      <c r="BE250" s="109"/>
      <c r="BF250" s="109"/>
      <c r="BG250" s="109"/>
      <c r="BH250" s="109"/>
      <c r="BI250" s="109"/>
      <c r="BJ250" s="109"/>
      <c r="BK250" s="109"/>
      <c r="BL250" s="109"/>
      <c r="BM250" s="109"/>
      <c r="BN250" s="109"/>
    </row>
    <row r="251" spans="1:66" s="110" customFormat="1" hidden="1" outlineLevel="1" x14ac:dyDescent="0.25">
      <c r="A251" s="161">
        <v>66</v>
      </c>
      <c r="B251" s="161"/>
      <c r="C251" s="172"/>
      <c r="D251" s="247"/>
      <c r="E251" s="295"/>
      <c r="F251" s="163"/>
      <c r="G251" s="164"/>
      <c r="H251" s="40"/>
      <c r="I251" s="36"/>
      <c r="J251" s="623"/>
      <c r="K251" s="287"/>
      <c r="L251" s="289"/>
      <c r="M251" s="199"/>
      <c r="N251" s="77"/>
      <c r="O251" s="77"/>
      <c r="P251" s="31"/>
      <c r="Q251" s="202"/>
      <c r="R251" s="202"/>
      <c r="S251" s="77"/>
      <c r="T251" s="287"/>
      <c r="U251" s="274">
        <f t="shared" si="95"/>
        <v>0</v>
      </c>
      <c r="V251" s="32"/>
      <c r="W251" s="31"/>
      <c r="X251" s="31"/>
      <c r="Y251" s="275">
        <f t="shared" si="96"/>
        <v>0</v>
      </c>
      <c r="Z251" s="31"/>
      <c r="AA251" s="31"/>
      <c r="AB251" s="85"/>
      <c r="AC251" s="32">
        <f t="shared" si="101"/>
        <v>0</v>
      </c>
      <c r="AD251" s="31"/>
      <c r="AE251" s="31"/>
      <c r="AF251" s="31"/>
      <c r="AG251" s="32">
        <f t="shared" si="102"/>
        <v>0</v>
      </c>
      <c r="AH251" s="75">
        <f t="shared" si="103"/>
        <v>0</v>
      </c>
      <c r="AI251" s="33">
        <f t="shared" si="104"/>
        <v>0</v>
      </c>
      <c r="AJ251" s="34">
        <f t="shared" si="105"/>
        <v>0</v>
      </c>
      <c r="AK251" s="259"/>
      <c r="AL251" s="109"/>
      <c r="AM251" s="109"/>
      <c r="AN251" s="109"/>
      <c r="AO251" s="109"/>
      <c r="AP251" s="109"/>
      <c r="AQ251" s="109"/>
      <c r="AR251" s="109"/>
      <c r="AS251" s="109"/>
      <c r="AT251" s="109"/>
      <c r="AU251" s="109"/>
      <c r="AV251" s="109"/>
      <c r="AW251" s="109"/>
      <c r="AX251" s="109"/>
      <c r="AY251" s="109"/>
      <c r="AZ251" s="109"/>
      <c r="BA251" s="109"/>
      <c r="BB251" s="109"/>
      <c r="BC251" s="109"/>
      <c r="BD251" s="109"/>
      <c r="BE251" s="109"/>
      <c r="BF251" s="109"/>
      <c r="BG251" s="109"/>
      <c r="BH251" s="109"/>
      <c r="BI251" s="109"/>
      <c r="BJ251" s="109"/>
      <c r="BK251" s="109"/>
      <c r="BL251" s="109"/>
      <c r="BM251" s="109"/>
      <c r="BN251" s="109"/>
    </row>
    <row r="252" spans="1:66" s="110" customFormat="1" hidden="1" outlineLevel="1" x14ac:dyDescent="0.25">
      <c r="A252" s="26">
        <v>67</v>
      </c>
      <c r="B252" s="26"/>
      <c r="C252" s="114"/>
      <c r="D252" s="82"/>
      <c r="E252" s="440"/>
      <c r="F252" s="152"/>
      <c r="G252" s="114"/>
      <c r="H252" s="242"/>
      <c r="I252" s="243"/>
      <c r="J252" s="623"/>
      <c r="K252" s="287"/>
      <c r="L252" s="91"/>
      <c r="M252" s="264"/>
      <c r="N252" s="77"/>
      <c r="O252" s="77"/>
      <c r="P252" s="31"/>
      <c r="Q252" s="40"/>
      <c r="R252" s="40"/>
      <c r="S252" s="77"/>
      <c r="T252" s="85"/>
      <c r="U252" s="274">
        <f t="shared" si="95"/>
        <v>0</v>
      </c>
      <c r="V252" s="32"/>
      <c r="W252" s="31"/>
      <c r="X252" s="31"/>
      <c r="Y252" s="275">
        <f t="shared" si="96"/>
        <v>0</v>
      </c>
      <c r="Z252" s="31"/>
      <c r="AA252" s="31"/>
      <c r="AB252" s="85"/>
      <c r="AC252" s="32">
        <f t="shared" si="101"/>
        <v>0</v>
      </c>
      <c r="AD252" s="31"/>
      <c r="AE252" s="31"/>
      <c r="AF252" s="31"/>
      <c r="AG252" s="32">
        <f t="shared" si="102"/>
        <v>0</v>
      </c>
      <c r="AH252" s="75">
        <f t="shared" si="103"/>
        <v>0</v>
      </c>
      <c r="AI252" s="33">
        <f t="shared" ref="AI252:AI263" si="106">IF(ISERROR(AH252/$J$185),0,AH252/$J$185)</f>
        <v>0</v>
      </c>
      <c r="AJ252" s="34">
        <f t="shared" si="105"/>
        <v>0</v>
      </c>
      <c r="AK252" s="259"/>
      <c r="AL252" s="109"/>
      <c r="AM252" s="109"/>
      <c r="AN252" s="109"/>
      <c r="AO252" s="109"/>
      <c r="AP252" s="109"/>
      <c r="AQ252" s="109"/>
      <c r="AR252" s="109"/>
      <c r="AS252" s="109"/>
      <c r="AT252" s="109"/>
      <c r="AU252" s="109"/>
      <c r="AV252" s="109"/>
      <c r="AW252" s="109"/>
      <c r="AX252" s="109"/>
      <c r="AY252" s="109"/>
      <c r="AZ252" s="109"/>
      <c r="BA252" s="109"/>
      <c r="BB252" s="109"/>
      <c r="BC252" s="109"/>
      <c r="BD252" s="109"/>
      <c r="BE252" s="109"/>
      <c r="BF252" s="109"/>
      <c r="BG252" s="109"/>
      <c r="BH252" s="109"/>
      <c r="BI252" s="109"/>
      <c r="BJ252" s="109"/>
      <c r="BK252" s="109"/>
      <c r="BL252" s="109"/>
      <c r="BM252" s="109"/>
      <c r="BN252" s="109"/>
    </row>
    <row r="253" spans="1:66" s="110" customFormat="1" hidden="1" outlineLevel="1" x14ac:dyDescent="0.25">
      <c r="A253" s="26">
        <v>68</v>
      </c>
      <c r="B253" s="26"/>
      <c r="C253" s="114"/>
      <c r="D253" s="82"/>
      <c r="E253" s="440"/>
      <c r="F253" s="152"/>
      <c r="G253" s="114"/>
      <c r="H253" s="242"/>
      <c r="I253" s="243"/>
      <c r="J253" s="623"/>
      <c r="K253" s="287"/>
      <c r="L253" s="91"/>
      <c r="M253" s="264"/>
      <c r="N253" s="77"/>
      <c r="O253" s="77"/>
      <c r="P253" s="31"/>
      <c r="Q253" s="40"/>
      <c r="R253" s="40"/>
      <c r="S253" s="77"/>
      <c r="T253" s="85"/>
      <c r="U253" s="274">
        <f t="shared" si="95"/>
        <v>0</v>
      </c>
      <c r="V253" s="32"/>
      <c r="W253" s="31"/>
      <c r="X253" s="31"/>
      <c r="Y253" s="275">
        <f t="shared" si="96"/>
        <v>0</v>
      </c>
      <c r="Z253" s="31"/>
      <c r="AA253" s="31"/>
      <c r="AB253" s="85"/>
      <c r="AC253" s="32">
        <f t="shared" si="101"/>
        <v>0</v>
      </c>
      <c r="AD253" s="31"/>
      <c r="AE253" s="31"/>
      <c r="AF253" s="31"/>
      <c r="AG253" s="32">
        <f t="shared" si="102"/>
        <v>0</v>
      </c>
      <c r="AH253" s="75">
        <f t="shared" si="103"/>
        <v>0</v>
      </c>
      <c r="AI253" s="33">
        <f t="shared" si="106"/>
        <v>0</v>
      </c>
      <c r="AJ253" s="34">
        <f t="shared" si="105"/>
        <v>0</v>
      </c>
      <c r="AK253" s="259"/>
      <c r="AL253" s="109"/>
      <c r="AM253" s="109"/>
      <c r="AN253" s="109"/>
      <c r="AO253" s="109"/>
      <c r="AP253" s="109"/>
      <c r="AQ253" s="109"/>
      <c r="AR253" s="109"/>
      <c r="AS253" s="109"/>
      <c r="AT253" s="109"/>
      <c r="AU253" s="109"/>
      <c r="AV253" s="109"/>
      <c r="AW253" s="109"/>
      <c r="AX253" s="109"/>
      <c r="AY253" s="109"/>
      <c r="AZ253" s="109"/>
      <c r="BA253" s="109"/>
      <c r="BB253" s="109"/>
      <c r="BC253" s="109"/>
      <c r="BD253" s="109"/>
      <c r="BE253" s="109"/>
      <c r="BF253" s="109"/>
      <c r="BG253" s="109"/>
      <c r="BH253" s="109"/>
      <c r="BI253" s="109"/>
      <c r="BJ253" s="109"/>
      <c r="BK253" s="109"/>
      <c r="BL253" s="109"/>
      <c r="BM253" s="109"/>
      <c r="BN253" s="109"/>
    </row>
    <row r="254" spans="1:66" s="110" customFormat="1" hidden="1" outlineLevel="1" x14ac:dyDescent="0.25">
      <c r="A254" s="26">
        <v>69</v>
      </c>
      <c r="B254" s="26"/>
      <c r="C254" s="226"/>
      <c r="D254" s="450"/>
      <c r="E254" s="451"/>
      <c r="F254" s="452"/>
      <c r="G254" s="114"/>
      <c r="H254" s="242"/>
      <c r="I254" s="243"/>
      <c r="J254" s="623"/>
      <c r="K254" s="287"/>
      <c r="L254" s="91"/>
      <c r="M254" s="264"/>
      <c r="N254" s="77"/>
      <c r="O254" s="77"/>
      <c r="P254" s="31"/>
      <c r="Q254" s="40"/>
      <c r="R254" s="40"/>
      <c r="S254" s="77"/>
      <c r="T254" s="85"/>
      <c r="U254" s="274">
        <f t="shared" si="95"/>
        <v>0</v>
      </c>
      <c r="V254" s="32"/>
      <c r="W254" s="31"/>
      <c r="X254" s="31"/>
      <c r="Y254" s="275">
        <f t="shared" si="96"/>
        <v>0</v>
      </c>
      <c r="Z254" s="31"/>
      <c r="AA254" s="31"/>
      <c r="AB254" s="85"/>
      <c r="AC254" s="32">
        <f t="shared" si="101"/>
        <v>0</v>
      </c>
      <c r="AD254" s="31"/>
      <c r="AE254" s="31"/>
      <c r="AF254" s="31"/>
      <c r="AG254" s="32">
        <f t="shared" si="102"/>
        <v>0</v>
      </c>
      <c r="AH254" s="75">
        <f t="shared" si="103"/>
        <v>0</v>
      </c>
      <c r="AI254" s="33">
        <f t="shared" si="106"/>
        <v>0</v>
      </c>
      <c r="AJ254" s="34">
        <f t="shared" si="105"/>
        <v>0</v>
      </c>
      <c r="AK254" s="259"/>
      <c r="AL254" s="109"/>
      <c r="AM254" s="109"/>
      <c r="AN254" s="109"/>
      <c r="AO254" s="109"/>
      <c r="AP254" s="109"/>
      <c r="AQ254" s="109"/>
      <c r="AR254" s="109"/>
      <c r="AS254" s="109"/>
      <c r="AT254" s="109"/>
      <c r="AU254" s="109"/>
      <c r="AV254" s="109"/>
      <c r="AW254" s="109"/>
      <c r="AX254" s="109"/>
      <c r="AY254" s="109"/>
      <c r="AZ254" s="109"/>
      <c r="BA254" s="109"/>
      <c r="BB254" s="109"/>
      <c r="BC254" s="109"/>
      <c r="BD254" s="109"/>
      <c r="BE254" s="109"/>
      <c r="BF254" s="109"/>
      <c r="BG254" s="109"/>
      <c r="BH254" s="109"/>
      <c r="BI254" s="109"/>
      <c r="BJ254" s="109"/>
      <c r="BK254" s="109"/>
      <c r="BL254" s="109"/>
      <c r="BM254" s="109"/>
      <c r="BN254" s="109"/>
    </row>
    <row r="255" spans="1:66" s="110" customFormat="1" hidden="1" outlineLevel="1" x14ac:dyDescent="0.25">
      <c r="A255" s="26">
        <v>70</v>
      </c>
      <c r="B255" s="26"/>
      <c r="C255" s="114"/>
      <c r="D255" s="82"/>
      <c r="E255" s="440"/>
      <c r="F255" s="152"/>
      <c r="G255" s="114"/>
      <c r="H255" s="242"/>
      <c r="I255" s="243"/>
      <c r="J255" s="623"/>
      <c r="K255" s="287"/>
      <c r="L255" s="91"/>
      <c r="M255" s="264"/>
      <c r="N255" s="77"/>
      <c r="O255" s="77"/>
      <c r="P255" s="31"/>
      <c r="Q255" s="40"/>
      <c r="R255" s="40"/>
      <c r="S255" s="77"/>
      <c r="T255" s="85"/>
      <c r="U255" s="274">
        <f t="shared" si="95"/>
        <v>0</v>
      </c>
      <c r="V255" s="32"/>
      <c r="W255" s="31"/>
      <c r="X255" s="31"/>
      <c r="Y255" s="275">
        <f t="shared" si="96"/>
        <v>0</v>
      </c>
      <c r="Z255" s="31"/>
      <c r="AA255" s="31"/>
      <c r="AB255" s="85"/>
      <c r="AC255" s="32">
        <f t="shared" si="101"/>
        <v>0</v>
      </c>
      <c r="AD255" s="31"/>
      <c r="AE255" s="31"/>
      <c r="AF255" s="31"/>
      <c r="AG255" s="32">
        <f t="shared" si="102"/>
        <v>0</v>
      </c>
      <c r="AH255" s="75">
        <f t="shared" si="103"/>
        <v>0</v>
      </c>
      <c r="AI255" s="33">
        <f t="shared" si="106"/>
        <v>0</v>
      </c>
      <c r="AJ255" s="34">
        <f t="shared" si="105"/>
        <v>0</v>
      </c>
      <c r="AK255" s="259"/>
      <c r="AL255" s="109"/>
      <c r="AM255" s="109"/>
      <c r="AN255" s="109"/>
      <c r="AO255" s="109"/>
      <c r="AP255" s="109"/>
      <c r="AQ255" s="109"/>
      <c r="AR255" s="109"/>
      <c r="AS255" s="109"/>
      <c r="AT255" s="109"/>
      <c r="AU255" s="109"/>
      <c r="AV255" s="109"/>
      <c r="AW255" s="109"/>
      <c r="AX255" s="109"/>
      <c r="AY255" s="109"/>
      <c r="AZ255" s="109"/>
      <c r="BA255" s="109"/>
      <c r="BB255" s="109"/>
      <c r="BC255" s="109"/>
      <c r="BD255" s="109"/>
      <c r="BE255" s="109"/>
      <c r="BF255" s="109"/>
      <c r="BG255" s="109"/>
      <c r="BH255" s="109"/>
      <c r="BI255" s="109"/>
      <c r="BJ255" s="109"/>
      <c r="BK255" s="109"/>
      <c r="BL255" s="109"/>
      <c r="BM255" s="109"/>
      <c r="BN255" s="109"/>
    </row>
    <row r="256" spans="1:66" s="110" customFormat="1" hidden="1" outlineLevel="1" x14ac:dyDescent="0.25">
      <c r="A256" s="26">
        <v>71</v>
      </c>
      <c r="B256" s="26"/>
      <c r="C256" s="114"/>
      <c r="D256" s="82"/>
      <c r="E256" s="440"/>
      <c r="F256" s="152"/>
      <c r="G256" s="114"/>
      <c r="H256" s="242"/>
      <c r="I256" s="243"/>
      <c r="J256" s="623"/>
      <c r="K256" s="287"/>
      <c r="L256" s="91"/>
      <c r="M256" s="264"/>
      <c r="N256" s="77"/>
      <c r="O256" s="77"/>
      <c r="P256" s="31"/>
      <c r="Q256" s="40"/>
      <c r="R256" s="40"/>
      <c r="S256" s="77"/>
      <c r="T256" s="85"/>
      <c r="U256" s="274">
        <f t="shared" si="95"/>
        <v>0</v>
      </c>
      <c r="V256" s="32"/>
      <c r="W256" s="31"/>
      <c r="X256" s="31"/>
      <c r="Y256" s="275">
        <f t="shared" si="96"/>
        <v>0</v>
      </c>
      <c r="Z256" s="31"/>
      <c r="AA256" s="31"/>
      <c r="AB256" s="85"/>
      <c r="AC256" s="32">
        <f t="shared" si="101"/>
        <v>0</v>
      </c>
      <c r="AD256" s="31"/>
      <c r="AE256" s="31"/>
      <c r="AF256" s="31"/>
      <c r="AG256" s="32">
        <f t="shared" si="102"/>
        <v>0</v>
      </c>
      <c r="AH256" s="75">
        <f t="shared" si="103"/>
        <v>0</v>
      </c>
      <c r="AI256" s="33">
        <f t="shared" si="106"/>
        <v>0</v>
      </c>
      <c r="AJ256" s="34">
        <f t="shared" si="105"/>
        <v>0</v>
      </c>
      <c r="AK256" s="259"/>
      <c r="AL256" s="109"/>
      <c r="AM256" s="109"/>
      <c r="AN256" s="109"/>
      <c r="AO256" s="109"/>
      <c r="AP256" s="109"/>
      <c r="AQ256" s="109"/>
      <c r="AR256" s="109"/>
      <c r="AS256" s="109"/>
      <c r="AT256" s="109"/>
      <c r="AU256" s="109"/>
      <c r="AV256" s="109"/>
      <c r="AW256" s="109"/>
      <c r="AX256" s="109"/>
      <c r="AY256" s="109"/>
      <c r="AZ256" s="109"/>
      <c r="BA256" s="109"/>
      <c r="BB256" s="109"/>
      <c r="BC256" s="109"/>
      <c r="BD256" s="109"/>
      <c r="BE256" s="109"/>
      <c r="BF256" s="109"/>
      <c r="BG256" s="109"/>
      <c r="BH256" s="109"/>
      <c r="BI256" s="109"/>
      <c r="BJ256" s="109"/>
      <c r="BK256" s="109"/>
      <c r="BL256" s="109"/>
      <c r="BM256" s="109"/>
      <c r="BN256" s="109"/>
    </row>
    <row r="257" spans="1:66" s="110" customFormat="1" hidden="1" outlineLevel="1" x14ac:dyDescent="0.25">
      <c r="A257" s="26">
        <v>72</v>
      </c>
      <c r="B257" s="26"/>
      <c r="C257" s="114"/>
      <c r="D257" s="82"/>
      <c r="E257" s="440"/>
      <c r="F257" s="152"/>
      <c r="G257" s="114"/>
      <c r="H257" s="242"/>
      <c r="I257" s="243"/>
      <c r="J257" s="623"/>
      <c r="K257" s="287"/>
      <c r="L257" s="91"/>
      <c r="M257" s="264"/>
      <c r="N257" s="77"/>
      <c r="O257" s="77"/>
      <c r="P257" s="31"/>
      <c r="Q257" s="40"/>
      <c r="R257" s="40"/>
      <c r="S257" s="77"/>
      <c r="T257" s="85"/>
      <c r="U257" s="274">
        <f t="shared" si="95"/>
        <v>0</v>
      </c>
      <c r="V257" s="32"/>
      <c r="W257" s="31"/>
      <c r="X257" s="31"/>
      <c r="Y257" s="275">
        <f t="shared" si="96"/>
        <v>0</v>
      </c>
      <c r="Z257" s="31"/>
      <c r="AA257" s="31"/>
      <c r="AB257" s="85"/>
      <c r="AC257" s="32">
        <f t="shared" si="101"/>
        <v>0</v>
      </c>
      <c r="AD257" s="31"/>
      <c r="AE257" s="31"/>
      <c r="AF257" s="31"/>
      <c r="AG257" s="32">
        <f t="shared" si="102"/>
        <v>0</v>
      </c>
      <c r="AH257" s="75">
        <f t="shared" si="103"/>
        <v>0</v>
      </c>
      <c r="AI257" s="33">
        <f t="shared" si="106"/>
        <v>0</v>
      </c>
      <c r="AJ257" s="34">
        <f t="shared" si="105"/>
        <v>0</v>
      </c>
      <c r="AK257" s="259"/>
      <c r="AL257" s="109"/>
      <c r="AM257" s="109"/>
      <c r="AN257" s="109"/>
      <c r="AO257" s="109"/>
      <c r="AP257" s="109"/>
      <c r="AQ257" s="109"/>
      <c r="AR257" s="109"/>
      <c r="AS257" s="109"/>
      <c r="AT257" s="109"/>
      <c r="AU257" s="109"/>
      <c r="AV257" s="109"/>
      <c r="AW257" s="109"/>
      <c r="AX257" s="109"/>
      <c r="AY257" s="109"/>
      <c r="AZ257" s="109"/>
      <c r="BA257" s="109"/>
      <c r="BB257" s="109"/>
      <c r="BC257" s="109"/>
      <c r="BD257" s="109"/>
      <c r="BE257" s="109"/>
      <c r="BF257" s="109"/>
      <c r="BG257" s="109"/>
      <c r="BH257" s="109"/>
      <c r="BI257" s="109"/>
      <c r="BJ257" s="109"/>
      <c r="BK257" s="109"/>
      <c r="BL257" s="109"/>
      <c r="BM257" s="109"/>
      <c r="BN257" s="109"/>
    </row>
    <row r="258" spans="1:66" s="110" customFormat="1" hidden="1" outlineLevel="1" x14ac:dyDescent="0.25">
      <c r="A258" s="26">
        <v>73</v>
      </c>
      <c r="B258" s="26"/>
      <c r="C258" s="114"/>
      <c r="D258" s="82"/>
      <c r="E258" s="440"/>
      <c r="F258" s="152"/>
      <c r="G258" s="114"/>
      <c r="H258" s="242"/>
      <c r="I258" s="243"/>
      <c r="J258" s="623"/>
      <c r="K258" s="287"/>
      <c r="L258" s="91"/>
      <c r="M258" s="264"/>
      <c r="N258" s="77"/>
      <c r="O258" s="77"/>
      <c r="P258" s="31"/>
      <c r="Q258" s="40"/>
      <c r="R258" s="40"/>
      <c r="S258" s="77"/>
      <c r="T258" s="85"/>
      <c r="U258" s="274">
        <f t="shared" si="95"/>
        <v>0</v>
      </c>
      <c r="V258" s="32"/>
      <c r="W258" s="31"/>
      <c r="X258" s="31"/>
      <c r="Y258" s="275">
        <f t="shared" si="96"/>
        <v>0</v>
      </c>
      <c r="Z258" s="31"/>
      <c r="AA258" s="31"/>
      <c r="AB258" s="85"/>
      <c r="AC258" s="32">
        <f t="shared" si="101"/>
        <v>0</v>
      </c>
      <c r="AD258" s="31"/>
      <c r="AE258" s="31"/>
      <c r="AF258" s="31"/>
      <c r="AG258" s="32">
        <f t="shared" si="102"/>
        <v>0</v>
      </c>
      <c r="AH258" s="75">
        <f t="shared" si="103"/>
        <v>0</v>
      </c>
      <c r="AI258" s="33">
        <f t="shared" si="106"/>
        <v>0</v>
      </c>
      <c r="AJ258" s="34">
        <f t="shared" si="105"/>
        <v>0</v>
      </c>
      <c r="AK258" s="259"/>
      <c r="AL258" s="109"/>
      <c r="AM258" s="109"/>
      <c r="AN258" s="109"/>
      <c r="AO258" s="109"/>
      <c r="AP258" s="109"/>
      <c r="AQ258" s="109"/>
      <c r="AR258" s="109"/>
      <c r="AS258" s="109"/>
      <c r="AT258" s="109"/>
      <c r="AU258" s="109"/>
      <c r="AV258" s="109"/>
      <c r="AW258" s="109"/>
      <c r="AX258" s="109"/>
      <c r="AY258" s="109"/>
      <c r="AZ258" s="109"/>
      <c r="BA258" s="109"/>
      <c r="BB258" s="109"/>
      <c r="BC258" s="109"/>
      <c r="BD258" s="109"/>
      <c r="BE258" s="109"/>
      <c r="BF258" s="109"/>
      <c r="BG258" s="109"/>
      <c r="BH258" s="109"/>
      <c r="BI258" s="109"/>
      <c r="BJ258" s="109"/>
      <c r="BK258" s="109"/>
      <c r="BL258" s="109"/>
      <c r="BM258" s="109"/>
      <c r="BN258" s="109"/>
    </row>
    <row r="259" spans="1:66" s="110" customFormat="1" hidden="1" outlineLevel="1" x14ac:dyDescent="0.25">
      <c r="A259" s="26">
        <v>74</v>
      </c>
      <c r="B259" s="26"/>
      <c r="C259" s="114"/>
      <c r="D259" s="82"/>
      <c r="E259" s="440"/>
      <c r="F259" s="152"/>
      <c r="G259" s="114"/>
      <c r="H259" s="242"/>
      <c r="I259" s="243"/>
      <c r="J259" s="623"/>
      <c r="K259" s="287"/>
      <c r="L259" s="91"/>
      <c r="M259" s="264"/>
      <c r="N259" s="77"/>
      <c r="O259" s="77"/>
      <c r="P259" s="31"/>
      <c r="Q259" s="40"/>
      <c r="R259" s="40"/>
      <c r="S259" s="77"/>
      <c r="T259" s="85"/>
      <c r="U259" s="274">
        <f t="shared" si="95"/>
        <v>0</v>
      </c>
      <c r="V259" s="32"/>
      <c r="W259" s="31"/>
      <c r="X259" s="31"/>
      <c r="Y259" s="275">
        <f t="shared" si="96"/>
        <v>0</v>
      </c>
      <c r="Z259" s="31"/>
      <c r="AA259" s="31"/>
      <c r="AB259" s="85"/>
      <c r="AC259" s="32">
        <f t="shared" si="101"/>
        <v>0</v>
      </c>
      <c r="AD259" s="31"/>
      <c r="AE259" s="31"/>
      <c r="AF259" s="31"/>
      <c r="AG259" s="32">
        <f t="shared" si="102"/>
        <v>0</v>
      </c>
      <c r="AH259" s="75">
        <f t="shared" si="103"/>
        <v>0</v>
      </c>
      <c r="AI259" s="33">
        <f t="shared" si="106"/>
        <v>0</v>
      </c>
      <c r="AJ259" s="34">
        <f t="shared" si="105"/>
        <v>0</v>
      </c>
      <c r="AK259" s="259"/>
      <c r="AL259" s="109"/>
      <c r="AM259" s="109"/>
      <c r="AN259" s="109"/>
      <c r="AO259" s="109"/>
      <c r="AP259" s="109"/>
      <c r="AQ259" s="109"/>
      <c r="AR259" s="109"/>
      <c r="AS259" s="109"/>
      <c r="AT259" s="109"/>
      <c r="AU259" s="109"/>
      <c r="AV259" s="109"/>
      <c r="AW259" s="109"/>
      <c r="AX259" s="109"/>
      <c r="AY259" s="109"/>
      <c r="AZ259" s="109"/>
      <c r="BA259" s="109"/>
      <c r="BB259" s="109"/>
      <c r="BC259" s="109"/>
      <c r="BD259" s="109"/>
      <c r="BE259" s="109"/>
      <c r="BF259" s="109"/>
      <c r="BG259" s="109"/>
      <c r="BH259" s="109"/>
      <c r="BI259" s="109"/>
      <c r="BJ259" s="109"/>
      <c r="BK259" s="109"/>
      <c r="BL259" s="109"/>
      <c r="BM259" s="109"/>
      <c r="BN259" s="109"/>
    </row>
    <row r="260" spans="1:66" s="110" customFormat="1" hidden="1" outlineLevel="1" x14ac:dyDescent="0.25">
      <c r="A260" s="26">
        <v>75</v>
      </c>
      <c r="B260" s="26"/>
      <c r="C260" s="114"/>
      <c r="D260" s="82"/>
      <c r="E260" s="440"/>
      <c r="F260" s="152"/>
      <c r="G260" s="114"/>
      <c r="H260" s="242"/>
      <c r="I260" s="243"/>
      <c r="J260" s="623"/>
      <c r="K260" s="287"/>
      <c r="L260" s="91"/>
      <c r="M260" s="264"/>
      <c r="N260" s="77"/>
      <c r="O260" s="77"/>
      <c r="P260" s="31"/>
      <c r="Q260" s="40"/>
      <c r="R260" s="40"/>
      <c r="S260" s="77"/>
      <c r="T260" s="85"/>
      <c r="U260" s="274">
        <f t="shared" si="95"/>
        <v>0</v>
      </c>
      <c r="V260" s="32"/>
      <c r="W260" s="31"/>
      <c r="X260" s="31"/>
      <c r="Y260" s="275">
        <f t="shared" si="96"/>
        <v>0</v>
      </c>
      <c r="Z260" s="31"/>
      <c r="AA260" s="31"/>
      <c r="AB260" s="85"/>
      <c r="AC260" s="32">
        <f t="shared" si="101"/>
        <v>0</v>
      </c>
      <c r="AD260" s="31"/>
      <c r="AE260" s="31"/>
      <c r="AF260" s="31"/>
      <c r="AG260" s="32">
        <f t="shared" si="102"/>
        <v>0</v>
      </c>
      <c r="AH260" s="75">
        <f t="shared" si="103"/>
        <v>0</v>
      </c>
      <c r="AI260" s="33">
        <f t="shared" si="106"/>
        <v>0</v>
      </c>
      <c r="AJ260" s="34">
        <f t="shared" si="105"/>
        <v>0</v>
      </c>
      <c r="AK260" s="259"/>
      <c r="AL260" s="109"/>
      <c r="AM260" s="109"/>
      <c r="AN260" s="109"/>
      <c r="AO260" s="109"/>
      <c r="AP260" s="109"/>
      <c r="AQ260" s="109"/>
      <c r="AR260" s="109"/>
      <c r="AS260" s="109"/>
      <c r="AT260" s="109"/>
      <c r="AU260" s="109"/>
      <c r="AV260" s="109"/>
      <c r="AW260" s="109"/>
      <c r="AX260" s="109"/>
      <c r="AY260" s="109"/>
      <c r="AZ260" s="109"/>
      <c r="BA260" s="109"/>
      <c r="BB260" s="109"/>
      <c r="BC260" s="109"/>
      <c r="BD260" s="109"/>
      <c r="BE260" s="109"/>
      <c r="BF260" s="109"/>
      <c r="BG260" s="109"/>
      <c r="BH260" s="109"/>
      <c r="BI260" s="109"/>
      <c r="BJ260" s="109"/>
      <c r="BK260" s="109"/>
      <c r="BL260" s="109"/>
      <c r="BM260" s="109"/>
      <c r="BN260" s="109"/>
    </row>
    <row r="261" spans="1:66" s="110" customFormat="1" hidden="1" outlineLevel="1" x14ac:dyDescent="0.25">
      <c r="A261" s="26">
        <v>76</v>
      </c>
      <c r="B261" s="26"/>
      <c r="C261" s="114"/>
      <c r="D261" s="82"/>
      <c r="E261" s="440"/>
      <c r="F261" s="152"/>
      <c r="G261" s="114"/>
      <c r="H261" s="242"/>
      <c r="I261" s="243"/>
      <c r="J261" s="623"/>
      <c r="K261" s="287"/>
      <c r="L261" s="91"/>
      <c r="M261" s="264"/>
      <c r="N261" s="77"/>
      <c r="O261" s="77"/>
      <c r="P261" s="31"/>
      <c r="Q261" s="40"/>
      <c r="R261" s="40"/>
      <c r="S261" s="77"/>
      <c r="T261" s="85"/>
      <c r="U261" s="274">
        <f t="shared" si="95"/>
        <v>0</v>
      </c>
      <c r="V261" s="32"/>
      <c r="W261" s="31"/>
      <c r="X261" s="31"/>
      <c r="Y261" s="275">
        <f t="shared" si="96"/>
        <v>0</v>
      </c>
      <c r="Z261" s="31"/>
      <c r="AA261" s="31"/>
      <c r="AB261" s="85"/>
      <c r="AC261" s="32">
        <f t="shared" si="101"/>
        <v>0</v>
      </c>
      <c r="AD261" s="31"/>
      <c r="AE261" s="31"/>
      <c r="AF261" s="31"/>
      <c r="AG261" s="32">
        <f t="shared" si="102"/>
        <v>0</v>
      </c>
      <c r="AH261" s="75">
        <f t="shared" si="103"/>
        <v>0</v>
      </c>
      <c r="AI261" s="33">
        <f t="shared" si="106"/>
        <v>0</v>
      </c>
      <c r="AJ261" s="34">
        <f t="shared" si="105"/>
        <v>0</v>
      </c>
      <c r="AK261" s="259"/>
      <c r="AL261" s="109"/>
      <c r="AM261" s="109"/>
      <c r="AN261" s="109"/>
      <c r="AO261" s="109"/>
      <c r="AP261" s="109"/>
      <c r="AQ261" s="109"/>
      <c r="AR261" s="109"/>
      <c r="AS261" s="109"/>
      <c r="AT261" s="109"/>
      <c r="AU261" s="109"/>
      <c r="AV261" s="109"/>
      <c r="AW261" s="109"/>
      <c r="AX261" s="109"/>
      <c r="AY261" s="109"/>
      <c r="AZ261" s="109"/>
      <c r="BA261" s="109"/>
      <c r="BB261" s="109"/>
      <c r="BC261" s="109"/>
      <c r="BD261" s="109"/>
      <c r="BE261" s="109"/>
      <c r="BF261" s="109"/>
      <c r="BG261" s="109"/>
      <c r="BH261" s="109"/>
      <c r="BI261" s="109"/>
      <c r="BJ261" s="109"/>
      <c r="BK261" s="109"/>
      <c r="BL261" s="109"/>
      <c r="BM261" s="109"/>
      <c r="BN261" s="109"/>
    </row>
    <row r="262" spans="1:66" s="110" customFormat="1" hidden="1" outlineLevel="1" x14ac:dyDescent="0.25">
      <c r="A262" s="26">
        <v>77</v>
      </c>
      <c r="B262" s="26"/>
      <c r="C262" s="114"/>
      <c r="D262" s="82"/>
      <c r="E262" s="440"/>
      <c r="F262" s="152"/>
      <c r="G262" s="114"/>
      <c r="H262" s="242"/>
      <c r="I262" s="243"/>
      <c r="J262" s="623"/>
      <c r="K262" s="287"/>
      <c r="L262" s="91"/>
      <c r="M262" s="264"/>
      <c r="N262" s="77"/>
      <c r="O262" s="77"/>
      <c r="P262" s="31"/>
      <c r="Q262" s="40"/>
      <c r="R262" s="40"/>
      <c r="S262" s="77"/>
      <c r="T262" s="85"/>
      <c r="U262" s="274">
        <f t="shared" si="95"/>
        <v>0</v>
      </c>
      <c r="V262" s="32"/>
      <c r="W262" s="31"/>
      <c r="X262" s="31"/>
      <c r="Y262" s="275">
        <f t="shared" si="96"/>
        <v>0</v>
      </c>
      <c r="Z262" s="31"/>
      <c r="AA262" s="31"/>
      <c r="AB262" s="85"/>
      <c r="AC262" s="32">
        <f t="shared" si="101"/>
        <v>0</v>
      </c>
      <c r="AD262" s="31"/>
      <c r="AE262" s="31"/>
      <c r="AF262" s="31"/>
      <c r="AG262" s="32">
        <f t="shared" si="102"/>
        <v>0</v>
      </c>
      <c r="AH262" s="75">
        <f t="shared" si="103"/>
        <v>0</v>
      </c>
      <c r="AI262" s="33">
        <f t="shared" si="106"/>
        <v>0</v>
      </c>
      <c r="AJ262" s="34">
        <f t="shared" si="105"/>
        <v>0</v>
      </c>
      <c r="AK262" s="259"/>
      <c r="AL262" s="109"/>
      <c r="AM262" s="109"/>
      <c r="AN262" s="109"/>
      <c r="AO262" s="109"/>
      <c r="AP262" s="109"/>
      <c r="AQ262" s="109"/>
      <c r="AR262" s="109"/>
      <c r="AS262" s="109"/>
      <c r="AT262" s="109"/>
      <c r="AU262" s="109"/>
      <c r="AV262" s="109"/>
      <c r="AW262" s="109"/>
      <c r="AX262" s="109"/>
      <c r="AY262" s="109"/>
      <c r="AZ262" s="109"/>
      <c r="BA262" s="109"/>
      <c r="BB262" s="109"/>
      <c r="BC262" s="109"/>
      <c r="BD262" s="109"/>
      <c r="BE262" s="109"/>
      <c r="BF262" s="109"/>
      <c r="BG262" s="109"/>
      <c r="BH262" s="109"/>
      <c r="BI262" s="109"/>
      <c r="BJ262" s="109"/>
      <c r="BK262" s="109"/>
      <c r="BL262" s="109"/>
      <c r="BM262" s="109"/>
      <c r="BN262" s="109"/>
    </row>
    <row r="263" spans="1:66" s="110" customFormat="1" hidden="1" outlineLevel="1" x14ac:dyDescent="0.25">
      <c r="A263" s="26">
        <v>78</v>
      </c>
      <c r="B263" s="26"/>
      <c r="C263" s="114"/>
      <c r="D263" s="82"/>
      <c r="E263" s="440"/>
      <c r="F263" s="152"/>
      <c r="G263" s="114"/>
      <c r="H263" s="242"/>
      <c r="I263" s="243"/>
      <c r="J263" s="577"/>
      <c r="K263" s="287"/>
      <c r="L263" s="91"/>
      <c r="M263" s="264"/>
      <c r="N263" s="77"/>
      <c r="O263" s="77"/>
      <c r="P263" s="31"/>
      <c r="Q263" s="40"/>
      <c r="R263" s="40"/>
      <c r="S263" s="77"/>
      <c r="T263" s="85"/>
      <c r="U263" s="274">
        <f t="shared" si="95"/>
        <v>0</v>
      </c>
      <c r="V263" s="32"/>
      <c r="W263" s="31"/>
      <c r="X263" s="31"/>
      <c r="Y263" s="275">
        <f t="shared" si="96"/>
        <v>0</v>
      </c>
      <c r="Z263" s="31"/>
      <c r="AA263" s="31"/>
      <c r="AB263" s="85"/>
      <c r="AC263" s="32">
        <f t="shared" si="101"/>
        <v>0</v>
      </c>
      <c r="AD263" s="31"/>
      <c r="AE263" s="31"/>
      <c r="AF263" s="31"/>
      <c r="AG263" s="32">
        <f t="shared" si="102"/>
        <v>0</v>
      </c>
      <c r="AH263" s="75">
        <f t="shared" si="103"/>
        <v>0</v>
      </c>
      <c r="AI263" s="33">
        <f t="shared" si="106"/>
        <v>0</v>
      </c>
      <c r="AJ263" s="34">
        <f t="shared" si="105"/>
        <v>0</v>
      </c>
      <c r="AK263" s="259"/>
      <c r="AL263" s="109"/>
      <c r="AM263" s="109"/>
      <c r="AN263" s="109"/>
      <c r="AO263" s="109"/>
      <c r="AP263" s="109"/>
      <c r="AQ263" s="109"/>
      <c r="AR263" s="109"/>
      <c r="AS263" s="109"/>
      <c r="AT263" s="109"/>
      <c r="AU263" s="109"/>
      <c r="AV263" s="109"/>
      <c r="AW263" s="109"/>
      <c r="AX263" s="109"/>
      <c r="AY263" s="109"/>
      <c r="AZ263" s="109"/>
      <c r="BA263" s="109"/>
      <c r="BB263" s="109"/>
      <c r="BC263" s="109"/>
      <c r="BD263" s="109"/>
      <c r="BE263" s="109"/>
      <c r="BF263" s="109"/>
      <c r="BG263" s="109"/>
      <c r="BH263" s="109"/>
      <c r="BI263" s="109"/>
      <c r="BJ263" s="109"/>
      <c r="BK263" s="109"/>
      <c r="BL263" s="109"/>
      <c r="BM263" s="109"/>
      <c r="BN263" s="109"/>
    </row>
    <row r="264" spans="1:66" s="74" customFormat="1" x14ac:dyDescent="0.25">
      <c r="A264" s="611" t="s">
        <v>51</v>
      </c>
      <c r="B264" s="612"/>
      <c r="C264" s="612"/>
      <c r="D264" s="612"/>
      <c r="E264" s="612"/>
      <c r="F264" s="612"/>
      <c r="G264" s="612"/>
      <c r="H264" s="612"/>
      <c r="I264" s="612"/>
      <c r="J264" s="470">
        <f>+J185</f>
        <v>278866000</v>
      </c>
      <c r="K264" s="455">
        <f>SUM(K186:K263)</f>
        <v>278866000</v>
      </c>
      <c r="L264" s="455"/>
      <c r="M264" s="456"/>
      <c r="N264" s="455">
        <f>SUM(N186:N194)</f>
        <v>0</v>
      </c>
      <c r="O264" s="455">
        <f>SUM(O186:O194)</f>
        <v>0</v>
      </c>
      <c r="P264" s="455">
        <f>SUM(P186:P194)</f>
        <v>0</v>
      </c>
      <c r="Q264" s="472"/>
      <c r="R264" s="471">
        <f>SUM(R186:R194)</f>
        <v>0</v>
      </c>
      <c r="S264" s="471">
        <f>SUM(S186:S194)</f>
        <v>0</v>
      </c>
      <c r="T264" s="471">
        <f>SUM(T186:T218)</f>
        <v>133451500</v>
      </c>
      <c r="U264" s="471">
        <f>SUM(U186:X263)</f>
        <v>133451500</v>
      </c>
      <c r="V264" s="471">
        <f>SUM(V186:Y263)</f>
        <v>0</v>
      </c>
      <c r="W264" s="471">
        <f>SUM(W186:Z263)</f>
        <v>0</v>
      </c>
      <c r="X264" s="471">
        <f>SUM(X186:AA263)</f>
        <v>0</v>
      </c>
      <c r="Y264" s="471">
        <f>SUM(Y186:AB263)</f>
        <v>0</v>
      </c>
      <c r="Z264" s="471">
        <f>SUM(Z186:Z218)</f>
        <v>0</v>
      </c>
      <c r="AA264" s="471">
        <f>SUM(AA186:AA218)</f>
        <v>0</v>
      </c>
      <c r="AB264" s="471">
        <f>SUM(AB186:AB251)</f>
        <v>0</v>
      </c>
      <c r="AC264" s="471">
        <f t="shared" ref="AC264:AH264" si="107">SUM(AC186:AC263)</f>
        <v>0</v>
      </c>
      <c r="AD264" s="471">
        <f t="shared" si="107"/>
        <v>0</v>
      </c>
      <c r="AE264" s="471">
        <f t="shared" si="107"/>
        <v>0</v>
      </c>
      <c r="AF264" s="471">
        <f t="shared" si="107"/>
        <v>0</v>
      </c>
      <c r="AG264" s="471">
        <f t="shared" si="107"/>
        <v>0</v>
      </c>
      <c r="AH264" s="471">
        <f t="shared" si="107"/>
        <v>133451500</v>
      </c>
      <c r="AI264" s="459">
        <f>IF(ISERROR(AH264/K264),0,AH264/K264)</f>
        <v>0.47855063005170945</v>
      </c>
      <c r="AJ264" s="459">
        <f>IF(ISERROR(AH264/$AH$784),0,AH264/$AH$784)</f>
        <v>0.11599334409945752</v>
      </c>
      <c r="AK264" s="12"/>
      <c r="AL264" s="12"/>
      <c r="AM264" s="12"/>
      <c r="AN264" s="12"/>
      <c r="AO264" s="12"/>
      <c r="AP264" s="12"/>
      <c r="AQ264" s="12"/>
      <c r="AR264" s="109"/>
      <c r="AS264" s="109"/>
      <c r="AT264" s="109"/>
      <c r="AU264" s="109"/>
      <c r="AV264" s="109"/>
      <c r="AW264" s="109"/>
      <c r="AX264" s="109"/>
      <c r="AY264" s="109"/>
      <c r="AZ264" s="109"/>
      <c r="BA264" s="109"/>
      <c r="BB264" s="109"/>
      <c r="BC264" s="109"/>
      <c r="BD264" s="109"/>
      <c r="BE264" s="109"/>
      <c r="BF264" s="109"/>
      <c r="BG264" s="109"/>
      <c r="BH264" s="109"/>
      <c r="BI264" s="109"/>
      <c r="BJ264" s="109"/>
      <c r="BK264" s="109"/>
      <c r="BL264" s="109"/>
      <c r="BM264" s="109"/>
      <c r="BN264" s="109"/>
    </row>
    <row r="265" spans="1:66" x14ac:dyDescent="0.25">
      <c r="A265" s="590" t="s">
        <v>52</v>
      </c>
      <c r="B265" s="591"/>
      <c r="C265" s="591"/>
      <c r="D265" s="591"/>
      <c r="E265" s="592"/>
      <c r="F265" s="148"/>
      <c r="G265" s="17"/>
      <c r="H265" s="18"/>
      <c r="I265" s="19"/>
      <c r="J265" s="576">
        <v>326622000</v>
      </c>
      <c r="K265" s="204"/>
      <c r="L265" s="20"/>
      <c r="M265" s="21"/>
      <c r="N265" s="22"/>
      <c r="O265" s="22"/>
      <c r="P265" s="22"/>
      <c r="Q265" s="18"/>
      <c r="R265" s="23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4"/>
      <c r="AJ265" s="24"/>
    </row>
    <row r="266" spans="1:66" s="110" customFormat="1" outlineLevel="1" x14ac:dyDescent="0.25">
      <c r="A266" s="26"/>
      <c r="B266" s="26"/>
      <c r="C266" s="114"/>
      <c r="D266" s="82"/>
      <c r="E266" s="152"/>
      <c r="F266" s="152"/>
      <c r="G266" s="114"/>
      <c r="H266" s="29"/>
      <c r="I266" s="28"/>
      <c r="J266" s="623"/>
      <c r="K266" s="408">
        <v>326622000</v>
      </c>
      <c r="L266" s="289" t="s">
        <v>112</v>
      </c>
      <c r="M266" s="303"/>
      <c r="N266" s="77"/>
      <c r="O266" s="77"/>
      <c r="P266" s="31"/>
      <c r="Q266" s="178"/>
      <c r="R266" s="287"/>
      <c r="S266" s="31"/>
      <c r="T266" s="77"/>
      <c r="U266" s="274">
        <f t="shared" ref="U266:U267" si="108">SUM(R266:T266)</f>
        <v>0</v>
      </c>
      <c r="V266" s="408"/>
      <c r="W266" s="31"/>
      <c r="X266" s="31"/>
      <c r="Y266" s="275">
        <f t="shared" ref="Y266:Y267" si="109">SUM(V266:X266)</f>
        <v>0</v>
      </c>
      <c r="Z266" s="31"/>
      <c r="AA266" s="31"/>
      <c r="AB266" s="31"/>
      <c r="AC266" s="32">
        <f t="shared" ref="AC266" si="110">SUM(Z266:AB266)</f>
        <v>0</v>
      </c>
      <c r="AD266" s="31"/>
      <c r="AE266" s="31"/>
      <c r="AF266" s="31"/>
      <c r="AG266" s="32">
        <f t="shared" ref="AG266" si="111">SUM(AD266:AF266)</f>
        <v>0</v>
      </c>
      <c r="AH266" s="75">
        <f t="shared" ref="AH266:AH267" si="112">+U266+Y266+AC266+AG266</f>
        <v>0</v>
      </c>
      <c r="AI266" s="33">
        <f>IF(ISERROR(AH266/$J$265),0,AH266/$J$265)</f>
        <v>0</v>
      </c>
      <c r="AJ266" s="34">
        <f t="shared" ref="AJ266:AJ297" si="113">IF(ISERROR(AH266/$AH$784),"-",AH266/$AH$784)</f>
        <v>0</v>
      </c>
      <c r="AK266" s="109"/>
      <c r="AL266" s="109"/>
      <c r="AM266" s="109"/>
      <c r="AN266" s="109"/>
      <c r="AO266" s="109"/>
      <c r="AP266" s="109"/>
      <c r="AQ266" s="109"/>
      <c r="AR266" s="109"/>
      <c r="AS266" s="109"/>
      <c r="AT266" s="109"/>
      <c r="AU266" s="109"/>
      <c r="AV266" s="109"/>
      <c r="AW266" s="109"/>
      <c r="AX266" s="109"/>
      <c r="AY266" s="109"/>
      <c r="AZ266" s="109"/>
      <c r="BA266" s="109"/>
      <c r="BB266" s="109"/>
      <c r="BC266" s="109"/>
      <c r="BD266" s="109"/>
      <c r="BE266" s="109"/>
      <c r="BF266" s="109"/>
      <c r="BG266" s="109"/>
      <c r="BH266" s="109"/>
      <c r="BI266" s="109"/>
      <c r="BJ266" s="109"/>
      <c r="BK266" s="109"/>
      <c r="BL266" s="109"/>
      <c r="BM266" s="109"/>
      <c r="BN266" s="109"/>
    </row>
    <row r="267" spans="1:66" s="110" customFormat="1" outlineLevel="1" x14ac:dyDescent="0.25">
      <c r="A267" s="26"/>
      <c r="B267" s="26"/>
      <c r="C267" s="114"/>
      <c r="D267" s="82"/>
      <c r="E267" s="152"/>
      <c r="F267" s="152"/>
      <c r="G267" s="114"/>
      <c r="H267" s="37"/>
      <c r="I267" s="36"/>
      <c r="J267" s="623"/>
      <c r="K267" s="408"/>
      <c r="L267" s="199"/>
      <c r="M267" s="303"/>
      <c r="N267" s="77"/>
      <c r="O267" s="77"/>
      <c r="P267" s="31"/>
      <c r="Q267" s="409"/>
      <c r="R267" s="409"/>
      <c r="S267" s="31"/>
      <c r="T267" s="77"/>
      <c r="U267" s="274">
        <f t="shared" si="108"/>
        <v>0</v>
      </c>
      <c r="V267" s="32"/>
      <c r="W267" s="31"/>
      <c r="X267" s="31"/>
      <c r="Y267" s="275">
        <f t="shared" si="109"/>
        <v>0</v>
      </c>
      <c r="Z267" s="31"/>
      <c r="AA267" s="31"/>
      <c r="AB267" s="31"/>
      <c r="AC267" s="32">
        <f>SUM(Z267:AB267)</f>
        <v>0</v>
      </c>
      <c r="AD267" s="31"/>
      <c r="AE267" s="31"/>
      <c r="AF267" s="31"/>
      <c r="AG267" s="32">
        <f>SUM(AD267:AF267)</f>
        <v>0</v>
      </c>
      <c r="AH267" s="75">
        <f t="shared" si="112"/>
        <v>0</v>
      </c>
      <c r="AI267" s="33">
        <f t="shared" ref="AI267:AI327" si="114">IF(ISERROR(AH267/$J$265),0,AH267/$J$265)</f>
        <v>0</v>
      </c>
      <c r="AJ267" s="34">
        <f t="shared" si="113"/>
        <v>0</v>
      </c>
      <c r="AK267" s="109"/>
      <c r="AL267" s="109"/>
      <c r="AM267" s="109"/>
      <c r="AN267" s="109"/>
      <c r="AO267" s="109"/>
      <c r="AP267" s="109"/>
      <c r="AQ267" s="109"/>
      <c r="AR267" s="109"/>
      <c r="AS267" s="109"/>
      <c r="AT267" s="109"/>
      <c r="AU267" s="109"/>
      <c r="AV267" s="109"/>
      <c r="AW267" s="109"/>
      <c r="AX267" s="109"/>
      <c r="AY267" s="109"/>
      <c r="AZ267" s="109"/>
      <c r="BA267" s="109"/>
      <c r="BB267" s="109"/>
      <c r="BC267" s="109"/>
      <c r="BD267" s="109"/>
      <c r="BE267" s="109"/>
      <c r="BF267" s="109"/>
      <c r="BG267" s="109"/>
      <c r="BH267" s="109"/>
      <c r="BI267" s="109"/>
      <c r="BJ267" s="109"/>
      <c r="BK267" s="109"/>
      <c r="BL267" s="109"/>
      <c r="BM267" s="109"/>
      <c r="BN267" s="109"/>
    </row>
    <row r="268" spans="1:66" hidden="1" outlineLevel="1" x14ac:dyDescent="0.25">
      <c r="A268" s="26">
        <v>1</v>
      </c>
      <c r="B268" s="26"/>
      <c r="C268" s="114"/>
      <c r="D268" s="82"/>
      <c r="E268" s="152"/>
      <c r="F268" s="152"/>
      <c r="G268" s="250"/>
      <c r="H268" s="27"/>
      <c r="I268" s="28"/>
      <c r="J268" s="623"/>
      <c r="K268" s="359"/>
      <c r="L268" s="393"/>
      <c r="M268" s="303"/>
      <c r="N268" s="77"/>
      <c r="O268" s="77"/>
      <c r="P268" s="31"/>
      <c r="Q268" s="178"/>
      <c r="R268" s="178"/>
      <c r="S268" s="31"/>
      <c r="T268" s="77"/>
      <c r="U268" s="274">
        <f>SUM(R268:T268)</f>
        <v>0</v>
      </c>
      <c r="V268" s="408"/>
      <c r="W268" s="31"/>
      <c r="X268" s="31"/>
      <c r="Y268" s="275">
        <f>SUM(V268:X268)</f>
        <v>0</v>
      </c>
      <c r="Z268" s="31"/>
      <c r="AA268" s="31"/>
      <c r="AB268" s="31"/>
      <c r="AC268" s="32">
        <f>SUM(Z268:AB268)</f>
        <v>0</v>
      </c>
      <c r="AD268" s="31"/>
      <c r="AE268" s="31"/>
      <c r="AF268" s="31"/>
      <c r="AG268" s="32">
        <f>SUM(AD268:AF268)</f>
        <v>0</v>
      </c>
      <c r="AH268" s="75">
        <f>+U268+Y268+AC268+AG268</f>
        <v>0</v>
      </c>
      <c r="AI268" s="33">
        <f t="shared" si="114"/>
        <v>0</v>
      </c>
      <c r="AJ268" s="34">
        <f t="shared" si="113"/>
        <v>0</v>
      </c>
      <c r="AK268" s="12"/>
      <c r="AL268" s="12"/>
      <c r="AM268" s="12"/>
      <c r="AN268" s="12"/>
      <c r="AO268" s="12"/>
      <c r="AP268" s="12"/>
      <c r="AQ268" s="12"/>
      <c r="AR268" s="109"/>
      <c r="AS268" s="109"/>
      <c r="AT268" s="109"/>
      <c r="AU268" s="109"/>
      <c r="AV268" s="109"/>
      <c r="AW268" s="109"/>
      <c r="AX268" s="109"/>
      <c r="AY268" s="109"/>
      <c r="AZ268" s="109"/>
      <c r="BA268" s="109"/>
      <c r="BB268" s="109"/>
      <c r="BC268" s="109"/>
      <c r="BD268" s="109"/>
      <c r="BE268" s="109"/>
      <c r="BF268" s="109"/>
      <c r="BG268" s="109"/>
      <c r="BH268" s="109"/>
      <c r="BI268" s="109"/>
      <c r="BJ268" s="109"/>
      <c r="BK268" s="109"/>
      <c r="BL268" s="109"/>
      <c r="BM268" s="109"/>
      <c r="BN268" s="109"/>
    </row>
    <row r="269" spans="1:66" s="110" customFormat="1" hidden="1" outlineLevel="1" x14ac:dyDescent="0.25">
      <c r="A269" s="26">
        <v>2</v>
      </c>
      <c r="B269" s="26"/>
      <c r="C269" s="114"/>
      <c r="D269" s="82"/>
      <c r="E269" s="152"/>
      <c r="F269" s="152"/>
      <c r="G269" s="250"/>
      <c r="H269" s="27"/>
      <c r="I269" s="28"/>
      <c r="J269" s="623"/>
      <c r="K269" s="356"/>
      <c r="L269" s="393"/>
      <c r="M269" s="303"/>
      <c r="N269" s="77"/>
      <c r="O269" s="77"/>
      <c r="P269" s="31"/>
      <c r="Q269" s="178"/>
      <c r="R269" s="178"/>
      <c r="S269" s="31"/>
      <c r="T269" s="77"/>
      <c r="U269" s="274">
        <f t="shared" ref="U269:U275" si="115">SUM(R269:T269)</f>
        <v>0</v>
      </c>
      <c r="V269" s="408"/>
      <c r="W269" s="31"/>
      <c r="X269" s="31"/>
      <c r="Y269" s="275">
        <f t="shared" ref="Y269:Y327" si="116">SUM(V269:X269)</f>
        <v>0</v>
      </c>
      <c r="Z269" s="31"/>
      <c r="AA269" s="31"/>
      <c r="AB269" s="31"/>
      <c r="AC269" s="32">
        <f t="shared" ref="AC269:AC297" si="117">SUM(Z269:AB269)</f>
        <v>0</v>
      </c>
      <c r="AD269" s="31"/>
      <c r="AE269" s="31"/>
      <c r="AF269" s="31"/>
      <c r="AG269" s="32">
        <f t="shared" ref="AG269:AG297" si="118">SUM(AD269:AF269)</f>
        <v>0</v>
      </c>
      <c r="AH269" s="75">
        <f t="shared" ref="AH269:AH297" si="119">+U269+Y269+AC269+AG269</f>
        <v>0</v>
      </c>
      <c r="AI269" s="33">
        <f t="shared" si="114"/>
        <v>0</v>
      </c>
      <c r="AJ269" s="34">
        <f t="shared" si="113"/>
        <v>0</v>
      </c>
      <c r="AK269" s="109"/>
      <c r="AL269" s="109"/>
      <c r="AM269" s="109"/>
      <c r="AN269" s="109"/>
      <c r="AO269" s="109"/>
      <c r="AP269" s="109"/>
      <c r="AQ269" s="109"/>
      <c r="AR269" s="109"/>
      <c r="AS269" s="109"/>
      <c r="AT269" s="109"/>
      <c r="AU269" s="109"/>
      <c r="AV269" s="109"/>
      <c r="AW269" s="109"/>
      <c r="AX269" s="109"/>
      <c r="AY269" s="109"/>
      <c r="AZ269" s="109"/>
      <c r="BA269" s="109"/>
      <c r="BB269" s="109"/>
      <c r="BC269" s="109"/>
      <c r="BD269" s="109"/>
      <c r="BE269" s="109"/>
      <c r="BF269" s="109"/>
      <c r="BG269" s="109"/>
      <c r="BH269" s="109"/>
      <c r="BI269" s="109"/>
      <c r="BJ269" s="109"/>
      <c r="BK269" s="109"/>
      <c r="BL269" s="109"/>
      <c r="BM269" s="109"/>
      <c r="BN269" s="109"/>
    </row>
    <row r="270" spans="1:66" s="110" customFormat="1" hidden="1" outlineLevel="1" x14ac:dyDescent="0.25">
      <c r="A270" s="26">
        <v>3</v>
      </c>
      <c r="B270" s="26"/>
      <c r="C270" s="114"/>
      <c r="D270" s="82"/>
      <c r="E270" s="152"/>
      <c r="F270" s="152"/>
      <c r="G270" s="83"/>
      <c r="H270" s="29"/>
      <c r="I270" s="28"/>
      <c r="J270" s="623"/>
      <c r="K270" s="408"/>
      <c r="L270" s="393"/>
      <c r="M270" s="303"/>
      <c r="N270" s="77"/>
      <c r="O270" s="77"/>
      <c r="P270" s="31"/>
      <c r="Q270" s="178"/>
      <c r="R270" s="178"/>
      <c r="S270" s="31"/>
      <c r="T270" s="77"/>
      <c r="U270" s="274">
        <f t="shared" si="115"/>
        <v>0</v>
      </c>
      <c r="V270" s="408"/>
      <c r="W270" s="31"/>
      <c r="X270" s="31"/>
      <c r="Y270" s="275">
        <f t="shared" si="116"/>
        <v>0</v>
      </c>
      <c r="Z270" s="31"/>
      <c r="AA270" s="31"/>
      <c r="AB270" s="31"/>
      <c r="AC270" s="32">
        <f t="shared" si="117"/>
        <v>0</v>
      </c>
      <c r="AD270" s="31"/>
      <c r="AE270" s="31"/>
      <c r="AF270" s="31"/>
      <c r="AG270" s="32">
        <f t="shared" si="118"/>
        <v>0</v>
      </c>
      <c r="AH270" s="75">
        <f t="shared" si="119"/>
        <v>0</v>
      </c>
      <c r="AI270" s="33">
        <f t="shared" si="114"/>
        <v>0</v>
      </c>
      <c r="AJ270" s="34">
        <f t="shared" si="113"/>
        <v>0</v>
      </c>
      <c r="AK270" s="109"/>
      <c r="AL270" s="109"/>
      <c r="AM270" s="109"/>
      <c r="AN270" s="109"/>
      <c r="AO270" s="109"/>
      <c r="AP270" s="109"/>
      <c r="AQ270" s="109"/>
      <c r="AR270" s="109"/>
      <c r="AS270" s="109"/>
      <c r="AT270" s="109"/>
      <c r="AU270" s="109"/>
      <c r="AV270" s="109"/>
      <c r="AW270" s="109"/>
      <c r="AX270" s="109"/>
      <c r="AY270" s="109"/>
      <c r="AZ270" s="109"/>
      <c r="BA270" s="109"/>
      <c r="BB270" s="109"/>
      <c r="BC270" s="109"/>
      <c r="BD270" s="109"/>
      <c r="BE270" s="109"/>
      <c r="BF270" s="109"/>
      <c r="BG270" s="109"/>
      <c r="BH270" s="109"/>
      <c r="BI270" s="109"/>
      <c r="BJ270" s="109"/>
      <c r="BK270" s="109"/>
      <c r="BL270" s="109"/>
      <c r="BM270" s="109"/>
      <c r="BN270" s="109"/>
    </row>
    <row r="271" spans="1:66" s="110" customFormat="1" hidden="1" outlineLevel="1" x14ac:dyDescent="0.25">
      <c r="A271" s="26">
        <v>4</v>
      </c>
      <c r="B271" s="26"/>
      <c r="C271" s="114"/>
      <c r="D271" s="82"/>
      <c r="E271" s="152"/>
      <c r="F271" s="152"/>
      <c r="G271" s="83"/>
      <c r="H271" s="29"/>
      <c r="I271" s="28"/>
      <c r="J271" s="623"/>
      <c r="K271" s="408"/>
      <c r="L271" s="393"/>
      <c r="M271" s="303"/>
      <c r="N271" s="77"/>
      <c r="O271" s="77"/>
      <c r="P271" s="31"/>
      <c r="Q271" s="178"/>
      <c r="R271" s="178"/>
      <c r="S271" s="31"/>
      <c r="T271" s="77"/>
      <c r="U271" s="274">
        <f t="shared" si="115"/>
        <v>0</v>
      </c>
      <c r="V271" s="408"/>
      <c r="W271" s="31"/>
      <c r="X271" s="31"/>
      <c r="Y271" s="275">
        <f t="shared" si="116"/>
        <v>0</v>
      </c>
      <c r="Z271" s="31"/>
      <c r="AA271" s="31"/>
      <c r="AB271" s="31"/>
      <c r="AC271" s="32">
        <f t="shared" si="117"/>
        <v>0</v>
      </c>
      <c r="AD271" s="31"/>
      <c r="AE271" s="31"/>
      <c r="AF271" s="31"/>
      <c r="AG271" s="32">
        <f t="shared" si="118"/>
        <v>0</v>
      </c>
      <c r="AH271" s="75">
        <f t="shared" si="119"/>
        <v>0</v>
      </c>
      <c r="AI271" s="33">
        <f t="shared" si="114"/>
        <v>0</v>
      </c>
      <c r="AJ271" s="34">
        <f t="shared" si="113"/>
        <v>0</v>
      </c>
      <c r="AK271" s="109"/>
      <c r="AL271" s="109"/>
      <c r="AM271" s="109"/>
      <c r="AN271" s="109"/>
      <c r="AO271" s="109"/>
      <c r="AP271" s="109"/>
      <c r="AQ271" s="109"/>
      <c r="AR271" s="109"/>
      <c r="AS271" s="109"/>
      <c r="AT271" s="109"/>
      <c r="AU271" s="109"/>
      <c r="AV271" s="109"/>
      <c r="AW271" s="109"/>
      <c r="AX271" s="109"/>
      <c r="AY271" s="109"/>
      <c r="AZ271" s="109"/>
      <c r="BA271" s="109"/>
      <c r="BB271" s="109"/>
      <c r="BC271" s="109"/>
      <c r="BD271" s="109"/>
      <c r="BE271" s="109"/>
      <c r="BF271" s="109"/>
      <c r="BG271" s="109"/>
      <c r="BH271" s="109"/>
      <c r="BI271" s="109"/>
      <c r="BJ271" s="109"/>
      <c r="BK271" s="109"/>
      <c r="BL271" s="109"/>
      <c r="BM271" s="109"/>
      <c r="BN271" s="109"/>
    </row>
    <row r="272" spans="1:66" s="110" customFormat="1" hidden="1" outlineLevel="1" x14ac:dyDescent="0.25">
      <c r="A272" s="26">
        <v>5</v>
      </c>
      <c r="B272" s="26"/>
      <c r="C272" s="114"/>
      <c r="D272" s="82"/>
      <c r="E272" s="152"/>
      <c r="F272" s="152"/>
      <c r="G272" s="83"/>
      <c r="H272" s="29"/>
      <c r="I272" s="28"/>
      <c r="J272" s="623"/>
      <c r="K272" s="408"/>
      <c r="L272" s="393"/>
      <c r="M272" s="303"/>
      <c r="N272" s="77"/>
      <c r="O272" s="77"/>
      <c r="P272" s="31"/>
      <c r="Q272" s="178"/>
      <c r="R272" s="178"/>
      <c r="S272" s="31"/>
      <c r="T272" s="77"/>
      <c r="U272" s="274">
        <f t="shared" si="115"/>
        <v>0</v>
      </c>
      <c r="V272" s="408"/>
      <c r="W272" s="31"/>
      <c r="X272" s="31"/>
      <c r="Y272" s="275">
        <f t="shared" si="116"/>
        <v>0</v>
      </c>
      <c r="Z272" s="31"/>
      <c r="AA272" s="31"/>
      <c r="AB272" s="31"/>
      <c r="AC272" s="32">
        <f t="shared" si="117"/>
        <v>0</v>
      </c>
      <c r="AD272" s="31"/>
      <c r="AE272" s="31"/>
      <c r="AF272" s="31"/>
      <c r="AG272" s="32">
        <f t="shared" si="118"/>
        <v>0</v>
      </c>
      <c r="AH272" s="75">
        <f t="shared" si="119"/>
        <v>0</v>
      </c>
      <c r="AI272" s="33">
        <f t="shared" si="114"/>
        <v>0</v>
      </c>
      <c r="AJ272" s="34">
        <f t="shared" si="113"/>
        <v>0</v>
      </c>
      <c r="AK272" s="109"/>
      <c r="AL272" s="109"/>
      <c r="AM272" s="109"/>
      <c r="AN272" s="109"/>
      <c r="AO272" s="109"/>
      <c r="AP272" s="109"/>
      <c r="AQ272" s="109"/>
      <c r="AR272" s="109"/>
      <c r="AS272" s="109"/>
      <c r="AT272" s="109"/>
      <c r="AU272" s="109"/>
      <c r="AV272" s="109"/>
      <c r="AW272" s="109"/>
      <c r="AX272" s="109"/>
      <c r="AY272" s="109"/>
      <c r="AZ272" s="109"/>
      <c r="BA272" s="109"/>
      <c r="BB272" s="109"/>
      <c r="BC272" s="109"/>
      <c r="BD272" s="109"/>
      <c r="BE272" s="109"/>
      <c r="BF272" s="109"/>
      <c r="BG272" s="109"/>
      <c r="BH272" s="109"/>
      <c r="BI272" s="109"/>
      <c r="BJ272" s="109"/>
      <c r="BK272" s="109"/>
      <c r="BL272" s="109"/>
      <c r="BM272" s="109"/>
      <c r="BN272" s="109"/>
    </row>
    <row r="273" spans="1:66" s="110" customFormat="1" hidden="1" outlineLevel="1" x14ac:dyDescent="0.25">
      <c r="A273" s="26">
        <v>6</v>
      </c>
      <c r="B273" s="26"/>
      <c r="C273" s="114"/>
      <c r="D273" s="82"/>
      <c r="E273" s="152"/>
      <c r="F273" s="152"/>
      <c r="G273" s="83"/>
      <c r="H273" s="29"/>
      <c r="I273" s="28"/>
      <c r="J273" s="623"/>
      <c r="K273" s="408"/>
      <c r="L273" s="393"/>
      <c r="M273" s="303"/>
      <c r="N273" s="77"/>
      <c r="O273" s="77"/>
      <c r="P273" s="31"/>
      <c r="Q273" s="178"/>
      <c r="R273" s="178"/>
      <c r="S273" s="31"/>
      <c r="T273" s="77"/>
      <c r="U273" s="274">
        <f t="shared" si="115"/>
        <v>0</v>
      </c>
      <c r="V273" s="408"/>
      <c r="W273" s="31"/>
      <c r="X273" s="31"/>
      <c r="Y273" s="275">
        <f t="shared" si="116"/>
        <v>0</v>
      </c>
      <c r="Z273" s="31"/>
      <c r="AA273" s="31"/>
      <c r="AB273" s="31"/>
      <c r="AC273" s="32">
        <f t="shared" si="117"/>
        <v>0</v>
      </c>
      <c r="AD273" s="31"/>
      <c r="AE273" s="31"/>
      <c r="AF273" s="31"/>
      <c r="AG273" s="32">
        <f t="shared" si="118"/>
        <v>0</v>
      </c>
      <c r="AH273" s="75">
        <f t="shared" si="119"/>
        <v>0</v>
      </c>
      <c r="AI273" s="33">
        <f t="shared" si="114"/>
        <v>0</v>
      </c>
      <c r="AJ273" s="34">
        <f t="shared" si="113"/>
        <v>0</v>
      </c>
      <c r="AK273" s="109"/>
      <c r="AL273" s="109"/>
      <c r="AM273" s="109"/>
      <c r="AN273" s="109"/>
      <c r="AO273" s="109"/>
      <c r="AP273" s="109"/>
      <c r="AQ273" s="109"/>
      <c r="AR273" s="109"/>
      <c r="AS273" s="109"/>
      <c r="AT273" s="109"/>
      <c r="AU273" s="109"/>
      <c r="AV273" s="109"/>
      <c r="AW273" s="109"/>
      <c r="AX273" s="109"/>
      <c r="AY273" s="109"/>
      <c r="AZ273" s="109"/>
      <c r="BA273" s="109"/>
      <c r="BB273" s="109"/>
      <c r="BC273" s="109"/>
      <c r="BD273" s="109"/>
      <c r="BE273" s="109"/>
      <c r="BF273" s="109"/>
      <c r="BG273" s="109"/>
      <c r="BH273" s="109"/>
      <c r="BI273" s="109"/>
      <c r="BJ273" s="109"/>
      <c r="BK273" s="109"/>
      <c r="BL273" s="109"/>
      <c r="BM273" s="109"/>
      <c r="BN273" s="109"/>
    </row>
    <row r="274" spans="1:66" s="110" customFormat="1" hidden="1" outlineLevel="1" x14ac:dyDescent="0.25">
      <c r="A274" s="26">
        <v>7</v>
      </c>
      <c r="B274" s="26"/>
      <c r="C274" s="114"/>
      <c r="D274" s="82"/>
      <c r="E274" s="152"/>
      <c r="F274" s="152"/>
      <c r="G274" s="83"/>
      <c r="H274" s="29"/>
      <c r="I274" s="28"/>
      <c r="J274" s="623"/>
      <c r="K274" s="408"/>
      <c r="L274" s="393"/>
      <c r="M274" s="303"/>
      <c r="N274" s="77"/>
      <c r="O274" s="77"/>
      <c r="P274" s="31"/>
      <c r="Q274" s="178"/>
      <c r="R274" s="178"/>
      <c r="S274" s="31"/>
      <c r="T274" s="77"/>
      <c r="U274" s="274">
        <f t="shared" si="115"/>
        <v>0</v>
      </c>
      <c r="V274" s="408"/>
      <c r="W274" s="31"/>
      <c r="X274" s="31"/>
      <c r="Y274" s="275">
        <f t="shared" si="116"/>
        <v>0</v>
      </c>
      <c r="Z274" s="31"/>
      <c r="AA274" s="31"/>
      <c r="AB274" s="31"/>
      <c r="AC274" s="32">
        <f t="shared" si="117"/>
        <v>0</v>
      </c>
      <c r="AD274" s="31"/>
      <c r="AE274" s="31"/>
      <c r="AF274" s="31"/>
      <c r="AG274" s="32">
        <f t="shared" si="118"/>
        <v>0</v>
      </c>
      <c r="AH274" s="75">
        <f t="shared" si="119"/>
        <v>0</v>
      </c>
      <c r="AI274" s="33">
        <f t="shared" si="114"/>
        <v>0</v>
      </c>
      <c r="AJ274" s="34">
        <f t="shared" si="113"/>
        <v>0</v>
      </c>
      <c r="AK274" s="109"/>
      <c r="AL274" s="109"/>
      <c r="AM274" s="109"/>
      <c r="AN274" s="109"/>
      <c r="AO274" s="109"/>
      <c r="AP274" s="109"/>
      <c r="AQ274" s="109"/>
      <c r="AR274" s="109"/>
      <c r="AS274" s="109"/>
      <c r="AT274" s="109"/>
      <c r="AU274" s="109"/>
      <c r="AV274" s="109"/>
      <c r="AW274" s="109"/>
      <c r="AX274" s="109"/>
      <c r="AY274" s="109"/>
      <c r="AZ274" s="109"/>
      <c r="BA274" s="109"/>
      <c r="BB274" s="109"/>
      <c r="BC274" s="109"/>
      <c r="BD274" s="109"/>
      <c r="BE274" s="109"/>
      <c r="BF274" s="109"/>
      <c r="BG274" s="109"/>
      <c r="BH274" s="109"/>
      <c r="BI274" s="109"/>
      <c r="BJ274" s="109"/>
      <c r="BK274" s="109"/>
      <c r="BL274" s="109"/>
      <c r="BM274" s="109"/>
      <c r="BN274" s="109"/>
    </row>
    <row r="275" spans="1:66" s="110" customFormat="1" hidden="1" outlineLevel="1" x14ac:dyDescent="0.25">
      <c r="A275" s="26">
        <v>8</v>
      </c>
      <c r="B275" s="26"/>
      <c r="C275" s="114"/>
      <c r="D275" s="82"/>
      <c r="E275" s="152"/>
      <c r="F275" s="152"/>
      <c r="G275" s="83"/>
      <c r="H275" s="29"/>
      <c r="I275" s="28"/>
      <c r="J275" s="623"/>
      <c r="K275" s="408"/>
      <c r="L275" s="393"/>
      <c r="M275" s="303"/>
      <c r="N275" s="77"/>
      <c r="O275" s="77"/>
      <c r="P275" s="31"/>
      <c r="Q275" s="178"/>
      <c r="R275" s="178"/>
      <c r="S275" s="31"/>
      <c r="T275" s="77"/>
      <c r="U275" s="274">
        <f t="shared" si="115"/>
        <v>0</v>
      </c>
      <c r="V275" s="408"/>
      <c r="W275" s="31"/>
      <c r="X275" s="31"/>
      <c r="Y275" s="275">
        <f t="shared" si="116"/>
        <v>0</v>
      </c>
      <c r="Z275" s="31"/>
      <c r="AA275" s="31"/>
      <c r="AB275" s="31"/>
      <c r="AC275" s="32">
        <f t="shared" si="117"/>
        <v>0</v>
      </c>
      <c r="AD275" s="31"/>
      <c r="AE275" s="31"/>
      <c r="AF275" s="31"/>
      <c r="AG275" s="32">
        <f t="shared" si="118"/>
        <v>0</v>
      </c>
      <c r="AH275" s="75">
        <f t="shared" si="119"/>
        <v>0</v>
      </c>
      <c r="AI275" s="33">
        <f t="shared" si="114"/>
        <v>0</v>
      </c>
      <c r="AJ275" s="34">
        <f t="shared" si="113"/>
        <v>0</v>
      </c>
      <c r="AK275" s="109"/>
      <c r="AL275" s="109"/>
      <c r="AM275" s="109"/>
      <c r="AN275" s="109"/>
      <c r="AO275" s="109"/>
      <c r="AP275" s="109"/>
      <c r="AQ275" s="109"/>
      <c r="AR275" s="109"/>
      <c r="AS275" s="109"/>
      <c r="AT275" s="109"/>
      <c r="AU275" s="109"/>
      <c r="AV275" s="109"/>
      <c r="AW275" s="109"/>
      <c r="AX275" s="109"/>
      <c r="AY275" s="109"/>
      <c r="AZ275" s="109"/>
      <c r="BA275" s="109"/>
      <c r="BB275" s="109"/>
      <c r="BC275" s="109"/>
      <c r="BD275" s="109"/>
      <c r="BE275" s="109"/>
      <c r="BF275" s="109"/>
      <c r="BG275" s="109"/>
      <c r="BH275" s="109"/>
      <c r="BI275" s="109"/>
      <c r="BJ275" s="109"/>
      <c r="BK275" s="109"/>
      <c r="BL275" s="109"/>
      <c r="BM275" s="109"/>
      <c r="BN275" s="109"/>
    </row>
    <row r="276" spans="1:66" s="110" customFormat="1" hidden="1" outlineLevel="1" x14ac:dyDescent="0.25">
      <c r="A276" s="26">
        <v>9</v>
      </c>
      <c r="B276" s="26"/>
      <c r="C276" s="114"/>
      <c r="D276" s="82"/>
      <c r="E276" s="152"/>
      <c r="F276" s="152"/>
      <c r="G276" s="83"/>
      <c r="H276" s="29"/>
      <c r="I276" s="28"/>
      <c r="J276" s="623"/>
      <c r="K276" s="408"/>
      <c r="L276" s="393"/>
      <c r="M276" s="303"/>
      <c r="N276" s="77"/>
      <c r="O276" s="77"/>
      <c r="P276" s="31"/>
      <c r="Q276" s="178"/>
      <c r="R276" s="178"/>
      <c r="S276" s="31"/>
      <c r="T276" s="77"/>
      <c r="U276" s="274">
        <f t="shared" ref="U276:U327" si="120">SUM(R276:T276)</f>
        <v>0</v>
      </c>
      <c r="V276" s="408"/>
      <c r="W276" s="31"/>
      <c r="X276" s="31"/>
      <c r="Y276" s="275">
        <f t="shared" si="116"/>
        <v>0</v>
      </c>
      <c r="Z276" s="31"/>
      <c r="AA276" s="31"/>
      <c r="AB276" s="31"/>
      <c r="AC276" s="32">
        <f t="shared" si="117"/>
        <v>0</v>
      </c>
      <c r="AD276" s="31"/>
      <c r="AE276" s="31"/>
      <c r="AF276" s="31"/>
      <c r="AG276" s="32">
        <f t="shared" si="118"/>
        <v>0</v>
      </c>
      <c r="AH276" s="75">
        <f t="shared" si="119"/>
        <v>0</v>
      </c>
      <c r="AI276" s="33">
        <f t="shared" si="114"/>
        <v>0</v>
      </c>
      <c r="AJ276" s="34">
        <f t="shared" si="113"/>
        <v>0</v>
      </c>
      <c r="AK276" s="109"/>
      <c r="AL276" s="109"/>
      <c r="AM276" s="109"/>
      <c r="AN276" s="109"/>
      <c r="AO276" s="109"/>
      <c r="AP276" s="109"/>
      <c r="AQ276" s="109"/>
      <c r="AR276" s="109"/>
      <c r="AS276" s="109"/>
      <c r="AT276" s="109"/>
      <c r="AU276" s="109"/>
      <c r="AV276" s="109"/>
      <c r="AW276" s="109"/>
      <c r="AX276" s="109"/>
      <c r="AY276" s="109"/>
      <c r="AZ276" s="109"/>
      <c r="BA276" s="109"/>
      <c r="BB276" s="109"/>
      <c r="BC276" s="109"/>
      <c r="BD276" s="109"/>
      <c r="BE276" s="109"/>
      <c r="BF276" s="109"/>
      <c r="BG276" s="109"/>
      <c r="BH276" s="109"/>
      <c r="BI276" s="109"/>
      <c r="BJ276" s="109"/>
      <c r="BK276" s="109"/>
      <c r="BL276" s="109"/>
      <c r="BM276" s="109"/>
      <c r="BN276" s="109"/>
    </row>
    <row r="277" spans="1:66" s="110" customFormat="1" hidden="1" outlineLevel="1" x14ac:dyDescent="0.25">
      <c r="A277" s="26">
        <v>10</v>
      </c>
      <c r="B277" s="26"/>
      <c r="C277" s="114"/>
      <c r="D277" s="82"/>
      <c r="E277" s="152"/>
      <c r="F277" s="152"/>
      <c r="G277" s="83"/>
      <c r="H277" s="29"/>
      <c r="I277" s="28"/>
      <c r="J277" s="623"/>
      <c r="K277" s="408"/>
      <c r="L277" s="393"/>
      <c r="M277" s="303"/>
      <c r="N277" s="77"/>
      <c r="O277" s="77"/>
      <c r="P277" s="31"/>
      <c r="Q277" s="178"/>
      <c r="R277" s="178"/>
      <c r="S277" s="31"/>
      <c r="T277" s="77"/>
      <c r="U277" s="274">
        <f t="shared" si="120"/>
        <v>0</v>
      </c>
      <c r="V277" s="408"/>
      <c r="W277" s="31"/>
      <c r="X277" s="31"/>
      <c r="Y277" s="275">
        <f t="shared" si="116"/>
        <v>0</v>
      </c>
      <c r="Z277" s="31"/>
      <c r="AA277" s="31"/>
      <c r="AB277" s="31"/>
      <c r="AC277" s="32">
        <f t="shared" si="117"/>
        <v>0</v>
      </c>
      <c r="AD277" s="31"/>
      <c r="AE277" s="31"/>
      <c r="AF277" s="31"/>
      <c r="AG277" s="32">
        <f t="shared" si="118"/>
        <v>0</v>
      </c>
      <c r="AH277" s="75">
        <f t="shared" si="119"/>
        <v>0</v>
      </c>
      <c r="AI277" s="33">
        <f t="shared" si="114"/>
        <v>0</v>
      </c>
      <c r="AJ277" s="34">
        <f t="shared" si="113"/>
        <v>0</v>
      </c>
      <c r="AK277" s="109"/>
      <c r="AL277" s="109"/>
      <c r="AM277" s="109"/>
      <c r="AN277" s="109"/>
      <c r="AO277" s="109"/>
      <c r="AP277" s="109"/>
      <c r="AQ277" s="109"/>
      <c r="AR277" s="109"/>
      <c r="AS277" s="109"/>
      <c r="AT277" s="109"/>
      <c r="AU277" s="109"/>
      <c r="AV277" s="109"/>
      <c r="AW277" s="109"/>
      <c r="AX277" s="109"/>
      <c r="AY277" s="109"/>
      <c r="AZ277" s="109"/>
      <c r="BA277" s="109"/>
      <c r="BB277" s="109"/>
      <c r="BC277" s="109"/>
      <c r="BD277" s="109"/>
      <c r="BE277" s="109"/>
      <c r="BF277" s="109"/>
      <c r="BG277" s="109"/>
      <c r="BH277" s="109"/>
      <c r="BI277" s="109"/>
      <c r="BJ277" s="109"/>
      <c r="BK277" s="109"/>
      <c r="BL277" s="109"/>
      <c r="BM277" s="109"/>
      <c r="BN277" s="109"/>
    </row>
    <row r="278" spans="1:66" s="110" customFormat="1" hidden="1" outlineLevel="1" x14ac:dyDescent="0.25">
      <c r="A278" s="26">
        <v>11</v>
      </c>
      <c r="B278" s="26"/>
      <c r="C278" s="114"/>
      <c r="D278" s="82"/>
      <c r="E278" s="152"/>
      <c r="F278" s="152"/>
      <c r="G278" s="83"/>
      <c r="H278" s="29"/>
      <c r="I278" s="28"/>
      <c r="J278" s="623"/>
      <c r="K278" s="408"/>
      <c r="L278" s="393"/>
      <c r="M278" s="303"/>
      <c r="N278" s="77"/>
      <c r="O278" s="77"/>
      <c r="P278" s="31"/>
      <c r="Q278" s="178"/>
      <c r="R278" s="178"/>
      <c r="S278" s="31"/>
      <c r="T278" s="77"/>
      <c r="U278" s="274">
        <f t="shared" si="120"/>
        <v>0</v>
      </c>
      <c r="V278" s="408"/>
      <c r="W278" s="31"/>
      <c r="X278" s="31"/>
      <c r="Y278" s="275">
        <f t="shared" si="116"/>
        <v>0</v>
      </c>
      <c r="Z278" s="31"/>
      <c r="AA278" s="31"/>
      <c r="AB278" s="31"/>
      <c r="AC278" s="32">
        <f t="shared" si="117"/>
        <v>0</v>
      </c>
      <c r="AD278" s="31"/>
      <c r="AE278" s="31"/>
      <c r="AF278" s="31"/>
      <c r="AG278" s="32">
        <f t="shared" si="118"/>
        <v>0</v>
      </c>
      <c r="AH278" s="75">
        <f t="shared" si="119"/>
        <v>0</v>
      </c>
      <c r="AI278" s="33">
        <f t="shared" si="114"/>
        <v>0</v>
      </c>
      <c r="AJ278" s="34">
        <f t="shared" si="113"/>
        <v>0</v>
      </c>
      <c r="AK278" s="109"/>
      <c r="AL278" s="109"/>
      <c r="AM278" s="109"/>
      <c r="AN278" s="109"/>
      <c r="AO278" s="109"/>
      <c r="AP278" s="109"/>
      <c r="AQ278" s="109"/>
      <c r="AR278" s="109"/>
      <c r="AS278" s="109"/>
      <c r="AT278" s="109"/>
      <c r="AU278" s="109"/>
      <c r="AV278" s="109"/>
      <c r="AW278" s="109"/>
      <c r="AX278" s="109"/>
      <c r="AY278" s="109"/>
      <c r="AZ278" s="109"/>
      <c r="BA278" s="109"/>
      <c r="BB278" s="109"/>
      <c r="BC278" s="109"/>
      <c r="BD278" s="109"/>
      <c r="BE278" s="109"/>
      <c r="BF278" s="109"/>
      <c r="BG278" s="109"/>
      <c r="BH278" s="109"/>
      <c r="BI278" s="109"/>
      <c r="BJ278" s="109"/>
      <c r="BK278" s="109"/>
      <c r="BL278" s="109"/>
      <c r="BM278" s="109"/>
      <c r="BN278" s="109"/>
    </row>
    <row r="279" spans="1:66" s="110" customFormat="1" hidden="1" outlineLevel="1" x14ac:dyDescent="0.25">
      <c r="A279" s="26">
        <v>12</v>
      </c>
      <c r="B279" s="26"/>
      <c r="C279" s="114"/>
      <c r="D279" s="82"/>
      <c r="E279" s="152"/>
      <c r="F279" s="152"/>
      <c r="G279" s="83"/>
      <c r="H279" s="29"/>
      <c r="I279" s="28"/>
      <c r="J279" s="623"/>
      <c r="K279" s="408"/>
      <c r="L279" s="393"/>
      <c r="M279" s="303"/>
      <c r="N279" s="77"/>
      <c r="O279" s="77"/>
      <c r="P279" s="31"/>
      <c r="Q279" s="178"/>
      <c r="R279" s="178"/>
      <c r="S279" s="31"/>
      <c r="T279" s="77"/>
      <c r="U279" s="274">
        <f t="shared" si="120"/>
        <v>0</v>
      </c>
      <c r="V279" s="408"/>
      <c r="W279" s="31"/>
      <c r="X279" s="31"/>
      <c r="Y279" s="275">
        <f t="shared" si="116"/>
        <v>0</v>
      </c>
      <c r="Z279" s="31"/>
      <c r="AA279" s="31"/>
      <c r="AB279" s="31"/>
      <c r="AC279" s="32">
        <f t="shared" si="117"/>
        <v>0</v>
      </c>
      <c r="AD279" s="31"/>
      <c r="AE279" s="31"/>
      <c r="AF279" s="31"/>
      <c r="AG279" s="32">
        <f t="shared" si="118"/>
        <v>0</v>
      </c>
      <c r="AH279" s="75">
        <f t="shared" si="119"/>
        <v>0</v>
      </c>
      <c r="AI279" s="33">
        <f t="shared" si="114"/>
        <v>0</v>
      </c>
      <c r="AJ279" s="34">
        <f t="shared" si="113"/>
        <v>0</v>
      </c>
      <c r="AK279" s="109"/>
      <c r="AL279" s="109"/>
      <c r="AM279" s="109"/>
      <c r="AN279" s="109"/>
      <c r="AO279" s="109"/>
      <c r="AP279" s="109"/>
      <c r="AQ279" s="109"/>
      <c r="AR279" s="109"/>
      <c r="AS279" s="109"/>
      <c r="AT279" s="109"/>
      <c r="AU279" s="109"/>
      <c r="AV279" s="109"/>
      <c r="AW279" s="109"/>
      <c r="AX279" s="109"/>
      <c r="AY279" s="109"/>
      <c r="AZ279" s="109"/>
      <c r="BA279" s="109"/>
      <c r="BB279" s="109"/>
      <c r="BC279" s="109"/>
      <c r="BD279" s="109"/>
      <c r="BE279" s="109"/>
      <c r="BF279" s="109"/>
      <c r="BG279" s="109"/>
      <c r="BH279" s="109"/>
      <c r="BI279" s="109"/>
      <c r="BJ279" s="109"/>
      <c r="BK279" s="109"/>
      <c r="BL279" s="109"/>
      <c r="BM279" s="109"/>
      <c r="BN279" s="109"/>
    </row>
    <row r="280" spans="1:66" s="110" customFormat="1" hidden="1" outlineLevel="1" x14ac:dyDescent="0.25">
      <c r="A280" s="26">
        <v>13</v>
      </c>
      <c r="B280" s="26"/>
      <c r="C280" s="114"/>
      <c r="D280" s="82"/>
      <c r="E280" s="152"/>
      <c r="F280" s="152"/>
      <c r="G280" s="83"/>
      <c r="H280" s="29"/>
      <c r="I280" s="28"/>
      <c r="J280" s="623"/>
      <c r="K280" s="408"/>
      <c r="L280" s="393"/>
      <c r="M280" s="303"/>
      <c r="N280" s="77"/>
      <c r="O280" s="77"/>
      <c r="P280" s="31"/>
      <c r="Q280" s="178"/>
      <c r="R280" s="178"/>
      <c r="S280" s="31"/>
      <c r="T280" s="77"/>
      <c r="U280" s="274">
        <f t="shared" si="120"/>
        <v>0</v>
      </c>
      <c r="V280" s="408"/>
      <c r="W280" s="31"/>
      <c r="X280" s="31"/>
      <c r="Y280" s="275">
        <f t="shared" si="116"/>
        <v>0</v>
      </c>
      <c r="Z280" s="31"/>
      <c r="AA280" s="31"/>
      <c r="AB280" s="31"/>
      <c r="AC280" s="32">
        <f t="shared" si="117"/>
        <v>0</v>
      </c>
      <c r="AD280" s="31"/>
      <c r="AE280" s="31"/>
      <c r="AF280" s="31"/>
      <c r="AG280" s="32">
        <f t="shared" si="118"/>
        <v>0</v>
      </c>
      <c r="AH280" s="75">
        <f t="shared" si="119"/>
        <v>0</v>
      </c>
      <c r="AI280" s="33">
        <f t="shared" si="114"/>
        <v>0</v>
      </c>
      <c r="AJ280" s="34">
        <f t="shared" si="113"/>
        <v>0</v>
      </c>
      <c r="AK280" s="109"/>
      <c r="AL280" s="109"/>
      <c r="AM280" s="109"/>
      <c r="AN280" s="109"/>
      <c r="AO280" s="109"/>
      <c r="AP280" s="109"/>
      <c r="AQ280" s="109"/>
      <c r="AR280" s="109"/>
      <c r="AS280" s="109"/>
      <c r="AT280" s="109"/>
      <c r="AU280" s="109"/>
      <c r="AV280" s="109"/>
      <c r="AW280" s="109"/>
      <c r="AX280" s="109"/>
      <c r="AY280" s="109"/>
      <c r="AZ280" s="109"/>
      <c r="BA280" s="109"/>
      <c r="BB280" s="109"/>
      <c r="BC280" s="109"/>
      <c r="BD280" s="109"/>
      <c r="BE280" s="109"/>
      <c r="BF280" s="109"/>
      <c r="BG280" s="109"/>
      <c r="BH280" s="109"/>
      <c r="BI280" s="109"/>
      <c r="BJ280" s="109"/>
      <c r="BK280" s="109"/>
      <c r="BL280" s="109"/>
      <c r="BM280" s="109"/>
      <c r="BN280" s="109"/>
    </row>
    <row r="281" spans="1:66" s="110" customFormat="1" hidden="1" outlineLevel="1" x14ac:dyDescent="0.25">
      <c r="A281" s="26">
        <v>14</v>
      </c>
      <c r="B281" s="26"/>
      <c r="C281" s="114"/>
      <c r="D281" s="82"/>
      <c r="E281" s="152"/>
      <c r="F281" s="152"/>
      <c r="G281" s="83"/>
      <c r="H281" s="29"/>
      <c r="I281" s="28"/>
      <c r="J281" s="623"/>
      <c r="K281" s="408"/>
      <c r="L281" s="393"/>
      <c r="M281" s="303"/>
      <c r="N281" s="77"/>
      <c r="O281" s="77"/>
      <c r="P281" s="31"/>
      <c r="Q281" s="178"/>
      <c r="R281" s="178"/>
      <c r="S281" s="31"/>
      <c r="T281" s="77"/>
      <c r="U281" s="274">
        <f t="shared" si="120"/>
        <v>0</v>
      </c>
      <c r="V281" s="408"/>
      <c r="W281" s="31"/>
      <c r="X281" s="31"/>
      <c r="Y281" s="275">
        <f t="shared" si="116"/>
        <v>0</v>
      </c>
      <c r="Z281" s="31"/>
      <c r="AA281" s="31"/>
      <c r="AB281" s="31"/>
      <c r="AC281" s="32">
        <f t="shared" si="117"/>
        <v>0</v>
      </c>
      <c r="AD281" s="31"/>
      <c r="AE281" s="31"/>
      <c r="AF281" s="31"/>
      <c r="AG281" s="32">
        <f t="shared" si="118"/>
        <v>0</v>
      </c>
      <c r="AH281" s="75">
        <f t="shared" si="119"/>
        <v>0</v>
      </c>
      <c r="AI281" s="33">
        <f t="shared" si="114"/>
        <v>0</v>
      </c>
      <c r="AJ281" s="34">
        <f t="shared" si="113"/>
        <v>0</v>
      </c>
      <c r="AK281" s="109"/>
      <c r="AL281" s="109"/>
      <c r="AM281" s="109"/>
      <c r="AN281" s="109"/>
      <c r="AO281" s="109"/>
      <c r="AP281" s="109"/>
      <c r="AQ281" s="109"/>
      <c r="AR281" s="109"/>
      <c r="AS281" s="109"/>
      <c r="AT281" s="109"/>
      <c r="AU281" s="109"/>
      <c r="AV281" s="109"/>
      <c r="AW281" s="109"/>
      <c r="AX281" s="109"/>
      <c r="AY281" s="109"/>
      <c r="AZ281" s="109"/>
      <c r="BA281" s="109"/>
      <c r="BB281" s="109"/>
      <c r="BC281" s="109"/>
      <c r="BD281" s="109"/>
      <c r="BE281" s="109"/>
      <c r="BF281" s="109"/>
      <c r="BG281" s="109"/>
      <c r="BH281" s="109"/>
      <c r="BI281" s="109"/>
      <c r="BJ281" s="109"/>
      <c r="BK281" s="109"/>
      <c r="BL281" s="109"/>
      <c r="BM281" s="109"/>
      <c r="BN281" s="109"/>
    </row>
    <row r="282" spans="1:66" s="110" customFormat="1" hidden="1" outlineLevel="1" x14ac:dyDescent="0.25">
      <c r="A282" s="26">
        <v>15</v>
      </c>
      <c r="B282" s="26"/>
      <c r="C282" s="114"/>
      <c r="D282" s="82"/>
      <c r="E282" s="152"/>
      <c r="F282" s="152"/>
      <c r="G282" s="83"/>
      <c r="H282" s="29"/>
      <c r="I282" s="28"/>
      <c r="J282" s="623"/>
      <c r="K282" s="408"/>
      <c r="L282" s="393"/>
      <c r="M282" s="303"/>
      <c r="N282" s="77"/>
      <c r="O282" s="77"/>
      <c r="P282" s="31"/>
      <c r="Q282" s="178"/>
      <c r="R282" s="178"/>
      <c r="S282" s="31"/>
      <c r="T282" s="77"/>
      <c r="U282" s="274">
        <f t="shared" si="120"/>
        <v>0</v>
      </c>
      <c r="V282" s="408"/>
      <c r="W282" s="31"/>
      <c r="X282" s="31"/>
      <c r="Y282" s="275">
        <f t="shared" si="116"/>
        <v>0</v>
      </c>
      <c r="Z282" s="31"/>
      <c r="AA282" s="31"/>
      <c r="AB282" s="31"/>
      <c r="AC282" s="32">
        <f t="shared" si="117"/>
        <v>0</v>
      </c>
      <c r="AD282" s="31"/>
      <c r="AE282" s="31"/>
      <c r="AF282" s="31"/>
      <c r="AG282" s="32">
        <f t="shared" si="118"/>
        <v>0</v>
      </c>
      <c r="AH282" s="75">
        <f t="shared" si="119"/>
        <v>0</v>
      </c>
      <c r="AI282" s="33">
        <f t="shared" si="114"/>
        <v>0</v>
      </c>
      <c r="AJ282" s="34">
        <f t="shared" si="113"/>
        <v>0</v>
      </c>
      <c r="AK282" s="109"/>
      <c r="AL282" s="109"/>
      <c r="AM282" s="109"/>
      <c r="AN282" s="109"/>
      <c r="AO282" s="109"/>
      <c r="AP282" s="109"/>
      <c r="AQ282" s="109"/>
      <c r="AR282" s="109"/>
      <c r="AS282" s="109"/>
      <c r="AT282" s="109"/>
      <c r="AU282" s="109"/>
      <c r="AV282" s="109"/>
      <c r="AW282" s="109"/>
      <c r="AX282" s="109"/>
      <c r="AY282" s="109"/>
      <c r="AZ282" s="109"/>
      <c r="BA282" s="109"/>
      <c r="BB282" s="109"/>
      <c r="BC282" s="109"/>
      <c r="BD282" s="109"/>
      <c r="BE282" s="109"/>
      <c r="BF282" s="109"/>
      <c r="BG282" s="109"/>
      <c r="BH282" s="109"/>
      <c r="BI282" s="109"/>
      <c r="BJ282" s="109"/>
      <c r="BK282" s="109"/>
      <c r="BL282" s="109"/>
      <c r="BM282" s="109"/>
      <c r="BN282" s="109"/>
    </row>
    <row r="283" spans="1:66" s="110" customFormat="1" hidden="1" outlineLevel="1" x14ac:dyDescent="0.25">
      <c r="A283" s="26">
        <v>16</v>
      </c>
      <c r="B283" s="26"/>
      <c r="C283" s="114"/>
      <c r="D283" s="82"/>
      <c r="E283" s="152"/>
      <c r="F283" s="152"/>
      <c r="G283" s="83"/>
      <c r="H283" s="29"/>
      <c r="I283" s="28"/>
      <c r="J283" s="623"/>
      <c r="K283" s="408"/>
      <c r="L283" s="393"/>
      <c r="M283" s="303"/>
      <c r="N283" s="77"/>
      <c r="O283" s="77"/>
      <c r="P283" s="31"/>
      <c r="Q283" s="178"/>
      <c r="R283" s="178"/>
      <c r="S283" s="31"/>
      <c r="T283" s="77"/>
      <c r="U283" s="274">
        <f t="shared" si="120"/>
        <v>0</v>
      </c>
      <c r="V283" s="408"/>
      <c r="W283" s="31"/>
      <c r="X283" s="31"/>
      <c r="Y283" s="275">
        <f t="shared" si="116"/>
        <v>0</v>
      </c>
      <c r="Z283" s="31"/>
      <c r="AA283" s="31"/>
      <c r="AB283" s="31"/>
      <c r="AC283" s="32">
        <f t="shared" si="117"/>
        <v>0</v>
      </c>
      <c r="AD283" s="31"/>
      <c r="AE283" s="31"/>
      <c r="AF283" s="31"/>
      <c r="AG283" s="32">
        <f t="shared" si="118"/>
        <v>0</v>
      </c>
      <c r="AH283" s="75">
        <f t="shared" si="119"/>
        <v>0</v>
      </c>
      <c r="AI283" s="33">
        <f t="shared" si="114"/>
        <v>0</v>
      </c>
      <c r="AJ283" s="34">
        <f t="shared" si="113"/>
        <v>0</v>
      </c>
      <c r="AK283" s="109"/>
      <c r="AL283" s="109"/>
      <c r="AM283" s="109"/>
      <c r="AN283" s="109"/>
      <c r="AO283" s="109"/>
      <c r="AP283" s="109"/>
      <c r="AQ283" s="109"/>
      <c r="AR283" s="109"/>
      <c r="AS283" s="109"/>
      <c r="AT283" s="109"/>
      <c r="AU283" s="109"/>
      <c r="AV283" s="109"/>
      <c r="AW283" s="109"/>
      <c r="AX283" s="109"/>
      <c r="AY283" s="109"/>
      <c r="AZ283" s="109"/>
      <c r="BA283" s="109"/>
      <c r="BB283" s="109"/>
      <c r="BC283" s="109"/>
      <c r="BD283" s="109"/>
      <c r="BE283" s="109"/>
      <c r="BF283" s="109"/>
      <c r="BG283" s="109"/>
      <c r="BH283" s="109"/>
      <c r="BI283" s="109"/>
      <c r="BJ283" s="109"/>
      <c r="BK283" s="109"/>
      <c r="BL283" s="109"/>
      <c r="BM283" s="109"/>
      <c r="BN283" s="109"/>
    </row>
    <row r="284" spans="1:66" s="110" customFormat="1" hidden="1" outlineLevel="1" x14ac:dyDescent="0.25">
      <c r="A284" s="26">
        <v>17</v>
      </c>
      <c r="B284" s="26"/>
      <c r="C284" s="114"/>
      <c r="D284" s="82"/>
      <c r="E284" s="152"/>
      <c r="F284" s="152"/>
      <c r="G284" s="83"/>
      <c r="H284" s="29"/>
      <c r="I284" s="28"/>
      <c r="J284" s="623"/>
      <c r="K284" s="408"/>
      <c r="L284" s="393"/>
      <c r="M284" s="303"/>
      <c r="N284" s="77"/>
      <c r="O284" s="77"/>
      <c r="P284" s="31"/>
      <c r="Q284" s="178"/>
      <c r="R284" s="178"/>
      <c r="S284" s="31"/>
      <c r="T284" s="77"/>
      <c r="U284" s="274">
        <f t="shared" si="120"/>
        <v>0</v>
      </c>
      <c r="V284" s="408"/>
      <c r="W284" s="31"/>
      <c r="X284" s="31"/>
      <c r="Y284" s="275">
        <f t="shared" si="116"/>
        <v>0</v>
      </c>
      <c r="Z284" s="31"/>
      <c r="AA284" s="31"/>
      <c r="AB284" s="31"/>
      <c r="AC284" s="32">
        <f t="shared" si="117"/>
        <v>0</v>
      </c>
      <c r="AD284" s="31"/>
      <c r="AE284" s="31"/>
      <c r="AF284" s="31"/>
      <c r="AG284" s="32">
        <f t="shared" si="118"/>
        <v>0</v>
      </c>
      <c r="AH284" s="75">
        <f t="shared" si="119"/>
        <v>0</v>
      </c>
      <c r="AI284" s="33">
        <f t="shared" si="114"/>
        <v>0</v>
      </c>
      <c r="AJ284" s="34">
        <f t="shared" si="113"/>
        <v>0</v>
      </c>
      <c r="AK284" s="109"/>
      <c r="AL284" s="109"/>
      <c r="AM284" s="109"/>
      <c r="AN284" s="109"/>
      <c r="AO284" s="109"/>
      <c r="AP284" s="109"/>
      <c r="AQ284" s="109"/>
      <c r="AR284" s="109"/>
      <c r="AS284" s="109"/>
      <c r="AT284" s="109"/>
      <c r="AU284" s="109"/>
      <c r="AV284" s="109"/>
      <c r="AW284" s="109"/>
      <c r="AX284" s="109"/>
      <c r="AY284" s="109"/>
      <c r="AZ284" s="109"/>
      <c r="BA284" s="109"/>
      <c r="BB284" s="109"/>
      <c r="BC284" s="109"/>
      <c r="BD284" s="109"/>
      <c r="BE284" s="109"/>
      <c r="BF284" s="109"/>
      <c r="BG284" s="109"/>
      <c r="BH284" s="109"/>
      <c r="BI284" s="109"/>
      <c r="BJ284" s="109"/>
      <c r="BK284" s="109"/>
      <c r="BL284" s="109"/>
      <c r="BM284" s="109"/>
      <c r="BN284" s="109"/>
    </row>
    <row r="285" spans="1:66" s="110" customFormat="1" hidden="1" outlineLevel="1" x14ac:dyDescent="0.25">
      <c r="A285" s="26">
        <v>18</v>
      </c>
      <c r="B285" s="26"/>
      <c r="C285" s="114"/>
      <c r="D285" s="82"/>
      <c r="E285" s="152"/>
      <c r="F285" s="152"/>
      <c r="G285" s="83"/>
      <c r="H285" s="29"/>
      <c r="I285" s="28"/>
      <c r="J285" s="623"/>
      <c r="K285" s="408"/>
      <c r="L285" s="393"/>
      <c r="M285" s="303"/>
      <c r="N285" s="77"/>
      <c r="O285" s="77"/>
      <c r="P285" s="31"/>
      <c r="Q285" s="178"/>
      <c r="R285" s="178"/>
      <c r="S285" s="31"/>
      <c r="T285" s="77"/>
      <c r="U285" s="274">
        <f t="shared" si="120"/>
        <v>0</v>
      </c>
      <c r="V285" s="408"/>
      <c r="W285" s="31"/>
      <c r="X285" s="31"/>
      <c r="Y285" s="275">
        <f t="shared" si="116"/>
        <v>0</v>
      </c>
      <c r="Z285" s="31"/>
      <c r="AA285" s="31"/>
      <c r="AB285" s="31"/>
      <c r="AC285" s="32">
        <f t="shared" si="117"/>
        <v>0</v>
      </c>
      <c r="AD285" s="31"/>
      <c r="AE285" s="31"/>
      <c r="AF285" s="31"/>
      <c r="AG285" s="32">
        <f t="shared" si="118"/>
        <v>0</v>
      </c>
      <c r="AH285" s="75">
        <f t="shared" si="119"/>
        <v>0</v>
      </c>
      <c r="AI285" s="33">
        <f t="shared" si="114"/>
        <v>0</v>
      </c>
      <c r="AJ285" s="34">
        <f t="shared" si="113"/>
        <v>0</v>
      </c>
      <c r="AK285" s="109"/>
      <c r="AL285" s="109"/>
      <c r="AM285" s="109"/>
      <c r="AN285" s="109"/>
      <c r="AO285" s="109"/>
      <c r="AP285" s="109"/>
      <c r="AQ285" s="109"/>
      <c r="AR285" s="109"/>
      <c r="AS285" s="109"/>
      <c r="AT285" s="109"/>
      <c r="AU285" s="109"/>
      <c r="AV285" s="109"/>
      <c r="AW285" s="109"/>
      <c r="AX285" s="109"/>
      <c r="AY285" s="109"/>
      <c r="AZ285" s="109"/>
      <c r="BA285" s="109"/>
      <c r="BB285" s="109"/>
      <c r="BC285" s="109"/>
      <c r="BD285" s="109"/>
      <c r="BE285" s="109"/>
      <c r="BF285" s="109"/>
      <c r="BG285" s="109"/>
      <c r="BH285" s="109"/>
      <c r="BI285" s="109"/>
      <c r="BJ285" s="109"/>
      <c r="BK285" s="109"/>
      <c r="BL285" s="109"/>
      <c r="BM285" s="109"/>
      <c r="BN285" s="109"/>
    </row>
    <row r="286" spans="1:66" s="110" customFormat="1" hidden="1" outlineLevel="1" x14ac:dyDescent="0.25">
      <c r="A286" s="26">
        <v>19</v>
      </c>
      <c r="B286" s="26"/>
      <c r="C286" s="114"/>
      <c r="D286" s="82"/>
      <c r="E286" s="152"/>
      <c r="F286" s="152"/>
      <c r="G286" s="83"/>
      <c r="H286" s="29"/>
      <c r="I286" s="28"/>
      <c r="J286" s="623"/>
      <c r="K286" s="408"/>
      <c r="L286" s="393"/>
      <c r="M286" s="303"/>
      <c r="N286" s="77"/>
      <c r="O286" s="77"/>
      <c r="P286" s="31"/>
      <c r="Q286" s="178"/>
      <c r="R286" s="178"/>
      <c r="S286" s="31"/>
      <c r="T286" s="77"/>
      <c r="U286" s="274">
        <f t="shared" si="120"/>
        <v>0</v>
      </c>
      <c r="V286" s="408"/>
      <c r="W286" s="31"/>
      <c r="X286" s="31"/>
      <c r="Y286" s="275">
        <f t="shared" si="116"/>
        <v>0</v>
      </c>
      <c r="Z286" s="31"/>
      <c r="AA286" s="31"/>
      <c r="AB286" s="31"/>
      <c r="AC286" s="32">
        <f t="shared" si="117"/>
        <v>0</v>
      </c>
      <c r="AD286" s="31"/>
      <c r="AE286" s="31"/>
      <c r="AF286" s="31"/>
      <c r="AG286" s="32">
        <f t="shared" si="118"/>
        <v>0</v>
      </c>
      <c r="AH286" s="75">
        <f t="shared" si="119"/>
        <v>0</v>
      </c>
      <c r="AI286" s="33">
        <f t="shared" si="114"/>
        <v>0</v>
      </c>
      <c r="AJ286" s="34">
        <f t="shared" si="113"/>
        <v>0</v>
      </c>
      <c r="AK286" s="109"/>
      <c r="AL286" s="109"/>
      <c r="AM286" s="109"/>
      <c r="AN286" s="109"/>
      <c r="AO286" s="109"/>
      <c r="AP286" s="109"/>
      <c r="AQ286" s="109"/>
      <c r="AR286" s="109"/>
      <c r="AS286" s="109"/>
      <c r="AT286" s="109"/>
      <c r="AU286" s="109"/>
      <c r="AV286" s="109"/>
      <c r="AW286" s="109"/>
      <c r="AX286" s="109"/>
      <c r="AY286" s="109"/>
      <c r="AZ286" s="109"/>
      <c r="BA286" s="109"/>
      <c r="BB286" s="109"/>
      <c r="BC286" s="109"/>
      <c r="BD286" s="109"/>
      <c r="BE286" s="109"/>
      <c r="BF286" s="109"/>
      <c r="BG286" s="109"/>
      <c r="BH286" s="109"/>
      <c r="BI286" s="109"/>
      <c r="BJ286" s="109"/>
      <c r="BK286" s="109"/>
      <c r="BL286" s="109"/>
      <c r="BM286" s="109"/>
      <c r="BN286" s="109"/>
    </row>
    <row r="287" spans="1:66" s="110" customFormat="1" hidden="1" outlineLevel="1" x14ac:dyDescent="0.25">
      <c r="A287" s="26">
        <v>20</v>
      </c>
      <c r="B287" s="26"/>
      <c r="C287" s="114"/>
      <c r="D287" s="82"/>
      <c r="E287" s="152"/>
      <c r="F287" s="152"/>
      <c r="G287" s="83"/>
      <c r="H287" s="29"/>
      <c r="I287" s="28"/>
      <c r="J287" s="623"/>
      <c r="K287" s="408"/>
      <c r="L287" s="393"/>
      <c r="M287" s="303"/>
      <c r="N287" s="77"/>
      <c r="O287" s="77"/>
      <c r="P287" s="31"/>
      <c r="Q287" s="178"/>
      <c r="R287" s="178"/>
      <c r="S287" s="31"/>
      <c r="T287" s="77"/>
      <c r="U287" s="274">
        <f t="shared" si="120"/>
        <v>0</v>
      </c>
      <c r="V287" s="408"/>
      <c r="W287" s="31"/>
      <c r="X287" s="31"/>
      <c r="Y287" s="275">
        <f t="shared" si="116"/>
        <v>0</v>
      </c>
      <c r="Z287" s="31"/>
      <c r="AA287" s="31"/>
      <c r="AB287" s="31"/>
      <c r="AC287" s="32">
        <f t="shared" si="117"/>
        <v>0</v>
      </c>
      <c r="AD287" s="31"/>
      <c r="AE287" s="31"/>
      <c r="AF287" s="31"/>
      <c r="AG287" s="32">
        <f t="shared" si="118"/>
        <v>0</v>
      </c>
      <c r="AH287" s="75">
        <f t="shared" si="119"/>
        <v>0</v>
      </c>
      <c r="AI287" s="33">
        <f t="shared" si="114"/>
        <v>0</v>
      </c>
      <c r="AJ287" s="34">
        <f t="shared" si="113"/>
        <v>0</v>
      </c>
      <c r="AK287" s="109"/>
      <c r="AL287" s="109"/>
      <c r="AM287" s="109"/>
      <c r="AN287" s="109"/>
      <c r="AO287" s="109"/>
      <c r="AP287" s="109"/>
      <c r="AQ287" s="109"/>
      <c r="AR287" s="109"/>
      <c r="AS287" s="109"/>
      <c r="AT287" s="109"/>
      <c r="AU287" s="109"/>
      <c r="AV287" s="109"/>
      <c r="AW287" s="109"/>
      <c r="AX287" s="109"/>
      <c r="AY287" s="109"/>
      <c r="AZ287" s="109"/>
      <c r="BA287" s="109"/>
      <c r="BB287" s="109"/>
      <c r="BC287" s="109"/>
      <c r="BD287" s="109"/>
      <c r="BE287" s="109"/>
      <c r="BF287" s="109"/>
      <c r="BG287" s="109"/>
      <c r="BH287" s="109"/>
      <c r="BI287" s="109"/>
      <c r="BJ287" s="109"/>
      <c r="BK287" s="109"/>
      <c r="BL287" s="109"/>
      <c r="BM287" s="109"/>
      <c r="BN287" s="109"/>
    </row>
    <row r="288" spans="1:66" s="110" customFormat="1" hidden="1" outlineLevel="1" x14ac:dyDescent="0.25">
      <c r="A288" s="26">
        <v>21</v>
      </c>
      <c r="B288" s="26"/>
      <c r="C288" s="114"/>
      <c r="D288" s="82"/>
      <c r="E288" s="152"/>
      <c r="F288" s="152"/>
      <c r="G288" s="83"/>
      <c r="H288" s="29"/>
      <c r="I288" s="28"/>
      <c r="J288" s="623"/>
      <c r="K288" s="408"/>
      <c r="L288" s="393"/>
      <c r="M288" s="303"/>
      <c r="N288" s="77"/>
      <c r="O288" s="77"/>
      <c r="P288" s="31"/>
      <c r="Q288" s="178"/>
      <c r="R288" s="178"/>
      <c r="S288" s="31"/>
      <c r="T288" s="77"/>
      <c r="U288" s="274">
        <f t="shared" si="120"/>
        <v>0</v>
      </c>
      <c r="V288" s="408"/>
      <c r="W288" s="31"/>
      <c r="X288" s="31"/>
      <c r="Y288" s="275">
        <f t="shared" si="116"/>
        <v>0</v>
      </c>
      <c r="Z288" s="31"/>
      <c r="AA288" s="31"/>
      <c r="AB288" s="31"/>
      <c r="AC288" s="32">
        <f t="shared" si="117"/>
        <v>0</v>
      </c>
      <c r="AD288" s="31"/>
      <c r="AE288" s="31"/>
      <c r="AF288" s="31"/>
      <c r="AG288" s="32">
        <f t="shared" si="118"/>
        <v>0</v>
      </c>
      <c r="AH288" s="75">
        <f t="shared" si="119"/>
        <v>0</v>
      </c>
      <c r="AI288" s="33">
        <f t="shared" si="114"/>
        <v>0</v>
      </c>
      <c r="AJ288" s="34">
        <f t="shared" si="113"/>
        <v>0</v>
      </c>
      <c r="AK288" s="109"/>
      <c r="AL288" s="109"/>
      <c r="AM288" s="109"/>
      <c r="AN288" s="109"/>
      <c r="AO288" s="109"/>
      <c r="AP288" s="109"/>
      <c r="AQ288" s="109"/>
      <c r="AR288" s="109"/>
      <c r="AS288" s="109"/>
      <c r="AT288" s="109"/>
      <c r="AU288" s="109"/>
      <c r="AV288" s="109"/>
      <c r="AW288" s="109"/>
      <c r="AX288" s="109"/>
      <c r="AY288" s="109"/>
      <c r="AZ288" s="109"/>
      <c r="BA288" s="109"/>
      <c r="BB288" s="109"/>
      <c r="BC288" s="109"/>
      <c r="BD288" s="109"/>
      <c r="BE288" s="109"/>
      <c r="BF288" s="109"/>
      <c r="BG288" s="109"/>
      <c r="BH288" s="109"/>
      <c r="BI288" s="109"/>
      <c r="BJ288" s="109"/>
      <c r="BK288" s="109"/>
      <c r="BL288" s="109"/>
      <c r="BM288" s="109"/>
      <c r="BN288" s="109"/>
    </row>
    <row r="289" spans="1:66" s="110" customFormat="1" hidden="1" outlineLevel="1" x14ac:dyDescent="0.25">
      <c r="A289" s="26">
        <v>22</v>
      </c>
      <c r="B289" s="26"/>
      <c r="C289" s="114"/>
      <c r="D289" s="82"/>
      <c r="E289" s="152"/>
      <c r="F289" s="152"/>
      <c r="G289" s="83"/>
      <c r="H289" s="29"/>
      <c r="I289" s="28"/>
      <c r="J289" s="623"/>
      <c r="K289" s="408"/>
      <c r="L289" s="393"/>
      <c r="M289" s="303"/>
      <c r="N289" s="77"/>
      <c r="O289" s="77"/>
      <c r="P289" s="31"/>
      <c r="Q289" s="178"/>
      <c r="R289" s="178"/>
      <c r="S289" s="31"/>
      <c r="T289" s="77"/>
      <c r="U289" s="274">
        <f t="shared" si="120"/>
        <v>0</v>
      </c>
      <c r="V289" s="408"/>
      <c r="W289" s="31"/>
      <c r="X289" s="31"/>
      <c r="Y289" s="275">
        <f t="shared" si="116"/>
        <v>0</v>
      </c>
      <c r="Z289" s="31"/>
      <c r="AA289" s="31"/>
      <c r="AB289" s="31"/>
      <c r="AC289" s="32">
        <f t="shared" si="117"/>
        <v>0</v>
      </c>
      <c r="AD289" s="31"/>
      <c r="AE289" s="31"/>
      <c r="AF289" s="31"/>
      <c r="AG289" s="32">
        <f t="shared" si="118"/>
        <v>0</v>
      </c>
      <c r="AH289" s="75">
        <f t="shared" si="119"/>
        <v>0</v>
      </c>
      <c r="AI289" s="33">
        <f t="shared" si="114"/>
        <v>0</v>
      </c>
      <c r="AJ289" s="34">
        <f t="shared" si="113"/>
        <v>0</v>
      </c>
      <c r="AK289" s="109"/>
      <c r="AL289" s="109"/>
      <c r="AM289" s="109"/>
      <c r="AN289" s="109"/>
      <c r="AO289" s="109"/>
      <c r="AP289" s="109"/>
      <c r="AQ289" s="109"/>
      <c r="AR289" s="109"/>
      <c r="AS289" s="109"/>
      <c r="AT289" s="109"/>
      <c r="AU289" s="109"/>
      <c r="AV289" s="109"/>
      <c r="AW289" s="109"/>
      <c r="AX289" s="109"/>
      <c r="AY289" s="109"/>
      <c r="AZ289" s="109"/>
      <c r="BA289" s="109"/>
      <c r="BB289" s="109"/>
      <c r="BC289" s="109"/>
      <c r="BD289" s="109"/>
      <c r="BE289" s="109"/>
      <c r="BF289" s="109"/>
      <c r="BG289" s="109"/>
      <c r="BH289" s="109"/>
      <c r="BI289" s="109"/>
      <c r="BJ289" s="109"/>
      <c r="BK289" s="109"/>
      <c r="BL289" s="109"/>
      <c r="BM289" s="109"/>
      <c r="BN289" s="109"/>
    </row>
    <row r="290" spans="1:66" s="110" customFormat="1" hidden="1" outlineLevel="1" x14ac:dyDescent="0.25">
      <c r="A290" s="26">
        <v>23</v>
      </c>
      <c r="B290" s="26"/>
      <c r="C290" s="114"/>
      <c r="D290" s="82"/>
      <c r="E290" s="152"/>
      <c r="F290" s="152"/>
      <c r="G290" s="83"/>
      <c r="H290" s="29"/>
      <c r="I290" s="28"/>
      <c r="J290" s="623"/>
      <c r="K290" s="408"/>
      <c r="L290" s="393"/>
      <c r="M290" s="303"/>
      <c r="N290" s="77"/>
      <c r="O290" s="77"/>
      <c r="P290" s="31"/>
      <c r="Q290" s="178"/>
      <c r="R290" s="178"/>
      <c r="S290" s="31"/>
      <c r="T290" s="77"/>
      <c r="U290" s="274">
        <f t="shared" si="120"/>
        <v>0</v>
      </c>
      <c r="V290" s="408"/>
      <c r="W290" s="31"/>
      <c r="X290" s="31"/>
      <c r="Y290" s="275">
        <f t="shared" si="116"/>
        <v>0</v>
      </c>
      <c r="Z290" s="31"/>
      <c r="AA290" s="31"/>
      <c r="AB290" s="31"/>
      <c r="AC290" s="32">
        <f t="shared" si="117"/>
        <v>0</v>
      </c>
      <c r="AD290" s="31"/>
      <c r="AE290" s="31"/>
      <c r="AF290" s="31"/>
      <c r="AG290" s="32">
        <f t="shared" si="118"/>
        <v>0</v>
      </c>
      <c r="AH290" s="75">
        <f t="shared" si="119"/>
        <v>0</v>
      </c>
      <c r="AI290" s="33">
        <f t="shared" si="114"/>
        <v>0</v>
      </c>
      <c r="AJ290" s="34">
        <f t="shared" si="113"/>
        <v>0</v>
      </c>
      <c r="AK290" s="109"/>
      <c r="AL290" s="109"/>
      <c r="AM290" s="109"/>
      <c r="AN290" s="109"/>
      <c r="AO290" s="109"/>
      <c r="AP290" s="109"/>
      <c r="AQ290" s="109"/>
      <c r="AR290" s="109"/>
      <c r="AS290" s="109"/>
      <c r="AT290" s="109"/>
      <c r="AU290" s="109"/>
      <c r="AV290" s="109"/>
      <c r="AW290" s="109"/>
      <c r="AX290" s="109"/>
      <c r="AY290" s="109"/>
      <c r="AZ290" s="109"/>
      <c r="BA290" s="109"/>
      <c r="BB290" s="109"/>
      <c r="BC290" s="109"/>
      <c r="BD290" s="109"/>
      <c r="BE290" s="109"/>
      <c r="BF290" s="109"/>
      <c r="BG290" s="109"/>
      <c r="BH290" s="109"/>
      <c r="BI290" s="109"/>
      <c r="BJ290" s="109"/>
      <c r="BK290" s="109"/>
      <c r="BL290" s="109"/>
      <c r="BM290" s="109"/>
      <c r="BN290" s="109"/>
    </row>
    <row r="291" spans="1:66" s="110" customFormat="1" hidden="1" outlineLevel="1" x14ac:dyDescent="0.25">
      <c r="A291" s="26">
        <v>24</v>
      </c>
      <c r="B291" s="26"/>
      <c r="C291" s="114"/>
      <c r="D291" s="82"/>
      <c r="E291" s="152"/>
      <c r="F291" s="152"/>
      <c r="G291" s="83"/>
      <c r="H291" s="29"/>
      <c r="I291" s="28"/>
      <c r="J291" s="623"/>
      <c r="K291" s="408"/>
      <c r="L291" s="393"/>
      <c r="M291" s="303"/>
      <c r="N291" s="77"/>
      <c r="O291" s="77"/>
      <c r="P291" s="31"/>
      <c r="Q291" s="178"/>
      <c r="R291" s="178"/>
      <c r="S291" s="31"/>
      <c r="T291" s="77"/>
      <c r="U291" s="274">
        <f t="shared" si="120"/>
        <v>0</v>
      </c>
      <c r="V291" s="408"/>
      <c r="W291" s="31"/>
      <c r="X291" s="31"/>
      <c r="Y291" s="275">
        <f t="shared" si="116"/>
        <v>0</v>
      </c>
      <c r="Z291" s="31"/>
      <c r="AA291" s="31"/>
      <c r="AB291" s="31"/>
      <c r="AC291" s="32">
        <f t="shared" si="117"/>
        <v>0</v>
      </c>
      <c r="AD291" s="31"/>
      <c r="AE291" s="31"/>
      <c r="AF291" s="31"/>
      <c r="AG291" s="32">
        <f t="shared" si="118"/>
        <v>0</v>
      </c>
      <c r="AH291" s="75">
        <f t="shared" si="119"/>
        <v>0</v>
      </c>
      <c r="AI291" s="33">
        <f t="shared" si="114"/>
        <v>0</v>
      </c>
      <c r="AJ291" s="34">
        <f t="shared" si="113"/>
        <v>0</v>
      </c>
      <c r="AK291" s="109"/>
      <c r="AL291" s="109"/>
      <c r="AM291" s="109"/>
      <c r="AN291" s="109"/>
      <c r="AO291" s="109"/>
      <c r="AP291" s="109"/>
      <c r="AQ291" s="109"/>
      <c r="AR291" s="109"/>
      <c r="AS291" s="109"/>
      <c r="AT291" s="109"/>
      <c r="AU291" s="109"/>
      <c r="AV291" s="109"/>
      <c r="AW291" s="109"/>
      <c r="AX291" s="109"/>
      <c r="AY291" s="109"/>
      <c r="AZ291" s="109"/>
      <c r="BA291" s="109"/>
      <c r="BB291" s="109"/>
      <c r="BC291" s="109"/>
      <c r="BD291" s="109"/>
      <c r="BE291" s="109"/>
      <c r="BF291" s="109"/>
      <c r="BG291" s="109"/>
      <c r="BH291" s="109"/>
      <c r="BI291" s="109"/>
      <c r="BJ291" s="109"/>
      <c r="BK291" s="109"/>
      <c r="BL291" s="109"/>
      <c r="BM291" s="109"/>
      <c r="BN291" s="109"/>
    </row>
    <row r="292" spans="1:66" s="110" customFormat="1" hidden="1" outlineLevel="1" x14ac:dyDescent="0.25">
      <c r="A292" s="26">
        <v>25</v>
      </c>
      <c r="B292" s="26"/>
      <c r="C292" s="114"/>
      <c r="D292" s="82"/>
      <c r="E292" s="152"/>
      <c r="F292" s="152"/>
      <c r="G292" s="83"/>
      <c r="H292" s="29"/>
      <c r="I292" s="28"/>
      <c r="J292" s="623"/>
      <c r="K292" s="408"/>
      <c r="L292" s="393"/>
      <c r="M292" s="303"/>
      <c r="N292" s="77"/>
      <c r="O292" s="77"/>
      <c r="P292" s="31"/>
      <c r="Q292" s="178"/>
      <c r="R292" s="178"/>
      <c r="S292" s="31"/>
      <c r="T292" s="77"/>
      <c r="U292" s="274">
        <f t="shared" si="120"/>
        <v>0</v>
      </c>
      <c r="V292" s="408"/>
      <c r="W292" s="31"/>
      <c r="X292" s="31"/>
      <c r="Y292" s="275">
        <f t="shared" si="116"/>
        <v>0</v>
      </c>
      <c r="Z292" s="31"/>
      <c r="AA292" s="31"/>
      <c r="AB292" s="31"/>
      <c r="AC292" s="32">
        <f t="shared" si="117"/>
        <v>0</v>
      </c>
      <c r="AD292" s="31"/>
      <c r="AE292" s="31"/>
      <c r="AF292" s="31"/>
      <c r="AG292" s="32">
        <f t="shared" si="118"/>
        <v>0</v>
      </c>
      <c r="AH292" s="75">
        <f t="shared" si="119"/>
        <v>0</v>
      </c>
      <c r="AI292" s="33">
        <f t="shared" si="114"/>
        <v>0</v>
      </c>
      <c r="AJ292" s="34">
        <f t="shared" si="113"/>
        <v>0</v>
      </c>
      <c r="AK292" s="109"/>
      <c r="AL292" s="109"/>
      <c r="AM292" s="109"/>
      <c r="AN292" s="109"/>
      <c r="AO292" s="109"/>
      <c r="AP292" s="109"/>
      <c r="AQ292" s="109"/>
      <c r="AR292" s="109"/>
      <c r="AS292" s="109"/>
      <c r="AT292" s="109"/>
      <c r="AU292" s="109"/>
      <c r="AV292" s="109"/>
      <c r="AW292" s="109"/>
      <c r="AX292" s="109"/>
      <c r="AY292" s="109"/>
      <c r="AZ292" s="109"/>
      <c r="BA292" s="109"/>
      <c r="BB292" s="109"/>
      <c r="BC292" s="109"/>
      <c r="BD292" s="109"/>
      <c r="BE292" s="109"/>
      <c r="BF292" s="109"/>
      <c r="BG292" s="109"/>
      <c r="BH292" s="109"/>
      <c r="BI292" s="109"/>
      <c r="BJ292" s="109"/>
      <c r="BK292" s="109"/>
      <c r="BL292" s="109"/>
      <c r="BM292" s="109"/>
      <c r="BN292" s="109"/>
    </row>
    <row r="293" spans="1:66" s="110" customFormat="1" hidden="1" outlineLevel="1" x14ac:dyDescent="0.25">
      <c r="A293" s="26">
        <v>26</v>
      </c>
      <c r="B293" s="26"/>
      <c r="C293" s="114"/>
      <c r="D293" s="82"/>
      <c r="E293" s="152"/>
      <c r="F293" s="152"/>
      <c r="G293" s="83"/>
      <c r="H293" s="29"/>
      <c r="I293" s="28"/>
      <c r="J293" s="623"/>
      <c r="K293" s="408"/>
      <c r="L293" s="393"/>
      <c r="M293" s="303"/>
      <c r="N293" s="77"/>
      <c r="O293" s="77"/>
      <c r="P293" s="31"/>
      <c r="Q293" s="178"/>
      <c r="R293" s="178"/>
      <c r="S293" s="31"/>
      <c r="T293" s="77"/>
      <c r="U293" s="274">
        <f t="shared" si="120"/>
        <v>0</v>
      </c>
      <c r="V293" s="408"/>
      <c r="W293" s="31"/>
      <c r="X293" s="31"/>
      <c r="Y293" s="275">
        <f t="shared" si="116"/>
        <v>0</v>
      </c>
      <c r="Z293" s="31"/>
      <c r="AA293" s="31"/>
      <c r="AB293" s="31"/>
      <c r="AC293" s="32">
        <f t="shared" si="117"/>
        <v>0</v>
      </c>
      <c r="AD293" s="31"/>
      <c r="AE293" s="31"/>
      <c r="AF293" s="31"/>
      <c r="AG293" s="32">
        <f t="shared" si="118"/>
        <v>0</v>
      </c>
      <c r="AH293" s="75">
        <f t="shared" si="119"/>
        <v>0</v>
      </c>
      <c r="AI293" s="33">
        <f t="shared" si="114"/>
        <v>0</v>
      </c>
      <c r="AJ293" s="34">
        <f t="shared" si="113"/>
        <v>0</v>
      </c>
      <c r="AK293" s="109"/>
      <c r="AL293" s="109"/>
      <c r="AM293" s="109"/>
      <c r="AN293" s="109"/>
      <c r="AO293" s="109"/>
      <c r="AP293" s="109"/>
      <c r="AQ293" s="109"/>
      <c r="AR293" s="109"/>
      <c r="AS293" s="109"/>
      <c r="AT293" s="109"/>
      <c r="AU293" s="109"/>
      <c r="AV293" s="109"/>
      <c r="AW293" s="109"/>
      <c r="AX293" s="109"/>
      <c r="AY293" s="109"/>
      <c r="AZ293" s="109"/>
      <c r="BA293" s="109"/>
      <c r="BB293" s="109"/>
      <c r="BC293" s="109"/>
      <c r="BD293" s="109"/>
      <c r="BE293" s="109"/>
      <c r="BF293" s="109"/>
      <c r="BG293" s="109"/>
      <c r="BH293" s="109"/>
      <c r="BI293" s="109"/>
      <c r="BJ293" s="109"/>
      <c r="BK293" s="109"/>
      <c r="BL293" s="109"/>
      <c r="BM293" s="109"/>
      <c r="BN293" s="109"/>
    </row>
    <row r="294" spans="1:66" s="110" customFormat="1" hidden="1" outlineLevel="1" x14ac:dyDescent="0.25">
      <c r="A294" s="26">
        <v>27</v>
      </c>
      <c r="B294" s="26"/>
      <c r="C294" s="114"/>
      <c r="D294" s="82"/>
      <c r="E294" s="152"/>
      <c r="F294" s="152"/>
      <c r="G294" s="83"/>
      <c r="H294" s="29"/>
      <c r="I294" s="28"/>
      <c r="J294" s="623"/>
      <c r="K294" s="408"/>
      <c r="L294" s="393"/>
      <c r="M294" s="303"/>
      <c r="N294" s="77"/>
      <c r="O294" s="77"/>
      <c r="P294" s="31"/>
      <c r="Q294" s="178"/>
      <c r="R294" s="178"/>
      <c r="S294" s="31"/>
      <c r="T294" s="77"/>
      <c r="U294" s="274">
        <f t="shared" si="120"/>
        <v>0</v>
      </c>
      <c r="V294" s="408"/>
      <c r="W294" s="31"/>
      <c r="X294" s="31"/>
      <c r="Y294" s="275">
        <f t="shared" si="116"/>
        <v>0</v>
      </c>
      <c r="Z294" s="31"/>
      <c r="AA294" s="31"/>
      <c r="AB294" s="31"/>
      <c r="AC294" s="32">
        <f t="shared" si="117"/>
        <v>0</v>
      </c>
      <c r="AD294" s="31"/>
      <c r="AE294" s="31"/>
      <c r="AF294" s="31"/>
      <c r="AG294" s="32">
        <f t="shared" si="118"/>
        <v>0</v>
      </c>
      <c r="AH294" s="75">
        <f t="shared" si="119"/>
        <v>0</v>
      </c>
      <c r="AI294" s="33">
        <f t="shared" si="114"/>
        <v>0</v>
      </c>
      <c r="AJ294" s="34">
        <f t="shared" si="113"/>
        <v>0</v>
      </c>
      <c r="AK294" s="109"/>
      <c r="AL294" s="109"/>
      <c r="AM294" s="109"/>
      <c r="AN294" s="109"/>
      <c r="AO294" s="109"/>
      <c r="AP294" s="109"/>
      <c r="AQ294" s="109"/>
      <c r="AR294" s="109"/>
      <c r="AS294" s="109"/>
      <c r="AT294" s="109"/>
      <c r="AU294" s="109"/>
      <c r="AV294" s="109"/>
      <c r="AW294" s="109"/>
      <c r="AX294" s="109"/>
      <c r="AY294" s="109"/>
      <c r="AZ294" s="109"/>
      <c r="BA294" s="109"/>
      <c r="BB294" s="109"/>
      <c r="BC294" s="109"/>
      <c r="BD294" s="109"/>
      <c r="BE294" s="109"/>
      <c r="BF294" s="109"/>
      <c r="BG294" s="109"/>
      <c r="BH294" s="109"/>
      <c r="BI294" s="109"/>
      <c r="BJ294" s="109"/>
      <c r="BK294" s="109"/>
      <c r="BL294" s="109"/>
      <c r="BM294" s="109"/>
      <c r="BN294" s="109"/>
    </row>
    <row r="295" spans="1:66" s="110" customFormat="1" hidden="1" outlineLevel="1" x14ac:dyDescent="0.25">
      <c r="A295" s="26">
        <v>28</v>
      </c>
      <c r="B295" s="26"/>
      <c r="C295" s="114"/>
      <c r="D295" s="82"/>
      <c r="E295" s="152"/>
      <c r="F295" s="152"/>
      <c r="G295" s="83"/>
      <c r="H295" s="29"/>
      <c r="I295" s="28"/>
      <c r="J295" s="623"/>
      <c r="K295" s="408"/>
      <c r="L295" s="393"/>
      <c r="M295" s="303"/>
      <c r="N295" s="77"/>
      <c r="O295" s="77"/>
      <c r="P295" s="31"/>
      <c r="Q295" s="178"/>
      <c r="R295" s="178"/>
      <c r="S295" s="31"/>
      <c r="T295" s="77"/>
      <c r="U295" s="274">
        <f t="shared" si="120"/>
        <v>0</v>
      </c>
      <c r="V295" s="408"/>
      <c r="W295" s="31"/>
      <c r="X295" s="31"/>
      <c r="Y295" s="275">
        <f t="shared" si="116"/>
        <v>0</v>
      </c>
      <c r="Z295" s="31"/>
      <c r="AA295" s="31"/>
      <c r="AB295" s="31"/>
      <c r="AC295" s="32">
        <f t="shared" si="117"/>
        <v>0</v>
      </c>
      <c r="AD295" s="31"/>
      <c r="AE295" s="31"/>
      <c r="AF295" s="31"/>
      <c r="AG295" s="32">
        <f t="shared" si="118"/>
        <v>0</v>
      </c>
      <c r="AH295" s="75">
        <f t="shared" si="119"/>
        <v>0</v>
      </c>
      <c r="AI295" s="33">
        <f t="shared" si="114"/>
        <v>0</v>
      </c>
      <c r="AJ295" s="34">
        <f t="shared" si="113"/>
        <v>0</v>
      </c>
      <c r="AK295" s="109"/>
      <c r="AL295" s="109"/>
      <c r="AM295" s="109"/>
      <c r="AN295" s="109"/>
      <c r="AO295" s="109"/>
      <c r="AP295" s="109"/>
      <c r="AQ295" s="109"/>
      <c r="AR295" s="109"/>
      <c r="AS295" s="109"/>
      <c r="AT295" s="109"/>
      <c r="AU295" s="109"/>
      <c r="AV295" s="109"/>
      <c r="AW295" s="109"/>
      <c r="AX295" s="109"/>
      <c r="AY295" s="109"/>
      <c r="AZ295" s="109"/>
      <c r="BA295" s="109"/>
      <c r="BB295" s="109"/>
      <c r="BC295" s="109"/>
      <c r="BD295" s="109"/>
      <c r="BE295" s="109"/>
      <c r="BF295" s="109"/>
      <c r="BG295" s="109"/>
      <c r="BH295" s="109"/>
      <c r="BI295" s="109"/>
      <c r="BJ295" s="109"/>
      <c r="BK295" s="109"/>
      <c r="BL295" s="109"/>
      <c r="BM295" s="109"/>
      <c r="BN295" s="109"/>
    </row>
    <row r="296" spans="1:66" s="110" customFormat="1" hidden="1" outlineLevel="1" x14ac:dyDescent="0.25">
      <c r="A296" s="26">
        <v>29</v>
      </c>
      <c r="B296" s="26"/>
      <c r="C296" s="114"/>
      <c r="D296" s="82"/>
      <c r="E296" s="152"/>
      <c r="F296" s="152"/>
      <c r="G296" s="83"/>
      <c r="H296" s="29"/>
      <c r="I296" s="28"/>
      <c r="J296" s="623"/>
      <c r="K296" s="408"/>
      <c r="L296" s="393"/>
      <c r="M296" s="303"/>
      <c r="N296" s="77"/>
      <c r="O296" s="77"/>
      <c r="P296" s="31"/>
      <c r="Q296" s="178"/>
      <c r="R296" s="178"/>
      <c r="S296" s="31"/>
      <c r="T296" s="77"/>
      <c r="U296" s="274">
        <f t="shared" si="120"/>
        <v>0</v>
      </c>
      <c r="V296" s="408"/>
      <c r="W296" s="31"/>
      <c r="X296" s="31"/>
      <c r="Y296" s="275">
        <f t="shared" si="116"/>
        <v>0</v>
      </c>
      <c r="Z296" s="31"/>
      <c r="AA296" s="31"/>
      <c r="AB296" s="31"/>
      <c r="AC296" s="32">
        <f t="shared" si="117"/>
        <v>0</v>
      </c>
      <c r="AD296" s="31"/>
      <c r="AE296" s="31"/>
      <c r="AF296" s="31"/>
      <c r="AG296" s="32">
        <f t="shared" si="118"/>
        <v>0</v>
      </c>
      <c r="AH296" s="75">
        <f t="shared" si="119"/>
        <v>0</v>
      </c>
      <c r="AI296" s="33">
        <f t="shared" si="114"/>
        <v>0</v>
      </c>
      <c r="AJ296" s="34">
        <f t="shared" si="113"/>
        <v>0</v>
      </c>
      <c r="AK296" s="109"/>
      <c r="AL296" s="109"/>
      <c r="AM296" s="109"/>
      <c r="AN296" s="109"/>
      <c r="AO296" s="109"/>
      <c r="AP296" s="109"/>
      <c r="AQ296" s="109"/>
      <c r="AR296" s="109"/>
      <c r="AS296" s="109"/>
      <c r="AT296" s="109"/>
      <c r="AU296" s="109"/>
      <c r="AV296" s="109"/>
      <c r="AW296" s="109"/>
      <c r="AX296" s="109"/>
      <c r="AY296" s="109"/>
      <c r="AZ296" s="109"/>
      <c r="BA296" s="109"/>
      <c r="BB296" s="109"/>
      <c r="BC296" s="109"/>
      <c r="BD296" s="109"/>
      <c r="BE296" s="109"/>
      <c r="BF296" s="109"/>
      <c r="BG296" s="109"/>
      <c r="BH296" s="109"/>
      <c r="BI296" s="109"/>
      <c r="BJ296" s="109"/>
      <c r="BK296" s="109"/>
      <c r="BL296" s="109"/>
      <c r="BM296" s="109"/>
      <c r="BN296" s="109"/>
    </row>
    <row r="297" spans="1:66" s="110" customFormat="1" hidden="1" outlineLevel="1" x14ac:dyDescent="0.25">
      <c r="A297" s="26">
        <v>30</v>
      </c>
      <c r="B297" s="26"/>
      <c r="C297" s="114"/>
      <c r="D297" s="82"/>
      <c r="E297" s="152"/>
      <c r="F297" s="152"/>
      <c r="G297" s="83"/>
      <c r="H297" s="29"/>
      <c r="I297" s="28"/>
      <c r="J297" s="623"/>
      <c r="K297" s="408"/>
      <c r="L297" s="393"/>
      <c r="M297" s="303"/>
      <c r="N297" s="77"/>
      <c r="O297" s="77"/>
      <c r="P297" s="31"/>
      <c r="Q297" s="178"/>
      <c r="R297" s="178"/>
      <c r="S297" s="31"/>
      <c r="T297" s="77"/>
      <c r="U297" s="274">
        <f t="shared" si="120"/>
        <v>0</v>
      </c>
      <c r="V297" s="408"/>
      <c r="W297" s="31"/>
      <c r="X297" s="31"/>
      <c r="Y297" s="275">
        <f t="shared" si="116"/>
        <v>0</v>
      </c>
      <c r="Z297" s="31"/>
      <c r="AA297" s="31"/>
      <c r="AB297" s="31"/>
      <c r="AC297" s="32">
        <f t="shared" si="117"/>
        <v>0</v>
      </c>
      <c r="AD297" s="31"/>
      <c r="AE297" s="31"/>
      <c r="AF297" s="31"/>
      <c r="AG297" s="32">
        <f t="shared" si="118"/>
        <v>0</v>
      </c>
      <c r="AH297" s="75">
        <f t="shared" si="119"/>
        <v>0</v>
      </c>
      <c r="AI297" s="33">
        <f t="shared" si="114"/>
        <v>0</v>
      </c>
      <c r="AJ297" s="34">
        <f t="shared" si="113"/>
        <v>0</v>
      </c>
      <c r="AK297" s="109"/>
      <c r="AL297" s="109"/>
      <c r="AM297" s="109"/>
      <c r="AN297" s="109"/>
      <c r="AO297" s="109"/>
      <c r="AP297" s="109"/>
      <c r="AQ297" s="109"/>
      <c r="AR297" s="109"/>
      <c r="AS297" s="109"/>
      <c r="AT297" s="109"/>
      <c r="AU297" s="109"/>
      <c r="AV297" s="109"/>
      <c r="AW297" s="109"/>
      <c r="AX297" s="109"/>
      <c r="AY297" s="109"/>
      <c r="AZ297" s="109"/>
      <c r="BA297" s="109"/>
      <c r="BB297" s="109"/>
      <c r="BC297" s="109"/>
      <c r="BD297" s="109"/>
      <c r="BE297" s="109"/>
      <c r="BF297" s="109"/>
      <c r="BG297" s="109"/>
      <c r="BH297" s="109"/>
      <c r="BI297" s="109"/>
      <c r="BJ297" s="109"/>
      <c r="BK297" s="109"/>
      <c r="BL297" s="109"/>
      <c r="BM297" s="109"/>
      <c r="BN297" s="109"/>
    </row>
    <row r="298" spans="1:66" s="110" customFormat="1" hidden="1" outlineLevel="1" x14ac:dyDescent="0.25">
      <c r="A298" s="26">
        <v>31</v>
      </c>
      <c r="B298" s="26"/>
      <c r="C298" s="114"/>
      <c r="D298" s="82"/>
      <c r="E298" s="152"/>
      <c r="F298" s="152"/>
      <c r="G298" s="83"/>
      <c r="H298" s="37"/>
      <c r="I298" s="36"/>
      <c r="J298" s="623"/>
      <c r="K298" s="408"/>
      <c r="L298" s="393"/>
      <c r="M298" s="303"/>
      <c r="N298" s="77"/>
      <c r="O298" s="77"/>
      <c r="P298" s="31"/>
      <c r="Q298" s="409"/>
      <c r="R298" s="409"/>
      <c r="S298" s="31"/>
      <c r="T298" s="77"/>
      <c r="U298" s="274">
        <f t="shared" si="120"/>
        <v>0</v>
      </c>
      <c r="V298" s="32"/>
      <c r="W298" s="31"/>
      <c r="X298" s="31"/>
      <c r="Y298" s="275">
        <f t="shared" si="116"/>
        <v>0</v>
      </c>
      <c r="Z298" s="31"/>
      <c r="AA298" s="408"/>
      <c r="AB298" s="31"/>
      <c r="AC298" s="32">
        <f t="shared" ref="AC298:AC327" si="121">SUM(Z298:AB298)</f>
        <v>0</v>
      </c>
      <c r="AD298" s="31"/>
      <c r="AE298" s="31"/>
      <c r="AF298" s="31"/>
      <c r="AG298" s="32">
        <f t="shared" ref="AG298:AG327" si="122">SUM(AD298:AF298)</f>
        <v>0</v>
      </c>
      <c r="AH298" s="75">
        <f t="shared" ref="AH298:AH327" si="123">+U298+Y298+AC298+AG298</f>
        <v>0</v>
      </c>
      <c r="AI298" s="33">
        <f t="shared" si="114"/>
        <v>0</v>
      </c>
      <c r="AJ298" s="34">
        <f t="shared" ref="AJ298:AJ327" si="124">IF(ISERROR(AH298/$AH$784),"-",AH298/$AH$784)</f>
        <v>0</v>
      </c>
      <c r="AK298" s="109"/>
      <c r="AL298" s="109"/>
      <c r="AM298" s="109"/>
      <c r="AN298" s="109"/>
      <c r="AO298" s="109"/>
      <c r="AP298" s="109"/>
      <c r="AQ298" s="109"/>
      <c r="AR298" s="109"/>
      <c r="AS298" s="109"/>
      <c r="AT298" s="109"/>
      <c r="AU298" s="109"/>
      <c r="AV298" s="109"/>
      <c r="AW298" s="109"/>
      <c r="AX298" s="109"/>
      <c r="AY298" s="109"/>
      <c r="AZ298" s="109"/>
      <c r="BA298" s="109"/>
      <c r="BB298" s="109"/>
      <c r="BC298" s="109"/>
      <c r="BD298" s="109"/>
      <c r="BE298" s="109"/>
      <c r="BF298" s="109"/>
      <c r="BG298" s="109"/>
      <c r="BH298" s="109"/>
      <c r="BI298" s="109"/>
      <c r="BJ298" s="109"/>
      <c r="BK298" s="109"/>
      <c r="BL298" s="109"/>
      <c r="BM298" s="109"/>
      <c r="BN298" s="109"/>
    </row>
    <row r="299" spans="1:66" s="110" customFormat="1" hidden="1" outlineLevel="1" x14ac:dyDescent="0.25">
      <c r="A299" s="26">
        <v>32</v>
      </c>
      <c r="B299" s="26"/>
      <c r="C299" s="114"/>
      <c r="D299" s="82"/>
      <c r="E299" s="152"/>
      <c r="F299" s="152"/>
      <c r="G299" s="83"/>
      <c r="H299" s="37"/>
      <c r="I299" s="36"/>
      <c r="J299" s="623"/>
      <c r="K299" s="408"/>
      <c r="L299" s="393"/>
      <c r="M299" s="303"/>
      <c r="N299" s="77"/>
      <c r="O299" s="77"/>
      <c r="P299" s="31"/>
      <c r="Q299" s="409"/>
      <c r="R299" s="409"/>
      <c r="S299" s="31"/>
      <c r="T299" s="77"/>
      <c r="U299" s="274">
        <f t="shared" si="120"/>
        <v>0</v>
      </c>
      <c r="V299" s="32"/>
      <c r="W299" s="31"/>
      <c r="X299" s="31"/>
      <c r="Y299" s="275">
        <f t="shared" si="116"/>
        <v>0</v>
      </c>
      <c r="Z299" s="31"/>
      <c r="AA299" s="408"/>
      <c r="AB299" s="31"/>
      <c r="AC299" s="32">
        <f t="shared" si="121"/>
        <v>0</v>
      </c>
      <c r="AD299" s="31"/>
      <c r="AE299" s="31"/>
      <c r="AF299" s="31"/>
      <c r="AG299" s="32">
        <f t="shared" si="122"/>
        <v>0</v>
      </c>
      <c r="AH299" s="75">
        <f t="shared" si="123"/>
        <v>0</v>
      </c>
      <c r="AI299" s="33">
        <f t="shared" si="114"/>
        <v>0</v>
      </c>
      <c r="AJ299" s="34">
        <f t="shared" si="124"/>
        <v>0</v>
      </c>
      <c r="AK299" s="109"/>
      <c r="AL299" s="109"/>
      <c r="AM299" s="109"/>
      <c r="AN299" s="109"/>
      <c r="AO299" s="109"/>
      <c r="AP299" s="109"/>
      <c r="AQ299" s="109"/>
      <c r="AR299" s="109"/>
      <c r="AS299" s="109"/>
      <c r="AT299" s="109"/>
      <c r="AU299" s="109"/>
      <c r="AV299" s="109"/>
      <c r="AW299" s="109"/>
      <c r="AX299" s="109"/>
      <c r="AY299" s="109"/>
      <c r="AZ299" s="109"/>
      <c r="BA299" s="109"/>
      <c r="BB299" s="109"/>
      <c r="BC299" s="109"/>
      <c r="BD299" s="109"/>
      <c r="BE299" s="109"/>
      <c r="BF299" s="109"/>
      <c r="BG299" s="109"/>
      <c r="BH299" s="109"/>
      <c r="BI299" s="109"/>
      <c r="BJ299" s="109"/>
      <c r="BK299" s="109"/>
      <c r="BL299" s="109"/>
      <c r="BM299" s="109"/>
      <c r="BN299" s="109"/>
    </row>
    <row r="300" spans="1:66" s="110" customFormat="1" hidden="1" outlineLevel="1" x14ac:dyDescent="0.25">
      <c r="A300" s="26">
        <v>33</v>
      </c>
      <c r="B300" s="26"/>
      <c r="C300" s="114"/>
      <c r="D300" s="82"/>
      <c r="E300" s="152"/>
      <c r="F300" s="152"/>
      <c r="G300" s="83"/>
      <c r="H300" s="37"/>
      <c r="I300" s="36"/>
      <c r="J300" s="623"/>
      <c r="K300" s="408"/>
      <c r="L300" s="393"/>
      <c r="M300" s="303"/>
      <c r="N300" s="77"/>
      <c r="O300" s="77"/>
      <c r="P300" s="31"/>
      <c r="Q300" s="409"/>
      <c r="R300" s="409"/>
      <c r="S300" s="31"/>
      <c r="T300" s="77"/>
      <c r="U300" s="274">
        <f t="shared" si="120"/>
        <v>0</v>
      </c>
      <c r="V300" s="32"/>
      <c r="W300" s="31"/>
      <c r="X300" s="31"/>
      <c r="Y300" s="275">
        <f t="shared" si="116"/>
        <v>0</v>
      </c>
      <c r="Z300" s="31"/>
      <c r="AA300" s="408"/>
      <c r="AB300" s="31"/>
      <c r="AC300" s="32">
        <f t="shared" si="121"/>
        <v>0</v>
      </c>
      <c r="AD300" s="31"/>
      <c r="AE300" s="31"/>
      <c r="AF300" s="31"/>
      <c r="AG300" s="32">
        <f t="shared" si="122"/>
        <v>0</v>
      </c>
      <c r="AH300" s="75">
        <f t="shared" si="123"/>
        <v>0</v>
      </c>
      <c r="AI300" s="33">
        <f t="shared" si="114"/>
        <v>0</v>
      </c>
      <c r="AJ300" s="34">
        <f t="shared" si="124"/>
        <v>0</v>
      </c>
      <c r="AK300" s="109"/>
      <c r="AL300" s="109"/>
      <c r="AM300" s="109"/>
      <c r="AN300" s="109"/>
      <c r="AO300" s="109"/>
      <c r="AP300" s="109"/>
      <c r="AQ300" s="109"/>
      <c r="AR300" s="109"/>
      <c r="AS300" s="109"/>
      <c r="AT300" s="109"/>
      <c r="AU300" s="109"/>
      <c r="AV300" s="109"/>
      <c r="AW300" s="109"/>
      <c r="AX300" s="109"/>
      <c r="AY300" s="109"/>
      <c r="AZ300" s="109"/>
      <c r="BA300" s="109"/>
      <c r="BB300" s="109"/>
      <c r="BC300" s="109"/>
      <c r="BD300" s="109"/>
      <c r="BE300" s="109"/>
      <c r="BF300" s="109"/>
      <c r="BG300" s="109"/>
      <c r="BH300" s="109"/>
      <c r="BI300" s="109"/>
      <c r="BJ300" s="109"/>
      <c r="BK300" s="109"/>
      <c r="BL300" s="109"/>
      <c r="BM300" s="109"/>
      <c r="BN300" s="109"/>
    </row>
    <row r="301" spans="1:66" s="110" customFormat="1" hidden="1" outlineLevel="1" x14ac:dyDescent="0.25">
      <c r="A301" s="26">
        <v>34</v>
      </c>
      <c r="B301" s="26"/>
      <c r="C301" s="114"/>
      <c r="D301" s="82"/>
      <c r="E301" s="152"/>
      <c r="F301" s="152"/>
      <c r="G301" s="83"/>
      <c r="H301" s="37"/>
      <c r="I301" s="36"/>
      <c r="J301" s="623"/>
      <c r="K301" s="408"/>
      <c r="L301" s="393"/>
      <c r="M301" s="303"/>
      <c r="N301" s="77"/>
      <c r="O301" s="77"/>
      <c r="P301" s="31"/>
      <c r="Q301" s="409"/>
      <c r="R301" s="409"/>
      <c r="S301" s="31"/>
      <c r="T301" s="77"/>
      <c r="U301" s="274">
        <f t="shared" si="120"/>
        <v>0</v>
      </c>
      <c r="V301" s="32"/>
      <c r="W301" s="31"/>
      <c r="X301" s="31"/>
      <c r="Y301" s="275">
        <f t="shared" si="116"/>
        <v>0</v>
      </c>
      <c r="Z301" s="31"/>
      <c r="AA301" s="408"/>
      <c r="AB301" s="31"/>
      <c r="AC301" s="32">
        <f t="shared" si="121"/>
        <v>0</v>
      </c>
      <c r="AD301" s="31"/>
      <c r="AE301" s="31"/>
      <c r="AF301" s="31"/>
      <c r="AG301" s="32">
        <f t="shared" si="122"/>
        <v>0</v>
      </c>
      <c r="AH301" s="75">
        <f t="shared" si="123"/>
        <v>0</v>
      </c>
      <c r="AI301" s="33">
        <f t="shared" si="114"/>
        <v>0</v>
      </c>
      <c r="AJ301" s="34">
        <f t="shared" si="124"/>
        <v>0</v>
      </c>
      <c r="AK301" s="109"/>
      <c r="AL301" s="109"/>
      <c r="AM301" s="109"/>
      <c r="AN301" s="109"/>
      <c r="AO301" s="109"/>
      <c r="AP301" s="109"/>
      <c r="AQ301" s="109"/>
      <c r="AR301" s="109"/>
      <c r="AS301" s="109"/>
      <c r="AT301" s="109"/>
      <c r="AU301" s="109"/>
      <c r="AV301" s="109"/>
      <c r="AW301" s="109"/>
      <c r="AX301" s="109"/>
      <c r="AY301" s="109"/>
      <c r="AZ301" s="109"/>
      <c r="BA301" s="109"/>
      <c r="BB301" s="109"/>
      <c r="BC301" s="109"/>
      <c r="BD301" s="109"/>
      <c r="BE301" s="109"/>
      <c r="BF301" s="109"/>
      <c r="BG301" s="109"/>
      <c r="BH301" s="109"/>
      <c r="BI301" s="109"/>
      <c r="BJ301" s="109"/>
      <c r="BK301" s="109"/>
      <c r="BL301" s="109"/>
      <c r="BM301" s="109"/>
      <c r="BN301" s="109"/>
    </row>
    <row r="302" spans="1:66" s="110" customFormat="1" hidden="1" outlineLevel="1" x14ac:dyDescent="0.25">
      <c r="A302" s="26">
        <v>35</v>
      </c>
      <c r="B302" s="26"/>
      <c r="C302" s="114"/>
      <c r="D302" s="82"/>
      <c r="E302" s="152"/>
      <c r="F302" s="152"/>
      <c r="G302" s="83"/>
      <c r="H302" s="37"/>
      <c r="I302" s="36"/>
      <c r="J302" s="623"/>
      <c r="K302" s="408"/>
      <c r="L302" s="393"/>
      <c r="M302" s="303"/>
      <c r="N302" s="77"/>
      <c r="O302" s="77"/>
      <c r="P302" s="31"/>
      <c r="Q302" s="409"/>
      <c r="R302" s="409"/>
      <c r="S302" s="31"/>
      <c r="T302" s="77"/>
      <c r="U302" s="274">
        <f t="shared" si="120"/>
        <v>0</v>
      </c>
      <c r="V302" s="32"/>
      <c r="W302" s="31"/>
      <c r="X302" s="31"/>
      <c r="Y302" s="275">
        <f t="shared" si="116"/>
        <v>0</v>
      </c>
      <c r="Z302" s="31"/>
      <c r="AA302" s="408"/>
      <c r="AB302" s="31"/>
      <c r="AC302" s="32">
        <f t="shared" si="121"/>
        <v>0</v>
      </c>
      <c r="AD302" s="31"/>
      <c r="AE302" s="31"/>
      <c r="AF302" s="31"/>
      <c r="AG302" s="32">
        <f t="shared" si="122"/>
        <v>0</v>
      </c>
      <c r="AH302" s="75">
        <f t="shared" si="123"/>
        <v>0</v>
      </c>
      <c r="AI302" s="33">
        <f t="shared" si="114"/>
        <v>0</v>
      </c>
      <c r="AJ302" s="34">
        <f t="shared" si="124"/>
        <v>0</v>
      </c>
      <c r="AK302" s="109"/>
      <c r="AL302" s="109"/>
      <c r="AM302" s="109"/>
      <c r="AN302" s="109"/>
      <c r="AO302" s="109"/>
      <c r="AP302" s="109"/>
      <c r="AQ302" s="109"/>
      <c r="AR302" s="109"/>
      <c r="AS302" s="109"/>
      <c r="AT302" s="109"/>
      <c r="AU302" s="109"/>
      <c r="AV302" s="109"/>
      <c r="AW302" s="109"/>
      <c r="AX302" s="109"/>
      <c r="AY302" s="109"/>
      <c r="AZ302" s="109"/>
      <c r="BA302" s="109"/>
      <c r="BB302" s="109"/>
      <c r="BC302" s="109"/>
      <c r="BD302" s="109"/>
      <c r="BE302" s="109"/>
      <c r="BF302" s="109"/>
      <c r="BG302" s="109"/>
      <c r="BH302" s="109"/>
      <c r="BI302" s="109"/>
      <c r="BJ302" s="109"/>
      <c r="BK302" s="109"/>
      <c r="BL302" s="109"/>
      <c r="BM302" s="109"/>
      <c r="BN302" s="109"/>
    </row>
    <row r="303" spans="1:66" s="110" customFormat="1" hidden="1" outlineLevel="1" x14ac:dyDescent="0.25">
      <c r="A303" s="26">
        <v>36</v>
      </c>
      <c r="B303" s="26"/>
      <c r="C303" s="114"/>
      <c r="D303" s="82"/>
      <c r="E303" s="152"/>
      <c r="F303" s="152"/>
      <c r="G303" s="83"/>
      <c r="H303" s="37"/>
      <c r="I303" s="36"/>
      <c r="J303" s="623"/>
      <c r="K303" s="408"/>
      <c r="L303" s="393"/>
      <c r="M303" s="303"/>
      <c r="N303" s="77"/>
      <c r="O303" s="77"/>
      <c r="P303" s="31"/>
      <c r="Q303" s="409"/>
      <c r="R303" s="409"/>
      <c r="S303" s="31"/>
      <c r="T303" s="77"/>
      <c r="U303" s="274">
        <f t="shared" si="120"/>
        <v>0</v>
      </c>
      <c r="V303" s="32"/>
      <c r="W303" s="31"/>
      <c r="X303" s="31"/>
      <c r="Y303" s="275">
        <f t="shared" si="116"/>
        <v>0</v>
      </c>
      <c r="Z303" s="31"/>
      <c r="AA303" s="408"/>
      <c r="AB303" s="31"/>
      <c r="AC303" s="32">
        <f t="shared" si="121"/>
        <v>0</v>
      </c>
      <c r="AD303" s="31"/>
      <c r="AE303" s="31"/>
      <c r="AF303" s="31"/>
      <c r="AG303" s="32">
        <f t="shared" si="122"/>
        <v>0</v>
      </c>
      <c r="AH303" s="75">
        <f t="shared" si="123"/>
        <v>0</v>
      </c>
      <c r="AI303" s="33">
        <f t="shared" si="114"/>
        <v>0</v>
      </c>
      <c r="AJ303" s="34">
        <f t="shared" si="124"/>
        <v>0</v>
      </c>
      <c r="AK303" s="109"/>
      <c r="AL303" s="109"/>
      <c r="AM303" s="109"/>
      <c r="AN303" s="109"/>
      <c r="AO303" s="109"/>
      <c r="AP303" s="109"/>
      <c r="AQ303" s="109"/>
      <c r="AR303" s="109"/>
      <c r="AS303" s="109"/>
      <c r="AT303" s="109"/>
      <c r="AU303" s="109"/>
      <c r="AV303" s="109"/>
      <c r="AW303" s="109"/>
      <c r="AX303" s="109"/>
      <c r="AY303" s="109"/>
      <c r="AZ303" s="109"/>
      <c r="BA303" s="109"/>
      <c r="BB303" s="109"/>
      <c r="BC303" s="109"/>
      <c r="BD303" s="109"/>
      <c r="BE303" s="109"/>
      <c r="BF303" s="109"/>
      <c r="BG303" s="109"/>
      <c r="BH303" s="109"/>
      <c r="BI303" s="109"/>
      <c r="BJ303" s="109"/>
      <c r="BK303" s="109"/>
      <c r="BL303" s="109"/>
      <c r="BM303" s="109"/>
      <c r="BN303" s="109"/>
    </row>
    <row r="304" spans="1:66" s="110" customFormat="1" hidden="1" outlineLevel="1" x14ac:dyDescent="0.25">
      <c r="A304" s="26">
        <v>37</v>
      </c>
      <c r="B304" s="26"/>
      <c r="C304" s="114"/>
      <c r="D304" s="82"/>
      <c r="E304" s="152"/>
      <c r="F304" s="152"/>
      <c r="G304" s="83"/>
      <c r="H304" s="37"/>
      <c r="I304" s="36"/>
      <c r="J304" s="623"/>
      <c r="K304" s="408"/>
      <c r="L304" s="393"/>
      <c r="M304" s="303"/>
      <c r="N304" s="77"/>
      <c r="O304" s="77"/>
      <c r="P304" s="31"/>
      <c r="Q304" s="409"/>
      <c r="R304" s="409"/>
      <c r="S304" s="31"/>
      <c r="T304" s="77"/>
      <c r="U304" s="274">
        <f t="shared" si="120"/>
        <v>0</v>
      </c>
      <c r="V304" s="32"/>
      <c r="W304" s="31"/>
      <c r="X304" s="31"/>
      <c r="Y304" s="275">
        <f t="shared" si="116"/>
        <v>0</v>
      </c>
      <c r="Z304" s="31"/>
      <c r="AA304" s="408"/>
      <c r="AB304" s="31"/>
      <c r="AC304" s="32">
        <f t="shared" si="121"/>
        <v>0</v>
      </c>
      <c r="AD304" s="31"/>
      <c r="AE304" s="31"/>
      <c r="AF304" s="31"/>
      <c r="AG304" s="32">
        <f t="shared" si="122"/>
        <v>0</v>
      </c>
      <c r="AH304" s="75">
        <f t="shared" si="123"/>
        <v>0</v>
      </c>
      <c r="AI304" s="33">
        <f t="shared" si="114"/>
        <v>0</v>
      </c>
      <c r="AJ304" s="34">
        <f t="shared" si="124"/>
        <v>0</v>
      </c>
      <c r="AK304" s="109"/>
      <c r="AL304" s="109"/>
      <c r="AM304" s="109"/>
      <c r="AN304" s="109"/>
      <c r="AO304" s="109"/>
      <c r="AP304" s="109"/>
      <c r="AQ304" s="109"/>
      <c r="AR304" s="109"/>
      <c r="AS304" s="109"/>
      <c r="AT304" s="109"/>
      <c r="AU304" s="109"/>
      <c r="AV304" s="109"/>
      <c r="AW304" s="109"/>
      <c r="AX304" s="109"/>
      <c r="AY304" s="109"/>
      <c r="AZ304" s="109"/>
      <c r="BA304" s="109"/>
      <c r="BB304" s="109"/>
      <c r="BC304" s="109"/>
      <c r="BD304" s="109"/>
      <c r="BE304" s="109"/>
      <c r="BF304" s="109"/>
      <c r="BG304" s="109"/>
      <c r="BH304" s="109"/>
      <c r="BI304" s="109"/>
      <c r="BJ304" s="109"/>
      <c r="BK304" s="109"/>
      <c r="BL304" s="109"/>
      <c r="BM304" s="109"/>
      <c r="BN304" s="109"/>
    </row>
    <row r="305" spans="1:66" s="110" customFormat="1" hidden="1" outlineLevel="1" x14ac:dyDescent="0.25">
      <c r="A305" s="26">
        <v>38</v>
      </c>
      <c r="B305" s="26"/>
      <c r="C305" s="114"/>
      <c r="D305" s="82"/>
      <c r="E305" s="152"/>
      <c r="F305" s="152"/>
      <c r="G305" s="83"/>
      <c r="H305" s="37"/>
      <c r="I305" s="36"/>
      <c r="J305" s="623"/>
      <c r="K305" s="408"/>
      <c r="L305" s="393"/>
      <c r="M305" s="303"/>
      <c r="N305" s="77"/>
      <c r="O305" s="77"/>
      <c r="P305" s="31"/>
      <c r="Q305" s="409"/>
      <c r="R305" s="409"/>
      <c r="S305" s="31"/>
      <c r="T305" s="77"/>
      <c r="U305" s="274">
        <f t="shared" si="120"/>
        <v>0</v>
      </c>
      <c r="V305" s="32"/>
      <c r="W305" s="31"/>
      <c r="X305" s="31"/>
      <c r="Y305" s="275">
        <f t="shared" si="116"/>
        <v>0</v>
      </c>
      <c r="Z305" s="31"/>
      <c r="AA305" s="408"/>
      <c r="AB305" s="31"/>
      <c r="AC305" s="32">
        <f t="shared" si="121"/>
        <v>0</v>
      </c>
      <c r="AD305" s="31"/>
      <c r="AE305" s="31"/>
      <c r="AF305" s="31"/>
      <c r="AG305" s="32">
        <f t="shared" si="122"/>
        <v>0</v>
      </c>
      <c r="AH305" s="75">
        <f t="shared" si="123"/>
        <v>0</v>
      </c>
      <c r="AI305" s="33">
        <f t="shared" si="114"/>
        <v>0</v>
      </c>
      <c r="AJ305" s="34">
        <f t="shared" si="124"/>
        <v>0</v>
      </c>
      <c r="AK305" s="109"/>
      <c r="AL305" s="109"/>
      <c r="AM305" s="109"/>
      <c r="AN305" s="109"/>
      <c r="AO305" s="109"/>
      <c r="AP305" s="109"/>
      <c r="AQ305" s="109"/>
      <c r="AR305" s="109"/>
      <c r="AS305" s="109"/>
      <c r="AT305" s="109"/>
      <c r="AU305" s="109"/>
      <c r="AV305" s="109"/>
      <c r="AW305" s="109"/>
      <c r="AX305" s="109"/>
      <c r="AY305" s="109"/>
      <c r="AZ305" s="109"/>
      <c r="BA305" s="109"/>
      <c r="BB305" s="109"/>
      <c r="BC305" s="109"/>
      <c r="BD305" s="109"/>
      <c r="BE305" s="109"/>
      <c r="BF305" s="109"/>
      <c r="BG305" s="109"/>
      <c r="BH305" s="109"/>
      <c r="BI305" s="109"/>
      <c r="BJ305" s="109"/>
      <c r="BK305" s="109"/>
      <c r="BL305" s="109"/>
      <c r="BM305" s="109"/>
      <c r="BN305" s="109"/>
    </row>
    <row r="306" spans="1:66" s="110" customFormat="1" hidden="1" outlineLevel="1" x14ac:dyDescent="0.25">
      <c r="A306" s="26">
        <v>39</v>
      </c>
      <c r="B306" s="26"/>
      <c r="C306" s="114"/>
      <c r="D306" s="82"/>
      <c r="E306" s="152"/>
      <c r="F306" s="152"/>
      <c r="G306" s="83"/>
      <c r="H306" s="37"/>
      <c r="I306" s="36"/>
      <c r="J306" s="623"/>
      <c r="K306" s="408"/>
      <c r="L306" s="393"/>
      <c r="M306" s="303"/>
      <c r="N306" s="77"/>
      <c r="O306" s="77"/>
      <c r="P306" s="31"/>
      <c r="Q306" s="409"/>
      <c r="R306" s="409"/>
      <c r="S306" s="31"/>
      <c r="T306" s="77"/>
      <c r="U306" s="274">
        <f t="shared" si="120"/>
        <v>0</v>
      </c>
      <c r="V306" s="32"/>
      <c r="W306" s="31"/>
      <c r="X306" s="31"/>
      <c r="Y306" s="275">
        <f t="shared" si="116"/>
        <v>0</v>
      </c>
      <c r="Z306" s="31"/>
      <c r="AA306" s="408"/>
      <c r="AB306" s="31"/>
      <c r="AC306" s="32">
        <f t="shared" si="121"/>
        <v>0</v>
      </c>
      <c r="AD306" s="31"/>
      <c r="AE306" s="31"/>
      <c r="AF306" s="31"/>
      <c r="AG306" s="32">
        <f t="shared" si="122"/>
        <v>0</v>
      </c>
      <c r="AH306" s="75">
        <f t="shared" si="123"/>
        <v>0</v>
      </c>
      <c r="AI306" s="33">
        <f t="shared" si="114"/>
        <v>0</v>
      </c>
      <c r="AJ306" s="34">
        <f t="shared" si="124"/>
        <v>0</v>
      </c>
      <c r="AK306" s="109"/>
      <c r="AL306" s="109"/>
      <c r="AM306" s="109"/>
      <c r="AN306" s="109"/>
      <c r="AO306" s="109"/>
      <c r="AP306" s="109"/>
      <c r="AQ306" s="109"/>
      <c r="AR306" s="109"/>
      <c r="AS306" s="109"/>
      <c r="AT306" s="109"/>
      <c r="AU306" s="109"/>
      <c r="AV306" s="109"/>
      <c r="AW306" s="109"/>
      <c r="AX306" s="109"/>
      <c r="AY306" s="109"/>
      <c r="AZ306" s="109"/>
      <c r="BA306" s="109"/>
      <c r="BB306" s="109"/>
      <c r="BC306" s="109"/>
      <c r="BD306" s="109"/>
      <c r="BE306" s="109"/>
      <c r="BF306" s="109"/>
      <c r="BG306" s="109"/>
      <c r="BH306" s="109"/>
      <c r="BI306" s="109"/>
      <c r="BJ306" s="109"/>
      <c r="BK306" s="109"/>
      <c r="BL306" s="109"/>
      <c r="BM306" s="109"/>
      <c r="BN306" s="109"/>
    </row>
    <row r="307" spans="1:66" s="110" customFormat="1" hidden="1" outlineLevel="1" x14ac:dyDescent="0.25">
      <c r="A307" s="26">
        <v>40</v>
      </c>
      <c r="B307" s="26"/>
      <c r="C307" s="114"/>
      <c r="D307" s="82"/>
      <c r="E307" s="152"/>
      <c r="F307" s="152"/>
      <c r="G307" s="83"/>
      <c r="H307" s="37"/>
      <c r="I307" s="36"/>
      <c r="J307" s="623"/>
      <c r="K307" s="408"/>
      <c r="L307" s="393"/>
      <c r="M307" s="303"/>
      <c r="N307" s="77"/>
      <c r="O307" s="77"/>
      <c r="P307" s="31"/>
      <c r="Q307" s="409"/>
      <c r="R307" s="409"/>
      <c r="S307" s="31"/>
      <c r="T307" s="77"/>
      <c r="U307" s="274">
        <f t="shared" si="120"/>
        <v>0</v>
      </c>
      <c r="V307" s="32"/>
      <c r="W307" s="31"/>
      <c r="X307" s="31"/>
      <c r="Y307" s="275">
        <f t="shared" si="116"/>
        <v>0</v>
      </c>
      <c r="Z307" s="31"/>
      <c r="AA307" s="408"/>
      <c r="AB307" s="31"/>
      <c r="AC307" s="32">
        <f t="shared" si="121"/>
        <v>0</v>
      </c>
      <c r="AD307" s="31"/>
      <c r="AE307" s="31"/>
      <c r="AF307" s="31"/>
      <c r="AG307" s="32">
        <f t="shared" si="122"/>
        <v>0</v>
      </c>
      <c r="AH307" s="75">
        <f t="shared" si="123"/>
        <v>0</v>
      </c>
      <c r="AI307" s="33">
        <f t="shared" si="114"/>
        <v>0</v>
      </c>
      <c r="AJ307" s="34">
        <f t="shared" si="124"/>
        <v>0</v>
      </c>
      <c r="AK307" s="109"/>
      <c r="AL307" s="109"/>
      <c r="AM307" s="109"/>
      <c r="AN307" s="109"/>
      <c r="AO307" s="109"/>
      <c r="AP307" s="109"/>
      <c r="AQ307" s="109"/>
      <c r="AR307" s="109"/>
      <c r="AS307" s="109"/>
      <c r="AT307" s="109"/>
      <c r="AU307" s="109"/>
      <c r="AV307" s="109"/>
      <c r="AW307" s="109"/>
      <c r="AX307" s="109"/>
      <c r="AY307" s="109"/>
      <c r="AZ307" s="109"/>
      <c r="BA307" s="109"/>
      <c r="BB307" s="109"/>
      <c r="BC307" s="109"/>
      <c r="BD307" s="109"/>
      <c r="BE307" s="109"/>
      <c r="BF307" s="109"/>
      <c r="BG307" s="109"/>
      <c r="BH307" s="109"/>
      <c r="BI307" s="109"/>
      <c r="BJ307" s="109"/>
      <c r="BK307" s="109"/>
      <c r="BL307" s="109"/>
      <c r="BM307" s="109"/>
      <c r="BN307" s="109"/>
    </row>
    <row r="308" spans="1:66" s="110" customFormat="1" hidden="1" outlineLevel="1" x14ac:dyDescent="0.25">
      <c r="A308" s="26">
        <v>41</v>
      </c>
      <c r="B308" s="26"/>
      <c r="C308" s="114"/>
      <c r="D308" s="82"/>
      <c r="E308" s="152"/>
      <c r="F308" s="152"/>
      <c r="G308" s="83"/>
      <c r="H308" s="37"/>
      <c r="I308" s="36"/>
      <c r="J308" s="623"/>
      <c r="K308" s="408"/>
      <c r="L308" s="393"/>
      <c r="M308" s="303"/>
      <c r="N308" s="77"/>
      <c r="O308" s="77"/>
      <c r="P308" s="31"/>
      <c r="Q308" s="409"/>
      <c r="R308" s="409"/>
      <c r="S308" s="31"/>
      <c r="T308" s="77"/>
      <c r="U308" s="274">
        <f t="shared" si="120"/>
        <v>0</v>
      </c>
      <c r="V308" s="32"/>
      <c r="W308" s="31"/>
      <c r="X308" s="31"/>
      <c r="Y308" s="275">
        <f t="shared" si="116"/>
        <v>0</v>
      </c>
      <c r="Z308" s="31"/>
      <c r="AA308" s="408"/>
      <c r="AB308" s="31"/>
      <c r="AC308" s="32">
        <f t="shared" si="121"/>
        <v>0</v>
      </c>
      <c r="AD308" s="31"/>
      <c r="AE308" s="31"/>
      <c r="AF308" s="31"/>
      <c r="AG308" s="32">
        <f t="shared" si="122"/>
        <v>0</v>
      </c>
      <c r="AH308" s="75">
        <f t="shared" si="123"/>
        <v>0</v>
      </c>
      <c r="AI308" s="33">
        <f t="shared" si="114"/>
        <v>0</v>
      </c>
      <c r="AJ308" s="34">
        <f t="shared" si="124"/>
        <v>0</v>
      </c>
      <c r="AK308" s="109"/>
      <c r="AL308" s="109"/>
      <c r="AM308" s="109"/>
      <c r="AN308" s="109"/>
      <c r="AO308" s="109"/>
      <c r="AP308" s="109"/>
      <c r="AQ308" s="109"/>
      <c r="AR308" s="109"/>
      <c r="AS308" s="109"/>
      <c r="AT308" s="109"/>
      <c r="AU308" s="109"/>
      <c r="AV308" s="109"/>
      <c r="AW308" s="109"/>
      <c r="AX308" s="109"/>
      <c r="AY308" s="109"/>
      <c r="AZ308" s="109"/>
      <c r="BA308" s="109"/>
      <c r="BB308" s="109"/>
      <c r="BC308" s="109"/>
      <c r="BD308" s="109"/>
      <c r="BE308" s="109"/>
      <c r="BF308" s="109"/>
      <c r="BG308" s="109"/>
      <c r="BH308" s="109"/>
      <c r="BI308" s="109"/>
      <c r="BJ308" s="109"/>
      <c r="BK308" s="109"/>
      <c r="BL308" s="109"/>
      <c r="BM308" s="109"/>
      <c r="BN308" s="109"/>
    </row>
    <row r="309" spans="1:66" s="110" customFormat="1" hidden="1" outlineLevel="1" x14ac:dyDescent="0.25">
      <c r="A309" s="26">
        <v>42</v>
      </c>
      <c r="B309" s="26"/>
      <c r="C309" s="114"/>
      <c r="D309" s="82"/>
      <c r="E309" s="152"/>
      <c r="F309" s="152"/>
      <c r="G309" s="83"/>
      <c r="H309" s="37"/>
      <c r="I309" s="36"/>
      <c r="J309" s="623"/>
      <c r="K309" s="408"/>
      <c r="L309" s="393"/>
      <c r="M309" s="303"/>
      <c r="N309" s="77"/>
      <c r="O309" s="77"/>
      <c r="P309" s="31"/>
      <c r="Q309" s="409"/>
      <c r="R309" s="409"/>
      <c r="S309" s="31"/>
      <c r="T309" s="77"/>
      <c r="U309" s="274">
        <f t="shared" si="120"/>
        <v>0</v>
      </c>
      <c r="V309" s="32"/>
      <c r="W309" s="31"/>
      <c r="X309" s="31"/>
      <c r="Y309" s="275">
        <f t="shared" si="116"/>
        <v>0</v>
      </c>
      <c r="Z309" s="31"/>
      <c r="AA309" s="408"/>
      <c r="AB309" s="31"/>
      <c r="AC309" s="32">
        <f t="shared" si="121"/>
        <v>0</v>
      </c>
      <c r="AD309" s="31"/>
      <c r="AE309" s="31"/>
      <c r="AF309" s="31"/>
      <c r="AG309" s="32">
        <f t="shared" si="122"/>
        <v>0</v>
      </c>
      <c r="AH309" s="75">
        <f t="shared" si="123"/>
        <v>0</v>
      </c>
      <c r="AI309" s="33">
        <f t="shared" si="114"/>
        <v>0</v>
      </c>
      <c r="AJ309" s="34">
        <f t="shared" si="124"/>
        <v>0</v>
      </c>
      <c r="AK309" s="109"/>
      <c r="AL309" s="109"/>
      <c r="AM309" s="109"/>
      <c r="AN309" s="109"/>
      <c r="AO309" s="109"/>
      <c r="AP309" s="109"/>
      <c r="AQ309" s="109"/>
      <c r="AR309" s="109"/>
      <c r="AS309" s="109"/>
      <c r="AT309" s="109"/>
      <c r="AU309" s="109"/>
      <c r="AV309" s="109"/>
      <c r="AW309" s="109"/>
      <c r="AX309" s="109"/>
      <c r="AY309" s="109"/>
      <c r="AZ309" s="109"/>
      <c r="BA309" s="109"/>
      <c r="BB309" s="109"/>
      <c r="BC309" s="109"/>
      <c r="BD309" s="109"/>
      <c r="BE309" s="109"/>
      <c r="BF309" s="109"/>
      <c r="BG309" s="109"/>
      <c r="BH309" s="109"/>
      <c r="BI309" s="109"/>
      <c r="BJ309" s="109"/>
      <c r="BK309" s="109"/>
      <c r="BL309" s="109"/>
      <c r="BM309" s="109"/>
      <c r="BN309" s="109"/>
    </row>
    <row r="310" spans="1:66" s="110" customFormat="1" hidden="1" outlineLevel="1" x14ac:dyDescent="0.25">
      <c r="A310" s="26">
        <v>43</v>
      </c>
      <c r="B310" s="26"/>
      <c r="C310" s="114"/>
      <c r="D310" s="82"/>
      <c r="E310" s="152"/>
      <c r="F310" s="152"/>
      <c r="G310" s="83"/>
      <c r="H310" s="37"/>
      <c r="I310" s="36"/>
      <c r="J310" s="623"/>
      <c r="K310" s="408"/>
      <c r="L310" s="393"/>
      <c r="M310" s="303"/>
      <c r="N310" s="77"/>
      <c r="O310" s="77"/>
      <c r="P310" s="31"/>
      <c r="Q310" s="409"/>
      <c r="R310" s="409"/>
      <c r="S310" s="31"/>
      <c r="T310" s="77"/>
      <c r="U310" s="274">
        <f t="shared" si="120"/>
        <v>0</v>
      </c>
      <c r="V310" s="32"/>
      <c r="W310" s="31"/>
      <c r="X310" s="31"/>
      <c r="Y310" s="275">
        <f t="shared" si="116"/>
        <v>0</v>
      </c>
      <c r="Z310" s="31"/>
      <c r="AA310" s="408"/>
      <c r="AB310" s="31"/>
      <c r="AC310" s="32">
        <f t="shared" si="121"/>
        <v>0</v>
      </c>
      <c r="AD310" s="31"/>
      <c r="AE310" s="31"/>
      <c r="AF310" s="31"/>
      <c r="AG310" s="32">
        <f t="shared" si="122"/>
        <v>0</v>
      </c>
      <c r="AH310" s="75">
        <f t="shared" si="123"/>
        <v>0</v>
      </c>
      <c r="AI310" s="33">
        <f t="shared" si="114"/>
        <v>0</v>
      </c>
      <c r="AJ310" s="34">
        <f t="shared" si="124"/>
        <v>0</v>
      </c>
      <c r="AK310" s="109"/>
      <c r="AL310" s="109"/>
      <c r="AM310" s="109"/>
      <c r="AN310" s="109"/>
      <c r="AO310" s="109"/>
      <c r="AP310" s="109"/>
      <c r="AQ310" s="109"/>
      <c r="AR310" s="109"/>
      <c r="AS310" s="109"/>
      <c r="AT310" s="109"/>
      <c r="AU310" s="109"/>
      <c r="AV310" s="109"/>
      <c r="AW310" s="109"/>
      <c r="AX310" s="109"/>
      <c r="AY310" s="109"/>
      <c r="AZ310" s="109"/>
      <c r="BA310" s="109"/>
      <c r="BB310" s="109"/>
      <c r="BC310" s="109"/>
      <c r="BD310" s="109"/>
      <c r="BE310" s="109"/>
      <c r="BF310" s="109"/>
      <c r="BG310" s="109"/>
      <c r="BH310" s="109"/>
      <c r="BI310" s="109"/>
      <c r="BJ310" s="109"/>
      <c r="BK310" s="109"/>
      <c r="BL310" s="109"/>
      <c r="BM310" s="109"/>
      <c r="BN310" s="109"/>
    </row>
    <row r="311" spans="1:66" s="110" customFormat="1" hidden="1" outlineLevel="1" x14ac:dyDescent="0.25">
      <c r="A311" s="26">
        <v>44</v>
      </c>
      <c r="B311" s="26"/>
      <c r="C311" s="114"/>
      <c r="D311" s="82"/>
      <c r="E311" s="152"/>
      <c r="F311" s="152"/>
      <c r="G311" s="83"/>
      <c r="H311" s="37"/>
      <c r="I311" s="36"/>
      <c r="J311" s="623"/>
      <c r="K311" s="408"/>
      <c r="L311" s="393"/>
      <c r="M311" s="303"/>
      <c r="N311" s="77"/>
      <c r="O311" s="77"/>
      <c r="P311" s="31"/>
      <c r="Q311" s="409"/>
      <c r="R311" s="409"/>
      <c r="S311" s="31"/>
      <c r="T311" s="77"/>
      <c r="U311" s="274">
        <f t="shared" si="120"/>
        <v>0</v>
      </c>
      <c r="V311" s="32"/>
      <c r="W311" s="31"/>
      <c r="X311" s="31"/>
      <c r="Y311" s="275">
        <f t="shared" si="116"/>
        <v>0</v>
      </c>
      <c r="Z311" s="31"/>
      <c r="AA311" s="408"/>
      <c r="AB311" s="31"/>
      <c r="AC311" s="32">
        <f t="shared" si="121"/>
        <v>0</v>
      </c>
      <c r="AD311" s="31"/>
      <c r="AE311" s="31"/>
      <c r="AF311" s="31"/>
      <c r="AG311" s="32">
        <f t="shared" si="122"/>
        <v>0</v>
      </c>
      <c r="AH311" s="75">
        <f t="shared" si="123"/>
        <v>0</v>
      </c>
      <c r="AI311" s="33">
        <f t="shared" si="114"/>
        <v>0</v>
      </c>
      <c r="AJ311" s="34">
        <f t="shared" si="124"/>
        <v>0</v>
      </c>
      <c r="AK311" s="109"/>
      <c r="AL311" s="109"/>
      <c r="AM311" s="109"/>
      <c r="AN311" s="109"/>
      <c r="AO311" s="109"/>
      <c r="AP311" s="109"/>
      <c r="AQ311" s="109"/>
      <c r="AR311" s="109"/>
      <c r="AS311" s="109"/>
      <c r="AT311" s="109"/>
      <c r="AU311" s="109"/>
      <c r="AV311" s="109"/>
      <c r="AW311" s="109"/>
      <c r="AX311" s="109"/>
      <c r="AY311" s="109"/>
      <c r="AZ311" s="109"/>
      <c r="BA311" s="109"/>
      <c r="BB311" s="109"/>
      <c r="BC311" s="109"/>
      <c r="BD311" s="109"/>
      <c r="BE311" s="109"/>
      <c r="BF311" s="109"/>
      <c r="BG311" s="109"/>
      <c r="BH311" s="109"/>
      <c r="BI311" s="109"/>
      <c r="BJ311" s="109"/>
      <c r="BK311" s="109"/>
      <c r="BL311" s="109"/>
      <c r="BM311" s="109"/>
      <c r="BN311" s="109"/>
    </row>
    <row r="312" spans="1:66" s="110" customFormat="1" hidden="1" outlineLevel="1" x14ac:dyDescent="0.25">
      <c r="A312" s="26">
        <v>45</v>
      </c>
      <c r="B312" s="26"/>
      <c r="C312" s="114"/>
      <c r="D312" s="82"/>
      <c r="E312" s="152"/>
      <c r="F312" s="152"/>
      <c r="G312" s="83"/>
      <c r="H312" s="37"/>
      <c r="I312" s="36"/>
      <c r="J312" s="623"/>
      <c r="K312" s="408"/>
      <c r="L312" s="393"/>
      <c r="M312" s="303"/>
      <c r="N312" s="77"/>
      <c r="O312" s="77"/>
      <c r="P312" s="31"/>
      <c r="Q312" s="409"/>
      <c r="R312" s="409"/>
      <c r="S312" s="31"/>
      <c r="T312" s="77"/>
      <c r="U312" s="274">
        <f t="shared" si="120"/>
        <v>0</v>
      </c>
      <c r="V312" s="32"/>
      <c r="W312" s="31"/>
      <c r="X312" s="31"/>
      <c r="Y312" s="275">
        <f t="shared" si="116"/>
        <v>0</v>
      </c>
      <c r="Z312" s="31"/>
      <c r="AA312" s="408"/>
      <c r="AB312" s="31"/>
      <c r="AC312" s="32">
        <f t="shared" si="121"/>
        <v>0</v>
      </c>
      <c r="AD312" s="31"/>
      <c r="AE312" s="31"/>
      <c r="AF312" s="31"/>
      <c r="AG312" s="32">
        <f t="shared" si="122"/>
        <v>0</v>
      </c>
      <c r="AH312" s="75">
        <f t="shared" si="123"/>
        <v>0</v>
      </c>
      <c r="AI312" s="33">
        <f t="shared" si="114"/>
        <v>0</v>
      </c>
      <c r="AJ312" s="34">
        <f t="shared" si="124"/>
        <v>0</v>
      </c>
      <c r="AK312" s="109"/>
      <c r="AL312" s="109"/>
      <c r="AM312" s="109"/>
      <c r="AN312" s="109"/>
      <c r="AO312" s="109"/>
      <c r="AP312" s="109"/>
      <c r="AQ312" s="109"/>
      <c r="AR312" s="109"/>
      <c r="AS312" s="109"/>
      <c r="AT312" s="109"/>
      <c r="AU312" s="109"/>
      <c r="AV312" s="109"/>
      <c r="AW312" s="109"/>
      <c r="AX312" s="109"/>
      <c r="AY312" s="109"/>
      <c r="AZ312" s="109"/>
      <c r="BA312" s="109"/>
      <c r="BB312" s="109"/>
      <c r="BC312" s="109"/>
      <c r="BD312" s="109"/>
      <c r="BE312" s="109"/>
      <c r="BF312" s="109"/>
      <c r="BG312" s="109"/>
      <c r="BH312" s="109"/>
      <c r="BI312" s="109"/>
      <c r="BJ312" s="109"/>
      <c r="BK312" s="109"/>
      <c r="BL312" s="109"/>
      <c r="BM312" s="109"/>
      <c r="BN312" s="109"/>
    </row>
    <row r="313" spans="1:66" s="110" customFormat="1" hidden="1" outlineLevel="1" x14ac:dyDescent="0.25">
      <c r="A313" s="26">
        <v>46</v>
      </c>
      <c r="B313" s="26"/>
      <c r="C313" s="114"/>
      <c r="D313" s="82"/>
      <c r="E313" s="152"/>
      <c r="F313" s="152"/>
      <c r="G313" s="83"/>
      <c r="H313" s="37"/>
      <c r="I313" s="36"/>
      <c r="J313" s="623"/>
      <c r="K313" s="408"/>
      <c r="L313" s="393"/>
      <c r="M313" s="303"/>
      <c r="N313" s="77"/>
      <c r="O313" s="77"/>
      <c r="P313" s="31"/>
      <c r="Q313" s="409"/>
      <c r="R313" s="409"/>
      <c r="S313" s="31"/>
      <c r="T313" s="77"/>
      <c r="U313" s="274">
        <f t="shared" si="120"/>
        <v>0</v>
      </c>
      <c r="V313" s="32"/>
      <c r="W313" s="31"/>
      <c r="X313" s="31"/>
      <c r="Y313" s="275">
        <f t="shared" si="116"/>
        <v>0</v>
      </c>
      <c r="Z313" s="31"/>
      <c r="AA313" s="408"/>
      <c r="AB313" s="31"/>
      <c r="AC313" s="32">
        <f t="shared" si="121"/>
        <v>0</v>
      </c>
      <c r="AD313" s="31"/>
      <c r="AE313" s="31"/>
      <c r="AF313" s="31"/>
      <c r="AG313" s="32">
        <f t="shared" si="122"/>
        <v>0</v>
      </c>
      <c r="AH313" s="75">
        <f t="shared" si="123"/>
        <v>0</v>
      </c>
      <c r="AI313" s="33">
        <f t="shared" si="114"/>
        <v>0</v>
      </c>
      <c r="AJ313" s="34">
        <f t="shared" si="124"/>
        <v>0</v>
      </c>
      <c r="AK313" s="109"/>
      <c r="AL313" s="109"/>
      <c r="AM313" s="109"/>
      <c r="AN313" s="109"/>
      <c r="AO313" s="109"/>
      <c r="AP313" s="109"/>
      <c r="AQ313" s="109"/>
      <c r="AR313" s="109"/>
      <c r="AS313" s="109"/>
      <c r="AT313" s="109"/>
      <c r="AU313" s="109"/>
      <c r="AV313" s="109"/>
      <c r="AW313" s="109"/>
      <c r="AX313" s="109"/>
      <c r="AY313" s="109"/>
      <c r="AZ313" s="109"/>
      <c r="BA313" s="109"/>
      <c r="BB313" s="109"/>
      <c r="BC313" s="109"/>
      <c r="BD313" s="109"/>
      <c r="BE313" s="109"/>
      <c r="BF313" s="109"/>
      <c r="BG313" s="109"/>
      <c r="BH313" s="109"/>
      <c r="BI313" s="109"/>
      <c r="BJ313" s="109"/>
      <c r="BK313" s="109"/>
      <c r="BL313" s="109"/>
      <c r="BM313" s="109"/>
      <c r="BN313" s="109"/>
    </row>
    <row r="314" spans="1:66" s="110" customFormat="1" hidden="1" outlineLevel="1" x14ac:dyDescent="0.25">
      <c r="A314" s="26">
        <v>47</v>
      </c>
      <c r="B314" s="26"/>
      <c r="C314" s="114"/>
      <c r="D314" s="82"/>
      <c r="E314" s="152"/>
      <c r="F314" s="152"/>
      <c r="G314" s="83"/>
      <c r="H314" s="37"/>
      <c r="I314" s="36"/>
      <c r="J314" s="623"/>
      <c r="K314" s="408"/>
      <c r="L314" s="393"/>
      <c r="M314" s="303"/>
      <c r="N314" s="77"/>
      <c r="O314" s="77"/>
      <c r="P314" s="31"/>
      <c r="Q314" s="409"/>
      <c r="R314" s="409"/>
      <c r="S314" s="31"/>
      <c r="T314" s="77"/>
      <c r="U314" s="274">
        <f t="shared" si="120"/>
        <v>0</v>
      </c>
      <c r="V314" s="32"/>
      <c r="W314" s="31"/>
      <c r="X314" s="31"/>
      <c r="Y314" s="275">
        <f t="shared" si="116"/>
        <v>0</v>
      </c>
      <c r="Z314" s="31"/>
      <c r="AA314" s="408"/>
      <c r="AB314" s="31"/>
      <c r="AC314" s="32">
        <f t="shared" si="121"/>
        <v>0</v>
      </c>
      <c r="AD314" s="31"/>
      <c r="AE314" s="31"/>
      <c r="AF314" s="31"/>
      <c r="AG314" s="32">
        <f t="shared" si="122"/>
        <v>0</v>
      </c>
      <c r="AH314" s="75">
        <f t="shared" si="123"/>
        <v>0</v>
      </c>
      <c r="AI314" s="33">
        <f t="shared" si="114"/>
        <v>0</v>
      </c>
      <c r="AJ314" s="34">
        <f t="shared" si="124"/>
        <v>0</v>
      </c>
      <c r="AK314" s="109"/>
      <c r="AL314" s="109"/>
      <c r="AM314" s="109"/>
      <c r="AN314" s="109"/>
      <c r="AO314" s="109"/>
      <c r="AP314" s="109"/>
      <c r="AQ314" s="109"/>
      <c r="AR314" s="109"/>
      <c r="AS314" s="109"/>
      <c r="AT314" s="109"/>
      <c r="AU314" s="109"/>
      <c r="AV314" s="109"/>
      <c r="AW314" s="109"/>
      <c r="AX314" s="109"/>
      <c r="AY314" s="109"/>
      <c r="AZ314" s="109"/>
      <c r="BA314" s="109"/>
      <c r="BB314" s="109"/>
      <c r="BC314" s="109"/>
      <c r="BD314" s="109"/>
      <c r="BE314" s="109"/>
      <c r="BF314" s="109"/>
      <c r="BG314" s="109"/>
      <c r="BH314" s="109"/>
      <c r="BI314" s="109"/>
      <c r="BJ314" s="109"/>
      <c r="BK314" s="109"/>
      <c r="BL314" s="109"/>
      <c r="BM314" s="109"/>
      <c r="BN314" s="109"/>
    </row>
    <row r="315" spans="1:66" s="110" customFormat="1" hidden="1" outlineLevel="1" x14ac:dyDescent="0.25">
      <c r="A315" s="26">
        <v>48</v>
      </c>
      <c r="B315" s="26"/>
      <c r="C315" s="114"/>
      <c r="D315" s="82"/>
      <c r="E315" s="152"/>
      <c r="F315" s="152"/>
      <c r="G315" s="83"/>
      <c r="H315" s="37"/>
      <c r="I315" s="36"/>
      <c r="J315" s="623"/>
      <c r="K315" s="408"/>
      <c r="L315" s="393"/>
      <c r="M315" s="303"/>
      <c r="N315" s="77"/>
      <c r="O315" s="77"/>
      <c r="P315" s="31"/>
      <c r="Q315" s="409"/>
      <c r="R315" s="409"/>
      <c r="S315" s="31"/>
      <c r="T315" s="77"/>
      <c r="U315" s="274">
        <f t="shared" si="120"/>
        <v>0</v>
      </c>
      <c r="V315" s="32"/>
      <c r="W315" s="31"/>
      <c r="X315" s="31"/>
      <c r="Y315" s="275">
        <f t="shared" si="116"/>
        <v>0</v>
      </c>
      <c r="Z315" s="31"/>
      <c r="AA315" s="408"/>
      <c r="AB315" s="31"/>
      <c r="AC315" s="32">
        <f t="shared" si="121"/>
        <v>0</v>
      </c>
      <c r="AD315" s="31"/>
      <c r="AE315" s="31"/>
      <c r="AF315" s="31"/>
      <c r="AG315" s="32">
        <f t="shared" si="122"/>
        <v>0</v>
      </c>
      <c r="AH315" s="75">
        <f t="shared" si="123"/>
        <v>0</v>
      </c>
      <c r="AI315" s="33">
        <f t="shared" si="114"/>
        <v>0</v>
      </c>
      <c r="AJ315" s="34">
        <f t="shared" si="124"/>
        <v>0</v>
      </c>
      <c r="AK315" s="109"/>
      <c r="AL315" s="109"/>
      <c r="AM315" s="109"/>
      <c r="AN315" s="109"/>
      <c r="AO315" s="109"/>
      <c r="AP315" s="109"/>
      <c r="AQ315" s="109"/>
      <c r="AR315" s="109"/>
      <c r="AS315" s="109"/>
      <c r="AT315" s="109"/>
      <c r="AU315" s="109"/>
      <c r="AV315" s="109"/>
      <c r="AW315" s="109"/>
      <c r="AX315" s="109"/>
      <c r="AY315" s="109"/>
      <c r="AZ315" s="109"/>
      <c r="BA315" s="109"/>
      <c r="BB315" s="109"/>
      <c r="BC315" s="109"/>
      <c r="BD315" s="109"/>
      <c r="BE315" s="109"/>
      <c r="BF315" s="109"/>
      <c r="BG315" s="109"/>
      <c r="BH315" s="109"/>
      <c r="BI315" s="109"/>
      <c r="BJ315" s="109"/>
      <c r="BK315" s="109"/>
      <c r="BL315" s="109"/>
      <c r="BM315" s="109"/>
      <c r="BN315" s="109"/>
    </row>
    <row r="316" spans="1:66" s="110" customFormat="1" hidden="1" outlineLevel="1" x14ac:dyDescent="0.25">
      <c r="A316" s="26">
        <v>49</v>
      </c>
      <c r="B316" s="26"/>
      <c r="C316" s="114"/>
      <c r="D316" s="82"/>
      <c r="E316" s="152"/>
      <c r="F316" s="152"/>
      <c r="G316" s="83"/>
      <c r="H316" s="37"/>
      <c r="I316" s="36"/>
      <c r="J316" s="623"/>
      <c r="K316" s="408"/>
      <c r="L316" s="393"/>
      <c r="M316" s="303"/>
      <c r="N316" s="77"/>
      <c r="O316" s="77"/>
      <c r="P316" s="31"/>
      <c r="Q316" s="409"/>
      <c r="R316" s="409"/>
      <c r="S316" s="31"/>
      <c r="T316" s="77"/>
      <c r="U316" s="274">
        <f t="shared" si="120"/>
        <v>0</v>
      </c>
      <c r="V316" s="32"/>
      <c r="W316" s="31"/>
      <c r="X316" s="31"/>
      <c r="Y316" s="275">
        <f t="shared" si="116"/>
        <v>0</v>
      </c>
      <c r="Z316" s="31"/>
      <c r="AA316" s="408"/>
      <c r="AB316" s="31"/>
      <c r="AC316" s="32">
        <f t="shared" si="121"/>
        <v>0</v>
      </c>
      <c r="AD316" s="31"/>
      <c r="AE316" s="31"/>
      <c r="AF316" s="31"/>
      <c r="AG316" s="32">
        <f t="shared" si="122"/>
        <v>0</v>
      </c>
      <c r="AH316" s="75">
        <f t="shared" si="123"/>
        <v>0</v>
      </c>
      <c r="AI316" s="33">
        <f t="shared" si="114"/>
        <v>0</v>
      </c>
      <c r="AJ316" s="34">
        <f t="shared" si="124"/>
        <v>0</v>
      </c>
      <c r="AK316" s="109"/>
      <c r="AL316" s="109"/>
      <c r="AM316" s="109"/>
      <c r="AN316" s="109"/>
      <c r="AO316" s="109"/>
      <c r="AP316" s="109"/>
      <c r="AQ316" s="109"/>
      <c r="AR316" s="109"/>
      <c r="AS316" s="109"/>
      <c r="AT316" s="109"/>
      <c r="AU316" s="109"/>
      <c r="AV316" s="109"/>
      <c r="AW316" s="109"/>
      <c r="AX316" s="109"/>
      <c r="AY316" s="109"/>
      <c r="AZ316" s="109"/>
      <c r="BA316" s="109"/>
      <c r="BB316" s="109"/>
      <c r="BC316" s="109"/>
      <c r="BD316" s="109"/>
      <c r="BE316" s="109"/>
      <c r="BF316" s="109"/>
      <c r="BG316" s="109"/>
      <c r="BH316" s="109"/>
      <c r="BI316" s="109"/>
      <c r="BJ316" s="109"/>
      <c r="BK316" s="109"/>
      <c r="BL316" s="109"/>
      <c r="BM316" s="109"/>
      <c r="BN316" s="109"/>
    </row>
    <row r="317" spans="1:66" s="110" customFormat="1" hidden="1" outlineLevel="1" x14ac:dyDescent="0.25">
      <c r="A317" s="26">
        <v>50</v>
      </c>
      <c r="B317" s="26"/>
      <c r="C317" s="114"/>
      <c r="D317" s="82"/>
      <c r="E317" s="152"/>
      <c r="F317" s="152"/>
      <c r="G317" s="83"/>
      <c r="H317" s="37"/>
      <c r="I317" s="36"/>
      <c r="J317" s="623"/>
      <c r="K317" s="408"/>
      <c r="L317" s="393"/>
      <c r="M317" s="303"/>
      <c r="N317" s="77"/>
      <c r="O317" s="77"/>
      <c r="P317" s="31"/>
      <c r="Q317" s="409"/>
      <c r="R317" s="409"/>
      <c r="S317" s="31"/>
      <c r="T317" s="77"/>
      <c r="U317" s="274">
        <f t="shared" si="120"/>
        <v>0</v>
      </c>
      <c r="V317" s="32"/>
      <c r="W317" s="31"/>
      <c r="X317" s="31"/>
      <c r="Y317" s="275">
        <f t="shared" si="116"/>
        <v>0</v>
      </c>
      <c r="Z317" s="31"/>
      <c r="AA317" s="408"/>
      <c r="AB317" s="31"/>
      <c r="AC317" s="32">
        <f t="shared" si="121"/>
        <v>0</v>
      </c>
      <c r="AD317" s="31"/>
      <c r="AE317" s="31"/>
      <c r="AF317" s="31"/>
      <c r="AG317" s="32">
        <f t="shared" si="122"/>
        <v>0</v>
      </c>
      <c r="AH317" s="75">
        <f t="shared" si="123"/>
        <v>0</v>
      </c>
      <c r="AI317" s="33">
        <f t="shared" si="114"/>
        <v>0</v>
      </c>
      <c r="AJ317" s="34">
        <f t="shared" si="124"/>
        <v>0</v>
      </c>
      <c r="AK317" s="109"/>
      <c r="AL317" s="109"/>
      <c r="AM317" s="109"/>
      <c r="AN317" s="109"/>
      <c r="AO317" s="109"/>
      <c r="AP317" s="109"/>
      <c r="AQ317" s="109"/>
      <c r="AR317" s="109"/>
      <c r="AS317" s="109"/>
      <c r="AT317" s="109"/>
      <c r="AU317" s="109"/>
      <c r="AV317" s="109"/>
      <c r="AW317" s="109"/>
      <c r="AX317" s="109"/>
      <c r="AY317" s="109"/>
      <c r="AZ317" s="109"/>
      <c r="BA317" s="109"/>
      <c r="BB317" s="109"/>
      <c r="BC317" s="109"/>
      <c r="BD317" s="109"/>
      <c r="BE317" s="109"/>
      <c r="BF317" s="109"/>
      <c r="BG317" s="109"/>
      <c r="BH317" s="109"/>
      <c r="BI317" s="109"/>
      <c r="BJ317" s="109"/>
      <c r="BK317" s="109"/>
      <c r="BL317" s="109"/>
      <c r="BM317" s="109"/>
      <c r="BN317" s="109"/>
    </row>
    <row r="318" spans="1:66" s="110" customFormat="1" hidden="1" outlineLevel="1" x14ac:dyDescent="0.25">
      <c r="A318" s="26">
        <v>51</v>
      </c>
      <c r="B318" s="26"/>
      <c r="C318" s="114"/>
      <c r="D318" s="82"/>
      <c r="E318" s="152"/>
      <c r="F318" s="152"/>
      <c r="G318" s="83"/>
      <c r="H318" s="37"/>
      <c r="I318" s="36"/>
      <c r="J318" s="623"/>
      <c r="K318" s="408"/>
      <c r="L318" s="393"/>
      <c r="M318" s="303"/>
      <c r="N318" s="77"/>
      <c r="O318" s="77"/>
      <c r="P318" s="31"/>
      <c r="Q318" s="409"/>
      <c r="R318" s="409"/>
      <c r="S318" s="31"/>
      <c r="T318" s="77"/>
      <c r="U318" s="274">
        <f t="shared" si="120"/>
        <v>0</v>
      </c>
      <c r="V318" s="32"/>
      <c r="W318" s="31"/>
      <c r="X318" s="31"/>
      <c r="Y318" s="275">
        <f t="shared" si="116"/>
        <v>0</v>
      </c>
      <c r="Z318" s="31"/>
      <c r="AA318" s="408"/>
      <c r="AB318" s="31"/>
      <c r="AC318" s="32">
        <f t="shared" si="121"/>
        <v>0</v>
      </c>
      <c r="AD318" s="31"/>
      <c r="AE318" s="31"/>
      <c r="AF318" s="31"/>
      <c r="AG318" s="32">
        <f t="shared" si="122"/>
        <v>0</v>
      </c>
      <c r="AH318" s="75">
        <f t="shared" si="123"/>
        <v>0</v>
      </c>
      <c r="AI318" s="33">
        <f t="shared" si="114"/>
        <v>0</v>
      </c>
      <c r="AJ318" s="34">
        <f t="shared" si="124"/>
        <v>0</v>
      </c>
      <c r="AK318" s="109"/>
      <c r="AL318" s="109"/>
      <c r="AM318" s="109"/>
      <c r="AN318" s="109"/>
      <c r="AO318" s="109"/>
      <c r="AP318" s="109"/>
      <c r="AQ318" s="109"/>
      <c r="AR318" s="109"/>
      <c r="AS318" s="109"/>
      <c r="AT318" s="109"/>
      <c r="AU318" s="109"/>
      <c r="AV318" s="109"/>
      <c r="AW318" s="109"/>
      <c r="AX318" s="109"/>
      <c r="AY318" s="109"/>
      <c r="AZ318" s="109"/>
      <c r="BA318" s="109"/>
      <c r="BB318" s="109"/>
      <c r="BC318" s="109"/>
      <c r="BD318" s="109"/>
      <c r="BE318" s="109"/>
      <c r="BF318" s="109"/>
      <c r="BG318" s="109"/>
      <c r="BH318" s="109"/>
      <c r="BI318" s="109"/>
      <c r="BJ318" s="109"/>
      <c r="BK318" s="109"/>
      <c r="BL318" s="109"/>
      <c r="BM318" s="109"/>
      <c r="BN318" s="109"/>
    </row>
    <row r="319" spans="1:66" s="110" customFormat="1" hidden="1" outlineLevel="1" x14ac:dyDescent="0.25">
      <c r="A319" s="26">
        <v>52</v>
      </c>
      <c r="B319" s="26"/>
      <c r="C319" s="114"/>
      <c r="D319" s="82"/>
      <c r="E319" s="152"/>
      <c r="F319" s="152"/>
      <c r="G319" s="83"/>
      <c r="H319" s="37"/>
      <c r="I319" s="36"/>
      <c r="J319" s="623"/>
      <c r="K319" s="408"/>
      <c r="L319" s="393"/>
      <c r="M319" s="303"/>
      <c r="N319" s="77"/>
      <c r="O319" s="77"/>
      <c r="P319" s="31"/>
      <c r="Q319" s="409"/>
      <c r="R319" s="409"/>
      <c r="S319" s="31"/>
      <c r="T319" s="77"/>
      <c r="U319" s="274">
        <f t="shared" si="120"/>
        <v>0</v>
      </c>
      <c r="V319" s="32"/>
      <c r="W319" s="31"/>
      <c r="X319" s="31"/>
      <c r="Y319" s="275">
        <f t="shared" si="116"/>
        <v>0</v>
      </c>
      <c r="Z319" s="31"/>
      <c r="AA319" s="408"/>
      <c r="AB319" s="31"/>
      <c r="AC319" s="32">
        <f t="shared" si="121"/>
        <v>0</v>
      </c>
      <c r="AD319" s="31"/>
      <c r="AE319" s="31"/>
      <c r="AF319" s="31"/>
      <c r="AG319" s="32">
        <f t="shared" si="122"/>
        <v>0</v>
      </c>
      <c r="AH319" s="75">
        <f t="shared" si="123"/>
        <v>0</v>
      </c>
      <c r="AI319" s="33">
        <f t="shared" si="114"/>
        <v>0</v>
      </c>
      <c r="AJ319" s="34">
        <f t="shared" si="124"/>
        <v>0</v>
      </c>
      <c r="AK319" s="109"/>
      <c r="AL319" s="109"/>
      <c r="AM319" s="109"/>
      <c r="AN319" s="109"/>
      <c r="AO319" s="109"/>
      <c r="AP319" s="109"/>
      <c r="AQ319" s="109"/>
      <c r="AR319" s="109"/>
      <c r="AS319" s="109"/>
      <c r="AT319" s="109"/>
      <c r="AU319" s="109"/>
      <c r="AV319" s="109"/>
      <c r="AW319" s="109"/>
      <c r="AX319" s="109"/>
      <c r="AY319" s="109"/>
      <c r="AZ319" s="109"/>
      <c r="BA319" s="109"/>
      <c r="BB319" s="109"/>
      <c r="BC319" s="109"/>
      <c r="BD319" s="109"/>
      <c r="BE319" s="109"/>
      <c r="BF319" s="109"/>
      <c r="BG319" s="109"/>
      <c r="BH319" s="109"/>
      <c r="BI319" s="109"/>
      <c r="BJ319" s="109"/>
      <c r="BK319" s="109"/>
      <c r="BL319" s="109"/>
      <c r="BM319" s="109"/>
      <c r="BN319" s="109"/>
    </row>
    <row r="320" spans="1:66" s="110" customFormat="1" hidden="1" outlineLevel="1" x14ac:dyDescent="0.25">
      <c r="A320" s="26">
        <v>53</v>
      </c>
      <c r="B320" s="26"/>
      <c r="C320" s="114"/>
      <c r="D320" s="82"/>
      <c r="E320" s="152"/>
      <c r="F320" s="152"/>
      <c r="G320" s="83"/>
      <c r="H320" s="37"/>
      <c r="I320" s="36"/>
      <c r="J320" s="623"/>
      <c r="K320" s="408"/>
      <c r="L320" s="393"/>
      <c r="M320" s="303"/>
      <c r="N320" s="77"/>
      <c r="O320" s="77"/>
      <c r="P320" s="31"/>
      <c r="Q320" s="409"/>
      <c r="R320" s="409"/>
      <c r="S320" s="31"/>
      <c r="T320" s="77"/>
      <c r="U320" s="274">
        <f t="shared" si="120"/>
        <v>0</v>
      </c>
      <c r="V320" s="32"/>
      <c r="W320" s="31"/>
      <c r="X320" s="31"/>
      <c r="Y320" s="275">
        <f t="shared" si="116"/>
        <v>0</v>
      </c>
      <c r="Z320" s="31"/>
      <c r="AA320" s="408"/>
      <c r="AB320" s="31"/>
      <c r="AC320" s="32">
        <f t="shared" si="121"/>
        <v>0</v>
      </c>
      <c r="AD320" s="31"/>
      <c r="AE320" s="31"/>
      <c r="AF320" s="31"/>
      <c r="AG320" s="32">
        <f t="shared" si="122"/>
        <v>0</v>
      </c>
      <c r="AH320" s="75">
        <f t="shared" si="123"/>
        <v>0</v>
      </c>
      <c r="AI320" s="33">
        <f t="shared" si="114"/>
        <v>0</v>
      </c>
      <c r="AJ320" s="34">
        <f t="shared" si="124"/>
        <v>0</v>
      </c>
      <c r="AK320" s="109"/>
      <c r="AL320" s="109"/>
      <c r="AM320" s="109"/>
      <c r="AN320" s="109"/>
      <c r="AO320" s="109"/>
      <c r="AP320" s="109"/>
      <c r="AQ320" s="109"/>
      <c r="AR320" s="109"/>
      <c r="AS320" s="109"/>
      <c r="AT320" s="109"/>
      <c r="AU320" s="109"/>
      <c r="AV320" s="109"/>
      <c r="AW320" s="109"/>
      <c r="AX320" s="109"/>
      <c r="AY320" s="109"/>
      <c r="AZ320" s="109"/>
      <c r="BA320" s="109"/>
      <c r="BB320" s="109"/>
      <c r="BC320" s="109"/>
      <c r="BD320" s="109"/>
      <c r="BE320" s="109"/>
      <c r="BF320" s="109"/>
      <c r="BG320" s="109"/>
      <c r="BH320" s="109"/>
      <c r="BI320" s="109"/>
      <c r="BJ320" s="109"/>
      <c r="BK320" s="109"/>
      <c r="BL320" s="109"/>
      <c r="BM320" s="109"/>
      <c r="BN320" s="109"/>
    </row>
    <row r="321" spans="1:66" s="110" customFormat="1" hidden="1" outlineLevel="1" x14ac:dyDescent="0.25">
      <c r="A321" s="26">
        <v>54</v>
      </c>
      <c r="B321" s="26"/>
      <c r="C321" s="114"/>
      <c r="D321" s="82"/>
      <c r="E321" s="152"/>
      <c r="F321" s="152"/>
      <c r="G321" s="83"/>
      <c r="H321" s="37"/>
      <c r="I321" s="36"/>
      <c r="J321" s="623"/>
      <c r="K321" s="408"/>
      <c r="L321" s="393"/>
      <c r="M321" s="303"/>
      <c r="N321" s="77"/>
      <c r="O321" s="77"/>
      <c r="P321" s="31"/>
      <c r="Q321" s="409"/>
      <c r="R321" s="409"/>
      <c r="S321" s="31"/>
      <c r="T321" s="77"/>
      <c r="U321" s="274">
        <f t="shared" si="120"/>
        <v>0</v>
      </c>
      <c r="V321" s="32"/>
      <c r="W321" s="31"/>
      <c r="X321" s="31"/>
      <c r="Y321" s="275">
        <f t="shared" si="116"/>
        <v>0</v>
      </c>
      <c r="Z321" s="31"/>
      <c r="AA321" s="408"/>
      <c r="AB321" s="31"/>
      <c r="AC321" s="32">
        <f t="shared" si="121"/>
        <v>0</v>
      </c>
      <c r="AD321" s="31"/>
      <c r="AE321" s="31"/>
      <c r="AF321" s="31"/>
      <c r="AG321" s="32">
        <f t="shared" si="122"/>
        <v>0</v>
      </c>
      <c r="AH321" s="75">
        <f t="shared" si="123"/>
        <v>0</v>
      </c>
      <c r="AI321" s="33">
        <f t="shared" si="114"/>
        <v>0</v>
      </c>
      <c r="AJ321" s="34">
        <f t="shared" si="124"/>
        <v>0</v>
      </c>
      <c r="AK321" s="109"/>
      <c r="AL321" s="109"/>
      <c r="AM321" s="109"/>
      <c r="AN321" s="109"/>
      <c r="AO321" s="109"/>
      <c r="AP321" s="109"/>
      <c r="AQ321" s="109"/>
      <c r="AR321" s="109"/>
      <c r="AS321" s="109"/>
      <c r="AT321" s="109"/>
      <c r="AU321" s="109"/>
      <c r="AV321" s="109"/>
      <c r="AW321" s="109"/>
      <c r="AX321" s="109"/>
      <c r="AY321" s="109"/>
      <c r="AZ321" s="109"/>
      <c r="BA321" s="109"/>
      <c r="BB321" s="109"/>
      <c r="BC321" s="109"/>
      <c r="BD321" s="109"/>
      <c r="BE321" s="109"/>
      <c r="BF321" s="109"/>
      <c r="BG321" s="109"/>
      <c r="BH321" s="109"/>
      <c r="BI321" s="109"/>
      <c r="BJ321" s="109"/>
      <c r="BK321" s="109"/>
      <c r="BL321" s="109"/>
      <c r="BM321" s="109"/>
      <c r="BN321" s="109"/>
    </row>
    <row r="322" spans="1:66" s="110" customFormat="1" hidden="1" outlineLevel="1" x14ac:dyDescent="0.25">
      <c r="A322" s="26">
        <v>55</v>
      </c>
      <c r="B322" s="26"/>
      <c r="C322" s="114"/>
      <c r="D322" s="82"/>
      <c r="E322" s="152"/>
      <c r="F322" s="152"/>
      <c r="G322" s="83"/>
      <c r="H322" s="37"/>
      <c r="I322" s="36"/>
      <c r="J322" s="623"/>
      <c r="K322" s="408"/>
      <c r="L322" s="393"/>
      <c r="M322" s="303"/>
      <c r="N322" s="77"/>
      <c r="O322" s="77"/>
      <c r="P322" s="31"/>
      <c r="Q322" s="409"/>
      <c r="R322" s="409"/>
      <c r="S322" s="31"/>
      <c r="T322" s="77"/>
      <c r="U322" s="274">
        <f t="shared" si="120"/>
        <v>0</v>
      </c>
      <c r="V322" s="32"/>
      <c r="W322" s="31"/>
      <c r="X322" s="31"/>
      <c r="Y322" s="275">
        <f t="shared" si="116"/>
        <v>0</v>
      </c>
      <c r="Z322" s="31"/>
      <c r="AA322" s="408"/>
      <c r="AB322" s="31"/>
      <c r="AC322" s="32">
        <f t="shared" si="121"/>
        <v>0</v>
      </c>
      <c r="AD322" s="31"/>
      <c r="AE322" s="31"/>
      <c r="AF322" s="31"/>
      <c r="AG322" s="32">
        <f t="shared" si="122"/>
        <v>0</v>
      </c>
      <c r="AH322" s="75">
        <f t="shared" si="123"/>
        <v>0</v>
      </c>
      <c r="AI322" s="33">
        <f t="shared" si="114"/>
        <v>0</v>
      </c>
      <c r="AJ322" s="34">
        <f t="shared" si="124"/>
        <v>0</v>
      </c>
      <c r="AK322" s="109"/>
      <c r="AL322" s="109"/>
      <c r="AM322" s="109"/>
      <c r="AN322" s="109"/>
      <c r="AO322" s="109"/>
      <c r="AP322" s="109"/>
      <c r="AQ322" s="109"/>
      <c r="AR322" s="109"/>
      <c r="AS322" s="109"/>
      <c r="AT322" s="109"/>
      <c r="AU322" s="109"/>
      <c r="AV322" s="109"/>
      <c r="AW322" s="109"/>
      <c r="AX322" s="109"/>
      <c r="AY322" s="109"/>
      <c r="AZ322" s="109"/>
      <c r="BA322" s="109"/>
      <c r="BB322" s="109"/>
      <c r="BC322" s="109"/>
      <c r="BD322" s="109"/>
      <c r="BE322" s="109"/>
      <c r="BF322" s="109"/>
      <c r="BG322" s="109"/>
      <c r="BH322" s="109"/>
      <c r="BI322" s="109"/>
      <c r="BJ322" s="109"/>
      <c r="BK322" s="109"/>
      <c r="BL322" s="109"/>
      <c r="BM322" s="109"/>
      <c r="BN322" s="109"/>
    </row>
    <row r="323" spans="1:66" s="110" customFormat="1" hidden="1" outlineLevel="1" x14ac:dyDescent="0.25">
      <c r="A323" s="26">
        <v>56</v>
      </c>
      <c r="B323" s="26"/>
      <c r="C323" s="114"/>
      <c r="D323" s="82"/>
      <c r="E323" s="152"/>
      <c r="F323" s="152"/>
      <c r="G323" s="83"/>
      <c r="H323" s="37"/>
      <c r="I323" s="36"/>
      <c r="J323" s="623"/>
      <c r="K323" s="408"/>
      <c r="L323" s="393"/>
      <c r="M323" s="303"/>
      <c r="N323" s="77"/>
      <c r="O323" s="77"/>
      <c r="P323" s="31"/>
      <c r="Q323" s="409"/>
      <c r="R323" s="409"/>
      <c r="S323" s="31"/>
      <c r="T323" s="77"/>
      <c r="U323" s="274">
        <f t="shared" si="120"/>
        <v>0</v>
      </c>
      <c r="V323" s="32"/>
      <c r="W323" s="31"/>
      <c r="X323" s="31"/>
      <c r="Y323" s="275">
        <f t="shared" si="116"/>
        <v>0</v>
      </c>
      <c r="Z323" s="31"/>
      <c r="AA323" s="408"/>
      <c r="AB323" s="31"/>
      <c r="AC323" s="32">
        <f t="shared" si="121"/>
        <v>0</v>
      </c>
      <c r="AD323" s="31"/>
      <c r="AE323" s="31"/>
      <c r="AF323" s="31"/>
      <c r="AG323" s="32">
        <f t="shared" si="122"/>
        <v>0</v>
      </c>
      <c r="AH323" s="75">
        <f t="shared" si="123"/>
        <v>0</v>
      </c>
      <c r="AI323" s="33">
        <f t="shared" si="114"/>
        <v>0</v>
      </c>
      <c r="AJ323" s="34">
        <f t="shared" si="124"/>
        <v>0</v>
      </c>
      <c r="AK323" s="109"/>
      <c r="AL323" s="109"/>
      <c r="AM323" s="109"/>
      <c r="AN323" s="109"/>
      <c r="AO323" s="109"/>
      <c r="AP323" s="109"/>
      <c r="AQ323" s="109"/>
      <c r="AR323" s="109"/>
      <c r="AS323" s="109"/>
      <c r="AT323" s="109"/>
      <c r="AU323" s="109"/>
      <c r="AV323" s="109"/>
      <c r="AW323" s="109"/>
      <c r="AX323" s="109"/>
      <c r="AY323" s="109"/>
      <c r="AZ323" s="109"/>
      <c r="BA323" s="109"/>
      <c r="BB323" s="109"/>
      <c r="BC323" s="109"/>
      <c r="BD323" s="109"/>
      <c r="BE323" s="109"/>
      <c r="BF323" s="109"/>
      <c r="BG323" s="109"/>
      <c r="BH323" s="109"/>
      <c r="BI323" s="109"/>
      <c r="BJ323" s="109"/>
      <c r="BK323" s="109"/>
      <c r="BL323" s="109"/>
      <c r="BM323" s="109"/>
      <c r="BN323" s="109"/>
    </row>
    <row r="324" spans="1:66" s="110" customFormat="1" hidden="1" outlineLevel="1" x14ac:dyDescent="0.25">
      <c r="A324" s="26">
        <v>57</v>
      </c>
      <c r="B324" s="26"/>
      <c r="C324" s="114"/>
      <c r="D324" s="82"/>
      <c r="E324" s="152"/>
      <c r="F324" s="152"/>
      <c r="G324" s="83"/>
      <c r="H324" s="37"/>
      <c r="I324" s="36"/>
      <c r="J324" s="623"/>
      <c r="K324" s="408"/>
      <c r="L324" s="393"/>
      <c r="M324" s="303"/>
      <c r="N324" s="77"/>
      <c r="O324" s="77"/>
      <c r="P324" s="31"/>
      <c r="Q324" s="409"/>
      <c r="R324" s="409"/>
      <c r="S324" s="31"/>
      <c r="T324" s="77"/>
      <c r="U324" s="274">
        <f t="shared" si="120"/>
        <v>0</v>
      </c>
      <c r="V324" s="32"/>
      <c r="W324" s="31"/>
      <c r="X324" s="31"/>
      <c r="Y324" s="275">
        <f t="shared" si="116"/>
        <v>0</v>
      </c>
      <c r="Z324" s="31"/>
      <c r="AA324" s="408"/>
      <c r="AB324" s="31"/>
      <c r="AC324" s="32">
        <f t="shared" si="121"/>
        <v>0</v>
      </c>
      <c r="AD324" s="31"/>
      <c r="AE324" s="31"/>
      <c r="AF324" s="31"/>
      <c r="AG324" s="32">
        <f t="shared" si="122"/>
        <v>0</v>
      </c>
      <c r="AH324" s="75">
        <f t="shared" si="123"/>
        <v>0</v>
      </c>
      <c r="AI324" s="33">
        <f t="shared" si="114"/>
        <v>0</v>
      </c>
      <c r="AJ324" s="34">
        <f t="shared" si="124"/>
        <v>0</v>
      </c>
      <c r="AK324" s="109"/>
      <c r="AL324" s="109"/>
      <c r="AM324" s="109"/>
      <c r="AN324" s="109"/>
      <c r="AO324" s="109"/>
      <c r="AP324" s="109"/>
      <c r="AQ324" s="109"/>
      <c r="AR324" s="109"/>
      <c r="AS324" s="109"/>
      <c r="AT324" s="109"/>
      <c r="AU324" s="109"/>
      <c r="AV324" s="109"/>
      <c r="AW324" s="109"/>
      <c r="AX324" s="109"/>
      <c r="AY324" s="109"/>
      <c r="AZ324" s="109"/>
      <c r="BA324" s="109"/>
      <c r="BB324" s="109"/>
      <c r="BC324" s="109"/>
      <c r="BD324" s="109"/>
      <c r="BE324" s="109"/>
      <c r="BF324" s="109"/>
      <c r="BG324" s="109"/>
      <c r="BH324" s="109"/>
      <c r="BI324" s="109"/>
      <c r="BJ324" s="109"/>
      <c r="BK324" s="109"/>
      <c r="BL324" s="109"/>
      <c r="BM324" s="109"/>
      <c r="BN324" s="109"/>
    </row>
    <row r="325" spans="1:66" s="110" customFormat="1" hidden="1" outlineLevel="1" x14ac:dyDescent="0.25">
      <c r="A325" s="26">
        <v>58</v>
      </c>
      <c r="B325" s="26"/>
      <c r="C325" s="114"/>
      <c r="D325" s="82"/>
      <c r="E325" s="152"/>
      <c r="F325" s="152"/>
      <c r="G325" s="83"/>
      <c r="H325" s="37"/>
      <c r="I325" s="36"/>
      <c r="J325" s="623"/>
      <c r="K325" s="408"/>
      <c r="L325" s="393"/>
      <c r="M325" s="303"/>
      <c r="N325" s="77"/>
      <c r="O325" s="77"/>
      <c r="P325" s="31"/>
      <c r="Q325" s="409"/>
      <c r="R325" s="409"/>
      <c r="S325" s="31"/>
      <c r="T325" s="77"/>
      <c r="U325" s="274">
        <f t="shared" si="120"/>
        <v>0</v>
      </c>
      <c r="V325" s="32"/>
      <c r="W325" s="31"/>
      <c r="X325" s="31"/>
      <c r="Y325" s="275">
        <f t="shared" si="116"/>
        <v>0</v>
      </c>
      <c r="Z325" s="31"/>
      <c r="AA325" s="408"/>
      <c r="AB325" s="31"/>
      <c r="AC325" s="32">
        <f t="shared" si="121"/>
        <v>0</v>
      </c>
      <c r="AD325" s="31"/>
      <c r="AE325" s="31"/>
      <c r="AF325" s="31"/>
      <c r="AG325" s="32">
        <f t="shared" si="122"/>
        <v>0</v>
      </c>
      <c r="AH325" s="75">
        <f t="shared" si="123"/>
        <v>0</v>
      </c>
      <c r="AI325" s="33">
        <f t="shared" si="114"/>
        <v>0</v>
      </c>
      <c r="AJ325" s="34">
        <f t="shared" si="124"/>
        <v>0</v>
      </c>
      <c r="AK325" s="109"/>
      <c r="AL325" s="109"/>
      <c r="AM325" s="109"/>
      <c r="AN325" s="109"/>
      <c r="AO325" s="109"/>
      <c r="AP325" s="109"/>
      <c r="AQ325" s="109"/>
      <c r="AR325" s="109"/>
      <c r="AS325" s="109"/>
      <c r="AT325" s="109"/>
      <c r="AU325" s="109"/>
      <c r="AV325" s="109"/>
      <c r="AW325" s="109"/>
      <c r="AX325" s="109"/>
      <c r="AY325" s="109"/>
      <c r="AZ325" s="109"/>
      <c r="BA325" s="109"/>
      <c r="BB325" s="109"/>
      <c r="BC325" s="109"/>
      <c r="BD325" s="109"/>
      <c r="BE325" s="109"/>
      <c r="BF325" s="109"/>
      <c r="BG325" s="109"/>
      <c r="BH325" s="109"/>
      <c r="BI325" s="109"/>
      <c r="BJ325" s="109"/>
      <c r="BK325" s="109"/>
      <c r="BL325" s="109"/>
      <c r="BM325" s="109"/>
      <c r="BN325" s="109"/>
    </row>
    <row r="326" spans="1:66" s="110" customFormat="1" hidden="1" outlineLevel="1" x14ac:dyDescent="0.25">
      <c r="A326" s="26">
        <v>59</v>
      </c>
      <c r="B326" s="26"/>
      <c r="C326" s="114"/>
      <c r="D326" s="82"/>
      <c r="E326" s="152"/>
      <c r="F326" s="152"/>
      <c r="G326" s="83"/>
      <c r="H326" s="37"/>
      <c r="I326" s="36"/>
      <c r="J326" s="623"/>
      <c r="K326" s="408"/>
      <c r="L326" s="393"/>
      <c r="M326" s="303"/>
      <c r="N326" s="77"/>
      <c r="O326" s="77"/>
      <c r="P326" s="31"/>
      <c r="Q326" s="409"/>
      <c r="R326" s="409"/>
      <c r="S326" s="31"/>
      <c r="T326" s="77"/>
      <c r="U326" s="274">
        <f t="shared" si="120"/>
        <v>0</v>
      </c>
      <c r="V326" s="32"/>
      <c r="W326" s="31"/>
      <c r="X326" s="31"/>
      <c r="Y326" s="275">
        <f t="shared" si="116"/>
        <v>0</v>
      </c>
      <c r="Z326" s="31"/>
      <c r="AA326" s="408"/>
      <c r="AB326" s="31"/>
      <c r="AC326" s="32">
        <f t="shared" si="121"/>
        <v>0</v>
      </c>
      <c r="AD326" s="31"/>
      <c r="AE326" s="31"/>
      <c r="AF326" s="31"/>
      <c r="AG326" s="32">
        <f t="shared" si="122"/>
        <v>0</v>
      </c>
      <c r="AH326" s="75">
        <f t="shared" si="123"/>
        <v>0</v>
      </c>
      <c r="AI326" s="33">
        <f t="shared" si="114"/>
        <v>0</v>
      </c>
      <c r="AJ326" s="34">
        <f t="shared" si="124"/>
        <v>0</v>
      </c>
      <c r="AK326" s="109"/>
      <c r="AL326" s="109"/>
      <c r="AM326" s="109"/>
      <c r="AN326" s="109"/>
      <c r="AO326" s="109"/>
      <c r="AP326" s="109"/>
      <c r="AQ326" s="109"/>
      <c r="AR326" s="109"/>
      <c r="AS326" s="109"/>
      <c r="AT326" s="109"/>
      <c r="AU326" s="109"/>
      <c r="AV326" s="109"/>
      <c r="AW326" s="109"/>
      <c r="AX326" s="109"/>
      <c r="AY326" s="109"/>
      <c r="AZ326" s="109"/>
      <c r="BA326" s="109"/>
      <c r="BB326" s="109"/>
      <c r="BC326" s="109"/>
      <c r="BD326" s="109"/>
      <c r="BE326" s="109"/>
      <c r="BF326" s="109"/>
      <c r="BG326" s="109"/>
      <c r="BH326" s="109"/>
      <c r="BI326" s="109"/>
      <c r="BJ326" s="109"/>
      <c r="BK326" s="109"/>
      <c r="BL326" s="109"/>
      <c r="BM326" s="109"/>
      <c r="BN326" s="109"/>
    </row>
    <row r="327" spans="1:66" s="110" customFormat="1" hidden="1" outlineLevel="1" x14ac:dyDescent="0.25">
      <c r="A327" s="26">
        <v>60</v>
      </c>
      <c r="B327" s="26"/>
      <c r="C327" s="114"/>
      <c r="D327" s="82"/>
      <c r="E327" s="152"/>
      <c r="F327" s="152"/>
      <c r="G327" s="83"/>
      <c r="H327" s="37"/>
      <c r="I327" s="36"/>
      <c r="J327" s="577"/>
      <c r="K327" s="408"/>
      <c r="L327" s="393"/>
      <c r="M327" s="303"/>
      <c r="N327" s="77"/>
      <c r="O327" s="77"/>
      <c r="P327" s="31"/>
      <c r="Q327" s="409"/>
      <c r="R327" s="409"/>
      <c r="S327" s="31"/>
      <c r="T327" s="77"/>
      <c r="U327" s="274">
        <f t="shared" si="120"/>
        <v>0</v>
      </c>
      <c r="V327" s="32"/>
      <c r="W327" s="31"/>
      <c r="X327" s="31"/>
      <c r="Y327" s="275">
        <f t="shared" si="116"/>
        <v>0</v>
      </c>
      <c r="Z327" s="31"/>
      <c r="AA327" s="408"/>
      <c r="AB327" s="31"/>
      <c r="AC327" s="32">
        <f t="shared" si="121"/>
        <v>0</v>
      </c>
      <c r="AD327" s="31"/>
      <c r="AE327" s="31"/>
      <c r="AF327" s="31"/>
      <c r="AG327" s="32">
        <f t="shared" si="122"/>
        <v>0</v>
      </c>
      <c r="AH327" s="75">
        <f t="shared" si="123"/>
        <v>0</v>
      </c>
      <c r="AI327" s="33">
        <f t="shared" si="114"/>
        <v>0</v>
      </c>
      <c r="AJ327" s="34">
        <f t="shared" si="124"/>
        <v>0</v>
      </c>
      <c r="AK327" s="109"/>
      <c r="AL327" s="109"/>
      <c r="AM327" s="109"/>
      <c r="AN327" s="109"/>
      <c r="AO327" s="109"/>
      <c r="AP327" s="109"/>
      <c r="AQ327" s="109"/>
      <c r="AR327" s="109"/>
      <c r="AS327" s="109"/>
      <c r="AT327" s="109"/>
      <c r="AU327" s="109"/>
      <c r="AV327" s="109"/>
      <c r="AW327" s="109"/>
      <c r="AX327" s="109"/>
      <c r="AY327" s="109"/>
      <c r="AZ327" s="109"/>
      <c r="BA327" s="109"/>
      <c r="BB327" s="109"/>
      <c r="BC327" s="109"/>
      <c r="BD327" s="109"/>
      <c r="BE327" s="109"/>
      <c r="BF327" s="109"/>
      <c r="BG327" s="109"/>
      <c r="BH327" s="109"/>
      <c r="BI327" s="109"/>
      <c r="BJ327" s="109"/>
      <c r="BK327" s="109"/>
      <c r="BL327" s="109"/>
      <c r="BM327" s="109"/>
      <c r="BN327" s="109"/>
    </row>
    <row r="328" spans="1:66" s="74" customFormat="1" x14ac:dyDescent="0.25">
      <c r="A328" s="611" t="s">
        <v>53</v>
      </c>
      <c r="B328" s="612"/>
      <c r="C328" s="612"/>
      <c r="D328" s="612"/>
      <c r="E328" s="612"/>
      <c r="F328" s="612"/>
      <c r="G328" s="612"/>
      <c r="H328" s="612"/>
      <c r="I328" s="613"/>
      <c r="J328" s="473">
        <f>J265</f>
        <v>326622000</v>
      </c>
      <c r="K328" s="473">
        <f>SUM(K266:K327)</f>
        <v>326622000</v>
      </c>
      <c r="L328" s="455"/>
      <c r="M328" s="474"/>
      <c r="N328" s="455">
        <f>SUM(N268:N297)</f>
        <v>0</v>
      </c>
      <c r="O328" s="455">
        <f>SUM(O268:O297)</f>
        <v>0</v>
      </c>
      <c r="P328" s="455">
        <f>SUM(P268:P297)</f>
        <v>0</v>
      </c>
      <c r="Q328" s="472"/>
      <c r="R328" s="455">
        <f t="shared" ref="R328:Y328" si="125">SUM(R268:R297)</f>
        <v>0</v>
      </c>
      <c r="S328" s="455">
        <f t="shared" si="125"/>
        <v>0</v>
      </c>
      <c r="T328" s="455">
        <f t="shared" si="125"/>
        <v>0</v>
      </c>
      <c r="U328" s="455">
        <f t="shared" si="125"/>
        <v>0</v>
      </c>
      <c r="V328" s="455">
        <f t="shared" si="125"/>
        <v>0</v>
      </c>
      <c r="W328" s="455">
        <f t="shared" si="125"/>
        <v>0</v>
      </c>
      <c r="X328" s="455">
        <f t="shared" si="125"/>
        <v>0</v>
      </c>
      <c r="Y328" s="455">
        <f t="shared" si="125"/>
        <v>0</v>
      </c>
      <c r="Z328" s="455">
        <f t="shared" ref="Z328:AG328" si="126">SUM(Z268:Z327)</f>
        <v>0</v>
      </c>
      <c r="AA328" s="455">
        <f t="shared" si="126"/>
        <v>0</v>
      </c>
      <c r="AB328" s="455">
        <f t="shared" si="126"/>
        <v>0</v>
      </c>
      <c r="AC328" s="455">
        <f t="shared" si="126"/>
        <v>0</v>
      </c>
      <c r="AD328" s="455">
        <f t="shared" si="126"/>
        <v>0</v>
      </c>
      <c r="AE328" s="455">
        <f t="shared" si="126"/>
        <v>0</v>
      </c>
      <c r="AF328" s="455">
        <f t="shared" si="126"/>
        <v>0</v>
      </c>
      <c r="AG328" s="455">
        <f t="shared" si="126"/>
        <v>0</v>
      </c>
      <c r="AH328" s="455">
        <f>SUM(AH266:AH327)</f>
        <v>0</v>
      </c>
      <c r="AI328" s="459">
        <f>IF(ISERROR(AH328/K328),0,AH328/K328)</f>
        <v>0</v>
      </c>
      <c r="AJ328" s="459">
        <f>IF(ISERROR(AH328/$AH$784),0,AH328/$AH$784)</f>
        <v>0</v>
      </c>
      <c r="AK328" s="12"/>
      <c r="AL328" s="12"/>
      <c r="AM328" s="12"/>
      <c r="AN328" s="12"/>
      <c r="AO328" s="12"/>
      <c r="AP328" s="12"/>
      <c r="AQ328" s="12"/>
      <c r="AR328" s="109"/>
      <c r="AS328" s="109"/>
      <c r="AT328" s="109"/>
      <c r="AU328" s="109"/>
      <c r="AV328" s="109"/>
      <c r="AW328" s="109"/>
      <c r="AX328" s="109"/>
      <c r="AY328" s="109"/>
      <c r="AZ328" s="109"/>
      <c r="BA328" s="109"/>
      <c r="BB328" s="109"/>
      <c r="BC328" s="109"/>
      <c r="BD328" s="109"/>
      <c r="BE328" s="109"/>
      <c r="BF328" s="109"/>
      <c r="BG328" s="109"/>
      <c r="BH328" s="109"/>
      <c r="BI328" s="109"/>
      <c r="BJ328" s="109"/>
      <c r="BK328" s="109"/>
      <c r="BL328" s="109"/>
      <c r="BM328" s="109"/>
      <c r="BN328" s="109"/>
    </row>
    <row r="329" spans="1:66" x14ac:dyDescent="0.25">
      <c r="A329" s="630" t="s">
        <v>54</v>
      </c>
      <c r="B329" s="631"/>
      <c r="C329" s="631"/>
      <c r="D329" s="631"/>
      <c r="E329" s="632"/>
      <c r="F329" s="296"/>
      <c r="G329" s="297"/>
      <c r="H329" s="298"/>
      <c r="I329" s="299"/>
      <c r="J329" s="576">
        <v>427263000</v>
      </c>
      <c r="K329" s="75"/>
      <c r="L329" s="20"/>
      <c r="M329" s="21"/>
      <c r="N329" s="22"/>
      <c r="O329" s="22"/>
      <c r="P329" s="22"/>
      <c r="Q329" s="18"/>
      <c r="R329" s="23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300"/>
      <c r="AI329" s="301"/>
      <c r="AJ329" s="301"/>
    </row>
    <row r="330" spans="1:66" outlineLevel="1" x14ac:dyDescent="0.25">
      <c r="A330" s="276">
        <v>1</v>
      </c>
      <c r="B330" s="276"/>
      <c r="C330" s="277"/>
      <c r="D330" s="81"/>
      <c r="E330" s="302" t="s">
        <v>293</v>
      </c>
      <c r="F330" s="152" t="s">
        <v>134</v>
      </c>
      <c r="G330" s="114" t="s">
        <v>135</v>
      </c>
      <c r="H330" s="27"/>
      <c r="I330" s="28"/>
      <c r="J330" s="623"/>
      <c r="K330" s="287">
        <v>6048000</v>
      </c>
      <c r="L330" s="289" t="s">
        <v>112</v>
      </c>
      <c r="M330" s="303"/>
      <c r="N330" s="77"/>
      <c r="O330" s="77"/>
      <c r="P330" s="77"/>
      <c r="Q330" s="202"/>
      <c r="R330" s="202"/>
      <c r="S330" s="77"/>
      <c r="T330" s="287"/>
      <c r="U330" s="274">
        <f>SUM(R330:T330)</f>
        <v>0</v>
      </c>
      <c r="V330" s="20"/>
      <c r="W330" s="77"/>
      <c r="X330" s="77"/>
      <c r="Y330" s="274">
        <f t="shared" ref="Y330:Y391" si="127">SUM(V330:X330)</f>
        <v>0</v>
      </c>
      <c r="Z330" s="77"/>
      <c r="AA330" s="77"/>
      <c r="AB330" s="77"/>
      <c r="AC330" s="20">
        <f>SUM(Z330:AB330)</f>
        <v>0</v>
      </c>
      <c r="AD330" s="77"/>
      <c r="AE330" s="77"/>
      <c r="AF330" s="77"/>
      <c r="AG330" s="20">
        <f>SUM(AD330:AF330)</f>
        <v>0</v>
      </c>
      <c r="AH330" s="372">
        <f>+U330+Y330+AC330+AG330</f>
        <v>0</v>
      </c>
      <c r="AI330" s="33">
        <f t="shared" ref="AI330:AI392" si="128">IF(ISERROR(AH330/$J$329),0,AH330/$J$329)</f>
        <v>0</v>
      </c>
      <c r="AJ330" s="34">
        <f t="shared" ref="AJ330:AJ361" si="129">IF(ISERROR(AH330/$AH$784),"-",AH330/$AH$784)</f>
        <v>0</v>
      </c>
      <c r="AK330" s="12"/>
      <c r="AL330" s="12"/>
      <c r="AM330" s="12"/>
      <c r="AN330" s="12"/>
      <c r="AO330" s="12"/>
      <c r="AP330" s="12"/>
      <c r="AQ330" s="12"/>
      <c r="AR330" s="109"/>
      <c r="AS330" s="109"/>
      <c r="AT330" s="109"/>
      <c r="AU330" s="109"/>
      <c r="AV330" s="109"/>
      <c r="AW330" s="109"/>
      <c r="AX330" s="109"/>
      <c r="AY330" s="109"/>
      <c r="AZ330" s="109"/>
      <c r="BA330" s="109"/>
      <c r="BB330" s="109"/>
      <c r="BC330" s="109"/>
      <c r="BD330" s="109"/>
      <c r="BE330" s="109"/>
      <c r="BF330" s="109"/>
      <c r="BG330" s="109"/>
      <c r="BH330" s="109"/>
      <c r="BI330" s="109"/>
      <c r="BJ330" s="109"/>
      <c r="BK330" s="109"/>
      <c r="BL330" s="109"/>
      <c r="BM330" s="109"/>
      <c r="BN330" s="109"/>
    </row>
    <row r="331" spans="1:66" s="110" customFormat="1" outlineLevel="1" x14ac:dyDescent="0.25">
      <c r="A331" s="276">
        <v>2</v>
      </c>
      <c r="B331" s="26"/>
      <c r="C331" s="114"/>
      <c r="D331" s="82"/>
      <c r="E331" s="220" t="s">
        <v>294</v>
      </c>
      <c r="F331" s="152" t="s">
        <v>134</v>
      </c>
      <c r="G331" s="114" t="s">
        <v>135</v>
      </c>
      <c r="H331" s="27"/>
      <c r="I331" s="28"/>
      <c r="J331" s="623"/>
      <c r="K331" s="287">
        <v>1764000</v>
      </c>
      <c r="L331" s="289" t="s">
        <v>112</v>
      </c>
      <c r="M331" s="303"/>
      <c r="N331" s="77"/>
      <c r="O331" s="77"/>
      <c r="P331" s="77"/>
      <c r="Q331" s="202"/>
      <c r="R331" s="202"/>
      <c r="S331" s="77"/>
      <c r="T331" s="287"/>
      <c r="U331" s="274">
        <f t="shared" ref="U331:U341" si="130">SUM(R331:T331)</f>
        <v>0</v>
      </c>
      <c r="V331" s="20"/>
      <c r="W331" s="77"/>
      <c r="X331" s="77"/>
      <c r="Y331" s="274">
        <f t="shared" si="127"/>
        <v>0</v>
      </c>
      <c r="Z331" s="77"/>
      <c r="AA331" s="77"/>
      <c r="AB331" s="77"/>
      <c r="AC331" s="20">
        <f t="shared" ref="AC331:AC341" si="131">SUM(Z331:AB331)</f>
        <v>0</v>
      </c>
      <c r="AD331" s="77"/>
      <c r="AE331" s="77"/>
      <c r="AF331" s="77"/>
      <c r="AG331" s="20">
        <f t="shared" ref="AG331:AG341" si="132">SUM(AD331:AF331)</f>
        <v>0</v>
      </c>
      <c r="AH331" s="75">
        <f t="shared" ref="AH331:AH341" si="133">+U331+Y331+AC331+AG331</f>
        <v>0</v>
      </c>
      <c r="AI331" s="33">
        <f t="shared" si="128"/>
        <v>0</v>
      </c>
      <c r="AJ331" s="34">
        <f t="shared" si="129"/>
        <v>0</v>
      </c>
      <c r="AK331" s="109"/>
      <c r="AL331" s="109"/>
      <c r="AM331" s="109"/>
      <c r="AN331" s="109"/>
      <c r="AO331" s="109"/>
      <c r="AP331" s="109"/>
      <c r="AQ331" s="109"/>
      <c r="AR331" s="109"/>
      <c r="AS331" s="109"/>
      <c r="AT331" s="109"/>
      <c r="AU331" s="109"/>
      <c r="AV331" s="109"/>
      <c r="AW331" s="109"/>
      <c r="AX331" s="109"/>
      <c r="AY331" s="109"/>
      <c r="AZ331" s="109"/>
      <c r="BA331" s="109"/>
      <c r="BB331" s="109"/>
      <c r="BC331" s="109"/>
      <c r="BD331" s="109"/>
      <c r="BE331" s="109"/>
      <c r="BF331" s="109"/>
      <c r="BG331" s="109"/>
      <c r="BH331" s="109"/>
      <c r="BI331" s="109"/>
      <c r="BJ331" s="109"/>
      <c r="BK331" s="109"/>
      <c r="BL331" s="109"/>
      <c r="BM331" s="109"/>
      <c r="BN331" s="109"/>
    </row>
    <row r="332" spans="1:66" s="110" customFormat="1" outlineLevel="1" x14ac:dyDescent="0.25">
      <c r="A332" s="276">
        <v>3</v>
      </c>
      <c r="B332" s="26"/>
      <c r="C332" s="114"/>
      <c r="D332" s="82"/>
      <c r="E332" s="220" t="s">
        <v>295</v>
      </c>
      <c r="F332" s="152" t="s">
        <v>134</v>
      </c>
      <c r="G332" s="114" t="s">
        <v>135</v>
      </c>
      <c r="H332" s="27"/>
      <c r="I332" s="28"/>
      <c r="J332" s="623"/>
      <c r="K332" s="406">
        <v>8329999.9999999991</v>
      </c>
      <c r="L332" s="289" t="s">
        <v>112</v>
      </c>
      <c r="M332" s="407"/>
      <c r="N332" s="31"/>
      <c r="O332" s="31"/>
      <c r="P332" s="31"/>
      <c r="Q332" s="176"/>
      <c r="R332" s="178"/>
      <c r="S332" s="31"/>
      <c r="T332" s="406"/>
      <c r="U332" s="275">
        <f t="shared" si="130"/>
        <v>0</v>
      </c>
      <c r="V332" s="32"/>
      <c r="W332" s="31"/>
      <c r="X332" s="31"/>
      <c r="Y332" s="274">
        <f t="shared" si="127"/>
        <v>0</v>
      </c>
      <c r="Z332" s="31"/>
      <c r="AA332" s="31"/>
      <c r="AB332" s="31"/>
      <c r="AC332" s="32">
        <f t="shared" si="131"/>
        <v>0</v>
      </c>
      <c r="AD332" s="31"/>
      <c r="AE332" s="31"/>
      <c r="AF332" s="31"/>
      <c r="AG332" s="32">
        <f t="shared" si="132"/>
        <v>0</v>
      </c>
      <c r="AH332" s="75">
        <f t="shared" si="133"/>
        <v>0</v>
      </c>
      <c r="AI332" s="33">
        <f t="shared" si="128"/>
        <v>0</v>
      </c>
      <c r="AJ332" s="34">
        <f t="shared" si="129"/>
        <v>0</v>
      </c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09"/>
      <c r="BE332" s="109"/>
      <c r="BF332" s="109"/>
      <c r="BG332" s="109"/>
      <c r="BH332" s="109"/>
      <c r="BI332" s="109"/>
      <c r="BJ332" s="109"/>
      <c r="BK332" s="109"/>
      <c r="BL332" s="109"/>
      <c r="BM332" s="109"/>
      <c r="BN332" s="109"/>
    </row>
    <row r="333" spans="1:66" s="110" customFormat="1" outlineLevel="1" x14ac:dyDescent="0.25">
      <c r="A333" s="276">
        <v>4</v>
      </c>
      <c r="B333" s="26"/>
      <c r="C333" s="114"/>
      <c r="D333" s="82"/>
      <c r="E333" s="220" t="s">
        <v>296</v>
      </c>
      <c r="F333" s="152" t="s">
        <v>134</v>
      </c>
      <c r="G333" s="114" t="s">
        <v>135</v>
      </c>
      <c r="H333" s="27"/>
      <c r="I333" s="28"/>
      <c r="J333" s="623"/>
      <c r="K333" s="287">
        <v>5740000</v>
      </c>
      <c r="L333" s="289" t="s">
        <v>112</v>
      </c>
      <c r="M333" s="303"/>
      <c r="N333" s="77"/>
      <c r="O333" s="77"/>
      <c r="P333" s="77"/>
      <c r="Q333" s="176"/>
      <c r="R333" s="178"/>
      <c r="S333" s="31"/>
      <c r="T333" s="287"/>
      <c r="U333" s="274">
        <f t="shared" si="130"/>
        <v>0</v>
      </c>
      <c r="V333" s="32"/>
      <c r="W333" s="31"/>
      <c r="X333" s="31"/>
      <c r="Y333" s="274">
        <f t="shared" si="127"/>
        <v>0</v>
      </c>
      <c r="Z333" s="31"/>
      <c r="AA333" s="31"/>
      <c r="AB333" s="31"/>
      <c r="AC333" s="32">
        <f t="shared" si="131"/>
        <v>0</v>
      </c>
      <c r="AD333" s="31"/>
      <c r="AE333" s="31"/>
      <c r="AF333" s="31"/>
      <c r="AG333" s="32">
        <f t="shared" si="132"/>
        <v>0</v>
      </c>
      <c r="AH333" s="75">
        <f t="shared" si="133"/>
        <v>0</v>
      </c>
      <c r="AI333" s="33">
        <f t="shared" si="128"/>
        <v>0</v>
      </c>
      <c r="AJ333" s="34">
        <f t="shared" si="129"/>
        <v>0</v>
      </c>
      <c r="AK333" s="109"/>
      <c r="AL333" s="109"/>
      <c r="AM333" s="109"/>
      <c r="AN333" s="109"/>
      <c r="AO333" s="109"/>
      <c r="AP333" s="109"/>
      <c r="AQ333" s="109"/>
      <c r="AR333" s="109"/>
      <c r="AS333" s="109"/>
      <c r="AT333" s="109"/>
      <c r="AU333" s="109"/>
      <c r="AV333" s="109"/>
      <c r="AW333" s="109"/>
      <c r="AX333" s="109"/>
      <c r="AY333" s="109"/>
      <c r="AZ333" s="109"/>
      <c r="BA333" s="109"/>
      <c r="BB333" s="109"/>
      <c r="BC333" s="109"/>
      <c r="BD333" s="109"/>
      <c r="BE333" s="109"/>
      <c r="BF333" s="109"/>
      <c r="BG333" s="109"/>
      <c r="BH333" s="109"/>
      <c r="BI333" s="109"/>
      <c r="BJ333" s="109"/>
      <c r="BK333" s="109"/>
      <c r="BL333" s="109"/>
      <c r="BM333" s="109"/>
      <c r="BN333" s="109"/>
    </row>
    <row r="334" spans="1:66" s="110" customFormat="1" outlineLevel="1" x14ac:dyDescent="0.25">
      <c r="A334" s="276">
        <v>5</v>
      </c>
      <c r="B334" s="26"/>
      <c r="C334" s="114"/>
      <c r="D334" s="82"/>
      <c r="E334" s="220" t="s">
        <v>297</v>
      </c>
      <c r="F334" s="152" t="s">
        <v>134</v>
      </c>
      <c r="G334" s="114" t="s">
        <v>135</v>
      </c>
      <c r="H334" s="27"/>
      <c r="I334" s="28"/>
      <c r="J334" s="623"/>
      <c r="K334" s="287">
        <v>6510000</v>
      </c>
      <c r="L334" s="289" t="s">
        <v>112</v>
      </c>
      <c r="M334" s="303"/>
      <c r="N334" s="77"/>
      <c r="O334" s="77"/>
      <c r="P334" s="77"/>
      <c r="Q334" s="176"/>
      <c r="R334" s="178"/>
      <c r="S334" s="31"/>
      <c r="T334" s="287"/>
      <c r="U334" s="274">
        <f t="shared" si="130"/>
        <v>0</v>
      </c>
      <c r="V334" s="32"/>
      <c r="W334" s="31"/>
      <c r="X334" s="31"/>
      <c r="Y334" s="274">
        <f t="shared" si="127"/>
        <v>0</v>
      </c>
      <c r="Z334" s="31"/>
      <c r="AA334" s="31"/>
      <c r="AB334" s="31"/>
      <c r="AC334" s="32">
        <f t="shared" si="131"/>
        <v>0</v>
      </c>
      <c r="AD334" s="31"/>
      <c r="AE334" s="31"/>
      <c r="AF334" s="31"/>
      <c r="AG334" s="32">
        <f t="shared" si="132"/>
        <v>0</v>
      </c>
      <c r="AH334" s="75">
        <f t="shared" si="133"/>
        <v>0</v>
      </c>
      <c r="AI334" s="33">
        <f t="shared" si="128"/>
        <v>0</v>
      </c>
      <c r="AJ334" s="34">
        <f t="shared" si="129"/>
        <v>0</v>
      </c>
      <c r="AK334" s="109"/>
      <c r="AL334" s="109"/>
      <c r="AM334" s="109"/>
      <c r="AN334" s="109"/>
      <c r="AO334" s="109"/>
      <c r="AP334" s="109"/>
      <c r="AQ334" s="109"/>
      <c r="AR334" s="109"/>
      <c r="AS334" s="109"/>
      <c r="AT334" s="109"/>
      <c r="AU334" s="109"/>
      <c r="AV334" s="109"/>
      <c r="AW334" s="109"/>
      <c r="AX334" s="109"/>
      <c r="AY334" s="109"/>
      <c r="AZ334" s="109"/>
      <c r="BA334" s="109"/>
      <c r="BB334" s="109"/>
      <c r="BC334" s="109"/>
      <c r="BD334" s="109"/>
      <c r="BE334" s="109"/>
      <c r="BF334" s="109"/>
      <c r="BG334" s="109"/>
      <c r="BH334" s="109"/>
      <c r="BI334" s="109"/>
      <c r="BJ334" s="109"/>
      <c r="BK334" s="109"/>
      <c r="BL334" s="109"/>
      <c r="BM334" s="109"/>
      <c r="BN334" s="109"/>
    </row>
    <row r="335" spans="1:66" s="110" customFormat="1" outlineLevel="1" x14ac:dyDescent="0.25">
      <c r="A335" s="276">
        <v>6</v>
      </c>
      <c r="B335" s="26"/>
      <c r="C335" s="114"/>
      <c r="D335" s="82"/>
      <c r="E335" s="220" t="s">
        <v>298</v>
      </c>
      <c r="F335" s="152" t="s">
        <v>134</v>
      </c>
      <c r="G335" s="114" t="s">
        <v>135</v>
      </c>
      <c r="H335" s="27"/>
      <c r="I335" s="28"/>
      <c r="J335" s="623"/>
      <c r="K335" s="287">
        <v>16449999.999999998</v>
      </c>
      <c r="L335" s="289" t="s">
        <v>112</v>
      </c>
      <c r="M335" s="303"/>
      <c r="N335" s="77"/>
      <c r="O335" s="77"/>
      <c r="P335" s="77"/>
      <c r="Q335" s="176"/>
      <c r="R335" s="178"/>
      <c r="S335" s="31"/>
      <c r="T335" s="287"/>
      <c r="U335" s="274">
        <f t="shared" si="130"/>
        <v>0</v>
      </c>
      <c r="V335" s="32"/>
      <c r="W335" s="31"/>
      <c r="X335" s="31"/>
      <c r="Y335" s="274">
        <f t="shared" si="127"/>
        <v>0</v>
      </c>
      <c r="Z335" s="31"/>
      <c r="AA335" s="31"/>
      <c r="AB335" s="31"/>
      <c r="AC335" s="32">
        <f t="shared" si="131"/>
        <v>0</v>
      </c>
      <c r="AD335" s="31"/>
      <c r="AE335" s="31"/>
      <c r="AF335" s="31"/>
      <c r="AG335" s="32">
        <f t="shared" si="132"/>
        <v>0</v>
      </c>
      <c r="AH335" s="75">
        <f t="shared" si="133"/>
        <v>0</v>
      </c>
      <c r="AI335" s="33">
        <f t="shared" si="128"/>
        <v>0</v>
      </c>
      <c r="AJ335" s="34">
        <f t="shared" si="129"/>
        <v>0</v>
      </c>
      <c r="AK335" s="109"/>
      <c r="AL335" s="109"/>
      <c r="AM335" s="109"/>
      <c r="AN335" s="109"/>
      <c r="AO335" s="109"/>
      <c r="AP335" s="109"/>
      <c r="AQ335" s="109"/>
      <c r="AR335" s="109"/>
      <c r="AS335" s="109"/>
      <c r="AT335" s="109"/>
      <c r="AU335" s="109"/>
      <c r="AV335" s="109"/>
      <c r="AW335" s="109"/>
      <c r="AX335" s="109"/>
      <c r="AY335" s="109"/>
      <c r="AZ335" s="109"/>
      <c r="BA335" s="109"/>
      <c r="BB335" s="109"/>
      <c r="BC335" s="109"/>
      <c r="BD335" s="109"/>
      <c r="BE335" s="109"/>
      <c r="BF335" s="109"/>
      <c r="BG335" s="109"/>
      <c r="BH335" s="109"/>
      <c r="BI335" s="109"/>
      <c r="BJ335" s="109"/>
      <c r="BK335" s="109"/>
      <c r="BL335" s="109"/>
      <c r="BM335" s="109"/>
      <c r="BN335" s="109"/>
    </row>
    <row r="336" spans="1:66" s="110" customFormat="1" outlineLevel="1" x14ac:dyDescent="0.25">
      <c r="A336" s="276">
        <v>7</v>
      </c>
      <c r="B336" s="26"/>
      <c r="C336" s="114"/>
      <c r="D336" s="82"/>
      <c r="E336" s="220" t="s">
        <v>299</v>
      </c>
      <c r="F336" s="152" t="s">
        <v>134</v>
      </c>
      <c r="G336" s="114" t="s">
        <v>135</v>
      </c>
      <c r="H336" s="27"/>
      <c r="I336" s="28"/>
      <c r="J336" s="623"/>
      <c r="K336" s="287">
        <v>25416300</v>
      </c>
      <c r="L336" s="289" t="s">
        <v>112</v>
      </c>
      <c r="M336" s="303"/>
      <c r="N336" s="77"/>
      <c r="O336" s="77"/>
      <c r="P336" s="77"/>
      <c r="Q336" s="176"/>
      <c r="R336" s="178"/>
      <c r="S336" s="31"/>
      <c r="T336" s="287"/>
      <c r="U336" s="274">
        <f t="shared" si="130"/>
        <v>0</v>
      </c>
      <c r="V336" s="32"/>
      <c r="W336" s="31"/>
      <c r="X336" s="31"/>
      <c r="Y336" s="274">
        <f t="shared" si="127"/>
        <v>0</v>
      </c>
      <c r="Z336" s="31"/>
      <c r="AA336" s="31"/>
      <c r="AB336" s="31"/>
      <c r="AC336" s="32">
        <f t="shared" si="131"/>
        <v>0</v>
      </c>
      <c r="AD336" s="31"/>
      <c r="AE336" s="31"/>
      <c r="AF336" s="31"/>
      <c r="AG336" s="32">
        <f t="shared" si="132"/>
        <v>0</v>
      </c>
      <c r="AH336" s="75">
        <f t="shared" si="133"/>
        <v>0</v>
      </c>
      <c r="AI336" s="33">
        <f t="shared" si="128"/>
        <v>0</v>
      </c>
      <c r="AJ336" s="34">
        <f t="shared" si="129"/>
        <v>0</v>
      </c>
      <c r="AK336" s="109"/>
      <c r="AL336" s="109"/>
      <c r="AM336" s="109"/>
      <c r="AN336" s="109"/>
      <c r="AO336" s="109"/>
      <c r="AP336" s="109"/>
      <c r="AQ336" s="109"/>
      <c r="AR336" s="109"/>
      <c r="AS336" s="109"/>
      <c r="AT336" s="109"/>
      <c r="AU336" s="109"/>
      <c r="AV336" s="109"/>
      <c r="AW336" s="109"/>
      <c r="AX336" s="109"/>
      <c r="AY336" s="109"/>
      <c r="AZ336" s="109"/>
      <c r="BA336" s="109"/>
      <c r="BB336" s="109"/>
      <c r="BC336" s="109"/>
      <c r="BD336" s="109"/>
      <c r="BE336" s="109"/>
      <c r="BF336" s="109"/>
      <c r="BG336" s="109"/>
      <c r="BH336" s="109"/>
      <c r="BI336" s="109"/>
      <c r="BJ336" s="109"/>
      <c r="BK336" s="109"/>
      <c r="BL336" s="109"/>
      <c r="BM336" s="109"/>
      <c r="BN336" s="109"/>
    </row>
    <row r="337" spans="1:66" s="110" customFormat="1" outlineLevel="1" x14ac:dyDescent="0.25">
      <c r="A337" s="276">
        <v>8</v>
      </c>
      <c r="B337" s="26"/>
      <c r="C337" s="114"/>
      <c r="D337" s="82"/>
      <c r="E337" s="220" t="s">
        <v>300</v>
      </c>
      <c r="F337" s="152" t="s">
        <v>134</v>
      </c>
      <c r="G337" s="114" t="s">
        <v>135</v>
      </c>
      <c r="H337" s="27"/>
      <c r="I337" s="28"/>
      <c r="J337" s="623"/>
      <c r="K337" s="287">
        <v>2545200</v>
      </c>
      <c r="L337" s="289" t="s">
        <v>112</v>
      </c>
      <c r="M337" s="303"/>
      <c r="N337" s="77"/>
      <c r="O337" s="77"/>
      <c r="P337" s="77"/>
      <c r="Q337" s="176"/>
      <c r="R337" s="178"/>
      <c r="S337" s="31"/>
      <c r="T337" s="287"/>
      <c r="U337" s="274">
        <f t="shared" si="130"/>
        <v>0</v>
      </c>
      <c r="V337" s="32"/>
      <c r="W337" s="31"/>
      <c r="X337" s="31"/>
      <c r="Y337" s="274">
        <f t="shared" si="127"/>
        <v>0</v>
      </c>
      <c r="Z337" s="31"/>
      <c r="AA337" s="31"/>
      <c r="AB337" s="31"/>
      <c r="AC337" s="32">
        <f t="shared" si="131"/>
        <v>0</v>
      </c>
      <c r="AD337" s="31"/>
      <c r="AE337" s="31"/>
      <c r="AF337" s="31"/>
      <c r="AG337" s="32">
        <f t="shared" si="132"/>
        <v>0</v>
      </c>
      <c r="AH337" s="75">
        <f t="shared" si="133"/>
        <v>0</v>
      </c>
      <c r="AI337" s="33">
        <f t="shared" si="128"/>
        <v>0</v>
      </c>
      <c r="AJ337" s="34">
        <f t="shared" si="129"/>
        <v>0</v>
      </c>
      <c r="AK337" s="109"/>
      <c r="AL337" s="109"/>
      <c r="AM337" s="109"/>
      <c r="AN337" s="109"/>
      <c r="AO337" s="109"/>
      <c r="AP337" s="109"/>
      <c r="AQ337" s="109"/>
      <c r="AR337" s="109"/>
      <c r="AS337" s="109"/>
      <c r="AT337" s="109"/>
      <c r="AU337" s="109"/>
      <c r="AV337" s="109"/>
      <c r="AW337" s="109"/>
      <c r="AX337" s="109"/>
      <c r="AY337" s="109"/>
      <c r="AZ337" s="109"/>
      <c r="BA337" s="109"/>
      <c r="BB337" s="109"/>
      <c r="BC337" s="109"/>
      <c r="BD337" s="109"/>
      <c r="BE337" s="109"/>
      <c r="BF337" s="109"/>
      <c r="BG337" s="109"/>
      <c r="BH337" s="109"/>
      <c r="BI337" s="109"/>
      <c r="BJ337" s="109"/>
      <c r="BK337" s="109"/>
      <c r="BL337" s="109"/>
      <c r="BM337" s="109"/>
      <c r="BN337" s="109"/>
    </row>
    <row r="338" spans="1:66" s="110" customFormat="1" outlineLevel="1" x14ac:dyDescent="0.25">
      <c r="A338" s="276">
        <v>9</v>
      </c>
      <c r="B338" s="26"/>
      <c r="C338" s="114"/>
      <c r="D338" s="82"/>
      <c r="E338" s="220" t="s">
        <v>301</v>
      </c>
      <c r="F338" s="152" t="s">
        <v>134</v>
      </c>
      <c r="G338" s="114" t="s">
        <v>135</v>
      </c>
      <c r="H338" s="27"/>
      <c r="I338" s="28"/>
      <c r="J338" s="623"/>
      <c r="K338" s="287">
        <v>21548100</v>
      </c>
      <c r="L338" s="289" t="s">
        <v>112</v>
      </c>
      <c r="M338" s="303"/>
      <c r="N338" s="77"/>
      <c r="O338" s="77"/>
      <c r="P338" s="77"/>
      <c r="Q338" s="176"/>
      <c r="R338" s="178"/>
      <c r="S338" s="31"/>
      <c r="T338" s="287"/>
      <c r="U338" s="274">
        <f t="shared" si="130"/>
        <v>0</v>
      </c>
      <c r="V338" s="32"/>
      <c r="W338" s="31"/>
      <c r="X338" s="31"/>
      <c r="Y338" s="274">
        <f t="shared" si="127"/>
        <v>0</v>
      </c>
      <c r="Z338" s="31"/>
      <c r="AA338" s="31"/>
      <c r="AB338" s="31"/>
      <c r="AC338" s="32">
        <f t="shared" si="131"/>
        <v>0</v>
      </c>
      <c r="AD338" s="31"/>
      <c r="AE338" s="31"/>
      <c r="AF338" s="31"/>
      <c r="AG338" s="32">
        <f t="shared" si="132"/>
        <v>0</v>
      </c>
      <c r="AH338" s="75">
        <f t="shared" si="133"/>
        <v>0</v>
      </c>
      <c r="AI338" s="33">
        <f t="shared" si="128"/>
        <v>0</v>
      </c>
      <c r="AJ338" s="34">
        <f t="shared" si="129"/>
        <v>0</v>
      </c>
      <c r="AK338" s="109"/>
      <c r="AL338" s="109"/>
      <c r="AM338" s="109"/>
      <c r="AN338" s="109"/>
      <c r="AO338" s="109"/>
      <c r="AP338" s="109"/>
      <c r="AQ338" s="109"/>
      <c r="AR338" s="109"/>
      <c r="AS338" s="109"/>
      <c r="AT338" s="109"/>
      <c r="AU338" s="109"/>
      <c r="AV338" s="109"/>
      <c r="AW338" s="109"/>
      <c r="AX338" s="109"/>
      <c r="AY338" s="109"/>
      <c r="AZ338" s="109"/>
      <c r="BA338" s="109"/>
      <c r="BB338" s="109"/>
      <c r="BC338" s="109"/>
      <c r="BD338" s="109"/>
      <c r="BE338" s="109"/>
      <c r="BF338" s="109"/>
      <c r="BG338" s="109"/>
      <c r="BH338" s="109"/>
      <c r="BI338" s="109"/>
      <c r="BJ338" s="109"/>
      <c r="BK338" s="109"/>
      <c r="BL338" s="109"/>
      <c r="BM338" s="109"/>
      <c r="BN338" s="109"/>
    </row>
    <row r="339" spans="1:66" s="110" customFormat="1" outlineLevel="1" x14ac:dyDescent="0.25">
      <c r="A339" s="276">
        <v>10</v>
      </c>
      <c r="B339" s="26"/>
      <c r="C339" s="114"/>
      <c r="D339" s="82"/>
      <c r="E339" s="220" t="s">
        <v>302</v>
      </c>
      <c r="F339" s="152" t="s">
        <v>134</v>
      </c>
      <c r="G339" s="114" t="s">
        <v>135</v>
      </c>
      <c r="H339" s="27"/>
      <c r="I339" s="28"/>
      <c r="J339" s="623"/>
      <c r="K339" s="287">
        <v>8076599.9999999991</v>
      </c>
      <c r="L339" s="289" t="s">
        <v>112</v>
      </c>
      <c r="M339" s="303"/>
      <c r="N339" s="77"/>
      <c r="O339" s="77"/>
      <c r="P339" s="77"/>
      <c r="Q339" s="176"/>
      <c r="R339" s="178"/>
      <c r="S339" s="31"/>
      <c r="T339" s="287"/>
      <c r="U339" s="274">
        <f t="shared" si="130"/>
        <v>0</v>
      </c>
      <c r="V339" s="32"/>
      <c r="W339" s="31"/>
      <c r="X339" s="31"/>
      <c r="Y339" s="274">
        <f t="shared" si="127"/>
        <v>0</v>
      </c>
      <c r="Z339" s="31"/>
      <c r="AA339" s="31"/>
      <c r="AB339" s="31"/>
      <c r="AC339" s="32">
        <f t="shared" si="131"/>
        <v>0</v>
      </c>
      <c r="AD339" s="31"/>
      <c r="AE339" s="31"/>
      <c r="AF339" s="31"/>
      <c r="AG339" s="32">
        <f t="shared" si="132"/>
        <v>0</v>
      </c>
      <c r="AH339" s="75">
        <f t="shared" si="133"/>
        <v>0</v>
      </c>
      <c r="AI339" s="33">
        <f t="shared" si="128"/>
        <v>0</v>
      </c>
      <c r="AJ339" s="34">
        <f t="shared" si="129"/>
        <v>0</v>
      </c>
      <c r="AK339" s="109"/>
      <c r="AL339" s="109"/>
      <c r="AM339" s="109"/>
      <c r="AN339" s="109"/>
      <c r="AO339" s="109"/>
      <c r="AP339" s="109"/>
      <c r="AQ339" s="109"/>
      <c r="AR339" s="109"/>
      <c r="AS339" s="109"/>
      <c r="AT339" s="109"/>
      <c r="AU339" s="109"/>
      <c r="AV339" s="109"/>
      <c r="AW339" s="109"/>
      <c r="AX339" s="109"/>
      <c r="AY339" s="109"/>
      <c r="AZ339" s="109"/>
      <c r="BA339" s="109"/>
      <c r="BB339" s="109"/>
      <c r="BC339" s="109"/>
      <c r="BD339" s="109"/>
      <c r="BE339" s="109"/>
      <c r="BF339" s="109"/>
      <c r="BG339" s="109"/>
      <c r="BH339" s="109"/>
      <c r="BI339" s="109"/>
      <c r="BJ339" s="109"/>
      <c r="BK339" s="109"/>
      <c r="BL339" s="109"/>
      <c r="BM339" s="109"/>
      <c r="BN339" s="109"/>
    </row>
    <row r="340" spans="1:66" s="110" customFormat="1" outlineLevel="1" x14ac:dyDescent="0.25">
      <c r="A340" s="276">
        <v>11</v>
      </c>
      <c r="B340" s="26"/>
      <c r="C340" s="114"/>
      <c r="D340" s="82"/>
      <c r="E340" s="220" t="s">
        <v>303</v>
      </c>
      <c r="F340" s="152" t="s">
        <v>134</v>
      </c>
      <c r="G340" s="114" t="s">
        <v>135</v>
      </c>
      <c r="H340" s="27"/>
      <c r="I340" s="28"/>
      <c r="J340" s="623"/>
      <c r="K340" s="287">
        <v>2520000</v>
      </c>
      <c r="L340" s="289" t="s">
        <v>112</v>
      </c>
      <c r="M340" s="303"/>
      <c r="N340" s="77"/>
      <c r="O340" s="77"/>
      <c r="P340" s="77"/>
      <c r="Q340" s="176"/>
      <c r="R340" s="391"/>
      <c r="S340" s="154"/>
      <c r="T340" s="287"/>
      <c r="U340" s="274">
        <f t="shared" si="130"/>
        <v>0</v>
      </c>
      <c r="V340" s="32"/>
      <c r="W340" s="31"/>
      <c r="X340" s="31"/>
      <c r="Y340" s="274">
        <f t="shared" si="127"/>
        <v>0</v>
      </c>
      <c r="Z340" s="31"/>
      <c r="AA340" s="31"/>
      <c r="AB340" s="31"/>
      <c r="AC340" s="32">
        <f t="shared" si="131"/>
        <v>0</v>
      </c>
      <c r="AD340" s="31"/>
      <c r="AE340" s="31"/>
      <c r="AF340" s="31"/>
      <c r="AG340" s="32">
        <f t="shared" si="132"/>
        <v>0</v>
      </c>
      <c r="AH340" s="75">
        <f t="shared" si="133"/>
        <v>0</v>
      </c>
      <c r="AI340" s="33">
        <f t="shared" si="128"/>
        <v>0</v>
      </c>
      <c r="AJ340" s="34">
        <f t="shared" si="129"/>
        <v>0</v>
      </c>
      <c r="AK340" s="109"/>
      <c r="AL340" s="109"/>
      <c r="AM340" s="109"/>
      <c r="AN340" s="109"/>
      <c r="AO340" s="109"/>
      <c r="AP340" s="109"/>
      <c r="AQ340" s="109"/>
      <c r="AR340" s="109"/>
      <c r="AS340" s="109"/>
      <c r="AT340" s="109"/>
      <c r="AU340" s="109"/>
      <c r="AV340" s="109"/>
      <c r="AW340" s="109"/>
      <c r="AX340" s="109"/>
      <c r="AY340" s="109"/>
      <c r="AZ340" s="109"/>
      <c r="BA340" s="109"/>
      <c r="BB340" s="109"/>
      <c r="BC340" s="109"/>
      <c r="BD340" s="109"/>
      <c r="BE340" s="109"/>
      <c r="BF340" s="109"/>
      <c r="BG340" s="109"/>
      <c r="BH340" s="109"/>
      <c r="BI340" s="109"/>
      <c r="BJ340" s="109"/>
      <c r="BK340" s="109"/>
      <c r="BL340" s="109"/>
      <c r="BM340" s="109"/>
      <c r="BN340" s="109"/>
    </row>
    <row r="341" spans="1:66" s="110" customFormat="1" outlineLevel="1" x14ac:dyDescent="0.25">
      <c r="A341" s="276">
        <v>12</v>
      </c>
      <c r="B341" s="26"/>
      <c r="C341" s="114"/>
      <c r="D341" s="82"/>
      <c r="E341" s="220" t="s">
        <v>304</v>
      </c>
      <c r="F341" s="152" t="s">
        <v>134</v>
      </c>
      <c r="G341" s="114" t="s">
        <v>135</v>
      </c>
      <c r="H341" s="27"/>
      <c r="I341" s="28"/>
      <c r="J341" s="623"/>
      <c r="K341" s="287">
        <v>20647900</v>
      </c>
      <c r="L341" s="289" t="s">
        <v>112</v>
      </c>
      <c r="M341" s="303"/>
      <c r="N341" s="77"/>
      <c r="O341" s="77"/>
      <c r="P341" s="77"/>
      <c r="Q341" s="403"/>
      <c r="R341" s="202"/>
      <c r="S341" s="77"/>
      <c r="T341" s="287"/>
      <c r="U341" s="274">
        <f t="shared" si="130"/>
        <v>0</v>
      </c>
      <c r="V341" s="373"/>
      <c r="W341" s="31"/>
      <c r="X341" s="31"/>
      <c r="Y341" s="274">
        <f t="shared" si="127"/>
        <v>0</v>
      </c>
      <c r="Z341" s="31"/>
      <c r="AA341" s="31"/>
      <c r="AB341" s="31"/>
      <c r="AC341" s="32">
        <f t="shared" si="131"/>
        <v>0</v>
      </c>
      <c r="AD341" s="31"/>
      <c r="AE341" s="31"/>
      <c r="AF341" s="31"/>
      <c r="AG341" s="32">
        <f t="shared" si="132"/>
        <v>0</v>
      </c>
      <c r="AH341" s="75">
        <f t="shared" si="133"/>
        <v>0</v>
      </c>
      <c r="AI341" s="33">
        <f t="shared" si="128"/>
        <v>0</v>
      </c>
      <c r="AJ341" s="34">
        <f t="shared" si="129"/>
        <v>0</v>
      </c>
      <c r="AK341" s="109"/>
      <c r="AL341" s="109"/>
      <c r="AM341" s="109"/>
      <c r="AN341" s="109"/>
      <c r="AO341" s="109"/>
      <c r="AP341" s="109"/>
      <c r="AQ341" s="109"/>
      <c r="AR341" s="109"/>
      <c r="AS341" s="109"/>
      <c r="AT341" s="109"/>
      <c r="AU341" s="109"/>
      <c r="AV341" s="109"/>
      <c r="AW341" s="109"/>
      <c r="AX341" s="109"/>
      <c r="AY341" s="109"/>
      <c r="AZ341" s="109"/>
      <c r="BA341" s="109"/>
      <c r="BB341" s="109"/>
      <c r="BC341" s="109"/>
      <c r="BD341" s="109"/>
      <c r="BE341" s="109"/>
      <c r="BF341" s="109"/>
      <c r="BG341" s="109"/>
      <c r="BH341" s="109"/>
      <c r="BI341" s="109"/>
      <c r="BJ341" s="109"/>
      <c r="BK341" s="109"/>
      <c r="BL341" s="109"/>
      <c r="BM341" s="109"/>
      <c r="BN341" s="109"/>
    </row>
    <row r="342" spans="1:66" s="110" customFormat="1" outlineLevel="1" x14ac:dyDescent="0.25">
      <c r="A342" s="276">
        <v>13</v>
      </c>
      <c r="B342" s="26"/>
      <c r="C342" s="114"/>
      <c r="D342" s="82"/>
      <c r="E342" s="220" t="s">
        <v>305</v>
      </c>
      <c r="F342" s="152" t="s">
        <v>134</v>
      </c>
      <c r="G342" s="114" t="s">
        <v>135</v>
      </c>
      <c r="H342" s="27"/>
      <c r="I342" s="28"/>
      <c r="J342" s="623"/>
      <c r="K342" s="287">
        <v>5479600</v>
      </c>
      <c r="L342" s="289" t="s">
        <v>112</v>
      </c>
      <c r="M342" s="303"/>
      <c r="N342" s="77"/>
      <c r="O342" s="77"/>
      <c r="P342" s="77"/>
      <c r="Q342" s="403"/>
      <c r="R342" s="202"/>
      <c r="S342" s="77"/>
      <c r="T342" s="287"/>
      <c r="U342" s="274">
        <f t="shared" ref="U342:U347" si="134">SUM(R342:T342)</f>
        <v>0</v>
      </c>
      <c r="V342" s="32"/>
      <c r="W342" s="31"/>
      <c r="X342" s="31"/>
      <c r="Y342" s="274">
        <f t="shared" si="127"/>
        <v>0</v>
      </c>
      <c r="Z342" s="31"/>
      <c r="AA342" s="31"/>
      <c r="AB342" s="31"/>
      <c r="AC342" s="32">
        <f t="shared" ref="AC342:AC362" si="135">SUM(Z342:AB342)</f>
        <v>0</v>
      </c>
      <c r="AD342" s="31"/>
      <c r="AE342" s="31"/>
      <c r="AF342" s="31"/>
      <c r="AG342" s="32">
        <f t="shared" ref="AG342:AG362" si="136">SUM(AD342:AF342)</f>
        <v>0</v>
      </c>
      <c r="AH342" s="75">
        <f t="shared" ref="AH342:AH362" si="137">+U342+Y342+AC342+AG342</f>
        <v>0</v>
      </c>
      <c r="AI342" s="33">
        <f t="shared" si="128"/>
        <v>0</v>
      </c>
      <c r="AJ342" s="34">
        <f t="shared" si="129"/>
        <v>0</v>
      </c>
      <c r="AK342" s="109"/>
      <c r="AL342" s="109"/>
      <c r="AM342" s="109"/>
      <c r="AN342" s="109"/>
      <c r="AO342" s="109"/>
      <c r="AP342" s="109"/>
      <c r="AQ342" s="109"/>
      <c r="AR342" s="109"/>
      <c r="AS342" s="109"/>
      <c r="AT342" s="109"/>
      <c r="AU342" s="109"/>
      <c r="AV342" s="109"/>
      <c r="AW342" s="109"/>
      <c r="AX342" s="109"/>
      <c r="AY342" s="109"/>
      <c r="AZ342" s="109"/>
      <c r="BA342" s="109"/>
      <c r="BB342" s="109"/>
      <c r="BC342" s="109"/>
      <c r="BD342" s="109"/>
      <c r="BE342" s="109"/>
      <c r="BF342" s="109"/>
      <c r="BG342" s="109"/>
      <c r="BH342" s="109"/>
      <c r="BI342" s="109"/>
      <c r="BJ342" s="109"/>
      <c r="BK342" s="109"/>
      <c r="BL342" s="109"/>
      <c r="BM342" s="109"/>
      <c r="BN342" s="109"/>
    </row>
    <row r="343" spans="1:66" s="110" customFormat="1" outlineLevel="1" x14ac:dyDescent="0.25">
      <c r="A343" s="276">
        <v>14</v>
      </c>
      <c r="B343" s="26"/>
      <c r="C343" s="114" t="s">
        <v>326</v>
      </c>
      <c r="D343" s="82">
        <v>44246</v>
      </c>
      <c r="E343" s="220" t="s">
        <v>306</v>
      </c>
      <c r="F343" s="152" t="s">
        <v>134</v>
      </c>
      <c r="G343" s="114" t="s">
        <v>135</v>
      </c>
      <c r="H343" s="27"/>
      <c r="I343" s="28"/>
      <c r="J343" s="623"/>
      <c r="K343" s="287">
        <v>5106500</v>
      </c>
      <c r="L343" s="289" t="s">
        <v>112</v>
      </c>
      <c r="M343" s="303"/>
      <c r="N343" s="77"/>
      <c r="O343" s="77"/>
      <c r="P343" s="77"/>
      <c r="Q343" s="403"/>
      <c r="R343" s="202"/>
      <c r="S343" s="77"/>
      <c r="T343" s="287">
        <v>5106500</v>
      </c>
      <c r="U343" s="274">
        <f t="shared" si="134"/>
        <v>5106500</v>
      </c>
      <c r="V343" s="32"/>
      <c r="W343" s="31"/>
      <c r="X343" s="31"/>
      <c r="Y343" s="274">
        <f t="shared" si="127"/>
        <v>0</v>
      </c>
      <c r="Z343" s="31"/>
      <c r="AA343" s="31"/>
      <c r="AB343" s="31"/>
      <c r="AC343" s="32">
        <f t="shared" si="135"/>
        <v>0</v>
      </c>
      <c r="AD343" s="31"/>
      <c r="AE343" s="31"/>
      <c r="AF343" s="31"/>
      <c r="AG343" s="32">
        <f t="shared" si="136"/>
        <v>0</v>
      </c>
      <c r="AH343" s="75">
        <f t="shared" si="137"/>
        <v>5106500</v>
      </c>
      <c r="AI343" s="33">
        <f t="shared" si="128"/>
        <v>1.1951655069594138E-2</v>
      </c>
      <c r="AJ343" s="34">
        <f t="shared" si="129"/>
        <v>4.4384664963966671E-3</v>
      </c>
      <c r="AK343" s="109"/>
      <c r="AL343" s="109"/>
      <c r="AM343" s="109"/>
      <c r="AN343" s="109"/>
      <c r="AO343" s="109"/>
      <c r="AP343" s="109"/>
      <c r="AQ343" s="109"/>
      <c r="AR343" s="109"/>
      <c r="AS343" s="109"/>
      <c r="AT343" s="109"/>
      <c r="AU343" s="109"/>
      <c r="AV343" s="109"/>
      <c r="AW343" s="109"/>
      <c r="AX343" s="109"/>
      <c r="AY343" s="109"/>
      <c r="AZ343" s="109"/>
      <c r="BA343" s="109"/>
      <c r="BB343" s="109"/>
      <c r="BC343" s="109"/>
      <c r="BD343" s="109"/>
      <c r="BE343" s="109"/>
      <c r="BF343" s="109"/>
      <c r="BG343" s="109"/>
      <c r="BH343" s="109"/>
      <c r="BI343" s="109"/>
      <c r="BJ343" s="109"/>
      <c r="BK343" s="109"/>
      <c r="BL343" s="109"/>
      <c r="BM343" s="109"/>
      <c r="BN343" s="109"/>
    </row>
    <row r="344" spans="1:66" s="110" customFormat="1" outlineLevel="1" x14ac:dyDescent="0.25">
      <c r="A344" s="276">
        <v>15</v>
      </c>
      <c r="B344" s="26"/>
      <c r="C344" s="114"/>
      <c r="D344" s="82"/>
      <c r="E344" s="220" t="s">
        <v>307</v>
      </c>
      <c r="F344" s="152" t="s">
        <v>134</v>
      </c>
      <c r="G344" s="114" t="s">
        <v>135</v>
      </c>
      <c r="H344" s="27"/>
      <c r="I344" s="28"/>
      <c r="J344" s="623"/>
      <c r="K344" s="287">
        <v>6422500</v>
      </c>
      <c r="L344" s="289" t="s">
        <v>112</v>
      </c>
      <c r="M344" s="303"/>
      <c r="N344" s="77"/>
      <c r="O344" s="77"/>
      <c r="P344" s="77"/>
      <c r="Q344" s="403"/>
      <c r="R344" s="202"/>
      <c r="S344" s="77"/>
      <c r="T344" s="287"/>
      <c r="U344" s="274">
        <f t="shared" si="134"/>
        <v>0</v>
      </c>
      <c r="V344" s="32"/>
      <c r="W344" s="31"/>
      <c r="X344" s="31"/>
      <c r="Y344" s="274">
        <f t="shared" si="127"/>
        <v>0</v>
      </c>
      <c r="Z344" s="31"/>
      <c r="AA344" s="31"/>
      <c r="AB344" s="31"/>
      <c r="AC344" s="32">
        <f t="shared" si="135"/>
        <v>0</v>
      </c>
      <c r="AD344" s="31"/>
      <c r="AE344" s="31"/>
      <c r="AF344" s="31"/>
      <c r="AG344" s="32">
        <f t="shared" si="136"/>
        <v>0</v>
      </c>
      <c r="AH344" s="75">
        <f t="shared" si="137"/>
        <v>0</v>
      </c>
      <c r="AI344" s="33">
        <f t="shared" si="128"/>
        <v>0</v>
      </c>
      <c r="AJ344" s="34">
        <f t="shared" si="129"/>
        <v>0</v>
      </c>
      <c r="AK344" s="109"/>
      <c r="AL344" s="109"/>
      <c r="AM344" s="109"/>
      <c r="AN344" s="109"/>
      <c r="AO344" s="109"/>
      <c r="AP344" s="109"/>
      <c r="AQ344" s="109"/>
      <c r="AR344" s="109"/>
      <c r="AS344" s="109"/>
      <c r="AT344" s="109"/>
      <c r="AU344" s="109"/>
      <c r="AV344" s="109"/>
      <c r="AW344" s="109"/>
      <c r="AX344" s="109"/>
      <c r="AY344" s="109"/>
      <c r="AZ344" s="109"/>
      <c r="BA344" s="109"/>
      <c r="BB344" s="109"/>
      <c r="BC344" s="109"/>
      <c r="BD344" s="109"/>
      <c r="BE344" s="109"/>
      <c r="BF344" s="109"/>
      <c r="BG344" s="109"/>
      <c r="BH344" s="109"/>
      <c r="BI344" s="109"/>
      <c r="BJ344" s="109"/>
      <c r="BK344" s="109"/>
      <c r="BL344" s="109"/>
      <c r="BM344" s="109"/>
      <c r="BN344" s="109"/>
    </row>
    <row r="345" spans="1:66" s="110" customFormat="1" outlineLevel="1" x14ac:dyDescent="0.25">
      <c r="A345" s="276">
        <v>16</v>
      </c>
      <c r="B345" s="26"/>
      <c r="C345" s="114"/>
      <c r="D345" s="82"/>
      <c r="E345" s="220" t="s">
        <v>308</v>
      </c>
      <c r="F345" s="152" t="s">
        <v>134</v>
      </c>
      <c r="G345" s="114" t="s">
        <v>135</v>
      </c>
      <c r="H345" s="27"/>
      <c r="I345" s="28"/>
      <c r="J345" s="623"/>
      <c r="K345" s="287">
        <v>5243700</v>
      </c>
      <c r="L345" s="289" t="s">
        <v>112</v>
      </c>
      <c r="M345" s="303"/>
      <c r="N345" s="77"/>
      <c r="O345" s="77"/>
      <c r="P345" s="77"/>
      <c r="Q345" s="403"/>
      <c r="R345" s="202"/>
      <c r="S345" s="77"/>
      <c r="T345" s="287"/>
      <c r="U345" s="274">
        <f t="shared" si="134"/>
        <v>0</v>
      </c>
      <c r="V345" s="32"/>
      <c r="W345" s="31"/>
      <c r="X345" s="31"/>
      <c r="Y345" s="274">
        <f t="shared" si="127"/>
        <v>0</v>
      </c>
      <c r="Z345" s="31"/>
      <c r="AA345" s="31"/>
      <c r="AB345" s="31"/>
      <c r="AC345" s="32">
        <f t="shared" si="135"/>
        <v>0</v>
      </c>
      <c r="AD345" s="31"/>
      <c r="AE345" s="31"/>
      <c r="AF345" s="31"/>
      <c r="AG345" s="32">
        <f t="shared" si="136"/>
        <v>0</v>
      </c>
      <c r="AH345" s="75">
        <f t="shared" si="137"/>
        <v>0</v>
      </c>
      <c r="AI345" s="33">
        <f t="shared" si="128"/>
        <v>0</v>
      </c>
      <c r="AJ345" s="34">
        <f t="shared" si="129"/>
        <v>0</v>
      </c>
      <c r="AK345" s="109"/>
      <c r="AL345" s="109"/>
      <c r="AM345" s="109"/>
      <c r="AN345" s="109"/>
      <c r="AO345" s="109"/>
      <c r="AP345" s="109"/>
      <c r="AQ345" s="109"/>
      <c r="AR345" s="109"/>
      <c r="AS345" s="109"/>
      <c r="AT345" s="109"/>
      <c r="AU345" s="109"/>
      <c r="AV345" s="109"/>
      <c r="AW345" s="109"/>
      <c r="AX345" s="109"/>
      <c r="AY345" s="109"/>
      <c r="AZ345" s="109"/>
      <c r="BA345" s="109"/>
      <c r="BB345" s="109"/>
      <c r="BC345" s="109"/>
      <c r="BD345" s="109"/>
      <c r="BE345" s="109"/>
      <c r="BF345" s="109"/>
      <c r="BG345" s="109"/>
      <c r="BH345" s="109"/>
      <c r="BI345" s="109"/>
      <c r="BJ345" s="109"/>
      <c r="BK345" s="109"/>
      <c r="BL345" s="109"/>
      <c r="BM345" s="109"/>
      <c r="BN345" s="109"/>
    </row>
    <row r="346" spans="1:66" s="110" customFormat="1" outlineLevel="1" x14ac:dyDescent="0.25">
      <c r="A346" s="276">
        <v>17</v>
      </c>
      <c r="B346" s="26"/>
      <c r="C346" s="114" t="s">
        <v>327</v>
      </c>
      <c r="D346" s="82">
        <v>44250</v>
      </c>
      <c r="E346" s="220" t="s">
        <v>309</v>
      </c>
      <c r="F346" s="152" t="s">
        <v>134</v>
      </c>
      <c r="G346" s="114" t="s">
        <v>135</v>
      </c>
      <c r="H346" s="27"/>
      <c r="I346" s="28"/>
      <c r="J346" s="623"/>
      <c r="K346" s="287">
        <v>35262500</v>
      </c>
      <c r="L346" s="289" t="s">
        <v>112</v>
      </c>
      <c r="M346" s="303"/>
      <c r="N346" s="77"/>
      <c r="O346" s="77"/>
      <c r="P346" s="77"/>
      <c r="Q346" s="403"/>
      <c r="R346" s="202"/>
      <c r="S346" s="77"/>
      <c r="T346" s="287">
        <v>35262500</v>
      </c>
      <c r="U346" s="274">
        <f t="shared" si="134"/>
        <v>35262500</v>
      </c>
      <c r="V346" s="32"/>
      <c r="W346" s="31"/>
      <c r="X346" s="31"/>
      <c r="Y346" s="274">
        <f t="shared" si="127"/>
        <v>0</v>
      </c>
      <c r="Z346" s="31"/>
      <c r="AA346" s="31"/>
      <c r="AB346" s="31"/>
      <c r="AC346" s="32">
        <f t="shared" si="135"/>
        <v>0</v>
      </c>
      <c r="AD346" s="31"/>
      <c r="AE346" s="31"/>
      <c r="AF346" s="31"/>
      <c r="AG346" s="32">
        <f t="shared" si="136"/>
        <v>0</v>
      </c>
      <c r="AH346" s="75">
        <f t="shared" si="137"/>
        <v>35262500</v>
      </c>
      <c r="AI346" s="33">
        <f t="shared" si="128"/>
        <v>8.2531134219438612E-2</v>
      </c>
      <c r="AJ346" s="34">
        <f t="shared" si="129"/>
        <v>3.0649451645782335E-2</v>
      </c>
      <c r="AK346" s="109"/>
      <c r="AL346" s="109"/>
      <c r="AM346" s="109"/>
      <c r="AN346" s="109"/>
      <c r="AO346" s="109"/>
      <c r="AP346" s="109"/>
      <c r="AQ346" s="109"/>
      <c r="AR346" s="109"/>
      <c r="AS346" s="109"/>
      <c r="AT346" s="109"/>
      <c r="AU346" s="109"/>
      <c r="AV346" s="109"/>
      <c r="AW346" s="109"/>
      <c r="AX346" s="109"/>
      <c r="AY346" s="109"/>
      <c r="AZ346" s="109"/>
      <c r="BA346" s="109"/>
      <c r="BB346" s="109"/>
      <c r="BC346" s="109"/>
      <c r="BD346" s="109"/>
      <c r="BE346" s="109"/>
      <c r="BF346" s="109"/>
      <c r="BG346" s="109"/>
      <c r="BH346" s="109"/>
      <c r="BI346" s="109"/>
      <c r="BJ346" s="109"/>
      <c r="BK346" s="109"/>
      <c r="BL346" s="109"/>
      <c r="BM346" s="109"/>
      <c r="BN346" s="109"/>
    </row>
    <row r="347" spans="1:66" s="110" customFormat="1" outlineLevel="1" x14ac:dyDescent="0.25">
      <c r="A347" s="276">
        <v>18</v>
      </c>
      <c r="B347" s="26"/>
      <c r="C347" s="114"/>
      <c r="D347" s="82"/>
      <c r="E347" s="220" t="s">
        <v>310</v>
      </c>
      <c r="F347" s="152" t="s">
        <v>134</v>
      </c>
      <c r="G347" s="114" t="s">
        <v>135</v>
      </c>
      <c r="H347" s="27"/>
      <c r="I347" s="28"/>
      <c r="J347" s="623"/>
      <c r="K347" s="287">
        <v>9660000</v>
      </c>
      <c r="L347" s="289" t="s">
        <v>112</v>
      </c>
      <c r="M347" s="303"/>
      <c r="N347" s="77"/>
      <c r="O347" s="77"/>
      <c r="P347" s="77"/>
      <c r="Q347" s="403"/>
      <c r="R347" s="202"/>
      <c r="S347" s="77"/>
      <c r="T347" s="287"/>
      <c r="U347" s="274">
        <f t="shared" si="134"/>
        <v>0</v>
      </c>
      <c r="V347" s="32"/>
      <c r="W347" s="31"/>
      <c r="X347" s="31"/>
      <c r="Y347" s="274">
        <f t="shared" si="127"/>
        <v>0</v>
      </c>
      <c r="Z347" s="31"/>
      <c r="AA347" s="31"/>
      <c r="AB347" s="31"/>
      <c r="AC347" s="32">
        <f t="shared" si="135"/>
        <v>0</v>
      </c>
      <c r="AD347" s="31"/>
      <c r="AE347" s="31"/>
      <c r="AF347" s="31"/>
      <c r="AG347" s="32">
        <f t="shared" si="136"/>
        <v>0</v>
      </c>
      <c r="AH347" s="75">
        <f t="shared" si="137"/>
        <v>0</v>
      </c>
      <c r="AI347" s="33">
        <f t="shared" si="128"/>
        <v>0</v>
      </c>
      <c r="AJ347" s="34">
        <f t="shared" si="129"/>
        <v>0</v>
      </c>
      <c r="AK347" s="109"/>
      <c r="AL347" s="109"/>
      <c r="AM347" s="109"/>
      <c r="AN347" s="109"/>
      <c r="AO347" s="109"/>
      <c r="AP347" s="109"/>
      <c r="AQ347" s="109"/>
      <c r="AR347" s="109"/>
      <c r="AS347" s="109"/>
      <c r="AT347" s="109"/>
      <c r="AU347" s="109"/>
      <c r="AV347" s="109"/>
      <c r="AW347" s="109"/>
      <c r="AX347" s="109"/>
      <c r="AY347" s="109"/>
      <c r="AZ347" s="109"/>
      <c r="BA347" s="109"/>
      <c r="BB347" s="109"/>
      <c r="BC347" s="109"/>
      <c r="BD347" s="109"/>
      <c r="BE347" s="109"/>
      <c r="BF347" s="109"/>
      <c r="BG347" s="109"/>
      <c r="BH347" s="109"/>
      <c r="BI347" s="109"/>
      <c r="BJ347" s="109"/>
      <c r="BK347" s="109"/>
      <c r="BL347" s="109"/>
      <c r="BM347" s="109"/>
      <c r="BN347" s="109"/>
    </row>
    <row r="348" spans="1:66" s="110" customFormat="1" outlineLevel="1" x14ac:dyDescent="0.25">
      <c r="A348" s="276">
        <v>19</v>
      </c>
      <c r="B348" s="26"/>
      <c r="C348" s="114" t="s">
        <v>328</v>
      </c>
      <c r="D348" s="82">
        <v>44246</v>
      </c>
      <c r="E348" s="220" t="s">
        <v>311</v>
      </c>
      <c r="F348" s="152" t="s">
        <v>134</v>
      </c>
      <c r="G348" s="114" t="s">
        <v>135</v>
      </c>
      <c r="H348" s="27"/>
      <c r="I348" s="28"/>
      <c r="J348" s="623"/>
      <c r="K348" s="287">
        <v>5670000</v>
      </c>
      <c r="L348" s="289" t="s">
        <v>112</v>
      </c>
      <c r="M348" s="303"/>
      <c r="N348" s="77"/>
      <c r="O348" s="77"/>
      <c r="P348" s="77"/>
      <c r="Q348" s="403"/>
      <c r="R348" s="202"/>
      <c r="S348" s="77"/>
      <c r="T348" s="77">
        <v>5670000</v>
      </c>
      <c r="U348" s="274">
        <f t="shared" ref="U348:U395" si="138">SUM(R348:T348)</f>
        <v>5670000</v>
      </c>
      <c r="V348" s="373"/>
      <c r="W348" s="31"/>
      <c r="X348" s="31"/>
      <c r="Y348" s="274">
        <f t="shared" si="127"/>
        <v>0</v>
      </c>
      <c r="Z348" s="31"/>
      <c r="AA348" s="31"/>
      <c r="AB348" s="31"/>
      <c r="AC348" s="32">
        <f t="shared" si="135"/>
        <v>0</v>
      </c>
      <c r="AD348" s="31"/>
      <c r="AE348" s="31"/>
      <c r="AF348" s="31"/>
      <c r="AG348" s="32">
        <f t="shared" si="136"/>
        <v>0</v>
      </c>
      <c r="AH348" s="75">
        <f t="shared" si="137"/>
        <v>5670000</v>
      </c>
      <c r="AI348" s="33">
        <f t="shared" si="128"/>
        <v>1.3270514881934547E-2</v>
      </c>
      <c r="AJ348" s="34">
        <f t="shared" si="129"/>
        <v>4.9282492968900629E-3</v>
      </c>
      <c r="AK348" s="109"/>
      <c r="AL348" s="109"/>
      <c r="AM348" s="10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</row>
    <row r="349" spans="1:66" s="110" customFormat="1" outlineLevel="1" x14ac:dyDescent="0.25">
      <c r="A349" s="276">
        <v>20</v>
      </c>
      <c r="B349" s="26"/>
      <c r="C349" s="114"/>
      <c r="D349" s="82"/>
      <c r="E349" s="220" t="s">
        <v>312</v>
      </c>
      <c r="F349" s="152" t="s">
        <v>134</v>
      </c>
      <c r="G349" s="114" t="s">
        <v>135</v>
      </c>
      <c r="H349" s="27"/>
      <c r="I349" s="28"/>
      <c r="J349" s="623"/>
      <c r="K349" s="287">
        <v>4830000</v>
      </c>
      <c r="L349" s="289" t="s">
        <v>112</v>
      </c>
      <c r="M349" s="303"/>
      <c r="N349" s="77"/>
      <c r="O349" s="77"/>
      <c r="P349" s="77"/>
      <c r="Q349" s="403"/>
      <c r="R349" s="202"/>
      <c r="S349" s="77"/>
      <c r="T349" s="77"/>
      <c r="U349" s="274">
        <f t="shared" si="138"/>
        <v>0</v>
      </c>
      <c r="V349" s="373"/>
      <c r="W349" s="31"/>
      <c r="X349" s="31"/>
      <c r="Y349" s="274">
        <f t="shared" si="127"/>
        <v>0</v>
      </c>
      <c r="Z349" s="31"/>
      <c r="AA349" s="31"/>
      <c r="AB349" s="31"/>
      <c r="AC349" s="32">
        <f t="shared" si="135"/>
        <v>0</v>
      </c>
      <c r="AD349" s="31"/>
      <c r="AE349" s="31"/>
      <c r="AF349" s="31"/>
      <c r="AG349" s="32">
        <f t="shared" si="136"/>
        <v>0</v>
      </c>
      <c r="AH349" s="75">
        <f t="shared" si="137"/>
        <v>0</v>
      </c>
      <c r="AI349" s="33">
        <f t="shared" si="128"/>
        <v>0</v>
      </c>
      <c r="AJ349" s="34">
        <f t="shared" si="129"/>
        <v>0</v>
      </c>
      <c r="AK349" s="109"/>
      <c r="AL349" s="109"/>
      <c r="AM349" s="109"/>
      <c r="AN349" s="109"/>
      <c r="AO349" s="109"/>
      <c r="AP349" s="109"/>
      <c r="AQ349" s="109"/>
      <c r="AR349" s="109"/>
      <c r="AS349" s="109"/>
      <c r="AT349" s="109"/>
      <c r="AU349" s="109"/>
      <c r="AV349" s="109"/>
      <c r="AW349" s="109"/>
      <c r="AX349" s="109"/>
      <c r="AY349" s="109"/>
      <c r="AZ349" s="109"/>
      <c r="BA349" s="109"/>
      <c r="BB349" s="109"/>
      <c r="BC349" s="109"/>
      <c r="BD349" s="109"/>
      <c r="BE349" s="109"/>
      <c r="BF349" s="109"/>
      <c r="BG349" s="109"/>
      <c r="BH349" s="109"/>
      <c r="BI349" s="109"/>
      <c r="BJ349" s="109"/>
      <c r="BK349" s="109"/>
      <c r="BL349" s="109"/>
      <c r="BM349" s="109"/>
      <c r="BN349" s="109"/>
    </row>
    <row r="350" spans="1:66" s="110" customFormat="1" outlineLevel="1" x14ac:dyDescent="0.25">
      <c r="A350" s="276">
        <v>21</v>
      </c>
      <c r="B350" s="26"/>
      <c r="C350" s="114"/>
      <c r="D350" s="82"/>
      <c r="E350" s="220" t="s">
        <v>313</v>
      </c>
      <c r="F350" s="152" t="s">
        <v>134</v>
      </c>
      <c r="G350" s="114" t="s">
        <v>135</v>
      </c>
      <c r="H350" s="27"/>
      <c r="I350" s="28"/>
      <c r="J350" s="623"/>
      <c r="K350" s="287">
        <v>2940000</v>
      </c>
      <c r="L350" s="289" t="s">
        <v>112</v>
      </c>
      <c r="M350" s="303"/>
      <c r="N350" s="77"/>
      <c r="O350" s="77"/>
      <c r="P350" s="77"/>
      <c r="Q350" s="403"/>
      <c r="R350" s="202"/>
      <c r="S350" s="77"/>
      <c r="T350" s="77"/>
      <c r="U350" s="274">
        <f t="shared" si="138"/>
        <v>0</v>
      </c>
      <c r="V350" s="373"/>
      <c r="W350" s="31"/>
      <c r="X350" s="31"/>
      <c r="Y350" s="274">
        <f t="shared" si="127"/>
        <v>0</v>
      </c>
      <c r="Z350" s="31"/>
      <c r="AA350" s="31"/>
      <c r="AB350" s="31"/>
      <c r="AC350" s="32">
        <f t="shared" si="135"/>
        <v>0</v>
      </c>
      <c r="AD350" s="31"/>
      <c r="AE350" s="31"/>
      <c r="AF350" s="31"/>
      <c r="AG350" s="32">
        <f t="shared" si="136"/>
        <v>0</v>
      </c>
      <c r="AH350" s="75">
        <f t="shared" si="137"/>
        <v>0</v>
      </c>
      <c r="AI350" s="33">
        <f t="shared" si="128"/>
        <v>0</v>
      </c>
      <c r="AJ350" s="34">
        <f t="shared" si="129"/>
        <v>0</v>
      </c>
      <c r="AK350" s="109"/>
      <c r="AL350" s="109"/>
      <c r="AM350" s="109"/>
      <c r="AN350" s="109"/>
      <c r="AO350" s="109"/>
      <c r="AP350" s="109"/>
      <c r="AQ350" s="109"/>
      <c r="AR350" s="109"/>
      <c r="AS350" s="109"/>
      <c r="AT350" s="109"/>
      <c r="AU350" s="109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9"/>
      <c r="BL350" s="109"/>
      <c r="BM350" s="109"/>
      <c r="BN350" s="109"/>
    </row>
    <row r="351" spans="1:66" s="110" customFormat="1" outlineLevel="1" x14ac:dyDescent="0.25">
      <c r="A351" s="276">
        <v>22</v>
      </c>
      <c r="B351" s="26"/>
      <c r="C351" s="114"/>
      <c r="D351" s="82"/>
      <c r="E351" s="220" t="s">
        <v>314</v>
      </c>
      <c r="F351" s="152" t="s">
        <v>134</v>
      </c>
      <c r="G351" s="114" t="s">
        <v>135</v>
      </c>
      <c r="H351" s="27"/>
      <c r="I351" s="28"/>
      <c r="J351" s="623"/>
      <c r="K351" s="287">
        <v>9621500</v>
      </c>
      <c r="L351" s="289" t="s">
        <v>112</v>
      </c>
      <c r="M351" s="303"/>
      <c r="N351" s="77"/>
      <c r="O351" s="77"/>
      <c r="P351" s="77"/>
      <c r="Q351" s="403"/>
      <c r="R351" s="202"/>
      <c r="S351" s="77"/>
      <c r="T351" s="77"/>
      <c r="U351" s="274">
        <f t="shared" si="138"/>
        <v>0</v>
      </c>
      <c r="V351" s="373"/>
      <c r="W351" s="31"/>
      <c r="X351" s="31"/>
      <c r="Y351" s="274">
        <f t="shared" si="127"/>
        <v>0</v>
      </c>
      <c r="Z351" s="31"/>
      <c r="AA351" s="31"/>
      <c r="AB351" s="31"/>
      <c r="AC351" s="32">
        <f t="shared" si="135"/>
        <v>0</v>
      </c>
      <c r="AD351" s="31"/>
      <c r="AE351" s="31"/>
      <c r="AF351" s="31"/>
      <c r="AG351" s="32">
        <f t="shared" si="136"/>
        <v>0</v>
      </c>
      <c r="AH351" s="75">
        <f t="shared" si="137"/>
        <v>0</v>
      </c>
      <c r="AI351" s="33">
        <f t="shared" si="128"/>
        <v>0</v>
      </c>
      <c r="AJ351" s="34">
        <f t="shared" si="129"/>
        <v>0</v>
      </c>
      <c r="AK351" s="109"/>
      <c r="AL351" s="109"/>
      <c r="AM351" s="109"/>
      <c r="AN351" s="109"/>
      <c r="AO351" s="109"/>
      <c r="AP351" s="109"/>
      <c r="AQ351" s="109"/>
      <c r="AR351" s="109"/>
      <c r="AS351" s="109"/>
      <c r="AT351" s="109"/>
      <c r="AU351" s="109"/>
      <c r="AV351" s="109"/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9"/>
      <c r="BL351" s="109"/>
      <c r="BM351" s="109"/>
      <c r="BN351" s="109"/>
    </row>
    <row r="352" spans="1:66" s="110" customFormat="1" outlineLevel="1" x14ac:dyDescent="0.25">
      <c r="A352" s="276">
        <v>23</v>
      </c>
      <c r="B352" s="26"/>
      <c r="C352" s="114"/>
      <c r="D352" s="82"/>
      <c r="E352" s="220" t="s">
        <v>315</v>
      </c>
      <c r="F352" s="152" t="s">
        <v>134</v>
      </c>
      <c r="G352" s="114" t="s">
        <v>135</v>
      </c>
      <c r="H352" s="27"/>
      <c r="I352" s="28"/>
      <c r="J352" s="623"/>
      <c r="K352" s="287">
        <v>2772000</v>
      </c>
      <c r="L352" s="289" t="s">
        <v>112</v>
      </c>
      <c r="M352" s="303"/>
      <c r="N352" s="77"/>
      <c r="O352" s="77"/>
      <c r="P352" s="77"/>
      <c r="Q352" s="403"/>
      <c r="R352" s="202"/>
      <c r="S352" s="77"/>
      <c r="T352" s="77"/>
      <c r="U352" s="274">
        <f t="shared" si="138"/>
        <v>0</v>
      </c>
      <c r="V352" s="373"/>
      <c r="W352" s="31"/>
      <c r="X352" s="31"/>
      <c r="Y352" s="274">
        <f t="shared" si="127"/>
        <v>0</v>
      </c>
      <c r="Z352" s="31"/>
      <c r="AA352" s="31"/>
      <c r="AB352" s="31"/>
      <c r="AC352" s="32">
        <f t="shared" si="135"/>
        <v>0</v>
      </c>
      <c r="AD352" s="31"/>
      <c r="AE352" s="31"/>
      <c r="AF352" s="31"/>
      <c r="AG352" s="32">
        <f t="shared" si="136"/>
        <v>0</v>
      </c>
      <c r="AH352" s="75">
        <f t="shared" si="137"/>
        <v>0</v>
      </c>
      <c r="AI352" s="33">
        <f t="shared" si="128"/>
        <v>0</v>
      </c>
      <c r="AJ352" s="34">
        <f t="shared" si="129"/>
        <v>0</v>
      </c>
      <c r="AK352" s="109"/>
      <c r="AL352" s="109"/>
      <c r="AM352" s="109"/>
      <c r="AN352" s="109"/>
      <c r="AO352" s="109"/>
      <c r="AP352" s="109"/>
      <c r="AQ352" s="109"/>
      <c r="AR352" s="109"/>
      <c r="AS352" s="109"/>
      <c r="AT352" s="109"/>
      <c r="AU352" s="109"/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9"/>
      <c r="BL352" s="109"/>
      <c r="BM352" s="109"/>
      <c r="BN352" s="109"/>
    </row>
    <row r="353" spans="1:66" s="110" customFormat="1" outlineLevel="1" x14ac:dyDescent="0.25">
      <c r="A353" s="276">
        <v>24</v>
      </c>
      <c r="B353" s="26"/>
      <c r="C353" s="114"/>
      <c r="D353" s="82"/>
      <c r="E353" s="220" t="s">
        <v>316</v>
      </c>
      <c r="F353" s="152" t="s">
        <v>134</v>
      </c>
      <c r="G353" s="114" t="s">
        <v>135</v>
      </c>
      <c r="H353" s="27"/>
      <c r="I353" s="28"/>
      <c r="J353" s="623"/>
      <c r="K353" s="287">
        <v>3150000</v>
      </c>
      <c r="L353" s="289" t="s">
        <v>112</v>
      </c>
      <c r="M353" s="303"/>
      <c r="N353" s="77"/>
      <c r="O353" s="77"/>
      <c r="P353" s="77"/>
      <c r="Q353" s="403"/>
      <c r="R353" s="202"/>
      <c r="S353" s="77"/>
      <c r="T353" s="77"/>
      <c r="U353" s="274">
        <f t="shared" si="138"/>
        <v>0</v>
      </c>
      <c r="V353" s="373"/>
      <c r="W353" s="31"/>
      <c r="X353" s="31"/>
      <c r="Y353" s="274">
        <f t="shared" si="127"/>
        <v>0</v>
      </c>
      <c r="Z353" s="31"/>
      <c r="AA353" s="31"/>
      <c r="AB353" s="31"/>
      <c r="AC353" s="32">
        <f t="shared" si="135"/>
        <v>0</v>
      </c>
      <c r="AD353" s="31"/>
      <c r="AE353" s="31"/>
      <c r="AF353" s="31"/>
      <c r="AG353" s="32">
        <f t="shared" si="136"/>
        <v>0</v>
      </c>
      <c r="AH353" s="75">
        <f t="shared" si="137"/>
        <v>0</v>
      </c>
      <c r="AI353" s="33">
        <f t="shared" si="128"/>
        <v>0</v>
      </c>
      <c r="AJ353" s="34">
        <f t="shared" si="129"/>
        <v>0</v>
      </c>
      <c r="AK353" s="109"/>
      <c r="AL353" s="109"/>
      <c r="AM353" s="109"/>
      <c r="AN353" s="109"/>
      <c r="AO353" s="109"/>
      <c r="AP353" s="109"/>
      <c r="AQ353" s="109"/>
      <c r="AR353" s="109"/>
      <c r="AS353" s="109"/>
      <c r="AT353" s="109"/>
      <c r="AU353" s="109"/>
      <c r="AV353" s="109"/>
      <c r="AW353" s="109"/>
      <c r="AX353" s="109"/>
      <c r="AY353" s="109"/>
      <c r="AZ353" s="109"/>
      <c r="BA353" s="109"/>
      <c r="BB353" s="109"/>
      <c r="BC353" s="109"/>
      <c r="BD353" s="109"/>
      <c r="BE353" s="109"/>
      <c r="BF353" s="109"/>
      <c r="BG353" s="109"/>
      <c r="BH353" s="109"/>
      <c r="BI353" s="109"/>
      <c r="BJ353" s="109"/>
      <c r="BK353" s="109"/>
      <c r="BL353" s="109"/>
      <c r="BM353" s="109"/>
      <c r="BN353" s="109"/>
    </row>
    <row r="354" spans="1:66" s="110" customFormat="1" outlineLevel="1" x14ac:dyDescent="0.25">
      <c r="A354" s="276">
        <v>25</v>
      </c>
      <c r="B354" s="26"/>
      <c r="C354" s="114"/>
      <c r="D354" s="82"/>
      <c r="E354" s="220" t="s">
        <v>317</v>
      </c>
      <c r="F354" s="152" t="s">
        <v>134</v>
      </c>
      <c r="G354" s="114" t="s">
        <v>135</v>
      </c>
      <c r="H354" s="27"/>
      <c r="I354" s="28"/>
      <c r="J354" s="623"/>
      <c r="K354" s="287">
        <v>15205399.999999998</v>
      </c>
      <c r="L354" s="289" t="s">
        <v>112</v>
      </c>
      <c r="M354" s="303"/>
      <c r="N354" s="77"/>
      <c r="O354" s="77"/>
      <c r="P354" s="77"/>
      <c r="Q354" s="403"/>
      <c r="R354" s="202"/>
      <c r="S354" s="77"/>
      <c r="T354" s="77"/>
      <c r="U354" s="274">
        <f t="shared" si="138"/>
        <v>0</v>
      </c>
      <c r="V354" s="373"/>
      <c r="W354" s="31"/>
      <c r="X354" s="31"/>
      <c r="Y354" s="274">
        <f t="shared" si="127"/>
        <v>0</v>
      </c>
      <c r="Z354" s="31"/>
      <c r="AA354" s="31"/>
      <c r="AB354" s="31"/>
      <c r="AC354" s="32">
        <f t="shared" si="135"/>
        <v>0</v>
      </c>
      <c r="AD354" s="31"/>
      <c r="AE354" s="31"/>
      <c r="AF354" s="31"/>
      <c r="AG354" s="32">
        <f t="shared" si="136"/>
        <v>0</v>
      </c>
      <c r="AH354" s="75">
        <f t="shared" si="137"/>
        <v>0</v>
      </c>
      <c r="AI354" s="33">
        <f t="shared" si="128"/>
        <v>0</v>
      </c>
      <c r="AJ354" s="34">
        <f t="shared" si="129"/>
        <v>0</v>
      </c>
      <c r="AK354" s="109"/>
      <c r="AL354" s="109"/>
      <c r="AM354" s="109"/>
      <c r="AN354" s="109"/>
      <c r="AO354" s="109"/>
      <c r="AP354" s="109"/>
      <c r="AQ354" s="109"/>
      <c r="AR354" s="109"/>
      <c r="AS354" s="109"/>
      <c r="AT354" s="109"/>
      <c r="AU354" s="109"/>
      <c r="AV354" s="109"/>
      <c r="AW354" s="109"/>
      <c r="AX354" s="109"/>
      <c r="AY354" s="109"/>
      <c r="AZ354" s="109"/>
      <c r="BA354" s="109"/>
      <c r="BB354" s="109"/>
      <c r="BC354" s="109"/>
      <c r="BD354" s="109"/>
      <c r="BE354" s="109"/>
      <c r="BF354" s="109"/>
      <c r="BG354" s="109"/>
      <c r="BH354" s="109"/>
      <c r="BI354" s="109"/>
      <c r="BJ354" s="109"/>
      <c r="BK354" s="109"/>
      <c r="BL354" s="109"/>
      <c r="BM354" s="109"/>
      <c r="BN354" s="109"/>
    </row>
    <row r="355" spans="1:66" s="110" customFormat="1" outlineLevel="1" x14ac:dyDescent="0.25">
      <c r="A355" s="276">
        <v>26</v>
      </c>
      <c r="B355" s="26"/>
      <c r="C355" s="114" t="s">
        <v>329</v>
      </c>
      <c r="D355" s="82">
        <v>44246</v>
      </c>
      <c r="E355" s="220" t="s">
        <v>318</v>
      </c>
      <c r="F355" s="152" t="s">
        <v>134</v>
      </c>
      <c r="G355" s="114" t="s">
        <v>135</v>
      </c>
      <c r="H355" s="27"/>
      <c r="I355" s="28"/>
      <c r="J355" s="623"/>
      <c r="K355" s="287">
        <v>1764000</v>
      </c>
      <c r="L355" s="289" t="s">
        <v>112</v>
      </c>
      <c r="M355" s="303"/>
      <c r="N355" s="77"/>
      <c r="O355" s="77"/>
      <c r="P355" s="77"/>
      <c r="Q355" s="403"/>
      <c r="R355" s="202"/>
      <c r="S355" s="77"/>
      <c r="T355" s="77">
        <v>1764000</v>
      </c>
      <c r="U355" s="274">
        <f t="shared" si="138"/>
        <v>1764000</v>
      </c>
      <c r="V355" s="373"/>
      <c r="W355" s="31"/>
      <c r="X355" s="31"/>
      <c r="Y355" s="274">
        <f t="shared" si="127"/>
        <v>0</v>
      </c>
      <c r="Z355" s="31"/>
      <c r="AA355" s="31"/>
      <c r="AB355" s="31"/>
      <c r="AC355" s="32">
        <f t="shared" si="135"/>
        <v>0</v>
      </c>
      <c r="AD355" s="31"/>
      <c r="AE355" s="31"/>
      <c r="AF355" s="31"/>
      <c r="AG355" s="32">
        <f t="shared" si="136"/>
        <v>0</v>
      </c>
      <c r="AH355" s="75">
        <f t="shared" si="137"/>
        <v>1764000</v>
      </c>
      <c r="AI355" s="33">
        <f t="shared" si="128"/>
        <v>4.1286046299351918E-3</v>
      </c>
      <c r="AJ355" s="34">
        <f t="shared" si="129"/>
        <v>1.5332331145880196E-3</v>
      </c>
      <c r="AK355" s="109"/>
      <c r="AL355" s="109"/>
      <c r="AM355" s="109"/>
      <c r="AN355" s="109"/>
      <c r="AO355" s="109"/>
      <c r="AP355" s="109"/>
      <c r="AQ355" s="109"/>
      <c r="AR355" s="109"/>
      <c r="AS355" s="109"/>
      <c r="AT355" s="109"/>
      <c r="AU355" s="109"/>
      <c r="AV355" s="109"/>
      <c r="AW355" s="109"/>
      <c r="AX355" s="109"/>
      <c r="AY355" s="109"/>
      <c r="AZ355" s="109"/>
      <c r="BA355" s="109"/>
      <c r="BB355" s="109"/>
      <c r="BC355" s="109"/>
      <c r="BD355" s="109"/>
      <c r="BE355" s="109"/>
      <c r="BF355" s="109"/>
      <c r="BG355" s="109"/>
      <c r="BH355" s="109"/>
      <c r="BI355" s="109"/>
      <c r="BJ355" s="109"/>
      <c r="BK355" s="109"/>
      <c r="BL355" s="109"/>
      <c r="BM355" s="109"/>
      <c r="BN355" s="109"/>
    </row>
    <row r="356" spans="1:66" s="110" customFormat="1" outlineLevel="1" x14ac:dyDescent="0.25">
      <c r="A356" s="276">
        <v>27</v>
      </c>
      <c r="B356" s="26"/>
      <c r="C356" s="114"/>
      <c r="D356" s="82"/>
      <c r="E356" s="220" t="s">
        <v>319</v>
      </c>
      <c r="F356" s="152" t="s">
        <v>134</v>
      </c>
      <c r="G356" s="114" t="s">
        <v>135</v>
      </c>
      <c r="H356" s="27"/>
      <c r="I356" s="28"/>
      <c r="J356" s="623"/>
      <c r="K356" s="287">
        <v>3658900</v>
      </c>
      <c r="L356" s="289" t="s">
        <v>112</v>
      </c>
      <c r="M356" s="303"/>
      <c r="N356" s="77"/>
      <c r="O356" s="77"/>
      <c r="P356" s="77"/>
      <c r="Q356" s="403"/>
      <c r="R356" s="202"/>
      <c r="S356" s="77"/>
      <c r="T356" s="77"/>
      <c r="U356" s="274">
        <f t="shared" si="138"/>
        <v>0</v>
      </c>
      <c r="V356" s="373"/>
      <c r="W356" s="31"/>
      <c r="X356" s="31"/>
      <c r="Y356" s="274">
        <f t="shared" si="127"/>
        <v>0</v>
      </c>
      <c r="Z356" s="31"/>
      <c r="AA356" s="31"/>
      <c r="AB356" s="31"/>
      <c r="AC356" s="32">
        <f t="shared" si="135"/>
        <v>0</v>
      </c>
      <c r="AD356" s="31"/>
      <c r="AE356" s="31"/>
      <c r="AF356" s="31"/>
      <c r="AG356" s="32">
        <f t="shared" si="136"/>
        <v>0</v>
      </c>
      <c r="AH356" s="75">
        <f t="shared" si="137"/>
        <v>0</v>
      </c>
      <c r="AI356" s="33">
        <f t="shared" si="128"/>
        <v>0</v>
      </c>
      <c r="AJ356" s="34">
        <f t="shared" si="129"/>
        <v>0</v>
      </c>
      <c r="AK356" s="109"/>
      <c r="AL356" s="109"/>
      <c r="AM356" s="109"/>
      <c r="AN356" s="109"/>
      <c r="AO356" s="109"/>
      <c r="AP356" s="109"/>
      <c r="AQ356" s="109"/>
      <c r="AR356" s="109"/>
      <c r="AS356" s="109"/>
      <c r="AT356" s="109"/>
      <c r="AU356" s="109"/>
      <c r="AV356" s="109"/>
      <c r="AW356" s="109"/>
      <c r="AX356" s="109"/>
      <c r="AY356" s="109"/>
      <c r="AZ356" s="109"/>
      <c r="BA356" s="109"/>
      <c r="BB356" s="109"/>
      <c r="BC356" s="109"/>
      <c r="BD356" s="109"/>
      <c r="BE356" s="109"/>
      <c r="BF356" s="109"/>
      <c r="BG356" s="109"/>
      <c r="BH356" s="109"/>
      <c r="BI356" s="109"/>
      <c r="BJ356" s="109"/>
      <c r="BK356" s="109"/>
      <c r="BL356" s="109"/>
      <c r="BM356" s="109"/>
      <c r="BN356" s="109"/>
    </row>
    <row r="357" spans="1:66" s="110" customFormat="1" outlineLevel="1" x14ac:dyDescent="0.25">
      <c r="A357" s="276">
        <v>28</v>
      </c>
      <c r="B357" s="26"/>
      <c r="C357" s="114"/>
      <c r="D357" s="82"/>
      <c r="E357" s="220" t="s">
        <v>320</v>
      </c>
      <c r="F357" s="152" t="s">
        <v>134</v>
      </c>
      <c r="G357" s="114" t="s">
        <v>135</v>
      </c>
      <c r="H357" s="27"/>
      <c r="I357" s="28"/>
      <c r="J357" s="623"/>
      <c r="K357" s="287">
        <v>4033399.9999999995</v>
      </c>
      <c r="L357" s="289" t="s">
        <v>112</v>
      </c>
      <c r="M357" s="303"/>
      <c r="N357" s="77"/>
      <c r="O357" s="77"/>
      <c r="P357" s="77"/>
      <c r="Q357" s="403"/>
      <c r="R357" s="202"/>
      <c r="S357" s="77"/>
      <c r="T357" s="77"/>
      <c r="U357" s="274">
        <f t="shared" si="138"/>
        <v>0</v>
      </c>
      <c r="V357" s="373"/>
      <c r="W357" s="31"/>
      <c r="X357" s="31"/>
      <c r="Y357" s="274">
        <f t="shared" si="127"/>
        <v>0</v>
      </c>
      <c r="Z357" s="31"/>
      <c r="AA357" s="31"/>
      <c r="AB357" s="31"/>
      <c r="AC357" s="32">
        <f t="shared" si="135"/>
        <v>0</v>
      </c>
      <c r="AD357" s="31"/>
      <c r="AE357" s="31"/>
      <c r="AF357" s="31"/>
      <c r="AG357" s="32">
        <f t="shared" si="136"/>
        <v>0</v>
      </c>
      <c r="AH357" s="75">
        <f t="shared" si="137"/>
        <v>0</v>
      </c>
      <c r="AI357" s="33">
        <f t="shared" si="128"/>
        <v>0</v>
      </c>
      <c r="AJ357" s="34">
        <f t="shared" si="129"/>
        <v>0</v>
      </c>
      <c r="AK357" s="109"/>
      <c r="AL357" s="109"/>
      <c r="AM357" s="109"/>
      <c r="AN357" s="109"/>
      <c r="AO357" s="109"/>
      <c r="AP357" s="109"/>
      <c r="AQ357" s="109"/>
      <c r="AR357" s="109"/>
      <c r="AS357" s="109"/>
      <c r="AT357" s="109"/>
      <c r="AU357" s="109"/>
      <c r="AV357" s="109"/>
      <c r="AW357" s="109"/>
      <c r="AX357" s="109"/>
      <c r="AY357" s="109"/>
      <c r="AZ357" s="109"/>
      <c r="BA357" s="109"/>
      <c r="BB357" s="109"/>
      <c r="BC357" s="109"/>
      <c r="BD357" s="109"/>
      <c r="BE357" s="109"/>
      <c r="BF357" s="109"/>
      <c r="BG357" s="109"/>
      <c r="BH357" s="109"/>
      <c r="BI357" s="109"/>
      <c r="BJ357" s="109"/>
      <c r="BK357" s="109"/>
      <c r="BL357" s="109"/>
      <c r="BM357" s="109"/>
      <c r="BN357" s="109"/>
    </row>
    <row r="358" spans="1:66" s="110" customFormat="1" outlineLevel="1" x14ac:dyDescent="0.25">
      <c r="A358" s="276">
        <v>29</v>
      </c>
      <c r="B358" s="26"/>
      <c r="C358" s="114"/>
      <c r="D358" s="82"/>
      <c r="E358" s="220" t="s">
        <v>321</v>
      </c>
      <c r="F358" s="152" t="s">
        <v>134</v>
      </c>
      <c r="G358" s="114" t="s">
        <v>135</v>
      </c>
      <c r="H358" s="27"/>
      <c r="I358" s="28"/>
      <c r="J358" s="623"/>
      <c r="K358" s="287">
        <v>29043000</v>
      </c>
      <c r="L358" s="289" t="s">
        <v>112</v>
      </c>
      <c r="M358" s="303"/>
      <c r="N358" s="77"/>
      <c r="O358" s="77"/>
      <c r="P358" s="77"/>
      <c r="Q358" s="403"/>
      <c r="R358" s="202"/>
      <c r="S358" s="77"/>
      <c r="T358" s="77"/>
      <c r="U358" s="274">
        <f t="shared" si="138"/>
        <v>0</v>
      </c>
      <c r="V358" s="373"/>
      <c r="W358" s="31"/>
      <c r="X358" s="31"/>
      <c r="Y358" s="274">
        <f t="shared" si="127"/>
        <v>0</v>
      </c>
      <c r="Z358" s="31"/>
      <c r="AA358" s="31"/>
      <c r="AB358" s="31"/>
      <c r="AC358" s="32">
        <f t="shared" si="135"/>
        <v>0</v>
      </c>
      <c r="AD358" s="31"/>
      <c r="AE358" s="31"/>
      <c r="AF358" s="31"/>
      <c r="AG358" s="32">
        <f t="shared" si="136"/>
        <v>0</v>
      </c>
      <c r="AH358" s="75">
        <f t="shared" si="137"/>
        <v>0</v>
      </c>
      <c r="AI358" s="33">
        <f t="shared" si="128"/>
        <v>0</v>
      </c>
      <c r="AJ358" s="34">
        <f t="shared" si="129"/>
        <v>0</v>
      </c>
      <c r="AK358" s="109"/>
      <c r="AL358" s="109"/>
      <c r="AM358" s="109"/>
      <c r="AN358" s="109"/>
      <c r="AO358" s="109"/>
      <c r="AP358" s="109"/>
      <c r="AQ358" s="109"/>
      <c r="AR358" s="109"/>
      <c r="AS358" s="109"/>
      <c r="AT358" s="109"/>
      <c r="AU358" s="109"/>
      <c r="AV358" s="109"/>
      <c r="AW358" s="109"/>
      <c r="AX358" s="109"/>
      <c r="AY358" s="109"/>
      <c r="AZ358" s="109"/>
      <c r="BA358" s="109"/>
      <c r="BB358" s="109"/>
      <c r="BC358" s="109"/>
      <c r="BD358" s="109"/>
      <c r="BE358" s="109"/>
      <c r="BF358" s="109"/>
      <c r="BG358" s="109"/>
      <c r="BH358" s="109"/>
      <c r="BI358" s="109"/>
      <c r="BJ358" s="109"/>
      <c r="BK358" s="109"/>
      <c r="BL358" s="109"/>
      <c r="BM358" s="109"/>
      <c r="BN358" s="109"/>
    </row>
    <row r="359" spans="1:66" s="110" customFormat="1" outlineLevel="1" x14ac:dyDescent="0.25">
      <c r="A359" s="276">
        <v>30</v>
      </c>
      <c r="B359" s="26"/>
      <c r="C359" s="114"/>
      <c r="D359" s="82"/>
      <c r="E359" s="220" t="s">
        <v>322</v>
      </c>
      <c r="F359" s="152" t="s">
        <v>134</v>
      </c>
      <c r="G359" s="114" t="s">
        <v>135</v>
      </c>
      <c r="H359" s="27"/>
      <c r="I359" s="28"/>
      <c r="J359" s="623"/>
      <c r="K359" s="287">
        <v>4397400</v>
      </c>
      <c r="L359" s="289" t="s">
        <v>112</v>
      </c>
      <c r="M359" s="303"/>
      <c r="N359" s="77"/>
      <c r="O359" s="77"/>
      <c r="P359" s="77"/>
      <c r="Q359" s="403"/>
      <c r="R359" s="202"/>
      <c r="S359" s="77"/>
      <c r="T359" s="77"/>
      <c r="U359" s="274">
        <f t="shared" si="138"/>
        <v>0</v>
      </c>
      <c r="V359" s="373"/>
      <c r="W359" s="31"/>
      <c r="X359" s="31"/>
      <c r="Y359" s="274">
        <f t="shared" si="127"/>
        <v>0</v>
      </c>
      <c r="Z359" s="31"/>
      <c r="AA359" s="31"/>
      <c r="AB359" s="31"/>
      <c r="AC359" s="32">
        <f t="shared" si="135"/>
        <v>0</v>
      </c>
      <c r="AD359" s="31"/>
      <c r="AE359" s="31"/>
      <c r="AF359" s="31"/>
      <c r="AG359" s="32">
        <f t="shared" si="136"/>
        <v>0</v>
      </c>
      <c r="AH359" s="75">
        <f t="shared" si="137"/>
        <v>0</v>
      </c>
      <c r="AI359" s="33">
        <f t="shared" si="128"/>
        <v>0</v>
      </c>
      <c r="AJ359" s="34">
        <f t="shared" si="129"/>
        <v>0</v>
      </c>
      <c r="AK359" s="109"/>
      <c r="AL359" s="109"/>
      <c r="AM359" s="109"/>
      <c r="AN359" s="109"/>
      <c r="AO359" s="109"/>
      <c r="AP359" s="109"/>
      <c r="AQ359" s="109"/>
      <c r="AR359" s="109"/>
      <c r="AS359" s="109"/>
      <c r="AT359" s="109"/>
      <c r="AU359" s="109"/>
      <c r="AV359" s="109"/>
      <c r="AW359" s="109"/>
      <c r="AX359" s="109"/>
      <c r="AY359" s="109"/>
      <c r="AZ359" s="109"/>
      <c r="BA359" s="109"/>
      <c r="BB359" s="109"/>
      <c r="BC359" s="109"/>
      <c r="BD359" s="109"/>
      <c r="BE359" s="109"/>
      <c r="BF359" s="109"/>
      <c r="BG359" s="109"/>
      <c r="BH359" s="109"/>
      <c r="BI359" s="109"/>
      <c r="BJ359" s="109"/>
      <c r="BK359" s="109"/>
      <c r="BL359" s="109"/>
      <c r="BM359" s="109"/>
      <c r="BN359" s="109"/>
    </row>
    <row r="360" spans="1:66" s="110" customFormat="1" outlineLevel="1" x14ac:dyDescent="0.25">
      <c r="A360" s="276">
        <v>31</v>
      </c>
      <c r="B360" s="26"/>
      <c r="C360" s="114"/>
      <c r="D360" s="82"/>
      <c r="E360" s="220" t="s">
        <v>323</v>
      </c>
      <c r="F360" s="152" t="s">
        <v>134</v>
      </c>
      <c r="G360" s="114" t="s">
        <v>135</v>
      </c>
      <c r="H360" s="27"/>
      <c r="I360" s="28"/>
      <c r="J360" s="623"/>
      <c r="K360" s="287">
        <v>9788100</v>
      </c>
      <c r="L360" s="289" t="s">
        <v>112</v>
      </c>
      <c r="M360" s="303"/>
      <c r="N360" s="77"/>
      <c r="O360" s="77"/>
      <c r="P360" s="77"/>
      <c r="Q360" s="403"/>
      <c r="R360" s="202"/>
      <c r="S360" s="77"/>
      <c r="T360" s="77"/>
      <c r="U360" s="274">
        <f t="shared" si="138"/>
        <v>0</v>
      </c>
      <c r="V360" s="373"/>
      <c r="W360" s="31"/>
      <c r="X360" s="31"/>
      <c r="Y360" s="274">
        <f t="shared" si="127"/>
        <v>0</v>
      </c>
      <c r="Z360" s="31"/>
      <c r="AA360" s="31"/>
      <c r="AB360" s="31"/>
      <c r="AC360" s="32">
        <f t="shared" si="135"/>
        <v>0</v>
      </c>
      <c r="AD360" s="31"/>
      <c r="AE360" s="31"/>
      <c r="AF360" s="31"/>
      <c r="AG360" s="32">
        <f t="shared" si="136"/>
        <v>0</v>
      </c>
      <c r="AH360" s="75">
        <f t="shared" si="137"/>
        <v>0</v>
      </c>
      <c r="AI360" s="33">
        <f t="shared" si="128"/>
        <v>0</v>
      </c>
      <c r="AJ360" s="34">
        <f t="shared" si="129"/>
        <v>0</v>
      </c>
      <c r="AK360" s="109"/>
      <c r="AL360" s="109"/>
      <c r="AM360" s="109"/>
      <c r="AN360" s="109"/>
      <c r="AO360" s="109"/>
      <c r="AP360" s="109"/>
      <c r="AQ360" s="109"/>
      <c r="AR360" s="109"/>
      <c r="AS360" s="109"/>
      <c r="AT360" s="109"/>
      <c r="AU360" s="109"/>
      <c r="AV360" s="109"/>
      <c r="AW360" s="109"/>
      <c r="AX360" s="109"/>
      <c r="AY360" s="109"/>
      <c r="AZ360" s="109"/>
      <c r="BA360" s="109"/>
      <c r="BB360" s="109"/>
      <c r="BC360" s="109"/>
      <c r="BD360" s="109"/>
      <c r="BE360" s="109"/>
      <c r="BF360" s="109"/>
      <c r="BG360" s="109"/>
      <c r="BH360" s="109"/>
      <c r="BI360" s="109"/>
      <c r="BJ360" s="109"/>
      <c r="BK360" s="109"/>
      <c r="BL360" s="109"/>
      <c r="BM360" s="109"/>
      <c r="BN360" s="109"/>
    </row>
    <row r="361" spans="1:66" s="110" customFormat="1" outlineLevel="1" x14ac:dyDescent="0.25">
      <c r="A361" s="276">
        <v>32</v>
      </c>
      <c r="B361" s="26"/>
      <c r="C361" s="114"/>
      <c r="D361" s="82"/>
      <c r="E361" s="220" t="s">
        <v>324</v>
      </c>
      <c r="F361" s="152" t="s">
        <v>134</v>
      </c>
      <c r="G361" s="114" t="s">
        <v>135</v>
      </c>
      <c r="H361" s="27"/>
      <c r="I361" s="28"/>
      <c r="J361" s="623"/>
      <c r="K361" s="287">
        <v>4357500</v>
      </c>
      <c r="L361" s="289" t="s">
        <v>112</v>
      </c>
      <c r="M361" s="303"/>
      <c r="N361" s="77"/>
      <c r="O361" s="77"/>
      <c r="P361" s="77"/>
      <c r="Q361" s="403"/>
      <c r="R361" s="202"/>
      <c r="S361" s="77"/>
      <c r="T361" s="77"/>
      <c r="U361" s="274">
        <f t="shared" si="138"/>
        <v>0</v>
      </c>
      <c r="V361" s="373"/>
      <c r="W361" s="31"/>
      <c r="X361" s="31"/>
      <c r="Y361" s="274">
        <f t="shared" si="127"/>
        <v>0</v>
      </c>
      <c r="Z361" s="31"/>
      <c r="AA361" s="31"/>
      <c r="AB361" s="31"/>
      <c r="AC361" s="32">
        <f t="shared" si="135"/>
        <v>0</v>
      </c>
      <c r="AD361" s="31"/>
      <c r="AE361" s="31"/>
      <c r="AF361" s="31"/>
      <c r="AG361" s="32">
        <f t="shared" si="136"/>
        <v>0</v>
      </c>
      <c r="AH361" s="75">
        <f t="shared" si="137"/>
        <v>0</v>
      </c>
      <c r="AI361" s="33">
        <f t="shared" si="128"/>
        <v>0</v>
      </c>
      <c r="AJ361" s="34">
        <f t="shared" si="129"/>
        <v>0</v>
      </c>
      <c r="AK361" s="109"/>
      <c r="AL361" s="109"/>
      <c r="AM361" s="109"/>
      <c r="AN361" s="109"/>
      <c r="AO361" s="109"/>
      <c r="AP361" s="109"/>
      <c r="AQ361" s="109"/>
      <c r="AR361" s="109"/>
      <c r="AS361" s="109"/>
      <c r="AT361" s="109"/>
      <c r="AU361" s="109"/>
      <c r="AV361" s="109"/>
      <c r="AW361" s="109"/>
      <c r="AX361" s="109"/>
      <c r="AY361" s="109"/>
      <c r="AZ361" s="109"/>
      <c r="BA361" s="109"/>
      <c r="BB361" s="109"/>
      <c r="BC361" s="109"/>
      <c r="BD361" s="109"/>
      <c r="BE361" s="109"/>
      <c r="BF361" s="109"/>
      <c r="BG361" s="109"/>
      <c r="BH361" s="109"/>
      <c r="BI361" s="109"/>
      <c r="BJ361" s="109"/>
      <c r="BK361" s="109"/>
      <c r="BL361" s="109"/>
      <c r="BM361" s="109"/>
      <c r="BN361" s="109"/>
    </row>
    <row r="362" spans="1:66" s="110" customFormat="1" outlineLevel="1" x14ac:dyDescent="0.25">
      <c r="A362" s="276">
        <v>33</v>
      </c>
      <c r="B362" s="26"/>
      <c r="C362" s="114"/>
      <c r="D362" s="82"/>
      <c r="E362" s="220" t="s">
        <v>325</v>
      </c>
      <c r="F362" s="152"/>
      <c r="G362" s="114"/>
      <c r="H362" s="27"/>
      <c r="I362" s="28"/>
      <c r="J362" s="623"/>
      <c r="K362" s="287">
        <f>5082000-1100</f>
        <v>5080900</v>
      </c>
      <c r="L362" s="289" t="s">
        <v>112</v>
      </c>
      <c r="M362" s="303"/>
      <c r="N362" s="77"/>
      <c r="O362" s="77"/>
      <c r="P362" s="77"/>
      <c r="Q362" s="403"/>
      <c r="R362" s="202"/>
      <c r="S362" s="77"/>
      <c r="T362" s="77"/>
      <c r="U362" s="274">
        <f t="shared" si="138"/>
        <v>0</v>
      </c>
      <c r="V362" s="373"/>
      <c r="W362" s="31"/>
      <c r="X362" s="31"/>
      <c r="Y362" s="274">
        <f t="shared" si="127"/>
        <v>0</v>
      </c>
      <c r="Z362" s="31"/>
      <c r="AA362" s="31"/>
      <c r="AB362" s="31"/>
      <c r="AC362" s="32">
        <f t="shared" si="135"/>
        <v>0</v>
      </c>
      <c r="AD362" s="31"/>
      <c r="AE362" s="31"/>
      <c r="AF362" s="31"/>
      <c r="AG362" s="32">
        <f t="shared" si="136"/>
        <v>0</v>
      </c>
      <c r="AH362" s="75">
        <f t="shared" si="137"/>
        <v>0</v>
      </c>
      <c r="AI362" s="33">
        <f t="shared" si="128"/>
        <v>0</v>
      </c>
      <c r="AJ362" s="34">
        <f t="shared" ref="AJ362:AJ395" si="139">IF(ISERROR(AH362/$AH$784),"-",AH362/$AH$784)</f>
        <v>0</v>
      </c>
      <c r="AK362" s="109"/>
      <c r="AL362" s="109"/>
      <c r="AM362" s="109"/>
      <c r="AN362" s="109"/>
      <c r="AO362" s="109"/>
      <c r="AP362" s="109"/>
      <c r="AQ362" s="109"/>
      <c r="AR362" s="109"/>
      <c r="AS362" s="109"/>
      <c r="AT362" s="109"/>
      <c r="AU362" s="109"/>
      <c r="AV362" s="109"/>
      <c r="AW362" s="109"/>
      <c r="AX362" s="109"/>
      <c r="AY362" s="109"/>
      <c r="AZ362" s="109"/>
      <c r="BA362" s="109"/>
      <c r="BB362" s="109"/>
      <c r="BC362" s="109"/>
      <c r="BD362" s="109"/>
      <c r="BE362" s="109"/>
      <c r="BF362" s="109"/>
      <c r="BG362" s="109"/>
      <c r="BH362" s="109"/>
      <c r="BI362" s="109"/>
      <c r="BJ362" s="109"/>
      <c r="BK362" s="109"/>
      <c r="BL362" s="109"/>
      <c r="BM362" s="109"/>
      <c r="BN362" s="109"/>
    </row>
    <row r="363" spans="1:66" s="110" customFormat="1" hidden="1" outlineLevel="1" x14ac:dyDescent="0.25">
      <c r="A363" s="276">
        <v>34</v>
      </c>
      <c r="B363" s="26"/>
      <c r="C363" s="114"/>
      <c r="D363" s="82"/>
      <c r="E363" s="220"/>
      <c r="F363" s="152"/>
      <c r="G363" s="114"/>
      <c r="H363" s="27"/>
      <c r="I363" s="28"/>
      <c r="J363" s="623"/>
      <c r="K363" s="287"/>
      <c r="L363" s="289"/>
      <c r="M363" s="303"/>
      <c r="N363" s="77"/>
      <c r="O363" s="77"/>
      <c r="P363" s="77"/>
      <c r="Q363" s="403"/>
      <c r="R363" s="287"/>
      <c r="S363" s="287"/>
      <c r="T363" s="287"/>
      <c r="U363" s="274">
        <f t="shared" si="138"/>
        <v>0</v>
      </c>
      <c r="V363" s="32"/>
      <c r="W363" s="31"/>
      <c r="X363" s="31"/>
      <c r="Y363" s="274">
        <f t="shared" si="127"/>
        <v>0</v>
      </c>
      <c r="Z363" s="31"/>
      <c r="AA363" s="287"/>
      <c r="AB363" s="31"/>
      <c r="AC363" s="32">
        <f t="shared" ref="AC363:AC395" si="140">SUM(Z363:AB363)</f>
        <v>0</v>
      </c>
      <c r="AD363" s="31"/>
      <c r="AE363" s="31"/>
      <c r="AF363" s="31"/>
      <c r="AG363" s="32">
        <f t="shared" ref="AG363:AG395" si="141">SUM(AD363:AF363)</f>
        <v>0</v>
      </c>
      <c r="AH363" s="75">
        <f t="shared" ref="AH363:AH395" si="142">+U363+Y363+AC363+AG363</f>
        <v>0</v>
      </c>
      <c r="AI363" s="33">
        <f t="shared" si="128"/>
        <v>0</v>
      </c>
      <c r="AJ363" s="34">
        <f t="shared" si="139"/>
        <v>0</v>
      </c>
      <c r="AK363" s="109"/>
      <c r="AL363" s="109"/>
      <c r="AM363" s="109"/>
      <c r="AN363" s="109"/>
      <c r="AO363" s="109"/>
      <c r="AP363" s="109"/>
      <c r="AQ363" s="109"/>
      <c r="AR363" s="109"/>
      <c r="AS363" s="109"/>
      <c r="AT363" s="109"/>
      <c r="AU363" s="109"/>
      <c r="AV363" s="109"/>
      <c r="AW363" s="109"/>
      <c r="AX363" s="109"/>
      <c r="AY363" s="109"/>
      <c r="AZ363" s="109"/>
      <c r="BA363" s="109"/>
      <c r="BB363" s="109"/>
      <c r="BC363" s="109"/>
      <c r="BD363" s="109"/>
      <c r="BE363" s="109"/>
      <c r="BF363" s="109"/>
      <c r="BG363" s="109"/>
      <c r="BH363" s="109"/>
      <c r="BI363" s="109"/>
      <c r="BJ363" s="109"/>
      <c r="BK363" s="109"/>
      <c r="BL363" s="109"/>
      <c r="BM363" s="109"/>
      <c r="BN363" s="109"/>
    </row>
    <row r="364" spans="1:66" s="110" customFormat="1" hidden="1" outlineLevel="1" x14ac:dyDescent="0.25">
      <c r="A364" s="276">
        <v>35</v>
      </c>
      <c r="B364" s="26"/>
      <c r="C364" s="114"/>
      <c r="D364" s="82"/>
      <c r="E364" s="220"/>
      <c r="F364" s="152"/>
      <c r="G364" s="114"/>
      <c r="H364" s="27"/>
      <c r="I364" s="28"/>
      <c r="J364" s="623"/>
      <c r="K364" s="287"/>
      <c r="L364" s="289"/>
      <c r="M364" s="303"/>
      <c r="N364" s="77"/>
      <c r="O364" s="77"/>
      <c r="P364" s="77"/>
      <c r="Q364" s="403"/>
      <c r="R364" s="287"/>
      <c r="S364" s="287"/>
      <c r="T364" s="287"/>
      <c r="U364" s="274">
        <f t="shared" si="138"/>
        <v>0</v>
      </c>
      <c r="V364" s="32"/>
      <c r="W364" s="31"/>
      <c r="X364" s="31"/>
      <c r="Y364" s="274">
        <f t="shared" si="127"/>
        <v>0</v>
      </c>
      <c r="Z364" s="31"/>
      <c r="AA364" s="287"/>
      <c r="AB364" s="31"/>
      <c r="AC364" s="32">
        <f t="shared" si="140"/>
        <v>0</v>
      </c>
      <c r="AD364" s="31"/>
      <c r="AE364" s="31"/>
      <c r="AF364" s="31"/>
      <c r="AG364" s="32">
        <f t="shared" si="141"/>
        <v>0</v>
      </c>
      <c r="AH364" s="75">
        <f t="shared" si="142"/>
        <v>0</v>
      </c>
      <c r="AI364" s="33">
        <f t="shared" si="128"/>
        <v>0</v>
      </c>
      <c r="AJ364" s="34">
        <f t="shared" si="139"/>
        <v>0</v>
      </c>
      <c r="AK364" s="109"/>
      <c r="AL364" s="109"/>
      <c r="AM364" s="109"/>
      <c r="AN364" s="109"/>
      <c r="AO364" s="109"/>
      <c r="AP364" s="109"/>
      <c r="AQ364" s="109"/>
      <c r="AR364" s="109"/>
      <c r="AS364" s="109"/>
      <c r="AT364" s="109"/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9"/>
      <c r="BL364" s="109"/>
      <c r="BM364" s="109"/>
      <c r="BN364" s="109"/>
    </row>
    <row r="365" spans="1:66" s="110" customFormat="1" hidden="1" outlineLevel="1" x14ac:dyDescent="0.25">
      <c r="A365" s="276">
        <v>36</v>
      </c>
      <c r="B365" s="26"/>
      <c r="C365" s="114"/>
      <c r="D365" s="82"/>
      <c r="E365" s="220"/>
      <c r="F365" s="152"/>
      <c r="G365" s="114"/>
      <c r="H365" s="27"/>
      <c r="I365" s="28"/>
      <c r="J365" s="623"/>
      <c r="K365" s="287"/>
      <c r="L365" s="289"/>
      <c r="M365" s="303"/>
      <c r="N365" s="77"/>
      <c r="O365" s="77"/>
      <c r="P365" s="77"/>
      <c r="Q365" s="403"/>
      <c r="R365" s="287"/>
      <c r="S365" s="287"/>
      <c r="T365" s="287"/>
      <c r="U365" s="274">
        <f t="shared" si="138"/>
        <v>0</v>
      </c>
      <c r="V365" s="32"/>
      <c r="W365" s="31"/>
      <c r="X365" s="31"/>
      <c r="Y365" s="274">
        <f t="shared" si="127"/>
        <v>0</v>
      </c>
      <c r="Z365" s="31"/>
      <c r="AA365" s="287"/>
      <c r="AB365" s="31"/>
      <c r="AC365" s="32">
        <f t="shared" si="140"/>
        <v>0</v>
      </c>
      <c r="AD365" s="31"/>
      <c r="AE365" s="31"/>
      <c r="AF365" s="31"/>
      <c r="AG365" s="32">
        <f t="shared" si="141"/>
        <v>0</v>
      </c>
      <c r="AH365" s="75">
        <f t="shared" si="142"/>
        <v>0</v>
      </c>
      <c r="AI365" s="33">
        <f t="shared" si="128"/>
        <v>0</v>
      </c>
      <c r="AJ365" s="34">
        <f t="shared" si="139"/>
        <v>0</v>
      </c>
      <c r="AK365" s="109"/>
      <c r="AL365" s="109"/>
      <c r="AM365" s="109"/>
      <c r="AN365" s="109"/>
      <c r="AO365" s="109"/>
      <c r="AP365" s="109"/>
      <c r="AQ365" s="109"/>
      <c r="AR365" s="109"/>
      <c r="AS365" s="109"/>
      <c r="AT365" s="109"/>
      <c r="AU365" s="109"/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/>
      <c r="BK365" s="109"/>
      <c r="BL365" s="109"/>
      <c r="BM365" s="109"/>
      <c r="BN365" s="109"/>
    </row>
    <row r="366" spans="1:66" s="110" customFormat="1" hidden="1" outlineLevel="1" x14ac:dyDescent="0.25">
      <c r="A366" s="276">
        <v>37</v>
      </c>
      <c r="B366" s="26"/>
      <c r="C366" s="114"/>
      <c r="D366" s="82"/>
      <c r="E366" s="220"/>
      <c r="F366" s="152"/>
      <c r="G366" s="114"/>
      <c r="H366" s="27"/>
      <c r="I366" s="28"/>
      <c r="J366" s="623"/>
      <c r="K366" s="287"/>
      <c r="L366" s="289"/>
      <c r="M366" s="303"/>
      <c r="N366" s="77"/>
      <c r="O366" s="77"/>
      <c r="P366" s="77"/>
      <c r="Q366" s="403"/>
      <c r="R366" s="287"/>
      <c r="S366" s="287"/>
      <c r="T366" s="287"/>
      <c r="U366" s="274">
        <f t="shared" si="138"/>
        <v>0</v>
      </c>
      <c r="V366" s="32"/>
      <c r="W366" s="31"/>
      <c r="X366" s="31"/>
      <c r="Y366" s="274">
        <f t="shared" si="127"/>
        <v>0</v>
      </c>
      <c r="Z366" s="31"/>
      <c r="AA366" s="287"/>
      <c r="AB366" s="31"/>
      <c r="AC366" s="32">
        <f t="shared" si="140"/>
        <v>0</v>
      </c>
      <c r="AD366" s="31"/>
      <c r="AE366" s="31"/>
      <c r="AF366" s="31"/>
      <c r="AG366" s="32">
        <f t="shared" si="141"/>
        <v>0</v>
      </c>
      <c r="AH366" s="75">
        <f t="shared" si="142"/>
        <v>0</v>
      </c>
      <c r="AI366" s="33">
        <f t="shared" si="128"/>
        <v>0</v>
      </c>
      <c r="AJ366" s="34">
        <f t="shared" si="139"/>
        <v>0</v>
      </c>
      <c r="AK366" s="109"/>
      <c r="AL366" s="109"/>
      <c r="AM366" s="109"/>
      <c r="AN366" s="109"/>
      <c r="AO366" s="109"/>
      <c r="AP366" s="109"/>
      <c r="AQ366" s="109"/>
      <c r="AR366" s="109"/>
      <c r="AS366" s="109"/>
      <c r="AT366" s="10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9"/>
      <c r="BL366" s="109"/>
      <c r="BM366" s="109"/>
      <c r="BN366" s="109"/>
    </row>
    <row r="367" spans="1:66" s="110" customFormat="1" hidden="1" outlineLevel="1" x14ac:dyDescent="0.25">
      <c r="A367" s="276">
        <v>38</v>
      </c>
      <c r="B367" s="26"/>
      <c r="C367" s="114"/>
      <c r="D367" s="82"/>
      <c r="E367" s="220"/>
      <c r="F367" s="152"/>
      <c r="G367" s="114"/>
      <c r="H367" s="27"/>
      <c r="I367" s="28"/>
      <c r="J367" s="623"/>
      <c r="K367" s="287"/>
      <c r="L367" s="289"/>
      <c r="M367" s="303"/>
      <c r="N367" s="77"/>
      <c r="O367" s="77"/>
      <c r="P367" s="77"/>
      <c r="Q367" s="403"/>
      <c r="R367" s="287"/>
      <c r="S367" s="287"/>
      <c r="T367" s="287"/>
      <c r="U367" s="274">
        <f t="shared" si="138"/>
        <v>0</v>
      </c>
      <c r="V367" s="32"/>
      <c r="W367" s="31"/>
      <c r="X367" s="31"/>
      <c r="Y367" s="274">
        <f t="shared" si="127"/>
        <v>0</v>
      </c>
      <c r="Z367" s="31"/>
      <c r="AA367" s="287"/>
      <c r="AB367" s="31"/>
      <c r="AC367" s="32">
        <f t="shared" si="140"/>
        <v>0</v>
      </c>
      <c r="AD367" s="31"/>
      <c r="AE367" s="31"/>
      <c r="AF367" s="31"/>
      <c r="AG367" s="32">
        <f t="shared" si="141"/>
        <v>0</v>
      </c>
      <c r="AH367" s="75">
        <f t="shared" si="142"/>
        <v>0</v>
      </c>
      <c r="AI367" s="33">
        <f t="shared" si="128"/>
        <v>0</v>
      </c>
      <c r="AJ367" s="34">
        <f t="shared" si="139"/>
        <v>0</v>
      </c>
      <c r="AK367" s="109"/>
      <c r="AL367" s="109"/>
      <c r="AM367" s="109"/>
      <c r="AN367" s="109"/>
      <c r="AO367" s="109"/>
      <c r="AP367" s="109"/>
      <c r="AQ367" s="109"/>
      <c r="AR367" s="109"/>
      <c r="AS367" s="109"/>
      <c r="AT367" s="109"/>
      <c r="AU367" s="109"/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/>
      <c r="BF367" s="109"/>
      <c r="BG367" s="109"/>
      <c r="BH367" s="109"/>
      <c r="BI367" s="109"/>
      <c r="BJ367" s="109"/>
      <c r="BK367" s="109"/>
      <c r="BL367" s="109"/>
      <c r="BM367" s="109"/>
      <c r="BN367" s="109"/>
    </row>
    <row r="368" spans="1:66" s="110" customFormat="1" hidden="1" outlineLevel="1" x14ac:dyDescent="0.25">
      <c r="A368" s="276">
        <v>39</v>
      </c>
      <c r="B368" s="26"/>
      <c r="C368" s="114"/>
      <c r="D368" s="82"/>
      <c r="E368" s="220"/>
      <c r="F368" s="152"/>
      <c r="G368" s="114"/>
      <c r="H368" s="27"/>
      <c r="I368" s="28"/>
      <c r="J368" s="623"/>
      <c r="K368" s="287"/>
      <c r="L368" s="289"/>
      <c r="M368" s="303"/>
      <c r="N368" s="77"/>
      <c r="O368" s="77"/>
      <c r="P368" s="77"/>
      <c r="Q368" s="403"/>
      <c r="R368" s="287"/>
      <c r="S368" s="287"/>
      <c r="T368" s="287"/>
      <c r="U368" s="274">
        <f t="shared" si="138"/>
        <v>0</v>
      </c>
      <c r="V368" s="32"/>
      <c r="W368" s="31"/>
      <c r="X368" s="31"/>
      <c r="Y368" s="274">
        <f t="shared" si="127"/>
        <v>0</v>
      </c>
      <c r="Z368" s="31"/>
      <c r="AA368" s="287"/>
      <c r="AB368" s="31"/>
      <c r="AC368" s="32">
        <f t="shared" si="140"/>
        <v>0</v>
      </c>
      <c r="AD368" s="31"/>
      <c r="AE368" s="31"/>
      <c r="AF368" s="31"/>
      <c r="AG368" s="32">
        <f t="shared" si="141"/>
        <v>0</v>
      </c>
      <c r="AH368" s="75">
        <f t="shared" si="142"/>
        <v>0</v>
      </c>
      <c r="AI368" s="33">
        <f t="shared" si="128"/>
        <v>0</v>
      </c>
      <c r="AJ368" s="34">
        <f t="shared" si="139"/>
        <v>0</v>
      </c>
      <c r="AK368" s="109"/>
      <c r="AL368" s="109"/>
      <c r="AM368" s="109"/>
      <c r="AN368" s="109"/>
      <c r="AO368" s="109"/>
      <c r="AP368" s="109"/>
      <c r="AQ368" s="109"/>
      <c r="AR368" s="109"/>
      <c r="AS368" s="109"/>
      <c r="AT368" s="109"/>
      <c r="AU368" s="109"/>
      <c r="AV368" s="109"/>
      <c r="AW368" s="109"/>
      <c r="AX368" s="109"/>
      <c r="AY368" s="109"/>
      <c r="AZ368" s="109"/>
      <c r="BA368" s="109"/>
      <c r="BB368" s="109"/>
      <c r="BC368" s="109"/>
      <c r="BD368" s="109"/>
      <c r="BE368" s="109"/>
      <c r="BF368" s="109"/>
      <c r="BG368" s="109"/>
      <c r="BH368" s="109"/>
      <c r="BI368" s="109"/>
      <c r="BJ368" s="109"/>
      <c r="BK368" s="109"/>
      <c r="BL368" s="109"/>
      <c r="BM368" s="109"/>
      <c r="BN368" s="109"/>
    </row>
    <row r="369" spans="1:66" s="110" customFormat="1" hidden="1" outlineLevel="1" x14ac:dyDescent="0.25">
      <c r="A369" s="276">
        <v>40</v>
      </c>
      <c r="B369" s="26"/>
      <c r="C369" s="114"/>
      <c r="D369" s="82"/>
      <c r="E369" s="220"/>
      <c r="F369" s="152"/>
      <c r="G369" s="114"/>
      <c r="H369" s="27"/>
      <c r="I369" s="28"/>
      <c r="J369" s="623"/>
      <c r="K369" s="287"/>
      <c r="L369" s="289"/>
      <c r="M369" s="303"/>
      <c r="N369" s="77"/>
      <c r="O369" s="77"/>
      <c r="P369" s="77"/>
      <c r="Q369" s="403"/>
      <c r="R369" s="287"/>
      <c r="S369" s="287"/>
      <c r="T369" s="287"/>
      <c r="U369" s="274">
        <f t="shared" si="138"/>
        <v>0</v>
      </c>
      <c r="V369" s="32"/>
      <c r="W369" s="31"/>
      <c r="X369" s="31"/>
      <c r="Y369" s="274">
        <f t="shared" si="127"/>
        <v>0</v>
      </c>
      <c r="Z369" s="31"/>
      <c r="AA369" s="287"/>
      <c r="AB369" s="31"/>
      <c r="AC369" s="32">
        <f t="shared" si="140"/>
        <v>0</v>
      </c>
      <c r="AD369" s="31"/>
      <c r="AE369" s="31"/>
      <c r="AF369" s="31"/>
      <c r="AG369" s="32">
        <f t="shared" si="141"/>
        <v>0</v>
      </c>
      <c r="AH369" s="75">
        <f t="shared" si="142"/>
        <v>0</v>
      </c>
      <c r="AI369" s="33">
        <f t="shared" si="128"/>
        <v>0</v>
      </c>
      <c r="AJ369" s="34">
        <f t="shared" si="139"/>
        <v>0</v>
      </c>
      <c r="AK369" s="109"/>
      <c r="AL369" s="109"/>
      <c r="AM369" s="109"/>
      <c r="AN369" s="109"/>
      <c r="AO369" s="109"/>
      <c r="AP369" s="109"/>
      <c r="AQ369" s="109"/>
      <c r="AR369" s="109"/>
      <c r="AS369" s="109"/>
      <c r="AT369" s="109"/>
      <c r="AU369" s="109"/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/>
      <c r="BF369" s="109"/>
      <c r="BG369" s="109"/>
      <c r="BH369" s="109"/>
      <c r="BI369" s="109"/>
      <c r="BJ369" s="109"/>
      <c r="BK369" s="109"/>
      <c r="BL369" s="109"/>
      <c r="BM369" s="109"/>
      <c r="BN369" s="109"/>
    </row>
    <row r="370" spans="1:66" s="110" customFormat="1" hidden="1" outlineLevel="1" x14ac:dyDescent="0.25">
      <c r="A370" s="276">
        <v>41</v>
      </c>
      <c r="B370" s="26"/>
      <c r="C370" s="114"/>
      <c r="D370" s="82"/>
      <c r="E370" s="220"/>
      <c r="F370" s="152"/>
      <c r="G370" s="114"/>
      <c r="H370" s="27"/>
      <c r="I370" s="28"/>
      <c r="J370" s="623"/>
      <c r="K370" s="287"/>
      <c r="L370" s="289"/>
      <c r="M370" s="303"/>
      <c r="N370" s="77"/>
      <c r="O370" s="77"/>
      <c r="P370" s="77"/>
      <c r="Q370" s="403"/>
      <c r="R370" s="287"/>
      <c r="S370" s="287"/>
      <c r="T370" s="287"/>
      <c r="U370" s="274">
        <f t="shared" si="138"/>
        <v>0</v>
      </c>
      <c r="V370" s="32"/>
      <c r="W370" s="31"/>
      <c r="X370" s="31"/>
      <c r="Y370" s="274">
        <f t="shared" si="127"/>
        <v>0</v>
      </c>
      <c r="Z370" s="31"/>
      <c r="AA370" s="287"/>
      <c r="AB370" s="31"/>
      <c r="AC370" s="32">
        <f t="shared" si="140"/>
        <v>0</v>
      </c>
      <c r="AD370" s="31"/>
      <c r="AE370" s="31"/>
      <c r="AF370" s="31"/>
      <c r="AG370" s="32">
        <f t="shared" si="141"/>
        <v>0</v>
      </c>
      <c r="AH370" s="75">
        <f t="shared" si="142"/>
        <v>0</v>
      </c>
      <c r="AI370" s="33">
        <f t="shared" si="128"/>
        <v>0</v>
      </c>
      <c r="AJ370" s="34">
        <f t="shared" si="139"/>
        <v>0</v>
      </c>
      <c r="AK370" s="109"/>
      <c r="AL370" s="109"/>
      <c r="AM370" s="109"/>
      <c r="AN370" s="109"/>
      <c r="AO370" s="109"/>
      <c r="AP370" s="109"/>
      <c r="AQ370" s="109"/>
      <c r="AR370" s="109"/>
      <c r="AS370" s="109"/>
      <c r="AT370" s="109"/>
      <c r="AU370" s="109"/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/>
      <c r="BF370" s="109"/>
      <c r="BG370" s="109"/>
      <c r="BH370" s="109"/>
      <c r="BI370" s="109"/>
      <c r="BJ370" s="109"/>
      <c r="BK370" s="109"/>
      <c r="BL370" s="109"/>
      <c r="BM370" s="109"/>
      <c r="BN370" s="109"/>
    </row>
    <row r="371" spans="1:66" s="110" customFormat="1" hidden="1" outlineLevel="1" x14ac:dyDescent="0.25">
      <c r="A371" s="276">
        <v>42</v>
      </c>
      <c r="B371" s="26"/>
      <c r="C371" s="114"/>
      <c r="D371" s="82"/>
      <c r="E371" s="220"/>
      <c r="F371" s="152"/>
      <c r="G371" s="114"/>
      <c r="H371" s="27"/>
      <c r="I371" s="28"/>
      <c r="J371" s="623"/>
      <c r="K371" s="287"/>
      <c r="L371" s="289"/>
      <c r="M371" s="303"/>
      <c r="N371" s="77"/>
      <c r="O371" s="77"/>
      <c r="P371" s="77"/>
      <c r="Q371" s="403"/>
      <c r="R371" s="287"/>
      <c r="S371" s="287"/>
      <c r="T371" s="287"/>
      <c r="U371" s="274">
        <f t="shared" si="138"/>
        <v>0</v>
      </c>
      <c r="V371" s="32"/>
      <c r="W371" s="31"/>
      <c r="X371" s="31"/>
      <c r="Y371" s="274">
        <f t="shared" si="127"/>
        <v>0</v>
      </c>
      <c r="Z371" s="31"/>
      <c r="AA371" s="287"/>
      <c r="AB371" s="31"/>
      <c r="AC371" s="32">
        <f t="shared" si="140"/>
        <v>0</v>
      </c>
      <c r="AD371" s="31"/>
      <c r="AE371" s="31"/>
      <c r="AF371" s="31"/>
      <c r="AG371" s="32">
        <f t="shared" si="141"/>
        <v>0</v>
      </c>
      <c r="AH371" s="75">
        <f t="shared" si="142"/>
        <v>0</v>
      </c>
      <c r="AI371" s="33">
        <f t="shared" si="128"/>
        <v>0</v>
      </c>
      <c r="AJ371" s="34">
        <f t="shared" si="139"/>
        <v>0</v>
      </c>
      <c r="AK371" s="109"/>
      <c r="AL371" s="109"/>
      <c r="AM371" s="109"/>
      <c r="AN371" s="109"/>
      <c r="AO371" s="109"/>
      <c r="AP371" s="109"/>
      <c r="AQ371" s="109"/>
      <c r="AR371" s="109"/>
      <c r="AS371" s="109"/>
      <c r="AT371" s="109"/>
      <c r="AU371" s="109"/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/>
      <c r="BF371" s="109"/>
      <c r="BG371" s="109"/>
      <c r="BH371" s="109"/>
      <c r="BI371" s="109"/>
      <c r="BJ371" s="109"/>
      <c r="BK371" s="109"/>
      <c r="BL371" s="109"/>
      <c r="BM371" s="109"/>
      <c r="BN371" s="109"/>
    </row>
    <row r="372" spans="1:66" s="110" customFormat="1" hidden="1" outlineLevel="1" x14ac:dyDescent="0.25">
      <c r="A372" s="276">
        <v>43</v>
      </c>
      <c r="B372" s="26"/>
      <c r="C372" s="114"/>
      <c r="D372" s="82"/>
      <c r="E372" s="220"/>
      <c r="F372" s="152"/>
      <c r="G372" s="114"/>
      <c r="H372" s="27"/>
      <c r="I372" s="28"/>
      <c r="J372" s="623"/>
      <c r="K372" s="287"/>
      <c r="L372" s="289"/>
      <c r="M372" s="303"/>
      <c r="N372" s="77"/>
      <c r="O372" s="77"/>
      <c r="P372" s="77"/>
      <c r="Q372" s="403"/>
      <c r="R372" s="287"/>
      <c r="S372" s="287"/>
      <c r="T372" s="287"/>
      <c r="U372" s="274">
        <f t="shared" si="138"/>
        <v>0</v>
      </c>
      <c r="V372" s="32"/>
      <c r="W372" s="31"/>
      <c r="X372" s="31"/>
      <c r="Y372" s="274">
        <f t="shared" si="127"/>
        <v>0</v>
      </c>
      <c r="Z372" s="31"/>
      <c r="AA372" s="287"/>
      <c r="AB372" s="31"/>
      <c r="AC372" s="32">
        <f t="shared" si="140"/>
        <v>0</v>
      </c>
      <c r="AD372" s="31"/>
      <c r="AE372" s="31"/>
      <c r="AF372" s="31"/>
      <c r="AG372" s="32">
        <f t="shared" si="141"/>
        <v>0</v>
      </c>
      <c r="AH372" s="75">
        <f t="shared" si="142"/>
        <v>0</v>
      </c>
      <c r="AI372" s="33">
        <f t="shared" si="128"/>
        <v>0</v>
      </c>
      <c r="AJ372" s="34">
        <f t="shared" si="139"/>
        <v>0</v>
      </c>
      <c r="AK372" s="109"/>
      <c r="AL372" s="109"/>
      <c r="AM372" s="109"/>
      <c r="AN372" s="109"/>
      <c r="AO372" s="109"/>
      <c r="AP372" s="109"/>
      <c r="AQ372" s="109"/>
      <c r="AR372" s="109"/>
      <c r="AS372" s="109"/>
      <c r="AT372" s="109"/>
      <c r="AU372" s="109"/>
      <c r="AV372" s="109"/>
      <c r="AW372" s="109"/>
      <c r="AX372" s="109"/>
      <c r="AY372" s="109"/>
      <c r="AZ372" s="109"/>
      <c r="BA372" s="109"/>
      <c r="BB372" s="109"/>
      <c r="BC372" s="109"/>
      <c r="BD372" s="109"/>
      <c r="BE372" s="109"/>
      <c r="BF372" s="109"/>
      <c r="BG372" s="109"/>
      <c r="BH372" s="109"/>
      <c r="BI372" s="109"/>
      <c r="BJ372" s="109"/>
      <c r="BK372" s="109"/>
      <c r="BL372" s="109"/>
      <c r="BM372" s="109"/>
      <c r="BN372" s="109"/>
    </row>
    <row r="373" spans="1:66" s="110" customFormat="1" hidden="1" outlineLevel="1" x14ac:dyDescent="0.25">
      <c r="A373" s="276">
        <v>44</v>
      </c>
      <c r="B373" s="26"/>
      <c r="C373" s="114"/>
      <c r="D373" s="82"/>
      <c r="E373" s="220"/>
      <c r="F373" s="152"/>
      <c r="G373" s="114"/>
      <c r="H373" s="27"/>
      <c r="I373" s="28"/>
      <c r="J373" s="623"/>
      <c r="K373" s="287"/>
      <c r="L373" s="289"/>
      <c r="M373" s="303"/>
      <c r="N373" s="77"/>
      <c r="O373" s="77"/>
      <c r="P373" s="77"/>
      <c r="Q373" s="403"/>
      <c r="R373" s="287"/>
      <c r="S373" s="287"/>
      <c r="T373" s="287"/>
      <c r="U373" s="274">
        <f t="shared" si="138"/>
        <v>0</v>
      </c>
      <c r="V373" s="32"/>
      <c r="W373" s="31"/>
      <c r="X373" s="31"/>
      <c r="Y373" s="274">
        <f t="shared" si="127"/>
        <v>0</v>
      </c>
      <c r="Z373" s="31"/>
      <c r="AA373" s="287"/>
      <c r="AB373" s="31"/>
      <c r="AC373" s="32">
        <f t="shared" si="140"/>
        <v>0</v>
      </c>
      <c r="AD373" s="31"/>
      <c r="AE373" s="31"/>
      <c r="AF373" s="31"/>
      <c r="AG373" s="32">
        <f t="shared" si="141"/>
        <v>0</v>
      </c>
      <c r="AH373" s="75">
        <f t="shared" si="142"/>
        <v>0</v>
      </c>
      <c r="AI373" s="33">
        <f t="shared" si="128"/>
        <v>0</v>
      </c>
      <c r="AJ373" s="34">
        <f t="shared" si="139"/>
        <v>0</v>
      </c>
      <c r="AK373" s="109"/>
      <c r="AL373" s="109"/>
      <c r="AM373" s="109"/>
      <c r="AN373" s="109"/>
      <c r="AO373" s="109"/>
      <c r="AP373" s="109"/>
      <c r="AQ373" s="109"/>
      <c r="AR373" s="109"/>
      <c r="AS373" s="109"/>
      <c r="AT373" s="109"/>
      <c r="AU373" s="109"/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/>
      <c r="BF373" s="109"/>
      <c r="BG373" s="109"/>
      <c r="BH373" s="109"/>
      <c r="BI373" s="109"/>
      <c r="BJ373" s="109"/>
      <c r="BK373" s="109"/>
      <c r="BL373" s="109"/>
      <c r="BM373" s="109"/>
      <c r="BN373" s="109"/>
    </row>
    <row r="374" spans="1:66" s="110" customFormat="1" hidden="1" outlineLevel="1" x14ac:dyDescent="0.25">
      <c r="A374" s="276">
        <v>45</v>
      </c>
      <c r="B374" s="26"/>
      <c r="C374" s="114"/>
      <c r="D374" s="82"/>
      <c r="E374" s="220"/>
      <c r="F374" s="152"/>
      <c r="G374" s="114"/>
      <c r="H374" s="27"/>
      <c r="I374" s="28"/>
      <c r="J374" s="623"/>
      <c r="K374" s="287"/>
      <c r="L374" s="289"/>
      <c r="M374" s="303"/>
      <c r="N374" s="77"/>
      <c r="O374" s="77"/>
      <c r="P374" s="77"/>
      <c r="Q374" s="403"/>
      <c r="R374" s="287"/>
      <c r="S374" s="287"/>
      <c r="T374" s="287"/>
      <c r="U374" s="274">
        <f t="shared" si="138"/>
        <v>0</v>
      </c>
      <c r="V374" s="32"/>
      <c r="W374" s="31"/>
      <c r="X374" s="31"/>
      <c r="Y374" s="274">
        <f t="shared" si="127"/>
        <v>0</v>
      </c>
      <c r="Z374" s="31"/>
      <c r="AA374" s="287"/>
      <c r="AB374" s="31"/>
      <c r="AC374" s="32">
        <f t="shared" si="140"/>
        <v>0</v>
      </c>
      <c r="AD374" s="31"/>
      <c r="AE374" s="31"/>
      <c r="AF374" s="31"/>
      <c r="AG374" s="32">
        <f t="shared" si="141"/>
        <v>0</v>
      </c>
      <c r="AH374" s="75">
        <f t="shared" si="142"/>
        <v>0</v>
      </c>
      <c r="AI374" s="33">
        <f t="shared" si="128"/>
        <v>0</v>
      </c>
      <c r="AJ374" s="34">
        <f t="shared" si="139"/>
        <v>0</v>
      </c>
      <c r="AK374" s="109"/>
      <c r="AL374" s="109"/>
      <c r="AM374" s="109"/>
      <c r="AN374" s="109"/>
      <c r="AO374" s="109"/>
      <c r="AP374" s="109"/>
      <c r="AQ374" s="109"/>
      <c r="AR374" s="109"/>
      <c r="AS374" s="109"/>
      <c r="AT374" s="10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/>
      <c r="BF374" s="109"/>
      <c r="BG374" s="109"/>
      <c r="BH374" s="109"/>
      <c r="BI374" s="109"/>
      <c r="BJ374" s="109"/>
      <c r="BK374" s="109"/>
      <c r="BL374" s="109"/>
      <c r="BM374" s="109"/>
      <c r="BN374" s="109"/>
    </row>
    <row r="375" spans="1:66" s="110" customFormat="1" hidden="1" outlineLevel="1" x14ac:dyDescent="0.25">
      <c r="A375" s="276">
        <v>46</v>
      </c>
      <c r="B375" s="26"/>
      <c r="C375" s="114"/>
      <c r="D375" s="82"/>
      <c r="E375" s="220"/>
      <c r="F375" s="152"/>
      <c r="G375" s="114"/>
      <c r="H375" s="27"/>
      <c r="I375" s="28"/>
      <c r="J375" s="623"/>
      <c r="K375" s="287"/>
      <c r="L375" s="289"/>
      <c r="M375" s="303"/>
      <c r="N375" s="77"/>
      <c r="O375" s="77"/>
      <c r="P375" s="77"/>
      <c r="Q375" s="403"/>
      <c r="R375" s="287"/>
      <c r="S375" s="287"/>
      <c r="T375" s="287"/>
      <c r="U375" s="274">
        <f t="shared" si="138"/>
        <v>0</v>
      </c>
      <c r="V375" s="32"/>
      <c r="W375" s="31"/>
      <c r="X375" s="31"/>
      <c r="Y375" s="274">
        <f t="shared" si="127"/>
        <v>0</v>
      </c>
      <c r="Z375" s="31"/>
      <c r="AA375" s="287"/>
      <c r="AB375" s="31"/>
      <c r="AC375" s="32">
        <f t="shared" si="140"/>
        <v>0</v>
      </c>
      <c r="AD375" s="31"/>
      <c r="AE375" s="31"/>
      <c r="AF375" s="31"/>
      <c r="AG375" s="32">
        <f t="shared" si="141"/>
        <v>0</v>
      </c>
      <c r="AH375" s="75">
        <f t="shared" si="142"/>
        <v>0</v>
      </c>
      <c r="AI375" s="33">
        <f t="shared" si="128"/>
        <v>0</v>
      </c>
      <c r="AJ375" s="34">
        <f t="shared" si="139"/>
        <v>0</v>
      </c>
      <c r="AK375" s="109"/>
      <c r="AL375" s="109"/>
      <c r="AM375" s="109"/>
      <c r="AN375" s="109"/>
      <c r="AO375" s="109"/>
      <c r="AP375" s="109"/>
      <c r="AQ375" s="109"/>
      <c r="AR375" s="109"/>
      <c r="AS375" s="109"/>
      <c r="AT375" s="109"/>
      <c r="AU375" s="109"/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/>
      <c r="BF375" s="109"/>
      <c r="BG375" s="109"/>
      <c r="BH375" s="109"/>
      <c r="BI375" s="109"/>
      <c r="BJ375" s="109"/>
      <c r="BK375" s="109"/>
      <c r="BL375" s="109"/>
      <c r="BM375" s="109"/>
      <c r="BN375" s="109"/>
    </row>
    <row r="376" spans="1:66" s="110" customFormat="1" hidden="1" outlineLevel="1" x14ac:dyDescent="0.25">
      <c r="A376" s="276">
        <v>47</v>
      </c>
      <c r="B376" s="26"/>
      <c r="C376" s="114"/>
      <c r="D376" s="82"/>
      <c r="E376" s="220"/>
      <c r="F376" s="152"/>
      <c r="G376" s="114"/>
      <c r="H376" s="27"/>
      <c r="I376" s="28"/>
      <c r="J376" s="623"/>
      <c r="K376" s="287"/>
      <c r="L376" s="289"/>
      <c r="M376" s="303"/>
      <c r="N376" s="77"/>
      <c r="O376" s="77"/>
      <c r="P376" s="77"/>
      <c r="Q376" s="403"/>
      <c r="R376" s="287"/>
      <c r="S376" s="287"/>
      <c r="T376" s="287"/>
      <c r="U376" s="274">
        <f t="shared" si="138"/>
        <v>0</v>
      </c>
      <c r="V376" s="32"/>
      <c r="W376" s="31"/>
      <c r="X376" s="31"/>
      <c r="Y376" s="274">
        <f t="shared" si="127"/>
        <v>0</v>
      </c>
      <c r="Z376" s="31"/>
      <c r="AA376" s="287"/>
      <c r="AB376" s="31"/>
      <c r="AC376" s="32">
        <f t="shared" si="140"/>
        <v>0</v>
      </c>
      <c r="AD376" s="31"/>
      <c r="AE376" s="31"/>
      <c r="AF376" s="31"/>
      <c r="AG376" s="32">
        <f t="shared" si="141"/>
        <v>0</v>
      </c>
      <c r="AH376" s="75">
        <f t="shared" si="142"/>
        <v>0</v>
      </c>
      <c r="AI376" s="33">
        <f t="shared" si="128"/>
        <v>0</v>
      </c>
      <c r="AJ376" s="34">
        <f t="shared" si="139"/>
        <v>0</v>
      </c>
      <c r="AK376" s="109"/>
      <c r="AL376" s="109"/>
      <c r="AM376" s="109"/>
      <c r="AN376" s="109"/>
      <c r="AO376" s="109"/>
      <c r="AP376" s="109"/>
      <c r="AQ376" s="109"/>
      <c r="AR376" s="109"/>
      <c r="AS376" s="109"/>
      <c r="AT376" s="109"/>
      <c r="AU376" s="109"/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/>
      <c r="BF376" s="109"/>
      <c r="BG376" s="109"/>
      <c r="BH376" s="109"/>
      <c r="BI376" s="109"/>
      <c r="BJ376" s="109"/>
      <c r="BK376" s="109"/>
      <c r="BL376" s="109"/>
      <c r="BM376" s="109"/>
      <c r="BN376" s="109"/>
    </row>
    <row r="377" spans="1:66" s="110" customFormat="1" hidden="1" outlineLevel="1" x14ac:dyDescent="0.25">
      <c r="A377" s="276">
        <v>48</v>
      </c>
      <c r="B377" s="26"/>
      <c r="C377" s="114"/>
      <c r="D377" s="82"/>
      <c r="E377" s="220"/>
      <c r="F377" s="152"/>
      <c r="G377" s="114"/>
      <c r="H377" s="27"/>
      <c r="I377" s="28"/>
      <c r="J377" s="623"/>
      <c r="K377" s="287"/>
      <c r="L377" s="289"/>
      <c r="M377" s="303"/>
      <c r="N377" s="77"/>
      <c r="O377" s="77"/>
      <c r="P377" s="77"/>
      <c r="Q377" s="403"/>
      <c r="R377" s="287"/>
      <c r="S377" s="287"/>
      <c r="T377" s="287"/>
      <c r="U377" s="274">
        <f t="shared" si="138"/>
        <v>0</v>
      </c>
      <c r="V377" s="32"/>
      <c r="W377" s="31"/>
      <c r="X377" s="31"/>
      <c r="Y377" s="274">
        <f t="shared" si="127"/>
        <v>0</v>
      </c>
      <c r="Z377" s="31"/>
      <c r="AA377" s="287"/>
      <c r="AB377" s="31"/>
      <c r="AC377" s="32">
        <f t="shared" si="140"/>
        <v>0</v>
      </c>
      <c r="AD377" s="31"/>
      <c r="AE377" s="31"/>
      <c r="AF377" s="31"/>
      <c r="AG377" s="32">
        <f t="shared" si="141"/>
        <v>0</v>
      </c>
      <c r="AH377" s="75">
        <f t="shared" si="142"/>
        <v>0</v>
      </c>
      <c r="AI377" s="33">
        <f t="shared" si="128"/>
        <v>0</v>
      </c>
      <c r="AJ377" s="34">
        <f t="shared" si="139"/>
        <v>0</v>
      </c>
      <c r="AK377" s="109"/>
      <c r="AL377" s="109"/>
      <c r="AM377" s="109"/>
      <c r="AN377" s="109"/>
      <c r="AO377" s="109"/>
      <c r="AP377" s="109"/>
      <c r="AQ377" s="109"/>
      <c r="AR377" s="109"/>
      <c r="AS377" s="109"/>
      <c r="AT377" s="109"/>
      <c r="AU377" s="109"/>
      <c r="AV377" s="109"/>
      <c r="AW377" s="109"/>
      <c r="AX377" s="109"/>
      <c r="AY377" s="109"/>
      <c r="AZ377" s="109"/>
      <c r="BA377" s="109"/>
      <c r="BB377" s="109"/>
      <c r="BC377" s="109"/>
      <c r="BD377" s="109"/>
      <c r="BE377" s="109"/>
      <c r="BF377" s="109"/>
      <c r="BG377" s="109"/>
      <c r="BH377" s="109"/>
      <c r="BI377" s="109"/>
      <c r="BJ377" s="109"/>
      <c r="BK377" s="109"/>
      <c r="BL377" s="109"/>
      <c r="BM377" s="109"/>
      <c r="BN377" s="109"/>
    </row>
    <row r="378" spans="1:66" s="110" customFormat="1" hidden="1" outlineLevel="1" x14ac:dyDescent="0.25">
      <c r="A378" s="276">
        <v>49</v>
      </c>
      <c r="B378" s="26"/>
      <c r="C378" s="114"/>
      <c r="D378" s="82"/>
      <c r="E378" s="220"/>
      <c r="F378" s="152"/>
      <c r="G378" s="114"/>
      <c r="H378" s="27"/>
      <c r="I378" s="28"/>
      <c r="J378" s="623"/>
      <c r="K378" s="287"/>
      <c r="L378" s="289"/>
      <c r="M378" s="303"/>
      <c r="N378" s="77"/>
      <c r="O378" s="77"/>
      <c r="P378" s="77"/>
      <c r="Q378" s="403"/>
      <c r="R378" s="287"/>
      <c r="S378" s="287"/>
      <c r="T378" s="287"/>
      <c r="U378" s="274">
        <f t="shared" si="138"/>
        <v>0</v>
      </c>
      <c r="V378" s="32"/>
      <c r="W378" s="31"/>
      <c r="X378" s="31"/>
      <c r="Y378" s="274">
        <f t="shared" si="127"/>
        <v>0</v>
      </c>
      <c r="Z378" s="31"/>
      <c r="AA378" s="287"/>
      <c r="AB378" s="31"/>
      <c r="AC378" s="32">
        <f t="shared" si="140"/>
        <v>0</v>
      </c>
      <c r="AD378" s="31"/>
      <c r="AE378" s="31"/>
      <c r="AF378" s="31"/>
      <c r="AG378" s="32">
        <f t="shared" si="141"/>
        <v>0</v>
      </c>
      <c r="AH378" s="75">
        <f t="shared" si="142"/>
        <v>0</v>
      </c>
      <c r="AI378" s="33">
        <f t="shared" si="128"/>
        <v>0</v>
      </c>
      <c r="AJ378" s="34">
        <f t="shared" si="139"/>
        <v>0</v>
      </c>
      <c r="AK378" s="109"/>
      <c r="AL378" s="109"/>
      <c r="AM378" s="109"/>
      <c r="AN378" s="109"/>
      <c r="AO378" s="109"/>
      <c r="AP378" s="109"/>
      <c r="AQ378" s="109"/>
      <c r="AR378" s="109"/>
      <c r="AS378" s="109"/>
      <c r="AT378" s="109"/>
      <c r="AU378" s="109"/>
      <c r="AV378" s="109"/>
      <c r="AW378" s="109"/>
      <c r="AX378" s="109"/>
      <c r="AY378" s="109"/>
      <c r="AZ378" s="109"/>
      <c r="BA378" s="109"/>
      <c r="BB378" s="109"/>
      <c r="BC378" s="109"/>
      <c r="BD378" s="109"/>
      <c r="BE378" s="109"/>
      <c r="BF378" s="109"/>
      <c r="BG378" s="109"/>
      <c r="BH378" s="109"/>
      <c r="BI378" s="109"/>
      <c r="BJ378" s="109"/>
      <c r="BK378" s="109"/>
      <c r="BL378" s="109"/>
      <c r="BM378" s="109"/>
      <c r="BN378" s="109"/>
    </row>
    <row r="379" spans="1:66" s="110" customFormat="1" hidden="1" outlineLevel="1" x14ac:dyDescent="0.25">
      <c r="A379" s="276">
        <v>50</v>
      </c>
      <c r="B379" s="26"/>
      <c r="C379" s="114"/>
      <c r="D379" s="82"/>
      <c r="E379" s="220"/>
      <c r="F379" s="152"/>
      <c r="G379" s="114"/>
      <c r="H379" s="27"/>
      <c r="I379" s="28"/>
      <c r="J379" s="623"/>
      <c r="K379" s="287"/>
      <c r="L379" s="289"/>
      <c r="M379" s="303"/>
      <c r="N379" s="77"/>
      <c r="O379" s="77"/>
      <c r="P379" s="77"/>
      <c r="Q379" s="403"/>
      <c r="R379" s="287"/>
      <c r="S379" s="287"/>
      <c r="T379" s="287"/>
      <c r="U379" s="274">
        <f t="shared" si="138"/>
        <v>0</v>
      </c>
      <c r="V379" s="32"/>
      <c r="W379" s="31"/>
      <c r="X379" s="31"/>
      <c r="Y379" s="274">
        <f t="shared" si="127"/>
        <v>0</v>
      </c>
      <c r="Z379" s="31"/>
      <c r="AA379" s="287"/>
      <c r="AB379" s="31"/>
      <c r="AC379" s="32">
        <f t="shared" si="140"/>
        <v>0</v>
      </c>
      <c r="AD379" s="31"/>
      <c r="AE379" s="31"/>
      <c r="AF379" s="31"/>
      <c r="AG379" s="32">
        <f t="shared" si="141"/>
        <v>0</v>
      </c>
      <c r="AH379" s="75">
        <f t="shared" si="142"/>
        <v>0</v>
      </c>
      <c r="AI379" s="33">
        <f t="shared" si="128"/>
        <v>0</v>
      </c>
      <c r="AJ379" s="34">
        <f t="shared" si="139"/>
        <v>0</v>
      </c>
      <c r="AK379" s="109"/>
      <c r="AL379" s="109"/>
      <c r="AM379" s="109"/>
      <c r="AN379" s="109"/>
      <c r="AO379" s="109"/>
      <c r="AP379" s="109"/>
      <c r="AQ379" s="109"/>
      <c r="AR379" s="109"/>
      <c r="AS379" s="109"/>
      <c r="AT379" s="109"/>
      <c r="AU379" s="109"/>
      <c r="AV379" s="109"/>
      <c r="AW379" s="109"/>
      <c r="AX379" s="109"/>
      <c r="AY379" s="109"/>
      <c r="AZ379" s="109"/>
      <c r="BA379" s="109"/>
      <c r="BB379" s="109"/>
      <c r="BC379" s="109"/>
      <c r="BD379" s="109"/>
      <c r="BE379" s="109"/>
      <c r="BF379" s="109"/>
      <c r="BG379" s="109"/>
      <c r="BH379" s="109"/>
      <c r="BI379" s="109"/>
      <c r="BJ379" s="109"/>
      <c r="BK379" s="109"/>
      <c r="BL379" s="109"/>
      <c r="BM379" s="109"/>
      <c r="BN379" s="109"/>
    </row>
    <row r="380" spans="1:66" s="110" customFormat="1" hidden="1" outlineLevel="1" x14ac:dyDescent="0.25">
      <c r="A380" s="276">
        <v>51</v>
      </c>
      <c r="B380" s="26"/>
      <c r="C380" s="114"/>
      <c r="D380" s="82"/>
      <c r="E380" s="220"/>
      <c r="F380" s="152"/>
      <c r="G380" s="114"/>
      <c r="H380" s="27"/>
      <c r="I380" s="28"/>
      <c r="J380" s="623"/>
      <c r="K380" s="287"/>
      <c r="L380" s="289"/>
      <c r="M380" s="303"/>
      <c r="N380" s="77"/>
      <c r="O380" s="77"/>
      <c r="P380" s="77"/>
      <c r="Q380" s="403"/>
      <c r="R380" s="287"/>
      <c r="S380" s="287"/>
      <c r="T380" s="287"/>
      <c r="U380" s="274">
        <f t="shared" si="138"/>
        <v>0</v>
      </c>
      <c r="V380" s="32"/>
      <c r="W380" s="31"/>
      <c r="X380" s="31"/>
      <c r="Y380" s="274">
        <f t="shared" si="127"/>
        <v>0</v>
      </c>
      <c r="Z380" s="31"/>
      <c r="AA380" s="287"/>
      <c r="AB380" s="31"/>
      <c r="AC380" s="32">
        <f t="shared" si="140"/>
        <v>0</v>
      </c>
      <c r="AD380" s="31"/>
      <c r="AE380" s="31"/>
      <c r="AF380" s="31"/>
      <c r="AG380" s="32">
        <f t="shared" si="141"/>
        <v>0</v>
      </c>
      <c r="AH380" s="75">
        <f t="shared" si="142"/>
        <v>0</v>
      </c>
      <c r="AI380" s="33">
        <f t="shared" si="128"/>
        <v>0</v>
      </c>
      <c r="AJ380" s="34">
        <f t="shared" si="139"/>
        <v>0</v>
      </c>
      <c r="AK380" s="109"/>
      <c r="AL380" s="109"/>
      <c r="AM380" s="109"/>
      <c r="AN380" s="109"/>
      <c r="AO380" s="109"/>
      <c r="AP380" s="109"/>
      <c r="AQ380" s="109"/>
      <c r="AR380" s="109"/>
      <c r="AS380" s="109"/>
      <c r="AT380" s="109"/>
      <c r="AU380" s="109"/>
      <c r="AV380" s="109"/>
      <c r="AW380" s="109"/>
      <c r="AX380" s="109"/>
      <c r="AY380" s="109"/>
      <c r="AZ380" s="109"/>
      <c r="BA380" s="109"/>
      <c r="BB380" s="109"/>
      <c r="BC380" s="109"/>
      <c r="BD380" s="109"/>
      <c r="BE380" s="109"/>
      <c r="BF380" s="109"/>
      <c r="BG380" s="109"/>
      <c r="BH380" s="109"/>
      <c r="BI380" s="109"/>
      <c r="BJ380" s="109"/>
      <c r="BK380" s="109"/>
      <c r="BL380" s="109"/>
      <c r="BM380" s="109"/>
      <c r="BN380" s="109"/>
    </row>
    <row r="381" spans="1:66" s="110" customFormat="1" hidden="1" outlineLevel="1" x14ac:dyDescent="0.25">
      <c r="A381" s="276">
        <v>52</v>
      </c>
      <c r="B381" s="26"/>
      <c r="C381" s="114"/>
      <c r="D381" s="82"/>
      <c r="E381" s="220"/>
      <c r="F381" s="152"/>
      <c r="G381" s="114"/>
      <c r="H381" s="27"/>
      <c r="I381" s="28"/>
      <c r="J381" s="623"/>
      <c r="K381" s="287"/>
      <c r="L381" s="289"/>
      <c r="M381" s="303"/>
      <c r="N381" s="77"/>
      <c r="O381" s="77"/>
      <c r="P381" s="77"/>
      <c r="Q381" s="403"/>
      <c r="R381" s="287"/>
      <c r="S381" s="287"/>
      <c r="T381" s="287"/>
      <c r="U381" s="274">
        <f t="shared" si="138"/>
        <v>0</v>
      </c>
      <c r="V381" s="32"/>
      <c r="W381" s="31"/>
      <c r="X381" s="31"/>
      <c r="Y381" s="274">
        <f t="shared" si="127"/>
        <v>0</v>
      </c>
      <c r="Z381" s="31"/>
      <c r="AA381" s="287"/>
      <c r="AB381" s="31"/>
      <c r="AC381" s="32">
        <f t="shared" si="140"/>
        <v>0</v>
      </c>
      <c r="AD381" s="31"/>
      <c r="AE381" s="31"/>
      <c r="AF381" s="31"/>
      <c r="AG381" s="32">
        <f t="shared" si="141"/>
        <v>0</v>
      </c>
      <c r="AH381" s="75">
        <f t="shared" si="142"/>
        <v>0</v>
      </c>
      <c r="AI381" s="33">
        <f t="shared" si="128"/>
        <v>0</v>
      </c>
      <c r="AJ381" s="34">
        <f t="shared" si="139"/>
        <v>0</v>
      </c>
      <c r="AK381" s="109"/>
      <c r="AL381" s="109"/>
      <c r="AM381" s="109"/>
      <c r="AN381" s="109"/>
      <c r="AO381" s="109"/>
      <c r="AP381" s="109"/>
      <c r="AQ381" s="109"/>
      <c r="AR381" s="109"/>
      <c r="AS381" s="109"/>
      <c r="AT381" s="109"/>
      <c r="AU381" s="109"/>
      <c r="AV381" s="109"/>
      <c r="AW381" s="109"/>
      <c r="AX381" s="109"/>
      <c r="AY381" s="109"/>
      <c r="AZ381" s="109"/>
      <c r="BA381" s="109"/>
      <c r="BB381" s="109"/>
      <c r="BC381" s="109"/>
      <c r="BD381" s="109"/>
      <c r="BE381" s="109"/>
      <c r="BF381" s="109"/>
      <c r="BG381" s="109"/>
      <c r="BH381" s="109"/>
      <c r="BI381" s="109"/>
      <c r="BJ381" s="109"/>
      <c r="BK381" s="109"/>
      <c r="BL381" s="109"/>
      <c r="BM381" s="109"/>
      <c r="BN381" s="109"/>
    </row>
    <row r="382" spans="1:66" s="110" customFormat="1" hidden="1" outlineLevel="1" x14ac:dyDescent="0.25">
      <c r="A382" s="276">
        <v>53</v>
      </c>
      <c r="B382" s="26"/>
      <c r="C382" s="114"/>
      <c r="D382" s="82"/>
      <c r="E382" s="220"/>
      <c r="F382" s="152"/>
      <c r="G382" s="114"/>
      <c r="H382" s="27"/>
      <c r="I382" s="28"/>
      <c r="J382" s="623"/>
      <c r="K382" s="287"/>
      <c r="L382" s="289"/>
      <c r="M382" s="303"/>
      <c r="N382" s="77"/>
      <c r="O382" s="77"/>
      <c r="P382" s="77"/>
      <c r="Q382" s="403"/>
      <c r="R382" s="287"/>
      <c r="S382" s="287"/>
      <c r="T382" s="287"/>
      <c r="U382" s="274">
        <f t="shared" si="138"/>
        <v>0</v>
      </c>
      <c r="V382" s="32"/>
      <c r="W382" s="31"/>
      <c r="X382" s="31"/>
      <c r="Y382" s="274">
        <f t="shared" si="127"/>
        <v>0</v>
      </c>
      <c r="Z382" s="31"/>
      <c r="AA382" s="287"/>
      <c r="AB382" s="31"/>
      <c r="AC382" s="32">
        <f t="shared" si="140"/>
        <v>0</v>
      </c>
      <c r="AD382" s="31"/>
      <c r="AE382" s="31"/>
      <c r="AF382" s="31"/>
      <c r="AG382" s="32">
        <f t="shared" si="141"/>
        <v>0</v>
      </c>
      <c r="AH382" s="75">
        <f t="shared" si="142"/>
        <v>0</v>
      </c>
      <c r="AI382" s="33">
        <f t="shared" si="128"/>
        <v>0</v>
      </c>
      <c r="AJ382" s="34">
        <f t="shared" si="139"/>
        <v>0</v>
      </c>
      <c r="AK382" s="109"/>
      <c r="AL382" s="109"/>
      <c r="AM382" s="109"/>
      <c r="AN382" s="109"/>
      <c r="AO382" s="109"/>
      <c r="AP382" s="109"/>
      <c r="AQ382" s="109"/>
      <c r="AR382" s="109"/>
      <c r="AS382" s="109"/>
      <c r="AT382" s="109"/>
      <c r="AU382" s="109"/>
      <c r="AV382" s="109"/>
      <c r="AW382" s="109"/>
      <c r="AX382" s="109"/>
      <c r="AY382" s="109"/>
      <c r="AZ382" s="109"/>
      <c r="BA382" s="109"/>
      <c r="BB382" s="109"/>
      <c r="BC382" s="109"/>
      <c r="BD382" s="109"/>
      <c r="BE382" s="109"/>
      <c r="BF382" s="109"/>
      <c r="BG382" s="109"/>
      <c r="BH382" s="109"/>
      <c r="BI382" s="109"/>
      <c r="BJ382" s="109"/>
      <c r="BK382" s="109"/>
      <c r="BL382" s="109"/>
      <c r="BM382" s="109"/>
      <c r="BN382" s="109"/>
    </row>
    <row r="383" spans="1:66" s="110" customFormat="1" hidden="1" outlineLevel="1" x14ac:dyDescent="0.25">
      <c r="A383" s="276">
        <v>54</v>
      </c>
      <c r="B383" s="26"/>
      <c r="C383" s="114"/>
      <c r="D383" s="82"/>
      <c r="E383" s="152"/>
      <c r="F383" s="152"/>
      <c r="G383" s="114"/>
      <c r="H383" s="27"/>
      <c r="I383" s="28"/>
      <c r="J383" s="623"/>
      <c r="K383" s="287"/>
      <c r="L383" s="289"/>
      <c r="M383" s="303"/>
      <c r="N383" s="77"/>
      <c r="O383" s="77"/>
      <c r="P383" s="77"/>
      <c r="Q383" s="403"/>
      <c r="R383" s="287"/>
      <c r="S383" s="287"/>
      <c r="T383" s="287"/>
      <c r="U383" s="274">
        <f t="shared" si="138"/>
        <v>0</v>
      </c>
      <c r="V383" s="32"/>
      <c r="W383" s="31"/>
      <c r="X383" s="31"/>
      <c r="Y383" s="274">
        <f t="shared" si="127"/>
        <v>0</v>
      </c>
      <c r="Z383" s="31"/>
      <c r="AA383" s="287"/>
      <c r="AB383" s="31"/>
      <c r="AC383" s="32">
        <f t="shared" si="140"/>
        <v>0</v>
      </c>
      <c r="AD383" s="31"/>
      <c r="AE383" s="31"/>
      <c r="AF383" s="31"/>
      <c r="AG383" s="32">
        <f t="shared" si="141"/>
        <v>0</v>
      </c>
      <c r="AH383" s="75">
        <f t="shared" si="142"/>
        <v>0</v>
      </c>
      <c r="AI383" s="33">
        <f t="shared" si="128"/>
        <v>0</v>
      </c>
      <c r="AJ383" s="34">
        <f t="shared" si="139"/>
        <v>0</v>
      </c>
      <c r="AK383" s="109"/>
      <c r="AL383" s="109"/>
      <c r="AM383" s="109"/>
      <c r="AN383" s="109"/>
      <c r="AO383" s="109"/>
      <c r="AP383" s="109"/>
      <c r="AQ383" s="109"/>
      <c r="AR383" s="109"/>
      <c r="AS383" s="109"/>
      <c r="AT383" s="109"/>
      <c r="AU383" s="109"/>
      <c r="AV383" s="109"/>
      <c r="AW383" s="109"/>
      <c r="AX383" s="109"/>
      <c r="AY383" s="109"/>
      <c r="AZ383" s="109"/>
      <c r="BA383" s="109"/>
      <c r="BB383" s="109"/>
      <c r="BC383" s="109"/>
      <c r="BD383" s="109"/>
      <c r="BE383" s="109"/>
      <c r="BF383" s="109"/>
      <c r="BG383" s="109"/>
      <c r="BH383" s="109"/>
      <c r="BI383" s="109"/>
      <c r="BJ383" s="109"/>
      <c r="BK383" s="109"/>
      <c r="BL383" s="109"/>
      <c r="BM383" s="109"/>
      <c r="BN383" s="109"/>
    </row>
    <row r="384" spans="1:66" s="110" customFormat="1" hidden="1" outlineLevel="1" x14ac:dyDescent="0.25">
      <c r="A384" s="276">
        <v>55</v>
      </c>
      <c r="B384" s="26"/>
      <c r="C384" s="114"/>
      <c r="D384" s="82"/>
      <c r="E384" s="152"/>
      <c r="F384" s="152"/>
      <c r="G384" s="114"/>
      <c r="H384" s="27"/>
      <c r="I384" s="28"/>
      <c r="J384" s="623"/>
      <c r="K384" s="287"/>
      <c r="L384" s="289"/>
      <c r="M384" s="303"/>
      <c r="N384" s="77"/>
      <c r="O384" s="77"/>
      <c r="P384" s="77"/>
      <c r="Q384" s="403"/>
      <c r="R384" s="287"/>
      <c r="S384" s="287"/>
      <c r="T384" s="287"/>
      <c r="U384" s="274">
        <f t="shared" si="138"/>
        <v>0</v>
      </c>
      <c r="V384" s="32"/>
      <c r="W384" s="31"/>
      <c r="X384" s="31"/>
      <c r="Y384" s="274">
        <f t="shared" si="127"/>
        <v>0</v>
      </c>
      <c r="Z384" s="31"/>
      <c r="AA384" s="287"/>
      <c r="AB384" s="31"/>
      <c r="AC384" s="32">
        <f t="shared" si="140"/>
        <v>0</v>
      </c>
      <c r="AD384" s="31"/>
      <c r="AE384" s="31"/>
      <c r="AF384" s="31"/>
      <c r="AG384" s="32">
        <f t="shared" si="141"/>
        <v>0</v>
      </c>
      <c r="AH384" s="75">
        <f t="shared" si="142"/>
        <v>0</v>
      </c>
      <c r="AI384" s="33">
        <f t="shared" si="128"/>
        <v>0</v>
      </c>
      <c r="AJ384" s="34">
        <f t="shared" si="139"/>
        <v>0</v>
      </c>
      <c r="AK384" s="109"/>
      <c r="AL384" s="109"/>
      <c r="AM384" s="109"/>
      <c r="AN384" s="109"/>
      <c r="AO384" s="109"/>
      <c r="AP384" s="109"/>
      <c r="AQ384" s="109"/>
      <c r="AR384" s="109"/>
      <c r="AS384" s="109"/>
      <c r="AT384" s="109"/>
      <c r="AU384" s="109"/>
      <c r="AV384" s="109"/>
      <c r="AW384" s="109"/>
      <c r="AX384" s="109"/>
      <c r="AY384" s="109"/>
      <c r="AZ384" s="109"/>
      <c r="BA384" s="109"/>
      <c r="BB384" s="109"/>
      <c r="BC384" s="109"/>
      <c r="BD384" s="109"/>
      <c r="BE384" s="109"/>
      <c r="BF384" s="109"/>
      <c r="BG384" s="109"/>
      <c r="BH384" s="109"/>
      <c r="BI384" s="109"/>
      <c r="BJ384" s="109"/>
      <c r="BK384" s="109"/>
      <c r="BL384" s="109"/>
      <c r="BM384" s="109"/>
      <c r="BN384" s="109"/>
    </row>
    <row r="385" spans="1:66" s="110" customFormat="1" hidden="1" outlineLevel="1" x14ac:dyDescent="0.25">
      <c r="A385" s="276">
        <v>56</v>
      </c>
      <c r="B385" s="26"/>
      <c r="C385" s="114"/>
      <c r="D385" s="82"/>
      <c r="E385" s="152"/>
      <c r="F385" s="152"/>
      <c r="G385" s="114"/>
      <c r="H385" s="27"/>
      <c r="I385" s="28"/>
      <c r="J385" s="623"/>
      <c r="K385" s="287"/>
      <c r="L385" s="289"/>
      <c r="M385" s="303"/>
      <c r="N385" s="77"/>
      <c r="O385" s="77"/>
      <c r="P385" s="77"/>
      <c r="Q385" s="403"/>
      <c r="R385" s="287"/>
      <c r="S385" s="287"/>
      <c r="T385" s="287"/>
      <c r="U385" s="274">
        <f t="shared" si="138"/>
        <v>0</v>
      </c>
      <c r="V385" s="32"/>
      <c r="W385" s="31"/>
      <c r="X385" s="31"/>
      <c r="Y385" s="274">
        <f t="shared" si="127"/>
        <v>0</v>
      </c>
      <c r="Z385" s="31"/>
      <c r="AA385" s="287"/>
      <c r="AB385" s="31"/>
      <c r="AC385" s="32">
        <f t="shared" si="140"/>
        <v>0</v>
      </c>
      <c r="AD385" s="31"/>
      <c r="AE385" s="31"/>
      <c r="AF385" s="31"/>
      <c r="AG385" s="32">
        <f t="shared" si="141"/>
        <v>0</v>
      </c>
      <c r="AH385" s="75">
        <f t="shared" si="142"/>
        <v>0</v>
      </c>
      <c r="AI385" s="33">
        <f t="shared" si="128"/>
        <v>0</v>
      </c>
      <c r="AJ385" s="34">
        <f t="shared" si="139"/>
        <v>0</v>
      </c>
      <c r="AK385" s="109"/>
      <c r="AL385" s="109"/>
      <c r="AM385" s="109"/>
      <c r="AN385" s="109"/>
      <c r="AO385" s="109"/>
      <c r="AP385" s="109"/>
      <c r="AQ385" s="109"/>
      <c r="AR385" s="109"/>
      <c r="AS385" s="109"/>
      <c r="AT385" s="109"/>
      <c r="AU385" s="109"/>
      <c r="AV385" s="109"/>
      <c r="AW385" s="109"/>
      <c r="AX385" s="109"/>
      <c r="AY385" s="109"/>
      <c r="AZ385" s="109"/>
      <c r="BA385" s="109"/>
      <c r="BB385" s="109"/>
      <c r="BC385" s="109"/>
      <c r="BD385" s="109"/>
      <c r="BE385" s="109"/>
      <c r="BF385" s="109"/>
      <c r="BG385" s="109"/>
      <c r="BH385" s="109"/>
      <c r="BI385" s="109"/>
      <c r="BJ385" s="109"/>
      <c r="BK385" s="109"/>
      <c r="BL385" s="109"/>
      <c r="BM385" s="109"/>
      <c r="BN385" s="109"/>
    </row>
    <row r="386" spans="1:66" s="110" customFormat="1" hidden="1" outlineLevel="1" x14ac:dyDescent="0.25">
      <c r="A386" s="276">
        <v>57</v>
      </c>
      <c r="B386" s="26"/>
      <c r="C386" s="114"/>
      <c r="D386" s="82"/>
      <c r="E386" s="152"/>
      <c r="F386" s="152"/>
      <c r="G386" s="114"/>
      <c r="H386" s="27"/>
      <c r="I386" s="28"/>
      <c r="J386" s="623"/>
      <c r="K386" s="287"/>
      <c r="L386" s="289"/>
      <c r="M386" s="303"/>
      <c r="N386" s="77"/>
      <c r="O386" s="77"/>
      <c r="P386" s="77"/>
      <c r="Q386" s="403"/>
      <c r="R386" s="287"/>
      <c r="S386" s="287"/>
      <c r="T386" s="287"/>
      <c r="U386" s="274">
        <f t="shared" si="138"/>
        <v>0</v>
      </c>
      <c r="V386" s="32"/>
      <c r="W386" s="31"/>
      <c r="X386" s="31"/>
      <c r="Y386" s="274">
        <f t="shared" si="127"/>
        <v>0</v>
      </c>
      <c r="Z386" s="31"/>
      <c r="AA386" s="287"/>
      <c r="AB386" s="31"/>
      <c r="AC386" s="32">
        <f t="shared" si="140"/>
        <v>0</v>
      </c>
      <c r="AD386" s="31"/>
      <c r="AE386" s="31"/>
      <c r="AF386" s="31"/>
      <c r="AG386" s="32">
        <f t="shared" si="141"/>
        <v>0</v>
      </c>
      <c r="AH386" s="75">
        <f t="shared" si="142"/>
        <v>0</v>
      </c>
      <c r="AI386" s="33">
        <f t="shared" si="128"/>
        <v>0</v>
      </c>
      <c r="AJ386" s="34">
        <f t="shared" si="139"/>
        <v>0</v>
      </c>
      <c r="AK386" s="109"/>
      <c r="AL386" s="109"/>
      <c r="AM386" s="109"/>
      <c r="AN386" s="109"/>
      <c r="AO386" s="109"/>
      <c r="AP386" s="109"/>
      <c r="AQ386" s="109"/>
      <c r="AR386" s="109"/>
      <c r="AS386" s="109"/>
      <c r="AT386" s="109"/>
      <c r="AU386" s="109"/>
      <c r="AV386" s="109"/>
      <c r="AW386" s="109"/>
      <c r="AX386" s="109"/>
      <c r="AY386" s="109"/>
      <c r="AZ386" s="109"/>
      <c r="BA386" s="109"/>
      <c r="BB386" s="109"/>
      <c r="BC386" s="109"/>
      <c r="BD386" s="109"/>
      <c r="BE386" s="109"/>
      <c r="BF386" s="109"/>
      <c r="BG386" s="109"/>
      <c r="BH386" s="109"/>
      <c r="BI386" s="109"/>
      <c r="BJ386" s="109"/>
      <c r="BK386" s="109"/>
      <c r="BL386" s="109"/>
      <c r="BM386" s="109"/>
      <c r="BN386" s="109"/>
    </row>
    <row r="387" spans="1:66" s="110" customFormat="1" hidden="1" outlineLevel="1" x14ac:dyDescent="0.25">
      <c r="A387" s="276">
        <v>58</v>
      </c>
      <c r="B387" s="26"/>
      <c r="C387" s="114"/>
      <c r="D387" s="82"/>
      <c r="E387" s="152"/>
      <c r="F387" s="152"/>
      <c r="G387" s="114"/>
      <c r="H387" s="27"/>
      <c r="I387" s="28"/>
      <c r="J387" s="623"/>
      <c r="K387" s="287"/>
      <c r="L387" s="289"/>
      <c r="M387" s="303"/>
      <c r="N387" s="77"/>
      <c r="O387" s="77"/>
      <c r="P387" s="77"/>
      <c r="Q387" s="403"/>
      <c r="R387" s="287"/>
      <c r="S387" s="287"/>
      <c r="T387" s="287"/>
      <c r="U387" s="274">
        <f t="shared" si="138"/>
        <v>0</v>
      </c>
      <c r="V387" s="32"/>
      <c r="W387" s="31"/>
      <c r="X387" s="31"/>
      <c r="Y387" s="274">
        <f t="shared" si="127"/>
        <v>0</v>
      </c>
      <c r="Z387" s="31"/>
      <c r="AA387" s="287"/>
      <c r="AB387" s="31"/>
      <c r="AC387" s="32">
        <f t="shared" si="140"/>
        <v>0</v>
      </c>
      <c r="AD387" s="31"/>
      <c r="AE387" s="31"/>
      <c r="AF387" s="31"/>
      <c r="AG387" s="32">
        <f t="shared" si="141"/>
        <v>0</v>
      </c>
      <c r="AH387" s="75">
        <f t="shared" si="142"/>
        <v>0</v>
      </c>
      <c r="AI387" s="33">
        <f t="shared" si="128"/>
        <v>0</v>
      </c>
      <c r="AJ387" s="34">
        <f t="shared" si="139"/>
        <v>0</v>
      </c>
      <c r="AK387" s="109"/>
      <c r="AL387" s="109"/>
      <c r="AM387" s="109"/>
      <c r="AN387" s="109"/>
      <c r="AO387" s="109"/>
      <c r="AP387" s="109"/>
      <c r="AQ387" s="109"/>
      <c r="AR387" s="109"/>
      <c r="AS387" s="109"/>
      <c r="AT387" s="109"/>
      <c r="AU387" s="109"/>
      <c r="AV387" s="109"/>
      <c r="AW387" s="109"/>
      <c r="AX387" s="109"/>
      <c r="AY387" s="109"/>
      <c r="AZ387" s="109"/>
      <c r="BA387" s="109"/>
      <c r="BB387" s="109"/>
      <c r="BC387" s="109"/>
      <c r="BD387" s="109"/>
      <c r="BE387" s="109"/>
      <c r="BF387" s="109"/>
      <c r="BG387" s="109"/>
      <c r="BH387" s="109"/>
      <c r="BI387" s="109"/>
      <c r="BJ387" s="109"/>
      <c r="BK387" s="109"/>
      <c r="BL387" s="109"/>
      <c r="BM387" s="109"/>
      <c r="BN387" s="109"/>
    </row>
    <row r="388" spans="1:66" s="110" customFormat="1" hidden="1" outlineLevel="1" x14ac:dyDescent="0.25">
      <c r="A388" s="276">
        <v>59</v>
      </c>
      <c r="B388" s="26"/>
      <c r="C388" s="114"/>
      <c r="D388" s="82"/>
      <c r="E388" s="152"/>
      <c r="F388" s="152"/>
      <c r="G388" s="114"/>
      <c r="H388" s="27"/>
      <c r="I388" s="28"/>
      <c r="J388" s="623"/>
      <c r="K388" s="287"/>
      <c r="L388" s="289"/>
      <c r="M388" s="303"/>
      <c r="N388" s="77"/>
      <c r="O388" s="77"/>
      <c r="P388" s="77"/>
      <c r="Q388" s="403"/>
      <c r="R388" s="287"/>
      <c r="S388" s="287"/>
      <c r="T388" s="287"/>
      <c r="U388" s="274">
        <f t="shared" si="138"/>
        <v>0</v>
      </c>
      <c r="V388" s="32"/>
      <c r="W388" s="31"/>
      <c r="X388" s="31"/>
      <c r="Y388" s="274">
        <f t="shared" si="127"/>
        <v>0</v>
      </c>
      <c r="Z388" s="31"/>
      <c r="AA388" s="287"/>
      <c r="AB388" s="31"/>
      <c r="AC388" s="32">
        <f t="shared" si="140"/>
        <v>0</v>
      </c>
      <c r="AD388" s="31"/>
      <c r="AE388" s="31"/>
      <c r="AF388" s="31"/>
      <c r="AG388" s="32">
        <f t="shared" si="141"/>
        <v>0</v>
      </c>
      <c r="AH388" s="75">
        <f t="shared" si="142"/>
        <v>0</v>
      </c>
      <c r="AI388" s="33">
        <f t="shared" si="128"/>
        <v>0</v>
      </c>
      <c r="AJ388" s="34">
        <f t="shared" si="139"/>
        <v>0</v>
      </c>
      <c r="AK388" s="109"/>
      <c r="AL388" s="109"/>
      <c r="AM388" s="109"/>
      <c r="AN388" s="109"/>
      <c r="AO388" s="109"/>
      <c r="AP388" s="109"/>
      <c r="AQ388" s="109"/>
      <c r="AR388" s="109"/>
      <c r="AS388" s="109"/>
      <c r="AT388" s="109"/>
      <c r="AU388" s="109"/>
      <c r="AV388" s="109"/>
      <c r="AW388" s="109"/>
      <c r="AX388" s="109"/>
      <c r="AY388" s="109"/>
      <c r="AZ388" s="109"/>
      <c r="BA388" s="109"/>
      <c r="BB388" s="109"/>
      <c r="BC388" s="109"/>
      <c r="BD388" s="109"/>
      <c r="BE388" s="109"/>
      <c r="BF388" s="109"/>
      <c r="BG388" s="109"/>
      <c r="BH388" s="109"/>
      <c r="BI388" s="109"/>
      <c r="BJ388" s="109"/>
      <c r="BK388" s="109"/>
      <c r="BL388" s="109"/>
      <c r="BM388" s="109"/>
      <c r="BN388" s="109"/>
    </row>
    <row r="389" spans="1:66" s="110" customFormat="1" hidden="1" outlineLevel="1" x14ac:dyDescent="0.25">
      <c r="A389" s="276">
        <v>60</v>
      </c>
      <c r="B389" s="26"/>
      <c r="C389" s="114"/>
      <c r="D389" s="82"/>
      <c r="E389" s="152"/>
      <c r="F389" s="152"/>
      <c r="G389" s="114"/>
      <c r="H389" s="27"/>
      <c r="I389" s="28"/>
      <c r="J389" s="623"/>
      <c r="K389" s="287"/>
      <c r="L389" s="289"/>
      <c r="M389" s="303"/>
      <c r="N389" s="77"/>
      <c r="O389" s="77"/>
      <c r="P389" s="77"/>
      <c r="Q389" s="403"/>
      <c r="R389" s="287"/>
      <c r="S389" s="287"/>
      <c r="T389" s="287"/>
      <c r="U389" s="274">
        <f t="shared" si="138"/>
        <v>0</v>
      </c>
      <c r="V389" s="32"/>
      <c r="W389" s="31"/>
      <c r="X389" s="31"/>
      <c r="Y389" s="274">
        <f t="shared" si="127"/>
        <v>0</v>
      </c>
      <c r="Z389" s="31"/>
      <c r="AA389" s="287"/>
      <c r="AB389" s="31"/>
      <c r="AC389" s="32">
        <f t="shared" si="140"/>
        <v>0</v>
      </c>
      <c r="AD389" s="31"/>
      <c r="AE389" s="31"/>
      <c r="AF389" s="31"/>
      <c r="AG389" s="32">
        <f t="shared" si="141"/>
        <v>0</v>
      </c>
      <c r="AH389" s="75">
        <f t="shared" si="142"/>
        <v>0</v>
      </c>
      <c r="AI389" s="33">
        <f t="shared" si="128"/>
        <v>0</v>
      </c>
      <c r="AJ389" s="34">
        <f t="shared" si="139"/>
        <v>0</v>
      </c>
      <c r="AK389" s="109"/>
      <c r="AL389" s="109"/>
      <c r="AM389" s="109"/>
      <c r="AN389" s="109"/>
      <c r="AO389" s="109"/>
      <c r="AP389" s="109"/>
      <c r="AQ389" s="109"/>
      <c r="AR389" s="109"/>
      <c r="AS389" s="109"/>
      <c r="AT389" s="109"/>
      <c r="AU389" s="109"/>
      <c r="AV389" s="109"/>
      <c r="AW389" s="109"/>
      <c r="AX389" s="109"/>
      <c r="AY389" s="109"/>
      <c r="AZ389" s="109"/>
      <c r="BA389" s="109"/>
      <c r="BB389" s="109"/>
      <c r="BC389" s="109"/>
      <c r="BD389" s="109"/>
      <c r="BE389" s="109"/>
      <c r="BF389" s="109"/>
      <c r="BG389" s="109"/>
      <c r="BH389" s="109"/>
      <c r="BI389" s="109"/>
      <c r="BJ389" s="109"/>
      <c r="BK389" s="109"/>
      <c r="BL389" s="109"/>
      <c r="BM389" s="109"/>
      <c r="BN389" s="109"/>
    </row>
    <row r="390" spans="1:66" s="110" customFormat="1" hidden="1" outlineLevel="1" x14ac:dyDescent="0.25">
      <c r="A390" s="276">
        <v>61</v>
      </c>
      <c r="B390" s="26"/>
      <c r="C390" s="114"/>
      <c r="D390" s="82"/>
      <c r="E390" s="152"/>
      <c r="F390" s="152"/>
      <c r="G390" s="114"/>
      <c r="H390" s="27"/>
      <c r="I390" s="28"/>
      <c r="J390" s="623"/>
      <c r="K390" s="287"/>
      <c r="L390" s="289"/>
      <c r="M390" s="303"/>
      <c r="N390" s="77"/>
      <c r="O390" s="77"/>
      <c r="P390" s="77"/>
      <c r="Q390" s="403"/>
      <c r="R390" s="287"/>
      <c r="S390" s="287"/>
      <c r="T390" s="287"/>
      <c r="U390" s="274">
        <f t="shared" si="138"/>
        <v>0</v>
      </c>
      <c r="V390" s="32"/>
      <c r="W390" s="31"/>
      <c r="X390" s="31"/>
      <c r="Y390" s="274">
        <f t="shared" si="127"/>
        <v>0</v>
      </c>
      <c r="Z390" s="31"/>
      <c r="AA390" s="287"/>
      <c r="AB390" s="31"/>
      <c r="AC390" s="32">
        <f t="shared" si="140"/>
        <v>0</v>
      </c>
      <c r="AD390" s="31"/>
      <c r="AE390" s="31"/>
      <c r="AF390" s="31"/>
      <c r="AG390" s="32">
        <f t="shared" si="141"/>
        <v>0</v>
      </c>
      <c r="AH390" s="75">
        <f t="shared" si="142"/>
        <v>0</v>
      </c>
      <c r="AI390" s="33">
        <f t="shared" si="128"/>
        <v>0</v>
      </c>
      <c r="AJ390" s="34">
        <f t="shared" si="139"/>
        <v>0</v>
      </c>
      <c r="AK390" s="109"/>
      <c r="AL390" s="109"/>
      <c r="AM390" s="109"/>
      <c r="AN390" s="109"/>
      <c r="AO390" s="109"/>
      <c r="AP390" s="109"/>
      <c r="AQ390" s="109"/>
      <c r="AR390" s="109"/>
      <c r="AS390" s="109"/>
      <c r="AT390" s="109"/>
      <c r="AU390" s="109"/>
      <c r="AV390" s="109"/>
      <c r="AW390" s="109"/>
      <c r="AX390" s="109"/>
      <c r="AY390" s="109"/>
      <c r="AZ390" s="109"/>
      <c r="BA390" s="109"/>
      <c r="BB390" s="109"/>
      <c r="BC390" s="109"/>
      <c r="BD390" s="109"/>
      <c r="BE390" s="109"/>
      <c r="BF390" s="109"/>
      <c r="BG390" s="109"/>
      <c r="BH390" s="109"/>
      <c r="BI390" s="109"/>
      <c r="BJ390" s="109"/>
      <c r="BK390" s="109"/>
      <c r="BL390" s="109"/>
      <c r="BM390" s="109"/>
      <c r="BN390" s="109"/>
    </row>
    <row r="391" spans="1:66" s="110" customFormat="1" hidden="1" outlineLevel="1" x14ac:dyDescent="0.25">
      <c r="A391" s="276">
        <v>62</v>
      </c>
      <c r="B391" s="26"/>
      <c r="C391" s="114"/>
      <c r="D391" s="82"/>
      <c r="E391" s="152"/>
      <c r="F391" s="152"/>
      <c r="G391" s="114"/>
      <c r="H391" s="27"/>
      <c r="I391" s="28"/>
      <c r="J391" s="623"/>
      <c r="K391" s="287"/>
      <c r="L391" s="289"/>
      <c r="M391" s="303"/>
      <c r="N391" s="77"/>
      <c r="O391" s="77"/>
      <c r="P391" s="77"/>
      <c r="Q391" s="403"/>
      <c r="R391" s="287"/>
      <c r="S391" s="287"/>
      <c r="T391" s="287"/>
      <c r="U391" s="274">
        <f t="shared" si="138"/>
        <v>0</v>
      </c>
      <c r="V391" s="32"/>
      <c r="W391" s="31"/>
      <c r="X391" s="31"/>
      <c r="Y391" s="274">
        <f t="shared" si="127"/>
        <v>0</v>
      </c>
      <c r="Z391" s="31"/>
      <c r="AA391" s="287"/>
      <c r="AB391" s="31"/>
      <c r="AC391" s="32">
        <f t="shared" si="140"/>
        <v>0</v>
      </c>
      <c r="AD391" s="31"/>
      <c r="AE391" s="31"/>
      <c r="AF391" s="31"/>
      <c r="AG391" s="32">
        <f t="shared" si="141"/>
        <v>0</v>
      </c>
      <c r="AH391" s="75">
        <f t="shared" si="142"/>
        <v>0</v>
      </c>
      <c r="AI391" s="33">
        <f t="shared" si="128"/>
        <v>0</v>
      </c>
      <c r="AJ391" s="34">
        <f t="shared" si="139"/>
        <v>0</v>
      </c>
      <c r="AK391" s="109"/>
      <c r="AL391" s="109"/>
      <c r="AM391" s="109"/>
      <c r="AN391" s="109"/>
      <c r="AO391" s="109"/>
      <c r="AP391" s="109"/>
      <c r="AQ391" s="109"/>
      <c r="AR391" s="109"/>
      <c r="AS391" s="109"/>
      <c r="AT391" s="109"/>
      <c r="AU391" s="109"/>
      <c r="AV391" s="109"/>
      <c r="AW391" s="109"/>
      <c r="AX391" s="109"/>
      <c r="AY391" s="109"/>
      <c r="AZ391" s="109"/>
      <c r="BA391" s="109"/>
      <c r="BB391" s="109"/>
      <c r="BC391" s="109"/>
      <c r="BD391" s="109"/>
      <c r="BE391" s="109"/>
      <c r="BF391" s="109"/>
      <c r="BG391" s="109"/>
      <c r="BH391" s="109"/>
      <c r="BI391" s="109"/>
      <c r="BJ391" s="109"/>
      <c r="BK391" s="109"/>
      <c r="BL391" s="109"/>
      <c r="BM391" s="109"/>
      <c r="BN391" s="109"/>
    </row>
    <row r="392" spans="1:66" s="110" customFormat="1" hidden="1" outlineLevel="1" x14ac:dyDescent="0.25">
      <c r="A392" s="276">
        <v>63</v>
      </c>
      <c r="B392" s="26"/>
      <c r="C392" s="114"/>
      <c r="D392" s="82"/>
      <c r="E392" s="152"/>
      <c r="F392" s="152"/>
      <c r="G392" s="114"/>
      <c r="H392" s="27"/>
      <c r="I392" s="28"/>
      <c r="J392" s="623"/>
      <c r="K392" s="287"/>
      <c r="L392" s="289"/>
      <c r="M392" s="303"/>
      <c r="N392" s="77"/>
      <c r="O392" s="77"/>
      <c r="P392" s="77"/>
      <c r="Q392" s="403"/>
      <c r="R392" s="287"/>
      <c r="S392" s="287"/>
      <c r="T392" s="287"/>
      <c r="U392" s="274">
        <f t="shared" si="138"/>
        <v>0</v>
      </c>
      <c r="V392" s="32"/>
      <c r="W392" s="31"/>
      <c r="X392" s="31"/>
      <c r="Y392" s="274">
        <f t="shared" ref="Y392:Y395" si="143">SUM(V392:X392)</f>
        <v>0</v>
      </c>
      <c r="Z392" s="31"/>
      <c r="AA392" s="287"/>
      <c r="AB392" s="31"/>
      <c r="AC392" s="32">
        <f t="shared" si="140"/>
        <v>0</v>
      </c>
      <c r="AD392" s="31"/>
      <c r="AE392" s="31"/>
      <c r="AF392" s="31"/>
      <c r="AG392" s="32">
        <f t="shared" si="141"/>
        <v>0</v>
      </c>
      <c r="AH392" s="75">
        <f t="shared" si="142"/>
        <v>0</v>
      </c>
      <c r="AI392" s="33">
        <f t="shared" si="128"/>
        <v>0</v>
      </c>
      <c r="AJ392" s="34">
        <f t="shared" si="139"/>
        <v>0</v>
      </c>
      <c r="AK392" s="109"/>
      <c r="AL392" s="109"/>
      <c r="AM392" s="109"/>
      <c r="AN392" s="109"/>
      <c r="AO392" s="109"/>
      <c r="AP392" s="109"/>
      <c r="AQ392" s="109"/>
      <c r="AR392" s="109"/>
      <c r="AS392" s="109"/>
      <c r="AT392" s="109"/>
      <c r="AU392" s="109"/>
      <c r="AV392" s="109"/>
      <c r="AW392" s="109"/>
      <c r="AX392" s="109"/>
      <c r="AY392" s="109"/>
      <c r="AZ392" s="109"/>
      <c r="BA392" s="109"/>
      <c r="BB392" s="109"/>
      <c r="BC392" s="109"/>
      <c r="BD392" s="109"/>
      <c r="BE392" s="109"/>
      <c r="BF392" s="109"/>
      <c r="BG392" s="109"/>
      <c r="BH392" s="109"/>
      <c r="BI392" s="109"/>
      <c r="BJ392" s="109"/>
      <c r="BK392" s="109"/>
      <c r="BL392" s="109"/>
      <c r="BM392" s="109"/>
      <c r="BN392" s="109"/>
    </row>
    <row r="393" spans="1:66" s="110" customFormat="1" hidden="1" outlineLevel="1" x14ac:dyDescent="0.25">
      <c r="A393" s="276">
        <v>64</v>
      </c>
      <c r="B393" s="26"/>
      <c r="C393" s="114"/>
      <c r="D393" s="82"/>
      <c r="E393" s="152"/>
      <c r="F393" s="152"/>
      <c r="G393" s="114"/>
      <c r="H393" s="27"/>
      <c r="I393" s="28"/>
      <c r="J393" s="623"/>
      <c r="K393" s="287"/>
      <c r="L393" s="289"/>
      <c r="M393" s="303"/>
      <c r="N393" s="77"/>
      <c r="O393" s="77"/>
      <c r="P393" s="77"/>
      <c r="Q393" s="403"/>
      <c r="R393" s="287"/>
      <c r="S393" s="287"/>
      <c r="T393" s="287"/>
      <c r="U393" s="274">
        <f t="shared" si="138"/>
        <v>0</v>
      </c>
      <c r="V393" s="32"/>
      <c r="W393" s="31"/>
      <c r="X393" s="31"/>
      <c r="Y393" s="274">
        <f t="shared" si="143"/>
        <v>0</v>
      </c>
      <c r="Z393" s="31"/>
      <c r="AA393" s="287"/>
      <c r="AB393" s="31"/>
      <c r="AC393" s="32">
        <f t="shared" si="140"/>
        <v>0</v>
      </c>
      <c r="AD393" s="31"/>
      <c r="AE393" s="31"/>
      <c r="AF393" s="31"/>
      <c r="AG393" s="32">
        <f t="shared" si="141"/>
        <v>0</v>
      </c>
      <c r="AH393" s="75">
        <f t="shared" si="142"/>
        <v>0</v>
      </c>
      <c r="AI393" s="33">
        <f t="shared" ref="AI393:AI395" si="144">IF(ISERROR(AH393/$J$329),0,AH393/$J$329)</f>
        <v>0</v>
      </c>
      <c r="AJ393" s="34">
        <f t="shared" si="139"/>
        <v>0</v>
      </c>
      <c r="AK393" s="109"/>
      <c r="AL393" s="109"/>
      <c r="AM393" s="109"/>
      <c r="AN393" s="109"/>
      <c r="AO393" s="109"/>
      <c r="AP393" s="109"/>
      <c r="AQ393" s="109"/>
      <c r="AR393" s="109"/>
      <c r="AS393" s="109"/>
      <c r="AT393" s="109"/>
      <c r="AU393" s="109"/>
      <c r="AV393" s="109"/>
      <c r="AW393" s="109"/>
      <c r="AX393" s="109"/>
      <c r="AY393" s="109"/>
      <c r="AZ393" s="109"/>
      <c r="BA393" s="109"/>
      <c r="BB393" s="109"/>
      <c r="BC393" s="109"/>
      <c r="BD393" s="109"/>
      <c r="BE393" s="109"/>
      <c r="BF393" s="109"/>
      <c r="BG393" s="109"/>
      <c r="BH393" s="109"/>
      <c r="BI393" s="109"/>
      <c r="BJ393" s="109"/>
      <c r="BK393" s="109"/>
      <c r="BL393" s="109"/>
      <c r="BM393" s="109"/>
      <c r="BN393" s="109"/>
    </row>
    <row r="394" spans="1:66" s="110" customFormat="1" hidden="1" outlineLevel="1" x14ac:dyDescent="0.25">
      <c r="A394" s="276">
        <v>65</v>
      </c>
      <c r="B394" s="26"/>
      <c r="C394" s="114"/>
      <c r="D394" s="82"/>
      <c r="E394" s="152"/>
      <c r="F394" s="152"/>
      <c r="G394" s="114"/>
      <c r="H394" s="27"/>
      <c r="I394" s="28"/>
      <c r="J394" s="623"/>
      <c r="K394" s="287"/>
      <c r="L394" s="289"/>
      <c r="M394" s="303"/>
      <c r="N394" s="77"/>
      <c r="O394" s="77"/>
      <c r="P394" s="77"/>
      <c r="Q394" s="403"/>
      <c r="R394" s="287"/>
      <c r="S394" s="287"/>
      <c r="T394" s="287"/>
      <c r="U394" s="274">
        <f t="shared" si="138"/>
        <v>0</v>
      </c>
      <c r="V394" s="32"/>
      <c r="W394" s="31"/>
      <c r="X394" s="31"/>
      <c r="Y394" s="274">
        <f t="shared" si="143"/>
        <v>0</v>
      </c>
      <c r="Z394" s="31"/>
      <c r="AA394" s="287"/>
      <c r="AB394" s="31"/>
      <c r="AC394" s="32">
        <f t="shared" si="140"/>
        <v>0</v>
      </c>
      <c r="AD394" s="31"/>
      <c r="AE394" s="31"/>
      <c r="AF394" s="31"/>
      <c r="AG394" s="32">
        <f t="shared" si="141"/>
        <v>0</v>
      </c>
      <c r="AH394" s="75">
        <f t="shared" si="142"/>
        <v>0</v>
      </c>
      <c r="AI394" s="33">
        <f t="shared" si="144"/>
        <v>0</v>
      </c>
      <c r="AJ394" s="34">
        <f t="shared" si="139"/>
        <v>0</v>
      </c>
      <c r="AK394" s="109"/>
      <c r="AL394" s="109"/>
      <c r="AM394" s="109"/>
      <c r="AN394" s="109"/>
      <c r="AO394" s="109"/>
      <c r="AP394" s="109"/>
      <c r="AQ394" s="109"/>
      <c r="AR394" s="109"/>
      <c r="AS394" s="109"/>
      <c r="AT394" s="109"/>
      <c r="AU394" s="109"/>
      <c r="AV394" s="109"/>
      <c r="AW394" s="109"/>
      <c r="AX394" s="109"/>
      <c r="AY394" s="109"/>
      <c r="AZ394" s="109"/>
      <c r="BA394" s="109"/>
      <c r="BB394" s="109"/>
      <c r="BC394" s="109"/>
      <c r="BD394" s="109"/>
      <c r="BE394" s="109"/>
      <c r="BF394" s="109"/>
      <c r="BG394" s="109"/>
      <c r="BH394" s="109"/>
      <c r="BI394" s="109"/>
      <c r="BJ394" s="109"/>
      <c r="BK394" s="109"/>
      <c r="BL394" s="109"/>
      <c r="BM394" s="109"/>
      <c r="BN394" s="109"/>
    </row>
    <row r="395" spans="1:66" s="110" customFormat="1" hidden="1" outlineLevel="1" x14ac:dyDescent="0.25">
      <c r="A395" s="276">
        <v>66</v>
      </c>
      <c r="B395" s="26"/>
      <c r="C395" s="114"/>
      <c r="D395" s="82"/>
      <c r="E395" s="152"/>
      <c r="F395" s="152"/>
      <c r="G395" s="114"/>
      <c r="H395" s="27"/>
      <c r="I395" s="28"/>
      <c r="J395" s="577"/>
      <c r="K395" s="287"/>
      <c r="L395" s="289"/>
      <c r="M395" s="303"/>
      <c r="N395" s="77"/>
      <c r="O395" s="77"/>
      <c r="P395" s="77"/>
      <c r="Q395" s="403"/>
      <c r="R395" s="287"/>
      <c r="S395" s="287"/>
      <c r="T395" s="287"/>
      <c r="U395" s="274">
        <f t="shared" si="138"/>
        <v>0</v>
      </c>
      <c r="V395" s="32"/>
      <c r="W395" s="31"/>
      <c r="X395" s="31"/>
      <c r="Y395" s="274">
        <f t="shared" si="143"/>
        <v>0</v>
      </c>
      <c r="Z395" s="31"/>
      <c r="AA395" s="287"/>
      <c r="AB395" s="31"/>
      <c r="AC395" s="32">
        <f t="shared" si="140"/>
        <v>0</v>
      </c>
      <c r="AD395" s="31"/>
      <c r="AE395" s="31"/>
      <c r="AF395" s="31"/>
      <c r="AG395" s="32">
        <f t="shared" si="141"/>
        <v>0</v>
      </c>
      <c r="AH395" s="75">
        <f t="shared" si="142"/>
        <v>0</v>
      </c>
      <c r="AI395" s="33">
        <f t="shared" si="144"/>
        <v>0</v>
      </c>
      <c r="AJ395" s="34">
        <f t="shared" si="139"/>
        <v>0</v>
      </c>
      <c r="AK395" s="109"/>
      <c r="AL395" s="109"/>
      <c r="AM395" s="109"/>
      <c r="AN395" s="109"/>
      <c r="AO395" s="109"/>
      <c r="AP395" s="109"/>
      <c r="AQ395" s="109"/>
      <c r="AR395" s="109"/>
      <c r="AS395" s="109"/>
      <c r="AT395" s="109"/>
      <c r="AU395" s="109"/>
      <c r="AV395" s="109"/>
      <c r="AW395" s="109"/>
      <c r="AX395" s="109"/>
      <c r="AY395" s="109"/>
      <c r="AZ395" s="109"/>
      <c r="BA395" s="109"/>
      <c r="BB395" s="109"/>
      <c r="BC395" s="109"/>
      <c r="BD395" s="109"/>
      <c r="BE395" s="109"/>
      <c r="BF395" s="109"/>
      <c r="BG395" s="109"/>
      <c r="BH395" s="109"/>
      <c r="BI395" s="109"/>
      <c r="BJ395" s="109"/>
      <c r="BK395" s="109"/>
      <c r="BL395" s="109"/>
      <c r="BM395" s="109"/>
      <c r="BN395" s="109"/>
    </row>
    <row r="396" spans="1:66" s="74" customFormat="1" x14ac:dyDescent="0.25">
      <c r="A396" s="611" t="s">
        <v>55</v>
      </c>
      <c r="B396" s="612"/>
      <c r="C396" s="612"/>
      <c r="D396" s="612"/>
      <c r="E396" s="612"/>
      <c r="F396" s="612"/>
      <c r="G396" s="612"/>
      <c r="H396" s="612"/>
      <c r="I396" s="612"/>
      <c r="J396" s="470">
        <f>J329</f>
        <v>427263000</v>
      </c>
      <c r="K396" s="473">
        <f>SUM(K330:K395)</f>
        <v>299083000</v>
      </c>
      <c r="L396" s="455"/>
      <c r="M396" s="474"/>
      <c r="N396" s="455">
        <f>SUM(N330:N362)</f>
        <v>0</v>
      </c>
      <c r="O396" s="455">
        <f>SUM(O330:O362)</f>
        <v>0</v>
      </c>
      <c r="P396" s="455">
        <f>SUM(P330:P362)</f>
        <v>0</v>
      </c>
      <c r="Q396" s="472"/>
      <c r="R396" s="455">
        <f t="shared" ref="R396:AH396" si="145">SUM(R330:R395)</f>
        <v>0</v>
      </c>
      <c r="S396" s="455">
        <f t="shared" si="145"/>
        <v>0</v>
      </c>
      <c r="T396" s="455">
        <f t="shared" si="145"/>
        <v>47803000</v>
      </c>
      <c r="U396" s="455">
        <f t="shared" si="145"/>
        <v>47803000</v>
      </c>
      <c r="V396" s="455">
        <f t="shared" si="145"/>
        <v>0</v>
      </c>
      <c r="W396" s="455">
        <f t="shared" si="145"/>
        <v>0</v>
      </c>
      <c r="X396" s="455">
        <f t="shared" si="145"/>
        <v>0</v>
      </c>
      <c r="Y396" s="455">
        <f t="shared" si="145"/>
        <v>0</v>
      </c>
      <c r="Z396" s="455">
        <f t="shared" si="145"/>
        <v>0</v>
      </c>
      <c r="AA396" s="455">
        <f t="shared" si="145"/>
        <v>0</v>
      </c>
      <c r="AB396" s="455">
        <f t="shared" si="145"/>
        <v>0</v>
      </c>
      <c r="AC396" s="455">
        <f t="shared" si="145"/>
        <v>0</v>
      </c>
      <c r="AD396" s="455">
        <f t="shared" si="145"/>
        <v>0</v>
      </c>
      <c r="AE396" s="455">
        <f t="shared" si="145"/>
        <v>0</v>
      </c>
      <c r="AF396" s="455">
        <f t="shared" si="145"/>
        <v>0</v>
      </c>
      <c r="AG396" s="455">
        <f t="shared" si="145"/>
        <v>0</v>
      </c>
      <c r="AH396" s="455">
        <f t="shared" si="145"/>
        <v>47803000</v>
      </c>
      <c r="AI396" s="459">
        <f>IF(ISERROR(AH396/K396),0,AH396/K396)</f>
        <v>0.1598318861319433</v>
      </c>
      <c r="AJ396" s="459">
        <f>IF(ISERROR(AH396/$AH$784),0,AH396/$AH$784)</f>
        <v>4.1549400553657086E-2</v>
      </c>
      <c r="AK396" s="12"/>
      <c r="AL396" s="12"/>
      <c r="AM396" s="12"/>
      <c r="AN396" s="12"/>
      <c r="AO396" s="12"/>
      <c r="AP396" s="12"/>
      <c r="AQ396" s="12"/>
      <c r="AR396" s="109"/>
      <c r="AS396" s="109"/>
      <c r="AT396" s="109"/>
      <c r="AU396" s="109"/>
      <c r="AV396" s="109"/>
      <c r="AW396" s="109"/>
      <c r="AX396" s="109"/>
      <c r="AY396" s="109"/>
      <c r="AZ396" s="109"/>
      <c r="BA396" s="109"/>
      <c r="BB396" s="109"/>
      <c r="BC396" s="109"/>
      <c r="BD396" s="109"/>
      <c r="BE396" s="109"/>
      <c r="BF396" s="109"/>
      <c r="BG396" s="109"/>
      <c r="BH396" s="109"/>
      <c r="BI396" s="109"/>
      <c r="BJ396" s="109"/>
      <c r="BK396" s="109"/>
      <c r="BL396" s="109"/>
      <c r="BM396" s="109"/>
      <c r="BN396" s="109"/>
    </row>
    <row r="397" spans="1:66" x14ac:dyDescent="0.25">
      <c r="A397" s="590" t="s">
        <v>56</v>
      </c>
      <c r="B397" s="591"/>
      <c r="C397" s="591"/>
      <c r="D397" s="591"/>
      <c r="E397" s="592"/>
      <c r="F397" s="148"/>
      <c r="G397" s="17"/>
      <c r="H397" s="18"/>
      <c r="I397" s="19"/>
      <c r="J397" s="576">
        <v>349071000</v>
      </c>
      <c r="K397" s="399"/>
      <c r="L397" s="20"/>
      <c r="M397" s="21"/>
      <c r="N397" s="22"/>
      <c r="O397" s="22"/>
      <c r="P397" s="22"/>
      <c r="Q397" s="18"/>
      <c r="R397" s="23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  <c r="AI397" s="24"/>
      <c r="AJ397" s="24"/>
    </row>
    <row r="398" spans="1:66" outlineLevel="1" x14ac:dyDescent="0.25">
      <c r="A398" s="26"/>
      <c r="B398" s="26"/>
      <c r="C398" s="126"/>
      <c r="D398" s="120"/>
      <c r="E398" s="156"/>
      <c r="F398" s="155"/>
      <c r="G398" s="52"/>
      <c r="H398" s="93"/>
      <c r="I398" s="94"/>
      <c r="J398" s="623"/>
      <c r="K398" s="393">
        <v>158048</v>
      </c>
      <c r="L398" s="289" t="s">
        <v>113</v>
      </c>
      <c r="M398" s="303"/>
      <c r="N398" s="106"/>
      <c r="O398" s="400"/>
      <c r="P398" s="56"/>
      <c r="Q398" s="401"/>
      <c r="R398" s="287"/>
      <c r="S398" s="287"/>
      <c r="T398" s="31">
        <v>158048</v>
      </c>
      <c r="U398" s="275">
        <f>SUM(R398:T398)</f>
        <v>158048</v>
      </c>
      <c r="V398" s="31"/>
      <c r="W398" s="31"/>
      <c r="X398" s="31"/>
      <c r="Y398" s="275">
        <f>SUM(V398:X398)</f>
        <v>0</v>
      </c>
      <c r="Z398" s="31"/>
      <c r="AA398" s="31"/>
      <c r="AB398" s="31"/>
      <c r="AC398" s="32">
        <f>SUM(Z398:AB398)</f>
        <v>0</v>
      </c>
      <c r="AD398" s="31"/>
      <c r="AE398" s="31"/>
      <c r="AF398" s="31"/>
      <c r="AG398" s="32">
        <f>SUM(AD398:AF398)</f>
        <v>0</v>
      </c>
      <c r="AH398" s="75">
        <f>+U398+Y398+AC398+AG398</f>
        <v>158048</v>
      </c>
      <c r="AI398" s="33">
        <f>IF(ISERROR(AH398/$J$397),0,AH398/$J$397)</f>
        <v>4.5276748856249875E-4</v>
      </c>
      <c r="AJ398" s="34">
        <f t="shared" ref="AJ398:AJ429" si="146">IF(ISERROR(AH398/$AH$784),"-",AH398/$AH$784)</f>
        <v>1.3737212431655743E-4</v>
      </c>
      <c r="AK398" s="12"/>
      <c r="AL398" s="12"/>
      <c r="AM398" s="12"/>
      <c r="AN398" s="12"/>
      <c r="AO398" s="12"/>
      <c r="AP398" s="12"/>
      <c r="AQ398" s="12"/>
      <c r="AR398" s="109"/>
      <c r="AS398" s="109"/>
      <c r="AT398" s="109"/>
      <c r="AU398" s="109"/>
      <c r="AV398" s="109"/>
      <c r="AW398" s="109"/>
      <c r="AX398" s="109"/>
      <c r="AY398" s="109"/>
      <c r="AZ398" s="109"/>
      <c r="BA398" s="109"/>
      <c r="BB398" s="109"/>
      <c r="BC398" s="109"/>
      <c r="BD398" s="109"/>
      <c r="BE398" s="109"/>
      <c r="BF398" s="109"/>
      <c r="BG398" s="109"/>
      <c r="BH398" s="109"/>
      <c r="BI398" s="109"/>
      <c r="BJ398" s="109"/>
      <c r="BK398" s="109"/>
      <c r="BL398" s="109"/>
      <c r="BM398" s="109"/>
      <c r="BN398" s="109"/>
    </row>
    <row r="399" spans="1:66" outlineLevel="1" x14ac:dyDescent="0.25">
      <c r="A399" s="26"/>
      <c r="B399" s="26"/>
      <c r="C399" s="156"/>
      <c r="D399" s="225"/>
      <c r="E399" s="157"/>
      <c r="F399" s="155"/>
      <c r="G399" s="52"/>
      <c r="H399" s="92"/>
      <c r="I399" s="36"/>
      <c r="J399" s="623"/>
      <c r="K399" s="393">
        <v>27486000</v>
      </c>
      <c r="L399" s="289" t="s">
        <v>112</v>
      </c>
      <c r="M399" s="303"/>
      <c r="N399" s="77"/>
      <c r="O399" s="77"/>
      <c r="P399" s="31"/>
      <c r="Q399" s="402"/>
      <c r="R399" s="287"/>
      <c r="S399" s="287"/>
      <c r="T399" s="31"/>
      <c r="U399" s="275">
        <f t="shared" ref="U399:U462" si="147">SUM(R399:T399)</f>
        <v>0</v>
      </c>
      <c r="V399" s="31"/>
      <c r="W399" s="31"/>
      <c r="X399" s="31"/>
      <c r="Y399" s="275">
        <f t="shared" ref="Y399:Y462" si="148">SUM(V399:X399)</f>
        <v>0</v>
      </c>
      <c r="Z399" s="31"/>
      <c r="AA399" s="31"/>
      <c r="AB399" s="31"/>
      <c r="AC399" s="32">
        <f>SUM(Z399:AB399)</f>
        <v>0</v>
      </c>
      <c r="AD399" s="31"/>
      <c r="AE399" s="31"/>
      <c r="AF399" s="31"/>
      <c r="AG399" s="32">
        <f>SUM(AD399:AF399)</f>
        <v>0</v>
      </c>
      <c r="AH399" s="75">
        <f>+U399+Y399+AC399+AG399</f>
        <v>0</v>
      </c>
      <c r="AI399" s="33">
        <f t="shared" ref="AI399:AI462" si="149">IF(ISERROR(AH399/$J$397),0,AH399/$J$397)</f>
        <v>0</v>
      </c>
      <c r="AJ399" s="34">
        <f t="shared" si="146"/>
        <v>0</v>
      </c>
      <c r="AK399" s="12"/>
      <c r="AL399" s="12"/>
      <c r="AM399" s="12"/>
      <c r="AN399" s="12"/>
      <c r="AO399" s="12"/>
      <c r="AP399" s="12"/>
      <c r="AQ399" s="12"/>
      <c r="AR399" s="109"/>
      <c r="AS399" s="109"/>
      <c r="AT399" s="109"/>
      <c r="AU399" s="109"/>
      <c r="AV399" s="109"/>
      <c r="AW399" s="109"/>
      <c r="AX399" s="109"/>
      <c r="AY399" s="109"/>
      <c r="AZ399" s="109"/>
      <c r="BA399" s="109"/>
      <c r="BB399" s="109"/>
      <c r="BC399" s="109"/>
      <c r="BD399" s="109"/>
      <c r="BE399" s="109"/>
      <c r="BF399" s="109"/>
      <c r="BG399" s="109"/>
      <c r="BH399" s="109"/>
      <c r="BI399" s="109"/>
      <c r="BJ399" s="109"/>
      <c r="BK399" s="109"/>
      <c r="BL399" s="109"/>
      <c r="BM399" s="109"/>
      <c r="BN399" s="109"/>
    </row>
    <row r="400" spans="1:66" s="110" customFormat="1" hidden="1" outlineLevel="1" x14ac:dyDescent="0.25">
      <c r="A400" s="26">
        <v>1</v>
      </c>
      <c r="B400" s="26"/>
      <c r="C400" s="83"/>
      <c r="D400" s="81"/>
      <c r="E400" s="219"/>
      <c r="F400" s="155"/>
      <c r="G400" s="52"/>
      <c r="H400" s="29"/>
      <c r="I400" s="28"/>
      <c r="J400" s="623"/>
      <c r="K400" s="287"/>
      <c r="L400" s="289"/>
      <c r="M400" s="303"/>
      <c r="N400" s="77"/>
      <c r="O400" s="77"/>
      <c r="P400" s="77"/>
      <c r="Q400" s="403"/>
      <c r="R400" s="202"/>
      <c r="S400" s="77"/>
      <c r="T400" s="77"/>
      <c r="U400" s="275">
        <f t="shared" si="147"/>
        <v>0</v>
      </c>
      <c r="V400" s="393"/>
      <c r="W400" s="31"/>
      <c r="X400" s="31"/>
      <c r="Y400" s="275">
        <f t="shared" si="148"/>
        <v>0</v>
      </c>
      <c r="Z400" s="31"/>
      <c r="AA400" s="31"/>
      <c r="AB400" s="31"/>
      <c r="AC400" s="32">
        <f t="shared" ref="AC400:AC431" si="150">SUM(Z400:AB400)</f>
        <v>0</v>
      </c>
      <c r="AD400" s="31"/>
      <c r="AE400" s="31"/>
      <c r="AF400" s="31"/>
      <c r="AG400" s="32">
        <f t="shared" ref="AG400:AG431" si="151">SUM(AD400:AF400)</f>
        <v>0</v>
      </c>
      <c r="AH400" s="75">
        <f t="shared" ref="AH400:AH431" si="152">+U400+Y400+AC400+AG400</f>
        <v>0</v>
      </c>
      <c r="AI400" s="33">
        <f t="shared" si="149"/>
        <v>0</v>
      </c>
      <c r="AJ400" s="34">
        <f t="shared" si="146"/>
        <v>0</v>
      </c>
      <c r="AK400" s="109"/>
      <c r="AL400" s="109"/>
      <c r="AM400" s="109"/>
      <c r="AN400" s="109"/>
      <c r="AO400" s="109"/>
      <c r="AP400" s="109"/>
      <c r="AQ400" s="109"/>
      <c r="AR400" s="109"/>
      <c r="AS400" s="109"/>
      <c r="AT400" s="109"/>
      <c r="AU400" s="109"/>
      <c r="AV400" s="109"/>
      <c r="AW400" s="109"/>
      <c r="AX400" s="109"/>
      <c r="AY400" s="109"/>
      <c r="AZ400" s="109"/>
      <c r="BA400" s="109"/>
      <c r="BB400" s="109"/>
      <c r="BC400" s="109"/>
      <c r="BD400" s="109"/>
      <c r="BE400" s="109"/>
      <c r="BF400" s="109"/>
      <c r="BG400" s="109"/>
      <c r="BH400" s="109"/>
      <c r="BI400" s="109"/>
      <c r="BJ400" s="109"/>
      <c r="BK400" s="109"/>
      <c r="BL400" s="109"/>
      <c r="BM400" s="109"/>
      <c r="BN400" s="109"/>
    </row>
    <row r="401" spans="1:66" s="110" customFormat="1" hidden="1" outlineLevel="1" x14ac:dyDescent="0.25">
      <c r="A401" s="26">
        <v>2</v>
      </c>
      <c r="B401" s="26"/>
      <c r="C401" s="83"/>
      <c r="D401" s="81"/>
      <c r="E401" s="219"/>
      <c r="F401" s="155"/>
      <c r="G401" s="52"/>
      <c r="H401" s="29"/>
      <c r="I401" s="28"/>
      <c r="J401" s="623"/>
      <c r="K401" s="287"/>
      <c r="L401" s="289"/>
      <c r="M401" s="303"/>
      <c r="N401" s="77"/>
      <c r="O401" s="77"/>
      <c r="P401" s="77"/>
      <c r="Q401" s="403"/>
      <c r="R401" s="202"/>
      <c r="S401" s="77"/>
      <c r="T401" s="77"/>
      <c r="U401" s="275">
        <f t="shared" si="147"/>
        <v>0</v>
      </c>
      <c r="V401" s="393"/>
      <c r="W401" s="31"/>
      <c r="X401" s="31"/>
      <c r="Y401" s="275">
        <f t="shared" si="148"/>
        <v>0</v>
      </c>
      <c r="Z401" s="31"/>
      <c r="AA401" s="31"/>
      <c r="AB401" s="31"/>
      <c r="AC401" s="32">
        <f t="shared" si="150"/>
        <v>0</v>
      </c>
      <c r="AD401" s="31"/>
      <c r="AE401" s="31"/>
      <c r="AF401" s="31"/>
      <c r="AG401" s="32">
        <f t="shared" si="151"/>
        <v>0</v>
      </c>
      <c r="AH401" s="75">
        <f t="shared" si="152"/>
        <v>0</v>
      </c>
      <c r="AI401" s="33">
        <f t="shared" si="149"/>
        <v>0</v>
      </c>
      <c r="AJ401" s="34">
        <f t="shared" si="146"/>
        <v>0</v>
      </c>
      <c r="AK401" s="109"/>
      <c r="AL401" s="109"/>
      <c r="AM401" s="109"/>
      <c r="AN401" s="109"/>
      <c r="AO401" s="109"/>
      <c r="AP401" s="109"/>
      <c r="AQ401" s="109"/>
      <c r="AR401" s="109"/>
      <c r="AS401" s="109"/>
      <c r="AT401" s="109"/>
      <c r="AU401" s="109"/>
      <c r="AV401" s="109"/>
      <c r="AW401" s="109"/>
      <c r="AX401" s="109"/>
      <c r="AY401" s="109"/>
      <c r="AZ401" s="109"/>
      <c r="BA401" s="109"/>
      <c r="BB401" s="109"/>
      <c r="BC401" s="109"/>
      <c r="BD401" s="109"/>
      <c r="BE401" s="109"/>
      <c r="BF401" s="109"/>
      <c r="BG401" s="109"/>
      <c r="BH401" s="109"/>
      <c r="BI401" s="109"/>
      <c r="BJ401" s="109"/>
      <c r="BK401" s="109"/>
      <c r="BL401" s="109"/>
      <c r="BM401" s="109"/>
      <c r="BN401" s="109"/>
    </row>
    <row r="402" spans="1:66" s="110" customFormat="1" hidden="1" outlineLevel="1" x14ac:dyDescent="0.25">
      <c r="A402" s="26">
        <v>3</v>
      </c>
      <c r="B402" s="26"/>
      <c r="C402" s="83"/>
      <c r="D402" s="81"/>
      <c r="E402" s="219"/>
      <c r="F402" s="155"/>
      <c r="G402" s="52"/>
      <c r="H402" s="29"/>
      <c r="I402" s="28"/>
      <c r="J402" s="623"/>
      <c r="K402" s="287"/>
      <c r="L402" s="289"/>
      <c r="M402" s="303"/>
      <c r="N402" s="77"/>
      <c r="O402" s="77"/>
      <c r="P402" s="77"/>
      <c r="Q402" s="403"/>
      <c r="R402" s="202"/>
      <c r="S402" s="77"/>
      <c r="T402" s="77"/>
      <c r="U402" s="275">
        <f t="shared" si="147"/>
        <v>0</v>
      </c>
      <c r="V402" s="393"/>
      <c r="W402" s="31"/>
      <c r="X402" s="31"/>
      <c r="Y402" s="275">
        <f t="shared" si="148"/>
        <v>0</v>
      </c>
      <c r="Z402" s="31"/>
      <c r="AA402" s="31"/>
      <c r="AB402" s="31"/>
      <c r="AC402" s="32">
        <f t="shared" si="150"/>
        <v>0</v>
      </c>
      <c r="AD402" s="31"/>
      <c r="AE402" s="31"/>
      <c r="AF402" s="31"/>
      <c r="AG402" s="32">
        <f t="shared" si="151"/>
        <v>0</v>
      </c>
      <c r="AH402" s="75">
        <f t="shared" si="152"/>
        <v>0</v>
      </c>
      <c r="AI402" s="33">
        <f t="shared" si="149"/>
        <v>0</v>
      </c>
      <c r="AJ402" s="34">
        <f t="shared" si="146"/>
        <v>0</v>
      </c>
      <c r="AK402" s="109"/>
      <c r="AL402" s="109"/>
      <c r="AM402" s="109"/>
      <c r="AN402" s="109"/>
      <c r="AO402" s="109"/>
      <c r="AP402" s="109"/>
      <c r="AQ402" s="109"/>
      <c r="AR402" s="109"/>
      <c r="AS402" s="109"/>
      <c r="AT402" s="109"/>
      <c r="AU402" s="109"/>
      <c r="AV402" s="109"/>
      <c r="AW402" s="109"/>
      <c r="AX402" s="109"/>
      <c r="AY402" s="109"/>
      <c r="AZ402" s="109"/>
      <c r="BA402" s="109"/>
      <c r="BB402" s="109"/>
      <c r="BC402" s="109"/>
      <c r="BD402" s="109"/>
      <c r="BE402" s="109"/>
      <c r="BF402" s="109"/>
      <c r="BG402" s="109"/>
      <c r="BH402" s="109"/>
      <c r="BI402" s="109"/>
      <c r="BJ402" s="109"/>
      <c r="BK402" s="109"/>
      <c r="BL402" s="109"/>
      <c r="BM402" s="109"/>
      <c r="BN402" s="109"/>
    </row>
    <row r="403" spans="1:66" s="110" customFormat="1" hidden="1" outlineLevel="1" x14ac:dyDescent="0.25">
      <c r="A403" s="26">
        <v>4</v>
      </c>
      <c r="B403" s="26"/>
      <c r="C403" s="83"/>
      <c r="D403" s="81"/>
      <c r="E403" s="219"/>
      <c r="F403" s="155"/>
      <c r="G403" s="52"/>
      <c r="H403" s="29"/>
      <c r="I403" s="28"/>
      <c r="J403" s="623"/>
      <c r="K403" s="287"/>
      <c r="L403" s="289"/>
      <c r="M403" s="303"/>
      <c r="N403" s="77"/>
      <c r="O403" s="77"/>
      <c r="P403" s="77"/>
      <c r="Q403" s="403"/>
      <c r="R403" s="202"/>
      <c r="S403" s="77"/>
      <c r="T403" s="77"/>
      <c r="U403" s="275">
        <f t="shared" si="147"/>
        <v>0</v>
      </c>
      <c r="V403" s="393"/>
      <c r="W403" s="31"/>
      <c r="X403" s="31"/>
      <c r="Y403" s="275">
        <f t="shared" si="148"/>
        <v>0</v>
      </c>
      <c r="Z403" s="31"/>
      <c r="AA403" s="31"/>
      <c r="AB403" s="31"/>
      <c r="AC403" s="32">
        <f t="shared" si="150"/>
        <v>0</v>
      </c>
      <c r="AD403" s="31"/>
      <c r="AE403" s="31"/>
      <c r="AF403" s="31"/>
      <c r="AG403" s="32">
        <f t="shared" si="151"/>
        <v>0</v>
      </c>
      <c r="AH403" s="75">
        <f t="shared" si="152"/>
        <v>0</v>
      </c>
      <c r="AI403" s="33">
        <f t="shared" si="149"/>
        <v>0</v>
      </c>
      <c r="AJ403" s="34">
        <f t="shared" si="146"/>
        <v>0</v>
      </c>
      <c r="AK403" s="109"/>
      <c r="AL403" s="109"/>
      <c r="AM403" s="109"/>
      <c r="AN403" s="109"/>
      <c r="AO403" s="109"/>
      <c r="AP403" s="109"/>
      <c r="AQ403" s="109"/>
      <c r="AR403" s="109"/>
      <c r="AS403" s="109"/>
      <c r="AT403" s="109"/>
      <c r="AU403" s="109"/>
      <c r="AV403" s="109"/>
      <c r="AW403" s="109"/>
      <c r="AX403" s="109"/>
      <c r="AY403" s="109"/>
      <c r="AZ403" s="109"/>
      <c r="BA403" s="109"/>
      <c r="BB403" s="109"/>
      <c r="BC403" s="109"/>
      <c r="BD403" s="109"/>
      <c r="BE403" s="109"/>
      <c r="BF403" s="109"/>
      <c r="BG403" s="109"/>
      <c r="BH403" s="109"/>
      <c r="BI403" s="109"/>
      <c r="BJ403" s="109"/>
      <c r="BK403" s="109"/>
      <c r="BL403" s="109"/>
      <c r="BM403" s="109"/>
      <c r="BN403" s="109"/>
    </row>
    <row r="404" spans="1:66" s="110" customFormat="1" hidden="1" outlineLevel="1" x14ac:dyDescent="0.25">
      <c r="A404" s="26">
        <v>5</v>
      </c>
      <c r="B404" s="26"/>
      <c r="C404" s="83"/>
      <c r="D404" s="81"/>
      <c r="E404" s="219"/>
      <c r="F404" s="155"/>
      <c r="G404" s="52"/>
      <c r="H404" s="29"/>
      <c r="I404" s="28"/>
      <c r="J404" s="623"/>
      <c r="K404" s="287"/>
      <c r="L404" s="289"/>
      <c r="M404" s="303"/>
      <c r="N404" s="77"/>
      <c r="O404" s="77"/>
      <c r="P404" s="77"/>
      <c r="Q404" s="403"/>
      <c r="R404" s="202"/>
      <c r="S404" s="77"/>
      <c r="T404" s="77"/>
      <c r="U404" s="275">
        <f t="shared" si="147"/>
        <v>0</v>
      </c>
      <c r="V404" s="393"/>
      <c r="W404" s="31"/>
      <c r="X404" s="31"/>
      <c r="Y404" s="275">
        <f t="shared" si="148"/>
        <v>0</v>
      </c>
      <c r="Z404" s="31"/>
      <c r="AA404" s="31"/>
      <c r="AB404" s="31"/>
      <c r="AC404" s="32">
        <f t="shared" si="150"/>
        <v>0</v>
      </c>
      <c r="AD404" s="31"/>
      <c r="AE404" s="31"/>
      <c r="AF404" s="31"/>
      <c r="AG404" s="32">
        <f t="shared" si="151"/>
        <v>0</v>
      </c>
      <c r="AH404" s="75">
        <f t="shared" si="152"/>
        <v>0</v>
      </c>
      <c r="AI404" s="33">
        <f t="shared" si="149"/>
        <v>0</v>
      </c>
      <c r="AJ404" s="34">
        <f t="shared" si="146"/>
        <v>0</v>
      </c>
      <c r="AK404" s="109"/>
      <c r="AL404" s="109"/>
      <c r="AM404" s="109"/>
      <c r="AN404" s="109"/>
      <c r="AO404" s="109"/>
      <c r="AP404" s="109"/>
      <c r="AQ404" s="109"/>
      <c r="AR404" s="109"/>
      <c r="AS404" s="109"/>
      <c r="AT404" s="109"/>
      <c r="AU404" s="109"/>
      <c r="AV404" s="109"/>
      <c r="AW404" s="109"/>
      <c r="AX404" s="109"/>
      <c r="AY404" s="109"/>
      <c r="AZ404" s="109"/>
      <c r="BA404" s="109"/>
      <c r="BB404" s="109"/>
      <c r="BC404" s="109"/>
      <c r="BD404" s="109"/>
      <c r="BE404" s="109"/>
      <c r="BF404" s="109"/>
      <c r="BG404" s="109"/>
      <c r="BH404" s="109"/>
      <c r="BI404" s="109"/>
      <c r="BJ404" s="109"/>
      <c r="BK404" s="109"/>
      <c r="BL404" s="109"/>
      <c r="BM404" s="109"/>
      <c r="BN404" s="109"/>
    </row>
    <row r="405" spans="1:66" s="110" customFormat="1" hidden="1" outlineLevel="1" x14ac:dyDescent="0.25">
      <c r="A405" s="26">
        <v>6</v>
      </c>
      <c r="B405" s="26"/>
      <c r="C405" s="83"/>
      <c r="D405" s="81"/>
      <c r="E405" s="219"/>
      <c r="F405" s="155"/>
      <c r="G405" s="52"/>
      <c r="H405" s="29"/>
      <c r="I405" s="28"/>
      <c r="J405" s="623"/>
      <c r="K405" s="287"/>
      <c r="L405" s="289"/>
      <c r="M405" s="303"/>
      <c r="N405" s="77"/>
      <c r="O405" s="77"/>
      <c r="P405" s="77"/>
      <c r="Q405" s="403"/>
      <c r="R405" s="202"/>
      <c r="S405" s="77"/>
      <c r="T405" s="77"/>
      <c r="U405" s="275">
        <f t="shared" si="147"/>
        <v>0</v>
      </c>
      <c r="V405" s="393"/>
      <c r="W405" s="31"/>
      <c r="X405" s="31"/>
      <c r="Y405" s="275">
        <f t="shared" si="148"/>
        <v>0</v>
      </c>
      <c r="Z405" s="31"/>
      <c r="AA405" s="31"/>
      <c r="AB405" s="31"/>
      <c r="AC405" s="32">
        <f t="shared" si="150"/>
        <v>0</v>
      </c>
      <c r="AD405" s="31"/>
      <c r="AE405" s="31"/>
      <c r="AF405" s="31"/>
      <c r="AG405" s="32">
        <f t="shared" si="151"/>
        <v>0</v>
      </c>
      <c r="AH405" s="75">
        <f t="shared" si="152"/>
        <v>0</v>
      </c>
      <c r="AI405" s="33">
        <f t="shared" si="149"/>
        <v>0</v>
      </c>
      <c r="AJ405" s="34">
        <f t="shared" si="146"/>
        <v>0</v>
      </c>
      <c r="AK405" s="109"/>
      <c r="AL405" s="109"/>
      <c r="AM405" s="109"/>
      <c r="AN405" s="109"/>
      <c r="AO405" s="109"/>
      <c r="AP405" s="109"/>
      <c r="AQ405" s="109"/>
      <c r="AR405" s="109"/>
      <c r="AS405" s="109"/>
      <c r="AT405" s="109"/>
      <c r="AU405" s="109"/>
      <c r="AV405" s="109"/>
      <c r="AW405" s="109"/>
      <c r="AX405" s="109"/>
      <c r="AY405" s="109"/>
      <c r="AZ405" s="109"/>
      <c r="BA405" s="109"/>
      <c r="BB405" s="109"/>
      <c r="BC405" s="109"/>
      <c r="BD405" s="109"/>
      <c r="BE405" s="109"/>
      <c r="BF405" s="109"/>
      <c r="BG405" s="109"/>
      <c r="BH405" s="109"/>
      <c r="BI405" s="109"/>
      <c r="BJ405" s="109"/>
      <c r="BK405" s="109"/>
      <c r="BL405" s="109"/>
      <c r="BM405" s="109"/>
      <c r="BN405" s="109"/>
    </row>
    <row r="406" spans="1:66" s="110" customFormat="1" hidden="1" outlineLevel="1" x14ac:dyDescent="0.25">
      <c r="A406" s="26">
        <v>7</v>
      </c>
      <c r="B406" s="26"/>
      <c r="C406" s="83"/>
      <c r="D406" s="81"/>
      <c r="E406" s="219"/>
      <c r="F406" s="155"/>
      <c r="G406" s="52"/>
      <c r="H406" s="29"/>
      <c r="I406" s="28"/>
      <c r="J406" s="623"/>
      <c r="K406" s="287"/>
      <c r="L406" s="289"/>
      <c r="M406" s="303"/>
      <c r="N406" s="77"/>
      <c r="O406" s="77"/>
      <c r="P406" s="77"/>
      <c r="Q406" s="403"/>
      <c r="R406" s="202"/>
      <c r="S406" s="77"/>
      <c r="T406" s="77"/>
      <c r="U406" s="275">
        <f t="shared" si="147"/>
        <v>0</v>
      </c>
      <c r="V406" s="393"/>
      <c r="W406" s="393"/>
      <c r="X406" s="31"/>
      <c r="Y406" s="275">
        <f t="shared" si="148"/>
        <v>0</v>
      </c>
      <c r="Z406" s="31"/>
      <c r="AA406" s="31"/>
      <c r="AB406" s="31"/>
      <c r="AC406" s="32">
        <f t="shared" si="150"/>
        <v>0</v>
      </c>
      <c r="AD406" s="31"/>
      <c r="AE406" s="31"/>
      <c r="AF406" s="31"/>
      <c r="AG406" s="32">
        <f t="shared" si="151"/>
        <v>0</v>
      </c>
      <c r="AH406" s="75">
        <f t="shared" si="152"/>
        <v>0</v>
      </c>
      <c r="AI406" s="33">
        <f t="shared" si="149"/>
        <v>0</v>
      </c>
      <c r="AJ406" s="34">
        <f t="shared" si="146"/>
        <v>0</v>
      </c>
      <c r="AK406" s="109"/>
      <c r="AL406" s="109"/>
      <c r="AM406" s="109"/>
      <c r="AN406" s="109"/>
      <c r="AO406" s="109"/>
      <c r="AP406" s="109"/>
      <c r="AQ406" s="109"/>
      <c r="AR406" s="109"/>
      <c r="AS406" s="109"/>
      <c r="AT406" s="109"/>
      <c r="AU406" s="109"/>
      <c r="AV406" s="109"/>
      <c r="AW406" s="109"/>
      <c r="AX406" s="109"/>
      <c r="AY406" s="109"/>
      <c r="AZ406" s="109"/>
      <c r="BA406" s="109"/>
      <c r="BB406" s="109"/>
      <c r="BC406" s="109"/>
      <c r="BD406" s="109"/>
      <c r="BE406" s="109"/>
      <c r="BF406" s="109"/>
      <c r="BG406" s="109"/>
      <c r="BH406" s="109"/>
      <c r="BI406" s="109"/>
      <c r="BJ406" s="109"/>
      <c r="BK406" s="109"/>
      <c r="BL406" s="109"/>
      <c r="BM406" s="109"/>
      <c r="BN406" s="109"/>
    </row>
    <row r="407" spans="1:66" s="110" customFormat="1" hidden="1" outlineLevel="1" x14ac:dyDescent="0.25">
      <c r="A407" s="26">
        <v>8</v>
      </c>
      <c r="B407" s="26"/>
      <c r="C407" s="83"/>
      <c r="D407" s="81"/>
      <c r="E407" s="219"/>
      <c r="F407" s="155"/>
      <c r="G407" s="52"/>
      <c r="H407" s="29"/>
      <c r="I407" s="28"/>
      <c r="J407" s="623"/>
      <c r="K407" s="287"/>
      <c r="L407" s="289"/>
      <c r="M407" s="303"/>
      <c r="N407" s="77"/>
      <c r="O407" s="77"/>
      <c r="P407" s="77"/>
      <c r="Q407" s="403"/>
      <c r="R407" s="202"/>
      <c r="S407" s="77"/>
      <c r="T407" s="77"/>
      <c r="U407" s="275">
        <f t="shared" si="147"/>
        <v>0</v>
      </c>
      <c r="V407" s="393"/>
      <c r="W407" s="393"/>
      <c r="X407" s="31"/>
      <c r="Y407" s="275">
        <f t="shared" si="148"/>
        <v>0</v>
      </c>
      <c r="Z407" s="31"/>
      <c r="AA407" s="31"/>
      <c r="AB407" s="31"/>
      <c r="AC407" s="32">
        <f t="shared" si="150"/>
        <v>0</v>
      </c>
      <c r="AD407" s="31"/>
      <c r="AE407" s="31"/>
      <c r="AF407" s="31"/>
      <c r="AG407" s="32">
        <f t="shared" si="151"/>
        <v>0</v>
      </c>
      <c r="AH407" s="75">
        <f t="shared" si="152"/>
        <v>0</v>
      </c>
      <c r="AI407" s="33">
        <f t="shared" si="149"/>
        <v>0</v>
      </c>
      <c r="AJ407" s="34">
        <f t="shared" si="146"/>
        <v>0</v>
      </c>
      <c r="AK407" s="109"/>
      <c r="AL407" s="109"/>
      <c r="AM407" s="109"/>
      <c r="AN407" s="109"/>
      <c r="AO407" s="109"/>
      <c r="AP407" s="109"/>
      <c r="AQ407" s="109"/>
      <c r="AR407" s="109"/>
      <c r="AS407" s="109"/>
      <c r="AT407" s="109"/>
      <c r="AU407" s="109"/>
      <c r="AV407" s="109"/>
      <c r="AW407" s="109"/>
      <c r="AX407" s="109"/>
      <c r="AY407" s="109"/>
      <c r="AZ407" s="109"/>
      <c r="BA407" s="109"/>
      <c r="BB407" s="109"/>
      <c r="BC407" s="109"/>
      <c r="BD407" s="109"/>
      <c r="BE407" s="109"/>
      <c r="BF407" s="109"/>
      <c r="BG407" s="109"/>
      <c r="BH407" s="109"/>
      <c r="BI407" s="109"/>
      <c r="BJ407" s="109"/>
      <c r="BK407" s="109"/>
      <c r="BL407" s="109"/>
      <c r="BM407" s="109"/>
      <c r="BN407" s="109"/>
    </row>
    <row r="408" spans="1:66" s="110" customFormat="1" hidden="1" outlineLevel="1" x14ac:dyDescent="0.25">
      <c r="A408" s="26">
        <v>9</v>
      </c>
      <c r="B408" s="26"/>
      <c r="C408" s="83"/>
      <c r="D408" s="81"/>
      <c r="E408" s="219"/>
      <c r="F408" s="155"/>
      <c r="G408" s="52"/>
      <c r="H408" s="29"/>
      <c r="I408" s="28"/>
      <c r="J408" s="623"/>
      <c r="K408" s="287"/>
      <c r="L408" s="289"/>
      <c r="M408" s="303"/>
      <c r="N408" s="77"/>
      <c r="O408" s="77"/>
      <c r="P408" s="77"/>
      <c r="Q408" s="403"/>
      <c r="R408" s="202"/>
      <c r="S408" s="77"/>
      <c r="T408" s="77"/>
      <c r="U408" s="275">
        <f t="shared" si="147"/>
        <v>0</v>
      </c>
      <c r="V408" s="393"/>
      <c r="W408" s="393"/>
      <c r="X408" s="31"/>
      <c r="Y408" s="275">
        <f t="shared" si="148"/>
        <v>0</v>
      </c>
      <c r="Z408" s="31"/>
      <c r="AA408" s="31"/>
      <c r="AB408" s="31"/>
      <c r="AC408" s="32">
        <f t="shared" si="150"/>
        <v>0</v>
      </c>
      <c r="AD408" s="31"/>
      <c r="AE408" s="31"/>
      <c r="AF408" s="31"/>
      <c r="AG408" s="32">
        <f t="shared" si="151"/>
        <v>0</v>
      </c>
      <c r="AH408" s="75">
        <f t="shared" si="152"/>
        <v>0</v>
      </c>
      <c r="AI408" s="33">
        <f t="shared" si="149"/>
        <v>0</v>
      </c>
      <c r="AJ408" s="34">
        <f t="shared" si="146"/>
        <v>0</v>
      </c>
      <c r="AK408" s="109"/>
      <c r="AL408" s="109"/>
      <c r="AM408" s="109"/>
      <c r="AN408" s="109"/>
      <c r="AO408" s="109"/>
      <c r="AP408" s="109"/>
      <c r="AQ408" s="109"/>
      <c r="AR408" s="109"/>
      <c r="AS408" s="109"/>
      <c r="AT408" s="109"/>
      <c r="AU408" s="109"/>
      <c r="AV408" s="109"/>
      <c r="AW408" s="109"/>
      <c r="AX408" s="109"/>
      <c r="AY408" s="109"/>
      <c r="AZ408" s="109"/>
      <c r="BA408" s="109"/>
      <c r="BB408" s="109"/>
      <c r="BC408" s="109"/>
      <c r="BD408" s="109"/>
      <c r="BE408" s="109"/>
      <c r="BF408" s="109"/>
      <c r="BG408" s="109"/>
      <c r="BH408" s="109"/>
      <c r="BI408" s="109"/>
      <c r="BJ408" s="109"/>
      <c r="BK408" s="109"/>
      <c r="BL408" s="109"/>
      <c r="BM408" s="109"/>
      <c r="BN408" s="109"/>
    </row>
    <row r="409" spans="1:66" s="110" customFormat="1" hidden="1" outlineLevel="1" x14ac:dyDescent="0.25">
      <c r="A409" s="26">
        <v>10</v>
      </c>
      <c r="B409" s="26"/>
      <c r="C409" s="83"/>
      <c r="D409" s="81"/>
      <c r="E409" s="219"/>
      <c r="F409" s="155"/>
      <c r="G409" s="52"/>
      <c r="H409" s="29"/>
      <c r="I409" s="28"/>
      <c r="J409" s="623"/>
      <c r="K409" s="287"/>
      <c r="L409" s="289"/>
      <c r="M409" s="303"/>
      <c r="N409" s="77"/>
      <c r="O409" s="77"/>
      <c r="P409" s="77"/>
      <c r="Q409" s="403"/>
      <c r="R409" s="202"/>
      <c r="S409" s="77"/>
      <c r="T409" s="77"/>
      <c r="U409" s="275">
        <f t="shared" si="147"/>
        <v>0</v>
      </c>
      <c r="V409" s="393"/>
      <c r="W409" s="393"/>
      <c r="X409" s="31"/>
      <c r="Y409" s="275">
        <f t="shared" si="148"/>
        <v>0</v>
      </c>
      <c r="Z409" s="31"/>
      <c r="AA409" s="31"/>
      <c r="AB409" s="31"/>
      <c r="AC409" s="32">
        <f t="shared" si="150"/>
        <v>0</v>
      </c>
      <c r="AD409" s="31"/>
      <c r="AE409" s="31"/>
      <c r="AF409" s="31"/>
      <c r="AG409" s="32">
        <f t="shared" si="151"/>
        <v>0</v>
      </c>
      <c r="AH409" s="75">
        <f t="shared" si="152"/>
        <v>0</v>
      </c>
      <c r="AI409" s="33">
        <f t="shared" si="149"/>
        <v>0</v>
      </c>
      <c r="AJ409" s="34">
        <f t="shared" si="146"/>
        <v>0</v>
      </c>
      <c r="AK409" s="109"/>
      <c r="AL409" s="109"/>
      <c r="AM409" s="109"/>
      <c r="AN409" s="109"/>
      <c r="AO409" s="109"/>
      <c r="AP409" s="109"/>
      <c r="AQ409" s="109"/>
      <c r="AR409" s="109"/>
      <c r="AS409" s="109"/>
      <c r="AT409" s="109"/>
      <c r="AU409" s="109"/>
      <c r="AV409" s="109"/>
      <c r="AW409" s="109"/>
      <c r="AX409" s="109"/>
      <c r="AY409" s="109"/>
      <c r="AZ409" s="109"/>
      <c r="BA409" s="109"/>
      <c r="BB409" s="109"/>
      <c r="BC409" s="109"/>
      <c r="BD409" s="109"/>
      <c r="BE409" s="109"/>
      <c r="BF409" s="109"/>
      <c r="BG409" s="109"/>
      <c r="BH409" s="109"/>
      <c r="BI409" s="109"/>
      <c r="BJ409" s="109"/>
      <c r="BK409" s="109"/>
      <c r="BL409" s="109"/>
      <c r="BM409" s="109"/>
      <c r="BN409" s="109"/>
    </row>
    <row r="410" spans="1:66" s="110" customFormat="1" hidden="1" outlineLevel="1" x14ac:dyDescent="0.25">
      <c r="A410" s="26">
        <v>11</v>
      </c>
      <c r="B410" s="26"/>
      <c r="C410" s="83"/>
      <c r="D410" s="81"/>
      <c r="E410" s="219"/>
      <c r="F410" s="155"/>
      <c r="G410" s="52"/>
      <c r="H410" s="29"/>
      <c r="I410" s="28"/>
      <c r="J410" s="623"/>
      <c r="K410" s="287"/>
      <c r="L410" s="289"/>
      <c r="M410" s="303"/>
      <c r="N410" s="77"/>
      <c r="O410" s="77"/>
      <c r="P410" s="77"/>
      <c r="Q410" s="403"/>
      <c r="R410" s="202"/>
      <c r="S410" s="77"/>
      <c r="T410" s="77"/>
      <c r="U410" s="275">
        <f t="shared" si="147"/>
        <v>0</v>
      </c>
      <c r="V410" s="393"/>
      <c r="W410" s="393"/>
      <c r="X410" s="31"/>
      <c r="Y410" s="275">
        <f t="shared" si="148"/>
        <v>0</v>
      </c>
      <c r="Z410" s="31"/>
      <c r="AA410" s="31"/>
      <c r="AB410" s="31"/>
      <c r="AC410" s="32">
        <f t="shared" si="150"/>
        <v>0</v>
      </c>
      <c r="AD410" s="31"/>
      <c r="AE410" s="31"/>
      <c r="AF410" s="31"/>
      <c r="AG410" s="32">
        <f t="shared" si="151"/>
        <v>0</v>
      </c>
      <c r="AH410" s="75">
        <f t="shared" si="152"/>
        <v>0</v>
      </c>
      <c r="AI410" s="33">
        <f t="shared" si="149"/>
        <v>0</v>
      </c>
      <c r="AJ410" s="34">
        <f t="shared" si="146"/>
        <v>0</v>
      </c>
      <c r="AK410" s="109"/>
      <c r="AL410" s="109"/>
      <c r="AM410" s="109"/>
      <c r="AN410" s="109"/>
      <c r="AO410" s="109"/>
      <c r="AP410" s="109"/>
      <c r="AQ410" s="109"/>
      <c r="AR410" s="109"/>
      <c r="AS410" s="109"/>
      <c r="AT410" s="109"/>
      <c r="AU410" s="109"/>
      <c r="AV410" s="109"/>
      <c r="AW410" s="109"/>
      <c r="AX410" s="109"/>
      <c r="AY410" s="109"/>
      <c r="AZ410" s="109"/>
      <c r="BA410" s="109"/>
      <c r="BB410" s="109"/>
      <c r="BC410" s="109"/>
      <c r="BD410" s="109"/>
      <c r="BE410" s="109"/>
      <c r="BF410" s="109"/>
      <c r="BG410" s="109"/>
      <c r="BH410" s="109"/>
      <c r="BI410" s="109"/>
      <c r="BJ410" s="109"/>
      <c r="BK410" s="109"/>
      <c r="BL410" s="109"/>
      <c r="BM410" s="109"/>
      <c r="BN410" s="109"/>
    </row>
    <row r="411" spans="1:66" s="110" customFormat="1" hidden="1" outlineLevel="1" x14ac:dyDescent="0.25">
      <c r="A411" s="26">
        <v>12</v>
      </c>
      <c r="B411" s="26"/>
      <c r="C411" s="83"/>
      <c r="D411" s="81"/>
      <c r="E411" s="219"/>
      <c r="F411" s="155"/>
      <c r="G411" s="52"/>
      <c r="H411" s="29"/>
      <c r="I411" s="28"/>
      <c r="J411" s="623"/>
      <c r="K411" s="287"/>
      <c r="L411" s="289"/>
      <c r="M411" s="303"/>
      <c r="N411" s="77"/>
      <c r="O411" s="77"/>
      <c r="P411" s="77"/>
      <c r="Q411" s="403"/>
      <c r="R411" s="202"/>
      <c r="S411" s="77"/>
      <c r="T411" s="77"/>
      <c r="U411" s="275">
        <f t="shared" si="147"/>
        <v>0</v>
      </c>
      <c r="V411" s="393"/>
      <c r="W411" s="393"/>
      <c r="X411" s="31"/>
      <c r="Y411" s="275">
        <f t="shared" si="148"/>
        <v>0</v>
      </c>
      <c r="Z411" s="31"/>
      <c r="AA411" s="31"/>
      <c r="AB411" s="31"/>
      <c r="AC411" s="32">
        <f t="shared" si="150"/>
        <v>0</v>
      </c>
      <c r="AD411" s="31"/>
      <c r="AE411" s="31"/>
      <c r="AF411" s="31"/>
      <c r="AG411" s="32">
        <f t="shared" si="151"/>
        <v>0</v>
      </c>
      <c r="AH411" s="75">
        <f t="shared" si="152"/>
        <v>0</v>
      </c>
      <c r="AI411" s="33">
        <f t="shared" si="149"/>
        <v>0</v>
      </c>
      <c r="AJ411" s="34">
        <f t="shared" si="146"/>
        <v>0</v>
      </c>
      <c r="AK411" s="109"/>
      <c r="AL411" s="109"/>
      <c r="AM411" s="109"/>
      <c r="AN411" s="109"/>
      <c r="AO411" s="109"/>
      <c r="AP411" s="109"/>
      <c r="AQ411" s="109"/>
      <c r="AR411" s="109"/>
      <c r="AS411" s="109"/>
      <c r="AT411" s="109"/>
      <c r="AU411" s="109"/>
      <c r="AV411" s="109"/>
      <c r="AW411" s="109"/>
      <c r="AX411" s="109"/>
      <c r="AY411" s="109"/>
      <c r="AZ411" s="109"/>
      <c r="BA411" s="109"/>
      <c r="BB411" s="109"/>
      <c r="BC411" s="109"/>
      <c r="BD411" s="109"/>
      <c r="BE411" s="109"/>
      <c r="BF411" s="109"/>
      <c r="BG411" s="109"/>
      <c r="BH411" s="109"/>
      <c r="BI411" s="109"/>
      <c r="BJ411" s="109"/>
      <c r="BK411" s="109"/>
      <c r="BL411" s="109"/>
      <c r="BM411" s="109"/>
      <c r="BN411" s="109"/>
    </row>
    <row r="412" spans="1:66" s="110" customFormat="1" hidden="1" outlineLevel="1" x14ac:dyDescent="0.25">
      <c r="A412" s="26">
        <v>13</v>
      </c>
      <c r="B412" s="26"/>
      <c r="C412" s="83"/>
      <c r="D412" s="81"/>
      <c r="E412" s="219"/>
      <c r="F412" s="155"/>
      <c r="G412" s="52"/>
      <c r="H412" s="29"/>
      <c r="I412" s="28"/>
      <c r="J412" s="623"/>
      <c r="K412" s="287"/>
      <c r="L412" s="289"/>
      <c r="M412" s="303"/>
      <c r="N412" s="77"/>
      <c r="O412" s="77"/>
      <c r="P412" s="77"/>
      <c r="Q412" s="403"/>
      <c r="R412" s="202"/>
      <c r="S412" s="77"/>
      <c r="T412" s="77"/>
      <c r="U412" s="275">
        <f t="shared" si="147"/>
        <v>0</v>
      </c>
      <c r="V412" s="393"/>
      <c r="W412" s="393"/>
      <c r="X412" s="31"/>
      <c r="Y412" s="275">
        <f t="shared" si="148"/>
        <v>0</v>
      </c>
      <c r="Z412" s="31"/>
      <c r="AA412" s="31"/>
      <c r="AB412" s="31"/>
      <c r="AC412" s="32">
        <f t="shared" si="150"/>
        <v>0</v>
      </c>
      <c r="AD412" s="31"/>
      <c r="AE412" s="31"/>
      <c r="AF412" s="31"/>
      <c r="AG412" s="32">
        <f t="shared" si="151"/>
        <v>0</v>
      </c>
      <c r="AH412" s="75">
        <f t="shared" si="152"/>
        <v>0</v>
      </c>
      <c r="AI412" s="33">
        <f t="shared" si="149"/>
        <v>0</v>
      </c>
      <c r="AJ412" s="34">
        <f t="shared" si="146"/>
        <v>0</v>
      </c>
      <c r="AK412" s="109"/>
      <c r="AL412" s="109"/>
      <c r="AM412" s="109"/>
      <c r="AN412" s="109"/>
      <c r="AO412" s="109"/>
      <c r="AP412" s="109"/>
      <c r="AQ412" s="109"/>
      <c r="AR412" s="109"/>
      <c r="AS412" s="109"/>
      <c r="AT412" s="109"/>
      <c r="AU412" s="109"/>
      <c r="AV412" s="109"/>
      <c r="AW412" s="109"/>
      <c r="AX412" s="109"/>
      <c r="AY412" s="109"/>
      <c r="AZ412" s="109"/>
      <c r="BA412" s="109"/>
      <c r="BB412" s="109"/>
      <c r="BC412" s="109"/>
      <c r="BD412" s="109"/>
      <c r="BE412" s="109"/>
      <c r="BF412" s="109"/>
      <c r="BG412" s="109"/>
      <c r="BH412" s="109"/>
      <c r="BI412" s="109"/>
      <c r="BJ412" s="109"/>
      <c r="BK412" s="109"/>
      <c r="BL412" s="109"/>
      <c r="BM412" s="109"/>
      <c r="BN412" s="109"/>
    </row>
    <row r="413" spans="1:66" s="110" customFormat="1" hidden="1" outlineLevel="1" x14ac:dyDescent="0.25">
      <c r="A413" s="26">
        <v>14</v>
      </c>
      <c r="B413" s="26"/>
      <c r="C413" s="83"/>
      <c r="D413" s="81"/>
      <c r="E413" s="219"/>
      <c r="F413" s="155"/>
      <c r="G413" s="52"/>
      <c r="H413" s="29"/>
      <c r="I413" s="28"/>
      <c r="J413" s="623"/>
      <c r="K413" s="287"/>
      <c r="L413" s="289"/>
      <c r="M413" s="303"/>
      <c r="N413" s="77"/>
      <c r="O413" s="77"/>
      <c r="P413" s="77"/>
      <c r="Q413" s="403"/>
      <c r="R413" s="202"/>
      <c r="S413" s="77"/>
      <c r="T413" s="77"/>
      <c r="U413" s="275">
        <f t="shared" si="147"/>
        <v>0</v>
      </c>
      <c r="V413" s="393"/>
      <c r="W413" s="393"/>
      <c r="X413" s="31"/>
      <c r="Y413" s="275">
        <f t="shared" si="148"/>
        <v>0</v>
      </c>
      <c r="Z413" s="31"/>
      <c r="AA413" s="31"/>
      <c r="AB413" s="31"/>
      <c r="AC413" s="32">
        <f t="shared" si="150"/>
        <v>0</v>
      </c>
      <c r="AD413" s="31"/>
      <c r="AE413" s="31"/>
      <c r="AF413" s="31"/>
      <c r="AG413" s="32">
        <f t="shared" si="151"/>
        <v>0</v>
      </c>
      <c r="AH413" s="75">
        <f t="shared" si="152"/>
        <v>0</v>
      </c>
      <c r="AI413" s="33">
        <f t="shared" si="149"/>
        <v>0</v>
      </c>
      <c r="AJ413" s="34">
        <f t="shared" si="146"/>
        <v>0</v>
      </c>
      <c r="AK413" s="109"/>
      <c r="AL413" s="109"/>
      <c r="AM413" s="109"/>
      <c r="AN413" s="109"/>
      <c r="AO413" s="109"/>
      <c r="AP413" s="109"/>
      <c r="AQ413" s="109"/>
      <c r="AR413" s="109"/>
      <c r="AS413" s="109"/>
      <c r="AT413" s="109"/>
      <c r="AU413" s="109"/>
      <c r="AV413" s="109"/>
      <c r="AW413" s="109"/>
      <c r="AX413" s="109"/>
      <c r="AY413" s="109"/>
      <c r="AZ413" s="109"/>
      <c r="BA413" s="109"/>
      <c r="BB413" s="109"/>
      <c r="BC413" s="109"/>
      <c r="BD413" s="109"/>
      <c r="BE413" s="109"/>
      <c r="BF413" s="109"/>
      <c r="BG413" s="109"/>
      <c r="BH413" s="109"/>
      <c r="BI413" s="109"/>
      <c r="BJ413" s="109"/>
      <c r="BK413" s="109"/>
      <c r="BL413" s="109"/>
      <c r="BM413" s="109"/>
      <c r="BN413" s="109"/>
    </row>
    <row r="414" spans="1:66" s="110" customFormat="1" hidden="1" outlineLevel="1" x14ac:dyDescent="0.25">
      <c r="A414" s="26">
        <v>15</v>
      </c>
      <c r="B414" s="26"/>
      <c r="C414" s="83"/>
      <c r="D414" s="81"/>
      <c r="E414" s="219"/>
      <c r="F414" s="155"/>
      <c r="G414" s="52"/>
      <c r="H414" s="29"/>
      <c r="I414" s="28"/>
      <c r="J414" s="623"/>
      <c r="K414" s="287"/>
      <c r="L414" s="289"/>
      <c r="M414" s="303"/>
      <c r="N414" s="77"/>
      <c r="O414" s="77"/>
      <c r="P414" s="77"/>
      <c r="Q414" s="403"/>
      <c r="R414" s="202"/>
      <c r="S414" s="77"/>
      <c r="T414" s="77"/>
      <c r="U414" s="275">
        <f t="shared" si="147"/>
        <v>0</v>
      </c>
      <c r="V414" s="393"/>
      <c r="W414" s="393"/>
      <c r="X414" s="31"/>
      <c r="Y414" s="275">
        <f t="shared" si="148"/>
        <v>0</v>
      </c>
      <c r="Z414" s="31"/>
      <c r="AA414" s="31"/>
      <c r="AB414" s="31"/>
      <c r="AC414" s="32">
        <f t="shared" si="150"/>
        <v>0</v>
      </c>
      <c r="AD414" s="31"/>
      <c r="AE414" s="31"/>
      <c r="AF414" s="31"/>
      <c r="AG414" s="32">
        <f t="shared" si="151"/>
        <v>0</v>
      </c>
      <c r="AH414" s="75">
        <f t="shared" si="152"/>
        <v>0</v>
      </c>
      <c r="AI414" s="33">
        <f t="shared" si="149"/>
        <v>0</v>
      </c>
      <c r="AJ414" s="34">
        <f t="shared" si="146"/>
        <v>0</v>
      </c>
      <c r="AK414" s="109"/>
      <c r="AL414" s="109"/>
      <c r="AM414" s="109"/>
      <c r="AN414" s="109"/>
      <c r="AO414" s="109"/>
      <c r="AP414" s="109"/>
      <c r="AQ414" s="109"/>
      <c r="AR414" s="109"/>
      <c r="AS414" s="109"/>
      <c r="AT414" s="109"/>
      <c r="AU414" s="109"/>
      <c r="AV414" s="109"/>
      <c r="AW414" s="109"/>
      <c r="AX414" s="109"/>
      <c r="AY414" s="109"/>
      <c r="AZ414" s="109"/>
      <c r="BA414" s="109"/>
      <c r="BB414" s="109"/>
      <c r="BC414" s="109"/>
      <c r="BD414" s="109"/>
      <c r="BE414" s="109"/>
      <c r="BF414" s="109"/>
      <c r="BG414" s="109"/>
      <c r="BH414" s="109"/>
      <c r="BI414" s="109"/>
      <c r="BJ414" s="109"/>
      <c r="BK414" s="109"/>
      <c r="BL414" s="109"/>
      <c r="BM414" s="109"/>
      <c r="BN414" s="109"/>
    </row>
    <row r="415" spans="1:66" s="110" customFormat="1" hidden="1" outlineLevel="1" x14ac:dyDescent="0.25">
      <c r="A415" s="26">
        <v>16</v>
      </c>
      <c r="B415" s="26"/>
      <c r="C415" s="83"/>
      <c r="D415" s="81"/>
      <c r="E415" s="219"/>
      <c r="F415" s="155"/>
      <c r="G415" s="52"/>
      <c r="H415" s="29"/>
      <c r="I415" s="28"/>
      <c r="J415" s="623"/>
      <c r="K415" s="287"/>
      <c r="L415" s="289"/>
      <c r="M415" s="303"/>
      <c r="N415" s="77"/>
      <c r="O415" s="77"/>
      <c r="P415" s="77"/>
      <c r="Q415" s="403"/>
      <c r="R415" s="202"/>
      <c r="S415" s="77"/>
      <c r="T415" s="77"/>
      <c r="U415" s="275">
        <f t="shared" si="147"/>
        <v>0</v>
      </c>
      <c r="V415" s="393"/>
      <c r="W415" s="393"/>
      <c r="X415" s="31"/>
      <c r="Y415" s="275">
        <f t="shared" si="148"/>
        <v>0</v>
      </c>
      <c r="Z415" s="31"/>
      <c r="AA415" s="31"/>
      <c r="AB415" s="31"/>
      <c r="AC415" s="32">
        <f t="shared" si="150"/>
        <v>0</v>
      </c>
      <c r="AD415" s="31"/>
      <c r="AE415" s="31"/>
      <c r="AF415" s="31"/>
      <c r="AG415" s="32">
        <f t="shared" si="151"/>
        <v>0</v>
      </c>
      <c r="AH415" s="75">
        <f t="shared" si="152"/>
        <v>0</v>
      </c>
      <c r="AI415" s="33">
        <f t="shared" si="149"/>
        <v>0</v>
      </c>
      <c r="AJ415" s="34">
        <f t="shared" si="146"/>
        <v>0</v>
      </c>
      <c r="AK415" s="109"/>
      <c r="AL415" s="109"/>
      <c r="AM415" s="109"/>
      <c r="AN415" s="109"/>
      <c r="AO415" s="109"/>
      <c r="AP415" s="109"/>
      <c r="AQ415" s="109"/>
      <c r="AR415" s="109"/>
      <c r="AS415" s="109"/>
      <c r="AT415" s="109"/>
      <c r="AU415" s="109"/>
      <c r="AV415" s="109"/>
      <c r="AW415" s="109"/>
      <c r="AX415" s="109"/>
      <c r="AY415" s="109"/>
      <c r="AZ415" s="109"/>
      <c r="BA415" s="109"/>
      <c r="BB415" s="109"/>
      <c r="BC415" s="109"/>
      <c r="BD415" s="109"/>
      <c r="BE415" s="109"/>
      <c r="BF415" s="109"/>
      <c r="BG415" s="109"/>
      <c r="BH415" s="109"/>
      <c r="BI415" s="109"/>
      <c r="BJ415" s="109"/>
      <c r="BK415" s="109"/>
      <c r="BL415" s="109"/>
      <c r="BM415" s="109"/>
      <c r="BN415" s="109"/>
    </row>
    <row r="416" spans="1:66" s="110" customFormat="1" hidden="1" outlineLevel="1" x14ac:dyDescent="0.25">
      <c r="A416" s="26">
        <v>17</v>
      </c>
      <c r="B416" s="26"/>
      <c r="C416" s="83"/>
      <c r="D416" s="81"/>
      <c r="E416" s="219"/>
      <c r="F416" s="155"/>
      <c r="G416" s="52"/>
      <c r="H416" s="29"/>
      <c r="I416" s="28"/>
      <c r="J416" s="623"/>
      <c r="K416" s="287"/>
      <c r="L416" s="289"/>
      <c r="M416" s="303"/>
      <c r="N416" s="77"/>
      <c r="O416" s="77"/>
      <c r="P416" s="77"/>
      <c r="Q416" s="403"/>
      <c r="R416" s="202"/>
      <c r="S416" s="77"/>
      <c r="T416" s="77"/>
      <c r="U416" s="275">
        <f t="shared" si="147"/>
        <v>0</v>
      </c>
      <c r="V416" s="393"/>
      <c r="W416" s="393"/>
      <c r="X416" s="31"/>
      <c r="Y416" s="275">
        <f t="shared" si="148"/>
        <v>0</v>
      </c>
      <c r="Z416" s="31"/>
      <c r="AA416" s="31"/>
      <c r="AB416" s="31"/>
      <c r="AC416" s="32">
        <f t="shared" si="150"/>
        <v>0</v>
      </c>
      <c r="AD416" s="31"/>
      <c r="AE416" s="31"/>
      <c r="AF416" s="31"/>
      <c r="AG416" s="32">
        <f t="shared" si="151"/>
        <v>0</v>
      </c>
      <c r="AH416" s="75">
        <f t="shared" si="152"/>
        <v>0</v>
      </c>
      <c r="AI416" s="33">
        <f t="shared" si="149"/>
        <v>0</v>
      </c>
      <c r="AJ416" s="34">
        <f t="shared" si="146"/>
        <v>0</v>
      </c>
      <c r="AK416" s="109"/>
      <c r="AL416" s="109"/>
      <c r="AM416" s="109"/>
      <c r="AN416" s="109"/>
      <c r="AO416" s="109"/>
      <c r="AP416" s="109"/>
      <c r="AQ416" s="109"/>
      <c r="AR416" s="109"/>
      <c r="AS416" s="109"/>
      <c r="AT416" s="109"/>
      <c r="AU416" s="109"/>
      <c r="AV416" s="109"/>
      <c r="AW416" s="109"/>
      <c r="AX416" s="109"/>
      <c r="AY416" s="109"/>
      <c r="AZ416" s="109"/>
      <c r="BA416" s="109"/>
      <c r="BB416" s="109"/>
      <c r="BC416" s="109"/>
      <c r="BD416" s="109"/>
      <c r="BE416" s="109"/>
      <c r="BF416" s="109"/>
      <c r="BG416" s="109"/>
      <c r="BH416" s="109"/>
      <c r="BI416" s="109"/>
      <c r="BJ416" s="109"/>
      <c r="BK416" s="109"/>
      <c r="BL416" s="109"/>
      <c r="BM416" s="109"/>
      <c r="BN416" s="109"/>
    </row>
    <row r="417" spans="1:66" s="110" customFormat="1" hidden="1" outlineLevel="1" x14ac:dyDescent="0.25">
      <c r="A417" s="26">
        <v>18</v>
      </c>
      <c r="B417" s="26"/>
      <c r="C417" s="83"/>
      <c r="D417" s="81"/>
      <c r="E417" s="219"/>
      <c r="F417" s="155"/>
      <c r="G417" s="52"/>
      <c r="H417" s="29"/>
      <c r="I417" s="28"/>
      <c r="J417" s="623"/>
      <c r="K417" s="287"/>
      <c r="L417" s="289"/>
      <c r="M417" s="303"/>
      <c r="N417" s="77"/>
      <c r="O417" s="77"/>
      <c r="P417" s="77"/>
      <c r="Q417" s="403"/>
      <c r="R417" s="202"/>
      <c r="S417" s="77"/>
      <c r="T417" s="77"/>
      <c r="U417" s="275">
        <f t="shared" si="147"/>
        <v>0</v>
      </c>
      <c r="V417" s="393"/>
      <c r="W417" s="393"/>
      <c r="X417" s="31"/>
      <c r="Y417" s="275">
        <f t="shared" si="148"/>
        <v>0</v>
      </c>
      <c r="Z417" s="31"/>
      <c r="AA417" s="31"/>
      <c r="AB417" s="31"/>
      <c r="AC417" s="32">
        <f t="shared" si="150"/>
        <v>0</v>
      </c>
      <c r="AD417" s="31"/>
      <c r="AE417" s="31"/>
      <c r="AF417" s="31"/>
      <c r="AG417" s="32">
        <f t="shared" si="151"/>
        <v>0</v>
      </c>
      <c r="AH417" s="75">
        <f t="shared" si="152"/>
        <v>0</v>
      </c>
      <c r="AI417" s="33">
        <f t="shared" si="149"/>
        <v>0</v>
      </c>
      <c r="AJ417" s="34">
        <f t="shared" si="146"/>
        <v>0</v>
      </c>
      <c r="AK417" s="109"/>
      <c r="AL417" s="109"/>
      <c r="AM417" s="109"/>
      <c r="AN417" s="109"/>
      <c r="AO417" s="109"/>
      <c r="AP417" s="109"/>
      <c r="AQ417" s="109"/>
      <c r="AR417" s="109"/>
      <c r="AS417" s="109"/>
      <c r="AT417" s="109"/>
      <c r="AU417" s="109"/>
      <c r="AV417" s="109"/>
      <c r="AW417" s="109"/>
      <c r="AX417" s="109"/>
      <c r="AY417" s="109"/>
      <c r="AZ417" s="109"/>
      <c r="BA417" s="109"/>
      <c r="BB417" s="109"/>
      <c r="BC417" s="109"/>
      <c r="BD417" s="109"/>
      <c r="BE417" s="109"/>
      <c r="BF417" s="109"/>
      <c r="BG417" s="109"/>
      <c r="BH417" s="109"/>
      <c r="BI417" s="109"/>
      <c r="BJ417" s="109"/>
      <c r="BK417" s="109"/>
      <c r="BL417" s="109"/>
      <c r="BM417" s="109"/>
      <c r="BN417" s="109"/>
    </row>
    <row r="418" spans="1:66" s="110" customFormat="1" hidden="1" outlineLevel="1" x14ac:dyDescent="0.25">
      <c r="A418" s="26">
        <v>19</v>
      </c>
      <c r="B418" s="26"/>
      <c r="C418" s="83"/>
      <c r="D418" s="81"/>
      <c r="E418" s="219"/>
      <c r="F418" s="155"/>
      <c r="G418" s="52"/>
      <c r="H418" s="29"/>
      <c r="I418" s="28"/>
      <c r="J418" s="623"/>
      <c r="K418" s="287"/>
      <c r="L418" s="289"/>
      <c r="M418" s="303"/>
      <c r="N418" s="77"/>
      <c r="O418" s="77"/>
      <c r="P418" s="77"/>
      <c r="Q418" s="403"/>
      <c r="R418" s="202"/>
      <c r="S418" s="77"/>
      <c r="T418" s="77"/>
      <c r="U418" s="275">
        <f t="shared" si="147"/>
        <v>0</v>
      </c>
      <c r="V418" s="393"/>
      <c r="W418" s="393"/>
      <c r="X418" s="31"/>
      <c r="Y418" s="275">
        <f t="shared" si="148"/>
        <v>0</v>
      </c>
      <c r="Z418" s="31"/>
      <c r="AA418" s="31"/>
      <c r="AB418" s="31"/>
      <c r="AC418" s="32">
        <f t="shared" si="150"/>
        <v>0</v>
      </c>
      <c r="AD418" s="31"/>
      <c r="AE418" s="31"/>
      <c r="AF418" s="31"/>
      <c r="AG418" s="32">
        <f t="shared" si="151"/>
        <v>0</v>
      </c>
      <c r="AH418" s="75">
        <f t="shared" si="152"/>
        <v>0</v>
      </c>
      <c r="AI418" s="33">
        <f t="shared" si="149"/>
        <v>0</v>
      </c>
      <c r="AJ418" s="34">
        <f t="shared" si="146"/>
        <v>0</v>
      </c>
      <c r="AK418" s="109"/>
      <c r="AL418" s="109"/>
      <c r="AM418" s="109"/>
      <c r="AN418" s="109"/>
      <c r="AO418" s="109"/>
      <c r="AP418" s="109"/>
      <c r="AQ418" s="109"/>
      <c r="AR418" s="109"/>
      <c r="AS418" s="109"/>
      <c r="AT418" s="109"/>
      <c r="AU418" s="109"/>
      <c r="AV418" s="109"/>
      <c r="AW418" s="109"/>
      <c r="AX418" s="109"/>
      <c r="AY418" s="109"/>
      <c r="AZ418" s="109"/>
      <c r="BA418" s="109"/>
      <c r="BB418" s="109"/>
      <c r="BC418" s="109"/>
      <c r="BD418" s="109"/>
      <c r="BE418" s="109"/>
      <c r="BF418" s="109"/>
      <c r="BG418" s="109"/>
      <c r="BH418" s="109"/>
      <c r="BI418" s="109"/>
      <c r="BJ418" s="109"/>
      <c r="BK418" s="109"/>
      <c r="BL418" s="109"/>
      <c r="BM418" s="109"/>
      <c r="BN418" s="109"/>
    </row>
    <row r="419" spans="1:66" s="110" customFormat="1" hidden="1" outlineLevel="1" x14ac:dyDescent="0.25">
      <c r="A419" s="26">
        <v>20</v>
      </c>
      <c r="B419" s="26"/>
      <c r="C419" s="83"/>
      <c r="D419" s="81"/>
      <c r="E419" s="219"/>
      <c r="F419" s="155"/>
      <c r="G419" s="52"/>
      <c r="H419" s="29"/>
      <c r="I419" s="28"/>
      <c r="J419" s="623"/>
      <c r="K419" s="287"/>
      <c r="L419" s="289"/>
      <c r="M419" s="303"/>
      <c r="N419" s="77"/>
      <c r="O419" s="77"/>
      <c r="P419" s="77"/>
      <c r="Q419" s="403"/>
      <c r="R419" s="202"/>
      <c r="S419" s="77"/>
      <c r="T419" s="77"/>
      <c r="U419" s="275">
        <f t="shared" si="147"/>
        <v>0</v>
      </c>
      <c r="V419" s="393"/>
      <c r="W419" s="393"/>
      <c r="X419" s="31"/>
      <c r="Y419" s="275">
        <f t="shared" si="148"/>
        <v>0</v>
      </c>
      <c r="Z419" s="31"/>
      <c r="AA419" s="31"/>
      <c r="AB419" s="31"/>
      <c r="AC419" s="32">
        <f t="shared" si="150"/>
        <v>0</v>
      </c>
      <c r="AD419" s="31"/>
      <c r="AE419" s="31"/>
      <c r="AF419" s="31"/>
      <c r="AG419" s="32">
        <f t="shared" si="151"/>
        <v>0</v>
      </c>
      <c r="AH419" s="75">
        <f t="shared" si="152"/>
        <v>0</v>
      </c>
      <c r="AI419" s="33">
        <f t="shared" si="149"/>
        <v>0</v>
      </c>
      <c r="AJ419" s="34">
        <f t="shared" si="146"/>
        <v>0</v>
      </c>
      <c r="AK419" s="109"/>
      <c r="AL419" s="109"/>
      <c r="AM419" s="109"/>
      <c r="AN419" s="109"/>
      <c r="AO419" s="109"/>
      <c r="AP419" s="109"/>
      <c r="AQ419" s="109"/>
      <c r="AR419" s="109"/>
      <c r="AS419" s="109"/>
      <c r="AT419" s="109"/>
      <c r="AU419" s="109"/>
      <c r="AV419" s="109"/>
      <c r="AW419" s="109"/>
      <c r="AX419" s="109"/>
      <c r="AY419" s="109"/>
      <c r="AZ419" s="109"/>
      <c r="BA419" s="109"/>
      <c r="BB419" s="109"/>
      <c r="BC419" s="109"/>
      <c r="BD419" s="109"/>
      <c r="BE419" s="109"/>
      <c r="BF419" s="109"/>
      <c r="BG419" s="109"/>
      <c r="BH419" s="109"/>
      <c r="BI419" s="109"/>
      <c r="BJ419" s="109"/>
      <c r="BK419" s="109"/>
      <c r="BL419" s="109"/>
      <c r="BM419" s="109"/>
      <c r="BN419" s="109"/>
    </row>
    <row r="420" spans="1:66" s="110" customFormat="1" hidden="1" outlineLevel="1" x14ac:dyDescent="0.25">
      <c r="A420" s="26">
        <v>21</v>
      </c>
      <c r="B420" s="26"/>
      <c r="C420" s="83"/>
      <c r="D420" s="81"/>
      <c r="E420" s="219"/>
      <c r="F420" s="155"/>
      <c r="G420" s="52"/>
      <c r="H420" s="29"/>
      <c r="I420" s="28"/>
      <c r="J420" s="623"/>
      <c r="K420" s="287"/>
      <c r="L420" s="289"/>
      <c r="M420" s="303"/>
      <c r="N420" s="77"/>
      <c r="O420" s="77"/>
      <c r="P420" s="77"/>
      <c r="Q420" s="403"/>
      <c r="R420" s="202"/>
      <c r="S420" s="77"/>
      <c r="T420" s="77"/>
      <c r="U420" s="275">
        <f t="shared" si="147"/>
        <v>0</v>
      </c>
      <c r="V420" s="393"/>
      <c r="W420" s="393"/>
      <c r="X420" s="31"/>
      <c r="Y420" s="275">
        <f t="shared" si="148"/>
        <v>0</v>
      </c>
      <c r="Z420" s="31"/>
      <c r="AA420" s="31"/>
      <c r="AB420" s="31"/>
      <c r="AC420" s="32">
        <f t="shared" si="150"/>
        <v>0</v>
      </c>
      <c r="AD420" s="31"/>
      <c r="AE420" s="31"/>
      <c r="AF420" s="31"/>
      <c r="AG420" s="32">
        <f t="shared" si="151"/>
        <v>0</v>
      </c>
      <c r="AH420" s="75">
        <f t="shared" si="152"/>
        <v>0</v>
      </c>
      <c r="AI420" s="33">
        <f t="shared" si="149"/>
        <v>0</v>
      </c>
      <c r="AJ420" s="34">
        <f t="shared" si="146"/>
        <v>0</v>
      </c>
      <c r="AK420" s="109"/>
      <c r="AL420" s="109"/>
      <c r="AM420" s="109"/>
      <c r="AN420" s="109"/>
      <c r="AO420" s="109"/>
      <c r="AP420" s="109"/>
      <c r="AQ420" s="109"/>
      <c r="AR420" s="109"/>
      <c r="AS420" s="109"/>
      <c r="AT420" s="109"/>
      <c r="AU420" s="109"/>
      <c r="AV420" s="109"/>
      <c r="AW420" s="109"/>
      <c r="AX420" s="109"/>
      <c r="AY420" s="109"/>
      <c r="AZ420" s="109"/>
      <c r="BA420" s="109"/>
      <c r="BB420" s="109"/>
      <c r="BC420" s="109"/>
      <c r="BD420" s="109"/>
      <c r="BE420" s="109"/>
      <c r="BF420" s="109"/>
      <c r="BG420" s="109"/>
      <c r="BH420" s="109"/>
      <c r="BI420" s="109"/>
      <c r="BJ420" s="109"/>
      <c r="BK420" s="109"/>
      <c r="BL420" s="109"/>
      <c r="BM420" s="109"/>
      <c r="BN420" s="109"/>
    </row>
    <row r="421" spans="1:66" s="110" customFormat="1" hidden="1" outlineLevel="1" x14ac:dyDescent="0.25">
      <c r="A421" s="26">
        <v>22</v>
      </c>
      <c r="B421" s="26"/>
      <c r="C421" s="83"/>
      <c r="D421" s="81"/>
      <c r="E421" s="219"/>
      <c r="F421" s="155"/>
      <c r="G421" s="52"/>
      <c r="H421" s="29"/>
      <c r="I421" s="28"/>
      <c r="J421" s="623"/>
      <c r="K421" s="287"/>
      <c r="L421" s="289"/>
      <c r="M421" s="303"/>
      <c r="N421" s="77"/>
      <c r="O421" s="77"/>
      <c r="P421" s="77"/>
      <c r="Q421" s="403"/>
      <c r="R421" s="202"/>
      <c r="S421" s="77"/>
      <c r="T421" s="77"/>
      <c r="U421" s="275">
        <f t="shared" si="147"/>
        <v>0</v>
      </c>
      <c r="V421" s="393"/>
      <c r="W421" s="393"/>
      <c r="X421" s="31"/>
      <c r="Y421" s="275">
        <f t="shared" si="148"/>
        <v>0</v>
      </c>
      <c r="Z421" s="31"/>
      <c r="AA421" s="31"/>
      <c r="AB421" s="31"/>
      <c r="AC421" s="32">
        <f t="shared" si="150"/>
        <v>0</v>
      </c>
      <c r="AD421" s="31"/>
      <c r="AE421" s="31"/>
      <c r="AF421" s="31"/>
      <c r="AG421" s="32">
        <f t="shared" si="151"/>
        <v>0</v>
      </c>
      <c r="AH421" s="75">
        <f t="shared" si="152"/>
        <v>0</v>
      </c>
      <c r="AI421" s="33">
        <f t="shared" si="149"/>
        <v>0</v>
      </c>
      <c r="AJ421" s="34">
        <f t="shared" si="146"/>
        <v>0</v>
      </c>
      <c r="AK421" s="109"/>
      <c r="AL421" s="109"/>
      <c r="AM421" s="109"/>
      <c r="AN421" s="109"/>
      <c r="AO421" s="109"/>
      <c r="AP421" s="109"/>
      <c r="AQ421" s="109"/>
      <c r="AR421" s="109"/>
      <c r="AS421" s="109"/>
      <c r="AT421" s="109"/>
      <c r="AU421" s="109"/>
      <c r="AV421" s="109"/>
      <c r="AW421" s="109"/>
      <c r="AX421" s="109"/>
      <c r="AY421" s="109"/>
      <c r="AZ421" s="109"/>
      <c r="BA421" s="109"/>
      <c r="BB421" s="109"/>
      <c r="BC421" s="109"/>
      <c r="BD421" s="109"/>
      <c r="BE421" s="109"/>
      <c r="BF421" s="109"/>
      <c r="BG421" s="109"/>
      <c r="BH421" s="109"/>
      <c r="BI421" s="109"/>
      <c r="BJ421" s="109"/>
      <c r="BK421" s="109"/>
      <c r="BL421" s="109"/>
      <c r="BM421" s="109"/>
      <c r="BN421" s="109"/>
    </row>
    <row r="422" spans="1:66" s="110" customFormat="1" hidden="1" outlineLevel="1" x14ac:dyDescent="0.25">
      <c r="A422" s="26">
        <v>23</v>
      </c>
      <c r="B422" s="26"/>
      <c r="C422" s="83"/>
      <c r="D422" s="81"/>
      <c r="E422" s="219"/>
      <c r="F422" s="155"/>
      <c r="G422" s="52"/>
      <c r="H422" s="29"/>
      <c r="I422" s="28"/>
      <c r="J422" s="623"/>
      <c r="K422" s="287"/>
      <c r="L422" s="289"/>
      <c r="M422" s="303"/>
      <c r="N422" s="77"/>
      <c r="O422" s="77"/>
      <c r="P422" s="77"/>
      <c r="Q422" s="403"/>
      <c r="R422" s="202"/>
      <c r="S422" s="77"/>
      <c r="T422" s="77"/>
      <c r="U422" s="275">
        <f t="shared" si="147"/>
        <v>0</v>
      </c>
      <c r="V422" s="393"/>
      <c r="W422" s="393"/>
      <c r="X422" s="31"/>
      <c r="Y422" s="275">
        <f t="shared" si="148"/>
        <v>0</v>
      </c>
      <c r="Z422" s="31"/>
      <c r="AA422" s="31"/>
      <c r="AB422" s="31"/>
      <c r="AC422" s="32">
        <f t="shared" si="150"/>
        <v>0</v>
      </c>
      <c r="AD422" s="31"/>
      <c r="AE422" s="31"/>
      <c r="AF422" s="31"/>
      <c r="AG422" s="32">
        <f t="shared" si="151"/>
        <v>0</v>
      </c>
      <c r="AH422" s="75">
        <f t="shared" si="152"/>
        <v>0</v>
      </c>
      <c r="AI422" s="33">
        <f t="shared" si="149"/>
        <v>0</v>
      </c>
      <c r="AJ422" s="34">
        <f t="shared" si="146"/>
        <v>0</v>
      </c>
      <c r="AK422" s="109"/>
      <c r="AL422" s="109"/>
      <c r="AM422" s="109"/>
      <c r="AN422" s="109"/>
      <c r="AO422" s="109"/>
      <c r="AP422" s="109"/>
      <c r="AQ422" s="109"/>
      <c r="AR422" s="109"/>
      <c r="AS422" s="109"/>
      <c r="AT422" s="109"/>
      <c r="AU422" s="109"/>
      <c r="AV422" s="109"/>
      <c r="AW422" s="109"/>
      <c r="AX422" s="109"/>
      <c r="AY422" s="109"/>
      <c r="AZ422" s="109"/>
      <c r="BA422" s="109"/>
      <c r="BB422" s="109"/>
      <c r="BC422" s="109"/>
      <c r="BD422" s="109"/>
      <c r="BE422" s="109"/>
      <c r="BF422" s="109"/>
      <c r="BG422" s="109"/>
      <c r="BH422" s="109"/>
      <c r="BI422" s="109"/>
      <c r="BJ422" s="109"/>
      <c r="BK422" s="109"/>
      <c r="BL422" s="109"/>
      <c r="BM422" s="109"/>
      <c r="BN422" s="109"/>
    </row>
    <row r="423" spans="1:66" s="110" customFormat="1" hidden="1" outlineLevel="1" x14ac:dyDescent="0.25">
      <c r="A423" s="26">
        <v>24</v>
      </c>
      <c r="B423" s="26"/>
      <c r="C423" s="83"/>
      <c r="D423" s="81"/>
      <c r="E423" s="219"/>
      <c r="F423" s="155"/>
      <c r="G423" s="52"/>
      <c r="H423" s="29"/>
      <c r="I423" s="28"/>
      <c r="J423" s="623"/>
      <c r="K423" s="287"/>
      <c r="L423" s="289"/>
      <c r="M423" s="303"/>
      <c r="N423" s="77"/>
      <c r="O423" s="77"/>
      <c r="P423" s="77"/>
      <c r="Q423" s="403"/>
      <c r="R423" s="202"/>
      <c r="S423" s="77"/>
      <c r="T423" s="77"/>
      <c r="U423" s="275">
        <f t="shared" si="147"/>
        <v>0</v>
      </c>
      <c r="V423" s="393"/>
      <c r="W423" s="393"/>
      <c r="X423" s="31"/>
      <c r="Y423" s="275">
        <f t="shared" si="148"/>
        <v>0</v>
      </c>
      <c r="Z423" s="31"/>
      <c r="AA423" s="31"/>
      <c r="AB423" s="31"/>
      <c r="AC423" s="32">
        <f t="shared" si="150"/>
        <v>0</v>
      </c>
      <c r="AD423" s="31"/>
      <c r="AE423" s="31"/>
      <c r="AF423" s="31"/>
      <c r="AG423" s="32">
        <f t="shared" si="151"/>
        <v>0</v>
      </c>
      <c r="AH423" s="75">
        <f t="shared" si="152"/>
        <v>0</v>
      </c>
      <c r="AI423" s="33">
        <f t="shared" si="149"/>
        <v>0</v>
      </c>
      <c r="AJ423" s="34">
        <f t="shared" si="146"/>
        <v>0</v>
      </c>
      <c r="AK423" s="109"/>
      <c r="AL423" s="109"/>
      <c r="AM423" s="109"/>
      <c r="AN423" s="109"/>
      <c r="AO423" s="109"/>
      <c r="AP423" s="109"/>
      <c r="AQ423" s="109"/>
      <c r="AR423" s="109"/>
      <c r="AS423" s="109"/>
      <c r="AT423" s="109"/>
      <c r="AU423" s="109"/>
      <c r="AV423" s="109"/>
      <c r="AW423" s="109"/>
      <c r="AX423" s="109"/>
      <c r="AY423" s="109"/>
      <c r="AZ423" s="109"/>
      <c r="BA423" s="109"/>
      <c r="BB423" s="109"/>
      <c r="BC423" s="109"/>
      <c r="BD423" s="109"/>
      <c r="BE423" s="109"/>
      <c r="BF423" s="109"/>
      <c r="BG423" s="109"/>
      <c r="BH423" s="109"/>
      <c r="BI423" s="109"/>
      <c r="BJ423" s="109"/>
      <c r="BK423" s="109"/>
      <c r="BL423" s="109"/>
      <c r="BM423" s="109"/>
      <c r="BN423" s="109"/>
    </row>
    <row r="424" spans="1:66" s="110" customFormat="1" hidden="1" outlineLevel="1" x14ac:dyDescent="0.25">
      <c r="A424" s="26">
        <v>25</v>
      </c>
      <c r="B424" s="26"/>
      <c r="C424" s="83"/>
      <c r="D424" s="81"/>
      <c r="E424" s="219"/>
      <c r="F424" s="155"/>
      <c r="G424" s="52"/>
      <c r="H424" s="29"/>
      <c r="I424" s="28"/>
      <c r="J424" s="623"/>
      <c r="K424" s="287"/>
      <c r="L424" s="289"/>
      <c r="M424" s="303"/>
      <c r="N424" s="77"/>
      <c r="O424" s="77"/>
      <c r="P424" s="77"/>
      <c r="Q424" s="403"/>
      <c r="R424" s="202"/>
      <c r="S424" s="77"/>
      <c r="T424" s="77"/>
      <c r="U424" s="275">
        <f t="shared" si="147"/>
        <v>0</v>
      </c>
      <c r="V424" s="393"/>
      <c r="W424" s="393"/>
      <c r="X424" s="31"/>
      <c r="Y424" s="275">
        <f t="shared" si="148"/>
        <v>0</v>
      </c>
      <c r="Z424" s="31"/>
      <c r="AA424" s="31"/>
      <c r="AB424" s="31"/>
      <c r="AC424" s="32">
        <f t="shared" si="150"/>
        <v>0</v>
      </c>
      <c r="AD424" s="31"/>
      <c r="AE424" s="31"/>
      <c r="AF424" s="31"/>
      <c r="AG424" s="32">
        <f t="shared" si="151"/>
        <v>0</v>
      </c>
      <c r="AH424" s="75">
        <f t="shared" si="152"/>
        <v>0</v>
      </c>
      <c r="AI424" s="33">
        <f t="shared" si="149"/>
        <v>0</v>
      </c>
      <c r="AJ424" s="34">
        <f t="shared" si="146"/>
        <v>0</v>
      </c>
      <c r="AK424" s="109"/>
      <c r="AL424" s="109"/>
      <c r="AM424" s="109"/>
      <c r="AN424" s="109"/>
      <c r="AO424" s="109"/>
      <c r="AP424" s="109"/>
      <c r="AQ424" s="109"/>
      <c r="AR424" s="109"/>
      <c r="AS424" s="109"/>
      <c r="AT424" s="109"/>
      <c r="AU424" s="109"/>
      <c r="AV424" s="109"/>
      <c r="AW424" s="109"/>
      <c r="AX424" s="109"/>
      <c r="AY424" s="109"/>
      <c r="AZ424" s="109"/>
      <c r="BA424" s="109"/>
      <c r="BB424" s="109"/>
      <c r="BC424" s="109"/>
      <c r="BD424" s="109"/>
      <c r="BE424" s="109"/>
      <c r="BF424" s="109"/>
      <c r="BG424" s="109"/>
      <c r="BH424" s="109"/>
      <c r="BI424" s="109"/>
      <c r="BJ424" s="109"/>
      <c r="BK424" s="109"/>
      <c r="BL424" s="109"/>
      <c r="BM424" s="109"/>
      <c r="BN424" s="109"/>
    </row>
    <row r="425" spans="1:66" s="110" customFormat="1" hidden="1" outlineLevel="1" x14ac:dyDescent="0.25">
      <c r="A425" s="26">
        <v>26</v>
      </c>
      <c r="B425" s="26"/>
      <c r="C425" s="83"/>
      <c r="D425" s="81"/>
      <c r="E425" s="219"/>
      <c r="F425" s="155"/>
      <c r="G425" s="52"/>
      <c r="H425" s="29"/>
      <c r="I425" s="28"/>
      <c r="J425" s="623"/>
      <c r="K425" s="287"/>
      <c r="L425" s="289"/>
      <c r="M425" s="303"/>
      <c r="N425" s="77"/>
      <c r="O425" s="77"/>
      <c r="P425" s="77"/>
      <c r="Q425" s="403"/>
      <c r="R425" s="202"/>
      <c r="S425" s="77"/>
      <c r="T425" s="77"/>
      <c r="U425" s="275">
        <f t="shared" si="147"/>
        <v>0</v>
      </c>
      <c r="V425" s="393"/>
      <c r="W425" s="393"/>
      <c r="X425" s="31"/>
      <c r="Y425" s="275">
        <f t="shared" si="148"/>
        <v>0</v>
      </c>
      <c r="Z425" s="31"/>
      <c r="AA425" s="31"/>
      <c r="AB425" s="31"/>
      <c r="AC425" s="32">
        <f t="shared" si="150"/>
        <v>0</v>
      </c>
      <c r="AD425" s="31"/>
      <c r="AE425" s="31"/>
      <c r="AF425" s="31"/>
      <c r="AG425" s="32">
        <f t="shared" si="151"/>
        <v>0</v>
      </c>
      <c r="AH425" s="75">
        <f t="shared" si="152"/>
        <v>0</v>
      </c>
      <c r="AI425" s="33">
        <f t="shared" si="149"/>
        <v>0</v>
      </c>
      <c r="AJ425" s="34">
        <f t="shared" si="146"/>
        <v>0</v>
      </c>
      <c r="AK425" s="109"/>
      <c r="AL425" s="109"/>
      <c r="AM425" s="109"/>
      <c r="AN425" s="109"/>
      <c r="AO425" s="109"/>
      <c r="AP425" s="109"/>
      <c r="AQ425" s="109"/>
      <c r="AR425" s="109"/>
      <c r="AS425" s="109"/>
      <c r="AT425" s="109"/>
      <c r="AU425" s="109"/>
      <c r="AV425" s="109"/>
      <c r="AW425" s="109"/>
      <c r="AX425" s="109"/>
      <c r="AY425" s="109"/>
      <c r="AZ425" s="109"/>
      <c r="BA425" s="109"/>
      <c r="BB425" s="109"/>
      <c r="BC425" s="109"/>
      <c r="BD425" s="109"/>
      <c r="BE425" s="109"/>
      <c r="BF425" s="109"/>
      <c r="BG425" s="109"/>
      <c r="BH425" s="109"/>
      <c r="BI425" s="109"/>
      <c r="BJ425" s="109"/>
      <c r="BK425" s="109"/>
      <c r="BL425" s="109"/>
      <c r="BM425" s="109"/>
      <c r="BN425" s="109"/>
    </row>
    <row r="426" spans="1:66" s="110" customFormat="1" hidden="1" outlineLevel="1" x14ac:dyDescent="0.25">
      <c r="A426" s="26">
        <v>27</v>
      </c>
      <c r="B426" s="26"/>
      <c r="C426" s="83"/>
      <c r="D426" s="81"/>
      <c r="E426" s="219"/>
      <c r="F426" s="155"/>
      <c r="G426" s="52"/>
      <c r="H426" s="29"/>
      <c r="I426" s="28"/>
      <c r="J426" s="623"/>
      <c r="K426" s="287"/>
      <c r="L426" s="289"/>
      <c r="M426" s="303"/>
      <c r="N426" s="77"/>
      <c r="O426" s="77"/>
      <c r="P426" s="77"/>
      <c r="Q426" s="403"/>
      <c r="R426" s="202"/>
      <c r="S426" s="77"/>
      <c r="T426" s="77"/>
      <c r="U426" s="275">
        <f t="shared" si="147"/>
        <v>0</v>
      </c>
      <c r="V426" s="393"/>
      <c r="W426" s="393"/>
      <c r="X426" s="31"/>
      <c r="Y426" s="275">
        <f t="shared" si="148"/>
        <v>0</v>
      </c>
      <c r="Z426" s="31"/>
      <c r="AA426" s="31"/>
      <c r="AB426" s="31"/>
      <c r="AC426" s="32">
        <f t="shared" si="150"/>
        <v>0</v>
      </c>
      <c r="AD426" s="31"/>
      <c r="AE426" s="31"/>
      <c r="AF426" s="31"/>
      <c r="AG426" s="32">
        <f t="shared" si="151"/>
        <v>0</v>
      </c>
      <c r="AH426" s="75">
        <f t="shared" si="152"/>
        <v>0</v>
      </c>
      <c r="AI426" s="33">
        <f t="shared" si="149"/>
        <v>0</v>
      </c>
      <c r="AJ426" s="34">
        <f t="shared" si="146"/>
        <v>0</v>
      </c>
      <c r="AK426" s="109"/>
      <c r="AL426" s="109"/>
      <c r="AM426" s="109"/>
      <c r="AN426" s="109"/>
      <c r="AO426" s="109"/>
      <c r="AP426" s="109"/>
      <c r="AQ426" s="109"/>
      <c r="AR426" s="109"/>
      <c r="AS426" s="109"/>
      <c r="AT426" s="109"/>
      <c r="AU426" s="109"/>
      <c r="AV426" s="109"/>
      <c r="AW426" s="109"/>
      <c r="AX426" s="109"/>
      <c r="AY426" s="109"/>
      <c r="AZ426" s="109"/>
      <c r="BA426" s="109"/>
      <c r="BB426" s="109"/>
      <c r="BC426" s="109"/>
      <c r="BD426" s="109"/>
      <c r="BE426" s="109"/>
      <c r="BF426" s="109"/>
      <c r="BG426" s="109"/>
      <c r="BH426" s="109"/>
      <c r="BI426" s="109"/>
      <c r="BJ426" s="109"/>
      <c r="BK426" s="109"/>
      <c r="BL426" s="109"/>
      <c r="BM426" s="109"/>
      <c r="BN426" s="109"/>
    </row>
    <row r="427" spans="1:66" s="110" customFormat="1" hidden="1" outlineLevel="1" x14ac:dyDescent="0.25">
      <c r="A427" s="26">
        <v>28</v>
      </c>
      <c r="B427" s="26"/>
      <c r="C427" s="83"/>
      <c r="D427" s="81"/>
      <c r="E427" s="219"/>
      <c r="F427" s="155"/>
      <c r="G427" s="52"/>
      <c r="H427" s="29"/>
      <c r="I427" s="28"/>
      <c r="J427" s="623"/>
      <c r="K427" s="287"/>
      <c r="L427" s="289"/>
      <c r="M427" s="303"/>
      <c r="N427" s="77"/>
      <c r="O427" s="77"/>
      <c r="P427" s="77"/>
      <c r="Q427" s="403"/>
      <c r="R427" s="202"/>
      <c r="S427" s="77"/>
      <c r="T427" s="77"/>
      <c r="U427" s="275">
        <f t="shared" si="147"/>
        <v>0</v>
      </c>
      <c r="V427" s="393"/>
      <c r="W427" s="393"/>
      <c r="X427" s="31"/>
      <c r="Y427" s="275">
        <f t="shared" si="148"/>
        <v>0</v>
      </c>
      <c r="Z427" s="31"/>
      <c r="AA427" s="31"/>
      <c r="AB427" s="31"/>
      <c r="AC427" s="32">
        <f t="shared" si="150"/>
        <v>0</v>
      </c>
      <c r="AD427" s="31"/>
      <c r="AE427" s="31"/>
      <c r="AF427" s="31"/>
      <c r="AG427" s="32">
        <f t="shared" si="151"/>
        <v>0</v>
      </c>
      <c r="AH427" s="75">
        <f t="shared" si="152"/>
        <v>0</v>
      </c>
      <c r="AI427" s="33">
        <f t="shared" si="149"/>
        <v>0</v>
      </c>
      <c r="AJ427" s="34">
        <f t="shared" si="146"/>
        <v>0</v>
      </c>
      <c r="AK427" s="109"/>
      <c r="AL427" s="109"/>
      <c r="AM427" s="109"/>
      <c r="AN427" s="109"/>
      <c r="AO427" s="109"/>
      <c r="AP427" s="109"/>
      <c r="AQ427" s="109"/>
      <c r="AR427" s="109"/>
      <c r="AS427" s="109"/>
      <c r="AT427" s="109"/>
      <c r="AU427" s="109"/>
      <c r="AV427" s="109"/>
      <c r="AW427" s="109"/>
      <c r="AX427" s="109"/>
      <c r="AY427" s="109"/>
      <c r="AZ427" s="109"/>
      <c r="BA427" s="109"/>
      <c r="BB427" s="109"/>
      <c r="BC427" s="109"/>
      <c r="BD427" s="109"/>
      <c r="BE427" s="109"/>
      <c r="BF427" s="109"/>
      <c r="BG427" s="109"/>
      <c r="BH427" s="109"/>
      <c r="BI427" s="109"/>
      <c r="BJ427" s="109"/>
      <c r="BK427" s="109"/>
      <c r="BL427" s="109"/>
      <c r="BM427" s="109"/>
      <c r="BN427" s="109"/>
    </row>
    <row r="428" spans="1:66" s="110" customFormat="1" hidden="1" outlineLevel="1" x14ac:dyDescent="0.25">
      <c r="A428" s="26">
        <v>29</v>
      </c>
      <c r="B428" s="26"/>
      <c r="C428" s="83"/>
      <c r="D428" s="81"/>
      <c r="E428" s="219"/>
      <c r="F428" s="155"/>
      <c r="G428" s="52"/>
      <c r="H428" s="29"/>
      <c r="I428" s="28"/>
      <c r="J428" s="623"/>
      <c r="K428" s="287"/>
      <c r="L428" s="289"/>
      <c r="M428" s="303"/>
      <c r="N428" s="77"/>
      <c r="O428" s="77"/>
      <c r="P428" s="77"/>
      <c r="Q428" s="403"/>
      <c r="R428" s="202"/>
      <c r="S428" s="77"/>
      <c r="T428" s="77"/>
      <c r="U428" s="275">
        <f t="shared" si="147"/>
        <v>0</v>
      </c>
      <c r="V428" s="393"/>
      <c r="W428" s="393"/>
      <c r="X428" s="31"/>
      <c r="Y428" s="275">
        <f t="shared" si="148"/>
        <v>0</v>
      </c>
      <c r="Z428" s="31"/>
      <c r="AA428" s="31"/>
      <c r="AB428" s="31"/>
      <c r="AC428" s="32">
        <f t="shared" si="150"/>
        <v>0</v>
      </c>
      <c r="AD428" s="31"/>
      <c r="AE428" s="31"/>
      <c r="AF428" s="31"/>
      <c r="AG428" s="32">
        <f t="shared" si="151"/>
        <v>0</v>
      </c>
      <c r="AH428" s="75">
        <f t="shared" si="152"/>
        <v>0</v>
      </c>
      <c r="AI428" s="33">
        <f t="shared" si="149"/>
        <v>0</v>
      </c>
      <c r="AJ428" s="34">
        <f t="shared" si="146"/>
        <v>0</v>
      </c>
      <c r="AK428" s="109"/>
      <c r="AL428" s="109"/>
      <c r="AM428" s="109"/>
      <c r="AN428" s="109"/>
      <c r="AO428" s="109"/>
      <c r="AP428" s="109"/>
      <c r="AQ428" s="109"/>
      <c r="AR428" s="109"/>
      <c r="AS428" s="109"/>
      <c r="AT428" s="109"/>
      <c r="AU428" s="109"/>
      <c r="AV428" s="109"/>
      <c r="AW428" s="109"/>
      <c r="AX428" s="109"/>
      <c r="AY428" s="109"/>
      <c r="AZ428" s="109"/>
      <c r="BA428" s="109"/>
      <c r="BB428" s="109"/>
      <c r="BC428" s="109"/>
      <c r="BD428" s="109"/>
      <c r="BE428" s="109"/>
      <c r="BF428" s="109"/>
      <c r="BG428" s="109"/>
      <c r="BH428" s="109"/>
      <c r="BI428" s="109"/>
      <c r="BJ428" s="109"/>
      <c r="BK428" s="109"/>
      <c r="BL428" s="109"/>
      <c r="BM428" s="109"/>
      <c r="BN428" s="109"/>
    </row>
    <row r="429" spans="1:66" s="110" customFormat="1" hidden="1" outlineLevel="1" x14ac:dyDescent="0.25">
      <c r="A429" s="26">
        <v>30</v>
      </c>
      <c r="B429" s="26"/>
      <c r="C429" s="83"/>
      <c r="D429" s="81"/>
      <c r="E429" s="219"/>
      <c r="F429" s="155"/>
      <c r="G429" s="52"/>
      <c r="H429" s="29"/>
      <c r="I429" s="28"/>
      <c r="J429" s="623"/>
      <c r="K429" s="287"/>
      <c r="L429" s="289"/>
      <c r="M429" s="303"/>
      <c r="N429" s="77"/>
      <c r="O429" s="77"/>
      <c r="P429" s="77"/>
      <c r="Q429" s="403"/>
      <c r="R429" s="202"/>
      <c r="S429" s="77"/>
      <c r="T429" s="77"/>
      <c r="U429" s="275">
        <f t="shared" si="147"/>
        <v>0</v>
      </c>
      <c r="V429" s="393"/>
      <c r="W429" s="393"/>
      <c r="X429" s="31"/>
      <c r="Y429" s="275">
        <f t="shared" si="148"/>
        <v>0</v>
      </c>
      <c r="Z429" s="31"/>
      <c r="AA429" s="31"/>
      <c r="AB429" s="31"/>
      <c r="AC429" s="32">
        <f t="shared" si="150"/>
        <v>0</v>
      </c>
      <c r="AD429" s="31"/>
      <c r="AE429" s="31"/>
      <c r="AF429" s="31"/>
      <c r="AG429" s="32">
        <f t="shared" si="151"/>
        <v>0</v>
      </c>
      <c r="AH429" s="75">
        <f t="shared" si="152"/>
        <v>0</v>
      </c>
      <c r="AI429" s="33">
        <f t="shared" si="149"/>
        <v>0</v>
      </c>
      <c r="AJ429" s="34">
        <f t="shared" si="146"/>
        <v>0</v>
      </c>
      <c r="AK429" s="109"/>
      <c r="AL429" s="109"/>
      <c r="AM429" s="109"/>
      <c r="AN429" s="109"/>
      <c r="AO429" s="109"/>
      <c r="AP429" s="109"/>
      <c r="AQ429" s="109"/>
      <c r="AR429" s="109"/>
      <c r="AS429" s="109"/>
      <c r="AT429" s="109"/>
      <c r="AU429" s="109"/>
      <c r="AV429" s="109"/>
      <c r="AW429" s="109"/>
      <c r="AX429" s="109"/>
      <c r="AY429" s="109"/>
      <c r="AZ429" s="109"/>
      <c r="BA429" s="109"/>
      <c r="BB429" s="109"/>
      <c r="BC429" s="109"/>
      <c r="BD429" s="109"/>
      <c r="BE429" s="109"/>
      <c r="BF429" s="109"/>
      <c r="BG429" s="109"/>
      <c r="BH429" s="109"/>
      <c r="BI429" s="109"/>
      <c r="BJ429" s="109"/>
      <c r="BK429" s="109"/>
      <c r="BL429" s="109"/>
      <c r="BM429" s="109"/>
      <c r="BN429" s="109"/>
    </row>
    <row r="430" spans="1:66" s="110" customFormat="1" hidden="1" outlineLevel="1" x14ac:dyDescent="0.25">
      <c r="A430" s="26">
        <v>31</v>
      </c>
      <c r="B430" s="26"/>
      <c r="C430" s="83"/>
      <c r="D430" s="81"/>
      <c r="E430" s="219"/>
      <c r="F430" s="155"/>
      <c r="G430" s="52"/>
      <c r="H430" s="29"/>
      <c r="I430" s="28"/>
      <c r="J430" s="623"/>
      <c r="K430" s="287"/>
      <c r="L430" s="289"/>
      <c r="M430" s="303"/>
      <c r="N430" s="77"/>
      <c r="O430" s="77"/>
      <c r="P430" s="77"/>
      <c r="Q430" s="403"/>
      <c r="R430" s="202"/>
      <c r="S430" s="77"/>
      <c r="T430" s="77"/>
      <c r="U430" s="275">
        <f t="shared" si="147"/>
        <v>0</v>
      </c>
      <c r="V430" s="393"/>
      <c r="W430" s="393"/>
      <c r="X430" s="31"/>
      <c r="Y430" s="275">
        <f t="shared" si="148"/>
        <v>0</v>
      </c>
      <c r="Z430" s="31"/>
      <c r="AA430" s="31"/>
      <c r="AB430" s="31"/>
      <c r="AC430" s="32">
        <f t="shared" si="150"/>
        <v>0</v>
      </c>
      <c r="AD430" s="31"/>
      <c r="AE430" s="31"/>
      <c r="AF430" s="31"/>
      <c r="AG430" s="32">
        <f t="shared" si="151"/>
        <v>0</v>
      </c>
      <c r="AH430" s="75">
        <f t="shared" si="152"/>
        <v>0</v>
      </c>
      <c r="AI430" s="33">
        <f t="shared" si="149"/>
        <v>0</v>
      </c>
      <c r="AJ430" s="34">
        <f t="shared" ref="AJ430:AJ461" si="153">IF(ISERROR(AH430/$AH$784),"-",AH430/$AH$784)</f>
        <v>0</v>
      </c>
      <c r="AK430" s="109"/>
      <c r="AL430" s="109"/>
      <c r="AM430" s="109"/>
      <c r="AN430" s="109"/>
      <c r="AO430" s="109"/>
      <c r="AP430" s="109"/>
      <c r="AQ430" s="109"/>
      <c r="AR430" s="109"/>
      <c r="AS430" s="109"/>
      <c r="AT430" s="109"/>
      <c r="AU430" s="109"/>
      <c r="AV430" s="109"/>
      <c r="AW430" s="109"/>
      <c r="AX430" s="109"/>
      <c r="AY430" s="109"/>
      <c r="AZ430" s="109"/>
      <c r="BA430" s="109"/>
      <c r="BB430" s="109"/>
      <c r="BC430" s="109"/>
      <c r="BD430" s="109"/>
      <c r="BE430" s="109"/>
      <c r="BF430" s="109"/>
      <c r="BG430" s="109"/>
      <c r="BH430" s="109"/>
      <c r="BI430" s="109"/>
      <c r="BJ430" s="109"/>
      <c r="BK430" s="109"/>
      <c r="BL430" s="109"/>
      <c r="BM430" s="109"/>
      <c r="BN430" s="109"/>
    </row>
    <row r="431" spans="1:66" s="110" customFormat="1" hidden="1" outlineLevel="1" x14ac:dyDescent="0.25">
      <c r="A431" s="26">
        <v>32</v>
      </c>
      <c r="B431" s="26"/>
      <c r="C431" s="83"/>
      <c r="D431" s="81"/>
      <c r="E431" s="219"/>
      <c r="F431" s="155"/>
      <c r="G431" s="52"/>
      <c r="H431" s="29"/>
      <c r="I431" s="28"/>
      <c r="J431" s="623"/>
      <c r="K431" s="287"/>
      <c r="L431" s="289"/>
      <c r="M431" s="303"/>
      <c r="N431" s="77"/>
      <c r="O431" s="77"/>
      <c r="P431" s="77"/>
      <c r="Q431" s="403"/>
      <c r="R431" s="202"/>
      <c r="S431" s="77"/>
      <c r="T431" s="77"/>
      <c r="U431" s="275">
        <f t="shared" si="147"/>
        <v>0</v>
      </c>
      <c r="V431" s="393"/>
      <c r="W431" s="393"/>
      <c r="X431" s="31"/>
      <c r="Y431" s="275">
        <f t="shared" si="148"/>
        <v>0</v>
      </c>
      <c r="Z431" s="31"/>
      <c r="AA431" s="31"/>
      <c r="AB431" s="31"/>
      <c r="AC431" s="32">
        <f t="shared" si="150"/>
        <v>0</v>
      </c>
      <c r="AD431" s="31"/>
      <c r="AE431" s="31"/>
      <c r="AF431" s="31"/>
      <c r="AG431" s="32">
        <f t="shared" si="151"/>
        <v>0</v>
      </c>
      <c r="AH431" s="75">
        <f t="shared" si="152"/>
        <v>0</v>
      </c>
      <c r="AI431" s="33">
        <f t="shared" si="149"/>
        <v>0</v>
      </c>
      <c r="AJ431" s="34">
        <f t="shared" si="153"/>
        <v>0</v>
      </c>
      <c r="AK431" s="109"/>
      <c r="AL431" s="109"/>
      <c r="AM431" s="109"/>
      <c r="AN431" s="109"/>
      <c r="AO431" s="109"/>
      <c r="AP431" s="109"/>
      <c r="AQ431" s="109"/>
      <c r="AR431" s="109"/>
      <c r="AS431" s="109"/>
      <c r="AT431" s="109"/>
      <c r="AU431" s="109"/>
      <c r="AV431" s="109"/>
      <c r="AW431" s="109"/>
      <c r="AX431" s="109"/>
      <c r="AY431" s="109"/>
      <c r="AZ431" s="109"/>
      <c r="BA431" s="109"/>
      <c r="BB431" s="109"/>
      <c r="BC431" s="109"/>
      <c r="BD431" s="109"/>
      <c r="BE431" s="109"/>
      <c r="BF431" s="109"/>
      <c r="BG431" s="109"/>
      <c r="BH431" s="109"/>
      <c r="BI431" s="109"/>
      <c r="BJ431" s="109"/>
      <c r="BK431" s="109"/>
      <c r="BL431" s="109"/>
      <c r="BM431" s="109"/>
      <c r="BN431" s="109"/>
    </row>
    <row r="432" spans="1:66" s="110" customFormat="1" hidden="1" outlineLevel="1" x14ac:dyDescent="0.25">
      <c r="A432" s="26">
        <v>33</v>
      </c>
      <c r="B432" s="26"/>
      <c r="C432" s="83"/>
      <c r="D432" s="81"/>
      <c r="E432" s="219"/>
      <c r="F432" s="155"/>
      <c r="G432" s="52"/>
      <c r="H432" s="29"/>
      <c r="I432" s="28"/>
      <c r="J432" s="623"/>
      <c r="K432" s="287"/>
      <c r="L432" s="289"/>
      <c r="M432" s="303"/>
      <c r="N432" s="77"/>
      <c r="O432" s="77"/>
      <c r="P432" s="77"/>
      <c r="Q432" s="403"/>
      <c r="R432" s="202"/>
      <c r="S432" s="77"/>
      <c r="T432" s="77"/>
      <c r="U432" s="275">
        <f t="shared" si="147"/>
        <v>0</v>
      </c>
      <c r="V432" s="393"/>
      <c r="W432" s="393"/>
      <c r="X432" s="31"/>
      <c r="Y432" s="275">
        <f t="shared" si="148"/>
        <v>0</v>
      </c>
      <c r="Z432" s="31"/>
      <c r="AA432" s="287"/>
      <c r="AB432" s="31"/>
      <c r="AC432" s="32">
        <f t="shared" ref="AC432:AC469" si="154">SUM(Z432:AB432)</f>
        <v>0</v>
      </c>
      <c r="AD432" s="31"/>
      <c r="AE432" s="31"/>
      <c r="AF432" s="31"/>
      <c r="AG432" s="32">
        <f t="shared" ref="AG432:AG469" si="155">SUM(AD432:AF432)</f>
        <v>0</v>
      </c>
      <c r="AH432" s="75">
        <f t="shared" ref="AH432:AH469" si="156">+U432+Y432+AC432+AG432</f>
        <v>0</v>
      </c>
      <c r="AI432" s="33">
        <f t="shared" si="149"/>
        <v>0</v>
      </c>
      <c r="AJ432" s="34">
        <f t="shared" si="153"/>
        <v>0</v>
      </c>
      <c r="AK432" s="109"/>
      <c r="AL432" s="109"/>
      <c r="AM432" s="109"/>
      <c r="AN432" s="109"/>
      <c r="AO432" s="109"/>
      <c r="AP432" s="109"/>
      <c r="AQ432" s="109"/>
      <c r="AR432" s="109"/>
      <c r="AS432" s="109"/>
      <c r="AT432" s="109"/>
      <c r="AU432" s="109"/>
      <c r="AV432" s="109"/>
      <c r="AW432" s="109"/>
      <c r="AX432" s="109"/>
      <c r="AY432" s="109"/>
      <c r="AZ432" s="109"/>
      <c r="BA432" s="109"/>
      <c r="BB432" s="109"/>
      <c r="BC432" s="109"/>
      <c r="BD432" s="109"/>
      <c r="BE432" s="109"/>
      <c r="BF432" s="109"/>
      <c r="BG432" s="109"/>
      <c r="BH432" s="109"/>
      <c r="BI432" s="109"/>
      <c r="BJ432" s="109"/>
      <c r="BK432" s="109"/>
      <c r="BL432" s="109"/>
      <c r="BM432" s="109"/>
      <c r="BN432" s="109"/>
    </row>
    <row r="433" spans="1:66" s="110" customFormat="1" hidden="1" outlineLevel="1" x14ac:dyDescent="0.25">
      <c r="A433" s="26">
        <v>34</v>
      </c>
      <c r="B433" s="26"/>
      <c r="C433" s="83"/>
      <c r="D433" s="81"/>
      <c r="E433" s="219"/>
      <c r="F433" s="155"/>
      <c r="G433" s="52"/>
      <c r="H433" s="29"/>
      <c r="I433" s="28"/>
      <c r="J433" s="623"/>
      <c r="K433" s="287"/>
      <c r="L433" s="289"/>
      <c r="M433" s="303"/>
      <c r="N433" s="77"/>
      <c r="O433" s="77"/>
      <c r="P433" s="77"/>
      <c r="Q433" s="403"/>
      <c r="R433" s="202"/>
      <c r="S433" s="77"/>
      <c r="T433" s="77"/>
      <c r="U433" s="275">
        <f t="shared" si="147"/>
        <v>0</v>
      </c>
      <c r="V433" s="393"/>
      <c r="W433" s="393"/>
      <c r="X433" s="31"/>
      <c r="Y433" s="275">
        <f t="shared" si="148"/>
        <v>0</v>
      </c>
      <c r="Z433" s="31"/>
      <c r="AA433" s="287"/>
      <c r="AB433" s="31"/>
      <c r="AC433" s="32">
        <f t="shared" si="154"/>
        <v>0</v>
      </c>
      <c r="AD433" s="31"/>
      <c r="AE433" s="31"/>
      <c r="AF433" s="31"/>
      <c r="AG433" s="32">
        <f t="shared" si="155"/>
        <v>0</v>
      </c>
      <c r="AH433" s="75">
        <f t="shared" si="156"/>
        <v>0</v>
      </c>
      <c r="AI433" s="33">
        <f t="shared" si="149"/>
        <v>0</v>
      </c>
      <c r="AJ433" s="34">
        <f t="shared" si="153"/>
        <v>0</v>
      </c>
      <c r="AK433" s="109"/>
      <c r="AL433" s="109"/>
      <c r="AM433" s="109"/>
      <c r="AN433" s="109"/>
      <c r="AO433" s="109"/>
      <c r="AP433" s="109"/>
      <c r="AQ433" s="109"/>
      <c r="AR433" s="109"/>
      <c r="AS433" s="109"/>
      <c r="AT433" s="109"/>
      <c r="AU433" s="109"/>
      <c r="AV433" s="109"/>
      <c r="AW433" s="109"/>
      <c r="AX433" s="109"/>
      <c r="AY433" s="109"/>
      <c r="AZ433" s="109"/>
      <c r="BA433" s="109"/>
      <c r="BB433" s="109"/>
      <c r="BC433" s="109"/>
      <c r="BD433" s="109"/>
      <c r="BE433" s="109"/>
      <c r="BF433" s="109"/>
      <c r="BG433" s="109"/>
      <c r="BH433" s="109"/>
      <c r="BI433" s="109"/>
      <c r="BJ433" s="109"/>
      <c r="BK433" s="109"/>
      <c r="BL433" s="109"/>
      <c r="BM433" s="109"/>
      <c r="BN433" s="109"/>
    </row>
    <row r="434" spans="1:66" s="110" customFormat="1" hidden="1" outlineLevel="1" x14ac:dyDescent="0.25">
      <c r="A434" s="26">
        <v>35</v>
      </c>
      <c r="B434" s="26"/>
      <c r="C434" s="83"/>
      <c r="D434" s="81"/>
      <c r="E434" s="219"/>
      <c r="F434" s="155"/>
      <c r="G434" s="52"/>
      <c r="H434" s="29"/>
      <c r="I434" s="28"/>
      <c r="J434" s="623"/>
      <c r="K434" s="287"/>
      <c r="L434" s="289"/>
      <c r="M434" s="303"/>
      <c r="N434" s="77"/>
      <c r="O434" s="77"/>
      <c r="P434" s="77"/>
      <c r="Q434" s="403"/>
      <c r="R434" s="202"/>
      <c r="S434" s="77"/>
      <c r="T434" s="77"/>
      <c r="U434" s="275">
        <f t="shared" si="147"/>
        <v>0</v>
      </c>
      <c r="V434" s="287"/>
      <c r="W434" s="290"/>
      <c r="X434" s="31"/>
      <c r="Y434" s="275">
        <f t="shared" si="148"/>
        <v>0</v>
      </c>
      <c r="Z434" s="31"/>
      <c r="AA434" s="287"/>
      <c r="AB434" s="31"/>
      <c r="AC434" s="32">
        <f t="shared" si="154"/>
        <v>0</v>
      </c>
      <c r="AD434" s="31"/>
      <c r="AE434" s="31"/>
      <c r="AF434" s="31"/>
      <c r="AG434" s="32">
        <f t="shared" si="155"/>
        <v>0</v>
      </c>
      <c r="AH434" s="75">
        <f t="shared" si="156"/>
        <v>0</v>
      </c>
      <c r="AI434" s="33">
        <f t="shared" si="149"/>
        <v>0</v>
      </c>
      <c r="AJ434" s="34">
        <f t="shared" si="153"/>
        <v>0</v>
      </c>
      <c r="AK434" s="109"/>
      <c r="AL434" s="109"/>
      <c r="AM434" s="109"/>
      <c r="AN434" s="109"/>
      <c r="AO434" s="109"/>
      <c r="AP434" s="109"/>
      <c r="AQ434" s="109"/>
      <c r="AR434" s="109"/>
      <c r="AS434" s="109"/>
      <c r="AT434" s="109"/>
      <c r="AU434" s="109"/>
      <c r="AV434" s="109"/>
      <c r="AW434" s="109"/>
      <c r="AX434" s="109"/>
      <c r="AY434" s="109"/>
      <c r="AZ434" s="109"/>
      <c r="BA434" s="109"/>
      <c r="BB434" s="109"/>
      <c r="BC434" s="109"/>
      <c r="BD434" s="109"/>
      <c r="BE434" s="109"/>
      <c r="BF434" s="109"/>
      <c r="BG434" s="109"/>
      <c r="BH434" s="109"/>
      <c r="BI434" s="109"/>
      <c r="BJ434" s="109"/>
      <c r="BK434" s="109"/>
      <c r="BL434" s="109"/>
      <c r="BM434" s="109"/>
      <c r="BN434" s="109"/>
    </row>
    <row r="435" spans="1:66" s="110" customFormat="1" hidden="1" outlineLevel="1" x14ac:dyDescent="0.25">
      <c r="A435" s="26">
        <v>36</v>
      </c>
      <c r="B435" s="26"/>
      <c r="C435" s="83"/>
      <c r="D435" s="81"/>
      <c r="E435" s="219"/>
      <c r="F435" s="155"/>
      <c r="G435" s="52"/>
      <c r="H435" s="29"/>
      <c r="I435" s="28"/>
      <c r="J435" s="623"/>
      <c r="K435" s="287"/>
      <c r="L435" s="289"/>
      <c r="M435" s="303"/>
      <c r="N435" s="77"/>
      <c r="O435" s="77"/>
      <c r="P435" s="77"/>
      <c r="Q435" s="403"/>
      <c r="R435" s="202"/>
      <c r="S435" s="77"/>
      <c r="T435" s="77"/>
      <c r="U435" s="275">
        <f t="shared" si="147"/>
        <v>0</v>
      </c>
      <c r="V435" s="287"/>
      <c r="W435" s="290"/>
      <c r="X435" s="31"/>
      <c r="Y435" s="275">
        <f t="shared" si="148"/>
        <v>0</v>
      </c>
      <c r="Z435" s="31"/>
      <c r="AA435" s="287"/>
      <c r="AB435" s="31"/>
      <c r="AC435" s="32">
        <f t="shared" si="154"/>
        <v>0</v>
      </c>
      <c r="AD435" s="31"/>
      <c r="AE435" s="31"/>
      <c r="AF435" s="31"/>
      <c r="AG435" s="32">
        <f t="shared" si="155"/>
        <v>0</v>
      </c>
      <c r="AH435" s="75">
        <f t="shared" si="156"/>
        <v>0</v>
      </c>
      <c r="AI435" s="33">
        <f t="shared" si="149"/>
        <v>0</v>
      </c>
      <c r="AJ435" s="34">
        <f t="shared" si="153"/>
        <v>0</v>
      </c>
      <c r="AK435" s="109"/>
      <c r="AL435" s="109"/>
      <c r="AM435" s="109"/>
      <c r="AN435" s="109"/>
      <c r="AO435" s="109"/>
      <c r="AP435" s="109"/>
      <c r="AQ435" s="109"/>
      <c r="AR435" s="109"/>
      <c r="AS435" s="109"/>
      <c r="AT435" s="109"/>
      <c r="AU435" s="109"/>
      <c r="AV435" s="109"/>
      <c r="AW435" s="109"/>
      <c r="AX435" s="109"/>
      <c r="AY435" s="109"/>
      <c r="AZ435" s="109"/>
      <c r="BA435" s="109"/>
      <c r="BB435" s="109"/>
      <c r="BC435" s="109"/>
      <c r="BD435" s="109"/>
      <c r="BE435" s="109"/>
      <c r="BF435" s="109"/>
      <c r="BG435" s="109"/>
      <c r="BH435" s="109"/>
      <c r="BI435" s="109"/>
      <c r="BJ435" s="109"/>
      <c r="BK435" s="109"/>
      <c r="BL435" s="109"/>
      <c r="BM435" s="109"/>
      <c r="BN435" s="109"/>
    </row>
    <row r="436" spans="1:66" s="110" customFormat="1" hidden="1" outlineLevel="1" x14ac:dyDescent="0.25">
      <c r="A436" s="26">
        <v>37</v>
      </c>
      <c r="B436" s="26"/>
      <c r="C436" s="83"/>
      <c r="D436" s="81"/>
      <c r="E436" s="219"/>
      <c r="F436" s="155"/>
      <c r="G436" s="52"/>
      <c r="H436" s="29"/>
      <c r="I436" s="28"/>
      <c r="J436" s="623"/>
      <c r="K436" s="287"/>
      <c r="L436" s="289"/>
      <c r="M436" s="303"/>
      <c r="N436" s="77"/>
      <c r="O436" s="77"/>
      <c r="P436" s="77"/>
      <c r="Q436" s="403"/>
      <c r="R436" s="202"/>
      <c r="S436" s="77"/>
      <c r="T436" s="77"/>
      <c r="U436" s="275">
        <f t="shared" si="147"/>
        <v>0</v>
      </c>
      <c r="V436" s="287"/>
      <c r="W436" s="290"/>
      <c r="X436" s="31"/>
      <c r="Y436" s="275">
        <f t="shared" si="148"/>
        <v>0</v>
      </c>
      <c r="Z436" s="31"/>
      <c r="AA436" s="287"/>
      <c r="AB436" s="31"/>
      <c r="AC436" s="32">
        <f t="shared" si="154"/>
        <v>0</v>
      </c>
      <c r="AD436" s="31"/>
      <c r="AE436" s="31"/>
      <c r="AF436" s="31"/>
      <c r="AG436" s="32">
        <f t="shared" si="155"/>
        <v>0</v>
      </c>
      <c r="AH436" s="75">
        <f t="shared" si="156"/>
        <v>0</v>
      </c>
      <c r="AI436" s="33">
        <f t="shared" si="149"/>
        <v>0</v>
      </c>
      <c r="AJ436" s="34">
        <f t="shared" si="153"/>
        <v>0</v>
      </c>
      <c r="AK436" s="109"/>
      <c r="AL436" s="109"/>
      <c r="AM436" s="109"/>
      <c r="AN436" s="109"/>
      <c r="AO436" s="109"/>
      <c r="AP436" s="109"/>
      <c r="AQ436" s="109"/>
      <c r="AR436" s="109"/>
      <c r="AS436" s="109"/>
      <c r="AT436" s="109"/>
      <c r="AU436" s="109"/>
      <c r="AV436" s="109"/>
      <c r="AW436" s="109"/>
      <c r="AX436" s="109"/>
      <c r="AY436" s="109"/>
      <c r="AZ436" s="109"/>
      <c r="BA436" s="109"/>
      <c r="BB436" s="109"/>
      <c r="BC436" s="109"/>
      <c r="BD436" s="109"/>
      <c r="BE436" s="109"/>
      <c r="BF436" s="109"/>
      <c r="BG436" s="109"/>
      <c r="BH436" s="109"/>
      <c r="BI436" s="109"/>
      <c r="BJ436" s="109"/>
      <c r="BK436" s="109"/>
      <c r="BL436" s="109"/>
      <c r="BM436" s="109"/>
      <c r="BN436" s="109"/>
    </row>
    <row r="437" spans="1:66" s="110" customFormat="1" hidden="1" outlineLevel="1" x14ac:dyDescent="0.25">
      <c r="A437" s="26">
        <v>38</v>
      </c>
      <c r="B437" s="26"/>
      <c r="C437" s="83"/>
      <c r="D437" s="81"/>
      <c r="E437" s="219"/>
      <c r="F437" s="155"/>
      <c r="G437" s="52"/>
      <c r="H437" s="29"/>
      <c r="I437" s="28"/>
      <c r="J437" s="623"/>
      <c r="K437" s="287"/>
      <c r="L437" s="289"/>
      <c r="M437" s="303"/>
      <c r="N437" s="77"/>
      <c r="O437" s="77"/>
      <c r="P437" s="77"/>
      <c r="Q437" s="403"/>
      <c r="R437" s="202"/>
      <c r="S437" s="77"/>
      <c r="T437" s="77"/>
      <c r="U437" s="275">
        <f t="shared" si="147"/>
        <v>0</v>
      </c>
      <c r="V437" s="287"/>
      <c r="W437" s="290"/>
      <c r="X437" s="31"/>
      <c r="Y437" s="275">
        <f t="shared" si="148"/>
        <v>0</v>
      </c>
      <c r="Z437" s="31"/>
      <c r="AA437" s="287"/>
      <c r="AB437" s="31"/>
      <c r="AC437" s="32">
        <f t="shared" si="154"/>
        <v>0</v>
      </c>
      <c r="AD437" s="31"/>
      <c r="AE437" s="31"/>
      <c r="AF437" s="31"/>
      <c r="AG437" s="32">
        <f t="shared" si="155"/>
        <v>0</v>
      </c>
      <c r="AH437" s="75">
        <f t="shared" si="156"/>
        <v>0</v>
      </c>
      <c r="AI437" s="33">
        <f t="shared" si="149"/>
        <v>0</v>
      </c>
      <c r="AJ437" s="34">
        <f t="shared" si="153"/>
        <v>0</v>
      </c>
      <c r="AK437" s="109"/>
      <c r="AL437" s="109"/>
      <c r="AM437" s="109"/>
      <c r="AN437" s="109"/>
      <c r="AO437" s="109"/>
      <c r="AP437" s="109"/>
      <c r="AQ437" s="109"/>
      <c r="AR437" s="109"/>
      <c r="AS437" s="109"/>
      <c r="AT437" s="109"/>
      <c r="AU437" s="109"/>
      <c r="AV437" s="109"/>
      <c r="AW437" s="109"/>
      <c r="AX437" s="109"/>
      <c r="AY437" s="109"/>
      <c r="AZ437" s="109"/>
      <c r="BA437" s="109"/>
      <c r="BB437" s="109"/>
      <c r="BC437" s="109"/>
      <c r="BD437" s="109"/>
      <c r="BE437" s="109"/>
      <c r="BF437" s="109"/>
      <c r="BG437" s="109"/>
      <c r="BH437" s="109"/>
      <c r="BI437" s="109"/>
      <c r="BJ437" s="109"/>
      <c r="BK437" s="109"/>
      <c r="BL437" s="109"/>
      <c r="BM437" s="109"/>
      <c r="BN437" s="109"/>
    </row>
    <row r="438" spans="1:66" s="110" customFormat="1" hidden="1" outlineLevel="1" x14ac:dyDescent="0.25">
      <c r="A438" s="26">
        <v>39</v>
      </c>
      <c r="B438" s="26"/>
      <c r="C438" s="83"/>
      <c r="D438" s="81"/>
      <c r="E438" s="219"/>
      <c r="F438" s="155"/>
      <c r="G438" s="52"/>
      <c r="H438" s="29"/>
      <c r="I438" s="28"/>
      <c r="J438" s="623"/>
      <c r="K438" s="287"/>
      <c r="L438" s="289"/>
      <c r="M438" s="303"/>
      <c r="N438" s="77"/>
      <c r="O438" s="77"/>
      <c r="P438" s="77"/>
      <c r="Q438" s="403"/>
      <c r="R438" s="202"/>
      <c r="S438" s="77"/>
      <c r="T438" s="77"/>
      <c r="U438" s="275">
        <f t="shared" si="147"/>
        <v>0</v>
      </c>
      <c r="V438" s="287"/>
      <c r="W438" s="290"/>
      <c r="X438" s="31"/>
      <c r="Y438" s="275">
        <f t="shared" si="148"/>
        <v>0</v>
      </c>
      <c r="Z438" s="31"/>
      <c r="AA438" s="287"/>
      <c r="AB438" s="31"/>
      <c r="AC438" s="32">
        <f t="shared" si="154"/>
        <v>0</v>
      </c>
      <c r="AD438" s="31"/>
      <c r="AE438" s="31"/>
      <c r="AF438" s="31"/>
      <c r="AG438" s="32">
        <f t="shared" si="155"/>
        <v>0</v>
      </c>
      <c r="AH438" s="75">
        <f t="shared" si="156"/>
        <v>0</v>
      </c>
      <c r="AI438" s="33">
        <f t="shared" si="149"/>
        <v>0</v>
      </c>
      <c r="AJ438" s="34">
        <f t="shared" si="153"/>
        <v>0</v>
      </c>
      <c r="AK438" s="109"/>
      <c r="AL438" s="109"/>
      <c r="AM438" s="109"/>
      <c r="AN438" s="109"/>
      <c r="AO438" s="109"/>
      <c r="AP438" s="109"/>
      <c r="AQ438" s="109"/>
      <c r="AR438" s="109"/>
      <c r="AS438" s="109"/>
      <c r="AT438" s="109"/>
      <c r="AU438" s="109"/>
      <c r="AV438" s="109"/>
      <c r="AW438" s="109"/>
      <c r="AX438" s="109"/>
      <c r="AY438" s="109"/>
      <c r="AZ438" s="109"/>
      <c r="BA438" s="109"/>
      <c r="BB438" s="109"/>
      <c r="BC438" s="109"/>
      <c r="BD438" s="109"/>
      <c r="BE438" s="109"/>
      <c r="BF438" s="109"/>
      <c r="BG438" s="109"/>
      <c r="BH438" s="109"/>
      <c r="BI438" s="109"/>
      <c r="BJ438" s="109"/>
      <c r="BK438" s="109"/>
      <c r="BL438" s="109"/>
      <c r="BM438" s="109"/>
      <c r="BN438" s="109"/>
    </row>
    <row r="439" spans="1:66" s="110" customFormat="1" hidden="1" outlineLevel="1" x14ac:dyDescent="0.25">
      <c r="A439" s="26">
        <v>40</v>
      </c>
      <c r="B439" s="26"/>
      <c r="C439" s="83"/>
      <c r="D439" s="81"/>
      <c r="E439" s="219"/>
      <c r="F439" s="155"/>
      <c r="G439" s="52"/>
      <c r="H439" s="29"/>
      <c r="I439" s="28"/>
      <c r="J439" s="623"/>
      <c r="K439" s="287"/>
      <c r="L439" s="289"/>
      <c r="M439" s="303"/>
      <c r="N439" s="77"/>
      <c r="O439" s="77"/>
      <c r="P439" s="77"/>
      <c r="Q439" s="403"/>
      <c r="R439" s="202"/>
      <c r="S439" s="77"/>
      <c r="T439" s="77"/>
      <c r="U439" s="275">
        <f t="shared" si="147"/>
        <v>0</v>
      </c>
      <c r="V439" s="287"/>
      <c r="W439" s="290"/>
      <c r="X439" s="31"/>
      <c r="Y439" s="275">
        <f t="shared" si="148"/>
        <v>0</v>
      </c>
      <c r="Z439" s="31"/>
      <c r="AA439" s="287"/>
      <c r="AB439" s="31"/>
      <c r="AC439" s="32">
        <f t="shared" si="154"/>
        <v>0</v>
      </c>
      <c r="AD439" s="31"/>
      <c r="AE439" s="31"/>
      <c r="AF439" s="31"/>
      <c r="AG439" s="32">
        <f t="shared" si="155"/>
        <v>0</v>
      </c>
      <c r="AH439" s="75">
        <f t="shared" si="156"/>
        <v>0</v>
      </c>
      <c r="AI439" s="33">
        <f t="shared" si="149"/>
        <v>0</v>
      </c>
      <c r="AJ439" s="34">
        <f t="shared" si="153"/>
        <v>0</v>
      </c>
      <c r="AK439" s="109"/>
      <c r="AL439" s="109"/>
      <c r="AM439" s="109"/>
      <c r="AN439" s="109"/>
      <c r="AO439" s="109"/>
      <c r="AP439" s="109"/>
      <c r="AQ439" s="109"/>
      <c r="AR439" s="109"/>
      <c r="AS439" s="109"/>
      <c r="AT439" s="109"/>
      <c r="AU439" s="109"/>
      <c r="AV439" s="109"/>
      <c r="AW439" s="109"/>
      <c r="AX439" s="109"/>
      <c r="AY439" s="109"/>
      <c r="AZ439" s="109"/>
      <c r="BA439" s="109"/>
      <c r="BB439" s="109"/>
      <c r="BC439" s="109"/>
      <c r="BD439" s="109"/>
      <c r="BE439" s="109"/>
      <c r="BF439" s="109"/>
      <c r="BG439" s="109"/>
      <c r="BH439" s="109"/>
      <c r="BI439" s="109"/>
      <c r="BJ439" s="109"/>
      <c r="BK439" s="109"/>
      <c r="BL439" s="109"/>
      <c r="BM439" s="109"/>
      <c r="BN439" s="109"/>
    </row>
    <row r="440" spans="1:66" s="110" customFormat="1" hidden="1" outlineLevel="1" x14ac:dyDescent="0.25">
      <c r="A440" s="26">
        <v>41</v>
      </c>
      <c r="B440" s="26"/>
      <c r="C440" s="83"/>
      <c r="D440" s="81"/>
      <c r="E440" s="219"/>
      <c r="F440" s="155"/>
      <c r="G440" s="52"/>
      <c r="H440" s="29"/>
      <c r="I440" s="28"/>
      <c r="J440" s="623"/>
      <c r="K440" s="287"/>
      <c r="L440" s="289"/>
      <c r="M440" s="303"/>
      <c r="N440" s="77"/>
      <c r="O440" s="77"/>
      <c r="P440" s="77"/>
      <c r="Q440" s="403"/>
      <c r="R440" s="202"/>
      <c r="S440" s="77"/>
      <c r="T440" s="77"/>
      <c r="U440" s="275">
        <f t="shared" si="147"/>
        <v>0</v>
      </c>
      <c r="V440" s="287"/>
      <c r="W440" s="290"/>
      <c r="X440" s="31"/>
      <c r="Y440" s="275">
        <f t="shared" si="148"/>
        <v>0</v>
      </c>
      <c r="Z440" s="31"/>
      <c r="AA440" s="287"/>
      <c r="AB440" s="31"/>
      <c r="AC440" s="32">
        <f t="shared" si="154"/>
        <v>0</v>
      </c>
      <c r="AD440" s="31"/>
      <c r="AE440" s="31"/>
      <c r="AF440" s="31"/>
      <c r="AG440" s="32">
        <f t="shared" si="155"/>
        <v>0</v>
      </c>
      <c r="AH440" s="75">
        <f t="shared" si="156"/>
        <v>0</v>
      </c>
      <c r="AI440" s="33">
        <f t="shared" si="149"/>
        <v>0</v>
      </c>
      <c r="AJ440" s="34">
        <f t="shared" si="153"/>
        <v>0</v>
      </c>
      <c r="AK440" s="109"/>
      <c r="AL440" s="109"/>
      <c r="AM440" s="109"/>
      <c r="AN440" s="109"/>
      <c r="AO440" s="109"/>
      <c r="AP440" s="109"/>
      <c r="AQ440" s="109"/>
      <c r="AR440" s="109"/>
      <c r="AS440" s="109"/>
      <c r="AT440" s="109"/>
      <c r="AU440" s="109"/>
      <c r="AV440" s="109"/>
      <c r="AW440" s="109"/>
      <c r="AX440" s="109"/>
      <c r="AY440" s="109"/>
      <c r="AZ440" s="109"/>
      <c r="BA440" s="109"/>
      <c r="BB440" s="109"/>
      <c r="BC440" s="109"/>
      <c r="BD440" s="109"/>
      <c r="BE440" s="109"/>
      <c r="BF440" s="109"/>
      <c r="BG440" s="109"/>
      <c r="BH440" s="109"/>
      <c r="BI440" s="109"/>
      <c r="BJ440" s="109"/>
      <c r="BK440" s="109"/>
      <c r="BL440" s="109"/>
      <c r="BM440" s="109"/>
      <c r="BN440" s="109"/>
    </row>
    <row r="441" spans="1:66" s="110" customFormat="1" hidden="1" outlineLevel="1" x14ac:dyDescent="0.25">
      <c r="A441" s="26">
        <v>42</v>
      </c>
      <c r="B441" s="26"/>
      <c r="C441" s="83"/>
      <c r="D441" s="81"/>
      <c r="E441" s="219"/>
      <c r="F441" s="155"/>
      <c r="G441" s="52"/>
      <c r="H441" s="29"/>
      <c r="I441" s="28"/>
      <c r="J441" s="623"/>
      <c r="K441" s="287"/>
      <c r="L441" s="289"/>
      <c r="M441" s="303"/>
      <c r="N441" s="77"/>
      <c r="O441" s="77"/>
      <c r="P441" s="77"/>
      <c r="Q441" s="403"/>
      <c r="R441" s="202"/>
      <c r="S441" s="77"/>
      <c r="T441" s="77"/>
      <c r="U441" s="275">
        <f t="shared" si="147"/>
        <v>0</v>
      </c>
      <c r="V441" s="287"/>
      <c r="W441" s="290"/>
      <c r="X441" s="31"/>
      <c r="Y441" s="275">
        <f t="shared" si="148"/>
        <v>0</v>
      </c>
      <c r="Z441" s="31"/>
      <c r="AA441" s="287"/>
      <c r="AB441" s="31"/>
      <c r="AC441" s="32">
        <f t="shared" si="154"/>
        <v>0</v>
      </c>
      <c r="AD441" s="31"/>
      <c r="AE441" s="31"/>
      <c r="AF441" s="31"/>
      <c r="AG441" s="32">
        <f t="shared" si="155"/>
        <v>0</v>
      </c>
      <c r="AH441" s="75">
        <f t="shared" si="156"/>
        <v>0</v>
      </c>
      <c r="AI441" s="33">
        <f t="shared" si="149"/>
        <v>0</v>
      </c>
      <c r="AJ441" s="34">
        <f t="shared" si="153"/>
        <v>0</v>
      </c>
      <c r="AK441" s="109"/>
      <c r="AL441" s="109"/>
      <c r="AM441" s="109"/>
      <c r="AN441" s="109"/>
      <c r="AO441" s="109"/>
      <c r="AP441" s="109"/>
      <c r="AQ441" s="109"/>
      <c r="AR441" s="109"/>
      <c r="AS441" s="109"/>
      <c r="AT441" s="109"/>
      <c r="AU441" s="109"/>
      <c r="AV441" s="109"/>
      <c r="AW441" s="109"/>
      <c r="AX441" s="109"/>
      <c r="AY441" s="109"/>
      <c r="AZ441" s="109"/>
      <c r="BA441" s="109"/>
      <c r="BB441" s="109"/>
      <c r="BC441" s="109"/>
      <c r="BD441" s="109"/>
      <c r="BE441" s="109"/>
      <c r="BF441" s="109"/>
      <c r="BG441" s="109"/>
      <c r="BH441" s="109"/>
      <c r="BI441" s="109"/>
      <c r="BJ441" s="109"/>
      <c r="BK441" s="109"/>
      <c r="BL441" s="109"/>
      <c r="BM441" s="109"/>
      <c r="BN441" s="109"/>
    </row>
    <row r="442" spans="1:66" s="110" customFormat="1" hidden="1" outlineLevel="1" x14ac:dyDescent="0.25">
      <c r="A442" s="26">
        <v>43</v>
      </c>
      <c r="B442" s="26"/>
      <c r="C442" s="83"/>
      <c r="D442" s="81"/>
      <c r="E442" s="219"/>
      <c r="F442" s="155"/>
      <c r="G442" s="52"/>
      <c r="H442" s="29"/>
      <c r="I442" s="28"/>
      <c r="J442" s="623"/>
      <c r="K442" s="287"/>
      <c r="L442" s="289"/>
      <c r="M442" s="303"/>
      <c r="N442" s="77"/>
      <c r="O442" s="77"/>
      <c r="P442" s="77"/>
      <c r="Q442" s="403"/>
      <c r="R442" s="202"/>
      <c r="S442" s="77"/>
      <c r="T442" s="77"/>
      <c r="U442" s="275">
        <f t="shared" si="147"/>
        <v>0</v>
      </c>
      <c r="V442" s="287"/>
      <c r="W442" s="290"/>
      <c r="X442" s="31"/>
      <c r="Y442" s="275">
        <f t="shared" si="148"/>
        <v>0</v>
      </c>
      <c r="Z442" s="31"/>
      <c r="AA442" s="287"/>
      <c r="AB442" s="31"/>
      <c r="AC442" s="32">
        <f t="shared" si="154"/>
        <v>0</v>
      </c>
      <c r="AD442" s="31"/>
      <c r="AE442" s="31"/>
      <c r="AF442" s="31"/>
      <c r="AG442" s="32">
        <f t="shared" si="155"/>
        <v>0</v>
      </c>
      <c r="AH442" s="75">
        <f t="shared" si="156"/>
        <v>0</v>
      </c>
      <c r="AI442" s="33">
        <f t="shared" si="149"/>
        <v>0</v>
      </c>
      <c r="AJ442" s="34">
        <f t="shared" si="153"/>
        <v>0</v>
      </c>
      <c r="AK442" s="109"/>
      <c r="AL442" s="109"/>
      <c r="AM442" s="109"/>
      <c r="AN442" s="109"/>
      <c r="AO442" s="109"/>
      <c r="AP442" s="109"/>
      <c r="AQ442" s="109"/>
      <c r="AR442" s="109"/>
      <c r="AS442" s="109"/>
      <c r="AT442" s="109"/>
      <c r="AU442" s="109"/>
      <c r="AV442" s="109"/>
      <c r="AW442" s="109"/>
      <c r="AX442" s="109"/>
      <c r="AY442" s="109"/>
      <c r="AZ442" s="109"/>
      <c r="BA442" s="109"/>
      <c r="BB442" s="109"/>
      <c r="BC442" s="109"/>
      <c r="BD442" s="109"/>
      <c r="BE442" s="109"/>
      <c r="BF442" s="109"/>
      <c r="BG442" s="109"/>
      <c r="BH442" s="109"/>
      <c r="BI442" s="109"/>
      <c r="BJ442" s="109"/>
      <c r="BK442" s="109"/>
      <c r="BL442" s="109"/>
      <c r="BM442" s="109"/>
      <c r="BN442" s="109"/>
    </row>
    <row r="443" spans="1:66" s="110" customFormat="1" hidden="1" outlineLevel="1" x14ac:dyDescent="0.25">
      <c r="A443" s="26">
        <v>44</v>
      </c>
      <c r="B443" s="26"/>
      <c r="C443" s="83"/>
      <c r="D443" s="81"/>
      <c r="E443" s="219"/>
      <c r="F443" s="155"/>
      <c r="G443" s="52"/>
      <c r="H443" s="29"/>
      <c r="I443" s="28"/>
      <c r="J443" s="623"/>
      <c r="K443" s="287"/>
      <c r="L443" s="289"/>
      <c r="M443" s="303"/>
      <c r="N443" s="77"/>
      <c r="O443" s="77"/>
      <c r="P443" s="77"/>
      <c r="Q443" s="403"/>
      <c r="R443" s="202"/>
      <c r="S443" s="77"/>
      <c r="T443" s="77"/>
      <c r="U443" s="275">
        <f t="shared" si="147"/>
        <v>0</v>
      </c>
      <c r="V443" s="287"/>
      <c r="W443" s="290"/>
      <c r="X443" s="31"/>
      <c r="Y443" s="275">
        <f t="shared" si="148"/>
        <v>0</v>
      </c>
      <c r="Z443" s="31"/>
      <c r="AA443" s="287"/>
      <c r="AB443" s="31"/>
      <c r="AC443" s="32">
        <f t="shared" si="154"/>
        <v>0</v>
      </c>
      <c r="AD443" s="31"/>
      <c r="AE443" s="31"/>
      <c r="AF443" s="31"/>
      <c r="AG443" s="32">
        <f t="shared" si="155"/>
        <v>0</v>
      </c>
      <c r="AH443" s="75">
        <f t="shared" si="156"/>
        <v>0</v>
      </c>
      <c r="AI443" s="33">
        <f t="shared" si="149"/>
        <v>0</v>
      </c>
      <c r="AJ443" s="34">
        <f t="shared" si="153"/>
        <v>0</v>
      </c>
      <c r="AK443" s="109"/>
      <c r="AL443" s="109"/>
      <c r="AM443" s="109"/>
      <c r="AN443" s="109"/>
      <c r="AO443" s="109"/>
      <c r="AP443" s="109"/>
      <c r="AQ443" s="109"/>
      <c r="AR443" s="109"/>
      <c r="AS443" s="109"/>
      <c r="AT443" s="109"/>
      <c r="AU443" s="109"/>
      <c r="AV443" s="109"/>
      <c r="AW443" s="109"/>
      <c r="AX443" s="109"/>
      <c r="AY443" s="109"/>
      <c r="AZ443" s="109"/>
      <c r="BA443" s="109"/>
      <c r="BB443" s="109"/>
      <c r="BC443" s="109"/>
      <c r="BD443" s="109"/>
      <c r="BE443" s="109"/>
      <c r="BF443" s="109"/>
      <c r="BG443" s="109"/>
      <c r="BH443" s="109"/>
      <c r="BI443" s="109"/>
      <c r="BJ443" s="109"/>
      <c r="BK443" s="109"/>
      <c r="BL443" s="109"/>
      <c r="BM443" s="109"/>
      <c r="BN443" s="109"/>
    </row>
    <row r="444" spans="1:66" s="110" customFormat="1" hidden="1" outlineLevel="1" x14ac:dyDescent="0.25">
      <c r="A444" s="26">
        <v>45</v>
      </c>
      <c r="B444" s="26"/>
      <c r="C444" s="83"/>
      <c r="D444" s="81"/>
      <c r="E444" s="219"/>
      <c r="F444" s="155"/>
      <c r="G444" s="52"/>
      <c r="H444" s="29"/>
      <c r="I444" s="28"/>
      <c r="J444" s="623"/>
      <c r="K444" s="287"/>
      <c r="L444" s="289"/>
      <c r="M444" s="303"/>
      <c r="N444" s="77"/>
      <c r="O444" s="77"/>
      <c r="P444" s="77"/>
      <c r="Q444" s="403"/>
      <c r="R444" s="202"/>
      <c r="S444" s="77"/>
      <c r="T444" s="77"/>
      <c r="U444" s="275">
        <f t="shared" si="147"/>
        <v>0</v>
      </c>
      <c r="V444" s="287"/>
      <c r="W444" s="290"/>
      <c r="X444" s="31"/>
      <c r="Y444" s="275">
        <f t="shared" si="148"/>
        <v>0</v>
      </c>
      <c r="Z444" s="31"/>
      <c r="AA444" s="287"/>
      <c r="AB444" s="31"/>
      <c r="AC444" s="32">
        <f t="shared" si="154"/>
        <v>0</v>
      </c>
      <c r="AD444" s="31"/>
      <c r="AE444" s="31"/>
      <c r="AF444" s="31"/>
      <c r="AG444" s="32">
        <f t="shared" si="155"/>
        <v>0</v>
      </c>
      <c r="AH444" s="75">
        <f t="shared" si="156"/>
        <v>0</v>
      </c>
      <c r="AI444" s="33">
        <f t="shared" si="149"/>
        <v>0</v>
      </c>
      <c r="AJ444" s="34">
        <f t="shared" si="153"/>
        <v>0</v>
      </c>
      <c r="AK444" s="109"/>
      <c r="AL444" s="109"/>
      <c r="AM444" s="109"/>
      <c r="AN444" s="109"/>
      <c r="AO444" s="109"/>
      <c r="AP444" s="109"/>
      <c r="AQ444" s="109"/>
      <c r="AR444" s="109"/>
      <c r="AS444" s="109"/>
      <c r="AT444" s="109"/>
      <c r="AU444" s="109"/>
      <c r="AV444" s="109"/>
      <c r="AW444" s="109"/>
      <c r="AX444" s="109"/>
      <c r="AY444" s="109"/>
      <c r="AZ444" s="109"/>
      <c r="BA444" s="109"/>
      <c r="BB444" s="109"/>
      <c r="BC444" s="109"/>
      <c r="BD444" s="109"/>
      <c r="BE444" s="109"/>
      <c r="BF444" s="109"/>
      <c r="BG444" s="109"/>
      <c r="BH444" s="109"/>
      <c r="BI444" s="109"/>
      <c r="BJ444" s="109"/>
      <c r="BK444" s="109"/>
      <c r="BL444" s="109"/>
      <c r="BM444" s="109"/>
      <c r="BN444" s="109"/>
    </row>
    <row r="445" spans="1:66" s="110" customFormat="1" hidden="1" outlineLevel="1" x14ac:dyDescent="0.25">
      <c r="A445" s="26">
        <v>46</v>
      </c>
      <c r="B445" s="26"/>
      <c r="C445" s="83"/>
      <c r="D445" s="81"/>
      <c r="E445" s="219"/>
      <c r="F445" s="155"/>
      <c r="G445" s="52"/>
      <c r="H445" s="29"/>
      <c r="I445" s="28"/>
      <c r="J445" s="623"/>
      <c r="K445" s="287"/>
      <c r="L445" s="289"/>
      <c r="M445" s="303"/>
      <c r="N445" s="77"/>
      <c r="O445" s="77"/>
      <c r="P445" s="77"/>
      <c r="Q445" s="403"/>
      <c r="R445" s="202"/>
      <c r="S445" s="77"/>
      <c r="T445" s="77"/>
      <c r="U445" s="275">
        <f t="shared" si="147"/>
        <v>0</v>
      </c>
      <c r="V445" s="287"/>
      <c r="W445" s="290"/>
      <c r="X445" s="31"/>
      <c r="Y445" s="275">
        <f t="shared" si="148"/>
        <v>0</v>
      </c>
      <c r="Z445" s="31"/>
      <c r="AA445" s="287"/>
      <c r="AB445" s="31"/>
      <c r="AC445" s="32">
        <f t="shared" si="154"/>
        <v>0</v>
      </c>
      <c r="AD445" s="31"/>
      <c r="AE445" s="31"/>
      <c r="AF445" s="31"/>
      <c r="AG445" s="32">
        <f t="shared" si="155"/>
        <v>0</v>
      </c>
      <c r="AH445" s="75">
        <f t="shared" si="156"/>
        <v>0</v>
      </c>
      <c r="AI445" s="33">
        <f t="shared" si="149"/>
        <v>0</v>
      </c>
      <c r="AJ445" s="34">
        <f t="shared" si="153"/>
        <v>0</v>
      </c>
      <c r="AK445" s="109"/>
      <c r="AL445" s="109"/>
      <c r="AM445" s="109"/>
      <c r="AN445" s="109"/>
      <c r="AO445" s="109"/>
      <c r="AP445" s="109"/>
      <c r="AQ445" s="109"/>
      <c r="AR445" s="109"/>
      <c r="AS445" s="109"/>
      <c r="AT445" s="109"/>
      <c r="AU445" s="109"/>
      <c r="AV445" s="109"/>
      <c r="AW445" s="109"/>
      <c r="AX445" s="109"/>
      <c r="AY445" s="109"/>
      <c r="AZ445" s="109"/>
      <c r="BA445" s="109"/>
      <c r="BB445" s="109"/>
      <c r="BC445" s="109"/>
      <c r="BD445" s="109"/>
      <c r="BE445" s="109"/>
      <c r="BF445" s="109"/>
      <c r="BG445" s="109"/>
      <c r="BH445" s="109"/>
      <c r="BI445" s="109"/>
      <c r="BJ445" s="109"/>
      <c r="BK445" s="109"/>
      <c r="BL445" s="109"/>
      <c r="BM445" s="109"/>
      <c r="BN445" s="109"/>
    </row>
    <row r="446" spans="1:66" s="110" customFormat="1" hidden="1" outlineLevel="1" x14ac:dyDescent="0.25">
      <c r="A446" s="26">
        <v>47</v>
      </c>
      <c r="B446" s="26"/>
      <c r="C446" s="83"/>
      <c r="D446" s="81"/>
      <c r="E446" s="219"/>
      <c r="F446" s="155"/>
      <c r="G446" s="52"/>
      <c r="H446" s="29"/>
      <c r="I446" s="28"/>
      <c r="J446" s="623"/>
      <c r="K446" s="287"/>
      <c r="L446" s="289"/>
      <c r="M446" s="303"/>
      <c r="N446" s="77"/>
      <c r="O446" s="77"/>
      <c r="P446" s="77"/>
      <c r="Q446" s="403"/>
      <c r="R446" s="202"/>
      <c r="S446" s="77"/>
      <c r="T446" s="77"/>
      <c r="U446" s="275">
        <f t="shared" si="147"/>
        <v>0</v>
      </c>
      <c r="V446" s="287"/>
      <c r="W446" s="290"/>
      <c r="X446" s="31"/>
      <c r="Y446" s="275">
        <f t="shared" si="148"/>
        <v>0</v>
      </c>
      <c r="Z446" s="31"/>
      <c r="AA446" s="287"/>
      <c r="AB446" s="31"/>
      <c r="AC446" s="32">
        <f t="shared" si="154"/>
        <v>0</v>
      </c>
      <c r="AD446" s="31"/>
      <c r="AE446" s="31"/>
      <c r="AF446" s="31"/>
      <c r="AG446" s="32">
        <f t="shared" si="155"/>
        <v>0</v>
      </c>
      <c r="AH446" s="75">
        <f t="shared" si="156"/>
        <v>0</v>
      </c>
      <c r="AI446" s="33">
        <f t="shared" si="149"/>
        <v>0</v>
      </c>
      <c r="AJ446" s="34">
        <f t="shared" si="153"/>
        <v>0</v>
      </c>
      <c r="AK446" s="109"/>
      <c r="AL446" s="109"/>
      <c r="AM446" s="109"/>
      <c r="AN446" s="109"/>
      <c r="AO446" s="109"/>
      <c r="AP446" s="109"/>
      <c r="AQ446" s="109"/>
      <c r="AR446" s="109"/>
      <c r="AS446" s="109"/>
      <c r="AT446" s="109"/>
      <c r="AU446" s="109"/>
      <c r="AV446" s="109"/>
      <c r="AW446" s="109"/>
      <c r="AX446" s="109"/>
      <c r="AY446" s="109"/>
      <c r="AZ446" s="109"/>
      <c r="BA446" s="109"/>
      <c r="BB446" s="109"/>
      <c r="BC446" s="109"/>
      <c r="BD446" s="109"/>
      <c r="BE446" s="109"/>
      <c r="BF446" s="109"/>
      <c r="BG446" s="109"/>
      <c r="BH446" s="109"/>
      <c r="BI446" s="109"/>
      <c r="BJ446" s="109"/>
      <c r="BK446" s="109"/>
      <c r="BL446" s="109"/>
      <c r="BM446" s="109"/>
      <c r="BN446" s="109"/>
    </row>
    <row r="447" spans="1:66" s="110" customFormat="1" hidden="1" outlineLevel="1" x14ac:dyDescent="0.25">
      <c r="A447" s="26">
        <v>48</v>
      </c>
      <c r="B447" s="26"/>
      <c r="C447" s="83"/>
      <c r="D447" s="81"/>
      <c r="E447" s="219"/>
      <c r="F447" s="155"/>
      <c r="G447" s="52"/>
      <c r="H447" s="29"/>
      <c r="I447" s="28"/>
      <c r="J447" s="623"/>
      <c r="K447" s="287"/>
      <c r="L447" s="289"/>
      <c r="M447" s="303"/>
      <c r="N447" s="77"/>
      <c r="O447" s="77"/>
      <c r="P447" s="77"/>
      <c r="Q447" s="403"/>
      <c r="R447" s="202"/>
      <c r="S447" s="77"/>
      <c r="T447" s="77"/>
      <c r="U447" s="275">
        <f t="shared" si="147"/>
        <v>0</v>
      </c>
      <c r="V447" s="287"/>
      <c r="W447" s="290"/>
      <c r="X447" s="31"/>
      <c r="Y447" s="275">
        <f t="shared" si="148"/>
        <v>0</v>
      </c>
      <c r="Z447" s="31"/>
      <c r="AA447" s="287"/>
      <c r="AB447" s="31"/>
      <c r="AC447" s="32">
        <f t="shared" si="154"/>
        <v>0</v>
      </c>
      <c r="AD447" s="31"/>
      <c r="AE447" s="31"/>
      <c r="AF447" s="31"/>
      <c r="AG447" s="32">
        <f t="shared" si="155"/>
        <v>0</v>
      </c>
      <c r="AH447" s="75">
        <f t="shared" si="156"/>
        <v>0</v>
      </c>
      <c r="AI447" s="33">
        <f t="shared" si="149"/>
        <v>0</v>
      </c>
      <c r="AJ447" s="34">
        <f t="shared" si="153"/>
        <v>0</v>
      </c>
      <c r="AK447" s="109"/>
      <c r="AL447" s="109"/>
      <c r="AM447" s="109"/>
      <c r="AN447" s="109"/>
      <c r="AO447" s="109"/>
      <c r="AP447" s="109"/>
      <c r="AQ447" s="109"/>
      <c r="AR447" s="109"/>
      <c r="AS447" s="109"/>
      <c r="AT447" s="109"/>
      <c r="AU447" s="109"/>
      <c r="AV447" s="109"/>
      <c r="AW447" s="109"/>
      <c r="AX447" s="109"/>
      <c r="AY447" s="109"/>
      <c r="AZ447" s="109"/>
      <c r="BA447" s="109"/>
      <c r="BB447" s="109"/>
      <c r="BC447" s="109"/>
      <c r="BD447" s="109"/>
      <c r="BE447" s="109"/>
      <c r="BF447" s="109"/>
      <c r="BG447" s="109"/>
      <c r="BH447" s="109"/>
      <c r="BI447" s="109"/>
      <c r="BJ447" s="109"/>
      <c r="BK447" s="109"/>
      <c r="BL447" s="109"/>
      <c r="BM447" s="109"/>
      <c r="BN447" s="109"/>
    </row>
    <row r="448" spans="1:66" s="110" customFormat="1" hidden="1" outlineLevel="1" x14ac:dyDescent="0.25">
      <c r="A448" s="26">
        <v>49</v>
      </c>
      <c r="B448" s="26"/>
      <c r="C448" s="83"/>
      <c r="D448" s="81"/>
      <c r="E448" s="219"/>
      <c r="F448" s="155"/>
      <c r="G448" s="52"/>
      <c r="H448" s="29"/>
      <c r="I448" s="28"/>
      <c r="J448" s="623"/>
      <c r="K448" s="287"/>
      <c r="L448" s="289"/>
      <c r="M448" s="303"/>
      <c r="N448" s="77"/>
      <c r="O448" s="77"/>
      <c r="P448" s="77"/>
      <c r="Q448" s="403"/>
      <c r="R448" s="202"/>
      <c r="S448" s="77"/>
      <c r="T448" s="77"/>
      <c r="U448" s="275">
        <f t="shared" si="147"/>
        <v>0</v>
      </c>
      <c r="V448" s="287"/>
      <c r="W448" s="290"/>
      <c r="X448" s="31"/>
      <c r="Y448" s="275">
        <f t="shared" si="148"/>
        <v>0</v>
      </c>
      <c r="Z448" s="31"/>
      <c r="AA448" s="287"/>
      <c r="AB448" s="31"/>
      <c r="AC448" s="32">
        <f t="shared" si="154"/>
        <v>0</v>
      </c>
      <c r="AD448" s="31"/>
      <c r="AE448" s="31"/>
      <c r="AF448" s="31"/>
      <c r="AG448" s="32">
        <f t="shared" si="155"/>
        <v>0</v>
      </c>
      <c r="AH448" s="75">
        <f t="shared" si="156"/>
        <v>0</v>
      </c>
      <c r="AI448" s="33">
        <f t="shared" si="149"/>
        <v>0</v>
      </c>
      <c r="AJ448" s="34">
        <f t="shared" si="153"/>
        <v>0</v>
      </c>
      <c r="AK448" s="109"/>
      <c r="AL448" s="109"/>
      <c r="AM448" s="109"/>
      <c r="AN448" s="109"/>
      <c r="AO448" s="109"/>
      <c r="AP448" s="109"/>
      <c r="AQ448" s="109"/>
      <c r="AR448" s="109"/>
      <c r="AS448" s="109"/>
      <c r="AT448" s="109"/>
      <c r="AU448" s="109"/>
      <c r="AV448" s="109"/>
      <c r="AW448" s="109"/>
      <c r="AX448" s="109"/>
      <c r="AY448" s="109"/>
      <c r="AZ448" s="109"/>
      <c r="BA448" s="109"/>
      <c r="BB448" s="109"/>
      <c r="BC448" s="109"/>
      <c r="BD448" s="109"/>
      <c r="BE448" s="109"/>
      <c r="BF448" s="109"/>
      <c r="BG448" s="109"/>
      <c r="BH448" s="109"/>
      <c r="BI448" s="109"/>
      <c r="BJ448" s="109"/>
      <c r="BK448" s="109"/>
      <c r="BL448" s="109"/>
      <c r="BM448" s="109"/>
      <c r="BN448" s="109"/>
    </row>
    <row r="449" spans="1:252" s="110" customFormat="1" hidden="1" outlineLevel="1" x14ac:dyDescent="0.25">
      <c r="A449" s="26">
        <v>50</v>
      </c>
      <c r="B449" s="26"/>
      <c r="C449" s="83"/>
      <c r="D449" s="81"/>
      <c r="E449" s="219"/>
      <c r="F449" s="155"/>
      <c r="G449" s="52"/>
      <c r="H449" s="29"/>
      <c r="I449" s="28"/>
      <c r="J449" s="623"/>
      <c r="K449" s="287"/>
      <c r="L449" s="289"/>
      <c r="M449" s="303"/>
      <c r="N449" s="77"/>
      <c r="O449" s="77"/>
      <c r="P449" s="77"/>
      <c r="Q449" s="403"/>
      <c r="R449" s="202"/>
      <c r="S449" s="77"/>
      <c r="T449" s="77"/>
      <c r="U449" s="275">
        <f t="shared" si="147"/>
        <v>0</v>
      </c>
      <c r="V449" s="287"/>
      <c r="W449" s="290"/>
      <c r="X449" s="31"/>
      <c r="Y449" s="275">
        <f t="shared" si="148"/>
        <v>0</v>
      </c>
      <c r="Z449" s="31"/>
      <c r="AA449" s="287"/>
      <c r="AB449" s="31"/>
      <c r="AC449" s="32">
        <f t="shared" si="154"/>
        <v>0</v>
      </c>
      <c r="AD449" s="31"/>
      <c r="AE449" s="31"/>
      <c r="AF449" s="31"/>
      <c r="AG449" s="32">
        <f t="shared" si="155"/>
        <v>0</v>
      </c>
      <c r="AH449" s="75">
        <f t="shared" si="156"/>
        <v>0</v>
      </c>
      <c r="AI449" s="33">
        <f t="shared" si="149"/>
        <v>0</v>
      </c>
      <c r="AJ449" s="34">
        <f t="shared" si="153"/>
        <v>0</v>
      </c>
      <c r="AK449" s="109"/>
      <c r="AL449" s="109"/>
      <c r="AM449" s="109"/>
      <c r="AN449" s="109"/>
      <c r="AO449" s="109"/>
      <c r="AP449" s="109"/>
      <c r="AQ449" s="109"/>
      <c r="AR449" s="109"/>
      <c r="AS449" s="109"/>
      <c r="AT449" s="109"/>
      <c r="AU449" s="109"/>
      <c r="AV449" s="109"/>
      <c r="AW449" s="109"/>
      <c r="AX449" s="109"/>
      <c r="AY449" s="109"/>
      <c r="AZ449" s="109"/>
      <c r="BA449" s="109"/>
      <c r="BB449" s="109"/>
      <c r="BC449" s="109"/>
      <c r="BD449" s="109"/>
      <c r="BE449" s="109"/>
      <c r="BF449" s="109"/>
      <c r="BG449" s="109"/>
      <c r="BH449" s="109"/>
      <c r="BI449" s="109"/>
      <c r="BJ449" s="109"/>
      <c r="BK449" s="109"/>
      <c r="BL449" s="109"/>
      <c r="BM449" s="109"/>
      <c r="BN449" s="109"/>
    </row>
    <row r="450" spans="1:252" s="110" customFormat="1" hidden="1" outlineLevel="1" x14ac:dyDescent="0.25">
      <c r="A450" s="26">
        <v>51</v>
      </c>
      <c r="B450" s="26"/>
      <c r="C450" s="83"/>
      <c r="D450" s="81"/>
      <c r="E450" s="219"/>
      <c r="F450" s="155"/>
      <c r="G450" s="52"/>
      <c r="H450" s="29"/>
      <c r="I450" s="28"/>
      <c r="J450" s="623"/>
      <c r="K450" s="287"/>
      <c r="L450" s="289"/>
      <c r="M450" s="303"/>
      <c r="N450" s="77"/>
      <c r="O450" s="77"/>
      <c r="P450" s="77"/>
      <c r="Q450" s="403"/>
      <c r="R450" s="202"/>
      <c r="S450" s="77"/>
      <c r="T450" s="77"/>
      <c r="U450" s="275">
        <f t="shared" si="147"/>
        <v>0</v>
      </c>
      <c r="V450" s="287"/>
      <c r="W450" s="290"/>
      <c r="X450" s="31"/>
      <c r="Y450" s="275">
        <f t="shared" si="148"/>
        <v>0</v>
      </c>
      <c r="Z450" s="31"/>
      <c r="AA450" s="287"/>
      <c r="AB450" s="31"/>
      <c r="AC450" s="32">
        <f t="shared" si="154"/>
        <v>0</v>
      </c>
      <c r="AD450" s="31"/>
      <c r="AE450" s="31"/>
      <c r="AF450" s="31"/>
      <c r="AG450" s="32">
        <f t="shared" si="155"/>
        <v>0</v>
      </c>
      <c r="AH450" s="75">
        <f t="shared" si="156"/>
        <v>0</v>
      </c>
      <c r="AI450" s="33">
        <f t="shared" si="149"/>
        <v>0</v>
      </c>
      <c r="AJ450" s="34">
        <f t="shared" si="153"/>
        <v>0</v>
      </c>
      <c r="AK450" s="109"/>
      <c r="AL450" s="109"/>
      <c r="AM450" s="109"/>
      <c r="AN450" s="109"/>
      <c r="AO450" s="109"/>
      <c r="AP450" s="109"/>
      <c r="AQ450" s="109"/>
      <c r="AR450" s="109"/>
      <c r="AS450" s="109"/>
      <c r="AT450" s="109"/>
      <c r="AU450" s="109"/>
      <c r="AV450" s="109"/>
      <c r="AW450" s="109"/>
      <c r="AX450" s="109"/>
      <c r="AY450" s="109"/>
      <c r="AZ450" s="109"/>
      <c r="BA450" s="109"/>
      <c r="BB450" s="109"/>
      <c r="BC450" s="109"/>
      <c r="BD450" s="109"/>
      <c r="BE450" s="109"/>
      <c r="BF450" s="109"/>
      <c r="BG450" s="109"/>
      <c r="BH450" s="109"/>
      <c r="BI450" s="109"/>
      <c r="BJ450" s="109"/>
      <c r="BK450" s="109"/>
      <c r="BL450" s="109"/>
      <c r="BM450" s="109"/>
      <c r="BN450" s="109"/>
    </row>
    <row r="451" spans="1:252" s="110" customFormat="1" hidden="1" outlineLevel="1" x14ac:dyDescent="0.25">
      <c r="A451" s="26">
        <v>52</v>
      </c>
      <c r="B451" s="26"/>
      <c r="C451" s="83"/>
      <c r="D451" s="81"/>
      <c r="E451" s="219"/>
      <c r="F451" s="155"/>
      <c r="G451" s="52"/>
      <c r="H451" s="29"/>
      <c r="I451" s="28"/>
      <c r="J451" s="623"/>
      <c r="K451" s="287"/>
      <c r="L451" s="289"/>
      <c r="M451" s="303"/>
      <c r="N451" s="77"/>
      <c r="O451" s="77"/>
      <c r="P451" s="77"/>
      <c r="Q451" s="403"/>
      <c r="R451" s="202"/>
      <c r="S451" s="77"/>
      <c r="T451" s="77"/>
      <c r="U451" s="275">
        <f t="shared" si="147"/>
        <v>0</v>
      </c>
      <c r="V451" s="287"/>
      <c r="W451" s="290"/>
      <c r="X451" s="31"/>
      <c r="Y451" s="275">
        <f t="shared" si="148"/>
        <v>0</v>
      </c>
      <c r="Z451" s="31"/>
      <c r="AA451" s="287"/>
      <c r="AB451" s="31"/>
      <c r="AC451" s="32">
        <f t="shared" si="154"/>
        <v>0</v>
      </c>
      <c r="AD451" s="31"/>
      <c r="AE451" s="31"/>
      <c r="AF451" s="31"/>
      <c r="AG451" s="32">
        <f t="shared" si="155"/>
        <v>0</v>
      </c>
      <c r="AH451" s="75">
        <f t="shared" si="156"/>
        <v>0</v>
      </c>
      <c r="AI451" s="33">
        <f t="shared" si="149"/>
        <v>0</v>
      </c>
      <c r="AJ451" s="34">
        <f t="shared" si="153"/>
        <v>0</v>
      </c>
      <c r="AK451" s="109"/>
      <c r="AL451" s="109"/>
      <c r="AM451" s="109"/>
      <c r="AN451" s="109"/>
      <c r="AO451" s="109"/>
      <c r="AP451" s="109"/>
      <c r="AQ451" s="109"/>
      <c r="AR451" s="109"/>
      <c r="AS451" s="109"/>
      <c r="AT451" s="109"/>
      <c r="AU451" s="109"/>
      <c r="AV451" s="109"/>
      <c r="AW451" s="109"/>
      <c r="AX451" s="109"/>
      <c r="AY451" s="109"/>
      <c r="AZ451" s="109"/>
      <c r="BA451" s="109"/>
      <c r="BB451" s="109"/>
      <c r="BC451" s="109"/>
      <c r="BD451" s="109"/>
      <c r="BE451" s="109"/>
      <c r="BF451" s="109"/>
      <c r="BG451" s="109"/>
      <c r="BH451" s="109"/>
      <c r="BI451" s="109"/>
      <c r="BJ451" s="109"/>
      <c r="BK451" s="109"/>
      <c r="BL451" s="109"/>
      <c r="BM451" s="109"/>
      <c r="BN451" s="109"/>
    </row>
    <row r="452" spans="1:252" s="110" customFormat="1" hidden="1" outlineLevel="1" x14ac:dyDescent="0.25">
      <c r="A452" s="26">
        <v>53</v>
      </c>
      <c r="B452" s="26"/>
      <c r="C452" s="83"/>
      <c r="D452" s="81"/>
      <c r="E452" s="219"/>
      <c r="F452" s="155"/>
      <c r="G452" s="52"/>
      <c r="H452" s="29"/>
      <c r="I452" s="28"/>
      <c r="J452" s="623"/>
      <c r="K452" s="287"/>
      <c r="L452" s="289"/>
      <c r="M452" s="303"/>
      <c r="N452" s="77"/>
      <c r="O452" s="77"/>
      <c r="P452" s="77"/>
      <c r="Q452" s="403"/>
      <c r="R452" s="202"/>
      <c r="S452" s="77"/>
      <c r="T452" s="77"/>
      <c r="U452" s="275">
        <f t="shared" si="147"/>
        <v>0</v>
      </c>
      <c r="V452" s="287"/>
      <c r="W452" s="290"/>
      <c r="X452" s="31"/>
      <c r="Y452" s="275">
        <f t="shared" si="148"/>
        <v>0</v>
      </c>
      <c r="Z452" s="31"/>
      <c r="AA452" s="287"/>
      <c r="AB452" s="31"/>
      <c r="AC452" s="32">
        <f t="shared" si="154"/>
        <v>0</v>
      </c>
      <c r="AD452" s="31"/>
      <c r="AE452" s="31"/>
      <c r="AF452" s="31"/>
      <c r="AG452" s="32">
        <f t="shared" si="155"/>
        <v>0</v>
      </c>
      <c r="AH452" s="75">
        <f t="shared" si="156"/>
        <v>0</v>
      </c>
      <c r="AI452" s="33">
        <f t="shared" si="149"/>
        <v>0</v>
      </c>
      <c r="AJ452" s="34">
        <f t="shared" si="153"/>
        <v>0</v>
      </c>
      <c r="AK452" s="109"/>
      <c r="AL452" s="109"/>
      <c r="AM452" s="109"/>
      <c r="AN452" s="109"/>
      <c r="AO452" s="109"/>
      <c r="AP452" s="109"/>
      <c r="AQ452" s="109"/>
      <c r="AR452" s="109"/>
      <c r="AS452" s="109"/>
      <c r="AT452" s="109"/>
      <c r="AU452" s="109"/>
      <c r="AV452" s="109"/>
      <c r="AW452" s="109"/>
      <c r="AX452" s="109"/>
      <c r="AY452" s="109"/>
      <c r="AZ452" s="109"/>
      <c r="BA452" s="109"/>
      <c r="BB452" s="109"/>
      <c r="BC452" s="109"/>
      <c r="BD452" s="109"/>
      <c r="BE452" s="109"/>
      <c r="BF452" s="109"/>
      <c r="BG452" s="109"/>
      <c r="BH452" s="109"/>
      <c r="BI452" s="109"/>
      <c r="BJ452" s="109"/>
      <c r="BK452" s="109"/>
      <c r="BL452" s="109"/>
      <c r="BM452" s="109"/>
      <c r="BN452" s="109"/>
    </row>
    <row r="453" spans="1:252" s="110" customFormat="1" hidden="1" outlineLevel="1" x14ac:dyDescent="0.25">
      <c r="A453" s="26">
        <v>54</v>
      </c>
      <c r="B453" s="26"/>
      <c r="C453" s="83"/>
      <c r="D453" s="81"/>
      <c r="E453" s="219"/>
      <c r="F453" s="155"/>
      <c r="G453" s="52"/>
      <c r="H453" s="29"/>
      <c r="I453" s="28"/>
      <c r="J453" s="623"/>
      <c r="K453" s="287"/>
      <c r="L453" s="289"/>
      <c r="M453" s="303"/>
      <c r="N453" s="77"/>
      <c r="O453" s="77"/>
      <c r="P453" s="77"/>
      <c r="Q453" s="403"/>
      <c r="R453" s="202"/>
      <c r="S453" s="77"/>
      <c r="T453" s="77"/>
      <c r="U453" s="275">
        <f t="shared" si="147"/>
        <v>0</v>
      </c>
      <c r="V453" s="287"/>
      <c r="W453" s="290"/>
      <c r="X453" s="31"/>
      <c r="Y453" s="275">
        <f t="shared" si="148"/>
        <v>0</v>
      </c>
      <c r="Z453" s="31"/>
      <c r="AA453" s="287"/>
      <c r="AB453" s="31"/>
      <c r="AC453" s="32">
        <f t="shared" si="154"/>
        <v>0</v>
      </c>
      <c r="AD453" s="31"/>
      <c r="AE453" s="31"/>
      <c r="AF453" s="31"/>
      <c r="AG453" s="32">
        <f t="shared" si="155"/>
        <v>0</v>
      </c>
      <c r="AH453" s="75">
        <f t="shared" si="156"/>
        <v>0</v>
      </c>
      <c r="AI453" s="33">
        <f t="shared" si="149"/>
        <v>0</v>
      </c>
      <c r="AJ453" s="34">
        <f t="shared" si="153"/>
        <v>0</v>
      </c>
      <c r="AK453" s="109"/>
      <c r="AL453" s="109"/>
      <c r="AM453" s="109"/>
      <c r="AN453" s="109"/>
      <c r="AO453" s="109"/>
      <c r="AP453" s="109"/>
      <c r="AQ453" s="109"/>
      <c r="AR453" s="109"/>
      <c r="AS453" s="109"/>
      <c r="AT453" s="109"/>
      <c r="AU453" s="109"/>
      <c r="AV453" s="109"/>
      <c r="AW453" s="109"/>
      <c r="AX453" s="109"/>
      <c r="AY453" s="109"/>
      <c r="AZ453" s="109"/>
      <c r="BA453" s="109"/>
      <c r="BB453" s="109"/>
      <c r="BC453" s="109"/>
      <c r="BD453" s="109"/>
      <c r="BE453" s="109"/>
      <c r="BF453" s="109"/>
      <c r="BG453" s="109"/>
      <c r="BH453" s="109"/>
      <c r="BI453" s="109"/>
      <c r="BJ453" s="109"/>
      <c r="BK453" s="109"/>
      <c r="BL453" s="109"/>
      <c r="BM453" s="109"/>
      <c r="BN453" s="109"/>
    </row>
    <row r="454" spans="1:252" s="110" customFormat="1" hidden="1" outlineLevel="1" x14ac:dyDescent="0.25">
      <c r="A454" s="26">
        <v>55</v>
      </c>
      <c r="B454" s="26"/>
      <c r="C454" s="83"/>
      <c r="D454" s="81"/>
      <c r="E454" s="219"/>
      <c r="F454" s="155"/>
      <c r="G454" s="52"/>
      <c r="H454" s="29"/>
      <c r="I454" s="28"/>
      <c r="J454" s="623"/>
      <c r="K454" s="287"/>
      <c r="L454" s="289"/>
      <c r="M454" s="303"/>
      <c r="N454" s="77"/>
      <c r="O454" s="77"/>
      <c r="P454" s="77"/>
      <c r="Q454" s="403"/>
      <c r="R454" s="202"/>
      <c r="S454" s="77"/>
      <c r="T454" s="77"/>
      <c r="U454" s="275">
        <f t="shared" si="147"/>
        <v>0</v>
      </c>
      <c r="V454" s="287"/>
      <c r="W454" s="290"/>
      <c r="X454" s="31"/>
      <c r="Y454" s="275">
        <f t="shared" si="148"/>
        <v>0</v>
      </c>
      <c r="Z454" s="31"/>
      <c r="AA454" s="287"/>
      <c r="AB454" s="31"/>
      <c r="AC454" s="32">
        <f t="shared" si="154"/>
        <v>0</v>
      </c>
      <c r="AD454" s="31"/>
      <c r="AE454" s="31"/>
      <c r="AF454" s="31"/>
      <c r="AG454" s="32">
        <f t="shared" si="155"/>
        <v>0</v>
      </c>
      <c r="AH454" s="75">
        <f t="shared" si="156"/>
        <v>0</v>
      </c>
      <c r="AI454" s="33">
        <f t="shared" si="149"/>
        <v>0</v>
      </c>
      <c r="AJ454" s="34">
        <f t="shared" si="153"/>
        <v>0</v>
      </c>
      <c r="AK454" s="109"/>
      <c r="AL454" s="109"/>
      <c r="AM454" s="109"/>
      <c r="AN454" s="109"/>
      <c r="AO454" s="109"/>
      <c r="AP454" s="109"/>
      <c r="AQ454" s="109"/>
      <c r="AR454" s="109"/>
      <c r="AS454" s="109"/>
      <c r="AT454" s="109"/>
      <c r="AU454" s="109"/>
      <c r="AV454" s="109"/>
      <c r="AW454" s="109"/>
      <c r="AX454" s="109"/>
      <c r="AY454" s="109"/>
      <c r="AZ454" s="109"/>
      <c r="BA454" s="109"/>
      <c r="BB454" s="109"/>
      <c r="BC454" s="109"/>
      <c r="BD454" s="109"/>
      <c r="BE454" s="109"/>
      <c r="BF454" s="109"/>
      <c r="BG454" s="109"/>
      <c r="BH454" s="109"/>
      <c r="BI454" s="109"/>
      <c r="BJ454" s="109"/>
      <c r="BK454" s="109"/>
      <c r="BL454" s="109"/>
      <c r="BM454" s="109"/>
      <c r="BN454" s="109"/>
    </row>
    <row r="455" spans="1:252" s="110" customFormat="1" hidden="1" outlineLevel="1" x14ac:dyDescent="0.25">
      <c r="A455" s="26">
        <v>56</v>
      </c>
      <c r="B455" s="26"/>
      <c r="C455" s="83"/>
      <c r="D455" s="81"/>
      <c r="E455" s="219"/>
      <c r="F455" s="155"/>
      <c r="G455" s="52"/>
      <c r="H455" s="29"/>
      <c r="I455" s="28"/>
      <c r="J455" s="623"/>
      <c r="K455" s="287"/>
      <c r="L455" s="289"/>
      <c r="M455" s="303"/>
      <c r="N455" s="77"/>
      <c r="O455" s="77"/>
      <c r="P455" s="77"/>
      <c r="Q455" s="403"/>
      <c r="R455" s="202"/>
      <c r="S455" s="77"/>
      <c r="T455" s="77"/>
      <c r="U455" s="275">
        <f t="shared" si="147"/>
        <v>0</v>
      </c>
      <c r="V455" s="287"/>
      <c r="W455" s="290"/>
      <c r="X455" s="31"/>
      <c r="Y455" s="275">
        <f t="shared" si="148"/>
        <v>0</v>
      </c>
      <c r="Z455" s="31"/>
      <c r="AA455" s="287"/>
      <c r="AB455" s="31"/>
      <c r="AC455" s="32">
        <f t="shared" si="154"/>
        <v>0</v>
      </c>
      <c r="AD455" s="31"/>
      <c r="AE455" s="31"/>
      <c r="AF455" s="31"/>
      <c r="AG455" s="32">
        <f t="shared" si="155"/>
        <v>0</v>
      </c>
      <c r="AH455" s="75">
        <f t="shared" si="156"/>
        <v>0</v>
      </c>
      <c r="AI455" s="33">
        <f t="shared" si="149"/>
        <v>0</v>
      </c>
      <c r="AJ455" s="34">
        <f t="shared" si="153"/>
        <v>0</v>
      </c>
      <c r="AK455" s="109"/>
      <c r="AL455" s="109"/>
      <c r="AM455" s="109"/>
      <c r="AN455" s="109"/>
      <c r="AO455" s="109"/>
      <c r="AP455" s="109"/>
      <c r="AQ455" s="109"/>
      <c r="AR455" s="109"/>
      <c r="AS455" s="109"/>
      <c r="AT455" s="109"/>
      <c r="AU455" s="109"/>
      <c r="AV455" s="109"/>
      <c r="AW455" s="109"/>
      <c r="AX455" s="109"/>
      <c r="AY455" s="109"/>
      <c r="AZ455" s="109"/>
      <c r="BA455" s="109"/>
      <c r="BB455" s="109"/>
      <c r="BC455" s="109"/>
      <c r="BD455" s="109"/>
      <c r="BE455" s="109"/>
      <c r="BF455" s="109"/>
      <c r="BG455" s="109"/>
      <c r="BH455" s="109"/>
      <c r="BI455" s="109"/>
      <c r="BJ455" s="109"/>
      <c r="BK455" s="109"/>
      <c r="BL455" s="109"/>
      <c r="BM455" s="109"/>
      <c r="BN455" s="109"/>
    </row>
    <row r="456" spans="1:252" s="110" customFormat="1" hidden="1" outlineLevel="1" x14ac:dyDescent="0.25">
      <c r="A456" s="26">
        <v>57</v>
      </c>
      <c r="B456" s="26"/>
      <c r="C456" s="83"/>
      <c r="D456" s="81"/>
      <c r="E456" s="219"/>
      <c r="F456" s="155"/>
      <c r="G456" s="52"/>
      <c r="H456" s="29"/>
      <c r="I456" s="28"/>
      <c r="J456" s="623"/>
      <c r="K456" s="287"/>
      <c r="L456" s="289"/>
      <c r="M456" s="303"/>
      <c r="N456" s="77"/>
      <c r="O456" s="77"/>
      <c r="P456" s="77"/>
      <c r="Q456" s="403"/>
      <c r="R456" s="202"/>
      <c r="S456" s="77"/>
      <c r="T456" s="77"/>
      <c r="U456" s="275">
        <f t="shared" si="147"/>
        <v>0</v>
      </c>
      <c r="V456" s="287"/>
      <c r="W456" s="290"/>
      <c r="X456" s="31"/>
      <c r="Y456" s="275">
        <f t="shared" si="148"/>
        <v>0</v>
      </c>
      <c r="Z456" s="31"/>
      <c r="AA456" s="287"/>
      <c r="AB456" s="31"/>
      <c r="AC456" s="32">
        <f t="shared" si="154"/>
        <v>0</v>
      </c>
      <c r="AD456" s="31"/>
      <c r="AE456" s="31"/>
      <c r="AF456" s="31"/>
      <c r="AG456" s="32">
        <f t="shared" si="155"/>
        <v>0</v>
      </c>
      <c r="AH456" s="75">
        <f t="shared" si="156"/>
        <v>0</v>
      </c>
      <c r="AI456" s="33">
        <f t="shared" si="149"/>
        <v>0</v>
      </c>
      <c r="AJ456" s="34">
        <f t="shared" si="153"/>
        <v>0</v>
      </c>
      <c r="AK456" s="109"/>
      <c r="AL456" s="109"/>
      <c r="AM456" s="109"/>
      <c r="AN456" s="109"/>
      <c r="AO456" s="109"/>
      <c r="AP456" s="109"/>
      <c r="AQ456" s="109"/>
      <c r="AR456" s="109"/>
      <c r="AS456" s="109"/>
      <c r="AT456" s="109"/>
      <c r="AU456" s="109"/>
      <c r="AV456" s="109"/>
      <c r="AW456" s="109"/>
      <c r="AX456" s="109"/>
      <c r="AY456" s="109"/>
      <c r="AZ456" s="109"/>
      <c r="BA456" s="109"/>
      <c r="BB456" s="109"/>
      <c r="BC456" s="109"/>
      <c r="BD456" s="109"/>
      <c r="BE456" s="109"/>
      <c r="BF456" s="109"/>
      <c r="BG456" s="109"/>
      <c r="BH456" s="109"/>
      <c r="BI456" s="109"/>
      <c r="BJ456" s="109"/>
      <c r="BK456" s="109"/>
      <c r="BL456" s="109"/>
      <c r="BM456" s="109"/>
      <c r="BN456" s="109"/>
    </row>
    <row r="457" spans="1:252" s="110" customFormat="1" hidden="1" outlineLevel="1" x14ac:dyDescent="0.25">
      <c r="A457" s="26">
        <v>58</v>
      </c>
      <c r="B457" s="26"/>
      <c r="C457" s="83"/>
      <c r="D457" s="81"/>
      <c r="E457" s="219"/>
      <c r="F457" s="155"/>
      <c r="G457" s="52"/>
      <c r="H457" s="29"/>
      <c r="I457" s="28"/>
      <c r="J457" s="623"/>
      <c r="K457" s="287"/>
      <c r="L457" s="289"/>
      <c r="M457" s="303"/>
      <c r="N457" s="77"/>
      <c r="O457" s="77"/>
      <c r="P457" s="77"/>
      <c r="Q457" s="403"/>
      <c r="R457" s="202"/>
      <c r="S457" s="77"/>
      <c r="T457" s="77"/>
      <c r="U457" s="275">
        <f t="shared" si="147"/>
        <v>0</v>
      </c>
      <c r="V457" s="287"/>
      <c r="W457" s="290"/>
      <c r="X457" s="31"/>
      <c r="Y457" s="275">
        <f t="shared" si="148"/>
        <v>0</v>
      </c>
      <c r="Z457" s="31"/>
      <c r="AA457" s="287"/>
      <c r="AB457" s="31"/>
      <c r="AC457" s="32">
        <f t="shared" si="154"/>
        <v>0</v>
      </c>
      <c r="AD457" s="31"/>
      <c r="AE457" s="31"/>
      <c r="AF457" s="31"/>
      <c r="AG457" s="32">
        <f t="shared" si="155"/>
        <v>0</v>
      </c>
      <c r="AH457" s="75">
        <f t="shared" si="156"/>
        <v>0</v>
      </c>
      <c r="AI457" s="33">
        <f t="shared" si="149"/>
        <v>0</v>
      </c>
      <c r="AJ457" s="34">
        <f t="shared" si="153"/>
        <v>0</v>
      </c>
      <c r="AK457" s="109"/>
      <c r="AL457" s="109"/>
      <c r="AM457" s="109"/>
      <c r="AN457" s="109"/>
      <c r="AO457" s="109"/>
      <c r="AP457" s="109"/>
      <c r="AQ457" s="109"/>
      <c r="AR457" s="109"/>
      <c r="AS457" s="109"/>
      <c r="AT457" s="109"/>
      <c r="AU457" s="109"/>
      <c r="AV457" s="109"/>
      <c r="AW457" s="109"/>
      <c r="AX457" s="109"/>
      <c r="AY457" s="109"/>
      <c r="AZ457" s="109"/>
      <c r="BA457" s="109"/>
      <c r="BB457" s="109"/>
      <c r="BC457" s="109"/>
      <c r="BD457" s="109"/>
      <c r="BE457" s="109"/>
      <c r="BF457" s="109"/>
      <c r="BG457" s="109"/>
      <c r="BH457" s="109"/>
      <c r="BI457" s="109"/>
      <c r="BJ457" s="109"/>
      <c r="BK457" s="109"/>
      <c r="BL457" s="109"/>
      <c r="BM457" s="109"/>
      <c r="BN457" s="109"/>
    </row>
    <row r="458" spans="1:252" s="110" customFormat="1" hidden="1" outlineLevel="1" x14ac:dyDescent="0.25">
      <c r="A458" s="26">
        <v>59</v>
      </c>
      <c r="B458" s="26"/>
      <c r="C458" s="83"/>
      <c r="D458" s="81"/>
      <c r="E458" s="219"/>
      <c r="F458" s="155"/>
      <c r="G458" s="52"/>
      <c r="H458" s="29"/>
      <c r="I458" s="28"/>
      <c r="J458" s="623"/>
      <c r="K458" s="287"/>
      <c r="L458" s="289"/>
      <c r="M458" s="303"/>
      <c r="N458" s="77"/>
      <c r="O458" s="77"/>
      <c r="P458" s="77"/>
      <c r="Q458" s="403"/>
      <c r="R458" s="202"/>
      <c r="S458" s="77"/>
      <c r="T458" s="77"/>
      <c r="U458" s="275">
        <f t="shared" si="147"/>
        <v>0</v>
      </c>
      <c r="V458" s="287"/>
      <c r="W458" s="290"/>
      <c r="X458" s="31"/>
      <c r="Y458" s="275">
        <f t="shared" si="148"/>
        <v>0</v>
      </c>
      <c r="Z458" s="31"/>
      <c r="AA458" s="287"/>
      <c r="AB458" s="31"/>
      <c r="AC458" s="32">
        <f t="shared" si="154"/>
        <v>0</v>
      </c>
      <c r="AD458" s="31"/>
      <c r="AE458" s="31"/>
      <c r="AF458" s="31"/>
      <c r="AG458" s="32">
        <f t="shared" si="155"/>
        <v>0</v>
      </c>
      <c r="AH458" s="75">
        <f t="shared" si="156"/>
        <v>0</v>
      </c>
      <c r="AI458" s="33">
        <f t="shared" si="149"/>
        <v>0</v>
      </c>
      <c r="AJ458" s="34">
        <f t="shared" si="153"/>
        <v>0</v>
      </c>
      <c r="AK458" s="109"/>
      <c r="AL458" s="109"/>
      <c r="AM458" s="109"/>
      <c r="AN458" s="109"/>
      <c r="AO458" s="109"/>
      <c r="AP458" s="109"/>
      <c r="AQ458" s="109"/>
      <c r="AR458" s="109"/>
      <c r="AS458" s="109"/>
      <c r="AT458" s="109"/>
      <c r="AU458" s="109"/>
      <c r="AV458" s="109"/>
      <c r="AW458" s="109"/>
      <c r="AX458" s="109"/>
      <c r="AY458" s="109"/>
      <c r="AZ458" s="109"/>
      <c r="BA458" s="109"/>
      <c r="BB458" s="109"/>
      <c r="BC458" s="109"/>
      <c r="BD458" s="109"/>
      <c r="BE458" s="109"/>
      <c r="BF458" s="109"/>
      <c r="BG458" s="109"/>
      <c r="BH458" s="109"/>
      <c r="BI458" s="109"/>
      <c r="BJ458" s="109"/>
      <c r="BK458" s="109"/>
      <c r="BL458" s="109"/>
      <c r="BM458" s="109"/>
      <c r="BN458" s="109"/>
    </row>
    <row r="459" spans="1:252" s="110" customFormat="1" hidden="1" outlineLevel="1" x14ac:dyDescent="0.25">
      <c r="A459" s="26">
        <v>60</v>
      </c>
      <c r="B459" s="26"/>
      <c r="C459" s="83"/>
      <c r="D459" s="81"/>
      <c r="E459" s="219"/>
      <c r="F459" s="155"/>
      <c r="G459" s="52"/>
      <c r="H459" s="29"/>
      <c r="I459" s="28"/>
      <c r="J459" s="623"/>
      <c r="K459" s="287"/>
      <c r="L459" s="289"/>
      <c r="M459" s="303"/>
      <c r="N459" s="77"/>
      <c r="O459" s="77"/>
      <c r="P459" s="77"/>
      <c r="Q459" s="403"/>
      <c r="R459" s="202"/>
      <c r="S459" s="77"/>
      <c r="T459" s="77"/>
      <c r="U459" s="275">
        <f t="shared" si="147"/>
        <v>0</v>
      </c>
      <c r="V459" s="287"/>
      <c r="W459" s="290"/>
      <c r="X459" s="31"/>
      <c r="Y459" s="275">
        <f t="shared" si="148"/>
        <v>0</v>
      </c>
      <c r="Z459" s="31"/>
      <c r="AA459" s="287"/>
      <c r="AB459" s="31"/>
      <c r="AC459" s="32">
        <f t="shared" si="154"/>
        <v>0</v>
      </c>
      <c r="AD459" s="31"/>
      <c r="AE459" s="31"/>
      <c r="AF459" s="31"/>
      <c r="AG459" s="32">
        <f t="shared" si="155"/>
        <v>0</v>
      </c>
      <c r="AH459" s="75">
        <f t="shared" si="156"/>
        <v>0</v>
      </c>
      <c r="AI459" s="33">
        <f t="shared" si="149"/>
        <v>0</v>
      </c>
      <c r="AJ459" s="34">
        <f t="shared" si="153"/>
        <v>0</v>
      </c>
      <c r="AK459" s="109"/>
      <c r="AL459" s="109"/>
      <c r="AM459" s="109"/>
      <c r="AN459" s="109"/>
      <c r="AO459" s="109"/>
      <c r="AP459" s="109"/>
      <c r="AQ459" s="109"/>
      <c r="AR459" s="109"/>
      <c r="AS459" s="109"/>
      <c r="AT459" s="109"/>
      <c r="AU459" s="109"/>
      <c r="AV459" s="109"/>
      <c r="AW459" s="109"/>
      <c r="AX459" s="109"/>
      <c r="AY459" s="109"/>
      <c r="AZ459" s="109"/>
      <c r="BA459" s="109"/>
      <c r="BB459" s="109"/>
      <c r="BC459" s="109"/>
      <c r="BD459" s="109"/>
      <c r="BE459" s="109"/>
      <c r="BF459" s="109"/>
      <c r="BG459" s="109"/>
      <c r="BH459" s="109"/>
      <c r="BI459" s="109"/>
      <c r="BJ459" s="109"/>
      <c r="BK459" s="109"/>
      <c r="BL459" s="109"/>
      <c r="BM459" s="109"/>
      <c r="BN459" s="109"/>
    </row>
    <row r="460" spans="1:252" s="110" customFormat="1" hidden="1" outlineLevel="1" x14ac:dyDescent="0.25">
      <c r="A460" s="26">
        <v>61</v>
      </c>
      <c r="B460" s="26"/>
      <c r="C460" s="83"/>
      <c r="D460" s="81"/>
      <c r="E460" s="219"/>
      <c r="F460" s="155"/>
      <c r="G460" s="52"/>
      <c r="H460" s="29"/>
      <c r="I460" s="28"/>
      <c r="J460" s="623"/>
      <c r="K460" s="287"/>
      <c r="L460" s="289"/>
      <c r="M460" s="303"/>
      <c r="N460" s="77"/>
      <c r="O460" s="77"/>
      <c r="P460" s="77"/>
      <c r="Q460" s="403"/>
      <c r="R460" s="202"/>
      <c r="S460" s="77"/>
      <c r="T460" s="77"/>
      <c r="U460" s="275">
        <f t="shared" si="147"/>
        <v>0</v>
      </c>
      <c r="V460" s="287"/>
      <c r="W460" s="290"/>
      <c r="X460" s="31"/>
      <c r="Y460" s="275">
        <f t="shared" si="148"/>
        <v>0</v>
      </c>
      <c r="Z460" s="31"/>
      <c r="AA460" s="287"/>
      <c r="AB460" s="31"/>
      <c r="AC460" s="32">
        <f t="shared" si="154"/>
        <v>0</v>
      </c>
      <c r="AD460" s="31"/>
      <c r="AE460" s="31"/>
      <c r="AF460" s="31"/>
      <c r="AG460" s="32">
        <f t="shared" si="155"/>
        <v>0</v>
      </c>
      <c r="AH460" s="75">
        <f t="shared" si="156"/>
        <v>0</v>
      </c>
      <c r="AI460" s="33">
        <f t="shared" si="149"/>
        <v>0</v>
      </c>
      <c r="AJ460" s="34">
        <f t="shared" si="153"/>
        <v>0</v>
      </c>
      <c r="AK460" s="109"/>
      <c r="AL460" s="109"/>
      <c r="AM460" s="109"/>
      <c r="AN460" s="109"/>
      <c r="AO460" s="109"/>
      <c r="AP460" s="109"/>
      <c r="AQ460" s="109"/>
      <c r="AR460" s="109"/>
      <c r="AS460" s="109"/>
      <c r="AT460" s="109"/>
      <c r="AU460" s="109"/>
      <c r="AV460" s="109"/>
      <c r="AW460" s="109"/>
      <c r="AX460" s="109"/>
      <c r="AY460" s="109"/>
      <c r="AZ460" s="109"/>
      <c r="BA460" s="109"/>
      <c r="BB460" s="109"/>
      <c r="BC460" s="109"/>
      <c r="BD460" s="109"/>
      <c r="BE460" s="109"/>
      <c r="BF460" s="109"/>
      <c r="BG460" s="109"/>
      <c r="BH460" s="109"/>
      <c r="BI460" s="109"/>
      <c r="BJ460" s="109"/>
      <c r="BK460" s="109"/>
      <c r="BL460" s="109"/>
      <c r="BM460" s="109"/>
      <c r="BN460" s="109"/>
    </row>
    <row r="461" spans="1:252" s="110" customFormat="1" hidden="1" outlineLevel="1" x14ac:dyDescent="0.25">
      <c r="A461" s="26">
        <v>62</v>
      </c>
      <c r="B461" s="26"/>
      <c r="C461" s="83"/>
      <c r="D461" s="81"/>
      <c r="E461" s="219"/>
      <c r="F461" s="155"/>
      <c r="G461" s="52"/>
      <c r="H461" s="29"/>
      <c r="I461" s="28"/>
      <c r="J461" s="623"/>
      <c r="K461" s="287"/>
      <c r="L461" s="289"/>
      <c r="M461" s="303"/>
      <c r="N461" s="77"/>
      <c r="O461" s="77"/>
      <c r="P461" s="77"/>
      <c r="Q461" s="403"/>
      <c r="R461" s="202"/>
      <c r="S461" s="77"/>
      <c r="T461" s="77"/>
      <c r="U461" s="275">
        <f t="shared" si="147"/>
        <v>0</v>
      </c>
      <c r="V461" s="287"/>
      <c r="W461" s="290"/>
      <c r="X461" s="31"/>
      <c r="Y461" s="275">
        <f t="shared" si="148"/>
        <v>0</v>
      </c>
      <c r="Z461" s="31"/>
      <c r="AA461" s="287"/>
      <c r="AB461" s="31"/>
      <c r="AC461" s="32">
        <f t="shared" si="154"/>
        <v>0</v>
      </c>
      <c r="AD461" s="31"/>
      <c r="AE461" s="31"/>
      <c r="AF461" s="31"/>
      <c r="AG461" s="32">
        <f t="shared" si="155"/>
        <v>0</v>
      </c>
      <c r="AH461" s="75">
        <f t="shared" si="156"/>
        <v>0</v>
      </c>
      <c r="AI461" s="33">
        <f t="shared" si="149"/>
        <v>0</v>
      </c>
      <c r="AJ461" s="34">
        <f t="shared" si="153"/>
        <v>0</v>
      </c>
      <c r="AK461" s="109"/>
      <c r="AL461" s="109"/>
      <c r="AM461" s="109"/>
      <c r="AN461" s="109"/>
      <c r="AO461" s="109"/>
      <c r="AP461" s="109"/>
      <c r="AQ461" s="109"/>
      <c r="AR461" s="109"/>
      <c r="AS461" s="109"/>
      <c r="AT461" s="109"/>
      <c r="AU461" s="109"/>
      <c r="AV461" s="109"/>
      <c r="AW461" s="109"/>
      <c r="AX461" s="109"/>
      <c r="AY461" s="109"/>
      <c r="AZ461" s="109"/>
      <c r="BA461" s="109"/>
      <c r="BB461" s="109"/>
      <c r="BC461" s="109"/>
      <c r="BD461" s="109"/>
      <c r="BE461" s="109"/>
      <c r="BF461" s="109"/>
      <c r="BG461" s="109"/>
      <c r="BH461" s="109"/>
      <c r="BI461" s="109"/>
      <c r="BJ461" s="109"/>
      <c r="BK461" s="109"/>
      <c r="BL461" s="109"/>
      <c r="BM461" s="109"/>
      <c r="BN461" s="109"/>
    </row>
    <row r="462" spans="1:252" s="110" customFormat="1" hidden="1" outlineLevel="1" x14ac:dyDescent="0.25">
      <c r="A462" s="26">
        <v>63</v>
      </c>
      <c r="B462" s="26"/>
      <c r="C462" s="83"/>
      <c r="D462" s="81"/>
      <c r="E462" s="219"/>
      <c r="F462" s="155"/>
      <c r="G462" s="52"/>
      <c r="H462" s="29"/>
      <c r="I462" s="28"/>
      <c r="J462" s="623"/>
      <c r="K462" s="287"/>
      <c r="L462" s="392"/>
      <c r="M462" s="303"/>
      <c r="N462" s="77"/>
      <c r="O462" s="77"/>
      <c r="P462" s="77"/>
      <c r="Q462" s="403"/>
      <c r="R462" s="202"/>
      <c r="S462" s="77"/>
      <c r="T462" s="77"/>
      <c r="U462" s="275">
        <f t="shared" si="147"/>
        <v>0</v>
      </c>
      <c r="V462" s="287"/>
      <c r="W462" s="290"/>
      <c r="X462" s="31"/>
      <c r="Y462" s="275">
        <f t="shared" si="148"/>
        <v>0</v>
      </c>
      <c r="Z462" s="31"/>
      <c r="AA462" s="287"/>
      <c r="AB462" s="31"/>
      <c r="AC462" s="32">
        <f t="shared" si="154"/>
        <v>0</v>
      </c>
      <c r="AD462" s="77"/>
      <c r="AE462" s="77"/>
      <c r="AF462" s="77"/>
      <c r="AG462" s="20">
        <f t="shared" si="155"/>
        <v>0</v>
      </c>
      <c r="AH462" s="75">
        <f t="shared" si="156"/>
        <v>0</v>
      </c>
      <c r="AI462" s="33">
        <f t="shared" si="149"/>
        <v>0</v>
      </c>
      <c r="AJ462" s="34">
        <f t="shared" ref="AJ462:AJ469" si="157">IF(ISERROR(AH462/$AH$784),"-",AH462/$AH$784)</f>
        <v>0</v>
      </c>
      <c r="AK462" s="109"/>
      <c r="AL462" s="109"/>
      <c r="AM462" s="109"/>
      <c r="AN462" s="109"/>
      <c r="AO462" s="109"/>
      <c r="AP462" s="109"/>
      <c r="AQ462" s="109"/>
      <c r="AR462" s="109"/>
      <c r="AS462" s="109"/>
      <c r="AT462" s="109"/>
      <c r="AU462" s="109"/>
      <c r="AV462" s="109"/>
      <c r="AW462" s="109"/>
      <c r="AX462" s="109"/>
      <c r="AY462" s="109"/>
      <c r="AZ462" s="109"/>
      <c r="BA462" s="109"/>
      <c r="BB462" s="109"/>
      <c r="BC462" s="109"/>
      <c r="BD462" s="109"/>
      <c r="BE462" s="109"/>
      <c r="BF462" s="109"/>
      <c r="BG462" s="109"/>
      <c r="BH462" s="109"/>
      <c r="BI462" s="109"/>
      <c r="BJ462" s="109"/>
      <c r="BK462" s="109"/>
      <c r="BL462" s="109"/>
      <c r="BM462" s="109"/>
      <c r="BN462" s="109"/>
    </row>
    <row r="463" spans="1:252" s="110" customFormat="1" hidden="1" outlineLevel="1" x14ac:dyDescent="0.25">
      <c r="A463" s="26">
        <v>64</v>
      </c>
      <c r="B463" s="161"/>
      <c r="C463" s="162"/>
      <c r="D463" s="245"/>
      <c r="E463" s="292"/>
      <c r="F463" s="305"/>
      <c r="G463" s="164"/>
      <c r="H463" s="153"/>
      <c r="I463" s="165"/>
      <c r="J463" s="623"/>
      <c r="K463" s="312"/>
      <c r="L463" s="393"/>
      <c r="M463" s="398"/>
      <c r="N463" s="307"/>
      <c r="O463" s="307"/>
      <c r="P463" s="307"/>
      <c r="Q463" s="386"/>
      <c r="R463" s="404"/>
      <c r="S463" s="307"/>
      <c r="T463" s="307"/>
      <c r="U463" s="274">
        <f t="shared" ref="U463:U469" si="158">SUM(R463:T463)</f>
        <v>0</v>
      </c>
      <c r="V463" s="312"/>
      <c r="W463" s="405"/>
      <c r="X463" s="154"/>
      <c r="Y463" s="308">
        <f t="shared" ref="Y463:Y469" si="159">SUM(V463:X463)</f>
        <v>0</v>
      </c>
      <c r="Z463" s="154"/>
      <c r="AA463" s="312"/>
      <c r="AB463" s="154"/>
      <c r="AC463" s="20">
        <f t="shared" si="154"/>
        <v>0</v>
      </c>
      <c r="AD463" s="77"/>
      <c r="AE463" s="77"/>
      <c r="AF463" s="77"/>
      <c r="AG463" s="20">
        <f t="shared" si="155"/>
        <v>0</v>
      </c>
      <c r="AH463" s="75">
        <f t="shared" si="156"/>
        <v>0</v>
      </c>
      <c r="AI463" s="33">
        <f t="shared" ref="AI463:AI469" si="160">IF(ISERROR(AH463/$J$397),0,AH463/$J$397)</f>
        <v>0</v>
      </c>
      <c r="AJ463" s="34">
        <f t="shared" si="157"/>
        <v>0</v>
      </c>
      <c r="AK463" s="142"/>
      <c r="AL463" s="142"/>
      <c r="AM463" s="142"/>
      <c r="AN463" s="142"/>
      <c r="AO463" s="142"/>
      <c r="AP463" s="142"/>
      <c r="AQ463" s="142"/>
      <c r="AR463" s="142"/>
      <c r="AS463" s="142"/>
      <c r="AT463" s="142"/>
      <c r="AU463" s="142"/>
      <c r="AV463" s="142"/>
      <c r="AW463" s="142"/>
      <c r="AX463" s="142"/>
      <c r="AY463" s="142"/>
      <c r="AZ463" s="142"/>
      <c r="BA463" s="142"/>
      <c r="BB463" s="142"/>
      <c r="BC463" s="142"/>
      <c r="BD463" s="142"/>
      <c r="BE463" s="142"/>
      <c r="BF463" s="142"/>
      <c r="BG463" s="142"/>
      <c r="BH463" s="142"/>
      <c r="BI463" s="142"/>
      <c r="BJ463" s="142"/>
      <c r="BK463" s="142"/>
      <c r="BL463" s="142"/>
      <c r="BM463" s="142"/>
      <c r="BN463" s="142"/>
      <c r="BO463" s="133"/>
      <c r="BP463" s="133"/>
      <c r="BQ463" s="133"/>
      <c r="BR463" s="133"/>
      <c r="BS463" s="133"/>
      <c r="BT463" s="133"/>
      <c r="BU463" s="133"/>
      <c r="BV463" s="133"/>
      <c r="BW463" s="133"/>
      <c r="BX463" s="133"/>
      <c r="BY463" s="133"/>
      <c r="BZ463" s="133"/>
      <c r="CA463" s="133"/>
      <c r="CB463" s="133"/>
      <c r="CC463" s="133"/>
      <c r="CD463" s="133"/>
      <c r="CE463" s="133"/>
      <c r="CF463" s="133"/>
      <c r="CG463" s="133"/>
      <c r="CH463" s="133"/>
      <c r="CI463" s="133"/>
      <c r="CJ463" s="133"/>
      <c r="CK463" s="133"/>
      <c r="CL463" s="133"/>
      <c r="CM463" s="133"/>
      <c r="CN463" s="133"/>
      <c r="CO463" s="133"/>
      <c r="CP463" s="133"/>
      <c r="CQ463" s="133"/>
      <c r="CR463" s="133"/>
      <c r="CS463" s="133"/>
      <c r="CT463" s="133"/>
      <c r="CU463" s="133"/>
      <c r="CV463" s="133"/>
      <c r="CW463" s="133"/>
      <c r="CX463" s="133"/>
      <c r="CY463" s="133"/>
      <c r="CZ463" s="133"/>
      <c r="DA463" s="133"/>
      <c r="DB463" s="133"/>
      <c r="DC463" s="133"/>
      <c r="DD463" s="133"/>
      <c r="DE463" s="133"/>
      <c r="DF463" s="133"/>
      <c r="DG463" s="133"/>
      <c r="DH463" s="133"/>
      <c r="DI463" s="133"/>
      <c r="DJ463" s="133"/>
      <c r="DK463" s="133"/>
      <c r="DL463" s="133"/>
      <c r="DM463" s="133"/>
      <c r="DN463" s="133"/>
      <c r="DO463" s="133"/>
      <c r="DP463" s="133"/>
      <c r="DQ463" s="133"/>
      <c r="DR463" s="133"/>
      <c r="DS463" s="133"/>
      <c r="DT463" s="133"/>
      <c r="DU463" s="133"/>
      <c r="DV463" s="133"/>
      <c r="DW463" s="133"/>
      <c r="DX463" s="133"/>
      <c r="DY463" s="133"/>
      <c r="DZ463" s="133"/>
      <c r="EA463" s="133"/>
      <c r="EB463" s="133"/>
      <c r="EC463" s="133"/>
      <c r="ED463" s="133"/>
      <c r="EE463" s="133"/>
      <c r="EF463" s="133"/>
      <c r="EG463" s="133"/>
      <c r="EH463" s="133"/>
      <c r="EI463" s="133"/>
      <c r="EJ463" s="133"/>
      <c r="EK463" s="133"/>
      <c r="EL463" s="133"/>
      <c r="EM463" s="133"/>
      <c r="EN463" s="133"/>
      <c r="EO463" s="133"/>
      <c r="EP463" s="133"/>
      <c r="EQ463" s="133"/>
      <c r="ER463" s="133"/>
      <c r="ES463" s="133"/>
      <c r="ET463" s="133"/>
      <c r="EU463" s="133"/>
      <c r="EV463" s="133"/>
      <c r="EW463" s="133"/>
      <c r="EX463" s="133"/>
      <c r="EY463" s="133"/>
      <c r="EZ463" s="133"/>
      <c r="FA463" s="133"/>
      <c r="FB463" s="133"/>
      <c r="FC463" s="133"/>
      <c r="FD463" s="133"/>
      <c r="FE463" s="133"/>
      <c r="FF463" s="133"/>
      <c r="FG463" s="133"/>
      <c r="FH463" s="133"/>
      <c r="FI463" s="133"/>
      <c r="FJ463" s="133"/>
      <c r="FK463" s="133"/>
      <c r="FL463" s="133"/>
      <c r="FM463" s="133"/>
      <c r="FN463" s="133"/>
      <c r="FO463" s="133"/>
      <c r="FP463" s="133"/>
      <c r="FQ463" s="133"/>
      <c r="FR463" s="133"/>
      <c r="FS463" s="133"/>
      <c r="FT463" s="133"/>
      <c r="FU463" s="133"/>
      <c r="FV463" s="133"/>
      <c r="FW463" s="133"/>
      <c r="FX463" s="133"/>
      <c r="FY463" s="133"/>
      <c r="FZ463" s="133"/>
      <c r="GA463" s="133"/>
      <c r="GB463" s="133"/>
      <c r="GC463" s="133"/>
      <c r="GD463" s="133"/>
      <c r="GE463" s="133"/>
      <c r="GF463" s="133"/>
      <c r="GG463" s="133"/>
      <c r="GH463" s="133"/>
      <c r="GI463" s="133"/>
      <c r="GJ463" s="133"/>
      <c r="GK463" s="133"/>
      <c r="GL463" s="133"/>
      <c r="GM463" s="133"/>
      <c r="GN463" s="133"/>
      <c r="GO463" s="133"/>
      <c r="GP463" s="133"/>
      <c r="GQ463" s="133"/>
      <c r="GR463" s="133"/>
      <c r="GS463" s="133"/>
      <c r="GT463" s="133"/>
      <c r="GU463" s="133"/>
      <c r="GV463" s="133"/>
      <c r="GW463" s="133"/>
      <c r="GX463" s="133"/>
      <c r="GY463" s="133"/>
      <c r="GZ463" s="133"/>
      <c r="HA463" s="133"/>
      <c r="HB463" s="133"/>
      <c r="HC463" s="133"/>
      <c r="HD463" s="133"/>
      <c r="HE463" s="133"/>
      <c r="HF463" s="133"/>
      <c r="HG463" s="133"/>
      <c r="HH463" s="133"/>
      <c r="HI463" s="133"/>
      <c r="HJ463" s="133"/>
      <c r="HK463" s="133"/>
      <c r="HL463" s="133"/>
      <c r="HM463" s="133"/>
      <c r="HN463" s="133"/>
      <c r="HO463" s="133"/>
      <c r="HP463" s="133"/>
      <c r="HQ463" s="133"/>
      <c r="HR463" s="133"/>
      <c r="HS463" s="133"/>
      <c r="HT463" s="133"/>
      <c r="HU463" s="133"/>
      <c r="HV463" s="133"/>
      <c r="HW463" s="133"/>
      <c r="HX463" s="133"/>
      <c r="HY463" s="133"/>
      <c r="HZ463" s="133"/>
      <c r="IA463" s="133"/>
      <c r="IB463" s="133"/>
      <c r="IC463" s="133"/>
      <c r="ID463" s="133"/>
      <c r="IE463" s="133"/>
      <c r="IF463" s="133"/>
      <c r="IG463" s="133"/>
      <c r="IH463" s="133"/>
      <c r="II463" s="133"/>
      <c r="IJ463" s="133"/>
      <c r="IK463" s="133"/>
      <c r="IL463" s="133"/>
      <c r="IM463" s="133"/>
      <c r="IN463" s="133"/>
      <c r="IO463" s="133"/>
      <c r="IP463" s="133"/>
      <c r="IQ463" s="133"/>
    </row>
    <row r="464" spans="1:252" s="158" customFormat="1" hidden="1" outlineLevel="1" x14ac:dyDescent="0.25">
      <c r="A464" s="26">
        <v>65</v>
      </c>
      <c r="B464" s="26"/>
      <c r="C464" s="114"/>
      <c r="D464" s="82"/>
      <c r="E464" s="220"/>
      <c r="F464" s="152"/>
      <c r="G464" s="114"/>
      <c r="H464" s="40"/>
      <c r="I464" s="36"/>
      <c r="J464" s="623"/>
      <c r="K464" s="287"/>
      <c r="L464" s="393"/>
      <c r="M464" s="303"/>
      <c r="N464" s="77"/>
      <c r="O464" s="77"/>
      <c r="P464" s="77"/>
      <c r="Q464" s="202"/>
      <c r="R464" s="202"/>
      <c r="S464" s="77"/>
      <c r="T464" s="77"/>
      <c r="U464" s="274">
        <f t="shared" si="158"/>
        <v>0</v>
      </c>
      <c r="V464" s="287"/>
      <c r="W464" s="290"/>
      <c r="X464" s="77"/>
      <c r="Y464" s="274">
        <f t="shared" si="159"/>
        <v>0</v>
      </c>
      <c r="Z464" s="77"/>
      <c r="AA464" s="287"/>
      <c r="AB464" s="77"/>
      <c r="AC464" s="20">
        <f t="shared" si="154"/>
        <v>0</v>
      </c>
      <c r="AD464" s="77"/>
      <c r="AE464" s="77"/>
      <c r="AF464" s="287"/>
      <c r="AG464" s="20">
        <f t="shared" si="155"/>
        <v>0</v>
      </c>
      <c r="AH464" s="75">
        <f t="shared" si="156"/>
        <v>0</v>
      </c>
      <c r="AI464" s="33">
        <f t="shared" si="160"/>
        <v>0</v>
      </c>
      <c r="AJ464" s="34">
        <f t="shared" si="157"/>
        <v>0</v>
      </c>
      <c r="AK464" s="142"/>
      <c r="AL464" s="142"/>
      <c r="AM464" s="142"/>
      <c r="AN464" s="142"/>
      <c r="AO464" s="142"/>
      <c r="AP464" s="142"/>
      <c r="AQ464" s="142"/>
      <c r="AR464" s="142"/>
      <c r="AS464" s="142"/>
      <c r="AT464" s="142"/>
      <c r="AU464" s="142"/>
      <c r="AV464" s="142"/>
      <c r="AW464" s="142"/>
      <c r="AX464" s="142"/>
      <c r="AY464" s="142"/>
      <c r="AZ464" s="142"/>
      <c r="BA464" s="142"/>
      <c r="BB464" s="142"/>
      <c r="BC464" s="142"/>
      <c r="BD464" s="142"/>
      <c r="BE464" s="142"/>
      <c r="BF464" s="142"/>
      <c r="BG464" s="142"/>
      <c r="BH464" s="142"/>
      <c r="BI464" s="142"/>
      <c r="BJ464" s="142"/>
      <c r="BK464" s="142"/>
      <c r="BL464" s="142"/>
      <c r="BM464" s="142"/>
      <c r="BN464" s="142"/>
      <c r="BO464" s="133"/>
      <c r="BP464" s="133"/>
      <c r="BQ464" s="133"/>
      <c r="BR464" s="133"/>
      <c r="BS464" s="133"/>
      <c r="BT464" s="133"/>
      <c r="BU464" s="133"/>
      <c r="BV464" s="133"/>
      <c r="BW464" s="133"/>
      <c r="BX464" s="133"/>
      <c r="BY464" s="133"/>
      <c r="BZ464" s="133"/>
      <c r="CA464" s="133"/>
      <c r="CB464" s="133"/>
      <c r="CC464" s="133"/>
      <c r="CD464" s="133"/>
      <c r="CE464" s="133"/>
      <c r="CF464" s="133"/>
      <c r="CG464" s="133"/>
      <c r="CH464" s="133"/>
      <c r="CI464" s="133"/>
      <c r="CJ464" s="133"/>
      <c r="CK464" s="133"/>
      <c r="CL464" s="133"/>
      <c r="CM464" s="133"/>
      <c r="CN464" s="133"/>
      <c r="CO464" s="133"/>
      <c r="CP464" s="133"/>
      <c r="CQ464" s="133"/>
      <c r="CR464" s="133"/>
      <c r="CS464" s="133"/>
      <c r="CT464" s="133"/>
      <c r="CU464" s="133"/>
      <c r="CV464" s="133"/>
      <c r="CW464" s="133"/>
      <c r="CX464" s="133"/>
      <c r="CY464" s="133"/>
      <c r="CZ464" s="133"/>
      <c r="DA464" s="133"/>
      <c r="DB464" s="133"/>
      <c r="DC464" s="133"/>
      <c r="DD464" s="133"/>
      <c r="DE464" s="133"/>
      <c r="DF464" s="133"/>
      <c r="DG464" s="133"/>
      <c r="DH464" s="133"/>
      <c r="DI464" s="133"/>
      <c r="DJ464" s="133"/>
      <c r="DK464" s="133"/>
      <c r="DL464" s="133"/>
      <c r="DM464" s="133"/>
      <c r="DN464" s="133"/>
      <c r="DO464" s="133"/>
      <c r="DP464" s="133"/>
      <c r="DQ464" s="133"/>
      <c r="DR464" s="133"/>
      <c r="DS464" s="133"/>
      <c r="DT464" s="133"/>
      <c r="DU464" s="133"/>
      <c r="DV464" s="133"/>
      <c r="DW464" s="133"/>
      <c r="DX464" s="133"/>
      <c r="DY464" s="133"/>
      <c r="DZ464" s="133"/>
      <c r="EA464" s="133"/>
      <c r="EB464" s="133"/>
      <c r="EC464" s="133"/>
      <c r="ED464" s="133"/>
      <c r="EE464" s="133"/>
      <c r="EF464" s="133"/>
      <c r="EG464" s="133"/>
      <c r="EH464" s="133"/>
      <c r="EI464" s="133"/>
      <c r="EJ464" s="133"/>
      <c r="EK464" s="133"/>
      <c r="EL464" s="133"/>
      <c r="EM464" s="133"/>
      <c r="EN464" s="133"/>
      <c r="EO464" s="133"/>
      <c r="EP464" s="133"/>
      <c r="EQ464" s="133"/>
      <c r="ER464" s="133"/>
      <c r="ES464" s="133"/>
      <c r="ET464" s="133"/>
      <c r="EU464" s="133"/>
      <c r="EV464" s="133"/>
      <c r="EW464" s="133"/>
      <c r="EX464" s="133"/>
      <c r="EY464" s="133"/>
      <c r="EZ464" s="133"/>
      <c r="FA464" s="133"/>
      <c r="FB464" s="133"/>
      <c r="FC464" s="133"/>
      <c r="FD464" s="133"/>
      <c r="FE464" s="133"/>
      <c r="FF464" s="133"/>
      <c r="FG464" s="133"/>
      <c r="FH464" s="133"/>
      <c r="FI464" s="133"/>
      <c r="FJ464" s="133"/>
      <c r="FK464" s="133"/>
      <c r="FL464" s="133"/>
      <c r="FM464" s="133"/>
      <c r="FN464" s="133"/>
      <c r="FO464" s="133"/>
      <c r="FP464" s="133"/>
      <c r="FQ464" s="133"/>
      <c r="FR464" s="133"/>
      <c r="FS464" s="133"/>
      <c r="FT464" s="133"/>
      <c r="FU464" s="133"/>
      <c r="FV464" s="133"/>
      <c r="FW464" s="133"/>
      <c r="FX464" s="133"/>
      <c r="FY464" s="133"/>
      <c r="FZ464" s="133"/>
      <c r="GA464" s="133"/>
      <c r="GB464" s="133"/>
      <c r="GC464" s="133"/>
      <c r="GD464" s="133"/>
      <c r="GE464" s="133"/>
      <c r="GF464" s="133"/>
      <c r="GG464" s="133"/>
      <c r="GH464" s="133"/>
      <c r="GI464" s="133"/>
      <c r="GJ464" s="133"/>
      <c r="GK464" s="133"/>
      <c r="GL464" s="133"/>
      <c r="GM464" s="133"/>
      <c r="GN464" s="133"/>
      <c r="GO464" s="133"/>
      <c r="GP464" s="133"/>
      <c r="GQ464" s="133"/>
      <c r="GR464" s="133"/>
      <c r="GS464" s="133"/>
      <c r="GT464" s="133"/>
      <c r="GU464" s="133"/>
      <c r="GV464" s="133"/>
      <c r="GW464" s="133"/>
      <c r="GX464" s="133"/>
      <c r="GY464" s="133"/>
      <c r="GZ464" s="133"/>
      <c r="HA464" s="133"/>
      <c r="HB464" s="133"/>
      <c r="HC464" s="133"/>
      <c r="HD464" s="133"/>
      <c r="HE464" s="133"/>
      <c r="HF464" s="133"/>
      <c r="HG464" s="133"/>
      <c r="HH464" s="133"/>
      <c r="HI464" s="133"/>
      <c r="HJ464" s="133"/>
      <c r="HK464" s="133"/>
      <c r="HL464" s="133"/>
      <c r="HM464" s="133"/>
      <c r="HN464" s="133"/>
      <c r="HO464" s="133"/>
      <c r="HP464" s="133"/>
      <c r="HQ464" s="133"/>
      <c r="HR464" s="133"/>
      <c r="HS464" s="133"/>
      <c r="HT464" s="133"/>
      <c r="HU464" s="133"/>
      <c r="HV464" s="133"/>
      <c r="HW464" s="133"/>
      <c r="HX464" s="133"/>
      <c r="HY464" s="133"/>
      <c r="HZ464" s="133"/>
      <c r="IA464" s="133"/>
      <c r="IB464" s="133"/>
      <c r="IC464" s="133"/>
      <c r="ID464" s="133"/>
      <c r="IE464" s="133"/>
      <c r="IF464" s="133"/>
      <c r="IG464" s="133"/>
      <c r="IH464" s="133"/>
      <c r="II464" s="133"/>
      <c r="IJ464" s="133"/>
      <c r="IK464" s="133"/>
      <c r="IL464" s="133"/>
      <c r="IM464" s="133"/>
      <c r="IN464" s="133"/>
      <c r="IO464" s="133"/>
      <c r="IP464" s="133"/>
      <c r="IQ464" s="133"/>
      <c r="IR464" s="280"/>
    </row>
    <row r="465" spans="1:259" s="158" customFormat="1" hidden="1" outlineLevel="1" x14ac:dyDescent="0.25">
      <c r="A465" s="26">
        <v>66</v>
      </c>
      <c r="B465" s="26"/>
      <c r="C465" s="188"/>
      <c r="D465" s="82"/>
      <c r="E465" s="441"/>
      <c r="F465" s="152"/>
      <c r="G465" s="114"/>
      <c r="H465" s="40"/>
      <c r="I465" s="36"/>
      <c r="J465" s="623"/>
      <c r="K465" s="287"/>
      <c r="L465" s="393"/>
      <c r="M465" s="303"/>
      <c r="N465" s="77"/>
      <c r="O465" s="77"/>
      <c r="P465" s="77"/>
      <c r="Q465" s="202"/>
      <c r="R465" s="202"/>
      <c r="S465" s="77"/>
      <c r="T465" s="77"/>
      <c r="U465" s="274">
        <f t="shared" si="158"/>
        <v>0</v>
      </c>
      <c r="V465" s="287"/>
      <c r="W465" s="290"/>
      <c r="X465" s="77"/>
      <c r="Y465" s="274">
        <f t="shared" si="159"/>
        <v>0</v>
      </c>
      <c r="Z465" s="77"/>
      <c r="AA465" s="287"/>
      <c r="AB465" s="77"/>
      <c r="AC465" s="20">
        <f t="shared" si="154"/>
        <v>0</v>
      </c>
      <c r="AD465" s="77"/>
      <c r="AE465" s="77"/>
      <c r="AF465" s="287"/>
      <c r="AG465" s="20">
        <f t="shared" si="155"/>
        <v>0</v>
      </c>
      <c r="AH465" s="75">
        <f t="shared" si="156"/>
        <v>0</v>
      </c>
      <c r="AI465" s="33">
        <f t="shared" si="160"/>
        <v>0</v>
      </c>
      <c r="AJ465" s="34">
        <f t="shared" si="157"/>
        <v>0</v>
      </c>
      <c r="AK465" s="142"/>
      <c r="AL465" s="142"/>
      <c r="AM465" s="142"/>
      <c r="AN465" s="142"/>
      <c r="AO465" s="142"/>
      <c r="AP465" s="142"/>
      <c r="AQ465" s="142"/>
      <c r="AR465" s="142"/>
      <c r="AS465" s="142"/>
      <c r="AT465" s="142"/>
      <c r="AU465" s="142"/>
      <c r="AV465" s="142"/>
      <c r="AW465" s="142"/>
      <c r="AX465" s="142"/>
      <c r="AY465" s="142"/>
      <c r="AZ465" s="142"/>
      <c r="BA465" s="142"/>
      <c r="BB465" s="142"/>
      <c r="BC465" s="142"/>
      <c r="BD465" s="142"/>
      <c r="BE465" s="142"/>
      <c r="BF465" s="142"/>
      <c r="BG465" s="142"/>
      <c r="BH465" s="142"/>
      <c r="BI465" s="142"/>
      <c r="BJ465" s="142"/>
      <c r="BK465" s="142"/>
      <c r="BL465" s="142"/>
      <c r="BM465" s="142"/>
      <c r="BN465" s="142"/>
      <c r="BO465" s="133"/>
      <c r="BP465" s="133"/>
      <c r="BQ465" s="133"/>
      <c r="BR465" s="133"/>
      <c r="BS465" s="133"/>
      <c r="BT465" s="133"/>
      <c r="BU465" s="133"/>
      <c r="BV465" s="133"/>
      <c r="BW465" s="133"/>
      <c r="BX465" s="133"/>
      <c r="BY465" s="133"/>
      <c r="BZ465" s="133"/>
      <c r="CA465" s="133"/>
      <c r="CB465" s="133"/>
      <c r="CC465" s="133"/>
      <c r="CD465" s="133"/>
      <c r="CE465" s="133"/>
      <c r="CF465" s="133"/>
      <c r="CG465" s="133"/>
      <c r="CH465" s="133"/>
      <c r="CI465" s="133"/>
      <c r="CJ465" s="133"/>
      <c r="CK465" s="133"/>
      <c r="CL465" s="133"/>
      <c r="CM465" s="133"/>
      <c r="CN465" s="133"/>
      <c r="CO465" s="133"/>
      <c r="CP465" s="133"/>
      <c r="CQ465" s="133"/>
      <c r="CR465" s="133"/>
      <c r="CS465" s="133"/>
      <c r="CT465" s="133"/>
      <c r="CU465" s="133"/>
      <c r="CV465" s="133"/>
      <c r="CW465" s="133"/>
      <c r="CX465" s="133"/>
      <c r="CY465" s="133"/>
      <c r="CZ465" s="133"/>
      <c r="DA465" s="133"/>
      <c r="DB465" s="133"/>
      <c r="DC465" s="133"/>
      <c r="DD465" s="133"/>
      <c r="DE465" s="133"/>
      <c r="DF465" s="133"/>
      <c r="DG465" s="133"/>
      <c r="DH465" s="133"/>
      <c r="DI465" s="133"/>
      <c r="DJ465" s="133"/>
      <c r="DK465" s="133"/>
      <c r="DL465" s="133"/>
      <c r="DM465" s="133"/>
      <c r="DN465" s="133"/>
      <c r="DO465" s="133"/>
      <c r="DP465" s="133"/>
      <c r="DQ465" s="133"/>
      <c r="DR465" s="133"/>
      <c r="DS465" s="133"/>
      <c r="DT465" s="133"/>
      <c r="DU465" s="133"/>
      <c r="DV465" s="133"/>
      <c r="DW465" s="133"/>
      <c r="DX465" s="133"/>
      <c r="DY465" s="133"/>
      <c r="DZ465" s="133"/>
      <c r="EA465" s="133"/>
      <c r="EB465" s="133"/>
      <c r="EC465" s="133"/>
      <c r="ED465" s="133"/>
      <c r="EE465" s="133"/>
      <c r="EF465" s="133"/>
      <c r="EG465" s="133"/>
      <c r="EH465" s="133"/>
      <c r="EI465" s="133"/>
      <c r="EJ465" s="133"/>
      <c r="EK465" s="133"/>
      <c r="EL465" s="133"/>
      <c r="EM465" s="133"/>
      <c r="EN465" s="133"/>
      <c r="EO465" s="133"/>
      <c r="EP465" s="133"/>
      <c r="EQ465" s="133"/>
      <c r="ER465" s="133"/>
      <c r="ES465" s="133"/>
      <c r="ET465" s="133"/>
      <c r="EU465" s="133"/>
      <c r="EV465" s="133"/>
      <c r="EW465" s="133"/>
      <c r="EX465" s="133"/>
      <c r="EY465" s="133"/>
      <c r="EZ465" s="133"/>
      <c r="FA465" s="133"/>
      <c r="FB465" s="133"/>
      <c r="FC465" s="133"/>
      <c r="FD465" s="133"/>
      <c r="FE465" s="133"/>
      <c r="FF465" s="133"/>
      <c r="FG465" s="133"/>
      <c r="FH465" s="133"/>
      <c r="FI465" s="133"/>
      <c r="FJ465" s="133"/>
      <c r="FK465" s="133"/>
      <c r="FL465" s="133"/>
      <c r="FM465" s="133"/>
      <c r="FN465" s="133"/>
      <c r="FO465" s="133"/>
      <c r="FP465" s="133"/>
      <c r="FQ465" s="133"/>
      <c r="FR465" s="133"/>
      <c r="FS465" s="133"/>
      <c r="FT465" s="133"/>
      <c r="FU465" s="133"/>
      <c r="FV465" s="133"/>
      <c r="FW465" s="133"/>
      <c r="FX465" s="133"/>
      <c r="FY465" s="133"/>
      <c r="FZ465" s="133"/>
      <c r="GA465" s="133"/>
      <c r="GB465" s="133"/>
      <c r="GC465" s="133"/>
      <c r="GD465" s="133"/>
      <c r="GE465" s="133"/>
      <c r="GF465" s="133"/>
      <c r="GG465" s="133"/>
      <c r="GH465" s="133"/>
      <c r="GI465" s="133"/>
      <c r="GJ465" s="133"/>
      <c r="GK465" s="133"/>
      <c r="GL465" s="133"/>
      <c r="GM465" s="133"/>
      <c r="GN465" s="133"/>
      <c r="GO465" s="133"/>
      <c r="GP465" s="133"/>
      <c r="GQ465" s="133"/>
      <c r="GR465" s="133"/>
      <c r="GS465" s="133"/>
      <c r="GT465" s="133"/>
      <c r="GU465" s="133"/>
      <c r="GV465" s="133"/>
      <c r="GW465" s="133"/>
      <c r="GX465" s="133"/>
      <c r="GY465" s="133"/>
      <c r="GZ465" s="133"/>
      <c r="HA465" s="133"/>
      <c r="HB465" s="133"/>
      <c r="HC465" s="133"/>
      <c r="HD465" s="133"/>
      <c r="HE465" s="133"/>
      <c r="HF465" s="133"/>
      <c r="HG465" s="133"/>
      <c r="HH465" s="133"/>
      <c r="HI465" s="133"/>
      <c r="HJ465" s="133"/>
      <c r="HK465" s="133"/>
      <c r="HL465" s="133"/>
      <c r="HM465" s="133"/>
      <c r="HN465" s="133"/>
      <c r="HO465" s="133"/>
      <c r="HP465" s="133"/>
      <c r="HQ465" s="133"/>
      <c r="HR465" s="133"/>
      <c r="HS465" s="133"/>
      <c r="HT465" s="133"/>
      <c r="HU465" s="133"/>
      <c r="HV465" s="133"/>
      <c r="HW465" s="133"/>
      <c r="HX465" s="133"/>
      <c r="HY465" s="133"/>
      <c r="HZ465" s="133"/>
      <c r="IA465" s="133"/>
      <c r="IB465" s="133"/>
      <c r="IC465" s="133"/>
      <c r="ID465" s="133"/>
      <c r="IE465" s="133"/>
      <c r="IF465" s="133"/>
      <c r="IG465" s="133"/>
      <c r="IH465" s="133"/>
      <c r="II465" s="133"/>
      <c r="IJ465" s="133"/>
      <c r="IK465" s="133"/>
      <c r="IL465" s="133"/>
      <c r="IM465" s="133"/>
      <c r="IN465" s="133"/>
      <c r="IO465" s="133"/>
      <c r="IP465" s="133"/>
      <c r="IQ465" s="133"/>
      <c r="IR465" s="280"/>
    </row>
    <row r="466" spans="1:259" s="158" customFormat="1" hidden="1" outlineLevel="1" x14ac:dyDescent="0.25">
      <c r="A466" s="26">
        <v>67</v>
      </c>
      <c r="B466" s="26"/>
      <c r="C466" s="188"/>
      <c r="D466" s="82"/>
      <c r="E466" s="441"/>
      <c r="F466" s="152"/>
      <c r="G466" s="114"/>
      <c r="H466" s="40"/>
      <c r="I466" s="36"/>
      <c r="J466" s="623"/>
      <c r="K466" s="287"/>
      <c r="L466" s="393"/>
      <c r="M466" s="303"/>
      <c r="N466" s="77"/>
      <c r="O466" s="77"/>
      <c r="P466" s="77"/>
      <c r="Q466" s="202"/>
      <c r="R466" s="202"/>
      <c r="S466" s="77"/>
      <c r="T466" s="77"/>
      <c r="U466" s="274">
        <f t="shared" si="158"/>
        <v>0</v>
      </c>
      <c r="V466" s="287"/>
      <c r="W466" s="290"/>
      <c r="X466" s="77"/>
      <c r="Y466" s="274">
        <f t="shared" si="159"/>
        <v>0</v>
      </c>
      <c r="Z466" s="77"/>
      <c r="AA466" s="287"/>
      <c r="AB466" s="77"/>
      <c r="AC466" s="20">
        <f t="shared" si="154"/>
        <v>0</v>
      </c>
      <c r="AD466" s="77"/>
      <c r="AE466" s="77"/>
      <c r="AF466" s="287"/>
      <c r="AG466" s="20">
        <f t="shared" si="155"/>
        <v>0</v>
      </c>
      <c r="AH466" s="75">
        <f t="shared" si="156"/>
        <v>0</v>
      </c>
      <c r="AI466" s="33">
        <f t="shared" si="160"/>
        <v>0</v>
      </c>
      <c r="AJ466" s="34">
        <f t="shared" si="157"/>
        <v>0</v>
      </c>
      <c r="AK466" s="142"/>
      <c r="AL466" s="142"/>
      <c r="AM466" s="142"/>
      <c r="AN466" s="142"/>
      <c r="AO466" s="142"/>
      <c r="AP466" s="142"/>
      <c r="AQ466" s="142"/>
      <c r="AR466" s="142"/>
      <c r="AS466" s="142"/>
      <c r="AT466" s="142"/>
      <c r="AU466" s="142"/>
      <c r="AV466" s="142"/>
      <c r="AW466" s="142"/>
      <c r="AX466" s="142"/>
      <c r="AY466" s="142"/>
      <c r="AZ466" s="142"/>
      <c r="BA466" s="142"/>
      <c r="BB466" s="142"/>
      <c r="BC466" s="142"/>
      <c r="BD466" s="142"/>
      <c r="BE466" s="142"/>
      <c r="BF466" s="142"/>
      <c r="BG466" s="142"/>
      <c r="BH466" s="142"/>
      <c r="BI466" s="142"/>
      <c r="BJ466" s="142"/>
      <c r="BK466" s="142"/>
      <c r="BL466" s="142"/>
      <c r="BM466" s="142"/>
      <c r="BN466" s="142"/>
      <c r="BO466" s="133"/>
      <c r="BP466" s="133"/>
      <c r="BQ466" s="133"/>
      <c r="BR466" s="133"/>
      <c r="BS466" s="133"/>
      <c r="BT466" s="133"/>
      <c r="BU466" s="133"/>
      <c r="BV466" s="133"/>
      <c r="BW466" s="133"/>
      <c r="BX466" s="133"/>
      <c r="BY466" s="133"/>
      <c r="BZ466" s="133"/>
      <c r="CA466" s="133"/>
      <c r="CB466" s="133"/>
      <c r="CC466" s="133"/>
      <c r="CD466" s="133"/>
      <c r="CE466" s="133"/>
      <c r="CF466" s="133"/>
      <c r="CG466" s="133"/>
      <c r="CH466" s="133"/>
      <c r="CI466" s="133"/>
      <c r="CJ466" s="133"/>
      <c r="CK466" s="133"/>
      <c r="CL466" s="133"/>
      <c r="CM466" s="133"/>
      <c r="CN466" s="133"/>
      <c r="CO466" s="133"/>
      <c r="CP466" s="133"/>
      <c r="CQ466" s="133"/>
      <c r="CR466" s="133"/>
      <c r="CS466" s="133"/>
      <c r="CT466" s="133"/>
      <c r="CU466" s="133"/>
      <c r="CV466" s="133"/>
      <c r="CW466" s="133"/>
      <c r="CX466" s="133"/>
      <c r="CY466" s="133"/>
      <c r="CZ466" s="133"/>
      <c r="DA466" s="133"/>
      <c r="DB466" s="133"/>
      <c r="DC466" s="133"/>
      <c r="DD466" s="133"/>
      <c r="DE466" s="133"/>
      <c r="DF466" s="133"/>
      <c r="DG466" s="133"/>
      <c r="DH466" s="133"/>
      <c r="DI466" s="133"/>
      <c r="DJ466" s="133"/>
      <c r="DK466" s="133"/>
      <c r="DL466" s="133"/>
      <c r="DM466" s="133"/>
      <c r="DN466" s="133"/>
      <c r="DO466" s="133"/>
      <c r="DP466" s="133"/>
      <c r="DQ466" s="133"/>
      <c r="DR466" s="133"/>
      <c r="DS466" s="133"/>
      <c r="DT466" s="133"/>
      <c r="DU466" s="133"/>
      <c r="DV466" s="133"/>
      <c r="DW466" s="133"/>
      <c r="DX466" s="133"/>
      <c r="DY466" s="133"/>
      <c r="DZ466" s="133"/>
      <c r="EA466" s="133"/>
      <c r="EB466" s="133"/>
      <c r="EC466" s="133"/>
      <c r="ED466" s="133"/>
      <c r="EE466" s="133"/>
      <c r="EF466" s="133"/>
      <c r="EG466" s="133"/>
      <c r="EH466" s="133"/>
      <c r="EI466" s="133"/>
      <c r="EJ466" s="133"/>
      <c r="EK466" s="133"/>
      <c r="EL466" s="133"/>
      <c r="EM466" s="133"/>
      <c r="EN466" s="133"/>
      <c r="EO466" s="133"/>
      <c r="EP466" s="133"/>
      <c r="EQ466" s="133"/>
      <c r="ER466" s="133"/>
      <c r="ES466" s="133"/>
      <c r="ET466" s="133"/>
      <c r="EU466" s="133"/>
      <c r="EV466" s="133"/>
      <c r="EW466" s="133"/>
      <c r="EX466" s="133"/>
      <c r="EY466" s="133"/>
      <c r="EZ466" s="133"/>
      <c r="FA466" s="133"/>
      <c r="FB466" s="133"/>
      <c r="FC466" s="133"/>
      <c r="FD466" s="133"/>
      <c r="FE466" s="133"/>
      <c r="FF466" s="133"/>
      <c r="FG466" s="133"/>
      <c r="FH466" s="133"/>
      <c r="FI466" s="133"/>
      <c r="FJ466" s="133"/>
      <c r="FK466" s="133"/>
      <c r="FL466" s="133"/>
      <c r="FM466" s="133"/>
      <c r="FN466" s="133"/>
      <c r="FO466" s="133"/>
      <c r="FP466" s="133"/>
      <c r="FQ466" s="133"/>
      <c r="FR466" s="133"/>
      <c r="FS466" s="133"/>
      <c r="FT466" s="133"/>
      <c r="FU466" s="133"/>
      <c r="FV466" s="133"/>
      <c r="FW466" s="133"/>
      <c r="FX466" s="133"/>
      <c r="FY466" s="133"/>
      <c r="FZ466" s="133"/>
      <c r="GA466" s="133"/>
      <c r="GB466" s="133"/>
      <c r="GC466" s="133"/>
      <c r="GD466" s="133"/>
      <c r="GE466" s="133"/>
      <c r="GF466" s="133"/>
      <c r="GG466" s="133"/>
      <c r="GH466" s="133"/>
      <c r="GI466" s="133"/>
      <c r="GJ466" s="133"/>
      <c r="GK466" s="133"/>
      <c r="GL466" s="133"/>
      <c r="GM466" s="133"/>
      <c r="GN466" s="133"/>
      <c r="GO466" s="133"/>
      <c r="GP466" s="133"/>
      <c r="GQ466" s="133"/>
      <c r="GR466" s="133"/>
      <c r="GS466" s="133"/>
      <c r="GT466" s="133"/>
      <c r="GU466" s="133"/>
      <c r="GV466" s="133"/>
      <c r="GW466" s="133"/>
      <c r="GX466" s="133"/>
      <c r="GY466" s="133"/>
      <c r="GZ466" s="133"/>
      <c r="HA466" s="133"/>
      <c r="HB466" s="133"/>
      <c r="HC466" s="133"/>
      <c r="HD466" s="133"/>
      <c r="HE466" s="133"/>
      <c r="HF466" s="133"/>
      <c r="HG466" s="133"/>
      <c r="HH466" s="133"/>
      <c r="HI466" s="133"/>
      <c r="HJ466" s="133"/>
      <c r="HK466" s="133"/>
      <c r="HL466" s="133"/>
      <c r="HM466" s="133"/>
      <c r="HN466" s="133"/>
      <c r="HO466" s="133"/>
      <c r="HP466" s="133"/>
      <c r="HQ466" s="133"/>
      <c r="HR466" s="133"/>
      <c r="HS466" s="133"/>
      <c r="HT466" s="133"/>
      <c r="HU466" s="133"/>
      <c r="HV466" s="133"/>
      <c r="HW466" s="133"/>
      <c r="HX466" s="133"/>
      <c r="HY466" s="133"/>
      <c r="HZ466" s="133"/>
      <c r="IA466" s="133"/>
      <c r="IB466" s="133"/>
      <c r="IC466" s="133"/>
      <c r="ID466" s="133"/>
      <c r="IE466" s="133"/>
      <c r="IF466" s="133"/>
      <c r="IG466" s="133"/>
      <c r="IH466" s="133"/>
      <c r="II466" s="133"/>
      <c r="IJ466" s="133"/>
      <c r="IK466" s="133"/>
      <c r="IL466" s="133"/>
      <c r="IM466" s="133"/>
      <c r="IN466" s="133"/>
      <c r="IO466" s="133"/>
      <c r="IP466" s="133"/>
      <c r="IQ466" s="133"/>
      <c r="IR466" s="280"/>
    </row>
    <row r="467" spans="1:259" s="158" customFormat="1" hidden="1" outlineLevel="1" x14ac:dyDescent="0.25">
      <c r="A467" s="26">
        <v>68</v>
      </c>
      <c r="B467" s="26"/>
      <c r="C467" s="188"/>
      <c r="D467" s="82"/>
      <c r="E467" s="441"/>
      <c r="F467" s="152"/>
      <c r="G467" s="114"/>
      <c r="H467" s="40"/>
      <c r="I467" s="36"/>
      <c r="J467" s="623"/>
      <c r="K467" s="287"/>
      <c r="L467" s="393"/>
      <c r="M467" s="303"/>
      <c r="N467" s="77"/>
      <c r="O467" s="77"/>
      <c r="P467" s="77"/>
      <c r="Q467" s="202"/>
      <c r="R467" s="202"/>
      <c r="S467" s="77"/>
      <c r="T467" s="77"/>
      <c r="U467" s="274">
        <f t="shared" si="158"/>
        <v>0</v>
      </c>
      <c r="V467" s="287"/>
      <c r="W467" s="290"/>
      <c r="X467" s="77"/>
      <c r="Y467" s="274">
        <f t="shared" si="159"/>
        <v>0</v>
      </c>
      <c r="Z467" s="77"/>
      <c r="AA467" s="287"/>
      <c r="AB467" s="77"/>
      <c r="AC467" s="20">
        <f t="shared" si="154"/>
        <v>0</v>
      </c>
      <c r="AD467" s="77"/>
      <c r="AE467" s="77"/>
      <c r="AF467" s="287"/>
      <c r="AG467" s="20">
        <f t="shared" si="155"/>
        <v>0</v>
      </c>
      <c r="AH467" s="75">
        <f t="shared" si="156"/>
        <v>0</v>
      </c>
      <c r="AI467" s="33">
        <f t="shared" si="160"/>
        <v>0</v>
      </c>
      <c r="AJ467" s="34">
        <f t="shared" si="157"/>
        <v>0</v>
      </c>
      <c r="AK467" s="142"/>
      <c r="AL467" s="142"/>
      <c r="AM467" s="142"/>
      <c r="AN467" s="142"/>
      <c r="AO467" s="142"/>
      <c r="AP467" s="142"/>
      <c r="AQ467" s="142"/>
      <c r="AR467" s="142"/>
      <c r="AS467" s="142"/>
      <c r="AT467" s="142"/>
      <c r="AU467" s="142"/>
      <c r="AV467" s="142"/>
      <c r="AW467" s="142"/>
      <c r="AX467" s="142"/>
      <c r="AY467" s="142"/>
      <c r="AZ467" s="142"/>
      <c r="BA467" s="142"/>
      <c r="BB467" s="142"/>
      <c r="BC467" s="142"/>
      <c r="BD467" s="142"/>
      <c r="BE467" s="142"/>
      <c r="BF467" s="142"/>
      <c r="BG467" s="142"/>
      <c r="BH467" s="142"/>
      <c r="BI467" s="142"/>
      <c r="BJ467" s="142"/>
      <c r="BK467" s="142"/>
      <c r="BL467" s="142"/>
      <c r="BM467" s="142"/>
      <c r="BN467" s="142"/>
      <c r="BO467" s="133"/>
      <c r="BP467" s="133"/>
      <c r="BQ467" s="133"/>
      <c r="BR467" s="133"/>
      <c r="BS467" s="133"/>
      <c r="BT467" s="133"/>
      <c r="BU467" s="133"/>
      <c r="BV467" s="133"/>
      <c r="BW467" s="133"/>
      <c r="BX467" s="133"/>
      <c r="BY467" s="133"/>
      <c r="BZ467" s="133"/>
      <c r="CA467" s="133"/>
      <c r="CB467" s="133"/>
      <c r="CC467" s="133"/>
      <c r="CD467" s="133"/>
      <c r="CE467" s="133"/>
      <c r="CF467" s="133"/>
      <c r="CG467" s="133"/>
      <c r="CH467" s="133"/>
      <c r="CI467" s="133"/>
      <c r="CJ467" s="133"/>
      <c r="CK467" s="133"/>
      <c r="CL467" s="133"/>
      <c r="CM467" s="133"/>
      <c r="CN467" s="133"/>
      <c r="CO467" s="133"/>
      <c r="CP467" s="133"/>
      <c r="CQ467" s="133"/>
      <c r="CR467" s="133"/>
      <c r="CS467" s="133"/>
      <c r="CT467" s="133"/>
      <c r="CU467" s="133"/>
      <c r="CV467" s="133"/>
      <c r="CW467" s="133"/>
      <c r="CX467" s="133"/>
      <c r="CY467" s="133"/>
      <c r="CZ467" s="133"/>
      <c r="DA467" s="133"/>
      <c r="DB467" s="133"/>
      <c r="DC467" s="133"/>
      <c r="DD467" s="133"/>
      <c r="DE467" s="133"/>
      <c r="DF467" s="133"/>
      <c r="DG467" s="133"/>
      <c r="DH467" s="133"/>
      <c r="DI467" s="133"/>
      <c r="DJ467" s="133"/>
      <c r="DK467" s="133"/>
      <c r="DL467" s="133"/>
      <c r="DM467" s="133"/>
      <c r="DN467" s="133"/>
      <c r="DO467" s="133"/>
      <c r="DP467" s="133"/>
      <c r="DQ467" s="133"/>
      <c r="DR467" s="133"/>
      <c r="DS467" s="133"/>
      <c r="DT467" s="133"/>
      <c r="DU467" s="133"/>
      <c r="DV467" s="133"/>
      <c r="DW467" s="133"/>
      <c r="DX467" s="133"/>
      <c r="DY467" s="133"/>
      <c r="DZ467" s="133"/>
      <c r="EA467" s="133"/>
      <c r="EB467" s="133"/>
      <c r="EC467" s="133"/>
      <c r="ED467" s="133"/>
      <c r="EE467" s="133"/>
      <c r="EF467" s="133"/>
      <c r="EG467" s="133"/>
      <c r="EH467" s="133"/>
      <c r="EI467" s="133"/>
      <c r="EJ467" s="133"/>
      <c r="EK467" s="133"/>
      <c r="EL467" s="133"/>
      <c r="EM467" s="133"/>
      <c r="EN467" s="133"/>
      <c r="EO467" s="133"/>
      <c r="EP467" s="133"/>
      <c r="EQ467" s="133"/>
      <c r="ER467" s="133"/>
      <c r="ES467" s="133"/>
      <c r="ET467" s="133"/>
      <c r="EU467" s="133"/>
      <c r="EV467" s="133"/>
      <c r="EW467" s="133"/>
      <c r="EX467" s="133"/>
      <c r="EY467" s="133"/>
      <c r="EZ467" s="133"/>
      <c r="FA467" s="133"/>
      <c r="FB467" s="133"/>
      <c r="FC467" s="133"/>
      <c r="FD467" s="133"/>
      <c r="FE467" s="133"/>
      <c r="FF467" s="133"/>
      <c r="FG467" s="133"/>
      <c r="FH467" s="133"/>
      <c r="FI467" s="133"/>
      <c r="FJ467" s="133"/>
      <c r="FK467" s="133"/>
      <c r="FL467" s="133"/>
      <c r="FM467" s="133"/>
      <c r="FN467" s="133"/>
      <c r="FO467" s="133"/>
      <c r="FP467" s="133"/>
      <c r="FQ467" s="133"/>
      <c r="FR467" s="133"/>
      <c r="FS467" s="133"/>
      <c r="FT467" s="133"/>
      <c r="FU467" s="133"/>
      <c r="FV467" s="133"/>
      <c r="FW467" s="133"/>
      <c r="FX467" s="133"/>
      <c r="FY467" s="133"/>
      <c r="FZ467" s="133"/>
      <c r="GA467" s="133"/>
      <c r="GB467" s="133"/>
      <c r="GC467" s="133"/>
      <c r="GD467" s="133"/>
      <c r="GE467" s="133"/>
      <c r="GF467" s="133"/>
      <c r="GG467" s="133"/>
      <c r="GH467" s="133"/>
      <c r="GI467" s="133"/>
      <c r="GJ467" s="133"/>
      <c r="GK467" s="133"/>
      <c r="GL467" s="133"/>
      <c r="GM467" s="133"/>
      <c r="GN467" s="133"/>
      <c r="GO467" s="133"/>
      <c r="GP467" s="133"/>
      <c r="GQ467" s="133"/>
      <c r="GR467" s="133"/>
      <c r="GS467" s="133"/>
      <c r="GT467" s="133"/>
      <c r="GU467" s="133"/>
      <c r="GV467" s="133"/>
      <c r="GW467" s="133"/>
      <c r="GX467" s="133"/>
      <c r="GY467" s="133"/>
      <c r="GZ467" s="133"/>
      <c r="HA467" s="133"/>
      <c r="HB467" s="133"/>
      <c r="HC467" s="133"/>
      <c r="HD467" s="133"/>
      <c r="HE467" s="133"/>
      <c r="HF467" s="133"/>
      <c r="HG467" s="133"/>
      <c r="HH467" s="133"/>
      <c r="HI467" s="133"/>
      <c r="HJ467" s="133"/>
      <c r="HK467" s="133"/>
      <c r="HL467" s="133"/>
      <c r="HM467" s="133"/>
      <c r="HN467" s="133"/>
      <c r="HO467" s="133"/>
      <c r="HP467" s="133"/>
      <c r="HQ467" s="133"/>
      <c r="HR467" s="133"/>
      <c r="HS467" s="133"/>
      <c r="HT467" s="133"/>
      <c r="HU467" s="133"/>
      <c r="HV467" s="133"/>
      <c r="HW467" s="133"/>
      <c r="HX467" s="133"/>
      <c r="HY467" s="133"/>
      <c r="HZ467" s="133"/>
      <c r="IA467" s="133"/>
      <c r="IB467" s="133"/>
      <c r="IC467" s="133"/>
      <c r="ID467" s="133"/>
      <c r="IE467" s="133"/>
      <c r="IF467" s="133"/>
      <c r="IG467" s="133"/>
      <c r="IH467" s="133"/>
      <c r="II467" s="133"/>
      <c r="IJ467" s="133"/>
      <c r="IK467" s="133"/>
      <c r="IL467" s="133"/>
      <c r="IM467" s="133"/>
      <c r="IN467" s="133"/>
      <c r="IO467" s="133"/>
      <c r="IP467" s="133"/>
      <c r="IQ467" s="133"/>
      <c r="IR467" s="280"/>
    </row>
    <row r="468" spans="1:259" s="158" customFormat="1" hidden="1" outlineLevel="1" x14ac:dyDescent="0.25">
      <c r="A468" s="26">
        <v>69</v>
      </c>
      <c r="B468" s="26"/>
      <c r="C468" s="188"/>
      <c r="D468" s="322"/>
      <c r="E468" s="441"/>
      <c r="F468" s="152"/>
      <c r="G468" s="114"/>
      <c r="H468" s="40"/>
      <c r="I468" s="36"/>
      <c r="J468" s="623"/>
      <c r="K468" s="287"/>
      <c r="L468" s="393"/>
      <c r="M468" s="303"/>
      <c r="N468" s="77"/>
      <c r="O468" s="77"/>
      <c r="P468" s="77"/>
      <c r="Q468" s="202"/>
      <c r="R468" s="202"/>
      <c r="S468" s="77"/>
      <c r="T468" s="77"/>
      <c r="U468" s="274">
        <f t="shared" si="158"/>
        <v>0</v>
      </c>
      <c r="V468" s="287"/>
      <c r="W468" s="290"/>
      <c r="X468" s="77"/>
      <c r="Y468" s="274">
        <f t="shared" si="159"/>
        <v>0</v>
      </c>
      <c r="Z468" s="77"/>
      <c r="AA468" s="287"/>
      <c r="AB468" s="77"/>
      <c r="AC468" s="20">
        <f t="shared" si="154"/>
        <v>0</v>
      </c>
      <c r="AD468" s="77"/>
      <c r="AE468" s="77"/>
      <c r="AF468" s="287"/>
      <c r="AG468" s="20">
        <f t="shared" si="155"/>
        <v>0</v>
      </c>
      <c r="AH468" s="75">
        <f t="shared" si="156"/>
        <v>0</v>
      </c>
      <c r="AI468" s="33">
        <f t="shared" si="160"/>
        <v>0</v>
      </c>
      <c r="AJ468" s="34">
        <f t="shared" si="157"/>
        <v>0</v>
      </c>
      <c r="AK468" s="142"/>
      <c r="AL468" s="142"/>
      <c r="AM468" s="142"/>
      <c r="AN468" s="142"/>
      <c r="AO468" s="142"/>
      <c r="AP468" s="142"/>
      <c r="AQ468" s="142"/>
      <c r="AR468" s="142"/>
      <c r="AS468" s="142"/>
      <c r="AT468" s="142"/>
      <c r="AU468" s="142"/>
      <c r="AV468" s="142"/>
      <c r="AW468" s="142"/>
      <c r="AX468" s="142"/>
      <c r="AY468" s="142"/>
      <c r="AZ468" s="142"/>
      <c r="BA468" s="142"/>
      <c r="BB468" s="142"/>
      <c r="BC468" s="142"/>
      <c r="BD468" s="142"/>
      <c r="BE468" s="142"/>
      <c r="BF468" s="142"/>
      <c r="BG468" s="142"/>
      <c r="BH468" s="142"/>
      <c r="BI468" s="142"/>
      <c r="BJ468" s="142"/>
      <c r="BK468" s="142"/>
      <c r="BL468" s="142"/>
      <c r="BM468" s="142"/>
      <c r="BN468" s="142"/>
      <c r="BO468" s="133"/>
      <c r="BP468" s="133"/>
      <c r="BQ468" s="133"/>
      <c r="BR468" s="133"/>
      <c r="BS468" s="133"/>
      <c r="BT468" s="133"/>
      <c r="BU468" s="133"/>
      <c r="BV468" s="133"/>
      <c r="BW468" s="133"/>
      <c r="BX468" s="133"/>
      <c r="BY468" s="133"/>
      <c r="BZ468" s="133"/>
      <c r="CA468" s="133"/>
      <c r="CB468" s="133"/>
      <c r="CC468" s="133"/>
      <c r="CD468" s="133"/>
      <c r="CE468" s="133"/>
      <c r="CF468" s="133"/>
      <c r="CG468" s="133"/>
      <c r="CH468" s="133"/>
      <c r="CI468" s="133"/>
      <c r="CJ468" s="133"/>
      <c r="CK468" s="133"/>
      <c r="CL468" s="133"/>
      <c r="CM468" s="133"/>
      <c r="CN468" s="133"/>
      <c r="CO468" s="133"/>
      <c r="CP468" s="133"/>
      <c r="CQ468" s="133"/>
      <c r="CR468" s="133"/>
      <c r="CS468" s="133"/>
      <c r="CT468" s="133"/>
      <c r="CU468" s="133"/>
      <c r="CV468" s="133"/>
      <c r="CW468" s="133"/>
      <c r="CX468" s="133"/>
      <c r="CY468" s="133"/>
      <c r="CZ468" s="133"/>
      <c r="DA468" s="133"/>
      <c r="DB468" s="133"/>
      <c r="DC468" s="133"/>
      <c r="DD468" s="133"/>
      <c r="DE468" s="133"/>
      <c r="DF468" s="133"/>
      <c r="DG468" s="133"/>
      <c r="DH468" s="133"/>
      <c r="DI468" s="133"/>
      <c r="DJ468" s="133"/>
      <c r="DK468" s="133"/>
      <c r="DL468" s="133"/>
      <c r="DM468" s="133"/>
      <c r="DN468" s="133"/>
      <c r="DO468" s="133"/>
      <c r="DP468" s="133"/>
      <c r="DQ468" s="133"/>
      <c r="DR468" s="133"/>
      <c r="DS468" s="133"/>
      <c r="DT468" s="133"/>
      <c r="DU468" s="133"/>
      <c r="DV468" s="133"/>
      <c r="DW468" s="133"/>
      <c r="DX468" s="133"/>
      <c r="DY468" s="133"/>
      <c r="DZ468" s="133"/>
      <c r="EA468" s="133"/>
      <c r="EB468" s="133"/>
      <c r="EC468" s="133"/>
      <c r="ED468" s="133"/>
      <c r="EE468" s="133"/>
      <c r="EF468" s="133"/>
      <c r="EG468" s="133"/>
      <c r="EH468" s="133"/>
      <c r="EI468" s="133"/>
      <c r="EJ468" s="133"/>
      <c r="EK468" s="133"/>
      <c r="EL468" s="133"/>
      <c r="EM468" s="133"/>
      <c r="EN468" s="133"/>
      <c r="EO468" s="133"/>
      <c r="EP468" s="133"/>
      <c r="EQ468" s="133"/>
      <c r="ER468" s="133"/>
      <c r="ES468" s="133"/>
      <c r="ET468" s="133"/>
      <c r="EU468" s="133"/>
      <c r="EV468" s="133"/>
      <c r="EW468" s="133"/>
      <c r="EX468" s="133"/>
      <c r="EY468" s="133"/>
      <c r="EZ468" s="133"/>
      <c r="FA468" s="133"/>
      <c r="FB468" s="133"/>
      <c r="FC468" s="133"/>
      <c r="FD468" s="133"/>
      <c r="FE468" s="133"/>
      <c r="FF468" s="133"/>
      <c r="FG468" s="133"/>
      <c r="FH468" s="133"/>
      <c r="FI468" s="133"/>
      <c r="FJ468" s="133"/>
      <c r="FK468" s="133"/>
      <c r="FL468" s="133"/>
      <c r="FM468" s="133"/>
      <c r="FN468" s="133"/>
      <c r="FO468" s="133"/>
      <c r="FP468" s="133"/>
      <c r="FQ468" s="133"/>
      <c r="FR468" s="133"/>
      <c r="FS468" s="133"/>
      <c r="FT468" s="133"/>
      <c r="FU468" s="133"/>
      <c r="FV468" s="133"/>
      <c r="FW468" s="133"/>
      <c r="FX468" s="133"/>
      <c r="FY468" s="133"/>
      <c r="FZ468" s="133"/>
      <c r="GA468" s="133"/>
      <c r="GB468" s="133"/>
      <c r="GC468" s="133"/>
      <c r="GD468" s="133"/>
      <c r="GE468" s="133"/>
      <c r="GF468" s="133"/>
      <c r="GG468" s="133"/>
      <c r="GH468" s="133"/>
      <c r="GI468" s="133"/>
      <c r="GJ468" s="133"/>
      <c r="GK468" s="133"/>
      <c r="GL468" s="133"/>
      <c r="GM468" s="133"/>
      <c r="GN468" s="133"/>
      <c r="GO468" s="133"/>
      <c r="GP468" s="133"/>
      <c r="GQ468" s="133"/>
      <c r="GR468" s="133"/>
      <c r="GS468" s="133"/>
      <c r="GT468" s="133"/>
      <c r="GU468" s="133"/>
      <c r="GV468" s="133"/>
      <c r="GW468" s="133"/>
      <c r="GX468" s="133"/>
      <c r="GY468" s="133"/>
      <c r="GZ468" s="133"/>
      <c r="HA468" s="133"/>
      <c r="HB468" s="133"/>
      <c r="HC468" s="133"/>
      <c r="HD468" s="133"/>
      <c r="HE468" s="133"/>
      <c r="HF468" s="133"/>
      <c r="HG468" s="133"/>
      <c r="HH468" s="133"/>
      <c r="HI468" s="133"/>
      <c r="HJ468" s="133"/>
      <c r="HK468" s="133"/>
      <c r="HL468" s="133"/>
      <c r="HM468" s="133"/>
      <c r="HN468" s="133"/>
      <c r="HO468" s="133"/>
      <c r="HP468" s="133"/>
      <c r="HQ468" s="133"/>
      <c r="HR468" s="133"/>
      <c r="HS468" s="133"/>
      <c r="HT468" s="133"/>
      <c r="HU468" s="133"/>
      <c r="HV468" s="133"/>
      <c r="HW468" s="133"/>
      <c r="HX468" s="133"/>
      <c r="HY468" s="133"/>
      <c r="HZ468" s="133"/>
      <c r="IA468" s="133"/>
      <c r="IB468" s="133"/>
      <c r="IC468" s="133"/>
      <c r="ID468" s="133"/>
      <c r="IE468" s="133"/>
      <c r="IF468" s="133"/>
      <c r="IG468" s="133"/>
      <c r="IH468" s="133"/>
      <c r="II468" s="133"/>
      <c r="IJ468" s="133"/>
      <c r="IK468" s="133"/>
      <c r="IL468" s="133"/>
      <c r="IM468" s="133"/>
      <c r="IN468" s="133"/>
      <c r="IO468" s="133"/>
      <c r="IP468" s="133"/>
      <c r="IQ468" s="133"/>
      <c r="IR468" s="280"/>
    </row>
    <row r="469" spans="1:259" s="158" customFormat="1" hidden="1" outlineLevel="1" x14ac:dyDescent="0.25">
      <c r="A469" s="26">
        <v>70</v>
      </c>
      <c r="B469" s="26"/>
      <c r="C469" s="188"/>
      <c r="D469" s="82"/>
      <c r="E469" s="441"/>
      <c r="F469" s="152"/>
      <c r="G469" s="114"/>
      <c r="H469" s="40"/>
      <c r="I469" s="36"/>
      <c r="J469" s="577"/>
      <c r="K469" s="287"/>
      <c r="L469" s="393"/>
      <c r="M469" s="303"/>
      <c r="N469" s="77"/>
      <c r="O469" s="77"/>
      <c r="P469" s="77"/>
      <c r="Q469" s="202"/>
      <c r="R469" s="202"/>
      <c r="S469" s="77"/>
      <c r="T469" s="77"/>
      <c r="U469" s="274">
        <f t="shared" si="158"/>
        <v>0</v>
      </c>
      <c r="V469" s="287"/>
      <c r="W469" s="290"/>
      <c r="X469" s="77"/>
      <c r="Y469" s="274">
        <f t="shared" si="159"/>
        <v>0</v>
      </c>
      <c r="Z469" s="77"/>
      <c r="AA469" s="287"/>
      <c r="AB469" s="77"/>
      <c r="AC469" s="20">
        <f t="shared" si="154"/>
        <v>0</v>
      </c>
      <c r="AD469" s="77"/>
      <c r="AE469" s="77"/>
      <c r="AF469" s="287"/>
      <c r="AG469" s="20">
        <f t="shared" si="155"/>
        <v>0</v>
      </c>
      <c r="AH469" s="75">
        <f t="shared" si="156"/>
        <v>0</v>
      </c>
      <c r="AI469" s="33">
        <f t="shared" si="160"/>
        <v>0</v>
      </c>
      <c r="AJ469" s="34">
        <f t="shared" si="157"/>
        <v>0</v>
      </c>
      <c r="AK469" s="142"/>
      <c r="AL469" s="142"/>
      <c r="AM469" s="142"/>
      <c r="AN469" s="142"/>
      <c r="AO469" s="142"/>
      <c r="AP469" s="142"/>
      <c r="AQ469" s="142"/>
      <c r="AR469" s="142"/>
      <c r="AS469" s="142"/>
      <c r="AT469" s="142"/>
      <c r="AU469" s="142"/>
      <c r="AV469" s="142"/>
      <c r="AW469" s="142"/>
      <c r="AX469" s="142"/>
      <c r="AY469" s="142"/>
      <c r="AZ469" s="142"/>
      <c r="BA469" s="142"/>
      <c r="BB469" s="142"/>
      <c r="BC469" s="142"/>
      <c r="BD469" s="142"/>
      <c r="BE469" s="142"/>
      <c r="BF469" s="142"/>
      <c r="BG469" s="142"/>
      <c r="BH469" s="142"/>
      <c r="BI469" s="142"/>
      <c r="BJ469" s="142"/>
      <c r="BK469" s="142"/>
      <c r="BL469" s="142"/>
      <c r="BM469" s="142"/>
      <c r="BN469" s="142"/>
      <c r="BO469" s="133"/>
      <c r="BP469" s="133"/>
      <c r="BQ469" s="133"/>
      <c r="BR469" s="133"/>
      <c r="BS469" s="133"/>
      <c r="BT469" s="133"/>
      <c r="BU469" s="133"/>
      <c r="BV469" s="133"/>
      <c r="BW469" s="133"/>
      <c r="BX469" s="133"/>
      <c r="BY469" s="133"/>
      <c r="BZ469" s="133"/>
      <c r="CA469" s="133"/>
      <c r="CB469" s="133"/>
      <c r="CC469" s="133"/>
      <c r="CD469" s="133"/>
      <c r="CE469" s="133"/>
      <c r="CF469" s="133"/>
      <c r="CG469" s="133"/>
      <c r="CH469" s="133"/>
      <c r="CI469" s="133"/>
      <c r="CJ469" s="133"/>
      <c r="CK469" s="133"/>
      <c r="CL469" s="133"/>
      <c r="CM469" s="133"/>
      <c r="CN469" s="133"/>
      <c r="CO469" s="133"/>
      <c r="CP469" s="133"/>
      <c r="CQ469" s="133"/>
      <c r="CR469" s="133"/>
      <c r="CS469" s="133"/>
      <c r="CT469" s="133"/>
      <c r="CU469" s="133"/>
      <c r="CV469" s="133"/>
      <c r="CW469" s="133"/>
      <c r="CX469" s="133"/>
      <c r="CY469" s="133"/>
      <c r="CZ469" s="133"/>
      <c r="DA469" s="133"/>
      <c r="DB469" s="133"/>
      <c r="DC469" s="133"/>
      <c r="DD469" s="133"/>
      <c r="DE469" s="133"/>
      <c r="DF469" s="133"/>
      <c r="DG469" s="133"/>
      <c r="DH469" s="133"/>
      <c r="DI469" s="133"/>
      <c r="DJ469" s="133"/>
      <c r="DK469" s="133"/>
      <c r="DL469" s="133"/>
      <c r="DM469" s="133"/>
      <c r="DN469" s="133"/>
      <c r="DO469" s="133"/>
      <c r="DP469" s="133"/>
      <c r="DQ469" s="133"/>
      <c r="DR469" s="133"/>
      <c r="DS469" s="133"/>
      <c r="DT469" s="133"/>
      <c r="DU469" s="133"/>
      <c r="DV469" s="133"/>
      <c r="DW469" s="133"/>
      <c r="DX469" s="133"/>
      <c r="DY469" s="133"/>
      <c r="DZ469" s="133"/>
      <c r="EA469" s="133"/>
      <c r="EB469" s="133"/>
      <c r="EC469" s="133"/>
      <c r="ED469" s="133"/>
      <c r="EE469" s="133"/>
      <c r="EF469" s="133"/>
      <c r="EG469" s="133"/>
      <c r="EH469" s="133"/>
      <c r="EI469" s="133"/>
      <c r="EJ469" s="133"/>
      <c r="EK469" s="133"/>
      <c r="EL469" s="133"/>
      <c r="EM469" s="133"/>
      <c r="EN469" s="133"/>
      <c r="EO469" s="133"/>
      <c r="EP469" s="133"/>
      <c r="EQ469" s="133"/>
      <c r="ER469" s="133"/>
      <c r="ES469" s="133"/>
      <c r="ET469" s="133"/>
      <c r="EU469" s="133"/>
      <c r="EV469" s="133"/>
      <c r="EW469" s="133"/>
      <c r="EX469" s="133"/>
      <c r="EY469" s="133"/>
      <c r="EZ469" s="133"/>
      <c r="FA469" s="133"/>
      <c r="FB469" s="133"/>
      <c r="FC469" s="133"/>
      <c r="FD469" s="133"/>
      <c r="FE469" s="133"/>
      <c r="FF469" s="133"/>
      <c r="FG469" s="133"/>
      <c r="FH469" s="133"/>
      <c r="FI469" s="133"/>
      <c r="FJ469" s="133"/>
      <c r="FK469" s="133"/>
      <c r="FL469" s="133"/>
      <c r="FM469" s="133"/>
      <c r="FN469" s="133"/>
      <c r="FO469" s="133"/>
      <c r="FP469" s="133"/>
      <c r="FQ469" s="133"/>
      <c r="FR469" s="133"/>
      <c r="FS469" s="133"/>
      <c r="FT469" s="133"/>
      <c r="FU469" s="133"/>
      <c r="FV469" s="133"/>
      <c r="FW469" s="133"/>
      <c r="FX469" s="133"/>
      <c r="FY469" s="133"/>
      <c r="FZ469" s="133"/>
      <c r="GA469" s="133"/>
      <c r="GB469" s="133"/>
      <c r="GC469" s="133"/>
      <c r="GD469" s="133"/>
      <c r="GE469" s="133"/>
      <c r="GF469" s="133"/>
      <c r="GG469" s="133"/>
      <c r="GH469" s="133"/>
      <c r="GI469" s="133"/>
      <c r="GJ469" s="133"/>
      <c r="GK469" s="133"/>
      <c r="GL469" s="133"/>
      <c r="GM469" s="133"/>
      <c r="GN469" s="133"/>
      <c r="GO469" s="133"/>
      <c r="GP469" s="133"/>
      <c r="GQ469" s="133"/>
      <c r="GR469" s="133"/>
      <c r="GS469" s="133"/>
      <c r="GT469" s="133"/>
      <c r="GU469" s="133"/>
      <c r="GV469" s="133"/>
      <c r="GW469" s="133"/>
      <c r="GX469" s="133"/>
      <c r="GY469" s="133"/>
      <c r="GZ469" s="133"/>
      <c r="HA469" s="133"/>
      <c r="HB469" s="133"/>
      <c r="HC469" s="133"/>
      <c r="HD469" s="133"/>
      <c r="HE469" s="133"/>
      <c r="HF469" s="133"/>
      <c r="HG469" s="133"/>
      <c r="HH469" s="133"/>
      <c r="HI469" s="133"/>
      <c r="HJ469" s="133"/>
      <c r="HK469" s="133"/>
      <c r="HL469" s="133"/>
      <c r="HM469" s="133"/>
      <c r="HN469" s="133"/>
      <c r="HO469" s="133"/>
      <c r="HP469" s="133"/>
      <c r="HQ469" s="133"/>
      <c r="HR469" s="133"/>
      <c r="HS469" s="133"/>
      <c r="HT469" s="133"/>
      <c r="HU469" s="133"/>
      <c r="HV469" s="133"/>
      <c r="HW469" s="133"/>
      <c r="HX469" s="133"/>
      <c r="HY469" s="133"/>
      <c r="HZ469" s="133"/>
      <c r="IA469" s="133"/>
      <c r="IB469" s="133"/>
      <c r="IC469" s="133"/>
      <c r="ID469" s="133"/>
      <c r="IE469" s="133"/>
      <c r="IF469" s="133"/>
      <c r="IG469" s="133"/>
      <c r="IH469" s="133"/>
      <c r="II469" s="133"/>
      <c r="IJ469" s="133"/>
      <c r="IK469" s="133"/>
      <c r="IL469" s="133"/>
      <c r="IM469" s="133"/>
      <c r="IN469" s="133"/>
      <c r="IO469" s="133"/>
      <c r="IP469" s="133"/>
      <c r="IQ469" s="133"/>
      <c r="IR469" s="280"/>
    </row>
    <row r="470" spans="1:259" s="74" customFormat="1" x14ac:dyDescent="0.25">
      <c r="A470" s="611" t="s">
        <v>57</v>
      </c>
      <c r="B470" s="612"/>
      <c r="C470" s="612"/>
      <c r="D470" s="612"/>
      <c r="E470" s="612"/>
      <c r="F470" s="612"/>
      <c r="G470" s="612"/>
      <c r="H470" s="612"/>
      <c r="I470" s="612"/>
      <c r="J470" s="475">
        <f>+J397</f>
        <v>349071000</v>
      </c>
      <c r="K470" s="476">
        <f>SUM(K398:K469)</f>
        <v>27644048</v>
      </c>
      <c r="L470" s="476"/>
      <c r="M470" s="476">
        <f t="shared" ref="M470:X470" si="161">SUM(M398:M431)</f>
        <v>0</v>
      </c>
      <c r="N470" s="476">
        <f t="shared" si="161"/>
        <v>0</v>
      </c>
      <c r="O470" s="476">
        <f t="shared" si="161"/>
        <v>0</v>
      </c>
      <c r="P470" s="476">
        <f t="shared" si="161"/>
        <v>0</v>
      </c>
      <c r="Q470" s="476">
        <f t="shared" si="161"/>
        <v>0</v>
      </c>
      <c r="R470" s="476">
        <f t="shared" si="161"/>
        <v>0</v>
      </c>
      <c r="S470" s="476">
        <f t="shared" si="161"/>
        <v>0</v>
      </c>
      <c r="T470" s="476">
        <f t="shared" si="161"/>
        <v>158048</v>
      </c>
      <c r="U470" s="476">
        <f>SUM(U398:U469)</f>
        <v>158048</v>
      </c>
      <c r="V470" s="476">
        <f t="shared" si="161"/>
        <v>0</v>
      </c>
      <c r="W470" s="476">
        <f t="shared" si="161"/>
        <v>0</v>
      </c>
      <c r="X470" s="476">
        <f t="shared" si="161"/>
        <v>0</v>
      </c>
      <c r="Y470" s="476">
        <f>SUM(Y398:Y469)</f>
        <v>0</v>
      </c>
      <c r="Z470" s="476">
        <f>SUM(Z398:Z463)</f>
        <v>0</v>
      </c>
      <c r="AA470" s="476">
        <f t="shared" ref="AA470:AB470" si="162">SUM(AA398:AA463)</f>
        <v>0</v>
      </c>
      <c r="AB470" s="476">
        <f t="shared" si="162"/>
        <v>0</v>
      </c>
      <c r="AC470" s="476">
        <f t="shared" ref="AC470:AG470" si="163">SUM(AC398:AC469)</f>
        <v>0</v>
      </c>
      <c r="AD470" s="476">
        <f t="shared" si="163"/>
        <v>0</v>
      </c>
      <c r="AE470" s="476">
        <f t="shared" si="163"/>
        <v>0</v>
      </c>
      <c r="AF470" s="476">
        <f t="shared" si="163"/>
        <v>0</v>
      </c>
      <c r="AG470" s="476">
        <f t="shared" si="163"/>
        <v>0</v>
      </c>
      <c r="AH470" s="476">
        <f>SUM(AH398:AH469)</f>
        <v>158048</v>
      </c>
      <c r="AI470" s="464">
        <f>IF(ISERROR(AH470/K470),0,AH470/K470)</f>
        <v>5.7172524081856605E-3</v>
      </c>
      <c r="AJ470" s="477">
        <f>IF(ISERROR(AH470/$AH$784),0,AH470/$AH$784)</f>
        <v>1.3737212431655743E-4</v>
      </c>
      <c r="AK470" s="142"/>
      <c r="AL470" s="142"/>
      <c r="AM470" s="142"/>
      <c r="AN470" s="142"/>
      <c r="AO470" s="142"/>
      <c r="AP470" s="142"/>
      <c r="AQ470" s="142"/>
      <c r="AR470" s="142"/>
      <c r="AS470" s="142"/>
      <c r="AT470" s="142"/>
      <c r="AU470" s="142"/>
      <c r="AV470" s="142"/>
      <c r="AW470" s="142"/>
      <c r="AX470" s="142"/>
      <c r="AY470" s="142"/>
      <c r="AZ470" s="142"/>
      <c r="BA470" s="142"/>
      <c r="BB470" s="142"/>
      <c r="BC470" s="142"/>
      <c r="BD470" s="142"/>
      <c r="BE470" s="142"/>
      <c r="BF470" s="142"/>
      <c r="BG470" s="142"/>
      <c r="BH470" s="142"/>
      <c r="BI470" s="142"/>
      <c r="BJ470" s="142"/>
      <c r="BK470" s="142"/>
      <c r="BL470" s="142"/>
      <c r="BM470" s="142"/>
      <c r="BN470" s="142"/>
      <c r="BO470" s="133"/>
      <c r="BP470" s="133"/>
      <c r="BQ470" s="133"/>
      <c r="BR470" s="133"/>
      <c r="BS470" s="133"/>
      <c r="BT470" s="133"/>
      <c r="BU470" s="133"/>
      <c r="BV470" s="133"/>
      <c r="BW470" s="133"/>
      <c r="BX470" s="133"/>
      <c r="BY470" s="133"/>
      <c r="BZ470" s="133"/>
      <c r="CA470" s="133"/>
      <c r="CB470" s="133"/>
      <c r="CC470" s="133"/>
      <c r="CD470" s="133"/>
      <c r="CE470" s="133"/>
      <c r="CF470" s="133"/>
      <c r="CG470" s="133"/>
      <c r="CH470" s="133"/>
      <c r="CI470" s="133"/>
      <c r="CJ470" s="133"/>
      <c r="CK470" s="133"/>
      <c r="CL470" s="133"/>
      <c r="CM470" s="133"/>
      <c r="CN470" s="133"/>
      <c r="CO470" s="133"/>
      <c r="CP470" s="133"/>
      <c r="CQ470" s="133"/>
      <c r="CR470" s="133"/>
      <c r="CS470" s="133"/>
      <c r="CT470" s="133"/>
      <c r="CU470" s="133"/>
      <c r="CV470" s="133"/>
      <c r="CW470" s="133"/>
      <c r="CX470" s="133"/>
      <c r="CY470" s="133"/>
      <c r="CZ470" s="133"/>
      <c r="DA470" s="133"/>
      <c r="DB470" s="133"/>
      <c r="DC470" s="133"/>
      <c r="DD470" s="133"/>
      <c r="DE470" s="133"/>
      <c r="DF470" s="133"/>
      <c r="DG470" s="133"/>
      <c r="DH470" s="133"/>
      <c r="DI470" s="133"/>
      <c r="DJ470" s="133"/>
      <c r="DK470" s="133"/>
      <c r="DL470" s="133"/>
      <c r="DM470" s="133"/>
      <c r="DN470" s="133"/>
      <c r="DO470" s="133"/>
      <c r="DP470" s="133"/>
      <c r="DQ470" s="133"/>
      <c r="DR470" s="133"/>
      <c r="DS470" s="133"/>
      <c r="DT470" s="133"/>
      <c r="DU470" s="133"/>
      <c r="DV470" s="133"/>
      <c r="DW470" s="133"/>
      <c r="DX470" s="133"/>
      <c r="DY470" s="133"/>
      <c r="DZ470" s="133"/>
      <c r="EA470" s="133"/>
      <c r="EB470" s="133"/>
      <c r="EC470" s="133"/>
      <c r="ED470" s="133"/>
      <c r="EE470" s="133"/>
      <c r="EF470" s="133"/>
      <c r="EG470" s="133"/>
      <c r="EH470" s="133"/>
      <c r="EI470" s="133"/>
      <c r="EJ470" s="133"/>
      <c r="EK470" s="133"/>
      <c r="EL470" s="133"/>
      <c r="EM470" s="133"/>
      <c r="EN470" s="133"/>
      <c r="EO470" s="133"/>
      <c r="EP470" s="133"/>
      <c r="EQ470" s="133"/>
      <c r="ER470" s="133"/>
      <c r="ES470" s="133"/>
      <c r="ET470" s="133"/>
      <c r="EU470" s="133"/>
      <c r="EV470" s="133"/>
      <c r="EW470" s="133"/>
      <c r="EX470" s="133"/>
      <c r="EY470" s="133"/>
      <c r="EZ470" s="133"/>
      <c r="FA470" s="133"/>
      <c r="FB470" s="133"/>
      <c r="FC470" s="133"/>
      <c r="FD470" s="133"/>
      <c r="FE470" s="133"/>
      <c r="FF470" s="133"/>
      <c r="FG470" s="133"/>
      <c r="FH470" s="133"/>
      <c r="FI470" s="133"/>
      <c r="FJ470" s="133"/>
      <c r="FK470" s="133"/>
      <c r="FL470" s="133"/>
      <c r="FM470" s="133"/>
      <c r="FN470" s="133"/>
      <c r="FO470" s="133"/>
      <c r="FP470" s="133"/>
      <c r="FQ470" s="133"/>
      <c r="FR470" s="133"/>
      <c r="FS470" s="133"/>
      <c r="FT470" s="133"/>
      <c r="FU470" s="133"/>
      <c r="FV470" s="133"/>
      <c r="FW470" s="133"/>
      <c r="FX470" s="133"/>
      <c r="FY470" s="133"/>
      <c r="FZ470" s="133"/>
      <c r="GA470" s="133"/>
      <c r="GB470" s="133"/>
      <c r="GC470" s="133"/>
      <c r="GD470" s="133"/>
      <c r="GE470" s="133"/>
      <c r="GF470" s="133"/>
      <c r="GG470" s="133"/>
      <c r="GH470" s="133"/>
      <c r="GI470" s="133"/>
      <c r="GJ470" s="133"/>
      <c r="GK470" s="133"/>
      <c r="GL470" s="133"/>
      <c r="GM470" s="133"/>
      <c r="GN470" s="133"/>
      <c r="GO470" s="133"/>
      <c r="GP470" s="133"/>
      <c r="GQ470" s="133"/>
      <c r="GR470" s="133"/>
      <c r="GS470" s="133"/>
      <c r="GT470" s="133"/>
      <c r="GU470" s="133"/>
      <c r="GV470" s="133"/>
      <c r="GW470" s="133"/>
      <c r="GX470" s="133"/>
      <c r="GY470" s="133"/>
      <c r="GZ470" s="133"/>
      <c r="HA470" s="133"/>
      <c r="HB470" s="133"/>
      <c r="HC470" s="133"/>
      <c r="HD470" s="133"/>
      <c r="HE470" s="133"/>
      <c r="HF470" s="133"/>
      <c r="HG470" s="133"/>
      <c r="HH470" s="133"/>
      <c r="HI470" s="133"/>
      <c r="HJ470" s="133"/>
      <c r="HK470" s="133"/>
      <c r="HL470" s="133"/>
      <c r="HM470" s="133"/>
      <c r="HN470" s="133"/>
      <c r="HO470" s="133"/>
      <c r="HP470" s="133"/>
      <c r="HQ470" s="133"/>
      <c r="HR470" s="133"/>
      <c r="HS470" s="133"/>
      <c r="HT470" s="133"/>
      <c r="HU470" s="133"/>
      <c r="HV470" s="133"/>
      <c r="HW470" s="133"/>
      <c r="HX470" s="133"/>
      <c r="HY470" s="133"/>
      <c r="HZ470" s="133"/>
      <c r="IA470" s="133"/>
      <c r="IB470" s="133"/>
      <c r="IC470" s="133"/>
      <c r="ID470" s="133"/>
      <c r="IE470" s="133"/>
      <c r="IF470" s="133"/>
      <c r="IG470" s="133"/>
      <c r="IH470" s="133"/>
      <c r="II470" s="133"/>
      <c r="IJ470" s="133"/>
      <c r="IK470" s="133"/>
      <c r="IL470" s="133"/>
      <c r="IM470" s="133"/>
      <c r="IN470" s="133"/>
      <c r="IO470" s="133"/>
      <c r="IP470" s="133"/>
      <c r="IQ470" s="133"/>
      <c r="IR470" s="310"/>
      <c r="IS470" s="309"/>
      <c r="IT470" s="309"/>
      <c r="IU470" s="309"/>
      <c r="IV470" s="309"/>
      <c r="IW470" s="309"/>
      <c r="IX470" s="309"/>
      <c r="IY470" s="309"/>
    </row>
    <row r="471" spans="1:259" x14ac:dyDescent="0.25">
      <c r="A471" s="590" t="s">
        <v>58</v>
      </c>
      <c r="B471" s="591"/>
      <c r="C471" s="591"/>
      <c r="D471" s="591"/>
      <c r="E471" s="592"/>
      <c r="F471" s="148"/>
      <c r="G471" s="17"/>
      <c r="H471" s="18"/>
      <c r="I471" s="19"/>
      <c r="J471" s="576">
        <v>244576000</v>
      </c>
      <c r="K471" s="10"/>
      <c r="L471" s="20"/>
      <c r="M471" s="21"/>
      <c r="N471" s="22"/>
      <c r="O471" s="22"/>
      <c r="P471" s="22"/>
      <c r="Q471" s="18"/>
      <c r="R471" s="23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4"/>
      <c r="AJ471" s="24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3"/>
      <c r="AV471" s="133"/>
      <c r="AW471" s="133"/>
      <c r="AX471" s="133"/>
      <c r="AY471" s="133"/>
      <c r="AZ471" s="133"/>
      <c r="BA471" s="133"/>
      <c r="BB471" s="133"/>
      <c r="BC471" s="133"/>
      <c r="BD471" s="133"/>
      <c r="BE471" s="133"/>
      <c r="BF471" s="133"/>
      <c r="BG471" s="133"/>
      <c r="BH471" s="133"/>
      <c r="BI471" s="133"/>
      <c r="BJ471" s="133"/>
      <c r="BK471" s="133"/>
      <c r="BL471" s="133"/>
      <c r="BM471" s="133"/>
      <c r="BN471" s="133"/>
      <c r="BO471" s="133"/>
      <c r="BP471" s="133"/>
      <c r="BQ471" s="133"/>
      <c r="BR471" s="133"/>
      <c r="BS471" s="133"/>
      <c r="BT471" s="133"/>
      <c r="BU471" s="133"/>
      <c r="BV471" s="133"/>
      <c r="BW471" s="133"/>
      <c r="BX471" s="133"/>
      <c r="BY471" s="133"/>
      <c r="BZ471" s="133"/>
      <c r="CA471" s="133"/>
      <c r="CB471" s="133"/>
      <c r="CC471" s="133"/>
      <c r="CD471" s="133"/>
      <c r="CE471" s="133"/>
      <c r="CF471" s="133"/>
      <c r="CG471" s="133"/>
      <c r="CH471" s="133"/>
      <c r="CI471" s="133"/>
      <c r="CJ471" s="133"/>
      <c r="CK471" s="133"/>
      <c r="CL471" s="133"/>
      <c r="CM471" s="133"/>
      <c r="CN471" s="133"/>
      <c r="CO471" s="133"/>
      <c r="CP471" s="133"/>
      <c r="CQ471" s="133"/>
      <c r="CR471" s="133"/>
      <c r="CS471" s="133"/>
      <c r="CT471" s="133"/>
      <c r="CU471" s="133"/>
      <c r="CV471" s="133"/>
      <c r="CW471" s="133"/>
      <c r="CX471" s="133"/>
      <c r="CY471" s="133"/>
      <c r="CZ471" s="133"/>
      <c r="DA471" s="133"/>
      <c r="DB471" s="133"/>
      <c r="DC471" s="133"/>
      <c r="DD471" s="133"/>
      <c r="DE471" s="133"/>
      <c r="DF471" s="133"/>
      <c r="DG471" s="133"/>
      <c r="DH471" s="133"/>
      <c r="DI471" s="133"/>
      <c r="DJ471" s="133"/>
      <c r="DK471" s="133"/>
      <c r="DL471" s="133"/>
      <c r="DM471" s="133"/>
      <c r="DN471" s="133"/>
      <c r="DO471" s="133"/>
      <c r="DP471" s="133"/>
      <c r="DQ471" s="133"/>
      <c r="DR471" s="133"/>
      <c r="DS471" s="133"/>
      <c r="DT471" s="133"/>
      <c r="DU471" s="133"/>
      <c r="DV471" s="133"/>
      <c r="DW471" s="133"/>
      <c r="DX471" s="133"/>
      <c r="DY471" s="133"/>
      <c r="DZ471" s="133"/>
      <c r="EA471" s="133"/>
      <c r="EB471" s="133"/>
      <c r="EC471" s="133"/>
      <c r="ED471" s="133"/>
      <c r="EE471" s="133"/>
      <c r="EF471" s="133"/>
      <c r="EG471" s="133"/>
      <c r="EH471" s="133"/>
      <c r="EI471" s="133"/>
      <c r="EJ471" s="133"/>
      <c r="EK471" s="133"/>
      <c r="EL471" s="133"/>
      <c r="EM471" s="133"/>
      <c r="EN471" s="133"/>
      <c r="EO471" s="133"/>
      <c r="EP471" s="133"/>
      <c r="EQ471" s="133"/>
      <c r="ER471" s="133"/>
      <c r="ES471" s="133"/>
      <c r="ET471" s="133"/>
      <c r="EU471" s="133"/>
      <c r="EV471" s="133"/>
      <c r="EW471" s="133"/>
      <c r="EX471" s="133"/>
      <c r="EY471" s="133"/>
      <c r="EZ471" s="133"/>
      <c r="FA471" s="133"/>
      <c r="FB471" s="133"/>
      <c r="FC471" s="133"/>
      <c r="FD471" s="133"/>
      <c r="FE471" s="133"/>
      <c r="FF471" s="133"/>
      <c r="FG471" s="133"/>
      <c r="FH471" s="133"/>
      <c r="FI471" s="133"/>
      <c r="FJ471" s="133"/>
      <c r="FK471" s="133"/>
      <c r="FL471" s="133"/>
      <c r="FM471" s="133"/>
      <c r="FN471" s="133"/>
      <c r="FO471" s="133"/>
      <c r="FP471" s="133"/>
      <c r="FQ471" s="133"/>
      <c r="FR471" s="133"/>
      <c r="FS471" s="133"/>
      <c r="FT471" s="133"/>
      <c r="FU471" s="133"/>
      <c r="FV471" s="133"/>
      <c r="FW471" s="133"/>
      <c r="FX471" s="133"/>
      <c r="FY471" s="133"/>
      <c r="FZ471" s="133"/>
      <c r="GA471" s="133"/>
      <c r="GB471" s="133"/>
      <c r="GC471" s="133"/>
      <c r="GD471" s="133"/>
      <c r="GE471" s="133"/>
      <c r="GF471" s="133"/>
      <c r="GG471" s="133"/>
      <c r="GH471" s="133"/>
      <c r="GI471" s="133"/>
      <c r="GJ471" s="133"/>
      <c r="GK471" s="133"/>
      <c r="GL471" s="133"/>
      <c r="GM471" s="133"/>
      <c r="GN471" s="133"/>
      <c r="GO471" s="133"/>
      <c r="GP471" s="133"/>
      <c r="GQ471" s="133"/>
      <c r="GR471" s="133"/>
      <c r="GS471" s="133"/>
      <c r="GT471" s="133"/>
      <c r="GU471" s="133"/>
      <c r="GV471" s="133"/>
      <c r="GW471" s="133"/>
      <c r="GX471" s="133"/>
      <c r="GY471" s="133"/>
      <c r="GZ471" s="133"/>
      <c r="HA471" s="133"/>
      <c r="HB471" s="133"/>
      <c r="HC471" s="133"/>
      <c r="HD471" s="133"/>
      <c r="HE471" s="133"/>
      <c r="HF471" s="133"/>
      <c r="HG471" s="133"/>
      <c r="HH471" s="133"/>
      <c r="HI471" s="133"/>
      <c r="HJ471" s="133"/>
      <c r="HK471" s="133"/>
      <c r="HL471" s="133"/>
      <c r="HM471" s="133"/>
      <c r="HN471" s="133"/>
      <c r="HO471" s="133"/>
      <c r="HP471" s="133"/>
      <c r="HQ471" s="133"/>
      <c r="HR471" s="133"/>
      <c r="HS471" s="133"/>
      <c r="HT471" s="133"/>
      <c r="HU471" s="133"/>
      <c r="HV471" s="133"/>
      <c r="HW471" s="133"/>
      <c r="HX471" s="133"/>
      <c r="HY471" s="133"/>
      <c r="HZ471" s="133"/>
      <c r="IA471" s="133"/>
      <c r="IB471" s="133"/>
      <c r="IC471" s="133"/>
      <c r="ID471" s="133"/>
      <c r="IE471" s="133"/>
      <c r="IF471" s="133"/>
      <c r="IG471" s="133"/>
      <c r="IH471" s="133"/>
      <c r="II471" s="133"/>
      <c r="IJ471" s="133"/>
      <c r="IK471" s="133"/>
      <c r="IL471" s="133"/>
      <c r="IM471" s="133"/>
      <c r="IN471" s="133"/>
      <c r="IO471" s="133"/>
      <c r="IP471" s="133"/>
      <c r="IQ471" s="133"/>
      <c r="IR471" s="280"/>
      <c r="IS471" s="158"/>
      <c r="IT471" s="158"/>
      <c r="IU471" s="158"/>
      <c r="IV471" s="158"/>
      <c r="IW471" s="158"/>
      <c r="IX471" s="158"/>
      <c r="IY471" s="158"/>
    </row>
    <row r="472" spans="1:259" outlineLevel="1" x14ac:dyDescent="0.25">
      <c r="A472" s="25"/>
      <c r="B472" s="26"/>
      <c r="C472" s="127"/>
      <c r="D472" s="121"/>
      <c r="E472" s="130"/>
      <c r="F472" s="79"/>
      <c r="G472" s="52"/>
      <c r="H472" s="62"/>
      <c r="I472" s="6"/>
      <c r="J472" s="623"/>
      <c r="K472" s="287">
        <v>244576000</v>
      </c>
      <c r="L472" s="199" t="s">
        <v>112</v>
      </c>
      <c r="M472" s="303"/>
      <c r="N472" s="106"/>
      <c r="O472" s="191"/>
      <c r="P472" s="56"/>
      <c r="Q472" s="192"/>
      <c r="R472" s="287"/>
      <c r="S472" s="287"/>
      <c r="T472" s="287"/>
      <c r="U472" s="275">
        <f>SUM(R472:T472)</f>
        <v>0</v>
      </c>
      <c r="V472" s="32"/>
      <c r="W472" s="31"/>
      <c r="X472" s="31"/>
      <c r="Y472" s="275">
        <f t="shared" ref="Y472" si="164">SUM(V472:X472)</f>
        <v>0</v>
      </c>
      <c r="Z472" s="31"/>
      <c r="AA472" s="31"/>
      <c r="AB472" s="31"/>
      <c r="AC472" s="32">
        <f t="shared" ref="AC472" si="165">SUM(Z472:AB472)</f>
        <v>0</v>
      </c>
      <c r="AD472" s="31"/>
      <c r="AE472" s="31"/>
      <c r="AF472" s="31"/>
      <c r="AG472" s="32">
        <f t="shared" ref="AG472" si="166">SUM(AD472:AF472)</f>
        <v>0</v>
      </c>
      <c r="AH472" s="75">
        <f>+U472+Y472+AC472+AG472</f>
        <v>0</v>
      </c>
      <c r="AI472" s="33">
        <f>IF(ISERROR(AH472/$J$471),0,AH472/$J$471)</f>
        <v>0</v>
      </c>
      <c r="AJ472" s="34">
        <f t="shared" ref="AJ472:AJ503" si="167">IF(ISERROR(AH472/$AH$784),"-",AH472/$AH$784)</f>
        <v>0</v>
      </c>
      <c r="AK472" s="142"/>
      <c r="AL472" s="142"/>
      <c r="AM472" s="142"/>
      <c r="AN472" s="142"/>
      <c r="AO472" s="142"/>
      <c r="AP472" s="142"/>
      <c r="AQ472" s="142"/>
      <c r="AR472" s="142"/>
      <c r="AS472" s="142"/>
      <c r="AT472" s="142"/>
      <c r="AU472" s="142"/>
      <c r="AV472" s="142"/>
      <c r="AW472" s="142"/>
      <c r="AX472" s="142"/>
      <c r="AY472" s="142"/>
      <c r="AZ472" s="142"/>
      <c r="BA472" s="142"/>
      <c r="BB472" s="142"/>
      <c r="BC472" s="142"/>
      <c r="BD472" s="142"/>
      <c r="BE472" s="142"/>
      <c r="BF472" s="142"/>
      <c r="BG472" s="142"/>
      <c r="BH472" s="142"/>
      <c r="BI472" s="142"/>
      <c r="BJ472" s="142"/>
      <c r="BK472" s="142"/>
      <c r="BL472" s="142"/>
      <c r="BM472" s="142"/>
      <c r="BN472" s="142"/>
      <c r="BO472" s="133"/>
      <c r="BP472" s="133"/>
      <c r="BQ472" s="133"/>
      <c r="BR472" s="133"/>
      <c r="BS472" s="133"/>
      <c r="BT472" s="133"/>
      <c r="BU472" s="133"/>
      <c r="BV472" s="133"/>
      <c r="BW472" s="133"/>
      <c r="BX472" s="133"/>
      <c r="BY472" s="133"/>
      <c r="BZ472" s="133"/>
      <c r="CA472" s="133"/>
      <c r="CB472" s="133"/>
      <c r="CC472" s="133"/>
      <c r="CD472" s="133"/>
      <c r="CE472" s="133"/>
      <c r="CF472" s="133"/>
      <c r="CG472" s="133"/>
      <c r="CH472" s="133"/>
      <c r="CI472" s="133"/>
      <c r="CJ472" s="133"/>
      <c r="CK472" s="133"/>
      <c r="CL472" s="133"/>
      <c r="CM472" s="133"/>
      <c r="CN472" s="133"/>
      <c r="CO472" s="133"/>
      <c r="CP472" s="133"/>
      <c r="CQ472" s="133"/>
      <c r="CR472" s="133"/>
      <c r="CS472" s="133"/>
      <c r="CT472" s="133"/>
      <c r="CU472" s="133"/>
      <c r="CV472" s="133"/>
      <c r="CW472" s="133"/>
      <c r="CX472" s="133"/>
      <c r="CY472" s="133"/>
      <c r="CZ472" s="133"/>
      <c r="DA472" s="133"/>
      <c r="DB472" s="133"/>
      <c r="DC472" s="133"/>
      <c r="DD472" s="133"/>
      <c r="DE472" s="133"/>
      <c r="DF472" s="133"/>
      <c r="DG472" s="133"/>
      <c r="DH472" s="133"/>
      <c r="DI472" s="133"/>
      <c r="DJ472" s="133"/>
      <c r="DK472" s="133"/>
      <c r="DL472" s="133"/>
      <c r="DM472" s="133"/>
      <c r="DN472" s="133"/>
      <c r="DO472" s="133"/>
      <c r="DP472" s="133"/>
      <c r="DQ472" s="133"/>
      <c r="DR472" s="133"/>
      <c r="DS472" s="133"/>
      <c r="DT472" s="133"/>
      <c r="DU472" s="133"/>
      <c r="DV472" s="133"/>
      <c r="DW472" s="133"/>
      <c r="DX472" s="133"/>
      <c r="DY472" s="133"/>
      <c r="DZ472" s="133"/>
      <c r="EA472" s="133"/>
      <c r="EB472" s="133"/>
      <c r="EC472" s="133"/>
      <c r="ED472" s="133"/>
      <c r="EE472" s="133"/>
      <c r="EF472" s="133"/>
      <c r="EG472" s="133"/>
      <c r="EH472" s="133"/>
      <c r="EI472" s="133"/>
      <c r="EJ472" s="133"/>
      <c r="EK472" s="133"/>
      <c r="EL472" s="133"/>
      <c r="EM472" s="133"/>
      <c r="EN472" s="133"/>
      <c r="EO472" s="133"/>
      <c r="EP472" s="133"/>
      <c r="EQ472" s="133"/>
      <c r="ER472" s="133"/>
      <c r="ES472" s="133"/>
      <c r="ET472" s="133"/>
      <c r="EU472" s="133"/>
      <c r="EV472" s="133"/>
      <c r="EW472" s="133"/>
      <c r="EX472" s="133"/>
      <c r="EY472" s="133"/>
      <c r="EZ472" s="133"/>
      <c r="FA472" s="133"/>
      <c r="FB472" s="133"/>
      <c r="FC472" s="133"/>
      <c r="FD472" s="133"/>
      <c r="FE472" s="133"/>
      <c r="FF472" s="133"/>
      <c r="FG472" s="133"/>
      <c r="FH472" s="133"/>
      <c r="FI472" s="133"/>
      <c r="FJ472" s="133"/>
      <c r="FK472" s="133"/>
      <c r="FL472" s="133"/>
      <c r="FM472" s="133"/>
      <c r="FN472" s="133"/>
      <c r="FO472" s="133"/>
      <c r="FP472" s="133"/>
      <c r="FQ472" s="133"/>
      <c r="FR472" s="133"/>
      <c r="FS472" s="133"/>
      <c r="FT472" s="133"/>
      <c r="FU472" s="133"/>
      <c r="FV472" s="133"/>
      <c r="FW472" s="133"/>
      <c r="FX472" s="133"/>
      <c r="FY472" s="133"/>
      <c r="FZ472" s="133"/>
      <c r="GA472" s="133"/>
      <c r="GB472" s="133"/>
      <c r="GC472" s="133"/>
      <c r="GD472" s="133"/>
      <c r="GE472" s="133"/>
      <c r="GF472" s="133"/>
      <c r="GG472" s="133"/>
      <c r="GH472" s="133"/>
      <c r="GI472" s="133"/>
      <c r="GJ472" s="133"/>
      <c r="GK472" s="133"/>
      <c r="GL472" s="133"/>
      <c r="GM472" s="133"/>
      <c r="GN472" s="133"/>
      <c r="GO472" s="133"/>
      <c r="GP472" s="133"/>
      <c r="GQ472" s="133"/>
      <c r="GR472" s="133"/>
      <c r="GS472" s="133"/>
      <c r="GT472" s="133"/>
      <c r="GU472" s="133"/>
      <c r="GV472" s="133"/>
      <c r="GW472" s="133"/>
      <c r="GX472" s="133"/>
      <c r="GY472" s="133"/>
      <c r="GZ472" s="133"/>
      <c r="HA472" s="133"/>
      <c r="HB472" s="133"/>
      <c r="HC472" s="133"/>
      <c r="HD472" s="133"/>
      <c r="HE472" s="133"/>
      <c r="HF472" s="133"/>
      <c r="HG472" s="133"/>
      <c r="HH472" s="133"/>
      <c r="HI472" s="133"/>
      <c r="HJ472" s="133"/>
      <c r="HK472" s="133"/>
      <c r="HL472" s="133"/>
      <c r="HM472" s="133"/>
      <c r="HN472" s="133"/>
      <c r="HO472" s="133"/>
      <c r="HP472" s="133"/>
      <c r="HQ472" s="133"/>
      <c r="HR472" s="133"/>
      <c r="HS472" s="133"/>
      <c r="HT472" s="133"/>
      <c r="HU472" s="133"/>
      <c r="HV472" s="133"/>
      <c r="HW472" s="133"/>
      <c r="HX472" s="133"/>
      <c r="HY472" s="133"/>
      <c r="HZ472" s="133"/>
      <c r="IA472" s="133"/>
      <c r="IB472" s="133"/>
      <c r="IC472" s="133"/>
      <c r="ID472" s="133"/>
      <c r="IE472" s="133"/>
      <c r="IF472" s="133"/>
      <c r="IG472" s="133"/>
      <c r="IH472" s="133"/>
      <c r="II472" s="133"/>
      <c r="IJ472" s="133"/>
      <c r="IK472" s="133"/>
      <c r="IL472" s="133"/>
      <c r="IM472" s="133"/>
      <c r="IN472" s="133"/>
      <c r="IO472" s="133"/>
      <c r="IP472" s="133"/>
      <c r="IQ472" s="133"/>
      <c r="IR472" s="280"/>
      <c r="IS472" s="158"/>
      <c r="IT472" s="158"/>
      <c r="IU472" s="158"/>
      <c r="IV472" s="158"/>
      <c r="IW472" s="158"/>
      <c r="IX472" s="158"/>
      <c r="IY472" s="158"/>
    </row>
    <row r="473" spans="1:259" s="110" customFormat="1" outlineLevel="1" x14ac:dyDescent="0.25">
      <c r="A473" s="25"/>
      <c r="B473" s="26"/>
      <c r="C473" s="127"/>
      <c r="D473" s="122"/>
      <c r="E473" s="130"/>
      <c r="F473" s="79"/>
      <c r="G473" s="52"/>
      <c r="H473" s="114"/>
      <c r="I473" s="6"/>
      <c r="J473" s="623"/>
      <c r="K473" s="287"/>
      <c r="L473" s="199"/>
      <c r="M473" s="303"/>
      <c r="N473" s="106"/>
      <c r="O473" s="191"/>
      <c r="P473" s="56"/>
      <c r="Q473" s="192"/>
      <c r="R473" s="287"/>
      <c r="S473" s="287"/>
      <c r="T473" s="287"/>
      <c r="U473" s="275">
        <f>SUM(R473:T473)</f>
        <v>0</v>
      </c>
      <c r="V473" s="32"/>
      <c r="W473" s="31"/>
      <c r="X473" s="31"/>
      <c r="Y473" s="275">
        <f t="shared" ref="Y473:Y504" si="168">SUM(V473:X473)</f>
        <v>0</v>
      </c>
      <c r="Z473" s="31"/>
      <c r="AA473" s="31"/>
      <c r="AB473" s="31"/>
      <c r="AC473" s="32">
        <f t="shared" ref="AC473:AC504" si="169">SUM(Z473:AB473)</f>
        <v>0</v>
      </c>
      <c r="AD473" s="31"/>
      <c r="AE473" s="31"/>
      <c r="AF473" s="31"/>
      <c r="AG473" s="32">
        <f t="shared" ref="AG473:AG504" si="170">SUM(AD473:AF473)</f>
        <v>0</v>
      </c>
      <c r="AH473" s="75">
        <f>+U473+Y473+AC473+AG473</f>
        <v>0</v>
      </c>
      <c r="AI473" s="33">
        <f t="shared" ref="AI473:AI536" si="171">IF(ISERROR(AH473/$J$471),0,AH473/$J$471)</f>
        <v>0</v>
      </c>
      <c r="AJ473" s="34">
        <f t="shared" si="167"/>
        <v>0</v>
      </c>
      <c r="AK473" s="142"/>
      <c r="AL473" s="142"/>
      <c r="AM473" s="142"/>
      <c r="AN473" s="142"/>
      <c r="AO473" s="142"/>
      <c r="AP473" s="142"/>
      <c r="AQ473" s="142"/>
      <c r="AR473" s="142"/>
      <c r="AS473" s="142"/>
      <c r="AT473" s="142"/>
      <c r="AU473" s="142"/>
      <c r="AV473" s="142"/>
      <c r="AW473" s="142"/>
      <c r="AX473" s="142"/>
      <c r="AY473" s="142"/>
      <c r="AZ473" s="142"/>
      <c r="BA473" s="142"/>
      <c r="BB473" s="142"/>
      <c r="BC473" s="142"/>
      <c r="BD473" s="142"/>
      <c r="BE473" s="142"/>
      <c r="BF473" s="142"/>
      <c r="BG473" s="142"/>
      <c r="BH473" s="142"/>
      <c r="BI473" s="142"/>
      <c r="BJ473" s="142"/>
      <c r="BK473" s="142"/>
      <c r="BL473" s="142"/>
      <c r="BM473" s="142"/>
      <c r="BN473" s="142"/>
      <c r="BO473" s="133"/>
      <c r="BP473" s="133"/>
      <c r="BQ473" s="133"/>
      <c r="BR473" s="133"/>
      <c r="BS473" s="133"/>
      <c r="BT473" s="133"/>
      <c r="BU473" s="133"/>
      <c r="BV473" s="133"/>
      <c r="BW473" s="133"/>
      <c r="BX473" s="133"/>
      <c r="BY473" s="133"/>
      <c r="BZ473" s="133"/>
      <c r="CA473" s="133"/>
      <c r="CB473" s="133"/>
      <c r="CC473" s="133"/>
      <c r="CD473" s="133"/>
      <c r="CE473" s="133"/>
      <c r="CF473" s="133"/>
      <c r="CG473" s="133"/>
      <c r="CH473" s="133"/>
      <c r="CI473" s="133"/>
      <c r="CJ473" s="133"/>
      <c r="CK473" s="133"/>
      <c r="CL473" s="133"/>
      <c r="CM473" s="133"/>
      <c r="CN473" s="133"/>
      <c r="CO473" s="133"/>
      <c r="CP473" s="133"/>
      <c r="CQ473" s="133"/>
      <c r="CR473" s="133"/>
      <c r="CS473" s="133"/>
      <c r="CT473" s="133"/>
      <c r="CU473" s="133"/>
      <c r="CV473" s="133"/>
      <c r="CW473" s="133"/>
      <c r="CX473" s="133"/>
      <c r="CY473" s="133"/>
      <c r="CZ473" s="133"/>
      <c r="DA473" s="133"/>
      <c r="DB473" s="133"/>
      <c r="DC473" s="133"/>
      <c r="DD473" s="133"/>
      <c r="DE473" s="133"/>
      <c r="DF473" s="133"/>
      <c r="DG473" s="133"/>
      <c r="DH473" s="133"/>
      <c r="DI473" s="133"/>
      <c r="DJ473" s="133"/>
      <c r="DK473" s="133"/>
      <c r="DL473" s="133"/>
      <c r="DM473" s="133"/>
      <c r="DN473" s="133"/>
      <c r="DO473" s="133"/>
      <c r="DP473" s="133"/>
      <c r="DQ473" s="133"/>
      <c r="DR473" s="133"/>
      <c r="DS473" s="133"/>
      <c r="DT473" s="133"/>
      <c r="DU473" s="133"/>
      <c r="DV473" s="133"/>
      <c r="DW473" s="133"/>
      <c r="DX473" s="133"/>
      <c r="DY473" s="133"/>
      <c r="DZ473" s="133"/>
      <c r="EA473" s="133"/>
      <c r="EB473" s="133"/>
      <c r="EC473" s="133"/>
      <c r="ED473" s="133"/>
      <c r="EE473" s="133"/>
      <c r="EF473" s="133"/>
      <c r="EG473" s="133"/>
      <c r="EH473" s="133"/>
      <c r="EI473" s="133"/>
      <c r="EJ473" s="133"/>
      <c r="EK473" s="133"/>
      <c r="EL473" s="133"/>
      <c r="EM473" s="133"/>
      <c r="EN473" s="133"/>
      <c r="EO473" s="133"/>
      <c r="EP473" s="133"/>
      <c r="EQ473" s="133"/>
      <c r="ER473" s="133"/>
      <c r="ES473" s="133"/>
      <c r="ET473" s="133"/>
      <c r="EU473" s="133"/>
      <c r="EV473" s="133"/>
      <c r="EW473" s="133"/>
      <c r="EX473" s="133"/>
      <c r="EY473" s="133"/>
      <c r="EZ473" s="133"/>
      <c r="FA473" s="133"/>
      <c r="FB473" s="133"/>
      <c r="FC473" s="133"/>
      <c r="FD473" s="133"/>
      <c r="FE473" s="133"/>
      <c r="FF473" s="133"/>
      <c r="FG473" s="133"/>
      <c r="FH473" s="133"/>
      <c r="FI473" s="133"/>
      <c r="FJ473" s="133"/>
      <c r="FK473" s="133"/>
      <c r="FL473" s="133"/>
      <c r="FM473" s="133"/>
      <c r="FN473" s="133"/>
      <c r="FO473" s="133"/>
      <c r="FP473" s="133"/>
      <c r="FQ473" s="133"/>
      <c r="FR473" s="133"/>
      <c r="FS473" s="133"/>
      <c r="FT473" s="133"/>
      <c r="FU473" s="133"/>
      <c r="FV473" s="133"/>
      <c r="FW473" s="133"/>
      <c r="FX473" s="133"/>
      <c r="FY473" s="133"/>
      <c r="FZ473" s="133"/>
      <c r="GA473" s="133"/>
      <c r="GB473" s="133"/>
      <c r="GC473" s="133"/>
      <c r="GD473" s="133"/>
      <c r="GE473" s="133"/>
      <c r="GF473" s="133"/>
      <c r="GG473" s="133"/>
      <c r="GH473" s="133"/>
      <c r="GI473" s="133"/>
      <c r="GJ473" s="133"/>
      <c r="GK473" s="133"/>
      <c r="GL473" s="133"/>
      <c r="GM473" s="133"/>
      <c r="GN473" s="133"/>
      <c r="GO473" s="133"/>
      <c r="GP473" s="133"/>
      <c r="GQ473" s="133"/>
      <c r="GR473" s="133"/>
      <c r="GS473" s="133"/>
      <c r="GT473" s="133"/>
      <c r="GU473" s="133"/>
      <c r="GV473" s="133"/>
      <c r="GW473" s="133"/>
      <c r="GX473" s="133"/>
      <c r="GY473" s="133"/>
      <c r="GZ473" s="133"/>
      <c r="HA473" s="133"/>
      <c r="HB473" s="133"/>
      <c r="HC473" s="133"/>
      <c r="HD473" s="133"/>
      <c r="HE473" s="133"/>
      <c r="HF473" s="133"/>
      <c r="HG473" s="133"/>
      <c r="HH473" s="133"/>
      <c r="HI473" s="133"/>
      <c r="HJ473" s="133"/>
      <c r="HK473" s="133"/>
      <c r="HL473" s="133"/>
      <c r="HM473" s="133"/>
      <c r="HN473" s="133"/>
      <c r="HO473" s="133"/>
      <c r="HP473" s="133"/>
      <c r="HQ473" s="133"/>
      <c r="HR473" s="133"/>
      <c r="HS473" s="133"/>
      <c r="HT473" s="133"/>
      <c r="HU473" s="133"/>
      <c r="HV473" s="133"/>
      <c r="HW473" s="133"/>
      <c r="HX473" s="133"/>
      <c r="HY473" s="133"/>
      <c r="HZ473" s="133"/>
      <c r="IA473" s="133"/>
      <c r="IB473" s="133"/>
      <c r="IC473" s="133"/>
      <c r="ID473" s="133"/>
      <c r="IE473" s="133"/>
      <c r="IF473" s="133"/>
      <c r="IG473" s="133"/>
      <c r="IH473" s="133"/>
      <c r="II473" s="133"/>
      <c r="IJ473" s="133"/>
      <c r="IK473" s="133"/>
      <c r="IL473" s="133"/>
      <c r="IM473" s="133"/>
      <c r="IN473" s="133"/>
      <c r="IO473" s="133"/>
      <c r="IP473" s="133"/>
      <c r="IQ473" s="133"/>
      <c r="IR473" s="280"/>
      <c r="IS473" s="158"/>
      <c r="IT473" s="158"/>
      <c r="IU473" s="158"/>
      <c r="IV473" s="158"/>
      <c r="IW473" s="158"/>
      <c r="IX473" s="158"/>
      <c r="IY473" s="158"/>
    </row>
    <row r="474" spans="1:259" s="110" customFormat="1" hidden="1" outlineLevel="1" x14ac:dyDescent="0.25">
      <c r="A474" s="25">
        <v>1</v>
      </c>
      <c r="B474" s="26"/>
      <c r="C474" s="112"/>
      <c r="D474" s="313"/>
      <c r="E474" s="65"/>
      <c r="F474" s="79"/>
      <c r="G474" s="52"/>
      <c r="H474" s="114"/>
      <c r="I474" s="6"/>
      <c r="J474" s="623"/>
      <c r="K474" s="393"/>
      <c r="L474" s="289"/>
      <c r="M474" s="303"/>
      <c r="N474" s="106"/>
      <c r="O474" s="191"/>
      <c r="P474" s="56"/>
      <c r="Q474" s="192"/>
      <c r="R474" s="287"/>
      <c r="S474" s="287"/>
      <c r="T474" s="287"/>
      <c r="U474" s="275">
        <f t="shared" ref="U474:U536" si="172">SUM(R474:T474)</f>
        <v>0</v>
      </c>
      <c r="V474" s="287"/>
      <c r="W474" s="31"/>
      <c r="X474" s="31"/>
      <c r="Y474" s="275">
        <f t="shared" si="168"/>
        <v>0</v>
      </c>
      <c r="Z474" s="31"/>
      <c r="AA474" s="31"/>
      <c r="AB474" s="31"/>
      <c r="AC474" s="32">
        <f t="shared" si="169"/>
        <v>0</v>
      </c>
      <c r="AD474" s="31"/>
      <c r="AE474" s="31"/>
      <c r="AF474" s="31"/>
      <c r="AG474" s="32">
        <f t="shared" si="170"/>
        <v>0</v>
      </c>
      <c r="AH474" s="75">
        <f t="shared" ref="AH474:AH504" si="173">+U474+Y474+AC474+AG474</f>
        <v>0</v>
      </c>
      <c r="AI474" s="33">
        <f t="shared" si="171"/>
        <v>0</v>
      </c>
      <c r="AJ474" s="34">
        <f t="shared" si="167"/>
        <v>0</v>
      </c>
      <c r="AK474" s="311"/>
      <c r="AL474" s="142"/>
      <c r="AM474" s="142"/>
      <c r="AN474" s="142"/>
      <c r="AO474" s="142"/>
      <c r="AP474" s="142"/>
      <c r="AQ474" s="142"/>
      <c r="AR474" s="142"/>
      <c r="AS474" s="142"/>
      <c r="AT474" s="142"/>
      <c r="AU474" s="142"/>
      <c r="AV474" s="142"/>
      <c r="AW474" s="142"/>
      <c r="AX474" s="142"/>
      <c r="AY474" s="142"/>
      <c r="AZ474" s="142"/>
      <c r="BA474" s="142"/>
      <c r="BB474" s="142"/>
      <c r="BC474" s="142"/>
      <c r="BD474" s="142"/>
      <c r="BE474" s="142"/>
      <c r="BF474" s="142"/>
      <c r="BG474" s="142"/>
      <c r="BH474" s="142"/>
      <c r="BI474" s="142"/>
      <c r="BJ474" s="142"/>
      <c r="BK474" s="142"/>
      <c r="BL474" s="142"/>
      <c r="BM474" s="142"/>
      <c r="BN474" s="142"/>
      <c r="BO474" s="133"/>
      <c r="BP474" s="133"/>
      <c r="BQ474" s="133"/>
      <c r="BR474" s="133"/>
      <c r="BS474" s="133"/>
      <c r="BT474" s="133"/>
      <c r="BU474" s="133"/>
      <c r="BV474" s="133"/>
      <c r="BW474" s="133"/>
      <c r="BX474" s="133"/>
      <c r="BY474" s="133"/>
      <c r="BZ474" s="133"/>
      <c r="CA474" s="133"/>
      <c r="CB474" s="133"/>
      <c r="CC474" s="133"/>
      <c r="CD474" s="133"/>
      <c r="CE474" s="133"/>
      <c r="CF474" s="133"/>
      <c r="CG474" s="133"/>
      <c r="CH474" s="133"/>
      <c r="CI474" s="133"/>
      <c r="CJ474" s="133"/>
      <c r="CK474" s="133"/>
      <c r="CL474" s="133"/>
      <c r="CM474" s="133"/>
      <c r="CN474" s="133"/>
      <c r="CO474" s="133"/>
      <c r="CP474" s="133"/>
      <c r="CQ474" s="133"/>
      <c r="CR474" s="133"/>
      <c r="CS474" s="133"/>
      <c r="CT474" s="133"/>
      <c r="CU474" s="133"/>
      <c r="CV474" s="133"/>
      <c r="CW474" s="133"/>
      <c r="CX474" s="133"/>
      <c r="CY474" s="133"/>
      <c r="CZ474" s="133"/>
      <c r="DA474" s="133"/>
      <c r="DB474" s="133"/>
      <c r="DC474" s="133"/>
      <c r="DD474" s="133"/>
      <c r="DE474" s="133"/>
      <c r="DF474" s="133"/>
      <c r="DG474" s="133"/>
      <c r="DH474" s="133"/>
      <c r="DI474" s="133"/>
      <c r="DJ474" s="133"/>
      <c r="DK474" s="133"/>
      <c r="DL474" s="133"/>
      <c r="DM474" s="133"/>
      <c r="DN474" s="133"/>
      <c r="DO474" s="133"/>
      <c r="DP474" s="133"/>
      <c r="DQ474" s="133"/>
      <c r="DR474" s="133"/>
      <c r="DS474" s="133"/>
      <c r="DT474" s="133"/>
      <c r="DU474" s="133"/>
      <c r="DV474" s="133"/>
      <c r="DW474" s="133"/>
      <c r="DX474" s="133"/>
      <c r="DY474" s="133"/>
      <c r="DZ474" s="133"/>
      <c r="EA474" s="133"/>
      <c r="EB474" s="133"/>
      <c r="EC474" s="133"/>
      <c r="ED474" s="133"/>
      <c r="EE474" s="133"/>
      <c r="EF474" s="133"/>
      <c r="EG474" s="133"/>
      <c r="EH474" s="133"/>
      <c r="EI474" s="133"/>
      <c r="EJ474" s="133"/>
      <c r="EK474" s="133"/>
      <c r="EL474" s="133"/>
      <c r="EM474" s="133"/>
      <c r="EN474" s="133"/>
      <c r="EO474" s="133"/>
      <c r="EP474" s="133"/>
      <c r="EQ474" s="133"/>
      <c r="ER474" s="133"/>
      <c r="ES474" s="133"/>
      <c r="ET474" s="133"/>
      <c r="EU474" s="133"/>
      <c r="EV474" s="133"/>
      <c r="EW474" s="133"/>
      <c r="EX474" s="133"/>
      <c r="EY474" s="133"/>
      <c r="EZ474" s="133"/>
      <c r="FA474" s="133"/>
      <c r="FB474" s="133"/>
      <c r="FC474" s="133"/>
      <c r="FD474" s="133"/>
      <c r="FE474" s="133"/>
      <c r="FF474" s="133"/>
      <c r="FG474" s="133"/>
      <c r="FH474" s="133"/>
      <c r="FI474" s="133"/>
      <c r="FJ474" s="133"/>
      <c r="FK474" s="133"/>
      <c r="FL474" s="133"/>
      <c r="FM474" s="133"/>
      <c r="FN474" s="133"/>
      <c r="FO474" s="133"/>
      <c r="FP474" s="133"/>
      <c r="FQ474" s="133"/>
      <c r="FR474" s="133"/>
      <c r="FS474" s="133"/>
      <c r="FT474" s="133"/>
      <c r="FU474" s="133"/>
      <c r="FV474" s="133"/>
      <c r="FW474" s="133"/>
      <c r="FX474" s="133"/>
      <c r="FY474" s="133"/>
      <c r="FZ474" s="133"/>
      <c r="GA474" s="133"/>
      <c r="GB474" s="133"/>
      <c r="GC474" s="133"/>
      <c r="GD474" s="133"/>
      <c r="GE474" s="133"/>
      <c r="GF474" s="133"/>
      <c r="GG474" s="133"/>
      <c r="GH474" s="133"/>
      <c r="GI474" s="133"/>
      <c r="GJ474" s="133"/>
      <c r="GK474" s="133"/>
      <c r="GL474" s="133"/>
      <c r="GM474" s="133"/>
      <c r="GN474" s="133"/>
      <c r="GO474" s="133"/>
      <c r="GP474" s="133"/>
      <c r="GQ474" s="133"/>
      <c r="GR474" s="133"/>
      <c r="GS474" s="133"/>
      <c r="GT474" s="133"/>
      <c r="GU474" s="133"/>
      <c r="GV474" s="133"/>
      <c r="GW474" s="133"/>
      <c r="GX474" s="133"/>
      <c r="GY474" s="133"/>
      <c r="GZ474" s="133"/>
      <c r="HA474" s="133"/>
      <c r="HB474" s="133"/>
      <c r="HC474" s="133"/>
      <c r="HD474" s="133"/>
      <c r="HE474" s="133"/>
      <c r="HF474" s="133"/>
      <c r="HG474" s="133"/>
      <c r="HH474" s="133"/>
      <c r="HI474" s="133"/>
      <c r="HJ474" s="133"/>
      <c r="HK474" s="133"/>
      <c r="HL474" s="133"/>
      <c r="HM474" s="133"/>
      <c r="HN474" s="133"/>
      <c r="HO474" s="133"/>
      <c r="HP474" s="133"/>
      <c r="HQ474" s="133"/>
      <c r="HR474" s="133"/>
      <c r="HS474" s="133"/>
      <c r="HT474" s="133"/>
      <c r="HU474" s="133"/>
      <c r="HV474" s="133"/>
      <c r="HW474" s="133"/>
      <c r="HX474" s="133"/>
      <c r="HY474" s="133"/>
      <c r="HZ474" s="133"/>
      <c r="IA474" s="133"/>
      <c r="IB474" s="133"/>
      <c r="IC474" s="133"/>
      <c r="ID474" s="133"/>
      <c r="IE474" s="133"/>
      <c r="IF474" s="133"/>
      <c r="IG474" s="133"/>
      <c r="IH474" s="133"/>
      <c r="II474" s="133"/>
      <c r="IJ474" s="133"/>
      <c r="IK474" s="133"/>
      <c r="IL474" s="133"/>
      <c r="IM474" s="133"/>
      <c r="IN474" s="133"/>
      <c r="IO474" s="133"/>
      <c r="IP474" s="133"/>
      <c r="IQ474" s="133"/>
      <c r="IR474" s="280"/>
      <c r="IS474" s="158"/>
      <c r="IT474" s="158"/>
      <c r="IU474" s="158"/>
      <c r="IV474" s="158"/>
      <c r="IW474" s="158"/>
      <c r="IX474" s="158"/>
      <c r="IY474" s="158"/>
    </row>
    <row r="475" spans="1:259" s="110" customFormat="1" hidden="1" outlineLevel="1" x14ac:dyDescent="0.25">
      <c r="A475" s="25">
        <v>2</v>
      </c>
      <c r="B475" s="26"/>
      <c r="C475" s="112"/>
      <c r="D475" s="313"/>
      <c r="E475" s="65"/>
      <c r="F475" s="79"/>
      <c r="G475" s="52"/>
      <c r="H475" s="114"/>
      <c r="I475" s="6"/>
      <c r="J475" s="623"/>
      <c r="K475" s="393"/>
      <c r="L475" s="289"/>
      <c r="M475" s="303"/>
      <c r="N475" s="106"/>
      <c r="O475" s="191"/>
      <c r="P475" s="56"/>
      <c r="Q475" s="192"/>
      <c r="R475" s="287"/>
      <c r="S475" s="287"/>
      <c r="T475" s="287"/>
      <c r="U475" s="275">
        <f t="shared" si="172"/>
        <v>0</v>
      </c>
      <c r="V475" s="287"/>
      <c r="W475" s="31"/>
      <c r="X475" s="31"/>
      <c r="Y475" s="275">
        <f t="shared" si="168"/>
        <v>0</v>
      </c>
      <c r="Z475" s="31"/>
      <c r="AA475" s="31"/>
      <c r="AB475" s="31"/>
      <c r="AC475" s="32">
        <f t="shared" si="169"/>
        <v>0</v>
      </c>
      <c r="AD475" s="31"/>
      <c r="AE475" s="31"/>
      <c r="AF475" s="31"/>
      <c r="AG475" s="32">
        <f t="shared" si="170"/>
        <v>0</v>
      </c>
      <c r="AH475" s="75">
        <f t="shared" si="173"/>
        <v>0</v>
      </c>
      <c r="AI475" s="33">
        <f t="shared" si="171"/>
        <v>0</v>
      </c>
      <c r="AJ475" s="34">
        <f t="shared" si="167"/>
        <v>0</v>
      </c>
      <c r="AK475" s="311"/>
      <c r="AL475" s="142"/>
      <c r="AM475" s="142"/>
      <c r="AN475" s="142"/>
      <c r="AO475" s="142"/>
      <c r="AP475" s="142"/>
      <c r="AQ475" s="142"/>
      <c r="AR475" s="142"/>
      <c r="AS475" s="142"/>
      <c r="AT475" s="142"/>
      <c r="AU475" s="142"/>
      <c r="AV475" s="142"/>
      <c r="AW475" s="142"/>
      <c r="AX475" s="142"/>
      <c r="AY475" s="142"/>
      <c r="AZ475" s="142"/>
      <c r="BA475" s="142"/>
      <c r="BB475" s="142"/>
      <c r="BC475" s="142"/>
      <c r="BD475" s="142"/>
      <c r="BE475" s="142"/>
      <c r="BF475" s="142"/>
      <c r="BG475" s="142"/>
      <c r="BH475" s="142"/>
      <c r="BI475" s="142"/>
      <c r="BJ475" s="142"/>
      <c r="BK475" s="142"/>
      <c r="BL475" s="142"/>
      <c r="BM475" s="142"/>
      <c r="BN475" s="142"/>
      <c r="BO475" s="133"/>
      <c r="BP475" s="133"/>
      <c r="BQ475" s="133"/>
      <c r="BR475" s="133"/>
      <c r="BS475" s="133"/>
      <c r="BT475" s="133"/>
      <c r="BU475" s="133"/>
      <c r="BV475" s="133"/>
      <c r="BW475" s="133"/>
      <c r="BX475" s="133"/>
      <c r="BY475" s="133"/>
      <c r="BZ475" s="133"/>
      <c r="CA475" s="133"/>
      <c r="CB475" s="133"/>
      <c r="CC475" s="133"/>
      <c r="CD475" s="133"/>
      <c r="CE475" s="133"/>
      <c r="CF475" s="133"/>
      <c r="CG475" s="133"/>
      <c r="CH475" s="133"/>
      <c r="CI475" s="133"/>
      <c r="CJ475" s="133"/>
      <c r="CK475" s="133"/>
      <c r="CL475" s="133"/>
      <c r="CM475" s="133"/>
      <c r="CN475" s="133"/>
      <c r="CO475" s="133"/>
      <c r="CP475" s="133"/>
      <c r="CQ475" s="133"/>
      <c r="CR475" s="133"/>
      <c r="CS475" s="133"/>
      <c r="CT475" s="133"/>
      <c r="CU475" s="133"/>
      <c r="CV475" s="133"/>
      <c r="CW475" s="133"/>
      <c r="CX475" s="133"/>
      <c r="CY475" s="133"/>
      <c r="CZ475" s="133"/>
      <c r="DA475" s="133"/>
      <c r="DB475" s="133"/>
      <c r="DC475" s="133"/>
      <c r="DD475" s="133"/>
      <c r="DE475" s="133"/>
      <c r="DF475" s="133"/>
      <c r="DG475" s="133"/>
      <c r="DH475" s="133"/>
      <c r="DI475" s="133"/>
      <c r="DJ475" s="133"/>
      <c r="DK475" s="133"/>
      <c r="DL475" s="133"/>
      <c r="DM475" s="133"/>
      <c r="DN475" s="133"/>
      <c r="DO475" s="133"/>
      <c r="DP475" s="133"/>
      <c r="DQ475" s="133"/>
      <c r="DR475" s="133"/>
      <c r="DS475" s="133"/>
      <c r="DT475" s="133"/>
      <c r="DU475" s="133"/>
      <c r="DV475" s="133"/>
      <c r="DW475" s="133"/>
      <c r="DX475" s="133"/>
      <c r="DY475" s="133"/>
      <c r="DZ475" s="133"/>
      <c r="EA475" s="133"/>
      <c r="EB475" s="133"/>
      <c r="EC475" s="133"/>
      <c r="ED475" s="133"/>
      <c r="EE475" s="133"/>
      <c r="EF475" s="133"/>
      <c r="EG475" s="133"/>
      <c r="EH475" s="133"/>
      <c r="EI475" s="133"/>
      <c r="EJ475" s="133"/>
      <c r="EK475" s="133"/>
      <c r="EL475" s="133"/>
      <c r="EM475" s="133"/>
      <c r="EN475" s="133"/>
      <c r="EO475" s="133"/>
      <c r="EP475" s="133"/>
      <c r="EQ475" s="133"/>
      <c r="ER475" s="133"/>
      <c r="ES475" s="133"/>
      <c r="ET475" s="133"/>
      <c r="EU475" s="133"/>
      <c r="EV475" s="133"/>
      <c r="EW475" s="133"/>
      <c r="EX475" s="133"/>
      <c r="EY475" s="133"/>
      <c r="EZ475" s="133"/>
      <c r="FA475" s="133"/>
      <c r="FB475" s="133"/>
      <c r="FC475" s="133"/>
      <c r="FD475" s="133"/>
      <c r="FE475" s="133"/>
      <c r="FF475" s="133"/>
      <c r="FG475" s="133"/>
      <c r="FH475" s="133"/>
      <c r="FI475" s="133"/>
      <c r="FJ475" s="133"/>
      <c r="FK475" s="133"/>
      <c r="FL475" s="133"/>
      <c r="FM475" s="133"/>
      <c r="FN475" s="133"/>
      <c r="FO475" s="133"/>
      <c r="FP475" s="133"/>
      <c r="FQ475" s="133"/>
      <c r="FR475" s="133"/>
      <c r="FS475" s="133"/>
      <c r="FT475" s="133"/>
      <c r="FU475" s="133"/>
      <c r="FV475" s="133"/>
      <c r="FW475" s="133"/>
      <c r="FX475" s="133"/>
      <c r="FY475" s="133"/>
      <c r="FZ475" s="133"/>
      <c r="GA475" s="133"/>
      <c r="GB475" s="133"/>
      <c r="GC475" s="133"/>
      <c r="GD475" s="133"/>
      <c r="GE475" s="133"/>
      <c r="GF475" s="133"/>
      <c r="GG475" s="133"/>
      <c r="GH475" s="133"/>
      <c r="GI475" s="133"/>
      <c r="GJ475" s="133"/>
      <c r="GK475" s="133"/>
      <c r="GL475" s="133"/>
      <c r="GM475" s="133"/>
      <c r="GN475" s="133"/>
      <c r="GO475" s="133"/>
      <c r="GP475" s="133"/>
      <c r="GQ475" s="133"/>
      <c r="GR475" s="133"/>
      <c r="GS475" s="133"/>
      <c r="GT475" s="133"/>
      <c r="GU475" s="133"/>
      <c r="GV475" s="133"/>
      <c r="GW475" s="133"/>
      <c r="GX475" s="133"/>
      <c r="GY475" s="133"/>
      <c r="GZ475" s="133"/>
      <c r="HA475" s="133"/>
      <c r="HB475" s="133"/>
      <c r="HC475" s="133"/>
      <c r="HD475" s="133"/>
      <c r="HE475" s="133"/>
      <c r="HF475" s="133"/>
      <c r="HG475" s="133"/>
      <c r="HH475" s="133"/>
      <c r="HI475" s="133"/>
      <c r="HJ475" s="133"/>
      <c r="HK475" s="133"/>
      <c r="HL475" s="133"/>
      <c r="HM475" s="133"/>
      <c r="HN475" s="133"/>
      <c r="HO475" s="133"/>
      <c r="HP475" s="133"/>
      <c r="HQ475" s="133"/>
      <c r="HR475" s="133"/>
      <c r="HS475" s="133"/>
      <c r="HT475" s="133"/>
      <c r="HU475" s="133"/>
      <c r="HV475" s="133"/>
      <c r="HW475" s="133"/>
      <c r="HX475" s="133"/>
      <c r="HY475" s="133"/>
      <c r="HZ475" s="133"/>
      <c r="IA475" s="133"/>
      <c r="IB475" s="133"/>
      <c r="IC475" s="133"/>
      <c r="ID475" s="133"/>
      <c r="IE475" s="133"/>
      <c r="IF475" s="133"/>
      <c r="IG475" s="133"/>
      <c r="IH475" s="133"/>
      <c r="II475" s="133"/>
      <c r="IJ475" s="133"/>
      <c r="IK475" s="133"/>
      <c r="IL475" s="133"/>
      <c r="IM475" s="133"/>
      <c r="IN475" s="133"/>
      <c r="IO475" s="133"/>
      <c r="IP475" s="133"/>
      <c r="IQ475" s="133"/>
    </row>
    <row r="476" spans="1:259" s="110" customFormat="1" hidden="1" outlineLevel="1" x14ac:dyDescent="0.25">
      <c r="A476" s="25">
        <v>3</v>
      </c>
      <c r="B476" s="26"/>
      <c r="C476" s="112"/>
      <c r="D476" s="313"/>
      <c r="E476" s="65"/>
      <c r="F476" s="79"/>
      <c r="G476" s="52"/>
      <c r="H476" s="114"/>
      <c r="I476" s="6"/>
      <c r="J476" s="623"/>
      <c r="K476" s="287"/>
      <c r="L476" s="289"/>
      <c r="M476" s="303"/>
      <c r="N476" s="106"/>
      <c r="O476" s="191"/>
      <c r="P476" s="56"/>
      <c r="Q476" s="192"/>
      <c r="R476" s="287"/>
      <c r="S476" s="287"/>
      <c r="T476" s="287"/>
      <c r="U476" s="275">
        <f t="shared" si="172"/>
        <v>0</v>
      </c>
      <c r="V476" s="287"/>
      <c r="W476" s="31"/>
      <c r="X476" s="31"/>
      <c r="Y476" s="275">
        <f t="shared" si="168"/>
        <v>0</v>
      </c>
      <c r="Z476" s="31"/>
      <c r="AA476" s="31"/>
      <c r="AB476" s="31"/>
      <c r="AC476" s="32">
        <f t="shared" si="169"/>
        <v>0</v>
      </c>
      <c r="AD476" s="31"/>
      <c r="AE476" s="31"/>
      <c r="AF476" s="31"/>
      <c r="AG476" s="32">
        <f t="shared" si="170"/>
        <v>0</v>
      </c>
      <c r="AH476" s="75">
        <f t="shared" si="173"/>
        <v>0</v>
      </c>
      <c r="AI476" s="33">
        <f t="shared" si="171"/>
        <v>0</v>
      </c>
      <c r="AJ476" s="34">
        <f t="shared" si="167"/>
        <v>0</v>
      </c>
      <c r="AK476" s="311"/>
      <c r="AL476" s="142"/>
      <c r="AM476" s="142"/>
      <c r="AN476" s="142"/>
      <c r="AO476" s="142"/>
      <c r="AP476" s="142"/>
      <c r="AQ476" s="142"/>
      <c r="AR476" s="142"/>
      <c r="AS476" s="142"/>
      <c r="AT476" s="142"/>
      <c r="AU476" s="142"/>
      <c r="AV476" s="142"/>
      <c r="AW476" s="142"/>
      <c r="AX476" s="142"/>
      <c r="AY476" s="142"/>
      <c r="AZ476" s="142"/>
      <c r="BA476" s="142"/>
      <c r="BB476" s="142"/>
      <c r="BC476" s="142"/>
      <c r="BD476" s="142"/>
      <c r="BE476" s="142"/>
      <c r="BF476" s="142"/>
      <c r="BG476" s="142"/>
      <c r="BH476" s="142"/>
      <c r="BI476" s="142"/>
      <c r="BJ476" s="142"/>
      <c r="BK476" s="142"/>
      <c r="BL476" s="142"/>
      <c r="BM476" s="142"/>
      <c r="BN476" s="142"/>
      <c r="BO476" s="133"/>
      <c r="BP476" s="133"/>
      <c r="BQ476" s="133"/>
      <c r="BR476" s="133"/>
      <c r="BS476" s="133"/>
      <c r="BT476" s="133"/>
      <c r="BU476" s="133"/>
      <c r="BV476" s="133"/>
      <c r="BW476" s="133"/>
      <c r="BX476" s="133"/>
      <c r="BY476" s="133"/>
      <c r="BZ476" s="133"/>
      <c r="CA476" s="133"/>
      <c r="CB476" s="133"/>
      <c r="CC476" s="133"/>
      <c r="CD476" s="133"/>
      <c r="CE476" s="133"/>
      <c r="CF476" s="133"/>
      <c r="CG476" s="133"/>
      <c r="CH476" s="133"/>
      <c r="CI476" s="133"/>
      <c r="CJ476" s="133"/>
      <c r="CK476" s="133"/>
      <c r="CL476" s="133"/>
      <c r="CM476" s="133"/>
      <c r="CN476" s="133"/>
      <c r="CO476" s="133"/>
      <c r="CP476" s="133"/>
      <c r="CQ476" s="133"/>
      <c r="CR476" s="133"/>
      <c r="CS476" s="133"/>
      <c r="CT476" s="133"/>
      <c r="CU476" s="133"/>
      <c r="CV476" s="133"/>
      <c r="CW476" s="133"/>
      <c r="CX476" s="133"/>
      <c r="CY476" s="133"/>
      <c r="CZ476" s="133"/>
      <c r="DA476" s="133"/>
      <c r="DB476" s="133"/>
      <c r="DC476" s="133"/>
      <c r="DD476" s="133"/>
      <c r="DE476" s="133"/>
      <c r="DF476" s="133"/>
      <c r="DG476" s="133"/>
      <c r="DH476" s="133"/>
      <c r="DI476" s="133"/>
      <c r="DJ476" s="133"/>
      <c r="DK476" s="133"/>
      <c r="DL476" s="133"/>
      <c r="DM476" s="133"/>
      <c r="DN476" s="133"/>
      <c r="DO476" s="133"/>
      <c r="DP476" s="133"/>
      <c r="DQ476" s="133"/>
      <c r="DR476" s="133"/>
      <c r="DS476" s="133"/>
      <c r="DT476" s="133"/>
      <c r="DU476" s="133"/>
      <c r="DV476" s="133"/>
      <c r="DW476" s="133"/>
      <c r="DX476" s="133"/>
      <c r="DY476" s="133"/>
      <c r="DZ476" s="133"/>
      <c r="EA476" s="133"/>
      <c r="EB476" s="133"/>
      <c r="EC476" s="133"/>
      <c r="ED476" s="133"/>
      <c r="EE476" s="133"/>
      <c r="EF476" s="133"/>
      <c r="EG476" s="133"/>
      <c r="EH476" s="133"/>
      <c r="EI476" s="133"/>
      <c r="EJ476" s="133"/>
      <c r="EK476" s="133"/>
      <c r="EL476" s="133"/>
      <c r="EM476" s="133"/>
      <c r="EN476" s="133"/>
      <c r="EO476" s="133"/>
      <c r="EP476" s="133"/>
      <c r="EQ476" s="133"/>
      <c r="ER476" s="133"/>
      <c r="ES476" s="133"/>
      <c r="ET476" s="133"/>
      <c r="EU476" s="133"/>
      <c r="EV476" s="133"/>
      <c r="EW476" s="133"/>
      <c r="EX476" s="133"/>
      <c r="EY476" s="133"/>
      <c r="EZ476" s="133"/>
      <c r="FA476" s="133"/>
      <c r="FB476" s="133"/>
      <c r="FC476" s="133"/>
      <c r="FD476" s="133"/>
      <c r="FE476" s="133"/>
      <c r="FF476" s="133"/>
      <c r="FG476" s="133"/>
      <c r="FH476" s="133"/>
      <c r="FI476" s="133"/>
      <c r="FJ476" s="133"/>
      <c r="FK476" s="133"/>
      <c r="FL476" s="133"/>
      <c r="FM476" s="133"/>
      <c r="FN476" s="133"/>
      <c r="FO476" s="133"/>
      <c r="FP476" s="133"/>
      <c r="FQ476" s="133"/>
      <c r="FR476" s="133"/>
      <c r="FS476" s="133"/>
      <c r="FT476" s="133"/>
      <c r="FU476" s="133"/>
      <c r="FV476" s="133"/>
      <c r="FW476" s="133"/>
      <c r="FX476" s="133"/>
      <c r="FY476" s="133"/>
      <c r="FZ476" s="133"/>
      <c r="GA476" s="133"/>
      <c r="GB476" s="133"/>
      <c r="GC476" s="133"/>
      <c r="GD476" s="133"/>
      <c r="GE476" s="133"/>
      <c r="GF476" s="133"/>
      <c r="GG476" s="133"/>
      <c r="GH476" s="133"/>
      <c r="GI476" s="133"/>
      <c r="GJ476" s="133"/>
      <c r="GK476" s="133"/>
      <c r="GL476" s="133"/>
      <c r="GM476" s="133"/>
      <c r="GN476" s="133"/>
      <c r="GO476" s="133"/>
      <c r="GP476" s="133"/>
      <c r="GQ476" s="133"/>
      <c r="GR476" s="133"/>
      <c r="GS476" s="133"/>
      <c r="GT476" s="133"/>
      <c r="GU476" s="133"/>
      <c r="GV476" s="133"/>
      <c r="GW476" s="133"/>
      <c r="GX476" s="133"/>
      <c r="GY476" s="133"/>
      <c r="GZ476" s="133"/>
      <c r="HA476" s="133"/>
      <c r="HB476" s="133"/>
      <c r="HC476" s="133"/>
      <c r="HD476" s="133"/>
      <c r="HE476" s="133"/>
      <c r="HF476" s="133"/>
      <c r="HG476" s="133"/>
      <c r="HH476" s="133"/>
      <c r="HI476" s="133"/>
      <c r="HJ476" s="133"/>
      <c r="HK476" s="133"/>
      <c r="HL476" s="133"/>
      <c r="HM476" s="133"/>
      <c r="HN476" s="133"/>
      <c r="HO476" s="133"/>
      <c r="HP476" s="133"/>
      <c r="HQ476" s="133"/>
      <c r="HR476" s="133"/>
      <c r="HS476" s="133"/>
      <c r="HT476" s="133"/>
      <c r="HU476" s="133"/>
      <c r="HV476" s="133"/>
      <c r="HW476" s="133"/>
      <c r="HX476" s="133"/>
      <c r="HY476" s="133"/>
      <c r="HZ476" s="133"/>
      <c r="IA476" s="133"/>
      <c r="IB476" s="133"/>
      <c r="IC476" s="133"/>
      <c r="ID476" s="133"/>
      <c r="IE476" s="133"/>
      <c r="IF476" s="133"/>
      <c r="IG476" s="133"/>
      <c r="IH476" s="133"/>
      <c r="II476" s="133"/>
      <c r="IJ476" s="133"/>
      <c r="IK476" s="133"/>
      <c r="IL476" s="133"/>
      <c r="IM476" s="133"/>
      <c r="IN476" s="133"/>
      <c r="IO476" s="133"/>
      <c r="IP476" s="133"/>
      <c r="IQ476" s="133"/>
    </row>
    <row r="477" spans="1:259" s="110" customFormat="1" hidden="1" outlineLevel="1" x14ac:dyDescent="0.25">
      <c r="A477" s="25">
        <v>4</v>
      </c>
      <c r="B477" s="26"/>
      <c r="C477" s="112"/>
      <c r="D477" s="313"/>
      <c r="E477" s="65"/>
      <c r="F477" s="79"/>
      <c r="G477" s="52"/>
      <c r="H477" s="114"/>
      <c r="I477" s="6"/>
      <c r="J477" s="623"/>
      <c r="K477" s="287"/>
      <c r="L477" s="289"/>
      <c r="M477" s="303"/>
      <c r="N477" s="106"/>
      <c r="O477" s="191"/>
      <c r="P477" s="56"/>
      <c r="Q477" s="192"/>
      <c r="R477" s="287"/>
      <c r="S477" s="287"/>
      <c r="T477" s="287"/>
      <c r="U477" s="275">
        <f t="shared" si="172"/>
        <v>0</v>
      </c>
      <c r="V477" s="287"/>
      <c r="W477" s="31"/>
      <c r="X477" s="31"/>
      <c r="Y477" s="275">
        <f t="shared" si="168"/>
        <v>0</v>
      </c>
      <c r="Z477" s="31"/>
      <c r="AA477" s="31"/>
      <c r="AB477" s="31"/>
      <c r="AC477" s="32">
        <f t="shared" si="169"/>
        <v>0</v>
      </c>
      <c r="AD477" s="31"/>
      <c r="AE477" s="31"/>
      <c r="AF477" s="31"/>
      <c r="AG477" s="32">
        <f t="shared" si="170"/>
        <v>0</v>
      </c>
      <c r="AH477" s="75">
        <f t="shared" si="173"/>
        <v>0</v>
      </c>
      <c r="AI477" s="33">
        <f t="shared" si="171"/>
        <v>0</v>
      </c>
      <c r="AJ477" s="34">
        <f t="shared" si="167"/>
        <v>0</v>
      </c>
      <c r="AK477" s="311"/>
      <c r="AL477" s="142"/>
      <c r="AM477" s="142"/>
      <c r="AN477" s="142"/>
      <c r="AO477" s="142"/>
      <c r="AP477" s="142"/>
      <c r="AQ477" s="142"/>
      <c r="AR477" s="142"/>
      <c r="AS477" s="142"/>
      <c r="AT477" s="142"/>
      <c r="AU477" s="142"/>
      <c r="AV477" s="142"/>
      <c r="AW477" s="142"/>
      <c r="AX477" s="142"/>
      <c r="AY477" s="142"/>
      <c r="AZ477" s="142"/>
      <c r="BA477" s="142"/>
      <c r="BB477" s="142"/>
      <c r="BC477" s="142"/>
      <c r="BD477" s="142"/>
      <c r="BE477" s="142"/>
      <c r="BF477" s="142"/>
      <c r="BG477" s="142"/>
      <c r="BH477" s="142"/>
      <c r="BI477" s="142"/>
      <c r="BJ477" s="142"/>
      <c r="BK477" s="142"/>
      <c r="BL477" s="142"/>
      <c r="BM477" s="142"/>
      <c r="BN477" s="142"/>
      <c r="BO477" s="133"/>
      <c r="BP477" s="133"/>
      <c r="BQ477" s="133"/>
      <c r="BR477" s="133"/>
      <c r="BS477" s="133"/>
      <c r="BT477" s="133"/>
      <c r="BU477" s="133"/>
      <c r="BV477" s="133"/>
      <c r="BW477" s="133"/>
      <c r="BX477" s="133"/>
      <c r="BY477" s="133"/>
      <c r="BZ477" s="133"/>
      <c r="CA477" s="133"/>
      <c r="CB477" s="133"/>
      <c r="CC477" s="133"/>
      <c r="CD477" s="133"/>
      <c r="CE477" s="133"/>
      <c r="CF477" s="133"/>
      <c r="CG477" s="133"/>
      <c r="CH477" s="133"/>
      <c r="CI477" s="133"/>
      <c r="CJ477" s="133"/>
      <c r="CK477" s="133"/>
      <c r="CL477" s="133"/>
      <c r="CM477" s="133"/>
      <c r="CN477" s="133"/>
      <c r="CO477" s="133"/>
      <c r="CP477" s="133"/>
      <c r="CQ477" s="133"/>
      <c r="CR477" s="133"/>
      <c r="CS477" s="133"/>
      <c r="CT477" s="133"/>
      <c r="CU477" s="133"/>
      <c r="CV477" s="133"/>
      <c r="CW477" s="133"/>
      <c r="CX477" s="133"/>
      <c r="CY477" s="133"/>
      <c r="CZ477" s="133"/>
      <c r="DA477" s="133"/>
      <c r="DB477" s="133"/>
      <c r="DC477" s="133"/>
      <c r="DD477" s="133"/>
      <c r="DE477" s="133"/>
      <c r="DF477" s="133"/>
      <c r="DG477" s="133"/>
      <c r="DH477" s="133"/>
      <c r="DI477" s="133"/>
      <c r="DJ477" s="133"/>
      <c r="DK477" s="133"/>
      <c r="DL477" s="133"/>
      <c r="DM477" s="133"/>
      <c r="DN477" s="133"/>
      <c r="DO477" s="133"/>
      <c r="DP477" s="133"/>
      <c r="DQ477" s="133"/>
      <c r="DR477" s="133"/>
      <c r="DS477" s="133"/>
      <c r="DT477" s="133"/>
      <c r="DU477" s="133"/>
      <c r="DV477" s="133"/>
      <c r="DW477" s="133"/>
      <c r="DX477" s="133"/>
      <c r="DY477" s="133"/>
      <c r="DZ477" s="133"/>
      <c r="EA477" s="133"/>
      <c r="EB477" s="133"/>
      <c r="EC477" s="133"/>
      <c r="ED477" s="133"/>
      <c r="EE477" s="133"/>
      <c r="EF477" s="133"/>
      <c r="EG477" s="133"/>
      <c r="EH477" s="133"/>
      <c r="EI477" s="133"/>
      <c r="EJ477" s="133"/>
      <c r="EK477" s="133"/>
      <c r="EL477" s="133"/>
      <c r="EM477" s="133"/>
      <c r="EN477" s="133"/>
      <c r="EO477" s="133"/>
      <c r="EP477" s="133"/>
      <c r="EQ477" s="133"/>
      <c r="ER477" s="133"/>
      <c r="ES477" s="133"/>
      <c r="ET477" s="133"/>
      <c r="EU477" s="133"/>
      <c r="EV477" s="133"/>
      <c r="EW477" s="133"/>
      <c r="EX477" s="133"/>
      <c r="EY477" s="133"/>
      <c r="EZ477" s="133"/>
      <c r="FA477" s="133"/>
      <c r="FB477" s="133"/>
      <c r="FC477" s="133"/>
      <c r="FD477" s="133"/>
      <c r="FE477" s="133"/>
      <c r="FF477" s="133"/>
      <c r="FG477" s="133"/>
      <c r="FH477" s="133"/>
      <c r="FI477" s="133"/>
      <c r="FJ477" s="133"/>
      <c r="FK477" s="133"/>
      <c r="FL477" s="133"/>
      <c r="FM477" s="133"/>
      <c r="FN477" s="133"/>
      <c r="FO477" s="133"/>
      <c r="FP477" s="133"/>
      <c r="FQ477" s="133"/>
      <c r="FR477" s="133"/>
      <c r="FS477" s="133"/>
      <c r="FT477" s="133"/>
      <c r="FU477" s="133"/>
      <c r="FV477" s="133"/>
      <c r="FW477" s="133"/>
      <c r="FX477" s="133"/>
      <c r="FY477" s="133"/>
      <c r="FZ477" s="133"/>
      <c r="GA477" s="133"/>
      <c r="GB477" s="133"/>
      <c r="GC477" s="133"/>
      <c r="GD477" s="133"/>
      <c r="GE477" s="133"/>
      <c r="GF477" s="133"/>
      <c r="GG477" s="133"/>
      <c r="GH477" s="133"/>
      <c r="GI477" s="133"/>
      <c r="GJ477" s="133"/>
      <c r="GK477" s="133"/>
      <c r="GL477" s="133"/>
      <c r="GM477" s="133"/>
      <c r="GN477" s="133"/>
      <c r="GO477" s="133"/>
      <c r="GP477" s="133"/>
      <c r="GQ477" s="133"/>
      <c r="GR477" s="133"/>
      <c r="GS477" s="133"/>
      <c r="GT477" s="133"/>
      <c r="GU477" s="133"/>
      <c r="GV477" s="133"/>
      <c r="GW477" s="133"/>
      <c r="GX477" s="133"/>
      <c r="GY477" s="133"/>
      <c r="GZ477" s="133"/>
      <c r="HA477" s="133"/>
      <c r="HB477" s="133"/>
      <c r="HC477" s="133"/>
      <c r="HD477" s="133"/>
      <c r="HE477" s="133"/>
      <c r="HF477" s="133"/>
      <c r="HG477" s="133"/>
      <c r="HH477" s="133"/>
      <c r="HI477" s="133"/>
      <c r="HJ477" s="133"/>
      <c r="HK477" s="133"/>
      <c r="HL477" s="133"/>
      <c r="HM477" s="133"/>
      <c r="HN477" s="133"/>
      <c r="HO477" s="133"/>
      <c r="HP477" s="133"/>
      <c r="HQ477" s="133"/>
      <c r="HR477" s="133"/>
      <c r="HS477" s="133"/>
      <c r="HT477" s="133"/>
      <c r="HU477" s="133"/>
      <c r="HV477" s="133"/>
      <c r="HW477" s="133"/>
      <c r="HX477" s="133"/>
      <c r="HY477" s="133"/>
      <c r="HZ477" s="133"/>
      <c r="IA477" s="133"/>
      <c r="IB477" s="133"/>
      <c r="IC477" s="133"/>
      <c r="ID477" s="133"/>
      <c r="IE477" s="133"/>
      <c r="IF477" s="133"/>
      <c r="IG477" s="133"/>
      <c r="IH477" s="133"/>
      <c r="II477" s="133"/>
      <c r="IJ477" s="133"/>
      <c r="IK477" s="133"/>
      <c r="IL477" s="133"/>
      <c r="IM477" s="133"/>
      <c r="IN477" s="133"/>
      <c r="IO477" s="133"/>
      <c r="IP477" s="133"/>
      <c r="IQ477" s="133"/>
    </row>
    <row r="478" spans="1:259" s="110" customFormat="1" hidden="1" outlineLevel="1" x14ac:dyDescent="0.25">
      <c r="A478" s="25">
        <v>5</v>
      </c>
      <c r="B478" s="26"/>
      <c r="C478" s="112"/>
      <c r="D478" s="313"/>
      <c r="E478" s="65"/>
      <c r="F478" s="79"/>
      <c r="G478" s="52"/>
      <c r="H478" s="114"/>
      <c r="I478" s="6"/>
      <c r="J478" s="623"/>
      <c r="K478" s="287"/>
      <c r="L478" s="289"/>
      <c r="M478" s="303"/>
      <c r="N478" s="106"/>
      <c r="O478" s="191"/>
      <c r="P478" s="56"/>
      <c r="Q478" s="192"/>
      <c r="R478" s="287"/>
      <c r="S478" s="287"/>
      <c r="T478" s="287"/>
      <c r="U478" s="275">
        <f t="shared" si="172"/>
        <v>0</v>
      </c>
      <c r="V478" s="287"/>
      <c r="W478" s="31"/>
      <c r="X478" s="31"/>
      <c r="Y478" s="275">
        <f t="shared" si="168"/>
        <v>0</v>
      </c>
      <c r="Z478" s="31"/>
      <c r="AA478" s="31"/>
      <c r="AB478" s="31"/>
      <c r="AC478" s="32">
        <f t="shared" si="169"/>
        <v>0</v>
      </c>
      <c r="AD478" s="31"/>
      <c r="AE478" s="31"/>
      <c r="AF478" s="31"/>
      <c r="AG478" s="32">
        <f t="shared" si="170"/>
        <v>0</v>
      </c>
      <c r="AH478" s="75">
        <f t="shared" si="173"/>
        <v>0</v>
      </c>
      <c r="AI478" s="33">
        <f t="shared" si="171"/>
        <v>0</v>
      </c>
      <c r="AJ478" s="34">
        <f t="shared" si="167"/>
        <v>0</v>
      </c>
      <c r="AK478" s="311"/>
      <c r="AL478" s="142"/>
      <c r="AM478" s="142"/>
      <c r="AN478" s="142"/>
      <c r="AO478" s="142"/>
      <c r="AP478" s="142"/>
      <c r="AQ478" s="142"/>
      <c r="AR478" s="142"/>
      <c r="AS478" s="142"/>
      <c r="AT478" s="142"/>
      <c r="AU478" s="142"/>
      <c r="AV478" s="142"/>
      <c r="AW478" s="142"/>
      <c r="AX478" s="142"/>
      <c r="AY478" s="142"/>
      <c r="AZ478" s="142"/>
      <c r="BA478" s="142"/>
      <c r="BB478" s="142"/>
      <c r="BC478" s="142"/>
      <c r="BD478" s="142"/>
      <c r="BE478" s="142"/>
      <c r="BF478" s="142"/>
      <c r="BG478" s="142"/>
      <c r="BH478" s="142"/>
      <c r="BI478" s="142"/>
      <c r="BJ478" s="142"/>
      <c r="BK478" s="142"/>
      <c r="BL478" s="142"/>
      <c r="BM478" s="142"/>
      <c r="BN478" s="142"/>
      <c r="BO478" s="133"/>
      <c r="BP478" s="133"/>
      <c r="BQ478" s="133"/>
      <c r="BR478" s="133"/>
      <c r="BS478" s="133"/>
      <c r="BT478" s="133"/>
      <c r="BU478" s="133"/>
      <c r="BV478" s="133"/>
      <c r="BW478" s="133"/>
      <c r="BX478" s="133"/>
      <c r="BY478" s="133"/>
      <c r="BZ478" s="133"/>
      <c r="CA478" s="133"/>
      <c r="CB478" s="133"/>
      <c r="CC478" s="133"/>
      <c r="CD478" s="133"/>
      <c r="CE478" s="133"/>
      <c r="CF478" s="133"/>
      <c r="CG478" s="133"/>
      <c r="CH478" s="133"/>
      <c r="CI478" s="133"/>
      <c r="CJ478" s="133"/>
      <c r="CK478" s="133"/>
      <c r="CL478" s="133"/>
      <c r="CM478" s="133"/>
      <c r="CN478" s="133"/>
      <c r="CO478" s="133"/>
      <c r="CP478" s="133"/>
      <c r="CQ478" s="133"/>
      <c r="CR478" s="133"/>
      <c r="CS478" s="133"/>
      <c r="CT478" s="133"/>
      <c r="CU478" s="133"/>
      <c r="CV478" s="133"/>
      <c r="CW478" s="133"/>
      <c r="CX478" s="133"/>
      <c r="CY478" s="133"/>
      <c r="CZ478" s="133"/>
      <c r="DA478" s="133"/>
      <c r="DB478" s="133"/>
      <c r="DC478" s="133"/>
      <c r="DD478" s="133"/>
      <c r="DE478" s="133"/>
      <c r="DF478" s="133"/>
      <c r="DG478" s="133"/>
      <c r="DH478" s="133"/>
      <c r="DI478" s="133"/>
      <c r="DJ478" s="133"/>
      <c r="DK478" s="133"/>
      <c r="DL478" s="133"/>
      <c r="DM478" s="133"/>
      <c r="DN478" s="133"/>
      <c r="DO478" s="133"/>
      <c r="DP478" s="133"/>
      <c r="DQ478" s="133"/>
      <c r="DR478" s="133"/>
      <c r="DS478" s="133"/>
      <c r="DT478" s="133"/>
      <c r="DU478" s="133"/>
      <c r="DV478" s="133"/>
      <c r="DW478" s="133"/>
      <c r="DX478" s="133"/>
      <c r="DY478" s="133"/>
      <c r="DZ478" s="133"/>
      <c r="EA478" s="133"/>
      <c r="EB478" s="133"/>
      <c r="EC478" s="133"/>
      <c r="ED478" s="133"/>
      <c r="EE478" s="133"/>
      <c r="EF478" s="133"/>
      <c r="EG478" s="133"/>
      <c r="EH478" s="133"/>
      <c r="EI478" s="133"/>
      <c r="EJ478" s="133"/>
      <c r="EK478" s="133"/>
      <c r="EL478" s="133"/>
      <c r="EM478" s="133"/>
      <c r="EN478" s="133"/>
      <c r="EO478" s="133"/>
      <c r="EP478" s="133"/>
      <c r="EQ478" s="133"/>
      <c r="ER478" s="133"/>
      <c r="ES478" s="133"/>
      <c r="ET478" s="133"/>
      <c r="EU478" s="133"/>
      <c r="EV478" s="133"/>
      <c r="EW478" s="133"/>
      <c r="EX478" s="133"/>
      <c r="EY478" s="133"/>
      <c r="EZ478" s="133"/>
      <c r="FA478" s="133"/>
      <c r="FB478" s="133"/>
      <c r="FC478" s="133"/>
      <c r="FD478" s="133"/>
      <c r="FE478" s="133"/>
      <c r="FF478" s="133"/>
      <c r="FG478" s="133"/>
      <c r="FH478" s="133"/>
      <c r="FI478" s="133"/>
      <c r="FJ478" s="133"/>
      <c r="FK478" s="133"/>
      <c r="FL478" s="133"/>
      <c r="FM478" s="133"/>
      <c r="FN478" s="133"/>
      <c r="FO478" s="133"/>
      <c r="FP478" s="133"/>
      <c r="FQ478" s="133"/>
      <c r="FR478" s="133"/>
      <c r="FS478" s="133"/>
      <c r="FT478" s="133"/>
      <c r="FU478" s="133"/>
      <c r="FV478" s="133"/>
      <c r="FW478" s="133"/>
      <c r="FX478" s="133"/>
      <c r="FY478" s="133"/>
      <c r="FZ478" s="133"/>
      <c r="GA478" s="133"/>
      <c r="GB478" s="133"/>
      <c r="GC478" s="133"/>
      <c r="GD478" s="133"/>
      <c r="GE478" s="133"/>
      <c r="GF478" s="133"/>
      <c r="GG478" s="133"/>
      <c r="GH478" s="133"/>
      <c r="GI478" s="133"/>
      <c r="GJ478" s="133"/>
      <c r="GK478" s="133"/>
      <c r="GL478" s="133"/>
      <c r="GM478" s="133"/>
      <c r="GN478" s="133"/>
      <c r="GO478" s="133"/>
      <c r="GP478" s="133"/>
      <c r="GQ478" s="133"/>
      <c r="GR478" s="133"/>
      <c r="GS478" s="133"/>
      <c r="GT478" s="133"/>
      <c r="GU478" s="133"/>
      <c r="GV478" s="133"/>
      <c r="GW478" s="133"/>
      <c r="GX478" s="133"/>
      <c r="GY478" s="133"/>
      <c r="GZ478" s="133"/>
      <c r="HA478" s="133"/>
      <c r="HB478" s="133"/>
      <c r="HC478" s="133"/>
      <c r="HD478" s="133"/>
      <c r="HE478" s="133"/>
      <c r="HF478" s="133"/>
      <c r="HG478" s="133"/>
      <c r="HH478" s="133"/>
      <c r="HI478" s="133"/>
      <c r="HJ478" s="133"/>
      <c r="HK478" s="133"/>
      <c r="HL478" s="133"/>
      <c r="HM478" s="133"/>
      <c r="HN478" s="133"/>
      <c r="HO478" s="133"/>
      <c r="HP478" s="133"/>
      <c r="HQ478" s="133"/>
      <c r="HR478" s="133"/>
      <c r="HS478" s="133"/>
      <c r="HT478" s="133"/>
      <c r="HU478" s="133"/>
      <c r="HV478" s="133"/>
      <c r="HW478" s="133"/>
      <c r="HX478" s="133"/>
      <c r="HY478" s="133"/>
      <c r="HZ478" s="133"/>
      <c r="IA478" s="133"/>
      <c r="IB478" s="133"/>
      <c r="IC478" s="133"/>
      <c r="ID478" s="133"/>
      <c r="IE478" s="133"/>
      <c r="IF478" s="133"/>
      <c r="IG478" s="133"/>
      <c r="IH478" s="133"/>
      <c r="II478" s="133"/>
      <c r="IJ478" s="133"/>
      <c r="IK478" s="133"/>
      <c r="IL478" s="133"/>
      <c r="IM478" s="133"/>
      <c r="IN478" s="133"/>
      <c r="IO478" s="133"/>
      <c r="IP478" s="133"/>
      <c r="IQ478" s="133"/>
    </row>
    <row r="479" spans="1:259" s="110" customFormat="1" hidden="1" outlineLevel="1" x14ac:dyDescent="0.25">
      <c r="A479" s="25">
        <v>6</v>
      </c>
      <c r="B479" s="26"/>
      <c r="C479" s="112"/>
      <c r="D479" s="313"/>
      <c r="E479" s="65"/>
      <c r="F479" s="79"/>
      <c r="G479" s="52"/>
      <c r="H479" s="114"/>
      <c r="I479" s="6"/>
      <c r="J479" s="623"/>
      <c r="K479" s="287"/>
      <c r="L479" s="289"/>
      <c r="M479" s="303"/>
      <c r="N479" s="106"/>
      <c r="O479" s="191"/>
      <c r="P479" s="56"/>
      <c r="Q479" s="192"/>
      <c r="R479" s="287"/>
      <c r="S479" s="287"/>
      <c r="T479" s="287"/>
      <c r="U479" s="275">
        <f t="shared" si="172"/>
        <v>0</v>
      </c>
      <c r="V479" s="287"/>
      <c r="W479" s="31"/>
      <c r="X479" s="31"/>
      <c r="Y479" s="275">
        <f t="shared" si="168"/>
        <v>0</v>
      </c>
      <c r="Z479" s="31"/>
      <c r="AA479" s="31"/>
      <c r="AB479" s="31"/>
      <c r="AC479" s="32">
        <f t="shared" si="169"/>
        <v>0</v>
      </c>
      <c r="AD479" s="31"/>
      <c r="AE479" s="31"/>
      <c r="AF479" s="31"/>
      <c r="AG479" s="32">
        <f t="shared" si="170"/>
        <v>0</v>
      </c>
      <c r="AH479" s="75">
        <f t="shared" si="173"/>
        <v>0</v>
      </c>
      <c r="AI479" s="33">
        <f t="shared" si="171"/>
        <v>0</v>
      </c>
      <c r="AJ479" s="34">
        <f t="shared" si="167"/>
        <v>0</v>
      </c>
      <c r="AK479" s="311"/>
      <c r="AL479" s="142"/>
      <c r="AM479" s="142"/>
      <c r="AN479" s="142"/>
      <c r="AO479" s="142"/>
      <c r="AP479" s="142"/>
      <c r="AQ479" s="142"/>
      <c r="AR479" s="142"/>
      <c r="AS479" s="142"/>
      <c r="AT479" s="142"/>
      <c r="AU479" s="142"/>
      <c r="AV479" s="142"/>
      <c r="AW479" s="142"/>
      <c r="AX479" s="142"/>
      <c r="AY479" s="142"/>
      <c r="AZ479" s="142"/>
      <c r="BA479" s="142"/>
      <c r="BB479" s="142"/>
      <c r="BC479" s="142"/>
      <c r="BD479" s="142"/>
      <c r="BE479" s="142"/>
      <c r="BF479" s="142"/>
      <c r="BG479" s="142"/>
      <c r="BH479" s="142"/>
      <c r="BI479" s="142"/>
      <c r="BJ479" s="142"/>
      <c r="BK479" s="142"/>
      <c r="BL479" s="142"/>
      <c r="BM479" s="142"/>
      <c r="BN479" s="142"/>
      <c r="BO479" s="133"/>
      <c r="BP479" s="133"/>
      <c r="BQ479" s="133"/>
      <c r="BR479" s="133"/>
      <c r="BS479" s="133"/>
      <c r="BT479" s="133"/>
      <c r="BU479" s="133"/>
      <c r="BV479" s="133"/>
      <c r="BW479" s="133"/>
      <c r="BX479" s="133"/>
      <c r="BY479" s="133"/>
      <c r="BZ479" s="133"/>
      <c r="CA479" s="133"/>
      <c r="CB479" s="133"/>
      <c r="CC479" s="133"/>
      <c r="CD479" s="133"/>
      <c r="CE479" s="133"/>
      <c r="CF479" s="133"/>
      <c r="CG479" s="133"/>
      <c r="CH479" s="133"/>
      <c r="CI479" s="133"/>
      <c r="CJ479" s="133"/>
      <c r="CK479" s="133"/>
      <c r="CL479" s="133"/>
      <c r="CM479" s="133"/>
      <c r="CN479" s="133"/>
      <c r="CO479" s="133"/>
      <c r="CP479" s="133"/>
      <c r="CQ479" s="133"/>
      <c r="CR479" s="133"/>
      <c r="CS479" s="133"/>
      <c r="CT479" s="133"/>
      <c r="CU479" s="133"/>
      <c r="CV479" s="133"/>
      <c r="CW479" s="133"/>
      <c r="CX479" s="133"/>
      <c r="CY479" s="133"/>
      <c r="CZ479" s="133"/>
      <c r="DA479" s="133"/>
      <c r="DB479" s="133"/>
      <c r="DC479" s="133"/>
      <c r="DD479" s="133"/>
      <c r="DE479" s="133"/>
      <c r="DF479" s="133"/>
      <c r="DG479" s="133"/>
      <c r="DH479" s="133"/>
      <c r="DI479" s="133"/>
      <c r="DJ479" s="133"/>
      <c r="DK479" s="133"/>
      <c r="DL479" s="133"/>
      <c r="DM479" s="133"/>
      <c r="DN479" s="133"/>
      <c r="DO479" s="133"/>
      <c r="DP479" s="133"/>
      <c r="DQ479" s="133"/>
      <c r="DR479" s="133"/>
      <c r="DS479" s="133"/>
      <c r="DT479" s="133"/>
      <c r="DU479" s="133"/>
      <c r="DV479" s="133"/>
      <c r="DW479" s="133"/>
      <c r="DX479" s="133"/>
      <c r="DY479" s="133"/>
      <c r="DZ479" s="133"/>
      <c r="EA479" s="133"/>
      <c r="EB479" s="133"/>
      <c r="EC479" s="133"/>
      <c r="ED479" s="133"/>
      <c r="EE479" s="133"/>
      <c r="EF479" s="133"/>
      <c r="EG479" s="133"/>
      <c r="EH479" s="133"/>
      <c r="EI479" s="133"/>
      <c r="EJ479" s="133"/>
      <c r="EK479" s="133"/>
      <c r="EL479" s="133"/>
      <c r="EM479" s="133"/>
      <c r="EN479" s="133"/>
      <c r="EO479" s="133"/>
      <c r="EP479" s="133"/>
      <c r="EQ479" s="133"/>
      <c r="ER479" s="133"/>
      <c r="ES479" s="133"/>
      <c r="ET479" s="133"/>
      <c r="EU479" s="133"/>
      <c r="EV479" s="133"/>
      <c r="EW479" s="133"/>
      <c r="EX479" s="133"/>
      <c r="EY479" s="133"/>
      <c r="EZ479" s="133"/>
      <c r="FA479" s="133"/>
      <c r="FB479" s="133"/>
      <c r="FC479" s="133"/>
      <c r="FD479" s="133"/>
      <c r="FE479" s="133"/>
      <c r="FF479" s="133"/>
      <c r="FG479" s="133"/>
      <c r="FH479" s="133"/>
      <c r="FI479" s="133"/>
      <c r="FJ479" s="133"/>
      <c r="FK479" s="133"/>
      <c r="FL479" s="133"/>
      <c r="FM479" s="133"/>
      <c r="FN479" s="133"/>
      <c r="FO479" s="133"/>
      <c r="FP479" s="133"/>
      <c r="FQ479" s="133"/>
      <c r="FR479" s="133"/>
      <c r="FS479" s="133"/>
      <c r="FT479" s="133"/>
      <c r="FU479" s="133"/>
      <c r="FV479" s="133"/>
      <c r="FW479" s="133"/>
      <c r="FX479" s="133"/>
      <c r="FY479" s="133"/>
      <c r="FZ479" s="133"/>
      <c r="GA479" s="133"/>
      <c r="GB479" s="133"/>
      <c r="GC479" s="133"/>
      <c r="GD479" s="133"/>
      <c r="GE479" s="133"/>
      <c r="GF479" s="133"/>
      <c r="GG479" s="133"/>
      <c r="GH479" s="133"/>
      <c r="GI479" s="133"/>
      <c r="GJ479" s="133"/>
      <c r="GK479" s="133"/>
      <c r="GL479" s="133"/>
      <c r="GM479" s="133"/>
      <c r="GN479" s="133"/>
      <c r="GO479" s="133"/>
      <c r="GP479" s="133"/>
      <c r="GQ479" s="133"/>
      <c r="GR479" s="133"/>
      <c r="GS479" s="133"/>
      <c r="GT479" s="133"/>
      <c r="GU479" s="133"/>
      <c r="GV479" s="133"/>
      <c r="GW479" s="133"/>
      <c r="GX479" s="133"/>
      <c r="GY479" s="133"/>
      <c r="GZ479" s="133"/>
      <c r="HA479" s="133"/>
      <c r="HB479" s="133"/>
      <c r="HC479" s="133"/>
      <c r="HD479" s="133"/>
      <c r="HE479" s="133"/>
      <c r="HF479" s="133"/>
      <c r="HG479" s="133"/>
      <c r="HH479" s="133"/>
      <c r="HI479" s="133"/>
      <c r="HJ479" s="133"/>
      <c r="HK479" s="133"/>
      <c r="HL479" s="133"/>
      <c r="HM479" s="133"/>
      <c r="HN479" s="133"/>
      <c r="HO479" s="133"/>
      <c r="HP479" s="133"/>
      <c r="HQ479" s="133"/>
      <c r="HR479" s="133"/>
      <c r="HS479" s="133"/>
      <c r="HT479" s="133"/>
      <c r="HU479" s="133"/>
      <c r="HV479" s="133"/>
      <c r="HW479" s="133"/>
      <c r="HX479" s="133"/>
      <c r="HY479" s="133"/>
      <c r="HZ479" s="133"/>
      <c r="IA479" s="133"/>
      <c r="IB479" s="133"/>
      <c r="IC479" s="133"/>
      <c r="ID479" s="133"/>
      <c r="IE479" s="133"/>
      <c r="IF479" s="133"/>
      <c r="IG479" s="133"/>
      <c r="IH479" s="133"/>
      <c r="II479" s="133"/>
      <c r="IJ479" s="133"/>
      <c r="IK479" s="133"/>
      <c r="IL479" s="133"/>
      <c r="IM479" s="133"/>
      <c r="IN479" s="133"/>
      <c r="IO479" s="133"/>
      <c r="IP479" s="133"/>
      <c r="IQ479" s="133"/>
    </row>
    <row r="480" spans="1:259" s="110" customFormat="1" hidden="1" outlineLevel="1" x14ac:dyDescent="0.25">
      <c r="A480" s="25">
        <v>7</v>
      </c>
      <c r="B480" s="26"/>
      <c r="C480" s="112"/>
      <c r="D480" s="313"/>
      <c r="E480" s="65"/>
      <c r="F480" s="79"/>
      <c r="G480" s="52"/>
      <c r="H480" s="114"/>
      <c r="I480" s="6"/>
      <c r="J480" s="623"/>
      <c r="K480" s="287"/>
      <c r="L480" s="289"/>
      <c r="M480" s="303"/>
      <c r="N480" s="106"/>
      <c r="O480" s="191"/>
      <c r="P480" s="56"/>
      <c r="Q480" s="192"/>
      <c r="R480" s="287"/>
      <c r="S480" s="287"/>
      <c r="T480" s="287"/>
      <c r="U480" s="275">
        <f t="shared" si="172"/>
        <v>0</v>
      </c>
      <c r="V480" s="287"/>
      <c r="W480" s="31"/>
      <c r="X480" s="31"/>
      <c r="Y480" s="275">
        <f t="shared" si="168"/>
        <v>0</v>
      </c>
      <c r="Z480" s="31"/>
      <c r="AA480" s="31"/>
      <c r="AB480" s="31"/>
      <c r="AC480" s="32">
        <f t="shared" si="169"/>
        <v>0</v>
      </c>
      <c r="AD480" s="31"/>
      <c r="AE480" s="31"/>
      <c r="AF480" s="31"/>
      <c r="AG480" s="32">
        <f t="shared" si="170"/>
        <v>0</v>
      </c>
      <c r="AH480" s="75">
        <f t="shared" si="173"/>
        <v>0</v>
      </c>
      <c r="AI480" s="33">
        <f t="shared" si="171"/>
        <v>0</v>
      </c>
      <c r="AJ480" s="34">
        <f t="shared" si="167"/>
        <v>0</v>
      </c>
      <c r="AK480" s="259"/>
      <c r="AL480" s="109"/>
      <c r="AM480" s="109"/>
      <c r="AN480" s="109"/>
      <c r="AO480" s="109"/>
      <c r="AP480" s="109"/>
      <c r="AQ480" s="109"/>
      <c r="AR480" s="109"/>
      <c r="AS480" s="109"/>
      <c r="AT480" s="109"/>
      <c r="AU480" s="109"/>
      <c r="AV480" s="109"/>
      <c r="AW480" s="109"/>
      <c r="AX480" s="109"/>
      <c r="AY480" s="109"/>
      <c r="AZ480" s="109"/>
      <c r="BA480" s="109"/>
      <c r="BB480" s="109"/>
      <c r="BC480" s="109"/>
      <c r="BD480" s="109"/>
      <c r="BE480" s="109"/>
      <c r="BF480" s="109"/>
      <c r="BG480" s="109"/>
      <c r="BH480" s="109"/>
      <c r="BI480" s="109"/>
      <c r="BJ480" s="109"/>
      <c r="BK480" s="109"/>
      <c r="BL480" s="109"/>
      <c r="BM480" s="109"/>
      <c r="BN480" s="109"/>
    </row>
    <row r="481" spans="1:66" s="110" customFormat="1" hidden="1" outlineLevel="1" x14ac:dyDescent="0.25">
      <c r="A481" s="25">
        <v>8</v>
      </c>
      <c r="B481" s="26"/>
      <c r="C481" s="112"/>
      <c r="D481" s="313"/>
      <c r="E481" s="65"/>
      <c r="F481" s="79"/>
      <c r="G481" s="52"/>
      <c r="H481" s="114"/>
      <c r="I481" s="6"/>
      <c r="J481" s="623"/>
      <c r="K481" s="287"/>
      <c r="L481" s="289"/>
      <c r="M481" s="303"/>
      <c r="N481" s="106"/>
      <c r="O481" s="191"/>
      <c r="P481" s="56"/>
      <c r="Q481" s="192"/>
      <c r="R481" s="287"/>
      <c r="S481" s="287"/>
      <c r="T481" s="287"/>
      <c r="U481" s="275">
        <f t="shared" si="172"/>
        <v>0</v>
      </c>
      <c r="V481" s="287"/>
      <c r="W481" s="31"/>
      <c r="X481" s="31"/>
      <c r="Y481" s="275">
        <f t="shared" si="168"/>
        <v>0</v>
      </c>
      <c r="Z481" s="31"/>
      <c r="AA481" s="31"/>
      <c r="AB481" s="31"/>
      <c r="AC481" s="32">
        <f t="shared" si="169"/>
        <v>0</v>
      </c>
      <c r="AD481" s="31"/>
      <c r="AE481" s="31"/>
      <c r="AF481" s="31"/>
      <c r="AG481" s="32">
        <f t="shared" si="170"/>
        <v>0</v>
      </c>
      <c r="AH481" s="75">
        <f t="shared" si="173"/>
        <v>0</v>
      </c>
      <c r="AI481" s="33">
        <f t="shared" si="171"/>
        <v>0</v>
      </c>
      <c r="AJ481" s="34">
        <f t="shared" si="167"/>
        <v>0</v>
      </c>
      <c r="AK481" s="259"/>
      <c r="AL481" s="109"/>
      <c r="AM481" s="109"/>
      <c r="AN481" s="109"/>
      <c r="AO481" s="109"/>
      <c r="AP481" s="109"/>
      <c r="AQ481" s="109"/>
      <c r="AR481" s="109"/>
      <c r="AS481" s="109"/>
      <c r="AT481" s="109"/>
      <c r="AU481" s="109"/>
      <c r="AV481" s="109"/>
      <c r="AW481" s="109"/>
      <c r="AX481" s="109"/>
      <c r="AY481" s="109"/>
      <c r="AZ481" s="109"/>
      <c r="BA481" s="109"/>
      <c r="BB481" s="109"/>
      <c r="BC481" s="109"/>
      <c r="BD481" s="109"/>
      <c r="BE481" s="109"/>
      <c r="BF481" s="109"/>
      <c r="BG481" s="109"/>
      <c r="BH481" s="109"/>
      <c r="BI481" s="109"/>
      <c r="BJ481" s="109"/>
      <c r="BK481" s="109"/>
      <c r="BL481" s="109"/>
      <c r="BM481" s="109"/>
      <c r="BN481" s="109"/>
    </row>
    <row r="482" spans="1:66" s="110" customFormat="1" hidden="1" outlineLevel="1" x14ac:dyDescent="0.25">
      <c r="A482" s="25">
        <v>9</v>
      </c>
      <c r="B482" s="26"/>
      <c r="C482" s="112"/>
      <c r="D482" s="313"/>
      <c r="E482" s="65"/>
      <c r="F482" s="79"/>
      <c r="G482" s="52"/>
      <c r="H482" s="114"/>
      <c r="I482" s="6"/>
      <c r="J482" s="623"/>
      <c r="K482" s="287"/>
      <c r="L482" s="289"/>
      <c r="M482" s="303"/>
      <c r="N482" s="106"/>
      <c r="O482" s="191"/>
      <c r="P482" s="56"/>
      <c r="Q482" s="192"/>
      <c r="R482" s="287"/>
      <c r="S482" s="287"/>
      <c r="T482" s="287"/>
      <c r="U482" s="275">
        <f t="shared" si="172"/>
        <v>0</v>
      </c>
      <c r="V482" s="287"/>
      <c r="W482" s="31"/>
      <c r="X482" s="31"/>
      <c r="Y482" s="275">
        <f t="shared" si="168"/>
        <v>0</v>
      </c>
      <c r="Z482" s="31"/>
      <c r="AA482" s="31"/>
      <c r="AB482" s="31"/>
      <c r="AC482" s="32">
        <f t="shared" si="169"/>
        <v>0</v>
      </c>
      <c r="AD482" s="31"/>
      <c r="AE482" s="31"/>
      <c r="AF482" s="31"/>
      <c r="AG482" s="32">
        <f t="shared" si="170"/>
        <v>0</v>
      </c>
      <c r="AH482" s="75">
        <f t="shared" si="173"/>
        <v>0</v>
      </c>
      <c r="AI482" s="33">
        <f t="shared" si="171"/>
        <v>0</v>
      </c>
      <c r="AJ482" s="34">
        <f t="shared" si="167"/>
        <v>0</v>
      </c>
      <c r="AK482" s="259"/>
      <c r="AL482" s="109"/>
      <c r="AM482" s="109"/>
      <c r="AN482" s="109"/>
      <c r="AO482" s="109"/>
      <c r="AP482" s="109"/>
      <c r="AQ482" s="109"/>
      <c r="AR482" s="109"/>
      <c r="AS482" s="109"/>
      <c r="AT482" s="109"/>
      <c r="AU482" s="109"/>
      <c r="AV482" s="109"/>
      <c r="AW482" s="109"/>
      <c r="AX482" s="109"/>
      <c r="AY482" s="109"/>
      <c r="AZ482" s="109"/>
      <c r="BA482" s="109"/>
      <c r="BB482" s="109"/>
      <c r="BC482" s="109"/>
      <c r="BD482" s="109"/>
      <c r="BE482" s="109"/>
      <c r="BF482" s="109"/>
      <c r="BG482" s="109"/>
      <c r="BH482" s="109"/>
      <c r="BI482" s="109"/>
      <c r="BJ482" s="109"/>
      <c r="BK482" s="109"/>
      <c r="BL482" s="109"/>
      <c r="BM482" s="109"/>
      <c r="BN482" s="109"/>
    </row>
    <row r="483" spans="1:66" s="110" customFormat="1" hidden="1" outlineLevel="1" x14ac:dyDescent="0.25">
      <c r="A483" s="25">
        <v>10</v>
      </c>
      <c r="B483" s="26"/>
      <c r="C483" s="112"/>
      <c r="D483" s="313"/>
      <c r="E483" s="65"/>
      <c r="F483" s="79"/>
      <c r="G483" s="52"/>
      <c r="H483" s="114"/>
      <c r="I483" s="6"/>
      <c r="J483" s="623"/>
      <c r="K483" s="287"/>
      <c r="L483" s="289"/>
      <c r="M483" s="303"/>
      <c r="N483" s="106"/>
      <c r="O483" s="191"/>
      <c r="P483" s="56"/>
      <c r="Q483" s="192"/>
      <c r="R483" s="287"/>
      <c r="S483" s="287"/>
      <c r="T483" s="287"/>
      <c r="U483" s="275">
        <f t="shared" si="172"/>
        <v>0</v>
      </c>
      <c r="V483" s="287"/>
      <c r="W483" s="31"/>
      <c r="X483" s="31"/>
      <c r="Y483" s="275">
        <f t="shared" si="168"/>
        <v>0</v>
      </c>
      <c r="Z483" s="31"/>
      <c r="AA483" s="31"/>
      <c r="AB483" s="31"/>
      <c r="AC483" s="32">
        <f t="shared" si="169"/>
        <v>0</v>
      </c>
      <c r="AD483" s="31"/>
      <c r="AE483" s="31"/>
      <c r="AF483" s="31"/>
      <c r="AG483" s="32">
        <f t="shared" si="170"/>
        <v>0</v>
      </c>
      <c r="AH483" s="75">
        <f t="shared" si="173"/>
        <v>0</v>
      </c>
      <c r="AI483" s="33">
        <f t="shared" si="171"/>
        <v>0</v>
      </c>
      <c r="AJ483" s="34">
        <f t="shared" si="167"/>
        <v>0</v>
      </c>
      <c r="AK483" s="259"/>
      <c r="AL483" s="109"/>
      <c r="AM483" s="109"/>
      <c r="AN483" s="109"/>
      <c r="AO483" s="109"/>
      <c r="AP483" s="109"/>
      <c r="AQ483" s="109"/>
      <c r="AR483" s="109"/>
      <c r="AS483" s="109"/>
      <c r="AT483" s="109"/>
      <c r="AU483" s="109"/>
      <c r="AV483" s="109"/>
      <c r="AW483" s="109"/>
      <c r="AX483" s="109"/>
      <c r="AY483" s="109"/>
      <c r="AZ483" s="109"/>
      <c r="BA483" s="109"/>
      <c r="BB483" s="109"/>
      <c r="BC483" s="109"/>
      <c r="BD483" s="109"/>
      <c r="BE483" s="109"/>
      <c r="BF483" s="109"/>
      <c r="BG483" s="109"/>
      <c r="BH483" s="109"/>
      <c r="BI483" s="109"/>
      <c r="BJ483" s="109"/>
      <c r="BK483" s="109"/>
      <c r="BL483" s="109"/>
      <c r="BM483" s="109"/>
      <c r="BN483" s="109"/>
    </row>
    <row r="484" spans="1:66" s="110" customFormat="1" hidden="1" outlineLevel="1" x14ac:dyDescent="0.25">
      <c r="A484" s="25">
        <v>11</v>
      </c>
      <c r="B484" s="26"/>
      <c r="C484" s="112"/>
      <c r="D484" s="313"/>
      <c r="E484" s="65"/>
      <c r="F484" s="79"/>
      <c r="G484" s="52"/>
      <c r="H484" s="114"/>
      <c r="I484" s="6"/>
      <c r="J484" s="623"/>
      <c r="K484" s="287"/>
      <c r="L484" s="289"/>
      <c r="M484" s="303"/>
      <c r="N484" s="106"/>
      <c r="O484" s="191"/>
      <c r="P484" s="56"/>
      <c r="Q484" s="192"/>
      <c r="R484" s="287"/>
      <c r="S484" s="287"/>
      <c r="T484" s="287"/>
      <c r="U484" s="275">
        <f t="shared" si="172"/>
        <v>0</v>
      </c>
      <c r="V484" s="287"/>
      <c r="W484" s="31"/>
      <c r="X484" s="31"/>
      <c r="Y484" s="275">
        <f t="shared" si="168"/>
        <v>0</v>
      </c>
      <c r="Z484" s="31"/>
      <c r="AA484" s="31"/>
      <c r="AB484" s="31"/>
      <c r="AC484" s="32">
        <f t="shared" si="169"/>
        <v>0</v>
      </c>
      <c r="AD484" s="31"/>
      <c r="AE484" s="31"/>
      <c r="AF484" s="31"/>
      <c r="AG484" s="32">
        <f t="shared" si="170"/>
        <v>0</v>
      </c>
      <c r="AH484" s="75">
        <f t="shared" si="173"/>
        <v>0</v>
      </c>
      <c r="AI484" s="33">
        <f t="shared" si="171"/>
        <v>0</v>
      </c>
      <c r="AJ484" s="34">
        <f t="shared" si="167"/>
        <v>0</v>
      </c>
      <c r="AK484" s="259"/>
      <c r="AL484" s="109"/>
      <c r="AM484" s="109"/>
      <c r="AN484" s="109"/>
      <c r="AO484" s="109"/>
      <c r="AP484" s="109"/>
      <c r="AQ484" s="109"/>
      <c r="AR484" s="109"/>
      <c r="AS484" s="109"/>
      <c r="AT484" s="109"/>
      <c r="AU484" s="109"/>
      <c r="AV484" s="109"/>
      <c r="AW484" s="109"/>
      <c r="AX484" s="109"/>
      <c r="AY484" s="109"/>
      <c r="AZ484" s="109"/>
      <c r="BA484" s="109"/>
      <c r="BB484" s="109"/>
      <c r="BC484" s="109"/>
      <c r="BD484" s="109"/>
      <c r="BE484" s="109"/>
      <c r="BF484" s="109"/>
      <c r="BG484" s="109"/>
      <c r="BH484" s="109"/>
      <c r="BI484" s="109"/>
      <c r="BJ484" s="109"/>
      <c r="BK484" s="109"/>
      <c r="BL484" s="109"/>
      <c r="BM484" s="109"/>
      <c r="BN484" s="109"/>
    </row>
    <row r="485" spans="1:66" s="110" customFormat="1" hidden="1" outlineLevel="1" x14ac:dyDescent="0.25">
      <c r="A485" s="25">
        <v>12</v>
      </c>
      <c r="B485" s="26"/>
      <c r="C485" s="112"/>
      <c r="D485" s="313"/>
      <c r="E485" s="65"/>
      <c r="F485" s="79"/>
      <c r="G485" s="52"/>
      <c r="H485" s="114"/>
      <c r="I485" s="6"/>
      <c r="J485" s="623"/>
      <c r="K485" s="287"/>
      <c r="L485" s="289"/>
      <c r="M485" s="303"/>
      <c r="N485" s="106"/>
      <c r="O485" s="191"/>
      <c r="P485" s="56"/>
      <c r="Q485" s="192"/>
      <c r="R485" s="287"/>
      <c r="S485" s="287"/>
      <c r="T485" s="287"/>
      <c r="U485" s="275">
        <f t="shared" si="172"/>
        <v>0</v>
      </c>
      <c r="V485" s="287"/>
      <c r="W485" s="31"/>
      <c r="X485" s="31"/>
      <c r="Y485" s="275">
        <f t="shared" si="168"/>
        <v>0</v>
      </c>
      <c r="Z485" s="31"/>
      <c r="AA485" s="31"/>
      <c r="AB485" s="31"/>
      <c r="AC485" s="32">
        <f t="shared" si="169"/>
        <v>0</v>
      </c>
      <c r="AD485" s="31"/>
      <c r="AE485" s="31"/>
      <c r="AF485" s="31"/>
      <c r="AG485" s="32">
        <f t="shared" si="170"/>
        <v>0</v>
      </c>
      <c r="AH485" s="75">
        <f t="shared" si="173"/>
        <v>0</v>
      </c>
      <c r="AI485" s="33">
        <f t="shared" si="171"/>
        <v>0</v>
      </c>
      <c r="AJ485" s="34">
        <f t="shared" si="167"/>
        <v>0</v>
      </c>
      <c r="AK485" s="259"/>
      <c r="AL485" s="109"/>
      <c r="AM485" s="109"/>
      <c r="AN485" s="109"/>
      <c r="AO485" s="109"/>
      <c r="AP485" s="109"/>
      <c r="AQ485" s="109"/>
      <c r="AR485" s="109"/>
      <c r="AS485" s="109"/>
      <c r="AT485" s="109"/>
      <c r="AU485" s="109"/>
      <c r="AV485" s="109"/>
      <c r="AW485" s="109"/>
      <c r="AX485" s="109"/>
      <c r="AY485" s="109"/>
      <c r="AZ485" s="109"/>
      <c r="BA485" s="109"/>
      <c r="BB485" s="109"/>
      <c r="BC485" s="109"/>
      <c r="BD485" s="109"/>
      <c r="BE485" s="109"/>
      <c r="BF485" s="109"/>
      <c r="BG485" s="109"/>
      <c r="BH485" s="109"/>
      <c r="BI485" s="109"/>
      <c r="BJ485" s="109"/>
      <c r="BK485" s="109"/>
      <c r="BL485" s="109"/>
      <c r="BM485" s="109"/>
      <c r="BN485" s="109"/>
    </row>
    <row r="486" spans="1:66" s="110" customFormat="1" hidden="1" outlineLevel="1" x14ac:dyDescent="0.25">
      <c r="A486" s="25">
        <v>13</v>
      </c>
      <c r="B486" s="26"/>
      <c r="C486" s="112"/>
      <c r="D486" s="313"/>
      <c r="E486" s="65"/>
      <c r="F486" s="79"/>
      <c r="G486" s="52"/>
      <c r="H486" s="114"/>
      <c r="I486" s="6"/>
      <c r="J486" s="623"/>
      <c r="K486" s="287"/>
      <c r="L486" s="289"/>
      <c r="M486" s="303"/>
      <c r="N486" s="106"/>
      <c r="O486" s="191"/>
      <c r="P486" s="56"/>
      <c r="Q486" s="192"/>
      <c r="R486" s="287"/>
      <c r="S486" s="287"/>
      <c r="T486" s="287"/>
      <c r="U486" s="275">
        <f t="shared" si="172"/>
        <v>0</v>
      </c>
      <c r="V486" s="287"/>
      <c r="W486" s="31"/>
      <c r="X486" s="31"/>
      <c r="Y486" s="275">
        <f t="shared" si="168"/>
        <v>0</v>
      </c>
      <c r="Z486" s="31"/>
      <c r="AA486" s="31"/>
      <c r="AB486" s="31"/>
      <c r="AC486" s="32">
        <f t="shared" si="169"/>
        <v>0</v>
      </c>
      <c r="AD486" s="31"/>
      <c r="AE486" s="31"/>
      <c r="AF486" s="31"/>
      <c r="AG486" s="32">
        <f t="shared" si="170"/>
        <v>0</v>
      </c>
      <c r="AH486" s="75">
        <f t="shared" si="173"/>
        <v>0</v>
      </c>
      <c r="AI486" s="33">
        <f t="shared" si="171"/>
        <v>0</v>
      </c>
      <c r="AJ486" s="34">
        <f t="shared" si="167"/>
        <v>0</v>
      </c>
      <c r="AK486" s="259"/>
      <c r="AL486" s="109"/>
      <c r="AM486" s="109"/>
      <c r="AN486" s="109"/>
      <c r="AO486" s="109"/>
      <c r="AP486" s="109"/>
      <c r="AQ486" s="109"/>
      <c r="AR486" s="109"/>
      <c r="AS486" s="109"/>
      <c r="AT486" s="109"/>
      <c r="AU486" s="109"/>
      <c r="AV486" s="109"/>
      <c r="AW486" s="109"/>
      <c r="AX486" s="109"/>
      <c r="AY486" s="109"/>
      <c r="AZ486" s="109"/>
      <c r="BA486" s="109"/>
      <c r="BB486" s="109"/>
      <c r="BC486" s="109"/>
      <c r="BD486" s="109"/>
      <c r="BE486" s="109"/>
      <c r="BF486" s="109"/>
      <c r="BG486" s="109"/>
      <c r="BH486" s="109"/>
      <c r="BI486" s="109"/>
      <c r="BJ486" s="109"/>
      <c r="BK486" s="109"/>
      <c r="BL486" s="109"/>
      <c r="BM486" s="109"/>
      <c r="BN486" s="109"/>
    </row>
    <row r="487" spans="1:66" s="110" customFormat="1" hidden="1" outlineLevel="1" x14ac:dyDescent="0.25">
      <c r="A487" s="25">
        <v>14</v>
      </c>
      <c r="B487" s="26"/>
      <c r="C487" s="112"/>
      <c r="D487" s="313"/>
      <c r="E487" s="65"/>
      <c r="F487" s="79"/>
      <c r="G487" s="52"/>
      <c r="H487" s="114"/>
      <c r="I487" s="6"/>
      <c r="J487" s="623"/>
      <c r="K487" s="287"/>
      <c r="L487" s="289"/>
      <c r="M487" s="303"/>
      <c r="N487" s="106"/>
      <c r="O487" s="191"/>
      <c r="P487" s="56"/>
      <c r="Q487" s="192"/>
      <c r="R487" s="287"/>
      <c r="S487" s="287"/>
      <c r="T487" s="287"/>
      <c r="U487" s="275">
        <f t="shared" si="172"/>
        <v>0</v>
      </c>
      <c r="V487" s="287"/>
      <c r="W487" s="31"/>
      <c r="X487" s="31"/>
      <c r="Y487" s="275">
        <f t="shared" si="168"/>
        <v>0</v>
      </c>
      <c r="Z487" s="31"/>
      <c r="AA487" s="31"/>
      <c r="AB487" s="31"/>
      <c r="AC487" s="32">
        <f t="shared" si="169"/>
        <v>0</v>
      </c>
      <c r="AD487" s="31"/>
      <c r="AE487" s="31"/>
      <c r="AF487" s="31"/>
      <c r="AG487" s="32">
        <f t="shared" si="170"/>
        <v>0</v>
      </c>
      <c r="AH487" s="75">
        <f t="shared" si="173"/>
        <v>0</v>
      </c>
      <c r="AI487" s="33">
        <f t="shared" si="171"/>
        <v>0</v>
      </c>
      <c r="AJ487" s="34">
        <f t="shared" si="167"/>
        <v>0</v>
      </c>
      <c r="AK487" s="259"/>
      <c r="AL487" s="109"/>
      <c r="AM487" s="109"/>
      <c r="AN487" s="109"/>
      <c r="AO487" s="109"/>
      <c r="AP487" s="109"/>
      <c r="AQ487" s="109"/>
      <c r="AR487" s="109"/>
      <c r="AS487" s="109"/>
      <c r="AT487" s="109"/>
      <c r="AU487" s="109"/>
      <c r="AV487" s="109"/>
      <c r="AW487" s="109"/>
      <c r="AX487" s="109"/>
      <c r="AY487" s="109"/>
      <c r="AZ487" s="109"/>
      <c r="BA487" s="109"/>
      <c r="BB487" s="109"/>
      <c r="BC487" s="109"/>
      <c r="BD487" s="109"/>
      <c r="BE487" s="109"/>
      <c r="BF487" s="109"/>
      <c r="BG487" s="109"/>
      <c r="BH487" s="109"/>
      <c r="BI487" s="109"/>
      <c r="BJ487" s="109"/>
      <c r="BK487" s="109"/>
      <c r="BL487" s="109"/>
      <c r="BM487" s="109"/>
      <c r="BN487" s="109"/>
    </row>
    <row r="488" spans="1:66" s="110" customFormat="1" hidden="1" outlineLevel="1" x14ac:dyDescent="0.25">
      <c r="A488" s="25">
        <v>15</v>
      </c>
      <c r="B488" s="26"/>
      <c r="C488" s="112"/>
      <c r="D488" s="313"/>
      <c r="E488" s="65"/>
      <c r="F488" s="79"/>
      <c r="G488" s="52"/>
      <c r="H488" s="114"/>
      <c r="I488" s="6"/>
      <c r="J488" s="623"/>
      <c r="K488" s="287"/>
      <c r="L488" s="289"/>
      <c r="M488" s="303"/>
      <c r="N488" s="106"/>
      <c r="O488" s="191"/>
      <c r="P488" s="56"/>
      <c r="Q488" s="192"/>
      <c r="R488" s="287"/>
      <c r="S488" s="287"/>
      <c r="T488" s="287"/>
      <c r="U488" s="275">
        <f t="shared" si="172"/>
        <v>0</v>
      </c>
      <c r="V488" s="287"/>
      <c r="W488" s="31"/>
      <c r="X488" s="31"/>
      <c r="Y488" s="275">
        <f t="shared" si="168"/>
        <v>0</v>
      </c>
      <c r="Z488" s="31"/>
      <c r="AA488" s="31"/>
      <c r="AB488" s="31"/>
      <c r="AC488" s="32">
        <f t="shared" si="169"/>
        <v>0</v>
      </c>
      <c r="AD488" s="31"/>
      <c r="AE488" s="31"/>
      <c r="AF488" s="31"/>
      <c r="AG488" s="32">
        <f t="shared" si="170"/>
        <v>0</v>
      </c>
      <c r="AH488" s="75">
        <f t="shared" si="173"/>
        <v>0</v>
      </c>
      <c r="AI488" s="33">
        <f t="shared" si="171"/>
        <v>0</v>
      </c>
      <c r="AJ488" s="34">
        <f t="shared" si="167"/>
        <v>0</v>
      </c>
      <c r="AK488" s="259"/>
      <c r="AL488" s="109"/>
      <c r="AM488" s="109"/>
      <c r="AN488" s="109"/>
      <c r="AO488" s="109"/>
      <c r="AP488" s="109"/>
      <c r="AQ488" s="109"/>
      <c r="AR488" s="109"/>
      <c r="AS488" s="109"/>
      <c r="AT488" s="109"/>
      <c r="AU488" s="109"/>
      <c r="AV488" s="109"/>
      <c r="AW488" s="109"/>
      <c r="AX488" s="109"/>
      <c r="AY488" s="109"/>
      <c r="AZ488" s="109"/>
      <c r="BA488" s="109"/>
      <c r="BB488" s="109"/>
      <c r="BC488" s="109"/>
      <c r="BD488" s="109"/>
      <c r="BE488" s="109"/>
      <c r="BF488" s="109"/>
      <c r="BG488" s="109"/>
      <c r="BH488" s="109"/>
      <c r="BI488" s="109"/>
      <c r="BJ488" s="109"/>
      <c r="BK488" s="109"/>
      <c r="BL488" s="109"/>
      <c r="BM488" s="109"/>
      <c r="BN488" s="109"/>
    </row>
    <row r="489" spans="1:66" s="110" customFormat="1" hidden="1" outlineLevel="1" x14ac:dyDescent="0.25">
      <c r="A489" s="25">
        <v>16</v>
      </c>
      <c r="B489" s="26"/>
      <c r="C489" s="112"/>
      <c r="D489" s="313"/>
      <c r="E489" s="65"/>
      <c r="F489" s="79"/>
      <c r="G489" s="52"/>
      <c r="H489" s="114"/>
      <c r="I489" s="6"/>
      <c r="J489" s="623"/>
      <c r="K489" s="287"/>
      <c r="L489" s="289"/>
      <c r="M489" s="303"/>
      <c r="N489" s="106"/>
      <c r="O489" s="191"/>
      <c r="P489" s="56"/>
      <c r="Q489" s="192"/>
      <c r="R489" s="287"/>
      <c r="S489" s="287"/>
      <c r="T489" s="287"/>
      <c r="U489" s="275">
        <f t="shared" si="172"/>
        <v>0</v>
      </c>
      <c r="V489" s="287"/>
      <c r="W489" s="31"/>
      <c r="X489" s="31"/>
      <c r="Y489" s="275">
        <f t="shared" si="168"/>
        <v>0</v>
      </c>
      <c r="Z489" s="31"/>
      <c r="AA489" s="31"/>
      <c r="AB489" s="31"/>
      <c r="AC489" s="32">
        <f t="shared" si="169"/>
        <v>0</v>
      </c>
      <c r="AD489" s="31"/>
      <c r="AE489" s="31"/>
      <c r="AF489" s="31"/>
      <c r="AG489" s="32">
        <f t="shared" si="170"/>
        <v>0</v>
      </c>
      <c r="AH489" s="75">
        <f t="shared" si="173"/>
        <v>0</v>
      </c>
      <c r="AI489" s="33">
        <f t="shared" si="171"/>
        <v>0</v>
      </c>
      <c r="AJ489" s="34">
        <f t="shared" si="167"/>
        <v>0</v>
      </c>
      <c r="AK489" s="259"/>
      <c r="AL489" s="109"/>
      <c r="AM489" s="109"/>
      <c r="AN489" s="109"/>
      <c r="AO489" s="109"/>
      <c r="AP489" s="109"/>
      <c r="AQ489" s="109"/>
      <c r="AR489" s="109"/>
      <c r="AS489" s="109"/>
      <c r="AT489" s="109"/>
      <c r="AU489" s="109"/>
      <c r="AV489" s="109"/>
      <c r="AW489" s="109"/>
      <c r="AX489" s="109"/>
      <c r="AY489" s="109"/>
      <c r="AZ489" s="109"/>
      <c r="BA489" s="109"/>
      <c r="BB489" s="109"/>
      <c r="BC489" s="109"/>
      <c r="BD489" s="109"/>
      <c r="BE489" s="109"/>
      <c r="BF489" s="109"/>
      <c r="BG489" s="109"/>
      <c r="BH489" s="109"/>
      <c r="BI489" s="109"/>
      <c r="BJ489" s="109"/>
      <c r="BK489" s="109"/>
      <c r="BL489" s="109"/>
      <c r="BM489" s="109"/>
      <c r="BN489" s="109"/>
    </row>
    <row r="490" spans="1:66" s="110" customFormat="1" hidden="1" outlineLevel="1" x14ac:dyDescent="0.25">
      <c r="A490" s="25">
        <v>17</v>
      </c>
      <c r="B490" s="26"/>
      <c r="C490" s="112"/>
      <c r="D490" s="313"/>
      <c r="E490" s="65"/>
      <c r="F490" s="79"/>
      <c r="G490" s="52"/>
      <c r="H490" s="114"/>
      <c r="I490" s="6"/>
      <c r="J490" s="623"/>
      <c r="K490" s="287"/>
      <c r="L490" s="289"/>
      <c r="M490" s="303"/>
      <c r="N490" s="106"/>
      <c r="O490" s="191"/>
      <c r="P490" s="56"/>
      <c r="Q490" s="192"/>
      <c r="R490" s="287"/>
      <c r="S490" s="287"/>
      <c r="T490" s="287"/>
      <c r="U490" s="275">
        <f t="shared" si="172"/>
        <v>0</v>
      </c>
      <c r="V490" s="287"/>
      <c r="W490" s="31"/>
      <c r="X490" s="31"/>
      <c r="Y490" s="275">
        <f t="shared" si="168"/>
        <v>0</v>
      </c>
      <c r="Z490" s="31"/>
      <c r="AA490" s="31"/>
      <c r="AB490" s="31"/>
      <c r="AC490" s="32">
        <f t="shared" si="169"/>
        <v>0</v>
      </c>
      <c r="AD490" s="31"/>
      <c r="AE490" s="31"/>
      <c r="AF490" s="31"/>
      <c r="AG490" s="32">
        <f t="shared" si="170"/>
        <v>0</v>
      </c>
      <c r="AH490" s="75">
        <f t="shared" si="173"/>
        <v>0</v>
      </c>
      <c r="AI490" s="33">
        <f t="shared" si="171"/>
        <v>0</v>
      </c>
      <c r="AJ490" s="34">
        <f t="shared" si="167"/>
        <v>0</v>
      </c>
      <c r="AK490" s="259"/>
      <c r="AL490" s="109"/>
      <c r="AM490" s="109"/>
      <c r="AN490" s="109"/>
      <c r="AO490" s="109"/>
      <c r="AP490" s="109"/>
      <c r="AQ490" s="109"/>
      <c r="AR490" s="109"/>
      <c r="AS490" s="109"/>
      <c r="AT490" s="109"/>
      <c r="AU490" s="109"/>
      <c r="AV490" s="109"/>
      <c r="AW490" s="109"/>
      <c r="AX490" s="109"/>
      <c r="AY490" s="109"/>
      <c r="AZ490" s="109"/>
      <c r="BA490" s="109"/>
      <c r="BB490" s="109"/>
      <c r="BC490" s="109"/>
      <c r="BD490" s="109"/>
      <c r="BE490" s="109"/>
      <c r="BF490" s="109"/>
      <c r="BG490" s="109"/>
      <c r="BH490" s="109"/>
      <c r="BI490" s="109"/>
      <c r="BJ490" s="109"/>
      <c r="BK490" s="109"/>
      <c r="BL490" s="109"/>
      <c r="BM490" s="109"/>
      <c r="BN490" s="109"/>
    </row>
    <row r="491" spans="1:66" s="110" customFormat="1" hidden="1" outlineLevel="1" x14ac:dyDescent="0.25">
      <c r="A491" s="25">
        <v>18</v>
      </c>
      <c r="B491" s="26"/>
      <c r="C491" s="112"/>
      <c r="D491" s="313"/>
      <c r="E491" s="65"/>
      <c r="F491" s="79"/>
      <c r="G491" s="52"/>
      <c r="H491" s="114"/>
      <c r="I491" s="6"/>
      <c r="J491" s="623"/>
      <c r="K491" s="287"/>
      <c r="L491" s="289"/>
      <c r="M491" s="303"/>
      <c r="N491" s="106"/>
      <c r="O491" s="191"/>
      <c r="P491" s="56"/>
      <c r="Q491" s="192"/>
      <c r="R491" s="287"/>
      <c r="S491" s="287"/>
      <c r="T491" s="287"/>
      <c r="U491" s="275">
        <f t="shared" si="172"/>
        <v>0</v>
      </c>
      <c r="V491" s="287"/>
      <c r="W491" s="31"/>
      <c r="X491" s="31"/>
      <c r="Y491" s="275">
        <f t="shared" si="168"/>
        <v>0</v>
      </c>
      <c r="Z491" s="31"/>
      <c r="AA491" s="31"/>
      <c r="AB491" s="31"/>
      <c r="AC491" s="32">
        <f t="shared" si="169"/>
        <v>0</v>
      </c>
      <c r="AD491" s="31"/>
      <c r="AE491" s="31"/>
      <c r="AF491" s="31"/>
      <c r="AG491" s="32">
        <f t="shared" si="170"/>
        <v>0</v>
      </c>
      <c r="AH491" s="75">
        <f t="shared" si="173"/>
        <v>0</v>
      </c>
      <c r="AI491" s="33">
        <f t="shared" si="171"/>
        <v>0</v>
      </c>
      <c r="AJ491" s="34">
        <f t="shared" si="167"/>
        <v>0</v>
      </c>
      <c r="AK491" s="259"/>
      <c r="AL491" s="109"/>
      <c r="AM491" s="109"/>
      <c r="AN491" s="109"/>
      <c r="AO491" s="109"/>
      <c r="AP491" s="109"/>
      <c r="AQ491" s="109"/>
      <c r="AR491" s="109"/>
      <c r="AS491" s="109"/>
      <c r="AT491" s="109"/>
      <c r="AU491" s="109"/>
      <c r="AV491" s="109"/>
      <c r="AW491" s="109"/>
      <c r="AX491" s="109"/>
      <c r="AY491" s="109"/>
      <c r="AZ491" s="109"/>
      <c r="BA491" s="109"/>
      <c r="BB491" s="109"/>
      <c r="BC491" s="109"/>
      <c r="BD491" s="109"/>
      <c r="BE491" s="109"/>
      <c r="BF491" s="109"/>
      <c r="BG491" s="109"/>
      <c r="BH491" s="109"/>
      <c r="BI491" s="109"/>
      <c r="BJ491" s="109"/>
      <c r="BK491" s="109"/>
      <c r="BL491" s="109"/>
      <c r="BM491" s="109"/>
      <c r="BN491" s="109"/>
    </row>
    <row r="492" spans="1:66" s="110" customFormat="1" hidden="1" outlineLevel="1" x14ac:dyDescent="0.25">
      <c r="A492" s="25">
        <v>19</v>
      </c>
      <c r="B492" s="26"/>
      <c r="C492" s="112"/>
      <c r="D492" s="313"/>
      <c r="E492" s="65"/>
      <c r="F492" s="79"/>
      <c r="G492" s="52"/>
      <c r="H492" s="114"/>
      <c r="I492" s="6"/>
      <c r="J492" s="623"/>
      <c r="K492" s="287"/>
      <c r="L492" s="289"/>
      <c r="M492" s="303"/>
      <c r="N492" s="106"/>
      <c r="O492" s="191"/>
      <c r="P492" s="56"/>
      <c r="Q492" s="192"/>
      <c r="R492" s="287"/>
      <c r="S492" s="287"/>
      <c r="T492" s="287"/>
      <c r="U492" s="275">
        <f t="shared" si="172"/>
        <v>0</v>
      </c>
      <c r="V492" s="287"/>
      <c r="W492" s="31"/>
      <c r="X492" s="31"/>
      <c r="Y492" s="275">
        <f t="shared" si="168"/>
        <v>0</v>
      </c>
      <c r="Z492" s="31"/>
      <c r="AA492" s="31"/>
      <c r="AB492" s="31"/>
      <c r="AC492" s="32">
        <f t="shared" si="169"/>
        <v>0</v>
      </c>
      <c r="AD492" s="31"/>
      <c r="AE492" s="31"/>
      <c r="AF492" s="31"/>
      <c r="AG492" s="32">
        <f t="shared" si="170"/>
        <v>0</v>
      </c>
      <c r="AH492" s="75">
        <f t="shared" si="173"/>
        <v>0</v>
      </c>
      <c r="AI492" s="33">
        <f t="shared" si="171"/>
        <v>0</v>
      </c>
      <c r="AJ492" s="34">
        <f t="shared" si="167"/>
        <v>0</v>
      </c>
      <c r="AK492" s="259"/>
      <c r="AL492" s="109"/>
      <c r="AM492" s="109"/>
      <c r="AN492" s="109"/>
      <c r="AO492" s="109"/>
      <c r="AP492" s="109"/>
      <c r="AQ492" s="109"/>
      <c r="AR492" s="109"/>
      <c r="AS492" s="109"/>
      <c r="AT492" s="109"/>
      <c r="AU492" s="109"/>
      <c r="AV492" s="109"/>
      <c r="AW492" s="109"/>
      <c r="AX492" s="109"/>
      <c r="AY492" s="109"/>
      <c r="AZ492" s="109"/>
      <c r="BA492" s="109"/>
      <c r="BB492" s="109"/>
      <c r="BC492" s="109"/>
      <c r="BD492" s="109"/>
      <c r="BE492" s="109"/>
      <c r="BF492" s="109"/>
      <c r="BG492" s="109"/>
      <c r="BH492" s="109"/>
      <c r="BI492" s="109"/>
      <c r="BJ492" s="109"/>
      <c r="BK492" s="109"/>
      <c r="BL492" s="109"/>
      <c r="BM492" s="109"/>
      <c r="BN492" s="109"/>
    </row>
    <row r="493" spans="1:66" s="110" customFormat="1" hidden="1" outlineLevel="1" x14ac:dyDescent="0.25">
      <c r="A493" s="25">
        <v>20</v>
      </c>
      <c r="B493" s="26"/>
      <c r="C493" s="112"/>
      <c r="D493" s="313"/>
      <c r="E493" s="65"/>
      <c r="F493" s="79"/>
      <c r="G493" s="52"/>
      <c r="H493" s="114"/>
      <c r="I493" s="6"/>
      <c r="J493" s="623"/>
      <c r="K493" s="287"/>
      <c r="L493" s="289"/>
      <c r="M493" s="303"/>
      <c r="N493" s="106"/>
      <c r="O493" s="191"/>
      <c r="P493" s="56"/>
      <c r="Q493" s="192"/>
      <c r="R493" s="287"/>
      <c r="S493" s="287"/>
      <c r="T493" s="287"/>
      <c r="U493" s="275">
        <f t="shared" si="172"/>
        <v>0</v>
      </c>
      <c r="V493" s="287"/>
      <c r="W493" s="31"/>
      <c r="X493" s="31"/>
      <c r="Y493" s="275">
        <f t="shared" si="168"/>
        <v>0</v>
      </c>
      <c r="Z493" s="31"/>
      <c r="AA493" s="31"/>
      <c r="AB493" s="31"/>
      <c r="AC493" s="32">
        <f t="shared" si="169"/>
        <v>0</v>
      </c>
      <c r="AD493" s="31"/>
      <c r="AE493" s="31"/>
      <c r="AF493" s="31"/>
      <c r="AG493" s="32">
        <f t="shared" si="170"/>
        <v>0</v>
      </c>
      <c r="AH493" s="75">
        <f t="shared" si="173"/>
        <v>0</v>
      </c>
      <c r="AI493" s="33">
        <f t="shared" si="171"/>
        <v>0</v>
      </c>
      <c r="AJ493" s="34">
        <f t="shared" si="167"/>
        <v>0</v>
      </c>
      <c r="AK493" s="259"/>
      <c r="AL493" s="109"/>
      <c r="AM493" s="109"/>
      <c r="AN493" s="109"/>
      <c r="AO493" s="109"/>
      <c r="AP493" s="109"/>
      <c r="AQ493" s="109"/>
      <c r="AR493" s="109"/>
      <c r="AS493" s="109"/>
      <c r="AT493" s="109"/>
      <c r="AU493" s="109"/>
      <c r="AV493" s="109"/>
      <c r="AW493" s="109"/>
      <c r="AX493" s="109"/>
      <c r="AY493" s="109"/>
      <c r="AZ493" s="109"/>
      <c r="BA493" s="109"/>
      <c r="BB493" s="109"/>
      <c r="BC493" s="109"/>
      <c r="BD493" s="109"/>
      <c r="BE493" s="109"/>
      <c r="BF493" s="109"/>
      <c r="BG493" s="109"/>
      <c r="BH493" s="109"/>
      <c r="BI493" s="109"/>
      <c r="BJ493" s="109"/>
      <c r="BK493" s="109"/>
      <c r="BL493" s="109"/>
      <c r="BM493" s="109"/>
      <c r="BN493" s="109"/>
    </row>
    <row r="494" spans="1:66" s="110" customFormat="1" hidden="1" outlineLevel="1" x14ac:dyDescent="0.25">
      <c r="A494" s="25">
        <v>21</v>
      </c>
      <c r="B494" s="26"/>
      <c r="C494" s="112"/>
      <c r="D494" s="313"/>
      <c r="E494" s="65"/>
      <c r="F494" s="79"/>
      <c r="G494" s="52"/>
      <c r="H494" s="114"/>
      <c r="I494" s="6"/>
      <c r="J494" s="623"/>
      <c r="K494" s="287"/>
      <c r="L494" s="289"/>
      <c r="M494" s="303"/>
      <c r="N494" s="106"/>
      <c r="O494" s="191"/>
      <c r="P494" s="56"/>
      <c r="Q494" s="192"/>
      <c r="R494" s="287"/>
      <c r="S494" s="287"/>
      <c r="T494" s="287"/>
      <c r="U494" s="275">
        <f t="shared" si="172"/>
        <v>0</v>
      </c>
      <c r="V494" s="287"/>
      <c r="W494" s="31"/>
      <c r="X494" s="31"/>
      <c r="Y494" s="275">
        <f t="shared" si="168"/>
        <v>0</v>
      </c>
      <c r="Z494" s="31"/>
      <c r="AA494" s="31"/>
      <c r="AB494" s="31"/>
      <c r="AC494" s="32">
        <f t="shared" si="169"/>
        <v>0</v>
      </c>
      <c r="AD494" s="31"/>
      <c r="AE494" s="31"/>
      <c r="AF494" s="31"/>
      <c r="AG494" s="32">
        <f t="shared" si="170"/>
        <v>0</v>
      </c>
      <c r="AH494" s="75">
        <f t="shared" si="173"/>
        <v>0</v>
      </c>
      <c r="AI494" s="33">
        <f t="shared" si="171"/>
        <v>0</v>
      </c>
      <c r="AJ494" s="34">
        <f t="shared" si="167"/>
        <v>0</v>
      </c>
      <c r="AK494" s="259"/>
      <c r="AL494" s="109"/>
      <c r="AM494" s="109"/>
      <c r="AN494" s="109"/>
      <c r="AO494" s="109"/>
      <c r="AP494" s="109"/>
      <c r="AQ494" s="109"/>
      <c r="AR494" s="109"/>
      <c r="AS494" s="109"/>
      <c r="AT494" s="109"/>
      <c r="AU494" s="109"/>
      <c r="AV494" s="109"/>
      <c r="AW494" s="109"/>
      <c r="AX494" s="109"/>
      <c r="AY494" s="109"/>
      <c r="AZ494" s="109"/>
      <c r="BA494" s="109"/>
      <c r="BB494" s="109"/>
      <c r="BC494" s="109"/>
      <c r="BD494" s="109"/>
      <c r="BE494" s="109"/>
      <c r="BF494" s="109"/>
      <c r="BG494" s="109"/>
      <c r="BH494" s="109"/>
      <c r="BI494" s="109"/>
      <c r="BJ494" s="109"/>
      <c r="BK494" s="109"/>
      <c r="BL494" s="109"/>
      <c r="BM494" s="109"/>
      <c r="BN494" s="109"/>
    </row>
    <row r="495" spans="1:66" s="110" customFormat="1" hidden="1" outlineLevel="1" x14ac:dyDescent="0.25">
      <c r="A495" s="25">
        <v>22</v>
      </c>
      <c r="B495" s="26"/>
      <c r="C495" s="112"/>
      <c r="D495" s="313"/>
      <c r="E495" s="65"/>
      <c r="F495" s="79"/>
      <c r="G495" s="52"/>
      <c r="H495" s="114"/>
      <c r="I495" s="6"/>
      <c r="J495" s="623"/>
      <c r="K495" s="287"/>
      <c r="L495" s="289"/>
      <c r="M495" s="303"/>
      <c r="N495" s="106"/>
      <c r="O495" s="191"/>
      <c r="P495" s="56"/>
      <c r="Q495" s="192"/>
      <c r="R495" s="287"/>
      <c r="S495" s="287"/>
      <c r="T495" s="287"/>
      <c r="U495" s="275">
        <f t="shared" si="172"/>
        <v>0</v>
      </c>
      <c r="V495" s="287"/>
      <c r="W495" s="31"/>
      <c r="X495" s="31"/>
      <c r="Y495" s="275">
        <f t="shared" si="168"/>
        <v>0</v>
      </c>
      <c r="Z495" s="31"/>
      <c r="AA495" s="31"/>
      <c r="AB495" s="31"/>
      <c r="AC495" s="32">
        <f t="shared" si="169"/>
        <v>0</v>
      </c>
      <c r="AD495" s="31"/>
      <c r="AE495" s="31"/>
      <c r="AF495" s="31"/>
      <c r="AG495" s="32">
        <f t="shared" si="170"/>
        <v>0</v>
      </c>
      <c r="AH495" s="75">
        <f t="shared" si="173"/>
        <v>0</v>
      </c>
      <c r="AI495" s="33">
        <f t="shared" si="171"/>
        <v>0</v>
      </c>
      <c r="AJ495" s="34">
        <f t="shared" si="167"/>
        <v>0</v>
      </c>
      <c r="AK495" s="259"/>
      <c r="AL495" s="109"/>
      <c r="AM495" s="109"/>
      <c r="AN495" s="109"/>
      <c r="AO495" s="109"/>
      <c r="AP495" s="109"/>
      <c r="AQ495" s="109"/>
      <c r="AR495" s="109"/>
      <c r="AS495" s="109"/>
      <c r="AT495" s="109"/>
      <c r="AU495" s="109"/>
      <c r="AV495" s="109"/>
      <c r="AW495" s="109"/>
      <c r="AX495" s="109"/>
      <c r="AY495" s="109"/>
      <c r="AZ495" s="109"/>
      <c r="BA495" s="109"/>
      <c r="BB495" s="109"/>
      <c r="BC495" s="109"/>
      <c r="BD495" s="109"/>
      <c r="BE495" s="109"/>
      <c r="BF495" s="109"/>
      <c r="BG495" s="109"/>
      <c r="BH495" s="109"/>
      <c r="BI495" s="109"/>
      <c r="BJ495" s="109"/>
      <c r="BK495" s="109"/>
      <c r="BL495" s="109"/>
      <c r="BM495" s="109"/>
      <c r="BN495" s="109"/>
    </row>
    <row r="496" spans="1:66" s="110" customFormat="1" hidden="1" outlineLevel="1" x14ac:dyDescent="0.25">
      <c r="A496" s="25">
        <v>23</v>
      </c>
      <c r="B496" s="26"/>
      <c r="C496" s="112"/>
      <c r="D496" s="313"/>
      <c r="E496" s="65"/>
      <c r="F496" s="79"/>
      <c r="G496" s="52"/>
      <c r="H496" s="114"/>
      <c r="I496" s="6"/>
      <c r="J496" s="623"/>
      <c r="K496" s="287"/>
      <c r="L496" s="289"/>
      <c r="M496" s="303"/>
      <c r="N496" s="106"/>
      <c r="O496" s="191"/>
      <c r="P496" s="56"/>
      <c r="Q496" s="192"/>
      <c r="R496" s="287"/>
      <c r="S496" s="287"/>
      <c r="T496" s="287"/>
      <c r="U496" s="275">
        <f t="shared" si="172"/>
        <v>0</v>
      </c>
      <c r="V496" s="287"/>
      <c r="W496" s="31"/>
      <c r="X496" s="31"/>
      <c r="Y496" s="275">
        <f t="shared" si="168"/>
        <v>0</v>
      </c>
      <c r="Z496" s="31"/>
      <c r="AA496" s="31"/>
      <c r="AB496" s="31"/>
      <c r="AC496" s="32">
        <f t="shared" si="169"/>
        <v>0</v>
      </c>
      <c r="AD496" s="31"/>
      <c r="AE496" s="31"/>
      <c r="AF496" s="31"/>
      <c r="AG496" s="32">
        <f t="shared" si="170"/>
        <v>0</v>
      </c>
      <c r="AH496" s="75">
        <f t="shared" si="173"/>
        <v>0</v>
      </c>
      <c r="AI496" s="33">
        <f t="shared" si="171"/>
        <v>0</v>
      </c>
      <c r="AJ496" s="34">
        <f t="shared" si="167"/>
        <v>0</v>
      </c>
      <c r="AK496" s="259"/>
      <c r="AL496" s="109"/>
      <c r="AM496" s="109"/>
      <c r="AN496" s="109"/>
      <c r="AO496" s="109"/>
      <c r="AP496" s="109"/>
      <c r="AQ496" s="109"/>
      <c r="AR496" s="109"/>
      <c r="AS496" s="109"/>
      <c r="AT496" s="109"/>
      <c r="AU496" s="109"/>
      <c r="AV496" s="109"/>
      <c r="AW496" s="109"/>
      <c r="AX496" s="109"/>
      <c r="AY496" s="109"/>
      <c r="AZ496" s="109"/>
      <c r="BA496" s="109"/>
      <c r="BB496" s="109"/>
      <c r="BC496" s="109"/>
      <c r="BD496" s="109"/>
      <c r="BE496" s="109"/>
      <c r="BF496" s="109"/>
      <c r="BG496" s="109"/>
      <c r="BH496" s="109"/>
      <c r="BI496" s="109"/>
      <c r="BJ496" s="109"/>
      <c r="BK496" s="109"/>
      <c r="BL496" s="109"/>
      <c r="BM496" s="109"/>
      <c r="BN496" s="109"/>
    </row>
    <row r="497" spans="1:66" s="110" customFormat="1" hidden="1" outlineLevel="1" x14ac:dyDescent="0.25">
      <c r="A497" s="25">
        <v>24</v>
      </c>
      <c r="B497" s="26"/>
      <c r="C497" s="112"/>
      <c r="D497" s="313"/>
      <c r="E497" s="65"/>
      <c r="F497" s="79"/>
      <c r="G497" s="52"/>
      <c r="H497" s="114"/>
      <c r="I497" s="6"/>
      <c r="J497" s="623"/>
      <c r="K497" s="287"/>
      <c r="L497" s="289"/>
      <c r="M497" s="303"/>
      <c r="N497" s="106"/>
      <c r="O497" s="191"/>
      <c r="P497" s="56"/>
      <c r="Q497" s="192"/>
      <c r="R497" s="287"/>
      <c r="S497" s="287"/>
      <c r="T497" s="287"/>
      <c r="U497" s="275">
        <f t="shared" si="172"/>
        <v>0</v>
      </c>
      <c r="V497" s="287"/>
      <c r="W497" s="31"/>
      <c r="X497" s="31"/>
      <c r="Y497" s="275">
        <f t="shared" si="168"/>
        <v>0</v>
      </c>
      <c r="Z497" s="31"/>
      <c r="AA497" s="31"/>
      <c r="AB497" s="31"/>
      <c r="AC497" s="32">
        <f t="shared" si="169"/>
        <v>0</v>
      </c>
      <c r="AD497" s="31"/>
      <c r="AE497" s="31"/>
      <c r="AF497" s="31"/>
      <c r="AG497" s="32">
        <f t="shared" si="170"/>
        <v>0</v>
      </c>
      <c r="AH497" s="75">
        <f t="shared" si="173"/>
        <v>0</v>
      </c>
      <c r="AI497" s="33">
        <f t="shared" si="171"/>
        <v>0</v>
      </c>
      <c r="AJ497" s="34">
        <f t="shared" si="167"/>
        <v>0</v>
      </c>
      <c r="AK497" s="259"/>
      <c r="AL497" s="109"/>
      <c r="AM497" s="109"/>
      <c r="AN497" s="109"/>
      <c r="AO497" s="109"/>
      <c r="AP497" s="109"/>
      <c r="AQ497" s="109"/>
      <c r="AR497" s="109"/>
      <c r="AS497" s="109"/>
      <c r="AT497" s="109"/>
      <c r="AU497" s="109"/>
      <c r="AV497" s="109"/>
      <c r="AW497" s="109"/>
      <c r="AX497" s="109"/>
      <c r="AY497" s="109"/>
      <c r="AZ497" s="109"/>
      <c r="BA497" s="109"/>
      <c r="BB497" s="109"/>
      <c r="BC497" s="109"/>
      <c r="BD497" s="109"/>
      <c r="BE497" s="109"/>
      <c r="BF497" s="109"/>
      <c r="BG497" s="109"/>
      <c r="BH497" s="109"/>
      <c r="BI497" s="109"/>
      <c r="BJ497" s="109"/>
      <c r="BK497" s="109"/>
      <c r="BL497" s="109"/>
      <c r="BM497" s="109"/>
      <c r="BN497" s="109"/>
    </row>
    <row r="498" spans="1:66" s="110" customFormat="1" hidden="1" outlineLevel="1" x14ac:dyDescent="0.25">
      <c r="A498" s="25">
        <v>25</v>
      </c>
      <c r="B498" s="26"/>
      <c r="C498" s="112"/>
      <c r="D498" s="313"/>
      <c r="E498" s="65"/>
      <c r="F498" s="79"/>
      <c r="G498" s="52"/>
      <c r="H498" s="114"/>
      <c r="I498" s="6"/>
      <c r="J498" s="623"/>
      <c r="K498" s="287"/>
      <c r="L498" s="289"/>
      <c r="M498" s="303"/>
      <c r="N498" s="106"/>
      <c r="O498" s="191"/>
      <c r="P498" s="56"/>
      <c r="Q498" s="192"/>
      <c r="R498" s="287"/>
      <c r="S498" s="287"/>
      <c r="T498" s="287"/>
      <c r="U498" s="275">
        <f t="shared" si="172"/>
        <v>0</v>
      </c>
      <c r="V498" s="287"/>
      <c r="W498" s="31"/>
      <c r="X498" s="31"/>
      <c r="Y498" s="275">
        <f t="shared" si="168"/>
        <v>0</v>
      </c>
      <c r="Z498" s="31"/>
      <c r="AA498" s="31"/>
      <c r="AB498" s="31"/>
      <c r="AC498" s="32">
        <f t="shared" si="169"/>
        <v>0</v>
      </c>
      <c r="AD498" s="31"/>
      <c r="AE498" s="31"/>
      <c r="AF498" s="31"/>
      <c r="AG498" s="32">
        <f t="shared" si="170"/>
        <v>0</v>
      </c>
      <c r="AH498" s="75">
        <f t="shared" si="173"/>
        <v>0</v>
      </c>
      <c r="AI498" s="33">
        <f t="shared" si="171"/>
        <v>0</v>
      </c>
      <c r="AJ498" s="34">
        <f t="shared" si="167"/>
        <v>0</v>
      </c>
      <c r="AK498" s="259"/>
      <c r="AL498" s="109"/>
      <c r="AM498" s="109"/>
      <c r="AN498" s="109"/>
      <c r="AO498" s="109"/>
      <c r="AP498" s="109"/>
      <c r="AQ498" s="109"/>
      <c r="AR498" s="109"/>
      <c r="AS498" s="109"/>
      <c r="AT498" s="109"/>
      <c r="AU498" s="109"/>
      <c r="AV498" s="109"/>
      <c r="AW498" s="109"/>
      <c r="AX498" s="109"/>
      <c r="AY498" s="109"/>
      <c r="AZ498" s="109"/>
      <c r="BA498" s="109"/>
      <c r="BB498" s="109"/>
      <c r="BC498" s="109"/>
      <c r="BD498" s="109"/>
      <c r="BE498" s="109"/>
      <c r="BF498" s="109"/>
      <c r="BG498" s="109"/>
      <c r="BH498" s="109"/>
      <c r="BI498" s="109"/>
      <c r="BJ498" s="109"/>
      <c r="BK498" s="109"/>
      <c r="BL498" s="109"/>
      <c r="BM498" s="109"/>
      <c r="BN498" s="109"/>
    </row>
    <row r="499" spans="1:66" s="110" customFormat="1" hidden="1" outlineLevel="1" x14ac:dyDescent="0.25">
      <c r="A499" s="25">
        <v>26</v>
      </c>
      <c r="B499" s="26"/>
      <c r="C499" s="112"/>
      <c r="D499" s="313"/>
      <c r="E499" s="65"/>
      <c r="F499" s="79"/>
      <c r="G499" s="52"/>
      <c r="H499" s="114"/>
      <c r="I499" s="6"/>
      <c r="J499" s="623"/>
      <c r="K499" s="287"/>
      <c r="L499" s="289"/>
      <c r="M499" s="303"/>
      <c r="N499" s="106"/>
      <c r="O499" s="191"/>
      <c r="P499" s="56"/>
      <c r="Q499" s="192"/>
      <c r="R499" s="287"/>
      <c r="S499" s="287"/>
      <c r="T499" s="287"/>
      <c r="U499" s="275">
        <f t="shared" si="172"/>
        <v>0</v>
      </c>
      <c r="V499" s="287"/>
      <c r="W499" s="31"/>
      <c r="X499" s="31"/>
      <c r="Y499" s="275">
        <f t="shared" si="168"/>
        <v>0</v>
      </c>
      <c r="Z499" s="31"/>
      <c r="AA499" s="31"/>
      <c r="AB499" s="31"/>
      <c r="AC499" s="32">
        <f t="shared" si="169"/>
        <v>0</v>
      </c>
      <c r="AD499" s="31"/>
      <c r="AE499" s="31"/>
      <c r="AF499" s="31"/>
      <c r="AG499" s="32">
        <f t="shared" si="170"/>
        <v>0</v>
      </c>
      <c r="AH499" s="75">
        <f t="shared" si="173"/>
        <v>0</v>
      </c>
      <c r="AI499" s="33">
        <f t="shared" si="171"/>
        <v>0</v>
      </c>
      <c r="AJ499" s="34">
        <f t="shared" si="167"/>
        <v>0</v>
      </c>
      <c r="AK499" s="259"/>
      <c r="AL499" s="109"/>
      <c r="AM499" s="109"/>
      <c r="AN499" s="109"/>
      <c r="AO499" s="109"/>
      <c r="AP499" s="109"/>
      <c r="AQ499" s="109"/>
      <c r="AR499" s="109"/>
      <c r="AS499" s="109"/>
      <c r="AT499" s="109"/>
      <c r="AU499" s="109"/>
      <c r="AV499" s="109"/>
      <c r="AW499" s="109"/>
      <c r="AX499" s="109"/>
      <c r="AY499" s="109"/>
      <c r="AZ499" s="109"/>
      <c r="BA499" s="109"/>
      <c r="BB499" s="109"/>
      <c r="BC499" s="109"/>
      <c r="BD499" s="109"/>
      <c r="BE499" s="109"/>
      <c r="BF499" s="109"/>
      <c r="BG499" s="109"/>
      <c r="BH499" s="109"/>
      <c r="BI499" s="109"/>
      <c r="BJ499" s="109"/>
      <c r="BK499" s="109"/>
      <c r="BL499" s="109"/>
      <c r="BM499" s="109"/>
      <c r="BN499" s="109"/>
    </row>
    <row r="500" spans="1:66" s="110" customFormat="1" hidden="1" outlineLevel="1" x14ac:dyDescent="0.25">
      <c r="A500" s="25">
        <v>27</v>
      </c>
      <c r="B500" s="26"/>
      <c r="C500" s="112"/>
      <c r="D500" s="313"/>
      <c r="E500" s="65"/>
      <c r="F500" s="79"/>
      <c r="G500" s="52"/>
      <c r="H500" s="114"/>
      <c r="I500" s="6"/>
      <c r="J500" s="623"/>
      <c r="K500" s="287"/>
      <c r="L500" s="289"/>
      <c r="M500" s="303"/>
      <c r="N500" s="106"/>
      <c r="O500" s="191"/>
      <c r="P500" s="56"/>
      <c r="Q500" s="192"/>
      <c r="R500" s="287"/>
      <c r="S500" s="287"/>
      <c r="T500" s="287"/>
      <c r="U500" s="275">
        <f t="shared" si="172"/>
        <v>0</v>
      </c>
      <c r="V500" s="287"/>
      <c r="W500" s="31"/>
      <c r="X500" s="31"/>
      <c r="Y500" s="275">
        <f t="shared" si="168"/>
        <v>0</v>
      </c>
      <c r="Z500" s="31"/>
      <c r="AA500" s="31"/>
      <c r="AB500" s="31"/>
      <c r="AC500" s="32">
        <f t="shared" si="169"/>
        <v>0</v>
      </c>
      <c r="AD500" s="31"/>
      <c r="AE500" s="31"/>
      <c r="AF500" s="31"/>
      <c r="AG500" s="32">
        <f t="shared" si="170"/>
        <v>0</v>
      </c>
      <c r="AH500" s="75">
        <f t="shared" si="173"/>
        <v>0</v>
      </c>
      <c r="AI500" s="33">
        <f t="shared" si="171"/>
        <v>0</v>
      </c>
      <c r="AJ500" s="34">
        <f t="shared" si="167"/>
        <v>0</v>
      </c>
      <c r="AK500" s="259"/>
      <c r="AL500" s="109"/>
      <c r="AM500" s="109"/>
      <c r="AN500" s="109"/>
      <c r="AO500" s="109"/>
      <c r="AP500" s="109"/>
      <c r="AQ500" s="109"/>
      <c r="AR500" s="109"/>
      <c r="AS500" s="109"/>
      <c r="AT500" s="109"/>
      <c r="AU500" s="109"/>
      <c r="AV500" s="109"/>
      <c r="AW500" s="109"/>
      <c r="AX500" s="109"/>
      <c r="AY500" s="109"/>
      <c r="AZ500" s="109"/>
      <c r="BA500" s="109"/>
      <c r="BB500" s="109"/>
      <c r="BC500" s="109"/>
      <c r="BD500" s="109"/>
      <c r="BE500" s="109"/>
      <c r="BF500" s="109"/>
      <c r="BG500" s="109"/>
      <c r="BH500" s="109"/>
      <c r="BI500" s="109"/>
      <c r="BJ500" s="109"/>
      <c r="BK500" s="109"/>
      <c r="BL500" s="109"/>
      <c r="BM500" s="109"/>
      <c r="BN500" s="109"/>
    </row>
    <row r="501" spans="1:66" s="110" customFormat="1" hidden="1" outlineLevel="1" x14ac:dyDescent="0.25">
      <c r="A501" s="25">
        <v>28</v>
      </c>
      <c r="B501" s="26"/>
      <c r="C501" s="112"/>
      <c r="D501" s="313"/>
      <c r="E501" s="65"/>
      <c r="F501" s="79"/>
      <c r="G501" s="52"/>
      <c r="H501" s="114"/>
      <c r="I501" s="6"/>
      <c r="J501" s="623"/>
      <c r="K501" s="287"/>
      <c r="L501" s="289"/>
      <c r="M501" s="303"/>
      <c r="N501" s="106"/>
      <c r="O501" s="191"/>
      <c r="P501" s="56"/>
      <c r="Q501" s="192"/>
      <c r="R501" s="287"/>
      <c r="S501" s="287"/>
      <c r="T501" s="287"/>
      <c r="U501" s="275">
        <f t="shared" si="172"/>
        <v>0</v>
      </c>
      <c r="V501" s="287"/>
      <c r="W501" s="31"/>
      <c r="X501" s="31"/>
      <c r="Y501" s="275">
        <f t="shared" si="168"/>
        <v>0</v>
      </c>
      <c r="Z501" s="31"/>
      <c r="AA501" s="31"/>
      <c r="AB501" s="31"/>
      <c r="AC501" s="32">
        <f t="shared" si="169"/>
        <v>0</v>
      </c>
      <c r="AD501" s="31"/>
      <c r="AE501" s="31"/>
      <c r="AF501" s="31"/>
      <c r="AG501" s="32">
        <f t="shared" si="170"/>
        <v>0</v>
      </c>
      <c r="AH501" s="75">
        <f t="shared" si="173"/>
        <v>0</v>
      </c>
      <c r="AI501" s="33">
        <f t="shared" si="171"/>
        <v>0</v>
      </c>
      <c r="AJ501" s="34">
        <f t="shared" si="167"/>
        <v>0</v>
      </c>
      <c r="AK501" s="259"/>
      <c r="AL501" s="109"/>
      <c r="AM501" s="10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</row>
    <row r="502" spans="1:66" s="110" customFormat="1" hidden="1" outlineLevel="1" x14ac:dyDescent="0.25">
      <c r="A502" s="25">
        <v>29</v>
      </c>
      <c r="B502" s="26"/>
      <c r="C502" s="112"/>
      <c r="D502" s="313"/>
      <c r="E502" s="65"/>
      <c r="F502" s="79"/>
      <c r="G502" s="52"/>
      <c r="H502" s="114"/>
      <c r="I502" s="6"/>
      <c r="J502" s="623"/>
      <c r="K502" s="287"/>
      <c r="L502" s="289"/>
      <c r="M502" s="303"/>
      <c r="N502" s="106"/>
      <c r="O502" s="191"/>
      <c r="P502" s="56"/>
      <c r="Q502" s="192"/>
      <c r="R502" s="287"/>
      <c r="S502" s="287"/>
      <c r="T502" s="287"/>
      <c r="U502" s="275">
        <f t="shared" ref="U502" si="174">SUM(R502:T502)</f>
        <v>0</v>
      </c>
      <c r="V502" s="287"/>
      <c r="W502" s="31"/>
      <c r="X502" s="31"/>
      <c r="Y502" s="275">
        <f t="shared" ref="Y502" si="175">SUM(V502:X502)</f>
        <v>0</v>
      </c>
      <c r="Z502" s="31"/>
      <c r="AA502" s="31"/>
      <c r="AB502" s="31"/>
      <c r="AC502" s="32">
        <f t="shared" ref="AC502" si="176">SUM(Z502:AB502)</f>
        <v>0</v>
      </c>
      <c r="AD502" s="31"/>
      <c r="AE502" s="31"/>
      <c r="AF502" s="31"/>
      <c r="AG502" s="32">
        <f t="shared" ref="AG502" si="177">SUM(AD502:AF502)</f>
        <v>0</v>
      </c>
      <c r="AH502" s="75">
        <f t="shared" ref="AH502" si="178">+U502+Y502+AC502+AG502</f>
        <v>0</v>
      </c>
      <c r="AI502" s="33">
        <f t="shared" si="171"/>
        <v>0</v>
      </c>
      <c r="AJ502" s="34">
        <f t="shared" si="167"/>
        <v>0</v>
      </c>
      <c r="AK502" s="259"/>
      <c r="AL502" s="109"/>
      <c r="AM502" s="109"/>
      <c r="AN502" s="109"/>
      <c r="AO502" s="109"/>
      <c r="AP502" s="109"/>
      <c r="AQ502" s="109"/>
      <c r="AR502" s="109"/>
      <c r="AS502" s="109"/>
      <c r="AT502" s="109"/>
      <c r="AU502" s="109"/>
      <c r="AV502" s="109"/>
      <c r="AW502" s="109"/>
      <c r="AX502" s="109"/>
      <c r="AY502" s="109"/>
      <c r="AZ502" s="109"/>
      <c r="BA502" s="109"/>
      <c r="BB502" s="109"/>
      <c r="BC502" s="109"/>
      <c r="BD502" s="109"/>
      <c r="BE502" s="109"/>
      <c r="BF502" s="109"/>
      <c r="BG502" s="109"/>
      <c r="BH502" s="109"/>
      <c r="BI502" s="109"/>
      <c r="BJ502" s="109"/>
      <c r="BK502" s="109"/>
      <c r="BL502" s="109"/>
      <c r="BM502" s="109"/>
      <c r="BN502" s="109"/>
    </row>
    <row r="503" spans="1:66" s="110" customFormat="1" hidden="1" outlineLevel="1" x14ac:dyDescent="0.25">
      <c r="A503" s="25">
        <v>30</v>
      </c>
      <c r="B503" s="26"/>
      <c r="C503" s="112"/>
      <c r="D503" s="313"/>
      <c r="E503" s="65"/>
      <c r="F503" s="79"/>
      <c r="G503" s="52"/>
      <c r="H503" s="114"/>
      <c r="I503" s="6"/>
      <c r="J503" s="623"/>
      <c r="K503" s="287"/>
      <c r="L503" s="289"/>
      <c r="M503" s="303"/>
      <c r="N503" s="106"/>
      <c r="O503" s="191"/>
      <c r="P503" s="56"/>
      <c r="Q503" s="192"/>
      <c r="R503" s="287"/>
      <c r="S503" s="287"/>
      <c r="T503" s="287"/>
      <c r="U503" s="275">
        <f t="shared" si="172"/>
        <v>0</v>
      </c>
      <c r="V503" s="287"/>
      <c r="W503" s="31"/>
      <c r="X503" s="31"/>
      <c r="Y503" s="275">
        <f t="shared" si="168"/>
        <v>0</v>
      </c>
      <c r="Z503" s="31"/>
      <c r="AA503" s="31"/>
      <c r="AB503" s="31"/>
      <c r="AC503" s="32">
        <f t="shared" si="169"/>
        <v>0</v>
      </c>
      <c r="AD503" s="31"/>
      <c r="AE503" s="31"/>
      <c r="AF503" s="31"/>
      <c r="AG503" s="32">
        <f t="shared" si="170"/>
        <v>0</v>
      </c>
      <c r="AH503" s="75">
        <f t="shared" si="173"/>
        <v>0</v>
      </c>
      <c r="AI503" s="33">
        <f t="shared" si="171"/>
        <v>0</v>
      </c>
      <c r="AJ503" s="34">
        <f t="shared" si="167"/>
        <v>0</v>
      </c>
      <c r="AK503" s="259"/>
      <c r="AL503" s="109"/>
      <c r="AM503" s="109"/>
      <c r="AN503" s="109"/>
      <c r="AO503" s="109"/>
      <c r="AP503" s="109"/>
      <c r="AQ503" s="109"/>
      <c r="AR503" s="109"/>
      <c r="AS503" s="109"/>
      <c r="AT503" s="109"/>
      <c r="AU503" s="109"/>
      <c r="AV503" s="109"/>
      <c r="AW503" s="109"/>
      <c r="AX503" s="109"/>
      <c r="AY503" s="109"/>
      <c r="AZ503" s="109"/>
      <c r="BA503" s="109"/>
      <c r="BB503" s="109"/>
      <c r="BC503" s="109"/>
      <c r="BD503" s="109"/>
      <c r="BE503" s="109"/>
      <c r="BF503" s="109"/>
      <c r="BG503" s="109"/>
      <c r="BH503" s="109"/>
      <c r="BI503" s="109"/>
      <c r="BJ503" s="109"/>
      <c r="BK503" s="109"/>
      <c r="BL503" s="109"/>
      <c r="BM503" s="109"/>
      <c r="BN503" s="109"/>
    </row>
    <row r="504" spans="1:66" s="110" customFormat="1" hidden="1" outlineLevel="1" x14ac:dyDescent="0.25">
      <c r="A504" s="25">
        <v>31</v>
      </c>
      <c r="B504" s="26"/>
      <c r="C504" s="112"/>
      <c r="D504" s="313"/>
      <c r="E504" s="65"/>
      <c r="F504" s="79"/>
      <c r="G504" s="52"/>
      <c r="H504" s="114"/>
      <c r="I504" s="6"/>
      <c r="J504" s="623"/>
      <c r="K504" s="287"/>
      <c r="L504" s="289"/>
      <c r="M504" s="303"/>
      <c r="N504" s="106"/>
      <c r="O504" s="191"/>
      <c r="P504" s="56"/>
      <c r="Q504" s="192"/>
      <c r="R504" s="287"/>
      <c r="S504" s="287"/>
      <c r="T504" s="287"/>
      <c r="U504" s="275">
        <f t="shared" si="172"/>
        <v>0</v>
      </c>
      <c r="V504" s="287"/>
      <c r="W504" s="31"/>
      <c r="X504" s="31"/>
      <c r="Y504" s="275">
        <f t="shared" si="168"/>
        <v>0</v>
      </c>
      <c r="Z504" s="31"/>
      <c r="AA504" s="31"/>
      <c r="AB504" s="31"/>
      <c r="AC504" s="32">
        <f t="shared" si="169"/>
        <v>0</v>
      </c>
      <c r="AD504" s="31"/>
      <c r="AE504" s="31"/>
      <c r="AF504" s="31"/>
      <c r="AG504" s="32">
        <f t="shared" si="170"/>
        <v>0</v>
      </c>
      <c r="AH504" s="75">
        <f t="shared" si="173"/>
        <v>0</v>
      </c>
      <c r="AI504" s="33">
        <f t="shared" si="171"/>
        <v>0</v>
      </c>
      <c r="AJ504" s="34">
        <f t="shared" ref="AJ504:AJ536" si="179">IF(ISERROR(AH504/$AH$784),"-",AH504/$AH$784)</f>
        <v>0</v>
      </c>
      <c r="AK504" s="109"/>
      <c r="AL504" s="109"/>
      <c r="AM504" s="109"/>
      <c r="AN504" s="109"/>
      <c r="AO504" s="109"/>
      <c r="AP504" s="109"/>
      <c r="AQ504" s="109"/>
      <c r="AR504" s="109"/>
      <c r="AS504" s="109"/>
      <c r="AT504" s="109"/>
      <c r="AU504" s="109"/>
      <c r="AV504" s="109"/>
      <c r="AW504" s="109"/>
      <c r="AX504" s="109"/>
      <c r="AY504" s="109"/>
      <c r="AZ504" s="109"/>
      <c r="BA504" s="109"/>
      <c r="BB504" s="109"/>
      <c r="BC504" s="109"/>
      <c r="BD504" s="109"/>
      <c r="BE504" s="109"/>
      <c r="BF504" s="109"/>
      <c r="BG504" s="109"/>
      <c r="BH504" s="109"/>
      <c r="BI504" s="109"/>
      <c r="BJ504" s="109"/>
      <c r="BK504" s="109"/>
      <c r="BL504" s="109"/>
      <c r="BM504" s="109"/>
      <c r="BN504" s="109"/>
    </row>
    <row r="505" spans="1:66" s="110" customFormat="1" hidden="1" outlineLevel="1" x14ac:dyDescent="0.25">
      <c r="A505" s="25">
        <v>32</v>
      </c>
      <c r="B505" s="26"/>
      <c r="C505" s="112"/>
      <c r="D505" s="313"/>
      <c r="E505" s="65"/>
      <c r="F505" s="79"/>
      <c r="G505" s="52"/>
      <c r="H505" s="114"/>
      <c r="I505" s="6"/>
      <c r="J505" s="623"/>
      <c r="K505" s="287"/>
      <c r="L505" s="289"/>
      <c r="M505" s="303"/>
      <c r="N505" s="106"/>
      <c r="O505" s="191"/>
      <c r="P505" s="56"/>
      <c r="Q505" s="192"/>
      <c r="R505" s="287"/>
      <c r="S505" s="287"/>
      <c r="T505" s="287"/>
      <c r="U505" s="275">
        <f t="shared" si="172"/>
        <v>0</v>
      </c>
      <c r="V505" s="287"/>
      <c r="W505" s="31"/>
      <c r="X505" s="31"/>
      <c r="Y505" s="275">
        <f t="shared" ref="Y505:Y536" si="180">SUM(V505:X505)</f>
        <v>0</v>
      </c>
      <c r="Z505" s="31"/>
      <c r="AA505" s="287"/>
      <c r="AB505" s="31"/>
      <c r="AC505" s="32">
        <f t="shared" ref="AC505:AC536" si="181">SUM(Z505:AB505)</f>
        <v>0</v>
      </c>
      <c r="AD505" s="31"/>
      <c r="AE505" s="31"/>
      <c r="AF505" s="31"/>
      <c r="AG505" s="32">
        <f t="shared" ref="AG505:AG536" si="182">SUM(AD505:AF505)</f>
        <v>0</v>
      </c>
      <c r="AH505" s="75">
        <f t="shared" ref="AH505:AH534" si="183">+U505+Y505+AC505+AG505</f>
        <v>0</v>
      </c>
      <c r="AI505" s="33">
        <f t="shared" si="171"/>
        <v>0</v>
      </c>
      <c r="AJ505" s="34">
        <f t="shared" si="179"/>
        <v>0</v>
      </c>
      <c r="AK505" s="109"/>
      <c r="AL505" s="109"/>
      <c r="AM505" s="109"/>
      <c r="AN505" s="109"/>
      <c r="AO505" s="109"/>
      <c r="AP505" s="109"/>
      <c r="AQ505" s="109"/>
      <c r="AR505" s="109"/>
      <c r="AS505" s="109"/>
      <c r="AT505" s="109"/>
      <c r="AU505" s="109"/>
      <c r="AV505" s="109"/>
      <c r="AW505" s="109"/>
      <c r="AX505" s="109"/>
      <c r="AY505" s="109"/>
      <c r="AZ505" s="109"/>
      <c r="BA505" s="109"/>
      <c r="BB505" s="109"/>
      <c r="BC505" s="109"/>
      <c r="BD505" s="109"/>
      <c r="BE505" s="109"/>
      <c r="BF505" s="109"/>
      <c r="BG505" s="109"/>
      <c r="BH505" s="109"/>
      <c r="BI505" s="109"/>
      <c r="BJ505" s="109"/>
      <c r="BK505" s="109"/>
      <c r="BL505" s="109"/>
      <c r="BM505" s="109"/>
      <c r="BN505" s="109"/>
    </row>
    <row r="506" spans="1:66" s="110" customFormat="1" hidden="1" outlineLevel="1" x14ac:dyDescent="0.25">
      <c r="A506" s="25">
        <v>33</v>
      </c>
      <c r="B506" s="26"/>
      <c r="C506" s="112"/>
      <c r="D506" s="313"/>
      <c r="E506" s="65"/>
      <c r="F506" s="79"/>
      <c r="G506" s="52"/>
      <c r="H506" s="114"/>
      <c r="I506" s="6"/>
      <c r="J506" s="623"/>
      <c r="K506" s="287"/>
      <c r="L506" s="289"/>
      <c r="M506" s="303"/>
      <c r="N506" s="106"/>
      <c r="O506" s="191"/>
      <c r="P506" s="56"/>
      <c r="Q506" s="192"/>
      <c r="R506" s="287"/>
      <c r="S506" s="287"/>
      <c r="T506" s="287"/>
      <c r="U506" s="275">
        <f t="shared" si="172"/>
        <v>0</v>
      </c>
      <c r="V506" s="287"/>
      <c r="W506" s="31"/>
      <c r="X506" s="31"/>
      <c r="Y506" s="275">
        <f t="shared" si="180"/>
        <v>0</v>
      </c>
      <c r="Z506" s="31"/>
      <c r="AA506" s="287"/>
      <c r="AB506" s="31"/>
      <c r="AC506" s="32">
        <f t="shared" si="181"/>
        <v>0</v>
      </c>
      <c r="AD506" s="31"/>
      <c r="AE506" s="31"/>
      <c r="AF506" s="31"/>
      <c r="AG506" s="32">
        <f t="shared" si="182"/>
        <v>0</v>
      </c>
      <c r="AH506" s="75">
        <f t="shared" si="183"/>
        <v>0</v>
      </c>
      <c r="AI506" s="33">
        <f t="shared" si="171"/>
        <v>0</v>
      </c>
      <c r="AJ506" s="34">
        <f t="shared" si="179"/>
        <v>0</v>
      </c>
      <c r="AK506" s="109"/>
      <c r="AL506" s="109"/>
      <c r="AM506" s="109"/>
      <c r="AN506" s="109"/>
      <c r="AO506" s="109"/>
      <c r="AP506" s="109"/>
      <c r="AQ506" s="109"/>
      <c r="AR506" s="109"/>
      <c r="AS506" s="109"/>
      <c r="AT506" s="109"/>
      <c r="AU506" s="109"/>
      <c r="AV506" s="109"/>
      <c r="AW506" s="109"/>
      <c r="AX506" s="109"/>
      <c r="AY506" s="109"/>
      <c r="AZ506" s="109"/>
      <c r="BA506" s="109"/>
      <c r="BB506" s="109"/>
      <c r="BC506" s="109"/>
      <c r="BD506" s="109"/>
      <c r="BE506" s="109"/>
      <c r="BF506" s="109"/>
      <c r="BG506" s="109"/>
      <c r="BH506" s="109"/>
      <c r="BI506" s="109"/>
      <c r="BJ506" s="109"/>
      <c r="BK506" s="109"/>
      <c r="BL506" s="109"/>
      <c r="BM506" s="109"/>
      <c r="BN506" s="109"/>
    </row>
    <row r="507" spans="1:66" s="110" customFormat="1" hidden="1" outlineLevel="1" x14ac:dyDescent="0.25">
      <c r="A507" s="25">
        <v>34</v>
      </c>
      <c r="B507" s="26"/>
      <c r="C507" s="112"/>
      <c r="D507" s="313"/>
      <c r="E507" s="65"/>
      <c r="F507" s="79"/>
      <c r="G507" s="52"/>
      <c r="H507" s="114"/>
      <c r="I507" s="6"/>
      <c r="J507" s="623"/>
      <c r="K507" s="287"/>
      <c r="L507" s="289"/>
      <c r="M507" s="303"/>
      <c r="N507" s="106"/>
      <c r="O507" s="191"/>
      <c r="P507" s="56"/>
      <c r="Q507" s="192"/>
      <c r="R507" s="287"/>
      <c r="S507" s="287"/>
      <c r="T507" s="287"/>
      <c r="U507" s="275">
        <f t="shared" si="172"/>
        <v>0</v>
      </c>
      <c r="V507" s="287"/>
      <c r="W507" s="31"/>
      <c r="X507" s="31"/>
      <c r="Y507" s="275">
        <f t="shared" si="180"/>
        <v>0</v>
      </c>
      <c r="Z507" s="31"/>
      <c r="AA507" s="287"/>
      <c r="AB507" s="31"/>
      <c r="AC507" s="32">
        <f t="shared" si="181"/>
        <v>0</v>
      </c>
      <c r="AD507" s="31"/>
      <c r="AE507" s="31"/>
      <c r="AF507" s="31"/>
      <c r="AG507" s="32">
        <f t="shared" si="182"/>
        <v>0</v>
      </c>
      <c r="AH507" s="75">
        <f t="shared" si="183"/>
        <v>0</v>
      </c>
      <c r="AI507" s="33">
        <f t="shared" si="171"/>
        <v>0</v>
      </c>
      <c r="AJ507" s="34">
        <f t="shared" si="179"/>
        <v>0</v>
      </c>
      <c r="AK507" s="109"/>
      <c r="AL507" s="109"/>
      <c r="AM507" s="109"/>
      <c r="AN507" s="109"/>
      <c r="AO507" s="109"/>
      <c r="AP507" s="109"/>
      <c r="AQ507" s="109"/>
      <c r="AR507" s="109"/>
      <c r="AS507" s="109"/>
      <c r="AT507" s="109"/>
      <c r="AU507" s="109"/>
      <c r="AV507" s="109"/>
      <c r="AW507" s="109"/>
      <c r="AX507" s="109"/>
      <c r="AY507" s="109"/>
      <c r="AZ507" s="109"/>
      <c r="BA507" s="109"/>
      <c r="BB507" s="109"/>
      <c r="BC507" s="109"/>
      <c r="BD507" s="109"/>
      <c r="BE507" s="109"/>
      <c r="BF507" s="109"/>
      <c r="BG507" s="109"/>
      <c r="BH507" s="109"/>
      <c r="BI507" s="109"/>
      <c r="BJ507" s="109"/>
      <c r="BK507" s="109"/>
      <c r="BL507" s="109"/>
      <c r="BM507" s="109"/>
      <c r="BN507" s="109"/>
    </row>
    <row r="508" spans="1:66" s="110" customFormat="1" hidden="1" outlineLevel="1" x14ac:dyDescent="0.25">
      <c r="A508" s="25">
        <v>35</v>
      </c>
      <c r="B508" s="26"/>
      <c r="C508" s="112"/>
      <c r="D508" s="313"/>
      <c r="E508" s="65"/>
      <c r="F508" s="79"/>
      <c r="G508" s="52"/>
      <c r="H508" s="114"/>
      <c r="I508" s="6"/>
      <c r="J508" s="623"/>
      <c r="K508" s="287"/>
      <c r="L508" s="289"/>
      <c r="M508" s="303"/>
      <c r="N508" s="106"/>
      <c r="O508" s="191"/>
      <c r="P508" s="56"/>
      <c r="Q508" s="192"/>
      <c r="R508" s="287"/>
      <c r="S508" s="287"/>
      <c r="T508" s="287"/>
      <c r="U508" s="275">
        <f t="shared" si="172"/>
        <v>0</v>
      </c>
      <c r="V508" s="287"/>
      <c r="W508" s="31"/>
      <c r="X508" s="31"/>
      <c r="Y508" s="275">
        <f t="shared" si="180"/>
        <v>0</v>
      </c>
      <c r="Z508" s="31"/>
      <c r="AA508" s="287"/>
      <c r="AB508" s="31"/>
      <c r="AC508" s="32">
        <f t="shared" si="181"/>
        <v>0</v>
      </c>
      <c r="AD508" s="31"/>
      <c r="AE508" s="31"/>
      <c r="AF508" s="31"/>
      <c r="AG508" s="32">
        <f t="shared" si="182"/>
        <v>0</v>
      </c>
      <c r="AH508" s="75">
        <f t="shared" si="183"/>
        <v>0</v>
      </c>
      <c r="AI508" s="33">
        <f t="shared" si="171"/>
        <v>0</v>
      </c>
      <c r="AJ508" s="34">
        <f t="shared" si="179"/>
        <v>0</v>
      </c>
      <c r="AK508" s="109"/>
      <c r="AL508" s="109"/>
      <c r="AM508" s="109"/>
      <c r="AN508" s="109"/>
      <c r="AO508" s="109"/>
      <c r="AP508" s="109"/>
      <c r="AQ508" s="109"/>
      <c r="AR508" s="109"/>
      <c r="AS508" s="109"/>
      <c r="AT508" s="109"/>
      <c r="AU508" s="109"/>
      <c r="AV508" s="109"/>
      <c r="AW508" s="109"/>
      <c r="AX508" s="109"/>
      <c r="AY508" s="109"/>
      <c r="AZ508" s="109"/>
      <c r="BA508" s="109"/>
      <c r="BB508" s="109"/>
      <c r="BC508" s="109"/>
      <c r="BD508" s="109"/>
      <c r="BE508" s="109"/>
      <c r="BF508" s="109"/>
      <c r="BG508" s="109"/>
      <c r="BH508" s="109"/>
      <c r="BI508" s="109"/>
      <c r="BJ508" s="109"/>
      <c r="BK508" s="109"/>
      <c r="BL508" s="109"/>
      <c r="BM508" s="109"/>
      <c r="BN508" s="109"/>
    </row>
    <row r="509" spans="1:66" s="110" customFormat="1" hidden="1" outlineLevel="1" x14ac:dyDescent="0.25">
      <c r="A509" s="25">
        <v>36</v>
      </c>
      <c r="B509" s="26"/>
      <c r="C509" s="112"/>
      <c r="D509" s="313"/>
      <c r="E509" s="65"/>
      <c r="F509" s="79"/>
      <c r="G509" s="52"/>
      <c r="H509" s="114"/>
      <c r="I509" s="6"/>
      <c r="J509" s="623"/>
      <c r="K509" s="287"/>
      <c r="L509" s="289"/>
      <c r="M509" s="303"/>
      <c r="N509" s="106"/>
      <c r="O509" s="191"/>
      <c r="P509" s="56"/>
      <c r="Q509" s="192"/>
      <c r="R509" s="287"/>
      <c r="S509" s="287"/>
      <c r="T509" s="287"/>
      <c r="U509" s="275">
        <f t="shared" si="172"/>
        <v>0</v>
      </c>
      <c r="V509" s="287"/>
      <c r="W509" s="31"/>
      <c r="X509" s="31"/>
      <c r="Y509" s="275">
        <f t="shared" si="180"/>
        <v>0</v>
      </c>
      <c r="Z509" s="31"/>
      <c r="AA509" s="287"/>
      <c r="AB509" s="31"/>
      <c r="AC509" s="32">
        <f t="shared" si="181"/>
        <v>0</v>
      </c>
      <c r="AD509" s="31"/>
      <c r="AE509" s="31"/>
      <c r="AF509" s="31"/>
      <c r="AG509" s="32">
        <f t="shared" si="182"/>
        <v>0</v>
      </c>
      <c r="AH509" s="75">
        <f t="shared" si="183"/>
        <v>0</v>
      </c>
      <c r="AI509" s="33">
        <f t="shared" si="171"/>
        <v>0</v>
      </c>
      <c r="AJ509" s="34">
        <f t="shared" si="179"/>
        <v>0</v>
      </c>
      <c r="AK509" s="109"/>
      <c r="AL509" s="109"/>
      <c r="AM509" s="109"/>
      <c r="AN509" s="109"/>
      <c r="AO509" s="109"/>
      <c r="AP509" s="109"/>
      <c r="AQ509" s="109"/>
      <c r="AR509" s="109"/>
      <c r="AS509" s="109"/>
      <c r="AT509" s="109"/>
      <c r="AU509" s="109"/>
      <c r="AV509" s="109"/>
      <c r="AW509" s="109"/>
      <c r="AX509" s="109"/>
      <c r="AY509" s="109"/>
      <c r="AZ509" s="109"/>
      <c r="BA509" s="109"/>
      <c r="BB509" s="109"/>
      <c r="BC509" s="109"/>
      <c r="BD509" s="109"/>
      <c r="BE509" s="109"/>
      <c r="BF509" s="109"/>
      <c r="BG509" s="109"/>
      <c r="BH509" s="109"/>
      <c r="BI509" s="109"/>
      <c r="BJ509" s="109"/>
      <c r="BK509" s="109"/>
      <c r="BL509" s="109"/>
      <c r="BM509" s="109"/>
      <c r="BN509" s="109"/>
    </row>
    <row r="510" spans="1:66" s="110" customFormat="1" hidden="1" outlineLevel="1" x14ac:dyDescent="0.25">
      <c r="A510" s="25">
        <v>37</v>
      </c>
      <c r="B510" s="26"/>
      <c r="C510" s="112"/>
      <c r="D510" s="313"/>
      <c r="E510" s="65"/>
      <c r="F510" s="79"/>
      <c r="G510" s="52"/>
      <c r="H510" s="114"/>
      <c r="I510" s="6"/>
      <c r="J510" s="623"/>
      <c r="K510" s="287"/>
      <c r="L510" s="289"/>
      <c r="M510" s="303"/>
      <c r="N510" s="106"/>
      <c r="O510" s="191"/>
      <c r="P510" s="56"/>
      <c r="Q510" s="192"/>
      <c r="R510" s="287"/>
      <c r="S510" s="287"/>
      <c r="T510" s="287"/>
      <c r="U510" s="275">
        <f t="shared" si="172"/>
        <v>0</v>
      </c>
      <c r="V510" s="287"/>
      <c r="W510" s="31"/>
      <c r="X510" s="31"/>
      <c r="Y510" s="275">
        <f t="shared" si="180"/>
        <v>0</v>
      </c>
      <c r="Z510" s="31"/>
      <c r="AA510" s="287"/>
      <c r="AB510" s="31"/>
      <c r="AC510" s="32">
        <f t="shared" si="181"/>
        <v>0</v>
      </c>
      <c r="AD510" s="31"/>
      <c r="AE510" s="31"/>
      <c r="AF510" s="31"/>
      <c r="AG510" s="32">
        <f t="shared" si="182"/>
        <v>0</v>
      </c>
      <c r="AH510" s="75">
        <f t="shared" si="183"/>
        <v>0</v>
      </c>
      <c r="AI510" s="33">
        <f t="shared" si="171"/>
        <v>0</v>
      </c>
      <c r="AJ510" s="34">
        <f t="shared" si="179"/>
        <v>0</v>
      </c>
      <c r="AK510" s="109"/>
      <c r="AL510" s="109"/>
      <c r="AM510" s="109"/>
      <c r="AN510" s="109"/>
      <c r="AO510" s="109"/>
      <c r="AP510" s="109"/>
      <c r="AQ510" s="109"/>
      <c r="AR510" s="109"/>
      <c r="AS510" s="109"/>
      <c r="AT510" s="109"/>
      <c r="AU510" s="109"/>
      <c r="AV510" s="109"/>
      <c r="AW510" s="109"/>
      <c r="AX510" s="109"/>
      <c r="AY510" s="109"/>
      <c r="AZ510" s="109"/>
      <c r="BA510" s="109"/>
      <c r="BB510" s="109"/>
      <c r="BC510" s="109"/>
      <c r="BD510" s="109"/>
      <c r="BE510" s="109"/>
      <c r="BF510" s="109"/>
      <c r="BG510" s="109"/>
      <c r="BH510" s="109"/>
      <c r="BI510" s="109"/>
      <c r="BJ510" s="109"/>
      <c r="BK510" s="109"/>
      <c r="BL510" s="109"/>
      <c r="BM510" s="109"/>
      <c r="BN510" s="109"/>
    </row>
    <row r="511" spans="1:66" s="110" customFormat="1" hidden="1" outlineLevel="1" x14ac:dyDescent="0.25">
      <c r="A511" s="25">
        <v>38</v>
      </c>
      <c r="B511" s="26"/>
      <c r="C511" s="112"/>
      <c r="D511" s="313"/>
      <c r="E511" s="65"/>
      <c r="F511" s="79"/>
      <c r="G511" s="52"/>
      <c r="H511" s="114"/>
      <c r="I511" s="6"/>
      <c r="J511" s="623"/>
      <c r="K511" s="287"/>
      <c r="L511" s="289"/>
      <c r="M511" s="303"/>
      <c r="N511" s="106"/>
      <c r="O511" s="191"/>
      <c r="P511" s="56"/>
      <c r="Q511" s="192"/>
      <c r="R511" s="287"/>
      <c r="S511" s="287"/>
      <c r="T511" s="287"/>
      <c r="U511" s="275">
        <f t="shared" si="172"/>
        <v>0</v>
      </c>
      <c r="V511" s="287"/>
      <c r="W511" s="31"/>
      <c r="X511" s="31"/>
      <c r="Y511" s="275">
        <f t="shared" si="180"/>
        <v>0</v>
      </c>
      <c r="Z511" s="31"/>
      <c r="AA511" s="287"/>
      <c r="AB511" s="31"/>
      <c r="AC511" s="32">
        <f t="shared" si="181"/>
        <v>0</v>
      </c>
      <c r="AD511" s="31"/>
      <c r="AE511" s="31"/>
      <c r="AF511" s="31"/>
      <c r="AG511" s="32">
        <f t="shared" si="182"/>
        <v>0</v>
      </c>
      <c r="AH511" s="75">
        <f t="shared" si="183"/>
        <v>0</v>
      </c>
      <c r="AI511" s="33">
        <f t="shared" si="171"/>
        <v>0</v>
      </c>
      <c r="AJ511" s="34">
        <f t="shared" si="179"/>
        <v>0</v>
      </c>
      <c r="AK511" s="109"/>
      <c r="AL511" s="109"/>
      <c r="AM511" s="10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</row>
    <row r="512" spans="1:66" s="110" customFormat="1" hidden="1" outlineLevel="1" x14ac:dyDescent="0.25">
      <c r="A512" s="25">
        <v>39</v>
      </c>
      <c r="B512" s="26"/>
      <c r="C512" s="112"/>
      <c r="D512" s="313"/>
      <c r="E512" s="65"/>
      <c r="F512" s="79"/>
      <c r="G512" s="52"/>
      <c r="H512" s="114"/>
      <c r="I512" s="6"/>
      <c r="J512" s="623"/>
      <c r="K512" s="287"/>
      <c r="L512" s="289"/>
      <c r="M512" s="303"/>
      <c r="N512" s="106"/>
      <c r="O512" s="191"/>
      <c r="P512" s="56"/>
      <c r="Q512" s="192"/>
      <c r="R512" s="287"/>
      <c r="S512" s="287"/>
      <c r="T512" s="287"/>
      <c r="U512" s="275">
        <f t="shared" si="172"/>
        <v>0</v>
      </c>
      <c r="V512" s="287"/>
      <c r="W512" s="31"/>
      <c r="X512" s="31"/>
      <c r="Y512" s="275">
        <f t="shared" si="180"/>
        <v>0</v>
      </c>
      <c r="Z512" s="31"/>
      <c r="AA512" s="287"/>
      <c r="AB512" s="31"/>
      <c r="AC512" s="32">
        <f t="shared" si="181"/>
        <v>0</v>
      </c>
      <c r="AD512" s="31"/>
      <c r="AE512" s="31"/>
      <c r="AF512" s="31"/>
      <c r="AG512" s="32">
        <f t="shared" si="182"/>
        <v>0</v>
      </c>
      <c r="AH512" s="75">
        <f t="shared" si="183"/>
        <v>0</v>
      </c>
      <c r="AI512" s="33">
        <f t="shared" si="171"/>
        <v>0</v>
      </c>
      <c r="AJ512" s="34">
        <f t="shared" si="179"/>
        <v>0</v>
      </c>
      <c r="AK512" s="109"/>
      <c r="AL512" s="109"/>
      <c r="AM512" s="109"/>
      <c r="AN512" s="109"/>
      <c r="AO512" s="109"/>
      <c r="AP512" s="109"/>
      <c r="AQ512" s="109"/>
      <c r="AR512" s="109"/>
      <c r="AS512" s="109"/>
      <c r="AT512" s="109"/>
      <c r="AU512" s="109"/>
      <c r="AV512" s="109"/>
      <c r="AW512" s="109"/>
      <c r="AX512" s="109"/>
      <c r="AY512" s="109"/>
      <c r="AZ512" s="109"/>
      <c r="BA512" s="109"/>
      <c r="BB512" s="109"/>
      <c r="BC512" s="109"/>
      <c r="BD512" s="109"/>
      <c r="BE512" s="109"/>
      <c r="BF512" s="109"/>
      <c r="BG512" s="109"/>
      <c r="BH512" s="109"/>
      <c r="BI512" s="109"/>
      <c r="BJ512" s="109"/>
      <c r="BK512" s="109"/>
      <c r="BL512" s="109"/>
      <c r="BM512" s="109"/>
      <c r="BN512" s="109"/>
    </row>
    <row r="513" spans="1:66" s="110" customFormat="1" hidden="1" outlineLevel="1" x14ac:dyDescent="0.25">
      <c r="A513" s="25">
        <v>40</v>
      </c>
      <c r="B513" s="26"/>
      <c r="C513" s="112"/>
      <c r="D513" s="313"/>
      <c r="E513" s="65"/>
      <c r="F513" s="79"/>
      <c r="G513" s="52"/>
      <c r="H513" s="114"/>
      <c r="I513" s="6"/>
      <c r="J513" s="623"/>
      <c r="K513" s="287"/>
      <c r="L513" s="289"/>
      <c r="M513" s="303"/>
      <c r="N513" s="106"/>
      <c r="O513" s="191"/>
      <c r="P513" s="56"/>
      <c r="Q513" s="192"/>
      <c r="R513" s="287"/>
      <c r="S513" s="287"/>
      <c r="T513" s="287"/>
      <c r="U513" s="275">
        <f t="shared" si="172"/>
        <v>0</v>
      </c>
      <c r="V513" s="287"/>
      <c r="W513" s="31"/>
      <c r="X513" s="31"/>
      <c r="Y513" s="275">
        <f t="shared" si="180"/>
        <v>0</v>
      </c>
      <c r="Z513" s="31"/>
      <c r="AA513" s="287"/>
      <c r="AB513" s="31"/>
      <c r="AC513" s="32">
        <f t="shared" si="181"/>
        <v>0</v>
      </c>
      <c r="AD513" s="31"/>
      <c r="AE513" s="31"/>
      <c r="AF513" s="31"/>
      <c r="AG513" s="32">
        <f t="shared" si="182"/>
        <v>0</v>
      </c>
      <c r="AH513" s="75">
        <f t="shared" si="183"/>
        <v>0</v>
      </c>
      <c r="AI513" s="33">
        <f t="shared" si="171"/>
        <v>0</v>
      </c>
      <c r="AJ513" s="34">
        <f t="shared" si="179"/>
        <v>0</v>
      </c>
      <c r="AK513" s="109"/>
      <c r="AL513" s="109"/>
      <c r="AM513" s="109"/>
      <c r="AN513" s="109"/>
      <c r="AO513" s="109"/>
      <c r="AP513" s="109"/>
      <c r="AQ513" s="109"/>
      <c r="AR513" s="109"/>
      <c r="AS513" s="109"/>
      <c r="AT513" s="109"/>
      <c r="AU513" s="109"/>
      <c r="AV513" s="109"/>
      <c r="AW513" s="109"/>
      <c r="AX513" s="109"/>
      <c r="AY513" s="109"/>
      <c r="AZ513" s="109"/>
      <c r="BA513" s="109"/>
      <c r="BB513" s="109"/>
      <c r="BC513" s="109"/>
      <c r="BD513" s="109"/>
      <c r="BE513" s="109"/>
      <c r="BF513" s="109"/>
      <c r="BG513" s="109"/>
      <c r="BH513" s="109"/>
      <c r="BI513" s="109"/>
      <c r="BJ513" s="109"/>
      <c r="BK513" s="109"/>
      <c r="BL513" s="109"/>
      <c r="BM513" s="109"/>
      <c r="BN513" s="109"/>
    </row>
    <row r="514" spans="1:66" s="110" customFormat="1" hidden="1" outlineLevel="1" x14ac:dyDescent="0.25">
      <c r="A514" s="25">
        <v>41</v>
      </c>
      <c r="B514" s="26"/>
      <c r="C514" s="112"/>
      <c r="D514" s="313"/>
      <c r="E514" s="65"/>
      <c r="F514" s="79"/>
      <c r="G514" s="52"/>
      <c r="H514" s="114"/>
      <c r="I514" s="6"/>
      <c r="J514" s="623"/>
      <c r="K514" s="287"/>
      <c r="L514" s="289"/>
      <c r="M514" s="303"/>
      <c r="N514" s="106"/>
      <c r="O514" s="191"/>
      <c r="P514" s="56"/>
      <c r="Q514" s="192"/>
      <c r="R514" s="287"/>
      <c r="S514" s="287"/>
      <c r="T514" s="287"/>
      <c r="U514" s="275">
        <f t="shared" si="172"/>
        <v>0</v>
      </c>
      <c r="V514" s="287"/>
      <c r="W514" s="31"/>
      <c r="X514" s="31"/>
      <c r="Y514" s="275">
        <f t="shared" si="180"/>
        <v>0</v>
      </c>
      <c r="Z514" s="31"/>
      <c r="AA514" s="287"/>
      <c r="AB514" s="31"/>
      <c r="AC514" s="32">
        <f t="shared" si="181"/>
        <v>0</v>
      </c>
      <c r="AD514" s="31"/>
      <c r="AE514" s="31"/>
      <c r="AF514" s="31"/>
      <c r="AG514" s="32">
        <f t="shared" si="182"/>
        <v>0</v>
      </c>
      <c r="AH514" s="75">
        <f t="shared" si="183"/>
        <v>0</v>
      </c>
      <c r="AI514" s="33">
        <f t="shared" si="171"/>
        <v>0</v>
      </c>
      <c r="AJ514" s="34">
        <f t="shared" si="179"/>
        <v>0</v>
      </c>
      <c r="AK514" s="109"/>
      <c r="AL514" s="109"/>
      <c r="AM514" s="109"/>
      <c r="AN514" s="109"/>
      <c r="AO514" s="109"/>
      <c r="AP514" s="109"/>
      <c r="AQ514" s="109"/>
      <c r="AR514" s="109"/>
      <c r="AS514" s="109"/>
      <c r="AT514" s="109"/>
      <c r="AU514" s="109"/>
      <c r="AV514" s="109"/>
      <c r="AW514" s="109"/>
      <c r="AX514" s="109"/>
      <c r="AY514" s="109"/>
      <c r="AZ514" s="109"/>
      <c r="BA514" s="109"/>
      <c r="BB514" s="109"/>
      <c r="BC514" s="109"/>
      <c r="BD514" s="109"/>
      <c r="BE514" s="109"/>
      <c r="BF514" s="109"/>
      <c r="BG514" s="109"/>
      <c r="BH514" s="109"/>
      <c r="BI514" s="109"/>
      <c r="BJ514" s="109"/>
      <c r="BK514" s="109"/>
      <c r="BL514" s="109"/>
      <c r="BM514" s="109"/>
      <c r="BN514" s="109"/>
    </row>
    <row r="515" spans="1:66" s="110" customFormat="1" hidden="1" outlineLevel="1" x14ac:dyDescent="0.25">
      <c r="A515" s="25">
        <v>42</v>
      </c>
      <c r="B515" s="26"/>
      <c r="C515" s="112"/>
      <c r="D515" s="313"/>
      <c r="E515" s="65"/>
      <c r="F515" s="79"/>
      <c r="G515" s="52"/>
      <c r="H515" s="114"/>
      <c r="I515" s="6"/>
      <c r="J515" s="623"/>
      <c r="K515" s="287"/>
      <c r="L515" s="289"/>
      <c r="M515" s="303"/>
      <c r="N515" s="106"/>
      <c r="O515" s="191"/>
      <c r="P515" s="56"/>
      <c r="Q515" s="192"/>
      <c r="R515" s="287"/>
      <c r="S515" s="287"/>
      <c r="T515" s="287"/>
      <c r="U515" s="275">
        <f t="shared" si="172"/>
        <v>0</v>
      </c>
      <c r="V515" s="287"/>
      <c r="W515" s="31"/>
      <c r="X515" s="31"/>
      <c r="Y515" s="275">
        <f t="shared" si="180"/>
        <v>0</v>
      </c>
      <c r="Z515" s="31"/>
      <c r="AA515" s="287"/>
      <c r="AB515" s="31"/>
      <c r="AC515" s="32">
        <f t="shared" si="181"/>
        <v>0</v>
      </c>
      <c r="AD515" s="31"/>
      <c r="AE515" s="31"/>
      <c r="AF515" s="31"/>
      <c r="AG515" s="32">
        <f t="shared" si="182"/>
        <v>0</v>
      </c>
      <c r="AH515" s="75">
        <f t="shared" si="183"/>
        <v>0</v>
      </c>
      <c r="AI515" s="33">
        <f t="shared" si="171"/>
        <v>0</v>
      </c>
      <c r="AJ515" s="34">
        <f t="shared" si="179"/>
        <v>0</v>
      </c>
      <c r="AK515" s="109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</row>
    <row r="516" spans="1:66" s="110" customFormat="1" hidden="1" outlineLevel="1" x14ac:dyDescent="0.25">
      <c r="A516" s="25">
        <v>43</v>
      </c>
      <c r="B516" s="26"/>
      <c r="C516" s="112"/>
      <c r="D516" s="313"/>
      <c r="E516" s="65"/>
      <c r="F516" s="79"/>
      <c r="G516" s="52"/>
      <c r="H516" s="114"/>
      <c r="I516" s="6"/>
      <c r="J516" s="623"/>
      <c r="K516" s="287"/>
      <c r="L516" s="289"/>
      <c r="M516" s="303"/>
      <c r="N516" s="106"/>
      <c r="O516" s="191"/>
      <c r="P516" s="56"/>
      <c r="Q516" s="192"/>
      <c r="R516" s="287"/>
      <c r="S516" s="287"/>
      <c r="T516" s="287"/>
      <c r="U516" s="275">
        <f t="shared" si="172"/>
        <v>0</v>
      </c>
      <c r="V516" s="287"/>
      <c r="W516" s="31"/>
      <c r="X516" s="31"/>
      <c r="Y516" s="275">
        <f t="shared" si="180"/>
        <v>0</v>
      </c>
      <c r="Z516" s="31"/>
      <c r="AA516" s="287"/>
      <c r="AB516" s="31"/>
      <c r="AC516" s="32">
        <f t="shared" si="181"/>
        <v>0</v>
      </c>
      <c r="AD516" s="31"/>
      <c r="AE516" s="31"/>
      <c r="AF516" s="31"/>
      <c r="AG516" s="32">
        <f t="shared" si="182"/>
        <v>0</v>
      </c>
      <c r="AH516" s="75">
        <f t="shared" si="183"/>
        <v>0</v>
      </c>
      <c r="AI516" s="33">
        <f t="shared" si="171"/>
        <v>0</v>
      </c>
      <c r="AJ516" s="34">
        <f t="shared" si="179"/>
        <v>0</v>
      </c>
      <c r="AK516" s="109"/>
      <c r="AL516" s="109"/>
      <c r="AM516" s="109"/>
      <c r="AN516" s="109"/>
      <c r="AO516" s="109"/>
      <c r="AP516" s="109"/>
      <c r="AQ516" s="109"/>
      <c r="AR516" s="109"/>
      <c r="AS516" s="109"/>
      <c r="AT516" s="109"/>
      <c r="AU516" s="109"/>
      <c r="AV516" s="109"/>
      <c r="AW516" s="109"/>
      <c r="AX516" s="109"/>
      <c r="AY516" s="109"/>
      <c r="AZ516" s="109"/>
      <c r="BA516" s="109"/>
      <c r="BB516" s="109"/>
      <c r="BC516" s="109"/>
      <c r="BD516" s="109"/>
      <c r="BE516" s="109"/>
      <c r="BF516" s="109"/>
      <c r="BG516" s="109"/>
      <c r="BH516" s="109"/>
      <c r="BI516" s="109"/>
      <c r="BJ516" s="109"/>
      <c r="BK516" s="109"/>
      <c r="BL516" s="109"/>
      <c r="BM516" s="109"/>
      <c r="BN516" s="109"/>
    </row>
    <row r="517" spans="1:66" s="110" customFormat="1" hidden="1" outlineLevel="1" x14ac:dyDescent="0.25">
      <c r="A517" s="25">
        <v>44</v>
      </c>
      <c r="B517" s="26"/>
      <c r="C517" s="112"/>
      <c r="D517" s="313"/>
      <c r="E517" s="65"/>
      <c r="F517" s="79"/>
      <c r="G517" s="52"/>
      <c r="H517" s="114"/>
      <c r="I517" s="6"/>
      <c r="J517" s="623"/>
      <c r="K517" s="287"/>
      <c r="L517" s="289"/>
      <c r="M517" s="303"/>
      <c r="N517" s="106"/>
      <c r="O517" s="191"/>
      <c r="P517" s="56"/>
      <c r="Q517" s="192"/>
      <c r="R517" s="287"/>
      <c r="S517" s="287"/>
      <c r="T517" s="287"/>
      <c r="U517" s="275">
        <f t="shared" si="172"/>
        <v>0</v>
      </c>
      <c r="V517" s="287"/>
      <c r="W517" s="31"/>
      <c r="X517" s="31"/>
      <c r="Y517" s="275">
        <f t="shared" si="180"/>
        <v>0</v>
      </c>
      <c r="Z517" s="31"/>
      <c r="AA517" s="287"/>
      <c r="AB517" s="31"/>
      <c r="AC517" s="32">
        <f t="shared" si="181"/>
        <v>0</v>
      </c>
      <c r="AD517" s="31"/>
      <c r="AE517" s="31"/>
      <c r="AF517" s="31"/>
      <c r="AG517" s="32">
        <f t="shared" si="182"/>
        <v>0</v>
      </c>
      <c r="AH517" s="75">
        <f t="shared" si="183"/>
        <v>0</v>
      </c>
      <c r="AI517" s="33">
        <f t="shared" si="171"/>
        <v>0</v>
      </c>
      <c r="AJ517" s="34">
        <f t="shared" si="179"/>
        <v>0</v>
      </c>
      <c r="AK517" s="109"/>
      <c r="AL517" s="109"/>
      <c r="AM517" s="109"/>
      <c r="AN517" s="109"/>
      <c r="AO517" s="109"/>
      <c r="AP517" s="109"/>
      <c r="AQ517" s="109"/>
      <c r="AR517" s="109"/>
      <c r="AS517" s="109"/>
      <c r="AT517" s="109"/>
      <c r="AU517" s="109"/>
      <c r="AV517" s="109"/>
      <c r="AW517" s="109"/>
      <c r="AX517" s="109"/>
      <c r="AY517" s="109"/>
      <c r="AZ517" s="109"/>
      <c r="BA517" s="109"/>
      <c r="BB517" s="109"/>
      <c r="BC517" s="109"/>
      <c r="BD517" s="109"/>
      <c r="BE517" s="109"/>
      <c r="BF517" s="109"/>
      <c r="BG517" s="109"/>
      <c r="BH517" s="109"/>
      <c r="BI517" s="109"/>
      <c r="BJ517" s="109"/>
      <c r="BK517" s="109"/>
      <c r="BL517" s="109"/>
      <c r="BM517" s="109"/>
      <c r="BN517" s="109"/>
    </row>
    <row r="518" spans="1:66" s="110" customFormat="1" hidden="1" outlineLevel="1" x14ac:dyDescent="0.25">
      <c r="A518" s="25">
        <v>45</v>
      </c>
      <c r="B518" s="26"/>
      <c r="C518" s="112"/>
      <c r="D518" s="313"/>
      <c r="E518" s="65"/>
      <c r="F518" s="79"/>
      <c r="G518" s="52"/>
      <c r="H518" s="114"/>
      <c r="I518" s="6"/>
      <c r="J518" s="623"/>
      <c r="K518" s="287"/>
      <c r="L518" s="289"/>
      <c r="M518" s="303"/>
      <c r="N518" s="106"/>
      <c r="O518" s="191"/>
      <c r="P518" s="56"/>
      <c r="Q518" s="192"/>
      <c r="R518" s="287"/>
      <c r="S518" s="287"/>
      <c r="T518" s="287"/>
      <c r="U518" s="275">
        <f t="shared" si="172"/>
        <v>0</v>
      </c>
      <c r="V518" s="287"/>
      <c r="W518" s="31"/>
      <c r="X518" s="31"/>
      <c r="Y518" s="275">
        <f t="shared" si="180"/>
        <v>0</v>
      </c>
      <c r="Z518" s="31"/>
      <c r="AA518" s="287"/>
      <c r="AB518" s="31"/>
      <c r="AC518" s="32">
        <f t="shared" si="181"/>
        <v>0</v>
      </c>
      <c r="AD518" s="31"/>
      <c r="AE518" s="31"/>
      <c r="AF518" s="31"/>
      <c r="AG518" s="32">
        <f t="shared" si="182"/>
        <v>0</v>
      </c>
      <c r="AH518" s="75">
        <f t="shared" si="183"/>
        <v>0</v>
      </c>
      <c r="AI518" s="33">
        <f t="shared" si="171"/>
        <v>0</v>
      </c>
      <c r="AJ518" s="34">
        <f t="shared" si="179"/>
        <v>0</v>
      </c>
      <c r="AK518" s="109"/>
      <c r="AL518" s="109"/>
      <c r="AM518" s="109"/>
      <c r="AN518" s="109"/>
      <c r="AO518" s="109"/>
      <c r="AP518" s="109"/>
      <c r="AQ518" s="109"/>
      <c r="AR518" s="109"/>
      <c r="AS518" s="109"/>
      <c r="AT518" s="109"/>
      <c r="AU518" s="109"/>
      <c r="AV518" s="109"/>
      <c r="AW518" s="109"/>
      <c r="AX518" s="109"/>
      <c r="AY518" s="109"/>
      <c r="AZ518" s="109"/>
      <c r="BA518" s="109"/>
      <c r="BB518" s="109"/>
      <c r="BC518" s="109"/>
      <c r="BD518" s="109"/>
      <c r="BE518" s="109"/>
      <c r="BF518" s="109"/>
      <c r="BG518" s="109"/>
      <c r="BH518" s="109"/>
      <c r="BI518" s="109"/>
      <c r="BJ518" s="109"/>
      <c r="BK518" s="109"/>
      <c r="BL518" s="109"/>
      <c r="BM518" s="109"/>
      <c r="BN518" s="109"/>
    </row>
    <row r="519" spans="1:66" s="110" customFormat="1" hidden="1" outlineLevel="1" x14ac:dyDescent="0.25">
      <c r="A519" s="25">
        <v>46</v>
      </c>
      <c r="B519" s="26"/>
      <c r="C519" s="112"/>
      <c r="D519" s="313"/>
      <c r="E519" s="65"/>
      <c r="F519" s="79"/>
      <c r="G519" s="52"/>
      <c r="H519" s="114"/>
      <c r="I519" s="6"/>
      <c r="J519" s="623"/>
      <c r="K519" s="287"/>
      <c r="L519" s="289"/>
      <c r="M519" s="303"/>
      <c r="N519" s="106"/>
      <c r="O519" s="191"/>
      <c r="P519" s="56"/>
      <c r="Q519" s="192"/>
      <c r="R519" s="287"/>
      <c r="S519" s="287"/>
      <c r="T519" s="287"/>
      <c r="U519" s="275">
        <f t="shared" si="172"/>
        <v>0</v>
      </c>
      <c r="V519" s="287"/>
      <c r="W519" s="31"/>
      <c r="X519" s="31"/>
      <c r="Y519" s="275">
        <f t="shared" si="180"/>
        <v>0</v>
      </c>
      <c r="Z519" s="31"/>
      <c r="AA519" s="287"/>
      <c r="AB519" s="31"/>
      <c r="AC519" s="32">
        <f t="shared" si="181"/>
        <v>0</v>
      </c>
      <c r="AD519" s="31"/>
      <c r="AE519" s="31"/>
      <c r="AF519" s="31"/>
      <c r="AG519" s="32">
        <f t="shared" si="182"/>
        <v>0</v>
      </c>
      <c r="AH519" s="75">
        <f t="shared" si="183"/>
        <v>0</v>
      </c>
      <c r="AI519" s="33">
        <f t="shared" si="171"/>
        <v>0</v>
      </c>
      <c r="AJ519" s="34">
        <f t="shared" si="179"/>
        <v>0</v>
      </c>
      <c r="AK519" s="109"/>
      <c r="AL519" s="109"/>
      <c r="AM519" s="109"/>
      <c r="AN519" s="109"/>
      <c r="AO519" s="109"/>
      <c r="AP519" s="109"/>
      <c r="AQ519" s="109"/>
      <c r="AR519" s="109"/>
      <c r="AS519" s="109"/>
      <c r="AT519" s="109"/>
      <c r="AU519" s="109"/>
      <c r="AV519" s="109"/>
      <c r="AW519" s="109"/>
      <c r="AX519" s="109"/>
      <c r="AY519" s="109"/>
      <c r="AZ519" s="109"/>
      <c r="BA519" s="109"/>
      <c r="BB519" s="109"/>
      <c r="BC519" s="109"/>
      <c r="BD519" s="109"/>
      <c r="BE519" s="109"/>
      <c r="BF519" s="109"/>
      <c r="BG519" s="109"/>
      <c r="BH519" s="109"/>
      <c r="BI519" s="109"/>
      <c r="BJ519" s="109"/>
      <c r="BK519" s="109"/>
      <c r="BL519" s="109"/>
      <c r="BM519" s="109"/>
      <c r="BN519" s="109"/>
    </row>
    <row r="520" spans="1:66" s="110" customFormat="1" hidden="1" outlineLevel="1" x14ac:dyDescent="0.25">
      <c r="A520" s="25">
        <v>47</v>
      </c>
      <c r="B520" s="26"/>
      <c r="C520" s="112"/>
      <c r="D520" s="313"/>
      <c r="E520" s="65"/>
      <c r="F520" s="79"/>
      <c r="G520" s="52"/>
      <c r="H520" s="114"/>
      <c r="I520" s="6"/>
      <c r="J520" s="623"/>
      <c r="K520" s="287"/>
      <c r="L520" s="289"/>
      <c r="M520" s="303"/>
      <c r="N520" s="106"/>
      <c r="O520" s="191"/>
      <c r="P520" s="56"/>
      <c r="Q520" s="192"/>
      <c r="R520" s="287"/>
      <c r="S520" s="287"/>
      <c r="T520" s="287"/>
      <c r="U520" s="275">
        <f t="shared" si="172"/>
        <v>0</v>
      </c>
      <c r="V520" s="287"/>
      <c r="W520" s="31"/>
      <c r="X520" s="31"/>
      <c r="Y520" s="275">
        <f t="shared" si="180"/>
        <v>0</v>
      </c>
      <c r="Z520" s="31"/>
      <c r="AA520" s="287"/>
      <c r="AB520" s="31"/>
      <c r="AC520" s="32">
        <f t="shared" si="181"/>
        <v>0</v>
      </c>
      <c r="AD520" s="31"/>
      <c r="AE520" s="31"/>
      <c r="AF520" s="31"/>
      <c r="AG520" s="32">
        <f t="shared" si="182"/>
        <v>0</v>
      </c>
      <c r="AH520" s="75">
        <f t="shared" si="183"/>
        <v>0</v>
      </c>
      <c r="AI520" s="33">
        <f t="shared" si="171"/>
        <v>0</v>
      </c>
      <c r="AJ520" s="34">
        <f t="shared" si="179"/>
        <v>0</v>
      </c>
      <c r="AK520" s="109"/>
      <c r="AL520" s="109"/>
      <c r="AM520" s="109"/>
      <c r="AN520" s="109"/>
      <c r="AO520" s="109"/>
      <c r="AP520" s="109"/>
      <c r="AQ520" s="109"/>
      <c r="AR520" s="109"/>
      <c r="AS520" s="109"/>
      <c r="AT520" s="109"/>
      <c r="AU520" s="109"/>
      <c r="AV520" s="109"/>
      <c r="AW520" s="109"/>
      <c r="AX520" s="109"/>
      <c r="AY520" s="109"/>
      <c r="AZ520" s="109"/>
      <c r="BA520" s="109"/>
      <c r="BB520" s="109"/>
      <c r="BC520" s="109"/>
      <c r="BD520" s="109"/>
      <c r="BE520" s="109"/>
      <c r="BF520" s="109"/>
      <c r="BG520" s="109"/>
      <c r="BH520" s="109"/>
      <c r="BI520" s="109"/>
      <c r="BJ520" s="109"/>
      <c r="BK520" s="109"/>
      <c r="BL520" s="109"/>
      <c r="BM520" s="109"/>
      <c r="BN520" s="109"/>
    </row>
    <row r="521" spans="1:66" s="110" customFormat="1" hidden="1" outlineLevel="1" x14ac:dyDescent="0.25">
      <c r="A521" s="25">
        <v>48</v>
      </c>
      <c r="B521" s="26"/>
      <c r="C521" s="112"/>
      <c r="D521" s="313"/>
      <c r="E521" s="65"/>
      <c r="F521" s="79"/>
      <c r="G521" s="52"/>
      <c r="H521" s="114"/>
      <c r="I521" s="6"/>
      <c r="J521" s="623"/>
      <c r="K521" s="287"/>
      <c r="L521" s="289"/>
      <c r="M521" s="303"/>
      <c r="N521" s="106"/>
      <c r="O521" s="191"/>
      <c r="P521" s="56"/>
      <c r="Q521" s="192"/>
      <c r="R521" s="287"/>
      <c r="S521" s="287"/>
      <c r="T521" s="287"/>
      <c r="U521" s="275">
        <f t="shared" si="172"/>
        <v>0</v>
      </c>
      <c r="V521" s="287"/>
      <c r="W521" s="31"/>
      <c r="X521" s="31"/>
      <c r="Y521" s="275">
        <f t="shared" si="180"/>
        <v>0</v>
      </c>
      <c r="Z521" s="31"/>
      <c r="AA521" s="287"/>
      <c r="AB521" s="31"/>
      <c r="AC521" s="32">
        <f t="shared" si="181"/>
        <v>0</v>
      </c>
      <c r="AD521" s="31"/>
      <c r="AE521" s="31"/>
      <c r="AF521" s="31"/>
      <c r="AG521" s="32">
        <f t="shared" si="182"/>
        <v>0</v>
      </c>
      <c r="AH521" s="75">
        <f t="shared" si="183"/>
        <v>0</v>
      </c>
      <c r="AI521" s="33">
        <f t="shared" si="171"/>
        <v>0</v>
      </c>
      <c r="AJ521" s="34">
        <f t="shared" si="179"/>
        <v>0</v>
      </c>
      <c r="AK521" s="109"/>
      <c r="AL521" s="109"/>
      <c r="AM521" s="109"/>
      <c r="AN521" s="109"/>
      <c r="AO521" s="109"/>
      <c r="AP521" s="109"/>
      <c r="AQ521" s="109"/>
      <c r="AR521" s="109"/>
      <c r="AS521" s="109"/>
      <c r="AT521" s="109"/>
      <c r="AU521" s="109"/>
      <c r="AV521" s="109"/>
      <c r="AW521" s="109"/>
      <c r="AX521" s="109"/>
      <c r="AY521" s="109"/>
      <c r="AZ521" s="109"/>
      <c r="BA521" s="109"/>
      <c r="BB521" s="109"/>
      <c r="BC521" s="109"/>
      <c r="BD521" s="109"/>
      <c r="BE521" s="109"/>
      <c r="BF521" s="109"/>
      <c r="BG521" s="109"/>
      <c r="BH521" s="109"/>
      <c r="BI521" s="109"/>
      <c r="BJ521" s="109"/>
      <c r="BK521" s="109"/>
      <c r="BL521" s="109"/>
      <c r="BM521" s="109"/>
      <c r="BN521" s="109"/>
    </row>
    <row r="522" spans="1:66" s="110" customFormat="1" hidden="1" outlineLevel="1" x14ac:dyDescent="0.25">
      <c r="A522" s="25">
        <v>49</v>
      </c>
      <c r="B522" s="26"/>
      <c r="C522" s="112"/>
      <c r="D522" s="313"/>
      <c r="E522" s="65"/>
      <c r="F522" s="79"/>
      <c r="G522" s="52"/>
      <c r="H522" s="114"/>
      <c r="I522" s="6"/>
      <c r="J522" s="623"/>
      <c r="K522" s="287"/>
      <c r="L522" s="289"/>
      <c r="M522" s="303"/>
      <c r="N522" s="106"/>
      <c r="O522" s="191"/>
      <c r="P522" s="56"/>
      <c r="Q522" s="192"/>
      <c r="R522" s="287"/>
      <c r="S522" s="287"/>
      <c r="T522" s="287"/>
      <c r="U522" s="275">
        <f t="shared" si="172"/>
        <v>0</v>
      </c>
      <c r="V522" s="287"/>
      <c r="W522" s="31"/>
      <c r="X522" s="31"/>
      <c r="Y522" s="275">
        <f t="shared" si="180"/>
        <v>0</v>
      </c>
      <c r="Z522" s="31"/>
      <c r="AA522" s="287"/>
      <c r="AB522" s="31"/>
      <c r="AC522" s="32">
        <f t="shared" si="181"/>
        <v>0</v>
      </c>
      <c r="AD522" s="31"/>
      <c r="AE522" s="31"/>
      <c r="AF522" s="31"/>
      <c r="AG522" s="32">
        <f t="shared" si="182"/>
        <v>0</v>
      </c>
      <c r="AH522" s="75">
        <f t="shared" si="183"/>
        <v>0</v>
      </c>
      <c r="AI522" s="33">
        <f t="shared" si="171"/>
        <v>0</v>
      </c>
      <c r="AJ522" s="34">
        <f t="shared" si="179"/>
        <v>0</v>
      </c>
      <c r="AK522" s="109"/>
      <c r="AL522" s="109"/>
      <c r="AM522" s="109"/>
      <c r="AN522" s="109"/>
      <c r="AO522" s="109"/>
      <c r="AP522" s="109"/>
      <c r="AQ522" s="109"/>
      <c r="AR522" s="109"/>
      <c r="AS522" s="109"/>
      <c r="AT522" s="109"/>
      <c r="AU522" s="109"/>
      <c r="AV522" s="109"/>
      <c r="AW522" s="109"/>
      <c r="AX522" s="109"/>
      <c r="AY522" s="109"/>
      <c r="AZ522" s="109"/>
      <c r="BA522" s="109"/>
      <c r="BB522" s="109"/>
      <c r="BC522" s="109"/>
      <c r="BD522" s="109"/>
      <c r="BE522" s="109"/>
      <c r="BF522" s="109"/>
      <c r="BG522" s="109"/>
      <c r="BH522" s="109"/>
      <c r="BI522" s="109"/>
      <c r="BJ522" s="109"/>
      <c r="BK522" s="109"/>
      <c r="BL522" s="109"/>
      <c r="BM522" s="109"/>
      <c r="BN522" s="109"/>
    </row>
    <row r="523" spans="1:66" s="110" customFormat="1" hidden="1" outlineLevel="1" x14ac:dyDescent="0.25">
      <c r="A523" s="25">
        <v>50</v>
      </c>
      <c r="B523" s="26"/>
      <c r="C523" s="112"/>
      <c r="D523" s="313"/>
      <c r="E523" s="65"/>
      <c r="F523" s="79"/>
      <c r="G523" s="52"/>
      <c r="H523" s="114"/>
      <c r="I523" s="6"/>
      <c r="J523" s="623"/>
      <c r="K523" s="287"/>
      <c r="L523" s="289"/>
      <c r="M523" s="303"/>
      <c r="N523" s="106"/>
      <c r="O523" s="191"/>
      <c r="P523" s="56"/>
      <c r="Q523" s="192"/>
      <c r="R523" s="287"/>
      <c r="S523" s="287"/>
      <c r="T523" s="287"/>
      <c r="U523" s="275">
        <f t="shared" si="172"/>
        <v>0</v>
      </c>
      <c r="V523" s="287"/>
      <c r="W523" s="31"/>
      <c r="X523" s="31"/>
      <c r="Y523" s="275">
        <f t="shared" si="180"/>
        <v>0</v>
      </c>
      <c r="Z523" s="31"/>
      <c r="AA523" s="287"/>
      <c r="AB523" s="31"/>
      <c r="AC523" s="32">
        <f t="shared" si="181"/>
        <v>0</v>
      </c>
      <c r="AD523" s="31"/>
      <c r="AE523" s="31"/>
      <c r="AF523" s="31"/>
      <c r="AG523" s="32">
        <f t="shared" si="182"/>
        <v>0</v>
      </c>
      <c r="AH523" s="75">
        <f t="shared" si="183"/>
        <v>0</v>
      </c>
      <c r="AI523" s="33">
        <f t="shared" si="171"/>
        <v>0</v>
      </c>
      <c r="AJ523" s="34">
        <f t="shared" si="179"/>
        <v>0</v>
      </c>
      <c r="AK523" s="109"/>
      <c r="AL523" s="109"/>
      <c r="AM523" s="109"/>
      <c r="AN523" s="109"/>
      <c r="AO523" s="109"/>
      <c r="AP523" s="109"/>
      <c r="AQ523" s="109"/>
      <c r="AR523" s="109"/>
      <c r="AS523" s="109"/>
      <c r="AT523" s="109"/>
      <c r="AU523" s="109"/>
      <c r="AV523" s="109"/>
      <c r="AW523" s="109"/>
      <c r="AX523" s="109"/>
      <c r="AY523" s="109"/>
      <c r="AZ523" s="109"/>
      <c r="BA523" s="109"/>
      <c r="BB523" s="109"/>
      <c r="BC523" s="109"/>
      <c r="BD523" s="109"/>
      <c r="BE523" s="109"/>
      <c r="BF523" s="109"/>
      <c r="BG523" s="109"/>
      <c r="BH523" s="109"/>
      <c r="BI523" s="109"/>
      <c r="BJ523" s="109"/>
      <c r="BK523" s="109"/>
      <c r="BL523" s="109"/>
      <c r="BM523" s="109"/>
      <c r="BN523" s="109"/>
    </row>
    <row r="524" spans="1:66" s="110" customFormat="1" hidden="1" outlineLevel="1" x14ac:dyDescent="0.25">
      <c r="A524" s="25">
        <v>51</v>
      </c>
      <c r="B524" s="26"/>
      <c r="C524" s="112"/>
      <c r="D524" s="313"/>
      <c r="E524" s="65"/>
      <c r="F524" s="79"/>
      <c r="G524" s="52"/>
      <c r="H524" s="114"/>
      <c r="I524" s="6"/>
      <c r="J524" s="623"/>
      <c r="K524" s="287"/>
      <c r="L524" s="289"/>
      <c r="M524" s="303"/>
      <c r="N524" s="106"/>
      <c r="O524" s="191"/>
      <c r="P524" s="56"/>
      <c r="Q524" s="192"/>
      <c r="R524" s="287"/>
      <c r="S524" s="287"/>
      <c r="T524" s="287"/>
      <c r="U524" s="275">
        <f t="shared" si="172"/>
        <v>0</v>
      </c>
      <c r="V524" s="287"/>
      <c r="W524" s="31"/>
      <c r="X524" s="31"/>
      <c r="Y524" s="275">
        <f t="shared" si="180"/>
        <v>0</v>
      </c>
      <c r="Z524" s="31"/>
      <c r="AA524" s="287"/>
      <c r="AB524" s="31"/>
      <c r="AC524" s="32">
        <f t="shared" si="181"/>
        <v>0</v>
      </c>
      <c r="AD524" s="31"/>
      <c r="AE524" s="31"/>
      <c r="AF524" s="31"/>
      <c r="AG524" s="32">
        <f t="shared" si="182"/>
        <v>0</v>
      </c>
      <c r="AH524" s="75">
        <f t="shared" si="183"/>
        <v>0</v>
      </c>
      <c r="AI524" s="33">
        <f t="shared" si="171"/>
        <v>0</v>
      </c>
      <c r="AJ524" s="34">
        <f t="shared" si="179"/>
        <v>0</v>
      </c>
      <c r="AK524" s="109"/>
      <c r="AL524" s="109"/>
      <c r="AM524" s="109"/>
      <c r="AN524" s="109"/>
      <c r="AO524" s="109"/>
      <c r="AP524" s="109"/>
      <c r="AQ524" s="109"/>
      <c r="AR524" s="109"/>
      <c r="AS524" s="109"/>
      <c r="AT524" s="109"/>
      <c r="AU524" s="109"/>
      <c r="AV524" s="109"/>
      <c r="AW524" s="109"/>
      <c r="AX524" s="109"/>
      <c r="AY524" s="109"/>
      <c r="AZ524" s="109"/>
      <c r="BA524" s="109"/>
      <c r="BB524" s="109"/>
      <c r="BC524" s="109"/>
      <c r="BD524" s="109"/>
      <c r="BE524" s="109"/>
      <c r="BF524" s="109"/>
      <c r="BG524" s="109"/>
      <c r="BH524" s="109"/>
      <c r="BI524" s="109"/>
      <c r="BJ524" s="109"/>
      <c r="BK524" s="109"/>
      <c r="BL524" s="109"/>
      <c r="BM524" s="109"/>
      <c r="BN524" s="109"/>
    </row>
    <row r="525" spans="1:66" s="110" customFormat="1" hidden="1" outlineLevel="1" x14ac:dyDescent="0.25">
      <c r="A525" s="25">
        <v>52</v>
      </c>
      <c r="B525" s="26"/>
      <c r="C525" s="112"/>
      <c r="D525" s="313"/>
      <c r="E525" s="65"/>
      <c r="F525" s="79"/>
      <c r="G525" s="52"/>
      <c r="H525" s="114"/>
      <c r="I525" s="6"/>
      <c r="J525" s="623"/>
      <c r="K525" s="287"/>
      <c r="L525" s="289"/>
      <c r="M525" s="303"/>
      <c r="N525" s="106"/>
      <c r="O525" s="191"/>
      <c r="P525" s="56"/>
      <c r="Q525" s="192"/>
      <c r="R525" s="287"/>
      <c r="S525" s="287"/>
      <c r="T525" s="287"/>
      <c r="U525" s="275">
        <f t="shared" si="172"/>
        <v>0</v>
      </c>
      <c r="V525" s="287"/>
      <c r="W525" s="31"/>
      <c r="X525" s="31"/>
      <c r="Y525" s="275">
        <f t="shared" si="180"/>
        <v>0</v>
      </c>
      <c r="Z525" s="31"/>
      <c r="AA525" s="287"/>
      <c r="AB525" s="31"/>
      <c r="AC525" s="32">
        <f t="shared" si="181"/>
        <v>0</v>
      </c>
      <c r="AD525" s="31"/>
      <c r="AE525" s="31"/>
      <c r="AF525" s="31"/>
      <c r="AG525" s="32">
        <f t="shared" si="182"/>
        <v>0</v>
      </c>
      <c r="AH525" s="75">
        <f t="shared" si="183"/>
        <v>0</v>
      </c>
      <c r="AI525" s="33">
        <f t="shared" si="171"/>
        <v>0</v>
      </c>
      <c r="AJ525" s="34">
        <f t="shared" si="179"/>
        <v>0</v>
      </c>
      <c r="AK525" s="109"/>
      <c r="AL525" s="109"/>
      <c r="AM525" s="109"/>
      <c r="AN525" s="109"/>
      <c r="AO525" s="109"/>
      <c r="AP525" s="109"/>
      <c r="AQ525" s="109"/>
      <c r="AR525" s="109"/>
      <c r="AS525" s="109"/>
      <c r="AT525" s="109"/>
      <c r="AU525" s="109"/>
      <c r="AV525" s="109"/>
      <c r="AW525" s="109"/>
      <c r="AX525" s="109"/>
      <c r="AY525" s="109"/>
      <c r="AZ525" s="109"/>
      <c r="BA525" s="109"/>
      <c r="BB525" s="109"/>
      <c r="BC525" s="109"/>
      <c r="BD525" s="109"/>
      <c r="BE525" s="109"/>
      <c r="BF525" s="109"/>
      <c r="BG525" s="109"/>
      <c r="BH525" s="109"/>
      <c r="BI525" s="109"/>
      <c r="BJ525" s="109"/>
      <c r="BK525" s="109"/>
      <c r="BL525" s="109"/>
      <c r="BM525" s="109"/>
      <c r="BN525" s="109"/>
    </row>
    <row r="526" spans="1:66" s="110" customFormat="1" hidden="1" outlineLevel="1" x14ac:dyDescent="0.25">
      <c r="A526" s="25">
        <v>53</v>
      </c>
      <c r="B526" s="26"/>
      <c r="C526" s="112"/>
      <c r="D526" s="313"/>
      <c r="E526" s="65"/>
      <c r="F526" s="79"/>
      <c r="G526" s="52"/>
      <c r="H526" s="114"/>
      <c r="I526" s="6"/>
      <c r="J526" s="623"/>
      <c r="K526" s="287"/>
      <c r="L526" s="289"/>
      <c r="M526" s="303"/>
      <c r="N526" s="106"/>
      <c r="O526" s="191"/>
      <c r="P526" s="56"/>
      <c r="Q526" s="192"/>
      <c r="R526" s="287"/>
      <c r="S526" s="287"/>
      <c r="T526" s="287"/>
      <c r="U526" s="275">
        <f t="shared" si="172"/>
        <v>0</v>
      </c>
      <c r="V526" s="287"/>
      <c r="W526" s="31"/>
      <c r="X526" s="31"/>
      <c r="Y526" s="275">
        <f t="shared" si="180"/>
        <v>0</v>
      </c>
      <c r="Z526" s="31"/>
      <c r="AA526" s="287"/>
      <c r="AB526" s="31"/>
      <c r="AC526" s="32">
        <f t="shared" si="181"/>
        <v>0</v>
      </c>
      <c r="AD526" s="31"/>
      <c r="AE526" s="31"/>
      <c r="AF526" s="31"/>
      <c r="AG526" s="32">
        <f t="shared" si="182"/>
        <v>0</v>
      </c>
      <c r="AH526" s="75">
        <f t="shared" si="183"/>
        <v>0</v>
      </c>
      <c r="AI526" s="33">
        <f t="shared" si="171"/>
        <v>0</v>
      </c>
      <c r="AJ526" s="34">
        <f t="shared" si="179"/>
        <v>0</v>
      </c>
      <c r="AK526" s="109"/>
      <c r="AL526" s="109"/>
      <c r="AM526" s="109"/>
      <c r="AN526" s="109"/>
      <c r="AO526" s="109"/>
      <c r="AP526" s="109"/>
      <c r="AQ526" s="109"/>
      <c r="AR526" s="109"/>
      <c r="AS526" s="109"/>
      <c r="AT526" s="109"/>
      <c r="AU526" s="109"/>
      <c r="AV526" s="109"/>
      <c r="AW526" s="109"/>
      <c r="AX526" s="109"/>
      <c r="AY526" s="109"/>
      <c r="AZ526" s="109"/>
      <c r="BA526" s="109"/>
      <c r="BB526" s="109"/>
      <c r="BC526" s="109"/>
      <c r="BD526" s="109"/>
      <c r="BE526" s="109"/>
      <c r="BF526" s="109"/>
      <c r="BG526" s="109"/>
      <c r="BH526" s="109"/>
      <c r="BI526" s="109"/>
      <c r="BJ526" s="109"/>
      <c r="BK526" s="109"/>
      <c r="BL526" s="109"/>
      <c r="BM526" s="109"/>
      <c r="BN526" s="109"/>
    </row>
    <row r="527" spans="1:66" s="110" customFormat="1" hidden="1" outlineLevel="1" x14ac:dyDescent="0.25">
      <c r="A527" s="25">
        <v>54</v>
      </c>
      <c r="B527" s="26"/>
      <c r="C527" s="112"/>
      <c r="D527" s="313"/>
      <c r="E527" s="65"/>
      <c r="F527" s="79"/>
      <c r="G527" s="52"/>
      <c r="H527" s="114"/>
      <c r="I527" s="6"/>
      <c r="J527" s="623"/>
      <c r="K527" s="287"/>
      <c r="L527" s="289"/>
      <c r="M527" s="303"/>
      <c r="N527" s="106"/>
      <c r="O527" s="191"/>
      <c r="P527" s="56"/>
      <c r="Q527" s="192"/>
      <c r="R527" s="287"/>
      <c r="S527" s="287"/>
      <c r="T527" s="287"/>
      <c r="U527" s="275">
        <f t="shared" si="172"/>
        <v>0</v>
      </c>
      <c r="V527" s="287"/>
      <c r="W527" s="31"/>
      <c r="X527" s="31"/>
      <c r="Y527" s="275">
        <f t="shared" si="180"/>
        <v>0</v>
      </c>
      <c r="Z527" s="31"/>
      <c r="AA527" s="287"/>
      <c r="AB527" s="31"/>
      <c r="AC527" s="32">
        <f t="shared" si="181"/>
        <v>0</v>
      </c>
      <c r="AD527" s="31"/>
      <c r="AE527" s="31"/>
      <c r="AF527" s="31"/>
      <c r="AG527" s="32">
        <f t="shared" si="182"/>
        <v>0</v>
      </c>
      <c r="AH527" s="75">
        <f t="shared" si="183"/>
        <v>0</v>
      </c>
      <c r="AI527" s="33">
        <f t="shared" si="171"/>
        <v>0</v>
      </c>
      <c r="AJ527" s="34">
        <f t="shared" si="179"/>
        <v>0</v>
      </c>
      <c r="AK527" s="109"/>
      <c r="AL527" s="109"/>
      <c r="AM527" s="109"/>
      <c r="AN527" s="109"/>
      <c r="AO527" s="109"/>
      <c r="AP527" s="109"/>
      <c r="AQ527" s="109"/>
      <c r="AR527" s="109"/>
      <c r="AS527" s="109"/>
      <c r="AT527" s="109"/>
      <c r="AU527" s="109"/>
      <c r="AV527" s="109"/>
      <c r="AW527" s="109"/>
      <c r="AX527" s="109"/>
      <c r="AY527" s="109"/>
      <c r="AZ527" s="109"/>
      <c r="BA527" s="109"/>
      <c r="BB527" s="109"/>
      <c r="BC527" s="109"/>
      <c r="BD527" s="109"/>
      <c r="BE527" s="109"/>
      <c r="BF527" s="109"/>
      <c r="BG527" s="109"/>
      <c r="BH527" s="109"/>
      <c r="BI527" s="109"/>
      <c r="BJ527" s="109"/>
      <c r="BK527" s="109"/>
      <c r="BL527" s="109"/>
      <c r="BM527" s="109"/>
      <c r="BN527" s="109"/>
    </row>
    <row r="528" spans="1:66" s="110" customFormat="1" hidden="1" outlineLevel="1" x14ac:dyDescent="0.25">
      <c r="A528" s="25">
        <v>55</v>
      </c>
      <c r="B528" s="26"/>
      <c r="C528" s="112"/>
      <c r="D528" s="313"/>
      <c r="E528" s="65"/>
      <c r="F528" s="79"/>
      <c r="G528" s="52"/>
      <c r="H528" s="114"/>
      <c r="I528" s="6"/>
      <c r="J528" s="623"/>
      <c r="K528" s="287"/>
      <c r="L528" s="289"/>
      <c r="M528" s="303"/>
      <c r="N528" s="106"/>
      <c r="O528" s="191"/>
      <c r="P528" s="56"/>
      <c r="Q528" s="192"/>
      <c r="R528" s="287"/>
      <c r="S528" s="287"/>
      <c r="T528" s="287"/>
      <c r="U528" s="275">
        <f t="shared" si="172"/>
        <v>0</v>
      </c>
      <c r="V528" s="287"/>
      <c r="W528" s="31"/>
      <c r="X528" s="31"/>
      <c r="Y528" s="275">
        <f t="shared" si="180"/>
        <v>0</v>
      </c>
      <c r="Z528" s="31"/>
      <c r="AA528" s="287"/>
      <c r="AB528" s="31"/>
      <c r="AC528" s="32">
        <f t="shared" si="181"/>
        <v>0</v>
      </c>
      <c r="AD528" s="31"/>
      <c r="AE528" s="31"/>
      <c r="AF528" s="31"/>
      <c r="AG528" s="32">
        <f t="shared" si="182"/>
        <v>0</v>
      </c>
      <c r="AH528" s="75">
        <f t="shared" si="183"/>
        <v>0</v>
      </c>
      <c r="AI528" s="33">
        <f t="shared" si="171"/>
        <v>0</v>
      </c>
      <c r="AJ528" s="34">
        <f t="shared" si="179"/>
        <v>0</v>
      </c>
      <c r="AK528" s="109"/>
      <c r="AL528" s="109"/>
      <c r="AM528" s="109"/>
      <c r="AN528" s="109"/>
      <c r="AO528" s="109"/>
      <c r="AP528" s="109"/>
      <c r="AQ528" s="109"/>
      <c r="AR528" s="109"/>
      <c r="AS528" s="109"/>
      <c r="AT528" s="109"/>
      <c r="AU528" s="109"/>
      <c r="AV528" s="109"/>
      <c r="AW528" s="109"/>
      <c r="AX528" s="109"/>
      <c r="AY528" s="109"/>
      <c r="AZ528" s="109"/>
      <c r="BA528" s="109"/>
      <c r="BB528" s="109"/>
      <c r="BC528" s="109"/>
      <c r="BD528" s="109"/>
      <c r="BE528" s="109"/>
      <c r="BF528" s="109"/>
      <c r="BG528" s="109"/>
      <c r="BH528" s="109"/>
      <c r="BI528" s="109"/>
      <c r="BJ528" s="109"/>
      <c r="BK528" s="109"/>
      <c r="BL528" s="109"/>
      <c r="BM528" s="109"/>
      <c r="BN528" s="109"/>
    </row>
    <row r="529" spans="1:66" s="110" customFormat="1" hidden="1" outlineLevel="1" x14ac:dyDescent="0.25">
      <c r="A529" s="25">
        <v>56</v>
      </c>
      <c r="B529" s="26"/>
      <c r="C529" s="112"/>
      <c r="D529" s="313"/>
      <c r="E529" s="65"/>
      <c r="F529" s="79"/>
      <c r="G529" s="52"/>
      <c r="H529" s="114"/>
      <c r="I529" s="6"/>
      <c r="J529" s="623"/>
      <c r="K529" s="287"/>
      <c r="L529" s="289"/>
      <c r="M529" s="303"/>
      <c r="N529" s="106"/>
      <c r="O529" s="191"/>
      <c r="P529" s="56"/>
      <c r="Q529" s="192"/>
      <c r="R529" s="287"/>
      <c r="S529" s="287"/>
      <c r="T529" s="287"/>
      <c r="U529" s="275">
        <f t="shared" si="172"/>
        <v>0</v>
      </c>
      <c r="V529" s="287"/>
      <c r="W529" s="31"/>
      <c r="X529" s="31"/>
      <c r="Y529" s="275">
        <f t="shared" si="180"/>
        <v>0</v>
      </c>
      <c r="Z529" s="31"/>
      <c r="AA529" s="287"/>
      <c r="AB529" s="31"/>
      <c r="AC529" s="32">
        <f t="shared" si="181"/>
        <v>0</v>
      </c>
      <c r="AD529" s="31"/>
      <c r="AE529" s="31"/>
      <c r="AF529" s="31"/>
      <c r="AG529" s="32">
        <f t="shared" si="182"/>
        <v>0</v>
      </c>
      <c r="AH529" s="75">
        <f t="shared" si="183"/>
        <v>0</v>
      </c>
      <c r="AI529" s="33">
        <f t="shared" si="171"/>
        <v>0</v>
      </c>
      <c r="AJ529" s="34">
        <f t="shared" si="179"/>
        <v>0</v>
      </c>
      <c r="AK529" s="109"/>
      <c r="AL529" s="109"/>
      <c r="AM529" s="109"/>
      <c r="AN529" s="109"/>
      <c r="AO529" s="109"/>
      <c r="AP529" s="109"/>
      <c r="AQ529" s="109"/>
      <c r="AR529" s="109"/>
      <c r="AS529" s="109"/>
      <c r="AT529" s="109"/>
      <c r="AU529" s="109"/>
      <c r="AV529" s="109"/>
      <c r="AW529" s="109"/>
      <c r="AX529" s="109"/>
      <c r="AY529" s="109"/>
      <c r="AZ529" s="109"/>
      <c r="BA529" s="109"/>
      <c r="BB529" s="109"/>
      <c r="BC529" s="109"/>
      <c r="BD529" s="109"/>
      <c r="BE529" s="109"/>
      <c r="BF529" s="109"/>
      <c r="BG529" s="109"/>
      <c r="BH529" s="109"/>
      <c r="BI529" s="109"/>
      <c r="BJ529" s="109"/>
      <c r="BK529" s="109"/>
      <c r="BL529" s="109"/>
      <c r="BM529" s="109"/>
      <c r="BN529" s="109"/>
    </row>
    <row r="530" spans="1:66" s="110" customFormat="1" hidden="1" outlineLevel="1" x14ac:dyDescent="0.25">
      <c r="A530" s="25">
        <v>57</v>
      </c>
      <c r="B530" s="26"/>
      <c r="C530" s="112"/>
      <c r="D530" s="313"/>
      <c r="E530" s="65"/>
      <c r="F530" s="79"/>
      <c r="G530" s="52"/>
      <c r="H530" s="114"/>
      <c r="I530" s="6"/>
      <c r="J530" s="623"/>
      <c r="K530" s="287"/>
      <c r="L530" s="289"/>
      <c r="M530" s="303"/>
      <c r="N530" s="106"/>
      <c r="O530" s="191"/>
      <c r="P530" s="56"/>
      <c r="Q530" s="192"/>
      <c r="R530" s="287"/>
      <c r="S530" s="287"/>
      <c r="T530" s="287"/>
      <c r="U530" s="275">
        <f t="shared" si="172"/>
        <v>0</v>
      </c>
      <c r="V530" s="287"/>
      <c r="W530" s="31"/>
      <c r="X530" s="31"/>
      <c r="Y530" s="275">
        <f t="shared" si="180"/>
        <v>0</v>
      </c>
      <c r="Z530" s="31"/>
      <c r="AA530" s="287"/>
      <c r="AB530" s="31"/>
      <c r="AC530" s="32">
        <f t="shared" si="181"/>
        <v>0</v>
      </c>
      <c r="AD530" s="31"/>
      <c r="AE530" s="31"/>
      <c r="AF530" s="31"/>
      <c r="AG530" s="32">
        <f t="shared" si="182"/>
        <v>0</v>
      </c>
      <c r="AH530" s="75">
        <f t="shared" si="183"/>
        <v>0</v>
      </c>
      <c r="AI530" s="33">
        <f t="shared" si="171"/>
        <v>0</v>
      </c>
      <c r="AJ530" s="34">
        <f t="shared" si="179"/>
        <v>0</v>
      </c>
      <c r="AK530" s="109"/>
      <c r="AL530" s="109"/>
      <c r="AM530" s="109"/>
      <c r="AN530" s="109"/>
      <c r="AO530" s="109"/>
      <c r="AP530" s="109"/>
      <c r="AQ530" s="109"/>
      <c r="AR530" s="109"/>
      <c r="AS530" s="109"/>
      <c r="AT530" s="109"/>
      <c r="AU530" s="109"/>
      <c r="AV530" s="109"/>
      <c r="AW530" s="109"/>
      <c r="AX530" s="109"/>
      <c r="AY530" s="109"/>
      <c r="AZ530" s="109"/>
      <c r="BA530" s="109"/>
      <c r="BB530" s="109"/>
      <c r="BC530" s="109"/>
      <c r="BD530" s="109"/>
      <c r="BE530" s="109"/>
      <c r="BF530" s="109"/>
      <c r="BG530" s="109"/>
      <c r="BH530" s="109"/>
      <c r="BI530" s="109"/>
      <c r="BJ530" s="109"/>
      <c r="BK530" s="109"/>
      <c r="BL530" s="109"/>
      <c r="BM530" s="109"/>
      <c r="BN530" s="109"/>
    </row>
    <row r="531" spans="1:66" s="110" customFormat="1" hidden="1" outlineLevel="1" x14ac:dyDescent="0.25">
      <c r="A531" s="25">
        <v>58</v>
      </c>
      <c r="B531" s="26"/>
      <c r="C531" s="112"/>
      <c r="D531" s="313"/>
      <c r="E531" s="65"/>
      <c r="F531" s="79"/>
      <c r="G531" s="52"/>
      <c r="H531" s="114"/>
      <c r="I531" s="6"/>
      <c r="J531" s="623"/>
      <c r="K531" s="287"/>
      <c r="L531" s="289"/>
      <c r="M531" s="303"/>
      <c r="N531" s="106"/>
      <c r="O531" s="191"/>
      <c r="P531" s="56"/>
      <c r="Q531" s="192"/>
      <c r="R531" s="287"/>
      <c r="S531" s="287"/>
      <c r="T531" s="287"/>
      <c r="U531" s="275">
        <f t="shared" si="172"/>
        <v>0</v>
      </c>
      <c r="V531" s="287"/>
      <c r="W531" s="31"/>
      <c r="X531" s="31"/>
      <c r="Y531" s="275">
        <f t="shared" si="180"/>
        <v>0</v>
      </c>
      <c r="Z531" s="31"/>
      <c r="AA531" s="287"/>
      <c r="AB531" s="31"/>
      <c r="AC531" s="32">
        <f t="shared" si="181"/>
        <v>0</v>
      </c>
      <c r="AD531" s="31"/>
      <c r="AE531" s="31"/>
      <c r="AF531" s="31"/>
      <c r="AG531" s="32">
        <f t="shared" si="182"/>
        <v>0</v>
      </c>
      <c r="AH531" s="75">
        <f t="shared" si="183"/>
        <v>0</v>
      </c>
      <c r="AI531" s="33">
        <f t="shared" si="171"/>
        <v>0</v>
      </c>
      <c r="AJ531" s="34">
        <f t="shared" si="179"/>
        <v>0</v>
      </c>
      <c r="AK531" s="109"/>
      <c r="AL531" s="109"/>
      <c r="AM531" s="109"/>
      <c r="AN531" s="109"/>
      <c r="AO531" s="109"/>
      <c r="AP531" s="109"/>
      <c r="AQ531" s="109"/>
      <c r="AR531" s="109"/>
      <c r="AS531" s="109"/>
      <c r="AT531" s="109"/>
      <c r="AU531" s="109"/>
      <c r="AV531" s="109"/>
      <c r="AW531" s="109"/>
      <c r="AX531" s="109"/>
      <c r="AY531" s="109"/>
      <c r="AZ531" s="109"/>
      <c r="BA531" s="109"/>
      <c r="BB531" s="109"/>
      <c r="BC531" s="109"/>
      <c r="BD531" s="109"/>
      <c r="BE531" s="109"/>
      <c r="BF531" s="109"/>
      <c r="BG531" s="109"/>
      <c r="BH531" s="109"/>
      <c r="BI531" s="109"/>
      <c r="BJ531" s="109"/>
      <c r="BK531" s="109"/>
      <c r="BL531" s="109"/>
      <c r="BM531" s="109"/>
      <c r="BN531" s="109"/>
    </row>
    <row r="532" spans="1:66" s="110" customFormat="1" hidden="1" outlineLevel="1" x14ac:dyDescent="0.25">
      <c r="A532" s="25">
        <v>59</v>
      </c>
      <c r="B532" s="26"/>
      <c r="C532" s="112"/>
      <c r="D532" s="313"/>
      <c r="E532" s="65"/>
      <c r="F532" s="79"/>
      <c r="G532" s="52"/>
      <c r="H532" s="114"/>
      <c r="I532" s="6"/>
      <c r="J532" s="623"/>
      <c r="K532" s="287"/>
      <c r="L532" s="289"/>
      <c r="M532" s="303"/>
      <c r="N532" s="106"/>
      <c r="O532" s="191"/>
      <c r="P532" s="56"/>
      <c r="Q532" s="192"/>
      <c r="R532" s="287"/>
      <c r="S532" s="287"/>
      <c r="T532" s="287"/>
      <c r="U532" s="275">
        <f t="shared" si="172"/>
        <v>0</v>
      </c>
      <c r="V532" s="287"/>
      <c r="W532" s="31"/>
      <c r="X532" s="31"/>
      <c r="Y532" s="275">
        <f t="shared" si="180"/>
        <v>0</v>
      </c>
      <c r="Z532" s="31"/>
      <c r="AA532" s="287"/>
      <c r="AB532" s="31"/>
      <c r="AC532" s="32">
        <f t="shared" si="181"/>
        <v>0</v>
      </c>
      <c r="AD532" s="31"/>
      <c r="AE532" s="31"/>
      <c r="AF532" s="31"/>
      <c r="AG532" s="32">
        <f t="shared" si="182"/>
        <v>0</v>
      </c>
      <c r="AH532" s="75">
        <f t="shared" si="183"/>
        <v>0</v>
      </c>
      <c r="AI532" s="33">
        <f t="shared" si="171"/>
        <v>0</v>
      </c>
      <c r="AJ532" s="34">
        <f t="shared" si="179"/>
        <v>0</v>
      </c>
      <c r="AK532" s="109"/>
      <c r="AL532" s="109"/>
      <c r="AM532" s="109"/>
      <c r="AN532" s="109"/>
      <c r="AO532" s="109"/>
      <c r="AP532" s="109"/>
      <c r="AQ532" s="109"/>
      <c r="AR532" s="109"/>
      <c r="AS532" s="109"/>
      <c r="AT532" s="109"/>
      <c r="AU532" s="109"/>
      <c r="AV532" s="109"/>
      <c r="AW532" s="109"/>
      <c r="AX532" s="109"/>
      <c r="AY532" s="109"/>
      <c r="AZ532" s="109"/>
      <c r="BA532" s="109"/>
      <c r="BB532" s="109"/>
      <c r="BC532" s="109"/>
      <c r="BD532" s="109"/>
      <c r="BE532" s="109"/>
      <c r="BF532" s="109"/>
      <c r="BG532" s="109"/>
      <c r="BH532" s="109"/>
      <c r="BI532" s="109"/>
      <c r="BJ532" s="109"/>
      <c r="BK532" s="109"/>
      <c r="BL532" s="109"/>
      <c r="BM532" s="109"/>
      <c r="BN532" s="109"/>
    </row>
    <row r="533" spans="1:66" s="110" customFormat="1" hidden="1" outlineLevel="1" x14ac:dyDescent="0.25">
      <c r="A533" s="25">
        <v>60</v>
      </c>
      <c r="B533" s="26"/>
      <c r="C533" s="213"/>
      <c r="D533" s="317"/>
      <c r="E533" s="314"/>
      <c r="F533" s="79"/>
      <c r="G533" s="52"/>
      <c r="H533" s="114"/>
      <c r="I533" s="6"/>
      <c r="J533" s="623"/>
      <c r="K533" s="312"/>
      <c r="L533" s="392"/>
      <c r="M533" s="398"/>
      <c r="N533" s="318"/>
      <c r="O533" s="381"/>
      <c r="P533" s="215"/>
      <c r="Q533" s="382"/>
      <c r="R533" s="312"/>
      <c r="S533" s="312"/>
      <c r="T533" s="312"/>
      <c r="U533" s="275">
        <f t="shared" si="172"/>
        <v>0</v>
      </c>
      <c r="V533" s="312"/>
      <c r="W533" s="154"/>
      <c r="X533" s="154"/>
      <c r="Y533" s="308">
        <f t="shared" si="180"/>
        <v>0</v>
      </c>
      <c r="Z533" s="31"/>
      <c r="AA533" s="287"/>
      <c r="AB533" s="31"/>
      <c r="AC533" s="32">
        <f t="shared" si="181"/>
        <v>0</v>
      </c>
      <c r="AD533" s="31"/>
      <c r="AE533" s="31"/>
      <c r="AF533" s="31"/>
      <c r="AG533" s="32">
        <f t="shared" si="182"/>
        <v>0</v>
      </c>
      <c r="AH533" s="75">
        <f t="shared" si="183"/>
        <v>0</v>
      </c>
      <c r="AI533" s="33">
        <f t="shared" si="171"/>
        <v>0</v>
      </c>
      <c r="AJ533" s="34">
        <f t="shared" si="179"/>
        <v>0</v>
      </c>
      <c r="AK533" s="109"/>
      <c r="AL533" s="109"/>
      <c r="AM533" s="109"/>
      <c r="AN533" s="109"/>
      <c r="AO533" s="109"/>
      <c r="AP533" s="109"/>
      <c r="AQ533" s="109"/>
      <c r="AR533" s="109"/>
      <c r="AS533" s="109"/>
      <c r="AT533" s="109"/>
      <c r="AU533" s="109"/>
      <c r="AV533" s="109"/>
      <c r="AW533" s="109"/>
      <c r="AX533" s="109"/>
      <c r="AY533" s="109"/>
      <c r="AZ533" s="109"/>
      <c r="BA533" s="109"/>
      <c r="BB533" s="109"/>
      <c r="BC533" s="109"/>
      <c r="BD533" s="109"/>
      <c r="BE533" s="109"/>
      <c r="BF533" s="109"/>
      <c r="BG533" s="109"/>
      <c r="BH533" s="109"/>
      <c r="BI533" s="109"/>
      <c r="BJ533" s="109"/>
      <c r="BK533" s="109"/>
      <c r="BL533" s="109"/>
      <c r="BM533" s="109"/>
      <c r="BN533" s="109"/>
    </row>
    <row r="534" spans="1:66" s="110" customFormat="1" hidden="1" outlineLevel="1" x14ac:dyDescent="0.25">
      <c r="A534" s="209">
        <v>61</v>
      </c>
      <c r="B534" s="161"/>
      <c r="C534" s="112"/>
      <c r="D534" s="113"/>
      <c r="E534" s="119"/>
      <c r="F534" s="305"/>
      <c r="G534" s="164"/>
      <c r="H534" s="114"/>
      <c r="I534" s="6"/>
      <c r="J534" s="623"/>
      <c r="K534" s="287"/>
      <c r="L534" s="393"/>
      <c r="M534" s="303"/>
      <c r="N534" s="106"/>
      <c r="O534" s="191"/>
      <c r="P534" s="106"/>
      <c r="Q534" s="188"/>
      <c r="R534" s="287"/>
      <c r="S534" s="287"/>
      <c r="T534" s="287"/>
      <c r="U534" s="275">
        <f t="shared" si="172"/>
        <v>0</v>
      </c>
      <c r="V534" s="287"/>
      <c r="W534" s="77"/>
      <c r="X534" s="77"/>
      <c r="Y534" s="274">
        <f t="shared" si="180"/>
        <v>0</v>
      </c>
      <c r="Z534" s="31"/>
      <c r="AA534" s="287"/>
      <c r="AB534" s="31"/>
      <c r="AC534" s="32">
        <f t="shared" si="181"/>
        <v>0</v>
      </c>
      <c r="AD534" s="31"/>
      <c r="AE534" s="31"/>
      <c r="AF534" s="31"/>
      <c r="AG534" s="32">
        <f t="shared" si="182"/>
        <v>0</v>
      </c>
      <c r="AH534" s="75">
        <f t="shared" si="183"/>
        <v>0</v>
      </c>
      <c r="AI534" s="33">
        <f t="shared" si="171"/>
        <v>0</v>
      </c>
      <c r="AJ534" s="34">
        <f t="shared" si="179"/>
        <v>0</v>
      </c>
      <c r="AK534" s="109"/>
      <c r="AL534" s="109"/>
      <c r="AM534" s="109"/>
      <c r="AN534" s="109"/>
      <c r="AO534" s="109"/>
      <c r="AP534" s="109"/>
      <c r="AQ534" s="109"/>
      <c r="AR534" s="109"/>
      <c r="AS534" s="109"/>
      <c r="AT534" s="109"/>
      <c r="AU534" s="109"/>
      <c r="AV534" s="109"/>
      <c r="AW534" s="109"/>
      <c r="AX534" s="109"/>
      <c r="AY534" s="109"/>
      <c r="AZ534" s="109"/>
      <c r="BA534" s="109"/>
      <c r="BB534" s="109"/>
      <c r="BC534" s="109"/>
      <c r="BD534" s="109"/>
      <c r="BE534" s="109"/>
      <c r="BF534" s="109"/>
      <c r="BG534" s="109"/>
      <c r="BH534" s="109"/>
      <c r="BI534" s="109"/>
      <c r="BJ534" s="109"/>
      <c r="BK534" s="109"/>
      <c r="BL534" s="109"/>
      <c r="BM534" s="109"/>
      <c r="BN534" s="109"/>
    </row>
    <row r="535" spans="1:66" s="110" customFormat="1" hidden="1" outlineLevel="1" x14ac:dyDescent="0.25">
      <c r="A535" s="26"/>
      <c r="B535" s="26"/>
      <c r="C535" s="112"/>
      <c r="D535" s="113"/>
      <c r="E535" s="119"/>
      <c r="F535" s="285"/>
      <c r="G535" s="114"/>
      <c r="H535" s="315"/>
      <c r="I535" s="316"/>
      <c r="J535" s="623"/>
      <c r="K535" s="287"/>
      <c r="L535" s="393"/>
      <c r="M535" s="303"/>
      <c r="N535" s="106"/>
      <c r="O535" s="191"/>
      <c r="P535" s="106"/>
      <c r="Q535" s="188"/>
      <c r="R535" s="287"/>
      <c r="S535" s="287"/>
      <c r="T535" s="287"/>
      <c r="U535" s="275">
        <f t="shared" si="172"/>
        <v>0</v>
      </c>
      <c r="V535" s="287"/>
      <c r="W535" s="77"/>
      <c r="X535" s="77"/>
      <c r="Y535" s="274">
        <f t="shared" si="180"/>
        <v>0</v>
      </c>
      <c r="Z535" s="31"/>
      <c r="AA535" s="287"/>
      <c r="AB535" s="31"/>
      <c r="AC535" s="32">
        <f t="shared" si="181"/>
        <v>0</v>
      </c>
      <c r="AD535" s="31"/>
      <c r="AE535" s="31"/>
      <c r="AF535" s="31"/>
      <c r="AG535" s="32">
        <f t="shared" si="182"/>
        <v>0</v>
      </c>
      <c r="AH535" s="75">
        <f t="shared" ref="AH535:AH536" si="184">+U535+Y535+AC535+AG535</f>
        <v>0</v>
      </c>
      <c r="AI535" s="33">
        <f t="shared" si="171"/>
        <v>0</v>
      </c>
      <c r="AJ535" s="34">
        <f t="shared" si="179"/>
        <v>0</v>
      </c>
      <c r="AK535" s="109"/>
      <c r="AL535" s="109"/>
      <c r="AM535" s="109"/>
      <c r="AN535" s="109"/>
      <c r="AO535" s="109"/>
      <c r="AP535" s="109"/>
      <c r="AQ535" s="109"/>
      <c r="AR535" s="109"/>
      <c r="AS535" s="109"/>
      <c r="AT535" s="109"/>
      <c r="AU535" s="109"/>
      <c r="AV535" s="109"/>
      <c r="AW535" s="109"/>
      <c r="AX535" s="109"/>
      <c r="AY535" s="109"/>
      <c r="AZ535" s="109"/>
      <c r="BA535" s="109"/>
      <c r="BB535" s="109"/>
      <c r="BC535" s="109"/>
      <c r="BD535" s="109"/>
      <c r="BE535" s="109"/>
      <c r="BF535" s="109"/>
      <c r="BG535" s="109"/>
      <c r="BH535" s="109"/>
      <c r="BI535" s="109"/>
      <c r="BJ535" s="109"/>
      <c r="BK535" s="109"/>
      <c r="BL535" s="109"/>
      <c r="BM535" s="109"/>
      <c r="BN535" s="109"/>
    </row>
    <row r="536" spans="1:66" s="110" customFormat="1" hidden="1" outlineLevel="1" x14ac:dyDescent="0.25">
      <c r="A536" s="26"/>
      <c r="B536" s="26"/>
      <c r="C536" s="185"/>
      <c r="D536" s="186"/>
      <c r="E536" s="166"/>
      <c r="F536" s="152"/>
      <c r="G536" s="114"/>
      <c r="H536" s="315"/>
      <c r="I536" s="316"/>
      <c r="J536" s="623"/>
      <c r="K536" s="287"/>
      <c r="L536" s="393"/>
      <c r="M536" s="303"/>
      <c r="N536" s="106"/>
      <c r="O536" s="191"/>
      <c r="P536" s="106"/>
      <c r="Q536" s="188"/>
      <c r="R536" s="287"/>
      <c r="S536" s="287"/>
      <c r="T536" s="287"/>
      <c r="U536" s="275">
        <f t="shared" si="172"/>
        <v>0</v>
      </c>
      <c r="V536" s="287"/>
      <c r="W536" s="77"/>
      <c r="X536" s="77"/>
      <c r="Y536" s="274">
        <f t="shared" si="180"/>
        <v>0</v>
      </c>
      <c r="Z536" s="31"/>
      <c r="AA536" s="287"/>
      <c r="AB536" s="31"/>
      <c r="AC536" s="32">
        <f t="shared" si="181"/>
        <v>0</v>
      </c>
      <c r="AD536" s="31"/>
      <c r="AE536" s="31"/>
      <c r="AF536" s="31"/>
      <c r="AG536" s="32">
        <f t="shared" si="182"/>
        <v>0</v>
      </c>
      <c r="AH536" s="75">
        <f t="shared" si="184"/>
        <v>0</v>
      </c>
      <c r="AI536" s="33">
        <f t="shared" si="171"/>
        <v>0</v>
      </c>
      <c r="AJ536" s="34">
        <f t="shared" si="179"/>
        <v>0</v>
      </c>
      <c r="AK536" s="109"/>
      <c r="AL536" s="109"/>
      <c r="AM536" s="109"/>
      <c r="AN536" s="109"/>
      <c r="AO536" s="109"/>
      <c r="AP536" s="109"/>
      <c r="AQ536" s="109"/>
      <c r="AR536" s="109"/>
      <c r="AS536" s="109"/>
      <c r="AT536" s="109"/>
      <c r="AU536" s="109"/>
      <c r="AV536" s="109"/>
      <c r="AW536" s="109"/>
      <c r="AX536" s="109"/>
      <c r="AY536" s="109"/>
      <c r="AZ536" s="109"/>
      <c r="BA536" s="109"/>
      <c r="BB536" s="109"/>
      <c r="BC536" s="109"/>
      <c r="BD536" s="109"/>
      <c r="BE536" s="109"/>
      <c r="BF536" s="109"/>
      <c r="BG536" s="109"/>
      <c r="BH536" s="109"/>
      <c r="BI536" s="109"/>
      <c r="BJ536" s="109"/>
      <c r="BK536" s="109"/>
      <c r="BL536" s="109"/>
      <c r="BM536" s="109"/>
      <c r="BN536" s="109"/>
    </row>
    <row r="537" spans="1:66" s="74" customFormat="1" x14ac:dyDescent="0.25">
      <c r="A537" s="611" t="s">
        <v>59</v>
      </c>
      <c r="B537" s="612"/>
      <c r="C537" s="612"/>
      <c r="D537" s="612"/>
      <c r="E537" s="612"/>
      <c r="F537" s="612"/>
      <c r="G537" s="612"/>
      <c r="H537" s="612"/>
      <c r="I537" s="612"/>
      <c r="J537" s="470">
        <f>+J471</f>
        <v>244576000</v>
      </c>
      <c r="K537" s="473">
        <f>SUM(K472:K536)</f>
        <v>244576000</v>
      </c>
      <c r="L537" s="455"/>
      <c r="M537" s="474"/>
      <c r="N537" s="455">
        <f>SUM(N472:N503)</f>
        <v>0</v>
      </c>
      <c r="O537" s="455">
        <f>SUM(O472:O503)</f>
        <v>0</v>
      </c>
      <c r="P537" s="455">
        <f>SUM(P472:P503)</f>
        <v>0</v>
      </c>
      <c r="Q537" s="457"/>
      <c r="R537" s="455">
        <f>SUM(R472:R503)</f>
        <v>0</v>
      </c>
      <c r="S537" s="455">
        <f>SUM(S472:S503)</f>
        <v>0</v>
      </c>
      <c r="T537" s="455">
        <f>SUM(T472:T503)</f>
        <v>0</v>
      </c>
      <c r="U537" s="455">
        <f>SUM(U472:U536)</f>
        <v>0</v>
      </c>
      <c r="V537" s="455">
        <f>SUM(V472:V503)</f>
        <v>0</v>
      </c>
      <c r="W537" s="455">
        <f>SUM(W472:W503)</f>
        <v>0</v>
      </c>
      <c r="X537" s="455">
        <f>SUM(X472:X503)</f>
        <v>0</v>
      </c>
      <c r="Y537" s="455">
        <f>SUM(Y472:Y536)</f>
        <v>0</v>
      </c>
      <c r="Z537" s="455">
        <f>SUM(Z472:Z534)</f>
        <v>0</v>
      </c>
      <c r="AA537" s="455">
        <f>SUM(AA472:AA534)</f>
        <v>0</v>
      </c>
      <c r="AB537" s="455">
        <f>SUM(AB472:AB534)</f>
        <v>0</v>
      </c>
      <c r="AC537" s="455">
        <f t="shared" ref="AC537:AH537" si="185">SUM(AC472:AC536)</f>
        <v>0</v>
      </c>
      <c r="AD537" s="455">
        <f t="shared" si="185"/>
        <v>0</v>
      </c>
      <c r="AE537" s="455">
        <f t="shared" si="185"/>
        <v>0</v>
      </c>
      <c r="AF537" s="455">
        <f t="shared" si="185"/>
        <v>0</v>
      </c>
      <c r="AG537" s="455">
        <f t="shared" si="185"/>
        <v>0</v>
      </c>
      <c r="AH537" s="455">
        <f t="shared" si="185"/>
        <v>0</v>
      </c>
      <c r="AI537" s="459">
        <f>IF(ISERROR(AH537/K537),0,AH537/K537)</f>
        <v>0</v>
      </c>
      <c r="AJ537" s="459">
        <f>IF(ISERROR(AH537/$AH$784),0,AH537/$AH$784)</f>
        <v>0</v>
      </c>
      <c r="AK537" s="12"/>
      <c r="AL537" s="12"/>
      <c r="AM537" s="12"/>
      <c r="AN537" s="12"/>
      <c r="AO537" s="12"/>
      <c r="AP537" s="12"/>
      <c r="AQ537" s="12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</row>
    <row r="538" spans="1:66" x14ac:dyDescent="0.25">
      <c r="A538" s="590" t="s">
        <v>60</v>
      </c>
      <c r="B538" s="591"/>
      <c r="C538" s="591"/>
      <c r="D538" s="591"/>
      <c r="E538" s="592"/>
      <c r="F538" s="148"/>
      <c r="G538" s="17"/>
      <c r="H538" s="18"/>
      <c r="I538" s="19"/>
      <c r="J538" s="576">
        <v>63291000</v>
      </c>
      <c r="K538" s="10"/>
      <c r="L538" s="20"/>
      <c r="M538" s="21"/>
      <c r="N538" s="22"/>
      <c r="O538" s="22"/>
      <c r="P538" s="22"/>
      <c r="Q538" s="18"/>
      <c r="R538" s="23"/>
      <c r="S538" s="20"/>
      <c r="T538" s="20"/>
      <c r="U538" s="20"/>
      <c r="V538" s="20"/>
      <c r="W538" s="20"/>
      <c r="X538" s="20"/>
      <c r="Y538" s="20"/>
      <c r="Z538" s="20"/>
      <c r="AA538" s="20"/>
      <c r="AB538" s="20"/>
      <c r="AC538" s="20"/>
      <c r="AD538" s="20"/>
      <c r="AE538" s="20"/>
      <c r="AF538" s="20"/>
      <c r="AG538" s="20"/>
      <c r="AH538" s="20"/>
      <c r="AI538" s="24"/>
      <c r="AJ538" s="24"/>
    </row>
    <row r="539" spans="1:66" s="110" customFormat="1" outlineLevel="1" x14ac:dyDescent="0.25">
      <c r="A539" s="26">
        <v>1</v>
      </c>
      <c r="B539" s="1"/>
      <c r="C539" s="1"/>
      <c r="D539" s="6"/>
      <c r="E539" s="159" t="s">
        <v>342</v>
      </c>
      <c r="F539" s="152" t="s">
        <v>134</v>
      </c>
      <c r="G539" s="114" t="s">
        <v>135</v>
      </c>
      <c r="H539" s="5"/>
      <c r="I539" s="6"/>
      <c r="J539" s="623"/>
      <c r="K539" s="10"/>
      <c r="L539" s="289"/>
      <c r="M539" s="199"/>
      <c r="N539" s="9"/>
      <c r="O539" s="9"/>
      <c r="P539" s="5"/>
      <c r="Q539" s="5"/>
      <c r="R539" s="31"/>
      <c r="S539" s="31"/>
      <c r="T539" s="10">
        <v>0</v>
      </c>
      <c r="U539" s="275">
        <f t="shared" ref="U539:U548" si="186">SUM(R539:T539)</f>
        <v>0</v>
      </c>
      <c r="V539" s="32"/>
      <c r="W539" s="31"/>
      <c r="X539" s="31"/>
      <c r="Y539" s="275">
        <f t="shared" ref="Y539:Y547" si="187">SUM(V539:X539)</f>
        <v>0</v>
      </c>
      <c r="Z539" s="31"/>
      <c r="AA539" s="31"/>
      <c r="AB539" s="31"/>
      <c r="AC539" s="32">
        <f t="shared" ref="AC539:AC547" si="188">SUM(Z539:AB539)</f>
        <v>0</v>
      </c>
      <c r="AD539" s="31"/>
      <c r="AE539" s="31"/>
      <c r="AF539" s="31"/>
      <c r="AG539" s="32">
        <f t="shared" ref="AG539:AG547" si="189">SUM(AD539:AF539)</f>
        <v>0</v>
      </c>
      <c r="AH539" s="75">
        <f t="shared" ref="AH539:AH547" si="190">+U539+Y539+AC539+AG539</f>
        <v>0</v>
      </c>
      <c r="AI539" s="33">
        <f>IF(ISERROR(AH539/$J$538),0,AH539/$J$538)</f>
        <v>0</v>
      </c>
      <c r="AJ539" s="34">
        <f t="shared" ref="AJ539:AJ558" si="191">IF(ISERROR(AH539/$AH$784),"-",AH539/$AH$784)</f>
        <v>0</v>
      </c>
      <c r="AK539" s="109"/>
      <c r="AL539" s="109"/>
      <c r="AM539" s="109"/>
      <c r="AN539" s="109"/>
      <c r="AO539" s="109"/>
      <c r="AP539" s="109"/>
      <c r="AQ539" s="109"/>
      <c r="AR539" s="109"/>
      <c r="AS539" s="109"/>
      <c r="AT539" s="109"/>
      <c r="AU539" s="109"/>
      <c r="AV539" s="109"/>
      <c r="AW539" s="109"/>
      <c r="AX539" s="109"/>
      <c r="AY539" s="109"/>
      <c r="AZ539" s="109"/>
      <c r="BA539" s="109"/>
      <c r="BB539" s="109"/>
      <c r="BC539" s="109"/>
      <c r="BD539" s="109"/>
      <c r="BE539" s="109"/>
      <c r="BF539" s="109"/>
      <c r="BG539" s="109"/>
      <c r="BH539" s="109"/>
      <c r="BI539" s="109"/>
      <c r="BJ539" s="109"/>
      <c r="BK539" s="109"/>
      <c r="BL539" s="109"/>
      <c r="BM539" s="109"/>
      <c r="BN539" s="109"/>
    </row>
    <row r="540" spans="1:66" s="110" customFormat="1" outlineLevel="1" x14ac:dyDescent="0.25">
      <c r="A540" s="26">
        <v>2</v>
      </c>
      <c r="B540" s="1"/>
      <c r="C540" s="1" t="s">
        <v>353</v>
      </c>
      <c r="D540" s="6">
        <v>44252</v>
      </c>
      <c r="E540" s="159" t="s">
        <v>343</v>
      </c>
      <c r="F540" s="152" t="s">
        <v>134</v>
      </c>
      <c r="G540" s="114" t="s">
        <v>135</v>
      </c>
      <c r="H540" s="5"/>
      <c r="I540" s="6"/>
      <c r="J540" s="623"/>
      <c r="K540" s="10">
        <v>2100000</v>
      </c>
      <c r="L540" s="199" t="s">
        <v>112</v>
      </c>
      <c r="M540" s="199"/>
      <c r="N540" s="9"/>
      <c r="O540" s="9"/>
      <c r="P540" s="5"/>
      <c r="Q540" s="5"/>
      <c r="R540" s="31"/>
      <c r="S540" s="31"/>
      <c r="T540" s="10">
        <v>2100000</v>
      </c>
      <c r="U540" s="275">
        <f t="shared" si="186"/>
        <v>2100000</v>
      </c>
      <c r="V540" s="32"/>
      <c r="W540" s="31"/>
      <c r="X540" s="31"/>
      <c r="Y540" s="275">
        <f t="shared" si="187"/>
        <v>0</v>
      </c>
      <c r="Z540" s="31"/>
      <c r="AA540" s="31"/>
      <c r="AB540" s="31"/>
      <c r="AC540" s="32">
        <f t="shared" si="188"/>
        <v>0</v>
      </c>
      <c r="AD540" s="31"/>
      <c r="AE540" s="31"/>
      <c r="AF540" s="31"/>
      <c r="AG540" s="32">
        <f t="shared" si="189"/>
        <v>0</v>
      </c>
      <c r="AH540" s="75">
        <f t="shared" si="190"/>
        <v>2100000</v>
      </c>
      <c r="AI540" s="33">
        <f t="shared" ref="AI540:AI558" si="192">IF(ISERROR(AH540/$J$538),0,AH540/$J$538)</f>
        <v>3.3180072996160589E-2</v>
      </c>
      <c r="AJ540" s="34">
        <f t="shared" si="191"/>
        <v>1.8252775173666898E-3</v>
      </c>
      <c r="AK540" s="109"/>
      <c r="AL540" s="109"/>
      <c r="AM540" s="109"/>
      <c r="AN540" s="109"/>
      <c r="AO540" s="109"/>
      <c r="AP540" s="109"/>
      <c r="AQ540" s="109"/>
      <c r="AR540" s="109"/>
      <c r="AS540" s="109"/>
      <c r="AT540" s="109"/>
      <c r="AU540" s="109"/>
      <c r="AV540" s="109"/>
      <c r="AW540" s="109"/>
      <c r="AX540" s="109"/>
      <c r="AY540" s="109"/>
      <c r="AZ540" s="109"/>
      <c r="BA540" s="109"/>
      <c r="BB540" s="109"/>
      <c r="BC540" s="109"/>
      <c r="BD540" s="109"/>
      <c r="BE540" s="109"/>
      <c r="BF540" s="109"/>
      <c r="BG540" s="109"/>
      <c r="BH540" s="109"/>
      <c r="BI540" s="109"/>
      <c r="BJ540" s="109"/>
      <c r="BK540" s="109"/>
      <c r="BL540" s="109"/>
      <c r="BM540" s="109"/>
      <c r="BN540" s="109"/>
    </row>
    <row r="541" spans="1:66" s="110" customFormat="1" outlineLevel="1" x14ac:dyDescent="0.25">
      <c r="A541" s="26">
        <v>3</v>
      </c>
      <c r="B541" s="1"/>
      <c r="C541" s="1"/>
      <c r="D541" s="6"/>
      <c r="E541" s="159" t="s">
        <v>344</v>
      </c>
      <c r="F541" s="152" t="s">
        <v>134</v>
      </c>
      <c r="G541" s="114" t="s">
        <v>135</v>
      </c>
      <c r="H541" s="5"/>
      <c r="I541" s="6"/>
      <c r="J541" s="623"/>
      <c r="K541" s="10">
        <v>2100000</v>
      </c>
      <c r="L541" s="199" t="s">
        <v>112</v>
      </c>
      <c r="M541" s="199"/>
      <c r="N541" s="9"/>
      <c r="O541" s="9"/>
      <c r="P541" s="5"/>
      <c r="Q541" s="5"/>
      <c r="R541" s="31"/>
      <c r="S541" s="31"/>
      <c r="T541" s="10">
        <v>0</v>
      </c>
      <c r="U541" s="275">
        <f t="shared" si="186"/>
        <v>0</v>
      </c>
      <c r="V541" s="32"/>
      <c r="W541" s="31"/>
      <c r="X541" s="31"/>
      <c r="Y541" s="275">
        <f t="shared" si="187"/>
        <v>0</v>
      </c>
      <c r="Z541" s="31"/>
      <c r="AA541" s="31"/>
      <c r="AB541" s="31"/>
      <c r="AC541" s="32">
        <f t="shared" si="188"/>
        <v>0</v>
      </c>
      <c r="AD541" s="31"/>
      <c r="AE541" s="31"/>
      <c r="AF541" s="31"/>
      <c r="AG541" s="32">
        <f t="shared" si="189"/>
        <v>0</v>
      </c>
      <c r="AH541" s="75">
        <f t="shared" si="190"/>
        <v>0</v>
      </c>
      <c r="AI541" s="33">
        <f t="shared" si="192"/>
        <v>0</v>
      </c>
      <c r="AJ541" s="34">
        <f t="shared" si="191"/>
        <v>0</v>
      </c>
      <c r="AK541" s="109"/>
      <c r="AL541" s="109"/>
      <c r="AM541" s="109"/>
      <c r="AN541" s="109"/>
      <c r="AO541" s="109"/>
      <c r="AP541" s="109"/>
      <c r="AQ541" s="109"/>
      <c r="AR541" s="109"/>
      <c r="AS541" s="109"/>
      <c r="AT541" s="109"/>
      <c r="AU541" s="109"/>
      <c r="AV541" s="109"/>
      <c r="AW541" s="109"/>
      <c r="AX541" s="109"/>
      <c r="AY541" s="109"/>
      <c r="AZ541" s="109"/>
      <c r="BA541" s="109"/>
      <c r="BB541" s="109"/>
      <c r="BC541" s="109"/>
      <c r="BD541" s="109"/>
      <c r="BE541" s="109"/>
      <c r="BF541" s="109"/>
      <c r="BG541" s="109"/>
      <c r="BH541" s="109"/>
      <c r="BI541" s="109"/>
      <c r="BJ541" s="109"/>
      <c r="BK541" s="109"/>
      <c r="BL541" s="109"/>
      <c r="BM541" s="109"/>
      <c r="BN541" s="109"/>
    </row>
    <row r="542" spans="1:66" s="110" customFormat="1" outlineLevel="1" x14ac:dyDescent="0.25">
      <c r="A542" s="26">
        <v>4</v>
      </c>
      <c r="B542" s="1"/>
      <c r="C542" s="1" t="s">
        <v>354</v>
      </c>
      <c r="D542" s="6">
        <v>44253</v>
      </c>
      <c r="E542" s="159" t="s">
        <v>345</v>
      </c>
      <c r="F542" s="152" t="s">
        <v>134</v>
      </c>
      <c r="G542" s="114" t="s">
        <v>135</v>
      </c>
      <c r="H542" s="5"/>
      <c r="I542" s="6"/>
      <c r="J542" s="623"/>
      <c r="K542" s="10">
        <v>1890000</v>
      </c>
      <c r="L542" s="199" t="s">
        <v>112</v>
      </c>
      <c r="M542" s="199"/>
      <c r="N542" s="9"/>
      <c r="O542" s="9"/>
      <c r="P542" s="5"/>
      <c r="Q542" s="5"/>
      <c r="R542" s="31"/>
      <c r="S542" s="31"/>
      <c r="T542" s="10">
        <v>1890000</v>
      </c>
      <c r="U542" s="275">
        <f t="shared" si="186"/>
        <v>1890000</v>
      </c>
      <c r="V542" s="32"/>
      <c r="W542" s="31"/>
      <c r="X542" s="31"/>
      <c r="Y542" s="275">
        <f t="shared" si="187"/>
        <v>0</v>
      </c>
      <c r="Z542" s="31"/>
      <c r="AA542" s="31"/>
      <c r="AB542" s="31"/>
      <c r="AC542" s="32">
        <f t="shared" si="188"/>
        <v>0</v>
      </c>
      <c r="AD542" s="31"/>
      <c r="AE542" s="31"/>
      <c r="AF542" s="31"/>
      <c r="AG542" s="32">
        <f t="shared" si="189"/>
        <v>0</v>
      </c>
      <c r="AH542" s="75">
        <f t="shared" si="190"/>
        <v>1890000</v>
      </c>
      <c r="AI542" s="33">
        <f t="shared" si="192"/>
        <v>2.9862065696544534E-2</v>
      </c>
      <c r="AJ542" s="34">
        <f t="shared" si="191"/>
        <v>1.642749765630021E-3</v>
      </c>
      <c r="AK542" s="109"/>
      <c r="AL542" s="109"/>
      <c r="AM542" s="109"/>
      <c r="AN542" s="109"/>
      <c r="AO542" s="109"/>
      <c r="AP542" s="109"/>
      <c r="AQ542" s="109"/>
      <c r="AR542" s="109"/>
      <c r="AS542" s="109"/>
      <c r="AT542" s="109"/>
      <c r="AU542" s="109"/>
      <c r="AV542" s="109"/>
      <c r="AW542" s="109"/>
      <c r="AX542" s="109"/>
      <c r="AY542" s="109"/>
      <c r="AZ542" s="109"/>
      <c r="BA542" s="109"/>
      <c r="BB542" s="109"/>
      <c r="BC542" s="109"/>
      <c r="BD542" s="109"/>
      <c r="BE542" s="109"/>
      <c r="BF542" s="109"/>
      <c r="BG542" s="109"/>
      <c r="BH542" s="109"/>
      <c r="BI542" s="109"/>
      <c r="BJ542" s="109"/>
      <c r="BK542" s="109"/>
      <c r="BL542" s="109"/>
      <c r="BM542" s="109"/>
      <c r="BN542" s="109"/>
    </row>
    <row r="543" spans="1:66" s="110" customFormat="1" outlineLevel="1" x14ac:dyDescent="0.25">
      <c r="A543" s="26">
        <v>5</v>
      </c>
      <c r="B543" s="1"/>
      <c r="C543" s="1"/>
      <c r="D543" s="6"/>
      <c r="E543" s="159" t="s">
        <v>346</v>
      </c>
      <c r="F543" s="152" t="s">
        <v>134</v>
      </c>
      <c r="G543" s="114" t="s">
        <v>135</v>
      </c>
      <c r="H543" s="5"/>
      <c r="I543" s="6"/>
      <c r="J543" s="623"/>
      <c r="K543" s="10"/>
      <c r="L543" s="199" t="s">
        <v>112</v>
      </c>
      <c r="M543" s="199"/>
      <c r="N543" s="9"/>
      <c r="O543" s="9"/>
      <c r="P543" s="5"/>
      <c r="Q543" s="5"/>
      <c r="R543" s="31"/>
      <c r="S543" s="31"/>
      <c r="T543" s="10">
        <v>0</v>
      </c>
      <c r="U543" s="275">
        <f t="shared" si="186"/>
        <v>0</v>
      </c>
      <c r="V543" s="32"/>
      <c r="W543" s="31"/>
      <c r="X543" s="31"/>
      <c r="Y543" s="275">
        <f t="shared" si="187"/>
        <v>0</v>
      </c>
      <c r="Z543" s="31"/>
      <c r="AA543" s="31"/>
      <c r="AB543" s="31"/>
      <c r="AC543" s="32">
        <f t="shared" si="188"/>
        <v>0</v>
      </c>
      <c r="AD543" s="31"/>
      <c r="AE543" s="31"/>
      <c r="AF543" s="31"/>
      <c r="AG543" s="32">
        <f t="shared" si="189"/>
        <v>0</v>
      </c>
      <c r="AH543" s="75">
        <f t="shared" si="190"/>
        <v>0</v>
      </c>
      <c r="AI543" s="33">
        <f t="shared" si="192"/>
        <v>0</v>
      </c>
      <c r="AJ543" s="34">
        <f t="shared" si="191"/>
        <v>0</v>
      </c>
      <c r="AK543" s="109"/>
      <c r="AL543" s="109"/>
      <c r="AM543" s="109"/>
      <c r="AN543" s="109"/>
      <c r="AO543" s="109"/>
      <c r="AP543" s="109"/>
      <c r="AQ543" s="109"/>
      <c r="AR543" s="109"/>
      <c r="AS543" s="109"/>
      <c r="AT543" s="109"/>
      <c r="AU543" s="109"/>
      <c r="AV543" s="109"/>
      <c r="AW543" s="109"/>
      <c r="AX543" s="109"/>
      <c r="AY543" s="109"/>
      <c r="AZ543" s="109"/>
      <c r="BA543" s="109"/>
      <c r="BB543" s="109"/>
      <c r="BC543" s="109"/>
      <c r="BD543" s="109"/>
      <c r="BE543" s="109"/>
      <c r="BF543" s="109"/>
      <c r="BG543" s="109"/>
      <c r="BH543" s="109"/>
      <c r="BI543" s="109"/>
      <c r="BJ543" s="109"/>
      <c r="BK543" s="109"/>
      <c r="BL543" s="109"/>
      <c r="BM543" s="109"/>
      <c r="BN543" s="109"/>
    </row>
    <row r="544" spans="1:66" s="110" customFormat="1" outlineLevel="1" x14ac:dyDescent="0.25">
      <c r="A544" s="26">
        <v>6</v>
      </c>
      <c r="B544" s="1"/>
      <c r="C544" s="1"/>
      <c r="D544" s="6"/>
      <c r="E544" s="159" t="s">
        <v>347</v>
      </c>
      <c r="F544" s="152" t="s">
        <v>134</v>
      </c>
      <c r="G544" s="114" t="s">
        <v>135</v>
      </c>
      <c r="H544" s="5"/>
      <c r="I544" s="6"/>
      <c r="J544" s="623"/>
      <c r="K544" s="10"/>
      <c r="L544" s="199" t="s">
        <v>112</v>
      </c>
      <c r="M544" s="199"/>
      <c r="N544" s="9"/>
      <c r="O544" s="9"/>
      <c r="P544" s="5"/>
      <c r="Q544" s="5"/>
      <c r="R544" s="31"/>
      <c r="S544" s="31"/>
      <c r="T544" s="10">
        <v>0</v>
      </c>
      <c r="U544" s="275">
        <f t="shared" si="186"/>
        <v>0</v>
      </c>
      <c r="V544" s="32"/>
      <c r="W544" s="31"/>
      <c r="X544" s="31"/>
      <c r="Y544" s="275">
        <f t="shared" si="187"/>
        <v>0</v>
      </c>
      <c r="Z544" s="31"/>
      <c r="AA544" s="31"/>
      <c r="AB544" s="31"/>
      <c r="AC544" s="32">
        <f t="shared" si="188"/>
        <v>0</v>
      </c>
      <c r="AD544" s="31"/>
      <c r="AE544" s="31"/>
      <c r="AF544" s="31"/>
      <c r="AG544" s="32">
        <f t="shared" si="189"/>
        <v>0</v>
      </c>
      <c r="AH544" s="75">
        <f t="shared" si="190"/>
        <v>0</v>
      </c>
      <c r="AI544" s="33">
        <f t="shared" si="192"/>
        <v>0</v>
      </c>
      <c r="AJ544" s="34">
        <f t="shared" si="191"/>
        <v>0</v>
      </c>
      <c r="AK544" s="109"/>
      <c r="AL544" s="109"/>
      <c r="AM544" s="109"/>
      <c r="AN544" s="109"/>
      <c r="AO544" s="109"/>
      <c r="AP544" s="109"/>
      <c r="AQ544" s="109"/>
      <c r="AR544" s="109"/>
      <c r="AS544" s="109"/>
      <c r="AT544" s="109"/>
      <c r="AU544" s="109"/>
      <c r="AV544" s="109"/>
      <c r="AW544" s="109"/>
      <c r="AX544" s="109"/>
      <c r="AY544" s="109"/>
      <c r="AZ544" s="109"/>
      <c r="BA544" s="109"/>
      <c r="BB544" s="109"/>
      <c r="BC544" s="109"/>
      <c r="BD544" s="109"/>
      <c r="BE544" s="109"/>
      <c r="BF544" s="109"/>
      <c r="BG544" s="109"/>
      <c r="BH544" s="109"/>
      <c r="BI544" s="109"/>
      <c r="BJ544" s="109"/>
      <c r="BK544" s="109"/>
      <c r="BL544" s="109"/>
      <c r="BM544" s="109"/>
      <c r="BN544" s="109"/>
    </row>
    <row r="545" spans="1:66" s="110" customFormat="1" outlineLevel="1" x14ac:dyDescent="0.25">
      <c r="A545" s="26">
        <v>7</v>
      </c>
      <c r="B545" s="1"/>
      <c r="C545" s="1"/>
      <c r="D545" s="6"/>
      <c r="E545" s="159" t="s">
        <v>348</v>
      </c>
      <c r="F545" s="152" t="s">
        <v>134</v>
      </c>
      <c r="G545" s="114" t="s">
        <v>135</v>
      </c>
      <c r="H545" s="5"/>
      <c r="I545" s="6"/>
      <c r="J545" s="623"/>
      <c r="K545" s="10"/>
      <c r="L545" s="199" t="s">
        <v>112</v>
      </c>
      <c r="M545" s="199"/>
      <c r="N545" s="9"/>
      <c r="O545" s="9"/>
      <c r="P545" s="5"/>
      <c r="Q545" s="5"/>
      <c r="R545" s="31"/>
      <c r="S545" s="31"/>
      <c r="T545" s="10">
        <v>0</v>
      </c>
      <c r="U545" s="275">
        <f t="shared" si="186"/>
        <v>0</v>
      </c>
      <c r="V545" s="32"/>
      <c r="W545" s="31"/>
      <c r="X545" s="31"/>
      <c r="Y545" s="275">
        <f t="shared" si="187"/>
        <v>0</v>
      </c>
      <c r="Z545" s="31"/>
      <c r="AA545" s="31"/>
      <c r="AB545" s="31"/>
      <c r="AC545" s="32">
        <f t="shared" si="188"/>
        <v>0</v>
      </c>
      <c r="AD545" s="31"/>
      <c r="AE545" s="31"/>
      <c r="AF545" s="31"/>
      <c r="AG545" s="32">
        <f t="shared" si="189"/>
        <v>0</v>
      </c>
      <c r="AH545" s="75">
        <f t="shared" si="190"/>
        <v>0</v>
      </c>
      <c r="AI545" s="33">
        <f t="shared" si="192"/>
        <v>0</v>
      </c>
      <c r="AJ545" s="34">
        <f t="shared" si="191"/>
        <v>0</v>
      </c>
      <c r="AK545" s="109"/>
      <c r="AL545" s="109"/>
      <c r="AM545" s="109"/>
      <c r="AN545" s="109"/>
      <c r="AO545" s="109"/>
      <c r="AP545" s="109"/>
      <c r="AQ545" s="109"/>
      <c r="AR545" s="109"/>
      <c r="AS545" s="109"/>
      <c r="AT545" s="109"/>
      <c r="AU545" s="109"/>
      <c r="AV545" s="109"/>
      <c r="AW545" s="109"/>
      <c r="AX545" s="109"/>
      <c r="AY545" s="109"/>
      <c r="AZ545" s="109"/>
      <c r="BA545" s="109"/>
      <c r="BB545" s="109"/>
      <c r="BC545" s="109"/>
      <c r="BD545" s="109"/>
      <c r="BE545" s="109"/>
      <c r="BF545" s="109"/>
      <c r="BG545" s="109"/>
      <c r="BH545" s="109"/>
      <c r="BI545" s="109"/>
      <c r="BJ545" s="109"/>
      <c r="BK545" s="109"/>
      <c r="BL545" s="109"/>
      <c r="BM545" s="109"/>
      <c r="BN545" s="109"/>
    </row>
    <row r="546" spans="1:66" s="110" customFormat="1" outlineLevel="1" x14ac:dyDescent="0.25">
      <c r="A546" s="26">
        <v>8</v>
      </c>
      <c r="B546" s="1"/>
      <c r="C546" s="1"/>
      <c r="D546" s="6"/>
      <c r="E546" s="159" t="s">
        <v>349</v>
      </c>
      <c r="F546" s="152" t="s">
        <v>134</v>
      </c>
      <c r="G546" s="114" t="s">
        <v>135</v>
      </c>
      <c r="H546" s="5"/>
      <c r="I546" s="6"/>
      <c r="J546" s="623"/>
      <c r="K546" s="10">
        <v>1820000</v>
      </c>
      <c r="L546" s="199" t="s">
        <v>112</v>
      </c>
      <c r="M546" s="199"/>
      <c r="N546" s="9"/>
      <c r="O546" s="9"/>
      <c r="P546" s="5"/>
      <c r="Q546" s="5"/>
      <c r="R546" s="31"/>
      <c r="S546" s="31"/>
      <c r="T546" s="10">
        <v>0</v>
      </c>
      <c r="U546" s="275">
        <f t="shared" si="186"/>
        <v>0</v>
      </c>
      <c r="V546" s="32"/>
      <c r="W546" s="31"/>
      <c r="X546" s="31"/>
      <c r="Y546" s="275">
        <f t="shared" si="187"/>
        <v>0</v>
      </c>
      <c r="Z546" s="31"/>
      <c r="AA546" s="31"/>
      <c r="AB546" s="31"/>
      <c r="AC546" s="32">
        <f t="shared" si="188"/>
        <v>0</v>
      </c>
      <c r="AD546" s="31"/>
      <c r="AE546" s="31"/>
      <c r="AF546" s="31"/>
      <c r="AG546" s="32">
        <f t="shared" si="189"/>
        <v>0</v>
      </c>
      <c r="AH546" s="75">
        <f t="shared" si="190"/>
        <v>0</v>
      </c>
      <c r="AI546" s="33">
        <f t="shared" si="192"/>
        <v>0</v>
      </c>
      <c r="AJ546" s="34">
        <f t="shared" si="191"/>
        <v>0</v>
      </c>
      <c r="AK546" s="109"/>
      <c r="AL546" s="109"/>
      <c r="AM546" s="109"/>
      <c r="AN546" s="109"/>
      <c r="AO546" s="109"/>
      <c r="AP546" s="109"/>
      <c r="AQ546" s="109"/>
      <c r="AR546" s="109"/>
      <c r="AS546" s="109"/>
      <c r="AT546" s="109"/>
      <c r="AU546" s="109"/>
      <c r="AV546" s="109"/>
      <c r="AW546" s="109"/>
      <c r="AX546" s="109"/>
      <c r="AY546" s="109"/>
      <c r="AZ546" s="109"/>
      <c r="BA546" s="109"/>
      <c r="BB546" s="109"/>
      <c r="BC546" s="109"/>
      <c r="BD546" s="109"/>
      <c r="BE546" s="109"/>
      <c r="BF546" s="109"/>
      <c r="BG546" s="109"/>
      <c r="BH546" s="109"/>
      <c r="BI546" s="109"/>
      <c r="BJ546" s="109"/>
      <c r="BK546" s="109"/>
      <c r="BL546" s="109"/>
      <c r="BM546" s="109"/>
      <c r="BN546" s="109"/>
    </row>
    <row r="547" spans="1:66" s="110" customFormat="1" outlineLevel="1" x14ac:dyDescent="0.25">
      <c r="A547" s="26">
        <v>9</v>
      </c>
      <c r="B547" s="1"/>
      <c r="C547" s="1"/>
      <c r="D547" s="6"/>
      <c r="E547" s="159" t="s">
        <v>350</v>
      </c>
      <c r="F547" s="152" t="s">
        <v>134</v>
      </c>
      <c r="G547" s="114" t="s">
        <v>135</v>
      </c>
      <c r="H547" s="5"/>
      <c r="I547" s="6"/>
      <c r="J547" s="623"/>
      <c r="K547" s="10"/>
      <c r="L547" s="199" t="s">
        <v>112</v>
      </c>
      <c r="M547" s="199"/>
      <c r="N547" s="9"/>
      <c r="O547" s="9"/>
      <c r="P547" s="5"/>
      <c r="Q547" s="5"/>
      <c r="R547" s="31"/>
      <c r="S547" s="31"/>
      <c r="T547" s="10">
        <v>0</v>
      </c>
      <c r="U547" s="275">
        <f t="shared" si="186"/>
        <v>0</v>
      </c>
      <c r="V547" s="32"/>
      <c r="W547" s="31"/>
      <c r="X547" s="31"/>
      <c r="Y547" s="275">
        <f t="shared" si="187"/>
        <v>0</v>
      </c>
      <c r="Z547" s="31"/>
      <c r="AA547" s="31"/>
      <c r="AB547" s="31"/>
      <c r="AC547" s="32">
        <f t="shared" si="188"/>
        <v>0</v>
      </c>
      <c r="AD547" s="31"/>
      <c r="AE547" s="31"/>
      <c r="AF547" s="31"/>
      <c r="AG547" s="32">
        <f t="shared" si="189"/>
        <v>0</v>
      </c>
      <c r="AH547" s="75">
        <f t="shared" si="190"/>
        <v>0</v>
      </c>
      <c r="AI547" s="33">
        <f t="shared" si="192"/>
        <v>0</v>
      </c>
      <c r="AJ547" s="34">
        <f t="shared" si="191"/>
        <v>0</v>
      </c>
      <c r="AK547" s="109"/>
      <c r="AL547" s="109"/>
      <c r="AM547" s="109"/>
      <c r="AN547" s="109"/>
      <c r="AO547" s="109"/>
      <c r="AP547" s="109"/>
      <c r="AQ547" s="109"/>
      <c r="AR547" s="109"/>
      <c r="AS547" s="109"/>
      <c r="AT547" s="109"/>
      <c r="AU547" s="109"/>
      <c r="AV547" s="109"/>
      <c r="AW547" s="109"/>
      <c r="AX547" s="109"/>
      <c r="AY547" s="109"/>
      <c r="AZ547" s="109"/>
      <c r="BA547" s="109"/>
      <c r="BB547" s="109"/>
      <c r="BC547" s="109"/>
      <c r="BD547" s="109"/>
      <c r="BE547" s="109"/>
      <c r="BF547" s="109"/>
      <c r="BG547" s="109"/>
      <c r="BH547" s="109"/>
      <c r="BI547" s="109"/>
      <c r="BJ547" s="109"/>
      <c r="BK547" s="109"/>
      <c r="BL547" s="109"/>
      <c r="BM547" s="109"/>
      <c r="BN547" s="109"/>
    </row>
    <row r="548" spans="1:66" outlineLevel="1" x14ac:dyDescent="0.25">
      <c r="A548" s="26">
        <v>10</v>
      </c>
      <c r="B548" s="1"/>
      <c r="C548" s="1" t="s">
        <v>352</v>
      </c>
      <c r="D548" s="6">
        <v>44252</v>
      </c>
      <c r="E548" s="159" t="s">
        <v>351</v>
      </c>
      <c r="F548" s="152" t="s">
        <v>134</v>
      </c>
      <c r="G548" s="114" t="s">
        <v>135</v>
      </c>
      <c r="H548" s="5"/>
      <c r="I548" s="6"/>
      <c r="J548" s="623"/>
      <c r="K548" s="10">
        <v>1789200</v>
      </c>
      <c r="L548" s="199" t="s">
        <v>112</v>
      </c>
      <c r="M548" s="199"/>
      <c r="N548" s="9"/>
      <c r="O548" s="9"/>
      <c r="P548" s="5"/>
      <c r="Q548" s="5"/>
      <c r="R548" s="31"/>
      <c r="S548" s="31"/>
      <c r="T548" s="10">
        <v>1789200</v>
      </c>
      <c r="U548" s="275">
        <f t="shared" si="186"/>
        <v>1789200</v>
      </c>
      <c r="V548" s="32"/>
      <c r="W548" s="31"/>
      <c r="X548" s="31"/>
      <c r="Y548" s="275">
        <f t="shared" ref="Y548" si="193">SUM(V548:X548)</f>
        <v>0</v>
      </c>
      <c r="Z548" s="31"/>
      <c r="AA548" s="31"/>
      <c r="AB548" s="31"/>
      <c r="AC548" s="32">
        <f t="shared" ref="AC548" si="194">SUM(Z548:AB548)</f>
        <v>0</v>
      </c>
      <c r="AD548" s="31"/>
      <c r="AE548" s="31"/>
      <c r="AF548" s="31"/>
      <c r="AG548" s="32">
        <f t="shared" ref="AG548" si="195">SUM(AD548:AF548)</f>
        <v>0</v>
      </c>
      <c r="AH548" s="75">
        <f>+U548+Y548+AC548+AG548</f>
        <v>1789200</v>
      </c>
      <c r="AI548" s="33">
        <f t="shared" si="192"/>
        <v>2.8269422192728825E-2</v>
      </c>
      <c r="AJ548" s="34">
        <f t="shared" si="191"/>
        <v>1.5551364447964197E-3</v>
      </c>
      <c r="AK548" s="12"/>
      <c r="AL548" s="12"/>
      <c r="AM548" s="12"/>
      <c r="AN548" s="12"/>
      <c r="AO548" s="12"/>
      <c r="AP548" s="12"/>
      <c r="AQ548" s="12"/>
      <c r="AR548" s="109"/>
      <c r="AS548" s="109"/>
      <c r="AT548" s="109"/>
      <c r="AU548" s="109"/>
      <c r="AV548" s="109"/>
      <c r="AW548" s="109"/>
      <c r="AX548" s="109"/>
      <c r="AY548" s="109"/>
      <c r="AZ548" s="109"/>
      <c r="BA548" s="109"/>
      <c r="BB548" s="109"/>
      <c r="BC548" s="109"/>
      <c r="BD548" s="109"/>
      <c r="BE548" s="109"/>
      <c r="BF548" s="109"/>
      <c r="BG548" s="109"/>
      <c r="BH548" s="109"/>
      <c r="BI548" s="109"/>
      <c r="BJ548" s="109"/>
      <c r="BK548" s="109"/>
      <c r="BL548" s="109"/>
      <c r="BM548" s="109"/>
      <c r="BN548" s="109"/>
    </row>
    <row r="549" spans="1:66" s="110" customFormat="1" hidden="1" outlineLevel="1" x14ac:dyDescent="0.25">
      <c r="A549" s="26">
        <v>11</v>
      </c>
      <c r="B549" s="1"/>
      <c r="C549" s="1"/>
      <c r="D549" s="6"/>
      <c r="E549" s="159"/>
      <c r="F549" s="79"/>
      <c r="G549" s="52"/>
      <c r="H549" s="5"/>
      <c r="I549" s="6"/>
      <c r="J549" s="623"/>
      <c r="K549" s="10"/>
      <c r="L549" s="289"/>
      <c r="M549" s="199"/>
      <c r="N549" s="9"/>
      <c r="O549" s="9"/>
      <c r="P549" s="5"/>
      <c r="Q549" s="5"/>
      <c r="R549" s="31"/>
      <c r="S549" s="31"/>
      <c r="T549" s="10"/>
      <c r="U549" s="31"/>
      <c r="V549" s="32"/>
      <c r="W549" s="31"/>
      <c r="X549" s="31"/>
      <c r="Y549" s="275">
        <f t="shared" ref="Y549:Y558" si="196">SUM(V549:X549)</f>
        <v>0</v>
      </c>
      <c r="Z549" s="31"/>
      <c r="AA549" s="10"/>
      <c r="AB549" s="31"/>
      <c r="AC549" s="32">
        <f t="shared" ref="AC549:AC558" si="197">SUM(Z549:AB549)</f>
        <v>0</v>
      </c>
      <c r="AD549" s="31"/>
      <c r="AE549" s="31"/>
      <c r="AF549" s="31"/>
      <c r="AG549" s="32">
        <f t="shared" ref="AG549:AG558" si="198">SUM(AD549:AF549)</f>
        <v>0</v>
      </c>
      <c r="AH549" s="75">
        <f t="shared" ref="AH549:AH558" si="199">+U549+Y549+AC549+AG549</f>
        <v>0</v>
      </c>
      <c r="AI549" s="33">
        <f t="shared" si="192"/>
        <v>0</v>
      </c>
      <c r="AJ549" s="34">
        <f t="shared" si="191"/>
        <v>0</v>
      </c>
      <c r="AK549" s="109"/>
      <c r="AL549" s="109"/>
      <c r="AM549" s="109"/>
      <c r="AN549" s="109"/>
      <c r="AO549" s="109"/>
      <c r="AP549" s="109"/>
      <c r="AQ549" s="109"/>
      <c r="AR549" s="109"/>
      <c r="AS549" s="109"/>
      <c r="AT549" s="109"/>
      <c r="AU549" s="109"/>
      <c r="AV549" s="109"/>
      <c r="AW549" s="109"/>
      <c r="AX549" s="109"/>
      <c r="AY549" s="109"/>
      <c r="AZ549" s="109"/>
      <c r="BA549" s="109"/>
      <c r="BB549" s="109"/>
      <c r="BC549" s="109"/>
      <c r="BD549" s="109"/>
      <c r="BE549" s="109"/>
      <c r="BF549" s="109"/>
      <c r="BG549" s="109"/>
      <c r="BH549" s="109"/>
      <c r="BI549" s="109"/>
      <c r="BJ549" s="109"/>
      <c r="BK549" s="109"/>
      <c r="BL549" s="109"/>
      <c r="BM549" s="109"/>
      <c r="BN549" s="109"/>
    </row>
    <row r="550" spans="1:66" s="110" customFormat="1" hidden="1" outlineLevel="1" x14ac:dyDescent="0.25">
      <c r="A550" s="26">
        <v>12</v>
      </c>
      <c r="B550" s="1"/>
      <c r="C550" s="1"/>
      <c r="D550" s="6"/>
      <c r="E550" s="159"/>
      <c r="F550" s="79"/>
      <c r="G550" s="52"/>
      <c r="H550" s="5"/>
      <c r="I550" s="6"/>
      <c r="J550" s="623"/>
      <c r="K550" s="10"/>
      <c r="L550" s="289"/>
      <c r="M550" s="199"/>
      <c r="N550" s="9"/>
      <c r="O550" s="9"/>
      <c r="P550" s="5"/>
      <c r="Q550" s="5"/>
      <c r="R550" s="31"/>
      <c r="S550" s="31"/>
      <c r="T550" s="10"/>
      <c r="U550" s="31"/>
      <c r="V550" s="32"/>
      <c r="W550" s="31"/>
      <c r="X550" s="31"/>
      <c r="Y550" s="275">
        <f t="shared" si="196"/>
        <v>0</v>
      </c>
      <c r="Z550" s="31"/>
      <c r="AA550" s="10"/>
      <c r="AB550" s="31"/>
      <c r="AC550" s="32">
        <f t="shared" si="197"/>
        <v>0</v>
      </c>
      <c r="AD550" s="31"/>
      <c r="AE550" s="31"/>
      <c r="AF550" s="31"/>
      <c r="AG550" s="32">
        <f t="shared" si="198"/>
        <v>0</v>
      </c>
      <c r="AH550" s="75">
        <f t="shared" si="199"/>
        <v>0</v>
      </c>
      <c r="AI550" s="33">
        <f t="shared" si="192"/>
        <v>0</v>
      </c>
      <c r="AJ550" s="34">
        <f t="shared" si="191"/>
        <v>0</v>
      </c>
      <c r="AK550" s="109"/>
      <c r="AL550" s="109"/>
      <c r="AM550" s="109"/>
      <c r="AN550" s="109"/>
      <c r="AO550" s="109"/>
      <c r="AP550" s="109"/>
      <c r="AQ550" s="109"/>
      <c r="AR550" s="109"/>
      <c r="AS550" s="109"/>
      <c r="AT550" s="109"/>
      <c r="AU550" s="109"/>
      <c r="AV550" s="109"/>
      <c r="AW550" s="109"/>
      <c r="AX550" s="109"/>
      <c r="AY550" s="109"/>
      <c r="AZ550" s="109"/>
      <c r="BA550" s="109"/>
      <c r="BB550" s="109"/>
      <c r="BC550" s="109"/>
      <c r="BD550" s="109"/>
      <c r="BE550" s="109"/>
      <c r="BF550" s="109"/>
      <c r="BG550" s="109"/>
      <c r="BH550" s="109"/>
      <c r="BI550" s="109"/>
      <c r="BJ550" s="109"/>
      <c r="BK550" s="109"/>
      <c r="BL550" s="109"/>
      <c r="BM550" s="109"/>
      <c r="BN550" s="109"/>
    </row>
    <row r="551" spans="1:66" s="110" customFormat="1" hidden="1" outlineLevel="1" x14ac:dyDescent="0.25">
      <c r="A551" s="26">
        <v>13</v>
      </c>
      <c r="B551" s="1"/>
      <c r="C551" s="1"/>
      <c r="D551" s="6"/>
      <c r="E551" s="159"/>
      <c r="F551" s="79"/>
      <c r="G551" s="52"/>
      <c r="H551" s="5"/>
      <c r="I551" s="6"/>
      <c r="J551" s="623"/>
      <c r="K551" s="10"/>
      <c r="L551" s="289"/>
      <c r="M551" s="199"/>
      <c r="N551" s="9"/>
      <c r="O551" s="9"/>
      <c r="P551" s="5"/>
      <c r="Q551" s="5"/>
      <c r="R551" s="31"/>
      <c r="S551" s="31"/>
      <c r="T551" s="10"/>
      <c r="U551" s="31"/>
      <c r="V551" s="32"/>
      <c r="W551" s="31"/>
      <c r="X551" s="31"/>
      <c r="Y551" s="275">
        <f t="shared" si="196"/>
        <v>0</v>
      </c>
      <c r="Z551" s="31"/>
      <c r="AA551" s="10"/>
      <c r="AB551" s="31"/>
      <c r="AC551" s="32">
        <f t="shared" si="197"/>
        <v>0</v>
      </c>
      <c r="AD551" s="31"/>
      <c r="AE551" s="31"/>
      <c r="AF551" s="31"/>
      <c r="AG551" s="32">
        <f t="shared" si="198"/>
        <v>0</v>
      </c>
      <c r="AH551" s="75">
        <f t="shared" si="199"/>
        <v>0</v>
      </c>
      <c r="AI551" s="33">
        <f t="shared" si="192"/>
        <v>0</v>
      </c>
      <c r="AJ551" s="34">
        <f t="shared" si="191"/>
        <v>0</v>
      </c>
      <c r="AK551" s="109"/>
      <c r="AL551" s="109"/>
      <c r="AM551" s="109"/>
      <c r="AN551" s="109"/>
      <c r="AO551" s="109"/>
      <c r="AP551" s="109"/>
      <c r="AQ551" s="109"/>
      <c r="AR551" s="109"/>
      <c r="AS551" s="109"/>
      <c r="AT551" s="109"/>
      <c r="AU551" s="109"/>
      <c r="AV551" s="109"/>
      <c r="AW551" s="109"/>
      <c r="AX551" s="109"/>
      <c r="AY551" s="109"/>
      <c r="AZ551" s="109"/>
      <c r="BA551" s="109"/>
      <c r="BB551" s="109"/>
      <c r="BC551" s="109"/>
      <c r="BD551" s="109"/>
      <c r="BE551" s="109"/>
      <c r="BF551" s="109"/>
      <c r="BG551" s="109"/>
      <c r="BH551" s="109"/>
      <c r="BI551" s="109"/>
      <c r="BJ551" s="109"/>
      <c r="BK551" s="109"/>
      <c r="BL551" s="109"/>
      <c r="BM551" s="109"/>
      <c r="BN551" s="109"/>
    </row>
    <row r="552" spans="1:66" s="110" customFormat="1" hidden="1" outlineLevel="1" x14ac:dyDescent="0.25">
      <c r="A552" s="26">
        <v>14</v>
      </c>
      <c r="B552" s="1"/>
      <c r="C552" s="1"/>
      <c r="D552" s="6"/>
      <c r="E552" s="159"/>
      <c r="F552" s="79"/>
      <c r="G552" s="52"/>
      <c r="H552" s="5"/>
      <c r="I552" s="6"/>
      <c r="J552" s="623"/>
      <c r="K552" s="10"/>
      <c r="L552" s="289"/>
      <c r="M552" s="199"/>
      <c r="N552" s="9"/>
      <c r="O552" s="9"/>
      <c r="P552" s="5"/>
      <c r="Q552" s="5"/>
      <c r="R552" s="31"/>
      <c r="S552" s="31"/>
      <c r="T552" s="10"/>
      <c r="U552" s="31"/>
      <c r="V552" s="32"/>
      <c r="W552" s="31"/>
      <c r="X552" s="31"/>
      <c r="Y552" s="275">
        <f t="shared" si="196"/>
        <v>0</v>
      </c>
      <c r="Z552" s="31"/>
      <c r="AA552" s="10"/>
      <c r="AB552" s="31"/>
      <c r="AC552" s="32">
        <f t="shared" si="197"/>
        <v>0</v>
      </c>
      <c r="AD552" s="31"/>
      <c r="AE552" s="31"/>
      <c r="AF552" s="31"/>
      <c r="AG552" s="32">
        <f t="shared" si="198"/>
        <v>0</v>
      </c>
      <c r="AH552" s="75">
        <f t="shared" si="199"/>
        <v>0</v>
      </c>
      <c r="AI552" s="33">
        <f t="shared" si="192"/>
        <v>0</v>
      </c>
      <c r="AJ552" s="34">
        <f t="shared" si="191"/>
        <v>0</v>
      </c>
      <c r="AK552" s="109"/>
      <c r="AL552" s="109"/>
      <c r="AM552" s="109"/>
      <c r="AN552" s="109"/>
      <c r="AO552" s="109"/>
      <c r="AP552" s="109"/>
      <c r="AQ552" s="109"/>
      <c r="AR552" s="109"/>
      <c r="AS552" s="109"/>
      <c r="AT552" s="109"/>
      <c r="AU552" s="109"/>
      <c r="AV552" s="109"/>
      <c r="AW552" s="109"/>
      <c r="AX552" s="109"/>
      <c r="AY552" s="109"/>
      <c r="AZ552" s="109"/>
      <c r="BA552" s="109"/>
      <c r="BB552" s="109"/>
      <c r="BC552" s="109"/>
      <c r="BD552" s="109"/>
      <c r="BE552" s="109"/>
      <c r="BF552" s="109"/>
      <c r="BG552" s="109"/>
      <c r="BH552" s="109"/>
      <c r="BI552" s="109"/>
      <c r="BJ552" s="109"/>
      <c r="BK552" s="109"/>
      <c r="BL552" s="109"/>
      <c r="BM552" s="109"/>
      <c r="BN552" s="109"/>
    </row>
    <row r="553" spans="1:66" s="110" customFormat="1" hidden="1" outlineLevel="1" x14ac:dyDescent="0.25">
      <c r="A553" s="26">
        <v>15</v>
      </c>
      <c r="B553" s="1"/>
      <c r="C553" s="1"/>
      <c r="D553" s="6"/>
      <c r="E553" s="159"/>
      <c r="F553" s="79"/>
      <c r="G553" s="52"/>
      <c r="H553" s="5"/>
      <c r="I553" s="6"/>
      <c r="J553" s="623"/>
      <c r="K553" s="10"/>
      <c r="L553" s="289"/>
      <c r="M553" s="199"/>
      <c r="N553" s="9"/>
      <c r="O553" s="9"/>
      <c r="P553" s="5"/>
      <c r="Q553" s="5"/>
      <c r="R553" s="31"/>
      <c r="S553" s="31"/>
      <c r="T553" s="10"/>
      <c r="U553" s="31"/>
      <c r="V553" s="32"/>
      <c r="W553" s="31"/>
      <c r="X553" s="31"/>
      <c r="Y553" s="275">
        <f t="shared" si="196"/>
        <v>0</v>
      </c>
      <c r="Z553" s="31"/>
      <c r="AA553" s="10"/>
      <c r="AB553" s="31"/>
      <c r="AC553" s="32">
        <f t="shared" si="197"/>
        <v>0</v>
      </c>
      <c r="AD553" s="31"/>
      <c r="AE553" s="31"/>
      <c r="AF553" s="31"/>
      <c r="AG553" s="32">
        <f t="shared" si="198"/>
        <v>0</v>
      </c>
      <c r="AH553" s="75">
        <f t="shared" si="199"/>
        <v>0</v>
      </c>
      <c r="AI553" s="33">
        <f t="shared" si="192"/>
        <v>0</v>
      </c>
      <c r="AJ553" s="34">
        <f t="shared" si="191"/>
        <v>0</v>
      </c>
      <c r="AK553" s="109"/>
      <c r="AL553" s="109"/>
      <c r="AM553" s="109"/>
      <c r="AN553" s="109"/>
      <c r="AO553" s="109"/>
      <c r="AP553" s="109"/>
      <c r="AQ553" s="109"/>
      <c r="AR553" s="109"/>
      <c r="AS553" s="109"/>
      <c r="AT553" s="109"/>
      <c r="AU553" s="109"/>
      <c r="AV553" s="109"/>
      <c r="AW553" s="109"/>
      <c r="AX553" s="109"/>
      <c r="AY553" s="109"/>
      <c r="AZ553" s="109"/>
      <c r="BA553" s="109"/>
      <c r="BB553" s="109"/>
      <c r="BC553" s="109"/>
      <c r="BD553" s="109"/>
      <c r="BE553" s="109"/>
      <c r="BF553" s="109"/>
      <c r="BG553" s="109"/>
      <c r="BH553" s="109"/>
      <c r="BI553" s="109"/>
      <c r="BJ553" s="109"/>
      <c r="BK553" s="109"/>
      <c r="BL553" s="109"/>
      <c r="BM553" s="109"/>
      <c r="BN553" s="109"/>
    </row>
    <row r="554" spans="1:66" s="110" customFormat="1" hidden="1" outlineLevel="1" x14ac:dyDescent="0.25">
      <c r="A554" s="26">
        <v>16</v>
      </c>
      <c r="B554" s="1"/>
      <c r="C554" s="1"/>
      <c r="D554" s="6"/>
      <c r="E554" s="159"/>
      <c r="F554" s="79"/>
      <c r="G554" s="52"/>
      <c r="H554" s="5"/>
      <c r="I554" s="6"/>
      <c r="J554" s="623"/>
      <c r="K554" s="10"/>
      <c r="L554" s="289"/>
      <c r="M554" s="199"/>
      <c r="N554" s="9"/>
      <c r="O554" s="9"/>
      <c r="P554" s="5"/>
      <c r="Q554" s="5"/>
      <c r="R554" s="31"/>
      <c r="S554" s="31"/>
      <c r="T554" s="10"/>
      <c r="U554" s="31"/>
      <c r="V554" s="32"/>
      <c r="W554" s="31"/>
      <c r="X554" s="31"/>
      <c r="Y554" s="275">
        <f t="shared" si="196"/>
        <v>0</v>
      </c>
      <c r="Z554" s="31"/>
      <c r="AA554" s="10"/>
      <c r="AB554" s="31"/>
      <c r="AC554" s="32">
        <f t="shared" si="197"/>
        <v>0</v>
      </c>
      <c r="AD554" s="31"/>
      <c r="AE554" s="31"/>
      <c r="AF554" s="31"/>
      <c r="AG554" s="32">
        <f t="shared" si="198"/>
        <v>0</v>
      </c>
      <c r="AH554" s="75">
        <f t="shared" si="199"/>
        <v>0</v>
      </c>
      <c r="AI554" s="33">
        <f t="shared" si="192"/>
        <v>0</v>
      </c>
      <c r="AJ554" s="34">
        <f t="shared" si="191"/>
        <v>0</v>
      </c>
      <c r="AK554" s="109"/>
      <c r="AL554" s="109"/>
      <c r="AM554" s="109"/>
      <c r="AN554" s="109"/>
      <c r="AO554" s="109"/>
      <c r="AP554" s="109"/>
      <c r="AQ554" s="109"/>
      <c r="AR554" s="109"/>
      <c r="AS554" s="109"/>
      <c r="AT554" s="109"/>
      <c r="AU554" s="109"/>
      <c r="AV554" s="109"/>
      <c r="AW554" s="109"/>
      <c r="AX554" s="109"/>
      <c r="AY554" s="109"/>
      <c r="AZ554" s="109"/>
      <c r="BA554" s="109"/>
      <c r="BB554" s="109"/>
      <c r="BC554" s="109"/>
      <c r="BD554" s="109"/>
      <c r="BE554" s="109"/>
      <c r="BF554" s="109"/>
      <c r="BG554" s="109"/>
      <c r="BH554" s="109"/>
      <c r="BI554" s="109"/>
      <c r="BJ554" s="109"/>
      <c r="BK554" s="109"/>
      <c r="BL554" s="109"/>
      <c r="BM554" s="109"/>
      <c r="BN554" s="109"/>
    </row>
    <row r="555" spans="1:66" s="110" customFormat="1" hidden="1" outlineLevel="1" x14ac:dyDescent="0.25">
      <c r="A555" s="26">
        <v>17</v>
      </c>
      <c r="B555" s="1"/>
      <c r="C555" s="1"/>
      <c r="D555" s="6"/>
      <c r="E555" s="159"/>
      <c r="F555" s="79"/>
      <c r="G555" s="52"/>
      <c r="H555" s="5"/>
      <c r="I555" s="6"/>
      <c r="J555" s="623"/>
      <c r="K555" s="10"/>
      <c r="L555" s="289"/>
      <c r="M555" s="199"/>
      <c r="N555" s="9"/>
      <c r="O555" s="9"/>
      <c r="P555" s="5"/>
      <c r="Q555" s="5"/>
      <c r="R555" s="31"/>
      <c r="S555" s="31"/>
      <c r="T555" s="10"/>
      <c r="U555" s="31"/>
      <c r="V555" s="32"/>
      <c r="W555" s="31"/>
      <c r="X555" s="31"/>
      <c r="Y555" s="275">
        <f t="shared" si="196"/>
        <v>0</v>
      </c>
      <c r="Z555" s="31"/>
      <c r="AA555" s="10"/>
      <c r="AB555" s="31"/>
      <c r="AC555" s="32">
        <f t="shared" si="197"/>
        <v>0</v>
      </c>
      <c r="AD555" s="31"/>
      <c r="AE555" s="31"/>
      <c r="AF555" s="31"/>
      <c r="AG555" s="32">
        <f t="shared" si="198"/>
        <v>0</v>
      </c>
      <c r="AH555" s="75">
        <f t="shared" si="199"/>
        <v>0</v>
      </c>
      <c r="AI555" s="33">
        <f t="shared" si="192"/>
        <v>0</v>
      </c>
      <c r="AJ555" s="34">
        <f t="shared" si="191"/>
        <v>0</v>
      </c>
      <c r="AK555" s="109"/>
      <c r="AL555" s="109"/>
      <c r="AM555" s="109"/>
      <c r="AN555" s="109"/>
      <c r="AO555" s="109"/>
      <c r="AP555" s="109"/>
      <c r="AQ555" s="109"/>
      <c r="AR555" s="109"/>
      <c r="AS555" s="109"/>
      <c r="AT555" s="109"/>
      <c r="AU555" s="109"/>
      <c r="AV555" s="109"/>
      <c r="AW555" s="109"/>
      <c r="AX555" s="109"/>
      <c r="AY555" s="109"/>
      <c r="AZ555" s="109"/>
      <c r="BA555" s="109"/>
      <c r="BB555" s="109"/>
      <c r="BC555" s="109"/>
      <c r="BD555" s="109"/>
      <c r="BE555" s="109"/>
      <c r="BF555" s="109"/>
      <c r="BG555" s="109"/>
      <c r="BH555" s="109"/>
      <c r="BI555" s="109"/>
      <c r="BJ555" s="109"/>
      <c r="BK555" s="109"/>
      <c r="BL555" s="109"/>
      <c r="BM555" s="109"/>
      <c r="BN555" s="109"/>
    </row>
    <row r="556" spans="1:66" s="110" customFormat="1" hidden="1" outlineLevel="1" x14ac:dyDescent="0.25">
      <c r="A556" s="26">
        <v>18</v>
      </c>
      <c r="B556" s="1"/>
      <c r="C556" s="1"/>
      <c r="D556" s="6"/>
      <c r="E556" s="159"/>
      <c r="F556" s="79"/>
      <c r="G556" s="52"/>
      <c r="H556" s="5"/>
      <c r="I556" s="6"/>
      <c r="J556" s="623"/>
      <c r="K556" s="10"/>
      <c r="L556" s="289"/>
      <c r="M556" s="199"/>
      <c r="N556" s="9"/>
      <c r="O556" s="9"/>
      <c r="P556" s="5"/>
      <c r="Q556" s="5"/>
      <c r="R556" s="31"/>
      <c r="S556" s="31"/>
      <c r="T556" s="10"/>
      <c r="U556" s="31"/>
      <c r="V556" s="32"/>
      <c r="W556" s="31"/>
      <c r="X556" s="31"/>
      <c r="Y556" s="275">
        <f t="shared" si="196"/>
        <v>0</v>
      </c>
      <c r="Z556" s="31"/>
      <c r="AA556" s="10"/>
      <c r="AB556" s="31"/>
      <c r="AC556" s="32">
        <f t="shared" si="197"/>
        <v>0</v>
      </c>
      <c r="AD556" s="31"/>
      <c r="AE556" s="31"/>
      <c r="AF556" s="31"/>
      <c r="AG556" s="32">
        <f t="shared" si="198"/>
        <v>0</v>
      </c>
      <c r="AH556" s="75">
        <f t="shared" si="199"/>
        <v>0</v>
      </c>
      <c r="AI556" s="33">
        <f t="shared" si="192"/>
        <v>0</v>
      </c>
      <c r="AJ556" s="34">
        <f t="shared" si="191"/>
        <v>0</v>
      </c>
      <c r="AK556" s="109"/>
      <c r="AL556" s="109"/>
      <c r="AM556" s="109"/>
      <c r="AN556" s="109"/>
      <c r="AO556" s="109"/>
      <c r="AP556" s="109"/>
      <c r="AQ556" s="109"/>
      <c r="AR556" s="109"/>
      <c r="AS556" s="109"/>
      <c r="AT556" s="109"/>
      <c r="AU556" s="109"/>
      <c r="AV556" s="109"/>
      <c r="AW556" s="109"/>
      <c r="AX556" s="109"/>
      <c r="AY556" s="109"/>
      <c r="AZ556" s="109"/>
      <c r="BA556" s="109"/>
      <c r="BB556" s="109"/>
      <c r="BC556" s="109"/>
      <c r="BD556" s="109"/>
      <c r="BE556" s="109"/>
      <c r="BF556" s="109"/>
      <c r="BG556" s="109"/>
      <c r="BH556" s="109"/>
      <c r="BI556" s="109"/>
      <c r="BJ556" s="109"/>
      <c r="BK556" s="109"/>
      <c r="BL556" s="109"/>
      <c r="BM556" s="109"/>
      <c r="BN556" s="109"/>
    </row>
    <row r="557" spans="1:66" s="110" customFormat="1" hidden="1" outlineLevel="1" x14ac:dyDescent="0.25">
      <c r="A557" s="26">
        <v>19</v>
      </c>
      <c r="B557" s="1"/>
      <c r="C557" s="1"/>
      <c r="D557" s="6"/>
      <c r="E557" s="159"/>
      <c r="F557" s="79"/>
      <c r="G557" s="52"/>
      <c r="H557" s="5"/>
      <c r="I557" s="6"/>
      <c r="J557" s="623"/>
      <c r="K557" s="10"/>
      <c r="L557" s="289"/>
      <c r="M557" s="199"/>
      <c r="N557" s="9"/>
      <c r="O557" s="9"/>
      <c r="P557" s="5"/>
      <c r="Q557" s="5"/>
      <c r="R557" s="31"/>
      <c r="S557" s="31"/>
      <c r="T557" s="10"/>
      <c r="U557" s="31"/>
      <c r="V557" s="32"/>
      <c r="W557" s="31"/>
      <c r="X557" s="31"/>
      <c r="Y557" s="275">
        <f t="shared" si="196"/>
        <v>0</v>
      </c>
      <c r="Z557" s="31"/>
      <c r="AA557" s="10"/>
      <c r="AB557" s="31"/>
      <c r="AC557" s="32">
        <f t="shared" si="197"/>
        <v>0</v>
      </c>
      <c r="AD557" s="31"/>
      <c r="AE557" s="31"/>
      <c r="AF557" s="31"/>
      <c r="AG557" s="32">
        <f t="shared" si="198"/>
        <v>0</v>
      </c>
      <c r="AH557" s="75">
        <f t="shared" si="199"/>
        <v>0</v>
      </c>
      <c r="AI557" s="33">
        <f t="shared" si="192"/>
        <v>0</v>
      </c>
      <c r="AJ557" s="34">
        <f t="shared" si="191"/>
        <v>0</v>
      </c>
      <c r="AK557" s="109"/>
      <c r="AL557" s="109"/>
      <c r="AM557" s="109"/>
      <c r="AN557" s="109"/>
      <c r="AO557" s="109"/>
      <c r="AP557" s="109"/>
      <c r="AQ557" s="109"/>
      <c r="AR557" s="109"/>
      <c r="AS557" s="109"/>
      <c r="AT557" s="109"/>
      <c r="AU557" s="109"/>
      <c r="AV557" s="109"/>
      <c r="AW557" s="109"/>
      <c r="AX557" s="109"/>
      <c r="AY557" s="109"/>
      <c r="AZ557" s="109"/>
      <c r="BA557" s="109"/>
      <c r="BB557" s="109"/>
      <c r="BC557" s="109"/>
      <c r="BD557" s="109"/>
      <c r="BE557" s="109"/>
      <c r="BF557" s="109"/>
      <c r="BG557" s="109"/>
      <c r="BH557" s="109"/>
      <c r="BI557" s="109"/>
      <c r="BJ557" s="109"/>
      <c r="BK557" s="109"/>
      <c r="BL557" s="109"/>
      <c r="BM557" s="109"/>
      <c r="BN557" s="109"/>
    </row>
    <row r="558" spans="1:66" s="110" customFormat="1" hidden="1" outlineLevel="1" x14ac:dyDescent="0.25">
      <c r="A558" s="26">
        <v>20</v>
      </c>
      <c r="B558" s="1"/>
      <c r="C558" s="1"/>
      <c r="D558" s="6"/>
      <c r="E558" s="159"/>
      <c r="F558" s="79"/>
      <c r="G558" s="52"/>
      <c r="H558" s="5"/>
      <c r="I558" s="6"/>
      <c r="J558" s="577"/>
      <c r="K558" s="10"/>
      <c r="L558" s="289"/>
      <c r="M558" s="199"/>
      <c r="N558" s="9"/>
      <c r="O558" s="9"/>
      <c r="P558" s="5"/>
      <c r="Q558" s="5"/>
      <c r="R558" s="31"/>
      <c r="S558" s="31"/>
      <c r="T558" s="10"/>
      <c r="U558" s="31"/>
      <c r="V558" s="32"/>
      <c r="W558" s="31"/>
      <c r="X558" s="31"/>
      <c r="Y558" s="275">
        <f t="shared" si="196"/>
        <v>0</v>
      </c>
      <c r="Z558" s="31"/>
      <c r="AA558" s="10"/>
      <c r="AB558" s="31"/>
      <c r="AC558" s="32">
        <f t="shared" si="197"/>
        <v>0</v>
      </c>
      <c r="AD558" s="31"/>
      <c r="AE558" s="31"/>
      <c r="AF558" s="31"/>
      <c r="AG558" s="32">
        <f t="shared" si="198"/>
        <v>0</v>
      </c>
      <c r="AH558" s="75">
        <f t="shared" si="199"/>
        <v>0</v>
      </c>
      <c r="AI558" s="33">
        <f t="shared" si="192"/>
        <v>0</v>
      </c>
      <c r="AJ558" s="34">
        <f t="shared" si="191"/>
        <v>0</v>
      </c>
      <c r="AK558" s="109"/>
      <c r="AL558" s="109"/>
      <c r="AM558" s="109"/>
      <c r="AN558" s="109"/>
      <c r="AO558" s="109"/>
      <c r="AP558" s="109"/>
      <c r="AQ558" s="109"/>
      <c r="AR558" s="109"/>
      <c r="AS558" s="109"/>
      <c r="AT558" s="109"/>
      <c r="AU558" s="109"/>
      <c r="AV558" s="109"/>
      <c r="AW558" s="109"/>
      <c r="AX558" s="109"/>
      <c r="AY558" s="109"/>
      <c r="AZ558" s="109"/>
      <c r="BA558" s="109"/>
      <c r="BB558" s="109"/>
      <c r="BC558" s="109"/>
      <c r="BD558" s="109"/>
      <c r="BE558" s="109"/>
      <c r="BF558" s="109"/>
      <c r="BG558" s="109"/>
      <c r="BH558" s="109"/>
      <c r="BI558" s="109"/>
      <c r="BJ558" s="109"/>
      <c r="BK558" s="109"/>
      <c r="BL558" s="109"/>
      <c r="BM558" s="109"/>
      <c r="BN558" s="109"/>
    </row>
    <row r="559" spans="1:66" s="74" customFormat="1" x14ac:dyDescent="0.25">
      <c r="A559" s="611" t="s">
        <v>61</v>
      </c>
      <c r="B559" s="612"/>
      <c r="C559" s="612"/>
      <c r="D559" s="612"/>
      <c r="E559" s="612"/>
      <c r="F559" s="612"/>
      <c r="G559" s="612"/>
      <c r="H559" s="612"/>
      <c r="I559" s="612"/>
      <c r="J559" s="470">
        <f>+J538</f>
        <v>63291000</v>
      </c>
      <c r="K559" s="455">
        <f>+SUM(K539:K558)</f>
        <v>9699200</v>
      </c>
      <c r="L559" s="455"/>
      <c r="M559" s="456"/>
      <c r="N559" s="455">
        <f>SUM(N548:N548)</f>
        <v>0</v>
      </c>
      <c r="O559" s="455">
        <f>SUM(O548:O548)</f>
        <v>0</v>
      </c>
      <c r="P559" s="455">
        <f>SUM(P548:P548)</f>
        <v>0</v>
      </c>
      <c r="Q559" s="457"/>
      <c r="R559" s="480">
        <f>SUM(Q539:R558)</f>
        <v>0</v>
      </c>
      <c r="S559" s="455">
        <f>SUM(S539:S548)</f>
        <v>0</v>
      </c>
      <c r="T559" s="455">
        <f t="shared" ref="T559:X559" si="200">SUM(T539:T548)</f>
        <v>5779200</v>
      </c>
      <c r="U559" s="455">
        <f>SUM(U539:U548)</f>
        <v>5779200</v>
      </c>
      <c r="V559" s="455">
        <f t="shared" si="200"/>
        <v>0</v>
      </c>
      <c r="W559" s="455">
        <f t="shared" si="200"/>
        <v>0</v>
      </c>
      <c r="X559" s="455">
        <f t="shared" si="200"/>
        <v>0</v>
      </c>
      <c r="Y559" s="455">
        <f>SUM(Y539:Y558)</f>
        <v>0</v>
      </c>
      <c r="Z559" s="455">
        <f t="shared" ref="Z559:AH559" si="201">SUM(Z539:Z558)</f>
        <v>0</v>
      </c>
      <c r="AA559" s="455">
        <f t="shared" si="201"/>
        <v>0</v>
      </c>
      <c r="AB559" s="455">
        <f t="shared" si="201"/>
        <v>0</v>
      </c>
      <c r="AC559" s="455">
        <f t="shared" si="201"/>
        <v>0</v>
      </c>
      <c r="AD559" s="455">
        <f t="shared" si="201"/>
        <v>0</v>
      </c>
      <c r="AE559" s="455">
        <f t="shared" si="201"/>
        <v>0</v>
      </c>
      <c r="AF559" s="455">
        <f t="shared" si="201"/>
        <v>0</v>
      </c>
      <c r="AG559" s="455">
        <f t="shared" si="201"/>
        <v>0</v>
      </c>
      <c r="AH559" s="455">
        <f t="shared" si="201"/>
        <v>5779200</v>
      </c>
      <c r="AI559" s="459">
        <f>IF(ISERROR(AH559/K559),0,AH559/K559)</f>
        <v>0.59584295612009242</v>
      </c>
      <c r="AJ559" s="459">
        <f>IF(ISERROR(AH559/$AH$784),0,AH559/$AH$784)</f>
        <v>5.0231637277931302E-3</v>
      </c>
      <c r="AK559" s="12"/>
      <c r="AL559" s="12"/>
      <c r="AM559" s="12"/>
      <c r="AN559" s="12"/>
      <c r="AO559" s="12"/>
      <c r="AP559" s="12"/>
      <c r="AQ559" s="12"/>
      <c r="AR559" s="109"/>
      <c r="AS559" s="109"/>
      <c r="AT559" s="109"/>
      <c r="AU559" s="109"/>
      <c r="AV559" s="109"/>
      <c r="AW559" s="109"/>
      <c r="AX559" s="109"/>
      <c r="AY559" s="109"/>
      <c r="AZ559" s="109"/>
      <c r="BA559" s="109"/>
      <c r="BB559" s="109"/>
      <c r="BC559" s="109"/>
      <c r="BD559" s="109"/>
      <c r="BE559" s="109"/>
      <c r="BF559" s="109"/>
      <c r="BG559" s="109"/>
      <c r="BH559" s="109"/>
      <c r="BI559" s="109"/>
      <c r="BJ559" s="109"/>
      <c r="BK559" s="109"/>
      <c r="BL559" s="109"/>
      <c r="BM559" s="109"/>
      <c r="BN559" s="109"/>
    </row>
    <row r="560" spans="1:66" x14ac:dyDescent="0.25">
      <c r="A560" s="611" t="s">
        <v>62</v>
      </c>
      <c r="B560" s="612"/>
      <c r="C560" s="612"/>
      <c r="D560" s="612"/>
      <c r="E560" s="613"/>
      <c r="F560" s="148"/>
      <c r="G560" s="42"/>
      <c r="H560" s="43"/>
      <c r="I560" s="44"/>
      <c r="J560" s="576">
        <v>65634000</v>
      </c>
      <c r="K560" s="303"/>
      <c r="L560" s="20"/>
      <c r="M560" s="21"/>
      <c r="N560" s="22"/>
      <c r="O560" s="22"/>
      <c r="P560" s="22"/>
      <c r="Q560" s="18"/>
      <c r="R560" s="23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0"/>
      <c r="AF560" s="20"/>
      <c r="AG560" s="20"/>
      <c r="AH560" s="20"/>
      <c r="AI560" s="24"/>
      <c r="AJ560" s="24"/>
    </row>
    <row r="561" spans="1:66" s="110" customFormat="1" outlineLevel="1" x14ac:dyDescent="0.25">
      <c r="A561" s="26">
        <v>1</v>
      </c>
      <c r="B561" s="26"/>
      <c r="C561" s="83"/>
      <c r="D561" s="82"/>
      <c r="E561" s="159" t="s">
        <v>355</v>
      </c>
      <c r="F561" s="152" t="s">
        <v>134</v>
      </c>
      <c r="G561" s="114" t="s">
        <v>135</v>
      </c>
      <c r="H561" s="29"/>
      <c r="I561" s="28"/>
      <c r="J561" s="623"/>
      <c r="K561" s="10">
        <v>0</v>
      </c>
      <c r="L561" s="289"/>
      <c r="M561" s="199"/>
      <c r="N561" s="31"/>
      <c r="O561" s="31"/>
      <c r="P561" s="31"/>
      <c r="Q561" s="178"/>
      <c r="R561" s="178"/>
      <c r="S561" s="31"/>
      <c r="T561" s="10">
        <v>0</v>
      </c>
      <c r="U561" s="275">
        <f t="shared" ref="U561:U569" si="202">SUM(R561:T561)</f>
        <v>0</v>
      </c>
      <c r="V561" s="32"/>
      <c r="W561" s="31"/>
      <c r="X561" s="31"/>
      <c r="Y561" s="275">
        <f t="shared" ref="Y561:Y569" si="203">SUM(V561:X561)</f>
        <v>0</v>
      </c>
      <c r="Z561" s="31"/>
      <c r="AA561" s="31"/>
      <c r="AB561" s="31"/>
      <c r="AC561" s="32">
        <f t="shared" ref="AC561:AC569" si="204">SUM(Z561:AB561)</f>
        <v>0</v>
      </c>
      <c r="AD561" s="31"/>
      <c r="AE561" s="31"/>
      <c r="AF561" s="31"/>
      <c r="AG561" s="373">
        <f t="shared" ref="AG561:AG569" si="205">SUM(AD561:AF561)</f>
        <v>0</v>
      </c>
      <c r="AH561" s="282">
        <f t="shared" ref="AH561:AH569" si="206">+U561+Y561+AC561+AG561</f>
        <v>0</v>
      </c>
      <c r="AI561" s="33">
        <f>IF(ISERROR(AH561/$J$560),0,AH561/$J$560)</f>
        <v>0</v>
      </c>
      <c r="AJ561" s="34">
        <f t="shared" ref="AJ561:AJ583" si="207">IF(ISERROR(AH561/$AH$784),"-",AH561/$AH$784)</f>
        <v>0</v>
      </c>
      <c r="AK561" s="109"/>
      <c r="AL561" s="109"/>
      <c r="AM561" s="109"/>
      <c r="AN561" s="109"/>
      <c r="AO561" s="109"/>
      <c r="AP561" s="109"/>
      <c r="AQ561" s="109"/>
      <c r="AR561" s="109"/>
      <c r="AS561" s="109"/>
      <c r="AT561" s="109"/>
      <c r="AU561" s="109"/>
      <c r="AV561" s="109"/>
      <c r="AW561" s="109"/>
      <c r="AX561" s="109"/>
      <c r="AY561" s="109"/>
      <c r="AZ561" s="109"/>
      <c r="BA561" s="109"/>
      <c r="BB561" s="109"/>
      <c r="BC561" s="109"/>
      <c r="BD561" s="109"/>
      <c r="BE561" s="109"/>
      <c r="BF561" s="109"/>
      <c r="BG561" s="109"/>
      <c r="BH561" s="109"/>
      <c r="BI561" s="109"/>
      <c r="BJ561" s="109"/>
      <c r="BK561" s="109"/>
      <c r="BL561" s="109"/>
      <c r="BM561" s="109"/>
      <c r="BN561" s="109"/>
    </row>
    <row r="562" spans="1:66" s="110" customFormat="1" outlineLevel="1" x14ac:dyDescent="0.25">
      <c r="A562" s="26">
        <v>2</v>
      </c>
      <c r="B562" s="26"/>
      <c r="C562" s="83"/>
      <c r="D562" s="82"/>
      <c r="E562" s="159" t="s">
        <v>356</v>
      </c>
      <c r="F562" s="152" t="s">
        <v>134</v>
      </c>
      <c r="G562" s="114" t="s">
        <v>135</v>
      </c>
      <c r="H562" s="29"/>
      <c r="I562" s="28"/>
      <c r="J562" s="623"/>
      <c r="K562" s="10">
        <v>0</v>
      </c>
      <c r="L562" s="289"/>
      <c r="M562" s="199"/>
      <c r="N562" s="31"/>
      <c r="O562" s="31"/>
      <c r="P562" s="31"/>
      <c r="Q562" s="178"/>
      <c r="R562" s="178"/>
      <c r="S562" s="31"/>
      <c r="T562" s="10">
        <v>0</v>
      </c>
      <c r="U562" s="275">
        <f t="shared" si="202"/>
        <v>0</v>
      </c>
      <c r="V562" s="10"/>
      <c r="W562" s="31"/>
      <c r="X562" s="31"/>
      <c r="Y562" s="275">
        <f t="shared" si="203"/>
        <v>0</v>
      </c>
      <c r="Z562" s="31"/>
      <c r="AA562" s="31"/>
      <c r="AB562" s="31"/>
      <c r="AC562" s="32">
        <f t="shared" si="204"/>
        <v>0</v>
      </c>
      <c r="AD562" s="31"/>
      <c r="AE562" s="31"/>
      <c r="AF562" s="31"/>
      <c r="AG562" s="373">
        <f t="shared" si="205"/>
        <v>0</v>
      </c>
      <c r="AH562" s="282">
        <f t="shared" si="206"/>
        <v>0</v>
      </c>
      <c r="AI562" s="33">
        <f t="shared" ref="AI562:AI583" si="208">IF(ISERROR(AH562/$J$560),0,AH562/$J$560)</f>
        <v>0</v>
      </c>
      <c r="AJ562" s="34">
        <f t="shared" si="207"/>
        <v>0</v>
      </c>
      <c r="AK562" s="109"/>
      <c r="AL562" s="109"/>
      <c r="AM562" s="109"/>
      <c r="AN562" s="109"/>
      <c r="AO562" s="109"/>
      <c r="AP562" s="109"/>
      <c r="AQ562" s="109"/>
      <c r="AR562" s="109"/>
      <c r="AS562" s="109"/>
      <c r="AT562" s="109"/>
      <c r="AU562" s="109"/>
      <c r="AV562" s="109"/>
      <c r="AW562" s="109"/>
      <c r="AX562" s="109"/>
      <c r="AY562" s="109"/>
      <c r="AZ562" s="109"/>
      <c r="BA562" s="109"/>
      <c r="BB562" s="109"/>
      <c r="BC562" s="109"/>
      <c r="BD562" s="109"/>
      <c r="BE562" s="109"/>
      <c r="BF562" s="109"/>
      <c r="BG562" s="109"/>
      <c r="BH562" s="109"/>
      <c r="BI562" s="109"/>
      <c r="BJ562" s="109"/>
      <c r="BK562" s="109"/>
      <c r="BL562" s="109"/>
      <c r="BM562" s="109"/>
      <c r="BN562" s="109"/>
    </row>
    <row r="563" spans="1:66" s="110" customFormat="1" outlineLevel="1" x14ac:dyDescent="0.25">
      <c r="A563" s="26">
        <v>3</v>
      </c>
      <c r="B563" s="26"/>
      <c r="C563" s="83" t="s">
        <v>289</v>
      </c>
      <c r="D563" s="82">
        <v>44251</v>
      </c>
      <c r="E563" s="159" t="s">
        <v>357</v>
      </c>
      <c r="F563" s="152" t="s">
        <v>134</v>
      </c>
      <c r="G563" s="114" t="s">
        <v>135</v>
      </c>
      <c r="H563" s="29"/>
      <c r="I563" s="28"/>
      <c r="J563" s="623"/>
      <c r="K563" s="10">
        <v>7000000</v>
      </c>
      <c r="L563" s="289"/>
      <c r="M563" s="199"/>
      <c r="N563" s="31"/>
      <c r="O563" s="31"/>
      <c r="P563" s="31"/>
      <c r="Q563" s="178"/>
      <c r="R563" s="178"/>
      <c r="S563" s="31"/>
      <c r="T563" s="10">
        <v>7000000</v>
      </c>
      <c r="U563" s="275">
        <f t="shared" si="202"/>
        <v>7000000</v>
      </c>
      <c r="V563" s="32"/>
      <c r="W563" s="31"/>
      <c r="X563" s="31"/>
      <c r="Y563" s="275">
        <f t="shared" si="203"/>
        <v>0</v>
      </c>
      <c r="Z563" s="31"/>
      <c r="AA563" s="31"/>
      <c r="AB563" s="31"/>
      <c r="AC563" s="32">
        <f t="shared" si="204"/>
        <v>0</v>
      </c>
      <c r="AD563" s="31"/>
      <c r="AE563" s="31"/>
      <c r="AF563" s="31"/>
      <c r="AG563" s="373">
        <f t="shared" si="205"/>
        <v>0</v>
      </c>
      <c r="AH563" s="282">
        <f t="shared" si="206"/>
        <v>7000000</v>
      </c>
      <c r="AI563" s="33">
        <f t="shared" si="208"/>
        <v>0.10665204010116708</v>
      </c>
      <c r="AJ563" s="34">
        <f t="shared" si="207"/>
        <v>6.0842583912222997E-3</v>
      </c>
      <c r="AK563" s="109"/>
      <c r="AL563" s="109"/>
      <c r="AM563" s="109"/>
      <c r="AN563" s="109"/>
      <c r="AO563" s="109"/>
      <c r="AP563" s="109"/>
      <c r="AQ563" s="109"/>
      <c r="AR563" s="109"/>
      <c r="AS563" s="109"/>
      <c r="AT563" s="109"/>
      <c r="AU563" s="109"/>
      <c r="AV563" s="109"/>
      <c r="AW563" s="109"/>
      <c r="AX563" s="109"/>
      <c r="AY563" s="109"/>
      <c r="AZ563" s="109"/>
      <c r="BA563" s="109"/>
      <c r="BB563" s="109"/>
      <c r="BC563" s="109"/>
      <c r="BD563" s="109"/>
      <c r="BE563" s="109"/>
      <c r="BF563" s="109"/>
      <c r="BG563" s="109"/>
      <c r="BH563" s="109"/>
      <c r="BI563" s="109"/>
      <c r="BJ563" s="109"/>
      <c r="BK563" s="109"/>
      <c r="BL563" s="109"/>
      <c r="BM563" s="109"/>
      <c r="BN563" s="109"/>
    </row>
    <row r="564" spans="1:66" s="110" customFormat="1" outlineLevel="1" x14ac:dyDescent="0.25">
      <c r="A564" s="26">
        <v>4</v>
      </c>
      <c r="B564" s="26"/>
      <c r="C564" s="83"/>
      <c r="D564" s="82"/>
      <c r="E564" s="159" t="s">
        <v>358</v>
      </c>
      <c r="F564" s="152" t="s">
        <v>134</v>
      </c>
      <c r="G564" s="114" t="s">
        <v>135</v>
      </c>
      <c r="H564" s="29"/>
      <c r="I564" s="28"/>
      <c r="J564" s="623"/>
      <c r="K564" s="10">
        <v>0</v>
      </c>
      <c r="L564" s="289"/>
      <c r="M564" s="199"/>
      <c r="N564" s="31"/>
      <c r="O564" s="31"/>
      <c r="P564" s="31"/>
      <c r="Q564" s="178"/>
      <c r="R564" s="178"/>
      <c r="S564" s="31"/>
      <c r="T564" s="10">
        <v>0</v>
      </c>
      <c r="U564" s="275">
        <f t="shared" si="202"/>
        <v>0</v>
      </c>
      <c r="V564" s="32"/>
      <c r="W564" s="31"/>
      <c r="X564" s="31"/>
      <c r="Y564" s="275">
        <f t="shared" si="203"/>
        <v>0</v>
      </c>
      <c r="Z564" s="31"/>
      <c r="AA564" s="31"/>
      <c r="AB564" s="31"/>
      <c r="AC564" s="32">
        <f t="shared" si="204"/>
        <v>0</v>
      </c>
      <c r="AD564" s="31"/>
      <c r="AE564" s="31"/>
      <c r="AF564" s="31"/>
      <c r="AG564" s="373">
        <f t="shared" si="205"/>
        <v>0</v>
      </c>
      <c r="AH564" s="282">
        <f t="shared" si="206"/>
        <v>0</v>
      </c>
      <c r="AI564" s="33">
        <f t="shared" si="208"/>
        <v>0</v>
      </c>
      <c r="AJ564" s="34">
        <f t="shared" si="207"/>
        <v>0</v>
      </c>
      <c r="AK564" s="109"/>
      <c r="AL564" s="109"/>
      <c r="AM564" s="109"/>
      <c r="AN564" s="109"/>
      <c r="AO564" s="109"/>
      <c r="AP564" s="109"/>
      <c r="AQ564" s="109"/>
      <c r="AR564" s="109"/>
      <c r="AS564" s="109"/>
      <c r="AT564" s="109"/>
      <c r="AU564" s="109"/>
      <c r="AV564" s="109"/>
      <c r="AW564" s="109"/>
      <c r="AX564" s="109"/>
      <c r="AY564" s="109"/>
      <c r="AZ564" s="109"/>
      <c r="BA564" s="109"/>
      <c r="BB564" s="109"/>
      <c r="BC564" s="109"/>
      <c r="BD564" s="109"/>
      <c r="BE564" s="109"/>
      <c r="BF564" s="109"/>
      <c r="BG564" s="109"/>
      <c r="BH564" s="109"/>
      <c r="BI564" s="109"/>
      <c r="BJ564" s="109"/>
      <c r="BK564" s="109"/>
      <c r="BL564" s="109"/>
      <c r="BM564" s="109"/>
      <c r="BN564" s="109"/>
    </row>
    <row r="565" spans="1:66" s="110" customFormat="1" outlineLevel="1" x14ac:dyDescent="0.25">
      <c r="A565" s="26">
        <v>5</v>
      </c>
      <c r="B565" s="26"/>
      <c r="C565" s="83" t="s">
        <v>367</v>
      </c>
      <c r="D565" s="82">
        <v>44238</v>
      </c>
      <c r="E565" s="159" t="s">
        <v>359</v>
      </c>
      <c r="F565" s="152" t="s">
        <v>134</v>
      </c>
      <c r="G565" s="114" t="s">
        <v>135</v>
      </c>
      <c r="H565" s="29"/>
      <c r="I565" s="28"/>
      <c r="J565" s="623"/>
      <c r="K565" s="10">
        <v>1050000</v>
      </c>
      <c r="L565" s="289"/>
      <c r="M565" s="199"/>
      <c r="N565" s="31"/>
      <c r="O565" s="31"/>
      <c r="P565" s="31"/>
      <c r="Q565" s="178"/>
      <c r="R565" s="178"/>
      <c r="S565" s="31"/>
      <c r="T565" s="10">
        <v>1050000</v>
      </c>
      <c r="U565" s="275">
        <f t="shared" si="202"/>
        <v>1050000</v>
      </c>
      <c r="V565" s="32"/>
      <c r="W565" s="31"/>
      <c r="X565" s="31"/>
      <c r="Y565" s="275">
        <f t="shared" si="203"/>
        <v>0</v>
      </c>
      <c r="Z565" s="31"/>
      <c r="AA565" s="31"/>
      <c r="AB565" s="31"/>
      <c r="AC565" s="32">
        <f t="shared" si="204"/>
        <v>0</v>
      </c>
      <c r="AD565" s="31"/>
      <c r="AE565" s="31"/>
      <c r="AF565" s="31"/>
      <c r="AG565" s="373">
        <f t="shared" si="205"/>
        <v>0</v>
      </c>
      <c r="AH565" s="282">
        <f t="shared" si="206"/>
        <v>1050000</v>
      </c>
      <c r="AI565" s="33">
        <f t="shared" si="208"/>
        <v>1.5997806015175062E-2</v>
      </c>
      <c r="AJ565" s="34">
        <f t="shared" si="207"/>
        <v>9.1263875868334489E-4</v>
      </c>
      <c r="AK565" s="109"/>
      <c r="AL565" s="109"/>
      <c r="AM565" s="109"/>
      <c r="AN565" s="109"/>
      <c r="AO565" s="109"/>
      <c r="AP565" s="109"/>
      <c r="AQ565" s="109"/>
      <c r="AR565" s="109"/>
      <c r="AS565" s="109"/>
      <c r="AT565" s="109"/>
      <c r="AU565" s="109"/>
      <c r="AV565" s="109"/>
      <c r="AW565" s="109"/>
      <c r="AX565" s="109"/>
      <c r="AY565" s="109"/>
      <c r="AZ565" s="109"/>
      <c r="BA565" s="109"/>
      <c r="BB565" s="109"/>
      <c r="BC565" s="109"/>
      <c r="BD565" s="109"/>
      <c r="BE565" s="109"/>
      <c r="BF565" s="109"/>
      <c r="BG565" s="109"/>
      <c r="BH565" s="109"/>
      <c r="BI565" s="109"/>
      <c r="BJ565" s="109"/>
      <c r="BK565" s="109"/>
      <c r="BL565" s="109"/>
      <c r="BM565" s="109"/>
      <c r="BN565" s="109"/>
    </row>
    <row r="566" spans="1:66" s="110" customFormat="1" outlineLevel="1" x14ac:dyDescent="0.25">
      <c r="A566" s="26">
        <v>6</v>
      </c>
      <c r="B566" s="26"/>
      <c r="C566" s="83" t="s">
        <v>195</v>
      </c>
      <c r="D566" s="82">
        <v>44232</v>
      </c>
      <c r="E566" s="159" t="s">
        <v>360</v>
      </c>
      <c r="F566" s="152" t="s">
        <v>134</v>
      </c>
      <c r="G566" s="114" t="s">
        <v>135</v>
      </c>
      <c r="H566" s="29"/>
      <c r="I566" s="28"/>
      <c r="J566" s="623"/>
      <c r="K566" s="10">
        <v>26315800</v>
      </c>
      <c r="L566" s="289"/>
      <c r="M566" s="199"/>
      <c r="N566" s="31"/>
      <c r="O566" s="31"/>
      <c r="P566" s="31"/>
      <c r="Q566" s="178"/>
      <c r="R566" s="178"/>
      <c r="S566" s="31"/>
      <c r="T566" s="10">
        <v>26315800</v>
      </c>
      <c r="U566" s="275">
        <f t="shared" si="202"/>
        <v>26315800</v>
      </c>
      <c r="V566" s="10"/>
      <c r="W566" s="31"/>
      <c r="X566" s="31"/>
      <c r="Y566" s="275">
        <f t="shared" si="203"/>
        <v>0</v>
      </c>
      <c r="Z566" s="31"/>
      <c r="AA566" s="31"/>
      <c r="AB566" s="31"/>
      <c r="AC566" s="32">
        <f t="shared" si="204"/>
        <v>0</v>
      </c>
      <c r="AD566" s="31"/>
      <c r="AE566" s="31"/>
      <c r="AF566" s="31"/>
      <c r="AG566" s="373">
        <f t="shared" si="205"/>
        <v>0</v>
      </c>
      <c r="AH566" s="282">
        <f t="shared" si="206"/>
        <v>26315800</v>
      </c>
      <c r="AI566" s="33">
        <f t="shared" si="208"/>
        <v>0.40094767955632754</v>
      </c>
      <c r="AJ566" s="34">
        <f t="shared" si="207"/>
        <v>2.2873160995961112E-2</v>
      </c>
      <c r="AK566" s="109"/>
      <c r="AL566" s="109"/>
      <c r="AM566" s="109"/>
      <c r="AN566" s="109"/>
      <c r="AO566" s="109"/>
      <c r="AP566" s="109"/>
      <c r="AQ566" s="109"/>
      <c r="AR566" s="109"/>
      <c r="AS566" s="109"/>
      <c r="AT566" s="109"/>
      <c r="AU566" s="109"/>
      <c r="AV566" s="109"/>
      <c r="AW566" s="109"/>
      <c r="AX566" s="109"/>
      <c r="AY566" s="109"/>
      <c r="AZ566" s="109"/>
      <c r="BA566" s="109"/>
      <c r="BB566" s="109"/>
      <c r="BC566" s="109"/>
      <c r="BD566" s="109"/>
      <c r="BE566" s="109"/>
      <c r="BF566" s="109"/>
      <c r="BG566" s="109"/>
      <c r="BH566" s="109"/>
      <c r="BI566" s="109"/>
      <c r="BJ566" s="109"/>
      <c r="BK566" s="109"/>
      <c r="BL566" s="109"/>
      <c r="BM566" s="109"/>
      <c r="BN566" s="109"/>
    </row>
    <row r="567" spans="1:66" s="110" customFormat="1" outlineLevel="1" x14ac:dyDescent="0.25">
      <c r="A567" s="26">
        <v>7</v>
      </c>
      <c r="B567" s="26"/>
      <c r="C567" s="83" t="s">
        <v>365</v>
      </c>
      <c r="D567" s="82">
        <v>44232</v>
      </c>
      <c r="E567" s="159" t="s">
        <v>361</v>
      </c>
      <c r="F567" s="152" t="s">
        <v>134</v>
      </c>
      <c r="G567" s="114" t="s">
        <v>135</v>
      </c>
      <c r="H567" s="29"/>
      <c r="I567" s="28"/>
      <c r="J567" s="623"/>
      <c r="K567" s="10">
        <v>1050000</v>
      </c>
      <c r="L567" s="289"/>
      <c r="M567" s="199"/>
      <c r="N567" s="31"/>
      <c r="O567" s="31"/>
      <c r="P567" s="31"/>
      <c r="Q567" s="178"/>
      <c r="R567" s="178"/>
      <c r="S567" s="31"/>
      <c r="T567" s="10">
        <v>1050000</v>
      </c>
      <c r="U567" s="275">
        <f t="shared" si="202"/>
        <v>1050000</v>
      </c>
      <c r="V567" s="32"/>
      <c r="W567" s="31"/>
      <c r="X567" s="31"/>
      <c r="Y567" s="275">
        <f t="shared" si="203"/>
        <v>0</v>
      </c>
      <c r="Z567" s="31"/>
      <c r="AA567" s="31"/>
      <c r="AB567" s="31"/>
      <c r="AC567" s="32">
        <f t="shared" si="204"/>
        <v>0</v>
      </c>
      <c r="AD567" s="31"/>
      <c r="AE567" s="31"/>
      <c r="AF567" s="31"/>
      <c r="AG567" s="373">
        <f t="shared" si="205"/>
        <v>0</v>
      </c>
      <c r="AH567" s="282">
        <f t="shared" si="206"/>
        <v>1050000</v>
      </c>
      <c r="AI567" s="33">
        <f t="shared" si="208"/>
        <v>1.5997806015175062E-2</v>
      </c>
      <c r="AJ567" s="34">
        <f t="shared" si="207"/>
        <v>9.1263875868334489E-4</v>
      </c>
      <c r="AK567" s="109"/>
      <c r="AL567" s="109"/>
      <c r="AM567" s="109"/>
      <c r="AN567" s="109"/>
      <c r="AO567" s="109"/>
      <c r="AP567" s="109"/>
      <c r="AQ567" s="109"/>
      <c r="AR567" s="109"/>
      <c r="AS567" s="109"/>
      <c r="AT567" s="109"/>
      <c r="AU567" s="109"/>
      <c r="AV567" s="109"/>
      <c r="AW567" s="109"/>
      <c r="AX567" s="109"/>
      <c r="AY567" s="109"/>
      <c r="AZ567" s="109"/>
      <c r="BA567" s="109"/>
      <c r="BB567" s="109"/>
      <c r="BC567" s="109"/>
      <c r="BD567" s="109"/>
      <c r="BE567" s="109"/>
      <c r="BF567" s="109"/>
      <c r="BG567" s="109"/>
      <c r="BH567" s="109"/>
      <c r="BI567" s="109"/>
      <c r="BJ567" s="109"/>
      <c r="BK567" s="109"/>
      <c r="BL567" s="109"/>
      <c r="BM567" s="109"/>
      <c r="BN567" s="109"/>
    </row>
    <row r="568" spans="1:66" s="110" customFormat="1" outlineLevel="1" x14ac:dyDescent="0.25">
      <c r="A568" s="26">
        <v>8</v>
      </c>
      <c r="B568" s="26"/>
      <c r="C568" s="83" t="s">
        <v>366</v>
      </c>
      <c r="D568" s="82">
        <v>44238</v>
      </c>
      <c r="E568" s="159" t="s">
        <v>362</v>
      </c>
      <c r="F568" s="152" t="s">
        <v>134</v>
      </c>
      <c r="G568" s="114" t="s">
        <v>135</v>
      </c>
      <c r="H568" s="29"/>
      <c r="I568" s="28"/>
      <c r="J568" s="623"/>
      <c r="K568" s="10">
        <v>1050000</v>
      </c>
      <c r="L568" s="289"/>
      <c r="M568" s="199"/>
      <c r="N568" s="31"/>
      <c r="O568" s="31"/>
      <c r="P568" s="31"/>
      <c r="Q568" s="178"/>
      <c r="R568" s="178"/>
      <c r="S568" s="31"/>
      <c r="T568" s="10">
        <v>1050000</v>
      </c>
      <c r="U568" s="275">
        <f t="shared" si="202"/>
        <v>1050000</v>
      </c>
      <c r="V568" s="32"/>
      <c r="W568" s="31"/>
      <c r="X568" s="31"/>
      <c r="Y568" s="275">
        <f t="shared" si="203"/>
        <v>0</v>
      </c>
      <c r="Z568" s="31"/>
      <c r="AA568" s="31"/>
      <c r="AB568" s="31"/>
      <c r="AC568" s="32">
        <f t="shared" si="204"/>
        <v>0</v>
      </c>
      <c r="AD568" s="31"/>
      <c r="AE568" s="31"/>
      <c r="AF568" s="31"/>
      <c r="AG568" s="373">
        <f t="shared" si="205"/>
        <v>0</v>
      </c>
      <c r="AH568" s="282">
        <f t="shared" si="206"/>
        <v>1050000</v>
      </c>
      <c r="AI568" s="33">
        <f t="shared" si="208"/>
        <v>1.5997806015175062E-2</v>
      </c>
      <c r="AJ568" s="34">
        <f t="shared" si="207"/>
        <v>9.1263875868334489E-4</v>
      </c>
      <c r="AK568" s="109"/>
      <c r="AL568" s="109"/>
      <c r="AM568" s="109"/>
      <c r="AN568" s="109"/>
      <c r="AO568" s="109"/>
      <c r="AP568" s="109"/>
      <c r="AQ568" s="109"/>
      <c r="AR568" s="109"/>
      <c r="AS568" s="109"/>
      <c r="AT568" s="109"/>
      <c r="AU568" s="109"/>
      <c r="AV568" s="109"/>
      <c r="AW568" s="109"/>
      <c r="AX568" s="109"/>
      <c r="AY568" s="109"/>
      <c r="AZ568" s="109"/>
      <c r="BA568" s="109"/>
      <c r="BB568" s="109"/>
      <c r="BC568" s="109"/>
      <c r="BD568" s="109"/>
      <c r="BE568" s="109"/>
      <c r="BF568" s="109"/>
      <c r="BG568" s="109"/>
      <c r="BH568" s="109"/>
      <c r="BI568" s="109"/>
      <c r="BJ568" s="109"/>
      <c r="BK568" s="109"/>
      <c r="BL568" s="109"/>
      <c r="BM568" s="109"/>
      <c r="BN568" s="109"/>
    </row>
    <row r="569" spans="1:66" s="110" customFormat="1" outlineLevel="1" x14ac:dyDescent="0.25">
      <c r="A569" s="26">
        <v>9</v>
      </c>
      <c r="B569" s="26"/>
      <c r="C569" s="83" t="s">
        <v>368</v>
      </c>
      <c r="D569" s="82">
        <v>44251</v>
      </c>
      <c r="E569" s="159" t="s">
        <v>363</v>
      </c>
      <c r="F569" s="152" t="s">
        <v>134</v>
      </c>
      <c r="G569" s="114" t="s">
        <v>135</v>
      </c>
      <c r="H569" s="29"/>
      <c r="I569" s="28"/>
      <c r="J569" s="623"/>
      <c r="K569" s="10">
        <v>1050000</v>
      </c>
      <c r="L569" s="289"/>
      <c r="M569" s="199"/>
      <c r="N569" s="31"/>
      <c r="O569" s="31"/>
      <c r="P569" s="31"/>
      <c r="Q569" s="178"/>
      <c r="R569" s="178"/>
      <c r="S569" s="31"/>
      <c r="T569" s="10">
        <v>1050000</v>
      </c>
      <c r="U569" s="275">
        <f t="shared" si="202"/>
        <v>1050000</v>
      </c>
      <c r="V569" s="32"/>
      <c r="W569" s="31"/>
      <c r="X569" s="31"/>
      <c r="Y569" s="275">
        <f t="shared" si="203"/>
        <v>0</v>
      </c>
      <c r="Z569" s="31"/>
      <c r="AA569" s="31"/>
      <c r="AB569" s="31"/>
      <c r="AC569" s="32">
        <f t="shared" si="204"/>
        <v>0</v>
      </c>
      <c r="AD569" s="31"/>
      <c r="AE569" s="31"/>
      <c r="AF569" s="31"/>
      <c r="AG569" s="373">
        <f t="shared" si="205"/>
        <v>0</v>
      </c>
      <c r="AH569" s="282">
        <f t="shared" si="206"/>
        <v>1050000</v>
      </c>
      <c r="AI569" s="33">
        <f t="shared" si="208"/>
        <v>1.5997806015175062E-2</v>
      </c>
      <c r="AJ569" s="34">
        <f t="shared" si="207"/>
        <v>9.1263875868334489E-4</v>
      </c>
      <c r="AK569" s="109"/>
      <c r="AL569" s="109"/>
      <c r="AM569" s="109"/>
      <c r="AN569" s="109"/>
      <c r="AO569" s="109"/>
      <c r="AP569" s="109"/>
      <c r="AQ569" s="109"/>
      <c r="AR569" s="109"/>
      <c r="AS569" s="109"/>
      <c r="AT569" s="109"/>
      <c r="AU569" s="109"/>
      <c r="AV569" s="109"/>
      <c r="AW569" s="109"/>
      <c r="AX569" s="109"/>
      <c r="AY569" s="109"/>
      <c r="AZ569" s="109"/>
      <c r="BA569" s="109"/>
      <c r="BB569" s="109"/>
      <c r="BC569" s="109"/>
      <c r="BD569" s="109"/>
      <c r="BE569" s="109"/>
      <c r="BF569" s="109"/>
      <c r="BG569" s="109"/>
      <c r="BH569" s="109"/>
      <c r="BI569" s="109"/>
      <c r="BJ569" s="109"/>
      <c r="BK569" s="109"/>
      <c r="BL569" s="109"/>
      <c r="BM569" s="109"/>
      <c r="BN569" s="109"/>
    </row>
    <row r="570" spans="1:66" outlineLevel="1" x14ac:dyDescent="0.25">
      <c r="A570" s="26">
        <v>10</v>
      </c>
      <c r="B570" s="26"/>
      <c r="C570" s="83" t="s">
        <v>275</v>
      </c>
      <c r="D570" s="82">
        <v>44251</v>
      </c>
      <c r="E570" s="159" t="s">
        <v>364</v>
      </c>
      <c r="F570" s="152" t="s">
        <v>134</v>
      </c>
      <c r="G570" s="114" t="s">
        <v>135</v>
      </c>
      <c r="H570" s="29"/>
      <c r="I570" s="28"/>
      <c r="J570" s="623"/>
      <c r="K570" s="10">
        <v>1764000</v>
      </c>
      <c r="L570" s="289"/>
      <c r="M570" s="199"/>
      <c r="N570" s="31"/>
      <c r="O570" s="31"/>
      <c r="P570" s="31"/>
      <c r="Q570" s="178"/>
      <c r="R570" s="178"/>
      <c r="S570" s="31"/>
      <c r="T570" s="10">
        <v>1764000</v>
      </c>
      <c r="U570" s="275">
        <f>SUM(R570:T570)</f>
        <v>1764000</v>
      </c>
      <c r="V570" s="32"/>
      <c r="W570" s="31"/>
      <c r="X570" s="31"/>
      <c r="Y570" s="275">
        <f t="shared" ref="Y570:Y583" si="209">SUM(V570:X570)</f>
        <v>0</v>
      </c>
      <c r="Z570" s="31"/>
      <c r="AA570" s="31"/>
      <c r="AB570" s="31"/>
      <c r="AC570" s="32">
        <f>SUM(Z570:AB570)</f>
        <v>0</v>
      </c>
      <c r="AD570" s="31"/>
      <c r="AE570" s="31"/>
      <c r="AF570" s="31"/>
      <c r="AG570" s="373">
        <f>SUM(AD570:AF570)</f>
        <v>0</v>
      </c>
      <c r="AH570" s="282">
        <f>+U570+Y570+AC570+AG570</f>
        <v>1764000</v>
      </c>
      <c r="AI570" s="33">
        <f t="shared" si="208"/>
        <v>2.6876314105494105E-2</v>
      </c>
      <c r="AJ570" s="34">
        <f t="shared" si="207"/>
        <v>1.5332331145880196E-3</v>
      </c>
      <c r="AK570" s="12"/>
      <c r="AL570" s="12"/>
      <c r="AM570" s="12"/>
      <c r="AN570" s="12"/>
      <c r="AO570" s="12"/>
      <c r="AP570" s="12"/>
      <c r="AQ570" s="12"/>
      <c r="AR570" s="109"/>
      <c r="AS570" s="109"/>
      <c r="AT570" s="109"/>
      <c r="AU570" s="109"/>
      <c r="AV570" s="109"/>
      <c r="AW570" s="109"/>
      <c r="AX570" s="109"/>
      <c r="AY570" s="109"/>
      <c r="AZ570" s="109"/>
      <c r="BA570" s="109"/>
      <c r="BB570" s="109"/>
      <c r="BC570" s="109"/>
      <c r="BD570" s="109"/>
      <c r="BE570" s="109"/>
      <c r="BF570" s="109"/>
      <c r="BG570" s="109"/>
      <c r="BH570" s="109"/>
      <c r="BI570" s="109"/>
      <c r="BJ570" s="109"/>
      <c r="BK570" s="109"/>
      <c r="BL570" s="109"/>
      <c r="BM570" s="109"/>
      <c r="BN570" s="109"/>
    </row>
    <row r="571" spans="1:66" s="110" customFormat="1" hidden="1" outlineLevel="1" x14ac:dyDescent="0.25">
      <c r="A571" s="26">
        <v>11</v>
      </c>
      <c r="B571" s="26"/>
      <c r="C571" s="83"/>
      <c r="D571" s="82"/>
      <c r="E571" s="159"/>
      <c r="F571" s="79"/>
      <c r="G571" s="52"/>
      <c r="H571" s="29"/>
      <c r="I571" s="28"/>
      <c r="J571" s="623"/>
      <c r="K571" s="10"/>
      <c r="L571" s="289"/>
      <c r="M571" s="199"/>
      <c r="N571" s="31"/>
      <c r="O571" s="31"/>
      <c r="P571" s="31"/>
      <c r="Q571" s="178"/>
      <c r="R571" s="178"/>
      <c r="S571" s="31"/>
      <c r="T571" s="10"/>
      <c r="U571" s="275">
        <f t="shared" ref="U571:U583" si="210">SUM(R571:T571)</f>
        <v>0</v>
      </c>
      <c r="V571" s="32"/>
      <c r="W571" s="31"/>
      <c r="X571" s="31"/>
      <c r="Y571" s="275">
        <f t="shared" si="209"/>
        <v>0</v>
      </c>
      <c r="Z571" s="31"/>
      <c r="AA571" s="10"/>
      <c r="AB571" s="31"/>
      <c r="AC571" s="32">
        <f t="shared" ref="AC571:AC583" si="211">SUM(Z571:AB571)</f>
        <v>0</v>
      </c>
      <c r="AD571" s="31"/>
      <c r="AE571" s="31"/>
      <c r="AF571" s="31"/>
      <c r="AG571" s="373">
        <f t="shared" ref="AG571:AG583" si="212">SUM(AD571:AF571)</f>
        <v>0</v>
      </c>
      <c r="AH571" s="282">
        <f t="shared" ref="AH571:AH583" si="213">+U571+Y571+AC571+AG571</f>
        <v>0</v>
      </c>
      <c r="AI571" s="33">
        <f t="shared" si="208"/>
        <v>0</v>
      </c>
      <c r="AJ571" s="34">
        <f t="shared" si="207"/>
        <v>0</v>
      </c>
      <c r="AK571" s="109"/>
      <c r="AL571" s="109"/>
      <c r="AM571" s="109"/>
      <c r="AN571" s="109"/>
      <c r="AO571" s="109"/>
      <c r="AP571" s="109"/>
      <c r="AQ571" s="109"/>
      <c r="AR571" s="109"/>
      <c r="AS571" s="109"/>
      <c r="AT571" s="109"/>
      <c r="AU571" s="109"/>
      <c r="AV571" s="109"/>
      <c r="AW571" s="109"/>
      <c r="AX571" s="109"/>
      <c r="AY571" s="109"/>
      <c r="AZ571" s="109"/>
      <c r="BA571" s="109"/>
      <c r="BB571" s="109"/>
      <c r="BC571" s="109"/>
      <c r="BD571" s="109"/>
      <c r="BE571" s="109"/>
      <c r="BF571" s="109"/>
      <c r="BG571" s="109"/>
      <c r="BH571" s="109"/>
      <c r="BI571" s="109"/>
      <c r="BJ571" s="109"/>
      <c r="BK571" s="109"/>
      <c r="BL571" s="109"/>
      <c r="BM571" s="109"/>
      <c r="BN571" s="109"/>
    </row>
    <row r="572" spans="1:66" s="110" customFormat="1" hidden="1" outlineLevel="1" x14ac:dyDescent="0.25">
      <c r="A572" s="26">
        <v>12</v>
      </c>
      <c r="B572" s="26"/>
      <c r="C572" s="83"/>
      <c r="D572" s="82"/>
      <c r="E572" s="159"/>
      <c r="F572" s="79"/>
      <c r="G572" s="52"/>
      <c r="H572" s="29"/>
      <c r="I572" s="28"/>
      <c r="J572" s="623"/>
      <c r="K572" s="10"/>
      <c r="L572" s="289"/>
      <c r="M572" s="199"/>
      <c r="N572" s="31"/>
      <c r="O572" s="31"/>
      <c r="P572" s="31"/>
      <c r="Q572" s="178"/>
      <c r="R572" s="178"/>
      <c r="S572" s="31"/>
      <c r="T572" s="10"/>
      <c r="U572" s="275">
        <f t="shared" si="210"/>
        <v>0</v>
      </c>
      <c r="V572" s="32"/>
      <c r="W572" s="31"/>
      <c r="X572" s="31"/>
      <c r="Y572" s="275">
        <f t="shared" si="209"/>
        <v>0</v>
      </c>
      <c r="Z572" s="31"/>
      <c r="AA572" s="10"/>
      <c r="AB572" s="31"/>
      <c r="AC572" s="32">
        <f t="shared" si="211"/>
        <v>0</v>
      </c>
      <c r="AD572" s="31"/>
      <c r="AE572" s="31"/>
      <c r="AF572" s="31"/>
      <c r="AG572" s="373">
        <f t="shared" si="212"/>
        <v>0</v>
      </c>
      <c r="AH572" s="282">
        <f t="shared" si="213"/>
        <v>0</v>
      </c>
      <c r="AI572" s="33">
        <f t="shared" si="208"/>
        <v>0</v>
      </c>
      <c r="AJ572" s="34">
        <f t="shared" si="207"/>
        <v>0</v>
      </c>
      <c r="AK572" s="109"/>
      <c r="AL572" s="109"/>
      <c r="AM572" s="109"/>
      <c r="AN572" s="109"/>
      <c r="AO572" s="109"/>
      <c r="AP572" s="109"/>
      <c r="AQ572" s="109"/>
      <c r="AR572" s="109"/>
      <c r="AS572" s="109"/>
      <c r="AT572" s="109"/>
      <c r="AU572" s="109"/>
      <c r="AV572" s="109"/>
      <c r="AW572" s="109"/>
      <c r="AX572" s="109"/>
      <c r="AY572" s="109"/>
      <c r="AZ572" s="109"/>
      <c r="BA572" s="109"/>
      <c r="BB572" s="109"/>
      <c r="BC572" s="109"/>
      <c r="BD572" s="109"/>
      <c r="BE572" s="109"/>
      <c r="BF572" s="109"/>
      <c r="BG572" s="109"/>
      <c r="BH572" s="109"/>
      <c r="BI572" s="109"/>
      <c r="BJ572" s="109"/>
      <c r="BK572" s="109"/>
      <c r="BL572" s="109"/>
      <c r="BM572" s="109"/>
      <c r="BN572" s="109"/>
    </row>
    <row r="573" spans="1:66" s="110" customFormat="1" hidden="1" outlineLevel="1" x14ac:dyDescent="0.25">
      <c r="A573" s="26">
        <v>13</v>
      </c>
      <c r="B573" s="26"/>
      <c r="C573" s="83"/>
      <c r="D573" s="82"/>
      <c r="E573" s="159"/>
      <c r="F573" s="79"/>
      <c r="G573" s="52"/>
      <c r="H573" s="29"/>
      <c r="I573" s="28"/>
      <c r="J573" s="623"/>
      <c r="K573" s="10"/>
      <c r="L573" s="289"/>
      <c r="M573" s="199"/>
      <c r="N573" s="31"/>
      <c r="O573" s="31"/>
      <c r="P573" s="31"/>
      <c r="Q573" s="178"/>
      <c r="R573" s="178"/>
      <c r="S573" s="31"/>
      <c r="T573" s="10"/>
      <c r="U573" s="275">
        <f t="shared" si="210"/>
        <v>0</v>
      </c>
      <c r="V573" s="32"/>
      <c r="W573" s="31"/>
      <c r="X573" s="31"/>
      <c r="Y573" s="275">
        <f t="shared" si="209"/>
        <v>0</v>
      </c>
      <c r="Z573" s="31"/>
      <c r="AA573" s="10"/>
      <c r="AB573" s="31"/>
      <c r="AC573" s="32">
        <f t="shared" si="211"/>
        <v>0</v>
      </c>
      <c r="AD573" s="31"/>
      <c r="AE573" s="31"/>
      <c r="AF573" s="31"/>
      <c r="AG573" s="373">
        <f t="shared" si="212"/>
        <v>0</v>
      </c>
      <c r="AH573" s="282">
        <f t="shared" si="213"/>
        <v>0</v>
      </c>
      <c r="AI573" s="33">
        <f t="shared" si="208"/>
        <v>0</v>
      </c>
      <c r="AJ573" s="34">
        <f t="shared" si="207"/>
        <v>0</v>
      </c>
      <c r="AK573" s="109"/>
      <c r="AL573" s="109"/>
      <c r="AM573" s="109"/>
      <c r="AN573" s="109"/>
      <c r="AO573" s="109"/>
      <c r="AP573" s="109"/>
      <c r="AQ573" s="109"/>
      <c r="AR573" s="109"/>
      <c r="AS573" s="109"/>
      <c r="AT573" s="109"/>
      <c r="AU573" s="109"/>
      <c r="AV573" s="109"/>
      <c r="AW573" s="109"/>
      <c r="AX573" s="109"/>
      <c r="AY573" s="109"/>
      <c r="AZ573" s="109"/>
      <c r="BA573" s="109"/>
      <c r="BB573" s="109"/>
      <c r="BC573" s="109"/>
      <c r="BD573" s="109"/>
      <c r="BE573" s="109"/>
      <c r="BF573" s="109"/>
      <c r="BG573" s="109"/>
      <c r="BH573" s="109"/>
      <c r="BI573" s="109"/>
      <c r="BJ573" s="109"/>
      <c r="BK573" s="109"/>
      <c r="BL573" s="109"/>
      <c r="BM573" s="109"/>
      <c r="BN573" s="109"/>
    </row>
    <row r="574" spans="1:66" s="110" customFormat="1" hidden="1" outlineLevel="1" x14ac:dyDescent="0.25">
      <c r="A574" s="26">
        <v>14</v>
      </c>
      <c r="B574" s="26"/>
      <c r="C574" s="83"/>
      <c r="D574" s="82"/>
      <c r="E574" s="159"/>
      <c r="F574" s="79"/>
      <c r="G574" s="52"/>
      <c r="H574" s="29"/>
      <c r="I574" s="28"/>
      <c r="J574" s="623"/>
      <c r="K574" s="10"/>
      <c r="L574" s="289"/>
      <c r="M574" s="199"/>
      <c r="N574" s="31"/>
      <c r="O574" s="31"/>
      <c r="P574" s="31"/>
      <c r="Q574" s="178"/>
      <c r="R574" s="178"/>
      <c r="S574" s="31"/>
      <c r="T574" s="10"/>
      <c r="U574" s="275">
        <f t="shared" si="210"/>
        <v>0</v>
      </c>
      <c r="V574" s="32"/>
      <c r="W574" s="31"/>
      <c r="X574" s="31"/>
      <c r="Y574" s="275">
        <f t="shared" si="209"/>
        <v>0</v>
      </c>
      <c r="Z574" s="31"/>
      <c r="AA574" s="10"/>
      <c r="AB574" s="31"/>
      <c r="AC574" s="32">
        <f t="shared" si="211"/>
        <v>0</v>
      </c>
      <c r="AD574" s="31"/>
      <c r="AE574" s="31"/>
      <c r="AF574" s="31"/>
      <c r="AG574" s="373">
        <f t="shared" si="212"/>
        <v>0</v>
      </c>
      <c r="AH574" s="282">
        <f t="shared" si="213"/>
        <v>0</v>
      </c>
      <c r="AI574" s="33">
        <f t="shared" si="208"/>
        <v>0</v>
      </c>
      <c r="AJ574" s="34">
        <f t="shared" si="207"/>
        <v>0</v>
      </c>
      <c r="AK574" s="109"/>
      <c r="AL574" s="109"/>
      <c r="AM574" s="109"/>
      <c r="AN574" s="109"/>
      <c r="AO574" s="109"/>
      <c r="AP574" s="109"/>
      <c r="AQ574" s="109"/>
      <c r="AR574" s="109"/>
      <c r="AS574" s="109"/>
      <c r="AT574" s="109"/>
      <c r="AU574" s="109"/>
      <c r="AV574" s="109"/>
      <c r="AW574" s="109"/>
      <c r="AX574" s="109"/>
      <c r="AY574" s="109"/>
      <c r="AZ574" s="109"/>
      <c r="BA574" s="109"/>
      <c r="BB574" s="109"/>
      <c r="BC574" s="109"/>
      <c r="BD574" s="109"/>
      <c r="BE574" s="109"/>
      <c r="BF574" s="109"/>
      <c r="BG574" s="109"/>
      <c r="BH574" s="109"/>
      <c r="BI574" s="109"/>
      <c r="BJ574" s="109"/>
      <c r="BK574" s="109"/>
      <c r="BL574" s="109"/>
      <c r="BM574" s="109"/>
      <c r="BN574" s="109"/>
    </row>
    <row r="575" spans="1:66" s="110" customFormat="1" hidden="1" outlineLevel="1" x14ac:dyDescent="0.25">
      <c r="A575" s="26">
        <v>15</v>
      </c>
      <c r="B575" s="26"/>
      <c r="C575" s="83"/>
      <c r="D575" s="82"/>
      <c r="E575" s="159"/>
      <c r="F575" s="79"/>
      <c r="G575" s="52"/>
      <c r="H575" s="29"/>
      <c r="I575" s="28"/>
      <c r="J575" s="623"/>
      <c r="K575" s="10"/>
      <c r="L575" s="289"/>
      <c r="M575" s="199"/>
      <c r="N575" s="31"/>
      <c r="O575" s="31"/>
      <c r="P575" s="31"/>
      <c r="Q575" s="178"/>
      <c r="R575" s="178"/>
      <c r="S575" s="31"/>
      <c r="T575" s="10"/>
      <c r="U575" s="275">
        <f t="shared" si="210"/>
        <v>0</v>
      </c>
      <c r="V575" s="32"/>
      <c r="W575" s="31"/>
      <c r="X575" s="31"/>
      <c r="Y575" s="275">
        <f t="shared" si="209"/>
        <v>0</v>
      </c>
      <c r="Z575" s="31"/>
      <c r="AA575" s="10"/>
      <c r="AB575" s="31"/>
      <c r="AC575" s="32">
        <f t="shared" si="211"/>
        <v>0</v>
      </c>
      <c r="AD575" s="31"/>
      <c r="AE575" s="31"/>
      <c r="AF575" s="31"/>
      <c r="AG575" s="373">
        <f t="shared" si="212"/>
        <v>0</v>
      </c>
      <c r="AH575" s="282">
        <f t="shared" si="213"/>
        <v>0</v>
      </c>
      <c r="AI575" s="33">
        <f t="shared" si="208"/>
        <v>0</v>
      </c>
      <c r="AJ575" s="34">
        <f t="shared" si="207"/>
        <v>0</v>
      </c>
      <c r="AK575" s="109"/>
      <c r="AL575" s="109"/>
      <c r="AM575" s="109"/>
      <c r="AN575" s="109"/>
      <c r="AO575" s="109"/>
      <c r="AP575" s="109"/>
      <c r="AQ575" s="109"/>
      <c r="AR575" s="109"/>
      <c r="AS575" s="109"/>
      <c r="AT575" s="109"/>
      <c r="AU575" s="109"/>
      <c r="AV575" s="109"/>
      <c r="AW575" s="109"/>
      <c r="AX575" s="109"/>
      <c r="AY575" s="109"/>
      <c r="AZ575" s="109"/>
      <c r="BA575" s="109"/>
      <c r="BB575" s="109"/>
      <c r="BC575" s="109"/>
      <c r="BD575" s="109"/>
      <c r="BE575" s="109"/>
      <c r="BF575" s="109"/>
      <c r="BG575" s="109"/>
      <c r="BH575" s="109"/>
      <c r="BI575" s="109"/>
      <c r="BJ575" s="109"/>
      <c r="BK575" s="109"/>
      <c r="BL575" s="109"/>
      <c r="BM575" s="109"/>
      <c r="BN575" s="109"/>
    </row>
    <row r="576" spans="1:66" s="110" customFormat="1" hidden="1" outlineLevel="1" x14ac:dyDescent="0.25">
      <c r="A576" s="26">
        <v>16</v>
      </c>
      <c r="B576" s="26"/>
      <c r="C576" s="83"/>
      <c r="D576" s="82"/>
      <c r="E576" s="159"/>
      <c r="F576" s="79"/>
      <c r="G576" s="52"/>
      <c r="H576" s="29"/>
      <c r="I576" s="28"/>
      <c r="J576" s="623"/>
      <c r="K576" s="10"/>
      <c r="L576" s="289"/>
      <c r="M576" s="199"/>
      <c r="N576" s="31"/>
      <c r="O576" s="31"/>
      <c r="P576" s="31"/>
      <c r="Q576" s="178"/>
      <c r="R576" s="178"/>
      <c r="S576" s="31"/>
      <c r="T576" s="10"/>
      <c r="U576" s="275">
        <f t="shared" si="210"/>
        <v>0</v>
      </c>
      <c r="V576" s="32"/>
      <c r="W576" s="31"/>
      <c r="X576" s="31"/>
      <c r="Y576" s="275">
        <f t="shared" si="209"/>
        <v>0</v>
      </c>
      <c r="Z576" s="31"/>
      <c r="AA576" s="10"/>
      <c r="AB576" s="31"/>
      <c r="AC576" s="32">
        <f t="shared" si="211"/>
        <v>0</v>
      </c>
      <c r="AD576" s="31"/>
      <c r="AE576" s="31"/>
      <c r="AF576" s="31"/>
      <c r="AG576" s="373">
        <f t="shared" si="212"/>
        <v>0</v>
      </c>
      <c r="AH576" s="282">
        <f t="shared" si="213"/>
        <v>0</v>
      </c>
      <c r="AI576" s="33">
        <f t="shared" si="208"/>
        <v>0</v>
      </c>
      <c r="AJ576" s="34">
        <f t="shared" si="207"/>
        <v>0</v>
      </c>
      <c r="AK576" s="109"/>
      <c r="AL576" s="109"/>
      <c r="AM576" s="109"/>
      <c r="AN576" s="109"/>
      <c r="AO576" s="109"/>
      <c r="AP576" s="109"/>
      <c r="AQ576" s="109"/>
      <c r="AR576" s="109"/>
      <c r="AS576" s="109"/>
      <c r="AT576" s="109"/>
      <c r="AU576" s="109"/>
      <c r="AV576" s="109"/>
      <c r="AW576" s="109"/>
      <c r="AX576" s="109"/>
      <c r="AY576" s="109"/>
      <c r="AZ576" s="109"/>
      <c r="BA576" s="109"/>
      <c r="BB576" s="109"/>
      <c r="BC576" s="109"/>
      <c r="BD576" s="109"/>
      <c r="BE576" s="109"/>
      <c r="BF576" s="109"/>
      <c r="BG576" s="109"/>
      <c r="BH576" s="109"/>
      <c r="BI576" s="109"/>
      <c r="BJ576" s="109"/>
      <c r="BK576" s="109"/>
      <c r="BL576" s="109"/>
      <c r="BM576" s="109"/>
      <c r="BN576" s="109"/>
    </row>
    <row r="577" spans="1:66" s="110" customFormat="1" hidden="1" outlineLevel="1" x14ac:dyDescent="0.25">
      <c r="A577" s="26">
        <v>17</v>
      </c>
      <c r="B577" s="26"/>
      <c r="C577" s="83"/>
      <c r="D577" s="82"/>
      <c r="E577" s="159"/>
      <c r="F577" s="79"/>
      <c r="G577" s="52"/>
      <c r="H577" s="29"/>
      <c r="I577" s="28"/>
      <c r="J577" s="623"/>
      <c r="K577" s="10"/>
      <c r="L577" s="289"/>
      <c r="M577" s="199"/>
      <c r="N577" s="31"/>
      <c r="O577" s="31"/>
      <c r="P577" s="31"/>
      <c r="Q577" s="178"/>
      <c r="R577" s="178"/>
      <c r="S577" s="31"/>
      <c r="T577" s="10"/>
      <c r="U577" s="275">
        <f t="shared" si="210"/>
        <v>0</v>
      </c>
      <c r="V577" s="32"/>
      <c r="W577" s="31"/>
      <c r="X577" s="31"/>
      <c r="Y577" s="275">
        <f t="shared" si="209"/>
        <v>0</v>
      </c>
      <c r="Z577" s="31"/>
      <c r="AA577" s="10"/>
      <c r="AB577" s="31"/>
      <c r="AC577" s="32">
        <f t="shared" si="211"/>
        <v>0</v>
      </c>
      <c r="AD577" s="31"/>
      <c r="AE577" s="31"/>
      <c r="AF577" s="31"/>
      <c r="AG577" s="373">
        <f t="shared" si="212"/>
        <v>0</v>
      </c>
      <c r="AH577" s="282">
        <f t="shared" si="213"/>
        <v>0</v>
      </c>
      <c r="AI577" s="33">
        <f t="shared" si="208"/>
        <v>0</v>
      </c>
      <c r="AJ577" s="34">
        <f t="shared" si="207"/>
        <v>0</v>
      </c>
      <c r="AK577" s="109"/>
      <c r="AL577" s="109"/>
      <c r="AM577" s="109"/>
      <c r="AN577" s="109"/>
      <c r="AO577" s="109"/>
      <c r="AP577" s="109"/>
      <c r="AQ577" s="109"/>
      <c r="AR577" s="109"/>
      <c r="AS577" s="109"/>
      <c r="AT577" s="109"/>
      <c r="AU577" s="109"/>
      <c r="AV577" s="109"/>
      <c r="AW577" s="109"/>
      <c r="AX577" s="109"/>
      <c r="AY577" s="109"/>
      <c r="AZ577" s="109"/>
      <c r="BA577" s="109"/>
      <c r="BB577" s="109"/>
      <c r="BC577" s="109"/>
      <c r="BD577" s="109"/>
      <c r="BE577" s="109"/>
      <c r="BF577" s="109"/>
      <c r="BG577" s="109"/>
      <c r="BH577" s="109"/>
      <c r="BI577" s="109"/>
      <c r="BJ577" s="109"/>
      <c r="BK577" s="109"/>
      <c r="BL577" s="109"/>
      <c r="BM577" s="109"/>
      <c r="BN577" s="109"/>
    </row>
    <row r="578" spans="1:66" s="110" customFormat="1" hidden="1" outlineLevel="1" x14ac:dyDescent="0.25">
      <c r="A578" s="26">
        <v>18</v>
      </c>
      <c r="B578" s="26"/>
      <c r="C578" s="83"/>
      <c r="D578" s="82"/>
      <c r="E578" s="159"/>
      <c r="F578" s="79"/>
      <c r="G578" s="52"/>
      <c r="H578" s="29"/>
      <c r="I578" s="28"/>
      <c r="J578" s="623"/>
      <c r="K578" s="10"/>
      <c r="L578" s="289"/>
      <c r="M578" s="199"/>
      <c r="N578" s="31"/>
      <c r="O578" s="31"/>
      <c r="P578" s="31"/>
      <c r="Q578" s="178"/>
      <c r="R578" s="178"/>
      <c r="S578" s="31"/>
      <c r="T578" s="10"/>
      <c r="U578" s="275">
        <f t="shared" si="210"/>
        <v>0</v>
      </c>
      <c r="V578" s="32"/>
      <c r="W578" s="31"/>
      <c r="X578" s="31"/>
      <c r="Y578" s="275">
        <f t="shared" si="209"/>
        <v>0</v>
      </c>
      <c r="Z578" s="31"/>
      <c r="AA578" s="10"/>
      <c r="AB578" s="31"/>
      <c r="AC578" s="32">
        <f t="shared" si="211"/>
        <v>0</v>
      </c>
      <c r="AD578" s="31"/>
      <c r="AE578" s="31"/>
      <c r="AF578" s="31"/>
      <c r="AG578" s="373">
        <f t="shared" si="212"/>
        <v>0</v>
      </c>
      <c r="AH578" s="282">
        <f t="shared" si="213"/>
        <v>0</v>
      </c>
      <c r="AI578" s="33">
        <f t="shared" si="208"/>
        <v>0</v>
      </c>
      <c r="AJ578" s="34">
        <f t="shared" si="207"/>
        <v>0</v>
      </c>
      <c r="AK578" s="109"/>
      <c r="AL578" s="109"/>
      <c r="AM578" s="109"/>
      <c r="AN578" s="109"/>
      <c r="AO578" s="109"/>
      <c r="AP578" s="109"/>
      <c r="AQ578" s="109"/>
      <c r="AR578" s="109"/>
      <c r="AS578" s="109"/>
      <c r="AT578" s="109"/>
      <c r="AU578" s="109"/>
      <c r="AV578" s="109"/>
      <c r="AW578" s="109"/>
      <c r="AX578" s="109"/>
      <c r="AY578" s="109"/>
      <c r="AZ578" s="109"/>
      <c r="BA578" s="109"/>
      <c r="BB578" s="109"/>
      <c r="BC578" s="109"/>
      <c r="BD578" s="109"/>
      <c r="BE578" s="109"/>
      <c r="BF578" s="109"/>
      <c r="BG578" s="109"/>
      <c r="BH578" s="109"/>
      <c r="BI578" s="109"/>
      <c r="BJ578" s="109"/>
      <c r="BK578" s="109"/>
      <c r="BL578" s="109"/>
      <c r="BM578" s="109"/>
      <c r="BN578" s="109"/>
    </row>
    <row r="579" spans="1:66" s="110" customFormat="1" hidden="1" outlineLevel="1" x14ac:dyDescent="0.25">
      <c r="A579" s="26">
        <v>19</v>
      </c>
      <c r="B579" s="26"/>
      <c r="C579" s="83"/>
      <c r="D579" s="82"/>
      <c r="E579" s="159"/>
      <c r="F579" s="163"/>
      <c r="G579" s="164"/>
      <c r="H579" s="29"/>
      <c r="I579" s="28"/>
      <c r="J579" s="623"/>
      <c r="K579" s="10"/>
      <c r="L579" s="392"/>
      <c r="M579" s="199"/>
      <c r="N579" s="31"/>
      <c r="O579" s="31"/>
      <c r="P579" s="31"/>
      <c r="Q579" s="178"/>
      <c r="R579" s="178"/>
      <c r="S579" s="31"/>
      <c r="T579" s="10"/>
      <c r="U579" s="275">
        <f t="shared" si="210"/>
        <v>0</v>
      </c>
      <c r="V579" s="32"/>
      <c r="W579" s="31"/>
      <c r="X579" s="31"/>
      <c r="Y579" s="275">
        <f t="shared" si="209"/>
        <v>0</v>
      </c>
      <c r="Z579" s="31"/>
      <c r="AA579" s="10"/>
      <c r="AB579" s="31"/>
      <c r="AC579" s="32">
        <f t="shared" si="211"/>
        <v>0</v>
      </c>
      <c r="AD579" s="31"/>
      <c r="AE579" s="31"/>
      <c r="AF579" s="31"/>
      <c r="AG579" s="373">
        <f t="shared" si="212"/>
        <v>0</v>
      </c>
      <c r="AH579" s="282">
        <f t="shared" si="213"/>
        <v>0</v>
      </c>
      <c r="AI579" s="33">
        <f t="shared" si="208"/>
        <v>0</v>
      </c>
      <c r="AJ579" s="34">
        <f t="shared" si="207"/>
        <v>0</v>
      </c>
      <c r="AK579" s="109"/>
      <c r="AL579" s="109"/>
      <c r="AM579" s="109"/>
      <c r="AN579" s="109"/>
      <c r="AO579" s="109"/>
      <c r="AP579" s="109"/>
      <c r="AQ579" s="109"/>
      <c r="AR579" s="109"/>
      <c r="AS579" s="109"/>
      <c r="AT579" s="109"/>
      <c r="AU579" s="109"/>
      <c r="AV579" s="109"/>
      <c r="AW579" s="109"/>
      <c r="AX579" s="109"/>
      <c r="AY579" s="109"/>
      <c r="AZ579" s="109"/>
      <c r="BA579" s="109"/>
      <c r="BB579" s="109"/>
      <c r="BC579" s="109"/>
      <c r="BD579" s="109"/>
      <c r="BE579" s="109"/>
      <c r="BF579" s="109"/>
      <c r="BG579" s="109"/>
      <c r="BH579" s="109"/>
      <c r="BI579" s="109"/>
      <c r="BJ579" s="109"/>
      <c r="BK579" s="109"/>
      <c r="BL579" s="109"/>
      <c r="BM579" s="109"/>
      <c r="BN579" s="109"/>
    </row>
    <row r="580" spans="1:66" s="110" customFormat="1" hidden="1" outlineLevel="1" x14ac:dyDescent="0.25">
      <c r="A580" s="161">
        <v>20</v>
      </c>
      <c r="B580" s="161"/>
      <c r="C580" s="162"/>
      <c r="D580" s="247"/>
      <c r="E580" s="160"/>
      <c r="F580" s="152"/>
      <c r="G580" s="114"/>
      <c r="H580" s="320"/>
      <c r="I580" s="165"/>
      <c r="J580" s="623"/>
      <c r="K580" s="397"/>
      <c r="L580" s="393"/>
      <c r="M580" s="380"/>
      <c r="N580" s="154"/>
      <c r="O580" s="154"/>
      <c r="P580" s="154"/>
      <c r="Q580" s="391"/>
      <c r="R580" s="391"/>
      <c r="S580" s="154"/>
      <c r="T580" s="397"/>
      <c r="U580" s="275">
        <f t="shared" si="210"/>
        <v>0</v>
      </c>
      <c r="V580" s="32"/>
      <c r="W580" s="31"/>
      <c r="X580" s="31"/>
      <c r="Y580" s="275">
        <f t="shared" si="209"/>
        <v>0</v>
      </c>
      <c r="Z580" s="31"/>
      <c r="AA580" s="10"/>
      <c r="AB580" s="31"/>
      <c r="AC580" s="32">
        <f t="shared" si="211"/>
        <v>0</v>
      </c>
      <c r="AD580" s="31"/>
      <c r="AE580" s="31"/>
      <c r="AF580" s="31"/>
      <c r="AG580" s="373">
        <f t="shared" si="212"/>
        <v>0</v>
      </c>
      <c r="AH580" s="282">
        <f t="shared" si="213"/>
        <v>0</v>
      </c>
      <c r="AI580" s="33">
        <f t="shared" si="208"/>
        <v>0</v>
      </c>
      <c r="AJ580" s="34">
        <f t="shared" si="207"/>
        <v>0</v>
      </c>
      <c r="AK580" s="109"/>
      <c r="AL580" s="109"/>
      <c r="AM580" s="109"/>
      <c r="AN580" s="109"/>
      <c r="AO580" s="109"/>
      <c r="AP580" s="109"/>
      <c r="AQ580" s="109"/>
      <c r="AR580" s="109"/>
      <c r="AS580" s="109"/>
      <c r="AT580" s="109"/>
      <c r="AU580" s="109"/>
      <c r="AV580" s="109"/>
      <c r="AW580" s="109"/>
      <c r="AX580" s="109"/>
      <c r="AY580" s="109"/>
      <c r="AZ580" s="109"/>
      <c r="BA580" s="109"/>
      <c r="BB580" s="109"/>
      <c r="BC580" s="109"/>
      <c r="BD580" s="109"/>
      <c r="BE580" s="109"/>
      <c r="BF580" s="109"/>
      <c r="BG580" s="109"/>
      <c r="BH580" s="109"/>
      <c r="BI580" s="109"/>
      <c r="BJ580" s="109"/>
      <c r="BK580" s="109"/>
      <c r="BL580" s="109"/>
      <c r="BM580" s="109"/>
      <c r="BN580" s="109"/>
    </row>
    <row r="581" spans="1:66" s="110" customFormat="1" hidden="1" outlineLevel="1" x14ac:dyDescent="0.25">
      <c r="A581" s="26">
        <v>21</v>
      </c>
      <c r="B581" s="26"/>
      <c r="C581" s="188"/>
      <c r="D581" s="82"/>
      <c r="E581" s="319"/>
      <c r="F581" s="152"/>
      <c r="G581" s="114"/>
      <c r="H581" s="321"/>
      <c r="I581" s="36"/>
      <c r="J581" s="623"/>
      <c r="K581" s="10"/>
      <c r="L581" s="393"/>
      <c r="M581" s="199"/>
      <c r="N581" s="77"/>
      <c r="O581" s="77"/>
      <c r="P581" s="77"/>
      <c r="Q581" s="202"/>
      <c r="R581" s="202"/>
      <c r="S581" s="77"/>
      <c r="T581" s="10"/>
      <c r="U581" s="275">
        <f t="shared" si="210"/>
        <v>0</v>
      </c>
      <c r="V581" s="32"/>
      <c r="W581" s="31"/>
      <c r="X581" s="31"/>
      <c r="Y581" s="275">
        <f t="shared" si="209"/>
        <v>0</v>
      </c>
      <c r="Z581" s="31"/>
      <c r="AA581" s="10"/>
      <c r="AB581" s="31"/>
      <c r="AC581" s="32">
        <f t="shared" si="211"/>
        <v>0</v>
      </c>
      <c r="AD581" s="31"/>
      <c r="AE581" s="31"/>
      <c r="AF581" s="31"/>
      <c r="AG581" s="373">
        <f t="shared" si="212"/>
        <v>0</v>
      </c>
      <c r="AH581" s="282">
        <f t="shared" si="213"/>
        <v>0</v>
      </c>
      <c r="AI581" s="33">
        <f t="shared" si="208"/>
        <v>0</v>
      </c>
      <c r="AJ581" s="34">
        <f t="shared" si="207"/>
        <v>0</v>
      </c>
      <c r="AK581" s="109"/>
      <c r="AL581" s="109"/>
      <c r="AM581" s="109"/>
      <c r="AN581" s="109"/>
      <c r="AO581" s="109"/>
      <c r="AP581" s="109"/>
      <c r="AQ581" s="109"/>
      <c r="AR581" s="109"/>
      <c r="AS581" s="109"/>
      <c r="AT581" s="109"/>
      <c r="AU581" s="109"/>
      <c r="AV581" s="109"/>
      <c r="AW581" s="109"/>
      <c r="AX581" s="109"/>
      <c r="AY581" s="109"/>
      <c r="AZ581" s="109"/>
      <c r="BA581" s="109"/>
      <c r="BB581" s="109"/>
      <c r="BC581" s="109"/>
      <c r="BD581" s="109"/>
      <c r="BE581" s="109"/>
      <c r="BF581" s="109"/>
      <c r="BG581" s="109"/>
      <c r="BH581" s="109"/>
      <c r="BI581" s="109"/>
      <c r="BJ581" s="109"/>
      <c r="BK581" s="109"/>
      <c r="BL581" s="109"/>
      <c r="BM581" s="109"/>
      <c r="BN581" s="109"/>
    </row>
    <row r="582" spans="1:66" s="110" customFormat="1" hidden="1" outlineLevel="1" x14ac:dyDescent="0.25">
      <c r="A582" s="26">
        <v>22</v>
      </c>
      <c r="B582" s="26"/>
      <c r="C582" s="188"/>
      <c r="D582" s="322"/>
      <c r="E582" s="319"/>
      <c r="F582" s="152"/>
      <c r="G582" s="114"/>
      <c r="H582" s="321"/>
      <c r="I582" s="36"/>
      <c r="J582" s="623"/>
      <c r="K582" s="10"/>
      <c r="L582" s="393"/>
      <c r="M582" s="199"/>
      <c r="N582" s="77"/>
      <c r="O582" s="77"/>
      <c r="P582" s="77"/>
      <c r="Q582" s="202"/>
      <c r="R582" s="202"/>
      <c r="S582" s="77"/>
      <c r="T582" s="10"/>
      <c r="U582" s="275">
        <f t="shared" si="210"/>
        <v>0</v>
      </c>
      <c r="V582" s="32"/>
      <c r="W582" s="31"/>
      <c r="X582" s="31"/>
      <c r="Y582" s="275">
        <f t="shared" si="209"/>
        <v>0</v>
      </c>
      <c r="Z582" s="31"/>
      <c r="AA582" s="10"/>
      <c r="AB582" s="31"/>
      <c r="AC582" s="32">
        <f t="shared" si="211"/>
        <v>0</v>
      </c>
      <c r="AD582" s="31"/>
      <c r="AE582" s="31"/>
      <c r="AF582" s="31"/>
      <c r="AG582" s="373">
        <f t="shared" si="212"/>
        <v>0</v>
      </c>
      <c r="AH582" s="282">
        <f t="shared" si="213"/>
        <v>0</v>
      </c>
      <c r="AI582" s="33">
        <f t="shared" si="208"/>
        <v>0</v>
      </c>
      <c r="AJ582" s="34">
        <f t="shared" si="207"/>
        <v>0</v>
      </c>
      <c r="AK582" s="109"/>
      <c r="AL582" s="109"/>
      <c r="AM582" s="109"/>
      <c r="AN582" s="109"/>
      <c r="AO582" s="109"/>
      <c r="AP582" s="109"/>
      <c r="AQ582" s="109"/>
      <c r="AR582" s="109"/>
      <c r="AS582" s="109"/>
      <c r="AT582" s="109"/>
      <c r="AU582" s="109"/>
      <c r="AV582" s="109"/>
      <c r="AW582" s="109"/>
      <c r="AX582" s="109"/>
      <c r="AY582" s="109"/>
      <c r="AZ582" s="109"/>
      <c r="BA582" s="109"/>
      <c r="BB582" s="109"/>
      <c r="BC582" s="109"/>
      <c r="BD582" s="109"/>
      <c r="BE582" s="109"/>
      <c r="BF582" s="109"/>
      <c r="BG582" s="109"/>
      <c r="BH582" s="109"/>
      <c r="BI582" s="109"/>
      <c r="BJ582" s="109"/>
      <c r="BK582" s="109"/>
      <c r="BL582" s="109"/>
      <c r="BM582" s="109"/>
      <c r="BN582" s="109"/>
    </row>
    <row r="583" spans="1:66" s="110" customFormat="1" hidden="1" outlineLevel="1" x14ac:dyDescent="0.25">
      <c r="A583" s="26">
        <v>23</v>
      </c>
      <c r="B583" s="26"/>
      <c r="C583" s="188"/>
      <c r="D583" s="322"/>
      <c r="E583" s="319"/>
      <c r="F583" s="152"/>
      <c r="G583" s="114"/>
      <c r="H583" s="321"/>
      <c r="I583" s="36"/>
      <c r="J583" s="577"/>
      <c r="K583" s="10"/>
      <c r="L583" s="393"/>
      <c r="M583" s="199"/>
      <c r="N583" s="77"/>
      <c r="O583" s="77"/>
      <c r="P583" s="77"/>
      <c r="Q583" s="202"/>
      <c r="R583" s="202"/>
      <c r="S583" s="77"/>
      <c r="T583" s="10"/>
      <c r="U583" s="275">
        <f t="shared" si="210"/>
        <v>0</v>
      </c>
      <c r="V583" s="32"/>
      <c r="W583" s="31"/>
      <c r="X583" s="31"/>
      <c r="Y583" s="275">
        <f t="shared" si="209"/>
        <v>0</v>
      </c>
      <c r="Z583" s="31"/>
      <c r="AA583" s="10"/>
      <c r="AB583" s="31"/>
      <c r="AC583" s="32">
        <f t="shared" si="211"/>
        <v>0</v>
      </c>
      <c r="AD583" s="31"/>
      <c r="AE583" s="31"/>
      <c r="AF583" s="31"/>
      <c r="AG583" s="373">
        <f t="shared" si="212"/>
        <v>0</v>
      </c>
      <c r="AH583" s="282">
        <f t="shared" si="213"/>
        <v>0</v>
      </c>
      <c r="AI583" s="33">
        <f t="shared" si="208"/>
        <v>0</v>
      </c>
      <c r="AJ583" s="34">
        <f t="shared" si="207"/>
        <v>0</v>
      </c>
      <c r="AK583" s="109"/>
      <c r="AL583" s="109"/>
      <c r="AM583" s="109"/>
      <c r="AN583" s="109"/>
      <c r="AO583" s="109"/>
      <c r="AP583" s="109"/>
      <c r="AQ583" s="109"/>
      <c r="AR583" s="109"/>
      <c r="AS583" s="109"/>
      <c r="AT583" s="109"/>
      <c r="AU583" s="109"/>
      <c r="AV583" s="109"/>
      <c r="AW583" s="109"/>
      <c r="AX583" s="109"/>
      <c r="AY583" s="109"/>
      <c r="AZ583" s="109"/>
      <c r="BA583" s="109"/>
      <c r="BB583" s="109"/>
      <c r="BC583" s="109"/>
      <c r="BD583" s="109"/>
      <c r="BE583" s="109"/>
      <c r="BF583" s="109"/>
      <c r="BG583" s="109"/>
      <c r="BH583" s="109"/>
      <c r="BI583" s="109"/>
      <c r="BJ583" s="109"/>
      <c r="BK583" s="109"/>
      <c r="BL583" s="109"/>
      <c r="BM583" s="109"/>
      <c r="BN583" s="109"/>
    </row>
    <row r="584" spans="1:66" s="74" customFormat="1" x14ac:dyDescent="0.25">
      <c r="A584" s="611" t="s">
        <v>63</v>
      </c>
      <c r="B584" s="612"/>
      <c r="C584" s="612"/>
      <c r="D584" s="612"/>
      <c r="E584" s="612"/>
      <c r="F584" s="612"/>
      <c r="G584" s="612"/>
      <c r="H584" s="612"/>
      <c r="I584" s="612"/>
      <c r="J584" s="475">
        <f>+J560</f>
        <v>65634000</v>
      </c>
      <c r="K584" s="460">
        <f>+SUM(K561:K583)</f>
        <v>39279800</v>
      </c>
      <c r="L584" s="455"/>
      <c r="M584" s="461"/>
      <c r="N584" s="460">
        <f>SUM(N570:N570)</f>
        <v>0</v>
      </c>
      <c r="O584" s="460">
        <f>SUM(O570:O570)</f>
        <v>0</v>
      </c>
      <c r="P584" s="460">
        <f>SUM(P570:P570)</f>
        <v>0</v>
      </c>
      <c r="Q584" s="462"/>
      <c r="R584" s="481">
        <f>SUM(Q561:R583)</f>
        <v>0</v>
      </c>
      <c r="S584" s="460">
        <f>SUM(S561:S570)</f>
        <v>0</v>
      </c>
      <c r="T584" s="460">
        <f>SUM(T561:T570)</f>
        <v>39279800</v>
      </c>
      <c r="U584" s="460">
        <f t="shared" ref="U584:Y584" si="214">SUM(U561:U570)</f>
        <v>39279800</v>
      </c>
      <c r="V584" s="455">
        <f t="shared" si="214"/>
        <v>0</v>
      </c>
      <c r="W584" s="455">
        <f t="shared" si="214"/>
        <v>0</v>
      </c>
      <c r="X584" s="455">
        <f t="shared" si="214"/>
        <v>0</v>
      </c>
      <c r="Y584" s="455">
        <f t="shared" si="214"/>
        <v>0</v>
      </c>
      <c r="Z584" s="455">
        <f>SUM(Z561:Z580)</f>
        <v>0</v>
      </c>
      <c r="AA584" s="455">
        <f t="shared" ref="AA584:AC584" si="215">SUM(AA561:AA580)</f>
        <v>0</v>
      </c>
      <c r="AB584" s="455">
        <f t="shared" si="215"/>
        <v>0</v>
      </c>
      <c r="AC584" s="455">
        <f t="shared" si="215"/>
        <v>0</v>
      </c>
      <c r="AD584" s="455">
        <f>SUM(AD561:AD583)</f>
        <v>0</v>
      </c>
      <c r="AE584" s="455">
        <f>SUM(AE561:AE583)</f>
        <v>0</v>
      </c>
      <c r="AF584" s="455">
        <f>SUM(AF561:AF583)</f>
        <v>0</v>
      </c>
      <c r="AG584" s="455">
        <f>SUM(AG561:AG583)</f>
        <v>0</v>
      </c>
      <c r="AH584" s="455">
        <f>SUM(AH561:AH583)</f>
        <v>39279800</v>
      </c>
      <c r="AI584" s="459">
        <f>IF(ISERROR(AH584/K584),0,AH584/K584)</f>
        <v>1</v>
      </c>
      <c r="AJ584" s="459">
        <f>IF(ISERROR(AH584/$AH$784),0,AH584/$AH$784)</f>
        <v>3.4141207536504813E-2</v>
      </c>
      <c r="AK584" s="12"/>
      <c r="AL584" s="12"/>
      <c r="AM584" s="12"/>
      <c r="AN584" s="12"/>
      <c r="AO584" s="12"/>
      <c r="AP584" s="12"/>
      <c r="AQ584" s="12"/>
      <c r="AR584" s="109"/>
      <c r="AS584" s="109"/>
      <c r="AT584" s="109"/>
      <c r="AU584" s="109"/>
      <c r="AV584" s="109"/>
      <c r="AW584" s="109"/>
      <c r="AX584" s="109"/>
      <c r="AY584" s="109"/>
      <c r="AZ584" s="109"/>
      <c r="BA584" s="109"/>
      <c r="BB584" s="109"/>
      <c r="BC584" s="109"/>
      <c r="BD584" s="109"/>
      <c r="BE584" s="109"/>
      <c r="BF584" s="109"/>
      <c r="BG584" s="109"/>
      <c r="BH584" s="109"/>
      <c r="BI584" s="109"/>
      <c r="BJ584" s="109"/>
      <c r="BK584" s="109"/>
      <c r="BL584" s="109"/>
      <c r="BM584" s="109"/>
      <c r="BN584" s="109"/>
    </row>
    <row r="585" spans="1:66" x14ac:dyDescent="0.25">
      <c r="A585" s="590" t="s">
        <v>64</v>
      </c>
      <c r="B585" s="591"/>
      <c r="C585" s="591"/>
      <c r="D585" s="591"/>
      <c r="E585" s="592"/>
      <c r="F585" s="148"/>
      <c r="G585" s="17"/>
      <c r="H585" s="18"/>
      <c r="I585" s="19"/>
      <c r="J585" s="576">
        <v>133435000</v>
      </c>
      <c r="K585" s="75"/>
      <c r="L585" s="390"/>
      <c r="M585" s="303"/>
      <c r="N585" s="22"/>
      <c r="O585" s="22"/>
      <c r="P585" s="22"/>
      <c r="Q585" s="18"/>
      <c r="R585" s="23"/>
      <c r="S585" s="20"/>
      <c r="T585" s="20"/>
      <c r="U585" s="20"/>
      <c r="V585" s="20"/>
      <c r="W585" s="20"/>
      <c r="X585" s="20"/>
      <c r="Y585" s="20"/>
      <c r="Z585" s="20"/>
      <c r="AA585" s="20"/>
      <c r="AB585" s="20"/>
      <c r="AC585" s="20"/>
      <c r="AD585" s="20"/>
      <c r="AE585" s="20"/>
      <c r="AF585" s="20"/>
      <c r="AG585" s="20"/>
      <c r="AH585" s="20"/>
      <c r="AI585" s="24"/>
      <c r="AJ585" s="24"/>
    </row>
    <row r="586" spans="1:66" outlineLevel="1" x14ac:dyDescent="0.25">
      <c r="A586" s="26">
        <v>1</v>
      </c>
      <c r="B586" s="265"/>
      <c r="C586" s="83" t="s">
        <v>280</v>
      </c>
      <c r="D586" s="82">
        <v>44239</v>
      </c>
      <c r="E586" s="159" t="s">
        <v>153</v>
      </c>
      <c r="F586" s="152" t="s">
        <v>134</v>
      </c>
      <c r="G586" s="114" t="s">
        <v>135</v>
      </c>
      <c r="H586" s="29"/>
      <c r="I586" s="28"/>
      <c r="J586" s="623"/>
      <c r="K586" s="287">
        <v>3815000</v>
      </c>
      <c r="L586" s="289"/>
      <c r="M586" s="199"/>
      <c r="N586" s="31"/>
      <c r="O586" s="31"/>
      <c r="P586" s="31"/>
      <c r="Q586" s="178"/>
      <c r="R586" s="178"/>
      <c r="S586" s="31">
        <v>3815000</v>
      </c>
      <c r="T586" s="287"/>
      <c r="U586" s="275">
        <f t="shared" ref="U586:U612" si="216">SUM(R586:T586)</f>
        <v>3815000</v>
      </c>
      <c r="V586" s="32"/>
      <c r="W586" s="31"/>
      <c r="X586" s="31"/>
      <c r="Y586" s="275">
        <f t="shared" ref="Y586:Y597" si="217">SUM(V586:X586)</f>
        <v>0</v>
      </c>
      <c r="Z586" s="31"/>
      <c r="AA586" s="31"/>
      <c r="AB586" s="31"/>
      <c r="AC586" s="32">
        <f t="shared" ref="AC586:AC597" si="218">SUM(Z586:AB586)</f>
        <v>0</v>
      </c>
      <c r="AD586" s="31"/>
      <c r="AE586" s="31"/>
      <c r="AF586" s="31"/>
      <c r="AG586" s="32">
        <f t="shared" ref="AG586:AG597" si="219">SUM(AD586:AF586)</f>
        <v>0</v>
      </c>
      <c r="AH586" s="75">
        <f t="shared" ref="AH586:AH597" si="220">+U586+Y586+AC586+AG586</f>
        <v>3815000</v>
      </c>
      <c r="AI586" s="33">
        <f>IF(ISERROR(AH586/$J$585),0,AH586/$J$585)</f>
        <v>2.8590699591561436E-2</v>
      </c>
      <c r="AJ586" s="34">
        <f t="shared" ref="AJ586:AJ612" si="221">IF(ISERROR(AH586/$AH$784),"-",AH586/$AH$784)</f>
        <v>3.3159208232161532E-3</v>
      </c>
      <c r="AK586" s="12"/>
      <c r="AL586" s="12"/>
      <c r="AM586" s="12"/>
      <c r="AN586" s="12"/>
      <c r="AO586" s="12"/>
      <c r="AP586" s="12"/>
      <c r="AQ586" s="12"/>
      <c r="AR586" s="109"/>
      <c r="AS586" s="109"/>
      <c r="AT586" s="109"/>
      <c r="AU586" s="109"/>
      <c r="AV586" s="109"/>
      <c r="AW586" s="109"/>
      <c r="AX586" s="109"/>
      <c r="AY586" s="109"/>
      <c r="AZ586" s="109"/>
      <c r="BA586" s="109"/>
      <c r="BB586" s="109"/>
      <c r="BC586" s="109"/>
      <c r="BD586" s="109"/>
      <c r="BE586" s="109"/>
      <c r="BF586" s="109"/>
      <c r="BG586" s="109"/>
      <c r="BH586" s="109"/>
      <c r="BI586" s="109"/>
      <c r="BJ586" s="109"/>
      <c r="BK586" s="109"/>
      <c r="BL586" s="109"/>
      <c r="BM586" s="109"/>
      <c r="BN586" s="109"/>
    </row>
    <row r="587" spans="1:66" s="110" customFormat="1" outlineLevel="1" x14ac:dyDescent="0.25">
      <c r="A587" s="26">
        <v>2</v>
      </c>
      <c r="B587" s="265"/>
      <c r="C587" s="83" t="s">
        <v>406</v>
      </c>
      <c r="D587" s="82">
        <v>44243</v>
      </c>
      <c r="E587" s="159" t="s">
        <v>154</v>
      </c>
      <c r="F587" s="152" t="s">
        <v>134</v>
      </c>
      <c r="G587" s="114" t="s">
        <v>135</v>
      </c>
      <c r="H587" s="29"/>
      <c r="I587" s="28"/>
      <c r="J587" s="623"/>
      <c r="K587" s="287">
        <v>4407200</v>
      </c>
      <c r="L587" s="289"/>
      <c r="M587" s="199"/>
      <c r="N587" s="31"/>
      <c r="O587" s="31"/>
      <c r="P587" s="31"/>
      <c r="Q587" s="178"/>
      <c r="R587" s="178"/>
      <c r="S587" s="31">
        <v>4407200</v>
      </c>
      <c r="T587" s="287"/>
      <c r="U587" s="275">
        <f t="shared" si="216"/>
        <v>4407200</v>
      </c>
      <c r="V587" s="32"/>
      <c r="W587" s="31"/>
      <c r="X587" s="31"/>
      <c r="Y587" s="275">
        <f t="shared" si="217"/>
        <v>0</v>
      </c>
      <c r="Z587" s="31"/>
      <c r="AA587" s="31"/>
      <c r="AB587" s="31"/>
      <c r="AC587" s="32">
        <f t="shared" si="218"/>
        <v>0</v>
      </c>
      <c r="AD587" s="31"/>
      <c r="AE587" s="31"/>
      <c r="AF587" s="31"/>
      <c r="AG587" s="32">
        <f t="shared" si="219"/>
        <v>0</v>
      </c>
      <c r="AH587" s="75">
        <f t="shared" si="220"/>
        <v>4407200</v>
      </c>
      <c r="AI587" s="33">
        <f t="shared" ref="AI587:AI612" si="222">IF(ISERROR(AH587/$J$585),0,AH587/$J$585)</f>
        <v>3.3028815528159776E-2</v>
      </c>
      <c r="AJ587" s="34">
        <f t="shared" si="221"/>
        <v>3.8306490831135596E-3</v>
      </c>
      <c r="AK587" s="109"/>
      <c r="AL587" s="109"/>
      <c r="AM587" s="109"/>
      <c r="AN587" s="109"/>
      <c r="AO587" s="109"/>
      <c r="AP587" s="109"/>
      <c r="AQ587" s="109"/>
      <c r="AR587" s="109"/>
      <c r="AS587" s="109"/>
      <c r="AT587" s="109"/>
      <c r="AU587" s="109"/>
      <c r="AV587" s="109"/>
      <c r="AW587" s="109"/>
      <c r="AX587" s="109"/>
      <c r="AY587" s="109"/>
      <c r="AZ587" s="109"/>
      <c r="BA587" s="109"/>
      <c r="BB587" s="109"/>
      <c r="BC587" s="109"/>
      <c r="BD587" s="109"/>
      <c r="BE587" s="109"/>
      <c r="BF587" s="109"/>
      <c r="BG587" s="109"/>
      <c r="BH587" s="109"/>
      <c r="BI587" s="109"/>
      <c r="BJ587" s="109"/>
      <c r="BK587" s="109"/>
      <c r="BL587" s="109"/>
      <c r="BM587" s="109"/>
      <c r="BN587" s="109"/>
    </row>
    <row r="588" spans="1:66" s="110" customFormat="1" outlineLevel="1" x14ac:dyDescent="0.25">
      <c r="A588" s="26">
        <v>3</v>
      </c>
      <c r="B588" s="265"/>
      <c r="C588" s="114" t="s">
        <v>473</v>
      </c>
      <c r="D588" s="82">
        <v>44256</v>
      </c>
      <c r="E588" s="159" t="s">
        <v>155</v>
      </c>
      <c r="F588" s="152" t="s">
        <v>134</v>
      </c>
      <c r="G588" s="114" t="s">
        <v>135</v>
      </c>
      <c r="H588" s="29"/>
      <c r="I588" s="28"/>
      <c r="J588" s="623"/>
      <c r="K588" s="287">
        <v>8050000</v>
      </c>
      <c r="L588" s="289"/>
      <c r="M588" s="199"/>
      <c r="N588" s="31"/>
      <c r="O588" s="31"/>
      <c r="P588" s="31"/>
      <c r="Q588" s="178"/>
      <c r="R588" s="178"/>
      <c r="S588" s="31"/>
      <c r="T588" s="287">
        <v>8050000</v>
      </c>
      <c r="U588" s="275">
        <f t="shared" si="216"/>
        <v>8050000</v>
      </c>
      <c r="V588" s="32"/>
      <c r="W588" s="31"/>
      <c r="X588" s="31"/>
      <c r="Y588" s="275">
        <f t="shared" si="217"/>
        <v>0</v>
      </c>
      <c r="Z588" s="31"/>
      <c r="AA588" s="31"/>
      <c r="AB588" s="31"/>
      <c r="AC588" s="32">
        <f t="shared" si="218"/>
        <v>0</v>
      </c>
      <c r="AD588" s="31"/>
      <c r="AE588" s="31"/>
      <c r="AF588" s="31"/>
      <c r="AG588" s="32">
        <f t="shared" si="219"/>
        <v>0</v>
      </c>
      <c r="AH588" s="75">
        <f t="shared" si="220"/>
        <v>8050000</v>
      </c>
      <c r="AI588" s="33">
        <f t="shared" si="222"/>
        <v>6.0328999138157154E-2</v>
      </c>
      <c r="AJ588" s="34">
        <f t="shared" si="221"/>
        <v>6.9968971499056445E-3</v>
      </c>
      <c r="AK588" s="109"/>
      <c r="AL588" s="109"/>
      <c r="AM588" s="109"/>
      <c r="AN588" s="109"/>
      <c r="AO588" s="109"/>
      <c r="AP588" s="109"/>
      <c r="AQ588" s="109"/>
      <c r="AR588" s="109"/>
      <c r="AS588" s="109"/>
      <c r="AT588" s="109"/>
      <c r="AU588" s="109"/>
      <c r="AV588" s="109"/>
      <c r="AW588" s="109"/>
      <c r="AX588" s="109"/>
      <c r="AY588" s="109"/>
      <c r="AZ588" s="109"/>
      <c r="BA588" s="109"/>
      <c r="BB588" s="109"/>
      <c r="BC588" s="109"/>
      <c r="BD588" s="109"/>
      <c r="BE588" s="109"/>
      <c r="BF588" s="109"/>
      <c r="BG588" s="109"/>
      <c r="BH588" s="109"/>
      <c r="BI588" s="109"/>
      <c r="BJ588" s="109"/>
      <c r="BK588" s="109"/>
      <c r="BL588" s="109"/>
      <c r="BM588" s="109"/>
      <c r="BN588" s="109"/>
    </row>
    <row r="589" spans="1:66" s="110" customFormat="1" outlineLevel="1" x14ac:dyDescent="0.25">
      <c r="A589" s="26">
        <v>4</v>
      </c>
      <c r="B589" s="265"/>
      <c r="C589" s="114" t="s">
        <v>472</v>
      </c>
      <c r="D589" s="82">
        <v>44249</v>
      </c>
      <c r="E589" s="159" t="s">
        <v>156</v>
      </c>
      <c r="F589" s="152" t="s">
        <v>134</v>
      </c>
      <c r="G589" s="114" t="s">
        <v>135</v>
      </c>
      <c r="H589" s="29"/>
      <c r="I589" s="28"/>
      <c r="J589" s="623"/>
      <c r="K589" s="287">
        <v>5096000</v>
      </c>
      <c r="L589" s="289"/>
      <c r="M589" s="199"/>
      <c r="N589" s="31"/>
      <c r="O589" s="31"/>
      <c r="P589" s="31"/>
      <c r="Q589" s="178"/>
      <c r="R589" s="178"/>
      <c r="S589" s="31"/>
      <c r="T589" s="287">
        <v>5096000</v>
      </c>
      <c r="U589" s="275">
        <f t="shared" si="216"/>
        <v>5096000</v>
      </c>
      <c r="V589" s="32"/>
      <c r="W589" s="31"/>
      <c r="X589" s="31"/>
      <c r="Y589" s="275">
        <f t="shared" si="217"/>
        <v>0</v>
      </c>
      <c r="Z589" s="31"/>
      <c r="AA589" s="31"/>
      <c r="AB589" s="31"/>
      <c r="AC589" s="32">
        <f t="shared" si="218"/>
        <v>0</v>
      </c>
      <c r="AD589" s="31"/>
      <c r="AE589" s="31"/>
      <c r="AF589" s="31"/>
      <c r="AG589" s="32">
        <f t="shared" si="219"/>
        <v>0</v>
      </c>
      <c r="AH589" s="75">
        <f t="shared" si="220"/>
        <v>5096000</v>
      </c>
      <c r="AI589" s="33">
        <f t="shared" si="222"/>
        <v>3.8190879454416009E-2</v>
      </c>
      <c r="AJ589" s="34">
        <f t="shared" si="221"/>
        <v>4.4293401088098339E-3</v>
      </c>
      <c r="AK589" s="109"/>
      <c r="AL589" s="109"/>
      <c r="AM589" s="109"/>
      <c r="AN589" s="109"/>
      <c r="AO589" s="109"/>
      <c r="AP589" s="109"/>
      <c r="AQ589" s="109"/>
      <c r="AR589" s="109"/>
      <c r="AS589" s="109"/>
      <c r="AT589" s="109"/>
      <c r="AU589" s="109"/>
      <c r="AV589" s="109"/>
      <c r="AW589" s="109"/>
      <c r="AX589" s="109"/>
      <c r="AY589" s="109"/>
      <c r="AZ589" s="109"/>
      <c r="BA589" s="109"/>
      <c r="BB589" s="109"/>
      <c r="BC589" s="109"/>
      <c r="BD589" s="109"/>
      <c r="BE589" s="109"/>
      <c r="BF589" s="109"/>
      <c r="BG589" s="109"/>
      <c r="BH589" s="109"/>
      <c r="BI589" s="109"/>
      <c r="BJ589" s="109"/>
      <c r="BK589" s="109"/>
      <c r="BL589" s="109"/>
      <c r="BM589" s="109"/>
      <c r="BN589" s="109"/>
    </row>
    <row r="590" spans="1:66" s="110" customFormat="1" outlineLevel="1" x14ac:dyDescent="0.25">
      <c r="A590" s="26">
        <v>5</v>
      </c>
      <c r="B590" s="265"/>
      <c r="C590" s="83" t="s">
        <v>277</v>
      </c>
      <c r="D590" s="82">
        <v>44542</v>
      </c>
      <c r="E590" s="159" t="s">
        <v>157</v>
      </c>
      <c r="F590" s="152" t="s">
        <v>134</v>
      </c>
      <c r="G590" s="114" t="s">
        <v>135</v>
      </c>
      <c r="H590" s="29"/>
      <c r="I590" s="28"/>
      <c r="J590" s="623"/>
      <c r="K590" s="287">
        <v>6825000</v>
      </c>
      <c r="L590" s="289"/>
      <c r="M590" s="199"/>
      <c r="N590" s="31"/>
      <c r="O590" s="31"/>
      <c r="P590" s="31"/>
      <c r="Q590" s="178"/>
      <c r="R590" s="178"/>
      <c r="S590" s="31">
        <v>6825000</v>
      </c>
      <c r="T590" s="287"/>
      <c r="U590" s="275">
        <f t="shared" si="216"/>
        <v>6825000</v>
      </c>
      <c r="V590" s="32"/>
      <c r="W590" s="31"/>
      <c r="X590" s="31"/>
      <c r="Y590" s="275">
        <f t="shared" si="217"/>
        <v>0</v>
      </c>
      <c r="Z590" s="31"/>
      <c r="AA590" s="31"/>
      <c r="AB590" s="31"/>
      <c r="AC590" s="32">
        <f t="shared" si="218"/>
        <v>0</v>
      </c>
      <c r="AD590" s="31"/>
      <c r="AE590" s="31"/>
      <c r="AF590" s="31"/>
      <c r="AG590" s="32">
        <f t="shared" si="219"/>
        <v>0</v>
      </c>
      <c r="AH590" s="75">
        <f t="shared" si="220"/>
        <v>6825000</v>
      </c>
      <c r="AI590" s="33">
        <f t="shared" si="222"/>
        <v>5.1148499269307153E-2</v>
      </c>
      <c r="AJ590" s="34">
        <f t="shared" si="221"/>
        <v>5.9321519314417424E-3</v>
      </c>
      <c r="AK590" s="109"/>
      <c r="AL590" s="109"/>
      <c r="AM590" s="109"/>
      <c r="AN590" s="109"/>
      <c r="AO590" s="109"/>
      <c r="AP590" s="109"/>
      <c r="AQ590" s="109"/>
      <c r="AR590" s="109"/>
      <c r="AS590" s="109"/>
      <c r="AT590" s="109"/>
      <c r="AU590" s="109"/>
      <c r="AV590" s="109"/>
      <c r="AW590" s="109"/>
      <c r="AX590" s="109"/>
      <c r="AY590" s="109"/>
      <c r="AZ590" s="109"/>
      <c r="BA590" s="109"/>
      <c r="BB590" s="109"/>
      <c r="BC590" s="109"/>
      <c r="BD590" s="109"/>
      <c r="BE590" s="109"/>
      <c r="BF590" s="109"/>
      <c r="BG590" s="109"/>
      <c r="BH590" s="109"/>
      <c r="BI590" s="109"/>
      <c r="BJ590" s="109"/>
      <c r="BK590" s="109"/>
      <c r="BL590" s="109"/>
      <c r="BM590" s="109"/>
      <c r="BN590" s="109"/>
    </row>
    <row r="591" spans="1:66" s="110" customFormat="1" outlineLevel="1" x14ac:dyDescent="0.25">
      <c r="A591" s="26">
        <v>6</v>
      </c>
      <c r="B591" s="265"/>
      <c r="C591" s="83" t="s">
        <v>467</v>
      </c>
      <c r="D591" s="82">
        <v>44239</v>
      </c>
      <c r="E591" s="159" t="s">
        <v>158</v>
      </c>
      <c r="F591" s="152" t="s">
        <v>134</v>
      </c>
      <c r="G591" s="114" t="s">
        <v>135</v>
      </c>
      <c r="H591" s="29"/>
      <c r="I591" s="28"/>
      <c r="J591" s="623"/>
      <c r="K591" s="287">
        <v>5167400</v>
      </c>
      <c r="L591" s="289"/>
      <c r="M591" s="199"/>
      <c r="N591" s="31"/>
      <c r="O591" s="31"/>
      <c r="P591" s="31"/>
      <c r="Q591" s="178"/>
      <c r="R591" s="178"/>
      <c r="S591" s="31"/>
      <c r="T591" s="287">
        <v>5167400</v>
      </c>
      <c r="U591" s="275">
        <f t="shared" si="216"/>
        <v>5167400</v>
      </c>
      <c r="V591" s="32"/>
      <c r="W591" s="31"/>
      <c r="X591" s="31"/>
      <c r="Y591" s="275">
        <f t="shared" si="217"/>
        <v>0</v>
      </c>
      <c r="Z591" s="31"/>
      <c r="AA591" s="31"/>
      <c r="AB591" s="31"/>
      <c r="AC591" s="32">
        <f t="shared" si="218"/>
        <v>0</v>
      </c>
      <c r="AD591" s="31"/>
      <c r="AE591" s="31"/>
      <c r="AF591" s="31"/>
      <c r="AG591" s="32">
        <f t="shared" si="219"/>
        <v>0</v>
      </c>
      <c r="AH591" s="75">
        <f t="shared" si="220"/>
        <v>5167400</v>
      </c>
      <c r="AI591" s="33">
        <f t="shared" si="222"/>
        <v>3.872597144677184E-2</v>
      </c>
      <c r="AJ591" s="34">
        <f t="shared" si="221"/>
        <v>4.4913995444003018E-3</v>
      </c>
      <c r="AK591" s="109"/>
      <c r="AL591" s="109"/>
      <c r="AM591" s="109"/>
      <c r="AN591" s="109"/>
      <c r="AO591" s="109"/>
      <c r="AP591" s="109"/>
      <c r="AQ591" s="109"/>
      <c r="AR591" s="109"/>
      <c r="AS591" s="109"/>
      <c r="AT591" s="109"/>
      <c r="AU591" s="109"/>
      <c r="AV591" s="109"/>
      <c r="AW591" s="109"/>
      <c r="AX591" s="109"/>
      <c r="AY591" s="109"/>
      <c r="AZ591" s="109"/>
      <c r="BA591" s="109"/>
      <c r="BB591" s="109"/>
      <c r="BC591" s="109"/>
      <c r="BD591" s="109"/>
      <c r="BE591" s="109"/>
      <c r="BF591" s="109"/>
      <c r="BG591" s="109"/>
      <c r="BH591" s="109"/>
      <c r="BI591" s="109"/>
      <c r="BJ591" s="109"/>
      <c r="BK591" s="109"/>
      <c r="BL591" s="109"/>
      <c r="BM591" s="109"/>
      <c r="BN591" s="109"/>
    </row>
    <row r="592" spans="1:66" s="110" customFormat="1" outlineLevel="1" x14ac:dyDescent="0.25">
      <c r="A592" s="26">
        <v>7</v>
      </c>
      <c r="B592" s="265"/>
      <c r="C592" s="83" t="s">
        <v>468</v>
      </c>
      <c r="D592" s="82">
        <v>44239</v>
      </c>
      <c r="E592" s="159" t="s">
        <v>159</v>
      </c>
      <c r="F592" s="152" t="s">
        <v>134</v>
      </c>
      <c r="G592" s="114" t="s">
        <v>135</v>
      </c>
      <c r="H592" s="29"/>
      <c r="I592" s="28"/>
      <c r="J592" s="623"/>
      <c r="K592" s="287">
        <v>6601700</v>
      </c>
      <c r="L592" s="289"/>
      <c r="M592" s="199"/>
      <c r="N592" s="31"/>
      <c r="O592" s="31"/>
      <c r="P592" s="31"/>
      <c r="Q592" s="178"/>
      <c r="R592" s="178"/>
      <c r="S592" s="31"/>
      <c r="T592" s="31">
        <v>6601700</v>
      </c>
      <c r="U592" s="275">
        <f t="shared" si="216"/>
        <v>6601700</v>
      </c>
      <c r="V592" s="32"/>
      <c r="W592" s="31"/>
      <c r="X592" s="31"/>
      <c r="Y592" s="275">
        <f t="shared" si="217"/>
        <v>0</v>
      </c>
      <c r="Z592" s="31"/>
      <c r="AA592" s="31"/>
      <c r="AB592" s="31"/>
      <c r="AC592" s="32">
        <f t="shared" si="218"/>
        <v>0</v>
      </c>
      <c r="AD592" s="31"/>
      <c r="AE592" s="31"/>
      <c r="AF592" s="31"/>
      <c r="AG592" s="32">
        <f t="shared" si="219"/>
        <v>0</v>
      </c>
      <c r="AH592" s="75">
        <f t="shared" si="220"/>
        <v>6601700</v>
      </c>
      <c r="AI592" s="33">
        <f t="shared" si="222"/>
        <v>4.9475025293213924E-2</v>
      </c>
      <c r="AJ592" s="34">
        <f t="shared" si="221"/>
        <v>5.7380640887617507E-3</v>
      </c>
      <c r="AK592" s="109"/>
      <c r="AL592" s="109"/>
      <c r="AM592" s="109"/>
      <c r="AN592" s="109"/>
      <c r="AO592" s="109"/>
      <c r="AP592" s="109"/>
      <c r="AQ592" s="109"/>
      <c r="AR592" s="109"/>
      <c r="AS592" s="109"/>
      <c r="AT592" s="109"/>
      <c r="AU592" s="109"/>
      <c r="AV592" s="109"/>
      <c r="AW592" s="109"/>
      <c r="AX592" s="109"/>
      <c r="AY592" s="109"/>
      <c r="AZ592" s="109"/>
      <c r="BA592" s="109"/>
      <c r="BB592" s="109"/>
      <c r="BC592" s="109"/>
      <c r="BD592" s="109"/>
      <c r="BE592" s="109"/>
      <c r="BF592" s="109"/>
      <c r="BG592" s="109"/>
      <c r="BH592" s="109"/>
      <c r="BI592" s="109"/>
      <c r="BJ592" s="109"/>
      <c r="BK592" s="109"/>
      <c r="BL592" s="109"/>
      <c r="BM592" s="109"/>
      <c r="BN592" s="109"/>
    </row>
    <row r="593" spans="1:66" s="110" customFormat="1" outlineLevel="1" x14ac:dyDescent="0.25">
      <c r="A593" s="26">
        <v>8</v>
      </c>
      <c r="B593" s="265"/>
      <c r="C593" s="83" t="s">
        <v>469</v>
      </c>
      <c r="D593" s="82">
        <v>44239</v>
      </c>
      <c r="E593" s="159" t="s">
        <v>160</v>
      </c>
      <c r="F593" s="152" t="s">
        <v>134</v>
      </c>
      <c r="G593" s="114" t="s">
        <v>135</v>
      </c>
      <c r="H593" s="29"/>
      <c r="I593" s="28"/>
      <c r="J593" s="623"/>
      <c r="K593" s="287">
        <v>5019700</v>
      </c>
      <c r="L593" s="289"/>
      <c r="M593" s="199"/>
      <c r="N593" s="31"/>
      <c r="O593" s="31"/>
      <c r="P593" s="31"/>
      <c r="Q593" s="178"/>
      <c r="R593" s="178"/>
      <c r="S593" s="31"/>
      <c r="T593" s="287">
        <v>5019700</v>
      </c>
      <c r="U593" s="275">
        <f t="shared" si="216"/>
        <v>5019700</v>
      </c>
      <c r="V593" s="32"/>
      <c r="W593" s="31"/>
      <c r="X593" s="31"/>
      <c r="Y593" s="275">
        <f t="shared" si="217"/>
        <v>0</v>
      </c>
      <c r="Z593" s="31"/>
      <c r="AA593" s="31"/>
      <c r="AB593" s="31"/>
      <c r="AC593" s="32">
        <f t="shared" si="218"/>
        <v>0</v>
      </c>
      <c r="AD593" s="31"/>
      <c r="AE593" s="31"/>
      <c r="AF593" s="31"/>
      <c r="AG593" s="32">
        <f t="shared" si="219"/>
        <v>0</v>
      </c>
      <c r="AH593" s="75">
        <f t="shared" si="220"/>
        <v>5019700</v>
      </c>
      <c r="AI593" s="33">
        <f t="shared" si="222"/>
        <v>3.7619065462584776E-2</v>
      </c>
      <c r="AJ593" s="34">
        <f t="shared" si="221"/>
        <v>4.3630216923455107E-3</v>
      </c>
      <c r="AK593" s="109"/>
      <c r="AL593" s="109"/>
      <c r="AM593" s="109"/>
      <c r="AN593" s="109"/>
      <c r="AO593" s="109"/>
      <c r="AP593" s="109"/>
      <c r="AQ593" s="109"/>
      <c r="AR593" s="109"/>
      <c r="AS593" s="109"/>
      <c r="AT593" s="109"/>
      <c r="AU593" s="109"/>
      <c r="AV593" s="109"/>
      <c r="AW593" s="109"/>
      <c r="AX593" s="109"/>
      <c r="AY593" s="109"/>
      <c r="AZ593" s="109"/>
      <c r="BA593" s="109"/>
      <c r="BB593" s="109"/>
      <c r="BC593" s="109"/>
      <c r="BD593" s="109"/>
      <c r="BE593" s="109"/>
      <c r="BF593" s="109"/>
      <c r="BG593" s="109"/>
      <c r="BH593" s="109"/>
      <c r="BI593" s="109"/>
      <c r="BJ593" s="109"/>
      <c r="BK593" s="109"/>
      <c r="BL593" s="109"/>
      <c r="BM593" s="109"/>
      <c r="BN593" s="109"/>
    </row>
    <row r="594" spans="1:66" s="110" customFormat="1" outlineLevel="1" x14ac:dyDescent="0.25">
      <c r="A594" s="26">
        <v>9</v>
      </c>
      <c r="B594" s="266"/>
      <c r="C594" s="83" t="s">
        <v>470</v>
      </c>
      <c r="D594" s="82">
        <v>44239</v>
      </c>
      <c r="E594" s="159" t="s">
        <v>161</v>
      </c>
      <c r="F594" s="152" t="s">
        <v>134</v>
      </c>
      <c r="G594" s="114" t="s">
        <v>135</v>
      </c>
      <c r="H594" s="153"/>
      <c r="I594" s="165"/>
      <c r="J594" s="623"/>
      <c r="K594" s="287">
        <v>6552000</v>
      </c>
      <c r="L594" s="289"/>
      <c r="M594" s="199"/>
      <c r="N594" s="31"/>
      <c r="O594" s="31"/>
      <c r="P594" s="31"/>
      <c r="Q594" s="391"/>
      <c r="R594" s="391"/>
      <c r="S594" s="154">
        <v>6552000</v>
      </c>
      <c r="T594" s="287"/>
      <c r="U594" s="275">
        <f t="shared" si="216"/>
        <v>6552000</v>
      </c>
      <c r="V594" s="32"/>
      <c r="W594" s="31"/>
      <c r="X594" s="31"/>
      <c r="Y594" s="275">
        <f t="shared" si="217"/>
        <v>0</v>
      </c>
      <c r="Z594" s="31"/>
      <c r="AA594" s="31"/>
      <c r="AB594" s="31"/>
      <c r="AC594" s="32">
        <f t="shared" si="218"/>
        <v>0</v>
      </c>
      <c r="AD594" s="31"/>
      <c r="AE594" s="31"/>
      <c r="AF594" s="31"/>
      <c r="AG594" s="32">
        <f t="shared" si="219"/>
        <v>0</v>
      </c>
      <c r="AH594" s="75">
        <f t="shared" si="220"/>
        <v>6552000</v>
      </c>
      <c r="AI594" s="33">
        <f t="shared" si="222"/>
        <v>4.9102559298534867E-2</v>
      </c>
      <c r="AJ594" s="34">
        <f t="shared" si="221"/>
        <v>5.6948658541840728E-3</v>
      </c>
      <c r="AK594" s="109"/>
      <c r="AL594" s="109"/>
      <c r="AM594" s="109"/>
      <c r="AN594" s="109"/>
      <c r="AO594" s="109"/>
      <c r="AP594" s="109"/>
      <c r="AQ594" s="109"/>
      <c r="AR594" s="109"/>
      <c r="AS594" s="109"/>
      <c r="AT594" s="109"/>
      <c r="AU594" s="109"/>
      <c r="AV594" s="109"/>
      <c r="AW594" s="109"/>
      <c r="AX594" s="109"/>
      <c r="AY594" s="109"/>
      <c r="AZ594" s="109"/>
      <c r="BA594" s="109"/>
      <c r="BB594" s="109"/>
      <c r="BC594" s="109"/>
      <c r="BD594" s="109"/>
      <c r="BE594" s="109"/>
      <c r="BF594" s="109"/>
      <c r="BG594" s="109"/>
      <c r="BH594" s="109"/>
      <c r="BI594" s="109"/>
      <c r="BJ594" s="109"/>
      <c r="BK594" s="109"/>
      <c r="BL594" s="109"/>
      <c r="BM594" s="109"/>
      <c r="BN594" s="109"/>
    </row>
    <row r="595" spans="1:66" s="110" customFormat="1" outlineLevel="1" x14ac:dyDescent="0.25">
      <c r="A595" s="26">
        <v>10</v>
      </c>
      <c r="B595" s="265"/>
      <c r="C595" s="114" t="s">
        <v>474</v>
      </c>
      <c r="D595" s="82">
        <v>44267</v>
      </c>
      <c r="E595" s="159" t="s">
        <v>162</v>
      </c>
      <c r="F595" s="152" t="s">
        <v>134</v>
      </c>
      <c r="G595" s="114" t="s">
        <v>135</v>
      </c>
      <c r="H595" s="40"/>
      <c r="I595" s="36"/>
      <c r="J595" s="623"/>
      <c r="K595" s="287">
        <f>11550000+10395000</f>
        <v>21945000</v>
      </c>
      <c r="L595" s="392"/>
      <c r="M595" s="199"/>
      <c r="N595" s="31"/>
      <c r="O595" s="31"/>
      <c r="P595" s="31"/>
      <c r="Q595" s="202"/>
      <c r="R595" s="202"/>
      <c r="S595" s="77"/>
      <c r="T595" s="287">
        <v>10395000</v>
      </c>
      <c r="U595" s="275">
        <f t="shared" si="216"/>
        <v>10395000</v>
      </c>
      <c r="V595" s="32"/>
      <c r="W595" s="31"/>
      <c r="X595" s="31"/>
      <c r="Y595" s="275">
        <f t="shared" si="217"/>
        <v>0</v>
      </c>
      <c r="Z595" s="31"/>
      <c r="AA595" s="31"/>
      <c r="AB595" s="31"/>
      <c r="AC595" s="32">
        <f t="shared" si="218"/>
        <v>0</v>
      </c>
      <c r="AD595" s="31"/>
      <c r="AE595" s="31"/>
      <c r="AF595" s="31"/>
      <c r="AG595" s="32">
        <f t="shared" si="219"/>
        <v>0</v>
      </c>
      <c r="AH595" s="75">
        <f t="shared" si="220"/>
        <v>10395000</v>
      </c>
      <c r="AI595" s="33">
        <f t="shared" si="222"/>
        <v>7.7903098887098593E-2</v>
      </c>
      <c r="AJ595" s="34">
        <f t="shared" si="221"/>
        <v>9.035123710965114E-3</v>
      </c>
      <c r="AK595" s="109"/>
      <c r="AL595" s="109"/>
      <c r="AM595" s="109"/>
      <c r="AN595" s="109"/>
      <c r="AO595" s="109"/>
      <c r="AP595" s="109"/>
      <c r="AQ595" s="109"/>
      <c r="AR595" s="109"/>
      <c r="AS595" s="109"/>
      <c r="AT595" s="109"/>
      <c r="AU595" s="109"/>
      <c r="AV595" s="109"/>
      <c r="AW595" s="109"/>
      <c r="AX595" s="109"/>
      <c r="AY595" s="109"/>
      <c r="AZ595" s="109"/>
      <c r="BA595" s="109"/>
      <c r="BB595" s="109"/>
      <c r="BC595" s="109"/>
      <c r="BD595" s="109"/>
      <c r="BE595" s="109"/>
      <c r="BF595" s="109"/>
      <c r="BG595" s="109"/>
      <c r="BH595" s="109"/>
      <c r="BI595" s="109"/>
      <c r="BJ595" s="109"/>
      <c r="BK595" s="109"/>
      <c r="BL595" s="109"/>
      <c r="BM595" s="109"/>
      <c r="BN595" s="109"/>
    </row>
    <row r="596" spans="1:66" s="110" customFormat="1" outlineLevel="1" x14ac:dyDescent="0.25">
      <c r="A596" s="26">
        <v>11</v>
      </c>
      <c r="B596" s="265"/>
      <c r="C596" s="114" t="s">
        <v>464</v>
      </c>
      <c r="D596" s="82">
        <v>44267</v>
      </c>
      <c r="E596" s="159" t="s">
        <v>163</v>
      </c>
      <c r="F596" s="152" t="s">
        <v>134</v>
      </c>
      <c r="G596" s="114" t="s">
        <v>135</v>
      </c>
      <c r="H596" s="40"/>
      <c r="I596" s="36"/>
      <c r="J596" s="623"/>
      <c r="K596" s="287">
        <v>6100500</v>
      </c>
      <c r="L596" s="393"/>
      <c r="M596" s="394"/>
      <c r="N596" s="31"/>
      <c r="O596" s="31"/>
      <c r="P596" s="31"/>
      <c r="Q596" s="202"/>
      <c r="R596" s="202"/>
      <c r="S596" s="77"/>
      <c r="T596" s="287">
        <v>6100500</v>
      </c>
      <c r="U596" s="275">
        <f t="shared" ref="U596" si="223">SUM(R596:T596)</f>
        <v>6100500</v>
      </c>
      <c r="V596" s="32"/>
      <c r="W596" s="31"/>
      <c r="X596" s="31"/>
      <c r="Y596" s="275">
        <f t="shared" ref="Y596" si="224">SUM(V596:X596)</f>
        <v>0</v>
      </c>
      <c r="Z596" s="31"/>
      <c r="AA596" s="31"/>
      <c r="AB596" s="31"/>
      <c r="AC596" s="32">
        <f t="shared" ref="AC596" si="225">SUM(Z596:AB596)</f>
        <v>0</v>
      </c>
      <c r="AD596" s="31"/>
      <c r="AE596" s="31"/>
      <c r="AF596" s="31"/>
      <c r="AG596" s="32">
        <f t="shared" ref="AG596" si="226">SUM(AD596:AF596)</f>
        <v>0</v>
      </c>
      <c r="AH596" s="75">
        <f t="shared" ref="AH596" si="227">+U596+Y596+AC596+AG596</f>
        <v>6100500</v>
      </c>
      <c r="AI596" s="33">
        <f t="shared" si="222"/>
        <v>4.5718889346873008E-2</v>
      </c>
      <c r="AJ596" s="34">
        <f t="shared" si="221"/>
        <v>5.3024311879502342E-3</v>
      </c>
      <c r="AK596" s="109"/>
      <c r="AL596" s="109"/>
      <c r="AM596" s="109"/>
      <c r="AN596" s="109"/>
      <c r="AO596" s="109"/>
      <c r="AP596" s="109"/>
      <c r="AQ596" s="109"/>
      <c r="AR596" s="109"/>
      <c r="AS596" s="109"/>
      <c r="AT596" s="109"/>
      <c r="AU596" s="109"/>
      <c r="AV596" s="109"/>
      <c r="AW596" s="109"/>
      <c r="AX596" s="109"/>
      <c r="AY596" s="109"/>
      <c r="AZ596" s="109"/>
      <c r="BA596" s="109"/>
      <c r="BB596" s="109"/>
      <c r="BC596" s="109"/>
      <c r="BD596" s="109"/>
      <c r="BE596" s="109"/>
      <c r="BF596" s="109"/>
      <c r="BG596" s="109"/>
      <c r="BH596" s="109"/>
      <c r="BI596" s="109"/>
      <c r="BJ596" s="109"/>
      <c r="BK596" s="109"/>
      <c r="BL596" s="109"/>
      <c r="BM596" s="109"/>
      <c r="BN596" s="109"/>
    </row>
    <row r="597" spans="1:66" s="110" customFormat="1" outlineLevel="1" x14ac:dyDescent="0.25">
      <c r="A597" s="26">
        <v>12</v>
      </c>
      <c r="B597" s="261"/>
      <c r="C597" s="114" t="s">
        <v>471</v>
      </c>
      <c r="D597" s="82">
        <v>44249</v>
      </c>
      <c r="E597" s="159" t="s">
        <v>164</v>
      </c>
      <c r="F597" s="152" t="s">
        <v>134</v>
      </c>
      <c r="G597" s="114" t="s">
        <v>135</v>
      </c>
      <c r="H597" s="40"/>
      <c r="I597" s="36"/>
      <c r="J597" s="623"/>
      <c r="K597" s="287">
        <v>19600000</v>
      </c>
      <c r="L597" s="393"/>
      <c r="M597" s="394"/>
      <c r="N597" s="31"/>
      <c r="O597" s="31"/>
      <c r="P597" s="31"/>
      <c r="Q597" s="202"/>
      <c r="R597" s="202"/>
      <c r="S597" s="77"/>
      <c r="T597" s="287">
        <v>19600000</v>
      </c>
      <c r="U597" s="275">
        <f t="shared" si="216"/>
        <v>19600000</v>
      </c>
      <c r="V597" s="32"/>
      <c r="W597" s="31"/>
      <c r="X597" s="31"/>
      <c r="Y597" s="275">
        <f t="shared" si="217"/>
        <v>0</v>
      </c>
      <c r="Z597" s="31"/>
      <c r="AA597" s="31"/>
      <c r="AB597" s="31"/>
      <c r="AC597" s="32">
        <f t="shared" si="218"/>
        <v>0</v>
      </c>
      <c r="AD597" s="31"/>
      <c r="AE597" s="31"/>
      <c r="AF597" s="31"/>
      <c r="AG597" s="32">
        <f t="shared" si="219"/>
        <v>0</v>
      </c>
      <c r="AH597" s="75">
        <f t="shared" si="220"/>
        <v>19600000</v>
      </c>
      <c r="AI597" s="33">
        <f t="shared" si="222"/>
        <v>0.14688799790160004</v>
      </c>
      <c r="AJ597" s="34">
        <f t="shared" si="221"/>
        <v>1.7035923495422437E-2</v>
      </c>
      <c r="AK597" s="109"/>
      <c r="AL597" s="109"/>
      <c r="AM597" s="109"/>
      <c r="AN597" s="109"/>
      <c r="AO597" s="109"/>
      <c r="AP597" s="109"/>
      <c r="AQ597" s="109"/>
      <c r="AR597" s="109"/>
      <c r="AS597" s="109"/>
      <c r="AT597" s="109"/>
      <c r="AU597" s="109"/>
      <c r="AV597" s="109"/>
      <c r="AW597" s="109"/>
      <c r="AX597" s="109"/>
      <c r="AY597" s="109"/>
      <c r="AZ597" s="109"/>
      <c r="BA597" s="109"/>
      <c r="BB597" s="109"/>
      <c r="BC597" s="109"/>
      <c r="BD597" s="109"/>
      <c r="BE597" s="109"/>
      <c r="BF597" s="109"/>
      <c r="BG597" s="109"/>
      <c r="BH597" s="109"/>
      <c r="BI597" s="109"/>
      <c r="BJ597" s="109"/>
      <c r="BK597" s="109"/>
      <c r="BL597" s="109"/>
      <c r="BM597" s="109"/>
      <c r="BN597" s="109"/>
    </row>
    <row r="598" spans="1:66" s="110" customFormat="1" hidden="1" outlineLevel="1" x14ac:dyDescent="0.25">
      <c r="A598" s="26">
        <v>13</v>
      </c>
      <c r="B598" s="261"/>
      <c r="C598" s="114"/>
      <c r="D598" s="82"/>
      <c r="E598" s="262"/>
      <c r="F598" s="152"/>
      <c r="G598" s="114"/>
      <c r="H598" s="244"/>
      <c r="I598" s="263"/>
      <c r="J598" s="623"/>
      <c r="K598" s="287"/>
      <c r="L598" s="393"/>
      <c r="M598" s="395"/>
      <c r="N598" s="31"/>
      <c r="O598" s="31"/>
      <c r="P598" s="31"/>
      <c r="Q598" s="396"/>
      <c r="R598" s="396"/>
      <c r="S598" s="77"/>
      <c r="T598" s="287"/>
      <c r="U598" s="275">
        <f t="shared" si="216"/>
        <v>0</v>
      </c>
      <c r="V598" s="32"/>
      <c r="W598" s="31"/>
      <c r="X598" s="31"/>
      <c r="Y598" s="275">
        <f t="shared" ref="Y598:Y612" si="228">SUM(V598:X598)</f>
        <v>0</v>
      </c>
      <c r="Z598" s="31"/>
      <c r="AA598" s="287"/>
      <c r="AB598" s="31"/>
      <c r="AC598" s="32">
        <f t="shared" ref="AC598:AC612" si="229">SUM(Z598:AB598)</f>
        <v>0</v>
      </c>
      <c r="AD598" s="31"/>
      <c r="AE598" s="31"/>
      <c r="AF598" s="31"/>
      <c r="AG598" s="32">
        <f t="shared" ref="AG598:AG612" si="230">SUM(AD598:AF598)</f>
        <v>0</v>
      </c>
      <c r="AH598" s="75">
        <f t="shared" ref="AH598:AH609" si="231">+U598+Y598+AC598+AG598</f>
        <v>0</v>
      </c>
      <c r="AI598" s="33">
        <f t="shared" si="222"/>
        <v>0</v>
      </c>
      <c r="AJ598" s="34">
        <f t="shared" si="221"/>
        <v>0</v>
      </c>
      <c r="AK598" s="109"/>
      <c r="AL598" s="109"/>
      <c r="AM598" s="109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</row>
    <row r="599" spans="1:66" s="110" customFormat="1" hidden="1" outlineLevel="1" x14ac:dyDescent="0.25">
      <c r="A599" s="26">
        <v>14</v>
      </c>
      <c r="B599" s="261"/>
      <c r="C599" s="114"/>
      <c r="D599" s="82"/>
      <c r="E599" s="262"/>
      <c r="F599" s="152"/>
      <c r="G599" s="114"/>
      <c r="H599" s="244"/>
      <c r="I599" s="263"/>
      <c r="J599" s="623"/>
      <c r="K599" s="287"/>
      <c r="L599" s="393"/>
      <c r="M599" s="395"/>
      <c r="N599" s="31"/>
      <c r="O599" s="31"/>
      <c r="P599" s="31"/>
      <c r="Q599" s="396"/>
      <c r="R599" s="396"/>
      <c r="S599" s="77"/>
      <c r="T599" s="287"/>
      <c r="U599" s="275">
        <f t="shared" si="216"/>
        <v>0</v>
      </c>
      <c r="V599" s="32"/>
      <c r="W599" s="31"/>
      <c r="X599" s="31"/>
      <c r="Y599" s="275">
        <f t="shared" si="228"/>
        <v>0</v>
      </c>
      <c r="Z599" s="31"/>
      <c r="AA599" s="287"/>
      <c r="AB599" s="31"/>
      <c r="AC599" s="32">
        <f t="shared" si="229"/>
        <v>0</v>
      </c>
      <c r="AD599" s="31"/>
      <c r="AE599" s="31"/>
      <c r="AF599" s="31"/>
      <c r="AG599" s="32">
        <f t="shared" si="230"/>
        <v>0</v>
      </c>
      <c r="AH599" s="75">
        <f t="shared" si="231"/>
        <v>0</v>
      </c>
      <c r="AI599" s="33">
        <f t="shared" si="222"/>
        <v>0</v>
      </c>
      <c r="AJ599" s="34">
        <f t="shared" si="221"/>
        <v>0</v>
      </c>
      <c r="AK599" s="109"/>
      <c r="AL599" s="109"/>
      <c r="AM599" s="109"/>
      <c r="AN599" s="109"/>
      <c r="AO599" s="109"/>
      <c r="AP599" s="109"/>
      <c r="AQ599" s="109"/>
      <c r="AR599" s="109"/>
      <c r="AS599" s="109"/>
      <c r="AT599" s="109"/>
      <c r="AU599" s="109"/>
      <c r="AV599" s="109"/>
      <c r="AW599" s="109"/>
      <c r="AX599" s="109"/>
      <c r="AY599" s="109"/>
      <c r="AZ599" s="109"/>
      <c r="BA599" s="109"/>
      <c r="BB599" s="109"/>
      <c r="BC599" s="109"/>
      <c r="BD599" s="109"/>
      <c r="BE599" s="109"/>
      <c r="BF599" s="109"/>
      <c r="BG599" s="109"/>
      <c r="BH599" s="109"/>
      <c r="BI599" s="109"/>
      <c r="BJ599" s="109"/>
      <c r="BK599" s="109"/>
      <c r="BL599" s="109"/>
      <c r="BM599" s="109"/>
      <c r="BN599" s="109"/>
    </row>
    <row r="600" spans="1:66" s="110" customFormat="1" hidden="1" outlineLevel="1" x14ac:dyDescent="0.25">
      <c r="A600" s="26">
        <v>15</v>
      </c>
      <c r="B600" s="261"/>
      <c r="C600" s="114"/>
      <c r="D600" s="82"/>
      <c r="E600" s="262"/>
      <c r="F600" s="152"/>
      <c r="G600" s="114"/>
      <c r="H600" s="244"/>
      <c r="I600" s="263"/>
      <c r="J600" s="623"/>
      <c r="K600" s="287"/>
      <c r="L600" s="393"/>
      <c r="M600" s="395"/>
      <c r="N600" s="31"/>
      <c r="O600" s="31"/>
      <c r="P600" s="31"/>
      <c r="Q600" s="396"/>
      <c r="R600" s="396"/>
      <c r="S600" s="77"/>
      <c r="T600" s="287"/>
      <c r="U600" s="275">
        <f t="shared" si="216"/>
        <v>0</v>
      </c>
      <c r="V600" s="32"/>
      <c r="W600" s="31"/>
      <c r="X600" s="31"/>
      <c r="Y600" s="275">
        <f t="shared" si="228"/>
        <v>0</v>
      </c>
      <c r="Z600" s="31"/>
      <c r="AA600" s="287"/>
      <c r="AB600" s="31"/>
      <c r="AC600" s="32">
        <f t="shared" si="229"/>
        <v>0</v>
      </c>
      <c r="AD600" s="31"/>
      <c r="AE600" s="31"/>
      <c r="AF600" s="31"/>
      <c r="AG600" s="32">
        <f t="shared" si="230"/>
        <v>0</v>
      </c>
      <c r="AH600" s="75">
        <f t="shared" si="231"/>
        <v>0</v>
      </c>
      <c r="AI600" s="33">
        <f t="shared" si="222"/>
        <v>0</v>
      </c>
      <c r="AJ600" s="34">
        <f t="shared" si="221"/>
        <v>0</v>
      </c>
      <c r="AK600" s="109"/>
      <c r="AL600" s="109"/>
      <c r="AM600" s="109"/>
      <c r="AN600" s="109"/>
      <c r="AO600" s="109"/>
      <c r="AP600" s="109"/>
      <c r="AQ600" s="109"/>
      <c r="AR600" s="109"/>
      <c r="AS600" s="109"/>
      <c r="AT600" s="109"/>
      <c r="AU600" s="109"/>
      <c r="AV600" s="109"/>
      <c r="AW600" s="109"/>
      <c r="AX600" s="109"/>
      <c r="AY600" s="109"/>
      <c r="AZ600" s="109"/>
      <c r="BA600" s="109"/>
      <c r="BB600" s="109"/>
      <c r="BC600" s="109"/>
      <c r="BD600" s="109"/>
      <c r="BE600" s="109"/>
      <c r="BF600" s="109"/>
      <c r="BG600" s="109"/>
      <c r="BH600" s="109"/>
      <c r="BI600" s="109"/>
      <c r="BJ600" s="109"/>
      <c r="BK600" s="109"/>
      <c r="BL600" s="109"/>
      <c r="BM600" s="109"/>
      <c r="BN600" s="109"/>
    </row>
    <row r="601" spans="1:66" s="110" customFormat="1" hidden="1" outlineLevel="1" x14ac:dyDescent="0.25">
      <c r="A601" s="26">
        <v>16</v>
      </c>
      <c r="B601" s="261"/>
      <c r="C601" s="114"/>
      <c r="D601" s="82"/>
      <c r="E601" s="262"/>
      <c r="F601" s="152"/>
      <c r="G601" s="114"/>
      <c r="H601" s="244"/>
      <c r="I601" s="263"/>
      <c r="J601" s="623"/>
      <c r="K601" s="287"/>
      <c r="L601" s="393"/>
      <c r="M601" s="395"/>
      <c r="N601" s="31"/>
      <c r="O601" s="31"/>
      <c r="P601" s="31"/>
      <c r="Q601" s="396"/>
      <c r="R601" s="396"/>
      <c r="S601" s="77"/>
      <c r="T601" s="287"/>
      <c r="U601" s="275">
        <f t="shared" si="216"/>
        <v>0</v>
      </c>
      <c r="V601" s="32"/>
      <c r="W601" s="31"/>
      <c r="X601" s="31"/>
      <c r="Y601" s="275">
        <f t="shared" si="228"/>
        <v>0</v>
      </c>
      <c r="Z601" s="31"/>
      <c r="AA601" s="287"/>
      <c r="AB601" s="31"/>
      <c r="AC601" s="32">
        <f t="shared" si="229"/>
        <v>0</v>
      </c>
      <c r="AD601" s="31"/>
      <c r="AE601" s="31"/>
      <c r="AF601" s="31"/>
      <c r="AG601" s="32">
        <f t="shared" si="230"/>
        <v>0</v>
      </c>
      <c r="AH601" s="75">
        <f t="shared" si="231"/>
        <v>0</v>
      </c>
      <c r="AI601" s="33">
        <f t="shared" si="222"/>
        <v>0</v>
      </c>
      <c r="AJ601" s="34">
        <f t="shared" si="221"/>
        <v>0</v>
      </c>
      <c r="AK601" s="109"/>
      <c r="AL601" s="109"/>
      <c r="AM601" s="109"/>
      <c r="AN601" s="109"/>
      <c r="AO601" s="109"/>
      <c r="AP601" s="109"/>
      <c r="AQ601" s="109"/>
      <c r="AR601" s="109"/>
      <c r="AS601" s="109"/>
      <c r="AT601" s="109"/>
      <c r="AU601" s="109"/>
      <c r="AV601" s="109"/>
      <c r="AW601" s="109"/>
      <c r="AX601" s="109"/>
      <c r="AY601" s="109"/>
      <c r="AZ601" s="109"/>
      <c r="BA601" s="109"/>
      <c r="BB601" s="109"/>
      <c r="BC601" s="109"/>
      <c r="BD601" s="109"/>
      <c r="BE601" s="109"/>
      <c r="BF601" s="109"/>
      <c r="BG601" s="109"/>
      <c r="BH601" s="109"/>
      <c r="BI601" s="109"/>
      <c r="BJ601" s="109"/>
      <c r="BK601" s="109"/>
      <c r="BL601" s="109"/>
      <c r="BM601" s="109"/>
      <c r="BN601" s="109"/>
    </row>
    <row r="602" spans="1:66" s="110" customFormat="1" hidden="1" outlineLevel="1" x14ac:dyDescent="0.25">
      <c r="A602" s="26">
        <v>17</v>
      </c>
      <c r="B602" s="261"/>
      <c r="C602" s="114"/>
      <c r="D602" s="82"/>
      <c r="E602" s="262"/>
      <c r="F602" s="152"/>
      <c r="G602" s="114"/>
      <c r="H602" s="244"/>
      <c r="I602" s="263"/>
      <c r="J602" s="623"/>
      <c r="K602" s="287"/>
      <c r="L602" s="393"/>
      <c r="M602" s="395"/>
      <c r="N602" s="31"/>
      <c r="O602" s="31"/>
      <c r="P602" s="31"/>
      <c r="Q602" s="396"/>
      <c r="R602" s="396"/>
      <c r="S602" s="77"/>
      <c r="T602" s="287"/>
      <c r="U602" s="275">
        <f t="shared" si="216"/>
        <v>0</v>
      </c>
      <c r="V602" s="32"/>
      <c r="W602" s="31"/>
      <c r="X602" s="31"/>
      <c r="Y602" s="275">
        <f t="shared" si="228"/>
        <v>0</v>
      </c>
      <c r="Z602" s="31"/>
      <c r="AA602" s="287"/>
      <c r="AB602" s="31"/>
      <c r="AC602" s="32">
        <f t="shared" si="229"/>
        <v>0</v>
      </c>
      <c r="AD602" s="31"/>
      <c r="AE602" s="31"/>
      <c r="AF602" s="31"/>
      <c r="AG602" s="32">
        <f t="shared" si="230"/>
        <v>0</v>
      </c>
      <c r="AH602" s="75">
        <f t="shared" si="231"/>
        <v>0</v>
      </c>
      <c r="AI602" s="33">
        <f t="shared" si="222"/>
        <v>0</v>
      </c>
      <c r="AJ602" s="34">
        <f t="shared" si="221"/>
        <v>0</v>
      </c>
      <c r="AK602" s="109"/>
      <c r="AL602" s="109"/>
      <c r="AM602" s="109"/>
      <c r="AN602" s="109"/>
      <c r="AO602" s="109"/>
      <c r="AP602" s="109"/>
      <c r="AQ602" s="109"/>
      <c r="AR602" s="109"/>
      <c r="AS602" s="109"/>
      <c r="AT602" s="109"/>
      <c r="AU602" s="109"/>
      <c r="AV602" s="109"/>
      <c r="AW602" s="109"/>
      <c r="AX602" s="109"/>
      <c r="AY602" s="109"/>
      <c r="AZ602" s="109"/>
      <c r="BA602" s="109"/>
      <c r="BB602" s="109"/>
      <c r="BC602" s="109"/>
      <c r="BD602" s="109"/>
      <c r="BE602" s="109"/>
      <c r="BF602" s="109"/>
      <c r="BG602" s="109"/>
      <c r="BH602" s="109"/>
      <c r="BI602" s="109"/>
      <c r="BJ602" s="109"/>
      <c r="BK602" s="109"/>
      <c r="BL602" s="109"/>
      <c r="BM602" s="109"/>
      <c r="BN602" s="109"/>
    </row>
    <row r="603" spans="1:66" s="110" customFormat="1" hidden="1" outlineLevel="1" x14ac:dyDescent="0.25">
      <c r="A603" s="26">
        <v>18</v>
      </c>
      <c r="B603" s="261"/>
      <c r="C603" s="114"/>
      <c r="D603" s="82"/>
      <c r="E603" s="262"/>
      <c r="F603" s="152"/>
      <c r="G603" s="114"/>
      <c r="H603" s="244"/>
      <c r="I603" s="263"/>
      <c r="J603" s="623"/>
      <c r="K603" s="287"/>
      <c r="L603" s="393"/>
      <c r="M603" s="395"/>
      <c r="N603" s="31"/>
      <c r="O603" s="31"/>
      <c r="P603" s="31"/>
      <c r="Q603" s="396"/>
      <c r="R603" s="396"/>
      <c r="S603" s="77"/>
      <c r="T603" s="287"/>
      <c r="U603" s="275">
        <f t="shared" si="216"/>
        <v>0</v>
      </c>
      <c r="V603" s="32"/>
      <c r="W603" s="31"/>
      <c r="X603" s="31"/>
      <c r="Y603" s="275">
        <f t="shared" si="228"/>
        <v>0</v>
      </c>
      <c r="Z603" s="31"/>
      <c r="AA603" s="287"/>
      <c r="AB603" s="31"/>
      <c r="AC603" s="32">
        <f t="shared" si="229"/>
        <v>0</v>
      </c>
      <c r="AD603" s="31"/>
      <c r="AE603" s="31"/>
      <c r="AF603" s="31"/>
      <c r="AG603" s="32">
        <f t="shared" si="230"/>
        <v>0</v>
      </c>
      <c r="AH603" s="75">
        <f t="shared" si="231"/>
        <v>0</v>
      </c>
      <c r="AI603" s="33">
        <f t="shared" si="222"/>
        <v>0</v>
      </c>
      <c r="AJ603" s="34">
        <f t="shared" si="221"/>
        <v>0</v>
      </c>
      <c r="AK603" s="109"/>
      <c r="AL603" s="109"/>
      <c r="AM603" s="109"/>
      <c r="AN603" s="109"/>
      <c r="AO603" s="109"/>
      <c r="AP603" s="109"/>
      <c r="AQ603" s="109"/>
      <c r="AR603" s="109"/>
      <c r="AS603" s="109"/>
      <c r="AT603" s="109"/>
      <c r="AU603" s="109"/>
      <c r="AV603" s="109"/>
      <c r="AW603" s="109"/>
      <c r="AX603" s="109"/>
      <c r="AY603" s="109"/>
      <c r="AZ603" s="109"/>
      <c r="BA603" s="109"/>
      <c r="BB603" s="109"/>
      <c r="BC603" s="109"/>
      <c r="BD603" s="109"/>
      <c r="BE603" s="109"/>
      <c r="BF603" s="109"/>
      <c r="BG603" s="109"/>
      <c r="BH603" s="109"/>
      <c r="BI603" s="109"/>
      <c r="BJ603" s="109"/>
      <c r="BK603" s="109"/>
      <c r="BL603" s="109"/>
      <c r="BM603" s="109"/>
      <c r="BN603" s="109"/>
    </row>
    <row r="604" spans="1:66" s="110" customFormat="1" hidden="1" outlineLevel="1" x14ac:dyDescent="0.25">
      <c r="A604" s="26">
        <v>19</v>
      </c>
      <c r="B604" s="261"/>
      <c r="C604" s="114"/>
      <c r="D604" s="82"/>
      <c r="E604" s="262"/>
      <c r="F604" s="152"/>
      <c r="G604" s="114"/>
      <c r="H604" s="244"/>
      <c r="I604" s="263"/>
      <c r="J604" s="623"/>
      <c r="K604" s="287"/>
      <c r="L604" s="393"/>
      <c r="M604" s="395"/>
      <c r="N604" s="31"/>
      <c r="O604" s="31"/>
      <c r="P604" s="31"/>
      <c r="Q604" s="396"/>
      <c r="R604" s="396"/>
      <c r="S604" s="77"/>
      <c r="T604" s="287"/>
      <c r="U604" s="275">
        <f t="shared" si="216"/>
        <v>0</v>
      </c>
      <c r="V604" s="32"/>
      <c r="W604" s="31"/>
      <c r="X604" s="31"/>
      <c r="Y604" s="275">
        <f t="shared" si="228"/>
        <v>0</v>
      </c>
      <c r="Z604" s="31"/>
      <c r="AA604" s="287"/>
      <c r="AB604" s="31"/>
      <c r="AC604" s="32">
        <f t="shared" si="229"/>
        <v>0</v>
      </c>
      <c r="AD604" s="31"/>
      <c r="AE604" s="31"/>
      <c r="AF604" s="31"/>
      <c r="AG604" s="32">
        <f t="shared" si="230"/>
        <v>0</v>
      </c>
      <c r="AH604" s="75">
        <f t="shared" si="231"/>
        <v>0</v>
      </c>
      <c r="AI604" s="33">
        <f t="shared" si="222"/>
        <v>0</v>
      </c>
      <c r="AJ604" s="34">
        <f t="shared" si="221"/>
        <v>0</v>
      </c>
      <c r="AK604" s="109"/>
      <c r="AL604" s="109"/>
      <c r="AM604" s="109"/>
      <c r="AN604" s="109"/>
      <c r="AO604" s="109"/>
      <c r="AP604" s="109"/>
      <c r="AQ604" s="109"/>
      <c r="AR604" s="109"/>
      <c r="AS604" s="109"/>
      <c r="AT604" s="109"/>
      <c r="AU604" s="109"/>
      <c r="AV604" s="109"/>
      <c r="AW604" s="109"/>
      <c r="AX604" s="109"/>
      <c r="AY604" s="109"/>
      <c r="AZ604" s="109"/>
      <c r="BA604" s="109"/>
      <c r="BB604" s="109"/>
      <c r="BC604" s="109"/>
      <c r="BD604" s="109"/>
      <c r="BE604" s="109"/>
      <c r="BF604" s="109"/>
      <c r="BG604" s="109"/>
      <c r="BH604" s="109"/>
      <c r="BI604" s="109"/>
      <c r="BJ604" s="109"/>
      <c r="BK604" s="109"/>
      <c r="BL604" s="109"/>
      <c r="BM604" s="109"/>
      <c r="BN604" s="109"/>
    </row>
    <row r="605" spans="1:66" s="110" customFormat="1" hidden="1" outlineLevel="1" x14ac:dyDescent="0.25">
      <c r="A605" s="26">
        <v>20</v>
      </c>
      <c r="B605" s="261"/>
      <c r="C605" s="114"/>
      <c r="D605" s="82"/>
      <c r="E605" s="262"/>
      <c r="F605" s="152"/>
      <c r="G605" s="114"/>
      <c r="H605" s="244"/>
      <c r="I605" s="263"/>
      <c r="J605" s="623"/>
      <c r="K605" s="287"/>
      <c r="L605" s="393"/>
      <c r="M605" s="395"/>
      <c r="N605" s="31"/>
      <c r="O605" s="31"/>
      <c r="P605" s="31"/>
      <c r="Q605" s="396"/>
      <c r="R605" s="396"/>
      <c r="S605" s="77"/>
      <c r="T605" s="287"/>
      <c r="U605" s="275">
        <f t="shared" si="216"/>
        <v>0</v>
      </c>
      <c r="V605" s="32"/>
      <c r="W605" s="31"/>
      <c r="X605" s="31"/>
      <c r="Y605" s="275">
        <f t="shared" si="228"/>
        <v>0</v>
      </c>
      <c r="Z605" s="31"/>
      <c r="AA605" s="287"/>
      <c r="AB605" s="31"/>
      <c r="AC605" s="32">
        <f t="shared" si="229"/>
        <v>0</v>
      </c>
      <c r="AD605" s="31"/>
      <c r="AE605" s="31"/>
      <c r="AF605" s="31"/>
      <c r="AG605" s="32">
        <f t="shared" si="230"/>
        <v>0</v>
      </c>
      <c r="AH605" s="75">
        <f t="shared" si="231"/>
        <v>0</v>
      </c>
      <c r="AI605" s="33">
        <f t="shared" si="222"/>
        <v>0</v>
      </c>
      <c r="AJ605" s="34">
        <f t="shared" si="221"/>
        <v>0</v>
      </c>
      <c r="AK605" s="109"/>
      <c r="AL605" s="109"/>
      <c r="AM605" s="109"/>
      <c r="AN605" s="109"/>
      <c r="AO605" s="109"/>
      <c r="AP605" s="109"/>
      <c r="AQ605" s="109"/>
      <c r="AR605" s="109"/>
      <c r="AS605" s="109"/>
      <c r="AT605" s="109"/>
      <c r="AU605" s="109"/>
      <c r="AV605" s="109"/>
      <c r="AW605" s="109"/>
      <c r="AX605" s="109"/>
      <c r="AY605" s="109"/>
      <c r="AZ605" s="109"/>
      <c r="BA605" s="109"/>
      <c r="BB605" s="109"/>
      <c r="BC605" s="109"/>
      <c r="BD605" s="109"/>
      <c r="BE605" s="109"/>
      <c r="BF605" s="109"/>
      <c r="BG605" s="109"/>
      <c r="BH605" s="109"/>
      <c r="BI605" s="109"/>
      <c r="BJ605" s="109"/>
      <c r="BK605" s="109"/>
      <c r="BL605" s="109"/>
      <c r="BM605" s="109"/>
      <c r="BN605" s="109"/>
    </row>
    <row r="606" spans="1:66" s="110" customFormat="1" hidden="1" outlineLevel="1" x14ac:dyDescent="0.25">
      <c r="A606" s="26">
        <v>21</v>
      </c>
      <c r="B606" s="261"/>
      <c r="C606" s="114"/>
      <c r="D606" s="82"/>
      <c r="E606" s="262"/>
      <c r="F606" s="152"/>
      <c r="G606" s="114"/>
      <c r="H606" s="244"/>
      <c r="I606" s="263"/>
      <c r="J606" s="623"/>
      <c r="K606" s="287"/>
      <c r="L606" s="393"/>
      <c r="M606" s="395"/>
      <c r="N606" s="31"/>
      <c r="O606" s="31"/>
      <c r="P606" s="31"/>
      <c r="Q606" s="396"/>
      <c r="R606" s="396"/>
      <c r="S606" s="77"/>
      <c r="T606" s="287"/>
      <c r="U606" s="275">
        <f t="shared" si="216"/>
        <v>0</v>
      </c>
      <c r="V606" s="32"/>
      <c r="W606" s="31"/>
      <c r="X606" s="31"/>
      <c r="Y606" s="275">
        <f t="shared" si="228"/>
        <v>0</v>
      </c>
      <c r="Z606" s="31"/>
      <c r="AA606" s="287"/>
      <c r="AB606" s="31"/>
      <c r="AC606" s="32">
        <f t="shared" si="229"/>
        <v>0</v>
      </c>
      <c r="AD606" s="31"/>
      <c r="AE606" s="31"/>
      <c r="AF606" s="31"/>
      <c r="AG606" s="32">
        <f t="shared" si="230"/>
        <v>0</v>
      </c>
      <c r="AH606" s="75">
        <f t="shared" si="231"/>
        <v>0</v>
      </c>
      <c r="AI606" s="33">
        <f t="shared" si="222"/>
        <v>0</v>
      </c>
      <c r="AJ606" s="34">
        <f t="shared" si="221"/>
        <v>0</v>
      </c>
      <c r="AK606" s="109"/>
      <c r="AL606" s="109"/>
      <c r="AM606" s="109"/>
      <c r="AN606" s="109"/>
      <c r="AO606" s="109"/>
      <c r="AP606" s="109"/>
      <c r="AQ606" s="109"/>
      <c r="AR606" s="109"/>
      <c r="AS606" s="109"/>
      <c r="AT606" s="109"/>
      <c r="AU606" s="109"/>
      <c r="AV606" s="109"/>
      <c r="AW606" s="109"/>
      <c r="AX606" s="109"/>
      <c r="AY606" s="109"/>
      <c r="AZ606" s="109"/>
      <c r="BA606" s="109"/>
      <c r="BB606" s="109"/>
      <c r="BC606" s="109"/>
      <c r="BD606" s="109"/>
      <c r="BE606" s="109"/>
      <c r="BF606" s="109"/>
      <c r="BG606" s="109"/>
      <c r="BH606" s="109"/>
      <c r="BI606" s="109"/>
      <c r="BJ606" s="109"/>
      <c r="BK606" s="109"/>
      <c r="BL606" s="109"/>
      <c r="BM606" s="109"/>
      <c r="BN606" s="109"/>
    </row>
    <row r="607" spans="1:66" s="110" customFormat="1" hidden="1" outlineLevel="1" x14ac:dyDescent="0.25">
      <c r="A607" s="26">
        <v>22</v>
      </c>
      <c r="B607" s="261"/>
      <c r="C607" s="114"/>
      <c r="D607" s="82"/>
      <c r="E607" s="262"/>
      <c r="F607" s="152"/>
      <c r="G607" s="114"/>
      <c r="H607" s="244"/>
      <c r="I607" s="263"/>
      <c r="J607" s="623"/>
      <c r="K607" s="287"/>
      <c r="L607" s="393"/>
      <c r="M607" s="395"/>
      <c r="N607" s="31"/>
      <c r="O607" s="31"/>
      <c r="P607" s="31"/>
      <c r="Q607" s="396"/>
      <c r="R607" s="396"/>
      <c r="S607" s="77"/>
      <c r="T607" s="287"/>
      <c r="U607" s="275">
        <f t="shared" si="216"/>
        <v>0</v>
      </c>
      <c r="V607" s="32"/>
      <c r="W607" s="31"/>
      <c r="X607" s="31"/>
      <c r="Y607" s="275">
        <f t="shared" si="228"/>
        <v>0</v>
      </c>
      <c r="Z607" s="31"/>
      <c r="AA607" s="287"/>
      <c r="AB607" s="31"/>
      <c r="AC607" s="32">
        <f t="shared" si="229"/>
        <v>0</v>
      </c>
      <c r="AD607" s="31"/>
      <c r="AE607" s="31"/>
      <c r="AF607" s="31"/>
      <c r="AG607" s="32">
        <f t="shared" si="230"/>
        <v>0</v>
      </c>
      <c r="AH607" s="75">
        <f t="shared" si="231"/>
        <v>0</v>
      </c>
      <c r="AI607" s="33">
        <f t="shared" si="222"/>
        <v>0</v>
      </c>
      <c r="AJ607" s="34">
        <f t="shared" si="221"/>
        <v>0</v>
      </c>
      <c r="AK607" s="109"/>
      <c r="AL607" s="109"/>
      <c r="AM607" s="109"/>
      <c r="AN607" s="109"/>
      <c r="AO607" s="109"/>
      <c r="AP607" s="109"/>
      <c r="AQ607" s="109"/>
      <c r="AR607" s="109"/>
      <c r="AS607" s="109"/>
      <c r="AT607" s="109"/>
      <c r="AU607" s="109"/>
      <c r="AV607" s="109"/>
      <c r="AW607" s="109"/>
      <c r="AX607" s="109"/>
      <c r="AY607" s="109"/>
      <c r="AZ607" s="109"/>
      <c r="BA607" s="109"/>
      <c r="BB607" s="109"/>
      <c r="BC607" s="109"/>
      <c r="BD607" s="109"/>
      <c r="BE607" s="109"/>
      <c r="BF607" s="109"/>
      <c r="BG607" s="109"/>
      <c r="BH607" s="109"/>
      <c r="BI607" s="109"/>
      <c r="BJ607" s="109"/>
      <c r="BK607" s="109"/>
      <c r="BL607" s="109"/>
      <c r="BM607" s="109"/>
      <c r="BN607" s="109"/>
    </row>
    <row r="608" spans="1:66" s="110" customFormat="1" hidden="1" outlineLevel="1" x14ac:dyDescent="0.25">
      <c r="A608" s="26">
        <v>23</v>
      </c>
      <c r="B608" s="261"/>
      <c r="C608" s="114"/>
      <c r="D608" s="82"/>
      <c r="E608" s="262"/>
      <c r="F608" s="152"/>
      <c r="G608" s="114"/>
      <c r="H608" s="244"/>
      <c r="I608" s="263"/>
      <c r="J608" s="623"/>
      <c r="K608" s="287"/>
      <c r="L608" s="393"/>
      <c r="M608" s="395"/>
      <c r="N608" s="31"/>
      <c r="O608" s="31"/>
      <c r="P608" s="31"/>
      <c r="Q608" s="396"/>
      <c r="R608" s="396"/>
      <c r="S608" s="77"/>
      <c r="T608" s="287"/>
      <c r="U608" s="275">
        <f t="shared" si="216"/>
        <v>0</v>
      </c>
      <c r="V608" s="32"/>
      <c r="W608" s="31"/>
      <c r="X608" s="31"/>
      <c r="Y608" s="275">
        <f t="shared" si="228"/>
        <v>0</v>
      </c>
      <c r="Z608" s="31"/>
      <c r="AA608" s="287"/>
      <c r="AB608" s="31"/>
      <c r="AC608" s="32">
        <f t="shared" si="229"/>
        <v>0</v>
      </c>
      <c r="AD608" s="31"/>
      <c r="AE608" s="31"/>
      <c r="AF608" s="31"/>
      <c r="AG608" s="32">
        <f t="shared" si="230"/>
        <v>0</v>
      </c>
      <c r="AH608" s="75">
        <f t="shared" si="231"/>
        <v>0</v>
      </c>
      <c r="AI608" s="33">
        <f t="shared" si="222"/>
        <v>0</v>
      </c>
      <c r="AJ608" s="34">
        <f t="shared" si="221"/>
        <v>0</v>
      </c>
      <c r="AK608" s="109"/>
      <c r="AL608" s="109"/>
      <c r="AM608" s="109"/>
      <c r="AN608" s="109"/>
      <c r="AO608" s="109"/>
      <c r="AP608" s="109"/>
      <c r="AQ608" s="109"/>
      <c r="AR608" s="109"/>
      <c r="AS608" s="109"/>
      <c r="AT608" s="109"/>
      <c r="AU608" s="109"/>
      <c r="AV608" s="109"/>
      <c r="AW608" s="109"/>
      <c r="AX608" s="109"/>
      <c r="AY608" s="109"/>
      <c r="AZ608" s="109"/>
      <c r="BA608" s="109"/>
      <c r="BB608" s="109"/>
      <c r="BC608" s="109"/>
      <c r="BD608" s="109"/>
      <c r="BE608" s="109"/>
      <c r="BF608" s="109"/>
      <c r="BG608" s="109"/>
      <c r="BH608" s="109"/>
      <c r="BI608" s="109"/>
      <c r="BJ608" s="109"/>
      <c r="BK608" s="109"/>
      <c r="BL608" s="109"/>
      <c r="BM608" s="109"/>
      <c r="BN608" s="109"/>
    </row>
    <row r="609" spans="1:66" s="110" customFormat="1" hidden="1" outlineLevel="1" x14ac:dyDescent="0.25">
      <c r="A609" s="161">
        <v>24</v>
      </c>
      <c r="B609" s="323"/>
      <c r="C609" s="172"/>
      <c r="D609" s="247"/>
      <c r="E609" s="324"/>
      <c r="F609" s="288"/>
      <c r="G609" s="172"/>
      <c r="H609" s="325"/>
      <c r="I609" s="326"/>
      <c r="J609" s="623"/>
      <c r="K609" s="287"/>
      <c r="L609" s="393"/>
      <c r="M609" s="395"/>
      <c r="N609" s="31"/>
      <c r="O609" s="31"/>
      <c r="P609" s="31"/>
      <c r="Q609" s="396"/>
      <c r="R609" s="396"/>
      <c r="S609" s="77"/>
      <c r="T609" s="287"/>
      <c r="U609" s="275">
        <f t="shared" si="216"/>
        <v>0</v>
      </c>
      <c r="V609" s="32"/>
      <c r="W609" s="31"/>
      <c r="X609" s="31"/>
      <c r="Y609" s="275">
        <f t="shared" si="228"/>
        <v>0</v>
      </c>
      <c r="Z609" s="31"/>
      <c r="AA609" s="287"/>
      <c r="AB609" s="31"/>
      <c r="AC609" s="32">
        <f t="shared" si="229"/>
        <v>0</v>
      </c>
      <c r="AD609" s="31"/>
      <c r="AE609" s="31"/>
      <c r="AF609" s="31"/>
      <c r="AG609" s="32">
        <f t="shared" si="230"/>
        <v>0</v>
      </c>
      <c r="AH609" s="75">
        <f t="shared" si="231"/>
        <v>0</v>
      </c>
      <c r="AI609" s="33">
        <f t="shared" si="222"/>
        <v>0</v>
      </c>
      <c r="AJ609" s="34">
        <f t="shared" si="221"/>
        <v>0</v>
      </c>
      <c r="AK609" s="109"/>
      <c r="AL609" s="109"/>
      <c r="AM609" s="109"/>
      <c r="AN609" s="109"/>
      <c r="AO609" s="109"/>
      <c r="AP609" s="109"/>
      <c r="AQ609" s="109"/>
      <c r="AR609" s="109"/>
      <c r="AS609" s="109"/>
      <c r="AT609" s="109"/>
      <c r="AU609" s="109"/>
      <c r="AV609" s="109"/>
      <c r="AW609" s="109"/>
      <c r="AX609" s="109"/>
      <c r="AY609" s="109"/>
      <c r="AZ609" s="109"/>
      <c r="BA609" s="109"/>
      <c r="BB609" s="109"/>
      <c r="BC609" s="109"/>
      <c r="BD609" s="109"/>
      <c r="BE609" s="109"/>
      <c r="BF609" s="109"/>
      <c r="BG609" s="109"/>
      <c r="BH609" s="109"/>
      <c r="BI609" s="109"/>
      <c r="BJ609" s="109"/>
      <c r="BK609" s="109"/>
      <c r="BL609" s="109"/>
      <c r="BM609" s="109"/>
      <c r="BN609" s="109"/>
    </row>
    <row r="610" spans="1:66" s="110" customFormat="1" hidden="1" outlineLevel="1" x14ac:dyDescent="0.25">
      <c r="A610" s="26">
        <v>25</v>
      </c>
      <c r="B610" s="26"/>
      <c r="C610" s="114"/>
      <c r="D610" s="82"/>
      <c r="E610" s="166"/>
      <c r="F610" s="288"/>
      <c r="G610" s="172"/>
      <c r="H610" s="40"/>
      <c r="I610" s="36"/>
      <c r="J610" s="623"/>
      <c r="K610" s="287"/>
      <c r="L610" s="393"/>
      <c r="M610" s="395"/>
      <c r="N610" s="31"/>
      <c r="O610" s="31"/>
      <c r="P610" s="31"/>
      <c r="Q610" s="396"/>
      <c r="R610" s="396"/>
      <c r="S610" s="77"/>
      <c r="T610" s="287"/>
      <c r="U610" s="275">
        <f t="shared" si="216"/>
        <v>0</v>
      </c>
      <c r="V610" s="32"/>
      <c r="W610" s="31"/>
      <c r="X610" s="31"/>
      <c r="Y610" s="275">
        <f t="shared" si="228"/>
        <v>0</v>
      </c>
      <c r="Z610" s="31"/>
      <c r="AA610" s="287"/>
      <c r="AB610" s="31"/>
      <c r="AC610" s="32">
        <f t="shared" si="229"/>
        <v>0</v>
      </c>
      <c r="AD610" s="31"/>
      <c r="AE610" s="31"/>
      <c r="AF610" s="31"/>
      <c r="AG610" s="32">
        <f t="shared" si="230"/>
        <v>0</v>
      </c>
      <c r="AH610" s="75">
        <f t="shared" ref="AH610:AH612" si="232">+U610+Y610+AC610+AG610</f>
        <v>0</v>
      </c>
      <c r="AI610" s="33">
        <f t="shared" si="222"/>
        <v>0</v>
      </c>
      <c r="AJ610" s="34">
        <f t="shared" si="221"/>
        <v>0</v>
      </c>
      <c r="AK610" s="109"/>
      <c r="AL610" s="109"/>
      <c r="AM610" s="109"/>
      <c r="AN610" s="109"/>
      <c r="AO610" s="109"/>
      <c r="AP610" s="109"/>
      <c r="AQ610" s="109"/>
      <c r="AR610" s="109"/>
      <c r="AS610" s="109"/>
      <c r="AT610" s="109"/>
      <c r="AU610" s="109"/>
      <c r="AV610" s="109"/>
      <c r="AW610" s="109"/>
      <c r="AX610" s="109"/>
      <c r="AY610" s="109"/>
      <c r="AZ610" s="109"/>
      <c r="BA610" s="109"/>
      <c r="BB610" s="109"/>
      <c r="BC610" s="109"/>
      <c r="BD610" s="109"/>
      <c r="BE610" s="109"/>
      <c r="BF610" s="109"/>
      <c r="BG610" s="109"/>
      <c r="BH610" s="109"/>
      <c r="BI610" s="109"/>
      <c r="BJ610" s="109"/>
      <c r="BK610" s="109"/>
      <c r="BL610" s="109"/>
      <c r="BM610" s="109"/>
      <c r="BN610" s="109"/>
    </row>
    <row r="611" spans="1:66" s="110" customFormat="1" hidden="1" outlineLevel="1" x14ac:dyDescent="0.25">
      <c r="A611" s="26">
        <v>26</v>
      </c>
      <c r="B611" s="26"/>
      <c r="C611" s="114"/>
      <c r="D611" s="82"/>
      <c r="E611" s="166"/>
      <c r="F611" s="288"/>
      <c r="G611" s="172"/>
      <c r="H611" s="40"/>
      <c r="I611" s="36"/>
      <c r="J611" s="623"/>
      <c r="K611" s="287"/>
      <c r="L611" s="393"/>
      <c r="M611" s="395"/>
      <c r="N611" s="31"/>
      <c r="O611" s="31"/>
      <c r="P611" s="31"/>
      <c r="Q611" s="396"/>
      <c r="R611" s="396"/>
      <c r="S611" s="77"/>
      <c r="T611" s="287"/>
      <c r="U611" s="275">
        <f t="shared" si="216"/>
        <v>0</v>
      </c>
      <c r="V611" s="32"/>
      <c r="W611" s="31"/>
      <c r="X611" s="31"/>
      <c r="Y611" s="275">
        <f t="shared" si="228"/>
        <v>0</v>
      </c>
      <c r="Z611" s="31"/>
      <c r="AA611" s="287"/>
      <c r="AB611" s="31"/>
      <c r="AC611" s="32">
        <f t="shared" si="229"/>
        <v>0</v>
      </c>
      <c r="AD611" s="31"/>
      <c r="AE611" s="31"/>
      <c r="AF611" s="31"/>
      <c r="AG611" s="32">
        <f t="shared" si="230"/>
        <v>0</v>
      </c>
      <c r="AH611" s="75">
        <f t="shared" si="232"/>
        <v>0</v>
      </c>
      <c r="AI611" s="33">
        <f t="shared" si="222"/>
        <v>0</v>
      </c>
      <c r="AJ611" s="34">
        <f t="shared" si="221"/>
        <v>0</v>
      </c>
      <c r="AK611" s="109"/>
      <c r="AL611" s="109"/>
      <c r="AM611" s="109"/>
      <c r="AN611" s="109"/>
      <c r="AO611" s="109"/>
      <c r="AP611" s="109"/>
      <c r="AQ611" s="109"/>
      <c r="AR611" s="109"/>
      <c r="AS611" s="109"/>
      <c r="AT611" s="109"/>
      <c r="AU611" s="109"/>
      <c r="AV611" s="109"/>
      <c r="AW611" s="109"/>
      <c r="AX611" s="109"/>
      <c r="AY611" s="109"/>
      <c r="AZ611" s="109"/>
      <c r="BA611" s="109"/>
      <c r="BB611" s="109"/>
      <c r="BC611" s="109"/>
      <c r="BD611" s="109"/>
      <c r="BE611" s="109"/>
      <c r="BF611" s="109"/>
      <c r="BG611" s="109"/>
      <c r="BH611" s="109"/>
      <c r="BI611" s="109"/>
      <c r="BJ611" s="109"/>
      <c r="BK611" s="109"/>
      <c r="BL611" s="109"/>
      <c r="BM611" s="109"/>
      <c r="BN611" s="109"/>
    </row>
    <row r="612" spans="1:66" s="110" customFormat="1" hidden="1" outlineLevel="1" x14ac:dyDescent="0.25">
      <c r="A612" s="26">
        <v>27</v>
      </c>
      <c r="B612" s="26"/>
      <c r="C612" s="114"/>
      <c r="D612" s="82"/>
      <c r="E612" s="166"/>
      <c r="F612" s="288"/>
      <c r="G612" s="172"/>
      <c r="H612" s="40"/>
      <c r="I612" s="36"/>
      <c r="J612" s="577"/>
      <c r="K612" s="287"/>
      <c r="L612" s="393"/>
      <c r="M612" s="395"/>
      <c r="N612" s="31"/>
      <c r="O612" s="31"/>
      <c r="P612" s="31"/>
      <c r="Q612" s="396"/>
      <c r="R612" s="396"/>
      <c r="S612" s="77"/>
      <c r="T612" s="287"/>
      <c r="U612" s="275">
        <f t="shared" si="216"/>
        <v>0</v>
      </c>
      <c r="V612" s="32"/>
      <c r="W612" s="31"/>
      <c r="X612" s="31"/>
      <c r="Y612" s="275">
        <f t="shared" si="228"/>
        <v>0</v>
      </c>
      <c r="Z612" s="31"/>
      <c r="AA612" s="287"/>
      <c r="AB612" s="31"/>
      <c r="AC612" s="32">
        <f t="shared" si="229"/>
        <v>0</v>
      </c>
      <c r="AD612" s="31"/>
      <c r="AE612" s="31"/>
      <c r="AF612" s="31"/>
      <c r="AG612" s="32">
        <f t="shared" si="230"/>
        <v>0</v>
      </c>
      <c r="AH612" s="75">
        <f t="shared" si="232"/>
        <v>0</v>
      </c>
      <c r="AI612" s="33">
        <f t="shared" si="222"/>
        <v>0</v>
      </c>
      <c r="AJ612" s="34">
        <f t="shared" si="221"/>
        <v>0</v>
      </c>
      <c r="AK612" s="109"/>
      <c r="AL612" s="109"/>
      <c r="AM612" s="109"/>
      <c r="AN612" s="109"/>
      <c r="AO612" s="109"/>
      <c r="AP612" s="109"/>
      <c r="AQ612" s="109"/>
      <c r="AR612" s="109"/>
      <c r="AS612" s="109"/>
      <c r="AT612" s="109"/>
      <c r="AU612" s="109"/>
      <c r="AV612" s="109"/>
      <c r="AW612" s="109"/>
      <c r="AX612" s="109"/>
      <c r="AY612" s="109"/>
      <c r="AZ612" s="109"/>
      <c r="BA612" s="109"/>
      <c r="BB612" s="109"/>
      <c r="BC612" s="109"/>
      <c r="BD612" s="109"/>
      <c r="BE612" s="109"/>
      <c r="BF612" s="109"/>
      <c r="BG612" s="109"/>
      <c r="BH612" s="109"/>
      <c r="BI612" s="109"/>
      <c r="BJ612" s="109"/>
      <c r="BK612" s="109"/>
      <c r="BL612" s="109"/>
      <c r="BM612" s="109"/>
      <c r="BN612" s="109"/>
    </row>
    <row r="613" spans="1:66" s="74" customFormat="1" x14ac:dyDescent="0.25">
      <c r="A613" s="590" t="s">
        <v>65</v>
      </c>
      <c r="B613" s="591"/>
      <c r="C613" s="591"/>
      <c r="D613" s="591"/>
      <c r="E613" s="591"/>
      <c r="F613" s="591"/>
      <c r="G613" s="591"/>
      <c r="H613" s="591"/>
      <c r="I613" s="591"/>
      <c r="J613" s="470">
        <f>+J585</f>
        <v>133435000</v>
      </c>
      <c r="K613" s="455">
        <f>SUM(K586:K612)</f>
        <v>99179500</v>
      </c>
      <c r="L613" s="455"/>
      <c r="M613" s="456"/>
      <c r="N613" s="455">
        <f>SUM(N586:N595)</f>
        <v>0</v>
      </c>
      <c r="O613" s="455">
        <f>SUM(O586:O595)</f>
        <v>0</v>
      </c>
      <c r="P613" s="455">
        <f>SUM(P586:P595)</f>
        <v>0</v>
      </c>
      <c r="Q613" s="457"/>
      <c r="R613" s="480">
        <f>SUM(N586:R612)</f>
        <v>0</v>
      </c>
      <c r="S613" s="455">
        <f t="shared" ref="S613:Y613" si="233">SUM(S586:S597)</f>
        <v>21599200</v>
      </c>
      <c r="T613" s="455">
        <f t="shared" si="233"/>
        <v>66030300</v>
      </c>
      <c r="U613" s="455">
        <f>SUM(U586:U612)</f>
        <v>87629500</v>
      </c>
      <c r="V613" s="455">
        <f t="shared" si="233"/>
        <v>0</v>
      </c>
      <c r="W613" s="455">
        <f t="shared" si="233"/>
        <v>0</v>
      </c>
      <c r="X613" s="455">
        <f t="shared" si="233"/>
        <v>0</v>
      </c>
      <c r="Y613" s="455">
        <f t="shared" si="233"/>
        <v>0</v>
      </c>
      <c r="Z613" s="455">
        <f t="shared" ref="Z613:AC613" si="234">SUM(Z586:Z609)</f>
        <v>0</v>
      </c>
      <c r="AA613" s="455">
        <f t="shared" si="234"/>
        <v>0</v>
      </c>
      <c r="AB613" s="455">
        <f t="shared" si="234"/>
        <v>0</v>
      </c>
      <c r="AC613" s="455">
        <f t="shared" si="234"/>
        <v>0</v>
      </c>
      <c r="AD613" s="455">
        <f>SUM(AD586:AD612)</f>
        <v>0</v>
      </c>
      <c r="AE613" s="455">
        <f>SUM(AE586:AE612)</f>
        <v>0</v>
      </c>
      <c r="AF613" s="455">
        <f>SUM(AF586:AF612)</f>
        <v>0</v>
      </c>
      <c r="AG613" s="455">
        <f>SUM(AG586:AG612)</f>
        <v>0</v>
      </c>
      <c r="AH613" s="455">
        <f>SUM(AH586:AH612)</f>
        <v>87629500</v>
      </c>
      <c r="AI613" s="459">
        <f>IF(ISERROR(AH613/K613),0,AH613/K613)</f>
        <v>0.88354448247873807</v>
      </c>
      <c r="AJ613" s="459">
        <f>IF(ISERROR(AH613/$AH$784),0,AH613/$AH$784)</f>
        <v>7.6165788670516363E-2</v>
      </c>
      <c r="AK613" s="12"/>
      <c r="AL613" s="12"/>
      <c r="AM613" s="12"/>
      <c r="AN613" s="12"/>
      <c r="AO613" s="12"/>
      <c r="AP613" s="12"/>
      <c r="AQ613" s="12"/>
      <c r="AR613" s="109"/>
      <c r="AS613" s="109"/>
      <c r="AT613" s="109"/>
      <c r="AU613" s="109"/>
      <c r="AV613" s="109"/>
      <c r="AW613" s="109"/>
      <c r="AX613" s="109"/>
      <c r="AY613" s="109"/>
      <c r="AZ613" s="109"/>
      <c r="BA613" s="109"/>
      <c r="BB613" s="109"/>
      <c r="BC613" s="109"/>
      <c r="BD613" s="109"/>
      <c r="BE613" s="109"/>
      <c r="BF613" s="109"/>
      <c r="BG613" s="109"/>
      <c r="BH613" s="109"/>
      <c r="BI613" s="109"/>
      <c r="BJ613" s="109"/>
      <c r="BK613" s="109"/>
      <c r="BL613" s="109"/>
      <c r="BM613" s="109"/>
      <c r="BN613" s="109"/>
    </row>
    <row r="614" spans="1:66" x14ac:dyDescent="0.25">
      <c r="A614" s="590" t="s">
        <v>66</v>
      </c>
      <c r="B614" s="591"/>
      <c r="C614" s="591"/>
      <c r="D614" s="591"/>
      <c r="E614" s="592"/>
      <c r="F614" s="148"/>
      <c r="G614" s="17"/>
      <c r="H614" s="18"/>
      <c r="I614" s="206"/>
      <c r="J614" s="576">
        <v>58797000</v>
      </c>
      <c r="K614" s="303"/>
      <c r="L614" s="208"/>
      <c r="M614" s="21"/>
      <c r="N614" s="22"/>
      <c r="O614" s="22"/>
      <c r="P614" s="22"/>
      <c r="Q614" s="18"/>
      <c r="R614" s="23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4"/>
      <c r="AJ614" s="24"/>
    </row>
    <row r="615" spans="1:66" outlineLevel="1" x14ac:dyDescent="0.25">
      <c r="A615" s="304">
        <v>1</v>
      </c>
      <c r="B615" s="26"/>
      <c r="C615" s="93" t="s">
        <v>376</v>
      </c>
      <c r="D615" s="82">
        <v>44243</v>
      </c>
      <c r="E615" s="158" t="s">
        <v>167</v>
      </c>
      <c r="F615" s="152" t="s">
        <v>134</v>
      </c>
      <c r="G615" s="114" t="s">
        <v>135</v>
      </c>
      <c r="H615" s="328"/>
      <c r="I615" s="207"/>
      <c r="J615" s="623"/>
      <c r="K615" s="389">
        <v>36588580</v>
      </c>
      <c r="L615" s="289"/>
      <c r="M615" s="45"/>
      <c r="N615" s="31"/>
      <c r="O615" s="31"/>
      <c r="P615" s="31"/>
      <c r="Q615" s="388"/>
      <c r="R615" s="388"/>
      <c r="S615" s="31">
        <v>36588580</v>
      </c>
      <c r="T615" s="31"/>
      <c r="U615" s="275">
        <f>SUM(R615:T615)</f>
        <v>36588580</v>
      </c>
      <c r="V615" s="32"/>
      <c r="W615" s="31"/>
      <c r="X615" s="31"/>
      <c r="Y615" s="275">
        <f t="shared" ref="Y615:Y618" si="235">SUM(V615:X615)</f>
        <v>0</v>
      </c>
      <c r="Z615" s="31"/>
      <c r="AA615" s="31"/>
      <c r="AB615" s="31"/>
      <c r="AC615" s="32">
        <f>SUM(Z615:AB615)</f>
        <v>0</v>
      </c>
      <c r="AD615" s="31"/>
      <c r="AE615" s="31"/>
      <c r="AF615" s="31"/>
      <c r="AG615" s="32">
        <f>SUM(AD615:AF615)</f>
        <v>0</v>
      </c>
      <c r="AH615" s="75">
        <f>+U615+Y615+AC615+AG615</f>
        <v>36588580</v>
      </c>
      <c r="AI615" s="33">
        <f t="shared" ref="AI615:AI621" si="236">IF(ISERROR(AH615/$J$614),0,AH615/$J$614)</f>
        <v>0.62228651121655865</v>
      </c>
      <c r="AJ615" s="34">
        <f t="shared" ref="AJ615:AJ621" si="237">IF(ISERROR(AH615/$AH$784),"-",AH615/$AH$784)</f>
        <v>3.1802053555415488E-2</v>
      </c>
      <c r="AK615" s="12"/>
      <c r="AL615" s="12"/>
      <c r="AM615" s="12"/>
      <c r="AN615" s="12"/>
      <c r="AO615" s="12"/>
      <c r="AP615" s="12"/>
      <c r="AQ615" s="12"/>
      <c r="AR615" s="109"/>
      <c r="AS615" s="109"/>
      <c r="AT615" s="109"/>
      <c r="AU615" s="109"/>
      <c r="AV615" s="109"/>
      <c r="AW615" s="109"/>
      <c r="AX615" s="109"/>
      <c r="AY615" s="109"/>
      <c r="AZ615" s="109"/>
      <c r="BA615" s="109"/>
      <c r="BB615" s="109"/>
      <c r="BC615" s="109"/>
      <c r="BD615" s="109"/>
      <c r="BE615" s="109"/>
      <c r="BF615" s="109"/>
      <c r="BG615" s="109"/>
      <c r="BH615" s="109"/>
      <c r="BI615" s="109"/>
      <c r="BJ615" s="109"/>
      <c r="BK615" s="109"/>
      <c r="BL615" s="109"/>
      <c r="BM615" s="109"/>
      <c r="BN615" s="109"/>
    </row>
    <row r="616" spans="1:66" s="110" customFormat="1" outlineLevel="1" x14ac:dyDescent="0.25">
      <c r="A616" s="304">
        <v>2</v>
      </c>
      <c r="B616" s="329"/>
      <c r="C616" s="167" t="s">
        <v>378</v>
      </c>
      <c r="D616" s="81">
        <v>44271</v>
      </c>
      <c r="E616" s="158" t="s">
        <v>168</v>
      </c>
      <c r="F616" s="152" t="s">
        <v>134</v>
      </c>
      <c r="G616" s="114" t="s">
        <v>135</v>
      </c>
      <c r="H616" s="251"/>
      <c r="I616" s="165"/>
      <c r="J616" s="623"/>
      <c r="K616" s="75">
        <v>1400000</v>
      </c>
      <c r="L616" s="289"/>
      <c r="M616" s="387"/>
      <c r="N616" s="31"/>
      <c r="O616" s="31"/>
      <c r="P616" s="31"/>
      <c r="Q616" s="388"/>
      <c r="R616" s="388"/>
      <c r="S616" s="31"/>
      <c r="T616" s="77">
        <v>1400000</v>
      </c>
      <c r="U616" s="275">
        <f t="shared" ref="U616:U621" si="238">SUM(R616:T616)</f>
        <v>1400000</v>
      </c>
      <c r="V616" s="75"/>
      <c r="W616" s="31"/>
      <c r="X616" s="31"/>
      <c r="Y616" s="275">
        <f t="shared" si="235"/>
        <v>0</v>
      </c>
      <c r="Z616" s="31"/>
      <c r="AA616" s="31"/>
      <c r="AB616" s="31"/>
      <c r="AC616" s="32">
        <f t="shared" ref="AC616:AC618" si="239">SUM(Z616:AB616)</f>
        <v>0</v>
      </c>
      <c r="AD616" s="31"/>
      <c r="AE616" s="31"/>
      <c r="AF616" s="31"/>
      <c r="AG616" s="32">
        <f t="shared" ref="AG616:AG618" si="240">SUM(AD616:AF616)</f>
        <v>0</v>
      </c>
      <c r="AH616" s="75">
        <f t="shared" ref="AH616:AH618" si="241">+U616+Y616+AC616+AG616</f>
        <v>1400000</v>
      </c>
      <c r="AI616" s="33">
        <f t="shared" si="236"/>
        <v>2.3810738643128052E-2</v>
      </c>
      <c r="AJ616" s="34">
        <f t="shared" si="237"/>
        <v>1.2168516782444599E-3</v>
      </c>
      <c r="AK616" s="109"/>
      <c r="AL616" s="109"/>
      <c r="AM616" s="109"/>
      <c r="AN616" s="109"/>
      <c r="AO616" s="109"/>
      <c r="AP616" s="109"/>
      <c r="AQ616" s="109"/>
      <c r="AR616" s="109"/>
      <c r="AS616" s="109"/>
      <c r="AT616" s="109"/>
      <c r="AU616" s="109"/>
      <c r="AV616" s="109"/>
      <c r="AW616" s="109"/>
      <c r="AX616" s="109"/>
      <c r="AY616" s="109"/>
      <c r="AZ616" s="109"/>
      <c r="BA616" s="109"/>
      <c r="BB616" s="109"/>
      <c r="BC616" s="109"/>
      <c r="BD616" s="109"/>
      <c r="BE616" s="109"/>
      <c r="BF616" s="109"/>
      <c r="BG616" s="109"/>
      <c r="BH616" s="109"/>
      <c r="BI616" s="109"/>
      <c r="BJ616" s="109"/>
      <c r="BK616" s="109"/>
      <c r="BL616" s="109"/>
      <c r="BM616" s="109"/>
      <c r="BN616" s="109"/>
    </row>
    <row r="617" spans="1:66" s="110" customFormat="1" outlineLevel="1" x14ac:dyDescent="0.25">
      <c r="A617" s="304">
        <v>3</v>
      </c>
      <c r="B617" s="161"/>
      <c r="C617" s="167" t="s">
        <v>377</v>
      </c>
      <c r="D617" s="81">
        <v>44267</v>
      </c>
      <c r="E617" s="158" t="s">
        <v>169</v>
      </c>
      <c r="F617" s="152" t="s">
        <v>134</v>
      </c>
      <c r="G617" s="114" t="s">
        <v>135</v>
      </c>
      <c r="H617" s="251"/>
      <c r="I617" s="165"/>
      <c r="J617" s="623"/>
      <c r="K617" s="75">
        <v>1153320</v>
      </c>
      <c r="L617" s="289"/>
      <c r="M617" s="387"/>
      <c r="N617" s="31"/>
      <c r="O617" s="31"/>
      <c r="P617" s="31"/>
      <c r="Q617" s="388"/>
      <c r="R617" s="388"/>
      <c r="S617" s="31"/>
      <c r="T617" s="77">
        <v>1153320</v>
      </c>
      <c r="U617" s="275">
        <f t="shared" si="238"/>
        <v>1153320</v>
      </c>
      <c r="V617" s="75"/>
      <c r="W617" s="31"/>
      <c r="X617" s="31"/>
      <c r="Y617" s="275">
        <f t="shared" si="235"/>
        <v>0</v>
      </c>
      <c r="Z617" s="31"/>
      <c r="AA617" s="31"/>
      <c r="AB617" s="31"/>
      <c r="AC617" s="32">
        <f t="shared" si="239"/>
        <v>0</v>
      </c>
      <c r="AD617" s="31"/>
      <c r="AE617" s="31"/>
      <c r="AF617" s="31"/>
      <c r="AG617" s="32">
        <f t="shared" si="240"/>
        <v>0</v>
      </c>
      <c r="AH617" s="75">
        <f t="shared" si="241"/>
        <v>1153320</v>
      </c>
      <c r="AI617" s="33">
        <f t="shared" si="236"/>
        <v>1.9615286494208888E-2</v>
      </c>
      <c r="AJ617" s="34">
        <f t="shared" si="237"/>
        <v>1.0024424125377861E-3</v>
      </c>
      <c r="AK617" s="109"/>
      <c r="AL617" s="109"/>
      <c r="AM617" s="109"/>
      <c r="AN617" s="109"/>
      <c r="AO617" s="109"/>
      <c r="AP617" s="109"/>
      <c r="AQ617" s="109"/>
      <c r="AR617" s="109"/>
      <c r="AS617" s="109"/>
      <c r="AT617" s="109"/>
      <c r="AU617" s="109"/>
      <c r="AV617" s="109"/>
      <c r="AW617" s="109"/>
      <c r="AX617" s="109"/>
      <c r="AY617" s="109"/>
      <c r="AZ617" s="109"/>
      <c r="BA617" s="109"/>
      <c r="BB617" s="109"/>
      <c r="BC617" s="109"/>
      <c r="BD617" s="109"/>
      <c r="BE617" s="109"/>
      <c r="BF617" s="109"/>
      <c r="BG617" s="109"/>
      <c r="BH617" s="109"/>
      <c r="BI617" s="109"/>
      <c r="BJ617" s="109"/>
      <c r="BK617" s="109"/>
      <c r="BL617" s="109"/>
      <c r="BM617" s="109"/>
      <c r="BN617" s="109"/>
    </row>
    <row r="618" spans="1:66" s="110" customFormat="1" outlineLevel="1" x14ac:dyDescent="0.25">
      <c r="A618" s="304">
        <v>4</v>
      </c>
      <c r="B618" s="161"/>
      <c r="C618" s="167"/>
      <c r="D618" s="81"/>
      <c r="E618" s="158" t="s">
        <v>170</v>
      </c>
      <c r="F618" s="152" t="s">
        <v>134</v>
      </c>
      <c r="G618" s="114" t="s">
        <v>135</v>
      </c>
      <c r="H618" s="251"/>
      <c r="I618" s="165"/>
      <c r="J618" s="623"/>
      <c r="K618" s="75">
        <v>2016000</v>
      </c>
      <c r="L618" s="289"/>
      <c r="M618" s="387"/>
      <c r="N618" s="31"/>
      <c r="O618" s="31"/>
      <c r="P618" s="31"/>
      <c r="Q618" s="388"/>
      <c r="R618" s="388"/>
      <c r="S618" s="31"/>
      <c r="T618" s="77">
        <v>2016000</v>
      </c>
      <c r="U618" s="275">
        <f t="shared" si="238"/>
        <v>2016000</v>
      </c>
      <c r="V618" s="75"/>
      <c r="W618" s="31"/>
      <c r="X618" s="31"/>
      <c r="Y618" s="275">
        <f t="shared" si="235"/>
        <v>0</v>
      </c>
      <c r="Z618" s="31"/>
      <c r="AA618" s="31"/>
      <c r="AB618" s="31"/>
      <c r="AC618" s="32">
        <f t="shared" si="239"/>
        <v>0</v>
      </c>
      <c r="AD618" s="31"/>
      <c r="AE618" s="31"/>
      <c r="AF618" s="31"/>
      <c r="AG618" s="32">
        <f t="shared" si="240"/>
        <v>0</v>
      </c>
      <c r="AH618" s="75">
        <f t="shared" si="241"/>
        <v>2016000</v>
      </c>
      <c r="AI618" s="33">
        <f t="shared" si="236"/>
        <v>3.4287463646104396E-2</v>
      </c>
      <c r="AJ618" s="34">
        <f t="shared" si="237"/>
        <v>1.7522664166720223E-3</v>
      </c>
      <c r="AK618" s="109"/>
      <c r="AL618" s="109"/>
      <c r="AM618" s="109"/>
      <c r="AN618" s="109"/>
      <c r="AO618" s="109"/>
      <c r="AP618" s="109"/>
      <c r="AQ618" s="109"/>
      <c r="AR618" s="109"/>
      <c r="AS618" s="109"/>
      <c r="AT618" s="109"/>
      <c r="AU618" s="109"/>
      <c r="AV618" s="109"/>
      <c r="AW618" s="109"/>
      <c r="AX618" s="109"/>
      <c r="AY618" s="109"/>
      <c r="AZ618" s="109"/>
      <c r="BA618" s="109"/>
      <c r="BB618" s="109"/>
      <c r="BC618" s="109"/>
      <c r="BD618" s="109"/>
      <c r="BE618" s="109"/>
      <c r="BF618" s="109"/>
      <c r="BG618" s="109"/>
      <c r="BH618" s="109"/>
      <c r="BI618" s="109"/>
      <c r="BJ618" s="109"/>
      <c r="BK618" s="109"/>
      <c r="BL618" s="109"/>
      <c r="BM618" s="109"/>
      <c r="BN618" s="109"/>
    </row>
    <row r="619" spans="1:66" s="110" customFormat="1" hidden="1" outlineLevel="1" x14ac:dyDescent="0.25">
      <c r="A619" s="304">
        <v>5</v>
      </c>
      <c r="B619" s="161"/>
      <c r="C619" s="327"/>
      <c r="D619" s="245"/>
      <c r="E619" s="306"/>
      <c r="F619" s="152"/>
      <c r="G619" s="114"/>
      <c r="H619" s="251"/>
      <c r="I619" s="165"/>
      <c r="J619" s="623"/>
      <c r="K619" s="75"/>
      <c r="L619" s="289"/>
      <c r="M619" s="387"/>
      <c r="N619" s="31"/>
      <c r="O619" s="31"/>
      <c r="P619" s="31"/>
      <c r="Q619" s="388"/>
      <c r="R619" s="388"/>
      <c r="S619" s="31"/>
      <c r="T619" s="77"/>
      <c r="U619" s="275">
        <f t="shared" si="238"/>
        <v>0</v>
      </c>
      <c r="V619" s="75"/>
      <c r="W619" s="31"/>
      <c r="X619" s="31"/>
      <c r="Y619" s="275">
        <f t="shared" ref="Y619:Y621" si="242">SUM(V619:X619)</f>
        <v>0</v>
      </c>
      <c r="Z619" s="31"/>
      <c r="AA619" s="75"/>
      <c r="AB619" s="31"/>
      <c r="AC619" s="32">
        <f t="shared" ref="AC619:AC621" si="243">SUM(Z619:AB619)</f>
        <v>0</v>
      </c>
      <c r="AD619" s="31"/>
      <c r="AE619" s="31"/>
      <c r="AF619" s="31"/>
      <c r="AG619" s="32">
        <f t="shared" ref="AG619:AG621" si="244">SUM(AD619:AF619)</f>
        <v>0</v>
      </c>
      <c r="AH619" s="75">
        <f t="shared" ref="AH619:AH621" si="245">+U619+Y619+AC619+AG619</f>
        <v>0</v>
      </c>
      <c r="AI619" s="33">
        <f t="shared" si="236"/>
        <v>0</v>
      </c>
      <c r="AJ619" s="34">
        <f t="shared" si="237"/>
        <v>0</v>
      </c>
      <c r="AK619" s="109"/>
      <c r="AL619" s="109"/>
      <c r="AM619" s="109"/>
      <c r="AN619" s="109"/>
      <c r="AO619" s="109"/>
      <c r="AP619" s="109"/>
      <c r="AQ619" s="109"/>
      <c r="AR619" s="109"/>
      <c r="AS619" s="109"/>
      <c r="AT619" s="109"/>
      <c r="AU619" s="109"/>
      <c r="AV619" s="109"/>
      <c r="AW619" s="109"/>
      <c r="AX619" s="109"/>
      <c r="AY619" s="109"/>
      <c r="AZ619" s="109"/>
      <c r="BA619" s="109"/>
      <c r="BB619" s="109"/>
      <c r="BC619" s="109"/>
      <c r="BD619" s="109"/>
      <c r="BE619" s="109"/>
      <c r="BF619" s="109"/>
      <c r="BG619" s="109"/>
      <c r="BH619" s="109"/>
      <c r="BI619" s="109"/>
      <c r="BJ619" s="109"/>
      <c r="BK619" s="109"/>
      <c r="BL619" s="109"/>
      <c r="BM619" s="109"/>
      <c r="BN619" s="109"/>
    </row>
    <row r="620" spans="1:66" s="110" customFormat="1" hidden="1" outlineLevel="1" x14ac:dyDescent="0.25">
      <c r="A620" s="304">
        <v>6</v>
      </c>
      <c r="B620" s="26"/>
      <c r="C620" s="93"/>
      <c r="D620" s="82"/>
      <c r="E620" s="158"/>
      <c r="F620" s="152"/>
      <c r="G620" s="114"/>
      <c r="H620" s="251"/>
      <c r="I620" s="165"/>
      <c r="J620" s="623"/>
      <c r="K620" s="75"/>
      <c r="L620" s="289"/>
      <c r="M620" s="387"/>
      <c r="N620" s="31"/>
      <c r="O620" s="31"/>
      <c r="P620" s="31"/>
      <c r="Q620" s="388"/>
      <c r="R620" s="388"/>
      <c r="S620" s="31"/>
      <c r="T620" s="77"/>
      <c r="U620" s="275">
        <f t="shared" si="238"/>
        <v>0</v>
      </c>
      <c r="V620" s="75"/>
      <c r="W620" s="31"/>
      <c r="X620" s="31"/>
      <c r="Y620" s="275">
        <f t="shared" si="242"/>
        <v>0</v>
      </c>
      <c r="Z620" s="31"/>
      <c r="AA620" s="75"/>
      <c r="AB620" s="31"/>
      <c r="AC620" s="32">
        <f t="shared" si="243"/>
        <v>0</v>
      </c>
      <c r="AD620" s="31"/>
      <c r="AE620" s="31"/>
      <c r="AF620" s="31"/>
      <c r="AG620" s="32">
        <f t="shared" si="244"/>
        <v>0</v>
      </c>
      <c r="AH620" s="75">
        <f t="shared" si="245"/>
        <v>0</v>
      </c>
      <c r="AI620" s="33">
        <f t="shared" si="236"/>
        <v>0</v>
      </c>
      <c r="AJ620" s="34">
        <f t="shared" si="237"/>
        <v>0</v>
      </c>
      <c r="AK620" s="109"/>
      <c r="AL620" s="109"/>
      <c r="AM620" s="109"/>
      <c r="AN620" s="109"/>
      <c r="AO620" s="109"/>
      <c r="AP620" s="109"/>
      <c r="AQ620" s="109"/>
      <c r="AR620" s="109"/>
      <c r="AS620" s="109"/>
      <c r="AT620" s="109"/>
      <c r="AU620" s="109"/>
      <c r="AV620" s="109"/>
      <c r="AW620" s="109"/>
      <c r="AX620" s="109"/>
      <c r="AY620" s="109"/>
      <c r="AZ620" s="109"/>
      <c r="BA620" s="109"/>
      <c r="BB620" s="109"/>
      <c r="BC620" s="109"/>
      <c r="BD620" s="109"/>
      <c r="BE620" s="109"/>
      <c r="BF620" s="109"/>
      <c r="BG620" s="109"/>
      <c r="BH620" s="109"/>
      <c r="BI620" s="109"/>
      <c r="BJ620" s="109"/>
      <c r="BK620" s="109"/>
      <c r="BL620" s="109"/>
      <c r="BM620" s="109"/>
      <c r="BN620" s="109"/>
    </row>
    <row r="621" spans="1:66" s="110" customFormat="1" hidden="1" outlineLevel="1" x14ac:dyDescent="0.25">
      <c r="A621" s="304">
        <v>7</v>
      </c>
      <c r="B621" s="26"/>
      <c r="C621" s="93"/>
      <c r="D621" s="82"/>
      <c r="E621" s="158"/>
      <c r="F621" s="152"/>
      <c r="G621" s="114"/>
      <c r="H621" s="251"/>
      <c r="I621" s="165"/>
      <c r="J621" s="577"/>
      <c r="K621" s="75"/>
      <c r="L621" s="289"/>
      <c r="M621" s="387"/>
      <c r="N621" s="31"/>
      <c r="O621" s="31"/>
      <c r="P621" s="31"/>
      <c r="Q621" s="388"/>
      <c r="R621" s="388"/>
      <c r="S621" s="31"/>
      <c r="T621" s="77"/>
      <c r="U621" s="275">
        <f t="shared" si="238"/>
        <v>0</v>
      </c>
      <c r="V621" s="75"/>
      <c r="W621" s="31"/>
      <c r="X621" s="31"/>
      <c r="Y621" s="275">
        <f t="shared" si="242"/>
        <v>0</v>
      </c>
      <c r="Z621" s="31"/>
      <c r="AA621" s="75"/>
      <c r="AB621" s="31"/>
      <c r="AC621" s="32">
        <f t="shared" si="243"/>
        <v>0</v>
      </c>
      <c r="AD621" s="31"/>
      <c r="AE621" s="31"/>
      <c r="AF621" s="31"/>
      <c r="AG621" s="32">
        <f t="shared" si="244"/>
        <v>0</v>
      </c>
      <c r="AH621" s="75">
        <f t="shared" si="245"/>
        <v>0</v>
      </c>
      <c r="AI621" s="33">
        <f t="shared" si="236"/>
        <v>0</v>
      </c>
      <c r="AJ621" s="34">
        <f t="shared" si="237"/>
        <v>0</v>
      </c>
      <c r="AK621" s="109"/>
      <c r="AL621" s="109"/>
      <c r="AM621" s="109"/>
      <c r="AN621" s="109"/>
      <c r="AO621" s="109"/>
      <c r="AP621" s="109"/>
      <c r="AQ621" s="109"/>
      <c r="AR621" s="109"/>
      <c r="AS621" s="109"/>
      <c r="AT621" s="109"/>
      <c r="AU621" s="109"/>
      <c r="AV621" s="109"/>
      <c r="AW621" s="109"/>
      <c r="AX621" s="109"/>
      <c r="AY621" s="109"/>
      <c r="AZ621" s="109"/>
      <c r="BA621" s="109"/>
      <c r="BB621" s="109"/>
      <c r="BC621" s="109"/>
      <c r="BD621" s="109"/>
      <c r="BE621" s="109"/>
      <c r="BF621" s="109"/>
      <c r="BG621" s="109"/>
      <c r="BH621" s="109"/>
      <c r="BI621" s="109"/>
      <c r="BJ621" s="109"/>
      <c r="BK621" s="109"/>
      <c r="BL621" s="109"/>
      <c r="BM621" s="109"/>
      <c r="BN621" s="109"/>
    </row>
    <row r="622" spans="1:66" s="74" customFormat="1" x14ac:dyDescent="0.25">
      <c r="A622" s="611" t="s">
        <v>67</v>
      </c>
      <c r="B622" s="612"/>
      <c r="C622" s="612"/>
      <c r="D622" s="612"/>
      <c r="E622" s="612"/>
      <c r="F622" s="612"/>
      <c r="G622" s="612"/>
      <c r="H622" s="612"/>
      <c r="I622" s="612"/>
      <c r="J622" s="470">
        <f>+J614</f>
        <v>58797000</v>
      </c>
      <c r="K622" s="455">
        <f>SUM(K615:K621)</f>
        <v>41157900</v>
      </c>
      <c r="L622" s="478"/>
      <c r="M622" s="456"/>
      <c r="N622" s="455">
        <f>SUM(N615:N615)</f>
        <v>0</v>
      </c>
      <c r="O622" s="455">
        <f>SUM(O615:O615)</f>
        <v>0</v>
      </c>
      <c r="P622" s="455">
        <f>SUM(P615:P615)</f>
        <v>0</v>
      </c>
      <c r="Q622" s="457"/>
      <c r="R622" s="480">
        <f>SUM(N615:R621)</f>
        <v>0</v>
      </c>
      <c r="S622" s="455">
        <f t="shared" ref="S622" si="246">SUM(S615:S615)</f>
        <v>36588580</v>
      </c>
      <c r="T622" s="455">
        <f>SUM(T615:T618)</f>
        <v>4569320</v>
      </c>
      <c r="U622" s="455">
        <f t="shared" ref="U622:X622" si="247">SUM(U615:U618)</f>
        <v>41157900</v>
      </c>
      <c r="V622" s="455">
        <f t="shared" si="247"/>
        <v>0</v>
      </c>
      <c r="W622" s="455">
        <f t="shared" si="247"/>
        <v>0</v>
      </c>
      <c r="X622" s="455">
        <f t="shared" si="247"/>
        <v>0</v>
      </c>
      <c r="Y622" s="455">
        <f>SUM(Y615:Y621)</f>
        <v>0</v>
      </c>
      <c r="Z622" s="455">
        <f>SUM(Z615:Z621)</f>
        <v>0</v>
      </c>
      <c r="AA622" s="455">
        <f t="shared" ref="AA622:AB622" si="248">SUM(AA615:AA621)</f>
        <v>0</v>
      </c>
      <c r="AB622" s="455">
        <f t="shared" si="248"/>
        <v>0</v>
      </c>
      <c r="AC622" s="455">
        <f t="shared" ref="AC622:AH622" si="249">SUM(AC615:AC621)</f>
        <v>0</v>
      </c>
      <c r="AD622" s="455">
        <f t="shared" si="249"/>
        <v>0</v>
      </c>
      <c r="AE622" s="455">
        <f t="shared" si="249"/>
        <v>0</v>
      </c>
      <c r="AF622" s="455">
        <f t="shared" si="249"/>
        <v>0</v>
      </c>
      <c r="AG622" s="455">
        <f t="shared" si="249"/>
        <v>0</v>
      </c>
      <c r="AH622" s="455">
        <f t="shared" si="249"/>
        <v>41157900</v>
      </c>
      <c r="AI622" s="459">
        <f>IF(ISERROR(AH622/K622),0,AH622/K622)</f>
        <v>1</v>
      </c>
      <c r="AJ622" s="459">
        <f>IF(ISERROR(AH622/$AH$784),0,AH622/$AH$784)</f>
        <v>3.5773614062869753E-2</v>
      </c>
      <c r="AK622" s="12"/>
      <c r="AL622" s="12"/>
      <c r="AM622" s="12"/>
      <c r="AN622" s="12"/>
      <c r="AO622" s="12"/>
      <c r="AP622" s="12"/>
      <c r="AQ622" s="12"/>
      <c r="AR622" s="109"/>
      <c r="AS622" s="109"/>
      <c r="AT622" s="109"/>
      <c r="AU622" s="109"/>
      <c r="AV622" s="109"/>
      <c r="AW622" s="109"/>
      <c r="AX622" s="109"/>
      <c r="AY622" s="109"/>
      <c r="AZ622" s="109"/>
      <c r="BA622" s="109"/>
      <c r="BB622" s="109"/>
      <c r="BC622" s="109"/>
      <c r="BD622" s="109"/>
      <c r="BE622" s="109"/>
      <c r="BF622" s="109"/>
      <c r="BG622" s="109"/>
      <c r="BH622" s="109"/>
      <c r="BI622" s="109"/>
      <c r="BJ622" s="109"/>
      <c r="BK622" s="109"/>
      <c r="BL622" s="109"/>
      <c r="BM622" s="109"/>
      <c r="BN622" s="109"/>
    </row>
    <row r="623" spans="1:66" s="110" customFormat="1" x14ac:dyDescent="0.25">
      <c r="A623" s="590" t="s">
        <v>91</v>
      </c>
      <c r="B623" s="591"/>
      <c r="C623" s="591"/>
      <c r="D623" s="591"/>
      <c r="E623" s="592"/>
      <c r="F623" s="148"/>
      <c r="G623" s="17"/>
      <c r="H623" s="18"/>
      <c r="I623" s="19"/>
      <c r="J623" s="576">
        <v>152389000</v>
      </c>
      <c r="K623" s="75"/>
      <c r="L623" s="20"/>
      <c r="M623" s="21"/>
      <c r="N623" s="22"/>
      <c r="O623" s="22"/>
      <c r="P623" s="22"/>
      <c r="Q623" s="18"/>
      <c r="R623" s="23"/>
      <c r="S623" s="20"/>
      <c r="T623" s="20"/>
      <c r="U623" s="20"/>
      <c r="V623" s="20"/>
      <c r="W623" s="20"/>
      <c r="X623" s="20"/>
      <c r="Y623" s="20"/>
      <c r="Z623" s="20"/>
      <c r="AA623" s="20"/>
      <c r="AB623" s="20"/>
      <c r="AC623" s="20"/>
      <c r="AD623" s="20"/>
      <c r="AE623" s="20"/>
      <c r="AF623" s="20"/>
      <c r="AG623" s="20"/>
      <c r="AH623" s="20"/>
      <c r="AI623" s="24"/>
      <c r="AJ623" s="24"/>
    </row>
    <row r="624" spans="1:66" s="110" customFormat="1" outlineLevel="1" x14ac:dyDescent="0.25">
      <c r="A624" s="26">
        <v>1</v>
      </c>
      <c r="B624" s="161"/>
      <c r="C624" s="167"/>
      <c r="D624" s="81"/>
      <c r="E624" s="545" t="s">
        <v>379</v>
      </c>
      <c r="F624" s="152" t="s">
        <v>134</v>
      </c>
      <c r="G624" s="114" t="s">
        <v>135</v>
      </c>
      <c r="H624" s="251"/>
      <c r="I624" s="165"/>
      <c r="J624" s="623"/>
      <c r="K624" s="75"/>
      <c r="L624" s="289"/>
      <c r="M624" s="387"/>
      <c r="N624" s="31"/>
      <c r="O624" s="31"/>
      <c r="P624" s="31"/>
      <c r="Q624" s="388"/>
      <c r="R624" s="388"/>
      <c r="S624" s="31"/>
      <c r="T624" s="75">
        <v>0</v>
      </c>
      <c r="U624" s="275">
        <f t="shared" ref="U624:U665" si="250">SUM(R624:T624)</f>
        <v>0</v>
      </c>
      <c r="V624" s="75"/>
      <c r="W624" s="31"/>
      <c r="X624" s="31"/>
      <c r="Y624" s="275">
        <f t="shared" ref="Y624:Y644" si="251">SUM(V624:X624)</f>
        <v>0</v>
      </c>
      <c r="Z624" s="31"/>
      <c r="AA624" s="31"/>
      <c r="AB624" s="31"/>
      <c r="AC624" s="32">
        <f t="shared" ref="AC624:AC644" si="252">SUM(Z624:AB624)</f>
        <v>0</v>
      </c>
      <c r="AD624" s="31"/>
      <c r="AE624" s="31"/>
      <c r="AF624" s="31"/>
      <c r="AG624" s="32">
        <f t="shared" ref="AG624:AG644" si="253">SUM(AD624:AF624)</f>
        <v>0</v>
      </c>
      <c r="AH624" s="75">
        <f t="shared" ref="AH624:AH644" si="254">+U624+Y624+AC624+AG624</f>
        <v>0</v>
      </c>
      <c r="AI624" s="33">
        <f>IF(ISERROR(AH624/$J$623),0,AH624/$J$623)</f>
        <v>0</v>
      </c>
      <c r="AJ624" s="34">
        <f t="shared" ref="AJ624:AJ665" si="255">IF(ISERROR(AH624/$AH$784),"-",AH624/$AH$784)</f>
        <v>0</v>
      </c>
      <c r="AK624" s="109"/>
      <c r="AL624" s="109"/>
      <c r="AM624" s="109"/>
      <c r="AN624" s="109"/>
      <c r="AO624" s="109"/>
      <c r="AP624" s="109"/>
      <c r="AQ624" s="109"/>
      <c r="AR624" s="109"/>
      <c r="AS624" s="109"/>
      <c r="AT624" s="109"/>
      <c r="AU624" s="109"/>
      <c r="AV624" s="109"/>
      <c r="AW624" s="109"/>
      <c r="AX624" s="109"/>
      <c r="AY624" s="109"/>
      <c r="AZ624" s="109"/>
      <c r="BA624" s="109"/>
      <c r="BB624" s="109"/>
      <c r="BC624" s="109"/>
      <c r="BD624" s="109"/>
      <c r="BE624" s="109"/>
      <c r="BF624" s="109"/>
      <c r="BG624" s="109"/>
      <c r="BH624" s="109"/>
      <c r="BI624" s="109"/>
      <c r="BJ624" s="109"/>
      <c r="BK624" s="109"/>
      <c r="BL624" s="109"/>
      <c r="BM624" s="109"/>
      <c r="BN624" s="109"/>
    </row>
    <row r="625" spans="1:66" s="110" customFormat="1" outlineLevel="1" x14ac:dyDescent="0.25">
      <c r="A625" s="26">
        <v>2</v>
      </c>
      <c r="B625" s="161"/>
      <c r="C625" s="167" t="s">
        <v>400</v>
      </c>
      <c r="D625" s="81">
        <v>44279</v>
      </c>
      <c r="E625" s="306" t="s">
        <v>380</v>
      </c>
      <c r="F625" s="152" t="s">
        <v>134</v>
      </c>
      <c r="G625" s="114" t="s">
        <v>135</v>
      </c>
      <c r="H625" s="251"/>
      <c r="I625" s="165"/>
      <c r="J625" s="623"/>
      <c r="K625" s="75">
        <v>47624000</v>
      </c>
      <c r="L625" s="289"/>
      <c r="M625" s="387"/>
      <c r="N625" s="31"/>
      <c r="O625" s="31"/>
      <c r="P625" s="31"/>
      <c r="Q625" s="388"/>
      <c r="R625" s="388"/>
      <c r="S625" s="31"/>
      <c r="T625" s="75">
        <v>33336800</v>
      </c>
      <c r="U625" s="275">
        <f t="shared" si="250"/>
        <v>33336800</v>
      </c>
      <c r="V625" s="75"/>
      <c r="W625" s="31"/>
      <c r="X625" s="31"/>
      <c r="Y625" s="275">
        <f t="shared" si="251"/>
        <v>0</v>
      </c>
      <c r="Z625" s="31"/>
      <c r="AA625" s="31"/>
      <c r="AB625" s="31"/>
      <c r="AC625" s="32">
        <f t="shared" si="252"/>
        <v>0</v>
      </c>
      <c r="AD625" s="31"/>
      <c r="AE625" s="31"/>
      <c r="AF625" s="31"/>
      <c r="AG625" s="32">
        <f t="shared" si="253"/>
        <v>0</v>
      </c>
      <c r="AH625" s="75">
        <f t="shared" si="254"/>
        <v>33336800</v>
      </c>
      <c r="AI625" s="33">
        <f t="shared" ref="AI625:AI665" si="256">IF(ISERROR(AH625/$J$623),0,AH625/$J$623)</f>
        <v>0.21876119667430063</v>
      </c>
      <c r="AJ625" s="34">
        <f t="shared" si="255"/>
        <v>2.897567216235708E-2</v>
      </c>
      <c r="AK625" s="109"/>
      <c r="AL625" s="109"/>
      <c r="AM625" s="109"/>
      <c r="AN625" s="109"/>
      <c r="AO625" s="109"/>
      <c r="AP625" s="109"/>
      <c r="AQ625" s="109"/>
      <c r="AR625" s="109"/>
      <c r="AS625" s="109"/>
      <c r="AT625" s="109"/>
      <c r="AU625" s="109"/>
      <c r="AV625" s="109"/>
      <c r="AW625" s="109"/>
      <c r="AX625" s="109"/>
      <c r="AY625" s="109"/>
      <c r="AZ625" s="109"/>
      <c r="BA625" s="109"/>
      <c r="BB625" s="109"/>
      <c r="BC625" s="109"/>
      <c r="BD625" s="109"/>
      <c r="BE625" s="109"/>
      <c r="BF625" s="109"/>
      <c r="BG625" s="109"/>
      <c r="BH625" s="109"/>
      <c r="BI625" s="109"/>
      <c r="BJ625" s="109"/>
      <c r="BK625" s="109"/>
      <c r="BL625" s="109"/>
      <c r="BM625" s="109"/>
      <c r="BN625" s="109"/>
    </row>
    <row r="626" spans="1:66" s="110" customFormat="1" outlineLevel="1" x14ac:dyDescent="0.25">
      <c r="A626" s="26">
        <v>3</v>
      </c>
      <c r="B626" s="161"/>
      <c r="C626" s="167" t="s">
        <v>401</v>
      </c>
      <c r="D626" s="81">
        <v>44279</v>
      </c>
      <c r="E626" s="306" t="s">
        <v>381</v>
      </c>
      <c r="F626" s="152" t="s">
        <v>134</v>
      </c>
      <c r="G626" s="114" t="s">
        <v>135</v>
      </c>
      <c r="H626" s="251"/>
      <c r="I626" s="165"/>
      <c r="J626" s="623"/>
      <c r="K626" s="75">
        <v>6834000</v>
      </c>
      <c r="L626" s="289"/>
      <c r="M626" s="387"/>
      <c r="N626" s="31"/>
      <c r="O626" s="31"/>
      <c r="P626" s="31"/>
      <c r="Q626" s="388"/>
      <c r="R626" s="388"/>
      <c r="S626" s="31"/>
      <c r="T626" s="75">
        <v>4783800</v>
      </c>
      <c r="U626" s="275">
        <f t="shared" si="250"/>
        <v>4783800</v>
      </c>
      <c r="V626" s="75"/>
      <c r="W626" s="31"/>
      <c r="X626" s="31"/>
      <c r="Y626" s="275">
        <f t="shared" si="251"/>
        <v>0</v>
      </c>
      <c r="Z626" s="31"/>
      <c r="AA626" s="31"/>
      <c r="AB626" s="31"/>
      <c r="AC626" s="32">
        <f t="shared" si="252"/>
        <v>0</v>
      </c>
      <c r="AD626" s="31"/>
      <c r="AE626" s="31"/>
      <c r="AF626" s="31"/>
      <c r="AG626" s="32">
        <f t="shared" si="253"/>
        <v>0</v>
      </c>
      <c r="AH626" s="75">
        <f t="shared" si="254"/>
        <v>4783800</v>
      </c>
      <c r="AI626" s="33">
        <f t="shared" si="256"/>
        <v>3.1392029608436303E-2</v>
      </c>
      <c r="AJ626" s="34">
        <f t="shared" si="255"/>
        <v>4.1579821845613195E-3</v>
      </c>
      <c r="AK626" s="109"/>
      <c r="AL626" s="109"/>
      <c r="AM626" s="109"/>
      <c r="AN626" s="109"/>
      <c r="AO626" s="109"/>
      <c r="AP626" s="109"/>
      <c r="AQ626" s="109"/>
      <c r="AR626" s="109"/>
      <c r="AS626" s="109"/>
      <c r="AT626" s="109"/>
      <c r="AU626" s="109"/>
      <c r="AV626" s="109"/>
      <c r="AW626" s="109"/>
      <c r="AX626" s="109"/>
      <c r="AY626" s="109"/>
      <c r="AZ626" s="109"/>
      <c r="BA626" s="109"/>
      <c r="BB626" s="109"/>
      <c r="BC626" s="109"/>
      <c r="BD626" s="109"/>
      <c r="BE626" s="109"/>
      <c r="BF626" s="109"/>
      <c r="BG626" s="109"/>
      <c r="BH626" s="109"/>
      <c r="BI626" s="109"/>
      <c r="BJ626" s="109"/>
      <c r="BK626" s="109"/>
      <c r="BL626" s="109"/>
      <c r="BM626" s="109"/>
      <c r="BN626" s="109"/>
    </row>
    <row r="627" spans="1:66" s="110" customFormat="1" outlineLevel="1" x14ac:dyDescent="0.25">
      <c r="A627" s="26">
        <v>4</v>
      </c>
      <c r="B627" s="161"/>
      <c r="C627" s="167" t="s">
        <v>402</v>
      </c>
      <c r="D627" s="81">
        <v>44279</v>
      </c>
      <c r="E627" s="306" t="s">
        <v>382</v>
      </c>
      <c r="F627" s="152" t="s">
        <v>134</v>
      </c>
      <c r="G627" s="114" t="s">
        <v>135</v>
      </c>
      <c r="H627" s="251"/>
      <c r="I627" s="165"/>
      <c r="J627" s="623"/>
      <c r="K627" s="75">
        <v>2000000</v>
      </c>
      <c r="L627" s="289"/>
      <c r="M627" s="387"/>
      <c r="N627" s="31"/>
      <c r="O627" s="31"/>
      <c r="P627" s="31"/>
      <c r="Q627" s="388"/>
      <c r="R627" s="388"/>
      <c r="S627" s="31"/>
      <c r="T627" s="75">
        <v>1400000</v>
      </c>
      <c r="U627" s="275">
        <f t="shared" si="250"/>
        <v>1400000</v>
      </c>
      <c r="V627" s="75"/>
      <c r="W627" s="31"/>
      <c r="X627" s="31"/>
      <c r="Y627" s="275">
        <f t="shared" si="251"/>
        <v>0</v>
      </c>
      <c r="Z627" s="31"/>
      <c r="AA627" s="31"/>
      <c r="AB627" s="31"/>
      <c r="AC627" s="32">
        <f t="shared" si="252"/>
        <v>0</v>
      </c>
      <c r="AD627" s="31"/>
      <c r="AE627" s="31"/>
      <c r="AF627" s="31"/>
      <c r="AG627" s="32">
        <f t="shared" si="253"/>
        <v>0</v>
      </c>
      <c r="AH627" s="75">
        <f t="shared" si="254"/>
        <v>1400000</v>
      </c>
      <c r="AI627" s="33">
        <f t="shared" si="256"/>
        <v>9.187014810780306E-3</v>
      </c>
      <c r="AJ627" s="34">
        <f t="shared" si="255"/>
        <v>1.2168516782444599E-3</v>
      </c>
      <c r="AK627" s="109"/>
      <c r="AL627" s="109"/>
      <c r="AM627" s="109"/>
      <c r="AN627" s="109"/>
      <c r="AO627" s="109"/>
      <c r="AP627" s="109"/>
      <c r="AQ627" s="109"/>
      <c r="AR627" s="109"/>
      <c r="AS627" s="109"/>
      <c r="AT627" s="109"/>
      <c r="AU627" s="109"/>
      <c r="AV627" s="109"/>
      <c r="AW627" s="109"/>
      <c r="AX627" s="109"/>
      <c r="AY627" s="109"/>
      <c r="AZ627" s="109"/>
      <c r="BA627" s="109"/>
      <c r="BB627" s="109"/>
      <c r="BC627" s="109"/>
      <c r="BD627" s="109"/>
      <c r="BE627" s="109"/>
      <c r="BF627" s="109"/>
      <c r="BG627" s="109"/>
      <c r="BH627" s="109"/>
      <c r="BI627" s="109"/>
      <c r="BJ627" s="109"/>
      <c r="BK627" s="109"/>
      <c r="BL627" s="109"/>
      <c r="BM627" s="109"/>
      <c r="BN627" s="109"/>
    </row>
    <row r="628" spans="1:66" s="110" customFormat="1" outlineLevel="1" x14ac:dyDescent="0.25">
      <c r="A628" s="26">
        <v>5</v>
      </c>
      <c r="B628" s="161"/>
      <c r="C628" s="167"/>
      <c r="D628" s="81"/>
      <c r="E628" s="545" t="s">
        <v>383</v>
      </c>
      <c r="F628" s="152" t="s">
        <v>134</v>
      </c>
      <c r="G628" s="114" t="s">
        <v>135</v>
      </c>
      <c r="H628" s="251"/>
      <c r="I628" s="165"/>
      <c r="J628" s="623"/>
      <c r="K628" s="75"/>
      <c r="L628" s="289"/>
      <c r="M628" s="387"/>
      <c r="N628" s="31"/>
      <c r="O628" s="31"/>
      <c r="P628" s="31"/>
      <c r="Q628" s="388"/>
      <c r="R628" s="388"/>
      <c r="S628" s="31"/>
      <c r="T628" s="75">
        <v>0</v>
      </c>
      <c r="U628" s="275">
        <f t="shared" si="250"/>
        <v>0</v>
      </c>
      <c r="V628" s="75"/>
      <c r="W628" s="31"/>
      <c r="X628" s="31"/>
      <c r="Y628" s="275">
        <f t="shared" si="251"/>
        <v>0</v>
      </c>
      <c r="Z628" s="31"/>
      <c r="AA628" s="31"/>
      <c r="AB628" s="31"/>
      <c r="AC628" s="32">
        <f t="shared" si="252"/>
        <v>0</v>
      </c>
      <c r="AD628" s="31"/>
      <c r="AE628" s="31"/>
      <c r="AF628" s="31"/>
      <c r="AG628" s="32">
        <f t="shared" si="253"/>
        <v>0</v>
      </c>
      <c r="AH628" s="75">
        <f t="shared" si="254"/>
        <v>0</v>
      </c>
      <c r="AI628" s="33">
        <f t="shared" si="256"/>
        <v>0</v>
      </c>
      <c r="AJ628" s="34">
        <f t="shared" si="255"/>
        <v>0</v>
      </c>
      <c r="AK628" s="109"/>
      <c r="AL628" s="109"/>
      <c r="AM628" s="109"/>
      <c r="AN628" s="109"/>
      <c r="AO628" s="109"/>
      <c r="AP628" s="109"/>
      <c r="AQ628" s="109"/>
      <c r="AR628" s="109"/>
      <c r="AS628" s="109"/>
      <c r="AT628" s="109"/>
      <c r="AU628" s="109"/>
      <c r="AV628" s="109"/>
      <c r="AW628" s="109"/>
      <c r="AX628" s="109"/>
      <c r="AY628" s="109"/>
      <c r="AZ628" s="109"/>
      <c r="BA628" s="109"/>
      <c r="BB628" s="109"/>
      <c r="BC628" s="109"/>
      <c r="BD628" s="109"/>
      <c r="BE628" s="109"/>
      <c r="BF628" s="109"/>
      <c r="BG628" s="109"/>
      <c r="BH628" s="109"/>
      <c r="BI628" s="109"/>
      <c r="BJ628" s="109"/>
      <c r="BK628" s="109"/>
      <c r="BL628" s="109"/>
      <c r="BM628" s="109"/>
      <c r="BN628" s="109"/>
    </row>
    <row r="629" spans="1:66" s="110" customFormat="1" outlineLevel="1" x14ac:dyDescent="0.25">
      <c r="A629" s="26">
        <v>6</v>
      </c>
      <c r="B629" s="161"/>
      <c r="C629" s="167" t="s">
        <v>377</v>
      </c>
      <c r="D629" s="81">
        <v>44279</v>
      </c>
      <c r="E629" s="306" t="s">
        <v>384</v>
      </c>
      <c r="F629" s="152" t="s">
        <v>134</v>
      </c>
      <c r="G629" s="114" t="s">
        <v>135</v>
      </c>
      <c r="H629" s="251"/>
      <c r="I629" s="165"/>
      <c r="J629" s="623"/>
      <c r="K629" s="75">
        <v>9300000</v>
      </c>
      <c r="L629" s="289"/>
      <c r="M629" s="387"/>
      <c r="N629" s="31"/>
      <c r="O629" s="31"/>
      <c r="P629" s="31"/>
      <c r="Q629" s="388"/>
      <c r="R629" s="388"/>
      <c r="S629" s="31"/>
      <c r="T629" s="75">
        <v>6510000</v>
      </c>
      <c r="U629" s="275">
        <f t="shared" si="250"/>
        <v>6510000</v>
      </c>
      <c r="V629" s="75"/>
      <c r="W629" s="31"/>
      <c r="X629" s="31"/>
      <c r="Y629" s="275">
        <f t="shared" si="251"/>
        <v>0</v>
      </c>
      <c r="Z629" s="31"/>
      <c r="AA629" s="31"/>
      <c r="AB629" s="31"/>
      <c r="AC629" s="32">
        <f t="shared" si="252"/>
        <v>0</v>
      </c>
      <c r="AD629" s="31"/>
      <c r="AE629" s="31"/>
      <c r="AF629" s="31"/>
      <c r="AG629" s="32">
        <f t="shared" si="253"/>
        <v>0</v>
      </c>
      <c r="AH629" s="75">
        <f t="shared" si="254"/>
        <v>6510000</v>
      </c>
      <c r="AI629" s="33">
        <f t="shared" si="256"/>
        <v>4.2719618870128422E-2</v>
      </c>
      <c r="AJ629" s="34">
        <f t="shared" si="255"/>
        <v>5.6583603038367382E-3</v>
      </c>
      <c r="AK629" s="109"/>
      <c r="AL629" s="109"/>
      <c r="AM629" s="109"/>
      <c r="AN629" s="109"/>
      <c r="AO629" s="109"/>
      <c r="AP629" s="109"/>
      <c r="AQ629" s="109"/>
      <c r="AR629" s="109"/>
      <c r="AS629" s="109"/>
      <c r="AT629" s="109"/>
      <c r="AU629" s="109"/>
      <c r="AV629" s="109"/>
      <c r="AW629" s="109"/>
      <c r="AX629" s="109"/>
      <c r="AY629" s="109"/>
      <c r="AZ629" s="109"/>
      <c r="BA629" s="109"/>
      <c r="BB629" s="109"/>
      <c r="BC629" s="109"/>
      <c r="BD629" s="109"/>
      <c r="BE629" s="109"/>
      <c r="BF629" s="109"/>
      <c r="BG629" s="109"/>
      <c r="BH629" s="109"/>
      <c r="BI629" s="109"/>
      <c r="BJ629" s="109"/>
      <c r="BK629" s="109"/>
      <c r="BL629" s="109"/>
      <c r="BM629" s="109"/>
      <c r="BN629" s="109"/>
    </row>
    <row r="630" spans="1:66" s="110" customFormat="1" outlineLevel="1" x14ac:dyDescent="0.25">
      <c r="A630" s="26">
        <v>7</v>
      </c>
      <c r="B630" s="161"/>
      <c r="C630" s="167"/>
      <c r="D630" s="81"/>
      <c r="E630" s="545" t="s">
        <v>385</v>
      </c>
      <c r="F630" s="152" t="s">
        <v>134</v>
      </c>
      <c r="G630" s="114" t="s">
        <v>135</v>
      </c>
      <c r="H630" s="251"/>
      <c r="I630" s="165"/>
      <c r="J630" s="623"/>
      <c r="K630" s="75"/>
      <c r="L630" s="289"/>
      <c r="M630" s="387"/>
      <c r="N630" s="31"/>
      <c r="O630" s="31"/>
      <c r="P630" s="31"/>
      <c r="Q630" s="388"/>
      <c r="R630" s="388"/>
      <c r="S630" s="31"/>
      <c r="T630" s="75">
        <v>0</v>
      </c>
      <c r="U630" s="275">
        <f t="shared" si="250"/>
        <v>0</v>
      </c>
      <c r="V630" s="75"/>
      <c r="W630" s="31"/>
      <c r="X630" s="31"/>
      <c r="Y630" s="275">
        <f t="shared" si="251"/>
        <v>0</v>
      </c>
      <c r="Z630" s="31"/>
      <c r="AA630" s="31"/>
      <c r="AB630" s="31"/>
      <c r="AC630" s="32">
        <f t="shared" si="252"/>
        <v>0</v>
      </c>
      <c r="AD630" s="31"/>
      <c r="AE630" s="31"/>
      <c r="AF630" s="31"/>
      <c r="AG630" s="32">
        <f t="shared" si="253"/>
        <v>0</v>
      </c>
      <c r="AH630" s="75">
        <f t="shared" si="254"/>
        <v>0</v>
      </c>
      <c r="AI630" s="33">
        <f t="shared" si="256"/>
        <v>0</v>
      </c>
      <c r="AJ630" s="34">
        <f t="shared" si="255"/>
        <v>0</v>
      </c>
      <c r="AK630" s="109"/>
      <c r="AL630" s="109"/>
      <c r="AM630" s="109"/>
      <c r="AN630" s="109"/>
      <c r="AO630" s="109"/>
      <c r="AP630" s="109"/>
      <c r="AQ630" s="109"/>
      <c r="AR630" s="109"/>
      <c r="AS630" s="109"/>
      <c r="AT630" s="109"/>
      <c r="AU630" s="109"/>
      <c r="AV630" s="109"/>
      <c r="AW630" s="109"/>
      <c r="AX630" s="109"/>
      <c r="AY630" s="109"/>
      <c r="AZ630" s="109"/>
      <c r="BA630" s="109"/>
      <c r="BB630" s="109"/>
      <c r="BC630" s="109"/>
      <c r="BD630" s="109"/>
      <c r="BE630" s="109"/>
      <c r="BF630" s="109"/>
      <c r="BG630" s="109"/>
      <c r="BH630" s="109"/>
      <c r="BI630" s="109"/>
      <c r="BJ630" s="109"/>
      <c r="BK630" s="109"/>
      <c r="BL630" s="109"/>
      <c r="BM630" s="109"/>
      <c r="BN630" s="109"/>
    </row>
    <row r="631" spans="1:66" s="110" customFormat="1" outlineLevel="1" x14ac:dyDescent="0.25">
      <c r="A631" s="26">
        <v>8</v>
      </c>
      <c r="B631" s="161"/>
      <c r="C631" s="167" t="s">
        <v>288</v>
      </c>
      <c r="D631" s="81">
        <v>44279</v>
      </c>
      <c r="E631" s="306" t="s">
        <v>386</v>
      </c>
      <c r="F631" s="152" t="s">
        <v>134</v>
      </c>
      <c r="G631" s="114" t="s">
        <v>135</v>
      </c>
      <c r="H631" s="251"/>
      <c r="I631" s="165"/>
      <c r="J631" s="623"/>
      <c r="K631" s="75">
        <v>2520000</v>
      </c>
      <c r="L631" s="289"/>
      <c r="M631" s="387"/>
      <c r="N631" s="31"/>
      <c r="O631" s="31"/>
      <c r="P631" s="31"/>
      <c r="Q631" s="388"/>
      <c r="R631" s="388"/>
      <c r="S631" s="31"/>
      <c r="T631" s="75">
        <v>1764000</v>
      </c>
      <c r="U631" s="275">
        <f t="shared" si="250"/>
        <v>1764000</v>
      </c>
      <c r="V631" s="75"/>
      <c r="W631" s="31"/>
      <c r="X631" s="31"/>
      <c r="Y631" s="275">
        <f t="shared" si="251"/>
        <v>0</v>
      </c>
      <c r="Z631" s="31"/>
      <c r="AA631" s="31"/>
      <c r="AB631" s="31"/>
      <c r="AC631" s="32">
        <f t="shared" si="252"/>
        <v>0</v>
      </c>
      <c r="AD631" s="31"/>
      <c r="AE631" s="31"/>
      <c r="AF631" s="31"/>
      <c r="AG631" s="32">
        <f t="shared" si="253"/>
        <v>0</v>
      </c>
      <c r="AH631" s="75">
        <f t="shared" si="254"/>
        <v>1764000</v>
      </c>
      <c r="AI631" s="33">
        <f t="shared" si="256"/>
        <v>1.1575638661583185E-2</v>
      </c>
      <c r="AJ631" s="34">
        <f t="shared" si="255"/>
        <v>1.5332331145880196E-3</v>
      </c>
      <c r="AK631" s="109"/>
      <c r="AL631" s="109"/>
      <c r="AM631" s="109"/>
      <c r="AN631" s="109"/>
      <c r="AO631" s="109"/>
      <c r="AP631" s="109"/>
      <c r="AQ631" s="109"/>
      <c r="AR631" s="109"/>
      <c r="AS631" s="109"/>
      <c r="AT631" s="109"/>
      <c r="AU631" s="109"/>
      <c r="AV631" s="109"/>
      <c r="AW631" s="109"/>
      <c r="AX631" s="109"/>
      <c r="AY631" s="109"/>
      <c r="AZ631" s="109"/>
      <c r="BA631" s="109"/>
      <c r="BB631" s="109"/>
      <c r="BC631" s="109"/>
      <c r="BD631" s="109"/>
      <c r="BE631" s="109"/>
      <c r="BF631" s="109"/>
      <c r="BG631" s="109"/>
      <c r="BH631" s="109"/>
      <c r="BI631" s="109"/>
      <c r="BJ631" s="109"/>
      <c r="BK631" s="109"/>
      <c r="BL631" s="109"/>
      <c r="BM631" s="109"/>
      <c r="BN631" s="109"/>
    </row>
    <row r="632" spans="1:66" s="110" customFormat="1" outlineLevel="1" x14ac:dyDescent="0.25">
      <c r="A632" s="26">
        <v>9</v>
      </c>
      <c r="B632" s="161"/>
      <c r="C632" s="167" t="s">
        <v>291</v>
      </c>
      <c r="D632" s="81">
        <v>44279</v>
      </c>
      <c r="E632" s="306" t="s">
        <v>387</v>
      </c>
      <c r="F632" s="152" t="s">
        <v>134</v>
      </c>
      <c r="G632" s="114" t="s">
        <v>135</v>
      </c>
      <c r="H632" s="251"/>
      <c r="I632" s="165"/>
      <c r="J632" s="623"/>
      <c r="K632" s="75">
        <v>3510000</v>
      </c>
      <c r="L632" s="289"/>
      <c r="M632" s="387"/>
      <c r="N632" s="31"/>
      <c r="O632" s="31"/>
      <c r="P632" s="31"/>
      <c r="Q632" s="388"/>
      <c r="R632" s="388"/>
      <c r="S632" s="31"/>
      <c r="T632" s="75">
        <v>2457000</v>
      </c>
      <c r="U632" s="275">
        <f t="shared" si="250"/>
        <v>2457000</v>
      </c>
      <c r="V632" s="75"/>
      <c r="W632" s="31"/>
      <c r="X632" s="31"/>
      <c r="Y632" s="275">
        <f t="shared" si="251"/>
        <v>0</v>
      </c>
      <c r="Z632" s="31"/>
      <c r="AA632" s="31"/>
      <c r="AB632" s="31"/>
      <c r="AC632" s="32">
        <f t="shared" si="252"/>
        <v>0</v>
      </c>
      <c r="AD632" s="31"/>
      <c r="AE632" s="31"/>
      <c r="AF632" s="31"/>
      <c r="AG632" s="32">
        <f t="shared" si="253"/>
        <v>0</v>
      </c>
      <c r="AH632" s="75">
        <f t="shared" si="254"/>
        <v>2457000</v>
      </c>
      <c r="AI632" s="33">
        <f t="shared" si="256"/>
        <v>1.6123210992919437E-2</v>
      </c>
      <c r="AJ632" s="34">
        <f t="shared" si="255"/>
        <v>2.1355746953190271E-3</v>
      </c>
      <c r="AK632" s="109"/>
      <c r="AL632" s="109"/>
      <c r="AM632" s="109"/>
      <c r="AN632" s="109"/>
      <c r="AO632" s="109"/>
      <c r="AP632" s="109"/>
      <c r="AQ632" s="109"/>
      <c r="AR632" s="109"/>
      <c r="AS632" s="109"/>
      <c r="AT632" s="109"/>
      <c r="AU632" s="109"/>
      <c r="AV632" s="109"/>
      <c r="AW632" s="109"/>
      <c r="AX632" s="109"/>
      <c r="AY632" s="109"/>
      <c r="AZ632" s="109"/>
      <c r="BA632" s="109"/>
      <c r="BB632" s="109"/>
      <c r="BC632" s="109"/>
      <c r="BD632" s="109"/>
      <c r="BE632" s="109"/>
      <c r="BF632" s="109"/>
      <c r="BG632" s="109"/>
      <c r="BH632" s="109"/>
      <c r="BI632" s="109"/>
      <c r="BJ632" s="109"/>
      <c r="BK632" s="109"/>
      <c r="BL632" s="109"/>
      <c r="BM632" s="109"/>
      <c r="BN632" s="109"/>
    </row>
    <row r="633" spans="1:66" s="110" customFormat="1" outlineLevel="1" x14ac:dyDescent="0.25">
      <c r="A633" s="26">
        <v>10</v>
      </c>
      <c r="B633" s="161"/>
      <c r="C633" s="167" t="s">
        <v>403</v>
      </c>
      <c r="D633" s="81">
        <v>44279</v>
      </c>
      <c r="E633" s="306" t="s">
        <v>388</v>
      </c>
      <c r="F633" s="152" t="s">
        <v>134</v>
      </c>
      <c r="G633" s="114" t="s">
        <v>135</v>
      </c>
      <c r="H633" s="251"/>
      <c r="I633" s="165"/>
      <c r="J633" s="623"/>
      <c r="K633" s="75">
        <v>5299232</v>
      </c>
      <c r="L633" s="289"/>
      <c r="M633" s="387"/>
      <c r="N633" s="31"/>
      <c r="O633" s="31"/>
      <c r="P633" s="31"/>
      <c r="Q633" s="388"/>
      <c r="R633" s="388"/>
      <c r="S633" s="31"/>
      <c r="T633" s="75">
        <v>3709462</v>
      </c>
      <c r="U633" s="275">
        <f t="shared" si="250"/>
        <v>3709462</v>
      </c>
      <c r="V633" s="75"/>
      <c r="W633" s="31"/>
      <c r="X633" s="31"/>
      <c r="Y633" s="275">
        <f t="shared" si="251"/>
        <v>0</v>
      </c>
      <c r="Z633" s="31"/>
      <c r="AA633" s="31"/>
      <c r="AB633" s="31"/>
      <c r="AC633" s="32">
        <f t="shared" si="252"/>
        <v>0</v>
      </c>
      <c r="AD633" s="31"/>
      <c r="AE633" s="31"/>
      <c r="AF633" s="31"/>
      <c r="AG633" s="32">
        <f t="shared" si="253"/>
        <v>0</v>
      </c>
      <c r="AH633" s="75">
        <f t="shared" si="254"/>
        <v>3709462</v>
      </c>
      <c r="AI633" s="33">
        <f t="shared" si="256"/>
        <v>2.4342058810019097E-2</v>
      </c>
      <c r="AJ633" s="34">
        <f t="shared" si="255"/>
        <v>3.2241893286314646E-3</v>
      </c>
      <c r="AK633" s="109"/>
      <c r="AL633" s="109"/>
      <c r="AM633" s="109"/>
      <c r="AN633" s="109"/>
      <c r="AO633" s="109"/>
      <c r="AP633" s="109"/>
      <c r="AQ633" s="109"/>
      <c r="AR633" s="109"/>
      <c r="AS633" s="109"/>
      <c r="AT633" s="109"/>
      <c r="AU633" s="109"/>
      <c r="AV633" s="109"/>
      <c r="AW633" s="109"/>
      <c r="AX633" s="109"/>
      <c r="AY633" s="109"/>
      <c r="AZ633" s="109"/>
      <c r="BA633" s="109"/>
      <c r="BB633" s="109"/>
      <c r="BC633" s="109"/>
      <c r="BD633" s="109"/>
      <c r="BE633" s="109"/>
      <c r="BF633" s="109"/>
      <c r="BG633" s="109"/>
      <c r="BH633" s="109"/>
      <c r="BI633" s="109"/>
      <c r="BJ633" s="109"/>
      <c r="BK633" s="109"/>
      <c r="BL633" s="109"/>
      <c r="BM633" s="109"/>
      <c r="BN633" s="109"/>
    </row>
    <row r="634" spans="1:66" s="110" customFormat="1" outlineLevel="1" x14ac:dyDescent="0.25">
      <c r="A634" s="26">
        <v>11</v>
      </c>
      <c r="B634" s="161"/>
      <c r="C634" s="167" t="s">
        <v>404</v>
      </c>
      <c r="D634" s="81">
        <v>44279</v>
      </c>
      <c r="E634" s="306" t="s">
        <v>389</v>
      </c>
      <c r="F634" s="152" t="s">
        <v>134</v>
      </c>
      <c r="G634" s="114" t="s">
        <v>135</v>
      </c>
      <c r="H634" s="251"/>
      <c r="I634" s="165"/>
      <c r="J634" s="623"/>
      <c r="K634" s="75">
        <v>2999000</v>
      </c>
      <c r="L634" s="289"/>
      <c r="M634" s="387"/>
      <c r="N634" s="31"/>
      <c r="O634" s="31"/>
      <c r="P634" s="31"/>
      <c r="Q634" s="388"/>
      <c r="R634" s="388"/>
      <c r="S634" s="31"/>
      <c r="T634" s="75">
        <v>2099300</v>
      </c>
      <c r="U634" s="275">
        <f t="shared" si="250"/>
        <v>2099300</v>
      </c>
      <c r="V634" s="75"/>
      <c r="W634" s="31"/>
      <c r="X634" s="31"/>
      <c r="Y634" s="275">
        <f t="shared" si="251"/>
        <v>0</v>
      </c>
      <c r="Z634" s="31"/>
      <c r="AA634" s="31"/>
      <c r="AB634" s="31"/>
      <c r="AC634" s="32">
        <f t="shared" si="252"/>
        <v>0</v>
      </c>
      <c r="AD634" s="31"/>
      <c r="AE634" s="31"/>
      <c r="AF634" s="31"/>
      <c r="AG634" s="32">
        <f t="shared" si="253"/>
        <v>0</v>
      </c>
      <c r="AH634" s="75">
        <f t="shared" si="254"/>
        <v>2099300</v>
      </c>
      <c r="AI634" s="33">
        <f t="shared" si="256"/>
        <v>1.3775928708765069E-2</v>
      </c>
      <c r="AJ634" s="34">
        <f t="shared" si="255"/>
        <v>1.8246690915275675E-3</v>
      </c>
      <c r="AK634" s="109"/>
      <c r="AL634" s="109"/>
      <c r="AM634" s="109"/>
      <c r="AN634" s="109"/>
      <c r="AO634" s="109"/>
      <c r="AP634" s="109"/>
      <c r="AQ634" s="109"/>
      <c r="AR634" s="109"/>
      <c r="AS634" s="109"/>
      <c r="AT634" s="109"/>
      <c r="AU634" s="109"/>
      <c r="AV634" s="109"/>
      <c r="AW634" s="109"/>
      <c r="AX634" s="109"/>
      <c r="AY634" s="109"/>
      <c r="AZ634" s="109"/>
      <c r="BA634" s="109"/>
      <c r="BB634" s="109"/>
      <c r="BC634" s="109"/>
      <c r="BD634" s="109"/>
      <c r="BE634" s="109"/>
      <c r="BF634" s="109"/>
      <c r="BG634" s="109"/>
      <c r="BH634" s="109"/>
      <c r="BI634" s="109"/>
      <c r="BJ634" s="109"/>
      <c r="BK634" s="109"/>
      <c r="BL634" s="109"/>
      <c r="BM634" s="109"/>
      <c r="BN634" s="109"/>
    </row>
    <row r="635" spans="1:66" s="110" customFormat="1" outlineLevel="1" x14ac:dyDescent="0.25">
      <c r="A635" s="26">
        <v>12</v>
      </c>
      <c r="B635" s="161"/>
      <c r="C635" s="167" t="s">
        <v>378</v>
      </c>
      <c r="D635" s="81">
        <v>44279</v>
      </c>
      <c r="E635" s="306" t="s">
        <v>390</v>
      </c>
      <c r="F635" s="152" t="s">
        <v>134</v>
      </c>
      <c r="G635" s="114" t="s">
        <v>135</v>
      </c>
      <c r="H635" s="251"/>
      <c r="I635" s="165"/>
      <c r="J635" s="623"/>
      <c r="K635" s="75">
        <v>6720000</v>
      </c>
      <c r="L635" s="289"/>
      <c r="M635" s="387"/>
      <c r="N635" s="31"/>
      <c r="O635" s="31"/>
      <c r="P635" s="31"/>
      <c r="Q635" s="388"/>
      <c r="R635" s="388"/>
      <c r="S635" s="31"/>
      <c r="T635" s="77">
        <v>4704000</v>
      </c>
      <c r="U635" s="275">
        <f t="shared" si="250"/>
        <v>4704000</v>
      </c>
      <c r="V635" s="75"/>
      <c r="W635" s="31"/>
      <c r="X635" s="31"/>
      <c r="Y635" s="275">
        <f t="shared" si="251"/>
        <v>0</v>
      </c>
      <c r="Z635" s="31"/>
      <c r="AA635" s="31"/>
      <c r="AB635" s="31"/>
      <c r="AC635" s="32">
        <f t="shared" si="252"/>
        <v>0</v>
      </c>
      <c r="AD635" s="31"/>
      <c r="AE635" s="31"/>
      <c r="AF635" s="31"/>
      <c r="AG635" s="32">
        <f t="shared" si="253"/>
        <v>0</v>
      </c>
      <c r="AH635" s="75">
        <f t="shared" si="254"/>
        <v>4704000</v>
      </c>
      <c r="AI635" s="33">
        <f t="shared" si="256"/>
        <v>3.0868369764221828E-2</v>
      </c>
      <c r="AJ635" s="34">
        <f t="shared" si="255"/>
        <v>4.0886216389013855E-3</v>
      </c>
      <c r="AK635" s="109"/>
      <c r="AL635" s="109"/>
      <c r="AM635" s="109"/>
      <c r="AN635" s="109"/>
      <c r="AO635" s="109"/>
      <c r="AP635" s="109"/>
      <c r="AQ635" s="109"/>
      <c r="AR635" s="109"/>
      <c r="AS635" s="109"/>
      <c r="AT635" s="109"/>
      <c r="AU635" s="109"/>
      <c r="AV635" s="109"/>
      <c r="AW635" s="109"/>
      <c r="AX635" s="109"/>
      <c r="AY635" s="109"/>
      <c r="AZ635" s="109"/>
      <c r="BA635" s="109"/>
      <c r="BB635" s="109"/>
      <c r="BC635" s="109"/>
      <c r="BD635" s="109"/>
      <c r="BE635" s="109"/>
      <c r="BF635" s="109"/>
      <c r="BG635" s="109"/>
      <c r="BH635" s="109"/>
      <c r="BI635" s="109"/>
      <c r="BJ635" s="109"/>
      <c r="BK635" s="109"/>
      <c r="BL635" s="109"/>
      <c r="BM635" s="109"/>
      <c r="BN635" s="109"/>
    </row>
    <row r="636" spans="1:66" s="110" customFormat="1" outlineLevel="1" x14ac:dyDescent="0.25">
      <c r="A636" s="26">
        <v>13</v>
      </c>
      <c r="B636" s="161"/>
      <c r="C636" s="167"/>
      <c r="D636" s="81"/>
      <c r="E636" s="545" t="s">
        <v>391</v>
      </c>
      <c r="F636" s="152" t="s">
        <v>134</v>
      </c>
      <c r="G636" s="114" t="s">
        <v>135</v>
      </c>
      <c r="H636" s="251"/>
      <c r="I636" s="165"/>
      <c r="J636" s="623"/>
      <c r="K636" s="75"/>
      <c r="L636" s="289"/>
      <c r="M636" s="387"/>
      <c r="N636" s="31"/>
      <c r="O636" s="31"/>
      <c r="P636" s="31"/>
      <c r="Q636" s="388"/>
      <c r="R636" s="388"/>
      <c r="S636" s="31"/>
      <c r="T636" s="77">
        <v>0</v>
      </c>
      <c r="U636" s="275">
        <f t="shared" si="250"/>
        <v>0</v>
      </c>
      <c r="V636" s="75"/>
      <c r="W636" s="31"/>
      <c r="X636" s="31"/>
      <c r="Y636" s="275">
        <f t="shared" si="251"/>
        <v>0</v>
      </c>
      <c r="Z636" s="31"/>
      <c r="AA636" s="31"/>
      <c r="AB636" s="31"/>
      <c r="AC636" s="32">
        <f t="shared" si="252"/>
        <v>0</v>
      </c>
      <c r="AD636" s="31"/>
      <c r="AE636" s="31"/>
      <c r="AF636" s="31"/>
      <c r="AG636" s="32">
        <f t="shared" si="253"/>
        <v>0</v>
      </c>
      <c r="AH636" s="75">
        <f t="shared" si="254"/>
        <v>0</v>
      </c>
      <c r="AI636" s="33">
        <f t="shared" si="256"/>
        <v>0</v>
      </c>
      <c r="AJ636" s="34">
        <f t="shared" si="255"/>
        <v>0</v>
      </c>
      <c r="AK636" s="109"/>
      <c r="AL636" s="109"/>
      <c r="AM636" s="109"/>
      <c r="AN636" s="109"/>
      <c r="AO636" s="109"/>
      <c r="AP636" s="109"/>
      <c r="AQ636" s="109"/>
      <c r="AR636" s="109"/>
      <c r="AS636" s="109"/>
      <c r="AT636" s="109"/>
      <c r="AU636" s="109"/>
      <c r="AV636" s="109"/>
      <c r="AW636" s="109"/>
      <c r="AX636" s="109"/>
      <c r="AY636" s="109"/>
      <c r="AZ636" s="109"/>
      <c r="BA636" s="109"/>
      <c r="BB636" s="109"/>
      <c r="BC636" s="109"/>
      <c r="BD636" s="109"/>
      <c r="BE636" s="109"/>
      <c r="BF636" s="109"/>
      <c r="BG636" s="109"/>
      <c r="BH636" s="109"/>
      <c r="BI636" s="109"/>
      <c r="BJ636" s="109"/>
      <c r="BK636" s="109"/>
      <c r="BL636" s="109"/>
      <c r="BM636" s="109"/>
      <c r="BN636" s="109"/>
    </row>
    <row r="637" spans="1:66" s="110" customFormat="1" outlineLevel="1" x14ac:dyDescent="0.25">
      <c r="A637" s="26">
        <v>14</v>
      </c>
      <c r="B637" s="161"/>
      <c r="C637" s="167" t="s">
        <v>405</v>
      </c>
      <c r="D637" s="81">
        <v>44279</v>
      </c>
      <c r="E637" s="306" t="s">
        <v>392</v>
      </c>
      <c r="F637" s="152" t="s">
        <v>134</v>
      </c>
      <c r="G637" s="114" t="s">
        <v>135</v>
      </c>
      <c r="H637" s="251"/>
      <c r="I637" s="165"/>
      <c r="J637" s="623"/>
      <c r="K637" s="75">
        <v>2676000</v>
      </c>
      <c r="L637" s="289"/>
      <c r="M637" s="387"/>
      <c r="N637" s="31"/>
      <c r="O637" s="31"/>
      <c r="P637" s="31"/>
      <c r="Q637" s="388"/>
      <c r="R637" s="388"/>
      <c r="S637" s="31"/>
      <c r="T637" s="77">
        <v>1873200</v>
      </c>
      <c r="U637" s="275">
        <f t="shared" si="250"/>
        <v>1873200</v>
      </c>
      <c r="V637" s="75"/>
      <c r="W637" s="31"/>
      <c r="X637" s="31"/>
      <c r="Y637" s="275">
        <f t="shared" si="251"/>
        <v>0</v>
      </c>
      <c r="Z637" s="31"/>
      <c r="AA637" s="31"/>
      <c r="AB637" s="31"/>
      <c r="AC637" s="32">
        <f t="shared" si="252"/>
        <v>0</v>
      </c>
      <c r="AD637" s="31"/>
      <c r="AE637" s="31"/>
      <c r="AF637" s="31"/>
      <c r="AG637" s="32">
        <f t="shared" si="253"/>
        <v>0</v>
      </c>
      <c r="AH637" s="75">
        <f t="shared" si="254"/>
        <v>1873200</v>
      </c>
      <c r="AI637" s="33">
        <f t="shared" si="256"/>
        <v>1.229222581682405E-2</v>
      </c>
      <c r="AJ637" s="34">
        <f t="shared" si="255"/>
        <v>1.6281475454910873E-3</v>
      </c>
      <c r="AK637" s="109"/>
      <c r="AL637" s="109"/>
      <c r="AM637" s="109"/>
      <c r="AN637" s="109"/>
      <c r="AO637" s="109"/>
      <c r="AP637" s="109"/>
      <c r="AQ637" s="109"/>
      <c r="AR637" s="109"/>
      <c r="AS637" s="109"/>
      <c r="AT637" s="109"/>
      <c r="AU637" s="109"/>
      <c r="AV637" s="109"/>
      <c r="AW637" s="109"/>
      <c r="AX637" s="109"/>
      <c r="AY637" s="109"/>
      <c r="AZ637" s="109"/>
      <c r="BA637" s="109"/>
      <c r="BB637" s="109"/>
      <c r="BC637" s="109"/>
      <c r="BD637" s="109"/>
      <c r="BE637" s="109"/>
      <c r="BF637" s="109"/>
      <c r="BG637" s="109"/>
      <c r="BH637" s="109"/>
      <c r="BI637" s="109"/>
      <c r="BJ637" s="109"/>
      <c r="BK637" s="109"/>
      <c r="BL637" s="109"/>
      <c r="BM637" s="109"/>
      <c r="BN637" s="109"/>
    </row>
    <row r="638" spans="1:66" s="110" customFormat="1" outlineLevel="1" x14ac:dyDescent="0.25">
      <c r="A638" s="26">
        <v>15</v>
      </c>
      <c r="B638" s="161"/>
      <c r="C638" s="167"/>
      <c r="D638" s="81"/>
      <c r="E638" s="545" t="s">
        <v>393</v>
      </c>
      <c r="F638" s="152" t="s">
        <v>134</v>
      </c>
      <c r="G638" s="114" t="s">
        <v>135</v>
      </c>
      <c r="H638" s="251"/>
      <c r="I638" s="165"/>
      <c r="J638" s="623"/>
      <c r="K638" s="75"/>
      <c r="L638" s="289"/>
      <c r="M638" s="387"/>
      <c r="N638" s="31"/>
      <c r="O638" s="31"/>
      <c r="P638" s="31"/>
      <c r="Q638" s="388"/>
      <c r="R638" s="388"/>
      <c r="S638" s="31"/>
      <c r="T638" s="77">
        <v>0</v>
      </c>
      <c r="U638" s="275">
        <f t="shared" si="250"/>
        <v>0</v>
      </c>
      <c r="V638" s="75"/>
      <c r="W638" s="31"/>
      <c r="X638" s="31"/>
      <c r="Y638" s="275">
        <f t="shared" si="251"/>
        <v>0</v>
      </c>
      <c r="Z638" s="31"/>
      <c r="AA638" s="31"/>
      <c r="AB638" s="31"/>
      <c r="AC638" s="32">
        <f t="shared" si="252"/>
        <v>0</v>
      </c>
      <c r="AD638" s="31"/>
      <c r="AE638" s="31"/>
      <c r="AF638" s="31"/>
      <c r="AG638" s="32">
        <f t="shared" si="253"/>
        <v>0</v>
      </c>
      <c r="AH638" s="75">
        <f t="shared" si="254"/>
        <v>0</v>
      </c>
      <c r="AI638" s="33">
        <f t="shared" si="256"/>
        <v>0</v>
      </c>
      <c r="AJ638" s="34">
        <f t="shared" si="255"/>
        <v>0</v>
      </c>
      <c r="AK638" s="109"/>
      <c r="AL638" s="109"/>
      <c r="AM638" s="109"/>
      <c r="AN638" s="109"/>
      <c r="AO638" s="109"/>
      <c r="AP638" s="109"/>
      <c r="AQ638" s="109"/>
      <c r="AR638" s="109"/>
      <c r="AS638" s="109"/>
      <c r="AT638" s="109"/>
      <c r="AU638" s="109"/>
      <c r="AV638" s="109"/>
      <c r="AW638" s="109"/>
      <c r="AX638" s="109"/>
      <c r="AY638" s="109"/>
      <c r="AZ638" s="109"/>
      <c r="BA638" s="109"/>
      <c r="BB638" s="109"/>
      <c r="BC638" s="109"/>
      <c r="BD638" s="109"/>
      <c r="BE638" s="109"/>
      <c r="BF638" s="109"/>
      <c r="BG638" s="109"/>
      <c r="BH638" s="109"/>
      <c r="BI638" s="109"/>
      <c r="BJ638" s="109"/>
      <c r="BK638" s="109"/>
      <c r="BL638" s="109"/>
      <c r="BM638" s="109"/>
      <c r="BN638" s="109"/>
    </row>
    <row r="639" spans="1:66" s="110" customFormat="1" outlineLevel="1" x14ac:dyDescent="0.25">
      <c r="A639" s="26">
        <v>16</v>
      </c>
      <c r="B639" s="161"/>
      <c r="C639" s="167" t="s">
        <v>406</v>
      </c>
      <c r="D639" s="81">
        <v>44279</v>
      </c>
      <c r="E639" s="306" t="s">
        <v>394</v>
      </c>
      <c r="F639" s="152" t="s">
        <v>134</v>
      </c>
      <c r="G639" s="114" t="s">
        <v>135</v>
      </c>
      <c r="H639" s="251"/>
      <c r="I639" s="165"/>
      <c r="J639" s="623"/>
      <c r="K639" s="75">
        <v>2000000</v>
      </c>
      <c r="L639" s="289"/>
      <c r="M639" s="387"/>
      <c r="N639" s="31"/>
      <c r="O639" s="31"/>
      <c r="P639" s="31"/>
      <c r="Q639" s="388"/>
      <c r="R639" s="388"/>
      <c r="S639" s="31"/>
      <c r="T639" s="77">
        <v>1400000</v>
      </c>
      <c r="U639" s="275">
        <f t="shared" si="250"/>
        <v>1400000</v>
      </c>
      <c r="V639" s="75"/>
      <c r="W639" s="31"/>
      <c r="X639" s="31"/>
      <c r="Y639" s="275">
        <f t="shared" si="251"/>
        <v>0</v>
      </c>
      <c r="Z639" s="31"/>
      <c r="AA639" s="31"/>
      <c r="AB639" s="31"/>
      <c r="AC639" s="32">
        <f t="shared" si="252"/>
        <v>0</v>
      </c>
      <c r="AD639" s="31"/>
      <c r="AE639" s="31"/>
      <c r="AF639" s="31"/>
      <c r="AG639" s="32">
        <f t="shared" si="253"/>
        <v>0</v>
      </c>
      <c r="AH639" s="75">
        <f t="shared" si="254"/>
        <v>1400000</v>
      </c>
      <c r="AI639" s="33">
        <f t="shared" si="256"/>
        <v>9.187014810780306E-3</v>
      </c>
      <c r="AJ639" s="34">
        <f t="shared" si="255"/>
        <v>1.2168516782444599E-3</v>
      </c>
      <c r="AK639" s="109"/>
      <c r="AL639" s="109"/>
      <c r="AM639" s="109"/>
      <c r="AN639" s="109"/>
      <c r="AO639" s="109"/>
      <c r="AP639" s="109"/>
      <c r="AQ639" s="109"/>
      <c r="AR639" s="109"/>
      <c r="AS639" s="109"/>
      <c r="AT639" s="109"/>
      <c r="AU639" s="109"/>
      <c r="AV639" s="109"/>
      <c r="AW639" s="109"/>
      <c r="AX639" s="109"/>
      <c r="AY639" s="109"/>
      <c r="AZ639" s="109"/>
      <c r="BA639" s="109"/>
      <c r="BB639" s="109"/>
      <c r="BC639" s="109"/>
      <c r="BD639" s="109"/>
      <c r="BE639" s="109"/>
      <c r="BF639" s="109"/>
      <c r="BG639" s="109"/>
      <c r="BH639" s="109"/>
      <c r="BI639" s="109"/>
      <c r="BJ639" s="109"/>
      <c r="BK639" s="109"/>
      <c r="BL639" s="109"/>
      <c r="BM639" s="109"/>
      <c r="BN639" s="109"/>
    </row>
    <row r="640" spans="1:66" s="110" customFormat="1" outlineLevel="1" x14ac:dyDescent="0.25">
      <c r="A640" s="26">
        <v>17</v>
      </c>
      <c r="B640" s="161"/>
      <c r="C640" s="167"/>
      <c r="D640" s="81"/>
      <c r="E640" s="545" t="s">
        <v>395</v>
      </c>
      <c r="F640" s="152" t="s">
        <v>134</v>
      </c>
      <c r="G640" s="114" t="s">
        <v>135</v>
      </c>
      <c r="H640" s="251"/>
      <c r="I640" s="165"/>
      <c r="J640" s="623"/>
      <c r="K640" s="75"/>
      <c r="L640" s="289"/>
      <c r="M640" s="387"/>
      <c r="N640" s="31"/>
      <c r="O640" s="31"/>
      <c r="P640" s="31"/>
      <c r="Q640" s="388"/>
      <c r="R640" s="388"/>
      <c r="S640" s="31"/>
      <c r="T640" s="77">
        <v>0</v>
      </c>
      <c r="U640" s="275">
        <f t="shared" si="250"/>
        <v>0</v>
      </c>
      <c r="V640" s="75"/>
      <c r="W640" s="31"/>
      <c r="X640" s="31"/>
      <c r="Y640" s="275">
        <f t="shared" si="251"/>
        <v>0</v>
      </c>
      <c r="Z640" s="31"/>
      <c r="AA640" s="31"/>
      <c r="AB640" s="31"/>
      <c r="AC640" s="32">
        <f t="shared" si="252"/>
        <v>0</v>
      </c>
      <c r="AD640" s="31"/>
      <c r="AE640" s="31"/>
      <c r="AF640" s="31"/>
      <c r="AG640" s="32">
        <f t="shared" si="253"/>
        <v>0</v>
      </c>
      <c r="AH640" s="75">
        <f t="shared" si="254"/>
        <v>0</v>
      </c>
      <c r="AI640" s="33">
        <f t="shared" si="256"/>
        <v>0</v>
      </c>
      <c r="AJ640" s="34">
        <f t="shared" si="255"/>
        <v>0</v>
      </c>
      <c r="AK640" s="109"/>
      <c r="AL640" s="109"/>
      <c r="AM640" s="109"/>
      <c r="AN640" s="109"/>
      <c r="AO640" s="109"/>
      <c r="AP640" s="109"/>
      <c r="AQ640" s="109"/>
      <c r="AR640" s="109"/>
      <c r="AS640" s="109"/>
      <c r="AT640" s="109"/>
      <c r="AU640" s="109"/>
      <c r="AV640" s="109"/>
      <c r="AW640" s="109"/>
      <c r="AX640" s="109"/>
      <c r="AY640" s="109"/>
      <c r="AZ640" s="109"/>
      <c r="BA640" s="109"/>
      <c r="BB640" s="109"/>
      <c r="BC640" s="109"/>
      <c r="BD640" s="109"/>
      <c r="BE640" s="109"/>
      <c r="BF640" s="109"/>
      <c r="BG640" s="109"/>
      <c r="BH640" s="109"/>
      <c r="BI640" s="109"/>
      <c r="BJ640" s="109"/>
      <c r="BK640" s="109"/>
      <c r="BL640" s="109"/>
      <c r="BM640" s="109"/>
      <c r="BN640" s="109"/>
    </row>
    <row r="641" spans="1:66" s="110" customFormat="1" outlineLevel="1" x14ac:dyDescent="0.25">
      <c r="A641" s="26">
        <v>18</v>
      </c>
      <c r="B641" s="161"/>
      <c r="C641" s="167" t="s">
        <v>407</v>
      </c>
      <c r="D641" s="81">
        <v>44279</v>
      </c>
      <c r="E641" s="306" t="s">
        <v>396</v>
      </c>
      <c r="F641" s="152" t="s">
        <v>134</v>
      </c>
      <c r="G641" s="114" t="s">
        <v>135</v>
      </c>
      <c r="H641" s="251"/>
      <c r="I641" s="165"/>
      <c r="J641" s="623"/>
      <c r="K641" s="75">
        <v>5084000</v>
      </c>
      <c r="L641" s="289"/>
      <c r="M641" s="387"/>
      <c r="N641" s="31"/>
      <c r="O641" s="31"/>
      <c r="P641" s="31"/>
      <c r="Q641" s="388"/>
      <c r="R641" s="388"/>
      <c r="S641" s="31"/>
      <c r="T641" s="77">
        <v>3558800</v>
      </c>
      <c r="U641" s="275">
        <f t="shared" si="250"/>
        <v>3558800</v>
      </c>
      <c r="V641" s="75"/>
      <c r="W641" s="31"/>
      <c r="X641" s="31"/>
      <c r="Y641" s="275">
        <f t="shared" si="251"/>
        <v>0</v>
      </c>
      <c r="Z641" s="31"/>
      <c r="AA641" s="31"/>
      <c r="AB641" s="31"/>
      <c r="AC641" s="32">
        <f t="shared" si="252"/>
        <v>0</v>
      </c>
      <c r="AD641" s="31"/>
      <c r="AE641" s="31"/>
      <c r="AF641" s="31"/>
      <c r="AG641" s="32">
        <f t="shared" si="253"/>
        <v>0</v>
      </c>
      <c r="AH641" s="75">
        <f t="shared" si="254"/>
        <v>3558800</v>
      </c>
      <c r="AI641" s="33">
        <f t="shared" si="256"/>
        <v>2.3353391649003536E-2</v>
      </c>
      <c r="AJ641" s="34">
        <f t="shared" si="255"/>
        <v>3.093236966097417E-3</v>
      </c>
      <c r="AK641" s="109"/>
      <c r="AL641" s="109"/>
      <c r="AM641" s="109"/>
      <c r="AN641" s="109"/>
      <c r="AO641" s="109"/>
      <c r="AP641" s="109"/>
      <c r="AQ641" s="109"/>
      <c r="AR641" s="109"/>
      <c r="AS641" s="109"/>
      <c r="AT641" s="109"/>
      <c r="AU641" s="109"/>
      <c r="AV641" s="109"/>
      <c r="AW641" s="109"/>
      <c r="AX641" s="109"/>
      <c r="AY641" s="109"/>
      <c r="AZ641" s="109"/>
      <c r="BA641" s="109"/>
      <c r="BB641" s="109"/>
      <c r="BC641" s="109"/>
      <c r="BD641" s="109"/>
      <c r="BE641" s="109"/>
      <c r="BF641" s="109"/>
      <c r="BG641" s="109"/>
      <c r="BH641" s="109"/>
      <c r="BI641" s="109"/>
      <c r="BJ641" s="109"/>
      <c r="BK641" s="109"/>
      <c r="BL641" s="109"/>
      <c r="BM641" s="109"/>
      <c r="BN641" s="109"/>
    </row>
    <row r="642" spans="1:66" s="110" customFormat="1" outlineLevel="1" x14ac:dyDescent="0.25">
      <c r="A642" s="26">
        <v>19</v>
      </c>
      <c r="B642" s="161"/>
      <c r="C642" s="167" t="s">
        <v>408</v>
      </c>
      <c r="D642" s="81">
        <v>44279</v>
      </c>
      <c r="E642" s="306" t="s">
        <v>397</v>
      </c>
      <c r="F642" s="152" t="s">
        <v>134</v>
      </c>
      <c r="G642" s="114" t="s">
        <v>135</v>
      </c>
      <c r="H642" s="251"/>
      <c r="I642" s="165"/>
      <c r="J642" s="623"/>
      <c r="K642" s="75">
        <v>2664000</v>
      </c>
      <c r="L642" s="289"/>
      <c r="M642" s="387"/>
      <c r="N642" s="31"/>
      <c r="O642" s="31"/>
      <c r="P642" s="31"/>
      <c r="Q642" s="388"/>
      <c r="R642" s="388"/>
      <c r="S642" s="31"/>
      <c r="T642" s="77">
        <v>1864800</v>
      </c>
      <c r="U642" s="275">
        <f t="shared" si="250"/>
        <v>1864800</v>
      </c>
      <c r="V642" s="75"/>
      <c r="W642" s="31"/>
      <c r="X642" s="31"/>
      <c r="Y642" s="275">
        <f t="shared" si="251"/>
        <v>0</v>
      </c>
      <c r="Z642" s="31"/>
      <c r="AA642" s="31"/>
      <c r="AB642" s="31"/>
      <c r="AC642" s="32">
        <f t="shared" si="252"/>
        <v>0</v>
      </c>
      <c r="AD642" s="31"/>
      <c r="AE642" s="31"/>
      <c r="AF642" s="31"/>
      <c r="AG642" s="32">
        <f t="shared" si="253"/>
        <v>0</v>
      </c>
      <c r="AH642" s="75">
        <f t="shared" si="254"/>
        <v>1864800</v>
      </c>
      <c r="AI642" s="33">
        <f t="shared" si="256"/>
        <v>1.2237103727959367E-2</v>
      </c>
      <c r="AJ642" s="34">
        <f t="shared" si="255"/>
        <v>1.6208464354216206E-3</v>
      </c>
      <c r="AK642" s="109"/>
      <c r="AL642" s="109"/>
      <c r="AM642" s="109"/>
      <c r="AN642" s="109"/>
      <c r="AO642" s="109"/>
      <c r="AP642" s="109"/>
      <c r="AQ642" s="109"/>
      <c r="AR642" s="109"/>
      <c r="AS642" s="109"/>
      <c r="AT642" s="109"/>
      <c r="AU642" s="109"/>
      <c r="AV642" s="109"/>
      <c r="AW642" s="109"/>
      <c r="AX642" s="109"/>
      <c r="AY642" s="109"/>
      <c r="AZ642" s="109"/>
      <c r="BA642" s="109"/>
      <c r="BB642" s="109"/>
      <c r="BC642" s="109"/>
      <c r="BD642" s="109"/>
      <c r="BE642" s="109"/>
      <c r="BF642" s="109"/>
      <c r="BG642" s="109"/>
      <c r="BH642" s="109"/>
      <c r="BI642" s="109"/>
      <c r="BJ642" s="109"/>
      <c r="BK642" s="109"/>
      <c r="BL642" s="109"/>
      <c r="BM642" s="109"/>
      <c r="BN642" s="109"/>
    </row>
    <row r="643" spans="1:66" s="110" customFormat="1" outlineLevel="1" x14ac:dyDescent="0.25">
      <c r="A643" s="26">
        <v>20</v>
      </c>
      <c r="B643" s="161"/>
      <c r="C643" s="167"/>
      <c r="D643" s="81"/>
      <c r="E643" s="545" t="s">
        <v>398</v>
      </c>
      <c r="F643" s="152" t="s">
        <v>134</v>
      </c>
      <c r="G643" s="114" t="s">
        <v>135</v>
      </c>
      <c r="H643" s="251"/>
      <c r="I643" s="165"/>
      <c r="J643" s="623"/>
      <c r="K643" s="75"/>
      <c r="L643" s="289"/>
      <c r="M643" s="387"/>
      <c r="N643" s="31"/>
      <c r="O643" s="31"/>
      <c r="P643" s="31"/>
      <c r="Q643" s="388"/>
      <c r="R643" s="388"/>
      <c r="S643" s="31"/>
      <c r="T643" s="77">
        <v>0</v>
      </c>
      <c r="U643" s="275">
        <f t="shared" si="250"/>
        <v>0</v>
      </c>
      <c r="V643" s="75"/>
      <c r="W643" s="31"/>
      <c r="X643" s="31"/>
      <c r="Y643" s="275">
        <f t="shared" si="251"/>
        <v>0</v>
      </c>
      <c r="Z643" s="31"/>
      <c r="AA643" s="31"/>
      <c r="AB643" s="31"/>
      <c r="AC643" s="32">
        <f t="shared" si="252"/>
        <v>0</v>
      </c>
      <c r="AD643" s="31"/>
      <c r="AE643" s="31"/>
      <c r="AF643" s="31"/>
      <c r="AG643" s="32">
        <f t="shared" si="253"/>
        <v>0</v>
      </c>
      <c r="AH643" s="75">
        <f t="shared" si="254"/>
        <v>0</v>
      </c>
      <c r="AI643" s="33">
        <f t="shared" si="256"/>
        <v>0</v>
      </c>
      <c r="AJ643" s="34">
        <f t="shared" si="255"/>
        <v>0</v>
      </c>
      <c r="AK643" s="109"/>
      <c r="AL643" s="109"/>
      <c r="AM643" s="109"/>
      <c r="AN643" s="109"/>
      <c r="AO643" s="109"/>
      <c r="AP643" s="109"/>
      <c r="AQ643" s="109"/>
      <c r="AR643" s="109"/>
      <c r="AS643" s="109"/>
      <c r="AT643" s="109"/>
      <c r="AU643" s="109"/>
      <c r="AV643" s="109"/>
      <c r="AW643" s="109"/>
      <c r="AX643" s="109"/>
      <c r="AY643" s="109"/>
      <c r="AZ643" s="109"/>
      <c r="BA643" s="109"/>
      <c r="BB643" s="109"/>
      <c r="BC643" s="109"/>
      <c r="BD643" s="109"/>
      <c r="BE643" s="109"/>
      <c r="BF643" s="109"/>
      <c r="BG643" s="109"/>
      <c r="BH643" s="109"/>
      <c r="BI643" s="109"/>
      <c r="BJ643" s="109"/>
      <c r="BK643" s="109"/>
      <c r="BL643" s="109"/>
      <c r="BM643" s="109"/>
      <c r="BN643" s="109"/>
    </row>
    <row r="644" spans="1:66" s="110" customFormat="1" outlineLevel="1" x14ac:dyDescent="0.25">
      <c r="A644" s="26">
        <v>21</v>
      </c>
      <c r="B644" s="161"/>
      <c r="C644" s="167"/>
      <c r="D644" s="81"/>
      <c r="E644" s="545" t="s">
        <v>399</v>
      </c>
      <c r="F644" s="152" t="s">
        <v>134</v>
      </c>
      <c r="G644" s="114" t="s">
        <v>135</v>
      </c>
      <c r="H644" s="251"/>
      <c r="I644" s="165"/>
      <c r="J644" s="623"/>
      <c r="K644" s="75"/>
      <c r="L644" s="289"/>
      <c r="M644" s="387"/>
      <c r="N644" s="31"/>
      <c r="O644" s="31"/>
      <c r="P644" s="31"/>
      <c r="Q644" s="388"/>
      <c r="R644" s="388"/>
      <c r="S644" s="31"/>
      <c r="T644" s="77"/>
      <c r="U644" s="275">
        <f t="shared" si="250"/>
        <v>0</v>
      </c>
      <c r="V644" s="75"/>
      <c r="W644" s="31"/>
      <c r="X644" s="31"/>
      <c r="Y644" s="275">
        <f t="shared" si="251"/>
        <v>0</v>
      </c>
      <c r="Z644" s="31"/>
      <c r="AA644" s="31"/>
      <c r="AB644" s="31"/>
      <c r="AC644" s="32">
        <f t="shared" si="252"/>
        <v>0</v>
      </c>
      <c r="AD644" s="31"/>
      <c r="AE644" s="31"/>
      <c r="AF644" s="31"/>
      <c r="AG644" s="32">
        <f t="shared" si="253"/>
        <v>0</v>
      </c>
      <c r="AH644" s="75">
        <f t="shared" si="254"/>
        <v>0</v>
      </c>
      <c r="AI644" s="33">
        <f t="shared" si="256"/>
        <v>0</v>
      </c>
      <c r="AJ644" s="34">
        <f t="shared" si="255"/>
        <v>0</v>
      </c>
      <c r="AK644" s="109"/>
      <c r="AL644" s="109"/>
      <c r="AM644" s="109"/>
      <c r="AN644" s="109"/>
      <c r="AO644" s="109"/>
      <c r="AP644" s="109"/>
      <c r="AQ644" s="109"/>
      <c r="AR644" s="109"/>
      <c r="AS644" s="109"/>
      <c r="AT644" s="109"/>
      <c r="AU644" s="109"/>
      <c r="AV644" s="109"/>
      <c r="AW644" s="109"/>
      <c r="AX644" s="109"/>
      <c r="AY644" s="109"/>
      <c r="AZ644" s="109"/>
      <c r="BA644" s="109"/>
      <c r="BB644" s="109"/>
      <c r="BC644" s="109"/>
      <c r="BD644" s="109"/>
      <c r="BE644" s="109"/>
      <c r="BF644" s="109"/>
      <c r="BG644" s="109"/>
      <c r="BH644" s="109"/>
      <c r="BI644" s="109"/>
      <c r="BJ644" s="109"/>
      <c r="BK644" s="109"/>
      <c r="BL644" s="109"/>
      <c r="BM644" s="109"/>
      <c r="BN644" s="109"/>
    </row>
    <row r="645" spans="1:66" s="110" customFormat="1" hidden="1" outlineLevel="1" x14ac:dyDescent="0.25">
      <c r="A645" s="26">
        <v>22</v>
      </c>
      <c r="B645" s="161"/>
      <c r="C645" s="167"/>
      <c r="D645" s="81"/>
      <c r="E645" s="306"/>
      <c r="F645" s="152"/>
      <c r="G645" s="114"/>
      <c r="H645" s="251"/>
      <c r="I645" s="165"/>
      <c r="J645" s="623"/>
      <c r="K645" s="75"/>
      <c r="L645" s="289"/>
      <c r="M645" s="387"/>
      <c r="N645" s="31"/>
      <c r="O645" s="31"/>
      <c r="P645" s="31"/>
      <c r="Q645" s="388"/>
      <c r="R645" s="388"/>
      <c r="S645" s="31"/>
      <c r="T645" s="77"/>
      <c r="U645" s="275">
        <f t="shared" si="250"/>
        <v>0</v>
      </c>
      <c r="V645" s="75"/>
      <c r="W645" s="31"/>
      <c r="X645" s="31"/>
      <c r="Y645" s="275">
        <f t="shared" ref="Y645:Y665" si="257">SUM(V645:X645)</f>
        <v>0</v>
      </c>
      <c r="Z645" s="31"/>
      <c r="AA645" s="75"/>
      <c r="AB645" s="31"/>
      <c r="AC645" s="32">
        <f t="shared" ref="AC645:AC665" si="258">SUM(Z645:AB645)</f>
        <v>0</v>
      </c>
      <c r="AD645" s="31"/>
      <c r="AE645" s="31"/>
      <c r="AF645" s="31"/>
      <c r="AG645" s="32">
        <f t="shared" ref="AG645:AG665" si="259">SUM(AD645:AF645)</f>
        <v>0</v>
      </c>
      <c r="AH645" s="75">
        <f t="shared" ref="AH645:AH665" si="260">+U645+Y645+AC645+AG645</f>
        <v>0</v>
      </c>
      <c r="AI645" s="33">
        <f t="shared" si="256"/>
        <v>0</v>
      </c>
      <c r="AJ645" s="34">
        <f t="shared" si="255"/>
        <v>0</v>
      </c>
      <c r="AK645" s="109"/>
      <c r="AL645" s="109"/>
      <c r="AM645" s="109"/>
      <c r="AN645" s="109"/>
      <c r="AO645" s="109"/>
      <c r="AP645" s="109"/>
      <c r="AQ645" s="109"/>
      <c r="AR645" s="109"/>
      <c r="AS645" s="109"/>
      <c r="AT645" s="109"/>
      <c r="AU645" s="109"/>
      <c r="AV645" s="109"/>
      <c r="AW645" s="109"/>
      <c r="AX645" s="109"/>
      <c r="AY645" s="109"/>
      <c r="AZ645" s="109"/>
      <c r="BA645" s="109"/>
      <c r="BB645" s="109"/>
      <c r="BC645" s="109"/>
      <c r="BD645" s="109"/>
      <c r="BE645" s="109"/>
      <c r="BF645" s="109"/>
      <c r="BG645" s="109"/>
      <c r="BH645" s="109"/>
      <c r="BI645" s="109"/>
      <c r="BJ645" s="109"/>
      <c r="BK645" s="109"/>
      <c r="BL645" s="109"/>
      <c r="BM645" s="109"/>
      <c r="BN645" s="109"/>
    </row>
    <row r="646" spans="1:66" s="110" customFormat="1" hidden="1" outlineLevel="1" x14ac:dyDescent="0.25">
      <c r="A646" s="26">
        <v>23</v>
      </c>
      <c r="B646" s="161"/>
      <c r="C646" s="167"/>
      <c r="D646" s="81"/>
      <c r="E646" s="306"/>
      <c r="F646" s="152"/>
      <c r="G646" s="114"/>
      <c r="H646" s="251"/>
      <c r="I646" s="165"/>
      <c r="J646" s="623"/>
      <c r="K646" s="75"/>
      <c r="L646" s="289"/>
      <c r="M646" s="387"/>
      <c r="N646" s="31"/>
      <c r="O646" s="31"/>
      <c r="P646" s="31"/>
      <c r="Q646" s="388"/>
      <c r="R646" s="388"/>
      <c r="S646" s="31"/>
      <c r="T646" s="77"/>
      <c r="U646" s="275">
        <f t="shared" si="250"/>
        <v>0</v>
      </c>
      <c r="V646" s="75"/>
      <c r="W646" s="31"/>
      <c r="X646" s="31"/>
      <c r="Y646" s="275">
        <f t="shared" si="257"/>
        <v>0</v>
      </c>
      <c r="Z646" s="31"/>
      <c r="AA646" s="75"/>
      <c r="AB646" s="31"/>
      <c r="AC646" s="32">
        <f t="shared" si="258"/>
        <v>0</v>
      </c>
      <c r="AD646" s="31"/>
      <c r="AE646" s="31"/>
      <c r="AF646" s="31"/>
      <c r="AG646" s="32">
        <f t="shared" si="259"/>
        <v>0</v>
      </c>
      <c r="AH646" s="75">
        <f t="shared" si="260"/>
        <v>0</v>
      </c>
      <c r="AI646" s="33">
        <f t="shared" si="256"/>
        <v>0</v>
      </c>
      <c r="AJ646" s="34">
        <f t="shared" si="255"/>
        <v>0</v>
      </c>
      <c r="AK646" s="109"/>
      <c r="AL646" s="109"/>
      <c r="AM646" s="109"/>
      <c r="AN646" s="109"/>
      <c r="AO646" s="109"/>
      <c r="AP646" s="109"/>
      <c r="AQ646" s="109"/>
      <c r="AR646" s="109"/>
      <c r="AS646" s="109"/>
      <c r="AT646" s="109"/>
      <c r="AU646" s="109"/>
      <c r="AV646" s="109"/>
      <c r="AW646" s="109"/>
      <c r="AX646" s="109"/>
      <c r="AY646" s="109"/>
      <c r="AZ646" s="109"/>
      <c r="BA646" s="109"/>
      <c r="BB646" s="109"/>
      <c r="BC646" s="109"/>
      <c r="BD646" s="109"/>
      <c r="BE646" s="109"/>
      <c r="BF646" s="109"/>
      <c r="BG646" s="109"/>
      <c r="BH646" s="109"/>
      <c r="BI646" s="109"/>
      <c r="BJ646" s="109"/>
      <c r="BK646" s="109"/>
      <c r="BL646" s="109"/>
      <c r="BM646" s="109"/>
      <c r="BN646" s="109"/>
    </row>
    <row r="647" spans="1:66" s="110" customFormat="1" hidden="1" outlineLevel="1" x14ac:dyDescent="0.25">
      <c r="A647" s="26">
        <v>24</v>
      </c>
      <c r="B647" s="161"/>
      <c r="C647" s="167"/>
      <c r="D647" s="81"/>
      <c r="E647" s="306"/>
      <c r="F647" s="152"/>
      <c r="G647" s="114"/>
      <c r="H647" s="251"/>
      <c r="I647" s="165"/>
      <c r="J647" s="623"/>
      <c r="K647" s="75"/>
      <c r="L647" s="289"/>
      <c r="M647" s="387"/>
      <c r="N647" s="31"/>
      <c r="O647" s="31"/>
      <c r="P647" s="31"/>
      <c r="Q647" s="388"/>
      <c r="R647" s="388"/>
      <c r="S647" s="31"/>
      <c r="T647" s="77"/>
      <c r="U647" s="275">
        <f t="shared" si="250"/>
        <v>0</v>
      </c>
      <c r="V647" s="75"/>
      <c r="W647" s="31"/>
      <c r="X647" s="31"/>
      <c r="Y647" s="275">
        <f t="shared" si="257"/>
        <v>0</v>
      </c>
      <c r="Z647" s="31"/>
      <c r="AA647" s="75"/>
      <c r="AB647" s="31"/>
      <c r="AC647" s="32">
        <f t="shared" si="258"/>
        <v>0</v>
      </c>
      <c r="AD647" s="31"/>
      <c r="AE647" s="31"/>
      <c r="AF647" s="31"/>
      <c r="AG647" s="32">
        <f t="shared" si="259"/>
        <v>0</v>
      </c>
      <c r="AH647" s="75">
        <f t="shared" si="260"/>
        <v>0</v>
      </c>
      <c r="AI647" s="33">
        <f t="shared" si="256"/>
        <v>0</v>
      </c>
      <c r="AJ647" s="34">
        <f t="shared" si="255"/>
        <v>0</v>
      </c>
      <c r="AK647" s="109"/>
      <c r="AL647" s="109"/>
      <c r="AM647" s="109"/>
      <c r="AN647" s="109"/>
      <c r="AO647" s="109"/>
      <c r="AP647" s="109"/>
      <c r="AQ647" s="109"/>
      <c r="AR647" s="109"/>
      <c r="AS647" s="109"/>
      <c r="AT647" s="109"/>
      <c r="AU647" s="109"/>
      <c r="AV647" s="109"/>
      <c r="AW647" s="109"/>
      <c r="AX647" s="109"/>
      <c r="AY647" s="109"/>
      <c r="AZ647" s="109"/>
      <c r="BA647" s="109"/>
      <c r="BB647" s="109"/>
      <c r="BC647" s="109"/>
      <c r="BD647" s="109"/>
      <c r="BE647" s="109"/>
      <c r="BF647" s="109"/>
      <c r="BG647" s="109"/>
      <c r="BH647" s="109"/>
      <c r="BI647" s="109"/>
      <c r="BJ647" s="109"/>
      <c r="BK647" s="109"/>
      <c r="BL647" s="109"/>
      <c r="BM647" s="109"/>
      <c r="BN647" s="109"/>
    </row>
    <row r="648" spans="1:66" s="110" customFormat="1" hidden="1" outlineLevel="1" x14ac:dyDescent="0.25">
      <c r="A648" s="26">
        <v>25</v>
      </c>
      <c r="B648" s="161"/>
      <c r="C648" s="167"/>
      <c r="D648" s="81"/>
      <c r="E648" s="306"/>
      <c r="F648" s="152"/>
      <c r="G648" s="114"/>
      <c r="H648" s="251"/>
      <c r="I648" s="165"/>
      <c r="J648" s="623"/>
      <c r="K648" s="75"/>
      <c r="L648" s="289"/>
      <c r="M648" s="387"/>
      <c r="N648" s="31"/>
      <c r="O648" s="31"/>
      <c r="P648" s="31"/>
      <c r="Q648" s="388"/>
      <c r="R648" s="388"/>
      <c r="S648" s="31"/>
      <c r="T648" s="77"/>
      <c r="U648" s="275">
        <f t="shared" si="250"/>
        <v>0</v>
      </c>
      <c r="V648" s="75"/>
      <c r="W648" s="31"/>
      <c r="X648" s="31"/>
      <c r="Y648" s="275">
        <f t="shared" si="257"/>
        <v>0</v>
      </c>
      <c r="Z648" s="31"/>
      <c r="AA648" s="75"/>
      <c r="AB648" s="31"/>
      <c r="AC648" s="32">
        <f t="shared" si="258"/>
        <v>0</v>
      </c>
      <c r="AD648" s="31"/>
      <c r="AE648" s="31"/>
      <c r="AF648" s="31"/>
      <c r="AG648" s="32">
        <f t="shared" si="259"/>
        <v>0</v>
      </c>
      <c r="AH648" s="75">
        <f t="shared" si="260"/>
        <v>0</v>
      </c>
      <c r="AI648" s="33">
        <f t="shared" si="256"/>
        <v>0</v>
      </c>
      <c r="AJ648" s="34">
        <f t="shared" si="255"/>
        <v>0</v>
      </c>
      <c r="AK648" s="109"/>
      <c r="AL648" s="109"/>
      <c r="AM648" s="109"/>
      <c r="AN648" s="109"/>
      <c r="AO648" s="109"/>
      <c r="AP648" s="109"/>
      <c r="AQ648" s="109"/>
      <c r="AR648" s="109"/>
      <c r="AS648" s="109"/>
      <c r="AT648" s="109"/>
      <c r="AU648" s="109"/>
      <c r="AV648" s="109"/>
      <c r="AW648" s="109"/>
      <c r="AX648" s="109"/>
      <c r="AY648" s="109"/>
      <c r="AZ648" s="109"/>
      <c r="BA648" s="109"/>
      <c r="BB648" s="109"/>
      <c r="BC648" s="109"/>
      <c r="BD648" s="109"/>
      <c r="BE648" s="109"/>
      <c r="BF648" s="109"/>
      <c r="BG648" s="109"/>
      <c r="BH648" s="109"/>
      <c r="BI648" s="109"/>
      <c r="BJ648" s="109"/>
      <c r="BK648" s="109"/>
      <c r="BL648" s="109"/>
      <c r="BM648" s="109"/>
      <c r="BN648" s="109"/>
    </row>
    <row r="649" spans="1:66" s="110" customFormat="1" hidden="1" outlineLevel="1" x14ac:dyDescent="0.25">
      <c r="A649" s="26">
        <v>26</v>
      </c>
      <c r="B649" s="161"/>
      <c r="C649" s="167"/>
      <c r="D649" s="81"/>
      <c r="E649" s="306"/>
      <c r="F649" s="152"/>
      <c r="G649" s="114"/>
      <c r="H649" s="251"/>
      <c r="I649" s="165"/>
      <c r="J649" s="623"/>
      <c r="K649" s="75"/>
      <c r="L649" s="289"/>
      <c r="M649" s="387"/>
      <c r="N649" s="31"/>
      <c r="O649" s="31"/>
      <c r="P649" s="31"/>
      <c r="Q649" s="388"/>
      <c r="R649" s="388"/>
      <c r="S649" s="31"/>
      <c r="T649" s="77"/>
      <c r="U649" s="275">
        <f t="shared" si="250"/>
        <v>0</v>
      </c>
      <c r="V649" s="75"/>
      <c r="W649" s="31"/>
      <c r="X649" s="31"/>
      <c r="Y649" s="275">
        <f t="shared" si="257"/>
        <v>0</v>
      </c>
      <c r="Z649" s="31"/>
      <c r="AA649" s="75"/>
      <c r="AB649" s="31"/>
      <c r="AC649" s="32">
        <f t="shared" si="258"/>
        <v>0</v>
      </c>
      <c r="AD649" s="31"/>
      <c r="AE649" s="31"/>
      <c r="AF649" s="31"/>
      <c r="AG649" s="32">
        <f t="shared" si="259"/>
        <v>0</v>
      </c>
      <c r="AH649" s="75">
        <f t="shared" si="260"/>
        <v>0</v>
      </c>
      <c r="AI649" s="33">
        <f t="shared" si="256"/>
        <v>0</v>
      </c>
      <c r="AJ649" s="34">
        <f t="shared" si="255"/>
        <v>0</v>
      </c>
      <c r="AK649" s="109"/>
      <c r="AL649" s="109"/>
      <c r="AM649" s="109"/>
      <c r="AN649" s="109"/>
      <c r="AO649" s="109"/>
      <c r="AP649" s="109"/>
      <c r="AQ649" s="109"/>
      <c r="AR649" s="109"/>
      <c r="AS649" s="109"/>
      <c r="AT649" s="109"/>
      <c r="AU649" s="109"/>
      <c r="AV649" s="109"/>
      <c r="AW649" s="109"/>
      <c r="AX649" s="109"/>
      <c r="AY649" s="109"/>
      <c r="AZ649" s="109"/>
      <c r="BA649" s="109"/>
      <c r="BB649" s="109"/>
      <c r="BC649" s="109"/>
      <c r="BD649" s="109"/>
      <c r="BE649" s="109"/>
      <c r="BF649" s="109"/>
      <c r="BG649" s="109"/>
      <c r="BH649" s="109"/>
      <c r="BI649" s="109"/>
      <c r="BJ649" s="109"/>
      <c r="BK649" s="109"/>
      <c r="BL649" s="109"/>
      <c r="BM649" s="109"/>
      <c r="BN649" s="109"/>
    </row>
    <row r="650" spans="1:66" s="110" customFormat="1" hidden="1" outlineLevel="1" x14ac:dyDescent="0.25">
      <c r="A650" s="26">
        <v>27</v>
      </c>
      <c r="B650" s="161"/>
      <c r="C650" s="167"/>
      <c r="D650" s="81"/>
      <c r="E650" s="306"/>
      <c r="F650" s="152"/>
      <c r="G650" s="114"/>
      <c r="H650" s="251"/>
      <c r="I650" s="165"/>
      <c r="J650" s="623"/>
      <c r="K650" s="75"/>
      <c r="L650" s="289"/>
      <c r="M650" s="387"/>
      <c r="N650" s="31"/>
      <c r="O650" s="31"/>
      <c r="P650" s="31"/>
      <c r="Q650" s="388"/>
      <c r="R650" s="388"/>
      <c r="S650" s="31"/>
      <c r="T650" s="77"/>
      <c r="U650" s="275">
        <f t="shared" si="250"/>
        <v>0</v>
      </c>
      <c r="V650" s="75"/>
      <c r="W650" s="31"/>
      <c r="X650" s="31"/>
      <c r="Y650" s="275">
        <f t="shared" si="257"/>
        <v>0</v>
      </c>
      <c r="Z650" s="31"/>
      <c r="AA650" s="75"/>
      <c r="AB650" s="31"/>
      <c r="AC650" s="32">
        <f t="shared" si="258"/>
        <v>0</v>
      </c>
      <c r="AD650" s="31"/>
      <c r="AE650" s="31"/>
      <c r="AF650" s="31"/>
      <c r="AG650" s="32">
        <f t="shared" si="259"/>
        <v>0</v>
      </c>
      <c r="AH650" s="75">
        <f t="shared" si="260"/>
        <v>0</v>
      </c>
      <c r="AI650" s="33">
        <f t="shared" si="256"/>
        <v>0</v>
      </c>
      <c r="AJ650" s="34">
        <f t="shared" si="255"/>
        <v>0</v>
      </c>
      <c r="AK650" s="109"/>
      <c r="AL650" s="109"/>
      <c r="AM650" s="109"/>
      <c r="AN650" s="109"/>
      <c r="AO650" s="109"/>
      <c r="AP650" s="109"/>
      <c r="AQ650" s="109"/>
      <c r="AR650" s="109"/>
      <c r="AS650" s="109"/>
      <c r="AT650" s="109"/>
      <c r="AU650" s="109"/>
      <c r="AV650" s="109"/>
      <c r="AW650" s="109"/>
      <c r="AX650" s="109"/>
      <c r="AY650" s="109"/>
      <c r="AZ650" s="109"/>
      <c r="BA650" s="109"/>
      <c r="BB650" s="109"/>
      <c r="BC650" s="109"/>
      <c r="BD650" s="109"/>
      <c r="BE650" s="109"/>
      <c r="BF650" s="109"/>
      <c r="BG650" s="109"/>
      <c r="BH650" s="109"/>
      <c r="BI650" s="109"/>
      <c r="BJ650" s="109"/>
      <c r="BK650" s="109"/>
      <c r="BL650" s="109"/>
      <c r="BM650" s="109"/>
      <c r="BN650" s="109"/>
    </row>
    <row r="651" spans="1:66" s="110" customFormat="1" hidden="1" outlineLevel="1" x14ac:dyDescent="0.25">
      <c r="A651" s="26">
        <v>28</v>
      </c>
      <c r="B651" s="161"/>
      <c r="C651" s="167"/>
      <c r="D651" s="81"/>
      <c r="E651" s="306"/>
      <c r="F651" s="152"/>
      <c r="G651" s="114"/>
      <c r="H651" s="251"/>
      <c r="I651" s="165"/>
      <c r="J651" s="623"/>
      <c r="K651" s="75"/>
      <c r="L651" s="289"/>
      <c r="M651" s="387"/>
      <c r="N651" s="31"/>
      <c r="O651" s="31"/>
      <c r="P651" s="31"/>
      <c r="Q651" s="388"/>
      <c r="R651" s="388"/>
      <c r="S651" s="31"/>
      <c r="T651" s="77"/>
      <c r="U651" s="275">
        <f t="shared" si="250"/>
        <v>0</v>
      </c>
      <c r="V651" s="75"/>
      <c r="W651" s="31"/>
      <c r="X651" s="31"/>
      <c r="Y651" s="275">
        <f t="shared" si="257"/>
        <v>0</v>
      </c>
      <c r="Z651" s="31"/>
      <c r="AA651" s="75"/>
      <c r="AB651" s="31"/>
      <c r="AC651" s="32">
        <f t="shared" si="258"/>
        <v>0</v>
      </c>
      <c r="AD651" s="31"/>
      <c r="AE651" s="31"/>
      <c r="AF651" s="31"/>
      <c r="AG651" s="32">
        <f t="shared" si="259"/>
        <v>0</v>
      </c>
      <c r="AH651" s="75">
        <f t="shared" si="260"/>
        <v>0</v>
      </c>
      <c r="AI651" s="33">
        <f t="shared" si="256"/>
        <v>0</v>
      </c>
      <c r="AJ651" s="34">
        <f t="shared" si="255"/>
        <v>0</v>
      </c>
      <c r="AK651" s="109"/>
      <c r="AL651" s="109"/>
      <c r="AM651" s="109"/>
      <c r="AN651" s="109"/>
      <c r="AO651" s="109"/>
      <c r="AP651" s="109"/>
      <c r="AQ651" s="109"/>
      <c r="AR651" s="109"/>
      <c r="AS651" s="109"/>
      <c r="AT651" s="109"/>
      <c r="AU651" s="109"/>
      <c r="AV651" s="109"/>
      <c r="AW651" s="109"/>
      <c r="AX651" s="109"/>
      <c r="AY651" s="109"/>
      <c r="AZ651" s="109"/>
      <c r="BA651" s="109"/>
      <c r="BB651" s="109"/>
      <c r="BC651" s="109"/>
      <c r="BD651" s="109"/>
      <c r="BE651" s="109"/>
      <c r="BF651" s="109"/>
      <c r="BG651" s="109"/>
      <c r="BH651" s="109"/>
      <c r="BI651" s="109"/>
      <c r="BJ651" s="109"/>
      <c r="BK651" s="109"/>
      <c r="BL651" s="109"/>
      <c r="BM651" s="109"/>
      <c r="BN651" s="109"/>
    </row>
    <row r="652" spans="1:66" s="110" customFormat="1" hidden="1" outlineLevel="1" x14ac:dyDescent="0.25">
      <c r="A652" s="26">
        <v>29</v>
      </c>
      <c r="B652" s="161"/>
      <c r="C652" s="167"/>
      <c r="D652" s="81"/>
      <c r="E652" s="306"/>
      <c r="F652" s="152"/>
      <c r="G652" s="114"/>
      <c r="H652" s="251"/>
      <c r="I652" s="165"/>
      <c r="J652" s="623"/>
      <c r="K652" s="75"/>
      <c r="L652" s="289"/>
      <c r="M652" s="387"/>
      <c r="N652" s="31"/>
      <c r="O652" s="31"/>
      <c r="P652" s="31"/>
      <c r="Q652" s="388"/>
      <c r="R652" s="388"/>
      <c r="S652" s="31"/>
      <c r="T652" s="77"/>
      <c r="U652" s="275">
        <f t="shared" si="250"/>
        <v>0</v>
      </c>
      <c r="V652" s="75"/>
      <c r="W652" s="31"/>
      <c r="X652" s="31"/>
      <c r="Y652" s="275">
        <f t="shared" si="257"/>
        <v>0</v>
      </c>
      <c r="Z652" s="31"/>
      <c r="AA652" s="75"/>
      <c r="AB652" s="31"/>
      <c r="AC652" s="32">
        <f t="shared" si="258"/>
        <v>0</v>
      </c>
      <c r="AD652" s="31"/>
      <c r="AE652" s="31"/>
      <c r="AF652" s="31"/>
      <c r="AG652" s="32">
        <f t="shared" si="259"/>
        <v>0</v>
      </c>
      <c r="AH652" s="75">
        <f t="shared" si="260"/>
        <v>0</v>
      </c>
      <c r="AI652" s="33">
        <f t="shared" si="256"/>
        <v>0</v>
      </c>
      <c r="AJ652" s="34">
        <f t="shared" si="255"/>
        <v>0</v>
      </c>
      <c r="AK652" s="109"/>
      <c r="AL652" s="109"/>
      <c r="AM652" s="109"/>
      <c r="AN652" s="109"/>
      <c r="AO652" s="109"/>
      <c r="AP652" s="109"/>
      <c r="AQ652" s="109"/>
      <c r="AR652" s="109"/>
      <c r="AS652" s="109"/>
      <c r="AT652" s="109"/>
      <c r="AU652" s="109"/>
      <c r="AV652" s="109"/>
      <c r="AW652" s="109"/>
      <c r="AX652" s="109"/>
      <c r="AY652" s="109"/>
      <c r="AZ652" s="109"/>
      <c r="BA652" s="109"/>
      <c r="BB652" s="109"/>
      <c r="BC652" s="109"/>
      <c r="BD652" s="109"/>
      <c r="BE652" s="109"/>
      <c r="BF652" s="109"/>
      <c r="BG652" s="109"/>
      <c r="BH652" s="109"/>
      <c r="BI652" s="109"/>
      <c r="BJ652" s="109"/>
      <c r="BK652" s="109"/>
      <c r="BL652" s="109"/>
      <c r="BM652" s="109"/>
      <c r="BN652" s="109"/>
    </row>
    <row r="653" spans="1:66" s="110" customFormat="1" hidden="1" outlineLevel="1" x14ac:dyDescent="0.25">
      <c r="A653" s="26">
        <v>30</v>
      </c>
      <c r="B653" s="161"/>
      <c r="C653" s="167"/>
      <c r="D653" s="81"/>
      <c r="E653" s="306"/>
      <c r="F653" s="152"/>
      <c r="G653" s="114"/>
      <c r="H653" s="251"/>
      <c r="I653" s="165"/>
      <c r="J653" s="623"/>
      <c r="K653" s="75"/>
      <c r="L653" s="289"/>
      <c r="M653" s="387"/>
      <c r="N653" s="31"/>
      <c r="O653" s="31"/>
      <c r="P653" s="31"/>
      <c r="Q653" s="388"/>
      <c r="R653" s="388"/>
      <c r="S653" s="31"/>
      <c r="T653" s="77"/>
      <c r="U653" s="275">
        <f t="shared" si="250"/>
        <v>0</v>
      </c>
      <c r="V653" s="75"/>
      <c r="W653" s="31"/>
      <c r="X653" s="31"/>
      <c r="Y653" s="275">
        <f t="shared" si="257"/>
        <v>0</v>
      </c>
      <c r="Z653" s="31"/>
      <c r="AA653" s="75"/>
      <c r="AB653" s="31"/>
      <c r="AC653" s="32">
        <f t="shared" si="258"/>
        <v>0</v>
      </c>
      <c r="AD653" s="31"/>
      <c r="AE653" s="31"/>
      <c r="AF653" s="31"/>
      <c r="AG653" s="32">
        <f t="shared" si="259"/>
        <v>0</v>
      </c>
      <c r="AH653" s="75">
        <f t="shared" si="260"/>
        <v>0</v>
      </c>
      <c r="AI653" s="33">
        <f t="shared" si="256"/>
        <v>0</v>
      </c>
      <c r="AJ653" s="34">
        <f t="shared" si="255"/>
        <v>0</v>
      </c>
      <c r="AK653" s="109"/>
      <c r="AL653" s="109"/>
      <c r="AM653" s="109"/>
      <c r="AN653" s="109"/>
      <c r="AO653" s="109"/>
      <c r="AP653" s="109"/>
      <c r="AQ653" s="109"/>
      <c r="AR653" s="109"/>
      <c r="AS653" s="109"/>
      <c r="AT653" s="109"/>
      <c r="AU653" s="109"/>
      <c r="AV653" s="109"/>
      <c r="AW653" s="109"/>
      <c r="AX653" s="109"/>
      <c r="AY653" s="109"/>
      <c r="AZ653" s="109"/>
      <c r="BA653" s="109"/>
      <c r="BB653" s="109"/>
      <c r="BC653" s="109"/>
      <c r="BD653" s="109"/>
      <c r="BE653" s="109"/>
      <c r="BF653" s="109"/>
      <c r="BG653" s="109"/>
      <c r="BH653" s="109"/>
      <c r="BI653" s="109"/>
      <c r="BJ653" s="109"/>
      <c r="BK653" s="109"/>
      <c r="BL653" s="109"/>
      <c r="BM653" s="109"/>
      <c r="BN653" s="109"/>
    </row>
    <row r="654" spans="1:66" s="110" customFormat="1" hidden="1" outlineLevel="1" x14ac:dyDescent="0.25">
      <c r="A654" s="26">
        <v>31</v>
      </c>
      <c r="B654" s="161"/>
      <c r="C654" s="167"/>
      <c r="D654" s="81"/>
      <c r="E654" s="306"/>
      <c r="F654" s="152"/>
      <c r="G654" s="114"/>
      <c r="H654" s="251"/>
      <c r="I654" s="165"/>
      <c r="J654" s="623"/>
      <c r="K654" s="75"/>
      <c r="L654" s="289"/>
      <c r="M654" s="387"/>
      <c r="N654" s="31"/>
      <c r="O654" s="31"/>
      <c r="P654" s="31"/>
      <c r="Q654" s="388"/>
      <c r="R654" s="388"/>
      <c r="S654" s="31"/>
      <c r="T654" s="77"/>
      <c r="U654" s="275">
        <f t="shared" si="250"/>
        <v>0</v>
      </c>
      <c r="V654" s="75"/>
      <c r="W654" s="31"/>
      <c r="X654" s="31"/>
      <c r="Y654" s="275">
        <f t="shared" si="257"/>
        <v>0</v>
      </c>
      <c r="Z654" s="31"/>
      <c r="AA654" s="75"/>
      <c r="AB654" s="31"/>
      <c r="AC654" s="32">
        <f t="shared" si="258"/>
        <v>0</v>
      </c>
      <c r="AD654" s="31"/>
      <c r="AE654" s="31"/>
      <c r="AF654" s="31"/>
      <c r="AG654" s="32">
        <f t="shared" si="259"/>
        <v>0</v>
      </c>
      <c r="AH654" s="75">
        <f t="shared" si="260"/>
        <v>0</v>
      </c>
      <c r="AI654" s="33">
        <f t="shared" si="256"/>
        <v>0</v>
      </c>
      <c r="AJ654" s="34">
        <f t="shared" si="255"/>
        <v>0</v>
      </c>
      <c r="AK654" s="109"/>
      <c r="AL654" s="109"/>
      <c r="AM654" s="109"/>
      <c r="AN654" s="109"/>
      <c r="AO654" s="109"/>
      <c r="AP654" s="109"/>
      <c r="AQ654" s="109"/>
      <c r="AR654" s="109"/>
      <c r="AS654" s="109"/>
      <c r="AT654" s="109"/>
      <c r="AU654" s="109"/>
      <c r="AV654" s="109"/>
      <c r="AW654" s="109"/>
      <c r="AX654" s="109"/>
      <c r="AY654" s="109"/>
      <c r="AZ654" s="109"/>
      <c r="BA654" s="109"/>
      <c r="BB654" s="109"/>
      <c r="BC654" s="109"/>
      <c r="BD654" s="109"/>
      <c r="BE654" s="109"/>
      <c r="BF654" s="109"/>
      <c r="BG654" s="109"/>
      <c r="BH654" s="109"/>
      <c r="BI654" s="109"/>
      <c r="BJ654" s="109"/>
      <c r="BK654" s="109"/>
      <c r="BL654" s="109"/>
      <c r="BM654" s="109"/>
      <c r="BN654" s="109"/>
    </row>
    <row r="655" spans="1:66" s="110" customFormat="1" hidden="1" outlineLevel="1" x14ac:dyDescent="0.25">
      <c r="A655" s="26">
        <v>32</v>
      </c>
      <c r="B655" s="161"/>
      <c r="C655" s="167"/>
      <c r="D655" s="81"/>
      <c r="E655" s="306"/>
      <c r="F655" s="152"/>
      <c r="G655" s="114"/>
      <c r="H655" s="251"/>
      <c r="I655" s="165"/>
      <c r="J655" s="623"/>
      <c r="K655" s="75"/>
      <c r="L655" s="289"/>
      <c r="M655" s="387"/>
      <c r="N655" s="31"/>
      <c r="O655" s="31"/>
      <c r="P655" s="31"/>
      <c r="Q655" s="388"/>
      <c r="R655" s="388"/>
      <c r="S655" s="31"/>
      <c r="T655" s="77"/>
      <c r="U655" s="275">
        <f t="shared" si="250"/>
        <v>0</v>
      </c>
      <c r="V655" s="75"/>
      <c r="W655" s="31"/>
      <c r="X655" s="31"/>
      <c r="Y655" s="275">
        <f t="shared" si="257"/>
        <v>0</v>
      </c>
      <c r="Z655" s="31"/>
      <c r="AA655" s="75"/>
      <c r="AB655" s="31"/>
      <c r="AC655" s="32">
        <f t="shared" si="258"/>
        <v>0</v>
      </c>
      <c r="AD655" s="31"/>
      <c r="AE655" s="31"/>
      <c r="AF655" s="31"/>
      <c r="AG655" s="32">
        <f t="shared" si="259"/>
        <v>0</v>
      </c>
      <c r="AH655" s="75">
        <f t="shared" si="260"/>
        <v>0</v>
      </c>
      <c r="AI655" s="33">
        <f t="shared" si="256"/>
        <v>0</v>
      </c>
      <c r="AJ655" s="34">
        <f t="shared" si="255"/>
        <v>0</v>
      </c>
      <c r="AK655" s="109"/>
      <c r="AL655" s="109"/>
      <c r="AM655" s="109"/>
      <c r="AN655" s="109"/>
      <c r="AO655" s="109"/>
      <c r="AP655" s="109"/>
      <c r="AQ655" s="109"/>
      <c r="AR655" s="109"/>
      <c r="AS655" s="109"/>
      <c r="AT655" s="109"/>
      <c r="AU655" s="109"/>
      <c r="AV655" s="109"/>
      <c r="AW655" s="109"/>
      <c r="AX655" s="109"/>
      <c r="AY655" s="109"/>
      <c r="AZ655" s="109"/>
      <c r="BA655" s="109"/>
      <c r="BB655" s="109"/>
      <c r="BC655" s="109"/>
      <c r="BD655" s="109"/>
      <c r="BE655" s="109"/>
      <c r="BF655" s="109"/>
      <c r="BG655" s="109"/>
      <c r="BH655" s="109"/>
      <c r="BI655" s="109"/>
      <c r="BJ655" s="109"/>
      <c r="BK655" s="109"/>
      <c r="BL655" s="109"/>
      <c r="BM655" s="109"/>
      <c r="BN655" s="109"/>
    </row>
    <row r="656" spans="1:66" s="110" customFormat="1" hidden="1" outlineLevel="1" x14ac:dyDescent="0.25">
      <c r="A656" s="26">
        <v>33</v>
      </c>
      <c r="B656" s="161"/>
      <c r="C656" s="167"/>
      <c r="D656" s="81"/>
      <c r="E656" s="306"/>
      <c r="F656" s="152"/>
      <c r="G656" s="114"/>
      <c r="H656" s="251"/>
      <c r="I656" s="165"/>
      <c r="J656" s="623"/>
      <c r="K656" s="75"/>
      <c r="L656" s="289"/>
      <c r="M656" s="387"/>
      <c r="N656" s="31"/>
      <c r="O656" s="31"/>
      <c r="P656" s="31"/>
      <c r="Q656" s="388"/>
      <c r="R656" s="388"/>
      <c r="S656" s="31"/>
      <c r="T656" s="77"/>
      <c r="U656" s="275">
        <f t="shared" si="250"/>
        <v>0</v>
      </c>
      <c r="V656" s="75"/>
      <c r="W656" s="31"/>
      <c r="X656" s="31"/>
      <c r="Y656" s="275">
        <f t="shared" si="257"/>
        <v>0</v>
      </c>
      <c r="Z656" s="31"/>
      <c r="AA656" s="75"/>
      <c r="AB656" s="31"/>
      <c r="AC656" s="32">
        <f t="shared" si="258"/>
        <v>0</v>
      </c>
      <c r="AD656" s="31"/>
      <c r="AE656" s="31"/>
      <c r="AF656" s="31"/>
      <c r="AG656" s="32">
        <f t="shared" si="259"/>
        <v>0</v>
      </c>
      <c r="AH656" s="75">
        <f t="shared" si="260"/>
        <v>0</v>
      </c>
      <c r="AI656" s="33">
        <f t="shared" si="256"/>
        <v>0</v>
      </c>
      <c r="AJ656" s="34">
        <f t="shared" si="255"/>
        <v>0</v>
      </c>
      <c r="AK656" s="109"/>
      <c r="AL656" s="109"/>
      <c r="AM656" s="109"/>
      <c r="AN656" s="109"/>
      <c r="AO656" s="109"/>
      <c r="AP656" s="109"/>
      <c r="AQ656" s="109"/>
      <c r="AR656" s="109"/>
      <c r="AS656" s="109"/>
      <c r="AT656" s="109"/>
      <c r="AU656" s="109"/>
      <c r="AV656" s="109"/>
      <c r="AW656" s="109"/>
      <c r="AX656" s="109"/>
      <c r="AY656" s="109"/>
      <c r="AZ656" s="109"/>
      <c r="BA656" s="109"/>
      <c r="BB656" s="109"/>
      <c r="BC656" s="109"/>
      <c r="BD656" s="109"/>
      <c r="BE656" s="109"/>
      <c r="BF656" s="109"/>
      <c r="BG656" s="109"/>
      <c r="BH656" s="109"/>
      <c r="BI656" s="109"/>
      <c r="BJ656" s="109"/>
      <c r="BK656" s="109"/>
      <c r="BL656" s="109"/>
      <c r="BM656" s="109"/>
      <c r="BN656" s="109"/>
    </row>
    <row r="657" spans="1:66" s="110" customFormat="1" hidden="1" outlineLevel="1" x14ac:dyDescent="0.25">
      <c r="A657" s="26">
        <v>34</v>
      </c>
      <c r="B657" s="161"/>
      <c r="C657" s="167"/>
      <c r="D657" s="81"/>
      <c r="E657" s="306"/>
      <c r="F657" s="152"/>
      <c r="G657" s="114"/>
      <c r="H657" s="251"/>
      <c r="I657" s="165"/>
      <c r="J657" s="623"/>
      <c r="K657" s="75"/>
      <c r="L657" s="289"/>
      <c r="M657" s="387"/>
      <c r="N657" s="31"/>
      <c r="O657" s="31"/>
      <c r="P657" s="31"/>
      <c r="Q657" s="388"/>
      <c r="R657" s="388"/>
      <c r="S657" s="31"/>
      <c r="T657" s="77"/>
      <c r="U657" s="275">
        <f t="shared" si="250"/>
        <v>0</v>
      </c>
      <c r="V657" s="75"/>
      <c r="W657" s="31"/>
      <c r="X657" s="31"/>
      <c r="Y657" s="275">
        <f t="shared" si="257"/>
        <v>0</v>
      </c>
      <c r="Z657" s="31"/>
      <c r="AA657" s="75"/>
      <c r="AB657" s="31"/>
      <c r="AC657" s="32">
        <f t="shared" si="258"/>
        <v>0</v>
      </c>
      <c r="AD657" s="31"/>
      <c r="AE657" s="31"/>
      <c r="AF657" s="31"/>
      <c r="AG657" s="32">
        <f t="shared" si="259"/>
        <v>0</v>
      </c>
      <c r="AH657" s="75">
        <f t="shared" si="260"/>
        <v>0</v>
      </c>
      <c r="AI657" s="33">
        <f t="shared" si="256"/>
        <v>0</v>
      </c>
      <c r="AJ657" s="34">
        <f t="shared" si="255"/>
        <v>0</v>
      </c>
      <c r="AK657" s="109"/>
      <c r="AL657" s="109"/>
      <c r="AM657" s="109"/>
      <c r="AN657" s="109"/>
      <c r="AO657" s="109"/>
      <c r="AP657" s="109"/>
      <c r="AQ657" s="109"/>
      <c r="AR657" s="109"/>
      <c r="AS657" s="109"/>
      <c r="AT657" s="109"/>
      <c r="AU657" s="109"/>
      <c r="AV657" s="109"/>
      <c r="AW657" s="109"/>
      <c r="AX657" s="109"/>
      <c r="AY657" s="109"/>
      <c r="AZ657" s="109"/>
      <c r="BA657" s="109"/>
      <c r="BB657" s="109"/>
      <c r="BC657" s="109"/>
      <c r="BD657" s="109"/>
      <c r="BE657" s="109"/>
      <c r="BF657" s="109"/>
      <c r="BG657" s="109"/>
      <c r="BH657" s="109"/>
      <c r="BI657" s="109"/>
      <c r="BJ657" s="109"/>
      <c r="BK657" s="109"/>
      <c r="BL657" s="109"/>
      <c r="BM657" s="109"/>
      <c r="BN657" s="109"/>
    </row>
    <row r="658" spans="1:66" s="110" customFormat="1" hidden="1" outlineLevel="1" x14ac:dyDescent="0.25">
      <c r="A658" s="26">
        <v>35</v>
      </c>
      <c r="B658" s="161"/>
      <c r="C658" s="167"/>
      <c r="D658" s="81"/>
      <c r="E658" s="306"/>
      <c r="F658" s="152"/>
      <c r="G658" s="114"/>
      <c r="H658" s="251"/>
      <c r="I658" s="165"/>
      <c r="J658" s="623"/>
      <c r="K658" s="75"/>
      <c r="L658" s="289"/>
      <c r="M658" s="387"/>
      <c r="N658" s="31"/>
      <c r="O658" s="31"/>
      <c r="P658" s="31"/>
      <c r="Q658" s="388"/>
      <c r="R658" s="388"/>
      <c r="S658" s="31"/>
      <c r="T658" s="77"/>
      <c r="U658" s="275">
        <f t="shared" si="250"/>
        <v>0</v>
      </c>
      <c r="V658" s="75"/>
      <c r="W658" s="31"/>
      <c r="X658" s="31"/>
      <c r="Y658" s="275">
        <f t="shared" si="257"/>
        <v>0</v>
      </c>
      <c r="Z658" s="31"/>
      <c r="AA658" s="75"/>
      <c r="AB658" s="31"/>
      <c r="AC658" s="32">
        <f t="shared" si="258"/>
        <v>0</v>
      </c>
      <c r="AD658" s="31"/>
      <c r="AE658" s="31"/>
      <c r="AF658" s="31"/>
      <c r="AG658" s="32">
        <f t="shared" si="259"/>
        <v>0</v>
      </c>
      <c r="AH658" s="75">
        <f t="shared" si="260"/>
        <v>0</v>
      </c>
      <c r="AI658" s="33">
        <f t="shared" si="256"/>
        <v>0</v>
      </c>
      <c r="AJ658" s="34">
        <f t="shared" si="255"/>
        <v>0</v>
      </c>
      <c r="AK658" s="109"/>
      <c r="AL658" s="109"/>
      <c r="AM658" s="109"/>
      <c r="AN658" s="109"/>
      <c r="AO658" s="109"/>
      <c r="AP658" s="109"/>
      <c r="AQ658" s="109"/>
      <c r="AR658" s="109"/>
      <c r="AS658" s="109"/>
      <c r="AT658" s="109"/>
      <c r="AU658" s="109"/>
      <c r="AV658" s="109"/>
      <c r="AW658" s="109"/>
      <c r="AX658" s="109"/>
      <c r="AY658" s="109"/>
      <c r="AZ658" s="109"/>
      <c r="BA658" s="109"/>
      <c r="BB658" s="109"/>
      <c r="BC658" s="109"/>
      <c r="BD658" s="109"/>
      <c r="BE658" s="109"/>
      <c r="BF658" s="109"/>
      <c r="BG658" s="109"/>
      <c r="BH658" s="109"/>
      <c r="BI658" s="109"/>
      <c r="BJ658" s="109"/>
      <c r="BK658" s="109"/>
      <c r="BL658" s="109"/>
      <c r="BM658" s="109"/>
      <c r="BN658" s="109"/>
    </row>
    <row r="659" spans="1:66" s="110" customFormat="1" hidden="1" outlineLevel="1" x14ac:dyDescent="0.25">
      <c r="A659" s="26">
        <v>36</v>
      </c>
      <c r="B659" s="161"/>
      <c r="C659" s="167"/>
      <c r="D659" s="81"/>
      <c r="E659" s="306"/>
      <c r="F659" s="152"/>
      <c r="G659" s="114"/>
      <c r="H659" s="251"/>
      <c r="I659" s="165"/>
      <c r="J659" s="623"/>
      <c r="K659" s="75"/>
      <c r="L659" s="289"/>
      <c r="M659" s="387"/>
      <c r="N659" s="31"/>
      <c r="O659" s="31"/>
      <c r="P659" s="31"/>
      <c r="Q659" s="388"/>
      <c r="R659" s="388"/>
      <c r="S659" s="31"/>
      <c r="T659" s="77"/>
      <c r="U659" s="275">
        <f t="shared" si="250"/>
        <v>0</v>
      </c>
      <c r="V659" s="75"/>
      <c r="W659" s="31"/>
      <c r="X659" s="31"/>
      <c r="Y659" s="275">
        <f t="shared" si="257"/>
        <v>0</v>
      </c>
      <c r="Z659" s="31"/>
      <c r="AA659" s="75"/>
      <c r="AB659" s="31"/>
      <c r="AC659" s="32">
        <f t="shared" si="258"/>
        <v>0</v>
      </c>
      <c r="AD659" s="31"/>
      <c r="AE659" s="31"/>
      <c r="AF659" s="31"/>
      <c r="AG659" s="32">
        <f t="shared" si="259"/>
        <v>0</v>
      </c>
      <c r="AH659" s="75">
        <f t="shared" si="260"/>
        <v>0</v>
      </c>
      <c r="AI659" s="33">
        <f t="shared" si="256"/>
        <v>0</v>
      </c>
      <c r="AJ659" s="34">
        <f t="shared" si="255"/>
        <v>0</v>
      </c>
      <c r="AK659" s="109"/>
      <c r="AL659" s="109"/>
      <c r="AM659" s="109"/>
      <c r="AN659" s="109"/>
      <c r="AO659" s="109"/>
      <c r="AP659" s="109"/>
      <c r="AQ659" s="109"/>
      <c r="AR659" s="109"/>
      <c r="AS659" s="109"/>
      <c r="AT659" s="109"/>
      <c r="AU659" s="109"/>
      <c r="AV659" s="109"/>
      <c r="AW659" s="109"/>
      <c r="AX659" s="109"/>
      <c r="AY659" s="109"/>
      <c r="AZ659" s="109"/>
      <c r="BA659" s="109"/>
      <c r="BB659" s="109"/>
      <c r="BC659" s="109"/>
      <c r="BD659" s="109"/>
      <c r="BE659" s="109"/>
      <c r="BF659" s="109"/>
      <c r="BG659" s="109"/>
      <c r="BH659" s="109"/>
      <c r="BI659" s="109"/>
      <c r="BJ659" s="109"/>
      <c r="BK659" s="109"/>
      <c r="BL659" s="109"/>
      <c r="BM659" s="109"/>
      <c r="BN659" s="109"/>
    </row>
    <row r="660" spans="1:66" s="110" customFormat="1" hidden="1" outlineLevel="1" x14ac:dyDescent="0.25">
      <c r="A660" s="26">
        <v>37</v>
      </c>
      <c r="B660" s="161"/>
      <c r="C660" s="167"/>
      <c r="D660" s="81"/>
      <c r="E660" s="306"/>
      <c r="F660" s="152"/>
      <c r="G660" s="114"/>
      <c r="H660" s="251"/>
      <c r="I660" s="165"/>
      <c r="J660" s="623"/>
      <c r="K660" s="75"/>
      <c r="L660" s="289"/>
      <c r="M660" s="387"/>
      <c r="N660" s="31"/>
      <c r="O660" s="31"/>
      <c r="P660" s="31"/>
      <c r="Q660" s="388"/>
      <c r="R660" s="388"/>
      <c r="S660" s="31"/>
      <c r="T660" s="77"/>
      <c r="U660" s="275">
        <f t="shared" si="250"/>
        <v>0</v>
      </c>
      <c r="V660" s="75"/>
      <c r="W660" s="31"/>
      <c r="X660" s="31"/>
      <c r="Y660" s="275">
        <f t="shared" si="257"/>
        <v>0</v>
      </c>
      <c r="Z660" s="31"/>
      <c r="AA660" s="75"/>
      <c r="AB660" s="31"/>
      <c r="AC660" s="32">
        <f t="shared" si="258"/>
        <v>0</v>
      </c>
      <c r="AD660" s="31"/>
      <c r="AE660" s="31"/>
      <c r="AF660" s="31"/>
      <c r="AG660" s="32">
        <f t="shared" si="259"/>
        <v>0</v>
      </c>
      <c r="AH660" s="75">
        <f t="shared" si="260"/>
        <v>0</v>
      </c>
      <c r="AI660" s="33">
        <f t="shared" si="256"/>
        <v>0</v>
      </c>
      <c r="AJ660" s="34">
        <f t="shared" si="255"/>
        <v>0</v>
      </c>
      <c r="AK660" s="109"/>
      <c r="AL660" s="109"/>
      <c r="AM660" s="109"/>
      <c r="AN660" s="109"/>
      <c r="AO660" s="109"/>
      <c r="AP660" s="109"/>
      <c r="AQ660" s="109"/>
      <c r="AR660" s="109"/>
      <c r="AS660" s="109"/>
      <c r="AT660" s="109"/>
      <c r="AU660" s="109"/>
      <c r="AV660" s="109"/>
      <c r="AW660" s="109"/>
      <c r="AX660" s="109"/>
      <c r="AY660" s="109"/>
      <c r="AZ660" s="109"/>
      <c r="BA660" s="109"/>
      <c r="BB660" s="109"/>
      <c r="BC660" s="109"/>
      <c r="BD660" s="109"/>
      <c r="BE660" s="109"/>
      <c r="BF660" s="109"/>
      <c r="BG660" s="109"/>
      <c r="BH660" s="109"/>
      <c r="BI660" s="109"/>
      <c r="BJ660" s="109"/>
      <c r="BK660" s="109"/>
      <c r="BL660" s="109"/>
      <c r="BM660" s="109"/>
      <c r="BN660" s="109"/>
    </row>
    <row r="661" spans="1:66" s="110" customFormat="1" hidden="1" outlineLevel="1" x14ac:dyDescent="0.25">
      <c r="A661" s="26">
        <v>38</v>
      </c>
      <c r="B661" s="161"/>
      <c r="C661" s="167"/>
      <c r="D661" s="81"/>
      <c r="E661" s="306"/>
      <c r="F661" s="152"/>
      <c r="G661" s="114"/>
      <c r="H661" s="251"/>
      <c r="I661" s="165"/>
      <c r="J661" s="623"/>
      <c r="K661" s="75"/>
      <c r="L661" s="289"/>
      <c r="M661" s="387"/>
      <c r="N661" s="31"/>
      <c r="O661" s="31"/>
      <c r="P661" s="31"/>
      <c r="Q661" s="388"/>
      <c r="R661" s="388"/>
      <c r="S661" s="31"/>
      <c r="T661" s="77"/>
      <c r="U661" s="275">
        <f t="shared" si="250"/>
        <v>0</v>
      </c>
      <c r="V661" s="75"/>
      <c r="W661" s="31"/>
      <c r="X661" s="31"/>
      <c r="Y661" s="275">
        <f t="shared" si="257"/>
        <v>0</v>
      </c>
      <c r="Z661" s="31"/>
      <c r="AA661" s="75"/>
      <c r="AB661" s="31"/>
      <c r="AC661" s="32">
        <f t="shared" si="258"/>
        <v>0</v>
      </c>
      <c r="AD661" s="31"/>
      <c r="AE661" s="31"/>
      <c r="AF661" s="31"/>
      <c r="AG661" s="32">
        <f t="shared" si="259"/>
        <v>0</v>
      </c>
      <c r="AH661" s="75">
        <f t="shared" si="260"/>
        <v>0</v>
      </c>
      <c r="AI661" s="33">
        <f t="shared" si="256"/>
        <v>0</v>
      </c>
      <c r="AJ661" s="34">
        <f t="shared" si="255"/>
        <v>0</v>
      </c>
      <c r="AK661" s="109"/>
      <c r="AL661" s="109"/>
      <c r="AM661" s="109"/>
      <c r="AN661" s="109"/>
      <c r="AO661" s="109"/>
      <c r="AP661" s="109"/>
      <c r="AQ661" s="109"/>
      <c r="AR661" s="109"/>
      <c r="AS661" s="109"/>
      <c r="AT661" s="109"/>
      <c r="AU661" s="109"/>
      <c r="AV661" s="109"/>
      <c r="AW661" s="109"/>
      <c r="AX661" s="109"/>
      <c r="AY661" s="109"/>
      <c r="AZ661" s="109"/>
      <c r="BA661" s="109"/>
      <c r="BB661" s="109"/>
      <c r="BC661" s="109"/>
      <c r="BD661" s="109"/>
      <c r="BE661" s="109"/>
      <c r="BF661" s="109"/>
      <c r="BG661" s="109"/>
      <c r="BH661" s="109"/>
      <c r="BI661" s="109"/>
      <c r="BJ661" s="109"/>
      <c r="BK661" s="109"/>
      <c r="BL661" s="109"/>
      <c r="BM661" s="109"/>
      <c r="BN661" s="109"/>
    </row>
    <row r="662" spans="1:66" s="110" customFormat="1" hidden="1" outlineLevel="1" x14ac:dyDescent="0.25">
      <c r="A662" s="26">
        <v>39</v>
      </c>
      <c r="B662" s="161"/>
      <c r="C662" s="167"/>
      <c r="D662" s="81"/>
      <c r="E662" s="306"/>
      <c r="F662" s="152"/>
      <c r="G662" s="114"/>
      <c r="H662" s="251"/>
      <c r="I662" s="165"/>
      <c r="J662" s="623"/>
      <c r="K662" s="75"/>
      <c r="L662" s="289"/>
      <c r="M662" s="387"/>
      <c r="N662" s="31"/>
      <c r="O662" s="31"/>
      <c r="P662" s="31"/>
      <c r="Q662" s="388"/>
      <c r="R662" s="388"/>
      <c r="S662" s="31"/>
      <c r="T662" s="77"/>
      <c r="U662" s="275">
        <f t="shared" si="250"/>
        <v>0</v>
      </c>
      <c r="V662" s="75"/>
      <c r="W662" s="31"/>
      <c r="X662" s="31"/>
      <c r="Y662" s="275">
        <f t="shared" si="257"/>
        <v>0</v>
      </c>
      <c r="Z662" s="31"/>
      <c r="AA662" s="75"/>
      <c r="AB662" s="31"/>
      <c r="AC662" s="32">
        <f t="shared" si="258"/>
        <v>0</v>
      </c>
      <c r="AD662" s="31"/>
      <c r="AE662" s="31"/>
      <c r="AF662" s="31"/>
      <c r="AG662" s="32">
        <f t="shared" si="259"/>
        <v>0</v>
      </c>
      <c r="AH662" s="75">
        <f t="shared" si="260"/>
        <v>0</v>
      </c>
      <c r="AI662" s="33">
        <f t="shared" si="256"/>
        <v>0</v>
      </c>
      <c r="AJ662" s="34">
        <f t="shared" si="255"/>
        <v>0</v>
      </c>
      <c r="AK662" s="109"/>
      <c r="AL662" s="109"/>
      <c r="AM662" s="109"/>
      <c r="AN662" s="109"/>
      <c r="AO662" s="109"/>
      <c r="AP662" s="109"/>
      <c r="AQ662" s="109"/>
      <c r="AR662" s="109"/>
      <c r="AS662" s="109"/>
      <c r="AT662" s="109"/>
      <c r="AU662" s="109"/>
      <c r="AV662" s="109"/>
      <c r="AW662" s="109"/>
      <c r="AX662" s="109"/>
      <c r="AY662" s="109"/>
      <c r="AZ662" s="109"/>
      <c r="BA662" s="109"/>
      <c r="BB662" s="109"/>
      <c r="BC662" s="109"/>
      <c r="BD662" s="109"/>
      <c r="BE662" s="109"/>
      <c r="BF662" s="109"/>
      <c r="BG662" s="109"/>
      <c r="BH662" s="109"/>
      <c r="BI662" s="109"/>
      <c r="BJ662" s="109"/>
      <c r="BK662" s="109"/>
      <c r="BL662" s="109"/>
      <c r="BM662" s="109"/>
      <c r="BN662" s="109"/>
    </row>
    <row r="663" spans="1:66" s="110" customFormat="1" hidden="1" outlineLevel="1" x14ac:dyDescent="0.25">
      <c r="A663" s="26">
        <v>40</v>
      </c>
      <c r="B663" s="161"/>
      <c r="C663" s="167"/>
      <c r="D663" s="81"/>
      <c r="E663" s="306"/>
      <c r="F663" s="152"/>
      <c r="G663" s="114"/>
      <c r="H663" s="251"/>
      <c r="I663" s="165"/>
      <c r="J663" s="623"/>
      <c r="K663" s="75"/>
      <c r="L663" s="289"/>
      <c r="M663" s="387"/>
      <c r="N663" s="31"/>
      <c r="O663" s="31"/>
      <c r="P663" s="31"/>
      <c r="Q663" s="388"/>
      <c r="R663" s="388"/>
      <c r="S663" s="31"/>
      <c r="T663" s="77"/>
      <c r="U663" s="275">
        <f t="shared" si="250"/>
        <v>0</v>
      </c>
      <c r="V663" s="75"/>
      <c r="W663" s="31"/>
      <c r="X663" s="31"/>
      <c r="Y663" s="275">
        <f t="shared" si="257"/>
        <v>0</v>
      </c>
      <c r="Z663" s="31"/>
      <c r="AA663" s="75"/>
      <c r="AB663" s="31"/>
      <c r="AC663" s="32">
        <f t="shared" si="258"/>
        <v>0</v>
      </c>
      <c r="AD663" s="31"/>
      <c r="AE663" s="31"/>
      <c r="AF663" s="31"/>
      <c r="AG663" s="32">
        <f t="shared" si="259"/>
        <v>0</v>
      </c>
      <c r="AH663" s="75">
        <f t="shared" si="260"/>
        <v>0</v>
      </c>
      <c r="AI663" s="33">
        <f t="shared" si="256"/>
        <v>0</v>
      </c>
      <c r="AJ663" s="34">
        <f t="shared" si="255"/>
        <v>0</v>
      </c>
      <c r="AK663" s="109"/>
      <c r="AL663" s="109"/>
      <c r="AM663" s="109"/>
      <c r="AN663" s="109"/>
      <c r="AO663" s="109"/>
      <c r="AP663" s="109"/>
      <c r="AQ663" s="109"/>
      <c r="AR663" s="109"/>
      <c r="AS663" s="109"/>
      <c r="AT663" s="109"/>
      <c r="AU663" s="109"/>
      <c r="AV663" s="109"/>
      <c r="AW663" s="109"/>
      <c r="AX663" s="109"/>
      <c r="AY663" s="109"/>
      <c r="AZ663" s="109"/>
      <c r="BA663" s="109"/>
      <c r="BB663" s="109"/>
      <c r="BC663" s="109"/>
      <c r="BD663" s="109"/>
      <c r="BE663" s="109"/>
      <c r="BF663" s="109"/>
      <c r="BG663" s="109"/>
      <c r="BH663" s="109"/>
      <c r="BI663" s="109"/>
      <c r="BJ663" s="109"/>
      <c r="BK663" s="109"/>
      <c r="BL663" s="109"/>
      <c r="BM663" s="109"/>
      <c r="BN663" s="109"/>
    </row>
    <row r="664" spans="1:66" s="110" customFormat="1" hidden="1" outlineLevel="1" x14ac:dyDescent="0.25">
      <c r="A664" s="26">
        <v>41</v>
      </c>
      <c r="B664" s="161"/>
      <c r="C664" s="167"/>
      <c r="D664" s="81"/>
      <c r="E664" s="306"/>
      <c r="F664" s="152"/>
      <c r="G664" s="114"/>
      <c r="H664" s="251"/>
      <c r="I664" s="165"/>
      <c r="J664" s="623"/>
      <c r="K664" s="75"/>
      <c r="L664" s="289"/>
      <c r="M664" s="387"/>
      <c r="N664" s="31"/>
      <c r="O664" s="31"/>
      <c r="P664" s="31"/>
      <c r="Q664" s="388"/>
      <c r="R664" s="388"/>
      <c r="S664" s="31"/>
      <c r="T664" s="77"/>
      <c r="U664" s="275">
        <f t="shared" si="250"/>
        <v>0</v>
      </c>
      <c r="V664" s="75"/>
      <c r="W664" s="31"/>
      <c r="X664" s="31"/>
      <c r="Y664" s="275">
        <f t="shared" si="257"/>
        <v>0</v>
      </c>
      <c r="Z664" s="31"/>
      <c r="AA664" s="75"/>
      <c r="AB664" s="31"/>
      <c r="AC664" s="32">
        <f t="shared" si="258"/>
        <v>0</v>
      </c>
      <c r="AD664" s="31"/>
      <c r="AE664" s="31"/>
      <c r="AF664" s="31"/>
      <c r="AG664" s="32">
        <f t="shared" si="259"/>
        <v>0</v>
      </c>
      <c r="AH664" s="75">
        <f t="shared" si="260"/>
        <v>0</v>
      </c>
      <c r="AI664" s="33">
        <f t="shared" si="256"/>
        <v>0</v>
      </c>
      <c r="AJ664" s="34">
        <f t="shared" si="255"/>
        <v>0</v>
      </c>
      <c r="AK664" s="109"/>
      <c r="AL664" s="109"/>
      <c r="AM664" s="109"/>
      <c r="AN664" s="109"/>
      <c r="AO664" s="109"/>
      <c r="AP664" s="109"/>
      <c r="AQ664" s="109"/>
      <c r="AR664" s="109"/>
      <c r="AS664" s="109"/>
      <c r="AT664" s="109"/>
      <c r="AU664" s="109"/>
      <c r="AV664" s="109"/>
      <c r="AW664" s="109"/>
      <c r="AX664" s="109"/>
      <c r="AY664" s="109"/>
      <c r="AZ664" s="109"/>
      <c r="BA664" s="109"/>
      <c r="BB664" s="109"/>
      <c r="BC664" s="109"/>
      <c r="BD664" s="109"/>
      <c r="BE664" s="109"/>
      <c r="BF664" s="109"/>
      <c r="BG664" s="109"/>
      <c r="BH664" s="109"/>
      <c r="BI664" s="109"/>
      <c r="BJ664" s="109"/>
      <c r="BK664" s="109"/>
      <c r="BL664" s="109"/>
      <c r="BM664" s="109"/>
      <c r="BN664" s="109"/>
    </row>
    <row r="665" spans="1:66" s="110" customFormat="1" hidden="1" outlineLevel="1" x14ac:dyDescent="0.25">
      <c r="A665" s="26">
        <v>42</v>
      </c>
      <c r="B665" s="161"/>
      <c r="C665" s="167"/>
      <c r="D665" s="81"/>
      <c r="E665" s="306"/>
      <c r="F665" s="152"/>
      <c r="G665" s="114"/>
      <c r="H665" s="251"/>
      <c r="I665" s="165"/>
      <c r="J665" s="623"/>
      <c r="K665" s="75"/>
      <c r="L665" s="289"/>
      <c r="M665" s="387"/>
      <c r="N665" s="31"/>
      <c r="O665" s="31"/>
      <c r="P665" s="31"/>
      <c r="Q665" s="388"/>
      <c r="R665" s="388"/>
      <c r="S665" s="31"/>
      <c r="T665" s="77"/>
      <c r="U665" s="275">
        <f t="shared" si="250"/>
        <v>0</v>
      </c>
      <c r="V665" s="75"/>
      <c r="W665" s="31"/>
      <c r="X665" s="31"/>
      <c r="Y665" s="275">
        <f t="shared" si="257"/>
        <v>0</v>
      </c>
      <c r="Z665" s="31"/>
      <c r="AA665" s="75"/>
      <c r="AB665" s="31"/>
      <c r="AC665" s="32">
        <f t="shared" si="258"/>
        <v>0</v>
      </c>
      <c r="AD665" s="31"/>
      <c r="AE665" s="31"/>
      <c r="AF665" s="31"/>
      <c r="AG665" s="32">
        <f t="shared" si="259"/>
        <v>0</v>
      </c>
      <c r="AH665" s="75">
        <f t="shared" si="260"/>
        <v>0</v>
      </c>
      <c r="AI665" s="33">
        <f t="shared" si="256"/>
        <v>0</v>
      </c>
      <c r="AJ665" s="34">
        <f t="shared" si="255"/>
        <v>0</v>
      </c>
      <c r="AK665" s="109"/>
      <c r="AL665" s="109"/>
      <c r="AM665" s="109"/>
      <c r="AN665" s="109"/>
      <c r="AO665" s="109"/>
      <c r="AP665" s="109"/>
      <c r="AQ665" s="109"/>
      <c r="AR665" s="109"/>
      <c r="AS665" s="109"/>
      <c r="AT665" s="109"/>
      <c r="AU665" s="109"/>
      <c r="AV665" s="109"/>
      <c r="AW665" s="109"/>
      <c r="AX665" s="109"/>
      <c r="AY665" s="109"/>
      <c r="AZ665" s="109"/>
      <c r="BA665" s="109"/>
      <c r="BB665" s="109"/>
      <c r="BC665" s="109"/>
      <c r="BD665" s="109"/>
      <c r="BE665" s="109"/>
      <c r="BF665" s="109"/>
      <c r="BG665" s="109"/>
      <c r="BH665" s="109"/>
      <c r="BI665" s="109"/>
      <c r="BJ665" s="109"/>
      <c r="BK665" s="109"/>
      <c r="BL665" s="109"/>
      <c r="BM665" s="109"/>
      <c r="BN665" s="109"/>
    </row>
    <row r="666" spans="1:66" s="74" customFormat="1" x14ac:dyDescent="0.25">
      <c r="A666" s="611" t="s">
        <v>92</v>
      </c>
      <c r="B666" s="612"/>
      <c r="C666" s="612"/>
      <c r="D666" s="612"/>
      <c r="E666" s="612"/>
      <c r="F666" s="612"/>
      <c r="G666" s="612"/>
      <c r="H666" s="612"/>
      <c r="I666" s="612"/>
      <c r="J666" s="470">
        <f>+J623</f>
        <v>152389000</v>
      </c>
      <c r="K666" s="455">
        <f>SUM(K624:K665)</f>
        <v>99230232</v>
      </c>
      <c r="L666" s="458"/>
      <c r="M666" s="456"/>
      <c r="N666" s="455" t="e">
        <f>SUM(#REF!)</f>
        <v>#REF!</v>
      </c>
      <c r="O666" s="455" t="e">
        <f>SUM(#REF!)</f>
        <v>#REF!</v>
      </c>
      <c r="P666" s="455" t="e">
        <f>SUM(#REF!)</f>
        <v>#REF!</v>
      </c>
      <c r="Q666" s="457"/>
      <c r="R666" s="479">
        <f>SUM(R624:R665)</f>
        <v>0</v>
      </c>
      <c r="S666" s="455">
        <f t="shared" ref="S666:X666" si="261">SUM(S624:S644)</f>
        <v>0</v>
      </c>
      <c r="T666" s="455">
        <f t="shared" si="261"/>
        <v>69461162</v>
      </c>
      <c r="U666" s="455">
        <f t="shared" si="261"/>
        <v>69461162</v>
      </c>
      <c r="V666" s="455">
        <f t="shared" si="261"/>
        <v>0</v>
      </c>
      <c r="W666" s="455">
        <f t="shared" si="261"/>
        <v>0</v>
      </c>
      <c r="X666" s="455">
        <f t="shared" si="261"/>
        <v>0</v>
      </c>
      <c r="Y666" s="455">
        <f t="shared" ref="Y666:AH666" si="262">SUM(Y624:Y665)</f>
        <v>0</v>
      </c>
      <c r="Z666" s="455">
        <f t="shared" si="262"/>
        <v>0</v>
      </c>
      <c r="AA666" s="455">
        <f t="shared" si="262"/>
        <v>0</v>
      </c>
      <c r="AB666" s="455">
        <f t="shared" si="262"/>
        <v>0</v>
      </c>
      <c r="AC666" s="455">
        <f t="shared" si="262"/>
        <v>0</v>
      </c>
      <c r="AD666" s="455">
        <f t="shared" si="262"/>
        <v>0</v>
      </c>
      <c r="AE666" s="455">
        <f t="shared" si="262"/>
        <v>0</v>
      </c>
      <c r="AF666" s="455">
        <f t="shared" si="262"/>
        <v>0</v>
      </c>
      <c r="AG666" s="455">
        <f t="shared" si="262"/>
        <v>0</v>
      </c>
      <c r="AH666" s="455">
        <f t="shared" si="262"/>
        <v>69461162</v>
      </c>
      <c r="AI666" s="459">
        <f t="shared" ref="AI666" si="263">IF(ISERROR(AH666/K666),0,AH666/K666)</f>
        <v>0.69999999596897045</v>
      </c>
      <c r="AJ666" s="459">
        <f>IF(ISERROR(AH666/$AH$784),0,AH666/$AH$784)</f>
        <v>6.0374236823221648E-2</v>
      </c>
      <c r="AK666" s="109"/>
      <c r="AL666" s="109"/>
      <c r="AM666" s="109"/>
      <c r="AN666" s="109"/>
      <c r="AO666" s="109"/>
      <c r="AP666" s="109"/>
      <c r="AQ666" s="109"/>
      <c r="AR666" s="109"/>
      <c r="AS666" s="109"/>
      <c r="AT666" s="109"/>
      <c r="AU666" s="109"/>
      <c r="AV666" s="109"/>
      <c r="AW666" s="109"/>
      <c r="AX666" s="109"/>
      <c r="AY666" s="109"/>
      <c r="AZ666" s="109"/>
      <c r="BA666" s="109"/>
      <c r="BB666" s="109"/>
      <c r="BC666" s="109"/>
      <c r="BD666" s="109"/>
      <c r="BE666" s="109"/>
      <c r="BF666" s="109"/>
      <c r="BG666" s="109"/>
      <c r="BH666" s="109"/>
      <c r="BI666" s="109"/>
      <c r="BJ666" s="109"/>
      <c r="BK666" s="109"/>
      <c r="BL666" s="109"/>
      <c r="BM666" s="109"/>
      <c r="BN666" s="109"/>
    </row>
    <row r="667" spans="1:66" x14ac:dyDescent="0.25">
      <c r="A667" s="590" t="s">
        <v>68</v>
      </c>
      <c r="B667" s="591"/>
      <c r="C667" s="591"/>
      <c r="D667" s="591"/>
      <c r="E667" s="592"/>
      <c r="F667" s="148"/>
      <c r="G667" s="17"/>
      <c r="H667" s="18"/>
      <c r="I667" s="19"/>
      <c r="J667" s="576">
        <v>1235922000</v>
      </c>
      <c r="K667" s="303"/>
      <c r="L667" s="20"/>
      <c r="M667" s="21"/>
      <c r="N667" s="22"/>
      <c r="O667" s="22"/>
      <c r="P667" s="22"/>
      <c r="Q667" s="18"/>
      <c r="R667" s="23"/>
      <c r="S667" s="20"/>
      <c r="T667" s="20"/>
      <c r="U667" s="20"/>
      <c r="V667" s="20"/>
      <c r="W667" s="20"/>
      <c r="X667" s="20"/>
      <c r="Y667" s="20"/>
      <c r="Z667" s="20"/>
      <c r="AA667" s="20"/>
      <c r="AB667" s="20"/>
      <c r="AC667" s="20"/>
      <c r="AD667" s="20"/>
      <c r="AE667" s="20"/>
      <c r="AF667" s="20"/>
      <c r="AG667" s="20"/>
      <c r="AH667" s="20"/>
      <c r="AI667" s="24"/>
      <c r="AJ667" s="24"/>
    </row>
    <row r="668" spans="1:66" s="110" customFormat="1" outlineLevel="1" x14ac:dyDescent="0.25">
      <c r="A668" s="26"/>
      <c r="B668" s="26"/>
      <c r="C668" s="119"/>
      <c r="D668" s="82"/>
      <c r="E668" s="544" t="s">
        <v>415</v>
      </c>
      <c r="F668" s="285"/>
      <c r="G668" s="114"/>
      <c r="H668" s="27"/>
      <c r="I668" s="28"/>
      <c r="J668" s="623"/>
      <c r="K668" s="287">
        <v>0</v>
      </c>
      <c r="L668" s="199"/>
      <c r="M668" s="303"/>
      <c r="N668" s="31"/>
      <c r="O668" s="31"/>
      <c r="P668" s="31"/>
      <c r="Q668" s="178"/>
      <c r="R668" s="178"/>
      <c r="S668" s="31"/>
      <c r="T668" s="10">
        <v>0</v>
      </c>
      <c r="U668" s="275">
        <f t="shared" ref="U668:U731" si="264">SUM(R668:T668)</f>
        <v>0</v>
      </c>
      <c r="V668" s="32"/>
      <c r="W668" s="31"/>
      <c r="X668" s="31"/>
      <c r="Y668" s="275">
        <f t="shared" ref="Y668:Y731" si="265">SUM(V668:X668)</f>
        <v>0</v>
      </c>
      <c r="Z668" s="31"/>
      <c r="AA668" s="31"/>
      <c r="AB668" s="31"/>
      <c r="AC668" s="32">
        <f t="shared" ref="AC668:AC731" si="266">SUM(Z668:AB668)</f>
        <v>0</v>
      </c>
      <c r="AD668" s="31"/>
      <c r="AE668" s="31"/>
      <c r="AF668" s="31"/>
      <c r="AG668" s="32">
        <f t="shared" ref="AG668:AG721" si="267">SUM(AD668:AF668)</f>
        <v>0</v>
      </c>
      <c r="AH668" s="75">
        <f t="shared" ref="AH668:AH721" si="268">+U668+Y668+AC668+AG668</f>
        <v>0</v>
      </c>
      <c r="AI668" s="33">
        <f>IF(ISERROR(AH668/J622),0,AH668/J622)</f>
        <v>0</v>
      </c>
      <c r="AJ668" s="34">
        <f t="shared" ref="AJ668:AJ699" si="269">IF(ISERROR(AH668/$AH$784),"-",AH668/$AH$784)</f>
        <v>0</v>
      </c>
      <c r="AK668" s="109"/>
      <c r="AL668" s="109"/>
      <c r="AM668" s="109"/>
      <c r="AN668" s="109"/>
      <c r="AO668" s="109"/>
      <c r="AP668" s="109"/>
      <c r="AQ668" s="109"/>
      <c r="AR668" s="109"/>
      <c r="AS668" s="109"/>
      <c r="AT668" s="109"/>
      <c r="AU668" s="109"/>
      <c r="AV668" s="109"/>
      <c r="AW668" s="109"/>
      <c r="AX668" s="109"/>
      <c r="AY668" s="109"/>
      <c r="AZ668" s="109"/>
      <c r="BA668" s="109"/>
      <c r="BB668" s="109"/>
      <c r="BC668" s="109"/>
      <c r="BD668" s="109"/>
      <c r="BE668" s="109"/>
      <c r="BF668" s="109"/>
      <c r="BG668" s="109"/>
      <c r="BH668" s="109"/>
      <c r="BI668" s="109"/>
      <c r="BJ668" s="109"/>
      <c r="BK668" s="109"/>
      <c r="BL668" s="109"/>
      <c r="BM668" s="109"/>
      <c r="BN668" s="109"/>
    </row>
    <row r="669" spans="1:66" s="110" customFormat="1" outlineLevel="1" x14ac:dyDescent="0.25">
      <c r="A669" s="26"/>
      <c r="B669" s="26"/>
      <c r="C669" s="119"/>
      <c r="D669" s="82"/>
      <c r="E669" s="544" t="s">
        <v>416</v>
      </c>
      <c r="F669" s="285"/>
      <c r="G669" s="114"/>
      <c r="H669" s="27"/>
      <c r="I669" s="28"/>
      <c r="J669" s="623"/>
      <c r="K669" s="287">
        <v>0</v>
      </c>
      <c r="L669" s="199"/>
      <c r="M669" s="303"/>
      <c r="N669" s="31"/>
      <c r="O669" s="31"/>
      <c r="P669" s="31"/>
      <c r="Q669" s="178"/>
      <c r="R669" s="178"/>
      <c r="S669" s="31"/>
      <c r="T669" s="10">
        <v>0</v>
      </c>
      <c r="U669" s="275">
        <f t="shared" si="264"/>
        <v>0</v>
      </c>
      <c r="V669" s="32"/>
      <c r="W669" s="31"/>
      <c r="X669" s="31"/>
      <c r="Y669" s="275">
        <f t="shared" si="265"/>
        <v>0</v>
      </c>
      <c r="Z669" s="31"/>
      <c r="AA669" s="31"/>
      <c r="AB669" s="31"/>
      <c r="AC669" s="32">
        <f t="shared" si="266"/>
        <v>0</v>
      </c>
      <c r="AD669" s="31"/>
      <c r="AE669" s="31"/>
      <c r="AF669" s="31"/>
      <c r="AG669" s="32">
        <f t="shared" ref="AG669" si="270">SUM(AD669:AF669)</f>
        <v>0</v>
      </c>
      <c r="AH669" s="75">
        <f t="shared" ref="AH669" si="271">+U669+Y669+AC669+AG669</f>
        <v>0</v>
      </c>
      <c r="AI669" s="33">
        <f>IF(ISERROR(AH669/J623),0,AH669/J623)</f>
        <v>0</v>
      </c>
      <c r="AJ669" s="34">
        <f t="shared" si="269"/>
        <v>0</v>
      </c>
      <c r="AK669" s="109"/>
      <c r="AL669" s="109"/>
      <c r="AM669" s="109"/>
      <c r="AN669" s="109"/>
      <c r="AO669" s="109"/>
      <c r="AP669" s="109"/>
      <c r="AQ669" s="109"/>
      <c r="AR669" s="109"/>
      <c r="AS669" s="109"/>
      <c r="AT669" s="109"/>
      <c r="AU669" s="109"/>
      <c r="AV669" s="109"/>
      <c r="AW669" s="109"/>
      <c r="AX669" s="109"/>
      <c r="AY669" s="109"/>
      <c r="AZ669" s="109"/>
      <c r="BA669" s="109"/>
      <c r="BB669" s="109"/>
      <c r="BC669" s="109"/>
      <c r="BD669" s="109"/>
      <c r="BE669" s="109"/>
      <c r="BF669" s="109"/>
      <c r="BG669" s="109"/>
      <c r="BH669" s="109"/>
      <c r="BI669" s="109"/>
      <c r="BJ669" s="109"/>
      <c r="BK669" s="109"/>
      <c r="BL669" s="109"/>
      <c r="BM669" s="109"/>
      <c r="BN669" s="109"/>
    </row>
    <row r="670" spans="1:66" s="110" customFormat="1" outlineLevel="1" x14ac:dyDescent="0.25">
      <c r="A670" s="26">
        <v>2</v>
      </c>
      <c r="B670" s="26"/>
      <c r="C670" s="93"/>
      <c r="D670" s="82"/>
      <c r="E670" s="544" t="s">
        <v>417</v>
      </c>
      <c r="F670" s="155"/>
      <c r="G670" s="52"/>
      <c r="H670" s="29"/>
      <c r="I670" s="28"/>
      <c r="J670" s="623"/>
      <c r="K670" s="287">
        <v>0</v>
      </c>
      <c r="L670" s="289"/>
      <c r="M670" s="303"/>
      <c r="N670" s="31"/>
      <c r="O670" s="31"/>
      <c r="P670" s="31"/>
      <c r="Q670" s="178"/>
      <c r="R670" s="178"/>
      <c r="S670" s="31"/>
      <c r="T670" s="287">
        <v>0</v>
      </c>
      <c r="U670" s="275">
        <f t="shared" si="264"/>
        <v>0</v>
      </c>
      <c r="V670" s="32"/>
      <c r="W670" s="31"/>
      <c r="X670" s="31"/>
      <c r="Y670" s="275">
        <f t="shared" si="265"/>
        <v>0</v>
      </c>
      <c r="Z670" s="31"/>
      <c r="AA670" s="31"/>
      <c r="AB670" s="31"/>
      <c r="AC670" s="32">
        <f t="shared" si="266"/>
        <v>0</v>
      </c>
      <c r="AD670" s="31"/>
      <c r="AE670" s="31"/>
      <c r="AF670" s="31"/>
      <c r="AG670" s="32">
        <f t="shared" si="267"/>
        <v>0</v>
      </c>
      <c r="AH670" s="75">
        <f t="shared" si="268"/>
        <v>0</v>
      </c>
      <c r="AI670" s="33">
        <f>IF(ISERROR(AH670/J623),0,AH670/J623)</f>
        <v>0</v>
      </c>
      <c r="AJ670" s="34">
        <f t="shared" si="269"/>
        <v>0</v>
      </c>
      <c r="AK670" s="109"/>
      <c r="AL670" s="259"/>
      <c r="AM670" s="109"/>
      <c r="AN670" s="109"/>
      <c r="AO670" s="109"/>
      <c r="AP670" s="109"/>
      <c r="AQ670" s="109"/>
      <c r="AR670" s="109"/>
      <c r="AS670" s="109"/>
      <c r="AT670" s="109"/>
      <c r="AU670" s="109"/>
      <c r="AV670" s="109"/>
      <c r="AW670" s="109"/>
      <c r="AX670" s="109"/>
      <c r="AY670" s="109"/>
      <c r="AZ670" s="109"/>
      <c r="BA670" s="109"/>
      <c r="BB670" s="109"/>
      <c r="BC670" s="109"/>
      <c r="BD670" s="109"/>
      <c r="BE670" s="109"/>
      <c r="BF670" s="109"/>
      <c r="BG670" s="109"/>
      <c r="BH670" s="109"/>
      <c r="BI670" s="109"/>
      <c r="BJ670" s="109"/>
      <c r="BK670" s="109"/>
      <c r="BL670" s="109"/>
      <c r="BM670" s="109"/>
      <c r="BN670" s="109"/>
    </row>
    <row r="671" spans="1:66" s="110" customFormat="1" outlineLevel="1" x14ac:dyDescent="0.25">
      <c r="A671" s="26">
        <v>3</v>
      </c>
      <c r="B671" s="26"/>
      <c r="C671" s="93"/>
      <c r="D671" s="82"/>
      <c r="E671" s="544" t="s">
        <v>418</v>
      </c>
      <c r="F671" s="155"/>
      <c r="G671" s="52"/>
      <c r="H671" s="29"/>
      <c r="I671" s="28"/>
      <c r="J671" s="623"/>
      <c r="K671" s="287">
        <v>0</v>
      </c>
      <c r="L671" s="289"/>
      <c r="M671" s="303"/>
      <c r="N671" s="31"/>
      <c r="O671" s="31"/>
      <c r="P671" s="31"/>
      <c r="Q671" s="178"/>
      <c r="R671" s="178"/>
      <c r="S671" s="31"/>
      <c r="T671" s="287">
        <v>0</v>
      </c>
      <c r="U671" s="275">
        <f t="shared" si="264"/>
        <v>0</v>
      </c>
      <c r="V671" s="32"/>
      <c r="W671" s="31"/>
      <c r="X671" s="31"/>
      <c r="Y671" s="275">
        <f t="shared" si="265"/>
        <v>0</v>
      </c>
      <c r="Z671" s="31"/>
      <c r="AA671" s="31"/>
      <c r="AB671" s="31"/>
      <c r="AC671" s="32">
        <f t="shared" si="266"/>
        <v>0</v>
      </c>
      <c r="AD671" s="31"/>
      <c r="AE671" s="31"/>
      <c r="AF671" s="31"/>
      <c r="AG671" s="32">
        <f t="shared" si="267"/>
        <v>0</v>
      </c>
      <c r="AH671" s="75">
        <f t="shared" si="268"/>
        <v>0</v>
      </c>
      <c r="AI671" s="33">
        <f>IF(ISERROR(AH671/#REF!),0,AH671/#REF!)</f>
        <v>0</v>
      </c>
      <c r="AJ671" s="34">
        <f t="shared" si="269"/>
        <v>0</v>
      </c>
      <c r="AK671" s="109"/>
      <c r="AL671" s="259"/>
      <c r="AM671" s="109"/>
      <c r="AN671" s="109"/>
      <c r="AO671" s="109"/>
      <c r="AP671" s="109"/>
      <c r="AQ671" s="109"/>
      <c r="AR671" s="109"/>
      <c r="AS671" s="109"/>
      <c r="AT671" s="109"/>
      <c r="AU671" s="109"/>
      <c r="AV671" s="109"/>
      <c r="AW671" s="109"/>
      <c r="AX671" s="109"/>
      <c r="AY671" s="109"/>
      <c r="AZ671" s="109"/>
      <c r="BA671" s="109"/>
      <c r="BB671" s="109"/>
      <c r="BC671" s="109"/>
      <c r="BD671" s="109"/>
      <c r="BE671" s="109"/>
      <c r="BF671" s="109"/>
      <c r="BG671" s="109"/>
      <c r="BH671" s="109"/>
      <c r="BI671" s="109"/>
      <c r="BJ671" s="109"/>
      <c r="BK671" s="109"/>
      <c r="BL671" s="109"/>
      <c r="BM671" s="109"/>
      <c r="BN671" s="109"/>
    </row>
    <row r="672" spans="1:66" s="110" customFormat="1" outlineLevel="1" x14ac:dyDescent="0.25">
      <c r="A672" s="26">
        <v>4</v>
      </c>
      <c r="B672" s="26"/>
      <c r="C672" s="93"/>
      <c r="D672" s="82"/>
      <c r="E672" s="544" t="s">
        <v>419</v>
      </c>
      <c r="F672" s="155"/>
      <c r="G672" s="52"/>
      <c r="H672" s="29"/>
      <c r="I672" s="28"/>
      <c r="J672" s="623"/>
      <c r="K672" s="287">
        <v>0</v>
      </c>
      <c r="L672" s="289"/>
      <c r="M672" s="303"/>
      <c r="N672" s="31"/>
      <c r="O672" s="31"/>
      <c r="P672" s="31"/>
      <c r="Q672" s="178"/>
      <c r="R672" s="178"/>
      <c r="S672" s="31"/>
      <c r="T672" s="287">
        <v>0</v>
      </c>
      <c r="U672" s="275">
        <f t="shared" si="264"/>
        <v>0</v>
      </c>
      <c r="V672" s="32"/>
      <c r="W672" s="31"/>
      <c r="X672" s="31"/>
      <c r="Y672" s="275">
        <f t="shared" si="265"/>
        <v>0</v>
      </c>
      <c r="Z672" s="31"/>
      <c r="AA672" s="31"/>
      <c r="AB672" s="31"/>
      <c r="AC672" s="32">
        <f t="shared" si="266"/>
        <v>0</v>
      </c>
      <c r="AD672" s="31"/>
      <c r="AE672" s="31"/>
      <c r="AF672" s="31"/>
      <c r="AG672" s="32">
        <f t="shared" si="267"/>
        <v>0</v>
      </c>
      <c r="AH672" s="75">
        <f t="shared" si="268"/>
        <v>0</v>
      </c>
      <c r="AI672" s="33">
        <f>IF(ISERROR(AH672/J666),0,AH672/J666)</f>
        <v>0</v>
      </c>
      <c r="AJ672" s="34">
        <f t="shared" si="269"/>
        <v>0</v>
      </c>
      <c r="AK672" s="109"/>
      <c r="AL672" s="259"/>
      <c r="AM672" s="109"/>
      <c r="AN672" s="109"/>
      <c r="AO672" s="109"/>
      <c r="AP672" s="109"/>
      <c r="AQ672" s="109"/>
      <c r="AR672" s="109"/>
      <c r="AS672" s="109"/>
      <c r="AT672" s="109"/>
      <c r="AU672" s="109"/>
      <c r="AV672" s="109"/>
      <c r="AW672" s="109"/>
      <c r="AX672" s="109"/>
      <c r="AY672" s="109"/>
      <c r="AZ672" s="109"/>
      <c r="BA672" s="109"/>
      <c r="BB672" s="109"/>
      <c r="BC672" s="109"/>
      <c r="BD672" s="109"/>
      <c r="BE672" s="109"/>
      <c r="BF672" s="109"/>
      <c r="BG672" s="109"/>
      <c r="BH672" s="109"/>
      <c r="BI672" s="109"/>
      <c r="BJ672" s="109"/>
      <c r="BK672" s="109"/>
      <c r="BL672" s="109"/>
      <c r="BM672" s="109"/>
      <c r="BN672" s="109"/>
    </row>
    <row r="673" spans="1:66" s="110" customFormat="1" outlineLevel="1" x14ac:dyDescent="0.25">
      <c r="A673" s="26">
        <v>5</v>
      </c>
      <c r="B673" s="26"/>
      <c r="C673" s="93" t="s">
        <v>374</v>
      </c>
      <c r="D673" s="82">
        <v>44256</v>
      </c>
      <c r="E673" s="152" t="s">
        <v>122</v>
      </c>
      <c r="F673" s="155"/>
      <c r="G673" s="52"/>
      <c r="H673" s="29"/>
      <c r="I673" s="28"/>
      <c r="J673" s="623"/>
      <c r="K673" s="287">
        <v>16569000</v>
      </c>
      <c r="L673" s="289"/>
      <c r="M673" s="303"/>
      <c r="N673" s="31"/>
      <c r="O673" s="31"/>
      <c r="P673" s="31"/>
      <c r="Q673" s="178"/>
      <c r="R673" s="178"/>
      <c r="S673" s="31"/>
      <c r="T673" s="10">
        <v>16569000</v>
      </c>
      <c r="U673" s="275">
        <f t="shared" si="264"/>
        <v>16569000</v>
      </c>
      <c r="V673" s="31"/>
      <c r="W673" s="31"/>
      <c r="X673" s="31"/>
      <c r="Y673" s="275">
        <f t="shared" si="265"/>
        <v>0</v>
      </c>
      <c r="Z673" s="31"/>
      <c r="AA673" s="31"/>
      <c r="AB673" s="31"/>
      <c r="AC673" s="32">
        <f t="shared" si="266"/>
        <v>0</v>
      </c>
      <c r="AD673" s="31"/>
      <c r="AE673" s="31"/>
      <c r="AF673" s="31"/>
      <c r="AG673" s="32">
        <f t="shared" si="267"/>
        <v>0</v>
      </c>
      <c r="AH673" s="75">
        <f t="shared" si="268"/>
        <v>16569000</v>
      </c>
      <c r="AI673" s="33">
        <f t="shared" ref="AI673:AI681" si="272">IF(ISERROR(AH673/J562),0,AH673/J562)</f>
        <v>0</v>
      </c>
      <c r="AJ673" s="34">
        <f t="shared" si="269"/>
        <v>1.4401439612023182E-2</v>
      </c>
      <c r="AK673" s="109"/>
      <c r="AL673" s="259"/>
      <c r="AM673" s="109"/>
      <c r="AN673" s="109"/>
      <c r="AO673" s="109"/>
      <c r="AP673" s="109"/>
      <c r="AQ673" s="109"/>
      <c r="AR673" s="109"/>
      <c r="AS673" s="109"/>
      <c r="AT673" s="109"/>
      <c r="AU673" s="109"/>
      <c r="AV673" s="109"/>
      <c r="AW673" s="109"/>
      <c r="AX673" s="109"/>
      <c r="AY673" s="109"/>
      <c r="AZ673" s="109"/>
      <c r="BA673" s="109"/>
      <c r="BB673" s="109"/>
      <c r="BC673" s="109"/>
      <c r="BD673" s="109"/>
      <c r="BE673" s="109"/>
      <c r="BF673" s="109"/>
      <c r="BG673" s="109"/>
      <c r="BH673" s="109"/>
      <c r="BI673" s="109"/>
      <c r="BJ673" s="109"/>
      <c r="BK673" s="109"/>
      <c r="BL673" s="109"/>
      <c r="BM673" s="109"/>
      <c r="BN673" s="109"/>
    </row>
    <row r="674" spans="1:66" s="110" customFormat="1" outlineLevel="1" x14ac:dyDescent="0.25">
      <c r="A674" s="26">
        <v>6</v>
      </c>
      <c r="B674" s="26"/>
      <c r="C674" s="93"/>
      <c r="D674" s="82"/>
      <c r="E674" s="544" t="s">
        <v>420</v>
      </c>
      <c r="F674" s="155"/>
      <c r="G674" s="52"/>
      <c r="H674" s="29"/>
      <c r="I674" s="28"/>
      <c r="J674" s="623"/>
      <c r="K674" s="287">
        <v>0</v>
      </c>
      <c r="L674" s="289"/>
      <c r="M674" s="303"/>
      <c r="N674" s="31"/>
      <c r="O674" s="31"/>
      <c r="P674" s="31"/>
      <c r="Q674" s="178"/>
      <c r="R674" s="178"/>
      <c r="S674" s="31"/>
      <c r="T674" s="10">
        <v>0</v>
      </c>
      <c r="U674" s="275">
        <f t="shared" si="264"/>
        <v>0</v>
      </c>
      <c r="V674" s="31"/>
      <c r="W674" s="31"/>
      <c r="X674" s="31"/>
      <c r="Y674" s="275">
        <f t="shared" si="265"/>
        <v>0</v>
      </c>
      <c r="Z674" s="31"/>
      <c r="AA674" s="31"/>
      <c r="AB674" s="31"/>
      <c r="AC674" s="32">
        <f t="shared" si="266"/>
        <v>0</v>
      </c>
      <c r="AD674" s="31"/>
      <c r="AE674" s="31"/>
      <c r="AF674" s="31"/>
      <c r="AG674" s="32">
        <f t="shared" si="267"/>
        <v>0</v>
      </c>
      <c r="AH674" s="75">
        <f t="shared" si="268"/>
        <v>0</v>
      </c>
      <c r="AI674" s="33">
        <f t="shared" si="272"/>
        <v>0</v>
      </c>
      <c r="AJ674" s="34">
        <f t="shared" si="269"/>
        <v>0</v>
      </c>
      <c r="AK674" s="109"/>
      <c r="AL674" s="259"/>
      <c r="AM674" s="109"/>
      <c r="AN674" s="109"/>
      <c r="AO674" s="109"/>
      <c r="AP674" s="109"/>
      <c r="AQ674" s="109"/>
      <c r="AR674" s="109"/>
      <c r="AS674" s="109"/>
      <c r="AT674" s="109"/>
      <c r="AU674" s="109"/>
      <c r="AV674" s="109"/>
      <c r="AW674" s="109"/>
      <c r="AX674" s="109"/>
      <c r="AY674" s="109"/>
      <c r="AZ674" s="109"/>
      <c r="BA674" s="109"/>
      <c r="BB674" s="109"/>
      <c r="BC674" s="109"/>
      <c r="BD674" s="109"/>
      <c r="BE674" s="109"/>
      <c r="BF674" s="109"/>
      <c r="BG674" s="109"/>
      <c r="BH674" s="109"/>
      <c r="BI674" s="109"/>
      <c r="BJ674" s="109"/>
      <c r="BK674" s="109"/>
      <c r="BL674" s="109"/>
      <c r="BM674" s="109"/>
      <c r="BN674" s="109"/>
    </row>
    <row r="675" spans="1:66" s="110" customFormat="1" outlineLevel="1" x14ac:dyDescent="0.25">
      <c r="A675" s="26">
        <v>7</v>
      </c>
      <c r="B675" s="26"/>
      <c r="C675" s="93"/>
      <c r="D675" s="82"/>
      <c r="E675" s="544" t="s">
        <v>421</v>
      </c>
      <c r="F675" s="155"/>
      <c r="G675" s="52"/>
      <c r="H675" s="29"/>
      <c r="I675" s="28"/>
      <c r="J675" s="623"/>
      <c r="K675" s="287">
        <v>0</v>
      </c>
      <c r="L675" s="289"/>
      <c r="M675" s="303"/>
      <c r="N675" s="31"/>
      <c r="O675" s="31"/>
      <c r="P675" s="31"/>
      <c r="Q675" s="178"/>
      <c r="R675" s="178"/>
      <c r="S675" s="31"/>
      <c r="T675" s="10">
        <v>0</v>
      </c>
      <c r="U675" s="275">
        <f t="shared" si="264"/>
        <v>0</v>
      </c>
      <c r="V675" s="31"/>
      <c r="W675" s="31"/>
      <c r="X675" s="31"/>
      <c r="Y675" s="275">
        <f t="shared" si="265"/>
        <v>0</v>
      </c>
      <c r="Z675" s="31"/>
      <c r="AA675" s="31"/>
      <c r="AB675" s="31"/>
      <c r="AC675" s="32">
        <f t="shared" si="266"/>
        <v>0</v>
      </c>
      <c r="AD675" s="31"/>
      <c r="AE675" s="31"/>
      <c r="AF675" s="31"/>
      <c r="AG675" s="32">
        <f t="shared" si="267"/>
        <v>0</v>
      </c>
      <c r="AH675" s="75">
        <f t="shared" si="268"/>
        <v>0</v>
      </c>
      <c r="AI675" s="33">
        <f t="shared" si="272"/>
        <v>0</v>
      </c>
      <c r="AJ675" s="34">
        <f t="shared" si="269"/>
        <v>0</v>
      </c>
      <c r="AK675" s="109"/>
      <c r="AL675" s="259"/>
      <c r="AM675" s="109"/>
      <c r="AN675" s="109"/>
      <c r="AO675" s="109"/>
      <c r="AP675" s="109"/>
      <c r="AQ675" s="109"/>
      <c r="AR675" s="109"/>
      <c r="AS675" s="109"/>
      <c r="AT675" s="109"/>
      <c r="AU675" s="109"/>
      <c r="AV675" s="109"/>
      <c r="AW675" s="109"/>
      <c r="AX675" s="109"/>
      <c r="AY675" s="109"/>
      <c r="AZ675" s="109"/>
      <c r="BA675" s="109"/>
      <c r="BB675" s="109"/>
      <c r="BC675" s="109"/>
      <c r="BD675" s="109"/>
      <c r="BE675" s="109"/>
      <c r="BF675" s="109"/>
      <c r="BG675" s="109"/>
      <c r="BH675" s="109"/>
      <c r="BI675" s="109"/>
      <c r="BJ675" s="109"/>
      <c r="BK675" s="109"/>
      <c r="BL675" s="109"/>
      <c r="BM675" s="109"/>
      <c r="BN675" s="109"/>
    </row>
    <row r="676" spans="1:66" s="110" customFormat="1" outlineLevel="1" x14ac:dyDescent="0.25">
      <c r="A676" s="26">
        <v>8</v>
      </c>
      <c r="B676" s="26"/>
      <c r="C676" s="93" t="s">
        <v>127</v>
      </c>
      <c r="D676" s="82">
        <v>44257</v>
      </c>
      <c r="E676" s="152" t="s">
        <v>422</v>
      </c>
      <c r="F676" s="155"/>
      <c r="G676" s="52"/>
      <c r="H676" s="29"/>
      <c r="I676" s="28"/>
      <c r="J676" s="623"/>
      <c r="K676" s="287">
        <v>23310000</v>
      </c>
      <c r="L676" s="289"/>
      <c r="M676" s="303"/>
      <c r="N676" s="31"/>
      <c r="O676" s="31"/>
      <c r="P676" s="31"/>
      <c r="Q676" s="178"/>
      <c r="R676" s="178"/>
      <c r="S676" s="31"/>
      <c r="T676" s="10">
        <v>23310000</v>
      </c>
      <c r="U676" s="275">
        <f t="shared" si="264"/>
        <v>23310000</v>
      </c>
      <c r="V676" s="31"/>
      <c r="W676" s="31"/>
      <c r="X676" s="31"/>
      <c r="Y676" s="275">
        <f t="shared" si="265"/>
        <v>0</v>
      </c>
      <c r="Z676" s="31"/>
      <c r="AA676" s="31"/>
      <c r="AB676" s="31"/>
      <c r="AC676" s="32">
        <f t="shared" si="266"/>
        <v>0</v>
      </c>
      <c r="AD676" s="31"/>
      <c r="AE676" s="31"/>
      <c r="AF676" s="31"/>
      <c r="AG676" s="32">
        <f t="shared" si="267"/>
        <v>0</v>
      </c>
      <c r="AH676" s="75">
        <f t="shared" si="268"/>
        <v>23310000</v>
      </c>
      <c r="AI676" s="33">
        <f t="shared" si="272"/>
        <v>0</v>
      </c>
      <c r="AJ676" s="34">
        <f t="shared" si="269"/>
        <v>2.0260580442770258E-2</v>
      </c>
      <c r="AK676" s="109"/>
      <c r="AL676" s="259"/>
      <c r="AM676" s="109"/>
      <c r="AN676" s="109"/>
      <c r="AO676" s="109"/>
      <c r="AP676" s="109"/>
      <c r="AQ676" s="109"/>
      <c r="AR676" s="109"/>
      <c r="AS676" s="109"/>
      <c r="AT676" s="109"/>
      <c r="AU676" s="109"/>
      <c r="AV676" s="109"/>
      <c r="AW676" s="109"/>
      <c r="AX676" s="109"/>
      <c r="AY676" s="109"/>
      <c r="AZ676" s="109"/>
      <c r="BA676" s="109"/>
      <c r="BB676" s="109"/>
      <c r="BC676" s="109"/>
      <c r="BD676" s="109"/>
      <c r="BE676" s="109"/>
      <c r="BF676" s="109"/>
      <c r="BG676" s="109"/>
      <c r="BH676" s="109"/>
      <c r="BI676" s="109"/>
      <c r="BJ676" s="109"/>
      <c r="BK676" s="109"/>
      <c r="BL676" s="109"/>
      <c r="BM676" s="109"/>
      <c r="BN676" s="109"/>
    </row>
    <row r="677" spans="1:66" s="110" customFormat="1" outlineLevel="1" x14ac:dyDescent="0.25">
      <c r="A677" s="26">
        <v>9</v>
      </c>
      <c r="B677" s="26"/>
      <c r="C677" s="93"/>
      <c r="D677" s="82"/>
      <c r="E677" s="544" t="s">
        <v>423</v>
      </c>
      <c r="F677" s="155"/>
      <c r="G677" s="52"/>
      <c r="H677" s="29"/>
      <c r="I677" s="28"/>
      <c r="J677" s="623"/>
      <c r="K677" s="287">
        <v>0</v>
      </c>
      <c r="L677" s="289"/>
      <c r="M677" s="303"/>
      <c r="N677" s="31"/>
      <c r="O677" s="31"/>
      <c r="P677" s="31"/>
      <c r="Q677" s="178"/>
      <c r="R677" s="178"/>
      <c r="S677" s="31"/>
      <c r="T677" s="10">
        <v>0</v>
      </c>
      <c r="U677" s="275">
        <f t="shared" si="264"/>
        <v>0</v>
      </c>
      <c r="V677" s="31"/>
      <c r="W677" s="31"/>
      <c r="X677" s="31"/>
      <c r="Y677" s="275">
        <f t="shared" si="265"/>
        <v>0</v>
      </c>
      <c r="Z677" s="31"/>
      <c r="AA677" s="31"/>
      <c r="AB677" s="31"/>
      <c r="AC677" s="32">
        <f t="shared" si="266"/>
        <v>0</v>
      </c>
      <c r="AD677" s="31"/>
      <c r="AE677" s="31"/>
      <c r="AF677" s="31"/>
      <c r="AG677" s="32">
        <f t="shared" si="267"/>
        <v>0</v>
      </c>
      <c r="AH677" s="75">
        <f t="shared" si="268"/>
        <v>0</v>
      </c>
      <c r="AI677" s="33">
        <f t="shared" si="272"/>
        <v>0</v>
      </c>
      <c r="AJ677" s="34">
        <f t="shared" si="269"/>
        <v>0</v>
      </c>
      <c r="AK677" s="109"/>
      <c r="AL677" s="259"/>
      <c r="AM677" s="109"/>
      <c r="AN677" s="109"/>
      <c r="AO677" s="109"/>
      <c r="AP677" s="109"/>
      <c r="AQ677" s="109"/>
      <c r="AR677" s="109"/>
      <c r="AS677" s="109"/>
      <c r="AT677" s="109"/>
      <c r="AU677" s="109"/>
      <c r="AV677" s="109"/>
      <c r="AW677" s="109"/>
      <c r="AX677" s="109"/>
      <c r="AY677" s="109"/>
      <c r="AZ677" s="109"/>
      <c r="BA677" s="109"/>
      <c r="BB677" s="109"/>
      <c r="BC677" s="109"/>
      <c r="BD677" s="109"/>
      <c r="BE677" s="109"/>
      <c r="BF677" s="109"/>
      <c r="BG677" s="109"/>
      <c r="BH677" s="109"/>
      <c r="BI677" s="109"/>
      <c r="BJ677" s="109"/>
      <c r="BK677" s="109"/>
      <c r="BL677" s="109"/>
      <c r="BM677" s="109"/>
      <c r="BN677" s="109"/>
    </row>
    <row r="678" spans="1:66" s="110" customFormat="1" outlineLevel="1" x14ac:dyDescent="0.25">
      <c r="A678" s="26">
        <v>10</v>
      </c>
      <c r="B678" s="26"/>
      <c r="C678" s="93"/>
      <c r="D678" s="82"/>
      <c r="E678" s="544" t="s">
        <v>424</v>
      </c>
      <c r="F678" s="155"/>
      <c r="G678" s="52"/>
      <c r="H678" s="29"/>
      <c r="I678" s="28"/>
      <c r="J678" s="623"/>
      <c r="K678" s="287">
        <v>0</v>
      </c>
      <c r="L678" s="289"/>
      <c r="M678" s="303"/>
      <c r="N678" s="31"/>
      <c r="O678" s="31"/>
      <c r="P678" s="31"/>
      <c r="Q678" s="178"/>
      <c r="R678" s="178"/>
      <c r="S678" s="31"/>
      <c r="T678" s="10">
        <v>0</v>
      </c>
      <c r="U678" s="275">
        <f t="shared" si="264"/>
        <v>0</v>
      </c>
      <c r="V678" s="31"/>
      <c r="W678" s="31"/>
      <c r="X678" s="31"/>
      <c r="Y678" s="275">
        <f t="shared" si="265"/>
        <v>0</v>
      </c>
      <c r="Z678" s="31"/>
      <c r="AA678" s="31"/>
      <c r="AB678" s="31"/>
      <c r="AC678" s="32">
        <f t="shared" si="266"/>
        <v>0</v>
      </c>
      <c r="AD678" s="31"/>
      <c r="AE678" s="31"/>
      <c r="AF678" s="31"/>
      <c r="AG678" s="32">
        <f t="shared" si="267"/>
        <v>0</v>
      </c>
      <c r="AH678" s="75">
        <f t="shared" si="268"/>
        <v>0</v>
      </c>
      <c r="AI678" s="33">
        <f t="shared" si="272"/>
        <v>0</v>
      </c>
      <c r="AJ678" s="34">
        <f t="shared" si="269"/>
        <v>0</v>
      </c>
      <c r="AK678" s="109"/>
      <c r="AL678" s="259"/>
      <c r="AM678" s="109"/>
      <c r="AN678" s="109"/>
      <c r="AO678" s="109"/>
      <c r="AP678" s="109"/>
      <c r="AQ678" s="109"/>
      <c r="AR678" s="109"/>
      <c r="AS678" s="109"/>
      <c r="AT678" s="109"/>
      <c r="AU678" s="109"/>
      <c r="AV678" s="109"/>
      <c r="AW678" s="109"/>
      <c r="AX678" s="109"/>
      <c r="AY678" s="109"/>
      <c r="AZ678" s="109"/>
      <c r="BA678" s="109"/>
      <c r="BB678" s="109"/>
      <c r="BC678" s="109"/>
      <c r="BD678" s="109"/>
      <c r="BE678" s="109"/>
      <c r="BF678" s="109"/>
      <c r="BG678" s="109"/>
      <c r="BH678" s="109"/>
      <c r="BI678" s="109"/>
      <c r="BJ678" s="109"/>
      <c r="BK678" s="109"/>
      <c r="BL678" s="109"/>
      <c r="BM678" s="109"/>
      <c r="BN678" s="109"/>
    </row>
    <row r="679" spans="1:66" s="110" customFormat="1" outlineLevel="1" x14ac:dyDescent="0.25">
      <c r="A679" s="26">
        <v>11</v>
      </c>
      <c r="B679" s="26"/>
      <c r="C679" s="93"/>
      <c r="D679" s="82"/>
      <c r="E679" s="544" t="s">
        <v>425</v>
      </c>
      <c r="F679" s="155"/>
      <c r="G679" s="52"/>
      <c r="H679" s="29"/>
      <c r="I679" s="28"/>
      <c r="J679" s="623"/>
      <c r="K679" s="287">
        <v>0</v>
      </c>
      <c r="L679" s="289"/>
      <c r="M679" s="303"/>
      <c r="N679" s="31"/>
      <c r="O679" s="31"/>
      <c r="P679" s="31"/>
      <c r="Q679" s="178"/>
      <c r="R679" s="178"/>
      <c r="S679" s="31"/>
      <c r="T679" s="10">
        <v>0</v>
      </c>
      <c r="U679" s="275">
        <f t="shared" si="264"/>
        <v>0</v>
      </c>
      <c r="V679" s="31"/>
      <c r="W679" s="31"/>
      <c r="X679" s="31"/>
      <c r="Y679" s="275">
        <f t="shared" si="265"/>
        <v>0</v>
      </c>
      <c r="Z679" s="31"/>
      <c r="AA679" s="31"/>
      <c r="AB679" s="31"/>
      <c r="AC679" s="32">
        <f t="shared" si="266"/>
        <v>0</v>
      </c>
      <c r="AD679" s="31"/>
      <c r="AE679" s="31"/>
      <c r="AF679" s="31"/>
      <c r="AG679" s="32">
        <f t="shared" si="267"/>
        <v>0</v>
      </c>
      <c r="AH679" s="75">
        <f t="shared" si="268"/>
        <v>0</v>
      </c>
      <c r="AI679" s="33">
        <f t="shared" si="272"/>
        <v>0</v>
      </c>
      <c r="AJ679" s="34">
        <f t="shared" si="269"/>
        <v>0</v>
      </c>
      <c r="AK679" s="109"/>
      <c r="AL679" s="259"/>
      <c r="AM679" s="109"/>
      <c r="AN679" s="109"/>
      <c r="AO679" s="109"/>
      <c r="AP679" s="109"/>
      <c r="AQ679" s="109"/>
      <c r="AR679" s="109"/>
      <c r="AS679" s="109"/>
      <c r="AT679" s="109"/>
      <c r="AU679" s="109"/>
      <c r="AV679" s="109"/>
      <c r="AW679" s="109"/>
      <c r="AX679" s="109"/>
      <c r="AY679" s="109"/>
      <c r="AZ679" s="109"/>
      <c r="BA679" s="109"/>
      <c r="BB679" s="109"/>
      <c r="BC679" s="109"/>
      <c r="BD679" s="109"/>
      <c r="BE679" s="109"/>
      <c r="BF679" s="109"/>
      <c r="BG679" s="109"/>
      <c r="BH679" s="109"/>
      <c r="BI679" s="109"/>
      <c r="BJ679" s="109"/>
      <c r="BK679" s="109"/>
      <c r="BL679" s="109"/>
      <c r="BM679" s="109"/>
      <c r="BN679" s="109"/>
    </row>
    <row r="680" spans="1:66" s="110" customFormat="1" outlineLevel="1" x14ac:dyDescent="0.25">
      <c r="A680" s="26">
        <v>12</v>
      </c>
      <c r="B680" s="26"/>
      <c r="C680" s="93"/>
      <c r="D680" s="82"/>
      <c r="E680" s="544" t="s">
        <v>426</v>
      </c>
      <c r="F680" s="155"/>
      <c r="G680" s="52"/>
      <c r="H680" s="29"/>
      <c r="I680" s="28"/>
      <c r="J680" s="623"/>
      <c r="K680" s="287">
        <v>0</v>
      </c>
      <c r="L680" s="289"/>
      <c r="M680" s="303"/>
      <c r="N680" s="31"/>
      <c r="O680" s="31"/>
      <c r="P680" s="31"/>
      <c r="Q680" s="178"/>
      <c r="R680" s="178"/>
      <c r="S680" s="31"/>
      <c r="T680" s="10">
        <v>0</v>
      </c>
      <c r="U680" s="275">
        <f t="shared" si="264"/>
        <v>0</v>
      </c>
      <c r="V680" s="31"/>
      <c r="W680" s="31"/>
      <c r="X680" s="31"/>
      <c r="Y680" s="275">
        <f t="shared" si="265"/>
        <v>0</v>
      </c>
      <c r="Z680" s="31"/>
      <c r="AA680" s="31"/>
      <c r="AB680" s="31"/>
      <c r="AC680" s="32">
        <f t="shared" si="266"/>
        <v>0</v>
      </c>
      <c r="AD680" s="31"/>
      <c r="AE680" s="31"/>
      <c r="AF680" s="31"/>
      <c r="AG680" s="32">
        <f t="shared" si="267"/>
        <v>0</v>
      </c>
      <c r="AH680" s="75">
        <f t="shared" si="268"/>
        <v>0</v>
      </c>
      <c r="AI680" s="33">
        <f t="shared" si="272"/>
        <v>0</v>
      </c>
      <c r="AJ680" s="34">
        <f t="shared" si="269"/>
        <v>0</v>
      </c>
      <c r="AK680" s="109"/>
      <c r="AL680" s="259"/>
      <c r="AM680" s="109"/>
      <c r="AN680" s="109"/>
      <c r="AO680" s="109"/>
      <c r="AP680" s="109"/>
      <c r="AQ680" s="109"/>
      <c r="AR680" s="109"/>
      <c r="AS680" s="109"/>
      <c r="AT680" s="109"/>
      <c r="AU680" s="109"/>
      <c r="AV680" s="109"/>
      <c r="AW680" s="109"/>
      <c r="AX680" s="109"/>
      <c r="AY680" s="109"/>
      <c r="AZ680" s="109"/>
      <c r="BA680" s="109"/>
      <c r="BB680" s="109"/>
      <c r="BC680" s="109"/>
      <c r="BD680" s="109"/>
      <c r="BE680" s="109"/>
      <c r="BF680" s="109"/>
      <c r="BG680" s="109"/>
      <c r="BH680" s="109"/>
      <c r="BI680" s="109"/>
      <c r="BJ680" s="109"/>
      <c r="BK680" s="109"/>
      <c r="BL680" s="109"/>
      <c r="BM680" s="109"/>
      <c r="BN680" s="109"/>
    </row>
    <row r="681" spans="1:66" s="110" customFormat="1" outlineLevel="1" x14ac:dyDescent="0.25">
      <c r="A681" s="26">
        <v>13</v>
      </c>
      <c r="B681" s="26"/>
      <c r="C681" s="93"/>
      <c r="D681" s="82"/>
      <c r="E681" s="544" t="s">
        <v>427</v>
      </c>
      <c r="F681" s="155"/>
      <c r="G681" s="52"/>
      <c r="H681" s="29"/>
      <c r="I681" s="28"/>
      <c r="J681" s="623"/>
      <c r="K681" s="287">
        <v>0</v>
      </c>
      <c r="L681" s="289"/>
      <c r="M681" s="303"/>
      <c r="N681" s="31"/>
      <c r="O681" s="31"/>
      <c r="P681" s="31"/>
      <c r="Q681" s="178"/>
      <c r="R681" s="178"/>
      <c r="S681" s="31"/>
      <c r="T681" s="10">
        <v>0</v>
      </c>
      <c r="U681" s="275">
        <f t="shared" si="264"/>
        <v>0</v>
      </c>
      <c r="V681" s="31"/>
      <c r="W681" s="31"/>
      <c r="X681" s="31"/>
      <c r="Y681" s="275">
        <f t="shared" si="265"/>
        <v>0</v>
      </c>
      <c r="Z681" s="31"/>
      <c r="AA681" s="31"/>
      <c r="AB681" s="31"/>
      <c r="AC681" s="32">
        <f t="shared" si="266"/>
        <v>0</v>
      </c>
      <c r="AD681" s="31"/>
      <c r="AE681" s="31"/>
      <c r="AF681" s="31"/>
      <c r="AG681" s="32">
        <f t="shared" si="267"/>
        <v>0</v>
      </c>
      <c r="AH681" s="75">
        <f t="shared" si="268"/>
        <v>0</v>
      </c>
      <c r="AI681" s="33">
        <f t="shared" si="272"/>
        <v>0</v>
      </c>
      <c r="AJ681" s="34">
        <f t="shared" si="269"/>
        <v>0</v>
      </c>
      <c r="AK681" s="109"/>
      <c r="AL681" s="259"/>
      <c r="AM681" s="109"/>
      <c r="AN681" s="109"/>
      <c r="AO681" s="109"/>
      <c r="AP681" s="109"/>
      <c r="AQ681" s="109"/>
      <c r="AR681" s="109"/>
      <c r="AS681" s="109"/>
      <c r="AT681" s="109"/>
      <c r="AU681" s="109"/>
      <c r="AV681" s="109"/>
      <c r="AW681" s="109"/>
      <c r="AX681" s="109"/>
      <c r="AY681" s="109"/>
      <c r="AZ681" s="109"/>
      <c r="BA681" s="109"/>
      <c r="BB681" s="109"/>
      <c r="BC681" s="109"/>
      <c r="BD681" s="109"/>
      <c r="BE681" s="109"/>
      <c r="BF681" s="109"/>
      <c r="BG681" s="109"/>
      <c r="BH681" s="109"/>
      <c r="BI681" s="109"/>
      <c r="BJ681" s="109"/>
      <c r="BK681" s="109"/>
      <c r="BL681" s="109"/>
      <c r="BM681" s="109"/>
      <c r="BN681" s="109"/>
    </row>
    <row r="682" spans="1:66" s="110" customFormat="1" outlineLevel="1" x14ac:dyDescent="0.25">
      <c r="A682" s="26">
        <v>14</v>
      </c>
      <c r="B682" s="26"/>
      <c r="C682" s="93"/>
      <c r="D682" s="82"/>
      <c r="E682" s="544" t="s">
        <v>428</v>
      </c>
      <c r="F682" s="155"/>
      <c r="G682" s="52"/>
      <c r="H682" s="29"/>
      <c r="I682" s="28"/>
      <c r="J682" s="623"/>
      <c r="K682" s="287">
        <v>0</v>
      </c>
      <c r="L682" s="289"/>
      <c r="M682" s="303"/>
      <c r="N682" s="31"/>
      <c r="O682" s="31"/>
      <c r="P682" s="31"/>
      <c r="Q682" s="178"/>
      <c r="R682" s="178"/>
      <c r="S682" s="31"/>
      <c r="T682" s="10">
        <v>0</v>
      </c>
      <c r="U682" s="275">
        <f t="shared" si="264"/>
        <v>0</v>
      </c>
      <c r="V682" s="31"/>
      <c r="W682" s="31"/>
      <c r="X682" s="31"/>
      <c r="Y682" s="275">
        <f t="shared" si="265"/>
        <v>0</v>
      </c>
      <c r="Z682" s="31"/>
      <c r="AA682" s="31"/>
      <c r="AB682" s="31"/>
      <c r="AC682" s="32">
        <f t="shared" si="266"/>
        <v>0</v>
      </c>
      <c r="AD682" s="31"/>
      <c r="AE682" s="31"/>
      <c r="AF682" s="31"/>
      <c r="AG682" s="32">
        <f t="shared" si="267"/>
        <v>0</v>
      </c>
      <c r="AH682" s="75">
        <f t="shared" si="268"/>
        <v>0</v>
      </c>
      <c r="AI682" s="33">
        <f t="shared" ref="AI682:AI695" si="273">IF(ISERROR(AH682/J584),0,AH682/J584)</f>
        <v>0</v>
      </c>
      <c r="AJ682" s="34">
        <f t="shared" si="269"/>
        <v>0</v>
      </c>
      <c r="AK682" s="109"/>
      <c r="AL682" s="259"/>
      <c r="AM682" s="109"/>
      <c r="AN682" s="109"/>
      <c r="AO682" s="109"/>
      <c r="AP682" s="109"/>
      <c r="AQ682" s="109"/>
      <c r="AR682" s="109"/>
      <c r="AS682" s="109"/>
      <c r="AT682" s="109"/>
      <c r="AU682" s="109"/>
      <c r="AV682" s="109"/>
      <c r="AW682" s="109"/>
      <c r="AX682" s="109"/>
      <c r="AY682" s="109"/>
      <c r="AZ682" s="109"/>
      <c r="BA682" s="109"/>
      <c r="BB682" s="109"/>
      <c r="BC682" s="109"/>
      <c r="BD682" s="109"/>
      <c r="BE682" s="109"/>
      <c r="BF682" s="109"/>
      <c r="BG682" s="109"/>
      <c r="BH682" s="109"/>
      <c r="BI682" s="109"/>
      <c r="BJ682" s="109"/>
      <c r="BK682" s="109"/>
      <c r="BL682" s="109"/>
      <c r="BM682" s="109"/>
      <c r="BN682" s="109"/>
    </row>
    <row r="683" spans="1:66" s="110" customFormat="1" outlineLevel="1" x14ac:dyDescent="0.25">
      <c r="A683" s="26">
        <v>15</v>
      </c>
      <c r="B683" s="26"/>
      <c r="C683" s="93"/>
      <c r="D683" s="82"/>
      <c r="E683" s="544" t="s">
        <v>429</v>
      </c>
      <c r="F683" s="155"/>
      <c r="G683" s="52"/>
      <c r="H683" s="29"/>
      <c r="I683" s="28"/>
      <c r="J683" s="623"/>
      <c r="K683" s="287">
        <v>0</v>
      </c>
      <c r="L683" s="289"/>
      <c r="M683" s="303"/>
      <c r="N683" s="31"/>
      <c r="O683" s="31"/>
      <c r="P683" s="31"/>
      <c r="Q683" s="178"/>
      <c r="R683" s="178"/>
      <c r="S683" s="31"/>
      <c r="T683" s="10">
        <v>0</v>
      </c>
      <c r="U683" s="275">
        <f t="shared" si="264"/>
        <v>0</v>
      </c>
      <c r="V683" s="31"/>
      <c r="W683" s="31"/>
      <c r="X683" s="31"/>
      <c r="Y683" s="275">
        <f t="shared" si="265"/>
        <v>0</v>
      </c>
      <c r="Z683" s="31"/>
      <c r="AA683" s="31"/>
      <c r="AB683" s="31"/>
      <c r="AC683" s="32">
        <f t="shared" si="266"/>
        <v>0</v>
      </c>
      <c r="AD683" s="31"/>
      <c r="AE683" s="31"/>
      <c r="AF683" s="31"/>
      <c r="AG683" s="32">
        <f t="shared" si="267"/>
        <v>0</v>
      </c>
      <c r="AH683" s="75">
        <f t="shared" si="268"/>
        <v>0</v>
      </c>
      <c r="AI683" s="33">
        <f t="shared" si="273"/>
        <v>0</v>
      </c>
      <c r="AJ683" s="34">
        <f t="shared" si="269"/>
        <v>0</v>
      </c>
      <c r="AK683" s="109"/>
      <c r="AL683" s="259"/>
      <c r="AM683" s="109"/>
      <c r="AN683" s="109"/>
      <c r="AO683" s="109"/>
      <c r="AP683" s="109"/>
      <c r="AQ683" s="109"/>
      <c r="AR683" s="109"/>
      <c r="AS683" s="109"/>
      <c r="AT683" s="109"/>
      <c r="AU683" s="109"/>
      <c r="AV683" s="109"/>
      <c r="AW683" s="109"/>
      <c r="AX683" s="109"/>
      <c r="AY683" s="109"/>
      <c r="AZ683" s="109"/>
      <c r="BA683" s="109"/>
      <c r="BB683" s="109"/>
      <c r="BC683" s="109"/>
      <c r="BD683" s="109"/>
      <c r="BE683" s="109"/>
      <c r="BF683" s="109"/>
      <c r="BG683" s="109"/>
      <c r="BH683" s="109"/>
      <c r="BI683" s="109"/>
      <c r="BJ683" s="109"/>
      <c r="BK683" s="109"/>
      <c r="BL683" s="109"/>
      <c r="BM683" s="109"/>
      <c r="BN683" s="109"/>
    </row>
    <row r="684" spans="1:66" s="110" customFormat="1" outlineLevel="1" x14ac:dyDescent="0.25">
      <c r="A684" s="26">
        <v>16</v>
      </c>
      <c r="B684" s="26"/>
      <c r="C684" s="93"/>
      <c r="D684" s="82"/>
      <c r="E684" s="544" t="s">
        <v>430</v>
      </c>
      <c r="F684" s="155"/>
      <c r="G684" s="52"/>
      <c r="H684" s="29"/>
      <c r="I684" s="28"/>
      <c r="J684" s="623"/>
      <c r="K684" s="287">
        <v>0</v>
      </c>
      <c r="L684" s="289"/>
      <c r="M684" s="303"/>
      <c r="N684" s="31"/>
      <c r="O684" s="31"/>
      <c r="P684" s="31"/>
      <c r="Q684" s="178"/>
      <c r="R684" s="178"/>
      <c r="S684" s="31"/>
      <c r="T684" s="10">
        <v>0</v>
      </c>
      <c r="U684" s="275">
        <f t="shared" si="264"/>
        <v>0</v>
      </c>
      <c r="V684" s="31"/>
      <c r="W684" s="31"/>
      <c r="X684" s="31"/>
      <c r="Y684" s="275">
        <f t="shared" si="265"/>
        <v>0</v>
      </c>
      <c r="Z684" s="31"/>
      <c r="AA684" s="31"/>
      <c r="AB684" s="31"/>
      <c r="AC684" s="32">
        <f t="shared" si="266"/>
        <v>0</v>
      </c>
      <c r="AD684" s="31"/>
      <c r="AE684" s="31"/>
      <c r="AF684" s="31"/>
      <c r="AG684" s="32">
        <f t="shared" si="267"/>
        <v>0</v>
      </c>
      <c r="AH684" s="75">
        <f t="shared" si="268"/>
        <v>0</v>
      </c>
      <c r="AI684" s="33">
        <f t="shared" si="273"/>
        <v>0</v>
      </c>
      <c r="AJ684" s="34">
        <f t="shared" si="269"/>
        <v>0</v>
      </c>
      <c r="AK684" s="109"/>
      <c r="AL684" s="259"/>
      <c r="AM684" s="109"/>
      <c r="AN684" s="109"/>
      <c r="AO684" s="109"/>
      <c r="AP684" s="109"/>
      <c r="AQ684" s="109"/>
      <c r="AR684" s="109"/>
      <c r="AS684" s="109"/>
      <c r="AT684" s="109"/>
      <c r="AU684" s="109"/>
      <c r="AV684" s="109"/>
      <c r="AW684" s="109"/>
      <c r="AX684" s="109"/>
      <c r="AY684" s="109"/>
      <c r="AZ684" s="109"/>
      <c r="BA684" s="109"/>
      <c r="BB684" s="109"/>
      <c r="BC684" s="109"/>
      <c r="BD684" s="109"/>
      <c r="BE684" s="109"/>
      <c r="BF684" s="109"/>
      <c r="BG684" s="109"/>
      <c r="BH684" s="109"/>
      <c r="BI684" s="109"/>
      <c r="BJ684" s="109"/>
      <c r="BK684" s="109"/>
      <c r="BL684" s="109"/>
      <c r="BM684" s="109"/>
      <c r="BN684" s="109"/>
    </row>
    <row r="685" spans="1:66" s="110" customFormat="1" outlineLevel="1" x14ac:dyDescent="0.25">
      <c r="A685" s="26">
        <v>17</v>
      </c>
      <c r="B685" s="26"/>
      <c r="C685" s="93"/>
      <c r="D685" s="82"/>
      <c r="E685" s="544" t="s">
        <v>431</v>
      </c>
      <c r="F685" s="155"/>
      <c r="G685" s="52"/>
      <c r="H685" s="29"/>
      <c r="I685" s="28"/>
      <c r="J685" s="623"/>
      <c r="K685" s="287">
        <v>0</v>
      </c>
      <c r="L685" s="289"/>
      <c r="M685" s="303"/>
      <c r="N685" s="31"/>
      <c r="O685" s="31"/>
      <c r="P685" s="31"/>
      <c r="Q685" s="178"/>
      <c r="R685" s="178"/>
      <c r="S685" s="31"/>
      <c r="T685" s="10">
        <v>0</v>
      </c>
      <c r="U685" s="275">
        <f t="shared" si="264"/>
        <v>0</v>
      </c>
      <c r="V685" s="31"/>
      <c r="W685" s="31"/>
      <c r="X685" s="31"/>
      <c r="Y685" s="275">
        <f t="shared" si="265"/>
        <v>0</v>
      </c>
      <c r="Z685" s="31"/>
      <c r="AA685" s="31"/>
      <c r="AB685" s="31"/>
      <c r="AC685" s="32">
        <f t="shared" si="266"/>
        <v>0</v>
      </c>
      <c r="AD685" s="31"/>
      <c r="AE685" s="31"/>
      <c r="AF685" s="31"/>
      <c r="AG685" s="32">
        <f t="shared" si="267"/>
        <v>0</v>
      </c>
      <c r="AH685" s="75">
        <f t="shared" si="268"/>
        <v>0</v>
      </c>
      <c r="AI685" s="33">
        <f t="shared" si="273"/>
        <v>0</v>
      </c>
      <c r="AJ685" s="34">
        <f t="shared" si="269"/>
        <v>0</v>
      </c>
      <c r="AK685" s="109"/>
      <c r="AL685" s="259"/>
      <c r="AM685" s="109"/>
      <c r="AN685" s="109"/>
      <c r="AO685" s="109"/>
      <c r="AP685" s="109"/>
      <c r="AQ685" s="109"/>
      <c r="AR685" s="109"/>
      <c r="AS685" s="109"/>
      <c r="AT685" s="109"/>
      <c r="AU685" s="109"/>
      <c r="AV685" s="109"/>
      <c r="AW685" s="109"/>
      <c r="AX685" s="109"/>
      <c r="AY685" s="109"/>
      <c r="AZ685" s="109"/>
      <c r="BA685" s="109"/>
      <c r="BB685" s="109"/>
      <c r="BC685" s="109"/>
      <c r="BD685" s="109"/>
      <c r="BE685" s="109"/>
      <c r="BF685" s="109"/>
      <c r="BG685" s="109"/>
      <c r="BH685" s="109"/>
      <c r="BI685" s="109"/>
      <c r="BJ685" s="109"/>
      <c r="BK685" s="109"/>
      <c r="BL685" s="109"/>
      <c r="BM685" s="109"/>
      <c r="BN685" s="109"/>
    </row>
    <row r="686" spans="1:66" s="110" customFormat="1" outlineLevel="1" x14ac:dyDescent="0.25">
      <c r="A686" s="26">
        <v>18</v>
      </c>
      <c r="B686" s="26"/>
      <c r="C686" s="93"/>
      <c r="D686" s="82"/>
      <c r="E686" s="544" t="s">
        <v>432</v>
      </c>
      <c r="F686" s="155"/>
      <c r="G686" s="52"/>
      <c r="H686" s="29"/>
      <c r="I686" s="28"/>
      <c r="J686" s="623"/>
      <c r="K686" s="287">
        <v>0</v>
      </c>
      <c r="L686" s="289"/>
      <c r="M686" s="303"/>
      <c r="N686" s="31"/>
      <c r="O686" s="31"/>
      <c r="P686" s="31"/>
      <c r="Q686" s="178"/>
      <c r="R686" s="178"/>
      <c r="S686" s="31"/>
      <c r="T686" s="10">
        <v>0</v>
      </c>
      <c r="U686" s="275">
        <f t="shared" si="264"/>
        <v>0</v>
      </c>
      <c r="V686" s="31"/>
      <c r="W686" s="31"/>
      <c r="X686" s="31"/>
      <c r="Y686" s="275">
        <f t="shared" si="265"/>
        <v>0</v>
      </c>
      <c r="Z686" s="31"/>
      <c r="AA686" s="31"/>
      <c r="AB686" s="31"/>
      <c r="AC686" s="32">
        <f t="shared" si="266"/>
        <v>0</v>
      </c>
      <c r="AD686" s="31"/>
      <c r="AE686" s="31"/>
      <c r="AF686" s="31"/>
      <c r="AG686" s="32">
        <f t="shared" si="267"/>
        <v>0</v>
      </c>
      <c r="AH686" s="75">
        <f t="shared" si="268"/>
        <v>0</v>
      </c>
      <c r="AI686" s="33">
        <f t="shared" si="273"/>
        <v>0</v>
      </c>
      <c r="AJ686" s="34">
        <f t="shared" si="269"/>
        <v>0</v>
      </c>
      <c r="AK686" s="109"/>
      <c r="AL686" s="259"/>
      <c r="AM686" s="109"/>
      <c r="AN686" s="109"/>
      <c r="AO686" s="109"/>
      <c r="AP686" s="109"/>
      <c r="AQ686" s="109"/>
      <c r="AR686" s="109"/>
      <c r="AS686" s="109"/>
      <c r="AT686" s="109"/>
      <c r="AU686" s="109"/>
      <c r="AV686" s="109"/>
      <c r="AW686" s="109"/>
      <c r="AX686" s="109"/>
      <c r="AY686" s="109"/>
      <c r="AZ686" s="109"/>
      <c r="BA686" s="109"/>
      <c r="BB686" s="109"/>
      <c r="BC686" s="109"/>
      <c r="BD686" s="109"/>
      <c r="BE686" s="109"/>
      <c r="BF686" s="109"/>
      <c r="BG686" s="109"/>
      <c r="BH686" s="109"/>
      <c r="BI686" s="109"/>
      <c r="BJ686" s="109"/>
      <c r="BK686" s="109"/>
      <c r="BL686" s="109"/>
      <c r="BM686" s="109"/>
      <c r="BN686" s="109"/>
    </row>
    <row r="687" spans="1:66" s="110" customFormat="1" outlineLevel="1" x14ac:dyDescent="0.25">
      <c r="A687" s="26">
        <v>19</v>
      </c>
      <c r="B687" s="26"/>
      <c r="C687" s="93"/>
      <c r="D687" s="82"/>
      <c r="E687" s="544" t="s">
        <v>433</v>
      </c>
      <c r="F687" s="155"/>
      <c r="G687" s="52"/>
      <c r="H687" s="29"/>
      <c r="I687" s="28"/>
      <c r="J687" s="623"/>
      <c r="K687" s="287">
        <v>0</v>
      </c>
      <c r="L687" s="289"/>
      <c r="M687" s="303"/>
      <c r="N687" s="31"/>
      <c r="O687" s="31"/>
      <c r="P687" s="31"/>
      <c r="Q687" s="178"/>
      <c r="R687" s="178"/>
      <c r="S687" s="31"/>
      <c r="T687" s="10">
        <v>0</v>
      </c>
      <c r="U687" s="275">
        <f t="shared" si="264"/>
        <v>0</v>
      </c>
      <c r="V687" s="31"/>
      <c r="W687" s="31"/>
      <c r="X687" s="31"/>
      <c r="Y687" s="275">
        <f t="shared" si="265"/>
        <v>0</v>
      </c>
      <c r="Z687" s="31"/>
      <c r="AA687" s="31"/>
      <c r="AB687" s="31"/>
      <c r="AC687" s="32">
        <f t="shared" si="266"/>
        <v>0</v>
      </c>
      <c r="AD687" s="31"/>
      <c r="AE687" s="31"/>
      <c r="AF687" s="31"/>
      <c r="AG687" s="32">
        <f t="shared" si="267"/>
        <v>0</v>
      </c>
      <c r="AH687" s="75">
        <f t="shared" si="268"/>
        <v>0</v>
      </c>
      <c r="AI687" s="33">
        <f t="shared" si="273"/>
        <v>0</v>
      </c>
      <c r="AJ687" s="34">
        <f t="shared" si="269"/>
        <v>0</v>
      </c>
      <c r="AK687" s="109"/>
      <c r="AL687" s="259"/>
      <c r="AM687" s="109"/>
      <c r="AN687" s="109"/>
      <c r="AO687" s="109"/>
      <c r="AP687" s="109"/>
      <c r="AQ687" s="109"/>
      <c r="AR687" s="109"/>
      <c r="AS687" s="109"/>
      <c r="AT687" s="109"/>
      <c r="AU687" s="109"/>
      <c r="AV687" s="109"/>
      <c r="AW687" s="109"/>
      <c r="AX687" s="109"/>
      <c r="AY687" s="109"/>
      <c r="AZ687" s="109"/>
      <c r="BA687" s="109"/>
      <c r="BB687" s="109"/>
      <c r="BC687" s="109"/>
      <c r="BD687" s="109"/>
      <c r="BE687" s="109"/>
      <c r="BF687" s="109"/>
      <c r="BG687" s="109"/>
      <c r="BH687" s="109"/>
      <c r="BI687" s="109"/>
      <c r="BJ687" s="109"/>
      <c r="BK687" s="109"/>
      <c r="BL687" s="109"/>
      <c r="BM687" s="109"/>
      <c r="BN687" s="109"/>
    </row>
    <row r="688" spans="1:66" s="110" customFormat="1" outlineLevel="1" x14ac:dyDescent="0.25">
      <c r="A688" s="26">
        <v>20</v>
      </c>
      <c r="B688" s="26"/>
      <c r="C688" s="93" t="s">
        <v>126</v>
      </c>
      <c r="D688" s="82">
        <v>44257</v>
      </c>
      <c r="E688" s="220" t="s">
        <v>434</v>
      </c>
      <c r="F688" s="155"/>
      <c r="G688" s="52"/>
      <c r="H688" s="29"/>
      <c r="I688" s="28"/>
      <c r="J688" s="623"/>
      <c r="K688" s="287">
        <f>7425000*0.7</f>
        <v>5197500</v>
      </c>
      <c r="L688" s="289"/>
      <c r="M688" s="303"/>
      <c r="N688" s="31"/>
      <c r="O688" s="31"/>
      <c r="P688" s="31"/>
      <c r="Q688" s="178"/>
      <c r="R688" s="178"/>
      <c r="S688" s="31"/>
      <c r="T688" s="10">
        <v>5197500</v>
      </c>
      <c r="U688" s="275">
        <f t="shared" si="264"/>
        <v>5197500</v>
      </c>
      <c r="V688" s="31"/>
      <c r="W688" s="31"/>
      <c r="X688" s="31"/>
      <c r="Y688" s="275">
        <f t="shared" si="265"/>
        <v>0</v>
      </c>
      <c r="Z688" s="31"/>
      <c r="AA688" s="31"/>
      <c r="AB688" s="31"/>
      <c r="AC688" s="32">
        <f t="shared" si="266"/>
        <v>0</v>
      </c>
      <c r="AD688" s="31"/>
      <c r="AE688" s="31"/>
      <c r="AF688" s="31"/>
      <c r="AG688" s="32">
        <f t="shared" si="267"/>
        <v>0</v>
      </c>
      <c r="AH688" s="75">
        <f t="shared" si="268"/>
        <v>5197500</v>
      </c>
      <c r="AI688" s="33">
        <f t="shared" si="273"/>
        <v>0</v>
      </c>
      <c r="AJ688" s="34">
        <f t="shared" si="269"/>
        <v>4.517561855482557E-3</v>
      </c>
      <c r="AK688" s="109"/>
      <c r="AL688" s="259"/>
      <c r="AM688" s="109"/>
      <c r="AN688" s="109"/>
      <c r="AO688" s="109"/>
      <c r="AP688" s="109"/>
      <c r="AQ688" s="109"/>
      <c r="AR688" s="109"/>
      <c r="AS688" s="109"/>
      <c r="AT688" s="109"/>
      <c r="AU688" s="109"/>
      <c r="AV688" s="109"/>
      <c r="AW688" s="109"/>
      <c r="AX688" s="109"/>
      <c r="AY688" s="109"/>
      <c r="AZ688" s="109"/>
      <c r="BA688" s="109"/>
      <c r="BB688" s="109"/>
      <c r="BC688" s="109"/>
      <c r="BD688" s="109"/>
      <c r="BE688" s="109"/>
      <c r="BF688" s="109"/>
      <c r="BG688" s="109"/>
      <c r="BH688" s="109"/>
      <c r="BI688" s="109"/>
      <c r="BJ688" s="109"/>
      <c r="BK688" s="109"/>
      <c r="BL688" s="109"/>
      <c r="BM688" s="109"/>
      <c r="BN688" s="109"/>
    </row>
    <row r="689" spans="1:66" s="110" customFormat="1" outlineLevel="1" x14ac:dyDescent="0.25">
      <c r="A689" s="26">
        <v>21</v>
      </c>
      <c r="B689" s="26"/>
      <c r="C689" s="93" t="s">
        <v>465</v>
      </c>
      <c r="D689" s="82">
        <v>44265</v>
      </c>
      <c r="E689" s="220" t="s">
        <v>435</v>
      </c>
      <c r="F689" s="155"/>
      <c r="G689" s="52"/>
      <c r="H689" s="29"/>
      <c r="I689" s="28"/>
      <c r="J689" s="623"/>
      <c r="K689" s="287">
        <f>4950000*0.7</f>
        <v>3465000</v>
      </c>
      <c r="L689" s="289"/>
      <c r="M689" s="303"/>
      <c r="N689" s="31"/>
      <c r="O689" s="31"/>
      <c r="P689" s="31"/>
      <c r="Q689" s="178"/>
      <c r="R689" s="178"/>
      <c r="S689" s="31"/>
      <c r="T689" s="10">
        <v>3465000</v>
      </c>
      <c r="U689" s="275">
        <f t="shared" si="264"/>
        <v>3465000</v>
      </c>
      <c r="V689" s="31"/>
      <c r="W689" s="31"/>
      <c r="X689" s="31"/>
      <c r="Y689" s="275">
        <f t="shared" si="265"/>
        <v>0</v>
      </c>
      <c r="Z689" s="31"/>
      <c r="AA689" s="31"/>
      <c r="AB689" s="31"/>
      <c r="AC689" s="32">
        <f t="shared" si="266"/>
        <v>0</v>
      </c>
      <c r="AD689" s="31"/>
      <c r="AE689" s="31"/>
      <c r="AF689" s="31"/>
      <c r="AG689" s="32">
        <f t="shared" si="267"/>
        <v>0</v>
      </c>
      <c r="AH689" s="75">
        <f t="shared" si="268"/>
        <v>3465000</v>
      </c>
      <c r="AI689" s="33">
        <f t="shared" si="273"/>
        <v>0</v>
      </c>
      <c r="AJ689" s="34">
        <f t="shared" si="269"/>
        <v>3.0117079036550381E-3</v>
      </c>
      <c r="AK689" s="109"/>
      <c r="AL689" s="259"/>
      <c r="AM689" s="109"/>
      <c r="AN689" s="109"/>
      <c r="AO689" s="109"/>
      <c r="AP689" s="109"/>
      <c r="AQ689" s="109"/>
      <c r="AR689" s="109"/>
      <c r="AS689" s="109"/>
      <c r="AT689" s="109"/>
      <c r="AU689" s="109"/>
      <c r="AV689" s="109"/>
      <c r="AW689" s="109"/>
      <c r="AX689" s="109"/>
      <c r="AY689" s="109"/>
      <c r="AZ689" s="109"/>
      <c r="BA689" s="109"/>
      <c r="BB689" s="109"/>
      <c r="BC689" s="109"/>
      <c r="BD689" s="109"/>
      <c r="BE689" s="109"/>
      <c r="BF689" s="109"/>
      <c r="BG689" s="109"/>
      <c r="BH689" s="109"/>
      <c r="BI689" s="109"/>
      <c r="BJ689" s="109"/>
      <c r="BK689" s="109"/>
      <c r="BL689" s="109"/>
      <c r="BM689" s="109"/>
      <c r="BN689" s="109"/>
    </row>
    <row r="690" spans="1:66" s="110" customFormat="1" outlineLevel="1" x14ac:dyDescent="0.25">
      <c r="A690" s="26">
        <v>22</v>
      </c>
      <c r="B690" s="26"/>
      <c r="C690" s="93"/>
      <c r="D690" s="82"/>
      <c r="E690" s="544" t="s">
        <v>436</v>
      </c>
      <c r="F690" s="155"/>
      <c r="G690" s="52"/>
      <c r="H690" s="29"/>
      <c r="I690" s="28"/>
      <c r="J690" s="623"/>
      <c r="K690" s="287">
        <v>0</v>
      </c>
      <c r="L690" s="289"/>
      <c r="M690" s="303"/>
      <c r="N690" s="31"/>
      <c r="O690" s="31"/>
      <c r="P690" s="31"/>
      <c r="Q690" s="178"/>
      <c r="R690" s="178"/>
      <c r="S690" s="31"/>
      <c r="T690" s="10">
        <v>0</v>
      </c>
      <c r="U690" s="275">
        <f t="shared" si="264"/>
        <v>0</v>
      </c>
      <c r="V690" s="31"/>
      <c r="W690" s="31"/>
      <c r="X690" s="31"/>
      <c r="Y690" s="275">
        <f t="shared" si="265"/>
        <v>0</v>
      </c>
      <c r="Z690" s="31"/>
      <c r="AA690" s="31"/>
      <c r="AB690" s="31"/>
      <c r="AC690" s="32">
        <f t="shared" si="266"/>
        <v>0</v>
      </c>
      <c r="AD690" s="31"/>
      <c r="AE690" s="31"/>
      <c r="AF690" s="31"/>
      <c r="AG690" s="32">
        <f t="shared" si="267"/>
        <v>0</v>
      </c>
      <c r="AH690" s="75">
        <f t="shared" si="268"/>
        <v>0</v>
      </c>
      <c r="AI690" s="33">
        <f t="shared" si="273"/>
        <v>0</v>
      </c>
      <c r="AJ690" s="34">
        <f t="shared" si="269"/>
        <v>0</v>
      </c>
      <c r="AK690" s="109"/>
      <c r="AL690" s="259"/>
      <c r="AM690" s="109"/>
      <c r="AN690" s="109"/>
      <c r="AO690" s="109"/>
      <c r="AP690" s="109"/>
      <c r="AQ690" s="109"/>
      <c r="AR690" s="109"/>
      <c r="AS690" s="109"/>
      <c r="AT690" s="109"/>
      <c r="AU690" s="109"/>
      <c r="AV690" s="109"/>
      <c r="AW690" s="109"/>
      <c r="AX690" s="109"/>
      <c r="AY690" s="109"/>
      <c r="AZ690" s="109"/>
      <c r="BA690" s="109"/>
      <c r="BB690" s="109"/>
      <c r="BC690" s="109"/>
      <c r="BD690" s="109"/>
      <c r="BE690" s="109"/>
      <c r="BF690" s="109"/>
      <c r="BG690" s="109"/>
      <c r="BH690" s="109"/>
      <c r="BI690" s="109"/>
      <c r="BJ690" s="109"/>
      <c r="BK690" s="109"/>
      <c r="BL690" s="109"/>
      <c r="BM690" s="109"/>
      <c r="BN690" s="109"/>
    </row>
    <row r="691" spans="1:66" s="110" customFormat="1" outlineLevel="1" x14ac:dyDescent="0.25">
      <c r="A691" s="26">
        <v>23</v>
      </c>
      <c r="B691" s="26"/>
      <c r="C691" s="93" t="s">
        <v>466</v>
      </c>
      <c r="D691" s="82">
        <v>44265</v>
      </c>
      <c r="E691" s="152" t="s">
        <v>437</v>
      </c>
      <c r="F691" s="155"/>
      <c r="G691" s="52"/>
      <c r="H691" s="29"/>
      <c r="I691" s="28"/>
      <c r="J691" s="623"/>
      <c r="K691" s="287">
        <v>19105100</v>
      </c>
      <c r="L691" s="289"/>
      <c r="M691" s="303"/>
      <c r="N691" s="31"/>
      <c r="O691" s="31"/>
      <c r="P691" s="31"/>
      <c r="Q691" s="178"/>
      <c r="R691" s="178"/>
      <c r="S691" s="31"/>
      <c r="T691" s="10">
        <v>19105100</v>
      </c>
      <c r="U691" s="275">
        <f t="shared" si="264"/>
        <v>19105100</v>
      </c>
      <c r="V691" s="31"/>
      <c r="W691" s="31"/>
      <c r="X691" s="31"/>
      <c r="Y691" s="275">
        <f t="shared" si="265"/>
        <v>0</v>
      </c>
      <c r="Z691" s="31"/>
      <c r="AA691" s="31"/>
      <c r="AB691" s="31"/>
      <c r="AC691" s="32">
        <f t="shared" si="266"/>
        <v>0</v>
      </c>
      <c r="AD691" s="31"/>
      <c r="AE691" s="31"/>
      <c r="AF691" s="31"/>
      <c r="AG691" s="32">
        <f t="shared" si="267"/>
        <v>0</v>
      </c>
      <c r="AH691" s="75">
        <f t="shared" si="268"/>
        <v>19105100</v>
      </c>
      <c r="AI691" s="33">
        <f t="shared" si="273"/>
        <v>0</v>
      </c>
      <c r="AJ691" s="34">
        <f t="shared" si="269"/>
        <v>1.6605766427163021E-2</v>
      </c>
      <c r="AK691" s="109"/>
      <c r="AL691" s="259"/>
      <c r="AM691" s="109"/>
      <c r="AN691" s="109"/>
      <c r="AO691" s="109"/>
      <c r="AP691" s="109"/>
      <c r="AQ691" s="109"/>
      <c r="AR691" s="109"/>
      <c r="AS691" s="109"/>
      <c r="AT691" s="109"/>
      <c r="AU691" s="109"/>
      <c r="AV691" s="109"/>
      <c r="AW691" s="109"/>
      <c r="AX691" s="109"/>
      <c r="AY691" s="109"/>
      <c r="AZ691" s="109"/>
      <c r="BA691" s="109"/>
      <c r="BB691" s="109"/>
      <c r="BC691" s="109"/>
      <c r="BD691" s="109"/>
      <c r="BE691" s="109"/>
      <c r="BF691" s="109"/>
      <c r="BG691" s="109"/>
      <c r="BH691" s="109"/>
      <c r="BI691" s="109"/>
      <c r="BJ691" s="109"/>
      <c r="BK691" s="109"/>
      <c r="BL691" s="109"/>
      <c r="BM691" s="109"/>
      <c r="BN691" s="109"/>
    </row>
    <row r="692" spans="1:66" s="110" customFormat="1" outlineLevel="1" x14ac:dyDescent="0.25">
      <c r="A692" s="26">
        <v>24</v>
      </c>
      <c r="B692" s="26"/>
      <c r="C692" s="93" t="s">
        <v>124</v>
      </c>
      <c r="D692" s="82">
        <v>44257</v>
      </c>
      <c r="E692" s="152" t="s">
        <v>438</v>
      </c>
      <c r="F692" s="155"/>
      <c r="G692" s="52"/>
      <c r="H692" s="29"/>
      <c r="I692" s="28"/>
      <c r="J692" s="623"/>
      <c r="K692" s="287">
        <v>16599100</v>
      </c>
      <c r="L692" s="289"/>
      <c r="M692" s="303"/>
      <c r="N692" s="31"/>
      <c r="O692" s="31"/>
      <c r="P692" s="31"/>
      <c r="Q692" s="178"/>
      <c r="R692" s="178"/>
      <c r="S692" s="31"/>
      <c r="T692" s="10">
        <v>16599100</v>
      </c>
      <c r="U692" s="275">
        <f t="shared" si="264"/>
        <v>16599100</v>
      </c>
      <c r="V692" s="31"/>
      <c r="W692" s="31"/>
      <c r="X692" s="31"/>
      <c r="Y692" s="275">
        <f t="shared" si="265"/>
        <v>0</v>
      </c>
      <c r="Z692" s="31"/>
      <c r="AA692" s="31"/>
      <c r="AB692" s="31"/>
      <c r="AC692" s="32">
        <f t="shared" si="266"/>
        <v>0</v>
      </c>
      <c r="AD692" s="31"/>
      <c r="AE692" s="31"/>
      <c r="AF692" s="31"/>
      <c r="AG692" s="32">
        <f t="shared" si="267"/>
        <v>0</v>
      </c>
      <c r="AH692" s="75">
        <f t="shared" si="268"/>
        <v>16599100</v>
      </c>
      <c r="AI692" s="33">
        <f t="shared" si="273"/>
        <v>0</v>
      </c>
      <c r="AJ692" s="34">
        <f t="shared" si="269"/>
        <v>1.4427601923105439E-2</v>
      </c>
      <c r="AK692" s="109"/>
      <c r="AL692" s="259"/>
      <c r="AM692" s="109"/>
      <c r="AN692" s="109"/>
      <c r="AO692" s="109"/>
      <c r="AP692" s="109"/>
      <c r="AQ692" s="109"/>
      <c r="AR692" s="109"/>
      <c r="AS692" s="109"/>
      <c r="AT692" s="109"/>
      <c r="AU692" s="109"/>
      <c r="AV692" s="109"/>
      <c r="AW692" s="109"/>
      <c r="AX692" s="109"/>
      <c r="AY692" s="109"/>
      <c r="AZ692" s="109"/>
      <c r="BA692" s="109"/>
      <c r="BB692" s="109"/>
      <c r="BC692" s="109"/>
      <c r="BD692" s="109"/>
      <c r="BE692" s="109"/>
      <c r="BF692" s="109"/>
      <c r="BG692" s="109"/>
      <c r="BH692" s="109"/>
      <c r="BI692" s="109"/>
      <c r="BJ692" s="109"/>
      <c r="BK692" s="109"/>
      <c r="BL692" s="109"/>
      <c r="BM692" s="109"/>
      <c r="BN692" s="109"/>
    </row>
    <row r="693" spans="1:66" s="110" customFormat="1" outlineLevel="1" x14ac:dyDescent="0.25">
      <c r="A693" s="26">
        <v>25</v>
      </c>
      <c r="B693" s="26"/>
      <c r="C693" s="93"/>
      <c r="D693" s="82"/>
      <c r="E693" s="544" t="s">
        <v>439</v>
      </c>
      <c r="F693" s="155"/>
      <c r="G693" s="52"/>
      <c r="H693" s="29"/>
      <c r="I693" s="28"/>
      <c r="J693" s="623"/>
      <c r="K693" s="287">
        <v>0</v>
      </c>
      <c r="L693" s="289"/>
      <c r="M693" s="303"/>
      <c r="N693" s="31"/>
      <c r="O693" s="31"/>
      <c r="P693" s="31"/>
      <c r="Q693" s="178"/>
      <c r="R693" s="178"/>
      <c r="S693" s="31"/>
      <c r="T693" s="10">
        <v>0</v>
      </c>
      <c r="U693" s="275">
        <f t="shared" si="264"/>
        <v>0</v>
      </c>
      <c r="V693" s="31"/>
      <c r="W693" s="31"/>
      <c r="X693" s="31"/>
      <c r="Y693" s="275">
        <f t="shared" si="265"/>
        <v>0</v>
      </c>
      <c r="Z693" s="31"/>
      <c r="AA693" s="31"/>
      <c r="AB693" s="31"/>
      <c r="AC693" s="32">
        <f t="shared" si="266"/>
        <v>0</v>
      </c>
      <c r="AD693" s="31"/>
      <c r="AE693" s="31"/>
      <c r="AF693" s="31"/>
      <c r="AG693" s="32">
        <f t="shared" si="267"/>
        <v>0</v>
      </c>
      <c r="AH693" s="75">
        <f t="shared" si="268"/>
        <v>0</v>
      </c>
      <c r="AI693" s="33">
        <f t="shared" si="273"/>
        <v>0</v>
      </c>
      <c r="AJ693" s="34">
        <f t="shared" si="269"/>
        <v>0</v>
      </c>
      <c r="AK693" s="109"/>
      <c r="AL693" s="259"/>
      <c r="AM693" s="109"/>
      <c r="AN693" s="109"/>
      <c r="AO693" s="109"/>
      <c r="AP693" s="109"/>
      <c r="AQ693" s="109"/>
      <c r="AR693" s="109"/>
      <c r="AS693" s="109"/>
      <c r="AT693" s="109"/>
      <c r="AU693" s="109"/>
      <c r="AV693" s="109"/>
      <c r="AW693" s="109"/>
      <c r="AX693" s="109"/>
      <c r="AY693" s="109"/>
      <c r="AZ693" s="109"/>
      <c r="BA693" s="109"/>
      <c r="BB693" s="109"/>
      <c r="BC693" s="109"/>
      <c r="BD693" s="109"/>
      <c r="BE693" s="109"/>
      <c r="BF693" s="109"/>
      <c r="BG693" s="109"/>
      <c r="BH693" s="109"/>
      <c r="BI693" s="109"/>
      <c r="BJ693" s="109"/>
      <c r="BK693" s="109"/>
      <c r="BL693" s="109"/>
      <c r="BM693" s="109"/>
      <c r="BN693" s="109"/>
    </row>
    <row r="694" spans="1:66" s="110" customFormat="1" outlineLevel="1" x14ac:dyDescent="0.25">
      <c r="A694" s="26">
        <v>26</v>
      </c>
      <c r="B694" s="26"/>
      <c r="C694" s="93"/>
      <c r="D694" s="82"/>
      <c r="E694" s="544" t="s">
        <v>440</v>
      </c>
      <c r="F694" s="155"/>
      <c r="G694" s="52"/>
      <c r="H694" s="29"/>
      <c r="I694" s="28"/>
      <c r="J694" s="623"/>
      <c r="K694" s="287">
        <v>0</v>
      </c>
      <c r="L694" s="289"/>
      <c r="M694" s="303"/>
      <c r="N694" s="31"/>
      <c r="O694" s="31"/>
      <c r="P694" s="31"/>
      <c r="Q694" s="178"/>
      <c r="R694" s="178"/>
      <c r="S694" s="31"/>
      <c r="T694" s="10">
        <v>0</v>
      </c>
      <c r="U694" s="275">
        <f t="shared" si="264"/>
        <v>0</v>
      </c>
      <c r="V694" s="31"/>
      <c r="W694" s="31"/>
      <c r="X694" s="31"/>
      <c r="Y694" s="275">
        <f t="shared" si="265"/>
        <v>0</v>
      </c>
      <c r="Z694" s="31"/>
      <c r="AA694" s="31"/>
      <c r="AB694" s="31"/>
      <c r="AC694" s="32">
        <f t="shared" si="266"/>
        <v>0</v>
      </c>
      <c r="AD694" s="31"/>
      <c r="AE694" s="31"/>
      <c r="AF694" s="31"/>
      <c r="AG694" s="32">
        <f t="shared" si="267"/>
        <v>0</v>
      </c>
      <c r="AH694" s="75">
        <f t="shared" si="268"/>
        <v>0</v>
      </c>
      <c r="AI694" s="33">
        <f t="shared" si="273"/>
        <v>0</v>
      </c>
      <c r="AJ694" s="34">
        <f t="shared" si="269"/>
        <v>0</v>
      </c>
      <c r="AK694" s="109"/>
      <c r="AL694" s="259"/>
      <c r="AM694" s="109"/>
      <c r="AN694" s="109"/>
      <c r="AO694" s="109"/>
      <c r="AP694" s="109"/>
      <c r="AQ694" s="109"/>
      <c r="AR694" s="109"/>
      <c r="AS694" s="109"/>
      <c r="AT694" s="109"/>
      <c r="AU694" s="109"/>
      <c r="AV694" s="109"/>
      <c r="AW694" s="109"/>
      <c r="AX694" s="109"/>
      <c r="AY694" s="109"/>
      <c r="AZ694" s="109"/>
      <c r="BA694" s="109"/>
      <c r="BB694" s="109"/>
      <c r="BC694" s="109"/>
      <c r="BD694" s="109"/>
      <c r="BE694" s="109"/>
      <c r="BF694" s="109"/>
      <c r="BG694" s="109"/>
      <c r="BH694" s="109"/>
      <c r="BI694" s="109"/>
      <c r="BJ694" s="109"/>
      <c r="BK694" s="109"/>
      <c r="BL694" s="109"/>
      <c r="BM694" s="109"/>
      <c r="BN694" s="109"/>
    </row>
    <row r="695" spans="1:66" s="110" customFormat="1" outlineLevel="1" x14ac:dyDescent="0.25">
      <c r="A695" s="26">
        <v>27</v>
      </c>
      <c r="B695" s="26"/>
      <c r="C695" s="93" t="s">
        <v>125</v>
      </c>
      <c r="D695" s="82">
        <v>44257</v>
      </c>
      <c r="E695" s="152" t="s">
        <v>441</v>
      </c>
      <c r="F695" s="155"/>
      <c r="G695" s="52"/>
      <c r="H695" s="29"/>
      <c r="I695" s="28"/>
      <c r="J695" s="623"/>
      <c r="K695" s="287">
        <v>19658800</v>
      </c>
      <c r="L695" s="289"/>
      <c r="M695" s="303"/>
      <c r="N695" s="31"/>
      <c r="O695" s="31"/>
      <c r="P695" s="31"/>
      <c r="Q695" s="178"/>
      <c r="R695" s="178"/>
      <c r="S695" s="31"/>
      <c r="T695" s="10">
        <v>19658800</v>
      </c>
      <c r="U695" s="275">
        <f t="shared" si="264"/>
        <v>19658800</v>
      </c>
      <c r="V695" s="31"/>
      <c r="W695" s="31"/>
      <c r="X695" s="31"/>
      <c r="Y695" s="275">
        <f t="shared" si="265"/>
        <v>0</v>
      </c>
      <c r="Z695" s="31"/>
      <c r="AA695" s="31"/>
      <c r="AB695" s="31"/>
      <c r="AC695" s="32">
        <f t="shared" si="266"/>
        <v>0</v>
      </c>
      <c r="AD695" s="31"/>
      <c r="AE695" s="31"/>
      <c r="AF695" s="31"/>
      <c r="AG695" s="32">
        <f t="shared" si="267"/>
        <v>0</v>
      </c>
      <c r="AH695" s="75">
        <f t="shared" si="268"/>
        <v>19658800</v>
      </c>
      <c r="AI695" s="33">
        <f t="shared" si="273"/>
        <v>0</v>
      </c>
      <c r="AJ695" s="34">
        <f t="shared" si="269"/>
        <v>1.7087031265908707E-2</v>
      </c>
      <c r="AK695" s="109"/>
      <c r="AL695" s="259"/>
      <c r="AM695" s="109"/>
      <c r="AN695" s="109"/>
      <c r="AO695" s="109"/>
      <c r="AP695" s="109"/>
      <c r="AQ695" s="109"/>
      <c r="AR695" s="109"/>
      <c r="AS695" s="109"/>
      <c r="AT695" s="109"/>
      <c r="AU695" s="109"/>
      <c r="AV695" s="109"/>
      <c r="AW695" s="109"/>
      <c r="AX695" s="109"/>
      <c r="AY695" s="109"/>
      <c r="AZ695" s="109"/>
      <c r="BA695" s="109"/>
      <c r="BB695" s="109"/>
      <c r="BC695" s="109"/>
      <c r="BD695" s="109"/>
      <c r="BE695" s="109"/>
      <c r="BF695" s="109"/>
      <c r="BG695" s="109"/>
      <c r="BH695" s="109"/>
      <c r="BI695" s="109"/>
      <c r="BJ695" s="109"/>
      <c r="BK695" s="109"/>
      <c r="BL695" s="109"/>
      <c r="BM695" s="109"/>
      <c r="BN695" s="109"/>
    </row>
    <row r="696" spans="1:66" s="110" customFormat="1" outlineLevel="1" x14ac:dyDescent="0.25">
      <c r="A696" s="26">
        <v>28</v>
      </c>
      <c r="B696" s="26"/>
      <c r="C696" s="93"/>
      <c r="D696" s="82"/>
      <c r="E696" s="544" t="s">
        <v>442</v>
      </c>
      <c r="F696" s="155"/>
      <c r="G696" s="52"/>
      <c r="H696" s="29"/>
      <c r="I696" s="28"/>
      <c r="J696" s="623"/>
      <c r="K696" s="287">
        <v>0</v>
      </c>
      <c r="L696" s="289"/>
      <c r="M696" s="303"/>
      <c r="N696" s="31"/>
      <c r="O696" s="31"/>
      <c r="P696" s="31"/>
      <c r="Q696" s="178"/>
      <c r="R696" s="178"/>
      <c r="S696" s="31"/>
      <c r="T696" s="10">
        <v>0</v>
      </c>
      <c r="U696" s="275">
        <f t="shared" si="264"/>
        <v>0</v>
      </c>
      <c r="V696" s="31"/>
      <c r="W696" s="31"/>
      <c r="X696" s="31"/>
      <c r="Y696" s="275">
        <f t="shared" si="265"/>
        <v>0</v>
      </c>
      <c r="Z696" s="31"/>
      <c r="AA696" s="31"/>
      <c r="AB696" s="31"/>
      <c r="AC696" s="32">
        <f t="shared" si="266"/>
        <v>0</v>
      </c>
      <c r="AD696" s="31"/>
      <c r="AE696" s="31"/>
      <c r="AF696" s="31"/>
      <c r="AG696" s="32">
        <f t="shared" si="267"/>
        <v>0</v>
      </c>
      <c r="AH696" s="75">
        <f t="shared" si="268"/>
        <v>0</v>
      </c>
      <c r="AI696" s="33">
        <f>IF(ISERROR(AH696/J613),0,AH696/J613)</f>
        <v>0</v>
      </c>
      <c r="AJ696" s="34">
        <f t="shared" si="269"/>
        <v>0</v>
      </c>
      <c r="AK696" s="109"/>
      <c r="AL696" s="259"/>
      <c r="AM696" s="109"/>
      <c r="AN696" s="109"/>
      <c r="AO696" s="109"/>
      <c r="AP696" s="109"/>
      <c r="AQ696" s="109"/>
      <c r="AR696" s="109"/>
      <c r="AS696" s="109"/>
      <c r="AT696" s="109"/>
      <c r="AU696" s="109"/>
      <c r="AV696" s="109"/>
      <c r="AW696" s="109"/>
      <c r="AX696" s="109"/>
      <c r="AY696" s="109"/>
      <c r="AZ696" s="109"/>
      <c r="BA696" s="109"/>
      <c r="BB696" s="109"/>
      <c r="BC696" s="109"/>
      <c r="BD696" s="109"/>
      <c r="BE696" s="109"/>
      <c r="BF696" s="109"/>
      <c r="BG696" s="109"/>
      <c r="BH696" s="109"/>
      <c r="BI696" s="109"/>
      <c r="BJ696" s="109"/>
      <c r="BK696" s="109"/>
      <c r="BL696" s="109"/>
      <c r="BM696" s="109"/>
      <c r="BN696" s="109"/>
    </row>
    <row r="697" spans="1:66" s="110" customFormat="1" outlineLevel="1" x14ac:dyDescent="0.25">
      <c r="A697" s="26">
        <v>29</v>
      </c>
      <c r="B697" s="26"/>
      <c r="C697" s="93"/>
      <c r="D697" s="82"/>
      <c r="E697" s="544" t="s">
        <v>443</v>
      </c>
      <c r="F697" s="155"/>
      <c r="G697" s="52"/>
      <c r="H697" s="29"/>
      <c r="I697" s="28"/>
      <c r="J697" s="623"/>
      <c r="K697" s="287">
        <v>0</v>
      </c>
      <c r="L697" s="289"/>
      <c r="M697" s="303"/>
      <c r="N697" s="31"/>
      <c r="O697" s="31"/>
      <c r="P697" s="31"/>
      <c r="Q697" s="178"/>
      <c r="R697" s="178"/>
      <c r="S697" s="31"/>
      <c r="T697" s="10">
        <v>0</v>
      </c>
      <c r="U697" s="275">
        <f t="shared" si="264"/>
        <v>0</v>
      </c>
      <c r="V697" s="31"/>
      <c r="W697" s="31"/>
      <c r="X697" s="31"/>
      <c r="Y697" s="275">
        <f t="shared" si="265"/>
        <v>0</v>
      </c>
      <c r="Z697" s="31"/>
      <c r="AA697" s="31"/>
      <c r="AB697" s="31"/>
      <c r="AC697" s="32">
        <f t="shared" si="266"/>
        <v>0</v>
      </c>
      <c r="AD697" s="31"/>
      <c r="AE697" s="31"/>
      <c r="AF697" s="31"/>
      <c r="AG697" s="32">
        <f t="shared" si="267"/>
        <v>0</v>
      </c>
      <c r="AH697" s="75">
        <f t="shared" si="268"/>
        <v>0</v>
      </c>
      <c r="AI697" s="33">
        <f>IF(ISERROR(AH697/J614),0,AH697/J614)</f>
        <v>0</v>
      </c>
      <c r="AJ697" s="34">
        <f t="shared" si="269"/>
        <v>0</v>
      </c>
      <c r="AK697" s="109"/>
      <c r="AL697" s="259"/>
      <c r="AM697" s="109"/>
      <c r="AN697" s="109"/>
      <c r="AO697" s="109"/>
      <c r="AP697" s="109"/>
      <c r="AQ697" s="109"/>
      <c r="AR697" s="109"/>
      <c r="AS697" s="109"/>
      <c r="AT697" s="109"/>
      <c r="AU697" s="109"/>
      <c r="AV697" s="109"/>
      <c r="AW697" s="109"/>
      <c r="AX697" s="109"/>
      <c r="AY697" s="109"/>
      <c r="AZ697" s="109"/>
      <c r="BA697" s="109"/>
      <c r="BB697" s="109"/>
      <c r="BC697" s="109"/>
      <c r="BD697" s="109"/>
      <c r="BE697" s="109"/>
      <c r="BF697" s="109"/>
      <c r="BG697" s="109"/>
      <c r="BH697" s="109"/>
      <c r="BI697" s="109"/>
      <c r="BJ697" s="109"/>
      <c r="BK697" s="109"/>
      <c r="BL697" s="109"/>
      <c r="BM697" s="109"/>
      <c r="BN697" s="109"/>
    </row>
    <row r="698" spans="1:66" s="110" customFormat="1" outlineLevel="1" x14ac:dyDescent="0.25">
      <c r="A698" s="26">
        <v>30</v>
      </c>
      <c r="B698" s="26"/>
      <c r="C698" s="93"/>
      <c r="D698" s="82"/>
      <c r="E698" s="544" t="s">
        <v>444</v>
      </c>
      <c r="F698" s="155"/>
      <c r="G698" s="52"/>
      <c r="H698" s="29"/>
      <c r="I698" s="28"/>
      <c r="J698" s="623"/>
      <c r="K698" s="287">
        <v>0</v>
      </c>
      <c r="L698" s="289"/>
      <c r="M698" s="303"/>
      <c r="N698" s="31"/>
      <c r="O698" s="31"/>
      <c r="P698" s="31"/>
      <c r="Q698" s="178"/>
      <c r="R698" s="178"/>
      <c r="S698" s="31"/>
      <c r="T698" s="10">
        <v>0</v>
      </c>
      <c r="U698" s="275">
        <f t="shared" si="264"/>
        <v>0</v>
      </c>
      <c r="V698" s="31"/>
      <c r="W698" s="31"/>
      <c r="X698" s="31"/>
      <c r="Y698" s="275">
        <f t="shared" si="265"/>
        <v>0</v>
      </c>
      <c r="Z698" s="31"/>
      <c r="AA698" s="31"/>
      <c r="AB698" s="31"/>
      <c r="AC698" s="32">
        <f t="shared" si="266"/>
        <v>0</v>
      </c>
      <c r="AD698" s="31"/>
      <c r="AE698" s="31"/>
      <c r="AF698" s="31"/>
      <c r="AG698" s="32">
        <f t="shared" si="267"/>
        <v>0</v>
      </c>
      <c r="AH698" s="75">
        <f t="shared" si="268"/>
        <v>0</v>
      </c>
      <c r="AI698" s="33">
        <f>IF(ISERROR(AH698/J615),0,AH698/J615)</f>
        <v>0</v>
      </c>
      <c r="AJ698" s="34">
        <f t="shared" si="269"/>
        <v>0</v>
      </c>
      <c r="AK698" s="109"/>
      <c r="AL698" s="259"/>
      <c r="AM698" s="109"/>
      <c r="AN698" s="109"/>
      <c r="AO698" s="109"/>
      <c r="AP698" s="109"/>
      <c r="AQ698" s="109"/>
      <c r="AR698" s="109"/>
      <c r="AS698" s="109"/>
      <c r="AT698" s="109"/>
      <c r="AU698" s="109"/>
      <c r="AV698" s="109"/>
      <c r="AW698" s="109"/>
      <c r="AX698" s="109"/>
      <c r="AY698" s="109"/>
      <c r="AZ698" s="109"/>
      <c r="BA698" s="109"/>
      <c r="BB698" s="109"/>
      <c r="BC698" s="109"/>
      <c r="BD698" s="109"/>
      <c r="BE698" s="109"/>
      <c r="BF698" s="109"/>
      <c r="BG698" s="109"/>
      <c r="BH698" s="109"/>
      <c r="BI698" s="109"/>
      <c r="BJ698" s="109"/>
      <c r="BK698" s="109"/>
      <c r="BL698" s="109"/>
      <c r="BM698" s="109"/>
      <c r="BN698" s="109"/>
    </row>
    <row r="699" spans="1:66" s="110" customFormat="1" outlineLevel="1" x14ac:dyDescent="0.25">
      <c r="A699" s="26">
        <v>31</v>
      </c>
      <c r="B699" s="26"/>
      <c r="C699" s="93"/>
      <c r="D699" s="82"/>
      <c r="E699" s="544" t="s">
        <v>445</v>
      </c>
      <c r="F699" s="155"/>
      <c r="G699" s="52"/>
      <c r="H699" s="29"/>
      <c r="I699" s="28"/>
      <c r="J699" s="623"/>
      <c r="K699" s="287">
        <v>0</v>
      </c>
      <c r="L699" s="289"/>
      <c r="M699" s="303"/>
      <c r="N699" s="31"/>
      <c r="O699" s="31"/>
      <c r="P699" s="31"/>
      <c r="Q699" s="178"/>
      <c r="R699" s="178"/>
      <c r="S699" s="31"/>
      <c r="T699" s="10">
        <v>0</v>
      </c>
      <c r="U699" s="275">
        <f t="shared" si="264"/>
        <v>0</v>
      </c>
      <c r="V699" s="31"/>
      <c r="W699" s="31"/>
      <c r="X699" s="31"/>
      <c r="Y699" s="275">
        <f t="shared" si="265"/>
        <v>0</v>
      </c>
      <c r="Z699" s="31"/>
      <c r="AA699" s="31"/>
      <c r="AB699" s="31"/>
      <c r="AC699" s="32">
        <f t="shared" si="266"/>
        <v>0</v>
      </c>
      <c r="AD699" s="31"/>
      <c r="AE699" s="31"/>
      <c r="AF699" s="31"/>
      <c r="AG699" s="32">
        <f t="shared" si="267"/>
        <v>0</v>
      </c>
      <c r="AH699" s="75">
        <f t="shared" si="268"/>
        <v>0</v>
      </c>
      <c r="AI699" s="33">
        <f t="shared" ref="AI699:AI745" si="274">IF(ISERROR(AH699/J622),0,AH699/J622)</f>
        <v>0</v>
      </c>
      <c r="AJ699" s="34">
        <f t="shared" si="269"/>
        <v>0</v>
      </c>
      <c r="AK699" s="109"/>
      <c r="AL699" s="259"/>
      <c r="AM699" s="109"/>
      <c r="AN699" s="109"/>
      <c r="AO699" s="109"/>
      <c r="AP699" s="109"/>
      <c r="AQ699" s="109"/>
      <c r="AR699" s="109"/>
      <c r="AS699" s="109"/>
      <c r="AT699" s="109"/>
      <c r="AU699" s="109"/>
      <c r="AV699" s="109"/>
      <c r="AW699" s="109"/>
      <c r="AX699" s="109"/>
      <c r="AY699" s="109"/>
      <c r="AZ699" s="109"/>
      <c r="BA699" s="109"/>
      <c r="BB699" s="109"/>
      <c r="BC699" s="109"/>
      <c r="BD699" s="109"/>
      <c r="BE699" s="109"/>
      <c r="BF699" s="109"/>
      <c r="BG699" s="109"/>
      <c r="BH699" s="109"/>
      <c r="BI699" s="109"/>
      <c r="BJ699" s="109"/>
      <c r="BK699" s="109"/>
      <c r="BL699" s="109"/>
      <c r="BM699" s="109"/>
      <c r="BN699" s="109"/>
    </row>
    <row r="700" spans="1:66" s="110" customFormat="1" outlineLevel="1" x14ac:dyDescent="0.25">
      <c r="A700" s="26">
        <v>32</v>
      </c>
      <c r="B700" s="26"/>
      <c r="C700" s="93"/>
      <c r="D700" s="82"/>
      <c r="E700" s="544" t="s">
        <v>446</v>
      </c>
      <c r="F700" s="155"/>
      <c r="G700" s="52"/>
      <c r="H700" s="29"/>
      <c r="I700" s="28"/>
      <c r="J700" s="623"/>
      <c r="K700" s="287">
        <v>0</v>
      </c>
      <c r="L700" s="289"/>
      <c r="M700" s="303"/>
      <c r="N700" s="31"/>
      <c r="O700" s="31"/>
      <c r="P700" s="31"/>
      <c r="Q700" s="178"/>
      <c r="R700" s="178"/>
      <c r="S700" s="31"/>
      <c r="T700" s="10">
        <v>0</v>
      </c>
      <c r="U700" s="275">
        <f t="shared" si="264"/>
        <v>0</v>
      </c>
      <c r="V700" s="31"/>
      <c r="W700" s="31"/>
      <c r="X700" s="31"/>
      <c r="Y700" s="275">
        <f t="shared" si="265"/>
        <v>0</v>
      </c>
      <c r="Z700" s="31"/>
      <c r="AA700" s="31"/>
      <c r="AB700" s="31"/>
      <c r="AC700" s="32">
        <f t="shared" si="266"/>
        <v>0</v>
      </c>
      <c r="AD700" s="31"/>
      <c r="AE700" s="31"/>
      <c r="AF700" s="31"/>
      <c r="AG700" s="32">
        <f t="shared" si="267"/>
        <v>0</v>
      </c>
      <c r="AH700" s="75">
        <f t="shared" si="268"/>
        <v>0</v>
      </c>
      <c r="AI700" s="33">
        <f t="shared" si="274"/>
        <v>0</v>
      </c>
      <c r="AJ700" s="34">
        <f t="shared" ref="AJ700:AJ731" si="275">IF(ISERROR(AH700/$AH$784),"-",AH700/$AH$784)</f>
        <v>0</v>
      </c>
      <c r="AK700" s="109"/>
      <c r="AL700" s="259"/>
      <c r="AM700" s="109"/>
      <c r="AN700" s="109"/>
      <c r="AO700" s="109"/>
      <c r="AP700" s="109"/>
      <c r="AQ700" s="109"/>
      <c r="AR700" s="109"/>
      <c r="AS700" s="109"/>
      <c r="AT700" s="109"/>
      <c r="AU700" s="109"/>
      <c r="AV700" s="109"/>
      <c r="AW700" s="109"/>
      <c r="AX700" s="109"/>
      <c r="AY700" s="109"/>
      <c r="AZ700" s="109"/>
      <c r="BA700" s="109"/>
      <c r="BB700" s="109"/>
      <c r="BC700" s="109"/>
      <c r="BD700" s="109"/>
      <c r="BE700" s="109"/>
      <c r="BF700" s="109"/>
      <c r="BG700" s="109"/>
      <c r="BH700" s="109"/>
      <c r="BI700" s="109"/>
      <c r="BJ700" s="109"/>
      <c r="BK700" s="109"/>
      <c r="BL700" s="109"/>
      <c r="BM700" s="109"/>
      <c r="BN700" s="109"/>
    </row>
    <row r="701" spans="1:66" s="110" customFormat="1" outlineLevel="1" x14ac:dyDescent="0.25">
      <c r="A701" s="26">
        <v>33</v>
      </c>
      <c r="B701" s="26"/>
      <c r="C701" s="93" t="s">
        <v>128</v>
      </c>
      <c r="D701" s="82">
        <v>44257</v>
      </c>
      <c r="E701" s="152" t="s">
        <v>447</v>
      </c>
      <c r="F701" s="155"/>
      <c r="G701" s="52"/>
      <c r="H701" s="29"/>
      <c r="I701" s="28"/>
      <c r="J701" s="623"/>
      <c r="K701" s="287">
        <v>5551000</v>
      </c>
      <c r="L701" s="289"/>
      <c r="M701" s="303"/>
      <c r="N701" s="31"/>
      <c r="O701" s="31"/>
      <c r="P701" s="31"/>
      <c r="Q701" s="178"/>
      <c r="R701" s="178"/>
      <c r="S701" s="31"/>
      <c r="T701" s="10">
        <v>5551000</v>
      </c>
      <c r="U701" s="275">
        <f t="shared" si="264"/>
        <v>5551000</v>
      </c>
      <c r="V701" s="31"/>
      <c r="W701" s="31"/>
      <c r="X701" s="31"/>
      <c r="Y701" s="275">
        <f t="shared" si="265"/>
        <v>0</v>
      </c>
      <c r="Z701" s="31"/>
      <c r="AA701" s="31"/>
      <c r="AB701" s="31"/>
      <c r="AC701" s="32">
        <f t="shared" si="266"/>
        <v>0</v>
      </c>
      <c r="AD701" s="31"/>
      <c r="AE701" s="31"/>
      <c r="AF701" s="31"/>
      <c r="AG701" s="32">
        <f t="shared" si="267"/>
        <v>0</v>
      </c>
      <c r="AH701" s="75">
        <f t="shared" si="268"/>
        <v>5551000</v>
      </c>
      <c r="AI701" s="33">
        <f t="shared" si="274"/>
        <v>0</v>
      </c>
      <c r="AJ701" s="34">
        <f t="shared" si="275"/>
        <v>4.8248169042392833E-3</v>
      </c>
      <c r="AK701" s="109"/>
      <c r="AL701" s="259"/>
      <c r="AM701" s="109"/>
      <c r="AN701" s="109"/>
      <c r="AO701" s="109"/>
      <c r="AP701" s="109"/>
      <c r="AQ701" s="109"/>
      <c r="AR701" s="109"/>
      <c r="AS701" s="109"/>
      <c r="AT701" s="109"/>
      <c r="AU701" s="109"/>
      <c r="AV701" s="109"/>
      <c r="AW701" s="109"/>
      <c r="AX701" s="109"/>
      <c r="AY701" s="109"/>
      <c r="AZ701" s="109"/>
      <c r="BA701" s="109"/>
      <c r="BB701" s="109"/>
      <c r="BC701" s="109"/>
      <c r="BD701" s="109"/>
      <c r="BE701" s="109"/>
      <c r="BF701" s="109"/>
      <c r="BG701" s="109"/>
      <c r="BH701" s="109"/>
      <c r="BI701" s="109"/>
      <c r="BJ701" s="109"/>
      <c r="BK701" s="109"/>
      <c r="BL701" s="109"/>
      <c r="BM701" s="109"/>
      <c r="BN701" s="109"/>
    </row>
    <row r="702" spans="1:66" s="110" customFormat="1" outlineLevel="1" x14ac:dyDescent="0.25">
      <c r="A702" s="26">
        <v>34</v>
      </c>
      <c r="B702" s="26"/>
      <c r="C702" s="93"/>
      <c r="D702" s="82"/>
      <c r="E702" s="544" t="s">
        <v>448</v>
      </c>
      <c r="F702" s="155"/>
      <c r="G702" s="52"/>
      <c r="H702" s="29"/>
      <c r="I702" s="28"/>
      <c r="J702" s="623"/>
      <c r="K702" s="287">
        <v>0</v>
      </c>
      <c r="L702" s="289"/>
      <c r="M702" s="303"/>
      <c r="N702" s="31"/>
      <c r="O702" s="31"/>
      <c r="P702" s="31"/>
      <c r="Q702" s="178"/>
      <c r="R702" s="178"/>
      <c r="S702" s="31"/>
      <c r="T702" s="10">
        <v>0</v>
      </c>
      <c r="U702" s="275">
        <f t="shared" si="264"/>
        <v>0</v>
      </c>
      <c r="V702" s="31"/>
      <c r="W702" s="31"/>
      <c r="X702" s="31"/>
      <c r="Y702" s="275">
        <f t="shared" si="265"/>
        <v>0</v>
      </c>
      <c r="Z702" s="31"/>
      <c r="AA702" s="31"/>
      <c r="AB702" s="31"/>
      <c r="AC702" s="32">
        <f t="shared" si="266"/>
        <v>0</v>
      </c>
      <c r="AD702" s="31"/>
      <c r="AE702" s="31"/>
      <c r="AF702" s="31"/>
      <c r="AG702" s="32">
        <f t="shared" si="267"/>
        <v>0</v>
      </c>
      <c r="AH702" s="75">
        <f t="shared" si="268"/>
        <v>0</v>
      </c>
      <c r="AI702" s="33">
        <f t="shared" si="274"/>
        <v>0</v>
      </c>
      <c r="AJ702" s="34">
        <f t="shared" si="275"/>
        <v>0</v>
      </c>
      <c r="AK702" s="109"/>
      <c r="AL702" s="259"/>
      <c r="AM702" s="109"/>
      <c r="AN702" s="109"/>
      <c r="AO702" s="109"/>
      <c r="AP702" s="109"/>
      <c r="AQ702" s="109"/>
      <c r="AR702" s="109"/>
      <c r="AS702" s="109"/>
      <c r="AT702" s="109"/>
      <c r="AU702" s="109"/>
      <c r="AV702" s="109"/>
      <c r="AW702" s="109"/>
      <c r="AX702" s="109"/>
      <c r="AY702" s="109"/>
      <c r="AZ702" s="109"/>
      <c r="BA702" s="109"/>
      <c r="BB702" s="109"/>
      <c r="BC702" s="109"/>
      <c r="BD702" s="109"/>
      <c r="BE702" s="109"/>
      <c r="BF702" s="109"/>
      <c r="BG702" s="109"/>
      <c r="BH702" s="109"/>
      <c r="BI702" s="109"/>
      <c r="BJ702" s="109"/>
      <c r="BK702" s="109"/>
      <c r="BL702" s="109"/>
      <c r="BM702" s="109"/>
      <c r="BN702" s="109"/>
    </row>
    <row r="703" spans="1:66" s="110" customFormat="1" outlineLevel="1" x14ac:dyDescent="0.25">
      <c r="A703" s="26">
        <v>35</v>
      </c>
      <c r="B703" s="26"/>
      <c r="C703" s="93" t="s">
        <v>463</v>
      </c>
      <c r="D703" s="82">
        <v>44257</v>
      </c>
      <c r="E703" s="152" t="s">
        <v>449</v>
      </c>
      <c r="F703" s="155"/>
      <c r="G703" s="52"/>
      <c r="H703" s="29"/>
      <c r="I703" s="28"/>
      <c r="J703" s="623"/>
      <c r="K703" s="287">
        <v>36382500</v>
      </c>
      <c r="L703" s="289"/>
      <c r="M703" s="303"/>
      <c r="N703" s="31"/>
      <c r="O703" s="31"/>
      <c r="P703" s="31"/>
      <c r="Q703" s="178"/>
      <c r="R703" s="178"/>
      <c r="S703" s="31"/>
      <c r="T703" s="10">
        <v>36382500</v>
      </c>
      <c r="U703" s="275">
        <f t="shared" si="264"/>
        <v>36382500</v>
      </c>
      <c r="V703" s="31"/>
      <c r="W703" s="31"/>
      <c r="X703" s="31"/>
      <c r="Y703" s="275">
        <f t="shared" si="265"/>
        <v>0</v>
      </c>
      <c r="Z703" s="31"/>
      <c r="AA703" s="31"/>
      <c r="AB703" s="31"/>
      <c r="AC703" s="32">
        <f t="shared" si="266"/>
        <v>0</v>
      </c>
      <c r="AD703" s="31"/>
      <c r="AE703" s="31"/>
      <c r="AF703" s="31"/>
      <c r="AG703" s="32">
        <f t="shared" si="267"/>
        <v>0</v>
      </c>
      <c r="AH703" s="75">
        <f t="shared" si="268"/>
        <v>36382500</v>
      </c>
      <c r="AI703" s="33">
        <f t="shared" si="274"/>
        <v>0</v>
      </c>
      <c r="AJ703" s="34">
        <f t="shared" si="275"/>
        <v>3.16229329883779E-2</v>
      </c>
      <c r="AK703" s="109"/>
      <c r="AL703" s="259"/>
      <c r="AM703" s="109"/>
      <c r="AN703" s="109"/>
      <c r="AO703" s="109"/>
      <c r="AP703" s="109"/>
      <c r="AQ703" s="109"/>
      <c r="AR703" s="109"/>
      <c r="AS703" s="109"/>
      <c r="AT703" s="109"/>
      <c r="AU703" s="109"/>
      <c r="AV703" s="109"/>
      <c r="AW703" s="109"/>
      <c r="AX703" s="109"/>
      <c r="AY703" s="109"/>
      <c r="AZ703" s="109"/>
      <c r="BA703" s="109"/>
      <c r="BB703" s="109"/>
      <c r="BC703" s="109"/>
      <c r="BD703" s="109"/>
      <c r="BE703" s="109"/>
      <c r="BF703" s="109"/>
      <c r="BG703" s="109"/>
      <c r="BH703" s="109"/>
      <c r="BI703" s="109"/>
      <c r="BJ703" s="109"/>
      <c r="BK703" s="109"/>
      <c r="BL703" s="109"/>
      <c r="BM703" s="109"/>
      <c r="BN703" s="109"/>
    </row>
    <row r="704" spans="1:66" s="110" customFormat="1" outlineLevel="1" x14ac:dyDescent="0.25">
      <c r="A704" s="26">
        <v>36</v>
      </c>
      <c r="B704" s="26"/>
      <c r="C704" s="93"/>
      <c r="D704" s="82"/>
      <c r="E704" s="544" t="s">
        <v>450</v>
      </c>
      <c r="F704" s="155"/>
      <c r="G704" s="52"/>
      <c r="H704" s="29"/>
      <c r="I704" s="28"/>
      <c r="J704" s="623"/>
      <c r="K704" s="287">
        <v>0</v>
      </c>
      <c r="L704" s="289"/>
      <c r="M704" s="303"/>
      <c r="N704" s="31"/>
      <c r="O704" s="31"/>
      <c r="P704" s="31"/>
      <c r="Q704" s="178"/>
      <c r="R704" s="178"/>
      <c r="S704" s="31"/>
      <c r="T704" s="10">
        <v>0</v>
      </c>
      <c r="U704" s="275">
        <f t="shared" si="264"/>
        <v>0</v>
      </c>
      <c r="V704" s="31"/>
      <c r="W704" s="31"/>
      <c r="X704" s="31"/>
      <c r="Y704" s="275">
        <f t="shared" si="265"/>
        <v>0</v>
      </c>
      <c r="Z704" s="31"/>
      <c r="AA704" s="31"/>
      <c r="AB704" s="31"/>
      <c r="AC704" s="32">
        <f t="shared" si="266"/>
        <v>0</v>
      </c>
      <c r="AD704" s="31"/>
      <c r="AE704" s="31"/>
      <c r="AF704" s="31"/>
      <c r="AG704" s="32">
        <f t="shared" si="267"/>
        <v>0</v>
      </c>
      <c r="AH704" s="75">
        <f t="shared" si="268"/>
        <v>0</v>
      </c>
      <c r="AI704" s="33">
        <f t="shared" si="274"/>
        <v>0</v>
      </c>
      <c r="AJ704" s="34">
        <f t="shared" si="275"/>
        <v>0</v>
      </c>
      <c r="AK704" s="109"/>
      <c r="AL704" s="259"/>
      <c r="AM704" s="109"/>
      <c r="AN704" s="109"/>
      <c r="AO704" s="109"/>
      <c r="AP704" s="109"/>
      <c r="AQ704" s="109"/>
      <c r="AR704" s="109"/>
      <c r="AS704" s="109"/>
      <c r="AT704" s="109"/>
      <c r="AU704" s="109"/>
      <c r="AV704" s="109"/>
      <c r="AW704" s="109"/>
      <c r="AX704" s="109"/>
      <c r="AY704" s="109"/>
      <c r="AZ704" s="109"/>
      <c r="BA704" s="109"/>
      <c r="BB704" s="109"/>
      <c r="BC704" s="109"/>
      <c r="BD704" s="109"/>
      <c r="BE704" s="109"/>
      <c r="BF704" s="109"/>
      <c r="BG704" s="109"/>
      <c r="BH704" s="109"/>
      <c r="BI704" s="109"/>
      <c r="BJ704" s="109"/>
      <c r="BK704" s="109"/>
      <c r="BL704" s="109"/>
      <c r="BM704" s="109"/>
      <c r="BN704" s="109"/>
    </row>
    <row r="705" spans="1:66" s="110" customFormat="1" outlineLevel="1" x14ac:dyDescent="0.25">
      <c r="A705" s="26">
        <v>37</v>
      </c>
      <c r="B705" s="26"/>
      <c r="C705" s="93"/>
      <c r="D705" s="82"/>
      <c r="E705" s="544" t="s">
        <v>451</v>
      </c>
      <c r="F705" s="155"/>
      <c r="G705" s="52"/>
      <c r="H705" s="29"/>
      <c r="I705" s="28"/>
      <c r="J705" s="623"/>
      <c r="K705" s="287">
        <v>0</v>
      </c>
      <c r="L705" s="289"/>
      <c r="M705" s="303"/>
      <c r="N705" s="31"/>
      <c r="O705" s="31"/>
      <c r="P705" s="31"/>
      <c r="Q705" s="178"/>
      <c r="R705" s="178"/>
      <c r="S705" s="31"/>
      <c r="T705" s="10">
        <v>0</v>
      </c>
      <c r="U705" s="275">
        <f t="shared" si="264"/>
        <v>0</v>
      </c>
      <c r="V705" s="31"/>
      <c r="W705" s="31"/>
      <c r="X705" s="31"/>
      <c r="Y705" s="275">
        <f t="shared" si="265"/>
        <v>0</v>
      </c>
      <c r="Z705" s="31"/>
      <c r="AA705" s="31"/>
      <c r="AB705" s="31"/>
      <c r="AC705" s="32">
        <f t="shared" si="266"/>
        <v>0</v>
      </c>
      <c r="AD705" s="31"/>
      <c r="AE705" s="31"/>
      <c r="AF705" s="31"/>
      <c r="AG705" s="32">
        <f t="shared" si="267"/>
        <v>0</v>
      </c>
      <c r="AH705" s="75">
        <f t="shared" si="268"/>
        <v>0</v>
      </c>
      <c r="AI705" s="33">
        <f t="shared" si="274"/>
        <v>0</v>
      </c>
      <c r="AJ705" s="34">
        <f t="shared" si="275"/>
        <v>0</v>
      </c>
      <c r="AK705" s="109"/>
      <c r="AL705" s="259"/>
      <c r="AM705" s="109"/>
      <c r="AN705" s="109"/>
      <c r="AO705" s="109"/>
      <c r="AP705" s="109"/>
      <c r="AQ705" s="109"/>
      <c r="AR705" s="109"/>
      <c r="AS705" s="109"/>
      <c r="AT705" s="109"/>
      <c r="AU705" s="109"/>
      <c r="AV705" s="109"/>
      <c r="AW705" s="109"/>
      <c r="AX705" s="109"/>
      <c r="AY705" s="109"/>
      <c r="AZ705" s="109"/>
      <c r="BA705" s="109"/>
      <c r="BB705" s="109"/>
      <c r="BC705" s="109"/>
      <c r="BD705" s="109"/>
      <c r="BE705" s="109"/>
      <c r="BF705" s="109"/>
      <c r="BG705" s="109"/>
      <c r="BH705" s="109"/>
      <c r="BI705" s="109"/>
      <c r="BJ705" s="109"/>
      <c r="BK705" s="109"/>
      <c r="BL705" s="109"/>
      <c r="BM705" s="109"/>
      <c r="BN705" s="109"/>
    </row>
    <row r="706" spans="1:66" s="110" customFormat="1" outlineLevel="1" x14ac:dyDescent="0.25">
      <c r="A706" s="26">
        <v>38</v>
      </c>
      <c r="B706" s="26"/>
      <c r="C706" s="93"/>
      <c r="D706" s="82"/>
      <c r="E706" s="544" t="s">
        <v>174</v>
      </c>
      <c r="F706" s="155"/>
      <c r="G706" s="52"/>
      <c r="H706" s="29"/>
      <c r="I706" s="28"/>
      <c r="J706" s="623"/>
      <c r="K706" s="287">
        <v>0</v>
      </c>
      <c r="L706" s="289"/>
      <c r="M706" s="303"/>
      <c r="N706" s="31"/>
      <c r="O706" s="31"/>
      <c r="P706" s="31"/>
      <c r="Q706" s="178"/>
      <c r="R706" s="178"/>
      <c r="S706" s="31"/>
      <c r="T706" s="10">
        <v>0</v>
      </c>
      <c r="U706" s="275">
        <f t="shared" si="264"/>
        <v>0</v>
      </c>
      <c r="V706" s="31"/>
      <c r="W706" s="31"/>
      <c r="X706" s="31"/>
      <c r="Y706" s="275">
        <f t="shared" si="265"/>
        <v>0</v>
      </c>
      <c r="Z706" s="31"/>
      <c r="AA706" s="31"/>
      <c r="AB706" s="31"/>
      <c r="AC706" s="32">
        <f t="shared" si="266"/>
        <v>0</v>
      </c>
      <c r="AD706" s="31"/>
      <c r="AE706" s="31"/>
      <c r="AF706" s="31"/>
      <c r="AG706" s="32">
        <f t="shared" si="267"/>
        <v>0</v>
      </c>
      <c r="AH706" s="75">
        <f t="shared" si="268"/>
        <v>0</v>
      </c>
      <c r="AI706" s="33">
        <f t="shared" si="274"/>
        <v>0</v>
      </c>
      <c r="AJ706" s="34">
        <f t="shared" si="275"/>
        <v>0</v>
      </c>
      <c r="AK706" s="109"/>
      <c r="AL706" s="259"/>
      <c r="AM706" s="109"/>
      <c r="AN706" s="109"/>
      <c r="AO706" s="109"/>
      <c r="AP706" s="109"/>
      <c r="AQ706" s="109"/>
      <c r="AR706" s="109"/>
      <c r="AS706" s="109"/>
      <c r="AT706" s="109"/>
      <c r="AU706" s="109"/>
      <c r="AV706" s="109"/>
      <c r="AW706" s="109"/>
      <c r="AX706" s="109"/>
      <c r="AY706" s="109"/>
      <c r="AZ706" s="109"/>
      <c r="BA706" s="109"/>
      <c r="BB706" s="109"/>
      <c r="BC706" s="109"/>
      <c r="BD706" s="109"/>
      <c r="BE706" s="109"/>
      <c r="BF706" s="109"/>
      <c r="BG706" s="109"/>
      <c r="BH706" s="109"/>
      <c r="BI706" s="109"/>
      <c r="BJ706" s="109"/>
      <c r="BK706" s="109"/>
      <c r="BL706" s="109"/>
      <c r="BM706" s="109"/>
      <c r="BN706" s="109"/>
    </row>
    <row r="707" spans="1:66" s="110" customFormat="1" outlineLevel="1" x14ac:dyDescent="0.25">
      <c r="A707" s="26">
        <v>39</v>
      </c>
      <c r="B707" s="26"/>
      <c r="C707" s="93" t="s">
        <v>239</v>
      </c>
      <c r="D707" s="82">
        <v>44258</v>
      </c>
      <c r="E707" s="152" t="s">
        <v>118</v>
      </c>
      <c r="F707" s="155"/>
      <c r="G707" s="52"/>
      <c r="H707" s="29"/>
      <c r="I707" s="28"/>
      <c r="J707" s="623"/>
      <c r="K707" s="287">
        <v>20218800</v>
      </c>
      <c r="L707" s="289"/>
      <c r="M707" s="303"/>
      <c r="N707" s="31"/>
      <c r="O707" s="31"/>
      <c r="P707" s="31"/>
      <c r="Q707" s="178"/>
      <c r="R707" s="178"/>
      <c r="S707" s="31"/>
      <c r="T707" s="10">
        <v>20218800</v>
      </c>
      <c r="U707" s="275">
        <f t="shared" si="264"/>
        <v>20218800</v>
      </c>
      <c r="V707" s="31"/>
      <c r="W707" s="31"/>
      <c r="X707" s="31"/>
      <c r="Y707" s="275">
        <f t="shared" si="265"/>
        <v>0</v>
      </c>
      <c r="Z707" s="31"/>
      <c r="AA707" s="31"/>
      <c r="AB707" s="31"/>
      <c r="AC707" s="32">
        <f t="shared" si="266"/>
        <v>0</v>
      </c>
      <c r="AD707" s="31"/>
      <c r="AE707" s="31"/>
      <c r="AF707" s="31"/>
      <c r="AG707" s="32">
        <f t="shared" si="267"/>
        <v>0</v>
      </c>
      <c r="AH707" s="75">
        <f t="shared" si="268"/>
        <v>20218800</v>
      </c>
      <c r="AI707" s="33">
        <f t="shared" si="274"/>
        <v>0</v>
      </c>
      <c r="AJ707" s="34">
        <f t="shared" si="275"/>
        <v>1.7573771937206491E-2</v>
      </c>
      <c r="AK707" s="109"/>
      <c r="AL707" s="259"/>
      <c r="AM707" s="109"/>
      <c r="AN707" s="109"/>
      <c r="AO707" s="109"/>
      <c r="AP707" s="109"/>
      <c r="AQ707" s="109"/>
      <c r="AR707" s="109"/>
      <c r="AS707" s="109"/>
      <c r="AT707" s="109"/>
      <c r="AU707" s="109"/>
      <c r="AV707" s="109"/>
      <c r="AW707" s="109"/>
      <c r="AX707" s="109"/>
      <c r="AY707" s="109"/>
      <c r="AZ707" s="109"/>
      <c r="BA707" s="109"/>
      <c r="BB707" s="109"/>
      <c r="BC707" s="109"/>
      <c r="BD707" s="109"/>
      <c r="BE707" s="109"/>
      <c r="BF707" s="109"/>
      <c r="BG707" s="109"/>
      <c r="BH707" s="109"/>
      <c r="BI707" s="109"/>
      <c r="BJ707" s="109"/>
      <c r="BK707" s="109"/>
      <c r="BL707" s="109"/>
      <c r="BM707" s="109"/>
      <c r="BN707" s="109"/>
    </row>
    <row r="708" spans="1:66" s="110" customFormat="1" outlineLevel="1" x14ac:dyDescent="0.25">
      <c r="A708" s="26">
        <v>40</v>
      </c>
      <c r="B708" s="26"/>
      <c r="C708" s="93"/>
      <c r="D708" s="82"/>
      <c r="E708" s="544" t="s">
        <v>452</v>
      </c>
      <c r="F708" s="155"/>
      <c r="G708" s="52"/>
      <c r="H708" s="29"/>
      <c r="I708" s="28"/>
      <c r="J708" s="623"/>
      <c r="K708" s="287">
        <v>0</v>
      </c>
      <c r="L708" s="289"/>
      <c r="M708" s="303"/>
      <c r="N708" s="31"/>
      <c r="O708" s="31"/>
      <c r="P708" s="31"/>
      <c r="Q708" s="178"/>
      <c r="R708" s="178"/>
      <c r="S708" s="31"/>
      <c r="T708" s="10">
        <v>0</v>
      </c>
      <c r="U708" s="275">
        <f t="shared" si="264"/>
        <v>0</v>
      </c>
      <c r="V708" s="31"/>
      <c r="W708" s="31"/>
      <c r="X708" s="31"/>
      <c r="Y708" s="275">
        <f t="shared" si="265"/>
        <v>0</v>
      </c>
      <c r="Z708" s="31"/>
      <c r="AA708" s="31"/>
      <c r="AB708" s="31"/>
      <c r="AC708" s="32">
        <f t="shared" si="266"/>
        <v>0</v>
      </c>
      <c r="AD708" s="31"/>
      <c r="AE708" s="31"/>
      <c r="AF708" s="31"/>
      <c r="AG708" s="32">
        <f t="shared" si="267"/>
        <v>0</v>
      </c>
      <c r="AH708" s="75">
        <f t="shared" si="268"/>
        <v>0</v>
      </c>
      <c r="AI708" s="33">
        <f t="shared" si="274"/>
        <v>0</v>
      </c>
      <c r="AJ708" s="34">
        <f t="shared" si="275"/>
        <v>0</v>
      </c>
      <c r="AK708" s="109"/>
      <c r="AL708" s="259"/>
      <c r="AM708" s="109"/>
      <c r="AN708" s="109"/>
      <c r="AO708" s="109"/>
      <c r="AP708" s="109"/>
      <c r="AQ708" s="109"/>
      <c r="AR708" s="109"/>
      <c r="AS708" s="109"/>
      <c r="AT708" s="109"/>
      <c r="AU708" s="109"/>
      <c r="AV708" s="109"/>
      <c r="AW708" s="109"/>
      <c r="AX708" s="109"/>
      <c r="AY708" s="109"/>
      <c r="AZ708" s="109"/>
      <c r="BA708" s="109"/>
      <c r="BB708" s="109"/>
      <c r="BC708" s="109"/>
      <c r="BD708" s="109"/>
      <c r="BE708" s="109"/>
      <c r="BF708" s="109"/>
      <c r="BG708" s="109"/>
      <c r="BH708" s="109"/>
      <c r="BI708" s="109"/>
      <c r="BJ708" s="109"/>
      <c r="BK708" s="109"/>
      <c r="BL708" s="109"/>
      <c r="BM708" s="109"/>
      <c r="BN708" s="109"/>
    </row>
    <row r="709" spans="1:66" s="110" customFormat="1" outlineLevel="1" x14ac:dyDescent="0.25">
      <c r="A709" s="26">
        <v>41</v>
      </c>
      <c r="B709" s="26"/>
      <c r="C709" s="93" t="s">
        <v>462</v>
      </c>
      <c r="D709" s="82">
        <v>44252</v>
      </c>
      <c r="E709" s="152" t="s">
        <v>120</v>
      </c>
      <c r="F709" s="155"/>
      <c r="G709" s="52"/>
      <c r="H709" s="29"/>
      <c r="I709" s="28"/>
      <c r="J709" s="623"/>
      <c r="K709" s="287">
        <v>39358900</v>
      </c>
      <c r="L709" s="289"/>
      <c r="M709" s="303"/>
      <c r="N709" s="31"/>
      <c r="O709" s="31"/>
      <c r="P709" s="31"/>
      <c r="Q709" s="178"/>
      <c r="R709" s="178"/>
      <c r="S709" s="31"/>
      <c r="T709" s="10">
        <v>39358900</v>
      </c>
      <c r="U709" s="275">
        <f t="shared" si="264"/>
        <v>39358900</v>
      </c>
      <c r="V709" s="31"/>
      <c r="W709" s="31"/>
      <c r="X709" s="31"/>
      <c r="Y709" s="275">
        <f t="shared" si="265"/>
        <v>0</v>
      </c>
      <c r="Z709" s="31"/>
      <c r="AA709" s="31"/>
      <c r="AB709" s="31"/>
      <c r="AC709" s="32">
        <f t="shared" si="266"/>
        <v>0</v>
      </c>
      <c r="AD709" s="31"/>
      <c r="AE709" s="31"/>
      <c r="AF709" s="31"/>
      <c r="AG709" s="32">
        <f t="shared" si="267"/>
        <v>0</v>
      </c>
      <c r="AH709" s="75">
        <f t="shared" si="268"/>
        <v>39358900</v>
      </c>
      <c r="AI709" s="33">
        <f t="shared" si="274"/>
        <v>0</v>
      </c>
      <c r="AJ709" s="34">
        <f t="shared" si="275"/>
        <v>3.4209959656325624E-2</v>
      </c>
      <c r="AK709" s="109"/>
      <c r="AL709" s="259"/>
      <c r="AM709" s="109"/>
      <c r="AN709" s="109"/>
      <c r="AO709" s="109"/>
      <c r="AP709" s="109"/>
      <c r="AQ709" s="109"/>
      <c r="AR709" s="109"/>
      <c r="AS709" s="109"/>
      <c r="AT709" s="109"/>
      <c r="AU709" s="109"/>
      <c r="AV709" s="109"/>
      <c r="AW709" s="109"/>
      <c r="AX709" s="109"/>
      <c r="AY709" s="109"/>
      <c r="AZ709" s="109"/>
      <c r="BA709" s="109"/>
      <c r="BB709" s="109"/>
      <c r="BC709" s="109"/>
      <c r="BD709" s="109"/>
      <c r="BE709" s="109"/>
      <c r="BF709" s="109"/>
      <c r="BG709" s="109"/>
      <c r="BH709" s="109"/>
      <c r="BI709" s="109"/>
      <c r="BJ709" s="109"/>
      <c r="BK709" s="109"/>
      <c r="BL709" s="109"/>
      <c r="BM709" s="109"/>
      <c r="BN709" s="109"/>
    </row>
    <row r="710" spans="1:66" s="110" customFormat="1" outlineLevel="1" x14ac:dyDescent="0.25">
      <c r="A710" s="26">
        <v>42</v>
      </c>
      <c r="B710" s="26"/>
      <c r="C710" s="93"/>
      <c r="D710" s="82"/>
      <c r="E710" s="544" t="s">
        <v>453</v>
      </c>
      <c r="F710" s="155"/>
      <c r="G710" s="52"/>
      <c r="H710" s="29"/>
      <c r="I710" s="28"/>
      <c r="J710" s="623"/>
      <c r="K710" s="287">
        <v>0</v>
      </c>
      <c r="L710" s="289"/>
      <c r="M710" s="303"/>
      <c r="N710" s="31"/>
      <c r="O710" s="31"/>
      <c r="P710" s="31"/>
      <c r="Q710" s="178"/>
      <c r="R710" s="178"/>
      <c r="S710" s="31"/>
      <c r="T710" s="10">
        <v>0</v>
      </c>
      <c r="U710" s="275">
        <f t="shared" si="264"/>
        <v>0</v>
      </c>
      <c r="V710" s="31"/>
      <c r="W710" s="31"/>
      <c r="X710" s="31"/>
      <c r="Y710" s="275">
        <f t="shared" si="265"/>
        <v>0</v>
      </c>
      <c r="Z710" s="31"/>
      <c r="AA710" s="31"/>
      <c r="AB710" s="31"/>
      <c r="AC710" s="32">
        <f t="shared" si="266"/>
        <v>0</v>
      </c>
      <c r="AD710" s="31"/>
      <c r="AE710" s="31"/>
      <c r="AF710" s="31"/>
      <c r="AG710" s="32">
        <f t="shared" si="267"/>
        <v>0</v>
      </c>
      <c r="AH710" s="75">
        <f t="shared" si="268"/>
        <v>0</v>
      </c>
      <c r="AI710" s="33">
        <f t="shared" si="274"/>
        <v>0</v>
      </c>
      <c r="AJ710" s="34">
        <f t="shared" si="275"/>
        <v>0</v>
      </c>
      <c r="AK710" s="109"/>
      <c r="AL710" s="259"/>
      <c r="AM710" s="109"/>
      <c r="AN710" s="109"/>
      <c r="AO710" s="109"/>
      <c r="AP710" s="109"/>
      <c r="AQ710" s="109"/>
      <c r="AR710" s="109"/>
      <c r="AS710" s="109"/>
      <c r="AT710" s="109"/>
      <c r="AU710" s="109"/>
      <c r="AV710" s="109"/>
      <c r="AW710" s="109"/>
      <c r="AX710" s="109"/>
      <c r="AY710" s="109"/>
      <c r="AZ710" s="109"/>
      <c r="BA710" s="109"/>
      <c r="BB710" s="109"/>
      <c r="BC710" s="109"/>
      <c r="BD710" s="109"/>
      <c r="BE710" s="109"/>
      <c r="BF710" s="109"/>
      <c r="BG710" s="109"/>
      <c r="BH710" s="109"/>
      <c r="BI710" s="109"/>
      <c r="BJ710" s="109"/>
      <c r="BK710" s="109"/>
      <c r="BL710" s="109"/>
      <c r="BM710" s="109"/>
      <c r="BN710" s="109"/>
    </row>
    <row r="711" spans="1:66" s="110" customFormat="1" outlineLevel="1" x14ac:dyDescent="0.25">
      <c r="A711" s="26">
        <v>43</v>
      </c>
      <c r="B711" s="26"/>
      <c r="C711" s="93" t="s">
        <v>464</v>
      </c>
      <c r="D711" s="82">
        <v>44258</v>
      </c>
      <c r="E711" s="220" t="s">
        <v>454</v>
      </c>
      <c r="F711" s="155"/>
      <c r="G711" s="52"/>
      <c r="H711" s="29"/>
      <c r="I711" s="28"/>
      <c r="J711" s="623"/>
      <c r="K711" s="287">
        <f>3020000*0.7</f>
        <v>2114000</v>
      </c>
      <c r="L711" s="289"/>
      <c r="M711" s="303"/>
      <c r="N711" s="31"/>
      <c r="O711" s="31"/>
      <c r="P711" s="31"/>
      <c r="Q711" s="178"/>
      <c r="R711" s="178"/>
      <c r="S711" s="31"/>
      <c r="T711" s="10">
        <v>2114000</v>
      </c>
      <c r="U711" s="275">
        <f t="shared" si="264"/>
        <v>2114000</v>
      </c>
      <c r="V711" s="31"/>
      <c r="W711" s="31"/>
      <c r="X711" s="31"/>
      <c r="Y711" s="275">
        <f t="shared" si="265"/>
        <v>0</v>
      </c>
      <c r="Z711" s="31"/>
      <c r="AA711" s="31"/>
      <c r="AB711" s="31"/>
      <c r="AC711" s="32">
        <f t="shared" si="266"/>
        <v>0</v>
      </c>
      <c r="AD711" s="31"/>
      <c r="AE711" s="31"/>
      <c r="AF711" s="31"/>
      <c r="AG711" s="32">
        <f t="shared" si="267"/>
        <v>0</v>
      </c>
      <c r="AH711" s="75">
        <f t="shared" si="268"/>
        <v>2114000</v>
      </c>
      <c r="AI711" s="33">
        <f t="shared" si="274"/>
        <v>0</v>
      </c>
      <c r="AJ711" s="34">
        <f t="shared" si="275"/>
        <v>1.8374460341491344E-3</v>
      </c>
      <c r="AK711" s="109"/>
      <c r="AL711" s="259"/>
      <c r="AM711" s="109"/>
      <c r="AN711" s="109"/>
      <c r="AO711" s="109"/>
      <c r="AP711" s="109"/>
      <c r="AQ711" s="109"/>
      <c r="AR711" s="109"/>
      <c r="AS711" s="109"/>
      <c r="AT711" s="109"/>
      <c r="AU711" s="109"/>
      <c r="AV711" s="109"/>
      <c r="AW711" s="109"/>
      <c r="AX711" s="109"/>
      <c r="AY711" s="109"/>
      <c r="AZ711" s="109"/>
      <c r="BA711" s="109"/>
      <c r="BB711" s="109"/>
      <c r="BC711" s="109"/>
      <c r="BD711" s="109"/>
      <c r="BE711" s="109"/>
      <c r="BF711" s="109"/>
      <c r="BG711" s="109"/>
      <c r="BH711" s="109"/>
      <c r="BI711" s="109"/>
      <c r="BJ711" s="109"/>
      <c r="BK711" s="109"/>
      <c r="BL711" s="109"/>
      <c r="BM711" s="109"/>
      <c r="BN711" s="109"/>
    </row>
    <row r="712" spans="1:66" s="110" customFormat="1" outlineLevel="1" x14ac:dyDescent="0.25">
      <c r="A712" s="26">
        <v>44</v>
      </c>
      <c r="B712" s="26"/>
      <c r="C712" s="93"/>
      <c r="D712" s="82"/>
      <c r="E712" s="544" t="s">
        <v>455</v>
      </c>
      <c r="F712" s="155"/>
      <c r="G712" s="52"/>
      <c r="H712" s="29"/>
      <c r="I712" s="28"/>
      <c r="J712" s="623"/>
      <c r="K712" s="287">
        <v>0</v>
      </c>
      <c r="L712" s="289"/>
      <c r="M712" s="303"/>
      <c r="N712" s="31"/>
      <c r="O712" s="31"/>
      <c r="P712" s="31"/>
      <c r="Q712" s="178"/>
      <c r="R712" s="178"/>
      <c r="S712" s="31"/>
      <c r="T712" s="10">
        <v>0</v>
      </c>
      <c r="U712" s="275">
        <f t="shared" si="264"/>
        <v>0</v>
      </c>
      <c r="V712" s="31"/>
      <c r="W712" s="31"/>
      <c r="X712" s="31"/>
      <c r="Y712" s="275">
        <f t="shared" si="265"/>
        <v>0</v>
      </c>
      <c r="Z712" s="31"/>
      <c r="AA712" s="31"/>
      <c r="AB712" s="31"/>
      <c r="AC712" s="32">
        <f t="shared" si="266"/>
        <v>0</v>
      </c>
      <c r="AD712" s="31"/>
      <c r="AE712" s="31"/>
      <c r="AF712" s="31"/>
      <c r="AG712" s="32">
        <f t="shared" si="267"/>
        <v>0</v>
      </c>
      <c r="AH712" s="75">
        <f t="shared" si="268"/>
        <v>0</v>
      </c>
      <c r="AI712" s="33">
        <f t="shared" si="274"/>
        <v>0</v>
      </c>
      <c r="AJ712" s="34">
        <f t="shared" si="275"/>
        <v>0</v>
      </c>
      <c r="AK712" s="109"/>
      <c r="AL712" s="259"/>
      <c r="AM712" s="109"/>
      <c r="AN712" s="109"/>
      <c r="AO712" s="109"/>
      <c r="AP712" s="109"/>
      <c r="AQ712" s="109"/>
      <c r="AR712" s="109"/>
      <c r="AS712" s="109"/>
      <c r="AT712" s="109"/>
      <c r="AU712" s="109"/>
      <c r="AV712" s="109"/>
      <c r="AW712" s="109"/>
      <c r="AX712" s="109"/>
      <c r="AY712" s="109"/>
      <c r="AZ712" s="109"/>
      <c r="BA712" s="109"/>
      <c r="BB712" s="109"/>
      <c r="BC712" s="109"/>
      <c r="BD712" s="109"/>
      <c r="BE712" s="109"/>
      <c r="BF712" s="109"/>
      <c r="BG712" s="109"/>
      <c r="BH712" s="109"/>
      <c r="BI712" s="109"/>
      <c r="BJ712" s="109"/>
      <c r="BK712" s="109"/>
      <c r="BL712" s="109"/>
      <c r="BM712" s="109"/>
      <c r="BN712" s="109"/>
    </row>
    <row r="713" spans="1:66" s="110" customFormat="1" outlineLevel="1" x14ac:dyDescent="0.25">
      <c r="A713" s="26">
        <v>45</v>
      </c>
      <c r="B713" s="26"/>
      <c r="C713" s="93"/>
      <c r="D713" s="82"/>
      <c r="E713" s="544" t="s">
        <v>456</v>
      </c>
      <c r="F713" s="155"/>
      <c r="G713" s="52"/>
      <c r="H713" s="29"/>
      <c r="I713" s="28"/>
      <c r="J713" s="623"/>
      <c r="K713" s="287">
        <v>0</v>
      </c>
      <c r="L713" s="289"/>
      <c r="M713" s="303"/>
      <c r="N713" s="31"/>
      <c r="O713" s="31"/>
      <c r="P713" s="31"/>
      <c r="Q713" s="178"/>
      <c r="R713" s="178"/>
      <c r="S713" s="31"/>
      <c r="T713" s="10">
        <v>0</v>
      </c>
      <c r="U713" s="275">
        <f t="shared" si="264"/>
        <v>0</v>
      </c>
      <c r="V713" s="31"/>
      <c r="W713" s="31"/>
      <c r="X713" s="31"/>
      <c r="Y713" s="275">
        <f t="shared" si="265"/>
        <v>0</v>
      </c>
      <c r="Z713" s="31"/>
      <c r="AA713" s="31"/>
      <c r="AB713" s="31"/>
      <c r="AC713" s="32">
        <f t="shared" si="266"/>
        <v>0</v>
      </c>
      <c r="AD713" s="31"/>
      <c r="AE713" s="31"/>
      <c r="AF713" s="31"/>
      <c r="AG713" s="32">
        <f t="shared" si="267"/>
        <v>0</v>
      </c>
      <c r="AH713" s="75">
        <f t="shared" si="268"/>
        <v>0</v>
      </c>
      <c r="AI713" s="33">
        <f t="shared" si="274"/>
        <v>0</v>
      </c>
      <c r="AJ713" s="34">
        <f t="shared" si="275"/>
        <v>0</v>
      </c>
      <c r="AK713" s="109"/>
      <c r="AL713" s="259"/>
      <c r="AM713" s="109"/>
      <c r="AN713" s="109"/>
      <c r="AO713" s="109"/>
      <c r="AP713" s="109"/>
      <c r="AQ713" s="109"/>
      <c r="AR713" s="109"/>
      <c r="AS713" s="109"/>
      <c r="AT713" s="109"/>
      <c r="AU713" s="109"/>
      <c r="AV713" s="109"/>
      <c r="AW713" s="109"/>
      <c r="AX713" s="109"/>
      <c r="AY713" s="109"/>
      <c r="AZ713" s="109"/>
      <c r="BA713" s="109"/>
      <c r="BB713" s="109"/>
      <c r="BC713" s="109"/>
      <c r="BD713" s="109"/>
      <c r="BE713" s="109"/>
      <c r="BF713" s="109"/>
      <c r="BG713" s="109"/>
      <c r="BH713" s="109"/>
      <c r="BI713" s="109"/>
      <c r="BJ713" s="109"/>
      <c r="BK713" s="109"/>
      <c r="BL713" s="109"/>
      <c r="BM713" s="109"/>
      <c r="BN713" s="109"/>
    </row>
    <row r="714" spans="1:66" s="110" customFormat="1" outlineLevel="1" x14ac:dyDescent="0.25">
      <c r="A714" s="26">
        <v>46</v>
      </c>
      <c r="B714" s="26"/>
      <c r="C714" s="93"/>
      <c r="D714" s="82"/>
      <c r="E714" s="544" t="s">
        <v>457</v>
      </c>
      <c r="F714" s="155"/>
      <c r="G714" s="52"/>
      <c r="H714" s="29"/>
      <c r="I714" s="28"/>
      <c r="J714" s="623"/>
      <c r="K714" s="287">
        <v>0</v>
      </c>
      <c r="L714" s="289"/>
      <c r="M714" s="303"/>
      <c r="N714" s="31"/>
      <c r="O714" s="31"/>
      <c r="P714" s="31"/>
      <c r="Q714" s="178"/>
      <c r="R714" s="178"/>
      <c r="S714" s="31"/>
      <c r="T714" s="10">
        <v>0</v>
      </c>
      <c r="U714" s="275">
        <f t="shared" si="264"/>
        <v>0</v>
      </c>
      <c r="V714" s="31"/>
      <c r="W714" s="31"/>
      <c r="X714" s="31"/>
      <c r="Y714" s="275">
        <f t="shared" si="265"/>
        <v>0</v>
      </c>
      <c r="Z714" s="31"/>
      <c r="AA714" s="31"/>
      <c r="AB714" s="31"/>
      <c r="AC714" s="32">
        <f t="shared" si="266"/>
        <v>0</v>
      </c>
      <c r="AD714" s="31"/>
      <c r="AE714" s="31"/>
      <c r="AF714" s="31"/>
      <c r="AG714" s="32">
        <f t="shared" si="267"/>
        <v>0</v>
      </c>
      <c r="AH714" s="75">
        <f t="shared" si="268"/>
        <v>0</v>
      </c>
      <c r="AI714" s="33">
        <f t="shared" si="274"/>
        <v>0</v>
      </c>
      <c r="AJ714" s="34">
        <f t="shared" si="275"/>
        <v>0</v>
      </c>
      <c r="AK714" s="109"/>
      <c r="AL714" s="259"/>
      <c r="AM714" s="109"/>
      <c r="AN714" s="109"/>
      <c r="AO714" s="109"/>
      <c r="AP714" s="109"/>
      <c r="AQ714" s="109"/>
      <c r="AR714" s="109"/>
      <c r="AS714" s="109"/>
      <c r="AT714" s="109"/>
      <c r="AU714" s="109"/>
      <c r="AV714" s="109"/>
      <c r="AW714" s="109"/>
      <c r="AX714" s="109"/>
      <c r="AY714" s="109"/>
      <c r="AZ714" s="109"/>
      <c r="BA714" s="109"/>
      <c r="BB714" s="109"/>
      <c r="BC714" s="109"/>
      <c r="BD714" s="109"/>
      <c r="BE714" s="109"/>
      <c r="BF714" s="109"/>
      <c r="BG714" s="109"/>
      <c r="BH714" s="109"/>
      <c r="BI714" s="109"/>
      <c r="BJ714" s="109"/>
      <c r="BK714" s="109"/>
      <c r="BL714" s="109"/>
      <c r="BM714" s="109"/>
      <c r="BN714" s="109"/>
    </row>
    <row r="715" spans="1:66" s="110" customFormat="1" outlineLevel="1" x14ac:dyDescent="0.25">
      <c r="A715" s="26">
        <v>47</v>
      </c>
      <c r="B715" s="26"/>
      <c r="C715" s="93"/>
      <c r="D715" s="82"/>
      <c r="E715" s="544" t="s">
        <v>119</v>
      </c>
      <c r="F715" s="155"/>
      <c r="G715" s="52"/>
      <c r="H715" s="29"/>
      <c r="I715" s="28"/>
      <c r="J715" s="623"/>
      <c r="K715" s="287">
        <v>0</v>
      </c>
      <c r="L715" s="289"/>
      <c r="M715" s="303"/>
      <c r="N715" s="31"/>
      <c r="O715" s="31"/>
      <c r="P715" s="31"/>
      <c r="Q715" s="178"/>
      <c r="R715" s="178"/>
      <c r="S715" s="31"/>
      <c r="T715" s="10">
        <v>0</v>
      </c>
      <c r="U715" s="275">
        <f t="shared" si="264"/>
        <v>0</v>
      </c>
      <c r="V715" s="31"/>
      <c r="W715" s="31"/>
      <c r="X715" s="31"/>
      <c r="Y715" s="275">
        <f t="shared" si="265"/>
        <v>0</v>
      </c>
      <c r="Z715" s="31"/>
      <c r="AA715" s="31"/>
      <c r="AB715" s="31"/>
      <c r="AC715" s="32">
        <f t="shared" si="266"/>
        <v>0</v>
      </c>
      <c r="AD715" s="31"/>
      <c r="AE715" s="31"/>
      <c r="AF715" s="31"/>
      <c r="AG715" s="32">
        <f t="shared" si="267"/>
        <v>0</v>
      </c>
      <c r="AH715" s="75">
        <f t="shared" si="268"/>
        <v>0</v>
      </c>
      <c r="AI715" s="33">
        <f t="shared" si="274"/>
        <v>0</v>
      </c>
      <c r="AJ715" s="34">
        <f t="shared" si="275"/>
        <v>0</v>
      </c>
      <c r="AK715" s="109"/>
      <c r="AL715" s="259"/>
      <c r="AM715" s="109"/>
      <c r="AN715" s="109"/>
      <c r="AO715" s="109"/>
      <c r="AP715" s="109"/>
      <c r="AQ715" s="109"/>
      <c r="AR715" s="109"/>
      <c r="AS715" s="109"/>
      <c r="AT715" s="109"/>
      <c r="AU715" s="109"/>
      <c r="AV715" s="109"/>
      <c r="AW715" s="109"/>
      <c r="AX715" s="109"/>
      <c r="AY715" s="109"/>
      <c r="AZ715" s="109"/>
      <c r="BA715" s="109"/>
      <c r="BB715" s="109"/>
      <c r="BC715" s="109"/>
      <c r="BD715" s="109"/>
      <c r="BE715" s="109"/>
      <c r="BF715" s="109"/>
      <c r="BG715" s="109"/>
      <c r="BH715" s="109"/>
      <c r="BI715" s="109"/>
      <c r="BJ715" s="109"/>
      <c r="BK715" s="109"/>
      <c r="BL715" s="109"/>
      <c r="BM715" s="109"/>
      <c r="BN715" s="109"/>
    </row>
    <row r="716" spans="1:66" s="110" customFormat="1" outlineLevel="1" x14ac:dyDescent="0.25">
      <c r="A716" s="26">
        <v>48</v>
      </c>
      <c r="B716" s="26"/>
      <c r="C716" s="93"/>
      <c r="D716" s="82"/>
      <c r="E716" s="544" t="s">
        <v>458</v>
      </c>
      <c r="F716" s="155"/>
      <c r="G716" s="52"/>
      <c r="H716" s="29"/>
      <c r="I716" s="28"/>
      <c r="J716" s="623"/>
      <c r="K716" s="287">
        <v>0</v>
      </c>
      <c r="L716" s="289"/>
      <c r="M716" s="303"/>
      <c r="N716" s="31"/>
      <c r="O716" s="31"/>
      <c r="P716" s="31"/>
      <c r="Q716" s="178"/>
      <c r="R716" s="178"/>
      <c r="S716" s="31"/>
      <c r="T716" s="10">
        <v>0</v>
      </c>
      <c r="U716" s="275">
        <f t="shared" si="264"/>
        <v>0</v>
      </c>
      <c r="V716" s="31"/>
      <c r="W716" s="31"/>
      <c r="X716" s="31"/>
      <c r="Y716" s="275">
        <f t="shared" si="265"/>
        <v>0</v>
      </c>
      <c r="Z716" s="31"/>
      <c r="AA716" s="31"/>
      <c r="AB716" s="31"/>
      <c r="AC716" s="32">
        <f t="shared" si="266"/>
        <v>0</v>
      </c>
      <c r="AD716" s="31"/>
      <c r="AE716" s="31"/>
      <c r="AF716" s="31"/>
      <c r="AG716" s="32">
        <f t="shared" si="267"/>
        <v>0</v>
      </c>
      <c r="AH716" s="75">
        <f t="shared" si="268"/>
        <v>0</v>
      </c>
      <c r="AI716" s="33">
        <f t="shared" si="274"/>
        <v>0</v>
      </c>
      <c r="AJ716" s="34">
        <f t="shared" si="275"/>
        <v>0</v>
      </c>
      <c r="AK716" s="109"/>
      <c r="AL716" s="259"/>
      <c r="AM716" s="109"/>
      <c r="AN716" s="109"/>
      <c r="AO716" s="109"/>
      <c r="AP716" s="109"/>
      <c r="AQ716" s="109"/>
      <c r="AR716" s="109"/>
      <c r="AS716" s="109"/>
      <c r="AT716" s="109"/>
      <c r="AU716" s="109"/>
      <c r="AV716" s="109"/>
      <c r="AW716" s="109"/>
      <c r="AX716" s="109"/>
      <c r="AY716" s="109"/>
      <c r="AZ716" s="109"/>
      <c r="BA716" s="109"/>
      <c r="BB716" s="109"/>
      <c r="BC716" s="109"/>
      <c r="BD716" s="109"/>
      <c r="BE716" s="109"/>
      <c r="BF716" s="109"/>
      <c r="BG716" s="109"/>
      <c r="BH716" s="109"/>
      <c r="BI716" s="109"/>
      <c r="BJ716" s="109"/>
      <c r="BK716" s="109"/>
      <c r="BL716" s="109"/>
      <c r="BM716" s="109"/>
      <c r="BN716" s="109"/>
    </row>
    <row r="717" spans="1:66" s="110" customFormat="1" outlineLevel="1" x14ac:dyDescent="0.25">
      <c r="A717" s="26">
        <v>49</v>
      </c>
      <c r="B717" s="26"/>
      <c r="C717" s="93"/>
      <c r="D717" s="82"/>
      <c r="E717" s="544" t="s">
        <v>459</v>
      </c>
      <c r="F717" s="155"/>
      <c r="G717" s="52"/>
      <c r="H717" s="29"/>
      <c r="I717" s="28"/>
      <c r="J717" s="623"/>
      <c r="K717" s="287">
        <v>0</v>
      </c>
      <c r="L717" s="289"/>
      <c r="M717" s="303"/>
      <c r="N717" s="31"/>
      <c r="O717" s="31"/>
      <c r="P717" s="31"/>
      <c r="Q717" s="178"/>
      <c r="R717" s="178"/>
      <c r="S717" s="31"/>
      <c r="T717" s="10">
        <v>0</v>
      </c>
      <c r="U717" s="275">
        <f t="shared" si="264"/>
        <v>0</v>
      </c>
      <c r="V717" s="31"/>
      <c r="W717" s="31"/>
      <c r="X717" s="31"/>
      <c r="Y717" s="275">
        <f t="shared" si="265"/>
        <v>0</v>
      </c>
      <c r="Z717" s="31"/>
      <c r="AA717" s="31"/>
      <c r="AB717" s="31"/>
      <c r="AC717" s="32">
        <f t="shared" si="266"/>
        <v>0</v>
      </c>
      <c r="AD717" s="31"/>
      <c r="AE717" s="31"/>
      <c r="AF717" s="31"/>
      <c r="AG717" s="32">
        <f t="shared" si="267"/>
        <v>0</v>
      </c>
      <c r="AH717" s="75">
        <f t="shared" si="268"/>
        <v>0</v>
      </c>
      <c r="AI717" s="33">
        <f t="shared" si="274"/>
        <v>0</v>
      </c>
      <c r="AJ717" s="34">
        <f t="shared" si="275"/>
        <v>0</v>
      </c>
      <c r="AK717" s="109"/>
      <c r="AL717" s="259"/>
      <c r="AM717" s="109"/>
      <c r="AN717" s="109"/>
      <c r="AO717" s="109"/>
      <c r="AP717" s="109"/>
      <c r="AQ717" s="109"/>
      <c r="AR717" s="109"/>
      <c r="AS717" s="109"/>
      <c r="AT717" s="109"/>
      <c r="AU717" s="109"/>
      <c r="AV717" s="109"/>
      <c r="AW717" s="109"/>
      <c r="AX717" s="109"/>
      <c r="AY717" s="109"/>
      <c r="AZ717" s="109"/>
      <c r="BA717" s="109"/>
      <c r="BB717" s="109"/>
      <c r="BC717" s="109"/>
      <c r="BD717" s="109"/>
      <c r="BE717" s="109"/>
      <c r="BF717" s="109"/>
      <c r="BG717" s="109"/>
      <c r="BH717" s="109"/>
      <c r="BI717" s="109"/>
      <c r="BJ717" s="109"/>
      <c r="BK717" s="109"/>
      <c r="BL717" s="109"/>
      <c r="BM717" s="109"/>
      <c r="BN717" s="109"/>
    </row>
    <row r="718" spans="1:66" s="110" customFormat="1" outlineLevel="1" x14ac:dyDescent="0.25">
      <c r="A718" s="26">
        <v>50</v>
      </c>
      <c r="B718" s="26"/>
      <c r="C718" s="93"/>
      <c r="D718" s="82"/>
      <c r="E718" s="544" t="s">
        <v>460</v>
      </c>
      <c r="F718" s="155"/>
      <c r="G718" s="52"/>
      <c r="H718" s="29"/>
      <c r="I718" s="28"/>
      <c r="J718" s="623"/>
      <c r="K718" s="287">
        <v>0</v>
      </c>
      <c r="L718" s="289"/>
      <c r="M718" s="303"/>
      <c r="N718" s="31"/>
      <c r="O718" s="31"/>
      <c r="P718" s="31"/>
      <c r="Q718" s="178"/>
      <c r="R718" s="178"/>
      <c r="S718" s="31"/>
      <c r="T718" s="10">
        <v>0</v>
      </c>
      <c r="U718" s="275">
        <f t="shared" si="264"/>
        <v>0</v>
      </c>
      <c r="V718" s="31"/>
      <c r="W718" s="31"/>
      <c r="X718" s="31"/>
      <c r="Y718" s="275">
        <f t="shared" si="265"/>
        <v>0</v>
      </c>
      <c r="Z718" s="31"/>
      <c r="AA718" s="31"/>
      <c r="AB718" s="31"/>
      <c r="AC718" s="32">
        <f t="shared" si="266"/>
        <v>0</v>
      </c>
      <c r="AD718" s="31"/>
      <c r="AE718" s="31"/>
      <c r="AF718" s="31"/>
      <c r="AG718" s="32">
        <f t="shared" si="267"/>
        <v>0</v>
      </c>
      <c r="AH718" s="75">
        <f t="shared" si="268"/>
        <v>0</v>
      </c>
      <c r="AI718" s="33">
        <f t="shared" si="274"/>
        <v>0</v>
      </c>
      <c r="AJ718" s="34">
        <f t="shared" si="275"/>
        <v>0</v>
      </c>
      <c r="AK718" s="109"/>
      <c r="AL718" s="259"/>
      <c r="AM718" s="109"/>
      <c r="AN718" s="109"/>
      <c r="AO718" s="109"/>
      <c r="AP718" s="109"/>
      <c r="AQ718" s="109"/>
      <c r="AR718" s="109"/>
      <c r="AS718" s="109"/>
      <c r="AT718" s="109"/>
      <c r="AU718" s="109"/>
      <c r="AV718" s="109"/>
      <c r="AW718" s="109"/>
      <c r="AX718" s="109"/>
      <c r="AY718" s="109"/>
      <c r="AZ718" s="109"/>
      <c r="BA718" s="109"/>
      <c r="BB718" s="109"/>
      <c r="BC718" s="109"/>
      <c r="BD718" s="109"/>
      <c r="BE718" s="109"/>
      <c r="BF718" s="109"/>
      <c r="BG718" s="109"/>
      <c r="BH718" s="109"/>
      <c r="BI718" s="109"/>
      <c r="BJ718" s="109"/>
      <c r="BK718" s="109"/>
      <c r="BL718" s="109"/>
      <c r="BM718" s="109"/>
      <c r="BN718" s="109"/>
    </row>
    <row r="719" spans="1:66" s="110" customFormat="1" outlineLevel="1" x14ac:dyDescent="0.25">
      <c r="A719" s="26">
        <v>51</v>
      </c>
      <c r="B719" s="26"/>
      <c r="C719" s="93"/>
      <c r="D719" s="82"/>
      <c r="E719" s="544" t="s">
        <v>461</v>
      </c>
      <c r="F719" s="155"/>
      <c r="G719" s="52"/>
      <c r="H719" s="29"/>
      <c r="I719" s="28"/>
      <c r="J719" s="623"/>
      <c r="K719" s="287">
        <v>0</v>
      </c>
      <c r="L719" s="289"/>
      <c r="M719" s="303"/>
      <c r="N719" s="31"/>
      <c r="O719" s="31"/>
      <c r="P719" s="31"/>
      <c r="Q719" s="178"/>
      <c r="R719" s="178"/>
      <c r="S719" s="31"/>
      <c r="T719" s="10">
        <v>0</v>
      </c>
      <c r="U719" s="275">
        <f t="shared" si="264"/>
        <v>0</v>
      </c>
      <c r="V719" s="31"/>
      <c r="W719" s="31"/>
      <c r="X719" s="31"/>
      <c r="Y719" s="275">
        <f t="shared" si="265"/>
        <v>0</v>
      </c>
      <c r="Z719" s="31"/>
      <c r="AA719" s="31"/>
      <c r="AB719" s="31"/>
      <c r="AC719" s="32">
        <f t="shared" si="266"/>
        <v>0</v>
      </c>
      <c r="AD719" s="31"/>
      <c r="AE719" s="31"/>
      <c r="AF719" s="31"/>
      <c r="AG719" s="32">
        <f t="shared" si="267"/>
        <v>0</v>
      </c>
      <c r="AH719" s="75">
        <f t="shared" si="268"/>
        <v>0</v>
      </c>
      <c r="AI719" s="33">
        <f t="shared" si="274"/>
        <v>0</v>
      </c>
      <c r="AJ719" s="34">
        <f t="shared" si="275"/>
        <v>0</v>
      </c>
      <c r="AK719" s="109"/>
      <c r="AL719" s="259"/>
      <c r="AM719" s="109"/>
      <c r="AN719" s="109"/>
      <c r="AO719" s="109"/>
      <c r="AP719" s="109"/>
      <c r="AQ719" s="109"/>
      <c r="AR719" s="109"/>
      <c r="AS719" s="109"/>
      <c r="AT719" s="109"/>
      <c r="AU719" s="109"/>
      <c r="AV719" s="109"/>
      <c r="AW719" s="109"/>
      <c r="AX719" s="109"/>
      <c r="AY719" s="109"/>
      <c r="AZ719" s="109"/>
      <c r="BA719" s="109"/>
      <c r="BB719" s="109"/>
      <c r="BC719" s="109"/>
      <c r="BD719" s="109"/>
      <c r="BE719" s="109"/>
      <c r="BF719" s="109"/>
      <c r="BG719" s="109"/>
      <c r="BH719" s="109"/>
      <c r="BI719" s="109"/>
      <c r="BJ719" s="109"/>
      <c r="BK719" s="109"/>
      <c r="BL719" s="109"/>
      <c r="BM719" s="109"/>
      <c r="BN719" s="109"/>
    </row>
    <row r="720" spans="1:66" s="110" customFormat="1" hidden="1" outlineLevel="1" x14ac:dyDescent="0.25">
      <c r="A720" s="26">
        <v>52</v>
      </c>
      <c r="B720" s="26"/>
      <c r="C720" s="93"/>
      <c r="D720" s="82"/>
      <c r="E720" s="152"/>
      <c r="F720" s="155"/>
      <c r="G720" s="52"/>
      <c r="H720" s="29"/>
      <c r="I720" s="28"/>
      <c r="J720" s="623"/>
      <c r="K720" s="287"/>
      <c r="L720" s="289"/>
      <c r="M720" s="303"/>
      <c r="N720" s="31"/>
      <c r="O720" s="31"/>
      <c r="P720" s="31"/>
      <c r="Q720" s="178"/>
      <c r="R720" s="178"/>
      <c r="S720" s="31"/>
      <c r="T720" s="10"/>
      <c r="U720" s="275">
        <f t="shared" si="264"/>
        <v>0</v>
      </c>
      <c r="V720" s="31"/>
      <c r="W720" s="31"/>
      <c r="X720" s="31"/>
      <c r="Y720" s="275">
        <f t="shared" si="265"/>
        <v>0</v>
      </c>
      <c r="Z720" s="31"/>
      <c r="AA720" s="31"/>
      <c r="AB720" s="31"/>
      <c r="AC720" s="32">
        <f t="shared" si="266"/>
        <v>0</v>
      </c>
      <c r="AD720" s="31"/>
      <c r="AE720" s="31"/>
      <c r="AF720" s="31"/>
      <c r="AG720" s="32">
        <f t="shared" si="267"/>
        <v>0</v>
      </c>
      <c r="AH720" s="75">
        <f t="shared" si="268"/>
        <v>0</v>
      </c>
      <c r="AI720" s="33">
        <f t="shared" si="274"/>
        <v>0</v>
      </c>
      <c r="AJ720" s="34">
        <f t="shared" si="275"/>
        <v>0</v>
      </c>
      <c r="AK720" s="109"/>
      <c r="AL720" s="259"/>
      <c r="AM720" s="109"/>
      <c r="AN720" s="109"/>
      <c r="AO720" s="109"/>
      <c r="AP720" s="109"/>
      <c r="AQ720" s="109"/>
      <c r="AR720" s="109"/>
      <c r="AS720" s="109"/>
      <c r="AT720" s="109"/>
      <c r="AU720" s="109"/>
      <c r="AV720" s="109"/>
      <c r="AW720" s="109"/>
      <c r="AX720" s="109"/>
      <c r="AY720" s="109"/>
      <c r="AZ720" s="109"/>
      <c r="BA720" s="109"/>
      <c r="BB720" s="109"/>
      <c r="BC720" s="109"/>
      <c r="BD720" s="109"/>
      <c r="BE720" s="109"/>
      <c r="BF720" s="109"/>
      <c r="BG720" s="109"/>
      <c r="BH720" s="109"/>
      <c r="BI720" s="109"/>
      <c r="BJ720" s="109"/>
      <c r="BK720" s="109"/>
      <c r="BL720" s="109"/>
      <c r="BM720" s="109"/>
      <c r="BN720" s="109"/>
    </row>
    <row r="721" spans="1:66" s="110" customFormat="1" hidden="1" outlineLevel="1" x14ac:dyDescent="0.25">
      <c r="A721" s="26">
        <v>53</v>
      </c>
      <c r="B721" s="26"/>
      <c r="C721" s="93"/>
      <c r="D721" s="82"/>
      <c r="E721" s="152"/>
      <c r="F721" s="155"/>
      <c r="G721" s="52"/>
      <c r="H721" s="29"/>
      <c r="I721" s="28"/>
      <c r="J721" s="623"/>
      <c r="K721" s="287"/>
      <c r="L721" s="289"/>
      <c r="M721" s="303"/>
      <c r="N721" s="31"/>
      <c r="O721" s="31"/>
      <c r="P721" s="31"/>
      <c r="Q721" s="178"/>
      <c r="R721" s="178"/>
      <c r="S721" s="31"/>
      <c r="T721" s="10"/>
      <c r="U721" s="275">
        <f t="shared" si="264"/>
        <v>0</v>
      </c>
      <c r="V721" s="31"/>
      <c r="W721" s="31"/>
      <c r="X721" s="31"/>
      <c r="Y721" s="275">
        <f t="shared" si="265"/>
        <v>0</v>
      </c>
      <c r="Z721" s="31"/>
      <c r="AA721" s="31"/>
      <c r="AB721" s="31"/>
      <c r="AC721" s="32">
        <f t="shared" si="266"/>
        <v>0</v>
      </c>
      <c r="AD721" s="31"/>
      <c r="AE721" s="31"/>
      <c r="AF721" s="31"/>
      <c r="AG721" s="32">
        <f t="shared" si="267"/>
        <v>0</v>
      </c>
      <c r="AH721" s="75">
        <f t="shared" si="268"/>
        <v>0</v>
      </c>
      <c r="AI721" s="33">
        <f t="shared" si="274"/>
        <v>0</v>
      </c>
      <c r="AJ721" s="34">
        <f t="shared" si="275"/>
        <v>0</v>
      </c>
      <c r="AK721" s="109"/>
      <c r="AL721" s="259"/>
      <c r="AM721" s="109"/>
      <c r="AN721" s="109"/>
      <c r="AO721" s="109"/>
      <c r="AP721" s="109"/>
      <c r="AQ721" s="109"/>
      <c r="AR721" s="109"/>
      <c r="AS721" s="109"/>
      <c r="AT721" s="109"/>
      <c r="AU721" s="109"/>
      <c r="AV721" s="109"/>
      <c r="AW721" s="109"/>
      <c r="AX721" s="109"/>
      <c r="AY721" s="109"/>
      <c r="AZ721" s="109"/>
      <c r="BA721" s="109"/>
      <c r="BB721" s="109"/>
      <c r="BC721" s="109"/>
      <c r="BD721" s="109"/>
      <c r="BE721" s="109"/>
      <c r="BF721" s="109"/>
      <c r="BG721" s="109"/>
      <c r="BH721" s="109"/>
      <c r="BI721" s="109"/>
      <c r="BJ721" s="109"/>
      <c r="BK721" s="109"/>
      <c r="BL721" s="109"/>
      <c r="BM721" s="109"/>
      <c r="BN721" s="109"/>
    </row>
    <row r="722" spans="1:66" s="110" customFormat="1" hidden="1" outlineLevel="1" x14ac:dyDescent="0.25">
      <c r="A722" s="26">
        <v>54</v>
      </c>
      <c r="B722" s="26"/>
      <c r="C722" s="93"/>
      <c r="D722" s="82"/>
      <c r="E722" s="152"/>
      <c r="F722" s="155"/>
      <c r="G722" s="52"/>
      <c r="H722" s="29"/>
      <c r="I722" s="28"/>
      <c r="J722" s="623"/>
      <c r="K722" s="287"/>
      <c r="L722" s="289"/>
      <c r="M722" s="303"/>
      <c r="N722" s="31"/>
      <c r="O722" s="31"/>
      <c r="P722" s="31"/>
      <c r="Q722" s="178"/>
      <c r="R722" s="178"/>
      <c r="S722" s="31"/>
      <c r="T722" s="10"/>
      <c r="U722" s="275">
        <f t="shared" si="264"/>
        <v>0</v>
      </c>
      <c r="V722" s="31"/>
      <c r="W722" s="31"/>
      <c r="X722" s="31"/>
      <c r="Y722" s="275">
        <f t="shared" si="265"/>
        <v>0</v>
      </c>
      <c r="Z722" s="31"/>
      <c r="AA722" s="287"/>
      <c r="AB722" s="31"/>
      <c r="AC722" s="32">
        <f t="shared" si="266"/>
        <v>0</v>
      </c>
      <c r="AD722" s="31"/>
      <c r="AE722" s="31"/>
      <c r="AF722" s="31"/>
      <c r="AG722" s="32">
        <f t="shared" ref="AG722:AG773" si="276">SUM(AD722:AF722)</f>
        <v>0</v>
      </c>
      <c r="AH722" s="75">
        <f t="shared" ref="AH722:AH774" si="277">+U722+Y722+AC722+AG722</f>
        <v>0</v>
      </c>
      <c r="AI722" s="33">
        <f t="shared" si="274"/>
        <v>0</v>
      </c>
      <c r="AJ722" s="34">
        <f t="shared" si="275"/>
        <v>0</v>
      </c>
      <c r="AK722" s="109"/>
      <c r="AL722" s="259"/>
      <c r="AM722" s="109"/>
      <c r="AN722" s="109"/>
      <c r="AO722" s="109"/>
      <c r="AP722" s="109"/>
      <c r="AQ722" s="109"/>
      <c r="AR722" s="109"/>
      <c r="AS722" s="109"/>
      <c r="AT722" s="109"/>
      <c r="AU722" s="109"/>
      <c r="AV722" s="109"/>
      <c r="AW722" s="109"/>
      <c r="AX722" s="109"/>
      <c r="AY722" s="109"/>
      <c r="AZ722" s="109"/>
      <c r="BA722" s="109"/>
      <c r="BB722" s="109"/>
      <c r="BC722" s="109"/>
      <c r="BD722" s="109"/>
      <c r="BE722" s="109"/>
      <c r="BF722" s="109"/>
      <c r="BG722" s="109"/>
      <c r="BH722" s="109"/>
      <c r="BI722" s="109"/>
      <c r="BJ722" s="109"/>
      <c r="BK722" s="109"/>
      <c r="BL722" s="109"/>
      <c r="BM722" s="109"/>
      <c r="BN722" s="109"/>
    </row>
    <row r="723" spans="1:66" s="110" customFormat="1" hidden="1" outlineLevel="1" x14ac:dyDescent="0.25">
      <c r="A723" s="26">
        <v>55</v>
      </c>
      <c r="B723" s="26"/>
      <c r="C723" s="93"/>
      <c r="D723" s="82"/>
      <c r="E723" s="152"/>
      <c r="F723" s="155"/>
      <c r="G723" s="52"/>
      <c r="H723" s="29"/>
      <c r="I723" s="28"/>
      <c r="J723" s="623"/>
      <c r="K723" s="287"/>
      <c r="L723" s="289"/>
      <c r="M723" s="303"/>
      <c r="N723" s="31"/>
      <c r="O723" s="31"/>
      <c r="P723" s="31"/>
      <c r="Q723" s="178"/>
      <c r="R723" s="178"/>
      <c r="S723" s="31"/>
      <c r="T723" s="10"/>
      <c r="U723" s="275">
        <f t="shared" si="264"/>
        <v>0</v>
      </c>
      <c r="V723" s="31"/>
      <c r="W723" s="31"/>
      <c r="X723" s="31"/>
      <c r="Y723" s="275">
        <f t="shared" si="265"/>
        <v>0</v>
      </c>
      <c r="Z723" s="31"/>
      <c r="AA723" s="287"/>
      <c r="AB723" s="31"/>
      <c r="AC723" s="32">
        <f t="shared" si="266"/>
        <v>0</v>
      </c>
      <c r="AD723" s="31"/>
      <c r="AE723" s="31"/>
      <c r="AF723" s="31"/>
      <c r="AG723" s="32">
        <f t="shared" si="276"/>
        <v>0</v>
      </c>
      <c r="AH723" s="75">
        <f t="shared" si="277"/>
        <v>0</v>
      </c>
      <c r="AI723" s="33">
        <f t="shared" si="274"/>
        <v>0</v>
      </c>
      <c r="AJ723" s="34">
        <f t="shared" si="275"/>
        <v>0</v>
      </c>
      <c r="AK723" s="109"/>
      <c r="AL723" s="259"/>
      <c r="AM723" s="109"/>
      <c r="AN723" s="109"/>
      <c r="AO723" s="109"/>
      <c r="AP723" s="109"/>
      <c r="AQ723" s="109"/>
      <c r="AR723" s="109"/>
      <c r="AS723" s="109"/>
      <c r="AT723" s="109"/>
      <c r="AU723" s="109"/>
      <c r="AV723" s="109"/>
      <c r="AW723" s="109"/>
      <c r="AX723" s="109"/>
      <c r="AY723" s="109"/>
      <c r="AZ723" s="109"/>
      <c r="BA723" s="109"/>
      <c r="BB723" s="109"/>
      <c r="BC723" s="109"/>
      <c r="BD723" s="109"/>
      <c r="BE723" s="109"/>
      <c r="BF723" s="109"/>
      <c r="BG723" s="109"/>
      <c r="BH723" s="109"/>
      <c r="BI723" s="109"/>
      <c r="BJ723" s="109"/>
      <c r="BK723" s="109"/>
      <c r="BL723" s="109"/>
      <c r="BM723" s="109"/>
      <c r="BN723" s="109"/>
    </row>
    <row r="724" spans="1:66" s="110" customFormat="1" hidden="1" outlineLevel="1" x14ac:dyDescent="0.25">
      <c r="A724" s="26">
        <v>56</v>
      </c>
      <c r="B724" s="26"/>
      <c r="C724" s="93"/>
      <c r="D724" s="82"/>
      <c r="E724" s="152"/>
      <c r="F724" s="155"/>
      <c r="G724" s="52"/>
      <c r="H724" s="29"/>
      <c r="I724" s="28"/>
      <c r="J724" s="623"/>
      <c r="K724" s="287"/>
      <c r="L724" s="289"/>
      <c r="M724" s="303"/>
      <c r="N724" s="31"/>
      <c r="O724" s="31"/>
      <c r="P724" s="31"/>
      <c r="Q724" s="178"/>
      <c r="R724" s="178"/>
      <c r="S724" s="31"/>
      <c r="T724" s="10"/>
      <c r="U724" s="275">
        <f t="shared" si="264"/>
        <v>0</v>
      </c>
      <c r="V724" s="31"/>
      <c r="W724" s="31"/>
      <c r="X724" s="31"/>
      <c r="Y724" s="275">
        <f t="shared" si="265"/>
        <v>0</v>
      </c>
      <c r="Z724" s="31"/>
      <c r="AA724" s="287"/>
      <c r="AB724" s="31"/>
      <c r="AC724" s="32">
        <f t="shared" si="266"/>
        <v>0</v>
      </c>
      <c r="AD724" s="31"/>
      <c r="AE724" s="31"/>
      <c r="AF724" s="31"/>
      <c r="AG724" s="32">
        <f t="shared" si="276"/>
        <v>0</v>
      </c>
      <c r="AH724" s="75">
        <f t="shared" si="277"/>
        <v>0</v>
      </c>
      <c r="AI724" s="33">
        <f t="shared" si="274"/>
        <v>0</v>
      </c>
      <c r="AJ724" s="34">
        <f t="shared" si="275"/>
        <v>0</v>
      </c>
      <c r="AK724" s="109"/>
      <c r="AL724" s="259"/>
      <c r="AM724" s="109"/>
      <c r="AN724" s="109"/>
      <c r="AO724" s="109"/>
      <c r="AP724" s="109"/>
      <c r="AQ724" s="109"/>
      <c r="AR724" s="109"/>
      <c r="AS724" s="109"/>
      <c r="AT724" s="109"/>
      <c r="AU724" s="109"/>
      <c r="AV724" s="109"/>
      <c r="AW724" s="109"/>
      <c r="AX724" s="109"/>
      <c r="AY724" s="109"/>
      <c r="AZ724" s="109"/>
      <c r="BA724" s="109"/>
      <c r="BB724" s="109"/>
      <c r="BC724" s="109"/>
      <c r="BD724" s="109"/>
      <c r="BE724" s="109"/>
      <c r="BF724" s="109"/>
      <c r="BG724" s="109"/>
      <c r="BH724" s="109"/>
      <c r="BI724" s="109"/>
      <c r="BJ724" s="109"/>
      <c r="BK724" s="109"/>
      <c r="BL724" s="109"/>
      <c r="BM724" s="109"/>
      <c r="BN724" s="109"/>
    </row>
    <row r="725" spans="1:66" s="110" customFormat="1" hidden="1" outlineLevel="1" x14ac:dyDescent="0.25">
      <c r="A725" s="26">
        <v>57</v>
      </c>
      <c r="B725" s="26"/>
      <c r="C725" s="93"/>
      <c r="D725" s="82"/>
      <c r="E725" s="152"/>
      <c r="F725" s="155"/>
      <c r="G725" s="52"/>
      <c r="H725" s="29"/>
      <c r="I725" s="28"/>
      <c r="J725" s="623"/>
      <c r="K725" s="287"/>
      <c r="L725" s="289"/>
      <c r="M725" s="303"/>
      <c r="N725" s="31"/>
      <c r="O725" s="31"/>
      <c r="P725" s="31"/>
      <c r="Q725" s="178"/>
      <c r="R725" s="178"/>
      <c r="S725" s="31"/>
      <c r="T725" s="10"/>
      <c r="U725" s="275">
        <f t="shared" si="264"/>
        <v>0</v>
      </c>
      <c r="V725" s="31"/>
      <c r="W725" s="31"/>
      <c r="X725" s="31"/>
      <c r="Y725" s="275">
        <f t="shared" si="265"/>
        <v>0</v>
      </c>
      <c r="Z725" s="31"/>
      <c r="AA725" s="287"/>
      <c r="AB725" s="31"/>
      <c r="AC725" s="32">
        <f t="shared" si="266"/>
        <v>0</v>
      </c>
      <c r="AD725" s="31"/>
      <c r="AE725" s="31"/>
      <c r="AF725" s="31"/>
      <c r="AG725" s="32">
        <f t="shared" si="276"/>
        <v>0</v>
      </c>
      <c r="AH725" s="75">
        <f t="shared" si="277"/>
        <v>0</v>
      </c>
      <c r="AI725" s="33">
        <f t="shared" si="274"/>
        <v>0</v>
      </c>
      <c r="AJ725" s="34">
        <f t="shared" si="275"/>
        <v>0</v>
      </c>
      <c r="AK725" s="109"/>
      <c r="AL725" s="259"/>
      <c r="AM725" s="109"/>
      <c r="AN725" s="109"/>
      <c r="AO725" s="109"/>
      <c r="AP725" s="109"/>
      <c r="AQ725" s="109"/>
      <c r="AR725" s="109"/>
      <c r="AS725" s="109"/>
      <c r="AT725" s="109"/>
      <c r="AU725" s="109"/>
      <c r="AV725" s="109"/>
      <c r="AW725" s="109"/>
      <c r="AX725" s="109"/>
      <c r="AY725" s="109"/>
      <c r="AZ725" s="109"/>
      <c r="BA725" s="109"/>
      <c r="BB725" s="109"/>
      <c r="BC725" s="109"/>
      <c r="BD725" s="109"/>
      <c r="BE725" s="109"/>
      <c r="BF725" s="109"/>
      <c r="BG725" s="109"/>
      <c r="BH725" s="109"/>
      <c r="BI725" s="109"/>
      <c r="BJ725" s="109"/>
      <c r="BK725" s="109"/>
      <c r="BL725" s="109"/>
      <c r="BM725" s="109"/>
      <c r="BN725" s="109"/>
    </row>
    <row r="726" spans="1:66" s="110" customFormat="1" hidden="1" outlineLevel="1" x14ac:dyDescent="0.25">
      <c r="A726" s="26">
        <v>58</v>
      </c>
      <c r="B726" s="26"/>
      <c r="C726" s="93"/>
      <c r="D726" s="82"/>
      <c r="E726" s="152"/>
      <c r="F726" s="155"/>
      <c r="G726" s="52"/>
      <c r="H726" s="29"/>
      <c r="I726" s="28"/>
      <c r="J726" s="623"/>
      <c r="K726" s="287"/>
      <c r="L726" s="289"/>
      <c r="M726" s="303"/>
      <c r="N726" s="31"/>
      <c r="O726" s="31"/>
      <c r="P726" s="31"/>
      <c r="Q726" s="178"/>
      <c r="R726" s="178"/>
      <c r="S726" s="31"/>
      <c r="T726" s="10"/>
      <c r="U726" s="275">
        <f t="shared" si="264"/>
        <v>0</v>
      </c>
      <c r="V726" s="31"/>
      <c r="W726" s="31"/>
      <c r="X726" s="31"/>
      <c r="Y726" s="275">
        <f t="shared" si="265"/>
        <v>0</v>
      </c>
      <c r="Z726" s="31"/>
      <c r="AA726" s="287"/>
      <c r="AB726" s="31"/>
      <c r="AC726" s="32">
        <f t="shared" si="266"/>
        <v>0</v>
      </c>
      <c r="AD726" s="31"/>
      <c r="AE726" s="31"/>
      <c r="AF726" s="31"/>
      <c r="AG726" s="32">
        <f t="shared" si="276"/>
        <v>0</v>
      </c>
      <c r="AH726" s="75">
        <f t="shared" si="277"/>
        <v>0</v>
      </c>
      <c r="AI726" s="33">
        <f t="shared" si="274"/>
        <v>0</v>
      </c>
      <c r="AJ726" s="34">
        <f t="shared" si="275"/>
        <v>0</v>
      </c>
      <c r="AK726" s="109"/>
      <c r="AL726" s="259"/>
      <c r="AM726" s="109"/>
      <c r="AN726" s="109"/>
      <c r="AO726" s="109"/>
      <c r="AP726" s="109"/>
      <c r="AQ726" s="109"/>
      <c r="AR726" s="109"/>
      <c r="AS726" s="109"/>
      <c r="AT726" s="109"/>
      <c r="AU726" s="109"/>
      <c r="AV726" s="109"/>
      <c r="AW726" s="109"/>
      <c r="AX726" s="109"/>
      <c r="AY726" s="109"/>
      <c r="AZ726" s="109"/>
      <c r="BA726" s="109"/>
      <c r="BB726" s="109"/>
      <c r="BC726" s="109"/>
      <c r="BD726" s="109"/>
      <c r="BE726" s="109"/>
      <c r="BF726" s="109"/>
      <c r="BG726" s="109"/>
      <c r="BH726" s="109"/>
      <c r="BI726" s="109"/>
      <c r="BJ726" s="109"/>
      <c r="BK726" s="109"/>
      <c r="BL726" s="109"/>
      <c r="BM726" s="109"/>
      <c r="BN726" s="109"/>
    </row>
    <row r="727" spans="1:66" s="110" customFormat="1" hidden="1" outlineLevel="1" x14ac:dyDescent="0.25">
      <c r="A727" s="26">
        <v>59</v>
      </c>
      <c r="B727" s="26"/>
      <c r="C727" s="93"/>
      <c r="D727" s="82"/>
      <c r="E727" s="152"/>
      <c r="F727" s="155"/>
      <c r="G727" s="52"/>
      <c r="H727" s="29"/>
      <c r="I727" s="28"/>
      <c r="J727" s="623"/>
      <c r="K727" s="287"/>
      <c r="L727" s="289"/>
      <c r="M727" s="303"/>
      <c r="N727" s="31"/>
      <c r="O727" s="31"/>
      <c r="P727" s="31"/>
      <c r="Q727" s="178"/>
      <c r="R727" s="178"/>
      <c r="S727" s="31"/>
      <c r="T727" s="10"/>
      <c r="U727" s="275">
        <f t="shared" si="264"/>
        <v>0</v>
      </c>
      <c r="V727" s="31"/>
      <c r="W727" s="31"/>
      <c r="X727" s="31"/>
      <c r="Y727" s="275">
        <f t="shared" si="265"/>
        <v>0</v>
      </c>
      <c r="Z727" s="31"/>
      <c r="AA727" s="287"/>
      <c r="AB727" s="31"/>
      <c r="AC727" s="32">
        <f t="shared" si="266"/>
        <v>0</v>
      </c>
      <c r="AD727" s="31"/>
      <c r="AE727" s="31"/>
      <c r="AF727" s="31"/>
      <c r="AG727" s="32">
        <f t="shared" si="276"/>
        <v>0</v>
      </c>
      <c r="AH727" s="75">
        <f t="shared" si="277"/>
        <v>0</v>
      </c>
      <c r="AI727" s="33">
        <f t="shared" si="274"/>
        <v>0</v>
      </c>
      <c r="AJ727" s="34">
        <f t="shared" si="275"/>
        <v>0</v>
      </c>
      <c r="AK727" s="109"/>
      <c r="AL727" s="259"/>
      <c r="AM727" s="109"/>
      <c r="AN727" s="109"/>
      <c r="AO727" s="109"/>
      <c r="AP727" s="109"/>
      <c r="AQ727" s="109"/>
      <c r="AR727" s="109"/>
      <c r="AS727" s="109"/>
      <c r="AT727" s="109"/>
      <c r="AU727" s="109"/>
      <c r="AV727" s="109"/>
      <c r="AW727" s="109"/>
      <c r="AX727" s="109"/>
      <c r="AY727" s="109"/>
      <c r="AZ727" s="109"/>
      <c r="BA727" s="109"/>
      <c r="BB727" s="109"/>
      <c r="BC727" s="109"/>
      <c r="BD727" s="109"/>
      <c r="BE727" s="109"/>
      <c r="BF727" s="109"/>
      <c r="BG727" s="109"/>
      <c r="BH727" s="109"/>
      <c r="BI727" s="109"/>
      <c r="BJ727" s="109"/>
      <c r="BK727" s="109"/>
      <c r="BL727" s="109"/>
      <c r="BM727" s="109"/>
      <c r="BN727" s="109"/>
    </row>
    <row r="728" spans="1:66" s="110" customFormat="1" hidden="1" outlineLevel="1" x14ac:dyDescent="0.25">
      <c r="A728" s="26">
        <v>60</v>
      </c>
      <c r="B728" s="26"/>
      <c r="C728" s="93"/>
      <c r="D728" s="82"/>
      <c r="E728" s="152"/>
      <c r="F728" s="155"/>
      <c r="G728" s="52"/>
      <c r="H728" s="29"/>
      <c r="I728" s="28"/>
      <c r="J728" s="623"/>
      <c r="K728" s="287"/>
      <c r="L728" s="289"/>
      <c r="M728" s="303"/>
      <c r="N728" s="31"/>
      <c r="O728" s="31"/>
      <c r="P728" s="31"/>
      <c r="Q728" s="178"/>
      <c r="R728" s="178"/>
      <c r="S728" s="31"/>
      <c r="T728" s="10"/>
      <c r="U728" s="275">
        <f t="shared" si="264"/>
        <v>0</v>
      </c>
      <c r="V728" s="31"/>
      <c r="W728" s="31"/>
      <c r="X728" s="31"/>
      <c r="Y728" s="275">
        <f t="shared" si="265"/>
        <v>0</v>
      </c>
      <c r="Z728" s="31"/>
      <c r="AA728" s="287"/>
      <c r="AB728" s="31"/>
      <c r="AC728" s="32">
        <f t="shared" si="266"/>
        <v>0</v>
      </c>
      <c r="AD728" s="31"/>
      <c r="AE728" s="31"/>
      <c r="AF728" s="31"/>
      <c r="AG728" s="32">
        <f t="shared" si="276"/>
        <v>0</v>
      </c>
      <c r="AH728" s="75">
        <f t="shared" si="277"/>
        <v>0</v>
      </c>
      <c r="AI728" s="33">
        <f t="shared" si="274"/>
        <v>0</v>
      </c>
      <c r="AJ728" s="34">
        <f t="shared" si="275"/>
        <v>0</v>
      </c>
      <c r="AK728" s="109"/>
      <c r="AL728" s="259"/>
      <c r="AM728" s="109"/>
      <c r="AN728" s="109"/>
      <c r="AO728" s="109"/>
      <c r="AP728" s="109"/>
      <c r="AQ728" s="109"/>
      <c r="AR728" s="109"/>
      <c r="AS728" s="109"/>
      <c r="AT728" s="109"/>
      <c r="AU728" s="109"/>
      <c r="AV728" s="109"/>
      <c r="AW728" s="109"/>
      <c r="AX728" s="109"/>
      <c r="AY728" s="109"/>
      <c r="AZ728" s="109"/>
      <c r="BA728" s="109"/>
      <c r="BB728" s="109"/>
      <c r="BC728" s="109"/>
      <c r="BD728" s="109"/>
      <c r="BE728" s="109"/>
      <c r="BF728" s="109"/>
      <c r="BG728" s="109"/>
      <c r="BH728" s="109"/>
      <c r="BI728" s="109"/>
      <c r="BJ728" s="109"/>
      <c r="BK728" s="109"/>
      <c r="BL728" s="109"/>
      <c r="BM728" s="109"/>
      <c r="BN728" s="109"/>
    </row>
    <row r="729" spans="1:66" s="110" customFormat="1" hidden="1" outlineLevel="1" x14ac:dyDescent="0.25">
      <c r="A729" s="26">
        <v>61</v>
      </c>
      <c r="B729" s="26"/>
      <c r="C729" s="93"/>
      <c r="D729" s="82"/>
      <c r="E729" s="152"/>
      <c r="F729" s="155"/>
      <c r="G729" s="52"/>
      <c r="H729" s="29"/>
      <c r="I729" s="28"/>
      <c r="J729" s="623"/>
      <c r="K729" s="287"/>
      <c r="L729" s="289"/>
      <c r="M729" s="303"/>
      <c r="N729" s="31"/>
      <c r="O729" s="31"/>
      <c r="P729" s="31"/>
      <c r="Q729" s="178"/>
      <c r="R729" s="178"/>
      <c r="S729" s="31"/>
      <c r="T729" s="10"/>
      <c r="U729" s="275">
        <f t="shared" si="264"/>
        <v>0</v>
      </c>
      <c r="V729" s="31"/>
      <c r="W729" s="31"/>
      <c r="X729" s="31"/>
      <c r="Y729" s="275">
        <f t="shared" si="265"/>
        <v>0</v>
      </c>
      <c r="Z729" s="31"/>
      <c r="AA729" s="287"/>
      <c r="AB729" s="31"/>
      <c r="AC729" s="32">
        <f t="shared" si="266"/>
        <v>0</v>
      </c>
      <c r="AD729" s="31"/>
      <c r="AE729" s="31"/>
      <c r="AF729" s="31"/>
      <c r="AG729" s="32">
        <f t="shared" si="276"/>
        <v>0</v>
      </c>
      <c r="AH729" s="75">
        <f t="shared" si="277"/>
        <v>0</v>
      </c>
      <c r="AI729" s="33">
        <f t="shared" si="274"/>
        <v>0</v>
      </c>
      <c r="AJ729" s="34">
        <f t="shared" si="275"/>
        <v>0</v>
      </c>
      <c r="AK729" s="109"/>
      <c r="AL729" s="259"/>
      <c r="AM729" s="109"/>
      <c r="AN729" s="109"/>
      <c r="AO729" s="109"/>
      <c r="AP729" s="109"/>
      <c r="AQ729" s="109"/>
      <c r="AR729" s="109"/>
      <c r="AS729" s="109"/>
      <c r="AT729" s="109"/>
      <c r="AU729" s="109"/>
      <c r="AV729" s="109"/>
      <c r="AW729" s="109"/>
      <c r="AX729" s="109"/>
      <c r="AY729" s="109"/>
      <c r="AZ729" s="109"/>
      <c r="BA729" s="109"/>
      <c r="BB729" s="109"/>
      <c r="BC729" s="109"/>
      <c r="BD729" s="109"/>
      <c r="BE729" s="109"/>
      <c r="BF729" s="109"/>
      <c r="BG729" s="109"/>
      <c r="BH729" s="109"/>
      <c r="BI729" s="109"/>
      <c r="BJ729" s="109"/>
      <c r="BK729" s="109"/>
      <c r="BL729" s="109"/>
      <c r="BM729" s="109"/>
      <c r="BN729" s="109"/>
    </row>
    <row r="730" spans="1:66" s="110" customFormat="1" hidden="1" outlineLevel="1" x14ac:dyDescent="0.25">
      <c r="A730" s="26">
        <v>62</v>
      </c>
      <c r="B730" s="26"/>
      <c r="C730" s="93"/>
      <c r="D730" s="82"/>
      <c r="E730" s="152"/>
      <c r="F730" s="155"/>
      <c r="G730" s="52"/>
      <c r="H730" s="29"/>
      <c r="I730" s="28"/>
      <c r="J730" s="623"/>
      <c r="K730" s="287"/>
      <c r="L730" s="289"/>
      <c r="M730" s="303"/>
      <c r="N730" s="31"/>
      <c r="O730" s="31"/>
      <c r="P730" s="31"/>
      <c r="Q730" s="178"/>
      <c r="R730" s="178"/>
      <c r="S730" s="31"/>
      <c r="T730" s="10"/>
      <c r="U730" s="275">
        <f t="shared" si="264"/>
        <v>0</v>
      </c>
      <c r="V730" s="31"/>
      <c r="W730" s="31"/>
      <c r="X730" s="31"/>
      <c r="Y730" s="275">
        <f t="shared" si="265"/>
        <v>0</v>
      </c>
      <c r="Z730" s="31"/>
      <c r="AA730" s="287"/>
      <c r="AB730" s="31"/>
      <c r="AC730" s="32">
        <f t="shared" si="266"/>
        <v>0</v>
      </c>
      <c r="AD730" s="31"/>
      <c r="AE730" s="31"/>
      <c r="AF730" s="31"/>
      <c r="AG730" s="32">
        <f t="shared" si="276"/>
        <v>0</v>
      </c>
      <c r="AH730" s="75">
        <f t="shared" si="277"/>
        <v>0</v>
      </c>
      <c r="AI730" s="33">
        <f t="shared" si="274"/>
        <v>0</v>
      </c>
      <c r="AJ730" s="34">
        <f t="shared" si="275"/>
        <v>0</v>
      </c>
      <c r="AK730" s="109"/>
      <c r="AL730" s="259"/>
      <c r="AM730" s="109"/>
      <c r="AN730" s="109"/>
      <c r="AO730" s="109"/>
      <c r="AP730" s="109"/>
      <c r="AQ730" s="109"/>
      <c r="AR730" s="109"/>
      <c r="AS730" s="109"/>
      <c r="AT730" s="109"/>
      <c r="AU730" s="109"/>
      <c r="AV730" s="109"/>
      <c r="AW730" s="109"/>
      <c r="AX730" s="109"/>
      <c r="AY730" s="109"/>
      <c r="AZ730" s="109"/>
      <c r="BA730" s="109"/>
      <c r="BB730" s="109"/>
      <c r="BC730" s="109"/>
      <c r="BD730" s="109"/>
      <c r="BE730" s="109"/>
      <c r="BF730" s="109"/>
      <c r="BG730" s="109"/>
      <c r="BH730" s="109"/>
      <c r="BI730" s="109"/>
      <c r="BJ730" s="109"/>
      <c r="BK730" s="109"/>
      <c r="BL730" s="109"/>
      <c r="BM730" s="109"/>
      <c r="BN730" s="109"/>
    </row>
    <row r="731" spans="1:66" s="110" customFormat="1" hidden="1" outlineLevel="1" x14ac:dyDescent="0.25">
      <c r="A731" s="26">
        <v>63</v>
      </c>
      <c r="B731" s="26"/>
      <c r="C731" s="93"/>
      <c r="D731" s="82"/>
      <c r="E731" s="152"/>
      <c r="F731" s="155"/>
      <c r="G731" s="52"/>
      <c r="H731" s="29"/>
      <c r="I731" s="28"/>
      <c r="J731" s="623"/>
      <c r="K731" s="287"/>
      <c r="L731" s="289"/>
      <c r="M731" s="303"/>
      <c r="N731" s="31"/>
      <c r="O731" s="31"/>
      <c r="P731" s="31"/>
      <c r="Q731" s="178"/>
      <c r="R731" s="178"/>
      <c r="S731" s="31"/>
      <c r="T731" s="10"/>
      <c r="U731" s="275">
        <f t="shared" si="264"/>
        <v>0</v>
      </c>
      <c r="V731" s="31"/>
      <c r="W731" s="31"/>
      <c r="X731" s="31"/>
      <c r="Y731" s="275">
        <f t="shared" si="265"/>
        <v>0</v>
      </c>
      <c r="Z731" s="31"/>
      <c r="AA731" s="287"/>
      <c r="AB731" s="31"/>
      <c r="AC731" s="32">
        <f t="shared" si="266"/>
        <v>0</v>
      </c>
      <c r="AD731" s="31"/>
      <c r="AE731" s="31"/>
      <c r="AF731" s="31"/>
      <c r="AG731" s="32">
        <f t="shared" si="276"/>
        <v>0</v>
      </c>
      <c r="AH731" s="75">
        <f t="shared" si="277"/>
        <v>0</v>
      </c>
      <c r="AI731" s="33">
        <f t="shared" si="274"/>
        <v>0</v>
      </c>
      <c r="AJ731" s="34">
        <f t="shared" si="275"/>
        <v>0</v>
      </c>
      <c r="AK731" s="109"/>
      <c r="AL731" s="259"/>
      <c r="AM731" s="109"/>
      <c r="AN731" s="109"/>
      <c r="AO731" s="109"/>
      <c r="AP731" s="109"/>
      <c r="AQ731" s="109"/>
      <c r="AR731" s="109"/>
      <c r="AS731" s="109"/>
      <c r="AT731" s="109"/>
      <c r="AU731" s="109"/>
      <c r="AV731" s="109"/>
      <c r="AW731" s="109"/>
      <c r="AX731" s="109"/>
      <c r="AY731" s="109"/>
      <c r="AZ731" s="109"/>
      <c r="BA731" s="109"/>
      <c r="BB731" s="109"/>
      <c r="BC731" s="109"/>
      <c r="BD731" s="109"/>
      <c r="BE731" s="109"/>
      <c r="BF731" s="109"/>
      <c r="BG731" s="109"/>
      <c r="BH731" s="109"/>
      <c r="BI731" s="109"/>
      <c r="BJ731" s="109"/>
      <c r="BK731" s="109"/>
      <c r="BL731" s="109"/>
      <c r="BM731" s="109"/>
      <c r="BN731" s="109"/>
    </row>
    <row r="732" spans="1:66" s="110" customFormat="1" hidden="1" outlineLevel="1" x14ac:dyDescent="0.25">
      <c r="A732" s="26">
        <v>64</v>
      </c>
      <c r="B732" s="26"/>
      <c r="C732" s="93"/>
      <c r="D732" s="82"/>
      <c r="E732" s="152"/>
      <c r="F732" s="155"/>
      <c r="G732" s="52"/>
      <c r="H732" s="29"/>
      <c r="I732" s="28"/>
      <c r="J732" s="623"/>
      <c r="K732" s="287"/>
      <c r="L732" s="289"/>
      <c r="M732" s="303"/>
      <c r="N732" s="31"/>
      <c r="O732" s="31"/>
      <c r="P732" s="31"/>
      <c r="Q732" s="178"/>
      <c r="R732" s="178"/>
      <c r="S732" s="31"/>
      <c r="T732" s="10"/>
      <c r="U732" s="275">
        <f t="shared" ref="U732:U777" si="278">SUM(R732:T732)</f>
        <v>0</v>
      </c>
      <c r="V732" s="31"/>
      <c r="W732" s="31"/>
      <c r="X732" s="31"/>
      <c r="Y732" s="275">
        <f t="shared" ref="Y732:Y777" si="279">SUM(V732:X732)</f>
        <v>0</v>
      </c>
      <c r="Z732" s="31"/>
      <c r="AA732" s="287"/>
      <c r="AB732" s="31"/>
      <c r="AC732" s="32">
        <f t="shared" ref="AC732:AC777" si="280">SUM(Z732:AB732)</f>
        <v>0</v>
      </c>
      <c r="AD732" s="31"/>
      <c r="AE732" s="31"/>
      <c r="AF732" s="31"/>
      <c r="AG732" s="32">
        <f t="shared" si="276"/>
        <v>0</v>
      </c>
      <c r="AH732" s="75">
        <f t="shared" si="277"/>
        <v>0</v>
      </c>
      <c r="AI732" s="33">
        <f t="shared" si="274"/>
        <v>0</v>
      </c>
      <c r="AJ732" s="34">
        <f t="shared" ref="AJ732:AJ763" si="281">IF(ISERROR(AH732/$AH$784),"-",AH732/$AH$784)</f>
        <v>0</v>
      </c>
      <c r="AK732" s="109"/>
      <c r="AL732" s="259"/>
      <c r="AM732" s="109"/>
      <c r="AN732" s="109"/>
      <c r="AO732" s="109"/>
      <c r="AP732" s="109"/>
      <c r="AQ732" s="109"/>
      <c r="AR732" s="109"/>
      <c r="AS732" s="109"/>
      <c r="AT732" s="109"/>
      <c r="AU732" s="109"/>
      <c r="AV732" s="109"/>
      <c r="AW732" s="109"/>
      <c r="AX732" s="109"/>
      <c r="AY732" s="109"/>
      <c r="AZ732" s="109"/>
      <c r="BA732" s="109"/>
      <c r="BB732" s="109"/>
      <c r="BC732" s="109"/>
      <c r="BD732" s="109"/>
      <c r="BE732" s="109"/>
      <c r="BF732" s="109"/>
      <c r="BG732" s="109"/>
      <c r="BH732" s="109"/>
      <c r="BI732" s="109"/>
      <c r="BJ732" s="109"/>
      <c r="BK732" s="109"/>
      <c r="BL732" s="109"/>
      <c r="BM732" s="109"/>
      <c r="BN732" s="109"/>
    </row>
    <row r="733" spans="1:66" s="110" customFormat="1" hidden="1" outlineLevel="1" x14ac:dyDescent="0.25">
      <c r="A733" s="26">
        <v>65</v>
      </c>
      <c r="B733" s="26"/>
      <c r="C733" s="93"/>
      <c r="D733" s="82"/>
      <c r="E733" s="152"/>
      <c r="F733" s="155"/>
      <c r="G733" s="52"/>
      <c r="H733" s="29"/>
      <c r="I733" s="28"/>
      <c r="J733" s="623"/>
      <c r="K733" s="287"/>
      <c r="L733" s="289"/>
      <c r="M733" s="303"/>
      <c r="N733" s="31"/>
      <c r="O733" s="31"/>
      <c r="P733" s="31"/>
      <c r="Q733" s="178"/>
      <c r="R733" s="178"/>
      <c r="S733" s="31"/>
      <c r="T733" s="10"/>
      <c r="U733" s="275">
        <f t="shared" si="278"/>
        <v>0</v>
      </c>
      <c r="V733" s="31"/>
      <c r="W733" s="31"/>
      <c r="X733" s="31"/>
      <c r="Y733" s="275">
        <f t="shared" si="279"/>
        <v>0</v>
      </c>
      <c r="Z733" s="31"/>
      <c r="AA733" s="287"/>
      <c r="AB733" s="31"/>
      <c r="AC733" s="32">
        <f t="shared" si="280"/>
        <v>0</v>
      </c>
      <c r="AD733" s="31"/>
      <c r="AE733" s="31"/>
      <c r="AF733" s="31"/>
      <c r="AG733" s="32">
        <f t="shared" si="276"/>
        <v>0</v>
      </c>
      <c r="AH733" s="75">
        <f t="shared" si="277"/>
        <v>0</v>
      </c>
      <c r="AI733" s="33">
        <f t="shared" si="274"/>
        <v>0</v>
      </c>
      <c r="AJ733" s="34">
        <f t="shared" si="281"/>
        <v>0</v>
      </c>
      <c r="AK733" s="109"/>
      <c r="AL733" s="259"/>
      <c r="AM733" s="109"/>
      <c r="AN733" s="109"/>
      <c r="AO733" s="109"/>
      <c r="AP733" s="109"/>
      <c r="AQ733" s="109"/>
      <c r="AR733" s="109"/>
      <c r="AS733" s="109"/>
      <c r="AT733" s="109"/>
      <c r="AU733" s="109"/>
      <c r="AV733" s="109"/>
      <c r="AW733" s="109"/>
      <c r="AX733" s="109"/>
      <c r="AY733" s="109"/>
      <c r="AZ733" s="109"/>
      <c r="BA733" s="109"/>
      <c r="BB733" s="109"/>
      <c r="BC733" s="109"/>
      <c r="BD733" s="109"/>
      <c r="BE733" s="109"/>
      <c r="BF733" s="109"/>
      <c r="BG733" s="109"/>
      <c r="BH733" s="109"/>
      <c r="BI733" s="109"/>
      <c r="BJ733" s="109"/>
      <c r="BK733" s="109"/>
      <c r="BL733" s="109"/>
      <c r="BM733" s="109"/>
      <c r="BN733" s="109"/>
    </row>
    <row r="734" spans="1:66" s="110" customFormat="1" hidden="1" outlineLevel="1" x14ac:dyDescent="0.25">
      <c r="A734" s="26">
        <v>66</v>
      </c>
      <c r="B734" s="26"/>
      <c r="C734" s="93"/>
      <c r="D734" s="82"/>
      <c r="E734" s="152"/>
      <c r="F734" s="155"/>
      <c r="G734" s="52"/>
      <c r="H734" s="29"/>
      <c r="I734" s="28"/>
      <c r="J734" s="623"/>
      <c r="K734" s="287"/>
      <c r="L734" s="289"/>
      <c r="M734" s="303"/>
      <c r="N734" s="31"/>
      <c r="O734" s="31"/>
      <c r="P734" s="31"/>
      <c r="Q734" s="178"/>
      <c r="R734" s="178"/>
      <c r="S734" s="31"/>
      <c r="T734" s="10"/>
      <c r="U734" s="275">
        <f t="shared" si="278"/>
        <v>0</v>
      </c>
      <c r="V734" s="31"/>
      <c r="W734" s="31"/>
      <c r="X734" s="31"/>
      <c r="Y734" s="275">
        <f t="shared" si="279"/>
        <v>0</v>
      </c>
      <c r="Z734" s="31"/>
      <c r="AA734" s="287"/>
      <c r="AB734" s="31"/>
      <c r="AC734" s="32">
        <f t="shared" si="280"/>
        <v>0</v>
      </c>
      <c r="AD734" s="31"/>
      <c r="AE734" s="31"/>
      <c r="AF734" s="31"/>
      <c r="AG734" s="32">
        <f t="shared" si="276"/>
        <v>0</v>
      </c>
      <c r="AH734" s="75">
        <f t="shared" si="277"/>
        <v>0</v>
      </c>
      <c r="AI734" s="33">
        <f t="shared" si="274"/>
        <v>0</v>
      </c>
      <c r="AJ734" s="34">
        <f t="shared" si="281"/>
        <v>0</v>
      </c>
      <c r="AK734" s="109"/>
      <c r="AL734" s="259"/>
      <c r="AM734" s="109"/>
      <c r="AN734" s="109"/>
      <c r="AO734" s="109"/>
      <c r="AP734" s="109"/>
      <c r="AQ734" s="109"/>
      <c r="AR734" s="109"/>
      <c r="AS734" s="109"/>
      <c r="AT734" s="109"/>
      <c r="AU734" s="109"/>
      <c r="AV734" s="109"/>
      <c r="AW734" s="109"/>
      <c r="AX734" s="109"/>
      <c r="AY734" s="109"/>
      <c r="AZ734" s="109"/>
      <c r="BA734" s="109"/>
      <c r="BB734" s="109"/>
      <c r="BC734" s="109"/>
      <c r="BD734" s="109"/>
      <c r="BE734" s="109"/>
      <c r="BF734" s="109"/>
      <c r="BG734" s="109"/>
      <c r="BH734" s="109"/>
      <c r="BI734" s="109"/>
      <c r="BJ734" s="109"/>
      <c r="BK734" s="109"/>
      <c r="BL734" s="109"/>
      <c r="BM734" s="109"/>
      <c r="BN734" s="109"/>
    </row>
    <row r="735" spans="1:66" s="110" customFormat="1" hidden="1" outlineLevel="1" x14ac:dyDescent="0.25">
      <c r="A735" s="26">
        <v>67</v>
      </c>
      <c r="B735" s="26"/>
      <c r="C735" s="93"/>
      <c r="D735" s="82"/>
      <c r="E735" s="152"/>
      <c r="F735" s="155"/>
      <c r="G735" s="52"/>
      <c r="H735" s="29"/>
      <c r="I735" s="28"/>
      <c r="J735" s="623"/>
      <c r="K735" s="287"/>
      <c r="L735" s="289"/>
      <c r="M735" s="303"/>
      <c r="N735" s="31"/>
      <c r="O735" s="31"/>
      <c r="P735" s="31"/>
      <c r="Q735" s="178"/>
      <c r="R735" s="178"/>
      <c r="S735" s="31"/>
      <c r="T735" s="10"/>
      <c r="U735" s="275">
        <f t="shared" si="278"/>
        <v>0</v>
      </c>
      <c r="V735" s="31"/>
      <c r="W735" s="31"/>
      <c r="X735" s="31"/>
      <c r="Y735" s="275">
        <f t="shared" si="279"/>
        <v>0</v>
      </c>
      <c r="Z735" s="31"/>
      <c r="AA735" s="287"/>
      <c r="AB735" s="31"/>
      <c r="AC735" s="32">
        <f t="shared" si="280"/>
        <v>0</v>
      </c>
      <c r="AD735" s="31"/>
      <c r="AE735" s="31"/>
      <c r="AF735" s="31"/>
      <c r="AG735" s="32">
        <f t="shared" si="276"/>
        <v>0</v>
      </c>
      <c r="AH735" s="75">
        <f t="shared" si="277"/>
        <v>0</v>
      </c>
      <c r="AI735" s="33">
        <f t="shared" si="274"/>
        <v>0</v>
      </c>
      <c r="AJ735" s="34">
        <f t="shared" si="281"/>
        <v>0</v>
      </c>
      <c r="AK735" s="109"/>
      <c r="AL735" s="259"/>
      <c r="AM735" s="109"/>
      <c r="AN735" s="109"/>
      <c r="AO735" s="109"/>
      <c r="AP735" s="109"/>
      <c r="AQ735" s="109"/>
      <c r="AR735" s="109"/>
      <c r="AS735" s="109"/>
      <c r="AT735" s="109"/>
      <c r="AU735" s="109"/>
      <c r="AV735" s="109"/>
      <c r="AW735" s="109"/>
      <c r="AX735" s="109"/>
      <c r="AY735" s="109"/>
      <c r="AZ735" s="109"/>
      <c r="BA735" s="109"/>
      <c r="BB735" s="109"/>
      <c r="BC735" s="109"/>
      <c r="BD735" s="109"/>
      <c r="BE735" s="109"/>
      <c r="BF735" s="109"/>
      <c r="BG735" s="109"/>
      <c r="BH735" s="109"/>
      <c r="BI735" s="109"/>
      <c r="BJ735" s="109"/>
      <c r="BK735" s="109"/>
      <c r="BL735" s="109"/>
      <c r="BM735" s="109"/>
      <c r="BN735" s="109"/>
    </row>
    <row r="736" spans="1:66" s="110" customFormat="1" hidden="1" outlineLevel="1" x14ac:dyDescent="0.25">
      <c r="A736" s="26">
        <v>68</v>
      </c>
      <c r="B736" s="26"/>
      <c r="C736" s="93"/>
      <c r="D736" s="82"/>
      <c r="E736" s="152"/>
      <c r="F736" s="155"/>
      <c r="G736" s="52"/>
      <c r="H736" s="29"/>
      <c r="I736" s="28"/>
      <c r="J736" s="623"/>
      <c r="K736" s="287"/>
      <c r="L736" s="289"/>
      <c r="M736" s="303"/>
      <c r="N736" s="31"/>
      <c r="O736" s="31"/>
      <c r="P736" s="31"/>
      <c r="Q736" s="178"/>
      <c r="R736" s="178"/>
      <c r="S736" s="31"/>
      <c r="T736" s="10"/>
      <c r="U736" s="275">
        <f t="shared" si="278"/>
        <v>0</v>
      </c>
      <c r="V736" s="31"/>
      <c r="W736" s="31"/>
      <c r="X736" s="31"/>
      <c r="Y736" s="275">
        <f t="shared" si="279"/>
        <v>0</v>
      </c>
      <c r="Z736" s="31"/>
      <c r="AA736" s="287"/>
      <c r="AB736" s="31"/>
      <c r="AC736" s="32">
        <f t="shared" si="280"/>
        <v>0</v>
      </c>
      <c r="AD736" s="31"/>
      <c r="AE736" s="31"/>
      <c r="AF736" s="31"/>
      <c r="AG736" s="32">
        <f t="shared" si="276"/>
        <v>0</v>
      </c>
      <c r="AH736" s="75">
        <f t="shared" si="277"/>
        <v>0</v>
      </c>
      <c r="AI736" s="33">
        <f t="shared" si="274"/>
        <v>0</v>
      </c>
      <c r="AJ736" s="34">
        <f t="shared" si="281"/>
        <v>0</v>
      </c>
      <c r="AK736" s="109"/>
      <c r="AL736" s="259"/>
      <c r="AM736" s="109"/>
      <c r="AN736" s="109"/>
      <c r="AO736" s="109"/>
      <c r="AP736" s="109"/>
      <c r="AQ736" s="109"/>
      <c r="AR736" s="109"/>
      <c r="AS736" s="109"/>
      <c r="AT736" s="109"/>
      <c r="AU736" s="109"/>
      <c r="AV736" s="109"/>
      <c r="AW736" s="109"/>
      <c r="AX736" s="109"/>
      <c r="AY736" s="109"/>
      <c r="AZ736" s="109"/>
      <c r="BA736" s="109"/>
      <c r="BB736" s="109"/>
      <c r="BC736" s="109"/>
      <c r="BD736" s="109"/>
      <c r="BE736" s="109"/>
      <c r="BF736" s="109"/>
      <c r="BG736" s="109"/>
      <c r="BH736" s="109"/>
      <c r="BI736" s="109"/>
      <c r="BJ736" s="109"/>
      <c r="BK736" s="109"/>
      <c r="BL736" s="109"/>
      <c r="BM736" s="109"/>
      <c r="BN736" s="109"/>
    </row>
    <row r="737" spans="1:66" s="110" customFormat="1" hidden="1" outlineLevel="1" x14ac:dyDescent="0.25">
      <c r="A737" s="26">
        <v>69</v>
      </c>
      <c r="B737" s="26"/>
      <c r="C737" s="93"/>
      <c r="D737" s="82"/>
      <c r="E737" s="152"/>
      <c r="F737" s="155"/>
      <c r="G737" s="52"/>
      <c r="H737" s="29"/>
      <c r="I737" s="28"/>
      <c r="J737" s="623"/>
      <c r="K737" s="287"/>
      <c r="L737" s="289"/>
      <c r="M737" s="303"/>
      <c r="N737" s="31"/>
      <c r="O737" s="31"/>
      <c r="P737" s="31"/>
      <c r="Q737" s="178"/>
      <c r="R737" s="178"/>
      <c r="S737" s="31"/>
      <c r="T737" s="10"/>
      <c r="U737" s="275">
        <f t="shared" si="278"/>
        <v>0</v>
      </c>
      <c r="V737" s="31"/>
      <c r="W737" s="31"/>
      <c r="X737" s="31"/>
      <c r="Y737" s="275">
        <f t="shared" si="279"/>
        <v>0</v>
      </c>
      <c r="Z737" s="31"/>
      <c r="AA737" s="287"/>
      <c r="AB737" s="31"/>
      <c r="AC737" s="32">
        <f t="shared" si="280"/>
        <v>0</v>
      </c>
      <c r="AD737" s="31"/>
      <c r="AE737" s="31"/>
      <c r="AF737" s="31"/>
      <c r="AG737" s="32">
        <f t="shared" si="276"/>
        <v>0</v>
      </c>
      <c r="AH737" s="75">
        <f t="shared" si="277"/>
        <v>0</v>
      </c>
      <c r="AI737" s="33">
        <f t="shared" si="274"/>
        <v>0</v>
      </c>
      <c r="AJ737" s="34">
        <f t="shared" si="281"/>
        <v>0</v>
      </c>
      <c r="AK737" s="109"/>
      <c r="AL737" s="259"/>
      <c r="AM737" s="109"/>
      <c r="AN737" s="109"/>
      <c r="AO737" s="109"/>
      <c r="AP737" s="109"/>
      <c r="AQ737" s="109"/>
      <c r="AR737" s="109"/>
      <c r="AS737" s="109"/>
      <c r="AT737" s="109"/>
      <c r="AU737" s="109"/>
      <c r="AV737" s="109"/>
      <c r="AW737" s="109"/>
      <c r="AX737" s="109"/>
      <c r="AY737" s="109"/>
      <c r="AZ737" s="109"/>
      <c r="BA737" s="109"/>
      <c r="BB737" s="109"/>
      <c r="BC737" s="109"/>
      <c r="BD737" s="109"/>
      <c r="BE737" s="109"/>
      <c r="BF737" s="109"/>
      <c r="BG737" s="109"/>
      <c r="BH737" s="109"/>
      <c r="BI737" s="109"/>
      <c r="BJ737" s="109"/>
      <c r="BK737" s="109"/>
      <c r="BL737" s="109"/>
      <c r="BM737" s="109"/>
      <c r="BN737" s="109"/>
    </row>
    <row r="738" spans="1:66" s="110" customFormat="1" hidden="1" outlineLevel="1" x14ac:dyDescent="0.25">
      <c r="A738" s="26">
        <v>70</v>
      </c>
      <c r="B738" s="26"/>
      <c r="C738" s="93"/>
      <c r="D738" s="82"/>
      <c r="E738" s="152"/>
      <c r="F738" s="155"/>
      <c r="G738" s="52"/>
      <c r="H738" s="29"/>
      <c r="I738" s="28"/>
      <c r="J738" s="623"/>
      <c r="K738" s="287"/>
      <c r="L738" s="289"/>
      <c r="M738" s="303"/>
      <c r="N738" s="31"/>
      <c r="O738" s="31"/>
      <c r="P738" s="31"/>
      <c r="Q738" s="178"/>
      <c r="R738" s="178"/>
      <c r="S738" s="31"/>
      <c r="T738" s="10"/>
      <c r="U738" s="275">
        <f t="shared" si="278"/>
        <v>0</v>
      </c>
      <c r="V738" s="31"/>
      <c r="W738" s="31"/>
      <c r="X738" s="31"/>
      <c r="Y738" s="275">
        <f t="shared" si="279"/>
        <v>0</v>
      </c>
      <c r="Z738" s="31"/>
      <c r="AA738" s="287"/>
      <c r="AB738" s="31"/>
      <c r="AC738" s="32">
        <f t="shared" si="280"/>
        <v>0</v>
      </c>
      <c r="AD738" s="31"/>
      <c r="AE738" s="31"/>
      <c r="AF738" s="31"/>
      <c r="AG738" s="32">
        <f t="shared" si="276"/>
        <v>0</v>
      </c>
      <c r="AH738" s="75">
        <f t="shared" si="277"/>
        <v>0</v>
      </c>
      <c r="AI738" s="33">
        <f t="shared" si="274"/>
        <v>0</v>
      </c>
      <c r="AJ738" s="34">
        <f t="shared" si="281"/>
        <v>0</v>
      </c>
      <c r="AK738" s="109"/>
      <c r="AL738" s="259"/>
      <c r="AM738" s="109"/>
      <c r="AN738" s="109"/>
      <c r="AO738" s="109"/>
      <c r="AP738" s="109"/>
      <c r="AQ738" s="109"/>
      <c r="AR738" s="109"/>
      <c r="AS738" s="109"/>
      <c r="AT738" s="109"/>
      <c r="AU738" s="109"/>
      <c r="AV738" s="109"/>
      <c r="AW738" s="109"/>
      <c r="AX738" s="109"/>
      <c r="AY738" s="109"/>
      <c r="AZ738" s="109"/>
      <c r="BA738" s="109"/>
      <c r="BB738" s="109"/>
      <c r="BC738" s="109"/>
      <c r="BD738" s="109"/>
      <c r="BE738" s="109"/>
      <c r="BF738" s="109"/>
      <c r="BG738" s="109"/>
      <c r="BH738" s="109"/>
      <c r="BI738" s="109"/>
      <c r="BJ738" s="109"/>
      <c r="BK738" s="109"/>
      <c r="BL738" s="109"/>
      <c r="BM738" s="109"/>
      <c r="BN738" s="109"/>
    </row>
    <row r="739" spans="1:66" s="110" customFormat="1" hidden="1" outlineLevel="1" x14ac:dyDescent="0.25">
      <c r="A739" s="26">
        <v>71</v>
      </c>
      <c r="B739" s="26"/>
      <c r="C739" s="93"/>
      <c r="D739" s="82"/>
      <c r="E739" s="152"/>
      <c r="F739" s="155"/>
      <c r="G739" s="52"/>
      <c r="H739" s="29"/>
      <c r="I739" s="28"/>
      <c r="J739" s="623"/>
      <c r="K739" s="287"/>
      <c r="L739" s="289"/>
      <c r="M739" s="303"/>
      <c r="N739" s="31"/>
      <c r="O739" s="31"/>
      <c r="P739" s="31"/>
      <c r="Q739" s="178"/>
      <c r="R739" s="178"/>
      <c r="S739" s="31"/>
      <c r="T739" s="10"/>
      <c r="U739" s="275">
        <f t="shared" si="278"/>
        <v>0</v>
      </c>
      <c r="V739" s="31"/>
      <c r="W739" s="31"/>
      <c r="X739" s="31"/>
      <c r="Y739" s="275">
        <f t="shared" si="279"/>
        <v>0</v>
      </c>
      <c r="Z739" s="31"/>
      <c r="AA739" s="287"/>
      <c r="AB739" s="31"/>
      <c r="AC739" s="32">
        <f t="shared" si="280"/>
        <v>0</v>
      </c>
      <c r="AD739" s="31"/>
      <c r="AE739" s="31"/>
      <c r="AF739" s="31"/>
      <c r="AG739" s="32">
        <f t="shared" si="276"/>
        <v>0</v>
      </c>
      <c r="AH739" s="75">
        <f t="shared" si="277"/>
        <v>0</v>
      </c>
      <c r="AI739" s="33">
        <f t="shared" si="274"/>
        <v>0</v>
      </c>
      <c r="AJ739" s="34">
        <f t="shared" si="281"/>
        <v>0</v>
      </c>
      <c r="AK739" s="109"/>
      <c r="AL739" s="259"/>
      <c r="AM739" s="109"/>
      <c r="AN739" s="109"/>
      <c r="AO739" s="109"/>
      <c r="AP739" s="109"/>
      <c r="AQ739" s="109"/>
      <c r="AR739" s="109"/>
      <c r="AS739" s="109"/>
      <c r="AT739" s="109"/>
      <c r="AU739" s="109"/>
      <c r="AV739" s="109"/>
      <c r="AW739" s="109"/>
      <c r="AX739" s="109"/>
      <c r="AY739" s="109"/>
      <c r="AZ739" s="109"/>
      <c r="BA739" s="109"/>
      <c r="BB739" s="109"/>
      <c r="BC739" s="109"/>
      <c r="BD739" s="109"/>
      <c r="BE739" s="109"/>
      <c r="BF739" s="109"/>
      <c r="BG739" s="109"/>
      <c r="BH739" s="109"/>
      <c r="BI739" s="109"/>
      <c r="BJ739" s="109"/>
      <c r="BK739" s="109"/>
      <c r="BL739" s="109"/>
      <c r="BM739" s="109"/>
      <c r="BN739" s="109"/>
    </row>
    <row r="740" spans="1:66" s="110" customFormat="1" hidden="1" outlineLevel="1" x14ac:dyDescent="0.25">
      <c r="A740" s="26">
        <v>72</v>
      </c>
      <c r="B740" s="26"/>
      <c r="C740" s="93"/>
      <c r="D740" s="82"/>
      <c r="E740" s="152"/>
      <c r="F740" s="155"/>
      <c r="G740" s="52"/>
      <c r="H740" s="29"/>
      <c r="I740" s="28"/>
      <c r="J740" s="623"/>
      <c r="K740" s="287"/>
      <c r="L740" s="289"/>
      <c r="M740" s="303"/>
      <c r="N740" s="31"/>
      <c r="O740" s="31"/>
      <c r="P740" s="31"/>
      <c r="Q740" s="178"/>
      <c r="R740" s="178"/>
      <c r="S740" s="31"/>
      <c r="T740" s="10"/>
      <c r="U740" s="275">
        <f t="shared" si="278"/>
        <v>0</v>
      </c>
      <c r="V740" s="31"/>
      <c r="W740" s="31"/>
      <c r="X740" s="31"/>
      <c r="Y740" s="275">
        <f t="shared" si="279"/>
        <v>0</v>
      </c>
      <c r="Z740" s="31"/>
      <c r="AA740" s="287"/>
      <c r="AB740" s="31"/>
      <c r="AC740" s="32">
        <f t="shared" si="280"/>
        <v>0</v>
      </c>
      <c r="AD740" s="31"/>
      <c r="AE740" s="31"/>
      <c r="AF740" s="31"/>
      <c r="AG740" s="32">
        <f t="shared" si="276"/>
        <v>0</v>
      </c>
      <c r="AH740" s="75">
        <f t="shared" si="277"/>
        <v>0</v>
      </c>
      <c r="AI740" s="33">
        <f t="shared" si="274"/>
        <v>0</v>
      </c>
      <c r="AJ740" s="34">
        <f t="shared" si="281"/>
        <v>0</v>
      </c>
      <c r="AK740" s="109"/>
      <c r="AL740" s="259"/>
      <c r="AM740" s="109"/>
      <c r="AN740" s="109"/>
      <c r="AO740" s="109"/>
      <c r="AP740" s="109"/>
      <c r="AQ740" s="109"/>
      <c r="AR740" s="109"/>
      <c r="AS740" s="109"/>
      <c r="AT740" s="109"/>
      <c r="AU740" s="109"/>
      <c r="AV740" s="109"/>
      <c r="AW740" s="109"/>
      <c r="AX740" s="109"/>
      <c r="AY740" s="109"/>
      <c r="AZ740" s="109"/>
      <c r="BA740" s="109"/>
      <c r="BB740" s="109"/>
      <c r="BC740" s="109"/>
      <c r="BD740" s="109"/>
      <c r="BE740" s="109"/>
      <c r="BF740" s="109"/>
      <c r="BG740" s="109"/>
      <c r="BH740" s="109"/>
      <c r="BI740" s="109"/>
      <c r="BJ740" s="109"/>
      <c r="BK740" s="109"/>
      <c r="BL740" s="109"/>
      <c r="BM740" s="109"/>
      <c r="BN740" s="109"/>
    </row>
    <row r="741" spans="1:66" s="110" customFormat="1" hidden="1" outlineLevel="1" x14ac:dyDescent="0.25">
      <c r="A741" s="26">
        <v>73</v>
      </c>
      <c r="B741" s="26"/>
      <c r="C741" s="93"/>
      <c r="D741" s="82"/>
      <c r="E741" s="152"/>
      <c r="F741" s="155"/>
      <c r="G741" s="52"/>
      <c r="H741" s="29"/>
      <c r="I741" s="28"/>
      <c r="J741" s="623"/>
      <c r="K741" s="287"/>
      <c r="L741" s="289"/>
      <c r="M741" s="303"/>
      <c r="N741" s="31"/>
      <c r="O741" s="31"/>
      <c r="P741" s="31"/>
      <c r="Q741" s="178"/>
      <c r="R741" s="178"/>
      <c r="S741" s="31"/>
      <c r="T741" s="10"/>
      <c r="U741" s="275">
        <f t="shared" si="278"/>
        <v>0</v>
      </c>
      <c r="V741" s="31"/>
      <c r="W741" s="31"/>
      <c r="X741" s="31"/>
      <c r="Y741" s="275">
        <f t="shared" si="279"/>
        <v>0</v>
      </c>
      <c r="Z741" s="31"/>
      <c r="AA741" s="287"/>
      <c r="AB741" s="31"/>
      <c r="AC741" s="32">
        <f t="shared" si="280"/>
        <v>0</v>
      </c>
      <c r="AD741" s="31"/>
      <c r="AE741" s="31"/>
      <c r="AF741" s="31"/>
      <c r="AG741" s="32">
        <f t="shared" si="276"/>
        <v>0</v>
      </c>
      <c r="AH741" s="75">
        <f t="shared" si="277"/>
        <v>0</v>
      </c>
      <c r="AI741" s="33">
        <f t="shared" si="274"/>
        <v>0</v>
      </c>
      <c r="AJ741" s="34">
        <f t="shared" si="281"/>
        <v>0</v>
      </c>
      <c r="AK741" s="109"/>
      <c r="AL741" s="259"/>
      <c r="AM741" s="109"/>
      <c r="AN741" s="109"/>
      <c r="AO741" s="109"/>
      <c r="AP741" s="109"/>
      <c r="AQ741" s="109"/>
      <c r="AR741" s="109"/>
      <c r="AS741" s="109"/>
      <c r="AT741" s="109"/>
      <c r="AU741" s="109"/>
      <c r="AV741" s="109"/>
      <c r="AW741" s="109"/>
      <c r="AX741" s="109"/>
      <c r="AY741" s="109"/>
      <c r="AZ741" s="109"/>
      <c r="BA741" s="109"/>
      <c r="BB741" s="109"/>
      <c r="BC741" s="109"/>
      <c r="BD741" s="109"/>
      <c r="BE741" s="109"/>
      <c r="BF741" s="109"/>
      <c r="BG741" s="109"/>
      <c r="BH741" s="109"/>
      <c r="BI741" s="109"/>
      <c r="BJ741" s="109"/>
      <c r="BK741" s="109"/>
      <c r="BL741" s="109"/>
      <c r="BM741" s="109"/>
      <c r="BN741" s="109"/>
    </row>
    <row r="742" spans="1:66" s="110" customFormat="1" hidden="1" outlineLevel="1" x14ac:dyDescent="0.25">
      <c r="A742" s="26">
        <v>74</v>
      </c>
      <c r="B742" s="26"/>
      <c r="C742" s="93"/>
      <c r="D742" s="82"/>
      <c r="E742" s="152"/>
      <c r="F742" s="155"/>
      <c r="G742" s="52"/>
      <c r="H742" s="29"/>
      <c r="I742" s="28"/>
      <c r="J742" s="623"/>
      <c r="K742" s="287"/>
      <c r="L742" s="289"/>
      <c r="M742" s="303"/>
      <c r="N742" s="31"/>
      <c r="O742" s="31"/>
      <c r="P742" s="31"/>
      <c r="Q742" s="178"/>
      <c r="R742" s="178"/>
      <c r="S742" s="31"/>
      <c r="T742" s="10"/>
      <c r="U742" s="275">
        <f t="shared" si="278"/>
        <v>0</v>
      </c>
      <c r="V742" s="31"/>
      <c r="W742" s="31"/>
      <c r="X742" s="31"/>
      <c r="Y742" s="275">
        <f t="shared" si="279"/>
        <v>0</v>
      </c>
      <c r="Z742" s="31"/>
      <c r="AA742" s="287"/>
      <c r="AB742" s="31"/>
      <c r="AC742" s="32">
        <f t="shared" si="280"/>
        <v>0</v>
      </c>
      <c r="AD742" s="31"/>
      <c r="AE742" s="31"/>
      <c r="AF742" s="31"/>
      <c r="AG742" s="32">
        <f t="shared" si="276"/>
        <v>0</v>
      </c>
      <c r="AH742" s="75">
        <f t="shared" si="277"/>
        <v>0</v>
      </c>
      <c r="AI742" s="33">
        <f t="shared" si="274"/>
        <v>0</v>
      </c>
      <c r="AJ742" s="34">
        <f t="shared" si="281"/>
        <v>0</v>
      </c>
      <c r="AK742" s="109"/>
      <c r="AL742" s="259"/>
      <c r="AM742" s="109"/>
      <c r="AN742" s="109"/>
      <c r="AO742" s="109"/>
      <c r="AP742" s="109"/>
      <c r="AQ742" s="109"/>
      <c r="AR742" s="109"/>
      <c r="AS742" s="109"/>
      <c r="AT742" s="109"/>
      <c r="AU742" s="109"/>
      <c r="AV742" s="109"/>
      <c r="AW742" s="109"/>
      <c r="AX742" s="109"/>
      <c r="AY742" s="109"/>
      <c r="AZ742" s="109"/>
      <c r="BA742" s="109"/>
      <c r="BB742" s="109"/>
      <c r="BC742" s="109"/>
      <c r="BD742" s="109"/>
      <c r="BE742" s="109"/>
      <c r="BF742" s="109"/>
      <c r="BG742" s="109"/>
      <c r="BH742" s="109"/>
      <c r="BI742" s="109"/>
      <c r="BJ742" s="109"/>
      <c r="BK742" s="109"/>
      <c r="BL742" s="109"/>
      <c r="BM742" s="109"/>
      <c r="BN742" s="109"/>
    </row>
    <row r="743" spans="1:66" s="110" customFormat="1" hidden="1" outlineLevel="1" x14ac:dyDescent="0.25">
      <c r="A743" s="26">
        <v>75</v>
      </c>
      <c r="B743" s="26"/>
      <c r="C743" s="93"/>
      <c r="D743" s="82"/>
      <c r="E743" s="152"/>
      <c r="F743" s="155"/>
      <c r="G743" s="52"/>
      <c r="H743" s="29"/>
      <c r="I743" s="28"/>
      <c r="J743" s="623"/>
      <c r="K743" s="287"/>
      <c r="L743" s="289"/>
      <c r="M743" s="303"/>
      <c r="N743" s="31"/>
      <c r="O743" s="31"/>
      <c r="P743" s="31"/>
      <c r="Q743" s="178"/>
      <c r="R743" s="178"/>
      <c r="S743" s="31"/>
      <c r="T743" s="10"/>
      <c r="U743" s="275">
        <f t="shared" si="278"/>
        <v>0</v>
      </c>
      <c r="V743" s="31"/>
      <c r="W743" s="31"/>
      <c r="X743" s="31"/>
      <c r="Y743" s="275">
        <f t="shared" si="279"/>
        <v>0</v>
      </c>
      <c r="Z743" s="31"/>
      <c r="AA743" s="287"/>
      <c r="AB743" s="31"/>
      <c r="AC743" s="32">
        <f t="shared" si="280"/>
        <v>0</v>
      </c>
      <c r="AD743" s="31"/>
      <c r="AE743" s="31"/>
      <c r="AF743" s="31"/>
      <c r="AG743" s="32">
        <f t="shared" si="276"/>
        <v>0</v>
      </c>
      <c r="AH743" s="75">
        <f t="shared" si="277"/>
        <v>0</v>
      </c>
      <c r="AI743" s="33">
        <f t="shared" si="274"/>
        <v>0</v>
      </c>
      <c r="AJ743" s="34">
        <f t="shared" si="281"/>
        <v>0</v>
      </c>
      <c r="AK743" s="109"/>
      <c r="AL743" s="259"/>
      <c r="AM743" s="109"/>
      <c r="AN743" s="109"/>
      <c r="AO743" s="109"/>
      <c r="AP743" s="109"/>
      <c r="AQ743" s="109"/>
      <c r="AR743" s="109"/>
      <c r="AS743" s="109"/>
      <c r="AT743" s="109"/>
      <c r="AU743" s="109"/>
      <c r="AV743" s="109"/>
      <c r="AW743" s="109"/>
      <c r="AX743" s="109"/>
      <c r="AY743" s="109"/>
      <c r="AZ743" s="109"/>
      <c r="BA743" s="109"/>
      <c r="BB743" s="109"/>
      <c r="BC743" s="109"/>
      <c r="BD743" s="109"/>
      <c r="BE743" s="109"/>
      <c r="BF743" s="109"/>
      <c r="BG743" s="109"/>
      <c r="BH743" s="109"/>
      <c r="BI743" s="109"/>
      <c r="BJ743" s="109"/>
      <c r="BK743" s="109"/>
      <c r="BL743" s="109"/>
      <c r="BM743" s="109"/>
      <c r="BN743" s="109"/>
    </row>
    <row r="744" spans="1:66" s="110" customFormat="1" hidden="1" outlineLevel="1" x14ac:dyDescent="0.25">
      <c r="A744" s="26">
        <v>76</v>
      </c>
      <c r="B744" s="26"/>
      <c r="C744" s="93"/>
      <c r="D744" s="82"/>
      <c r="E744" s="152"/>
      <c r="F744" s="155"/>
      <c r="G744" s="52"/>
      <c r="H744" s="29"/>
      <c r="I744" s="28"/>
      <c r="J744" s="623"/>
      <c r="K744" s="287"/>
      <c r="L744" s="289"/>
      <c r="M744" s="303"/>
      <c r="N744" s="31"/>
      <c r="O744" s="31"/>
      <c r="P744" s="31"/>
      <c r="Q744" s="178"/>
      <c r="R744" s="178"/>
      <c r="S744" s="31"/>
      <c r="T744" s="10"/>
      <c r="U744" s="275">
        <f t="shared" si="278"/>
        <v>0</v>
      </c>
      <c r="V744" s="31"/>
      <c r="W744" s="31"/>
      <c r="X744" s="31"/>
      <c r="Y744" s="275">
        <f t="shared" si="279"/>
        <v>0</v>
      </c>
      <c r="Z744" s="31"/>
      <c r="AA744" s="287"/>
      <c r="AB744" s="31"/>
      <c r="AC744" s="32">
        <f t="shared" si="280"/>
        <v>0</v>
      </c>
      <c r="AD744" s="31"/>
      <c r="AE744" s="31"/>
      <c r="AF744" s="31"/>
      <c r="AG744" s="32">
        <f t="shared" si="276"/>
        <v>0</v>
      </c>
      <c r="AH744" s="75">
        <f t="shared" si="277"/>
        <v>0</v>
      </c>
      <c r="AI744" s="33">
        <f t="shared" si="274"/>
        <v>0</v>
      </c>
      <c r="AJ744" s="34">
        <f t="shared" si="281"/>
        <v>0</v>
      </c>
      <c r="AK744" s="109"/>
      <c r="AL744" s="259"/>
      <c r="AM744" s="109"/>
      <c r="AN744" s="109"/>
      <c r="AO744" s="109"/>
      <c r="AP744" s="109"/>
      <c r="AQ744" s="109"/>
      <c r="AR744" s="109"/>
      <c r="AS744" s="109"/>
      <c r="AT744" s="109"/>
      <c r="AU744" s="109"/>
      <c r="AV744" s="109"/>
      <c r="AW744" s="109"/>
      <c r="AX744" s="109"/>
      <c r="AY744" s="109"/>
      <c r="AZ744" s="109"/>
      <c r="BA744" s="109"/>
      <c r="BB744" s="109"/>
      <c r="BC744" s="109"/>
      <c r="BD744" s="109"/>
      <c r="BE744" s="109"/>
      <c r="BF744" s="109"/>
      <c r="BG744" s="109"/>
      <c r="BH744" s="109"/>
      <c r="BI744" s="109"/>
      <c r="BJ744" s="109"/>
      <c r="BK744" s="109"/>
      <c r="BL744" s="109"/>
      <c r="BM744" s="109"/>
      <c r="BN744" s="109"/>
    </row>
    <row r="745" spans="1:66" s="110" customFormat="1" hidden="1" outlineLevel="1" x14ac:dyDescent="0.25">
      <c r="A745" s="26">
        <v>77</v>
      </c>
      <c r="B745" s="26"/>
      <c r="C745" s="93"/>
      <c r="D745" s="82"/>
      <c r="E745" s="152"/>
      <c r="F745" s="155"/>
      <c r="G745" s="52"/>
      <c r="H745" s="29"/>
      <c r="I745" s="28"/>
      <c r="J745" s="623"/>
      <c r="K745" s="287"/>
      <c r="L745" s="289"/>
      <c r="M745" s="303"/>
      <c r="N745" s="31"/>
      <c r="O745" s="31"/>
      <c r="P745" s="31"/>
      <c r="Q745" s="178"/>
      <c r="R745" s="178"/>
      <c r="S745" s="31"/>
      <c r="T745" s="10"/>
      <c r="U745" s="275">
        <f t="shared" si="278"/>
        <v>0</v>
      </c>
      <c r="V745" s="31"/>
      <c r="W745" s="31"/>
      <c r="X745" s="31"/>
      <c r="Y745" s="275">
        <f t="shared" si="279"/>
        <v>0</v>
      </c>
      <c r="Z745" s="31"/>
      <c r="AA745" s="287"/>
      <c r="AB745" s="31"/>
      <c r="AC745" s="32">
        <f t="shared" si="280"/>
        <v>0</v>
      </c>
      <c r="AD745" s="31"/>
      <c r="AE745" s="31"/>
      <c r="AF745" s="31"/>
      <c r="AG745" s="32">
        <f t="shared" si="276"/>
        <v>0</v>
      </c>
      <c r="AH745" s="75">
        <f t="shared" si="277"/>
        <v>0</v>
      </c>
      <c r="AI745" s="33">
        <f t="shared" si="274"/>
        <v>0</v>
      </c>
      <c r="AJ745" s="34">
        <f t="shared" si="281"/>
        <v>0</v>
      </c>
      <c r="AK745" s="109"/>
      <c r="AL745" s="259"/>
      <c r="AM745" s="109"/>
      <c r="AN745" s="109"/>
      <c r="AO745" s="109"/>
      <c r="AP745" s="109"/>
      <c r="AQ745" s="109"/>
      <c r="AR745" s="109"/>
      <c r="AS745" s="109"/>
      <c r="AT745" s="109"/>
      <c r="AU745" s="109"/>
      <c r="AV745" s="109"/>
      <c r="AW745" s="109"/>
      <c r="AX745" s="109"/>
      <c r="AY745" s="109"/>
      <c r="AZ745" s="109"/>
      <c r="BA745" s="109"/>
      <c r="BB745" s="109"/>
      <c r="BC745" s="109"/>
      <c r="BD745" s="109"/>
      <c r="BE745" s="109"/>
      <c r="BF745" s="109"/>
      <c r="BG745" s="109"/>
      <c r="BH745" s="109"/>
      <c r="BI745" s="109"/>
      <c r="BJ745" s="109"/>
      <c r="BK745" s="109"/>
      <c r="BL745" s="109"/>
      <c r="BM745" s="109"/>
      <c r="BN745" s="109"/>
    </row>
    <row r="746" spans="1:66" s="110" customFormat="1" hidden="1" outlineLevel="1" x14ac:dyDescent="0.25">
      <c r="A746" s="26">
        <v>78</v>
      </c>
      <c r="B746" s="26"/>
      <c r="C746" s="93"/>
      <c r="D746" s="82"/>
      <c r="E746" s="152"/>
      <c r="F746" s="155"/>
      <c r="G746" s="52"/>
      <c r="H746" s="29"/>
      <c r="I746" s="28"/>
      <c r="J746" s="623"/>
      <c r="K746" s="287"/>
      <c r="L746" s="289"/>
      <c r="M746" s="303"/>
      <c r="N746" s="31"/>
      <c r="O746" s="31"/>
      <c r="P746" s="31"/>
      <c r="Q746" s="178"/>
      <c r="R746" s="178"/>
      <c r="S746" s="31"/>
      <c r="T746" s="10"/>
      <c r="U746" s="275">
        <f t="shared" si="278"/>
        <v>0</v>
      </c>
      <c r="V746" s="31"/>
      <c r="W746" s="31"/>
      <c r="X746" s="31"/>
      <c r="Y746" s="275">
        <f t="shared" si="279"/>
        <v>0</v>
      </c>
      <c r="Z746" s="31"/>
      <c r="AA746" s="287"/>
      <c r="AB746" s="31"/>
      <c r="AC746" s="32">
        <f t="shared" si="280"/>
        <v>0</v>
      </c>
      <c r="AD746" s="31"/>
      <c r="AE746" s="31"/>
      <c r="AF746" s="31"/>
      <c r="AG746" s="32">
        <f t="shared" si="276"/>
        <v>0</v>
      </c>
      <c r="AH746" s="75">
        <f t="shared" si="277"/>
        <v>0</v>
      </c>
      <c r="AI746" s="33">
        <f t="shared" ref="AI746:AI773" si="282">IF(ISERROR(AH746/J670),0,AH746/J670)</f>
        <v>0</v>
      </c>
      <c r="AJ746" s="34">
        <f t="shared" si="281"/>
        <v>0</v>
      </c>
      <c r="AK746" s="109"/>
      <c r="AL746" s="259"/>
      <c r="AM746" s="109"/>
      <c r="AN746" s="109"/>
      <c r="AO746" s="109"/>
      <c r="AP746" s="109"/>
      <c r="AQ746" s="109"/>
      <c r="AR746" s="109"/>
      <c r="AS746" s="109"/>
      <c r="AT746" s="109"/>
      <c r="AU746" s="109"/>
      <c r="AV746" s="109"/>
      <c r="AW746" s="109"/>
      <c r="AX746" s="109"/>
      <c r="AY746" s="109"/>
      <c r="AZ746" s="109"/>
      <c r="BA746" s="109"/>
      <c r="BB746" s="109"/>
      <c r="BC746" s="109"/>
      <c r="BD746" s="109"/>
      <c r="BE746" s="109"/>
      <c r="BF746" s="109"/>
      <c r="BG746" s="109"/>
      <c r="BH746" s="109"/>
      <c r="BI746" s="109"/>
      <c r="BJ746" s="109"/>
      <c r="BK746" s="109"/>
      <c r="BL746" s="109"/>
      <c r="BM746" s="109"/>
      <c r="BN746" s="109"/>
    </row>
    <row r="747" spans="1:66" s="110" customFormat="1" hidden="1" outlineLevel="1" x14ac:dyDescent="0.25">
      <c r="A747" s="26">
        <v>79</v>
      </c>
      <c r="B747" s="26"/>
      <c r="C747" s="93"/>
      <c r="D747" s="82"/>
      <c r="E747" s="152"/>
      <c r="F747" s="155"/>
      <c r="G747" s="52"/>
      <c r="H747" s="29"/>
      <c r="I747" s="28"/>
      <c r="J747" s="623"/>
      <c r="K747" s="287"/>
      <c r="L747" s="289"/>
      <c r="M747" s="303"/>
      <c r="N747" s="31"/>
      <c r="O747" s="31"/>
      <c r="P747" s="31"/>
      <c r="Q747" s="178"/>
      <c r="R747" s="178"/>
      <c r="S747" s="31"/>
      <c r="T747" s="10"/>
      <c r="U747" s="275">
        <f t="shared" si="278"/>
        <v>0</v>
      </c>
      <c r="V747" s="31"/>
      <c r="W747" s="31"/>
      <c r="X747" s="31"/>
      <c r="Y747" s="275">
        <f t="shared" si="279"/>
        <v>0</v>
      </c>
      <c r="Z747" s="31"/>
      <c r="AA747" s="287"/>
      <c r="AB747" s="31"/>
      <c r="AC747" s="32">
        <f t="shared" si="280"/>
        <v>0</v>
      </c>
      <c r="AD747" s="31"/>
      <c r="AE747" s="31"/>
      <c r="AF747" s="31"/>
      <c r="AG747" s="32">
        <f t="shared" si="276"/>
        <v>0</v>
      </c>
      <c r="AH747" s="75">
        <f t="shared" si="277"/>
        <v>0</v>
      </c>
      <c r="AI747" s="33">
        <f t="shared" si="282"/>
        <v>0</v>
      </c>
      <c r="AJ747" s="34">
        <f t="shared" si="281"/>
        <v>0</v>
      </c>
      <c r="AK747" s="109"/>
      <c r="AL747" s="259"/>
      <c r="AM747" s="109"/>
      <c r="AN747" s="109"/>
      <c r="AO747" s="109"/>
      <c r="AP747" s="109"/>
      <c r="AQ747" s="109"/>
      <c r="AR747" s="109"/>
      <c r="AS747" s="109"/>
      <c r="AT747" s="109"/>
      <c r="AU747" s="109"/>
      <c r="AV747" s="109"/>
      <c r="AW747" s="109"/>
      <c r="AX747" s="109"/>
      <c r="AY747" s="109"/>
      <c r="AZ747" s="109"/>
      <c r="BA747" s="109"/>
      <c r="BB747" s="109"/>
      <c r="BC747" s="109"/>
      <c r="BD747" s="109"/>
      <c r="BE747" s="109"/>
      <c r="BF747" s="109"/>
      <c r="BG747" s="109"/>
      <c r="BH747" s="109"/>
      <c r="BI747" s="109"/>
      <c r="BJ747" s="109"/>
      <c r="BK747" s="109"/>
      <c r="BL747" s="109"/>
      <c r="BM747" s="109"/>
      <c r="BN747" s="109"/>
    </row>
    <row r="748" spans="1:66" s="110" customFormat="1" hidden="1" outlineLevel="1" x14ac:dyDescent="0.25">
      <c r="A748" s="26">
        <v>80</v>
      </c>
      <c r="B748" s="26"/>
      <c r="C748" s="93"/>
      <c r="D748" s="82"/>
      <c r="E748" s="152"/>
      <c r="F748" s="155"/>
      <c r="G748" s="52"/>
      <c r="H748" s="29"/>
      <c r="I748" s="28"/>
      <c r="J748" s="623"/>
      <c r="K748" s="287"/>
      <c r="L748" s="289"/>
      <c r="M748" s="303"/>
      <c r="N748" s="31"/>
      <c r="O748" s="31"/>
      <c r="P748" s="31"/>
      <c r="Q748" s="178"/>
      <c r="R748" s="178"/>
      <c r="S748" s="31"/>
      <c r="T748" s="10"/>
      <c r="U748" s="275">
        <f t="shared" si="278"/>
        <v>0</v>
      </c>
      <c r="V748" s="31"/>
      <c r="W748" s="31"/>
      <c r="X748" s="31"/>
      <c r="Y748" s="275">
        <f t="shared" si="279"/>
        <v>0</v>
      </c>
      <c r="Z748" s="31"/>
      <c r="AA748" s="287"/>
      <c r="AB748" s="31"/>
      <c r="AC748" s="32">
        <f t="shared" si="280"/>
        <v>0</v>
      </c>
      <c r="AD748" s="31"/>
      <c r="AE748" s="31"/>
      <c r="AF748" s="31"/>
      <c r="AG748" s="32">
        <f t="shared" si="276"/>
        <v>0</v>
      </c>
      <c r="AH748" s="75">
        <f t="shared" si="277"/>
        <v>0</v>
      </c>
      <c r="AI748" s="33">
        <f t="shared" si="282"/>
        <v>0</v>
      </c>
      <c r="AJ748" s="34">
        <f t="shared" si="281"/>
        <v>0</v>
      </c>
      <c r="AK748" s="109"/>
      <c r="AL748" s="259"/>
      <c r="AM748" s="109"/>
      <c r="AN748" s="109"/>
      <c r="AO748" s="109"/>
      <c r="AP748" s="109"/>
      <c r="AQ748" s="109"/>
      <c r="AR748" s="109"/>
      <c r="AS748" s="109"/>
      <c r="AT748" s="109"/>
      <c r="AU748" s="109"/>
      <c r="AV748" s="109"/>
      <c r="AW748" s="109"/>
      <c r="AX748" s="109"/>
      <c r="AY748" s="109"/>
      <c r="AZ748" s="109"/>
      <c r="BA748" s="109"/>
      <c r="BB748" s="109"/>
      <c r="BC748" s="109"/>
      <c r="BD748" s="109"/>
      <c r="BE748" s="109"/>
      <c r="BF748" s="109"/>
      <c r="BG748" s="109"/>
      <c r="BH748" s="109"/>
      <c r="BI748" s="109"/>
      <c r="BJ748" s="109"/>
      <c r="BK748" s="109"/>
      <c r="BL748" s="109"/>
      <c r="BM748" s="109"/>
      <c r="BN748" s="109"/>
    </row>
    <row r="749" spans="1:66" s="110" customFormat="1" hidden="1" outlineLevel="1" x14ac:dyDescent="0.25">
      <c r="A749" s="26">
        <v>81</v>
      </c>
      <c r="B749" s="26"/>
      <c r="C749" s="93"/>
      <c r="D749" s="82"/>
      <c r="E749" s="152"/>
      <c r="F749" s="155"/>
      <c r="G749" s="52"/>
      <c r="H749" s="29"/>
      <c r="I749" s="28"/>
      <c r="J749" s="623"/>
      <c r="K749" s="287"/>
      <c r="L749" s="289"/>
      <c r="M749" s="303"/>
      <c r="N749" s="31"/>
      <c r="O749" s="31"/>
      <c r="P749" s="31"/>
      <c r="Q749" s="178"/>
      <c r="R749" s="178"/>
      <c r="S749" s="31"/>
      <c r="T749" s="10"/>
      <c r="U749" s="275">
        <f t="shared" si="278"/>
        <v>0</v>
      </c>
      <c r="V749" s="31"/>
      <c r="W749" s="31"/>
      <c r="X749" s="31"/>
      <c r="Y749" s="275">
        <f t="shared" si="279"/>
        <v>0</v>
      </c>
      <c r="Z749" s="31"/>
      <c r="AA749" s="287"/>
      <c r="AB749" s="31"/>
      <c r="AC749" s="32">
        <f t="shared" si="280"/>
        <v>0</v>
      </c>
      <c r="AD749" s="31"/>
      <c r="AE749" s="31"/>
      <c r="AF749" s="31"/>
      <c r="AG749" s="32">
        <f t="shared" si="276"/>
        <v>0</v>
      </c>
      <c r="AH749" s="75">
        <f t="shared" si="277"/>
        <v>0</v>
      </c>
      <c r="AI749" s="33">
        <f t="shared" si="282"/>
        <v>0</v>
      </c>
      <c r="AJ749" s="34">
        <f t="shared" si="281"/>
        <v>0</v>
      </c>
      <c r="AK749" s="109"/>
      <c r="AL749" s="259"/>
      <c r="AM749" s="109"/>
      <c r="AN749" s="109"/>
      <c r="AO749" s="109"/>
      <c r="AP749" s="109"/>
      <c r="AQ749" s="109"/>
      <c r="AR749" s="109"/>
      <c r="AS749" s="109"/>
      <c r="AT749" s="109"/>
      <c r="AU749" s="109"/>
      <c r="AV749" s="109"/>
      <c r="AW749" s="109"/>
      <c r="AX749" s="109"/>
      <c r="AY749" s="109"/>
      <c r="AZ749" s="109"/>
      <c r="BA749" s="109"/>
      <c r="BB749" s="109"/>
      <c r="BC749" s="109"/>
      <c r="BD749" s="109"/>
      <c r="BE749" s="109"/>
      <c r="BF749" s="109"/>
      <c r="BG749" s="109"/>
      <c r="BH749" s="109"/>
      <c r="BI749" s="109"/>
      <c r="BJ749" s="109"/>
      <c r="BK749" s="109"/>
      <c r="BL749" s="109"/>
      <c r="BM749" s="109"/>
      <c r="BN749" s="109"/>
    </row>
    <row r="750" spans="1:66" s="110" customFormat="1" hidden="1" outlineLevel="1" x14ac:dyDescent="0.25">
      <c r="A750" s="26">
        <v>82</v>
      </c>
      <c r="B750" s="26"/>
      <c r="C750" s="93"/>
      <c r="D750" s="82"/>
      <c r="E750" s="152"/>
      <c r="F750" s="155"/>
      <c r="G750" s="52"/>
      <c r="H750" s="29"/>
      <c r="I750" s="28"/>
      <c r="J750" s="623"/>
      <c r="K750" s="287"/>
      <c r="L750" s="289"/>
      <c r="M750" s="303"/>
      <c r="N750" s="31"/>
      <c r="O750" s="31"/>
      <c r="P750" s="31"/>
      <c r="Q750" s="178"/>
      <c r="R750" s="178"/>
      <c r="S750" s="31"/>
      <c r="T750" s="10"/>
      <c r="U750" s="275">
        <f t="shared" si="278"/>
        <v>0</v>
      </c>
      <c r="V750" s="31"/>
      <c r="W750" s="31"/>
      <c r="X750" s="31"/>
      <c r="Y750" s="275">
        <f t="shared" si="279"/>
        <v>0</v>
      </c>
      <c r="Z750" s="31"/>
      <c r="AA750" s="287"/>
      <c r="AB750" s="31"/>
      <c r="AC750" s="32">
        <f t="shared" si="280"/>
        <v>0</v>
      </c>
      <c r="AD750" s="31"/>
      <c r="AE750" s="31"/>
      <c r="AF750" s="31"/>
      <c r="AG750" s="32">
        <f t="shared" si="276"/>
        <v>0</v>
      </c>
      <c r="AH750" s="75">
        <f t="shared" si="277"/>
        <v>0</v>
      </c>
      <c r="AI750" s="33">
        <f t="shared" si="282"/>
        <v>0</v>
      </c>
      <c r="AJ750" s="34">
        <f t="shared" si="281"/>
        <v>0</v>
      </c>
      <c r="AK750" s="109"/>
      <c r="AL750" s="259"/>
      <c r="AM750" s="109"/>
      <c r="AN750" s="109"/>
      <c r="AO750" s="109"/>
      <c r="AP750" s="109"/>
      <c r="AQ750" s="109"/>
      <c r="AR750" s="109"/>
      <c r="AS750" s="109"/>
      <c r="AT750" s="109"/>
      <c r="AU750" s="109"/>
      <c r="AV750" s="109"/>
      <c r="AW750" s="109"/>
      <c r="AX750" s="109"/>
      <c r="AY750" s="109"/>
      <c r="AZ750" s="109"/>
      <c r="BA750" s="109"/>
      <c r="BB750" s="109"/>
      <c r="BC750" s="109"/>
      <c r="BD750" s="109"/>
      <c r="BE750" s="109"/>
      <c r="BF750" s="109"/>
      <c r="BG750" s="109"/>
      <c r="BH750" s="109"/>
      <c r="BI750" s="109"/>
      <c r="BJ750" s="109"/>
      <c r="BK750" s="109"/>
      <c r="BL750" s="109"/>
      <c r="BM750" s="109"/>
      <c r="BN750" s="109"/>
    </row>
    <row r="751" spans="1:66" s="110" customFormat="1" hidden="1" outlineLevel="1" x14ac:dyDescent="0.25">
      <c r="A751" s="26">
        <v>83</v>
      </c>
      <c r="B751" s="26"/>
      <c r="C751" s="93"/>
      <c r="D751" s="82"/>
      <c r="E751" s="152"/>
      <c r="F751" s="155"/>
      <c r="G751" s="52"/>
      <c r="H751" s="29"/>
      <c r="I751" s="28"/>
      <c r="J751" s="623"/>
      <c r="K751" s="287"/>
      <c r="L751" s="289"/>
      <c r="M751" s="303"/>
      <c r="N751" s="31"/>
      <c r="O751" s="31"/>
      <c r="P751" s="31"/>
      <c r="Q751" s="178"/>
      <c r="R751" s="178"/>
      <c r="S751" s="31"/>
      <c r="T751" s="10"/>
      <c r="U751" s="275">
        <f t="shared" si="278"/>
        <v>0</v>
      </c>
      <c r="V751" s="31"/>
      <c r="W751" s="31"/>
      <c r="X751" s="31"/>
      <c r="Y751" s="275">
        <f t="shared" si="279"/>
        <v>0</v>
      </c>
      <c r="Z751" s="31"/>
      <c r="AA751" s="287"/>
      <c r="AB751" s="31"/>
      <c r="AC751" s="32">
        <f t="shared" si="280"/>
        <v>0</v>
      </c>
      <c r="AD751" s="31"/>
      <c r="AE751" s="31"/>
      <c r="AF751" s="31"/>
      <c r="AG751" s="32">
        <f t="shared" si="276"/>
        <v>0</v>
      </c>
      <c r="AH751" s="75">
        <f t="shared" si="277"/>
        <v>0</v>
      </c>
      <c r="AI751" s="33">
        <f t="shared" si="282"/>
        <v>0</v>
      </c>
      <c r="AJ751" s="34">
        <f t="shared" si="281"/>
        <v>0</v>
      </c>
      <c r="AK751" s="109"/>
      <c r="AL751" s="259"/>
      <c r="AM751" s="109"/>
      <c r="AN751" s="109"/>
      <c r="AO751" s="109"/>
      <c r="AP751" s="109"/>
      <c r="AQ751" s="109"/>
      <c r="AR751" s="109"/>
      <c r="AS751" s="109"/>
      <c r="AT751" s="109"/>
      <c r="AU751" s="109"/>
      <c r="AV751" s="109"/>
      <c r="AW751" s="109"/>
      <c r="AX751" s="109"/>
      <c r="AY751" s="109"/>
      <c r="AZ751" s="109"/>
      <c r="BA751" s="109"/>
      <c r="BB751" s="109"/>
      <c r="BC751" s="109"/>
      <c r="BD751" s="109"/>
      <c r="BE751" s="109"/>
      <c r="BF751" s="109"/>
      <c r="BG751" s="109"/>
      <c r="BH751" s="109"/>
      <c r="BI751" s="109"/>
      <c r="BJ751" s="109"/>
      <c r="BK751" s="109"/>
      <c r="BL751" s="109"/>
      <c r="BM751" s="109"/>
      <c r="BN751" s="109"/>
    </row>
    <row r="752" spans="1:66" s="110" customFormat="1" hidden="1" outlineLevel="1" x14ac:dyDescent="0.25">
      <c r="A752" s="26">
        <v>84</v>
      </c>
      <c r="B752" s="26"/>
      <c r="C752" s="93"/>
      <c r="D752" s="82"/>
      <c r="E752" s="152"/>
      <c r="F752" s="155"/>
      <c r="G752" s="52"/>
      <c r="H752" s="29"/>
      <c r="I752" s="28"/>
      <c r="J752" s="623"/>
      <c r="K752" s="287"/>
      <c r="L752" s="289"/>
      <c r="M752" s="303"/>
      <c r="N752" s="31"/>
      <c r="O752" s="31"/>
      <c r="P752" s="31"/>
      <c r="Q752" s="178"/>
      <c r="R752" s="178"/>
      <c r="S752" s="31"/>
      <c r="T752" s="10"/>
      <c r="U752" s="275">
        <f t="shared" si="278"/>
        <v>0</v>
      </c>
      <c r="V752" s="31"/>
      <c r="W752" s="31"/>
      <c r="X752" s="31"/>
      <c r="Y752" s="275">
        <f t="shared" si="279"/>
        <v>0</v>
      </c>
      <c r="Z752" s="31"/>
      <c r="AA752" s="287"/>
      <c r="AB752" s="31"/>
      <c r="AC752" s="32">
        <f t="shared" si="280"/>
        <v>0</v>
      </c>
      <c r="AD752" s="31"/>
      <c r="AE752" s="31"/>
      <c r="AF752" s="31"/>
      <c r="AG752" s="32">
        <f t="shared" si="276"/>
        <v>0</v>
      </c>
      <c r="AH752" s="75">
        <f t="shared" si="277"/>
        <v>0</v>
      </c>
      <c r="AI752" s="33">
        <f t="shared" si="282"/>
        <v>0</v>
      </c>
      <c r="AJ752" s="34">
        <f t="shared" si="281"/>
        <v>0</v>
      </c>
      <c r="AK752" s="109"/>
      <c r="AL752" s="259"/>
      <c r="AM752" s="109"/>
      <c r="AN752" s="109"/>
      <c r="AO752" s="109"/>
      <c r="AP752" s="109"/>
      <c r="AQ752" s="109"/>
      <c r="AR752" s="109"/>
      <c r="AS752" s="109"/>
      <c r="AT752" s="109"/>
      <c r="AU752" s="109"/>
      <c r="AV752" s="109"/>
      <c r="AW752" s="109"/>
      <c r="AX752" s="109"/>
      <c r="AY752" s="109"/>
      <c r="AZ752" s="109"/>
      <c r="BA752" s="109"/>
      <c r="BB752" s="109"/>
      <c r="BC752" s="109"/>
      <c r="BD752" s="109"/>
      <c r="BE752" s="109"/>
      <c r="BF752" s="109"/>
      <c r="BG752" s="109"/>
      <c r="BH752" s="109"/>
      <c r="BI752" s="109"/>
      <c r="BJ752" s="109"/>
      <c r="BK752" s="109"/>
      <c r="BL752" s="109"/>
      <c r="BM752" s="109"/>
      <c r="BN752" s="109"/>
    </row>
    <row r="753" spans="1:66" s="110" customFormat="1" hidden="1" outlineLevel="1" x14ac:dyDescent="0.25">
      <c r="A753" s="26">
        <v>85</v>
      </c>
      <c r="B753" s="26"/>
      <c r="C753" s="93"/>
      <c r="D753" s="82"/>
      <c r="E753" s="152"/>
      <c r="F753" s="155"/>
      <c r="G753" s="52"/>
      <c r="H753" s="29"/>
      <c r="I753" s="28"/>
      <c r="J753" s="623"/>
      <c r="K753" s="287"/>
      <c r="L753" s="289"/>
      <c r="M753" s="303"/>
      <c r="N753" s="31"/>
      <c r="O753" s="31"/>
      <c r="P753" s="31"/>
      <c r="Q753" s="178"/>
      <c r="R753" s="178"/>
      <c r="S753" s="31"/>
      <c r="T753" s="10"/>
      <c r="U753" s="275">
        <f t="shared" si="278"/>
        <v>0</v>
      </c>
      <c r="V753" s="31"/>
      <c r="W753" s="31"/>
      <c r="X753" s="31"/>
      <c r="Y753" s="275">
        <f t="shared" si="279"/>
        <v>0</v>
      </c>
      <c r="Z753" s="31"/>
      <c r="AA753" s="287"/>
      <c r="AB753" s="31"/>
      <c r="AC753" s="32">
        <f t="shared" si="280"/>
        <v>0</v>
      </c>
      <c r="AD753" s="31"/>
      <c r="AE753" s="31"/>
      <c r="AF753" s="31"/>
      <c r="AG753" s="32">
        <f t="shared" si="276"/>
        <v>0</v>
      </c>
      <c r="AH753" s="75">
        <f t="shared" si="277"/>
        <v>0</v>
      </c>
      <c r="AI753" s="33">
        <f t="shared" si="282"/>
        <v>0</v>
      </c>
      <c r="AJ753" s="34">
        <f t="shared" si="281"/>
        <v>0</v>
      </c>
      <c r="AK753" s="109"/>
      <c r="AL753" s="259"/>
      <c r="AM753" s="109"/>
      <c r="AN753" s="109"/>
      <c r="AO753" s="109"/>
      <c r="AP753" s="109"/>
      <c r="AQ753" s="109"/>
      <c r="AR753" s="109"/>
      <c r="AS753" s="109"/>
      <c r="AT753" s="109"/>
      <c r="AU753" s="109"/>
      <c r="AV753" s="109"/>
      <c r="AW753" s="109"/>
      <c r="AX753" s="109"/>
      <c r="AY753" s="109"/>
      <c r="AZ753" s="109"/>
      <c r="BA753" s="109"/>
      <c r="BB753" s="109"/>
      <c r="BC753" s="109"/>
      <c r="BD753" s="109"/>
      <c r="BE753" s="109"/>
      <c r="BF753" s="109"/>
      <c r="BG753" s="109"/>
      <c r="BH753" s="109"/>
      <c r="BI753" s="109"/>
      <c r="BJ753" s="109"/>
      <c r="BK753" s="109"/>
      <c r="BL753" s="109"/>
      <c r="BM753" s="109"/>
      <c r="BN753" s="109"/>
    </row>
    <row r="754" spans="1:66" s="110" customFormat="1" hidden="1" outlineLevel="1" x14ac:dyDescent="0.25">
      <c r="A754" s="26">
        <v>86</v>
      </c>
      <c r="B754" s="26"/>
      <c r="C754" s="93"/>
      <c r="D754" s="82"/>
      <c r="E754" s="152"/>
      <c r="F754" s="155"/>
      <c r="G754" s="52"/>
      <c r="H754" s="29"/>
      <c r="I754" s="28"/>
      <c r="J754" s="623"/>
      <c r="K754" s="287"/>
      <c r="L754" s="289"/>
      <c r="M754" s="303"/>
      <c r="N754" s="31"/>
      <c r="O754" s="31"/>
      <c r="P754" s="31"/>
      <c r="Q754" s="178"/>
      <c r="R754" s="178"/>
      <c r="S754" s="31"/>
      <c r="T754" s="10"/>
      <c r="U754" s="275">
        <f t="shared" si="278"/>
        <v>0</v>
      </c>
      <c r="V754" s="31"/>
      <c r="W754" s="31"/>
      <c r="X754" s="31"/>
      <c r="Y754" s="275">
        <f t="shared" si="279"/>
        <v>0</v>
      </c>
      <c r="Z754" s="31"/>
      <c r="AA754" s="287"/>
      <c r="AB754" s="31"/>
      <c r="AC754" s="32">
        <f t="shared" si="280"/>
        <v>0</v>
      </c>
      <c r="AD754" s="31"/>
      <c r="AE754" s="31"/>
      <c r="AF754" s="31"/>
      <c r="AG754" s="32">
        <f t="shared" si="276"/>
        <v>0</v>
      </c>
      <c r="AH754" s="75">
        <f t="shared" si="277"/>
        <v>0</v>
      </c>
      <c r="AI754" s="33">
        <f t="shared" si="282"/>
        <v>0</v>
      </c>
      <c r="AJ754" s="34">
        <f t="shared" si="281"/>
        <v>0</v>
      </c>
      <c r="AK754" s="109"/>
      <c r="AL754" s="259"/>
      <c r="AM754" s="109"/>
      <c r="AN754" s="109"/>
      <c r="AO754" s="109"/>
      <c r="AP754" s="109"/>
      <c r="AQ754" s="109"/>
      <c r="AR754" s="109"/>
      <c r="AS754" s="109"/>
      <c r="AT754" s="109"/>
      <c r="AU754" s="109"/>
      <c r="AV754" s="109"/>
      <c r="AW754" s="109"/>
      <c r="AX754" s="109"/>
      <c r="AY754" s="109"/>
      <c r="AZ754" s="109"/>
      <c r="BA754" s="109"/>
      <c r="BB754" s="109"/>
      <c r="BC754" s="109"/>
      <c r="BD754" s="109"/>
      <c r="BE754" s="109"/>
      <c r="BF754" s="109"/>
      <c r="BG754" s="109"/>
      <c r="BH754" s="109"/>
      <c r="BI754" s="109"/>
      <c r="BJ754" s="109"/>
      <c r="BK754" s="109"/>
      <c r="BL754" s="109"/>
      <c r="BM754" s="109"/>
      <c r="BN754" s="109"/>
    </row>
    <row r="755" spans="1:66" s="110" customFormat="1" hidden="1" outlineLevel="1" x14ac:dyDescent="0.25">
      <c r="A755" s="26">
        <v>87</v>
      </c>
      <c r="B755" s="26"/>
      <c r="C755" s="93"/>
      <c r="D755" s="82"/>
      <c r="E755" s="152"/>
      <c r="F755" s="155"/>
      <c r="G755" s="52"/>
      <c r="H755" s="29"/>
      <c r="I755" s="28"/>
      <c r="J755" s="623"/>
      <c r="K755" s="287"/>
      <c r="L755" s="289"/>
      <c r="M755" s="303"/>
      <c r="N755" s="31"/>
      <c r="O755" s="31"/>
      <c r="P755" s="31"/>
      <c r="Q755" s="178"/>
      <c r="R755" s="178"/>
      <c r="S755" s="31"/>
      <c r="T755" s="10"/>
      <c r="U755" s="275">
        <f t="shared" si="278"/>
        <v>0</v>
      </c>
      <c r="V755" s="31"/>
      <c r="W755" s="31"/>
      <c r="X755" s="31"/>
      <c r="Y755" s="275">
        <f t="shared" si="279"/>
        <v>0</v>
      </c>
      <c r="Z755" s="31"/>
      <c r="AA755" s="287"/>
      <c r="AB755" s="31"/>
      <c r="AC755" s="32">
        <f t="shared" si="280"/>
        <v>0</v>
      </c>
      <c r="AD755" s="31"/>
      <c r="AE755" s="31"/>
      <c r="AF755" s="31"/>
      <c r="AG755" s="32">
        <f t="shared" si="276"/>
        <v>0</v>
      </c>
      <c r="AH755" s="75">
        <f t="shared" si="277"/>
        <v>0</v>
      </c>
      <c r="AI755" s="33">
        <f t="shared" si="282"/>
        <v>0</v>
      </c>
      <c r="AJ755" s="34">
        <f t="shared" si="281"/>
        <v>0</v>
      </c>
      <c r="AK755" s="109"/>
      <c r="AL755" s="259"/>
      <c r="AM755" s="109"/>
      <c r="AN755" s="109"/>
      <c r="AO755" s="109"/>
      <c r="AP755" s="109"/>
      <c r="AQ755" s="109"/>
      <c r="AR755" s="109"/>
      <c r="AS755" s="109"/>
      <c r="AT755" s="109"/>
      <c r="AU755" s="109"/>
      <c r="AV755" s="109"/>
      <c r="AW755" s="109"/>
      <c r="AX755" s="109"/>
      <c r="AY755" s="109"/>
      <c r="AZ755" s="109"/>
      <c r="BA755" s="109"/>
      <c r="BB755" s="109"/>
      <c r="BC755" s="109"/>
      <c r="BD755" s="109"/>
      <c r="BE755" s="109"/>
      <c r="BF755" s="109"/>
      <c r="BG755" s="109"/>
      <c r="BH755" s="109"/>
      <c r="BI755" s="109"/>
      <c r="BJ755" s="109"/>
      <c r="BK755" s="109"/>
      <c r="BL755" s="109"/>
      <c r="BM755" s="109"/>
      <c r="BN755" s="109"/>
    </row>
    <row r="756" spans="1:66" s="110" customFormat="1" hidden="1" outlineLevel="1" x14ac:dyDescent="0.25">
      <c r="A756" s="26">
        <v>88</v>
      </c>
      <c r="B756" s="26"/>
      <c r="C756" s="93"/>
      <c r="D756" s="82"/>
      <c r="E756" s="152"/>
      <c r="F756" s="155"/>
      <c r="G756" s="52"/>
      <c r="H756" s="29"/>
      <c r="I756" s="28"/>
      <c r="J756" s="623"/>
      <c r="K756" s="287"/>
      <c r="L756" s="289"/>
      <c r="M756" s="303"/>
      <c r="N756" s="31"/>
      <c r="O756" s="31"/>
      <c r="P756" s="31"/>
      <c r="Q756" s="178"/>
      <c r="R756" s="178"/>
      <c r="S756" s="31"/>
      <c r="T756" s="10"/>
      <c r="U756" s="275">
        <f t="shared" si="278"/>
        <v>0</v>
      </c>
      <c r="V756" s="31"/>
      <c r="W756" s="31"/>
      <c r="X756" s="31"/>
      <c r="Y756" s="275">
        <f t="shared" si="279"/>
        <v>0</v>
      </c>
      <c r="Z756" s="31"/>
      <c r="AA756" s="287"/>
      <c r="AB756" s="31"/>
      <c r="AC756" s="32">
        <f t="shared" si="280"/>
        <v>0</v>
      </c>
      <c r="AD756" s="31"/>
      <c r="AE756" s="31"/>
      <c r="AF756" s="31"/>
      <c r="AG756" s="32">
        <f t="shared" si="276"/>
        <v>0</v>
      </c>
      <c r="AH756" s="75">
        <f t="shared" si="277"/>
        <v>0</v>
      </c>
      <c r="AI756" s="33">
        <f t="shared" si="282"/>
        <v>0</v>
      </c>
      <c r="AJ756" s="34">
        <f t="shared" si="281"/>
        <v>0</v>
      </c>
      <c r="AK756" s="109"/>
      <c r="AL756" s="259"/>
      <c r="AM756" s="109"/>
      <c r="AN756" s="109"/>
      <c r="AO756" s="109"/>
      <c r="AP756" s="109"/>
      <c r="AQ756" s="109"/>
      <c r="AR756" s="109"/>
      <c r="AS756" s="109"/>
      <c r="AT756" s="109"/>
      <c r="AU756" s="109"/>
      <c r="AV756" s="109"/>
      <c r="AW756" s="109"/>
      <c r="AX756" s="109"/>
      <c r="AY756" s="109"/>
      <c r="AZ756" s="109"/>
      <c r="BA756" s="109"/>
      <c r="BB756" s="109"/>
      <c r="BC756" s="109"/>
      <c r="BD756" s="109"/>
      <c r="BE756" s="109"/>
      <c r="BF756" s="109"/>
      <c r="BG756" s="109"/>
      <c r="BH756" s="109"/>
      <c r="BI756" s="109"/>
      <c r="BJ756" s="109"/>
      <c r="BK756" s="109"/>
      <c r="BL756" s="109"/>
      <c r="BM756" s="109"/>
      <c r="BN756" s="109"/>
    </row>
    <row r="757" spans="1:66" s="110" customFormat="1" hidden="1" outlineLevel="1" x14ac:dyDescent="0.25">
      <c r="A757" s="26">
        <v>89</v>
      </c>
      <c r="B757" s="26"/>
      <c r="C757" s="93"/>
      <c r="D757" s="82"/>
      <c r="E757" s="152"/>
      <c r="F757" s="155"/>
      <c r="G757" s="52"/>
      <c r="H757" s="29"/>
      <c r="I757" s="28"/>
      <c r="J757" s="623"/>
      <c r="K757" s="287"/>
      <c r="L757" s="289"/>
      <c r="M757" s="303"/>
      <c r="N757" s="31"/>
      <c r="O757" s="31"/>
      <c r="P757" s="31"/>
      <c r="Q757" s="178"/>
      <c r="R757" s="178"/>
      <c r="S757" s="31"/>
      <c r="T757" s="10"/>
      <c r="U757" s="275">
        <f t="shared" si="278"/>
        <v>0</v>
      </c>
      <c r="V757" s="31"/>
      <c r="W757" s="31"/>
      <c r="X757" s="31"/>
      <c r="Y757" s="275">
        <f t="shared" si="279"/>
        <v>0</v>
      </c>
      <c r="Z757" s="31"/>
      <c r="AA757" s="287"/>
      <c r="AB757" s="31"/>
      <c r="AC757" s="32">
        <f t="shared" si="280"/>
        <v>0</v>
      </c>
      <c r="AD757" s="31"/>
      <c r="AE757" s="31"/>
      <c r="AF757" s="31"/>
      <c r="AG757" s="32">
        <f t="shared" si="276"/>
        <v>0</v>
      </c>
      <c r="AH757" s="75">
        <f t="shared" si="277"/>
        <v>0</v>
      </c>
      <c r="AI757" s="33">
        <f t="shared" si="282"/>
        <v>0</v>
      </c>
      <c r="AJ757" s="34">
        <f t="shared" si="281"/>
        <v>0</v>
      </c>
      <c r="AK757" s="109"/>
      <c r="AL757" s="259"/>
      <c r="AM757" s="109"/>
      <c r="AN757" s="109"/>
      <c r="AO757" s="109"/>
      <c r="AP757" s="109"/>
      <c r="AQ757" s="109"/>
      <c r="AR757" s="109"/>
      <c r="AS757" s="109"/>
      <c r="AT757" s="109"/>
      <c r="AU757" s="109"/>
      <c r="AV757" s="109"/>
      <c r="AW757" s="109"/>
      <c r="AX757" s="109"/>
      <c r="AY757" s="109"/>
      <c r="AZ757" s="109"/>
      <c r="BA757" s="109"/>
      <c r="BB757" s="109"/>
      <c r="BC757" s="109"/>
      <c r="BD757" s="109"/>
      <c r="BE757" s="109"/>
      <c r="BF757" s="109"/>
      <c r="BG757" s="109"/>
      <c r="BH757" s="109"/>
      <c r="BI757" s="109"/>
      <c r="BJ757" s="109"/>
      <c r="BK757" s="109"/>
      <c r="BL757" s="109"/>
      <c r="BM757" s="109"/>
      <c r="BN757" s="109"/>
    </row>
    <row r="758" spans="1:66" s="110" customFormat="1" hidden="1" outlineLevel="1" x14ac:dyDescent="0.25">
      <c r="A758" s="26">
        <v>90</v>
      </c>
      <c r="B758" s="26"/>
      <c r="C758" s="93"/>
      <c r="D758" s="82"/>
      <c r="E758" s="152"/>
      <c r="F758" s="155"/>
      <c r="G758" s="52"/>
      <c r="H758" s="29"/>
      <c r="I758" s="28"/>
      <c r="J758" s="623"/>
      <c r="K758" s="287"/>
      <c r="L758" s="289"/>
      <c r="M758" s="303"/>
      <c r="N758" s="31"/>
      <c r="O758" s="31"/>
      <c r="P758" s="31"/>
      <c r="Q758" s="178"/>
      <c r="R758" s="178"/>
      <c r="S758" s="31"/>
      <c r="T758" s="10"/>
      <c r="U758" s="275">
        <f t="shared" si="278"/>
        <v>0</v>
      </c>
      <c r="V758" s="31"/>
      <c r="W758" s="31"/>
      <c r="X758" s="31"/>
      <c r="Y758" s="275">
        <f t="shared" si="279"/>
        <v>0</v>
      </c>
      <c r="Z758" s="31"/>
      <c r="AA758" s="287"/>
      <c r="AB758" s="31"/>
      <c r="AC758" s="32">
        <f t="shared" si="280"/>
        <v>0</v>
      </c>
      <c r="AD758" s="31"/>
      <c r="AE758" s="31"/>
      <c r="AF758" s="31"/>
      <c r="AG758" s="32">
        <f t="shared" si="276"/>
        <v>0</v>
      </c>
      <c r="AH758" s="75">
        <f t="shared" si="277"/>
        <v>0</v>
      </c>
      <c r="AI758" s="33">
        <f t="shared" si="282"/>
        <v>0</v>
      </c>
      <c r="AJ758" s="34">
        <f t="shared" si="281"/>
        <v>0</v>
      </c>
      <c r="AK758" s="109"/>
      <c r="AL758" s="259"/>
      <c r="AM758" s="109"/>
      <c r="AN758" s="109"/>
      <c r="AO758" s="109"/>
      <c r="AP758" s="109"/>
      <c r="AQ758" s="109"/>
      <c r="AR758" s="109"/>
      <c r="AS758" s="109"/>
      <c r="AT758" s="109"/>
      <c r="AU758" s="109"/>
      <c r="AV758" s="109"/>
      <c r="AW758" s="109"/>
      <c r="AX758" s="109"/>
      <c r="AY758" s="109"/>
      <c r="AZ758" s="109"/>
      <c r="BA758" s="109"/>
      <c r="BB758" s="109"/>
      <c r="BC758" s="109"/>
      <c r="BD758" s="109"/>
      <c r="BE758" s="109"/>
      <c r="BF758" s="109"/>
      <c r="BG758" s="109"/>
      <c r="BH758" s="109"/>
      <c r="BI758" s="109"/>
      <c r="BJ758" s="109"/>
      <c r="BK758" s="109"/>
      <c r="BL758" s="109"/>
      <c r="BM758" s="109"/>
      <c r="BN758" s="109"/>
    </row>
    <row r="759" spans="1:66" s="110" customFormat="1" hidden="1" outlineLevel="1" x14ac:dyDescent="0.25">
      <c r="A759" s="26">
        <v>91</v>
      </c>
      <c r="B759" s="26"/>
      <c r="C759" s="93"/>
      <c r="D759" s="82"/>
      <c r="E759" s="152"/>
      <c r="F759" s="155"/>
      <c r="G759" s="52"/>
      <c r="H759" s="29"/>
      <c r="I759" s="28"/>
      <c r="J759" s="623"/>
      <c r="K759" s="287"/>
      <c r="L759" s="289"/>
      <c r="M759" s="303"/>
      <c r="N759" s="31"/>
      <c r="O759" s="31"/>
      <c r="P759" s="31"/>
      <c r="Q759" s="178"/>
      <c r="R759" s="178"/>
      <c r="S759" s="31"/>
      <c r="T759" s="10"/>
      <c r="U759" s="275">
        <f t="shared" si="278"/>
        <v>0</v>
      </c>
      <c r="V759" s="31"/>
      <c r="W759" s="31"/>
      <c r="X759" s="31"/>
      <c r="Y759" s="275">
        <f t="shared" si="279"/>
        <v>0</v>
      </c>
      <c r="Z759" s="31"/>
      <c r="AA759" s="287"/>
      <c r="AB759" s="31"/>
      <c r="AC759" s="32">
        <f t="shared" si="280"/>
        <v>0</v>
      </c>
      <c r="AD759" s="31"/>
      <c r="AE759" s="31"/>
      <c r="AF759" s="31"/>
      <c r="AG759" s="32">
        <f t="shared" si="276"/>
        <v>0</v>
      </c>
      <c r="AH759" s="75">
        <f t="shared" si="277"/>
        <v>0</v>
      </c>
      <c r="AI759" s="33">
        <f t="shared" si="282"/>
        <v>0</v>
      </c>
      <c r="AJ759" s="34">
        <f t="shared" si="281"/>
        <v>0</v>
      </c>
      <c r="AK759" s="109"/>
      <c r="AL759" s="259"/>
      <c r="AM759" s="109"/>
      <c r="AN759" s="109"/>
      <c r="AO759" s="109"/>
      <c r="AP759" s="109"/>
      <c r="AQ759" s="109"/>
      <c r="AR759" s="109"/>
      <c r="AS759" s="109"/>
      <c r="AT759" s="109"/>
      <c r="AU759" s="109"/>
      <c r="AV759" s="109"/>
      <c r="AW759" s="109"/>
      <c r="AX759" s="109"/>
      <c r="AY759" s="109"/>
      <c r="AZ759" s="109"/>
      <c r="BA759" s="109"/>
      <c r="BB759" s="109"/>
      <c r="BC759" s="109"/>
      <c r="BD759" s="109"/>
      <c r="BE759" s="109"/>
      <c r="BF759" s="109"/>
      <c r="BG759" s="109"/>
      <c r="BH759" s="109"/>
      <c r="BI759" s="109"/>
      <c r="BJ759" s="109"/>
      <c r="BK759" s="109"/>
      <c r="BL759" s="109"/>
      <c r="BM759" s="109"/>
      <c r="BN759" s="109"/>
    </row>
    <row r="760" spans="1:66" s="110" customFormat="1" hidden="1" outlineLevel="1" x14ac:dyDescent="0.25">
      <c r="A760" s="26">
        <v>92</v>
      </c>
      <c r="B760" s="26"/>
      <c r="C760" s="93"/>
      <c r="D760" s="82"/>
      <c r="E760" s="152"/>
      <c r="F760" s="155"/>
      <c r="G760" s="52"/>
      <c r="H760" s="29"/>
      <c r="I760" s="28"/>
      <c r="J760" s="623"/>
      <c r="K760" s="287"/>
      <c r="L760" s="289"/>
      <c r="M760" s="303"/>
      <c r="N760" s="31"/>
      <c r="O760" s="31"/>
      <c r="P760" s="31"/>
      <c r="Q760" s="178"/>
      <c r="R760" s="178"/>
      <c r="S760" s="31"/>
      <c r="T760" s="10"/>
      <c r="U760" s="275">
        <f t="shared" si="278"/>
        <v>0</v>
      </c>
      <c r="V760" s="31"/>
      <c r="W760" s="31"/>
      <c r="X760" s="31"/>
      <c r="Y760" s="275">
        <f t="shared" si="279"/>
        <v>0</v>
      </c>
      <c r="Z760" s="31"/>
      <c r="AA760" s="287"/>
      <c r="AB760" s="31"/>
      <c r="AC760" s="32">
        <f t="shared" si="280"/>
        <v>0</v>
      </c>
      <c r="AD760" s="31"/>
      <c r="AE760" s="31"/>
      <c r="AF760" s="31"/>
      <c r="AG760" s="32">
        <f t="shared" si="276"/>
        <v>0</v>
      </c>
      <c r="AH760" s="75">
        <f t="shared" si="277"/>
        <v>0</v>
      </c>
      <c r="AI760" s="33">
        <f t="shared" si="282"/>
        <v>0</v>
      </c>
      <c r="AJ760" s="34">
        <f t="shared" si="281"/>
        <v>0</v>
      </c>
      <c r="AK760" s="109"/>
      <c r="AL760" s="259"/>
      <c r="AM760" s="109"/>
      <c r="AN760" s="109"/>
      <c r="AO760" s="109"/>
      <c r="AP760" s="109"/>
      <c r="AQ760" s="109"/>
      <c r="AR760" s="109"/>
      <c r="AS760" s="109"/>
      <c r="AT760" s="109"/>
      <c r="AU760" s="109"/>
      <c r="AV760" s="109"/>
      <c r="AW760" s="109"/>
      <c r="AX760" s="109"/>
      <c r="AY760" s="109"/>
      <c r="AZ760" s="109"/>
      <c r="BA760" s="109"/>
      <c r="BB760" s="109"/>
      <c r="BC760" s="109"/>
      <c r="BD760" s="109"/>
      <c r="BE760" s="109"/>
      <c r="BF760" s="109"/>
      <c r="BG760" s="109"/>
      <c r="BH760" s="109"/>
      <c r="BI760" s="109"/>
      <c r="BJ760" s="109"/>
      <c r="BK760" s="109"/>
      <c r="BL760" s="109"/>
      <c r="BM760" s="109"/>
      <c r="BN760" s="109"/>
    </row>
    <row r="761" spans="1:66" s="110" customFormat="1" hidden="1" outlineLevel="1" x14ac:dyDescent="0.25">
      <c r="A761" s="26">
        <v>93</v>
      </c>
      <c r="B761" s="26"/>
      <c r="C761" s="93"/>
      <c r="D761" s="82"/>
      <c r="E761" s="152"/>
      <c r="F761" s="155"/>
      <c r="G761" s="52"/>
      <c r="H761" s="29"/>
      <c r="I761" s="28"/>
      <c r="J761" s="623"/>
      <c r="K761" s="287"/>
      <c r="L761" s="289"/>
      <c r="M761" s="303"/>
      <c r="N761" s="31"/>
      <c r="O761" s="31"/>
      <c r="P761" s="31"/>
      <c r="Q761" s="178"/>
      <c r="R761" s="178"/>
      <c r="S761" s="31"/>
      <c r="T761" s="10"/>
      <c r="U761" s="275">
        <f t="shared" si="278"/>
        <v>0</v>
      </c>
      <c r="V761" s="31"/>
      <c r="W761" s="31"/>
      <c r="X761" s="31"/>
      <c r="Y761" s="275">
        <f t="shared" si="279"/>
        <v>0</v>
      </c>
      <c r="Z761" s="31"/>
      <c r="AA761" s="287"/>
      <c r="AB761" s="31"/>
      <c r="AC761" s="32">
        <f t="shared" si="280"/>
        <v>0</v>
      </c>
      <c r="AD761" s="31"/>
      <c r="AE761" s="31"/>
      <c r="AF761" s="31"/>
      <c r="AG761" s="32">
        <f t="shared" si="276"/>
        <v>0</v>
      </c>
      <c r="AH761" s="75">
        <f t="shared" si="277"/>
        <v>0</v>
      </c>
      <c r="AI761" s="33">
        <f t="shared" si="282"/>
        <v>0</v>
      </c>
      <c r="AJ761" s="34">
        <f t="shared" si="281"/>
        <v>0</v>
      </c>
      <c r="AK761" s="109"/>
      <c r="AL761" s="259"/>
      <c r="AM761" s="109"/>
      <c r="AN761" s="109"/>
      <c r="AO761" s="109"/>
      <c r="AP761" s="109"/>
      <c r="AQ761" s="109"/>
      <c r="AR761" s="109"/>
      <c r="AS761" s="109"/>
      <c r="AT761" s="109"/>
      <c r="AU761" s="109"/>
      <c r="AV761" s="109"/>
      <c r="AW761" s="109"/>
      <c r="AX761" s="109"/>
      <c r="AY761" s="109"/>
      <c r="AZ761" s="109"/>
      <c r="BA761" s="109"/>
      <c r="BB761" s="109"/>
      <c r="BC761" s="109"/>
      <c r="BD761" s="109"/>
      <c r="BE761" s="109"/>
      <c r="BF761" s="109"/>
      <c r="BG761" s="109"/>
      <c r="BH761" s="109"/>
      <c r="BI761" s="109"/>
      <c r="BJ761" s="109"/>
      <c r="BK761" s="109"/>
      <c r="BL761" s="109"/>
      <c r="BM761" s="109"/>
      <c r="BN761" s="109"/>
    </row>
    <row r="762" spans="1:66" s="110" customFormat="1" hidden="1" outlineLevel="1" x14ac:dyDescent="0.25">
      <c r="A762" s="26">
        <v>94</v>
      </c>
      <c r="B762" s="26"/>
      <c r="C762" s="93"/>
      <c r="D762" s="82"/>
      <c r="E762" s="152"/>
      <c r="F762" s="155"/>
      <c r="G762" s="52"/>
      <c r="H762" s="29"/>
      <c r="I762" s="28"/>
      <c r="J762" s="623"/>
      <c r="K762" s="287"/>
      <c r="L762" s="289"/>
      <c r="M762" s="303"/>
      <c r="N762" s="31"/>
      <c r="O762" s="31"/>
      <c r="P762" s="31"/>
      <c r="Q762" s="178"/>
      <c r="R762" s="178"/>
      <c r="S762" s="31"/>
      <c r="T762" s="10"/>
      <c r="U762" s="275">
        <f t="shared" si="278"/>
        <v>0</v>
      </c>
      <c r="V762" s="31"/>
      <c r="W762" s="31"/>
      <c r="X762" s="31"/>
      <c r="Y762" s="275">
        <f t="shared" si="279"/>
        <v>0</v>
      </c>
      <c r="Z762" s="31"/>
      <c r="AA762" s="287"/>
      <c r="AB762" s="31"/>
      <c r="AC762" s="32">
        <f t="shared" si="280"/>
        <v>0</v>
      </c>
      <c r="AD762" s="31"/>
      <c r="AE762" s="31"/>
      <c r="AF762" s="31"/>
      <c r="AG762" s="32">
        <f t="shared" si="276"/>
        <v>0</v>
      </c>
      <c r="AH762" s="75">
        <f t="shared" si="277"/>
        <v>0</v>
      </c>
      <c r="AI762" s="33">
        <f t="shared" si="282"/>
        <v>0</v>
      </c>
      <c r="AJ762" s="34">
        <f t="shared" si="281"/>
        <v>0</v>
      </c>
      <c r="AK762" s="109"/>
      <c r="AL762" s="259"/>
      <c r="AM762" s="109"/>
      <c r="AN762" s="109"/>
      <c r="AO762" s="109"/>
      <c r="AP762" s="109"/>
      <c r="AQ762" s="109"/>
      <c r="AR762" s="109"/>
      <c r="AS762" s="109"/>
      <c r="AT762" s="109"/>
      <c r="AU762" s="109"/>
      <c r="AV762" s="109"/>
      <c r="AW762" s="109"/>
      <c r="AX762" s="109"/>
      <c r="AY762" s="109"/>
      <c r="AZ762" s="109"/>
      <c r="BA762" s="109"/>
      <c r="BB762" s="109"/>
      <c r="BC762" s="109"/>
      <c r="BD762" s="109"/>
      <c r="BE762" s="109"/>
      <c r="BF762" s="109"/>
      <c r="BG762" s="109"/>
      <c r="BH762" s="109"/>
      <c r="BI762" s="109"/>
      <c r="BJ762" s="109"/>
      <c r="BK762" s="109"/>
      <c r="BL762" s="109"/>
      <c r="BM762" s="109"/>
      <c r="BN762" s="109"/>
    </row>
    <row r="763" spans="1:66" s="110" customFormat="1" hidden="1" outlineLevel="1" x14ac:dyDescent="0.25">
      <c r="A763" s="26">
        <v>95</v>
      </c>
      <c r="B763" s="26"/>
      <c r="C763" s="93"/>
      <c r="D763" s="82"/>
      <c r="E763" s="152"/>
      <c r="F763" s="155"/>
      <c r="G763" s="52"/>
      <c r="H763" s="29"/>
      <c r="I763" s="28"/>
      <c r="J763" s="623"/>
      <c r="K763" s="287"/>
      <c r="L763" s="289"/>
      <c r="M763" s="303"/>
      <c r="N763" s="31"/>
      <c r="O763" s="31"/>
      <c r="P763" s="31"/>
      <c r="Q763" s="178"/>
      <c r="R763" s="178"/>
      <c r="S763" s="31"/>
      <c r="T763" s="10"/>
      <c r="U763" s="275">
        <f t="shared" si="278"/>
        <v>0</v>
      </c>
      <c r="V763" s="31"/>
      <c r="W763" s="31"/>
      <c r="X763" s="31"/>
      <c r="Y763" s="275">
        <f t="shared" si="279"/>
        <v>0</v>
      </c>
      <c r="Z763" s="31"/>
      <c r="AA763" s="287"/>
      <c r="AB763" s="31"/>
      <c r="AC763" s="32">
        <f t="shared" si="280"/>
        <v>0</v>
      </c>
      <c r="AD763" s="31"/>
      <c r="AE763" s="31"/>
      <c r="AF763" s="31"/>
      <c r="AG763" s="32">
        <f t="shared" si="276"/>
        <v>0</v>
      </c>
      <c r="AH763" s="75">
        <f t="shared" si="277"/>
        <v>0</v>
      </c>
      <c r="AI763" s="33">
        <f t="shared" si="282"/>
        <v>0</v>
      </c>
      <c r="AJ763" s="34">
        <f t="shared" si="281"/>
        <v>0</v>
      </c>
      <c r="AK763" s="109"/>
      <c r="AL763" s="259"/>
      <c r="AM763" s="109"/>
      <c r="AN763" s="109"/>
      <c r="AO763" s="109"/>
      <c r="AP763" s="109"/>
      <c r="AQ763" s="109"/>
      <c r="AR763" s="109"/>
      <c r="AS763" s="109"/>
      <c r="AT763" s="109"/>
      <c r="AU763" s="109"/>
      <c r="AV763" s="109"/>
      <c r="AW763" s="109"/>
      <c r="AX763" s="109"/>
      <c r="AY763" s="109"/>
      <c r="AZ763" s="109"/>
      <c r="BA763" s="109"/>
      <c r="BB763" s="109"/>
      <c r="BC763" s="109"/>
      <c r="BD763" s="109"/>
      <c r="BE763" s="109"/>
      <c r="BF763" s="109"/>
      <c r="BG763" s="109"/>
      <c r="BH763" s="109"/>
      <c r="BI763" s="109"/>
      <c r="BJ763" s="109"/>
      <c r="BK763" s="109"/>
      <c r="BL763" s="109"/>
      <c r="BM763" s="109"/>
      <c r="BN763" s="109"/>
    </row>
    <row r="764" spans="1:66" s="110" customFormat="1" hidden="1" outlineLevel="1" x14ac:dyDescent="0.25">
      <c r="A764" s="26">
        <v>96</v>
      </c>
      <c r="B764" s="26"/>
      <c r="C764" s="93"/>
      <c r="D764" s="82"/>
      <c r="E764" s="152"/>
      <c r="F764" s="155"/>
      <c r="G764" s="52"/>
      <c r="H764" s="29"/>
      <c r="I764" s="28"/>
      <c r="J764" s="623"/>
      <c r="K764" s="287"/>
      <c r="L764" s="289"/>
      <c r="M764" s="303"/>
      <c r="N764" s="31"/>
      <c r="O764" s="31"/>
      <c r="P764" s="31"/>
      <c r="Q764" s="178"/>
      <c r="R764" s="178"/>
      <c r="S764" s="31"/>
      <c r="T764" s="10"/>
      <c r="U764" s="275">
        <f t="shared" si="278"/>
        <v>0</v>
      </c>
      <c r="V764" s="31"/>
      <c r="W764" s="31"/>
      <c r="X764" s="31"/>
      <c r="Y764" s="275">
        <f t="shared" si="279"/>
        <v>0</v>
      </c>
      <c r="Z764" s="31"/>
      <c r="AA764" s="287"/>
      <c r="AB764" s="31"/>
      <c r="AC764" s="32">
        <f t="shared" si="280"/>
        <v>0</v>
      </c>
      <c r="AD764" s="31"/>
      <c r="AE764" s="31"/>
      <c r="AF764" s="31"/>
      <c r="AG764" s="32">
        <f t="shared" si="276"/>
        <v>0</v>
      </c>
      <c r="AH764" s="75">
        <f t="shared" si="277"/>
        <v>0</v>
      </c>
      <c r="AI764" s="33">
        <f t="shared" si="282"/>
        <v>0</v>
      </c>
      <c r="AJ764" s="34">
        <f t="shared" ref="AJ764:AJ777" si="283">IF(ISERROR(AH764/$AH$784),"-",AH764/$AH$784)</f>
        <v>0</v>
      </c>
      <c r="AK764" s="109"/>
      <c r="AL764" s="259"/>
      <c r="AM764" s="109"/>
      <c r="AN764" s="109"/>
      <c r="AO764" s="109"/>
      <c r="AP764" s="109"/>
      <c r="AQ764" s="109"/>
      <c r="AR764" s="109"/>
      <c r="AS764" s="109"/>
      <c r="AT764" s="109"/>
      <c r="AU764" s="109"/>
      <c r="AV764" s="109"/>
      <c r="AW764" s="109"/>
      <c r="AX764" s="109"/>
      <c r="AY764" s="109"/>
      <c r="AZ764" s="109"/>
      <c r="BA764" s="109"/>
      <c r="BB764" s="109"/>
      <c r="BC764" s="109"/>
      <c r="BD764" s="109"/>
      <c r="BE764" s="109"/>
      <c r="BF764" s="109"/>
      <c r="BG764" s="109"/>
      <c r="BH764" s="109"/>
      <c r="BI764" s="109"/>
      <c r="BJ764" s="109"/>
      <c r="BK764" s="109"/>
      <c r="BL764" s="109"/>
      <c r="BM764" s="109"/>
      <c r="BN764" s="109"/>
    </row>
    <row r="765" spans="1:66" s="110" customFormat="1" hidden="1" outlineLevel="1" x14ac:dyDescent="0.25">
      <c r="A765" s="26">
        <v>97</v>
      </c>
      <c r="B765" s="26"/>
      <c r="C765" s="93"/>
      <c r="D765" s="82"/>
      <c r="E765" s="152"/>
      <c r="F765" s="155"/>
      <c r="G765" s="52"/>
      <c r="H765" s="29"/>
      <c r="I765" s="28"/>
      <c r="J765" s="623"/>
      <c r="K765" s="287"/>
      <c r="L765" s="289"/>
      <c r="M765" s="303"/>
      <c r="N765" s="31"/>
      <c r="O765" s="31"/>
      <c r="P765" s="31"/>
      <c r="Q765" s="178"/>
      <c r="R765" s="178"/>
      <c r="S765" s="31"/>
      <c r="T765" s="10"/>
      <c r="U765" s="275">
        <f t="shared" si="278"/>
        <v>0</v>
      </c>
      <c r="V765" s="31"/>
      <c r="W765" s="31"/>
      <c r="X765" s="31"/>
      <c r="Y765" s="275">
        <f t="shared" si="279"/>
        <v>0</v>
      </c>
      <c r="Z765" s="31"/>
      <c r="AA765" s="287"/>
      <c r="AB765" s="31"/>
      <c r="AC765" s="32">
        <f t="shared" si="280"/>
        <v>0</v>
      </c>
      <c r="AD765" s="31"/>
      <c r="AE765" s="31"/>
      <c r="AF765" s="31"/>
      <c r="AG765" s="32">
        <f t="shared" si="276"/>
        <v>0</v>
      </c>
      <c r="AH765" s="75">
        <f t="shared" si="277"/>
        <v>0</v>
      </c>
      <c r="AI765" s="33">
        <f t="shared" si="282"/>
        <v>0</v>
      </c>
      <c r="AJ765" s="34">
        <f t="shared" si="283"/>
        <v>0</v>
      </c>
      <c r="AK765" s="109"/>
      <c r="AL765" s="259"/>
      <c r="AM765" s="109"/>
      <c r="AN765" s="109"/>
      <c r="AO765" s="109"/>
      <c r="AP765" s="109"/>
      <c r="AQ765" s="109"/>
      <c r="AR765" s="109"/>
      <c r="AS765" s="109"/>
      <c r="AT765" s="109"/>
      <c r="AU765" s="109"/>
      <c r="AV765" s="109"/>
      <c r="AW765" s="109"/>
      <c r="AX765" s="109"/>
      <c r="AY765" s="109"/>
      <c r="AZ765" s="109"/>
      <c r="BA765" s="109"/>
      <c r="BB765" s="109"/>
      <c r="BC765" s="109"/>
      <c r="BD765" s="109"/>
      <c r="BE765" s="109"/>
      <c r="BF765" s="109"/>
      <c r="BG765" s="109"/>
      <c r="BH765" s="109"/>
      <c r="BI765" s="109"/>
      <c r="BJ765" s="109"/>
      <c r="BK765" s="109"/>
      <c r="BL765" s="109"/>
      <c r="BM765" s="109"/>
      <c r="BN765" s="109"/>
    </row>
    <row r="766" spans="1:66" s="110" customFormat="1" hidden="1" outlineLevel="1" x14ac:dyDescent="0.25">
      <c r="A766" s="26">
        <v>98</v>
      </c>
      <c r="B766" s="26"/>
      <c r="C766" s="93"/>
      <c r="D766" s="82"/>
      <c r="E766" s="152"/>
      <c r="F766" s="155"/>
      <c r="G766" s="52"/>
      <c r="H766" s="29"/>
      <c r="I766" s="28"/>
      <c r="J766" s="623"/>
      <c r="K766" s="287"/>
      <c r="L766" s="289"/>
      <c r="M766" s="303"/>
      <c r="N766" s="31"/>
      <c r="O766" s="31"/>
      <c r="P766" s="31"/>
      <c r="Q766" s="178"/>
      <c r="R766" s="178"/>
      <c r="S766" s="31"/>
      <c r="T766" s="10"/>
      <c r="U766" s="275">
        <f t="shared" si="278"/>
        <v>0</v>
      </c>
      <c r="V766" s="31"/>
      <c r="W766" s="31"/>
      <c r="X766" s="31"/>
      <c r="Y766" s="275">
        <f t="shared" si="279"/>
        <v>0</v>
      </c>
      <c r="Z766" s="31"/>
      <c r="AA766" s="287"/>
      <c r="AB766" s="31"/>
      <c r="AC766" s="32">
        <f t="shared" si="280"/>
        <v>0</v>
      </c>
      <c r="AD766" s="31"/>
      <c r="AE766" s="31"/>
      <c r="AF766" s="31"/>
      <c r="AG766" s="32">
        <f t="shared" si="276"/>
        <v>0</v>
      </c>
      <c r="AH766" s="75">
        <f t="shared" si="277"/>
        <v>0</v>
      </c>
      <c r="AI766" s="33">
        <f t="shared" si="282"/>
        <v>0</v>
      </c>
      <c r="AJ766" s="34">
        <f t="shared" si="283"/>
        <v>0</v>
      </c>
      <c r="AK766" s="109"/>
      <c r="AL766" s="259"/>
      <c r="AM766" s="109"/>
      <c r="AN766" s="109"/>
      <c r="AO766" s="109"/>
      <c r="AP766" s="109"/>
      <c r="AQ766" s="109"/>
      <c r="AR766" s="109"/>
      <c r="AS766" s="109"/>
      <c r="AT766" s="109"/>
      <c r="AU766" s="109"/>
      <c r="AV766" s="109"/>
      <c r="AW766" s="109"/>
      <c r="AX766" s="109"/>
      <c r="AY766" s="109"/>
      <c r="AZ766" s="109"/>
      <c r="BA766" s="109"/>
      <c r="BB766" s="109"/>
      <c r="BC766" s="109"/>
      <c r="BD766" s="109"/>
      <c r="BE766" s="109"/>
      <c r="BF766" s="109"/>
      <c r="BG766" s="109"/>
      <c r="BH766" s="109"/>
      <c r="BI766" s="109"/>
      <c r="BJ766" s="109"/>
      <c r="BK766" s="109"/>
      <c r="BL766" s="109"/>
      <c r="BM766" s="109"/>
      <c r="BN766" s="109"/>
    </row>
    <row r="767" spans="1:66" s="110" customFormat="1" hidden="1" outlineLevel="1" x14ac:dyDescent="0.25">
      <c r="A767" s="26">
        <v>99</v>
      </c>
      <c r="B767" s="26"/>
      <c r="C767" s="93"/>
      <c r="D767" s="82"/>
      <c r="E767" s="152"/>
      <c r="F767" s="155"/>
      <c r="G767" s="52"/>
      <c r="H767" s="29"/>
      <c r="I767" s="28"/>
      <c r="J767" s="623"/>
      <c r="K767" s="287"/>
      <c r="L767" s="289"/>
      <c r="M767" s="303"/>
      <c r="N767" s="31"/>
      <c r="O767" s="31"/>
      <c r="P767" s="31"/>
      <c r="Q767" s="178"/>
      <c r="R767" s="178"/>
      <c r="S767" s="31"/>
      <c r="T767" s="10"/>
      <c r="U767" s="275">
        <f t="shared" si="278"/>
        <v>0</v>
      </c>
      <c r="V767" s="31"/>
      <c r="W767" s="31"/>
      <c r="X767" s="31"/>
      <c r="Y767" s="275">
        <f t="shared" si="279"/>
        <v>0</v>
      </c>
      <c r="Z767" s="31"/>
      <c r="AA767" s="287"/>
      <c r="AB767" s="31"/>
      <c r="AC767" s="32">
        <f t="shared" si="280"/>
        <v>0</v>
      </c>
      <c r="AD767" s="31"/>
      <c r="AE767" s="31"/>
      <c r="AF767" s="31"/>
      <c r="AG767" s="32">
        <f t="shared" si="276"/>
        <v>0</v>
      </c>
      <c r="AH767" s="75">
        <f t="shared" si="277"/>
        <v>0</v>
      </c>
      <c r="AI767" s="33">
        <f t="shared" si="282"/>
        <v>0</v>
      </c>
      <c r="AJ767" s="34">
        <f t="shared" si="283"/>
        <v>0</v>
      </c>
      <c r="AK767" s="109"/>
      <c r="AL767" s="259"/>
      <c r="AM767" s="109"/>
      <c r="AN767" s="109"/>
      <c r="AO767" s="109"/>
      <c r="AP767" s="109"/>
      <c r="AQ767" s="109"/>
      <c r="AR767" s="109"/>
      <c r="AS767" s="109"/>
      <c r="AT767" s="109"/>
      <c r="AU767" s="109"/>
      <c r="AV767" s="109"/>
      <c r="AW767" s="109"/>
      <c r="AX767" s="109"/>
      <c r="AY767" s="109"/>
      <c r="AZ767" s="109"/>
      <c r="BA767" s="109"/>
      <c r="BB767" s="109"/>
      <c r="BC767" s="109"/>
      <c r="BD767" s="109"/>
      <c r="BE767" s="109"/>
      <c r="BF767" s="109"/>
      <c r="BG767" s="109"/>
      <c r="BH767" s="109"/>
      <c r="BI767" s="109"/>
      <c r="BJ767" s="109"/>
      <c r="BK767" s="109"/>
      <c r="BL767" s="109"/>
      <c r="BM767" s="109"/>
      <c r="BN767" s="109"/>
    </row>
    <row r="768" spans="1:66" s="110" customFormat="1" hidden="1" outlineLevel="1" x14ac:dyDescent="0.25">
      <c r="A768" s="26">
        <v>100</v>
      </c>
      <c r="B768" s="26"/>
      <c r="C768" s="93"/>
      <c r="D768" s="82"/>
      <c r="E768" s="152"/>
      <c r="F768" s="155"/>
      <c r="G768" s="52"/>
      <c r="H768" s="29"/>
      <c r="I768" s="28"/>
      <c r="J768" s="623"/>
      <c r="K768" s="287"/>
      <c r="L768" s="289"/>
      <c r="M768" s="303"/>
      <c r="N768" s="31"/>
      <c r="O768" s="31"/>
      <c r="P768" s="31"/>
      <c r="Q768" s="178"/>
      <c r="R768" s="178"/>
      <c r="S768" s="31"/>
      <c r="T768" s="10"/>
      <c r="U768" s="275">
        <f t="shared" si="278"/>
        <v>0</v>
      </c>
      <c r="V768" s="31"/>
      <c r="W768" s="31"/>
      <c r="X768" s="31"/>
      <c r="Y768" s="275">
        <f t="shared" si="279"/>
        <v>0</v>
      </c>
      <c r="Z768" s="31"/>
      <c r="AA768" s="287"/>
      <c r="AB768" s="31"/>
      <c r="AC768" s="32">
        <f t="shared" si="280"/>
        <v>0</v>
      </c>
      <c r="AD768" s="31"/>
      <c r="AE768" s="31"/>
      <c r="AF768" s="31"/>
      <c r="AG768" s="32">
        <f t="shared" si="276"/>
        <v>0</v>
      </c>
      <c r="AH768" s="75">
        <f t="shared" si="277"/>
        <v>0</v>
      </c>
      <c r="AI768" s="33">
        <f t="shared" si="282"/>
        <v>0</v>
      </c>
      <c r="AJ768" s="34">
        <f t="shared" si="283"/>
        <v>0</v>
      </c>
      <c r="AK768" s="109"/>
      <c r="AL768" s="259"/>
      <c r="AM768" s="109"/>
      <c r="AN768" s="109"/>
      <c r="AO768" s="109"/>
      <c r="AP768" s="109"/>
      <c r="AQ768" s="109"/>
      <c r="AR768" s="109"/>
      <c r="AS768" s="109"/>
      <c r="AT768" s="109"/>
      <c r="AU768" s="109"/>
      <c r="AV768" s="109"/>
      <c r="AW768" s="109"/>
      <c r="AX768" s="109"/>
      <c r="AY768" s="109"/>
      <c r="AZ768" s="109"/>
      <c r="BA768" s="109"/>
      <c r="BB768" s="109"/>
      <c r="BC768" s="109"/>
      <c r="BD768" s="109"/>
      <c r="BE768" s="109"/>
      <c r="BF768" s="109"/>
      <c r="BG768" s="109"/>
      <c r="BH768" s="109"/>
      <c r="BI768" s="109"/>
      <c r="BJ768" s="109"/>
      <c r="BK768" s="109"/>
      <c r="BL768" s="109"/>
      <c r="BM768" s="109"/>
      <c r="BN768" s="109"/>
    </row>
    <row r="769" spans="1:66" s="110" customFormat="1" hidden="1" outlineLevel="1" x14ac:dyDescent="0.25">
      <c r="A769" s="26">
        <v>101</v>
      </c>
      <c r="B769" s="26"/>
      <c r="C769" s="93"/>
      <c r="D769" s="82"/>
      <c r="E769" s="152"/>
      <c r="F769" s="155"/>
      <c r="G769" s="52"/>
      <c r="H769" s="29"/>
      <c r="I769" s="28"/>
      <c r="J769" s="623"/>
      <c r="K769" s="287"/>
      <c r="L769" s="289"/>
      <c r="M769" s="303"/>
      <c r="N769" s="31"/>
      <c r="O769" s="31"/>
      <c r="P769" s="31"/>
      <c r="Q769" s="178"/>
      <c r="R769" s="178"/>
      <c r="S769" s="31"/>
      <c r="T769" s="10"/>
      <c r="U769" s="275">
        <f t="shared" si="278"/>
        <v>0</v>
      </c>
      <c r="V769" s="31"/>
      <c r="W769" s="31"/>
      <c r="X769" s="31"/>
      <c r="Y769" s="275">
        <f t="shared" si="279"/>
        <v>0</v>
      </c>
      <c r="Z769" s="31"/>
      <c r="AA769" s="287"/>
      <c r="AB769" s="31"/>
      <c r="AC769" s="32">
        <f t="shared" si="280"/>
        <v>0</v>
      </c>
      <c r="AD769" s="31"/>
      <c r="AE769" s="31"/>
      <c r="AF769" s="31"/>
      <c r="AG769" s="32">
        <f t="shared" si="276"/>
        <v>0</v>
      </c>
      <c r="AH769" s="75">
        <f t="shared" si="277"/>
        <v>0</v>
      </c>
      <c r="AI769" s="33">
        <f t="shared" si="282"/>
        <v>0</v>
      </c>
      <c r="AJ769" s="34">
        <f t="shared" si="283"/>
        <v>0</v>
      </c>
      <c r="AK769" s="109"/>
      <c r="AL769" s="259"/>
      <c r="AM769" s="109"/>
      <c r="AN769" s="109"/>
      <c r="AO769" s="109"/>
      <c r="AP769" s="109"/>
      <c r="AQ769" s="109"/>
      <c r="AR769" s="109"/>
      <c r="AS769" s="109"/>
      <c r="AT769" s="109"/>
      <c r="AU769" s="109"/>
      <c r="AV769" s="109"/>
      <c r="AW769" s="109"/>
      <c r="AX769" s="109"/>
      <c r="AY769" s="109"/>
      <c r="AZ769" s="109"/>
      <c r="BA769" s="109"/>
      <c r="BB769" s="109"/>
      <c r="BC769" s="109"/>
      <c r="BD769" s="109"/>
      <c r="BE769" s="109"/>
      <c r="BF769" s="109"/>
      <c r="BG769" s="109"/>
      <c r="BH769" s="109"/>
      <c r="BI769" s="109"/>
      <c r="BJ769" s="109"/>
      <c r="BK769" s="109"/>
      <c r="BL769" s="109"/>
      <c r="BM769" s="109"/>
      <c r="BN769" s="109"/>
    </row>
    <row r="770" spans="1:66" s="110" customFormat="1" hidden="1" outlineLevel="1" x14ac:dyDescent="0.25">
      <c r="A770" s="26">
        <v>102</v>
      </c>
      <c r="B770" s="26"/>
      <c r="C770" s="93"/>
      <c r="D770" s="82"/>
      <c r="E770" s="152"/>
      <c r="F770" s="155"/>
      <c r="G770" s="52"/>
      <c r="H770" s="29"/>
      <c r="I770" s="28"/>
      <c r="J770" s="623"/>
      <c r="K770" s="287"/>
      <c r="L770" s="289"/>
      <c r="M770" s="303"/>
      <c r="N770" s="31"/>
      <c r="O770" s="31"/>
      <c r="P770" s="31"/>
      <c r="Q770" s="178"/>
      <c r="R770" s="178"/>
      <c r="S770" s="31"/>
      <c r="T770" s="10"/>
      <c r="U770" s="275">
        <f t="shared" si="278"/>
        <v>0</v>
      </c>
      <c r="V770" s="31"/>
      <c r="W770" s="31"/>
      <c r="X770" s="31"/>
      <c r="Y770" s="275">
        <f t="shared" si="279"/>
        <v>0</v>
      </c>
      <c r="Z770" s="31"/>
      <c r="AA770" s="287"/>
      <c r="AB770" s="31"/>
      <c r="AC770" s="32">
        <f t="shared" si="280"/>
        <v>0</v>
      </c>
      <c r="AD770" s="31"/>
      <c r="AE770" s="31"/>
      <c r="AF770" s="31"/>
      <c r="AG770" s="32">
        <f t="shared" si="276"/>
        <v>0</v>
      </c>
      <c r="AH770" s="75">
        <f t="shared" si="277"/>
        <v>0</v>
      </c>
      <c r="AI770" s="33">
        <f t="shared" si="282"/>
        <v>0</v>
      </c>
      <c r="AJ770" s="34">
        <f t="shared" si="283"/>
        <v>0</v>
      </c>
      <c r="AK770" s="109"/>
      <c r="AL770" s="259"/>
      <c r="AM770" s="109"/>
      <c r="AN770" s="109"/>
      <c r="AO770" s="109"/>
      <c r="AP770" s="109"/>
      <c r="AQ770" s="109"/>
      <c r="AR770" s="109"/>
      <c r="AS770" s="109"/>
      <c r="AT770" s="109"/>
      <c r="AU770" s="109"/>
      <c r="AV770" s="109"/>
      <c r="AW770" s="109"/>
      <c r="AX770" s="109"/>
      <c r="AY770" s="109"/>
      <c r="AZ770" s="109"/>
      <c r="BA770" s="109"/>
      <c r="BB770" s="109"/>
      <c r="BC770" s="109"/>
      <c r="BD770" s="109"/>
      <c r="BE770" s="109"/>
      <c r="BF770" s="109"/>
      <c r="BG770" s="109"/>
      <c r="BH770" s="109"/>
      <c r="BI770" s="109"/>
      <c r="BJ770" s="109"/>
      <c r="BK770" s="109"/>
      <c r="BL770" s="109"/>
      <c r="BM770" s="109"/>
      <c r="BN770" s="109"/>
    </row>
    <row r="771" spans="1:66" s="110" customFormat="1" hidden="1" outlineLevel="1" x14ac:dyDescent="0.25">
      <c r="A771" s="26">
        <v>103</v>
      </c>
      <c r="B771" s="26"/>
      <c r="C771" s="93"/>
      <c r="D771" s="82"/>
      <c r="E771" s="152"/>
      <c r="F771" s="155"/>
      <c r="G771" s="52"/>
      <c r="H771" s="29"/>
      <c r="I771" s="28"/>
      <c r="J771" s="623"/>
      <c r="K771" s="287"/>
      <c r="L771" s="289"/>
      <c r="M771" s="303"/>
      <c r="N771" s="31"/>
      <c r="O771" s="31"/>
      <c r="P771" s="31"/>
      <c r="Q771" s="178"/>
      <c r="R771" s="178"/>
      <c r="S771" s="31"/>
      <c r="T771" s="10"/>
      <c r="U771" s="275">
        <f t="shared" si="278"/>
        <v>0</v>
      </c>
      <c r="V771" s="31"/>
      <c r="W771" s="31"/>
      <c r="X771" s="31"/>
      <c r="Y771" s="275">
        <f t="shared" si="279"/>
        <v>0</v>
      </c>
      <c r="Z771" s="31"/>
      <c r="AA771" s="287"/>
      <c r="AB771" s="31"/>
      <c r="AC771" s="32">
        <f t="shared" si="280"/>
        <v>0</v>
      </c>
      <c r="AD771" s="31"/>
      <c r="AE771" s="31"/>
      <c r="AF771" s="31"/>
      <c r="AG771" s="32">
        <f t="shared" si="276"/>
        <v>0</v>
      </c>
      <c r="AH771" s="75">
        <f t="shared" si="277"/>
        <v>0</v>
      </c>
      <c r="AI771" s="33">
        <f t="shared" si="282"/>
        <v>0</v>
      </c>
      <c r="AJ771" s="34">
        <f t="shared" si="283"/>
        <v>0</v>
      </c>
      <c r="AK771" s="109"/>
      <c r="AL771" s="259"/>
      <c r="AM771" s="109"/>
      <c r="AN771" s="109"/>
      <c r="AO771" s="109"/>
      <c r="AP771" s="109"/>
      <c r="AQ771" s="109"/>
      <c r="AR771" s="109"/>
      <c r="AS771" s="109"/>
      <c r="AT771" s="109"/>
      <c r="AU771" s="109"/>
      <c r="AV771" s="109"/>
      <c r="AW771" s="109"/>
      <c r="AX771" s="109"/>
      <c r="AY771" s="109"/>
      <c r="AZ771" s="109"/>
      <c r="BA771" s="109"/>
      <c r="BB771" s="109"/>
      <c r="BC771" s="109"/>
      <c r="BD771" s="109"/>
      <c r="BE771" s="109"/>
      <c r="BF771" s="109"/>
      <c r="BG771" s="109"/>
      <c r="BH771" s="109"/>
      <c r="BI771" s="109"/>
      <c r="BJ771" s="109"/>
      <c r="BK771" s="109"/>
      <c r="BL771" s="109"/>
      <c r="BM771" s="109"/>
      <c r="BN771" s="109"/>
    </row>
    <row r="772" spans="1:66" s="110" customFormat="1" hidden="1" outlineLevel="1" x14ac:dyDescent="0.25">
      <c r="A772" s="26">
        <v>104</v>
      </c>
      <c r="B772" s="26"/>
      <c r="C772" s="93"/>
      <c r="D772" s="82"/>
      <c r="E772" s="152"/>
      <c r="F772" s="305"/>
      <c r="G772" s="164"/>
      <c r="H772" s="29"/>
      <c r="I772" s="28"/>
      <c r="J772" s="623"/>
      <c r="K772" s="287"/>
      <c r="L772" s="289"/>
      <c r="M772" s="303"/>
      <c r="N772" s="31"/>
      <c r="O772" s="31"/>
      <c r="P772" s="31"/>
      <c r="Q772" s="178"/>
      <c r="R772" s="178"/>
      <c r="S772" s="31"/>
      <c r="T772" s="10"/>
      <c r="U772" s="275">
        <f t="shared" si="278"/>
        <v>0</v>
      </c>
      <c r="V772" s="31"/>
      <c r="W772" s="31"/>
      <c r="X772" s="31"/>
      <c r="Y772" s="275">
        <f t="shared" si="279"/>
        <v>0</v>
      </c>
      <c r="Z772" s="31"/>
      <c r="AA772" s="287"/>
      <c r="AB772" s="31"/>
      <c r="AC772" s="32">
        <f t="shared" si="280"/>
        <v>0</v>
      </c>
      <c r="AD772" s="31"/>
      <c r="AE772" s="31"/>
      <c r="AF772" s="31"/>
      <c r="AG772" s="32">
        <f t="shared" si="276"/>
        <v>0</v>
      </c>
      <c r="AH772" s="75">
        <f t="shared" si="277"/>
        <v>0</v>
      </c>
      <c r="AI772" s="33">
        <f t="shared" si="282"/>
        <v>0</v>
      </c>
      <c r="AJ772" s="34">
        <f t="shared" si="283"/>
        <v>0</v>
      </c>
      <c r="AK772" s="109"/>
      <c r="AL772" s="259"/>
      <c r="AM772" s="109"/>
      <c r="AN772" s="109"/>
      <c r="AO772" s="109"/>
      <c r="AP772" s="109"/>
      <c r="AQ772" s="109"/>
      <c r="AR772" s="109"/>
      <c r="AS772" s="109"/>
      <c r="AT772" s="109"/>
      <c r="AU772" s="109"/>
      <c r="AV772" s="109"/>
      <c r="AW772" s="109"/>
      <c r="AX772" s="109"/>
      <c r="AY772" s="109"/>
      <c r="AZ772" s="109"/>
      <c r="BA772" s="109"/>
      <c r="BB772" s="109"/>
      <c r="BC772" s="109"/>
      <c r="BD772" s="109"/>
      <c r="BE772" s="109"/>
      <c r="BF772" s="109"/>
      <c r="BG772" s="109"/>
      <c r="BH772" s="109"/>
      <c r="BI772" s="109"/>
      <c r="BJ772" s="109"/>
      <c r="BK772" s="109"/>
      <c r="BL772" s="109"/>
      <c r="BM772" s="109"/>
      <c r="BN772" s="109"/>
    </row>
    <row r="773" spans="1:66" s="110" customFormat="1" hidden="1" outlineLevel="1" x14ac:dyDescent="0.25">
      <c r="A773" s="161">
        <v>105</v>
      </c>
      <c r="B773" s="161"/>
      <c r="C773" s="249"/>
      <c r="D773" s="247"/>
      <c r="E773" s="288"/>
      <c r="F773" s="152"/>
      <c r="G773" s="114"/>
      <c r="H773" s="27"/>
      <c r="I773" s="28"/>
      <c r="J773" s="623"/>
      <c r="K773" s="287"/>
      <c r="L773" s="392"/>
      <c r="M773" s="398"/>
      <c r="N773" s="154"/>
      <c r="O773" s="154"/>
      <c r="P773" s="154"/>
      <c r="Q773" s="391"/>
      <c r="R773" s="391"/>
      <c r="S773" s="31"/>
      <c r="T773" s="10"/>
      <c r="U773" s="275">
        <f t="shared" si="278"/>
        <v>0</v>
      </c>
      <c r="V773" s="31"/>
      <c r="W773" s="31"/>
      <c r="X773" s="31"/>
      <c r="Y773" s="275">
        <f t="shared" si="279"/>
        <v>0</v>
      </c>
      <c r="Z773" s="31"/>
      <c r="AA773" s="287"/>
      <c r="AB773" s="31"/>
      <c r="AC773" s="32">
        <f t="shared" si="280"/>
        <v>0</v>
      </c>
      <c r="AD773" s="31"/>
      <c r="AE773" s="31"/>
      <c r="AF773" s="31"/>
      <c r="AG773" s="32">
        <f t="shared" si="276"/>
        <v>0</v>
      </c>
      <c r="AH773" s="75">
        <f t="shared" si="277"/>
        <v>0</v>
      </c>
      <c r="AI773" s="33">
        <f t="shared" si="282"/>
        <v>0</v>
      </c>
      <c r="AJ773" s="34">
        <f t="shared" si="283"/>
        <v>0</v>
      </c>
      <c r="AK773" s="109"/>
      <c r="AL773" s="259"/>
      <c r="AM773" s="109"/>
      <c r="AN773" s="109"/>
      <c r="AO773" s="109"/>
      <c r="AP773" s="109"/>
      <c r="AQ773" s="109"/>
      <c r="AR773" s="109"/>
      <c r="AS773" s="109"/>
      <c r="AT773" s="109"/>
      <c r="AU773" s="109"/>
      <c r="AV773" s="109"/>
      <c r="AW773" s="109"/>
      <c r="AX773" s="109"/>
      <c r="AY773" s="109"/>
      <c r="AZ773" s="109"/>
      <c r="BA773" s="109"/>
      <c r="BB773" s="109"/>
      <c r="BC773" s="109"/>
      <c r="BD773" s="109"/>
      <c r="BE773" s="109"/>
      <c r="BF773" s="109"/>
      <c r="BG773" s="109"/>
      <c r="BH773" s="109"/>
      <c r="BI773" s="109"/>
      <c r="BJ773" s="109"/>
      <c r="BK773" s="109"/>
      <c r="BL773" s="109"/>
      <c r="BM773" s="109"/>
      <c r="BN773" s="109"/>
    </row>
    <row r="774" spans="1:66" s="110" customFormat="1" hidden="1" outlineLevel="1" x14ac:dyDescent="0.25">
      <c r="A774" s="26">
        <v>106</v>
      </c>
      <c r="B774" s="26"/>
      <c r="C774" s="248"/>
      <c r="D774" s="322"/>
      <c r="E774" s="361"/>
      <c r="F774" s="152"/>
      <c r="G774" s="114"/>
      <c r="H774" s="205"/>
      <c r="I774" s="243"/>
      <c r="J774" s="623"/>
      <c r="K774" s="287"/>
      <c r="L774" s="393"/>
      <c r="M774" s="303"/>
      <c r="N774" s="77"/>
      <c r="O774" s="77"/>
      <c r="P774" s="77"/>
      <c r="Q774" s="202"/>
      <c r="R774" s="202"/>
      <c r="S774" s="31"/>
      <c r="T774" s="10"/>
      <c r="U774" s="275">
        <f t="shared" si="278"/>
        <v>0</v>
      </c>
      <c r="V774" s="31"/>
      <c r="W774" s="31"/>
      <c r="X774" s="31"/>
      <c r="Y774" s="275">
        <f t="shared" si="279"/>
        <v>0</v>
      </c>
      <c r="Z774" s="31"/>
      <c r="AA774" s="287"/>
      <c r="AB774" s="31"/>
      <c r="AC774" s="32">
        <f t="shared" si="280"/>
        <v>0</v>
      </c>
      <c r="AD774" s="303"/>
      <c r="AE774" s="77"/>
      <c r="AF774" s="287"/>
      <c r="AG774" s="32">
        <f>SUM(AE774:AF774)</f>
        <v>0</v>
      </c>
      <c r="AH774" s="75">
        <f t="shared" si="277"/>
        <v>0</v>
      </c>
      <c r="AI774" s="33">
        <f t="shared" ref="AI774" si="284">IF(ISERROR(AH774/J698),0,AH774/J698)</f>
        <v>0</v>
      </c>
      <c r="AJ774" s="34">
        <f t="shared" si="283"/>
        <v>0</v>
      </c>
      <c r="AK774" s="109"/>
      <c r="AL774" s="259"/>
      <c r="AM774" s="109"/>
      <c r="AN774" s="109"/>
      <c r="AO774" s="109"/>
      <c r="AP774" s="109"/>
      <c r="AQ774" s="109"/>
      <c r="AR774" s="109"/>
      <c r="AS774" s="109"/>
      <c r="AT774" s="109"/>
      <c r="AU774" s="109"/>
      <c r="AV774" s="109"/>
      <c r="AW774" s="109"/>
      <c r="AX774" s="109"/>
      <c r="AY774" s="109"/>
      <c r="AZ774" s="109"/>
      <c r="BA774" s="109"/>
      <c r="BB774" s="109"/>
      <c r="BC774" s="109"/>
      <c r="BD774" s="109"/>
      <c r="BE774" s="109"/>
      <c r="BF774" s="109"/>
      <c r="BG774" s="109"/>
      <c r="BH774" s="109"/>
      <c r="BI774" s="109"/>
      <c r="BJ774" s="109"/>
      <c r="BK774" s="109"/>
      <c r="BL774" s="109"/>
      <c r="BM774" s="109"/>
      <c r="BN774" s="109"/>
    </row>
    <row r="775" spans="1:66" s="110" customFormat="1" hidden="1" outlineLevel="1" x14ac:dyDescent="0.25">
      <c r="A775" s="26">
        <v>107</v>
      </c>
      <c r="B775" s="26"/>
      <c r="C775" s="248"/>
      <c r="D775" s="322"/>
      <c r="E775" s="361"/>
      <c r="F775" s="152"/>
      <c r="G775" s="114"/>
      <c r="H775" s="205"/>
      <c r="I775" s="243"/>
      <c r="J775" s="623"/>
      <c r="K775" s="287"/>
      <c r="L775" s="393"/>
      <c r="M775" s="303"/>
      <c r="N775" s="77"/>
      <c r="O775" s="77"/>
      <c r="P775" s="77"/>
      <c r="Q775" s="202"/>
      <c r="R775" s="202"/>
      <c r="S775" s="31"/>
      <c r="T775" s="10"/>
      <c r="U775" s="275">
        <f t="shared" si="278"/>
        <v>0</v>
      </c>
      <c r="V775" s="31"/>
      <c r="W775" s="31"/>
      <c r="X775" s="31"/>
      <c r="Y775" s="275">
        <f t="shared" si="279"/>
        <v>0</v>
      </c>
      <c r="Z775" s="31"/>
      <c r="AA775" s="287"/>
      <c r="AB775" s="31"/>
      <c r="AC775" s="32">
        <f t="shared" si="280"/>
        <v>0</v>
      </c>
      <c r="AD775" s="303"/>
      <c r="AE775" s="77"/>
      <c r="AF775" s="287"/>
      <c r="AG775" s="32">
        <f>SUM(AE775:AF775)</f>
        <v>0</v>
      </c>
      <c r="AH775" s="75">
        <f t="shared" ref="AH775:AH777" si="285">+U775+Y775+AC775+AG775</f>
        <v>0</v>
      </c>
      <c r="AI775" s="33">
        <f t="shared" ref="AI775:AI777" si="286">IF(ISERROR(AH775/J699),0,AH775/J699)</f>
        <v>0</v>
      </c>
      <c r="AJ775" s="34">
        <f t="shared" si="283"/>
        <v>0</v>
      </c>
      <c r="AK775" s="109"/>
      <c r="AL775" s="259"/>
      <c r="AM775" s="109"/>
      <c r="AN775" s="109"/>
      <c r="AO775" s="109"/>
      <c r="AP775" s="109"/>
      <c r="AQ775" s="109"/>
      <c r="AR775" s="109"/>
      <c r="AS775" s="109"/>
      <c r="AT775" s="109"/>
      <c r="AU775" s="109"/>
      <c r="AV775" s="109"/>
      <c r="AW775" s="109"/>
      <c r="AX775" s="109"/>
      <c r="AY775" s="109"/>
      <c r="AZ775" s="109"/>
      <c r="BA775" s="109"/>
      <c r="BB775" s="109"/>
      <c r="BC775" s="109"/>
      <c r="BD775" s="109"/>
      <c r="BE775" s="109"/>
      <c r="BF775" s="109"/>
      <c r="BG775" s="109"/>
      <c r="BH775" s="109"/>
      <c r="BI775" s="109"/>
      <c r="BJ775" s="109"/>
      <c r="BK775" s="109"/>
      <c r="BL775" s="109"/>
      <c r="BM775" s="109"/>
      <c r="BN775" s="109"/>
    </row>
    <row r="776" spans="1:66" s="110" customFormat="1" hidden="1" outlineLevel="1" x14ac:dyDescent="0.25">
      <c r="A776" s="26">
        <v>108</v>
      </c>
      <c r="B776" s="26"/>
      <c r="C776" s="248"/>
      <c r="D776" s="322"/>
      <c r="E776" s="361"/>
      <c r="F776" s="152"/>
      <c r="G776" s="114"/>
      <c r="H776" s="205"/>
      <c r="I776" s="243"/>
      <c r="J776" s="623"/>
      <c r="K776" s="287"/>
      <c r="L776" s="393"/>
      <c r="M776" s="303"/>
      <c r="N776" s="77"/>
      <c r="O776" s="77"/>
      <c r="P776" s="77"/>
      <c r="Q776" s="202"/>
      <c r="R776" s="202"/>
      <c r="S776" s="31"/>
      <c r="T776" s="10"/>
      <c r="U776" s="275">
        <f t="shared" si="278"/>
        <v>0</v>
      </c>
      <c r="V776" s="31"/>
      <c r="W776" s="31"/>
      <c r="X776" s="31"/>
      <c r="Y776" s="275">
        <f t="shared" si="279"/>
        <v>0</v>
      </c>
      <c r="Z776" s="31"/>
      <c r="AA776" s="287"/>
      <c r="AB776" s="31"/>
      <c r="AC776" s="32">
        <f t="shared" si="280"/>
        <v>0</v>
      </c>
      <c r="AD776" s="303"/>
      <c r="AE776" s="77"/>
      <c r="AF776" s="287"/>
      <c r="AG776" s="32">
        <f>SUM(AE776:AF776)</f>
        <v>0</v>
      </c>
      <c r="AH776" s="75">
        <f t="shared" si="285"/>
        <v>0</v>
      </c>
      <c r="AI776" s="33">
        <f t="shared" si="286"/>
        <v>0</v>
      </c>
      <c r="AJ776" s="34">
        <f t="shared" si="283"/>
        <v>0</v>
      </c>
      <c r="AK776" s="109"/>
      <c r="AL776" s="259"/>
      <c r="AM776" s="109"/>
      <c r="AN776" s="109"/>
      <c r="AO776" s="109"/>
      <c r="AP776" s="109"/>
      <c r="AQ776" s="109"/>
      <c r="AR776" s="109"/>
      <c r="AS776" s="109"/>
      <c r="AT776" s="109"/>
      <c r="AU776" s="109"/>
      <c r="AV776" s="109"/>
      <c r="AW776" s="109"/>
      <c r="AX776" s="109"/>
      <c r="AY776" s="109"/>
      <c r="AZ776" s="109"/>
      <c r="BA776" s="109"/>
      <c r="BB776" s="109"/>
      <c r="BC776" s="109"/>
      <c r="BD776" s="109"/>
      <c r="BE776" s="109"/>
      <c r="BF776" s="109"/>
      <c r="BG776" s="109"/>
      <c r="BH776" s="109"/>
      <c r="BI776" s="109"/>
      <c r="BJ776" s="109"/>
      <c r="BK776" s="109"/>
      <c r="BL776" s="109"/>
      <c r="BM776" s="109"/>
      <c r="BN776" s="109"/>
    </row>
    <row r="777" spans="1:66" s="110" customFormat="1" hidden="1" outlineLevel="1" x14ac:dyDescent="0.25">
      <c r="A777" s="26">
        <v>109</v>
      </c>
      <c r="B777" s="26"/>
      <c r="C777" s="248"/>
      <c r="D777" s="322"/>
      <c r="E777" s="361"/>
      <c r="F777" s="152"/>
      <c r="G777" s="114"/>
      <c r="H777" s="205"/>
      <c r="I777" s="243"/>
      <c r="J777" s="623"/>
      <c r="K777" s="287"/>
      <c r="L777" s="393"/>
      <c r="M777" s="303"/>
      <c r="N777" s="77"/>
      <c r="O777" s="77"/>
      <c r="P777" s="77"/>
      <c r="Q777" s="202"/>
      <c r="R777" s="202"/>
      <c r="S777" s="31"/>
      <c r="T777" s="10"/>
      <c r="U777" s="275">
        <f t="shared" si="278"/>
        <v>0</v>
      </c>
      <c r="V777" s="31"/>
      <c r="W777" s="31"/>
      <c r="X777" s="31"/>
      <c r="Y777" s="275">
        <f t="shared" si="279"/>
        <v>0</v>
      </c>
      <c r="Z777" s="31"/>
      <c r="AA777" s="287"/>
      <c r="AB777" s="31"/>
      <c r="AC777" s="32">
        <f t="shared" si="280"/>
        <v>0</v>
      </c>
      <c r="AD777" s="303"/>
      <c r="AE777" s="77"/>
      <c r="AF777" s="287"/>
      <c r="AG777" s="32">
        <f>SUM(AE777:AF777)</f>
        <v>0</v>
      </c>
      <c r="AH777" s="75">
        <f t="shared" si="285"/>
        <v>0</v>
      </c>
      <c r="AI777" s="33">
        <f t="shared" si="286"/>
        <v>0</v>
      </c>
      <c r="AJ777" s="34">
        <f t="shared" si="283"/>
        <v>0</v>
      </c>
      <c r="AK777" s="109"/>
      <c r="AL777" s="259"/>
      <c r="AM777" s="109"/>
      <c r="AN777" s="109"/>
      <c r="AO777" s="109"/>
      <c r="AP777" s="109"/>
      <c r="AQ777" s="109"/>
      <c r="AR777" s="109"/>
      <c r="AS777" s="109"/>
      <c r="AT777" s="109"/>
      <c r="AU777" s="109"/>
      <c r="AV777" s="109"/>
      <c r="AW777" s="109"/>
      <c r="AX777" s="109"/>
      <c r="AY777" s="109"/>
      <c r="AZ777" s="109"/>
      <c r="BA777" s="109"/>
      <c r="BB777" s="109"/>
      <c r="BC777" s="109"/>
      <c r="BD777" s="109"/>
      <c r="BE777" s="109"/>
      <c r="BF777" s="109"/>
      <c r="BG777" s="109"/>
      <c r="BH777" s="109"/>
      <c r="BI777" s="109"/>
      <c r="BJ777" s="109"/>
      <c r="BK777" s="109"/>
      <c r="BL777" s="109"/>
      <c r="BM777" s="109"/>
      <c r="BN777" s="109"/>
    </row>
    <row r="778" spans="1:66" s="74" customFormat="1" x14ac:dyDescent="0.25">
      <c r="A778" s="611" t="s">
        <v>69</v>
      </c>
      <c r="B778" s="612"/>
      <c r="C778" s="612"/>
      <c r="D778" s="612"/>
      <c r="E778" s="612"/>
      <c r="F778" s="612"/>
      <c r="G778" s="612"/>
      <c r="H778" s="612"/>
      <c r="I778" s="612"/>
      <c r="J778" s="470">
        <f>+J667</f>
        <v>1235922000</v>
      </c>
      <c r="K778" s="455">
        <f>+SUM(K668:K777)</f>
        <v>207529700</v>
      </c>
      <c r="L778" s="455"/>
      <c r="M778" s="456"/>
      <c r="N778" s="455" t="e">
        <f>SUM(#REF!)</f>
        <v>#REF!</v>
      </c>
      <c r="O778" s="455" t="e">
        <f>SUM(#REF!)</f>
        <v>#REF!</v>
      </c>
      <c r="P778" s="455" t="e">
        <f>SUM(#REF!)</f>
        <v>#REF!</v>
      </c>
      <c r="Q778" s="457"/>
      <c r="R778" s="479">
        <f>SUM(R668:R777)</f>
        <v>0</v>
      </c>
      <c r="S778" s="455">
        <f>SUM(S668:S721)</f>
        <v>0</v>
      </c>
      <c r="T778" s="455">
        <f>SUM(T668:T721)</f>
        <v>207529700</v>
      </c>
      <c r="U778" s="455">
        <f>SUM(U668:X777)</f>
        <v>207529700</v>
      </c>
      <c r="V778" s="455">
        <f>SUM(V668:V721)</f>
        <v>0</v>
      </c>
      <c r="W778" s="455">
        <f>SUM(W668:W721)</f>
        <v>0</v>
      </c>
      <c r="X778" s="455">
        <f>SUM(X668:X721)</f>
        <v>0</v>
      </c>
      <c r="Y778" s="455">
        <f>SUM(Y668:Y777)</f>
        <v>0</v>
      </c>
      <c r="Z778" s="455">
        <f>SUM(Z668:Z773)</f>
        <v>0</v>
      </c>
      <c r="AA778" s="455">
        <f>SUM(AA668:AA773)</f>
        <v>0</v>
      </c>
      <c r="AB778" s="455">
        <f>SUM(AB668:AB773)</f>
        <v>0</v>
      </c>
      <c r="AC778" s="455">
        <f t="shared" ref="AC778:AG778" si="287">SUM(AC668:AC777)</f>
        <v>0</v>
      </c>
      <c r="AD778" s="455">
        <f t="shared" si="287"/>
        <v>0</v>
      </c>
      <c r="AE778" s="455">
        <f t="shared" si="287"/>
        <v>0</v>
      </c>
      <c r="AF778" s="455">
        <f t="shared" si="287"/>
        <v>0</v>
      </c>
      <c r="AG778" s="455">
        <f t="shared" si="287"/>
        <v>0</v>
      </c>
      <c r="AH778" s="455">
        <f>SUM(AH668:AH777)</f>
        <v>207529700</v>
      </c>
      <c r="AI778" s="459">
        <f>IF(ISERROR(AH778/K778),0,AH778/K778)</f>
        <v>1</v>
      </c>
      <c r="AJ778" s="459">
        <f>IF(ISERROR(AH778/$AH$784),0,AH778/$AH$784)</f>
        <v>0.18038061695040664</v>
      </c>
      <c r="AK778" s="12"/>
      <c r="AL778" s="259"/>
      <c r="AM778" s="12"/>
      <c r="AN778" s="12"/>
      <c r="AO778" s="12"/>
      <c r="AP778" s="12"/>
      <c r="AQ778" s="12"/>
      <c r="AR778" s="109"/>
      <c r="AS778" s="109"/>
      <c r="AT778" s="109"/>
      <c r="AU778" s="109"/>
      <c r="AV778" s="109"/>
      <c r="AW778" s="109"/>
      <c r="AX778" s="109"/>
      <c r="AY778" s="109"/>
      <c r="AZ778" s="109"/>
      <c r="BA778" s="109"/>
      <c r="BB778" s="109"/>
      <c r="BC778" s="109"/>
      <c r="BD778" s="109"/>
      <c r="BE778" s="109"/>
      <c r="BF778" s="109"/>
      <c r="BG778" s="109"/>
      <c r="BH778" s="109"/>
      <c r="BI778" s="109"/>
      <c r="BJ778" s="109"/>
      <c r="BK778" s="109"/>
      <c r="BL778" s="109"/>
      <c r="BM778" s="109"/>
      <c r="BN778" s="109"/>
    </row>
    <row r="779" spans="1:66" x14ac:dyDescent="0.25">
      <c r="A779" s="590" t="s">
        <v>70</v>
      </c>
      <c r="B779" s="591"/>
      <c r="C779" s="591"/>
      <c r="D779" s="591"/>
      <c r="E779" s="592"/>
      <c r="F779" s="148"/>
      <c r="G779" s="17"/>
      <c r="H779" s="18"/>
      <c r="I779" s="19"/>
      <c r="J779" s="576">
        <v>1222472488</v>
      </c>
      <c r="K779" s="45"/>
      <c r="L779" s="20"/>
      <c r="M779" s="21"/>
      <c r="N779" s="22"/>
      <c r="O779" s="22"/>
      <c r="P779" s="22"/>
      <c r="Q779" s="18"/>
      <c r="R779" s="23"/>
      <c r="S779" s="20"/>
      <c r="T779" s="20"/>
      <c r="U779" s="20"/>
      <c r="V779" s="20"/>
      <c r="W779" s="20"/>
      <c r="X779" s="20"/>
      <c r="Y779" s="20"/>
      <c r="Z779" s="20"/>
      <c r="AA779" s="20"/>
      <c r="AB779" s="20"/>
      <c r="AC779" s="20"/>
      <c r="AD779" s="20"/>
      <c r="AE779" s="20"/>
      <c r="AF779" s="20"/>
      <c r="AG779" s="20"/>
      <c r="AH779" s="20"/>
      <c r="AI779" s="24"/>
      <c r="AJ779" s="24"/>
      <c r="AL779" s="259"/>
    </row>
    <row r="780" spans="1:66" outlineLevel="1" x14ac:dyDescent="0.25">
      <c r="A780" s="161">
        <v>1</v>
      </c>
      <c r="B780" s="161"/>
      <c r="C780" s="169"/>
      <c r="D780" s="170"/>
      <c r="E780" s="171"/>
      <c r="F780" s="163"/>
      <c r="G780" s="164"/>
      <c r="H780" s="172"/>
      <c r="I780" s="173"/>
      <c r="J780" s="623"/>
      <c r="K780" s="287">
        <v>468082200</v>
      </c>
      <c r="L780" s="380" t="s">
        <v>113</v>
      </c>
      <c r="M780" s="303"/>
      <c r="N780" s="106"/>
      <c r="O780" s="191"/>
      <c r="P780" s="56"/>
      <c r="Q780" s="383"/>
      <c r="R780" s="287">
        <v>39281536</v>
      </c>
      <c r="S780" s="287">
        <v>39103732</v>
      </c>
      <c r="T780" s="31">
        <v>38098441</v>
      </c>
      <c r="U780" s="275">
        <f>SUM(R780:T780)</f>
        <v>116483709</v>
      </c>
      <c r="V780" s="287"/>
      <c r="W780" s="31"/>
      <c r="X780" s="31"/>
      <c r="Y780" s="31">
        <f t="shared" ref="Y780:Y781" si="288">SUM(V780:X780)</f>
        <v>0</v>
      </c>
      <c r="Z780" s="31"/>
      <c r="AA780" s="31"/>
      <c r="AB780" s="31"/>
      <c r="AC780" s="32">
        <f>SUM(Z780:AB780)</f>
        <v>0</v>
      </c>
      <c r="AD780" s="31"/>
      <c r="AE780" s="31"/>
      <c r="AF780" s="31"/>
      <c r="AG780" s="32">
        <f>SUM(AD780:AF780)</f>
        <v>0</v>
      </c>
      <c r="AH780" s="75">
        <f>+U780+Y780+AC780+AG780</f>
        <v>116483709</v>
      </c>
      <c r="AI780" s="33">
        <f>IF(ISERROR(AH780/J779),0,AH780/J779)</f>
        <v>9.5285341914377708E-2</v>
      </c>
      <c r="AJ780" s="34">
        <f>IF(ISERROR(AH780/$AH$784),"-",AH780/$AH$784)</f>
        <v>0.10124528341770664</v>
      </c>
      <c r="AK780" s="12"/>
      <c r="AL780" s="259"/>
      <c r="AM780" s="12"/>
      <c r="AN780" s="12"/>
      <c r="AO780" s="12"/>
      <c r="AP780" s="12"/>
      <c r="AQ780" s="12"/>
      <c r="AR780" s="109"/>
      <c r="AS780" s="109"/>
      <c r="AT780" s="109"/>
      <c r="AU780" s="109"/>
      <c r="AV780" s="109"/>
      <c r="AW780" s="109"/>
      <c r="AX780" s="109"/>
      <c r="AY780" s="109"/>
      <c r="AZ780" s="109"/>
      <c r="BA780" s="109"/>
      <c r="BB780" s="109"/>
      <c r="BC780" s="109"/>
      <c r="BD780" s="109"/>
      <c r="BE780" s="109"/>
      <c r="BF780" s="109"/>
      <c r="BG780" s="109"/>
      <c r="BH780" s="109"/>
      <c r="BI780" s="109"/>
      <c r="BJ780" s="109"/>
      <c r="BK780" s="109"/>
      <c r="BL780" s="109"/>
      <c r="BM780" s="109"/>
      <c r="BN780" s="109"/>
    </row>
    <row r="781" spans="1:66" outlineLevel="1" x14ac:dyDescent="0.25">
      <c r="A781" s="26">
        <v>2</v>
      </c>
      <c r="B781" s="26"/>
      <c r="C781" s="128"/>
      <c r="D781" s="123"/>
      <c r="E781" s="125"/>
      <c r="F781" s="152"/>
      <c r="G781" s="114"/>
      <c r="H781" s="114"/>
      <c r="I781" s="11"/>
      <c r="J781" s="623"/>
      <c r="K781" s="287">
        <f>494713549+116179738</f>
        <v>610893287</v>
      </c>
      <c r="L781" s="380" t="s">
        <v>114</v>
      </c>
      <c r="M781" s="303"/>
      <c r="N781" s="106"/>
      <c r="O781" s="191"/>
      <c r="P781" s="56"/>
      <c r="Q781" s="384"/>
      <c r="R781" s="287">
        <v>58037</v>
      </c>
      <c r="S781" s="77">
        <f>6643250+3550590</f>
        <v>10193840</v>
      </c>
      <c r="T781" s="31">
        <f>182143791+3390625</f>
        <v>185534416</v>
      </c>
      <c r="U781" s="275">
        <f>SUM(R781:T781)</f>
        <v>195786293</v>
      </c>
      <c r="V781" s="287"/>
      <c r="W781" s="31"/>
      <c r="X781" s="31"/>
      <c r="Y781" s="31">
        <f t="shared" si="288"/>
        <v>0</v>
      </c>
      <c r="Z781" s="31"/>
      <c r="AA781" s="31"/>
      <c r="AB781" s="31"/>
      <c r="AC781" s="32">
        <f>SUM(Z781:AB781)</f>
        <v>0</v>
      </c>
      <c r="AD781" s="31"/>
      <c r="AE781" s="31"/>
      <c r="AF781" s="31"/>
      <c r="AG781" s="32">
        <f>SUM(AD781:AF781)</f>
        <v>0</v>
      </c>
      <c r="AH781" s="75">
        <f>+U781+Y781+AC781+AG781</f>
        <v>195786293</v>
      </c>
      <c r="AI781" s="33">
        <f>IF(ISERROR(AH781/J779),0,AH781/J779)</f>
        <v>0.16015599117515683</v>
      </c>
      <c r="AJ781" s="34">
        <f>IF(ISERROR(AH781/$AH$784),"-",AH781/$AH$784)</f>
        <v>0.17017348515307967</v>
      </c>
      <c r="AK781" s="12"/>
      <c r="AL781" s="259"/>
      <c r="AM781" s="12"/>
      <c r="AN781" s="12"/>
      <c r="AO781" s="12"/>
      <c r="AP781" s="12"/>
      <c r="AQ781" s="12"/>
      <c r="AR781" s="109"/>
      <c r="AS781" s="109"/>
      <c r="AT781" s="109"/>
      <c r="AU781" s="109"/>
      <c r="AV781" s="109"/>
      <c r="AW781" s="109"/>
      <c r="AX781" s="109"/>
      <c r="AY781" s="109"/>
      <c r="AZ781" s="109"/>
      <c r="BA781" s="109"/>
      <c r="BB781" s="109"/>
      <c r="BC781" s="109"/>
      <c r="BD781" s="109"/>
      <c r="BE781" s="109"/>
      <c r="BF781" s="109"/>
      <c r="BG781" s="109"/>
      <c r="BH781" s="109"/>
      <c r="BI781" s="109"/>
      <c r="BJ781" s="109"/>
      <c r="BK781" s="109"/>
      <c r="BL781" s="109"/>
      <c r="BM781" s="109"/>
      <c r="BN781" s="109"/>
    </row>
    <row r="782" spans="1:66" s="110" customFormat="1" outlineLevel="1" x14ac:dyDescent="0.25">
      <c r="A782" s="26">
        <v>3</v>
      </c>
      <c r="B782" s="26"/>
      <c r="C782" s="128"/>
      <c r="D782" s="123"/>
      <c r="E782" s="125"/>
      <c r="F782" s="152"/>
      <c r="G782" s="114"/>
      <c r="H782" s="114"/>
      <c r="I782" s="11"/>
      <c r="J782" s="623"/>
      <c r="K782" s="287">
        <v>952110</v>
      </c>
      <c r="L782" s="380" t="s">
        <v>172</v>
      </c>
      <c r="M782" s="303"/>
      <c r="N782" s="106"/>
      <c r="O782" s="191"/>
      <c r="P782" s="56"/>
      <c r="Q782" s="188"/>
      <c r="R782" s="188"/>
      <c r="S782" s="77"/>
      <c r="T782" s="31"/>
      <c r="U782" s="275">
        <f>SUM(R782:T782)</f>
        <v>0</v>
      </c>
      <c r="V782" s="287"/>
      <c r="W782" s="31"/>
      <c r="X782" s="31"/>
      <c r="Y782" s="31">
        <f t="shared" ref="Y782" si="289">SUM(V782:X782)</f>
        <v>0</v>
      </c>
      <c r="Z782" s="31"/>
      <c r="AA782" s="31"/>
      <c r="AB782" s="31"/>
      <c r="AC782" s="32">
        <f>SUM(Z782:AB782)</f>
        <v>0</v>
      </c>
      <c r="AD782" s="31"/>
      <c r="AE782" s="31"/>
      <c r="AF782" s="31"/>
      <c r="AG782" s="32">
        <f>SUM(AD782:AF782)</f>
        <v>0</v>
      </c>
      <c r="AH782" s="75">
        <f>+U782+Y782+AC782+AG782</f>
        <v>0</v>
      </c>
      <c r="AI782" s="33">
        <f>IF(ISERROR(AH782/J778),0,AH782/J778)</f>
        <v>0</v>
      </c>
      <c r="AJ782" s="34">
        <f>IF(ISERROR(AH782/$AH$784),"-",AH782/$AH$784)</f>
        <v>0</v>
      </c>
      <c r="AK782" s="109"/>
      <c r="AL782" s="259"/>
      <c r="AM782" s="109"/>
      <c r="AN782" s="109"/>
      <c r="AO782" s="109"/>
      <c r="AP782" s="109"/>
      <c r="AQ782" s="109"/>
      <c r="AR782" s="109"/>
      <c r="AS782" s="109"/>
      <c r="AT782" s="109"/>
      <c r="AU782" s="109"/>
      <c r="AV782" s="109"/>
      <c r="AW782" s="109"/>
      <c r="AX782" s="109"/>
      <c r="AY782" s="109"/>
      <c r="AZ782" s="109"/>
      <c r="BA782" s="109"/>
      <c r="BB782" s="109"/>
      <c r="BC782" s="109"/>
      <c r="BD782" s="109"/>
      <c r="BE782" s="109"/>
      <c r="BF782" s="109"/>
      <c r="BG782" s="109"/>
      <c r="BH782" s="109"/>
      <c r="BI782" s="109"/>
      <c r="BJ782" s="109"/>
      <c r="BK782" s="109"/>
      <c r="BL782" s="109"/>
      <c r="BM782" s="109"/>
      <c r="BN782" s="109"/>
    </row>
    <row r="783" spans="1:66" s="74" customFormat="1" x14ac:dyDescent="0.25">
      <c r="A783" s="590" t="s">
        <v>71</v>
      </c>
      <c r="B783" s="591"/>
      <c r="C783" s="591"/>
      <c r="D783" s="591"/>
      <c r="E783" s="591"/>
      <c r="F783" s="591"/>
      <c r="G783" s="591"/>
      <c r="H783" s="591"/>
      <c r="I783" s="591"/>
      <c r="J783" s="470">
        <f>+J779</f>
        <v>1222472488</v>
      </c>
      <c r="K783" s="455">
        <f>SUM(K780:K782)</f>
        <v>1079927597</v>
      </c>
      <c r="L783" s="455"/>
      <c r="M783" s="456"/>
      <c r="N783" s="455">
        <f>SUM(N780:N781)</f>
        <v>0</v>
      </c>
      <c r="O783" s="455">
        <f>SUM(O780:O781)</f>
        <v>0</v>
      </c>
      <c r="P783" s="455">
        <f>SUM(P780:P781)</f>
        <v>0</v>
      </c>
      <c r="Q783" s="472"/>
      <c r="R783" s="455">
        <f>SUM(R780:R782)</f>
        <v>39339573</v>
      </c>
      <c r="S783" s="455">
        <f>SUM(S780:S782)</f>
        <v>49297572</v>
      </c>
      <c r="T783" s="455">
        <f>SUM(T780:T781)</f>
        <v>223632857</v>
      </c>
      <c r="U783" s="455">
        <f>SUM(U780:U782)</f>
        <v>312270002</v>
      </c>
      <c r="V783" s="455">
        <f>SUM(V780:V781)</f>
        <v>0</v>
      </c>
      <c r="W783" s="455">
        <f>SUM(W780:W781)</f>
        <v>0</v>
      </c>
      <c r="X783" s="455">
        <f>SUM(X780:X781)</f>
        <v>0</v>
      </c>
      <c r="Y783" s="455">
        <f>SUM(Y780:Y782)</f>
        <v>0</v>
      </c>
      <c r="Z783" s="455">
        <f>SUM(Z780:Z781)</f>
        <v>0</v>
      </c>
      <c r="AA783" s="455">
        <f>SUM(AA780:AA781)</f>
        <v>0</v>
      </c>
      <c r="AB783" s="455">
        <f>SUM(AB780:AB781)</f>
        <v>0</v>
      </c>
      <c r="AC783" s="455">
        <f t="shared" ref="AC783:AG783" si="290">SUM(AC780:AC782)</f>
        <v>0</v>
      </c>
      <c r="AD783" s="455">
        <f t="shared" si="290"/>
        <v>0</v>
      </c>
      <c r="AE783" s="455">
        <f t="shared" si="290"/>
        <v>0</v>
      </c>
      <c r="AF783" s="455">
        <f t="shared" si="290"/>
        <v>0</v>
      </c>
      <c r="AG783" s="455">
        <f t="shared" si="290"/>
        <v>0</v>
      </c>
      <c r="AH783" s="455">
        <f>SUM(AH780:AH782)</f>
        <v>312270002</v>
      </c>
      <c r="AI783" s="459">
        <f>IF(ISERROR(AH783/K783),0,AH783/K783)</f>
        <v>0.28915827585800641</v>
      </c>
      <c r="AJ783" s="459">
        <f>IF(ISERROR(AH783/$AH$784),0,AH783/$AH$784)</f>
        <v>0.27141876857078634</v>
      </c>
      <c r="AK783" s="12"/>
      <c r="AL783" s="259"/>
      <c r="AM783" s="12"/>
      <c r="AN783" s="12"/>
      <c r="AO783" s="12"/>
      <c r="AP783" s="12"/>
      <c r="AQ783" s="12"/>
      <c r="AR783" s="109"/>
      <c r="AS783" s="109"/>
      <c r="AT783" s="109"/>
      <c r="AU783" s="109"/>
      <c r="AV783" s="109"/>
      <c r="AW783" s="109"/>
      <c r="AX783" s="109"/>
      <c r="AY783" s="109"/>
      <c r="AZ783" s="109"/>
      <c r="BA783" s="109"/>
      <c r="BB783" s="109"/>
      <c r="BC783" s="109"/>
      <c r="BD783" s="109"/>
      <c r="BE783" s="109"/>
      <c r="BF783" s="109"/>
      <c r="BG783" s="109"/>
      <c r="BH783" s="109"/>
      <c r="BI783" s="109"/>
      <c r="BJ783" s="109"/>
      <c r="BK783" s="109"/>
      <c r="BL783" s="109"/>
      <c r="BM783" s="109"/>
      <c r="BN783" s="109"/>
    </row>
    <row r="784" spans="1:66" s="70" customFormat="1" x14ac:dyDescent="0.25">
      <c r="A784" s="627" t="str">
        <f>"TOTAL ASIG."&amp;" "&amp;$A$5</f>
        <v>TOTAL ASIG. 24-03-341 "Sistema de Apoyo a la Selección de Beneficios Sociales"</v>
      </c>
      <c r="B784" s="628"/>
      <c r="C784" s="628"/>
      <c r="D784" s="628"/>
      <c r="E784" s="628"/>
      <c r="F784" s="628"/>
      <c r="G784" s="628"/>
      <c r="H784" s="628"/>
      <c r="I784" s="628"/>
      <c r="J784" s="533">
        <f>+J24+J46+J70+J104+J184+J264+J328+J396+J470+J537+J559+J584+J613+J622+J666+J778+J783</f>
        <v>5500968000</v>
      </c>
      <c r="K784" s="528">
        <f>SUM(K24,K46,K70,K104,K184,K264,K328,K396,K470,K537,K559,K584,K613,K622,K778,K783,K666)</f>
        <v>3041851245</v>
      </c>
      <c r="L784" s="528"/>
      <c r="M784" s="528">
        <f t="shared" ref="M784:AH784" si="291">SUM(M24,M46,M70,M104,M184,M264,M328,M396,M470,M537,M559,M584,M613,M622,M778,M783,M666)</f>
        <v>0</v>
      </c>
      <c r="N784" s="528" t="e">
        <f t="shared" si="291"/>
        <v>#REF!</v>
      </c>
      <c r="O784" s="528" t="e">
        <f t="shared" si="291"/>
        <v>#REF!</v>
      </c>
      <c r="P784" s="528" t="e">
        <f t="shared" si="291"/>
        <v>#REF!</v>
      </c>
      <c r="Q784" s="528">
        <f t="shared" si="291"/>
        <v>0</v>
      </c>
      <c r="R784" s="528">
        <f t="shared" si="291"/>
        <v>39339573</v>
      </c>
      <c r="S784" s="528">
        <f t="shared" si="291"/>
        <v>164664852</v>
      </c>
      <c r="T784" s="528">
        <f t="shared" si="291"/>
        <v>946485799</v>
      </c>
      <c r="U784" s="528">
        <f t="shared" si="291"/>
        <v>1150509980</v>
      </c>
      <c r="V784" s="528">
        <f t="shared" si="291"/>
        <v>0</v>
      </c>
      <c r="W784" s="528">
        <f t="shared" si="291"/>
        <v>0</v>
      </c>
      <c r="X784" s="528">
        <f t="shared" si="291"/>
        <v>0</v>
      </c>
      <c r="Y784" s="528">
        <f t="shared" si="291"/>
        <v>0</v>
      </c>
      <c r="Z784" s="528">
        <f t="shared" si="291"/>
        <v>0</v>
      </c>
      <c r="AA784" s="528">
        <f t="shared" si="291"/>
        <v>0</v>
      </c>
      <c r="AB784" s="528">
        <f t="shared" si="291"/>
        <v>0</v>
      </c>
      <c r="AC784" s="528">
        <f t="shared" si="291"/>
        <v>0</v>
      </c>
      <c r="AD784" s="528">
        <f t="shared" si="291"/>
        <v>0</v>
      </c>
      <c r="AE784" s="528">
        <f t="shared" si="291"/>
        <v>0</v>
      </c>
      <c r="AF784" s="528">
        <f t="shared" si="291"/>
        <v>0</v>
      </c>
      <c r="AG784" s="528">
        <f t="shared" si="291"/>
        <v>0</v>
      </c>
      <c r="AH784" s="528">
        <f t="shared" si="291"/>
        <v>1150509980</v>
      </c>
      <c r="AI784" s="532">
        <f>IF(ISERROR(AH784/K784),0,AH784/K784)</f>
        <v>0.37822690438631229</v>
      </c>
      <c r="AJ784" s="532">
        <f>IF(ISERROR(AH784/$AH$784),0,AH784/$AH$784)</f>
        <v>1</v>
      </c>
      <c r="AK784" s="15"/>
      <c r="AL784" s="259"/>
      <c r="AM784" s="15"/>
      <c r="AN784" s="15"/>
      <c r="AO784" s="15"/>
      <c r="AP784" s="15"/>
      <c r="AQ784" s="15"/>
      <c r="AR784" s="110"/>
      <c r="AS784" s="110"/>
      <c r="AT784" s="110"/>
      <c r="AU784" s="110"/>
      <c r="AV784" s="110"/>
      <c r="AW784" s="110"/>
      <c r="AX784" s="110"/>
      <c r="AY784" s="110"/>
      <c r="AZ784" s="110"/>
      <c r="BA784" s="110"/>
      <c r="BB784" s="110"/>
      <c r="BC784" s="110"/>
      <c r="BD784" s="110"/>
      <c r="BE784" s="110"/>
      <c r="BF784" s="110"/>
      <c r="BG784" s="110"/>
      <c r="BH784" s="110"/>
      <c r="BI784" s="110"/>
      <c r="BJ784" s="110"/>
      <c r="BK784" s="110"/>
      <c r="BL784" s="110"/>
      <c r="BM784" s="110"/>
      <c r="BN784" s="110"/>
    </row>
    <row r="785" spans="1:66" x14ac:dyDescent="0.25">
      <c r="J785" s="16">
        <v>5500968000</v>
      </c>
      <c r="R785" s="548"/>
      <c r="T785" s="46"/>
      <c r="W785" s="46"/>
      <c r="X785" s="46"/>
      <c r="Y785" s="46"/>
      <c r="Z785" s="46"/>
      <c r="AA785" s="46"/>
      <c r="AB785" s="46"/>
      <c r="AD785" s="46"/>
      <c r="AE785" s="46"/>
      <c r="AF785" s="46"/>
      <c r="AK785" s="12"/>
      <c r="AL785" s="259"/>
      <c r="AM785" s="12"/>
      <c r="AN785" s="12"/>
      <c r="AO785" s="12"/>
      <c r="AP785" s="12"/>
      <c r="AQ785" s="12"/>
      <c r="AR785" s="109"/>
      <c r="AS785" s="109"/>
      <c r="AT785" s="109"/>
      <c r="AU785" s="109"/>
      <c r="AV785" s="109"/>
      <c r="AW785" s="109"/>
      <c r="AX785" s="109"/>
      <c r="AY785" s="109"/>
      <c r="AZ785" s="109"/>
      <c r="BA785" s="109"/>
      <c r="BB785" s="109"/>
      <c r="BC785" s="109"/>
      <c r="BD785" s="109"/>
      <c r="BE785" s="109"/>
      <c r="BF785" s="109"/>
      <c r="BG785" s="109"/>
      <c r="BH785" s="109"/>
      <c r="BI785" s="109"/>
      <c r="BJ785" s="109"/>
      <c r="BK785" s="109"/>
      <c r="BL785" s="109"/>
      <c r="BM785" s="109"/>
      <c r="BN785" s="109"/>
    </row>
    <row r="786" spans="1:66" x14ac:dyDescent="0.25">
      <c r="J786" s="547">
        <f>+J785-J784</f>
        <v>0</v>
      </c>
      <c r="S786" s="46"/>
      <c r="U786" s="46"/>
      <c r="W786" s="46"/>
      <c r="X786" s="46"/>
      <c r="Y786" s="46"/>
      <c r="Z786" s="46"/>
      <c r="AA786" s="46"/>
      <c r="AB786" s="46"/>
      <c r="AD786" s="46"/>
      <c r="AE786" s="46"/>
      <c r="AF786" s="46"/>
      <c r="AK786" s="12"/>
      <c r="AL786" s="259"/>
      <c r="AM786" s="12"/>
      <c r="AN786" s="12"/>
      <c r="AO786" s="12"/>
      <c r="AP786" s="12"/>
      <c r="AQ786" s="12"/>
      <c r="AR786" s="109"/>
      <c r="AS786" s="109"/>
      <c r="AT786" s="109"/>
      <c r="AU786" s="109"/>
      <c r="AV786" s="109"/>
      <c r="AW786" s="109"/>
      <c r="AX786" s="109"/>
      <c r="AY786" s="109"/>
      <c r="AZ786" s="109"/>
      <c r="BA786" s="109"/>
      <c r="BB786" s="109"/>
      <c r="BC786" s="109"/>
      <c r="BD786" s="109"/>
      <c r="BE786" s="109"/>
      <c r="BF786" s="109"/>
      <c r="BG786" s="109"/>
      <c r="BH786" s="109"/>
      <c r="BI786" s="109"/>
      <c r="BJ786" s="109"/>
      <c r="BK786" s="109"/>
      <c r="BL786" s="109"/>
      <c r="BM786" s="109"/>
      <c r="BN786" s="109"/>
    </row>
    <row r="787" spans="1:66" x14ac:dyDescent="0.25">
      <c r="J787" s="13"/>
      <c r="K787" s="47"/>
      <c r="S787" s="46"/>
      <c r="T787" s="46"/>
      <c r="U787" s="46"/>
      <c r="W787" s="46"/>
      <c r="X787" s="46"/>
      <c r="Y787" s="46"/>
      <c r="Z787" s="46"/>
      <c r="AA787" s="46"/>
      <c r="AB787" s="46"/>
      <c r="AD787" s="46"/>
      <c r="AE787" s="46"/>
      <c r="AF787" s="46"/>
      <c r="AL787" s="259"/>
    </row>
    <row r="788" spans="1:66" x14ac:dyDescent="0.25">
      <c r="J788" s="13"/>
      <c r="S788" s="46"/>
      <c r="T788" s="46"/>
      <c r="U788" s="46"/>
      <c r="W788" s="46"/>
      <c r="X788" s="46"/>
      <c r="Y788" s="46"/>
      <c r="Z788" s="46"/>
      <c r="AA788" s="46"/>
      <c r="AB788" s="46"/>
      <c r="AD788" s="46"/>
      <c r="AE788" s="46"/>
      <c r="AF788" s="46"/>
      <c r="AK788" s="12"/>
      <c r="AL788" s="259"/>
      <c r="AM788" s="12"/>
      <c r="AN788" s="12"/>
      <c r="AO788" s="12"/>
      <c r="AP788" s="12"/>
      <c r="AQ788" s="12"/>
      <c r="AR788" s="109"/>
      <c r="AS788" s="109"/>
      <c r="AT788" s="109"/>
      <c r="AU788" s="109"/>
      <c r="AV788" s="109"/>
      <c r="AW788" s="109"/>
      <c r="AX788" s="109"/>
      <c r="AY788" s="109"/>
      <c r="AZ788" s="109"/>
      <c r="BA788" s="109"/>
      <c r="BB788" s="109"/>
      <c r="BC788" s="109"/>
      <c r="BD788" s="109"/>
      <c r="BE788" s="109"/>
      <c r="BF788" s="109"/>
      <c r="BG788" s="109"/>
      <c r="BH788" s="109"/>
      <c r="BI788" s="109"/>
      <c r="BJ788" s="109"/>
      <c r="BK788" s="109"/>
      <c r="BL788" s="109"/>
      <c r="BM788" s="109"/>
      <c r="BN788" s="109"/>
    </row>
    <row r="789" spans="1:66" x14ac:dyDescent="0.25">
      <c r="J789" s="13"/>
      <c r="S789" s="46"/>
      <c r="T789" s="46"/>
      <c r="U789" s="46"/>
      <c r="W789" s="46"/>
      <c r="X789" s="46"/>
      <c r="Y789" s="46"/>
      <c r="Z789" s="46"/>
      <c r="AA789" s="46"/>
      <c r="AB789" s="46"/>
      <c r="AD789" s="46"/>
      <c r="AE789" s="46"/>
      <c r="AF789" s="46"/>
      <c r="AL789" s="259"/>
    </row>
    <row r="790" spans="1:66" x14ac:dyDescent="0.25">
      <c r="J790" s="13"/>
      <c r="K790" s="46"/>
      <c r="S790" s="46"/>
      <c r="T790" s="46"/>
      <c r="U790" s="46"/>
      <c r="W790" s="46"/>
      <c r="X790" s="46"/>
      <c r="Y790" s="46"/>
      <c r="Z790" s="46"/>
      <c r="AA790" s="46"/>
      <c r="AB790" s="46"/>
      <c r="AD790" s="46"/>
      <c r="AE790" s="46"/>
      <c r="AF790" s="46"/>
      <c r="AL790" s="259"/>
    </row>
    <row r="791" spans="1:66" x14ac:dyDescent="0.25">
      <c r="K791" s="46"/>
      <c r="S791" s="46"/>
      <c r="T791" s="46"/>
      <c r="U791" s="46"/>
      <c r="W791" s="46"/>
      <c r="X791" s="46"/>
      <c r="Y791" s="46"/>
      <c r="Z791" s="46"/>
      <c r="AA791" s="46"/>
      <c r="AB791" s="46"/>
      <c r="AD791" s="46"/>
      <c r="AE791" s="46"/>
      <c r="AF791" s="46"/>
      <c r="AL791" s="259"/>
    </row>
    <row r="792" spans="1:66" x14ac:dyDescent="0.25">
      <c r="K792" s="46"/>
      <c r="S792" s="46"/>
      <c r="T792" s="46"/>
      <c r="U792" s="46"/>
      <c r="W792" s="46"/>
      <c r="X792" s="46"/>
      <c r="Y792" s="46"/>
      <c r="Z792" s="46"/>
      <c r="AA792" s="46"/>
      <c r="AB792" s="46"/>
      <c r="AD792" s="46"/>
      <c r="AE792" s="46"/>
      <c r="AF792" s="46"/>
      <c r="AL792" s="259"/>
    </row>
    <row r="793" spans="1:66" x14ac:dyDescent="0.25">
      <c r="A793" s="15"/>
      <c r="K793" s="46"/>
      <c r="S793" s="46"/>
      <c r="T793" s="46"/>
      <c r="U793" s="46"/>
      <c r="W793" s="46"/>
      <c r="X793" s="46"/>
      <c r="Y793" s="46"/>
      <c r="Z793" s="46"/>
      <c r="AA793" s="46"/>
      <c r="AB793" s="46"/>
      <c r="AD793" s="46"/>
      <c r="AE793" s="46"/>
      <c r="AF793" s="46"/>
      <c r="AL793" s="259"/>
    </row>
    <row r="794" spans="1:66" x14ac:dyDescent="0.25">
      <c r="A794" s="15"/>
      <c r="K794" s="46"/>
      <c r="S794" s="46"/>
      <c r="T794" s="46"/>
      <c r="U794" s="46"/>
      <c r="W794" s="46"/>
      <c r="X794" s="46"/>
      <c r="Y794" s="46"/>
      <c r="Z794" s="46"/>
      <c r="AA794" s="46"/>
      <c r="AB794" s="46"/>
      <c r="AD794" s="46"/>
      <c r="AE794" s="46"/>
      <c r="AF794" s="46"/>
      <c r="AL794" s="259"/>
    </row>
    <row r="795" spans="1:66" x14ac:dyDescent="0.25">
      <c r="A795" s="15"/>
      <c r="K795" s="46"/>
      <c r="S795" s="46"/>
      <c r="T795" s="46"/>
      <c r="U795" s="46"/>
      <c r="W795" s="46"/>
      <c r="X795" s="46"/>
      <c r="Y795" s="46"/>
      <c r="Z795" s="46"/>
      <c r="AA795" s="46"/>
      <c r="AB795" s="46"/>
      <c r="AD795" s="46"/>
      <c r="AE795" s="46"/>
      <c r="AF795" s="46"/>
      <c r="AL795" s="259"/>
    </row>
    <row r="796" spans="1:66" x14ac:dyDescent="0.25">
      <c r="A796" s="15"/>
      <c r="K796" s="46"/>
      <c r="S796" s="46"/>
      <c r="T796" s="46"/>
      <c r="U796" s="46"/>
      <c r="W796" s="46"/>
      <c r="X796" s="46"/>
      <c r="Y796" s="46"/>
      <c r="Z796" s="46"/>
      <c r="AA796" s="46"/>
      <c r="AB796" s="46"/>
      <c r="AD796" s="46"/>
      <c r="AE796" s="46"/>
      <c r="AF796" s="46"/>
      <c r="AG796" s="15"/>
      <c r="AH796" s="15"/>
      <c r="AI796" s="15"/>
      <c r="AJ796" s="15"/>
      <c r="AL796" s="259"/>
    </row>
    <row r="797" spans="1:66" x14ac:dyDescent="0.25">
      <c r="A797" s="15"/>
      <c r="K797" s="46"/>
      <c r="S797" s="46"/>
      <c r="T797" s="46"/>
      <c r="U797" s="46"/>
      <c r="W797" s="46"/>
      <c r="X797" s="46"/>
      <c r="Y797" s="46"/>
      <c r="Z797" s="46"/>
      <c r="AA797" s="46"/>
      <c r="AB797" s="46"/>
      <c r="AD797" s="46"/>
      <c r="AE797" s="46"/>
      <c r="AF797" s="46"/>
      <c r="AG797" s="15"/>
      <c r="AH797" s="15"/>
      <c r="AI797" s="15"/>
      <c r="AJ797" s="15"/>
      <c r="AL797" s="259"/>
    </row>
    <row r="798" spans="1:66" x14ac:dyDescent="0.25">
      <c r="A798" s="15"/>
      <c r="K798" s="46"/>
      <c r="S798" s="46"/>
      <c r="T798" s="46"/>
      <c r="U798" s="46"/>
      <c r="W798" s="46"/>
      <c r="X798" s="46"/>
      <c r="Y798" s="46"/>
      <c r="Z798" s="46"/>
      <c r="AA798" s="46"/>
      <c r="AB798" s="46"/>
      <c r="AD798" s="46"/>
      <c r="AE798" s="46"/>
      <c r="AF798" s="46"/>
      <c r="AG798" s="15"/>
      <c r="AH798" s="15"/>
      <c r="AI798" s="15"/>
      <c r="AJ798" s="15"/>
      <c r="AL798" s="259"/>
    </row>
    <row r="799" spans="1:66" x14ac:dyDescent="0.25">
      <c r="A799" s="15"/>
      <c r="K799" s="46"/>
      <c r="S799" s="46"/>
      <c r="T799" s="46"/>
      <c r="U799" s="46"/>
      <c r="W799" s="46"/>
      <c r="X799" s="46"/>
      <c r="Y799" s="46"/>
      <c r="Z799" s="46"/>
      <c r="AA799" s="46"/>
      <c r="AB799" s="46"/>
      <c r="AD799" s="46"/>
      <c r="AE799" s="46"/>
      <c r="AF799" s="46"/>
      <c r="AG799" s="15"/>
      <c r="AH799" s="15"/>
      <c r="AI799" s="15"/>
      <c r="AJ799" s="15"/>
      <c r="AL799" s="259"/>
    </row>
    <row r="800" spans="1:66" x14ac:dyDescent="0.25">
      <c r="A800" s="15"/>
      <c r="K800" s="46"/>
      <c r="S800" s="46"/>
      <c r="T800" s="46"/>
      <c r="U800" s="46"/>
      <c r="W800" s="46"/>
      <c r="X800" s="46"/>
      <c r="Y800" s="46"/>
      <c r="Z800" s="46"/>
      <c r="AA800" s="46"/>
      <c r="AB800" s="46"/>
      <c r="AD800" s="46"/>
      <c r="AE800" s="46"/>
      <c r="AF800" s="46"/>
      <c r="AG800" s="15"/>
      <c r="AH800" s="15"/>
      <c r="AI800" s="15"/>
      <c r="AJ800" s="15"/>
    </row>
    <row r="801" spans="1:36" x14ac:dyDescent="0.25">
      <c r="A801" s="15"/>
      <c r="K801" s="46"/>
      <c r="S801" s="46"/>
      <c r="T801" s="46"/>
      <c r="U801" s="46"/>
      <c r="W801" s="46"/>
      <c r="X801" s="46"/>
      <c r="Y801" s="46"/>
      <c r="Z801" s="46"/>
      <c r="AA801" s="46"/>
      <c r="AB801" s="46"/>
      <c r="AD801" s="46"/>
      <c r="AE801" s="46"/>
      <c r="AF801" s="46"/>
      <c r="AG801" s="15"/>
      <c r="AH801" s="15"/>
      <c r="AI801" s="15"/>
      <c r="AJ801" s="15"/>
    </row>
  </sheetData>
  <mergeCells count="81">
    <mergeCell ref="J25:J45"/>
    <mergeCell ref="J47:J69"/>
    <mergeCell ref="A329:E329"/>
    <mergeCell ref="A328:I328"/>
    <mergeCell ref="A70:I70"/>
    <mergeCell ref="J71:J103"/>
    <mergeCell ref="J105:J183"/>
    <mergeCell ref="J185:J263"/>
    <mergeCell ref="A264:I264"/>
    <mergeCell ref="A185:E185"/>
    <mergeCell ref="A265:E265"/>
    <mergeCell ref="J265:J327"/>
    <mergeCell ref="A46:I46"/>
    <mergeCell ref="J779:J782"/>
    <mergeCell ref="A538:E538"/>
    <mergeCell ref="A471:E471"/>
    <mergeCell ref="A397:E397"/>
    <mergeCell ref="A778:I778"/>
    <mergeCell ref="J538:J558"/>
    <mergeCell ref="J614:J621"/>
    <mergeCell ref="A585:E585"/>
    <mergeCell ref="A559:I559"/>
    <mergeCell ref="A584:I584"/>
    <mergeCell ref="J623:J665"/>
    <mergeCell ref="A667:E667"/>
    <mergeCell ref="A623:E623"/>
    <mergeCell ref="A613:I613"/>
    <mergeCell ref="A622:I622"/>
    <mergeCell ref="A614:E614"/>
    <mergeCell ref="A666:I666"/>
    <mergeCell ref="A560:E560"/>
    <mergeCell ref="A104:I104"/>
    <mergeCell ref="A184:I184"/>
    <mergeCell ref="A105:E105"/>
    <mergeCell ref="A396:I396"/>
    <mergeCell ref="A470:I470"/>
    <mergeCell ref="A537:I537"/>
    <mergeCell ref="Z6:AB6"/>
    <mergeCell ref="M6:O6"/>
    <mergeCell ref="P6:P7"/>
    <mergeCell ref="V6:X6"/>
    <mergeCell ref="A784:I784"/>
    <mergeCell ref="A783:I783"/>
    <mergeCell ref="B6:B7"/>
    <mergeCell ref="A8:E8"/>
    <mergeCell ref="A25:E25"/>
    <mergeCell ref="A47:E47"/>
    <mergeCell ref="A71:E71"/>
    <mergeCell ref="A6:A7"/>
    <mergeCell ref="D6:D7"/>
    <mergeCell ref="E6:E7"/>
    <mergeCell ref="G6:G7"/>
    <mergeCell ref="A779:E779"/>
    <mergeCell ref="A24:I24"/>
    <mergeCell ref="F6:F7"/>
    <mergeCell ref="H6:I6"/>
    <mergeCell ref="J6:J7"/>
    <mergeCell ref="C6:C7"/>
    <mergeCell ref="J8:J23"/>
    <mergeCell ref="A1:AJ1"/>
    <mergeCell ref="A2:AJ2"/>
    <mergeCell ref="A3:AJ3"/>
    <mergeCell ref="A4:AJ4"/>
    <mergeCell ref="K6:K7"/>
    <mergeCell ref="L6:L7"/>
    <mergeCell ref="Y6:Y7"/>
    <mergeCell ref="AG6:AG7"/>
    <mergeCell ref="Q6:Q7"/>
    <mergeCell ref="A5:AJ5"/>
    <mergeCell ref="R6:T6"/>
    <mergeCell ref="U6:U7"/>
    <mergeCell ref="AD6:AF6"/>
    <mergeCell ref="AH6:AH7"/>
    <mergeCell ref="AI6:AJ6"/>
    <mergeCell ref="AC6:AC7"/>
    <mergeCell ref="J585:J612"/>
    <mergeCell ref="J667:J777"/>
    <mergeCell ref="J329:J395"/>
    <mergeCell ref="J397:J469"/>
    <mergeCell ref="J471:J536"/>
    <mergeCell ref="J560:J583"/>
  </mergeCells>
  <dataValidations count="8">
    <dataValidation type="textLength" operator="lessThanOrEqual" allowBlank="1" showInputMessage="1" showErrorMessage="1" errorTitle="MÁXIMO DE CARACTERES SOBREPASADO" error="Sólo 255 caracteres por celdas" sqref="O398 C106:C183 E9:H23 C9:C23 Q615:R621 C561:C583 Q398:R469 Q26:R45 E26:G26 Q50:R69 E50:H69 E330:H395 C266:C327 O780:O782 E27:H45 C615:C621 Q9:R23 F615:H621 C50:C69 C624:C665 E72:H103 E398:H469 Q624:R665 Q561:R583 C539:C558 E472:H536 E668:E669 E586:H612 Q586:R612 E539:H558 C668:C777 R781:R782 Q780:Q782 E780:H782 F624:H665 Q668:R777 E673:E777 C399:C469 C26:C45 F48:G49 Q72:Q103 Q472:R536 O472:O536 O106:O183 Q106:R183 E186:H263 C72:C103 E106:H183 Q266:R327 Q330:R395 E266:H327 C186:C263 C330:C395 E561:H583 F668:H777 Q186:R263 C586:C612" xr:uid="{00000000-0002-0000-0400-000000000000}">
      <formula1>255</formula1>
    </dataValidation>
    <dataValidation type="textLength" operator="lessThanOrEqual" allowBlank="1" showInputMessage="1" showErrorMessage="1" sqref="L561:L583 K186:L263 T186:T263 AA722:AA777 L330:L395 L474:L536 T84:T103 T82 T74:T80 K781 V218 AA146:AA183 V268:V297 L586:L612 W406:W469 L616:L621 V88:V103 L50:L69 AA89:AA103 W115:W116 W124 W142 W144 W118:W119 W129:W130 W135 V186:V187 V201 V204 V208 L26:L45 V400:V469 K668:K777 T670:T672 K615:L615 L9:L23 AB219:AB263 L268:L327 AA298:AA327 K266:K327 AA432:AA469 AF464:AF469 L624:L666 K106 K107:L183 V107:V183 K398:L469 L670:L777 AF774:AF777 K74:L103 L266 L539 L549:L558" xr:uid="{00000000-0002-0000-0400-000001000000}">
      <formula1>255</formula1>
    </dataValidation>
    <dataValidation allowBlank="1" showInputMessage="1" showErrorMessage="1" errorTitle="Sólo números" error="Sólo ingresar números sin letras_x000a_" sqref="Q539:Q558 P471:P536 P560:P583 P71:P103 P265:P327 P105:P183 P779:P782 P47:P69 P623:P665 P8:P23 P25:P45 P667:P777 P585:P612 P397:P469 P538:P558 P185:P263 P329:P395 P614:P621" xr:uid="{00000000-0002-0000-0400-000002000000}"/>
    <dataValidation type="decimal" allowBlank="1" showInputMessage="1" showErrorMessage="1" errorTitle="Sólo números" error="Sólo ingresar números sin letras_x000a_" sqref="N398 N615:O621 T27:U27 W9:Z23 T16:T23 N9:O23 T81 AA561:AA570 S26:S45 W586:Z612 N26:O45 U48:U49 N780:N782 N50:O69 W108:W114 N399:O469 W690 U26 T635:T665 AB39:AB45 T83 W120:W123 W398:W405 N539:O558 AA472:AA504 W472:Z536 T548:T558 N561:O583 AA539:AA548 AD561:AF583 W330:Z395 W561:Z583 AD615:AF621 N586:O612 N624:O665 AD624:AF665 AA615:AA618 S624:S665 W780:AB782 T780:U782 S781:S782 AF668:AF773 AD50:AF69 W136:W141 W143 W117 W125:W128 W131:W134 AD9:AF23 N668:O777 U624:U665 AA624:AA644 W668:W681 W716:W719 W693:W695 W697:W703 W705:W714 W683:W688 AA398:AA431 AA668:AA721 AB9:AB23 AA9:AA16 AD26:AF45 W26:Z45 AA26:AA36 AB26:AB37 AB50:AB69 W50:Z69 AA50:AA58 T50:U69 AD72:AF103 N72:O103 W72:Z103 AB72:AB103 AA72:AA88 AA108:AA145 T72:T73 X398:Z469 S398:U469 AB398:AB469 AD472:AF536 S472:S536 N472:N536 AF398:AF463 U472:U536 AB472:AB536 AD539:AF558 W539:Z558 AB539:AB558 U561:U583 AB561:AB583 AA586:AA597 AD586:AF612 U586:U612 AB586:AB612 W615:Z621 AB615:AB621 W624:Z665 AB624:AB665 X668:Z777 U668:U777 AB668:AB777 U28:U45 AC48:AC69 Y48:Y49 U72:U103 T9 N106:N183 AB108:AB183 U106:U183 W145:W183 AD106:AF183 S106:S183 X108:X183 Z108:Z183 W106:X107 Z106:AB107 Y106:Y183 AA266:AA297 N266:O327 S266:T327 AD266:AF327 W266:Z327 AB266:AB327 T348:T395 AD398:AE469 S615:U621 AD668:AD773 AE668:AE777 AD780:AE782 AF781:AF782 U186:U263 W186:X263 S186:S263 N186:O263 AD186:AF263 Z186:AA263 AB186:AB218 U330:U395 AD330:AF395 S330:S395 N330:O395 AB330:AB395 AA330:AA362 U539:U558" xr:uid="{00000000-0002-0000-0400-000003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780" xr:uid="{00000000-0002-0000-0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330:D395 D186:D263 D50:D69 D624:D665 D561:D583 D668:D777 D399:D469 D539:D558 D9:D23 D615:D621 D26:D45 D106:D183 D72:D103 D266:D327 D586:D612" xr:uid="{00000000-0002-0000-0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I50:I69 I11:I23 I399:I469 I615:I621 I106:I183 I668:I777 I624:I665 J25 I26:I45 I539:I558 I561:I583 I586:I612 I72:I103 I9 I186:I263 I266:I327 I330:I395" xr:uid="{00000000-0002-0000-0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I10" xr:uid="{00000000-0002-0000-0400-000007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59" fitToHeight="22" orientation="landscape" r:id="rId1"/>
  <ignoredErrors>
    <ignoredError sqref="R264 R328 J70 J104 J184 J264 J537 J559 J584 J613 J622 J666 J778 J783 J24 Y26:Y27 V548:W548 U570:Y570 U597:Y597 U586:Y595 Y780:Y782 U780:U782 U9:U23 Y9:Y23 Y30:AC36 Y28:AB29 AC26:AC29 U26:U45 U48:U57 Y51:Y69 Y48:Y49 AC48:AC69 AG26:AG45 AG48:AG69 U72:U103 Y72:Y103 U106:U183 Y106:Y183 U186:U264 Y187:Y264 AC264:AH264 U266:U327 Y266:Y327 U330:U395 Y330:Y395 J396 U398:U469 Y398:Y469 U472:U536 Y472:Y536 Y539:Y558 U561:U569 U571:U583 Y561:Y569 Y571:Y583 U596 U598:U612 Y596 Y598:Y612 U615:U621 Y615:Y621 U624:U665 Y624:Y665 U777 Y776:Y777 Y668:Y775 U668:U774 U775:U776 Y37:Y45 AC37:AC45 R559 R613 R622 R666 R778 K688:K689 K711" unlockedFormula="1"/>
    <ignoredError sqref="AF70 AC184 U396 Y396 AC396 AC470 U537 AC537 U613 AC622 T783 Y783" formula="1"/>
    <ignoredError sqref="Y50" formula="1" unlockedFormula="1"/>
    <ignoredError sqref="AE184:AF184 AC186" formulaRange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-0.249977111117893"/>
    <pageSetUpPr fitToPage="1"/>
  </sheetPr>
  <dimension ref="A1:AR42"/>
  <sheetViews>
    <sheetView zoomScaleNormal="100" workbookViewId="0">
      <selection activeCell="B9" sqref="B9"/>
    </sheetView>
  </sheetViews>
  <sheetFormatPr baseColWidth="10" defaultColWidth="11.42578125" defaultRowHeight="12.75" outlineLevelCol="1" x14ac:dyDescent="0.25"/>
  <cols>
    <col min="1" max="1" width="45.28515625" style="16" customWidth="1"/>
    <col min="2" max="2" width="15.7109375" style="13" customWidth="1"/>
    <col min="3" max="3" width="15.7109375" style="16" customWidth="1"/>
    <col min="4" max="6" width="15.7109375" style="16" hidden="1" customWidth="1"/>
    <col min="7" max="9" width="15.7109375" style="13" customWidth="1" outlineLevel="1"/>
    <col min="10" max="10" width="15.7109375" style="13" customWidth="1"/>
    <col min="11" max="13" width="15.7109375" style="13" hidden="1" customWidth="1" outlineLevel="1"/>
    <col min="14" max="14" width="15.7109375" style="13" hidden="1" customWidth="1" collapsed="1"/>
    <col min="15" max="17" width="15.7109375" style="13" hidden="1" customWidth="1" outlineLevel="1"/>
    <col min="18" max="18" width="15.7109375" style="13" hidden="1" customWidth="1" collapsed="1"/>
    <col min="19" max="21" width="15.7109375" style="13" hidden="1" customWidth="1" outlineLevel="1"/>
    <col min="22" max="22" width="15.7109375" style="13" hidden="1" customWidth="1" collapsed="1"/>
    <col min="23" max="23" width="15.7109375" style="13" customWidth="1"/>
    <col min="24" max="25" width="10.85546875" style="234" customWidth="1"/>
    <col min="26" max="16384" width="11.42578125" style="15"/>
  </cols>
  <sheetData>
    <row r="1" spans="1:44" s="12" customFormat="1" ht="15" customHeight="1" x14ac:dyDescent="0.25">
      <c r="A1" s="595" t="str">
        <f>+'24-03-341 Ind. Proy'!A1:AJ1</f>
        <v>PARTIDA 21-01-001 "SUBSECRETARIA DE SERVICIOS SOCIALES"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</row>
    <row r="2" spans="1:44" s="12" customFormat="1" ht="1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</row>
    <row r="3" spans="1:44" s="12" customFormat="1" ht="15" customHeight="1" x14ac:dyDescent="0.25">
      <c r="A3" s="553" t="str">
        <f>+'24-03-341 Ind. Proy'!A3:AJ3</f>
        <v>EJECUCIÓN AL 31 DE MARZO DE 2021</v>
      </c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</row>
    <row r="4" spans="1:44" s="12" customFormat="1" ht="1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</row>
    <row r="5" spans="1:44" s="133" customFormat="1" ht="17.25" customHeight="1" x14ac:dyDescent="0.25">
      <c r="A5" s="556" t="str">
        <f>+'24-03-341 Ind. Proy'!A5:V5</f>
        <v>24-03-341 "Sistema de Apoyo a la Selección de Beneficios Sociales"</v>
      </c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7"/>
      <c r="Y5" s="558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25">
      <c r="A6" s="562" t="s">
        <v>2</v>
      </c>
      <c r="B6" s="562" t="s">
        <v>8</v>
      </c>
      <c r="C6" s="563" t="s">
        <v>73</v>
      </c>
      <c r="D6" s="618" t="s">
        <v>11</v>
      </c>
      <c r="E6" s="619"/>
      <c r="F6" s="620"/>
      <c r="G6" s="618" t="s">
        <v>14</v>
      </c>
      <c r="H6" s="619"/>
      <c r="I6" s="620"/>
      <c r="J6" s="565" t="s">
        <v>15</v>
      </c>
      <c r="K6" s="621" t="s">
        <v>14</v>
      </c>
      <c r="L6" s="635"/>
      <c r="M6" s="622"/>
      <c r="N6" s="559" t="s">
        <v>16</v>
      </c>
      <c r="O6" s="621" t="s">
        <v>14</v>
      </c>
      <c r="P6" s="635"/>
      <c r="Q6" s="622"/>
      <c r="R6" s="559" t="s">
        <v>17</v>
      </c>
      <c r="S6" s="621" t="s">
        <v>14</v>
      </c>
      <c r="T6" s="635"/>
      <c r="U6" s="622"/>
      <c r="V6" s="559" t="s">
        <v>18</v>
      </c>
      <c r="W6" s="559" t="s">
        <v>19</v>
      </c>
      <c r="X6" s="621" t="s">
        <v>74</v>
      </c>
      <c r="Y6" s="622"/>
      <c r="Z6" s="616"/>
      <c r="AA6" s="616"/>
      <c r="AB6" s="616"/>
      <c r="AC6" s="616"/>
      <c r="AD6" s="616"/>
      <c r="AE6" s="616"/>
      <c r="AF6" s="616"/>
      <c r="AG6" s="616"/>
      <c r="AH6" s="616"/>
      <c r="AI6" s="617"/>
      <c r="AJ6" s="617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31.9" customHeight="1" x14ac:dyDescent="0.25">
      <c r="A7" s="562"/>
      <c r="B7" s="562"/>
      <c r="C7" s="564"/>
      <c r="D7" s="525" t="s">
        <v>24</v>
      </c>
      <c r="E7" s="525" t="s">
        <v>25</v>
      </c>
      <c r="F7" s="525" t="s">
        <v>26</v>
      </c>
      <c r="G7" s="525" t="s">
        <v>27</v>
      </c>
      <c r="H7" s="525" t="s">
        <v>28</v>
      </c>
      <c r="I7" s="525" t="s">
        <v>29</v>
      </c>
      <c r="J7" s="565"/>
      <c r="K7" s="526" t="s">
        <v>30</v>
      </c>
      <c r="L7" s="526" t="s">
        <v>31</v>
      </c>
      <c r="M7" s="526" t="s">
        <v>93</v>
      </c>
      <c r="N7" s="560"/>
      <c r="O7" s="526" t="s">
        <v>32</v>
      </c>
      <c r="P7" s="526" t="s">
        <v>33</v>
      </c>
      <c r="Q7" s="526" t="s">
        <v>34</v>
      </c>
      <c r="R7" s="560"/>
      <c r="S7" s="526" t="s">
        <v>35</v>
      </c>
      <c r="T7" s="526" t="s">
        <v>36</v>
      </c>
      <c r="U7" s="526" t="s">
        <v>37</v>
      </c>
      <c r="V7" s="560"/>
      <c r="W7" s="560"/>
      <c r="X7" s="526" t="s">
        <v>38</v>
      </c>
      <c r="Y7" s="526" t="s">
        <v>75</v>
      </c>
      <c r="Z7" s="135"/>
      <c r="AA7" s="135"/>
      <c r="AB7" s="135"/>
      <c r="AC7" s="616"/>
      <c r="AD7" s="135"/>
      <c r="AE7" s="135"/>
      <c r="AF7" s="135"/>
      <c r="AG7" s="616"/>
      <c r="AH7" s="616"/>
      <c r="AI7" s="143"/>
      <c r="AJ7" s="143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25">
      <c r="A8" s="257" t="s">
        <v>40</v>
      </c>
      <c r="B8" s="224">
        <f>+'24-03-341 Ind. Proy'!J24</f>
        <v>81725000</v>
      </c>
      <c r="C8" s="224">
        <f>+'24-03-341 Ind. Proy'!K24</f>
        <v>81704756</v>
      </c>
      <c r="D8" s="224">
        <f>+'24-03-341 Ind. Proy'!N24</f>
        <v>0</v>
      </c>
      <c r="E8" s="224">
        <f>+'24-03-341 Ind. Proy'!O24</f>
        <v>0</v>
      </c>
      <c r="F8" s="224">
        <f>+'24-03-341 Ind. Proy'!P24</f>
        <v>0</v>
      </c>
      <c r="G8" s="224">
        <f>+'24-03-341 Ind. Proy'!S24</f>
        <v>57179500</v>
      </c>
      <c r="H8" s="224">
        <f>+'24-03-341 Ind. Proy'!T24</f>
        <v>0</v>
      </c>
      <c r="I8" s="224">
        <f>+'24-03-341 Ind. Proy'!U24</f>
        <v>57199256</v>
      </c>
      <c r="J8" s="224">
        <f>+'24-03-341 Ind. Proy'!U24</f>
        <v>57199256</v>
      </c>
      <c r="K8" s="224">
        <f>+'24-03-341 Ind. Proy'!V24</f>
        <v>0</v>
      </c>
      <c r="L8" s="224">
        <f>+'24-03-341 Ind. Proy'!W24</f>
        <v>0</v>
      </c>
      <c r="M8" s="224">
        <f>+'24-03-341 Ind. Proy'!X24</f>
        <v>0</v>
      </c>
      <c r="N8" s="224">
        <f>+'24-03-341 Ind. Proy'!Y24</f>
        <v>0</v>
      </c>
      <c r="O8" s="224">
        <f>+'24-03-341 Ind. Proy'!Z24</f>
        <v>0</v>
      </c>
      <c r="P8" s="224">
        <f>+'24-03-341 Ind. Proy'!AA24</f>
        <v>0</v>
      </c>
      <c r="Q8" s="224">
        <f>+'24-03-341 Ind. Proy'!AB24</f>
        <v>0</v>
      </c>
      <c r="R8" s="224">
        <f>+'24-03-341 Ind. Proy'!AC24</f>
        <v>0</v>
      </c>
      <c r="S8" s="224">
        <f>+'24-03-341 Ind. Proy'!AD24</f>
        <v>0</v>
      </c>
      <c r="T8" s="224">
        <f>+'24-03-341 Ind. Proy'!AE24</f>
        <v>0</v>
      </c>
      <c r="U8" s="224">
        <f>+'24-03-341 Ind. Proy'!AF24</f>
        <v>0</v>
      </c>
      <c r="V8" s="224">
        <f>+'24-03-341 Ind. Proy'!AG24</f>
        <v>0</v>
      </c>
      <c r="W8" s="224">
        <f>+'24-03-341 Ind. Proy'!AH24</f>
        <v>57199256</v>
      </c>
      <c r="X8" s="258">
        <f>+'24-03-341 Ind. Proy'!AI24</f>
        <v>0.70007253922892809</v>
      </c>
      <c r="Y8" s="258">
        <f>+'24-03-341 Ind. Proy'!AJ24</f>
        <v>4.9716436184238925E-2</v>
      </c>
    </row>
    <row r="9" spans="1:44" s="45" customFormat="1" ht="24.75" customHeight="1" x14ac:dyDescent="0.25">
      <c r="A9" s="48" t="s">
        <v>42</v>
      </c>
      <c r="B9" s="10">
        <f>+'24-03-341 Ind. Proy'!J46</f>
        <v>106358512</v>
      </c>
      <c r="C9" s="10">
        <f>+'24-03-341 Ind. Proy'!K46</f>
        <v>12149512</v>
      </c>
      <c r="D9" s="10">
        <f>+'24-03-341 Ind. Proy'!N46</f>
        <v>0</v>
      </c>
      <c r="E9" s="10">
        <f>+'24-03-341 Ind. Proy'!O46</f>
        <v>0</v>
      </c>
      <c r="F9" s="10">
        <f>+'24-03-341 Ind. Proy'!P46</f>
        <v>0</v>
      </c>
      <c r="G9" s="10">
        <f>+'24-03-341 Ind. Proy'!S46</f>
        <v>0</v>
      </c>
      <c r="H9" s="10">
        <f>+'24-03-341 Ind. Proy'!T46</f>
        <v>12149512</v>
      </c>
      <c r="I9" s="10">
        <f>+'24-03-341 Ind. Proy'!U46</f>
        <v>12149512</v>
      </c>
      <c r="J9" s="224">
        <f>+'24-03-341 Ind. Proy'!U46</f>
        <v>12149512</v>
      </c>
      <c r="K9" s="224">
        <f>+'24-03-341 Ind. Proy'!V25</f>
        <v>0</v>
      </c>
      <c r="L9" s="224">
        <f>+'24-03-341 Ind. Proy'!W25</f>
        <v>0</v>
      </c>
      <c r="M9" s="224">
        <f>+'24-03-341 Ind. Proy'!X25</f>
        <v>0</v>
      </c>
      <c r="N9" s="224">
        <f>+'24-03-341 Ind. Proy'!Y46</f>
        <v>0</v>
      </c>
      <c r="O9" s="10">
        <f>+'24-03-341 Ind. Proy'!Z46</f>
        <v>0</v>
      </c>
      <c r="P9" s="10">
        <f>+'24-03-341 Ind. Proy'!AA46</f>
        <v>0</v>
      </c>
      <c r="Q9" s="10">
        <f>+'24-03-341 Ind. Proy'!AB46</f>
        <v>0</v>
      </c>
      <c r="R9" s="10">
        <f>+'24-03-341 Ind. Proy'!AC46</f>
        <v>0</v>
      </c>
      <c r="S9" s="10">
        <f>+'24-03-341 Ind. Proy'!AD46</f>
        <v>0</v>
      </c>
      <c r="T9" s="10">
        <f>+'24-03-341 Ind. Proy'!AE46</f>
        <v>0</v>
      </c>
      <c r="U9" s="10">
        <f>+'24-03-341 Ind. Proy'!AF46</f>
        <v>0</v>
      </c>
      <c r="V9" s="10">
        <f>+'24-03-341 Ind. Proy'!AG46</f>
        <v>0</v>
      </c>
      <c r="W9" s="10">
        <f>+'24-03-341 Ind. Proy'!AH46</f>
        <v>12149512</v>
      </c>
      <c r="X9" s="235">
        <f>+'24-03-341 Ind. Proy'!AI46</f>
        <v>1</v>
      </c>
      <c r="Y9" s="235">
        <f>+'24-03-341 Ind. Proy'!AJ46</f>
        <v>1.0560110047893718E-2</v>
      </c>
    </row>
    <row r="10" spans="1:44" s="45" customFormat="1" ht="24.75" customHeight="1" x14ac:dyDescent="0.25">
      <c r="A10" s="48" t="s">
        <v>44</v>
      </c>
      <c r="B10" s="10">
        <f>+'24-03-341 Ind. Proy'!J70</f>
        <v>105274000</v>
      </c>
      <c r="C10" s="10">
        <f>+'24-03-341 Ind. Proy'!K70</f>
        <v>0</v>
      </c>
      <c r="D10" s="10">
        <f>+'24-03-341 Ind. Proy'!N70</f>
        <v>0</v>
      </c>
      <c r="E10" s="10">
        <f>+'24-03-341 Ind. Proy'!O70</f>
        <v>0</v>
      </c>
      <c r="F10" s="10">
        <f>+'24-03-341 Ind. Proy'!P70</f>
        <v>0</v>
      </c>
      <c r="G10" s="10">
        <f>+'24-03-341 Ind. Proy'!S70</f>
        <v>0</v>
      </c>
      <c r="H10" s="10">
        <f>+'24-03-341 Ind. Proy'!T70</f>
        <v>0</v>
      </c>
      <c r="I10" s="10">
        <f>+'24-03-341 Ind. Proy'!U70</f>
        <v>0</v>
      </c>
      <c r="J10" s="224">
        <f>+'24-03-341 Ind. Proy'!U70</f>
        <v>0</v>
      </c>
      <c r="K10" s="224">
        <f>+'24-03-341 Ind. Proy'!V26</f>
        <v>0</v>
      </c>
      <c r="L10" s="224">
        <f>+'24-03-341 Ind. Proy'!W26</f>
        <v>0</v>
      </c>
      <c r="M10" s="224">
        <f>+'24-03-341 Ind. Proy'!X26</f>
        <v>0</v>
      </c>
      <c r="N10" s="224">
        <f>+'24-03-341 Ind. Proy'!Y70</f>
        <v>0</v>
      </c>
      <c r="O10" s="10">
        <f>+'24-03-341 Ind. Proy'!Z70</f>
        <v>0</v>
      </c>
      <c r="P10" s="10">
        <f>+'24-03-341 Ind. Proy'!AA70</f>
        <v>0</v>
      </c>
      <c r="Q10" s="10">
        <f>+'24-03-341 Ind. Proy'!AB70</f>
        <v>0</v>
      </c>
      <c r="R10" s="10">
        <f>+'24-03-341 Ind. Proy'!AC70</f>
        <v>0</v>
      </c>
      <c r="S10" s="10">
        <f>+'24-03-341 Ind. Proy'!AD70</f>
        <v>0</v>
      </c>
      <c r="T10" s="10">
        <f>+'24-03-341 Ind. Proy'!AE70</f>
        <v>0</v>
      </c>
      <c r="U10" s="10">
        <f>+'24-03-341 Ind. Proy'!AF70</f>
        <v>0</v>
      </c>
      <c r="V10" s="10">
        <f>+'24-03-341 Ind. Proy'!AG70</f>
        <v>0</v>
      </c>
      <c r="W10" s="10">
        <f>+'24-03-341 Ind. Proy'!AH70</f>
        <v>0</v>
      </c>
      <c r="X10" s="235">
        <f>+'24-03-341 Ind. Proy'!AI70</f>
        <v>0</v>
      </c>
      <c r="Y10" s="235">
        <f>+'24-03-341 Ind. Proy'!AJ70</f>
        <v>0</v>
      </c>
    </row>
    <row r="11" spans="1:44" s="45" customFormat="1" ht="24.75" customHeight="1" x14ac:dyDescent="0.25">
      <c r="A11" s="48" t="s">
        <v>46</v>
      </c>
      <c r="B11" s="10">
        <f>+'24-03-341 Ind. Proy'!J104</f>
        <v>195202000</v>
      </c>
      <c r="C11" s="10">
        <f>+'24-03-341 Ind. Proy'!K104</f>
        <v>195202000</v>
      </c>
      <c r="D11" s="10">
        <f>+'24-03-341 Ind. Proy'!N104</f>
        <v>0</v>
      </c>
      <c r="E11" s="10">
        <f>+'24-03-341 Ind. Proy'!O104</f>
        <v>0</v>
      </c>
      <c r="F11" s="10">
        <f>+'24-03-341 Ind. Proy'!P104</f>
        <v>0</v>
      </c>
      <c r="G11" s="10">
        <f>+'24-03-341 Ind. Proy'!S104</f>
        <v>0</v>
      </c>
      <c r="H11" s="10">
        <f>+'24-03-341 Ind. Proy'!T104</f>
        <v>136641400</v>
      </c>
      <c r="I11" s="10">
        <f>+'24-03-341 Ind. Proy'!U104</f>
        <v>136641400</v>
      </c>
      <c r="J11" s="224">
        <f>+'24-03-341 Ind. Proy'!U104</f>
        <v>136641400</v>
      </c>
      <c r="K11" s="224">
        <f>+'24-03-341 Ind. Proy'!V27</f>
        <v>0</v>
      </c>
      <c r="L11" s="224">
        <f>+'24-03-341 Ind. Proy'!W27</f>
        <v>0</v>
      </c>
      <c r="M11" s="224">
        <f>+'24-03-341 Ind. Proy'!X27</f>
        <v>0</v>
      </c>
      <c r="N11" s="224">
        <f>+'24-03-341 Ind. Proy'!Y104</f>
        <v>0</v>
      </c>
      <c r="O11" s="10">
        <f>+'24-03-341 Ind. Proy'!Z104</f>
        <v>0</v>
      </c>
      <c r="P11" s="10">
        <f>+'24-03-341 Ind. Proy'!AA104</f>
        <v>0</v>
      </c>
      <c r="Q11" s="10">
        <f>+'24-03-341 Ind. Proy'!AB104</f>
        <v>0</v>
      </c>
      <c r="R11" s="10">
        <f>+'24-03-341 Ind. Proy'!AC104</f>
        <v>0</v>
      </c>
      <c r="S11" s="10">
        <f>+'24-03-341 Ind. Proy'!AD104</f>
        <v>0</v>
      </c>
      <c r="T11" s="10">
        <f>+'24-03-341 Ind. Proy'!AE104</f>
        <v>0</v>
      </c>
      <c r="U11" s="10">
        <f>+'24-03-341 Ind. Proy'!AF104</f>
        <v>0</v>
      </c>
      <c r="V11" s="10">
        <f>+'24-03-341 Ind. Proy'!AG104</f>
        <v>0</v>
      </c>
      <c r="W11" s="10">
        <f>+'24-03-341 Ind. Proy'!AH104</f>
        <v>136641400</v>
      </c>
      <c r="X11" s="235">
        <f>+'24-03-341 Ind. Proy'!AI104</f>
        <v>0.7</v>
      </c>
      <c r="Y11" s="235">
        <f>+'24-03-341 Ind. Proy'!AJ104</f>
        <v>0.11876594064833754</v>
      </c>
    </row>
    <row r="12" spans="1:44" s="45" customFormat="1" ht="24.75" customHeight="1" x14ac:dyDescent="0.25">
      <c r="A12" s="48" t="s">
        <v>48</v>
      </c>
      <c r="B12" s="10">
        <f>+'24-03-341 Ind. Proy'!J184</f>
        <v>454070000</v>
      </c>
      <c r="C12" s="10">
        <f>+'24-03-341 Ind. Proy'!K184</f>
        <v>0</v>
      </c>
      <c r="D12" s="10">
        <f>+'24-03-341 Ind. Proy'!N184</f>
        <v>0</v>
      </c>
      <c r="E12" s="10">
        <f>+'24-03-341 Ind. Proy'!O184</f>
        <v>0</v>
      </c>
      <c r="F12" s="10">
        <f>+'24-03-341 Ind. Proy'!P184</f>
        <v>0</v>
      </c>
      <c r="G12" s="10">
        <f>+'24-03-341 Ind. Proy'!S184</f>
        <v>0</v>
      </c>
      <c r="H12" s="10">
        <f>+'24-03-341 Ind. Proy'!T184</f>
        <v>0</v>
      </c>
      <c r="I12" s="10">
        <f>+'24-03-341 Ind. Proy'!U184</f>
        <v>0</v>
      </c>
      <c r="J12" s="224">
        <f>+'24-03-341 Ind. Proy'!U184</f>
        <v>0</v>
      </c>
      <c r="K12" s="224">
        <f>+'24-03-341 Ind. Proy'!V28</f>
        <v>0</v>
      </c>
      <c r="L12" s="224">
        <f>+'24-03-341 Ind. Proy'!W28</f>
        <v>0</v>
      </c>
      <c r="M12" s="224">
        <f>+'24-03-341 Ind. Proy'!X28</f>
        <v>0</v>
      </c>
      <c r="N12" s="224">
        <f>+'24-03-341 Ind. Proy'!Y184</f>
        <v>0</v>
      </c>
      <c r="O12" s="10">
        <f>+'24-03-341 Ind. Proy'!Z184</f>
        <v>0</v>
      </c>
      <c r="P12" s="10">
        <f>+'24-03-341 Ind. Proy'!AA184</f>
        <v>0</v>
      </c>
      <c r="Q12" s="10">
        <f>+'24-03-341 Ind. Proy'!AB184</f>
        <v>0</v>
      </c>
      <c r="R12" s="10">
        <f>+'24-03-341 Ind. Proy'!AC184</f>
        <v>0</v>
      </c>
      <c r="S12" s="10">
        <f>+'24-03-341 Ind. Proy'!AD184</f>
        <v>0</v>
      </c>
      <c r="T12" s="10">
        <f>+'24-03-341 Ind. Proy'!AE184</f>
        <v>0</v>
      </c>
      <c r="U12" s="10">
        <f>+'24-03-341 Ind. Proy'!AF184</f>
        <v>0</v>
      </c>
      <c r="V12" s="10">
        <f>+'24-03-341 Ind. Proy'!AG184</f>
        <v>0</v>
      </c>
      <c r="W12" s="10">
        <f>+'24-03-341 Ind. Proy'!AH184</f>
        <v>0</v>
      </c>
      <c r="X12" s="235">
        <f>+'24-03-341 Ind. Proy'!AI184</f>
        <v>0</v>
      </c>
      <c r="Y12" s="235">
        <f>+'24-03-341 Ind. Proy'!AJ184</f>
        <v>0</v>
      </c>
    </row>
    <row r="13" spans="1:44" s="45" customFormat="1" ht="24.75" customHeight="1" x14ac:dyDescent="0.25">
      <c r="A13" s="48" t="s">
        <v>50</v>
      </c>
      <c r="B13" s="10">
        <f>+'24-03-341 Ind. Proy'!J264</f>
        <v>278866000</v>
      </c>
      <c r="C13" s="10">
        <f>+'24-03-341 Ind. Proy'!K264</f>
        <v>278866000</v>
      </c>
      <c r="D13" s="10">
        <f>+'24-03-341 Ind. Proy'!N264</f>
        <v>0</v>
      </c>
      <c r="E13" s="10">
        <f>+'24-03-341 Ind. Proy'!O264</f>
        <v>0</v>
      </c>
      <c r="F13" s="10">
        <f>+'24-03-341 Ind. Proy'!P264</f>
        <v>0</v>
      </c>
      <c r="G13" s="10">
        <f>+'24-03-341 Ind. Proy'!S264</f>
        <v>0</v>
      </c>
      <c r="H13" s="10">
        <f>+'24-03-341 Ind. Proy'!T264</f>
        <v>133451500</v>
      </c>
      <c r="I13" s="10">
        <f>+'24-03-341 Ind. Proy'!U264</f>
        <v>133451500</v>
      </c>
      <c r="J13" s="224">
        <f>+'24-03-341 Ind. Proy'!U264</f>
        <v>133451500</v>
      </c>
      <c r="K13" s="224">
        <f>+'24-03-341 Ind. Proy'!V29</f>
        <v>0</v>
      </c>
      <c r="L13" s="224">
        <f>+'24-03-341 Ind. Proy'!W29</f>
        <v>0</v>
      </c>
      <c r="M13" s="224">
        <f>+'24-03-341 Ind. Proy'!X29</f>
        <v>0</v>
      </c>
      <c r="N13" s="224">
        <f>+'24-03-341 Ind. Proy'!Y264</f>
        <v>0</v>
      </c>
      <c r="O13" s="10">
        <f>+'24-03-341 Ind. Proy'!Z264</f>
        <v>0</v>
      </c>
      <c r="P13" s="10">
        <f>+'24-03-341 Ind. Proy'!AA264</f>
        <v>0</v>
      </c>
      <c r="Q13" s="10">
        <f>+'24-03-341 Ind. Proy'!AB264</f>
        <v>0</v>
      </c>
      <c r="R13" s="10">
        <f>+'24-03-341 Ind. Proy'!AC264</f>
        <v>0</v>
      </c>
      <c r="S13" s="10">
        <f>+'24-03-341 Ind. Proy'!AD264</f>
        <v>0</v>
      </c>
      <c r="T13" s="10">
        <f>+'24-03-341 Ind. Proy'!AE264</f>
        <v>0</v>
      </c>
      <c r="U13" s="10">
        <f>+'24-03-341 Ind. Proy'!AF264</f>
        <v>0</v>
      </c>
      <c r="V13" s="10">
        <f>+'24-03-341 Ind. Proy'!AG264</f>
        <v>0</v>
      </c>
      <c r="W13" s="10">
        <f>+'24-03-341 Ind. Proy'!AH264</f>
        <v>133451500</v>
      </c>
      <c r="X13" s="235">
        <f>+'24-03-341 Ind. Proy'!AI264</f>
        <v>0.47855063005170945</v>
      </c>
      <c r="Y13" s="235">
        <f>+'24-03-341 Ind. Proy'!AJ264</f>
        <v>0.11599334409945752</v>
      </c>
    </row>
    <row r="14" spans="1:44" s="45" customFormat="1" ht="24.75" customHeight="1" x14ac:dyDescent="0.25">
      <c r="A14" s="48" t="s">
        <v>52</v>
      </c>
      <c r="B14" s="10">
        <f>+'24-03-341 Ind. Proy'!J328</f>
        <v>326622000</v>
      </c>
      <c r="C14" s="10">
        <f>+'24-03-341 Ind. Proy'!K328</f>
        <v>326622000</v>
      </c>
      <c r="D14" s="10">
        <f>+'24-03-341 Ind. Proy'!N328</f>
        <v>0</v>
      </c>
      <c r="E14" s="10">
        <f>+'24-03-341 Ind. Proy'!O328</f>
        <v>0</v>
      </c>
      <c r="F14" s="10">
        <f>+'24-03-341 Ind. Proy'!P328</f>
        <v>0</v>
      </c>
      <c r="G14" s="10">
        <f>+'24-03-341 Ind. Proy'!S328</f>
        <v>0</v>
      </c>
      <c r="H14" s="10">
        <f>+'24-03-341 Ind. Proy'!T328</f>
        <v>0</v>
      </c>
      <c r="I14" s="10">
        <f>+'24-03-341 Ind. Proy'!U328</f>
        <v>0</v>
      </c>
      <c r="J14" s="224">
        <f>+'24-03-341 Ind. Proy'!U328</f>
        <v>0</v>
      </c>
      <c r="K14" s="224">
        <f>+'24-03-341 Ind. Proy'!V30</f>
        <v>0</v>
      </c>
      <c r="L14" s="224">
        <f>+'24-03-341 Ind. Proy'!W30</f>
        <v>0</v>
      </c>
      <c r="M14" s="224">
        <f>+'24-03-341 Ind. Proy'!X30</f>
        <v>0</v>
      </c>
      <c r="N14" s="224">
        <f>+'24-03-341 Ind. Proy'!Y30</f>
        <v>0</v>
      </c>
      <c r="O14" s="10">
        <f>+'24-03-341 Ind. Proy'!Z328</f>
        <v>0</v>
      </c>
      <c r="P14" s="10">
        <f>+'24-03-341 Ind. Proy'!AA328</f>
        <v>0</v>
      </c>
      <c r="Q14" s="10">
        <f>+'24-03-341 Ind. Proy'!AB328</f>
        <v>0</v>
      </c>
      <c r="R14" s="10">
        <f>+'24-03-341 Ind. Proy'!AC328</f>
        <v>0</v>
      </c>
      <c r="S14" s="10">
        <f>+'24-03-341 Ind. Proy'!AD328</f>
        <v>0</v>
      </c>
      <c r="T14" s="10">
        <f>+'24-03-341 Ind. Proy'!AE328</f>
        <v>0</v>
      </c>
      <c r="U14" s="10">
        <f>+'24-03-341 Ind. Proy'!AF328</f>
        <v>0</v>
      </c>
      <c r="V14" s="10">
        <f>+'24-03-341 Ind. Proy'!AG328</f>
        <v>0</v>
      </c>
      <c r="W14" s="10">
        <f>+'24-03-341 Ind. Proy'!AH328</f>
        <v>0</v>
      </c>
      <c r="X14" s="235">
        <f>+'24-03-341 Ind. Proy'!AI328</f>
        <v>0</v>
      </c>
      <c r="Y14" s="235">
        <f>+'24-03-341 Ind. Proy'!AJ328</f>
        <v>0</v>
      </c>
    </row>
    <row r="15" spans="1:44" s="45" customFormat="1" ht="24.75" customHeight="1" x14ac:dyDescent="0.25">
      <c r="A15" s="48" t="s">
        <v>54</v>
      </c>
      <c r="B15" s="10">
        <f>+'24-03-341 Ind. Proy'!J396</f>
        <v>427263000</v>
      </c>
      <c r="C15" s="10">
        <f>+'24-03-341 Ind. Proy'!K396</f>
        <v>299083000</v>
      </c>
      <c r="D15" s="10">
        <f>+'24-03-341 Ind. Proy'!N396</f>
        <v>0</v>
      </c>
      <c r="E15" s="10">
        <f>+'24-03-341 Ind. Proy'!O396</f>
        <v>0</v>
      </c>
      <c r="F15" s="10">
        <f>+'24-03-341 Ind. Proy'!P396</f>
        <v>0</v>
      </c>
      <c r="G15" s="10">
        <f>+'24-03-341 Ind. Proy'!S396</f>
        <v>0</v>
      </c>
      <c r="H15" s="10">
        <f>+'24-03-341 Ind. Proy'!T396</f>
        <v>47803000</v>
      </c>
      <c r="I15" s="10">
        <f>+'24-03-341 Ind. Proy'!U396</f>
        <v>47803000</v>
      </c>
      <c r="J15" s="224">
        <f>+'24-03-341 Ind. Proy'!U396</f>
        <v>47803000</v>
      </c>
      <c r="K15" s="224">
        <f>+'24-03-341 Ind. Proy'!V31</f>
        <v>0</v>
      </c>
      <c r="L15" s="224">
        <f>+'24-03-341 Ind. Proy'!W31</f>
        <v>0</v>
      </c>
      <c r="M15" s="224">
        <f>+'24-03-341 Ind. Proy'!X31</f>
        <v>0</v>
      </c>
      <c r="N15" s="224">
        <f>+'24-03-341 Ind. Proy'!Y31</f>
        <v>0</v>
      </c>
      <c r="O15" s="10">
        <f>+'24-03-341 Ind. Proy'!Z396</f>
        <v>0</v>
      </c>
      <c r="P15" s="10">
        <f>+'24-03-341 Ind. Proy'!AA396</f>
        <v>0</v>
      </c>
      <c r="Q15" s="10">
        <f>+'24-03-341 Ind. Proy'!AB396</f>
        <v>0</v>
      </c>
      <c r="R15" s="10">
        <f>+'24-03-341 Ind. Proy'!AC396</f>
        <v>0</v>
      </c>
      <c r="S15" s="10">
        <f>+'24-03-341 Ind. Proy'!AD396</f>
        <v>0</v>
      </c>
      <c r="T15" s="10">
        <f>+'24-03-341 Ind. Proy'!AE396</f>
        <v>0</v>
      </c>
      <c r="U15" s="10">
        <f>+'24-03-341 Ind. Proy'!AF396</f>
        <v>0</v>
      </c>
      <c r="V15" s="10">
        <f>+'24-03-341 Ind. Proy'!AG396</f>
        <v>0</v>
      </c>
      <c r="W15" s="10">
        <f>+'24-03-341 Ind. Proy'!AH396</f>
        <v>47803000</v>
      </c>
      <c r="X15" s="235">
        <f>+'24-03-341 Ind. Proy'!AI396</f>
        <v>0.1598318861319433</v>
      </c>
      <c r="Y15" s="235">
        <f>+'24-03-341 Ind. Proy'!AJ396</f>
        <v>4.1549400553657086E-2</v>
      </c>
    </row>
    <row r="16" spans="1:44" s="45" customFormat="1" ht="24.75" customHeight="1" x14ac:dyDescent="0.25">
      <c r="A16" s="48" t="s">
        <v>56</v>
      </c>
      <c r="B16" s="10">
        <f>+'24-03-341 Ind. Proy'!J470</f>
        <v>349071000</v>
      </c>
      <c r="C16" s="10">
        <f>+'24-03-341 Ind. Proy'!K470</f>
        <v>27644048</v>
      </c>
      <c r="D16" s="10">
        <f>+'24-03-341 Ind. Proy'!N470</f>
        <v>0</v>
      </c>
      <c r="E16" s="10">
        <f>+'24-03-341 Ind. Proy'!O470</f>
        <v>0</v>
      </c>
      <c r="F16" s="10">
        <f>+'24-03-341 Ind. Proy'!P470</f>
        <v>0</v>
      </c>
      <c r="G16" s="10">
        <f>+'24-03-341 Ind. Proy'!S470</f>
        <v>0</v>
      </c>
      <c r="H16" s="10">
        <f>+'24-03-341 Ind. Proy'!T470</f>
        <v>158048</v>
      </c>
      <c r="I16" s="10">
        <f>+'24-03-341 Ind. Proy'!U470</f>
        <v>158048</v>
      </c>
      <c r="J16" s="224">
        <f>+'24-03-341 Ind. Proy'!U470</f>
        <v>158048</v>
      </c>
      <c r="K16" s="224">
        <f>+'24-03-341 Ind. Proy'!V32</f>
        <v>0</v>
      </c>
      <c r="L16" s="224">
        <f>+'24-03-341 Ind. Proy'!W32</f>
        <v>0</v>
      </c>
      <c r="M16" s="224">
        <f>+'24-03-341 Ind. Proy'!X32</f>
        <v>0</v>
      </c>
      <c r="N16" s="224">
        <f>+'24-03-341 Ind. Proy'!Y32</f>
        <v>0</v>
      </c>
      <c r="O16" s="10">
        <f>+'24-03-341 Ind. Proy'!Z470</f>
        <v>0</v>
      </c>
      <c r="P16" s="10">
        <f>+'24-03-341 Ind. Proy'!AA470</f>
        <v>0</v>
      </c>
      <c r="Q16" s="10">
        <f>+'24-03-341 Ind. Proy'!AB470</f>
        <v>0</v>
      </c>
      <c r="R16" s="10">
        <f>+'24-03-341 Ind. Proy'!AC470</f>
        <v>0</v>
      </c>
      <c r="S16" s="10">
        <f>+'24-03-341 Ind. Proy'!AD470</f>
        <v>0</v>
      </c>
      <c r="T16" s="10">
        <f>+'24-03-341 Ind. Proy'!AE470</f>
        <v>0</v>
      </c>
      <c r="U16" s="10">
        <f>+'24-03-341 Ind. Proy'!AF470</f>
        <v>0</v>
      </c>
      <c r="V16" s="10">
        <f>+'24-03-341 Ind. Proy'!AG470</f>
        <v>0</v>
      </c>
      <c r="W16" s="10">
        <f>+'24-03-341 Ind. Proy'!AH470</f>
        <v>158048</v>
      </c>
      <c r="X16" s="235">
        <f>+'24-03-341 Ind. Proy'!AI470</f>
        <v>5.7172524081856605E-3</v>
      </c>
      <c r="Y16" s="235">
        <f>+'24-03-341 Ind. Proy'!AJ470</f>
        <v>1.3737212431655743E-4</v>
      </c>
    </row>
    <row r="17" spans="1:25" s="45" customFormat="1" ht="24.75" customHeight="1" x14ac:dyDescent="0.25">
      <c r="A17" s="48" t="s">
        <v>58</v>
      </c>
      <c r="B17" s="10">
        <f>+'24-03-341 Ind. Proy'!J537</f>
        <v>244576000</v>
      </c>
      <c r="C17" s="10">
        <f>+'24-03-341 Ind. Proy'!K537</f>
        <v>244576000</v>
      </c>
      <c r="D17" s="10">
        <f>+'24-03-341 Ind. Proy'!N537</f>
        <v>0</v>
      </c>
      <c r="E17" s="10">
        <f>+'24-03-341 Ind. Proy'!O537</f>
        <v>0</v>
      </c>
      <c r="F17" s="10">
        <f>+'24-03-341 Ind. Proy'!P537</f>
        <v>0</v>
      </c>
      <c r="G17" s="10">
        <f>+'24-03-341 Ind. Proy'!S537</f>
        <v>0</v>
      </c>
      <c r="H17" s="10">
        <f>+'24-03-341 Ind. Proy'!T537</f>
        <v>0</v>
      </c>
      <c r="I17" s="10">
        <f>+'24-03-341 Ind. Proy'!U537</f>
        <v>0</v>
      </c>
      <c r="J17" s="224">
        <f>+'24-03-341 Ind. Proy'!U537</f>
        <v>0</v>
      </c>
      <c r="K17" s="224">
        <f>+'24-03-341 Ind. Proy'!V33</f>
        <v>0</v>
      </c>
      <c r="L17" s="224">
        <f>+'24-03-341 Ind. Proy'!W33</f>
        <v>0</v>
      </c>
      <c r="M17" s="224">
        <f>+'24-03-341 Ind. Proy'!X33</f>
        <v>0</v>
      </c>
      <c r="N17" s="224">
        <f>+'24-03-341 Ind. Proy'!Y537</f>
        <v>0</v>
      </c>
      <c r="O17" s="10">
        <f>+'24-03-341 Ind. Proy'!Z537</f>
        <v>0</v>
      </c>
      <c r="P17" s="10">
        <f>+'24-03-341 Ind. Proy'!AA537</f>
        <v>0</v>
      </c>
      <c r="Q17" s="10">
        <f>+'24-03-341 Ind. Proy'!AB537</f>
        <v>0</v>
      </c>
      <c r="R17" s="10">
        <f>+'24-03-341 Ind. Proy'!AC537</f>
        <v>0</v>
      </c>
      <c r="S17" s="10">
        <f>+'24-03-341 Ind. Proy'!AD537</f>
        <v>0</v>
      </c>
      <c r="T17" s="10">
        <f>+'24-03-341 Ind. Proy'!AE537</f>
        <v>0</v>
      </c>
      <c r="U17" s="10">
        <f>+'24-03-341 Ind. Proy'!AF537</f>
        <v>0</v>
      </c>
      <c r="V17" s="10">
        <f>+'24-03-341 Ind. Proy'!AG537</f>
        <v>0</v>
      </c>
      <c r="W17" s="10">
        <f>+'24-03-341 Ind. Proy'!AH537</f>
        <v>0</v>
      </c>
      <c r="X17" s="235">
        <f>+'24-03-341 Ind. Proy'!AI471</f>
        <v>0</v>
      </c>
      <c r="Y17" s="235">
        <f>+'24-03-341 Ind. Proy'!AJ471</f>
        <v>0</v>
      </c>
    </row>
    <row r="18" spans="1:25" s="45" customFormat="1" ht="24.75" customHeight="1" x14ac:dyDescent="0.25">
      <c r="A18" s="48" t="s">
        <v>60</v>
      </c>
      <c r="B18" s="10">
        <f>+'24-03-341 Ind. Proy'!J559</f>
        <v>63291000</v>
      </c>
      <c r="C18" s="10">
        <f>+'24-03-341 Ind. Proy'!K559</f>
        <v>9699200</v>
      </c>
      <c r="D18" s="10">
        <f>+'24-03-341 Ind. Proy'!N559</f>
        <v>0</v>
      </c>
      <c r="E18" s="10">
        <f>+'24-03-341 Ind. Proy'!O559</f>
        <v>0</v>
      </c>
      <c r="F18" s="10">
        <f>+'24-03-341 Ind. Proy'!P559</f>
        <v>0</v>
      </c>
      <c r="G18" s="10">
        <f>+'24-03-341 Ind. Proy'!S559</f>
        <v>0</v>
      </c>
      <c r="H18" s="10">
        <f>+'24-03-341 Ind. Proy'!T559</f>
        <v>5779200</v>
      </c>
      <c r="I18" s="10">
        <f>+'24-03-341 Ind. Proy'!U559</f>
        <v>5779200</v>
      </c>
      <c r="J18" s="224">
        <f>+'24-03-341 Ind. Proy'!U559</f>
        <v>5779200</v>
      </c>
      <c r="K18" s="224">
        <f>+'24-03-341 Ind. Proy'!V34</f>
        <v>0</v>
      </c>
      <c r="L18" s="224">
        <f>+'24-03-341 Ind. Proy'!W34</f>
        <v>0</v>
      </c>
      <c r="M18" s="224">
        <f>+'24-03-341 Ind. Proy'!X34</f>
        <v>0</v>
      </c>
      <c r="N18" s="224">
        <f>+'24-03-341 Ind. Proy'!Y559</f>
        <v>0</v>
      </c>
      <c r="O18" s="10">
        <f>+'24-03-341 Ind. Proy'!Z559</f>
        <v>0</v>
      </c>
      <c r="P18" s="10">
        <f>+'24-03-341 Ind. Proy'!AA559</f>
        <v>0</v>
      </c>
      <c r="Q18" s="10">
        <f>+'24-03-341 Ind. Proy'!AB559</f>
        <v>0</v>
      </c>
      <c r="R18" s="10">
        <f>+'24-03-341 Ind. Proy'!AC559</f>
        <v>0</v>
      </c>
      <c r="S18" s="10">
        <f>+'24-03-341 Ind. Proy'!AD559</f>
        <v>0</v>
      </c>
      <c r="T18" s="10">
        <f>+'24-03-341 Ind. Proy'!AE559</f>
        <v>0</v>
      </c>
      <c r="U18" s="10">
        <f>+'24-03-341 Ind. Proy'!AF559</f>
        <v>0</v>
      </c>
      <c r="V18" s="10">
        <f>+'24-03-341 Ind. Proy'!AG559</f>
        <v>0</v>
      </c>
      <c r="W18" s="10">
        <f>+'24-03-341 Ind. Proy'!AH559</f>
        <v>5779200</v>
      </c>
      <c r="X18" s="235">
        <f>+'24-03-341 Ind. Proy'!AI559</f>
        <v>0.59584295612009242</v>
      </c>
      <c r="Y18" s="235">
        <f>+'24-03-341 Ind. Proy'!AJ559</f>
        <v>5.0231637277931302E-3</v>
      </c>
    </row>
    <row r="19" spans="1:25" s="45" customFormat="1" ht="24.75" customHeight="1" x14ac:dyDescent="0.25">
      <c r="A19" s="48" t="s">
        <v>62</v>
      </c>
      <c r="B19" s="10">
        <f>+'24-03-341 Ind. Proy'!J584</f>
        <v>65634000</v>
      </c>
      <c r="C19" s="10">
        <f>+'24-03-341 Ind. Proy'!K584</f>
        <v>39279800</v>
      </c>
      <c r="D19" s="10">
        <f>+'24-03-341 Ind. Proy'!N584</f>
        <v>0</v>
      </c>
      <c r="E19" s="10">
        <f>+'24-03-341 Ind. Proy'!O584</f>
        <v>0</v>
      </c>
      <c r="F19" s="10">
        <f>+'24-03-341 Ind. Proy'!P584</f>
        <v>0</v>
      </c>
      <c r="G19" s="10">
        <f>+'24-03-341 Ind. Proy'!S584</f>
        <v>0</v>
      </c>
      <c r="H19" s="10">
        <f>+'24-03-341 Ind. Proy'!T584</f>
        <v>39279800</v>
      </c>
      <c r="I19" s="10">
        <f>+'24-03-341 Ind. Proy'!U584</f>
        <v>39279800</v>
      </c>
      <c r="J19" s="224">
        <f>+'24-03-341 Ind. Proy'!U584</f>
        <v>39279800</v>
      </c>
      <c r="K19" s="224">
        <f>+'24-03-341 Ind. Proy'!V35</f>
        <v>0</v>
      </c>
      <c r="L19" s="224">
        <f>+'24-03-341 Ind. Proy'!W35</f>
        <v>0</v>
      </c>
      <c r="M19" s="224">
        <f>+'24-03-341 Ind. Proy'!X35</f>
        <v>0</v>
      </c>
      <c r="N19" s="224">
        <f>+'24-03-341 Ind. Proy'!Y584</f>
        <v>0</v>
      </c>
      <c r="O19" s="10">
        <f>+'24-03-341 Ind. Proy'!Z584</f>
        <v>0</v>
      </c>
      <c r="P19" s="10">
        <f>+'24-03-341 Ind. Proy'!AA584</f>
        <v>0</v>
      </c>
      <c r="Q19" s="10">
        <f>+'24-03-341 Ind. Proy'!AB584</f>
        <v>0</v>
      </c>
      <c r="R19" s="10">
        <f>+'24-03-341 Ind. Proy'!AC584</f>
        <v>0</v>
      </c>
      <c r="S19" s="10">
        <f>+'24-03-341 Ind. Proy'!AD584</f>
        <v>0</v>
      </c>
      <c r="T19" s="10">
        <f>+'24-03-341 Ind. Proy'!AE584</f>
        <v>0</v>
      </c>
      <c r="U19" s="10">
        <f>+'24-03-341 Ind. Proy'!AF584</f>
        <v>0</v>
      </c>
      <c r="V19" s="10">
        <f>+'24-03-341 Ind. Proy'!AG584</f>
        <v>0</v>
      </c>
      <c r="W19" s="10">
        <f>+'24-03-341 Ind. Proy'!AH584</f>
        <v>39279800</v>
      </c>
      <c r="X19" s="235">
        <f>+'24-03-341 Ind. Proy'!AI584</f>
        <v>1</v>
      </c>
      <c r="Y19" s="235">
        <f>+'24-03-341 Ind. Proy'!AJ584</f>
        <v>3.4141207536504813E-2</v>
      </c>
    </row>
    <row r="20" spans="1:25" s="45" customFormat="1" ht="24.75" customHeight="1" x14ac:dyDescent="0.25">
      <c r="A20" s="49" t="s">
        <v>64</v>
      </c>
      <c r="B20" s="10">
        <f>+'24-03-341 Ind. Proy'!J613</f>
        <v>133435000</v>
      </c>
      <c r="C20" s="10">
        <f>+'24-03-341 Ind. Proy'!K613</f>
        <v>99179500</v>
      </c>
      <c r="D20" s="10">
        <f>+'24-03-341 Ind. Proy'!N613</f>
        <v>0</v>
      </c>
      <c r="E20" s="10">
        <f>+'24-03-341 Ind. Proy'!O613</f>
        <v>0</v>
      </c>
      <c r="F20" s="10">
        <f>+'24-03-341 Ind. Proy'!P613</f>
        <v>0</v>
      </c>
      <c r="G20" s="10">
        <f>+'24-03-341 Ind. Proy'!S613</f>
        <v>21599200</v>
      </c>
      <c r="H20" s="10">
        <f>+'24-03-341 Ind. Proy'!T613</f>
        <v>66030300</v>
      </c>
      <c r="I20" s="10">
        <f>+'24-03-341 Ind. Proy'!U613</f>
        <v>87629500</v>
      </c>
      <c r="J20" s="224">
        <f>+'24-03-341 Ind. Proy'!U613</f>
        <v>87629500</v>
      </c>
      <c r="K20" s="224">
        <f>+'24-03-341 Ind. Proy'!V36</f>
        <v>0</v>
      </c>
      <c r="L20" s="224">
        <f>+'24-03-341 Ind. Proy'!W36</f>
        <v>0</v>
      </c>
      <c r="M20" s="224">
        <f>+'24-03-341 Ind. Proy'!X36</f>
        <v>0</v>
      </c>
      <c r="N20" s="224">
        <f>+'24-03-341 Ind. Proy'!Y613</f>
        <v>0</v>
      </c>
      <c r="O20" s="10">
        <f>+'24-03-341 Ind. Proy'!Z613</f>
        <v>0</v>
      </c>
      <c r="P20" s="10">
        <f>+'24-03-341 Ind. Proy'!AA613</f>
        <v>0</v>
      </c>
      <c r="Q20" s="10">
        <f>+'24-03-341 Ind. Proy'!AB613</f>
        <v>0</v>
      </c>
      <c r="R20" s="10">
        <f>+'24-03-341 Ind. Proy'!AC613</f>
        <v>0</v>
      </c>
      <c r="S20" s="10">
        <f>+'24-03-341 Ind. Proy'!AD613</f>
        <v>0</v>
      </c>
      <c r="T20" s="10">
        <f>+'24-03-341 Ind. Proy'!AE613</f>
        <v>0</v>
      </c>
      <c r="U20" s="10">
        <f>+'24-03-341 Ind. Proy'!AF613</f>
        <v>0</v>
      </c>
      <c r="V20" s="10">
        <f>+'24-03-341 Ind. Proy'!AG613</f>
        <v>0</v>
      </c>
      <c r="W20" s="10">
        <f>+'24-03-341 Ind. Proy'!AH613</f>
        <v>87629500</v>
      </c>
      <c r="X20" s="235">
        <f>+'24-03-341 Ind. Proy'!AI613</f>
        <v>0.88354448247873807</v>
      </c>
      <c r="Y20" s="235">
        <f>+'24-03-341 Ind. Proy'!AJ613</f>
        <v>7.6165788670516363E-2</v>
      </c>
    </row>
    <row r="21" spans="1:25" s="45" customFormat="1" ht="24.75" customHeight="1" x14ac:dyDescent="0.25">
      <c r="A21" s="49" t="s">
        <v>66</v>
      </c>
      <c r="B21" s="10">
        <f>+'24-03-341 Ind. Proy'!J622</f>
        <v>58797000</v>
      </c>
      <c r="C21" s="10">
        <f>+'24-03-341 Ind. Proy'!K622</f>
        <v>41157900</v>
      </c>
      <c r="D21" s="10">
        <f>+'24-03-341 Ind. Proy'!N622</f>
        <v>0</v>
      </c>
      <c r="E21" s="10">
        <f>+'24-03-341 Ind. Proy'!O622</f>
        <v>0</v>
      </c>
      <c r="F21" s="10">
        <f>+'24-03-341 Ind. Proy'!P622</f>
        <v>0</v>
      </c>
      <c r="G21" s="10">
        <f>+'24-03-341 Ind. Proy'!S622</f>
        <v>36588580</v>
      </c>
      <c r="H21" s="10">
        <f>+'24-03-341 Ind. Proy'!T622</f>
        <v>4569320</v>
      </c>
      <c r="I21" s="10">
        <f>+'24-03-341 Ind. Proy'!U622</f>
        <v>41157900</v>
      </c>
      <c r="J21" s="224">
        <f>+'24-03-341 Ind. Proy'!U622</f>
        <v>41157900</v>
      </c>
      <c r="K21" s="224">
        <f>+'24-03-341 Ind. Proy'!V46</f>
        <v>0</v>
      </c>
      <c r="L21" s="224">
        <f>+'24-03-341 Ind. Proy'!W46</f>
        <v>0</v>
      </c>
      <c r="M21" s="224">
        <f>+'24-03-341 Ind. Proy'!X46</f>
        <v>0</v>
      </c>
      <c r="N21" s="224">
        <f>+'24-03-341 Ind. Proy'!Y46</f>
        <v>0</v>
      </c>
      <c r="O21" s="10">
        <f>+'24-03-341 Ind. Proy'!Z622</f>
        <v>0</v>
      </c>
      <c r="P21" s="10">
        <f>+'24-03-341 Ind. Proy'!AA622</f>
        <v>0</v>
      </c>
      <c r="Q21" s="10">
        <f>+'24-03-341 Ind. Proy'!AB622</f>
        <v>0</v>
      </c>
      <c r="R21" s="10">
        <f>+'24-03-341 Ind. Proy'!AC622</f>
        <v>0</v>
      </c>
      <c r="S21" s="10">
        <f>+'24-03-341 Ind. Proy'!AD622</f>
        <v>0</v>
      </c>
      <c r="T21" s="10">
        <f>+'24-03-341 Ind. Proy'!AE622</f>
        <v>0</v>
      </c>
      <c r="U21" s="10">
        <f>+'24-03-341 Ind. Proy'!AF622</f>
        <v>0</v>
      </c>
      <c r="V21" s="10">
        <f>+'24-03-341 Ind. Proy'!AG622</f>
        <v>0</v>
      </c>
      <c r="W21" s="10">
        <f>+'24-03-341 Ind. Proy'!AH622</f>
        <v>41157900</v>
      </c>
      <c r="X21" s="235">
        <f>+'24-03-341 Ind. Proy'!AI622</f>
        <v>1</v>
      </c>
      <c r="Y21" s="235">
        <f>+'24-03-341 Ind. Proy'!AJ622</f>
        <v>3.5773614062869753E-2</v>
      </c>
    </row>
    <row r="22" spans="1:25" s="45" customFormat="1" ht="24.75" customHeight="1" x14ac:dyDescent="0.25">
      <c r="A22" s="49" t="s">
        <v>91</v>
      </c>
      <c r="B22" s="10">
        <f>+'24-03-341 Ind. Proy'!J666</f>
        <v>152389000</v>
      </c>
      <c r="C22" s="10">
        <f>+'24-03-341 Ind. Proy'!K666</f>
        <v>99230232</v>
      </c>
      <c r="D22" s="10">
        <f>+'24-03-341 Ind. Proy'!N623</f>
        <v>0</v>
      </c>
      <c r="E22" s="10">
        <f>+'24-03-341 Ind. Proy'!O623</f>
        <v>0</v>
      </c>
      <c r="F22" s="10">
        <f>+'24-03-341 Ind. Proy'!P623</f>
        <v>0</v>
      </c>
      <c r="G22" s="10">
        <f>+'24-03-341 Ind. Proy'!S623</f>
        <v>0</v>
      </c>
      <c r="H22" s="10">
        <f>+'24-03-341 Ind. Proy'!T623</f>
        <v>0</v>
      </c>
      <c r="I22" s="10">
        <f>+'24-03-341 Ind. Proy'!U623</f>
        <v>0</v>
      </c>
      <c r="J22" s="224">
        <f>+'24-03-341 Ind. Proy'!U666</f>
        <v>69461162</v>
      </c>
      <c r="K22" s="224">
        <f>+'24-03-341 Ind. Proy'!V47</f>
        <v>0</v>
      </c>
      <c r="L22" s="224">
        <f>+'24-03-341 Ind. Proy'!W47</f>
        <v>0</v>
      </c>
      <c r="M22" s="224">
        <f>+'24-03-341 Ind. Proy'!X47</f>
        <v>0</v>
      </c>
      <c r="N22" s="224">
        <f>+'24-03-341 Ind. Proy'!Y666</f>
        <v>0</v>
      </c>
      <c r="O22" s="10">
        <f>+'24-03-341 Ind. Proy'!Z623</f>
        <v>0</v>
      </c>
      <c r="P22" s="10">
        <f>+'24-03-341 Ind. Proy'!AA623</f>
        <v>0</v>
      </c>
      <c r="Q22" s="10">
        <f>+'24-03-341 Ind. Proy'!AB623</f>
        <v>0</v>
      </c>
      <c r="R22" s="10">
        <f>+'24-03-341 Ind. Proy'!AC623</f>
        <v>0</v>
      </c>
      <c r="S22" s="10">
        <f>+'24-03-341 Ind. Proy'!AD623</f>
        <v>0</v>
      </c>
      <c r="T22" s="10">
        <f>+'24-03-341 Ind. Proy'!AE623</f>
        <v>0</v>
      </c>
      <c r="U22" s="10">
        <f>+'24-03-341 Ind. Proy'!AF623</f>
        <v>0</v>
      </c>
      <c r="V22" s="10">
        <f>+'24-03-341 Ind. Proy'!AG623</f>
        <v>0</v>
      </c>
      <c r="W22" s="10">
        <f>+'24-03-341 Ind. Proy'!AH666</f>
        <v>69461162</v>
      </c>
      <c r="X22" s="235">
        <f>+'24-03-341 Ind. Proy'!AI666</f>
        <v>0.69999999596897045</v>
      </c>
      <c r="Y22" s="235">
        <f>+'24-03-341 Ind. Proy'!AJ666</f>
        <v>6.0374236823221648E-2</v>
      </c>
    </row>
    <row r="23" spans="1:25" s="45" customFormat="1" ht="24.75" customHeight="1" x14ac:dyDescent="0.25">
      <c r="A23" s="49" t="s">
        <v>68</v>
      </c>
      <c r="B23" s="10">
        <f>+'24-03-341 Ind. Proy'!J778</f>
        <v>1235922000</v>
      </c>
      <c r="C23" s="10">
        <f>+'24-03-341 Ind. Proy'!K778</f>
        <v>207529700</v>
      </c>
      <c r="D23" s="10" t="e">
        <f>+'24-03-341 Ind. Proy'!N778</f>
        <v>#REF!</v>
      </c>
      <c r="E23" s="10" t="e">
        <f>+'24-03-341 Ind. Proy'!O778</f>
        <v>#REF!</v>
      </c>
      <c r="F23" s="10" t="e">
        <f>+'24-03-341 Ind. Proy'!P778</f>
        <v>#REF!</v>
      </c>
      <c r="G23" s="10">
        <f>+'24-03-341 Ind. Proy'!S778</f>
        <v>0</v>
      </c>
      <c r="H23" s="10">
        <f>+'24-03-341 Ind. Proy'!T778</f>
        <v>207529700</v>
      </c>
      <c r="I23" s="10">
        <f>+'24-03-341 Ind. Proy'!U778</f>
        <v>207529700</v>
      </c>
      <c r="J23" s="224">
        <f>+'24-03-341 Ind. Proy'!U778</f>
        <v>207529700</v>
      </c>
      <c r="K23" s="224">
        <f>+'24-03-341 Ind. Proy'!V50</f>
        <v>0</v>
      </c>
      <c r="L23" s="224">
        <f>+'24-03-341 Ind. Proy'!W50</f>
        <v>0</v>
      </c>
      <c r="M23" s="224">
        <f>+'24-03-341 Ind. Proy'!X50</f>
        <v>0</v>
      </c>
      <c r="N23" s="224">
        <f>+'24-03-341 Ind. Proy'!Y778</f>
        <v>0</v>
      </c>
      <c r="O23" s="10">
        <f>+'24-03-341 Ind. Proy'!Z778</f>
        <v>0</v>
      </c>
      <c r="P23" s="10">
        <f>+'24-03-341 Ind. Proy'!AA778</f>
        <v>0</v>
      </c>
      <c r="Q23" s="10">
        <f>+'24-03-341 Ind. Proy'!AB778</f>
        <v>0</v>
      </c>
      <c r="R23" s="10">
        <f>+'24-03-341 Ind. Proy'!AC778</f>
        <v>0</v>
      </c>
      <c r="S23" s="10">
        <f>+'24-03-341 Ind. Proy'!AD778</f>
        <v>0</v>
      </c>
      <c r="T23" s="10">
        <f>+'24-03-341 Ind. Proy'!AE778</f>
        <v>0</v>
      </c>
      <c r="U23" s="10">
        <f>+'24-03-341 Ind. Proy'!AF778</f>
        <v>0</v>
      </c>
      <c r="V23" s="10">
        <f>+'24-03-341 Ind. Proy'!AG778</f>
        <v>0</v>
      </c>
      <c r="W23" s="10">
        <f>+'24-03-341 Ind. Proy'!AH778</f>
        <v>207529700</v>
      </c>
      <c r="X23" s="235">
        <f>+'24-03-341 Ind. Proy'!AI778</f>
        <v>1</v>
      </c>
      <c r="Y23" s="235">
        <f>+'24-03-341 Ind. Proy'!AJ778</f>
        <v>0.18038061695040664</v>
      </c>
    </row>
    <row r="24" spans="1:25" s="45" customFormat="1" ht="24.75" customHeight="1" x14ac:dyDescent="0.25">
      <c r="A24" s="50" t="s">
        <v>70</v>
      </c>
      <c r="B24" s="10">
        <f>+'24-03-341 Ind. Proy'!J783</f>
        <v>1222472488</v>
      </c>
      <c r="C24" s="10">
        <f>+'24-03-341 Ind. Proy'!K783</f>
        <v>1079927597</v>
      </c>
      <c r="D24" s="10">
        <f>+'24-03-341 Ind. Proy'!N783</f>
        <v>0</v>
      </c>
      <c r="E24" s="10">
        <f>+'24-03-341 Ind. Proy'!O783</f>
        <v>0</v>
      </c>
      <c r="F24" s="10">
        <f>+'24-03-341 Ind. Proy'!P783</f>
        <v>0</v>
      </c>
      <c r="G24" s="10">
        <f>+'24-03-341 Ind. Proy'!S783</f>
        <v>49297572</v>
      </c>
      <c r="H24" s="10">
        <f>+'24-03-341 Ind. Proy'!T783</f>
        <v>223632857</v>
      </c>
      <c r="I24" s="10">
        <f>+'24-03-341 Ind. Proy'!U783</f>
        <v>312270002</v>
      </c>
      <c r="J24" s="224">
        <f>+'24-03-341 Ind. Proy'!U783</f>
        <v>312270002</v>
      </c>
      <c r="K24" s="224">
        <f>+'24-03-341 Ind. Proy'!V70</f>
        <v>0</v>
      </c>
      <c r="L24" s="224">
        <f>+'24-03-341 Ind. Proy'!W70</f>
        <v>0</v>
      </c>
      <c r="M24" s="224">
        <f>+'24-03-341 Ind. Proy'!X70</f>
        <v>0</v>
      </c>
      <c r="N24" s="224">
        <f>+'24-03-341 Ind. Proy'!Y783</f>
        <v>0</v>
      </c>
      <c r="O24" s="10">
        <f>+'24-03-341 Ind. Proy'!Z783</f>
        <v>0</v>
      </c>
      <c r="P24" s="10">
        <f>+'24-03-341 Ind. Proy'!AA783</f>
        <v>0</v>
      </c>
      <c r="Q24" s="10">
        <f>+'24-03-341 Ind. Proy'!AB783</f>
        <v>0</v>
      </c>
      <c r="R24" s="10">
        <f>+'24-03-341 Ind. Proy'!AC783</f>
        <v>0</v>
      </c>
      <c r="S24" s="10">
        <f>+'24-03-341 Ind. Proy'!AD783</f>
        <v>0</v>
      </c>
      <c r="T24" s="10">
        <f>+'24-03-341 Ind. Proy'!AE783</f>
        <v>0</v>
      </c>
      <c r="U24" s="10">
        <f>+'24-03-341 Ind. Proy'!AF783</f>
        <v>0</v>
      </c>
      <c r="V24" s="10">
        <f>+'24-03-341 Ind. Proy'!AG783</f>
        <v>0</v>
      </c>
      <c r="W24" s="10">
        <f>+'24-03-341 Ind. Proy'!AH783</f>
        <v>312270002</v>
      </c>
      <c r="X24" s="235">
        <f>+'24-03-341 Ind. Proy'!AI783</f>
        <v>0.28915827585800641</v>
      </c>
      <c r="Y24" s="235">
        <f>+'24-03-341 Ind. Proy'!AJ783</f>
        <v>0.27141876857078634</v>
      </c>
    </row>
    <row r="25" spans="1:25" ht="25.5" x14ac:dyDescent="0.25">
      <c r="A25" s="465" t="str">
        <f>"TOTAL ASIG."&amp;" "&amp;$A$5</f>
        <v>TOTAL ASIG. 24-03-341 "Sistema de Apoyo a la Selección de Beneficios Sociales"</v>
      </c>
      <c r="B25" s="466">
        <f>SUM(B8:B24)</f>
        <v>5500968000</v>
      </c>
      <c r="C25" s="466">
        <f t="shared" ref="C25:W25" si="0">SUM(C8:C24)</f>
        <v>3041851245</v>
      </c>
      <c r="D25" s="466" t="e">
        <f t="shared" si="0"/>
        <v>#REF!</v>
      </c>
      <c r="E25" s="466" t="e">
        <f>SUM(E8:E24)</f>
        <v>#REF!</v>
      </c>
      <c r="F25" s="466" t="e">
        <f t="shared" si="0"/>
        <v>#REF!</v>
      </c>
      <c r="G25" s="466">
        <f t="shared" si="0"/>
        <v>164664852</v>
      </c>
      <c r="H25" s="466">
        <f t="shared" si="0"/>
        <v>877024637</v>
      </c>
      <c r="I25" s="466">
        <f t="shared" si="0"/>
        <v>1081048818</v>
      </c>
      <c r="J25" s="466">
        <f>SUM(J8:J24)</f>
        <v>1150509980</v>
      </c>
      <c r="K25" s="466">
        <f t="shared" si="0"/>
        <v>0</v>
      </c>
      <c r="L25" s="466">
        <f t="shared" si="0"/>
        <v>0</v>
      </c>
      <c r="M25" s="466">
        <f t="shared" si="0"/>
        <v>0</v>
      </c>
      <c r="N25" s="466">
        <f t="shared" si="0"/>
        <v>0</v>
      </c>
      <c r="O25" s="466">
        <f t="shared" si="0"/>
        <v>0</v>
      </c>
      <c r="P25" s="466">
        <f t="shared" si="0"/>
        <v>0</v>
      </c>
      <c r="Q25" s="466">
        <f t="shared" si="0"/>
        <v>0</v>
      </c>
      <c r="R25" s="466">
        <f t="shared" si="0"/>
        <v>0</v>
      </c>
      <c r="S25" s="466">
        <f t="shared" si="0"/>
        <v>0</v>
      </c>
      <c r="T25" s="466">
        <f t="shared" si="0"/>
        <v>0</v>
      </c>
      <c r="U25" s="466">
        <f t="shared" si="0"/>
        <v>0</v>
      </c>
      <c r="V25" s="466">
        <f t="shared" si="0"/>
        <v>0</v>
      </c>
      <c r="W25" s="466">
        <f t="shared" si="0"/>
        <v>1150509980</v>
      </c>
      <c r="X25" s="467">
        <f>+'24-03-341 Ind. Proy'!AI784</f>
        <v>0.37822690438631229</v>
      </c>
      <c r="Y25" s="467">
        <f>'24-03-341 Ind. Proy'!AJ784</f>
        <v>1</v>
      </c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C27" s="547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1:25" x14ac:dyDescent="0.25">
      <c r="B33" s="46"/>
      <c r="G33" s="46"/>
      <c r="H33" s="46"/>
      <c r="I33" s="46"/>
      <c r="K33" s="46"/>
      <c r="L33" s="46"/>
      <c r="M33" s="46"/>
      <c r="O33" s="46"/>
      <c r="P33" s="46"/>
      <c r="Q33" s="46"/>
      <c r="S33" s="46"/>
      <c r="T33" s="46"/>
      <c r="U33" s="46"/>
    </row>
    <row r="34" spans="1:25" x14ac:dyDescent="0.25">
      <c r="A34" s="15"/>
      <c r="B34" s="46"/>
      <c r="G34" s="46"/>
      <c r="H34" s="46"/>
      <c r="I34" s="46"/>
      <c r="K34" s="46"/>
      <c r="L34" s="46"/>
      <c r="M34" s="46"/>
      <c r="O34" s="46"/>
      <c r="P34" s="46"/>
      <c r="Q34" s="46"/>
      <c r="S34" s="46"/>
      <c r="T34" s="46"/>
      <c r="U34" s="46"/>
      <c r="V34" s="15"/>
      <c r="W34" s="15"/>
      <c r="X34" s="111"/>
      <c r="Y34" s="111"/>
    </row>
    <row r="35" spans="1:25" x14ac:dyDescent="0.25">
      <c r="A35" s="15"/>
      <c r="B35" s="46"/>
      <c r="G35" s="46"/>
      <c r="H35" s="46"/>
      <c r="I35" s="46"/>
      <c r="K35" s="46"/>
      <c r="L35" s="46"/>
      <c r="M35" s="46"/>
      <c r="O35" s="46"/>
      <c r="P35" s="46"/>
      <c r="Q35" s="46"/>
      <c r="S35" s="46"/>
      <c r="T35" s="46"/>
      <c r="U35" s="46"/>
      <c r="V35" s="15"/>
      <c r="W35" s="15"/>
      <c r="X35" s="111"/>
      <c r="Y35" s="111"/>
    </row>
    <row r="36" spans="1:25" x14ac:dyDescent="0.25">
      <c r="A36" s="15"/>
      <c r="B36" s="46"/>
      <c r="G36" s="46"/>
      <c r="H36" s="46"/>
      <c r="I36" s="46"/>
      <c r="K36" s="46"/>
      <c r="L36" s="46"/>
      <c r="M36" s="46"/>
      <c r="O36" s="46"/>
      <c r="P36" s="46"/>
      <c r="Q36" s="46"/>
      <c r="S36" s="46"/>
      <c r="T36" s="46"/>
      <c r="U36" s="46"/>
      <c r="V36" s="15"/>
      <c r="W36" s="15"/>
      <c r="X36" s="111"/>
      <c r="Y36" s="111"/>
    </row>
    <row r="37" spans="1:25" x14ac:dyDescent="0.25">
      <c r="A37" s="15"/>
      <c r="B37" s="46"/>
      <c r="G37" s="46"/>
      <c r="H37" s="46"/>
      <c r="I37" s="46"/>
      <c r="K37" s="46"/>
      <c r="L37" s="46"/>
      <c r="M37" s="46"/>
      <c r="O37" s="46"/>
      <c r="P37" s="46"/>
      <c r="Q37" s="46"/>
      <c r="S37" s="46"/>
      <c r="T37" s="46"/>
      <c r="U37" s="46"/>
      <c r="V37" s="15"/>
      <c r="W37" s="15"/>
      <c r="X37" s="111"/>
      <c r="Y37" s="111"/>
    </row>
    <row r="38" spans="1:25" x14ac:dyDescent="0.25">
      <c r="A38" s="15"/>
      <c r="B38" s="46"/>
      <c r="G38" s="46"/>
      <c r="H38" s="46"/>
      <c r="I38" s="46"/>
      <c r="K38" s="46"/>
      <c r="L38" s="46"/>
      <c r="M38" s="46"/>
      <c r="O38" s="46"/>
      <c r="P38" s="46"/>
      <c r="Q38" s="46"/>
      <c r="S38" s="46"/>
      <c r="T38" s="46"/>
      <c r="U38" s="46"/>
      <c r="V38" s="15"/>
      <c r="W38" s="15"/>
      <c r="X38" s="111"/>
      <c r="Y38" s="111"/>
    </row>
    <row r="39" spans="1:25" x14ac:dyDescent="0.25">
      <c r="A39" s="15"/>
      <c r="B39" s="46"/>
      <c r="G39" s="46"/>
      <c r="H39" s="46"/>
      <c r="I39" s="46"/>
      <c r="K39" s="46"/>
      <c r="L39" s="46"/>
      <c r="M39" s="46"/>
      <c r="O39" s="46"/>
      <c r="P39" s="46"/>
      <c r="Q39" s="46"/>
      <c r="S39" s="46"/>
      <c r="T39" s="46"/>
      <c r="U39" s="46"/>
      <c r="V39" s="15"/>
      <c r="W39" s="15"/>
      <c r="X39" s="111"/>
      <c r="Y39" s="111"/>
    </row>
    <row r="40" spans="1:25" x14ac:dyDescent="0.25">
      <c r="A40" s="15"/>
      <c r="B40" s="46"/>
      <c r="G40" s="46"/>
      <c r="H40" s="46"/>
      <c r="I40" s="46"/>
      <c r="K40" s="46"/>
      <c r="L40" s="46"/>
      <c r="M40" s="46"/>
      <c r="O40" s="46"/>
      <c r="P40" s="46"/>
      <c r="Q40" s="46"/>
      <c r="S40" s="46"/>
      <c r="T40" s="46"/>
      <c r="U40" s="46"/>
      <c r="V40" s="15"/>
      <c r="W40" s="15"/>
      <c r="X40" s="111"/>
      <c r="Y40" s="111"/>
    </row>
    <row r="41" spans="1:25" x14ac:dyDescent="0.25">
      <c r="A41" s="15"/>
      <c r="B41" s="46"/>
      <c r="G41" s="46"/>
      <c r="H41" s="46"/>
      <c r="I41" s="46"/>
      <c r="K41" s="46"/>
      <c r="L41" s="46"/>
      <c r="M41" s="46"/>
      <c r="O41" s="46"/>
      <c r="P41" s="46"/>
      <c r="Q41" s="46"/>
      <c r="S41" s="46"/>
      <c r="T41" s="46"/>
      <c r="U41" s="46"/>
      <c r="V41" s="15"/>
      <c r="W41" s="15"/>
      <c r="X41" s="111"/>
      <c r="Y41" s="111"/>
    </row>
    <row r="42" spans="1:25" x14ac:dyDescent="0.25">
      <c r="A42" s="15"/>
      <c r="B42" s="46"/>
      <c r="G42" s="46"/>
      <c r="H42" s="46"/>
      <c r="I42" s="46"/>
      <c r="K42" s="46"/>
      <c r="L42" s="46"/>
      <c r="M42" s="46"/>
      <c r="O42" s="46"/>
      <c r="P42" s="46"/>
      <c r="Q42" s="46"/>
      <c r="S42" s="46"/>
      <c r="T42" s="46"/>
      <c r="U42" s="46"/>
      <c r="V42" s="15"/>
      <c r="W42" s="15"/>
      <c r="X42" s="111"/>
      <c r="Y42" s="111"/>
    </row>
  </sheetData>
  <mergeCells count="25">
    <mergeCell ref="K6:M6"/>
    <mergeCell ref="A6:A7"/>
    <mergeCell ref="B6:B7"/>
    <mergeCell ref="C6:C7"/>
    <mergeCell ref="D6:F6"/>
    <mergeCell ref="J6:J7"/>
    <mergeCell ref="G6:I6"/>
    <mergeCell ref="A1:Y1"/>
    <mergeCell ref="A2:Y2"/>
    <mergeCell ref="A3:Y3"/>
    <mergeCell ref="A4:Y4"/>
    <mergeCell ref="A5:Y5"/>
    <mergeCell ref="AI6:AJ6"/>
    <mergeCell ref="Z6:AB6"/>
    <mergeCell ref="AC6:AC7"/>
    <mergeCell ref="AD6:AF6"/>
    <mergeCell ref="N6:N7"/>
    <mergeCell ref="O6:Q6"/>
    <mergeCell ref="R6:R7"/>
    <mergeCell ref="AG6:AG7"/>
    <mergeCell ref="AH6:AH7"/>
    <mergeCell ref="S6:U6"/>
    <mergeCell ref="V6:V7"/>
    <mergeCell ref="W6:W7"/>
    <mergeCell ref="X6:Y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  <pageSetUpPr fitToPage="1"/>
  </sheetPr>
  <dimension ref="A1:AR230"/>
  <sheetViews>
    <sheetView topLeftCell="A11" zoomScaleNormal="100" workbookViewId="0">
      <selection activeCell="T98" sqref="T98"/>
    </sheetView>
  </sheetViews>
  <sheetFormatPr baseColWidth="10" defaultColWidth="11.42578125" defaultRowHeight="12.75" outlineLevelRow="1" outlineLevelCol="1" x14ac:dyDescent="0.25"/>
  <cols>
    <col min="1" max="1" width="3.5703125" style="111" customWidth="1"/>
    <col min="2" max="2" width="10.42578125" style="111" hidden="1" customWidth="1"/>
    <col min="3" max="3" width="11.85546875" style="111" customWidth="1"/>
    <col min="4" max="4" width="10.42578125" style="111" bestFit="1" customWidth="1"/>
    <col min="5" max="5" width="29.140625" style="110" customWidth="1"/>
    <col min="6" max="6" width="44.7109375" style="110" customWidth="1"/>
    <col min="7" max="7" width="11.140625" style="111" customWidth="1"/>
    <col min="8" max="9" width="9.85546875" style="111" customWidth="1"/>
    <col min="10" max="10" width="13.7109375" style="13" customWidth="1"/>
    <col min="11" max="11" width="13.7109375" style="46" customWidth="1"/>
    <col min="12" max="12" width="14.85546875" style="110" customWidth="1"/>
    <col min="13" max="13" width="10.42578125" style="111" hidden="1" customWidth="1"/>
    <col min="14" max="14" width="9.140625" style="111" hidden="1" customWidth="1"/>
    <col min="15" max="15" width="13" style="111" hidden="1" customWidth="1"/>
    <col min="16" max="16" width="10.5703125" style="111" hidden="1" customWidth="1"/>
    <col min="17" max="17" width="13.85546875" style="47" hidden="1" customWidth="1"/>
    <col min="18" max="20" width="13.7109375" style="13" customWidth="1" outlineLevel="1"/>
    <col min="21" max="21" width="13.7109375" style="13" customWidth="1"/>
    <col min="22" max="24" width="13.7109375" style="13" hidden="1" customWidth="1" outlineLevel="1"/>
    <col min="25" max="25" width="13.7109375" style="13" hidden="1" customWidth="1" collapsed="1"/>
    <col min="26" max="28" width="13.7109375" style="13" hidden="1" customWidth="1" outlineLevel="1"/>
    <col min="29" max="29" width="13.7109375" style="13" hidden="1" customWidth="1" collapsed="1"/>
    <col min="30" max="32" width="13.7109375" style="13" hidden="1" customWidth="1" outlineLevel="1"/>
    <col min="33" max="33" width="13.7109375" style="13" hidden="1" customWidth="1" collapsed="1"/>
    <col min="34" max="34" width="13.7109375" style="13" customWidth="1"/>
    <col min="35" max="35" width="10.28515625" style="14" bestFit="1" customWidth="1"/>
    <col min="36" max="36" width="11.140625" style="14" customWidth="1"/>
    <col min="37" max="16384" width="11.42578125" style="110"/>
  </cols>
  <sheetData>
    <row r="1" spans="1:44" s="109" customFormat="1" ht="16.5" customHeight="1" x14ac:dyDescent="0.25">
      <c r="A1" s="552" t="s">
        <v>78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</row>
    <row r="2" spans="1:44" s="109" customFormat="1" ht="16.5" customHeight="1" x14ac:dyDescent="0.25">
      <c r="A2" s="555" t="s">
        <v>72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  <c r="AD2" s="555"/>
      <c r="AE2" s="555"/>
      <c r="AF2" s="555"/>
      <c r="AG2" s="555"/>
      <c r="AH2" s="555"/>
      <c r="AI2" s="555"/>
      <c r="AJ2" s="555"/>
    </row>
    <row r="3" spans="1:44" s="109" customFormat="1" ht="16.5" customHeight="1" x14ac:dyDescent="0.25">
      <c r="A3" s="640" t="str">
        <f>+'24-03-341 Ind. Proy'!A3:AJ3</f>
        <v>EJECUCIÓN AL 31 DE MARZO DE 2021</v>
      </c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</row>
    <row r="4" spans="1:44" s="109" customFormat="1" ht="16.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</row>
    <row r="5" spans="1:44" ht="17.25" customHeight="1" x14ac:dyDescent="0.25">
      <c r="A5" s="556" t="s">
        <v>80</v>
      </c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7"/>
      <c r="Y5" s="557"/>
      <c r="Z5" s="557"/>
      <c r="AA5" s="557"/>
      <c r="AB5" s="557"/>
      <c r="AC5" s="557"/>
      <c r="AD5" s="557"/>
      <c r="AE5" s="557"/>
      <c r="AF5" s="557"/>
      <c r="AG5" s="557"/>
      <c r="AH5" s="557"/>
      <c r="AI5" s="557"/>
      <c r="AJ5" s="558"/>
    </row>
    <row r="6" spans="1:44" s="115" customFormat="1" x14ac:dyDescent="0.25">
      <c r="A6" s="562" t="s">
        <v>1</v>
      </c>
      <c r="B6" s="563" t="s">
        <v>76</v>
      </c>
      <c r="C6" s="563" t="s">
        <v>21</v>
      </c>
      <c r="D6" s="563" t="s">
        <v>3</v>
      </c>
      <c r="E6" s="562" t="s">
        <v>4</v>
      </c>
      <c r="F6" s="563" t="s">
        <v>5</v>
      </c>
      <c r="G6" s="562" t="s">
        <v>6</v>
      </c>
      <c r="H6" s="562" t="s">
        <v>7</v>
      </c>
      <c r="I6" s="562"/>
      <c r="J6" s="559" t="s">
        <v>8</v>
      </c>
      <c r="K6" s="559" t="s">
        <v>9</v>
      </c>
      <c r="L6" s="562" t="s">
        <v>10</v>
      </c>
      <c r="M6" s="570" t="s">
        <v>11</v>
      </c>
      <c r="N6" s="571"/>
      <c r="O6" s="572"/>
      <c r="P6" s="562" t="s">
        <v>12</v>
      </c>
      <c r="Q6" s="563" t="s">
        <v>13</v>
      </c>
      <c r="R6" s="565" t="s">
        <v>14</v>
      </c>
      <c r="S6" s="565"/>
      <c r="T6" s="565"/>
      <c r="U6" s="559" t="s">
        <v>15</v>
      </c>
      <c r="V6" s="565" t="s">
        <v>14</v>
      </c>
      <c r="W6" s="565"/>
      <c r="X6" s="565"/>
      <c r="Y6" s="559" t="s">
        <v>16</v>
      </c>
      <c r="Z6" s="565" t="s">
        <v>14</v>
      </c>
      <c r="AA6" s="565"/>
      <c r="AB6" s="565"/>
      <c r="AC6" s="559" t="s">
        <v>17</v>
      </c>
      <c r="AD6" s="565" t="s">
        <v>14</v>
      </c>
      <c r="AE6" s="565"/>
      <c r="AF6" s="565"/>
      <c r="AG6" s="559" t="s">
        <v>18</v>
      </c>
      <c r="AH6" s="559" t="s">
        <v>19</v>
      </c>
      <c r="AI6" s="561" t="s">
        <v>20</v>
      </c>
      <c r="AJ6" s="561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5.5" x14ac:dyDescent="0.25">
      <c r="A7" s="562"/>
      <c r="B7" s="564"/>
      <c r="C7" s="564"/>
      <c r="D7" s="564"/>
      <c r="E7" s="562"/>
      <c r="F7" s="564"/>
      <c r="G7" s="562"/>
      <c r="H7" s="525" t="s">
        <v>22</v>
      </c>
      <c r="I7" s="525" t="s">
        <v>23</v>
      </c>
      <c r="J7" s="560"/>
      <c r="K7" s="560"/>
      <c r="L7" s="562"/>
      <c r="M7" s="526" t="s">
        <v>24</v>
      </c>
      <c r="N7" s="526" t="s">
        <v>25</v>
      </c>
      <c r="O7" s="526" t="s">
        <v>26</v>
      </c>
      <c r="P7" s="562"/>
      <c r="Q7" s="564"/>
      <c r="R7" s="526" t="s">
        <v>27</v>
      </c>
      <c r="S7" s="526" t="s">
        <v>28</v>
      </c>
      <c r="T7" s="526" t="s">
        <v>29</v>
      </c>
      <c r="U7" s="560"/>
      <c r="V7" s="526" t="s">
        <v>30</v>
      </c>
      <c r="W7" s="526" t="s">
        <v>31</v>
      </c>
      <c r="X7" s="526" t="s">
        <v>93</v>
      </c>
      <c r="Y7" s="560"/>
      <c r="Z7" s="526" t="s">
        <v>32</v>
      </c>
      <c r="AA7" s="526" t="s">
        <v>33</v>
      </c>
      <c r="AB7" s="526" t="s">
        <v>34</v>
      </c>
      <c r="AC7" s="560"/>
      <c r="AD7" s="526" t="s">
        <v>35</v>
      </c>
      <c r="AE7" s="526" t="s">
        <v>36</v>
      </c>
      <c r="AF7" s="526" t="s">
        <v>37</v>
      </c>
      <c r="AG7" s="560"/>
      <c r="AH7" s="560"/>
      <c r="AI7" s="527" t="s">
        <v>38</v>
      </c>
      <c r="AJ7" s="527" t="s">
        <v>39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25">
      <c r="A8" s="605" t="s">
        <v>40</v>
      </c>
      <c r="B8" s="597"/>
      <c r="C8" s="597"/>
      <c r="D8" s="597"/>
      <c r="E8" s="598"/>
      <c r="F8" s="17"/>
      <c r="G8" s="18"/>
      <c r="H8" s="19"/>
      <c r="I8" s="19"/>
      <c r="J8" s="593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35.1" hidden="1" customHeight="1" outlineLevel="1" x14ac:dyDescent="0.3">
      <c r="A9" s="25">
        <v>1</v>
      </c>
      <c r="B9" s="26"/>
      <c r="C9" s="93"/>
      <c r="D9" s="81"/>
      <c r="E9" s="219"/>
      <c r="F9" s="219"/>
      <c r="G9" s="415"/>
      <c r="H9" s="416"/>
      <c r="I9" s="416"/>
      <c r="J9" s="594"/>
      <c r="K9" s="190"/>
      <c r="L9" s="375"/>
      <c r="M9" s="31"/>
      <c r="N9" s="31"/>
      <c r="O9" s="31"/>
      <c r="P9" s="375"/>
      <c r="Q9" s="375"/>
      <c r="R9" s="31"/>
      <c r="S9" s="287"/>
      <c r="T9" s="190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IF(ISERROR(AH9/J8),0,AH9/J8)</f>
        <v>0</v>
      </c>
      <c r="AJ9" s="34" t="str">
        <f>IF(ISERROR(AH9/$AH$100),"-",AH9/$AH$100)</f>
        <v>-</v>
      </c>
      <c r="AK9" s="109"/>
      <c r="AL9" s="109"/>
      <c r="AM9" s="109"/>
      <c r="AN9" s="109"/>
      <c r="AO9" s="109"/>
      <c r="AP9" s="109"/>
      <c r="AQ9" s="109"/>
      <c r="AR9" s="109"/>
    </row>
    <row r="10" spans="1:44" ht="35.1" hidden="1" customHeight="1" outlineLevel="1" x14ac:dyDescent="0.3">
      <c r="A10" s="25">
        <v>2</v>
      </c>
      <c r="B10" s="26"/>
      <c r="C10" s="93"/>
      <c r="D10" s="81"/>
      <c r="E10" s="219"/>
      <c r="F10" s="219"/>
      <c r="G10" s="415"/>
      <c r="H10" s="416"/>
      <c r="I10" s="416"/>
      <c r="J10" s="594"/>
      <c r="K10" s="190"/>
      <c r="L10" s="375"/>
      <c r="M10" s="31"/>
      <c r="N10" s="31"/>
      <c r="O10" s="31"/>
      <c r="P10" s="375"/>
      <c r="Q10" s="375"/>
      <c r="R10" s="31"/>
      <c r="S10" s="287"/>
      <c r="T10" s="287"/>
      <c r="U10" s="32">
        <f>SUM(R10:T10)</f>
        <v>0</v>
      </c>
      <c r="V10" s="31"/>
      <c r="W10" s="31"/>
      <c r="X10" s="31"/>
      <c r="Y10" s="32">
        <f>SUM(V10:X10)</f>
        <v>0</v>
      </c>
      <c r="Z10" s="31"/>
      <c r="AA10" s="31"/>
      <c r="AB10" s="31"/>
      <c r="AC10" s="32">
        <f>SUM(Z10:AB10)</f>
        <v>0</v>
      </c>
      <c r="AD10" s="31"/>
      <c r="AE10" s="31"/>
      <c r="AF10" s="31"/>
      <c r="AG10" s="32">
        <f>SUM(AD10:AF10)</f>
        <v>0</v>
      </c>
      <c r="AH10" s="32">
        <f>SUM(U10,Y10,AC10,AG10)</f>
        <v>0</v>
      </c>
      <c r="AI10" s="33">
        <f>IF(ISERROR(AH10/J8),0,AH10/J8)</f>
        <v>0</v>
      </c>
      <c r="AJ10" s="34" t="str">
        <f>IF(ISERROR(AH10/$AH$100),"-",AH10/$AH$100)</f>
        <v>-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s="74" customFormat="1" collapsed="1" x14ac:dyDescent="0.25">
      <c r="A11" s="614" t="s">
        <v>41</v>
      </c>
      <c r="B11" s="600"/>
      <c r="C11" s="600"/>
      <c r="D11" s="600"/>
      <c r="E11" s="600"/>
      <c r="F11" s="600"/>
      <c r="G11" s="600"/>
      <c r="H11" s="600"/>
      <c r="I11" s="615"/>
      <c r="J11" s="455">
        <f>J8</f>
        <v>0</v>
      </c>
      <c r="K11" s="455">
        <f>SUM(K9:K10)</f>
        <v>0</v>
      </c>
      <c r="L11" s="456"/>
      <c r="M11" s="455">
        <f>SUM(M10:M10)</f>
        <v>0</v>
      </c>
      <c r="N11" s="455">
        <f>SUM(N10:N10)</f>
        <v>0</v>
      </c>
      <c r="O11" s="455">
        <f>SUM(O10:O10)</f>
        <v>0</v>
      </c>
      <c r="P11" s="457"/>
      <c r="Q11" s="458"/>
      <c r="R11" s="455">
        <f>SUM(R9:R10)</f>
        <v>0</v>
      </c>
      <c r="S11" s="455">
        <f t="shared" ref="S11:AH11" si="0">SUM(S9:S10)</f>
        <v>0</v>
      </c>
      <c r="T11" s="455">
        <f t="shared" si="0"/>
        <v>0</v>
      </c>
      <c r="U11" s="455">
        <f t="shared" si="0"/>
        <v>0</v>
      </c>
      <c r="V11" s="455">
        <f t="shared" si="0"/>
        <v>0</v>
      </c>
      <c r="W11" s="455">
        <f t="shared" si="0"/>
        <v>0</v>
      </c>
      <c r="X11" s="455">
        <f t="shared" si="0"/>
        <v>0</v>
      </c>
      <c r="Y11" s="455">
        <f t="shared" si="0"/>
        <v>0</v>
      </c>
      <c r="Z11" s="455">
        <f t="shared" si="0"/>
        <v>0</v>
      </c>
      <c r="AA11" s="455">
        <f t="shared" si="0"/>
        <v>0</v>
      </c>
      <c r="AB11" s="455">
        <f t="shared" si="0"/>
        <v>0</v>
      </c>
      <c r="AC11" s="455">
        <f t="shared" si="0"/>
        <v>0</v>
      </c>
      <c r="AD11" s="455">
        <f t="shared" si="0"/>
        <v>0</v>
      </c>
      <c r="AE11" s="455">
        <f t="shared" si="0"/>
        <v>0</v>
      </c>
      <c r="AF11" s="455">
        <f t="shared" si="0"/>
        <v>0</v>
      </c>
      <c r="AG11" s="455">
        <f t="shared" si="0"/>
        <v>0</v>
      </c>
      <c r="AH11" s="455">
        <f t="shared" si="0"/>
        <v>0</v>
      </c>
      <c r="AI11" s="459">
        <f>IF(ISERROR(AH11/J11),0,AH11/J11)</f>
        <v>0</v>
      </c>
      <c r="AJ11" s="459">
        <f>IF(ISERROR(AH11/$AH$100),0,AH11/$AH$100)</f>
        <v>0</v>
      </c>
      <c r="AK11" s="109"/>
      <c r="AL11" s="109"/>
      <c r="AM11" s="109"/>
      <c r="AN11" s="109"/>
      <c r="AO11" s="109"/>
      <c r="AP11" s="109"/>
      <c r="AQ11" s="109"/>
      <c r="AR11" s="109"/>
    </row>
    <row r="12" spans="1:44" x14ac:dyDescent="0.25">
      <c r="A12" s="590" t="s">
        <v>42</v>
      </c>
      <c r="B12" s="591"/>
      <c r="C12" s="591"/>
      <c r="D12" s="591"/>
      <c r="E12" s="592"/>
      <c r="F12" s="17"/>
      <c r="G12" s="18"/>
      <c r="H12" s="19"/>
      <c r="I12" s="19"/>
      <c r="J12" s="581"/>
      <c r="K12" s="20"/>
      <c r="L12" s="21"/>
      <c r="M12" s="22"/>
      <c r="N12" s="22"/>
      <c r="O12" s="22"/>
      <c r="P12" s="18"/>
      <c r="Q12" s="23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4"/>
      <c r="AJ12" s="24"/>
    </row>
    <row r="13" spans="1:44" ht="35.1" hidden="1" customHeight="1" outlineLevel="1" x14ac:dyDescent="0.3">
      <c r="A13" s="25">
        <v>1</v>
      </c>
      <c r="B13" s="26"/>
      <c r="C13" s="93"/>
      <c r="D13" s="151"/>
      <c r="E13" s="219"/>
      <c r="F13" s="219"/>
      <c r="G13" s="415"/>
      <c r="H13" s="417"/>
      <c r="I13" s="417"/>
      <c r="J13" s="642"/>
      <c r="K13" s="197"/>
      <c r="L13" s="375"/>
      <c r="M13" s="31"/>
      <c r="N13" s="31"/>
      <c r="O13" s="31"/>
      <c r="P13" s="375"/>
      <c r="Q13" s="375"/>
      <c r="R13" s="31"/>
      <c r="S13" s="197"/>
      <c r="T13" s="197"/>
      <c r="U13" s="32">
        <f>SUM(R13:T13)</f>
        <v>0</v>
      </c>
      <c r="V13" s="31"/>
      <c r="W13" s="31"/>
      <c r="X13" s="31"/>
      <c r="Y13" s="32">
        <f>SUM(V13:X13)</f>
        <v>0</v>
      </c>
      <c r="Z13" s="31"/>
      <c r="AA13" s="31"/>
      <c r="AB13" s="31"/>
      <c r="AC13" s="32">
        <f>SUM(Z13:AB13)</f>
        <v>0</v>
      </c>
      <c r="AD13" s="31"/>
      <c r="AE13" s="31"/>
      <c r="AF13" s="31"/>
      <c r="AG13" s="32">
        <f>SUM(AD13:AF13)</f>
        <v>0</v>
      </c>
      <c r="AH13" s="32">
        <f>SUM(U13,Y13,AC13,AG13)</f>
        <v>0</v>
      </c>
      <c r="AI13" s="33">
        <f>IF(ISERROR(AH13/J12),0,AH13/J12)</f>
        <v>0</v>
      </c>
      <c r="AJ13" s="34" t="str">
        <f>IF(ISERROR(AH13/$AH$100),"-",AH13/$AH$100)</f>
        <v>-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35.1" hidden="1" customHeight="1" outlineLevel="1" x14ac:dyDescent="0.3">
      <c r="A14" s="25">
        <v>2</v>
      </c>
      <c r="B14" s="26"/>
      <c r="C14" s="93"/>
      <c r="D14" s="151"/>
      <c r="E14" s="219"/>
      <c r="F14" s="219"/>
      <c r="G14" s="415"/>
      <c r="H14" s="417"/>
      <c r="I14" s="417"/>
      <c r="J14" s="642"/>
      <c r="K14" s="197"/>
      <c r="L14" s="375"/>
      <c r="M14" s="31"/>
      <c r="N14" s="31"/>
      <c r="O14" s="31"/>
      <c r="P14" s="375"/>
      <c r="Q14" s="375"/>
      <c r="R14" s="31"/>
      <c r="S14" s="197"/>
      <c r="T14" s="197"/>
      <c r="U14" s="32">
        <f>SUM(R14:T14)</f>
        <v>0</v>
      </c>
      <c r="V14" s="31"/>
      <c r="W14" s="31"/>
      <c r="X14" s="31"/>
      <c r="Y14" s="32">
        <f>SUM(V14:X14)</f>
        <v>0</v>
      </c>
      <c r="Z14" s="31"/>
      <c r="AA14" s="31"/>
      <c r="AB14" s="31"/>
      <c r="AC14" s="32">
        <f>SUM(Z14:AB14)</f>
        <v>0</v>
      </c>
      <c r="AD14" s="31"/>
      <c r="AE14" s="31"/>
      <c r="AF14" s="31"/>
      <c r="AG14" s="32">
        <f>SUM(AD14:AF14)</f>
        <v>0</v>
      </c>
      <c r="AH14" s="32">
        <f>SUM(U14,Y14,AC14,AG14)</f>
        <v>0</v>
      </c>
      <c r="AI14" s="33">
        <f>IF(ISERROR(AH14/J12),0,AH14/J12)</f>
        <v>0</v>
      </c>
      <c r="AJ14" s="34" t="str">
        <f>IF(ISERROR(AH14/$AH$100),"-",AH14/$AH$100)</f>
        <v>-</v>
      </c>
      <c r="AK14" s="109"/>
      <c r="AL14" s="109"/>
      <c r="AM14" s="109"/>
      <c r="AN14" s="109"/>
      <c r="AO14" s="109"/>
      <c r="AP14" s="109"/>
      <c r="AQ14" s="109"/>
      <c r="AR14" s="109"/>
    </row>
    <row r="15" spans="1:44" ht="35.1" hidden="1" customHeight="1" outlineLevel="1" x14ac:dyDescent="0.3">
      <c r="A15" s="25">
        <v>3</v>
      </c>
      <c r="B15" s="26"/>
      <c r="C15" s="93"/>
      <c r="D15" s="151"/>
      <c r="E15" s="219"/>
      <c r="F15" s="219"/>
      <c r="G15" s="415"/>
      <c r="H15" s="417"/>
      <c r="I15" s="417"/>
      <c r="J15" s="582"/>
      <c r="K15" s="197"/>
      <c r="L15" s="375"/>
      <c r="M15" s="31"/>
      <c r="N15" s="31"/>
      <c r="O15" s="31"/>
      <c r="P15" s="375"/>
      <c r="Q15" s="375"/>
      <c r="R15" s="31"/>
      <c r="S15" s="197"/>
      <c r="T15" s="197"/>
      <c r="U15" s="32">
        <f>SUM(R15:T15)</f>
        <v>0</v>
      </c>
      <c r="V15" s="197"/>
      <c r="W15" s="31"/>
      <c r="X15" s="31"/>
      <c r="Y15" s="32">
        <f>SUM(V15:X15)</f>
        <v>0</v>
      </c>
      <c r="Z15" s="31"/>
      <c r="AA15" s="31"/>
      <c r="AB15" s="31"/>
      <c r="AC15" s="32">
        <f>SUM(Z15:AB15)</f>
        <v>0</v>
      </c>
      <c r="AD15" s="31"/>
      <c r="AE15" s="31"/>
      <c r="AF15" s="31"/>
      <c r="AG15" s="32">
        <f>SUM(AD15:AF15)</f>
        <v>0</v>
      </c>
      <c r="AH15" s="32">
        <f>SUM(U15,Y15,AC15,AG15)</f>
        <v>0</v>
      </c>
      <c r="AI15" s="33">
        <f>IF(ISERROR(AH15/J12),0,AH15/J12)</f>
        <v>0</v>
      </c>
      <c r="AJ15" s="34" t="str">
        <f>IF(ISERROR(AH15/$AH$100),"-",AH15/$AH$100)</f>
        <v>-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s="74" customFormat="1" collapsed="1" x14ac:dyDescent="0.25">
      <c r="A16" s="599" t="s">
        <v>43</v>
      </c>
      <c r="B16" s="600"/>
      <c r="C16" s="601"/>
      <c r="D16" s="601"/>
      <c r="E16" s="601"/>
      <c r="F16" s="601"/>
      <c r="G16" s="601"/>
      <c r="H16" s="601"/>
      <c r="I16" s="602"/>
      <c r="J16" s="455">
        <f>J12</f>
        <v>0</v>
      </c>
      <c r="K16" s="455">
        <f>SUM(K13:K15)</f>
        <v>0</v>
      </c>
      <c r="L16" s="456"/>
      <c r="M16" s="455">
        <f>SUM(M13:M13)</f>
        <v>0</v>
      </c>
      <c r="N16" s="455">
        <f>SUM(N13:N13)</f>
        <v>0</v>
      </c>
      <c r="O16" s="455">
        <f>SUM(O13:O13)</f>
        <v>0</v>
      </c>
      <c r="P16" s="457"/>
      <c r="Q16" s="458"/>
      <c r="R16" s="455">
        <f>SUM(R13:R13)</f>
        <v>0</v>
      </c>
      <c r="S16" s="455">
        <f>SUM(S13:S15)</f>
        <v>0</v>
      </c>
      <c r="T16" s="455">
        <f>SUM(T13:T15)</f>
        <v>0</v>
      </c>
      <c r="U16" s="455">
        <f>SUM(U13:U15)</f>
        <v>0</v>
      </c>
      <c r="V16" s="455">
        <f>SUM(V13:V15)</f>
        <v>0</v>
      </c>
      <c r="W16" s="455">
        <f t="shared" ref="W16:AH16" si="1">SUM(W13:W15)</f>
        <v>0</v>
      </c>
      <c r="X16" s="455">
        <f t="shared" si="1"/>
        <v>0</v>
      </c>
      <c r="Y16" s="455">
        <f t="shared" si="1"/>
        <v>0</v>
      </c>
      <c r="Z16" s="455">
        <f t="shared" si="1"/>
        <v>0</v>
      </c>
      <c r="AA16" s="455">
        <f t="shared" si="1"/>
        <v>0</v>
      </c>
      <c r="AB16" s="455">
        <f t="shared" si="1"/>
        <v>0</v>
      </c>
      <c r="AC16" s="455">
        <f t="shared" si="1"/>
        <v>0</v>
      </c>
      <c r="AD16" s="455">
        <f t="shared" si="1"/>
        <v>0</v>
      </c>
      <c r="AE16" s="455">
        <f t="shared" si="1"/>
        <v>0</v>
      </c>
      <c r="AF16" s="455">
        <f t="shared" si="1"/>
        <v>0</v>
      </c>
      <c r="AG16" s="455">
        <f t="shared" si="1"/>
        <v>0</v>
      </c>
      <c r="AH16" s="455">
        <f t="shared" si="1"/>
        <v>0</v>
      </c>
      <c r="AI16" s="459">
        <f>IF(ISERROR(AH16/J16),0,AH16/J16)</f>
        <v>0</v>
      </c>
      <c r="AJ16" s="459">
        <f>IF(ISERROR(AH16/$AH$100),0,AH16/$AH$100)</f>
        <v>0</v>
      </c>
      <c r="AK16" s="109"/>
      <c r="AL16" s="109"/>
      <c r="AM16" s="109"/>
      <c r="AN16" s="109"/>
      <c r="AO16" s="109"/>
      <c r="AP16" s="109"/>
      <c r="AQ16" s="109"/>
      <c r="AR16" s="109"/>
    </row>
    <row r="17" spans="1:44" x14ac:dyDescent="0.25">
      <c r="A17" s="590" t="s">
        <v>44</v>
      </c>
      <c r="B17" s="591"/>
      <c r="C17" s="591"/>
      <c r="D17" s="591"/>
      <c r="E17" s="592"/>
      <c r="F17" s="17"/>
      <c r="G17" s="18"/>
      <c r="H17" s="19"/>
      <c r="I17" s="19"/>
      <c r="J17" s="593"/>
      <c r="K17" s="20"/>
      <c r="L17" s="21"/>
      <c r="M17" s="22"/>
      <c r="N17" s="22"/>
      <c r="O17" s="22"/>
      <c r="P17" s="18"/>
      <c r="Q17" s="23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4"/>
      <c r="AJ17" s="24"/>
    </row>
    <row r="18" spans="1:44" ht="35.1" hidden="1" customHeight="1" outlineLevel="1" x14ac:dyDescent="0.3">
      <c r="A18" s="25">
        <v>1</v>
      </c>
      <c r="B18" s="26"/>
      <c r="C18" s="93"/>
      <c r="D18" s="82"/>
      <c r="E18" s="227"/>
      <c r="F18" s="418"/>
      <c r="G18" s="415"/>
      <c r="H18" s="417"/>
      <c r="I18" s="417"/>
      <c r="J18" s="594"/>
      <c r="K18" s="196"/>
      <c r="L18" s="375"/>
      <c r="M18" s="31"/>
      <c r="N18" s="31"/>
      <c r="O18" s="31"/>
      <c r="P18" s="375"/>
      <c r="Q18" s="375"/>
      <c r="R18" s="31"/>
      <c r="S18" s="31"/>
      <c r="T18" s="196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IF(ISERROR(AH18/J17),0,AH18/J17)</f>
        <v>0</v>
      </c>
      <c r="AJ18" s="34" t="str">
        <f>IF(ISERROR(AH18/$AH$100),"-",AH18/$AH$100)</f>
        <v>-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ht="35.1" hidden="1" customHeight="1" outlineLevel="1" x14ac:dyDescent="0.3">
      <c r="A19" s="25">
        <v>2</v>
      </c>
      <c r="B19" s="26"/>
      <c r="C19" s="93"/>
      <c r="D19" s="82"/>
      <c r="E19" s="227"/>
      <c r="F19" s="418"/>
      <c r="G19" s="415"/>
      <c r="H19" s="416"/>
      <c r="I19" s="419"/>
      <c r="J19" s="594"/>
      <c r="K19" s="196"/>
      <c r="L19" s="375"/>
      <c r="M19" s="31"/>
      <c r="N19" s="31"/>
      <c r="O19" s="31"/>
      <c r="P19" s="420"/>
      <c r="Q19" s="420"/>
      <c r="R19" s="31"/>
      <c r="S19" s="31"/>
      <c r="T19" s="196"/>
      <c r="U19" s="32">
        <f>SUM(R19:T19)</f>
        <v>0</v>
      </c>
      <c r="V19" s="31"/>
      <c r="W19" s="31"/>
      <c r="X19" s="31"/>
      <c r="Y19" s="32">
        <f>SUM(V19:X19)</f>
        <v>0</v>
      </c>
      <c r="Z19" s="31"/>
      <c r="AA19" s="31"/>
      <c r="AB19" s="31"/>
      <c r="AC19" s="32">
        <f>SUM(Z19:AB19)</f>
        <v>0</v>
      </c>
      <c r="AD19" s="31"/>
      <c r="AE19" s="31"/>
      <c r="AF19" s="31"/>
      <c r="AG19" s="32">
        <f>SUM(AD19:AF19)</f>
        <v>0</v>
      </c>
      <c r="AH19" s="32">
        <f>SUM(U19,Y19,AC19,AG19)</f>
        <v>0</v>
      </c>
      <c r="AI19" s="33">
        <f>IF(ISERROR(AH19/J17),0,AH19/J17)</f>
        <v>0</v>
      </c>
      <c r="AJ19" s="34" t="str">
        <f>IF(ISERROR(AH19/$AH$100),"-",AH19/$AH$100)</f>
        <v>-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35.1" hidden="1" customHeight="1" outlineLevel="1" x14ac:dyDescent="0.3">
      <c r="A20" s="25">
        <v>3</v>
      </c>
      <c r="B20" s="26"/>
      <c r="C20" s="93"/>
      <c r="D20" s="82"/>
      <c r="E20" s="227"/>
      <c r="F20" s="418"/>
      <c r="G20" s="415"/>
      <c r="H20" s="416"/>
      <c r="I20" s="416"/>
      <c r="J20" s="643"/>
      <c r="K20" s="196"/>
      <c r="L20" s="375"/>
      <c r="M20" s="31"/>
      <c r="N20" s="31"/>
      <c r="O20" s="31"/>
      <c r="P20" s="420"/>
      <c r="Q20" s="420"/>
      <c r="R20" s="31"/>
      <c r="S20" s="31"/>
      <c r="T20" s="196"/>
      <c r="U20" s="32">
        <f>SUM(R20:T20)</f>
        <v>0</v>
      </c>
      <c r="V20" s="31"/>
      <c r="W20" s="31"/>
      <c r="X20" s="31"/>
      <c r="Y20" s="32">
        <f>SUM(V20:X20)</f>
        <v>0</v>
      </c>
      <c r="Z20" s="31"/>
      <c r="AA20" s="31"/>
      <c r="AB20" s="31"/>
      <c r="AC20" s="32">
        <f>SUM(Z20:AB20)</f>
        <v>0</v>
      </c>
      <c r="AD20" s="31"/>
      <c r="AE20" s="31"/>
      <c r="AF20" s="31"/>
      <c r="AG20" s="32">
        <f>SUM(AD20:AF20)</f>
        <v>0</v>
      </c>
      <c r="AH20" s="32">
        <f>SUM(U20,Y20,AC20,AG20)</f>
        <v>0</v>
      </c>
      <c r="AI20" s="33">
        <f>IF(ISERROR(AH20/J17),0,AH20/J17)</f>
        <v>0</v>
      </c>
      <c r="AJ20" s="34" t="str">
        <f>IF(ISERROR(AH20/$AH$100),"-",AH20/$AH$100)</f>
        <v>-</v>
      </c>
    </row>
    <row r="21" spans="1:44" s="74" customFormat="1" collapsed="1" x14ac:dyDescent="0.25">
      <c r="A21" s="599" t="s">
        <v>45</v>
      </c>
      <c r="B21" s="600"/>
      <c r="C21" s="601"/>
      <c r="D21" s="601"/>
      <c r="E21" s="601"/>
      <c r="F21" s="601"/>
      <c r="G21" s="601"/>
      <c r="H21" s="601"/>
      <c r="I21" s="602"/>
      <c r="J21" s="455">
        <f>J17</f>
        <v>0</v>
      </c>
      <c r="K21" s="455">
        <f>SUM(K18:K20)</f>
        <v>0</v>
      </c>
      <c r="L21" s="456"/>
      <c r="M21" s="455">
        <f>SUM(M18:M20)</f>
        <v>0</v>
      </c>
      <c r="N21" s="455">
        <f>SUM(N18:N20)</f>
        <v>0</v>
      </c>
      <c r="O21" s="455">
        <f>SUM(O18:O20)</f>
        <v>0</v>
      </c>
      <c r="P21" s="457"/>
      <c r="Q21" s="458"/>
      <c r="R21" s="455">
        <f t="shared" ref="R21:AH21" si="2">SUM(R18:R20)</f>
        <v>0</v>
      </c>
      <c r="S21" s="455">
        <f t="shared" si="2"/>
        <v>0</v>
      </c>
      <c r="T21" s="455">
        <f t="shared" si="2"/>
        <v>0</v>
      </c>
      <c r="U21" s="455">
        <f t="shared" si="2"/>
        <v>0</v>
      </c>
      <c r="V21" s="455">
        <f t="shared" si="2"/>
        <v>0</v>
      </c>
      <c r="W21" s="455">
        <f t="shared" si="2"/>
        <v>0</v>
      </c>
      <c r="X21" s="455">
        <f t="shared" si="2"/>
        <v>0</v>
      </c>
      <c r="Y21" s="455">
        <f t="shared" si="2"/>
        <v>0</v>
      </c>
      <c r="Z21" s="455">
        <f t="shared" si="2"/>
        <v>0</v>
      </c>
      <c r="AA21" s="455">
        <f t="shared" si="2"/>
        <v>0</v>
      </c>
      <c r="AB21" s="455">
        <f t="shared" si="2"/>
        <v>0</v>
      </c>
      <c r="AC21" s="455">
        <f t="shared" si="2"/>
        <v>0</v>
      </c>
      <c r="AD21" s="455">
        <f t="shared" si="2"/>
        <v>0</v>
      </c>
      <c r="AE21" s="455">
        <f t="shared" si="2"/>
        <v>0</v>
      </c>
      <c r="AF21" s="455">
        <f t="shared" si="2"/>
        <v>0</v>
      </c>
      <c r="AG21" s="455">
        <f t="shared" si="2"/>
        <v>0</v>
      </c>
      <c r="AH21" s="455">
        <f t="shared" si="2"/>
        <v>0</v>
      </c>
      <c r="AI21" s="459">
        <f>IF(ISERROR(AH21/J21),0,AH21/J21)</f>
        <v>0</v>
      </c>
      <c r="AJ21" s="459">
        <f>IF(ISERROR(AH21/$AH$100),0,AH21/$AH$100)</f>
        <v>0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x14ac:dyDescent="0.25">
      <c r="A22" s="590" t="s">
        <v>46</v>
      </c>
      <c r="B22" s="591"/>
      <c r="C22" s="591"/>
      <c r="D22" s="591"/>
      <c r="E22" s="592"/>
      <c r="F22" s="17"/>
      <c r="G22" s="18"/>
      <c r="H22" s="19"/>
      <c r="I22" s="19"/>
      <c r="J22" s="576"/>
      <c r="K22" s="20"/>
      <c r="L22" s="21"/>
      <c r="M22" s="22"/>
      <c r="N22" s="22"/>
      <c r="O22" s="22"/>
      <c r="P22" s="18"/>
      <c r="Q22" s="23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4"/>
      <c r="AJ22" s="24"/>
    </row>
    <row r="23" spans="1:44" ht="35.1" hidden="1" customHeight="1" outlineLevel="1" x14ac:dyDescent="0.3">
      <c r="A23" s="25">
        <v>1</v>
      </c>
      <c r="B23" s="26"/>
      <c r="C23" s="93"/>
      <c r="D23" s="82"/>
      <c r="E23" s="227"/>
      <c r="F23" s="219"/>
      <c r="G23" s="415"/>
      <c r="H23" s="416"/>
      <c r="I23" s="417"/>
      <c r="J23" s="623"/>
      <c r="K23" s="196"/>
      <c r="L23" s="375"/>
      <c r="M23" s="31"/>
      <c r="N23" s="31"/>
      <c r="O23" s="31"/>
      <c r="P23" s="420"/>
      <c r="Q23" s="421"/>
      <c r="R23" s="31"/>
      <c r="S23" s="287"/>
      <c r="T23" s="196"/>
      <c r="U23" s="32">
        <f>SUM(R23:T23)</f>
        <v>0</v>
      </c>
      <c r="V23" s="31"/>
      <c r="W23" s="31"/>
      <c r="X23" s="31"/>
      <c r="Y23" s="32">
        <f>SUM(V23:X23)</f>
        <v>0</v>
      </c>
      <c r="Z23" s="31"/>
      <c r="AA23" s="31"/>
      <c r="AB23" s="31"/>
      <c r="AC23" s="32">
        <f>SUM(Z23:AB23)</f>
        <v>0</v>
      </c>
      <c r="AD23" s="31"/>
      <c r="AE23" s="31"/>
      <c r="AF23" s="31"/>
      <c r="AG23" s="32">
        <f>SUM(AD23:AF23)</f>
        <v>0</v>
      </c>
      <c r="AH23" s="32">
        <f>SUM(U23,Y23,AC23,AG23)</f>
        <v>0</v>
      </c>
      <c r="AI23" s="33">
        <f>IF(ISERROR(AH23/$J$22),0,AH23/$J$22)</f>
        <v>0</v>
      </c>
      <c r="AJ23" s="34" t="str">
        <f>IF(ISERROR(AH23/$AH$100),"-",AH23/$AH$100)</f>
        <v>-</v>
      </c>
      <c r="AK23" s="109"/>
      <c r="AL23" s="109"/>
      <c r="AM23" s="109"/>
      <c r="AN23" s="109"/>
      <c r="AO23" s="109"/>
      <c r="AP23" s="109"/>
      <c r="AQ23" s="109"/>
      <c r="AR23" s="109"/>
    </row>
    <row r="24" spans="1:44" ht="35.1" hidden="1" customHeight="1" outlineLevel="1" x14ac:dyDescent="0.3">
      <c r="A24" s="25">
        <v>2</v>
      </c>
      <c r="B24" s="26"/>
      <c r="C24" s="93"/>
      <c r="D24" s="82"/>
      <c r="E24" s="227"/>
      <c r="F24" s="219"/>
      <c r="G24" s="415"/>
      <c r="H24" s="416"/>
      <c r="I24" s="417"/>
      <c r="J24" s="623"/>
      <c r="K24" s="196"/>
      <c r="L24" s="375"/>
      <c r="M24" s="31"/>
      <c r="N24" s="31"/>
      <c r="O24" s="31"/>
      <c r="P24" s="420"/>
      <c r="Q24" s="421"/>
      <c r="R24" s="31"/>
      <c r="S24" s="287"/>
      <c r="T24" s="196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31"/>
      <c r="AC24" s="32">
        <f>SUM(Z24:AB24)</f>
        <v>0</v>
      </c>
      <c r="AD24" s="31"/>
      <c r="AE24" s="31"/>
      <c r="AF24" s="31"/>
      <c r="AG24" s="32">
        <f>SUM(AD24:AF24)</f>
        <v>0</v>
      </c>
      <c r="AH24" s="32">
        <f>SUM(U24,Y24,AC24,AG24)</f>
        <v>0</v>
      </c>
      <c r="AI24" s="33">
        <f t="shared" ref="AI24:AI25" si="3">IF(ISERROR(AH24/$J$22),0,AH24/$J$22)</f>
        <v>0</v>
      </c>
      <c r="AJ24" s="34" t="str">
        <f>IF(ISERROR(AH24/$AH$100),"-",AH24/$AH$100)</f>
        <v>-</v>
      </c>
      <c r="AK24" s="109"/>
      <c r="AL24" s="109"/>
      <c r="AM24" s="109"/>
      <c r="AN24" s="109"/>
      <c r="AO24" s="109"/>
      <c r="AP24" s="109"/>
      <c r="AQ24" s="109"/>
      <c r="AR24" s="109"/>
    </row>
    <row r="25" spans="1:44" ht="35.1" hidden="1" customHeight="1" outlineLevel="1" x14ac:dyDescent="0.3">
      <c r="A25" s="25">
        <v>3</v>
      </c>
      <c r="B25" s="26"/>
      <c r="C25" s="93"/>
      <c r="D25" s="82"/>
      <c r="E25" s="227"/>
      <c r="F25" s="219"/>
      <c r="G25" s="415"/>
      <c r="H25" s="416"/>
      <c r="I25" s="417"/>
      <c r="J25" s="577"/>
      <c r="K25" s="196"/>
      <c r="L25" s="375"/>
      <c r="M25" s="31"/>
      <c r="N25" s="31"/>
      <c r="O25" s="31"/>
      <c r="P25" s="420"/>
      <c r="Q25" s="420"/>
      <c r="R25" s="31"/>
      <c r="S25" s="422"/>
      <c r="T25" s="196"/>
      <c r="U25" s="32">
        <f>SUM(R25:T25)</f>
        <v>0</v>
      </c>
      <c r="V25" s="31"/>
      <c r="W25" s="31"/>
      <c r="X25" s="31"/>
      <c r="Y25" s="32">
        <f>SUM(V25:X25)</f>
        <v>0</v>
      </c>
      <c r="Z25" s="31"/>
      <c r="AA25" s="31"/>
      <c r="AB25" s="31"/>
      <c r="AC25" s="32">
        <f>SUM(Z25:AB25)</f>
        <v>0</v>
      </c>
      <c r="AD25" s="31"/>
      <c r="AE25" s="31"/>
      <c r="AF25" s="31"/>
      <c r="AG25" s="32">
        <f>SUM(AD25:AF25)</f>
        <v>0</v>
      </c>
      <c r="AH25" s="32">
        <f>SUM(U25,Y25,AC25,AG25)</f>
        <v>0</v>
      </c>
      <c r="AI25" s="33">
        <f t="shared" si="3"/>
        <v>0</v>
      </c>
      <c r="AJ25" s="34" t="str">
        <f>IF(ISERROR(AH25/$AH$100),"-",AH25/$AH$100)</f>
        <v>-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s="74" customFormat="1" ht="12.75" customHeight="1" collapsed="1" x14ac:dyDescent="0.25">
      <c r="A26" s="599" t="s">
        <v>47</v>
      </c>
      <c r="B26" s="600"/>
      <c r="C26" s="601"/>
      <c r="D26" s="601"/>
      <c r="E26" s="601"/>
      <c r="F26" s="601"/>
      <c r="G26" s="601"/>
      <c r="H26" s="601"/>
      <c r="I26" s="602"/>
      <c r="J26" s="455">
        <f>J22</f>
        <v>0</v>
      </c>
      <c r="K26" s="455">
        <f>SUM(K23:K25)</f>
        <v>0</v>
      </c>
      <c r="L26" s="456"/>
      <c r="M26" s="455">
        <f>SUM(M23:M24)</f>
        <v>0</v>
      </c>
      <c r="N26" s="455">
        <f>SUM(N23:N24)</f>
        <v>0</v>
      </c>
      <c r="O26" s="455">
        <f>SUM(O23:O24)</f>
        <v>0</v>
      </c>
      <c r="P26" s="457"/>
      <c r="Q26" s="458"/>
      <c r="R26" s="455">
        <f t="shared" ref="R26:AG26" si="4">SUM(R23:R24)</f>
        <v>0</v>
      </c>
      <c r="S26" s="455">
        <f>SUM(S23:S25)</f>
        <v>0</v>
      </c>
      <c r="T26" s="455">
        <f>SUM(T23:T25)</f>
        <v>0</v>
      </c>
      <c r="U26" s="455">
        <f>SUM(U23:X25)</f>
        <v>0</v>
      </c>
      <c r="V26" s="455">
        <f t="shared" si="4"/>
        <v>0</v>
      </c>
      <c r="W26" s="455">
        <f t="shared" si="4"/>
        <v>0</v>
      </c>
      <c r="X26" s="455">
        <f t="shared" si="4"/>
        <v>0</v>
      </c>
      <c r="Y26" s="455">
        <f t="shared" si="4"/>
        <v>0</v>
      </c>
      <c r="Z26" s="455">
        <f t="shared" si="4"/>
        <v>0</v>
      </c>
      <c r="AA26" s="455">
        <f t="shared" si="4"/>
        <v>0</v>
      </c>
      <c r="AB26" s="455">
        <f t="shared" si="4"/>
        <v>0</v>
      </c>
      <c r="AC26" s="455">
        <f t="shared" si="4"/>
        <v>0</v>
      </c>
      <c r="AD26" s="455">
        <f t="shared" si="4"/>
        <v>0</v>
      </c>
      <c r="AE26" s="455">
        <f t="shared" si="4"/>
        <v>0</v>
      </c>
      <c r="AF26" s="455">
        <f t="shared" si="4"/>
        <v>0</v>
      </c>
      <c r="AG26" s="455">
        <f t="shared" si="4"/>
        <v>0</v>
      </c>
      <c r="AH26" s="455">
        <f>SUM(AH23:AH25)</f>
        <v>0</v>
      </c>
      <c r="AI26" s="459">
        <f>IF(ISERROR(AH26/J26),0,AH26/J26)</f>
        <v>0</v>
      </c>
      <c r="AJ26" s="459">
        <f>IF(ISERROR(AH26/$AH$100),0,AH26/$AH$100)</f>
        <v>0</v>
      </c>
      <c r="AK26" s="109"/>
      <c r="AL26" s="109"/>
      <c r="AM26" s="109"/>
      <c r="AN26" s="109"/>
      <c r="AO26" s="109"/>
      <c r="AP26" s="109"/>
      <c r="AQ26" s="109"/>
      <c r="AR26" s="109"/>
    </row>
    <row r="27" spans="1:44" ht="12.75" customHeight="1" x14ac:dyDescent="0.25">
      <c r="A27" s="590" t="s">
        <v>48</v>
      </c>
      <c r="B27" s="591"/>
      <c r="C27" s="591"/>
      <c r="D27" s="591"/>
      <c r="E27" s="592"/>
      <c r="F27" s="17"/>
      <c r="G27" s="18"/>
      <c r="H27" s="19"/>
      <c r="I27" s="19"/>
      <c r="J27" s="576"/>
      <c r="K27" s="20"/>
      <c r="L27" s="21"/>
      <c r="M27" s="22"/>
      <c r="N27" s="22"/>
      <c r="O27" s="22"/>
      <c r="P27" s="18"/>
      <c r="Q27" s="23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4"/>
      <c r="AJ27" s="24"/>
    </row>
    <row r="28" spans="1:44" ht="35.1" hidden="1" customHeight="1" outlineLevel="1" x14ac:dyDescent="0.3">
      <c r="A28" s="25">
        <v>1</v>
      </c>
      <c r="B28" s="26"/>
      <c r="C28" s="100"/>
      <c r="D28" s="82"/>
      <c r="E28" s="228"/>
      <c r="F28" s="418"/>
      <c r="G28" s="415"/>
      <c r="H28" s="322"/>
      <c r="I28" s="417"/>
      <c r="J28" s="623"/>
      <c r="K28" s="287"/>
      <c r="L28" s="375"/>
      <c r="M28" s="56"/>
      <c r="N28" s="191"/>
      <c r="O28" s="187"/>
      <c r="P28" s="192"/>
      <c r="Q28" s="192"/>
      <c r="R28" s="31"/>
      <c r="S28" s="287"/>
      <c r="T28" s="287"/>
      <c r="U28" s="32">
        <f t="shared" ref="U28:U35" si="5">SUM(R28:T28)</f>
        <v>0</v>
      </c>
      <c r="V28" s="31"/>
      <c r="W28" s="31"/>
      <c r="X28" s="31"/>
      <c r="Y28" s="32">
        <f t="shared" ref="Y28:Y35" si="6">SUM(V28:X28)</f>
        <v>0</v>
      </c>
      <c r="Z28" s="31"/>
      <c r="AA28" s="31"/>
      <c r="AB28" s="31"/>
      <c r="AC28" s="32">
        <f t="shared" ref="AC28:AC35" si="7">SUM(Z28:AB28)</f>
        <v>0</v>
      </c>
      <c r="AD28" s="31"/>
      <c r="AE28" s="31">
        <v>0</v>
      </c>
      <c r="AF28" s="31">
        <v>0</v>
      </c>
      <c r="AG28" s="32">
        <f t="shared" ref="AG28:AG35" si="8">SUM(AD28:AF28)</f>
        <v>0</v>
      </c>
      <c r="AH28" s="32">
        <f t="shared" ref="AH28:AH33" si="9">SUM(U28,Y28,AC28,AG28)</f>
        <v>0</v>
      </c>
      <c r="AI28" s="33">
        <f>IF(ISERROR(AH28/$J$27),0,AH28/$J$27)</f>
        <v>0</v>
      </c>
      <c r="AJ28" s="34" t="str">
        <f t="shared" ref="AJ28:AJ35" si="10">IF(ISERROR(AH28/$AH$100),"-",AH28/$AH$100)</f>
        <v>-</v>
      </c>
      <c r="AK28" s="109"/>
      <c r="AL28" s="109"/>
      <c r="AM28" s="109"/>
      <c r="AN28" s="109"/>
      <c r="AO28" s="109"/>
      <c r="AP28" s="109"/>
      <c r="AQ28" s="109"/>
      <c r="AR28" s="109"/>
    </row>
    <row r="29" spans="1:44" ht="35.1" hidden="1" customHeight="1" outlineLevel="1" x14ac:dyDescent="0.3">
      <c r="A29" s="25">
        <v>2</v>
      </c>
      <c r="B29" s="26"/>
      <c r="C29" s="100"/>
      <c r="D29" s="82"/>
      <c r="E29" s="228"/>
      <c r="F29" s="418"/>
      <c r="G29" s="415"/>
      <c r="H29" s="322"/>
      <c r="I29" s="417"/>
      <c r="J29" s="623"/>
      <c r="K29" s="287"/>
      <c r="L29" s="375"/>
      <c r="M29" s="56"/>
      <c r="N29" s="191"/>
      <c r="O29" s="423"/>
      <c r="P29" s="192"/>
      <c r="Q29" s="192"/>
      <c r="R29" s="31"/>
      <c r="S29" s="287"/>
      <c r="T29" s="287"/>
      <c r="U29" s="32">
        <f t="shared" si="5"/>
        <v>0</v>
      </c>
      <c r="V29" s="31"/>
      <c r="W29" s="31"/>
      <c r="X29" s="31"/>
      <c r="Y29" s="32">
        <f t="shared" si="6"/>
        <v>0</v>
      </c>
      <c r="Z29" s="31"/>
      <c r="AA29" s="31"/>
      <c r="AB29" s="31"/>
      <c r="AC29" s="32">
        <f t="shared" si="7"/>
        <v>0</v>
      </c>
      <c r="AD29" s="31"/>
      <c r="AE29" s="31">
        <v>0</v>
      </c>
      <c r="AF29" s="31">
        <v>0</v>
      </c>
      <c r="AG29" s="32">
        <f t="shared" si="8"/>
        <v>0</v>
      </c>
      <c r="AH29" s="32">
        <f t="shared" si="9"/>
        <v>0</v>
      </c>
      <c r="AI29" s="33">
        <f t="shared" ref="AI29:AI35" si="11">IF(ISERROR(AH29/$J$27),0,AH29/$J$27)</f>
        <v>0</v>
      </c>
      <c r="AJ29" s="34" t="str">
        <f t="shared" si="10"/>
        <v>-</v>
      </c>
      <c r="AK29" s="109"/>
      <c r="AL29" s="109"/>
      <c r="AM29" s="109"/>
      <c r="AN29" s="109"/>
      <c r="AO29" s="109"/>
      <c r="AP29" s="109"/>
      <c r="AQ29" s="109"/>
      <c r="AR29" s="109"/>
    </row>
    <row r="30" spans="1:44" ht="35.1" hidden="1" customHeight="1" outlineLevel="1" x14ac:dyDescent="0.3">
      <c r="A30" s="25">
        <v>3</v>
      </c>
      <c r="B30" s="26"/>
      <c r="C30" s="100"/>
      <c r="D30" s="82"/>
      <c r="E30" s="228"/>
      <c r="F30" s="418"/>
      <c r="G30" s="415"/>
      <c r="H30" s="322"/>
      <c r="I30" s="417"/>
      <c r="J30" s="623"/>
      <c r="K30" s="287"/>
      <c r="L30" s="375"/>
      <c r="M30" s="31"/>
      <c r="N30" s="31"/>
      <c r="O30" s="166"/>
      <c r="P30" s="195"/>
      <c r="Q30" s="420"/>
      <c r="R30" s="31"/>
      <c r="S30" s="287"/>
      <c r="T30" s="287"/>
      <c r="U30" s="32">
        <f t="shared" si="5"/>
        <v>0</v>
      </c>
      <c r="V30" s="31"/>
      <c r="W30" s="31"/>
      <c r="X30" s="31"/>
      <c r="Y30" s="32">
        <f t="shared" si="6"/>
        <v>0</v>
      </c>
      <c r="Z30" s="31"/>
      <c r="AA30" s="31"/>
      <c r="AB30" s="31"/>
      <c r="AC30" s="32">
        <f t="shared" si="7"/>
        <v>0</v>
      </c>
      <c r="AD30" s="31"/>
      <c r="AE30" s="31"/>
      <c r="AF30" s="31"/>
      <c r="AG30" s="32">
        <f t="shared" si="8"/>
        <v>0</v>
      </c>
      <c r="AH30" s="32">
        <f t="shared" si="9"/>
        <v>0</v>
      </c>
      <c r="AI30" s="33">
        <f t="shared" si="11"/>
        <v>0</v>
      </c>
      <c r="AJ30" s="34" t="str">
        <f t="shared" si="10"/>
        <v>-</v>
      </c>
    </row>
    <row r="31" spans="1:44" ht="35.1" hidden="1" customHeight="1" outlineLevel="1" x14ac:dyDescent="0.3">
      <c r="A31" s="25">
        <v>4</v>
      </c>
      <c r="B31" s="26"/>
      <c r="C31" s="100"/>
      <c r="D31" s="82"/>
      <c r="E31" s="228"/>
      <c r="F31" s="418"/>
      <c r="G31" s="415"/>
      <c r="H31" s="322"/>
      <c r="I31" s="417"/>
      <c r="J31" s="623"/>
      <c r="K31" s="287"/>
      <c r="L31" s="375"/>
      <c r="M31" s="31"/>
      <c r="N31" s="31"/>
      <c r="O31" s="5"/>
      <c r="P31" s="195"/>
      <c r="Q31" s="420"/>
      <c r="R31" s="31"/>
      <c r="S31" s="287"/>
      <c r="T31" s="287"/>
      <c r="U31" s="32">
        <f t="shared" si="5"/>
        <v>0</v>
      </c>
      <c r="V31" s="31"/>
      <c r="W31" s="31"/>
      <c r="X31" s="31"/>
      <c r="Y31" s="32">
        <f t="shared" si="6"/>
        <v>0</v>
      </c>
      <c r="Z31" s="31"/>
      <c r="AA31" s="31"/>
      <c r="AB31" s="31"/>
      <c r="AC31" s="32">
        <f t="shared" si="7"/>
        <v>0</v>
      </c>
      <c r="AD31" s="31"/>
      <c r="AE31" s="31"/>
      <c r="AF31" s="31"/>
      <c r="AG31" s="32">
        <f t="shared" si="8"/>
        <v>0</v>
      </c>
      <c r="AH31" s="32">
        <f t="shared" si="9"/>
        <v>0</v>
      </c>
      <c r="AI31" s="33">
        <f t="shared" si="11"/>
        <v>0</v>
      </c>
      <c r="AJ31" s="34" t="str">
        <f t="shared" si="10"/>
        <v>-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35.1" hidden="1" customHeight="1" outlineLevel="1" x14ac:dyDescent="0.3">
      <c r="A32" s="25">
        <v>5</v>
      </c>
      <c r="B32" s="26"/>
      <c r="C32" s="100"/>
      <c r="D32" s="82"/>
      <c r="E32" s="228"/>
      <c r="F32" s="418"/>
      <c r="G32" s="415"/>
      <c r="H32" s="322"/>
      <c r="I32" s="417"/>
      <c r="J32" s="623"/>
      <c r="K32" s="287"/>
      <c r="L32" s="375"/>
      <c r="M32" s="31"/>
      <c r="N32" s="31"/>
      <c r="O32" s="166"/>
      <c r="P32" s="195"/>
      <c r="Q32" s="420"/>
      <c r="R32" s="31"/>
      <c r="S32" s="287"/>
      <c r="T32" s="287"/>
      <c r="U32" s="32">
        <f t="shared" si="5"/>
        <v>0</v>
      </c>
      <c r="V32" s="31"/>
      <c r="W32" s="31"/>
      <c r="X32" s="31"/>
      <c r="Y32" s="32">
        <f t="shared" si="6"/>
        <v>0</v>
      </c>
      <c r="Z32" s="31"/>
      <c r="AA32" s="31"/>
      <c r="AB32" s="31"/>
      <c r="AC32" s="32">
        <f t="shared" si="7"/>
        <v>0</v>
      </c>
      <c r="AD32" s="31"/>
      <c r="AE32" s="31"/>
      <c r="AF32" s="31"/>
      <c r="AG32" s="32">
        <f t="shared" si="8"/>
        <v>0</v>
      </c>
      <c r="AH32" s="32">
        <f t="shared" si="9"/>
        <v>0</v>
      </c>
      <c r="AI32" s="33">
        <f t="shared" si="11"/>
        <v>0</v>
      </c>
      <c r="AJ32" s="34" t="str">
        <f t="shared" si="10"/>
        <v>-</v>
      </c>
      <c r="AK32" s="109"/>
      <c r="AL32" s="109"/>
      <c r="AM32" s="109"/>
      <c r="AN32" s="109"/>
      <c r="AO32" s="109"/>
      <c r="AP32" s="109"/>
      <c r="AQ32" s="109"/>
      <c r="AR32" s="109"/>
    </row>
    <row r="33" spans="1:44" ht="35.1" hidden="1" customHeight="1" outlineLevel="1" x14ac:dyDescent="0.3">
      <c r="A33" s="25">
        <v>6</v>
      </c>
      <c r="B33" s="26"/>
      <c r="C33" s="100"/>
      <c r="D33" s="82"/>
      <c r="E33" s="228"/>
      <c r="F33" s="418"/>
      <c r="G33" s="415"/>
      <c r="H33" s="322"/>
      <c r="I33" s="417"/>
      <c r="J33" s="623"/>
      <c r="K33" s="287"/>
      <c r="L33" s="375"/>
      <c r="M33" s="31"/>
      <c r="N33" s="31"/>
      <c r="O33" s="166"/>
      <c r="P33" s="195"/>
      <c r="Q33" s="420"/>
      <c r="R33" s="31"/>
      <c r="S33" s="287"/>
      <c r="T33" s="287"/>
      <c r="U33" s="32">
        <f t="shared" si="5"/>
        <v>0</v>
      </c>
      <c r="V33" s="31"/>
      <c r="W33" s="31"/>
      <c r="X33" s="31"/>
      <c r="Y33" s="32">
        <f t="shared" si="6"/>
        <v>0</v>
      </c>
      <c r="Z33" s="31"/>
      <c r="AA33" s="31"/>
      <c r="AB33" s="31"/>
      <c r="AC33" s="32">
        <f t="shared" si="7"/>
        <v>0</v>
      </c>
      <c r="AD33" s="31"/>
      <c r="AE33" s="31"/>
      <c r="AF33" s="31"/>
      <c r="AG33" s="32">
        <f t="shared" si="8"/>
        <v>0</v>
      </c>
      <c r="AH33" s="32">
        <f t="shared" si="9"/>
        <v>0</v>
      </c>
      <c r="AI33" s="33">
        <f t="shared" si="11"/>
        <v>0</v>
      </c>
      <c r="AJ33" s="34" t="str">
        <f t="shared" si="10"/>
        <v>-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ht="35.1" hidden="1" customHeight="1" outlineLevel="1" x14ac:dyDescent="0.3">
      <c r="A34" s="25">
        <v>7</v>
      </c>
      <c r="B34" s="26"/>
      <c r="C34" s="100"/>
      <c r="D34" s="82"/>
      <c r="E34" s="228"/>
      <c r="F34" s="418"/>
      <c r="G34" s="415"/>
      <c r="H34" s="322"/>
      <c r="I34" s="417"/>
      <c r="J34" s="623"/>
      <c r="K34" s="287"/>
      <c r="L34" s="375"/>
      <c r="M34" s="31"/>
      <c r="N34" s="31"/>
      <c r="O34" s="187"/>
      <c r="P34" s="420"/>
      <c r="Q34" s="420"/>
      <c r="R34" s="31"/>
      <c r="S34" s="287"/>
      <c r="T34" s="287"/>
      <c r="U34" s="32">
        <f t="shared" si="5"/>
        <v>0</v>
      </c>
      <c r="V34" s="31"/>
      <c r="W34" s="31"/>
      <c r="X34" s="31"/>
      <c r="Y34" s="32">
        <f t="shared" si="6"/>
        <v>0</v>
      </c>
      <c r="Z34" s="31"/>
      <c r="AA34" s="31"/>
      <c r="AB34" s="31"/>
      <c r="AC34" s="32">
        <f t="shared" si="7"/>
        <v>0</v>
      </c>
      <c r="AD34" s="31"/>
      <c r="AE34" s="31"/>
      <c r="AF34" s="31"/>
      <c r="AG34" s="32">
        <f t="shared" si="8"/>
        <v>0</v>
      </c>
      <c r="AH34" s="32">
        <f>SUM(U34,Y34,AC34,AG34)</f>
        <v>0</v>
      </c>
      <c r="AI34" s="33">
        <f t="shared" si="11"/>
        <v>0</v>
      </c>
      <c r="AJ34" s="34" t="str">
        <f t="shared" si="10"/>
        <v>-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ht="35.1" hidden="1" customHeight="1" outlineLevel="1" x14ac:dyDescent="0.3">
      <c r="A35" s="25">
        <v>8</v>
      </c>
      <c r="B35" s="26"/>
      <c r="C35" s="100"/>
      <c r="D35" s="82"/>
      <c r="E35" s="228"/>
      <c r="F35" s="418"/>
      <c r="G35" s="415"/>
      <c r="H35" s="322"/>
      <c r="I35" s="417"/>
      <c r="J35" s="577"/>
      <c r="K35" s="287"/>
      <c r="L35" s="375"/>
      <c r="M35" s="31"/>
      <c r="N35" s="31"/>
      <c r="O35" s="31"/>
      <c r="P35" s="420"/>
      <c r="Q35" s="420"/>
      <c r="R35" s="31"/>
      <c r="S35" s="287"/>
      <c r="T35" s="287"/>
      <c r="U35" s="32">
        <f t="shared" si="5"/>
        <v>0</v>
      </c>
      <c r="V35" s="31"/>
      <c r="W35" s="31"/>
      <c r="X35" s="31"/>
      <c r="Y35" s="32">
        <f t="shared" si="6"/>
        <v>0</v>
      </c>
      <c r="Z35" s="31"/>
      <c r="AA35" s="31"/>
      <c r="AB35" s="31"/>
      <c r="AC35" s="32">
        <f t="shared" si="7"/>
        <v>0</v>
      </c>
      <c r="AD35" s="31"/>
      <c r="AE35" s="31"/>
      <c r="AF35" s="31"/>
      <c r="AG35" s="32">
        <f t="shared" si="8"/>
        <v>0</v>
      </c>
      <c r="AH35" s="32">
        <f>SUM(U35,Y35,AC35,AG35)</f>
        <v>0</v>
      </c>
      <c r="AI35" s="33">
        <f t="shared" si="11"/>
        <v>0</v>
      </c>
      <c r="AJ35" s="34" t="str">
        <f t="shared" si="10"/>
        <v>-</v>
      </c>
      <c r="AK35" s="109"/>
      <c r="AL35" s="109"/>
      <c r="AM35" s="109"/>
      <c r="AN35" s="109"/>
      <c r="AO35" s="109"/>
      <c r="AP35" s="109"/>
      <c r="AQ35" s="109"/>
      <c r="AR35" s="109"/>
    </row>
    <row r="36" spans="1:44" s="74" customFormat="1" ht="12.75" customHeight="1" collapsed="1" x14ac:dyDescent="0.25">
      <c r="A36" s="599" t="s">
        <v>49</v>
      </c>
      <c r="B36" s="600"/>
      <c r="C36" s="601"/>
      <c r="D36" s="601"/>
      <c r="E36" s="601"/>
      <c r="F36" s="601"/>
      <c r="G36" s="601"/>
      <c r="H36" s="601"/>
      <c r="I36" s="602"/>
      <c r="J36" s="455">
        <f>J27</f>
        <v>0</v>
      </c>
      <c r="K36" s="455">
        <f>SUM(K28:K35)</f>
        <v>0</v>
      </c>
      <c r="L36" s="456"/>
      <c r="M36" s="455">
        <f>SUM(M28:M32)</f>
        <v>0</v>
      </c>
      <c r="N36" s="455">
        <f>SUM(N28:N32)</f>
        <v>0</v>
      </c>
      <c r="O36" s="455">
        <f>SUM(O28:O32)</f>
        <v>0</v>
      </c>
      <c r="P36" s="457"/>
      <c r="Q36" s="458"/>
      <c r="R36" s="455">
        <f>SUM(R28:R33)</f>
        <v>0</v>
      </c>
      <c r="S36" s="455">
        <f>SUM(S28:S35)</f>
        <v>0</v>
      </c>
      <c r="T36" s="455">
        <f>SUM(T28:T35)</f>
        <v>0</v>
      </c>
      <c r="U36" s="455">
        <f>SUM(U28:U35)</f>
        <v>0</v>
      </c>
      <c r="V36" s="455">
        <f t="shared" ref="V36:AH36" si="12">SUM(V28:V35)</f>
        <v>0</v>
      </c>
      <c r="W36" s="455">
        <f t="shared" si="12"/>
        <v>0</v>
      </c>
      <c r="X36" s="455">
        <f t="shared" si="12"/>
        <v>0</v>
      </c>
      <c r="Y36" s="455">
        <f t="shared" si="12"/>
        <v>0</v>
      </c>
      <c r="Z36" s="455">
        <f t="shared" si="12"/>
        <v>0</v>
      </c>
      <c r="AA36" s="455">
        <f t="shared" si="12"/>
        <v>0</v>
      </c>
      <c r="AB36" s="455">
        <f t="shared" si="12"/>
        <v>0</v>
      </c>
      <c r="AC36" s="455">
        <f t="shared" si="12"/>
        <v>0</v>
      </c>
      <c r="AD36" s="455">
        <f t="shared" si="12"/>
        <v>0</v>
      </c>
      <c r="AE36" s="455">
        <f t="shared" si="12"/>
        <v>0</v>
      </c>
      <c r="AF36" s="455">
        <f t="shared" si="12"/>
        <v>0</v>
      </c>
      <c r="AG36" s="455">
        <f t="shared" si="12"/>
        <v>0</v>
      </c>
      <c r="AH36" s="455">
        <f t="shared" si="12"/>
        <v>0</v>
      </c>
      <c r="AI36" s="459">
        <f t="shared" ref="AI36" si="13">IF(ISERROR(AH36/J36),0,AH36/J36)</f>
        <v>0</v>
      </c>
      <c r="AJ36" s="459">
        <f>IF(ISERROR(AH36/$AH$100),0,AH36/$AH$100)</f>
        <v>0</v>
      </c>
      <c r="AK36" s="109"/>
      <c r="AL36" s="109"/>
      <c r="AM36" s="109"/>
      <c r="AN36" s="109"/>
      <c r="AO36" s="109"/>
      <c r="AP36" s="109"/>
      <c r="AQ36" s="109"/>
      <c r="AR36" s="109"/>
    </row>
    <row r="37" spans="1:44" ht="12.75" customHeight="1" x14ac:dyDescent="0.25">
      <c r="A37" s="590" t="s">
        <v>50</v>
      </c>
      <c r="B37" s="591"/>
      <c r="C37" s="591"/>
      <c r="D37" s="591"/>
      <c r="E37" s="592"/>
      <c r="F37" s="17"/>
      <c r="G37" s="18"/>
      <c r="H37" s="19"/>
      <c r="I37" s="19"/>
      <c r="J37" s="576"/>
      <c r="K37" s="20"/>
      <c r="L37" s="21"/>
      <c r="M37" s="22"/>
      <c r="N37" s="22"/>
      <c r="O37" s="22"/>
      <c r="P37" s="18"/>
      <c r="Q37" s="23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4"/>
      <c r="AJ37" s="24"/>
    </row>
    <row r="38" spans="1:44" ht="34.5" hidden="1" customHeight="1" outlineLevel="1" x14ac:dyDescent="0.3">
      <c r="A38" s="25">
        <v>1</v>
      </c>
      <c r="B38" s="26"/>
      <c r="C38" s="100"/>
      <c r="D38" s="82"/>
      <c r="E38" s="228"/>
      <c r="F38" s="418"/>
      <c r="G38" s="415"/>
      <c r="H38" s="417"/>
      <c r="I38" s="417"/>
      <c r="J38" s="623"/>
      <c r="K38" s="197"/>
      <c r="L38" s="375"/>
      <c r="M38" s="31"/>
      <c r="N38" s="31"/>
      <c r="O38" s="31"/>
      <c r="P38" s="375"/>
      <c r="Q38" s="375"/>
      <c r="R38" s="31"/>
      <c r="S38" s="197"/>
      <c r="T38" s="197"/>
      <c r="U38" s="32">
        <f t="shared" ref="U38:U39" si="14">SUM(R38:T38)</f>
        <v>0</v>
      </c>
      <c r="V38" s="31"/>
      <c r="W38" s="31"/>
      <c r="X38" s="31"/>
      <c r="Y38" s="32">
        <f t="shared" ref="Y38:Y39" si="15">SUM(V38:X38)</f>
        <v>0</v>
      </c>
      <c r="Z38" s="31"/>
      <c r="AA38" s="31"/>
      <c r="AB38" s="31"/>
      <c r="AC38" s="32">
        <f t="shared" ref="AC38:AC39" si="16">SUM(Z38:AB38)</f>
        <v>0</v>
      </c>
      <c r="AD38" s="31"/>
      <c r="AE38" s="31"/>
      <c r="AF38" s="31"/>
      <c r="AG38" s="32">
        <f t="shared" ref="AG38:AG39" si="17">SUM(AD38:AF38)</f>
        <v>0</v>
      </c>
      <c r="AH38" s="32">
        <f t="shared" ref="AH38:AH39" si="18">SUM(U38,Y38,AC38,AG38)</f>
        <v>0</v>
      </c>
      <c r="AI38" s="33">
        <f>IF(ISERROR(AH38/J37),0,AH38/J37)</f>
        <v>0</v>
      </c>
      <c r="AJ38" s="34" t="str">
        <f>IF(ISERROR(AH38/$AH$100),"-",AH38/$AH$100)</f>
        <v>-</v>
      </c>
      <c r="AK38" s="109"/>
      <c r="AL38" s="109"/>
      <c r="AM38" s="109"/>
      <c r="AN38" s="109"/>
      <c r="AO38" s="109"/>
      <c r="AP38" s="109"/>
      <c r="AQ38" s="109"/>
      <c r="AR38" s="109"/>
    </row>
    <row r="39" spans="1:44" ht="34.5" hidden="1" customHeight="1" outlineLevel="1" x14ac:dyDescent="0.3">
      <c r="A39" s="25">
        <v>2</v>
      </c>
      <c r="B39" s="26"/>
      <c r="C39" s="100"/>
      <c r="D39" s="82"/>
      <c r="E39" s="228"/>
      <c r="F39" s="418"/>
      <c r="G39" s="415"/>
      <c r="H39" s="417"/>
      <c r="I39" s="417"/>
      <c r="J39" s="623"/>
      <c r="K39" s="197"/>
      <c r="L39" s="375"/>
      <c r="M39" s="31"/>
      <c r="N39" s="31"/>
      <c r="O39" s="31"/>
      <c r="P39" s="375"/>
      <c r="Q39" s="375"/>
      <c r="R39" s="31"/>
      <c r="S39" s="197"/>
      <c r="T39" s="197"/>
      <c r="U39" s="32">
        <f t="shared" si="14"/>
        <v>0</v>
      </c>
      <c r="V39" s="31"/>
      <c r="W39" s="31"/>
      <c r="X39" s="31"/>
      <c r="Y39" s="32">
        <f t="shared" si="15"/>
        <v>0</v>
      </c>
      <c r="Z39" s="31"/>
      <c r="AA39" s="31"/>
      <c r="AB39" s="31"/>
      <c r="AC39" s="32">
        <f t="shared" si="16"/>
        <v>0</v>
      </c>
      <c r="AD39" s="31"/>
      <c r="AE39" s="31"/>
      <c r="AF39" s="31"/>
      <c r="AG39" s="32">
        <f t="shared" si="17"/>
        <v>0</v>
      </c>
      <c r="AH39" s="32">
        <f t="shared" si="18"/>
        <v>0</v>
      </c>
      <c r="AI39" s="33">
        <f>IF(ISERROR(AH39/J37),0,AH39/J37)</f>
        <v>0</v>
      </c>
      <c r="AJ39" s="34" t="str">
        <f>IF(ISERROR(AH39/$AH$100),"-",AH39/$AH$100)</f>
        <v>-</v>
      </c>
      <c r="AK39" s="109"/>
      <c r="AL39" s="109"/>
      <c r="AM39" s="109"/>
      <c r="AN39" s="109"/>
      <c r="AO39" s="109"/>
      <c r="AP39" s="109"/>
      <c r="AQ39" s="109"/>
      <c r="AR39" s="109"/>
    </row>
    <row r="40" spans="1:44" ht="34.5" hidden="1" customHeight="1" outlineLevel="1" x14ac:dyDescent="0.3">
      <c r="A40" s="25">
        <v>3</v>
      </c>
      <c r="B40" s="26"/>
      <c r="C40" s="100"/>
      <c r="D40" s="82"/>
      <c r="E40" s="228"/>
      <c r="F40" s="418"/>
      <c r="G40" s="415"/>
      <c r="H40" s="417"/>
      <c r="I40" s="417"/>
      <c r="J40" s="577"/>
      <c r="K40" s="197"/>
      <c r="L40" s="375"/>
      <c r="M40" s="31"/>
      <c r="N40" s="31"/>
      <c r="O40" s="31"/>
      <c r="P40" s="375"/>
      <c r="Q40" s="375"/>
      <c r="R40" s="31"/>
      <c r="S40" s="197"/>
      <c r="T40" s="197"/>
      <c r="U40" s="32">
        <f>SUM(R40:T40)</f>
        <v>0</v>
      </c>
      <c r="V40" s="31"/>
      <c r="W40" s="31"/>
      <c r="X40" s="31"/>
      <c r="Y40" s="32">
        <f>SUM(V40:X40)</f>
        <v>0</v>
      </c>
      <c r="Z40" s="31"/>
      <c r="AA40" s="31"/>
      <c r="AB40" s="31"/>
      <c r="AC40" s="32">
        <f>SUM(Z40:AB40)</f>
        <v>0</v>
      </c>
      <c r="AD40" s="31"/>
      <c r="AE40" s="31"/>
      <c r="AF40" s="31"/>
      <c r="AG40" s="32">
        <f>SUM(AD40:AF40)</f>
        <v>0</v>
      </c>
      <c r="AH40" s="32">
        <f>SUM(U40,Y40,AC40,AG40)</f>
        <v>0</v>
      </c>
      <c r="AI40" s="33">
        <f>IF(ISERROR(AH40/J37),0,AH40/J37)</f>
        <v>0</v>
      </c>
      <c r="AJ40" s="34" t="str">
        <f>IF(ISERROR(AH40/$AH$100),"-",AH40/$AH$100)</f>
        <v>-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s="74" customFormat="1" ht="12.75" customHeight="1" collapsed="1" x14ac:dyDescent="0.25">
      <c r="A41" s="599" t="s">
        <v>51</v>
      </c>
      <c r="B41" s="600"/>
      <c r="C41" s="601"/>
      <c r="D41" s="601"/>
      <c r="E41" s="601"/>
      <c r="F41" s="601"/>
      <c r="G41" s="601"/>
      <c r="H41" s="601"/>
      <c r="I41" s="602"/>
      <c r="J41" s="455">
        <f>J37</f>
        <v>0</v>
      </c>
      <c r="K41" s="455">
        <f>SUM(K38:K40)</f>
        <v>0</v>
      </c>
      <c r="L41" s="456"/>
      <c r="M41" s="455"/>
      <c r="N41" s="455"/>
      <c r="O41" s="455"/>
      <c r="P41" s="457"/>
      <c r="Q41" s="458"/>
      <c r="R41" s="455">
        <f>SUM(R38:R40)</f>
        <v>0</v>
      </c>
      <c r="S41" s="455">
        <f t="shared" ref="S41:AH41" si="19">SUM(S38:S40)</f>
        <v>0</v>
      </c>
      <c r="T41" s="455">
        <f t="shared" si="19"/>
        <v>0</v>
      </c>
      <c r="U41" s="455">
        <f t="shared" si="19"/>
        <v>0</v>
      </c>
      <c r="V41" s="455">
        <f t="shared" si="19"/>
        <v>0</v>
      </c>
      <c r="W41" s="455">
        <f t="shared" si="19"/>
        <v>0</v>
      </c>
      <c r="X41" s="455">
        <f t="shared" si="19"/>
        <v>0</v>
      </c>
      <c r="Y41" s="455">
        <f t="shared" si="19"/>
        <v>0</v>
      </c>
      <c r="Z41" s="455">
        <f t="shared" si="19"/>
        <v>0</v>
      </c>
      <c r="AA41" s="455">
        <f t="shared" si="19"/>
        <v>0</v>
      </c>
      <c r="AB41" s="455">
        <f t="shared" si="19"/>
        <v>0</v>
      </c>
      <c r="AC41" s="455">
        <f t="shared" si="19"/>
        <v>0</v>
      </c>
      <c r="AD41" s="455">
        <f t="shared" si="19"/>
        <v>0</v>
      </c>
      <c r="AE41" s="455">
        <f t="shared" si="19"/>
        <v>0</v>
      </c>
      <c r="AF41" s="455">
        <f t="shared" si="19"/>
        <v>0</v>
      </c>
      <c r="AG41" s="455">
        <f t="shared" si="19"/>
        <v>0</v>
      </c>
      <c r="AH41" s="455">
        <f t="shared" si="19"/>
        <v>0</v>
      </c>
      <c r="AI41" s="459">
        <f>IF(ISERROR(AH41/J41),0,AH41/J41)</f>
        <v>0</v>
      </c>
      <c r="AJ41" s="459">
        <f>IF(ISERROR(AH41/$AH$100),0,AH41/$AH$100)</f>
        <v>0</v>
      </c>
      <c r="AK41" s="109"/>
      <c r="AL41" s="109"/>
      <c r="AM41" s="109"/>
      <c r="AN41" s="109"/>
      <c r="AO41" s="109"/>
      <c r="AP41" s="109"/>
      <c r="AQ41" s="109"/>
      <c r="AR41" s="109"/>
    </row>
    <row r="42" spans="1:44" ht="12.75" customHeight="1" x14ac:dyDescent="0.25">
      <c r="A42" s="590" t="s">
        <v>52</v>
      </c>
      <c r="B42" s="591"/>
      <c r="C42" s="591"/>
      <c r="D42" s="591"/>
      <c r="E42" s="592"/>
      <c r="F42" s="17"/>
      <c r="G42" s="18"/>
      <c r="H42" s="19"/>
      <c r="I42" s="19"/>
      <c r="J42" s="593"/>
      <c r="K42" s="20"/>
      <c r="L42" s="21"/>
      <c r="M42" s="22"/>
      <c r="N42" s="22"/>
      <c r="O42" s="22"/>
      <c r="P42" s="18"/>
      <c r="Q42" s="23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4"/>
      <c r="AJ42" s="24"/>
    </row>
    <row r="43" spans="1:44" ht="34.5" hidden="1" customHeight="1" outlineLevel="1" x14ac:dyDescent="0.3">
      <c r="A43" s="25">
        <v>1</v>
      </c>
      <c r="B43" s="26"/>
      <c r="C43" s="100"/>
      <c r="D43" s="82"/>
      <c r="E43" s="228"/>
      <c r="F43" s="219"/>
      <c r="G43" s="415"/>
      <c r="H43" s="417"/>
      <c r="I43" s="417"/>
      <c r="J43" s="594"/>
      <c r="K43" s="197"/>
      <c r="L43" s="375"/>
      <c r="M43" s="31"/>
      <c r="N43" s="31"/>
      <c r="O43" s="187"/>
      <c r="P43" s="375"/>
      <c r="Q43" s="375"/>
      <c r="R43" s="31"/>
      <c r="S43" s="31"/>
      <c r="T43" s="197"/>
      <c r="U43" s="32">
        <f t="shared" ref="U43:U45" si="20">SUM(R43:T43)</f>
        <v>0</v>
      </c>
      <c r="V43" s="31"/>
      <c r="W43" s="31"/>
      <c r="X43" s="31"/>
      <c r="Y43" s="32">
        <f t="shared" ref="Y43:Y45" si="21">SUM(V43:X43)</f>
        <v>0</v>
      </c>
      <c r="Z43" s="31"/>
      <c r="AA43" s="31"/>
      <c r="AB43" s="31"/>
      <c r="AC43" s="32">
        <f t="shared" ref="AC43:AC45" si="22">SUM(Z43:AB43)</f>
        <v>0</v>
      </c>
      <c r="AD43" s="31"/>
      <c r="AE43" s="31"/>
      <c r="AF43" s="31"/>
      <c r="AG43" s="32">
        <f t="shared" ref="AG43:AG45" si="23">SUM(AD43:AF43)</f>
        <v>0</v>
      </c>
      <c r="AH43" s="32">
        <f t="shared" ref="AH43:AH45" si="24">SUM(U43,Y43,AC43,AG43)</f>
        <v>0</v>
      </c>
      <c r="AI43" s="33">
        <f>IF(ISERROR(AH43/$J$42),0,AH43/$J$42)</f>
        <v>0</v>
      </c>
      <c r="AJ43" s="34" t="str">
        <f>IF(ISERROR(AH43/$AH$100),"-",AH43/$AH$100)</f>
        <v>-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ht="34.5" hidden="1" customHeight="1" outlineLevel="1" x14ac:dyDescent="0.3">
      <c r="A44" s="25">
        <v>2</v>
      </c>
      <c r="B44" s="26"/>
      <c r="C44" s="100"/>
      <c r="D44" s="82"/>
      <c r="E44" s="228"/>
      <c r="F44" s="219"/>
      <c r="G44" s="415"/>
      <c r="H44" s="417"/>
      <c r="I44" s="417"/>
      <c r="J44" s="594"/>
      <c r="K44" s="197"/>
      <c r="L44" s="375"/>
      <c r="M44" s="31"/>
      <c r="N44" s="31"/>
      <c r="O44" s="187"/>
      <c r="P44" s="375"/>
      <c r="Q44" s="375"/>
      <c r="R44" s="31"/>
      <c r="S44" s="31"/>
      <c r="T44" s="197"/>
      <c r="U44" s="32">
        <f t="shared" si="20"/>
        <v>0</v>
      </c>
      <c r="V44" s="31"/>
      <c r="W44" s="31"/>
      <c r="X44" s="31"/>
      <c r="Y44" s="32">
        <f t="shared" si="21"/>
        <v>0</v>
      </c>
      <c r="Z44" s="31"/>
      <c r="AA44" s="31"/>
      <c r="AB44" s="31"/>
      <c r="AC44" s="32">
        <f t="shared" si="22"/>
        <v>0</v>
      </c>
      <c r="AD44" s="31"/>
      <c r="AE44" s="31"/>
      <c r="AF44" s="31"/>
      <c r="AG44" s="32">
        <f t="shared" si="23"/>
        <v>0</v>
      </c>
      <c r="AH44" s="32">
        <f t="shared" si="24"/>
        <v>0</v>
      </c>
      <c r="AI44" s="33">
        <f t="shared" ref="AI44:AI46" si="25">IF(ISERROR(AH44/$J$42),0,AH44/$J$42)</f>
        <v>0</v>
      </c>
      <c r="AJ44" s="34" t="str">
        <f>IF(ISERROR(AH44/$AH$100),"-",AH44/$AH$100)</f>
        <v>-</v>
      </c>
      <c r="AK44" s="109"/>
      <c r="AL44" s="109"/>
      <c r="AM44" s="109"/>
      <c r="AN44" s="109"/>
      <c r="AO44" s="109"/>
      <c r="AP44" s="109"/>
      <c r="AQ44" s="109"/>
      <c r="AR44" s="109"/>
    </row>
    <row r="45" spans="1:44" ht="34.5" hidden="1" customHeight="1" outlineLevel="1" x14ac:dyDescent="0.3">
      <c r="A45" s="25">
        <v>3</v>
      </c>
      <c r="B45" s="26"/>
      <c r="C45" s="100"/>
      <c r="D45" s="82"/>
      <c r="E45" s="228"/>
      <c r="F45" s="219"/>
      <c r="G45" s="415"/>
      <c r="H45" s="417"/>
      <c r="I45" s="417"/>
      <c r="J45" s="594"/>
      <c r="K45" s="197"/>
      <c r="L45" s="375"/>
      <c r="M45" s="31"/>
      <c r="N45" s="31"/>
      <c r="O45" s="187"/>
      <c r="P45" s="375"/>
      <c r="Q45" s="375"/>
      <c r="R45" s="31"/>
      <c r="S45" s="31"/>
      <c r="T45" s="197"/>
      <c r="U45" s="32">
        <f t="shared" si="20"/>
        <v>0</v>
      </c>
      <c r="V45" s="31"/>
      <c r="W45" s="31"/>
      <c r="X45" s="31"/>
      <c r="Y45" s="32">
        <f t="shared" si="21"/>
        <v>0</v>
      </c>
      <c r="Z45" s="31"/>
      <c r="AA45" s="31"/>
      <c r="AB45" s="31"/>
      <c r="AC45" s="32">
        <f t="shared" si="22"/>
        <v>0</v>
      </c>
      <c r="AD45" s="31"/>
      <c r="AE45" s="31"/>
      <c r="AF45" s="31"/>
      <c r="AG45" s="32">
        <f t="shared" si="23"/>
        <v>0</v>
      </c>
      <c r="AH45" s="32">
        <f t="shared" si="24"/>
        <v>0</v>
      </c>
      <c r="AI45" s="33">
        <f t="shared" si="25"/>
        <v>0</v>
      </c>
      <c r="AJ45" s="34" t="str">
        <f>IF(ISERROR(AH45/$AH$100),"-",AH45/$AH$100)</f>
        <v>-</v>
      </c>
      <c r="AK45" s="109"/>
      <c r="AL45" s="109"/>
      <c r="AM45" s="109"/>
      <c r="AN45" s="109"/>
      <c r="AO45" s="109"/>
      <c r="AP45" s="109"/>
      <c r="AQ45" s="109"/>
      <c r="AR45" s="109"/>
    </row>
    <row r="46" spans="1:44" ht="34.5" hidden="1" customHeight="1" outlineLevel="1" x14ac:dyDescent="0.3">
      <c r="A46" s="25">
        <v>4</v>
      </c>
      <c r="B46" s="26"/>
      <c r="C46" s="100"/>
      <c r="D46" s="82"/>
      <c r="E46" s="228"/>
      <c r="F46" s="219"/>
      <c r="G46" s="415"/>
      <c r="H46" s="417"/>
      <c r="I46" s="417"/>
      <c r="J46" s="594"/>
      <c r="K46" s="197"/>
      <c r="L46" s="375"/>
      <c r="M46" s="31"/>
      <c r="N46" s="31"/>
      <c r="O46" s="187"/>
      <c r="P46" s="375"/>
      <c r="Q46" s="375"/>
      <c r="R46" s="31"/>
      <c r="S46" s="31"/>
      <c r="T46" s="197"/>
      <c r="U46" s="32">
        <f>SUM(R46:T46)</f>
        <v>0</v>
      </c>
      <c r="V46" s="31"/>
      <c r="W46" s="31"/>
      <c r="X46" s="31"/>
      <c r="Y46" s="32">
        <f>SUM(V46:X46)</f>
        <v>0</v>
      </c>
      <c r="Z46" s="31"/>
      <c r="AA46" s="31"/>
      <c r="AB46" s="31"/>
      <c r="AC46" s="32">
        <f>SUM(Z46:AB46)</f>
        <v>0</v>
      </c>
      <c r="AD46" s="31"/>
      <c r="AE46" s="31"/>
      <c r="AF46" s="31"/>
      <c r="AG46" s="32">
        <f>SUM(AD46:AF46)</f>
        <v>0</v>
      </c>
      <c r="AH46" s="32">
        <f>SUM(U46,Y46,AC46,AG46)</f>
        <v>0</v>
      </c>
      <c r="AI46" s="33">
        <f t="shared" si="25"/>
        <v>0</v>
      </c>
      <c r="AJ46" s="34" t="str">
        <f>IF(ISERROR(AH46/$AH$100),"-",AH46/$AH$100)</f>
        <v>-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s="74" customFormat="1" ht="12.75" customHeight="1" collapsed="1" x14ac:dyDescent="0.25">
      <c r="A47" s="599" t="s">
        <v>53</v>
      </c>
      <c r="B47" s="600"/>
      <c r="C47" s="601"/>
      <c r="D47" s="601"/>
      <c r="E47" s="601"/>
      <c r="F47" s="601"/>
      <c r="G47" s="601"/>
      <c r="H47" s="601"/>
      <c r="I47" s="602"/>
      <c r="J47" s="455">
        <f>J42</f>
        <v>0</v>
      </c>
      <c r="K47" s="455">
        <f>SUM(K43:K46)</f>
        <v>0</v>
      </c>
      <c r="L47" s="456"/>
      <c r="M47" s="455"/>
      <c r="N47" s="455"/>
      <c r="O47" s="455"/>
      <c r="P47" s="457"/>
      <c r="Q47" s="458"/>
      <c r="R47" s="455">
        <f>SUM(R43:R46)</f>
        <v>0</v>
      </c>
      <c r="S47" s="455">
        <f t="shared" ref="S47:AH47" si="26">SUM(S43:S46)</f>
        <v>0</v>
      </c>
      <c r="T47" s="455">
        <f t="shared" si="26"/>
        <v>0</v>
      </c>
      <c r="U47" s="455">
        <f t="shared" si="26"/>
        <v>0</v>
      </c>
      <c r="V47" s="455">
        <f t="shared" si="26"/>
        <v>0</v>
      </c>
      <c r="W47" s="455">
        <f t="shared" si="26"/>
        <v>0</v>
      </c>
      <c r="X47" s="455">
        <f t="shared" si="26"/>
        <v>0</v>
      </c>
      <c r="Y47" s="455">
        <f t="shared" si="26"/>
        <v>0</v>
      </c>
      <c r="Z47" s="455">
        <f t="shared" si="26"/>
        <v>0</v>
      </c>
      <c r="AA47" s="455">
        <f t="shared" si="26"/>
        <v>0</v>
      </c>
      <c r="AB47" s="455">
        <f t="shared" si="26"/>
        <v>0</v>
      </c>
      <c r="AC47" s="455">
        <f t="shared" si="26"/>
        <v>0</v>
      </c>
      <c r="AD47" s="455">
        <f t="shared" si="26"/>
        <v>0</v>
      </c>
      <c r="AE47" s="455">
        <f t="shared" si="26"/>
        <v>0</v>
      </c>
      <c r="AF47" s="455">
        <f t="shared" si="26"/>
        <v>0</v>
      </c>
      <c r="AG47" s="455">
        <f t="shared" si="26"/>
        <v>0</v>
      </c>
      <c r="AH47" s="455">
        <f t="shared" si="26"/>
        <v>0</v>
      </c>
      <c r="AI47" s="459">
        <f>IF(ISERROR(AH47/J47),0,AH47/J47)</f>
        <v>0</v>
      </c>
      <c r="AJ47" s="459">
        <f>IF(ISERROR(AH47/$AH$100),0,AH47/$AH$100)</f>
        <v>0</v>
      </c>
      <c r="AK47" s="109"/>
      <c r="AL47" s="109"/>
      <c r="AM47" s="109"/>
      <c r="AN47" s="109"/>
      <c r="AO47" s="109"/>
      <c r="AP47" s="109"/>
      <c r="AQ47" s="109"/>
      <c r="AR47" s="109"/>
    </row>
    <row r="48" spans="1:44" ht="12.75" customHeight="1" x14ac:dyDescent="0.25">
      <c r="A48" s="590" t="s">
        <v>54</v>
      </c>
      <c r="B48" s="591"/>
      <c r="C48" s="591"/>
      <c r="D48" s="591"/>
      <c r="E48" s="592"/>
      <c r="F48" s="17"/>
      <c r="G48" s="18"/>
      <c r="H48" s="19"/>
      <c r="I48" s="19"/>
      <c r="J48" s="576"/>
      <c r="K48" s="20"/>
      <c r="L48" s="21"/>
      <c r="M48" s="22"/>
      <c r="N48" s="22"/>
      <c r="O48" s="22"/>
      <c r="P48" s="18"/>
      <c r="Q48" s="23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4"/>
      <c r="AJ48" s="24"/>
    </row>
    <row r="49" spans="1:44" ht="34.5" hidden="1" customHeight="1" outlineLevel="1" x14ac:dyDescent="0.3">
      <c r="A49" s="25">
        <v>1</v>
      </c>
      <c r="B49" s="26"/>
      <c r="C49" s="100"/>
      <c r="D49" s="82"/>
      <c r="E49" s="219"/>
      <c r="F49" s="219"/>
      <c r="G49" s="415"/>
      <c r="H49" s="417"/>
      <c r="I49" s="417"/>
      <c r="J49" s="623"/>
      <c r="K49" s="197"/>
      <c r="L49" s="375"/>
      <c r="M49" s="31"/>
      <c r="N49" s="31"/>
      <c r="O49" s="31"/>
      <c r="P49" s="375"/>
      <c r="Q49" s="375"/>
      <c r="R49" s="31"/>
      <c r="S49" s="197"/>
      <c r="T49" s="197"/>
      <c r="U49" s="32">
        <f>SUM(R49:T49)</f>
        <v>0</v>
      </c>
      <c r="V49" s="31"/>
      <c r="W49" s="31"/>
      <c r="X49" s="31"/>
      <c r="Y49" s="32">
        <f>SUM(V49:X49)</f>
        <v>0</v>
      </c>
      <c r="Z49" s="31"/>
      <c r="AA49" s="31"/>
      <c r="AB49" s="31"/>
      <c r="AC49" s="32">
        <f>SUM(Z49:AB49)</f>
        <v>0</v>
      </c>
      <c r="AD49" s="31"/>
      <c r="AE49" s="31"/>
      <c r="AF49" s="31"/>
      <c r="AG49" s="32">
        <f>SUM(AD49:AF49)</f>
        <v>0</v>
      </c>
      <c r="AH49" s="32">
        <f>SUM(U49,Y49,AC49,AG49)</f>
        <v>0</v>
      </c>
      <c r="AI49" s="33">
        <f>IF(ISERROR(AH49/$J$48),0,AH49/$J$48)</f>
        <v>0</v>
      </c>
      <c r="AJ49" s="34" t="str">
        <f>IF(ISERROR(AH49/$AH$100),"-",AH49/$AH$100)</f>
        <v>-</v>
      </c>
      <c r="AK49" s="109"/>
      <c r="AL49" s="109"/>
      <c r="AM49" s="109"/>
      <c r="AN49" s="109"/>
      <c r="AO49" s="109"/>
      <c r="AP49" s="109"/>
      <c r="AQ49" s="109"/>
      <c r="AR49" s="109"/>
    </row>
    <row r="50" spans="1:44" ht="34.5" hidden="1" customHeight="1" outlineLevel="1" x14ac:dyDescent="0.3">
      <c r="A50" s="25">
        <v>2</v>
      </c>
      <c r="B50" s="26"/>
      <c r="C50" s="100"/>
      <c r="D50" s="82"/>
      <c r="E50" s="219"/>
      <c r="F50" s="219"/>
      <c r="G50" s="415"/>
      <c r="H50" s="417"/>
      <c r="I50" s="417"/>
      <c r="J50" s="623"/>
      <c r="K50" s="197"/>
      <c r="L50" s="375"/>
      <c r="M50" s="31"/>
      <c r="N50" s="31"/>
      <c r="O50" s="31"/>
      <c r="P50" s="375"/>
      <c r="Q50" s="375"/>
      <c r="R50" s="31"/>
      <c r="S50" s="197"/>
      <c r="T50" s="197"/>
      <c r="U50" s="32">
        <f>SUM(R50:T50)</f>
        <v>0</v>
      </c>
      <c r="V50" s="31"/>
      <c r="W50" s="31"/>
      <c r="X50" s="31"/>
      <c r="Y50" s="32">
        <f>SUM(V50:X50)</f>
        <v>0</v>
      </c>
      <c r="Z50" s="31"/>
      <c r="AA50" s="31"/>
      <c r="AB50" s="31"/>
      <c r="AC50" s="32">
        <f>SUM(Z50:AB50)</f>
        <v>0</v>
      </c>
      <c r="AD50" s="31"/>
      <c r="AE50" s="31"/>
      <c r="AF50" s="31"/>
      <c r="AG50" s="32">
        <f>SUM(AD50:AF50)</f>
        <v>0</v>
      </c>
      <c r="AH50" s="32">
        <f>SUM(U50,Y50,AC50,AG50)</f>
        <v>0</v>
      </c>
      <c r="AI50" s="33">
        <f t="shared" ref="AI50:AI51" si="27">IF(ISERROR(AH50/$J$48),0,AH50/$J$48)</f>
        <v>0</v>
      </c>
      <c r="AJ50" s="34" t="str">
        <f>IF(ISERROR(AH50/$AH$100),"-",AH50/$AH$100)</f>
        <v>-</v>
      </c>
      <c r="AK50" s="109"/>
      <c r="AL50" s="109"/>
      <c r="AM50" s="109"/>
      <c r="AN50" s="109"/>
      <c r="AO50" s="109"/>
      <c r="AP50" s="109"/>
      <c r="AQ50" s="109"/>
      <c r="AR50" s="109"/>
    </row>
    <row r="51" spans="1:44" ht="34.5" hidden="1" customHeight="1" outlineLevel="1" x14ac:dyDescent="0.3">
      <c r="A51" s="25">
        <v>3</v>
      </c>
      <c r="B51" s="26"/>
      <c r="C51" s="100"/>
      <c r="D51" s="82"/>
      <c r="E51" s="219"/>
      <c r="F51" s="219"/>
      <c r="G51" s="415"/>
      <c r="H51" s="417"/>
      <c r="I51" s="417"/>
      <c r="J51" s="623"/>
      <c r="K51" s="197"/>
      <c r="L51" s="375"/>
      <c r="M51" s="31"/>
      <c r="N51" s="31"/>
      <c r="O51" s="31"/>
      <c r="P51" s="375"/>
      <c r="Q51" s="375"/>
      <c r="R51" s="31"/>
      <c r="S51" s="197"/>
      <c r="T51" s="197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 t="shared" si="27"/>
        <v>0</v>
      </c>
      <c r="AJ51" s="34" t="str">
        <f>IF(ISERROR(AH51/$AH$100),"-",AH51/$AH$100)</f>
        <v>-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s="74" customFormat="1" ht="12.75" customHeight="1" collapsed="1" x14ac:dyDescent="0.25">
      <c r="A52" s="599" t="s">
        <v>55</v>
      </c>
      <c r="B52" s="600"/>
      <c r="C52" s="601"/>
      <c r="D52" s="601"/>
      <c r="E52" s="601"/>
      <c r="F52" s="601"/>
      <c r="G52" s="601"/>
      <c r="H52" s="601"/>
      <c r="I52" s="602"/>
      <c r="J52" s="455">
        <f>J48</f>
        <v>0</v>
      </c>
      <c r="K52" s="455">
        <f>SUM(K49:K51)</f>
        <v>0</v>
      </c>
      <c r="L52" s="456"/>
      <c r="M52" s="455">
        <f>SUM(M49:M49)</f>
        <v>0</v>
      </c>
      <c r="N52" s="455">
        <f>SUM(N49:N49)</f>
        <v>0</v>
      </c>
      <c r="O52" s="455">
        <f>SUM(O49:O49)</f>
        <v>0</v>
      </c>
      <c r="P52" s="457"/>
      <c r="Q52" s="458"/>
      <c r="R52" s="455">
        <f>SUM(R49:R49)</f>
        <v>0</v>
      </c>
      <c r="S52" s="455">
        <f>SUM(S49:S51)</f>
        <v>0</v>
      </c>
      <c r="T52" s="455">
        <f>SUM(T49:T51)</f>
        <v>0</v>
      </c>
      <c r="U52" s="455">
        <f>SUM(U49:U51)</f>
        <v>0</v>
      </c>
      <c r="V52" s="455">
        <f>SUM(V49:V49)</f>
        <v>0</v>
      </c>
      <c r="W52" s="455">
        <f>SUM(W49:W49)</f>
        <v>0</v>
      </c>
      <c r="X52" s="455">
        <f>SUM(X49:X49)</f>
        <v>0</v>
      </c>
      <c r="Y52" s="455">
        <f>SUM(Y49:AB51)</f>
        <v>0</v>
      </c>
      <c r="Z52" s="455">
        <f>SUM(Z49:Z49)</f>
        <v>0</v>
      </c>
      <c r="AA52" s="455">
        <f>SUM(AA49:AA49)</f>
        <v>0</v>
      </c>
      <c r="AB52" s="455">
        <f>SUM(AB49:AB49)</f>
        <v>0</v>
      </c>
      <c r="AC52" s="455">
        <f>SUM(AC49:AC51)</f>
        <v>0</v>
      </c>
      <c r="AD52" s="455">
        <f>SUM(AD49:AD49)</f>
        <v>0</v>
      </c>
      <c r="AE52" s="455">
        <f>SUM(AE49:AE49)</f>
        <v>0</v>
      </c>
      <c r="AF52" s="455">
        <f>SUM(AF49:AF49)</f>
        <v>0</v>
      </c>
      <c r="AG52" s="455">
        <f>SUM(AG49:AG51)</f>
        <v>0</v>
      </c>
      <c r="AH52" s="455">
        <f>SUM(AH49:AH51)</f>
        <v>0</v>
      </c>
      <c r="AI52" s="459">
        <f>IF(ISERROR(AH52/J52),0,AH52/J52)</f>
        <v>0</v>
      </c>
      <c r="AJ52" s="459">
        <f>IF(ISERROR(AH52/$AH$100),0,AH52/$AH$100)</f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customHeight="1" x14ac:dyDescent="0.25">
      <c r="A53" s="590" t="s">
        <v>56</v>
      </c>
      <c r="B53" s="591"/>
      <c r="C53" s="591"/>
      <c r="D53" s="591"/>
      <c r="E53" s="592"/>
      <c r="F53" s="17"/>
      <c r="G53" s="18"/>
      <c r="H53" s="19"/>
      <c r="I53" s="19"/>
      <c r="J53" s="576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4"/>
      <c r="AJ53" s="24"/>
    </row>
    <row r="54" spans="1:44" ht="34.5" hidden="1" customHeight="1" outlineLevel="1" x14ac:dyDescent="0.3">
      <c r="A54" s="25">
        <v>1</v>
      </c>
      <c r="B54" s="26"/>
      <c r="C54" s="100"/>
      <c r="D54" s="81"/>
      <c r="E54" s="228"/>
      <c r="F54" s="219"/>
      <c r="G54" s="415"/>
      <c r="H54" s="417"/>
      <c r="I54" s="417"/>
      <c r="J54" s="623"/>
      <c r="K54" s="197"/>
      <c r="L54" s="375"/>
      <c r="M54" s="31"/>
      <c r="N54" s="31"/>
      <c r="O54" s="31"/>
      <c r="P54" s="375"/>
      <c r="Q54" s="375"/>
      <c r="R54" s="31"/>
      <c r="S54" s="197"/>
      <c r="T54" s="197"/>
      <c r="U54" s="32">
        <f>SUM(R54:T54)</f>
        <v>0</v>
      </c>
      <c r="V54" s="31"/>
      <c r="W54" s="31"/>
      <c r="X54" s="31"/>
      <c r="Y54" s="32">
        <f>SUM(V54:X54)</f>
        <v>0</v>
      </c>
      <c r="Z54" s="31"/>
      <c r="AA54" s="31"/>
      <c r="AB54" s="31"/>
      <c r="AC54" s="32">
        <f>SUM(Z54:AB54)</f>
        <v>0</v>
      </c>
      <c r="AD54" s="31"/>
      <c r="AE54" s="31">
        <v>0</v>
      </c>
      <c r="AF54" s="31">
        <v>0</v>
      </c>
      <c r="AG54" s="32">
        <f>SUM(AD54:AF54)</f>
        <v>0</v>
      </c>
      <c r="AH54" s="32">
        <f>SUM(U54,Y54,AC54,AG54)</f>
        <v>0</v>
      </c>
      <c r="AI54" s="33">
        <f>IF(ISERROR(AH54/J53),0,AH54/J53)</f>
        <v>0</v>
      </c>
      <c r="AJ54" s="34" t="str">
        <f>IF(ISERROR(AH54/$AH$100),"-",AH54/$AH$100)</f>
        <v>-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ht="34.5" hidden="1" customHeight="1" outlineLevel="1" x14ac:dyDescent="0.3">
      <c r="A55" s="25">
        <v>2</v>
      </c>
      <c r="B55" s="26"/>
      <c r="C55" s="100"/>
      <c r="D55" s="81"/>
      <c r="E55" s="228"/>
      <c r="F55" s="219"/>
      <c r="G55" s="415"/>
      <c r="H55" s="417"/>
      <c r="I55" s="417"/>
      <c r="J55" s="577"/>
      <c r="K55" s="197"/>
      <c r="L55" s="375"/>
      <c r="M55" s="31"/>
      <c r="N55" s="31"/>
      <c r="O55" s="31"/>
      <c r="P55" s="375"/>
      <c r="Q55" s="375"/>
      <c r="R55" s="31"/>
      <c r="S55" s="197"/>
      <c r="T55" s="197"/>
      <c r="U55" s="32">
        <f>SUM(R55:T55)</f>
        <v>0</v>
      </c>
      <c r="V55" s="31"/>
      <c r="W55" s="31"/>
      <c r="X55" s="31"/>
      <c r="Y55" s="32">
        <f>SUM(V55:X55)</f>
        <v>0</v>
      </c>
      <c r="Z55" s="31"/>
      <c r="AA55" s="31"/>
      <c r="AB55" s="31"/>
      <c r="AC55" s="32">
        <f>SUM(Z55:AB55)</f>
        <v>0</v>
      </c>
      <c r="AD55" s="31"/>
      <c r="AE55" s="31">
        <v>0</v>
      </c>
      <c r="AF55" s="31">
        <v>0</v>
      </c>
      <c r="AG55" s="32">
        <f>SUM(AD55:AF55)</f>
        <v>0</v>
      </c>
      <c r="AH55" s="32">
        <f>SUM(U55,Y55,AC55,AG55)</f>
        <v>0</v>
      </c>
      <c r="AI55" s="33">
        <f>IF(ISERROR(AH55/J53),0,AH55/J53)</f>
        <v>0</v>
      </c>
      <c r="AJ55" s="34" t="str">
        <f>IF(ISERROR(AH55/$AH$100),"-",AH55/$AH$100)</f>
        <v>-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s="74" customFormat="1" ht="12.75" customHeight="1" collapsed="1" x14ac:dyDescent="0.25">
      <c r="A56" s="599" t="s">
        <v>57</v>
      </c>
      <c r="B56" s="600"/>
      <c r="C56" s="601"/>
      <c r="D56" s="601"/>
      <c r="E56" s="601"/>
      <c r="F56" s="601"/>
      <c r="G56" s="601"/>
      <c r="H56" s="601"/>
      <c r="I56" s="602"/>
      <c r="J56" s="455">
        <f>J53</f>
        <v>0</v>
      </c>
      <c r="K56" s="455">
        <f>SUM(K54:K55)</f>
        <v>0</v>
      </c>
      <c r="L56" s="456"/>
      <c r="M56" s="455">
        <f>SUM(M54:M54)</f>
        <v>0</v>
      </c>
      <c r="N56" s="455">
        <f>SUM(N54:N54)</f>
        <v>0</v>
      </c>
      <c r="O56" s="455">
        <f>SUM(O54:O54)</f>
        <v>0</v>
      </c>
      <c r="P56" s="457"/>
      <c r="Q56" s="458"/>
      <c r="R56" s="455">
        <f t="shared" ref="R56:AG56" si="28">SUM(R54:R54)</f>
        <v>0</v>
      </c>
      <c r="S56" s="455">
        <f>SUM(S54:S55)</f>
        <v>0</v>
      </c>
      <c r="T56" s="455">
        <f>SUM(T54:T55)</f>
        <v>0</v>
      </c>
      <c r="U56" s="455">
        <f>SUM(U54:U55)</f>
        <v>0</v>
      </c>
      <c r="V56" s="455">
        <f t="shared" si="28"/>
        <v>0</v>
      </c>
      <c r="W56" s="455">
        <f t="shared" si="28"/>
        <v>0</v>
      </c>
      <c r="X56" s="455">
        <f t="shared" si="28"/>
        <v>0</v>
      </c>
      <c r="Y56" s="455">
        <f t="shared" si="28"/>
        <v>0</v>
      </c>
      <c r="Z56" s="455">
        <f t="shared" si="28"/>
        <v>0</v>
      </c>
      <c r="AA56" s="455">
        <f t="shared" si="28"/>
        <v>0</v>
      </c>
      <c r="AB56" s="455">
        <f t="shared" si="28"/>
        <v>0</v>
      </c>
      <c r="AC56" s="455">
        <f t="shared" si="28"/>
        <v>0</v>
      </c>
      <c r="AD56" s="455">
        <f t="shared" si="28"/>
        <v>0</v>
      </c>
      <c r="AE56" s="455">
        <f t="shared" si="28"/>
        <v>0</v>
      </c>
      <c r="AF56" s="455">
        <f t="shared" si="28"/>
        <v>0</v>
      </c>
      <c r="AG56" s="455">
        <f t="shared" si="28"/>
        <v>0</v>
      </c>
      <c r="AH56" s="455">
        <f>SUM(AH54:AH55)</f>
        <v>0</v>
      </c>
      <c r="AI56" s="459">
        <f>IF(ISERROR(AH56/J56),0,AH56/J56)</f>
        <v>0</v>
      </c>
      <c r="AJ56" s="459">
        <f>IF(ISERROR(AH56/$AH$100),0,AH56/$AH$100)</f>
        <v>0</v>
      </c>
      <c r="AK56" s="109"/>
      <c r="AL56" s="109"/>
      <c r="AM56" s="109"/>
      <c r="AN56" s="109"/>
      <c r="AO56" s="109"/>
      <c r="AP56" s="109"/>
      <c r="AQ56" s="109"/>
      <c r="AR56" s="109"/>
    </row>
    <row r="57" spans="1:44" ht="12.75" customHeight="1" x14ac:dyDescent="0.25">
      <c r="A57" s="590" t="s">
        <v>58</v>
      </c>
      <c r="B57" s="591"/>
      <c r="C57" s="591"/>
      <c r="D57" s="591"/>
      <c r="E57" s="592"/>
      <c r="F57" s="17"/>
      <c r="G57" s="18"/>
      <c r="H57" s="19"/>
      <c r="I57" s="19"/>
      <c r="J57" s="576"/>
      <c r="K57" s="20"/>
      <c r="L57" s="21"/>
      <c r="M57" s="22"/>
      <c r="N57" s="22"/>
      <c r="O57" s="22"/>
      <c r="P57" s="18"/>
      <c r="Q57" s="23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4"/>
      <c r="AJ57" s="24"/>
    </row>
    <row r="58" spans="1:44" ht="34.5" hidden="1" customHeight="1" outlineLevel="1" x14ac:dyDescent="0.3">
      <c r="A58" s="26">
        <v>1</v>
      </c>
      <c r="B58" s="26"/>
      <c r="C58" s="100"/>
      <c r="D58" s="81"/>
      <c r="E58" s="220"/>
      <c r="F58" s="220"/>
      <c r="G58" s="248"/>
      <c r="H58" s="416"/>
      <c r="I58" s="416"/>
      <c r="J58" s="623"/>
      <c r="K58" s="197"/>
      <c r="L58" s="375"/>
      <c r="M58" s="31"/>
      <c r="N58" s="31"/>
      <c r="O58" s="31"/>
      <c r="P58" s="375"/>
      <c r="Q58" s="375"/>
      <c r="R58" s="31"/>
      <c r="S58" s="197"/>
      <c r="T58" s="287"/>
      <c r="U58" s="32">
        <f t="shared" ref="U58:U60" si="29">SUM(R58:T58)</f>
        <v>0</v>
      </c>
      <c r="V58" s="31">
        <v>0</v>
      </c>
      <c r="W58" s="31">
        <v>0</v>
      </c>
      <c r="X58" s="31">
        <v>0</v>
      </c>
      <c r="Y58" s="32">
        <f t="shared" ref="Y58:Y60" si="30">SUM(V58:X58)</f>
        <v>0</v>
      </c>
      <c r="Z58" s="31">
        <v>0</v>
      </c>
      <c r="AA58" s="31">
        <v>0</v>
      </c>
      <c r="AB58" s="31">
        <v>0</v>
      </c>
      <c r="AC58" s="32">
        <f t="shared" ref="AC58:AC60" si="31">SUM(Z58:AB58)</f>
        <v>0</v>
      </c>
      <c r="AD58" s="31">
        <v>0</v>
      </c>
      <c r="AE58" s="31">
        <v>0</v>
      </c>
      <c r="AF58" s="31">
        <v>0</v>
      </c>
      <c r="AG58" s="32">
        <f t="shared" ref="AG58:AG60" si="32">SUM(AD58:AF58)</f>
        <v>0</v>
      </c>
      <c r="AH58" s="32">
        <f t="shared" ref="AH58:AH60" si="33">SUM(U58,Y58,AC58,AG58)</f>
        <v>0</v>
      </c>
      <c r="AI58" s="33">
        <f>IF(ISERROR(AH58/$J$57),0,AH58/$J$57)</f>
        <v>0</v>
      </c>
      <c r="AJ58" s="34" t="str">
        <f>IF(ISERROR(AH58/$AH$100),"-",AH58/$AH$100)</f>
        <v>-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34.5" hidden="1" customHeight="1" outlineLevel="1" x14ac:dyDescent="0.3">
      <c r="A59" s="26">
        <v>2</v>
      </c>
      <c r="B59" s="26"/>
      <c r="C59" s="100"/>
      <c r="D59" s="81"/>
      <c r="E59" s="220"/>
      <c r="F59" s="220"/>
      <c r="G59" s="248"/>
      <c r="H59" s="416"/>
      <c r="I59" s="416"/>
      <c r="J59" s="623"/>
      <c r="K59" s="197"/>
      <c r="L59" s="375"/>
      <c r="M59" s="31"/>
      <c r="N59" s="31"/>
      <c r="O59" s="31"/>
      <c r="P59" s="375"/>
      <c r="Q59" s="375"/>
      <c r="R59" s="31"/>
      <c r="S59" s="197"/>
      <c r="T59" s="287"/>
      <c r="U59" s="32">
        <f t="shared" si="29"/>
        <v>0</v>
      </c>
      <c r="V59" s="31">
        <v>0</v>
      </c>
      <c r="W59" s="31">
        <v>0</v>
      </c>
      <c r="X59" s="31">
        <v>0</v>
      </c>
      <c r="Y59" s="32">
        <f t="shared" si="30"/>
        <v>0</v>
      </c>
      <c r="Z59" s="31">
        <v>0</v>
      </c>
      <c r="AA59" s="31">
        <v>0</v>
      </c>
      <c r="AB59" s="31">
        <v>0</v>
      </c>
      <c r="AC59" s="32">
        <f t="shared" si="31"/>
        <v>0</v>
      </c>
      <c r="AD59" s="31">
        <v>0</v>
      </c>
      <c r="AE59" s="31">
        <v>0</v>
      </c>
      <c r="AF59" s="31">
        <v>0</v>
      </c>
      <c r="AG59" s="32">
        <f t="shared" si="32"/>
        <v>0</v>
      </c>
      <c r="AH59" s="32">
        <f t="shared" si="33"/>
        <v>0</v>
      </c>
      <c r="AI59" s="33">
        <f t="shared" ref="AI59:AI61" si="34">IF(ISERROR(AH59/$J$57),0,AH59/$J$57)</f>
        <v>0</v>
      </c>
      <c r="AJ59" s="34" t="str">
        <f>IF(ISERROR(AH59/$AH$100),"-",AH59/$AH$100)</f>
        <v>-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ht="34.5" hidden="1" customHeight="1" outlineLevel="1" x14ac:dyDescent="0.3">
      <c r="A60" s="26">
        <v>3</v>
      </c>
      <c r="B60" s="26"/>
      <c r="C60" s="100"/>
      <c r="D60" s="81"/>
      <c r="E60" s="220"/>
      <c r="F60" s="220"/>
      <c r="G60" s="248"/>
      <c r="H60" s="416"/>
      <c r="I60" s="416"/>
      <c r="J60" s="623"/>
      <c r="K60" s="197"/>
      <c r="L60" s="375"/>
      <c r="M60" s="31"/>
      <c r="N60" s="31"/>
      <c r="O60" s="31"/>
      <c r="P60" s="375"/>
      <c r="Q60" s="375"/>
      <c r="R60" s="31"/>
      <c r="S60" s="197"/>
      <c r="T60" s="287"/>
      <c r="U60" s="32">
        <f t="shared" si="29"/>
        <v>0</v>
      </c>
      <c r="V60" s="31">
        <v>0</v>
      </c>
      <c r="W60" s="31">
        <v>0</v>
      </c>
      <c r="X60" s="31">
        <v>0</v>
      </c>
      <c r="Y60" s="32">
        <f t="shared" si="30"/>
        <v>0</v>
      </c>
      <c r="Z60" s="31">
        <v>0</v>
      </c>
      <c r="AA60" s="31">
        <v>0</v>
      </c>
      <c r="AB60" s="31">
        <v>0</v>
      </c>
      <c r="AC60" s="32">
        <f t="shared" si="31"/>
        <v>0</v>
      </c>
      <c r="AD60" s="31">
        <v>0</v>
      </c>
      <c r="AE60" s="31">
        <v>0</v>
      </c>
      <c r="AF60" s="31">
        <v>0</v>
      </c>
      <c r="AG60" s="32">
        <f t="shared" si="32"/>
        <v>0</v>
      </c>
      <c r="AH60" s="32">
        <f t="shared" si="33"/>
        <v>0</v>
      </c>
      <c r="AI60" s="33">
        <f t="shared" si="34"/>
        <v>0</v>
      </c>
      <c r="AJ60" s="34" t="str">
        <f>IF(ISERROR(AH60/$AH$100),"-",AH60/$AH$100)</f>
        <v>-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34.5" hidden="1" customHeight="1" outlineLevel="1" x14ac:dyDescent="0.3">
      <c r="A61" s="26">
        <v>4</v>
      </c>
      <c r="B61" s="26"/>
      <c r="C61" s="100"/>
      <c r="D61" s="81"/>
      <c r="E61" s="220"/>
      <c r="F61" s="220"/>
      <c r="G61" s="248"/>
      <c r="H61" s="416"/>
      <c r="I61" s="416"/>
      <c r="J61" s="623"/>
      <c r="K61" s="197"/>
      <c r="L61" s="375"/>
      <c r="M61" s="31"/>
      <c r="N61" s="31"/>
      <c r="O61" s="31"/>
      <c r="P61" s="375"/>
      <c r="Q61" s="375"/>
      <c r="R61" s="31"/>
      <c r="S61" s="197"/>
      <c r="T61" s="287"/>
      <c r="U61" s="32">
        <f>SUM(R61:T61)</f>
        <v>0</v>
      </c>
      <c r="V61" s="31">
        <v>0</v>
      </c>
      <c r="W61" s="31">
        <v>0</v>
      </c>
      <c r="X61" s="31">
        <v>0</v>
      </c>
      <c r="Y61" s="32">
        <f>SUM(V61:X61)</f>
        <v>0</v>
      </c>
      <c r="Z61" s="31">
        <v>0</v>
      </c>
      <c r="AA61" s="31">
        <v>0</v>
      </c>
      <c r="AB61" s="31">
        <v>0</v>
      </c>
      <c r="AC61" s="32">
        <f>SUM(Z61:AB61)</f>
        <v>0</v>
      </c>
      <c r="AD61" s="31">
        <v>0</v>
      </c>
      <c r="AE61" s="31">
        <v>0</v>
      </c>
      <c r="AF61" s="31">
        <v>0</v>
      </c>
      <c r="AG61" s="32">
        <f>SUM(AD61:AF61)</f>
        <v>0</v>
      </c>
      <c r="AH61" s="32">
        <f>SUM(U61,Y61,AC61,AG61)</f>
        <v>0</v>
      </c>
      <c r="AI61" s="33">
        <f t="shared" si="34"/>
        <v>0</v>
      </c>
      <c r="AJ61" s="34" t="str">
        <f>IF(ISERROR(AH61/$AH$100),"-",AH61/$AH$100)</f>
        <v>-</v>
      </c>
      <c r="AK61" s="109"/>
      <c r="AL61" s="109"/>
      <c r="AM61" s="109"/>
      <c r="AN61" s="109"/>
      <c r="AO61" s="109"/>
      <c r="AP61" s="109"/>
      <c r="AQ61" s="109"/>
      <c r="AR61" s="109"/>
    </row>
    <row r="62" spans="1:44" s="74" customFormat="1" ht="12.75" customHeight="1" collapsed="1" x14ac:dyDescent="0.25">
      <c r="A62" s="599" t="s">
        <v>59</v>
      </c>
      <c r="B62" s="600"/>
      <c r="C62" s="601"/>
      <c r="D62" s="601"/>
      <c r="E62" s="601"/>
      <c r="F62" s="601"/>
      <c r="G62" s="601"/>
      <c r="H62" s="601"/>
      <c r="I62" s="602"/>
      <c r="J62" s="455">
        <f>J57</f>
        <v>0</v>
      </c>
      <c r="K62" s="455">
        <f>SUM(K58:K61)</f>
        <v>0</v>
      </c>
      <c r="L62" s="456"/>
      <c r="M62" s="455">
        <f>SUM(M61:M61)</f>
        <v>0</v>
      </c>
      <c r="N62" s="455">
        <f>SUM(N61:N61)</f>
        <v>0</v>
      </c>
      <c r="O62" s="455">
        <f>SUM(O61:O61)</f>
        <v>0</v>
      </c>
      <c r="P62" s="457"/>
      <c r="Q62" s="458"/>
      <c r="R62" s="455">
        <f t="shared" ref="R62:S62" si="35">SUM(R61:R61)</f>
        <v>0</v>
      </c>
      <c r="S62" s="455">
        <f t="shared" si="35"/>
        <v>0</v>
      </c>
      <c r="T62" s="455">
        <f>SUM(T58:T61)</f>
        <v>0</v>
      </c>
      <c r="U62" s="455">
        <f t="shared" ref="U62:AH62" si="36">SUM(U58:U61)</f>
        <v>0</v>
      </c>
      <c r="V62" s="455">
        <f t="shared" si="36"/>
        <v>0</v>
      </c>
      <c r="W62" s="455">
        <f t="shared" si="36"/>
        <v>0</v>
      </c>
      <c r="X62" s="455">
        <f t="shared" si="36"/>
        <v>0</v>
      </c>
      <c r="Y62" s="455">
        <f t="shared" si="36"/>
        <v>0</v>
      </c>
      <c r="Z62" s="455">
        <f t="shared" si="36"/>
        <v>0</v>
      </c>
      <c r="AA62" s="455">
        <f t="shared" si="36"/>
        <v>0</v>
      </c>
      <c r="AB62" s="455">
        <f t="shared" si="36"/>
        <v>0</v>
      </c>
      <c r="AC62" s="455">
        <f t="shared" si="36"/>
        <v>0</v>
      </c>
      <c r="AD62" s="455">
        <f t="shared" si="36"/>
        <v>0</v>
      </c>
      <c r="AE62" s="455">
        <f t="shared" si="36"/>
        <v>0</v>
      </c>
      <c r="AF62" s="455">
        <f t="shared" si="36"/>
        <v>0</v>
      </c>
      <c r="AG62" s="455">
        <f t="shared" si="36"/>
        <v>0</v>
      </c>
      <c r="AH62" s="455">
        <f t="shared" si="36"/>
        <v>0</v>
      </c>
      <c r="AI62" s="459">
        <f>IF(ISERROR(AH62/J62),0,AH62/J62)</f>
        <v>0</v>
      </c>
      <c r="AJ62" s="459">
        <f>IF(ISERROR(AH62/$AH$100),0,AH62/$AH$100)</f>
        <v>0</v>
      </c>
      <c r="AK62" s="109"/>
      <c r="AL62" s="109"/>
      <c r="AM62" s="109"/>
      <c r="AN62" s="109"/>
      <c r="AO62" s="109"/>
      <c r="AP62" s="109"/>
      <c r="AQ62" s="109"/>
      <c r="AR62" s="109"/>
    </row>
    <row r="63" spans="1:44" ht="12.75" customHeight="1" x14ac:dyDescent="0.25">
      <c r="A63" s="590" t="s">
        <v>60</v>
      </c>
      <c r="B63" s="591"/>
      <c r="C63" s="591"/>
      <c r="D63" s="591"/>
      <c r="E63" s="592"/>
      <c r="F63" s="17"/>
      <c r="G63" s="18"/>
      <c r="H63" s="19"/>
      <c r="I63" s="19"/>
      <c r="J63" s="576"/>
      <c r="K63" s="20"/>
      <c r="L63" s="21"/>
      <c r="M63" s="22"/>
      <c r="N63" s="22"/>
      <c r="O63" s="22"/>
      <c r="P63" s="18"/>
      <c r="Q63" s="23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4"/>
      <c r="AJ63" s="24"/>
    </row>
    <row r="64" spans="1:44" ht="34.5" hidden="1" customHeight="1" outlineLevel="1" x14ac:dyDescent="0.3">
      <c r="A64" s="25">
        <v>1</v>
      </c>
      <c r="B64" s="26"/>
      <c r="C64" s="100"/>
      <c r="D64" s="81"/>
      <c r="E64" s="219"/>
      <c r="F64" s="229"/>
      <c r="G64" s="424"/>
      <c r="H64" s="425"/>
      <c r="I64" s="417"/>
      <c r="J64" s="623"/>
      <c r="K64" s="197"/>
      <c r="L64" s="375"/>
      <c r="M64" s="31"/>
      <c r="N64" s="31"/>
      <c r="O64" s="31"/>
      <c r="P64" s="375" t="s">
        <v>85</v>
      </c>
      <c r="Q64" s="375"/>
      <c r="R64" s="31"/>
      <c r="S64" s="197"/>
      <c r="T64" s="197"/>
      <c r="U64" s="32">
        <f>SUM(R64:T64)</f>
        <v>0</v>
      </c>
      <c r="V64" s="31"/>
      <c r="W64" s="31"/>
      <c r="X64" s="31"/>
      <c r="Y64" s="32">
        <f>SUM(V64:X64)</f>
        <v>0</v>
      </c>
      <c r="Z64" s="31"/>
      <c r="AA64" s="31"/>
      <c r="AB64" s="31"/>
      <c r="AC64" s="32">
        <f>SUM(Z64:AB64)</f>
        <v>0</v>
      </c>
      <c r="AD64" s="31"/>
      <c r="AE64" s="31"/>
      <c r="AF64" s="31"/>
      <c r="AG64" s="32">
        <f>SUM(AD64:AF64)</f>
        <v>0</v>
      </c>
      <c r="AH64" s="32">
        <f>SUM(U64,Y64,AC64,AG64)</f>
        <v>0</v>
      </c>
      <c r="AI64" s="33">
        <f>IF(ISERROR(AH64/J63),0,AH64/J63)</f>
        <v>0</v>
      </c>
      <c r="AJ64" s="34" t="str">
        <f>IF(ISERROR(AH64/$AH$100),"-",AH64/$AH$100)</f>
        <v>-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ht="34.5" hidden="1" customHeight="1" outlineLevel="1" x14ac:dyDescent="0.3">
      <c r="A65" s="25">
        <v>2</v>
      </c>
      <c r="B65" s="26"/>
      <c r="C65" s="100"/>
      <c r="D65" s="81"/>
      <c r="E65" s="219"/>
      <c r="F65" s="229"/>
      <c r="G65" s="424"/>
      <c r="H65" s="425"/>
      <c r="I65" s="417"/>
      <c r="J65" s="623"/>
      <c r="K65" s="197"/>
      <c r="L65" s="375"/>
      <c r="M65" s="31"/>
      <c r="N65" s="31"/>
      <c r="O65" s="31"/>
      <c r="P65" s="375" t="s">
        <v>85</v>
      </c>
      <c r="Q65" s="375"/>
      <c r="R65" s="31"/>
      <c r="S65" s="197"/>
      <c r="T65" s="197"/>
      <c r="U65" s="32">
        <f>SUM(R65:T65)</f>
        <v>0</v>
      </c>
      <c r="V65" s="31"/>
      <c r="W65" s="31"/>
      <c r="X65" s="31"/>
      <c r="Y65" s="32">
        <f>SUM(V65:X65)</f>
        <v>0</v>
      </c>
      <c r="Z65" s="31"/>
      <c r="AA65" s="31"/>
      <c r="AB65" s="31"/>
      <c r="AC65" s="32">
        <f>SUM(Z65:AB65)</f>
        <v>0</v>
      </c>
      <c r="AD65" s="31"/>
      <c r="AE65" s="31"/>
      <c r="AF65" s="31"/>
      <c r="AG65" s="32">
        <f>SUM(AD65:AF65)</f>
        <v>0</v>
      </c>
      <c r="AH65" s="32">
        <f>SUM(U65,Y65,AC65,AG65)</f>
        <v>0</v>
      </c>
      <c r="AI65" s="33">
        <f>IF(ISERROR(AH65/J63),0,AH65/J63)</f>
        <v>0</v>
      </c>
      <c r="AJ65" s="34" t="str">
        <f>IF(ISERROR(AH65/$AH$100),"-",AH65/$AH$100)</f>
        <v>-</v>
      </c>
      <c r="AK65" s="109"/>
      <c r="AL65" s="109"/>
      <c r="AM65" s="109"/>
      <c r="AN65" s="109"/>
      <c r="AO65" s="109"/>
      <c r="AP65" s="109"/>
      <c r="AQ65" s="109"/>
      <c r="AR65" s="109"/>
    </row>
    <row r="66" spans="1:44" ht="34.5" hidden="1" customHeight="1" outlineLevel="1" x14ac:dyDescent="0.3">
      <c r="A66" s="25">
        <v>3</v>
      </c>
      <c r="B66" s="26"/>
      <c r="C66" s="100"/>
      <c r="D66" s="81"/>
      <c r="E66" s="219"/>
      <c r="F66" s="229"/>
      <c r="G66" s="424"/>
      <c r="H66" s="425"/>
      <c r="I66" s="417"/>
      <c r="J66" s="623"/>
      <c r="K66" s="197"/>
      <c r="L66" s="375"/>
      <c r="M66" s="31"/>
      <c r="N66" s="31"/>
      <c r="O66" s="31"/>
      <c r="P66" s="375" t="s">
        <v>85</v>
      </c>
      <c r="Q66" s="375"/>
      <c r="R66" s="31"/>
      <c r="S66" s="197"/>
      <c r="T66" s="197"/>
      <c r="U66" s="32">
        <f>SUM(R66:T66)</f>
        <v>0</v>
      </c>
      <c r="V66" s="31"/>
      <c r="W66" s="31"/>
      <c r="X66" s="31"/>
      <c r="Y66" s="32">
        <f>SUM(V66:X66)</f>
        <v>0</v>
      </c>
      <c r="Z66" s="31"/>
      <c r="AA66" s="31"/>
      <c r="AB66" s="31"/>
      <c r="AC66" s="32">
        <f>SUM(Z66:AB66)</f>
        <v>0</v>
      </c>
      <c r="AD66" s="31"/>
      <c r="AE66" s="31"/>
      <c r="AF66" s="31"/>
      <c r="AG66" s="32">
        <f>SUM(AD66:AF66)</f>
        <v>0</v>
      </c>
      <c r="AH66" s="32">
        <f>SUM(U66,Y66,AC66,AG66)</f>
        <v>0</v>
      </c>
      <c r="AI66" s="33">
        <f>IF(ISERROR(AH66/J63),0,AH66/J63)</f>
        <v>0</v>
      </c>
      <c r="AJ66" s="34" t="str">
        <f>IF(ISERROR(AH66/$AH$100),"-",AH66/$AH$100)</f>
        <v>-</v>
      </c>
      <c r="AK66" s="109"/>
      <c r="AL66" s="109"/>
      <c r="AM66" s="109"/>
      <c r="AN66" s="109"/>
      <c r="AO66" s="109"/>
      <c r="AP66" s="109"/>
      <c r="AQ66" s="109"/>
      <c r="AR66" s="109"/>
    </row>
    <row r="67" spans="1:44" ht="34.5" hidden="1" customHeight="1" outlineLevel="1" x14ac:dyDescent="0.3">
      <c r="A67" s="25">
        <v>4</v>
      </c>
      <c r="B67" s="26"/>
      <c r="C67" s="100"/>
      <c r="D67" s="81"/>
      <c r="E67" s="219"/>
      <c r="F67" s="229"/>
      <c r="G67" s="424"/>
      <c r="H67" s="425"/>
      <c r="I67" s="417"/>
      <c r="J67" s="577"/>
      <c r="K67" s="197"/>
      <c r="L67" s="375"/>
      <c r="M67" s="31"/>
      <c r="N67" s="31"/>
      <c r="O67" s="31"/>
      <c r="P67" s="375" t="s">
        <v>85</v>
      </c>
      <c r="Q67" s="375"/>
      <c r="R67" s="31"/>
      <c r="S67" s="31"/>
      <c r="T67" s="197"/>
      <c r="U67" s="32">
        <f>SUM(R67:T67)</f>
        <v>0</v>
      </c>
      <c r="V67" s="31"/>
      <c r="W67" s="31"/>
      <c r="X67" s="31"/>
      <c r="Y67" s="32">
        <f>SUM(V67:X67)</f>
        <v>0</v>
      </c>
      <c r="Z67" s="31"/>
      <c r="AA67" s="31"/>
      <c r="AB67" s="31"/>
      <c r="AC67" s="32">
        <f>SUM(Z67:AB67)</f>
        <v>0</v>
      </c>
      <c r="AD67" s="31"/>
      <c r="AE67" s="31"/>
      <c r="AF67" s="31"/>
      <c r="AG67" s="32">
        <f>SUM(AD67:AF67)</f>
        <v>0</v>
      </c>
      <c r="AH67" s="32">
        <f>SUM(U67,Y67,AC67,AG67)</f>
        <v>0</v>
      </c>
      <c r="AI67" s="33">
        <f>IF(ISERROR(AH67/J63),0,AH67/J63)</f>
        <v>0</v>
      </c>
      <c r="AJ67" s="34" t="str">
        <f>IF(ISERROR(AH67/$AH$100),"-",AH67/$AH$100)</f>
        <v>-</v>
      </c>
      <c r="AK67" s="109"/>
      <c r="AL67" s="109"/>
      <c r="AM67" s="109"/>
      <c r="AN67" s="109"/>
      <c r="AO67" s="109"/>
      <c r="AP67" s="109"/>
      <c r="AQ67" s="109"/>
      <c r="AR67" s="109"/>
    </row>
    <row r="68" spans="1:44" s="74" customFormat="1" ht="12.75" customHeight="1" collapsed="1" x14ac:dyDescent="0.25">
      <c r="A68" s="610" t="s">
        <v>61</v>
      </c>
      <c r="B68" s="610"/>
      <c r="C68" s="610"/>
      <c r="D68" s="610"/>
      <c r="E68" s="610"/>
      <c r="F68" s="610"/>
      <c r="G68" s="610"/>
      <c r="H68" s="610"/>
      <c r="I68" s="610"/>
      <c r="J68" s="455">
        <f>J63</f>
        <v>0</v>
      </c>
      <c r="K68" s="455">
        <f>SUM(K64:K67)</f>
        <v>0</v>
      </c>
      <c r="L68" s="456"/>
      <c r="M68" s="455">
        <f>SUM(M64:M64)</f>
        <v>0</v>
      </c>
      <c r="N68" s="455">
        <f>SUM(N64:N64)</f>
        <v>0</v>
      </c>
      <c r="O68" s="455">
        <f>SUM(O64:O64)</f>
        <v>0</v>
      </c>
      <c r="P68" s="457"/>
      <c r="Q68" s="458"/>
      <c r="R68" s="455">
        <f>SUM(R64:R64)</f>
        <v>0</v>
      </c>
      <c r="S68" s="455">
        <f>SUM(S64:S67)</f>
        <v>0</v>
      </c>
      <c r="T68" s="455">
        <f>SUM(T64:T67)</f>
        <v>0</v>
      </c>
      <c r="U68" s="455">
        <f>SUM(U64:U67)</f>
        <v>0</v>
      </c>
      <c r="V68" s="455">
        <f t="shared" ref="V68:AH68" si="37">SUM(V64:V67)</f>
        <v>0</v>
      </c>
      <c r="W68" s="455">
        <f t="shared" si="37"/>
        <v>0</v>
      </c>
      <c r="X68" s="455">
        <f t="shared" si="37"/>
        <v>0</v>
      </c>
      <c r="Y68" s="455">
        <f t="shared" si="37"/>
        <v>0</v>
      </c>
      <c r="Z68" s="455">
        <f t="shared" si="37"/>
        <v>0</v>
      </c>
      <c r="AA68" s="455">
        <f t="shared" si="37"/>
        <v>0</v>
      </c>
      <c r="AB68" s="455">
        <f t="shared" si="37"/>
        <v>0</v>
      </c>
      <c r="AC68" s="455">
        <f t="shared" si="37"/>
        <v>0</v>
      </c>
      <c r="AD68" s="455">
        <f t="shared" si="37"/>
        <v>0</v>
      </c>
      <c r="AE68" s="455">
        <f t="shared" si="37"/>
        <v>0</v>
      </c>
      <c r="AF68" s="455">
        <f t="shared" si="37"/>
        <v>0</v>
      </c>
      <c r="AG68" s="455">
        <f t="shared" si="37"/>
        <v>0</v>
      </c>
      <c r="AH68" s="455">
        <f t="shared" si="37"/>
        <v>0</v>
      </c>
      <c r="AI68" s="459">
        <f>IF(ISERROR(AH68/J68),0,AH68/J68)</f>
        <v>0</v>
      </c>
      <c r="AJ68" s="459">
        <f>IF(ISERROR(AH68/$AH$100),0,AH68/$AH$100)</f>
        <v>0</v>
      </c>
      <c r="AK68" s="109"/>
      <c r="AL68" s="109"/>
      <c r="AM68" s="109"/>
      <c r="AN68" s="109"/>
      <c r="AO68" s="109"/>
      <c r="AP68" s="109"/>
      <c r="AQ68" s="109"/>
      <c r="AR68" s="109"/>
    </row>
    <row r="69" spans="1:44" ht="12.75" customHeight="1" x14ac:dyDescent="0.25">
      <c r="A69" s="611" t="s">
        <v>62</v>
      </c>
      <c r="B69" s="612"/>
      <c r="C69" s="612"/>
      <c r="D69" s="612"/>
      <c r="E69" s="613"/>
      <c r="F69" s="42"/>
      <c r="G69" s="43"/>
      <c r="H69" s="211"/>
      <c r="I69" s="345"/>
      <c r="J69" s="576"/>
      <c r="K69" s="20"/>
      <c r="L69" s="21"/>
      <c r="M69" s="22"/>
      <c r="N69" s="22"/>
      <c r="O69" s="22"/>
      <c r="P69" s="18"/>
      <c r="Q69" s="23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4"/>
      <c r="AJ69" s="24"/>
    </row>
    <row r="70" spans="1:44" ht="34.5" hidden="1" customHeight="1" outlineLevel="1" x14ac:dyDescent="0.3">
      <c r="A70" s="26">
        <v>1</v>
      </c>
      <c r="B70" s="26"/>
      <c r="C70" s="93"/>
      <c r="D70" s="82"/>
      <c r="E70" s="220"/>
      <c r="F70" s="294"/>
      <c r="G70" s="418"/>
      <c r="H70" s="417"/>
      <c r="I70" s="345"/>
      <c r="J70" s="623"/>
      <c r="K70" s="197"/>
      <c r="L70" s="375"/>
      <c r="M70" s="31"/>
      <c r="N70" s="31"/>
      <c r="O70" s="31"/>
      <c r="P70" s="375"/>
      <c r="Q70" s="375"/>
      <c r="R70" s="31"/>
      <c r="S70" s="90"/>
      <c r="T70" s="197"/>
      <c r="U70" s="32">
        <f>SUM(R70:T70)</f>
        <v>0</v>
      </c>
      <c r="V70" s="31"/>
      <c r="W70" s="31"/>
      <c r="X70" s="31"/>
      <c r="Y70" s="32">
        <f>SUM(V70:X70)</f>
        <v>0</v>
      </c>
      <c r="Z70" s="31"/>
      <c r="AA70" s="31"/>
      <c r="AB70" s="31"/>
      <c r="AC70" s="32">
        <f>SUM(Z70:AB70)</f>
        <v>0</v>
      </c>
      <c r="AD70" s="31"/>
      <c r="AE70" s="31"/>
      <c r="AF70" s="31"/>
      <c r="AG70" s="32">
        <f>SUM(AD70:AF70)</f>
        <v>0</v>
      </c>
      <c r="AH70" s="32">
        <f>SUM(U70,Y70,AC70,AG70)</f>
        <v>0</v>
      </c>
      <c r="AI70" s="33">
        <f>IF(ISERROR(AH70/$J$69),0,AH70/$J$69)</f>
        <v>0</v>
      </c>
      <c r="AJ70" s="34" t="str">
        <f>IF(ISERROR(AH70/$AH$100),"-",AH70/$AH$100)</f>
        <v>-</v>
      </c>
      <c r="AK70" s="109"/>
      <c r="AL70" s="109"/>
      <c r="AM70" s="109"/>
      <c r="AN70" s="109"/>
      <c r="AO70" s="109"/>
      <c r="AP70" s="109"/>
      <c r="AQ70" s="109"/>
      <c r="AR70" s="109"/>
    </row>
    <row r="71" spans="1:44" ht="34.5" hidden="1" customHeight="1" outlineLevel="1" x14ac:dyDescent="0.3">
      <c r="A71" s="26">
        <v>2</v>
      </c>
      <c r="B71" s="26"/>
      <c r="C71" s="93"/>
      <c r="D71" s="82"/>
      <c r="E71" s="220"/>
      <c r="F71" s="294"/>
      <c r="G71" s="418"/>
      <c r="H71" s="417"/>
      <c r="I71" s="417"/>
      <c r="J71" s="623"/>
      <c r="K71" s="197"/>
      <c r="L71" s="375"/>
      <c r="M71" s="31"/>
      <c r="N71" s="31"/>
      <c r="O71" s="31"/>
      <c r="P71" s="375"/>
      <c r="Q71" s="375"/>
      <c r="R71" s="31"/>
      <c r="S71" s="90"/>
      <c r="T71" s="197"/>
      <c r="U71" s="32">
        <f>SUM(R71:T71)</f>
        <v>0</v>
      </c>
      <c r="V71" s="31"/>
      <c r="W71" s="31"/>
      <c r="X71" s="31"/>
      <c r="Y71" s="32">
        <f>SUM(V71:X71)</f>
        <v>0</v>
      </c>
      <c r="Z71" s="31"/>
      <c r="AA71" s="31"/>
      <c r="AB71" s="31"/>
      <c r="AC71" s="32">
        <f>SUM(Z71:AB71)</f>
        <v>0</v>
      </c>
      <c r="AD71" s="31"/>
      <c r="AE71" s="31"/>
      <c r="AF71" s="31"/>
      <c r="AG71" s="32">
        <f>SUM(AD71:AF71)</f>
        <v>0</v>
      </c>
      <c r="AH71" s="32">
        <f>SUM(U71,Y71,AC71,AG71)</f>
        <v>0</v>
      </c>
      <c r="AI71" s="33">
        <f t="shared" ref="AI71:AI73" si="38">IF(ISERROR(AH71/$J$69),0,AH71/$J$69)</f>
        <v>0</v>
      </c>
      <c r="AJ71" s="34" t="str">
        <f>IF(ISERROR(AH71/$AH$100),"-",AH71/$AH$100)</f>
        <v>-</v>
      </c>
      <c r="AK71" s="109"/>
      <c r="AL71" s="109"/>
      <c r="AM71" s="109"/>
      <c r="AN71" s="109"/>
      <c r="AO71" s="109"/>
      <c r="AP71" s="109"/>
      <c r="AQ71" s="109"/>
      <c r="AR71" s="109"/>
    </row>
    <row r="72" spans="1:44" ht="34.5" hidden="1" customHeight="1" outlineLevel="1" x14ac:dyDescent="0.3">
      <c r="A72" s="26">
        <v>3</v>
      </c>
      <c r="B72" s="26"/>
      <c r="C72" s="93"/>
      <c r="D72" s="82"/>
      <c r="E72" s="220"/>
      <c r="F72" s="294"/>
      <c r="G72" s="418"/>
      <c r="H72" s="417"/>
      <c r="I72" s="417"/>
      <c r="J72" s="623"/>
      <c r="K72" s="197"/>
      <c r="L72" s="375"/>
      <c r="M72" s="31"/>
      <c r="N72" s="31"/>
      <c r="O72" s="31"/>
      <c r="P72" s="375"/>
      <c r="Q72" s="375"/>
      <c r="R72" s="31"/>
      <c r="S72" s="90"/>
      <c r="T72" s="197"/>
      <c r="U72" s="32">
        <f>SUM(R72:T72)</f>
        <v>0</v>
      </c>
      <c r="V72" s="31"/>
      <c r="W72" s="31"/>
      <c r="X72" s="31"/>
      <c r="Y72" s="32">
        <f>SUM(V72:X72)</f>
        <v>0</v>
      </c>
      <c r="Z72" s="31"/>
      <c r="AA72" s="31"/>
      <c r="AB72" s="31"/>
      <c r="AC72" s="32">
        <f>SUM(Z72:AB72)</f>
        <v>0</v>
      </c>
      <c r="AD72" s="31"/>
      <c r="AE72" s="31"/>
      <c r="AF72" s="31"/>
      <c r="AG72" s="32">
        <f>SUM(AD72:AF72)</f>
        <v>0</v>
      </c>
      <c r="AH72" s="32">
        <f>SUM(U72,Y72,AC72,AG72)</f>
        <v>0</v>
      </c>
      <c r="AI72" s="33">
        <f t="shared" si="38"/>
        <v>0</v>
      </c>
      <c r="AJ72" s="34" t="str">
        <f>IF(ISERROR(AH72/$AH$100),"-",AH72/$AH$100)</f>
        <v>-</v>
      </c>
      <c r="AK72" s="109"/>
      <c r="AL72" s="109"/>
      <c r="AM72" s="109"/>
      <c r="AN72" s="109"/>
      <c r="AO72" s="109"/>
      <c r="AP72" s="109"/>
      <c r="AQ72" s="109"/>
      <c r="AR72" s="109"/>
    </row>
    <row r="73" spans="1:44" ht="34.5" hidden="1" customHeight="1" outlineLevel="1" x14ac:dyDescent="0.3">
      <c r="A73" s="26">
        <v>3</v>
      </c>
      <c r="B73" s="26"/>
      <c r="C73" s="93"/>
      <c r="D73" s="82"/>
      <c r="E73" s="220"/>
      <c r="F73" s="294"/>
      <c r="G73" s="418"/>
      <c r="H73" s="417"/>
      <c r="I73" s="417"/>
      <c r="J73" s="623"/>
      <c r="K73" s="197"/>
      <c r="L73" s="375"/>
      <c r="M73" s="31"/>
      <c r="N73" s="31"/>
      <c r="O73" s="31"/>
      <c r="P73" s="375"/>
      <c r="Q73" s="375"/>
      <c r="R73" s="31"/>
      <c r="S73" s="90"/>
      <c r="T73" s="197"/>
      <c r="U73" s="32">
        <f>SUM(R73:T73)</f>
        <v>0</v>
      </c>
      <c r="V73" s="31"/>
      <c r="W73" s="31"/>
      <c r="X73" s="31"/>
      <c r="Y73" s="32">
        <f>SUM(V73:X73)</f>
        <v>0</v>
      </c>
      <c r="Z73" s="31"/>
      <c r="AA73" s="31"/>
      <c r="AB73" s="31"/>
      <c r="AC73" s="32">
        <f>SUM(Z73:AB73)</f>
        <v>0</v>
      </c>
      <c r="AD73" s="31"/>
      <c r="AE73" s="31"/>
      <c r="AF73" s="31"/>
      <c r="AG73" s="32">
        <f>SUM(AD73:AF73)</f>
        <v>0</v>
      </c>
      <c r="AH73" s="32">
        <f>SUM(U73,Y73,AC73,AG73)</f>
        <v>0</v>
      </c>
      <c r="AI73" s="33">
        <f t="shared" si="38"/>
        <v>0</v>
      </c>
      <c r="AJ73" s="34" t="str">
        <f>IF(ISERROR(AH73/$AH$100),"-",AH73/$AH$100)</f>
        <v>-</v>
      </c>
      <c r="AK73" s="109"/>
      <c r="AL73" s="109"/>
      <c r="AM73" s="109"/>
      <c r="AN73" s="109"/>
      <c r="AO73" s="109"/>
      <c r="AP73" s="109"/>
      <c r="AQ73" s="109"/>
      <c r="AR73" s="109"/>
    </row>
    <row r="74" spans="1:44" s="74" customFormat="1" ht="12.75" customHeight="1" collapsed="1" x14ac:dyDescent="0.25">
      <c r="A74" s="599" t="s">
        <v>63</v>
      </c>
      <c r="B74" s="601"/>
      <c r="C74" s="601"/>
      <c r="D74" s="601"/>
      <c r="E74" s="601"/>
      <c r="F74" s="601"/>
      <c r="G74" s="601"/>
      <c r="H74" s="601"/>
      <c r="I74" s="602"/>
      <c r="J74" s="455">
        <f>J69</f>
        <v>0</v>
      </c>
      <c r="K74" s="455">
        <f>SUM(K70:K73)</f>
        <v>0</v>
      </c>
      <c r="L74" s="456"/>
      <c r="M74" s="455">
        <f>SUM(M70:M70)</f>
        <v>0</v>
      </c>
      <c r="N74" s="455">
        <f>SUM(N70:N70)</f>
        <v>0</v>
      </c>
      <c r="O74" s="455">
        <f>SUM(O70:O70)</f>
        <v>0</v>
      </c>
      <c r="P74" s="457"/>
      <c r="Q74" s="458"/>
      <c r="R74" s="455">
        <f>SUM(R70:R70)</f>
        <v>0</v>
      </c>
      <c r="S74" s="455">
        <f>SUM(S70:S73)</f>
        <v>0</v>
      </c>
      <c r="T74" s="455">
        <f>SUM(T70:T73)</f>
        <v>0</v>
      </c>
      <c r="U74" s="455">
        <f>SUM(U70:X73)</f>
        <v>0</v>
      </c>
      <c r="V74" s="455">
        <f t="shared" ref="V74:AG74" si="39">SUM(V70:V70)</f>
        <v>0</v>
      </c>
      <c r="W74" s="455">
        <f t="shared" si="39"/>
        <v>0</v>
      </c>
      <c r="X74" s="455">
        <f t="shared" si="39"/>
        <v>0</v>
      </c>
      <c r="Y74" s="455">
        <f t="shared" si="39"/>
        <v>0</v>
      </c>
      <c r="Z74" s="455">
        <f t="shared" si="39"/>
        <v>0</v>
      </c>
      <c r="AA74" s="455">
        <f t="shared" si="39"/>
        <v>0</v>
      </c>
      <c r="AB74" s="455">
        <f t="shared" si="39"/>
        <v>0</v>
      </c>
      <c r="AC74" s="455">
        <f t="shared" si="39"/>
        <v>0</v>
      </c>
      <c r="AD74" s="455">
        <f t="shared" si="39"/>
        <v>0</v>
      </c>
      <c r="AE74" s="455">
        <f t="shared" si="39"/>
        <v>0</v>
      </c>
      <c r="AF74" s="455">
        <f t="shared" si="39"/>
        <v>0</v>
      </c>
      <c r="AG74" s="455">
        <f t="shared" si="39"/>
        <v>0</v>
      </c>
      <c r="AH74" s="455">
        <f>SUM(AH70:AH73)</f>
        <v>0</v>
      </c>
      <c r="AI74" s="459">
        <f>IF(ISERROR(AH74/J74),0,AH74/J74)</f>
        <v>0</v>
      </c>
      <c r="AJ74" s="459">
        <f>IF(ISERROR(AH74/$AH$100),0,AH74/$AH$100)</f>
        <v>0</v>
      </c>
      <c r="AK74" s="109"/>
      <c r="AL74" s="109"/>
      <c r="AM74" s="109"/>
      <c r="AN74" s="109"/>
      <c r="AO74" s="109"/>
      <c r="AP74" s="109"/>
      <c r="AQ74" s="109"/>
      <c r="AR74" s="109"/>
    </row>
    <row r="75" spans="1:44" ht="12.75" customHeight="1" x14ac:dyDescent="0.25">
      <c r="A75" s="590" t="s">
        <v>64</v>
      </c>
      <c r="B75" s="591"/>
      <c r="C75" s="591"/>
      <c r="D75" s="591"/>
      <c r="E75" s="592"/>
      <c r="F75" s="17"/>
      <c r="G75" s="18"/>
      <c r="H75" s="19"/>
      <c r="I75" s="19"/>
      <c r="J75" s="576"/>
      <c r="K75" s="20"/>
      <c r="L75" s="21"/>
      <c r="M75" s="22"/>
      <c r="N75" s="22"/>
      <c r="O75" s="22"/>
      <c r="P75" s="18"/>
      <c r="Q75" s="23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4"/>
      <c r="AJ75" s="24"/>
    </row>
    <row r="76" spans="1:44" ht="34.5" hidden="1" customHeight="1" outlineLevel="1" x14ac:dyDescent="0.3">
      <c r="A76" s="26">
        <v>1</v>
      </c>
      <c r="B76" s="26"/>
      <c r="C76" s="93"/>
      <c r="D76" s="82"/>
      <c r="E76" s="220"/>
      <c r="F76" s="294"/>
      <c r="G76" s="418"/>
      <c r="H76" s="417"/>
      <c r="I76" s="417"/>
      <c r="J76" s="623"/>
      <c r="K76" s="197"/>
      <c r="L76" s="375"/>
      <c r="M76" s="31"/>
      <c r="N76" s="31"/>
      <c r="O76" s="31"/>
      <c r="P76" s="375"/>
      <c r="Q76" s="375"/>
      <c r="R76" s="31"/>
      <c r="S76" s="197"/>
      <c r="T76" s="197"/>
      <c r="U76" s="32">
        <f>SUM(R76:T76)</f>
        <v>0</v>
      </c>
      <c r="V76" s="31"/>
      <c r="W76" s="31"/>
      <c r="X76" s="31"/>
      <c r="Y76" s="32">
        <f>SUM(V76:X76)</f>
        <v>0</v>
      </c>
      <c r="Z76" s="31"/>
      <c r="AA76" s="31"/>
      <c r="AB76" s="31"/>
      <c r="AC76" s="32">
        <f>SUM(Z76:AB76)</f>
        <v>0</v>
      </c>
      <c r="AD76" s="31"/>
      <c r="AE76" s="31"/>
      <c r="AF76" s="31"/>
      <c r="AG76" s="32">
        <f>SUM(AD76:AF76)</f>
        <v>0</v>
      </c>
      <c r="AH76" s="32">
        <f>SUM(U76,Y76,AC76,AG76)</f>
        <v>0</v>
      </c>
      <c r="AI76" s="33">
        <f>IF(ISERROR(AH76/J75),0,AH76/J75)</f>
        <v>0</v>
      </c>
      <c r="AJ76" s="34" t="str">
        <f>IF(ISERROR(AH76/$AH$100),"-",AH76/$AH$100)</f>
        <v>-</v>
      </c>
      <c r="AK76" s="109"/>
      <c r="AL76" s="109"/>
      <c r="AM76" s="109"/>
      <c r="AN76" s="109"/>
      <c r="AO76" s="109"/>
      <c r="AP76" s="109"/>
      <c r="AQ76" s="109"/>
      <c r="AR76" s="109"/>
    </row>
    <row r="77" spans="1:44" ht="34.5" hidden="1" customHeight="1" outlineLevel="1" x14ac:dyDescent="0.3">
      <c r="A77" s="26">
        <v>2</v>
      </c>
      <c r="B77" s="26"/>
      <c r="C77" s="93"/>
      <c r="D77" s="82"/>
      <c r="E77" s="220"/>
      <c r="F77" s="294"/>
      <c r="G77" s="418"/>
      <c r="H77" s="417"/>
      <c r="I77" s="417"/>
      <c r="J77" s="577"/>
      <c r="K77" s="197"/>
      <c r="L77" s="375"/>
      <c r="M77" s="31"/>
      <c r="N77" s="31"/>
      <c r="O77" s="31"/>
      <c r="P77" s="375"/>
      <c r="Q77" s="375"/>
      <c r="R77" s="31"/>
      <c r="S77" s="197"/>
      <c r="T77" s="197"/>
      <c r="U77" s="32">
        <f>SUM(R77:T77)</f>
        <v>0</v>
      </c>
      <c r="V77" s="31"/>
      <c r="W77" s="31"/>
      <c r="X77" s="31"/>
      <c r="Y77" s="32">
        <f>SUM(V77:X77)</f>
        <v>0</v>
      </c>
      <c r="Z77" s="31"/>
      <c r="AA77" s="31"/>
      <c r="AB77" s="31"/>
      <c r="AC77" s="32">
        <f>SUM(Z77:AB77)</f>
        <v>0</v>
      </c>
      <c r="AD77" s="31"/>
      <c r="AE77" s="31"/>
      <c r="AF77" s="31"/>
      <c r="AG77" s="32">
        <f>SUM(AD77:AF77)</f>
        <v>0</v>
      </c>
      <c r="AH77" s="32">
        <f>SUM(U77,Y77,AC77,AG77)</f>
        <v>0</v>
      </c>
      <c r="AI77" s="33">
        <f>IF(ISERROR(AH77/J75),0,AH77/J75)</f>
        <v>0</v>
      </c>
      <c r="AJ77" s="34" t="str">
        <f>IF(ISERROR(AH77/$AH$100),"-",AH77/$AH$100)</f>
        <v>-</v>
      </c>
      <c r="AK77" s="109"/>
      <c r="AL77" s="109"/>
      <c r="AM77" s="109"/>
      <c r="AN77" s="109"/>
      <c r="AO77" s="109"/>
      <c r="AP77" s="109"/>
      <c r="AQ77" s="109"/>
      <c r="AR77" s="109"/>
    </row>
    <row r="78" spans="1:44" s="74" customFormat="1" ht="12.75" customHeight="1" collapsed="1" x14ac:dyDescent="0.25">
      <c r="A78" s="599" t="s">
        <v>65</v>
      </c>
      <c r="B78" s="601"/>
      <c r="C78" s="601"/>
      <c r="D78" s="601"/>
      <c r="E78" s="601"/>
      <c r="F78" s="601"/>
      <c r="G78" s="601"/>
      <c r="H78" s="601"/>
      <c r="I78" s="602"/>
      <c r="J78" s="455">
        <f>J75</f>
        <v>0</v>
      </c>
      <c r="K78" s="455">
        <f>SUM(K76:K77)</f>
        <v>0</v>
      </c>
      <c r="L78" s="456"/>
      <c r="M78" s="69">
        <f>SUM(M76:M76)</f>
        <v>0</v>
      </c>
      <c r="N78" s="69">
        <f>SUM(N76:N76)</f>
        <v>0</v>
      </c>
      <c r="O78" s="69">
        <f>SUM(O76:O76)</f>
        <v>0</v>
      </c>
      <c r="P78" s="72"/>
      <c r="Q78" s="221"/>
      <c r="R78" s="455">
        <f>SUM(R76:R76)</f>
        <v>0</v>
      </c>
      <c r="S78" s="455">
        <f>SUM(S76:S77)</f>
        <v>0</v>
      </c>
      <c r="T78" s="455">
        <f>SUM(T76:T77)</f>
        <v>0</v>
      </c>
      <c r="U78" s="455">
        <f>SUM(U76:U77)</f>
        <v>0</v>
      </c>
      <c r="V78" s="455">
        <f t="shared" ref="V78:AG78" si="40">SUM(V76:V77)</f>
        <v>0</v>
      </c>
      <c r="W78" s="455">
        <f t="shared" si="40"/>
        <v>0</v>
      </c>
      <c r="X78" s="455">
        <f t="shared" si="40"/>
        <v>0</v>
      </c>
      <c r="Y78" s="455">
        <f t="shared" si="40"/>
        <v>0</v>
      </c>
      <c r="Z78" s="455">
        <f t="shared" si="40"/>
        <v>0</v>
      </c>
      <c r="AA78" s="455">
        <f t="shared" si="40"/>
        <v>0</v>
      </c>
      <c r="AB78" s="455">
        <f t="shared" si="40"/>
        <v>0</v>
      </c>
      <c r="AC78" s="455">
        <f t="shared" si="40"/>
        <v>0</v>
      </c>
      <c r="AD78" s="455">
        <f t="shared" si="40"/>
        <v>0</v>
      </c>
      <c r="AE78" s="455">
        <f t="shared" si="40"/>
        <v>0</v>
      </c>
      <c r="AF78" s="455">
        <f t="shared" si="40"/>
        <v>0</v>
      </c>
      <c r="AG78" s="455">
        <f t="shared" si="40"/>
        <v>0</v>
      </c>
      <c r="AH78" s="455">
        <f>SUM(AH76:AH77)</f>
        <v>0</v>
      </c>
      <c r="AI78" s="459">
        <f>IF(ISERROR(AH78/J78),0,AH78/J78)</f>
        <v>0</v>
      </c>
      <c r="AJ78" s="459">
        <f>IF(ISERROR(AH78/$AH$100),0,AH78/$AH$100)</f>
        <v>0</v>
      </c>
      <c r="AK78" s="109"/>
      <c r="AL78" s="109"/>
      <c r="AM78" s="109"/>
      <c r="AN78" s="109"/>
      <c r="AO78" s="109"/>
      <c r="AP78" s="109"/>
      <c r="AQ78" s="109"/>
      <c r="AR78" s="109"/>
    </row>
    <row r="79" spans="1:44" ht="12.75" customHeight="1" x14ac:dyDescent="0.25">
      <c r="A79" s="590" t="s">
        <v>66</v>
      </c>
      <c r="B79" s="591"/>
      <c r="C79" s="591"/>
      <c r="D79" s="591"/>
      <c r="E79" s="592"/>
      <c r="F79" s="17"/>
      <c r="G79" s="18"/>
      <c r="H79" s="19"/>
      <c r="I79" s="19"/>
      <c r="J79" s="636"/>
      <c r="K79" s="483"/>
      <c r="L79" s="484"/>
      <c r="M79" s="22"/>
      <c r="N79" s="22"/>
      <c r="O79" s="22"/>
      <c r="P79" s="18"/>
      <c r="Q79" s="23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4"/>
      <c r="AJ79" s="24"/>
    </row>
    <row r="80" spans="1:44" ht="34.5" hidden="1" customHeight="1" outlineLevel="1" x14ac:dyDescent="0.3">
      <c r="A80" s="26">
        <v>1</v>
      </c>
      <c r="B80" s="26"/>
      <c r="C80" s="93"/>
      <c r="D80" s="82"/>
      <c r="E80" s="272"/>
      <c r="F80" s="294"/>
      <c r="G80" s="415"/>
      <c r="H80" s="322"/>
      <c r="I80" s="417"/>
      <c r="J80" s="637"/>
      <c r="K80" s="485"/>
      <c r="L80" s="486"/>
      <c r="M80" s="31"/>
      <c r="N80" s="31"/>
      <c r="O80" s="31"/>
      <c r="P80" s="375"/>
      <c r="Q80" s="375"/>
      <c r="R80" s="31"/>
      <c r="S80" s="287"/>
      <c r="T80" s="287"/>
      <c r="U80" s="32">
        <f>SUM(R80:T80)</f>
        <v>0</v>
      </c>
      <c r="V80" s="31"/>
      <c r="W80" s="31"/>
      <c r="X80" s="31"/>
      <c r="Y80" s="32">
        <f>SUM(V80:X80)</f>
        <v>0</v>
      </c>
      <c r="Z80" s="31"/>
      <c r="AA80" s="31"/>
      <c r="AB80" s="31"/>
      <c r="AC80" s="32">
        <f>SUM(Z80:AB80)</f>
        <v>0</v>
      </c>
      <c r="AD80" s="31"/>
      <c r="AE80" s="31"/>
      <c r="AF80" s="31"/>
      <c r="AG80" s="32">
        <f>SUM(AD80:AF80)</f>
        <v>0</v>
      </c>
      <c r="AH80" s="32">
        <f>SUM(U80,Y80,AC80,AG80)</f>
        <v>0</v>
      </c>
      <c r="AI80" s="33">
        <f>IF(ISERROR(AH80/J79),0,AH80/J79)</f>
        <v>0</v>
      </c>
      <c r="AJ80" s="34" t="str">
        <f>IF(ISERROR(AH80/$AH$100),"-",AH80/$AH$100)</f>
        <v>-</v>
      </c>
      <c r="AK80" s="109"/>
      <c r="AL80" s="109"/>
      <c r="AM80" s="109"/>
      <c r="AN80" s="109"/>
      <c r="AO80" s="109"/>
      <c r="AP80" s="109"/>
      <c r="AQ80" s="109"/>
      <c r="AR80" s="109"/>
    </row>
    <row r="81" spans="1:44" ht="34.5" hidden="1" customHeight="1" outlineLevel="1" x14ac:dyDescent="0.3">
      <c r="A81" s="26">
        <v>2</v>
      </c>
      <c r="B81" s="26"/>
      <c r="C81" s="100"/>
      <c r="D81" s="82"/>
      <c r="E81" s="272"/>
      <c r="F81" s="294"/>
      <c r="G81" s="415"/>
      <c r="H81" s="322"/>
      <c r="I81" s="417"/>
      <c r="J81" s="638"/>
      <c r="K81" s="485"/>
      <c r="L81" s="486"/>
      <c r="M81" s="31"/>
      <c r="N81" s="31"/>
      <c r="O81" s="31"/>
      <c r="P81" s="375"/>
      <c r="Q81" s="375"/>
      <c r="R81" s="31"/>
      <c r="S81" s="287"/>
      <c r="T81" s="287"/>
      <c r="U81" s="32">
        <f>SUM(R81:T81)</f>
        <v>0</v>
      </c>
      <c r="V81" s="31"/>
      <c r="W81" s="31"/>
      <c r="X81" s="31"/>
      <c r="Y81" s="32">
        <f>SUM(V81:X81)</f>
        <v>0</v>
      </c>
      <c r="Z81" s="31"/>
      <c r="AA81" s="31"/>
      <c r="AB81" s="31"/>
      <c r="AC81" s="32">
        <f>SUM(Z81:AB81)</f>
        <v>0</v>
      </c>
      <c r="AD81" s="31"/>
      <c r="AE81" s="31"/>
      <c r="AF81" s="31"/>
      <c r="AG81" s="32">
        <f>SUM(AD81:AF81)</f>
        <v>0</v>
      </c>
      <c r="AH81" s="32">
        <f>SUM(U81,Y81,AC81,AG81)</f>
        <v>0</v>
      </c>
      <c r="AI81" s="33">
        <f>IF(ISERROR(AH81/J79),0,AH81/J79)</f>
        <v>0</v>
      </c>
      <c r="AJ81" s="34" t="str">
        <f>IF(ISERROR(AH81/$AH$100),"-",AH81/$AH$100)</f>
        <v>-</v>
      </c>
      <c r="AK81" s="109"/>
      <c r="AL81" s="109"/>
      <c r="AM81" s="109"/>
      <c r="AN81" s="109"/>
      <c r="AO81" s="109"/>
      <c r="AP81" s="109"/>
      <c r="AQ81" s="109"/>
      <c r="AR81" s="109"/>
    </row>
    <row r="82" spans="1:44" s="74" customFormat="1" ht="12.75" customHeight="1" collapsed="1" x14ac:dyDescent="0.25">
      <c r="A82" s="599" t="s">
        <v>67</v>
      </c>
      <c r="B82" s="601"/>
      <c r="C82" s="601"/>
      <c r="D82" s="601"/>
      <c r="E82" s="601"/>
      <c r="F82" s="601"/>
      <c r="G82" s="601"/>
      <c r="H82" s="601"/>
      <c r="I82" s="602"/>
      <c r="J82" s="455">
        <f>J79</f>
        <v>0</v>
      </c>
      <c r="K82" s="455">
        <f>SUM(K80:K81)</f>
        <v>0</v>
      </c>
      <c r="L82" s="456"/>
      <c r="M82" s="455">
        <f>SUM(M80:M81)</f>
        <v>0</v>
      </c>
      <c r="N82" s="455">
        <f>SUM(N80:N81)</f>
        <v>0</v>
      </c>
      <c r="O82" s="455">
        <f>SUM(O80:O81)</f>
        <v>0</v>
      </c>
      <c r="P82" s="457"/>
      <c r="Q82" s="458"/>
      <c r="R82" s="455">
        <f t="shared" ref="R82:AH82" si="41">SUM(R80:R81)</f>
        <v>0</v>
      </c>
      <c r="S82" s="455">
        <f t="shared" si="41"/>
        <v>0</v>
      </c>
      <c r="T82" s="455">
        <f t="shared" si="41"/>
        <v>0</v>
      </c>
      <c r="U82" s="455">
        <f t="shared" si="41"/>
        <v>0</v>
      </c>
      <c r="V82" s="455">
        <f t="shared" si="41"/>
        <v>0</v>
      </c>
      <c r="W82" s="455">
        <f t="shared" si="41"/>
        <v>0</v>
      </c>
      <c r="X82" s="455">
        <f t="shared" si="41"/>
        <v>0</v>
      </c>
      <c r="Y82" s="455">
        <f t="shared" si="41"/>
        <v>0</v>
      </c>
      <c r="Z82" s="455">
        <f t="shared" si="41"/>
        <v>0</v>
      </c>
      <c r="AA82" s="455">
        <f t="shared" si="41"/>
        <v>0</v>
      </c>
      <c r="AB82" s="455">
        <f t="shared" si="41"/>
        <v>0</v>
      </c>
      <c r="AC82" s="455">
        <f t="shared" si="41"/>
        <v>0</v>
      </c>
      <c r="AD82" s="455">
        <f t="shared" si="41"/>
        <v>0</v>
      </c>
      <c r="AE82" s="455">
        <f t="shared" si="41"/>
        <v>0</v>
      </c>
      <c r="AF82" s="455">
        <f t="shared" si="41"/>
        <v>0</v>
      </c>
      <c r="AG82" s="455">
        <f t="shared" si="41"/>
        <v>0</v>
      </c>
      <c r="AH82" s="455">
        <f t="shared" si="41"/>
        <v>0</v>
      </c>
      <c r="AI82" s="459">
        <f>IF(ISERROR(AH82/J82),0,AH82/J82)</f>
        <v>0</v>
      </c>
      <c r="AJ82" s="459">
        <f>IF(ISERROR(AH82/$AH$100),0,AH82/$AH$100)</f>
        <v>0</v>
      </c>
      <c r="AK82" s="109"/>
      <c r="AL82" s="109"/>
      <c r="AM82" s="109"/>
      <c r="AN82" s="109"/>
      <c r="AO82" s="109"/>
      <c r="AP82" s="109"/>
      <c r="AQ82" s="109"/>
      <c r="AR82" s="109"/>
    </row>
    <row r="83" spans="1:44" ht="12.75" customHeight="1" x14ac:dyDescent="0.25">
      <c r="A83" s="590" t="s">
        <v>91</v>
      </c>
      <c r="B83" s="591"/>
      <c r="C83" s="591"/>
      <c r="D83" s="591"/>
      <c r="E83" s="592"/>
      <c r="F83" s="17"/>
      <c r="G83" s="18"/>
      <c r="H83" s="19"/>
      <c r="I83" s="19"/>
      <c r="J83" s="593"/>
      <c r="K83" s="20"/>
      <c r="L83" s="21"/>
      <c r="M83" s="22"/>
      <c r="N83" s="22"/>
      <c r="O83" s="22"/>
      <c r="P83" s="18"/>
      <c r="Q83" s="23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4"/>
      <c r="AJ83" s="24"/>
    </row>
    <row r="84" spans="1:44" ht="34.5" hidden="1" customHeight="1" outlineLevel="1" x14ac:dyDescent="0.3">
      <c r="A84" s="25">
        <v>1</v>
      </c>
      <c r="B84" s="26"/>
      <c r="C84" s="100"/>
      <c r="D84" s="82"/>
      <c r="E84" s="228"/>
      <c r="F84" s="219"/>
      <c r="G84" s="415"/>
      <c r="H84" s="322"/>
      <c r="I84" s="417"/>
      <c r="J84" s="594"/>
      <c r="K84" s="287"/>
      <c r="L84" s="375"/>
      <c r="M84" s="31"/>
      <c r="N84" s="31"/>
      <c r="O84" s="31"/>
      <c r="P84" s="375"/>
      <c r="Q84" s="375"/>
      <c r="R84" s="31"/>
      <c r="S84" s="287"/>
      <c r="T84" s="287"/>
      <c r="U84" s="32">
        <f>SUM(R84:T84)</f>
        <v>0</v>
      </c>
      <c r="V84" s="31"/>
      <c r="W84" s="31"/>
      <c r="X84" s="31"/>
      <c r="Y84" s="32">
        <f>SUM(V84:X84)</f>
        <v>0</v>
      </c>
      <c r="Z84" s="31"/>
      <c r="AA84" s="31"/>
      <c r="AB84" s="31"/>
      <c r="AC84" s="32">
        <f>SUM(Z84:AB84)</f>
        <v>0</v>
      </c>
      <c r="AD84" s="31"/>
      <c r="AE84" s="31"/>
      <c r="AF84" s="31"/>
      <c r="AG84" s="32">
        <f>SUM(AD84:AF84)</f>
        <v>0</v>
      </c>
      <c r="AH84" s="32">
        <f>SUM(U84,Y84,AC84,AG84)</f>
        <v>0</v>
      </c>
      <c r="AI84" s="33">
        <f>IF(ISERROR(AH84/J83),0,AH84/J83)</f>
        <v>0</v>
      </c>
      <c r="AJ84" s="34" t="str">
        <f>IF(ISERROR(AH84/$AH$100),"-",AH84/$AH$100)</f>
        <v>-</v>
      </c>
      <c r="AK84" s="109"/>
      <c r="AL84" s="109"/>
      <c r="AM84" s="109"/>
      <c r="AN84" s="109"/>
      <c r="AO84" s="109"/>
      <c r="AP84" s="109"/>
      <c r="AQ84" s="109"/>
      <c r="AR84" s="109"/>
    </row>
    <row r="85" spans="1:44" ht="34.5" hidden="1" customHeight="1" outlineLevel="1" x14ac:dyDescent="0.3">
      <c r="A85" s="25">
        <v>2</v>
      </c>
      <c r="B85" s="26"/>
      <c r="C85" s="100"/>
      <c r="D85" s="82"/>
      <c r="E85" s="228"/>
      <c r="F85" s="219"/>
      <c r="G85" s="415"/>
      <c r="H85" s="322"/>
      <c r="I85" s="417"/>
      <c r="J85" s="594"/>
      <c r="K85" s="287"/>
      <c r="L85" s="375"/>
      <c r="M85" s="31"/>
      <c r="N85" s="31"/>
      <c r="O85" s="31"/>
      <c r="P85" s="375"/>
      <c r="Q85" s="375"/>
      <c r="R85" s="31"/>
      <c r="S85" s="287"/>
      <c r="T85" s="287"/>
      <c r="U85" s="32">
        <f>SUM(R85:T85)</f>
        <v>0</v>
      </c>
      <c r="V85" s="31"/>
      <c r="W85" s="31"/>
      <c r="X85" s="31"/>
      <c r="Y85" s="32">
        <f>SUM(V85:X85)</f>
        <v>0</v>
      </c>
      <c r="Z85" s="31"/>
      <c r="AA85" s="31"/>
      <c r="AB85" s="31"/>
      <c r="AC85" s="32">
        <f>SUM(Z85:AB85)</f>
        <v>0</v>
      </c>
      <c r="AD85" s="31"/>
      <c r="AE85" s="31"/>
      <c r="AF85" s="31"/>
      <c r="AG85" s="32">
        <f>SUM(AD85:AF85)</f>
        <v>0</v>
      </c>
      <c r="AH85" s="32">
        <f>SUM(U85,Y85,AC85,AG85)</f>
        <v>0</v>
      </c>
      <c r="AI85" s="33">
        <f>IF(ISERROR(AH85/J83),0,AH85/J83)</f>
        <v>0</v>
      </c>
      <c r="AJ85" s="34" t="str">
        <f>IF(ISERROR(AH85/$AH$100),"-",AH85/$AH$100)</f>
        <v>-</v>
      </c>
      <c r="AK85" s="109"/>
      <c r="AL85" s="109"/>
      <c r="AM85" s="109"/>
      <c r="AN85" s="109"/>
      <c r="AO85" s="109"/>
      <c r="AP85" s="109"/>
      <c r="AQ85" s="109"/>
      <c r="AR85" s="109"/>
    </row>
    <row r="86" spans="1:44" ht="34.5" hidden="1" customHeight="1" outlineLevel="1" x14ac:dyDescent="0.3">
      <c r="A86" s="25">
        <v>3</v>
      </c>
      <c r="B86" s="26"/>
      <c r="C86" s="100"/>
      <c r="D86" s="82"/>
      <c r="E86" s="228"/>
      <c r="F86" s="219"/>
      <c r="G86" s="415"/>
      <c r="H86" s="322"/>
      <c r="I86" s="417"/>
      <c r="J86" s="643"/>
      <c r="K86" s="287"/>
      <c r="L86" s="375"/>
      <c r="M86" s="31"/>
      <c r="N86" s="31"/>
      <c r="O86" s="31"/>
      <c r="P86" s="375"/>
      <c r="Q86" s="375"/>
      <c r="R86" s="31"/>
      <c r="S86" s="287"/>
      <c r="T86" s="287"/>
      <c r="U86" s="32">
        <f>SUM(R86:T86)</f>
        <v>0</v>
      </c>
      <c r="V86" s="31"/>
      <c r="W86" s="31"/>
      <c r="X86" s="31"/>
      <c r="Y86" s="32">
        <f>SUM(V86:X86)</f>
        <v>0</v>
      </c>
      <c r="Z86" s="31"/>
      <c r="AA86" s="31"/>
      <c r="AB86" s="31"/>
      <c r="AC86" s="32">
        <f>SUM(Z86:AB86)</f>
        <v>0</v>
      </c>
      <c r="AD86" s="31"/>
      <c r="AE86" s="31"/>
      <c r="AF86" s="31"/>
      <c r="AG86" s="32">
        <f>SUM(AD86:AF86)</f>
        <v>0</v>
      </c>
      <c r="AH86" s="32">
        <f>SUM(U86,Y86,AC86,AG86)</f>
        <v>0</v>
      </c>
      <c r="AI86" s="33">
        <f>IF(ISERROR(AH86/J83),0,AH86/J83)</f>
        <v>0</v>
      </c>
      <c r="AJ86" s="34" t="str">
        <f>IF(ISERROR(AH86/$AH$100),"-",AH86/$AH$100)</f>
        <v>-</v>
      </c>
      <c r="AK86" s="109"/>
      <c r="AL86" s="109"/>
      <c r="AM86" s="109"/>
      <c r="AN86" s="109"/>
      <c r="AO86" s="109"/>
      <c r="AP86" s="109"/>
      <c r="AQ86" s="109"/>
      <c r="AR86" s="109"/>
    </row>
    <row r="87" spans="1:44" s="74" customFormat="1" ht="12.75" customHeight="1" collapsed="1" x14ac:dyDescent="0.25">
      <c r="A87" s="599" t="s">
        <v>92</v>
      </c>
      <c r="B87" s="601"/>
      <c r="C87" s="601"/>
      <c r="D87" s="601"/>
      <c r="E87" s="601"/>
      <c r="F87" s="601"/>
      <c r="G87" s="601"/>
      <c r="H87" s="601"/>
      <c r="I87" s="602"/>
      <c r="J87" s="455">
        <f>J83</f>
        <v>0</v>
      </c>
      <c r="K87" s="455">
        <f>SUM(K84:K86)</f>
        <v>0</v>
      </c>
      <c r="L87" s="456"/>
      <c r="M87" s="455">
        <f>SUM(M84:M86)</f>
        <v>0</v>
      </c>
      <c r="N87" s="455">
        <f>SUM(N84:N86)</f>
        <v>0</v>
      </c>
      <c r="O87" s="455">
        <f>SUM(O84:O86)</f>
        <v>0</v>
      </c>
      <c r="P87" s="457"/>
      <c r="Q87" s="458"/>
      <c r="R87" s="455">
        <f t="shared" ref="R87:AH87" si="42">SUM(R84:R86)</f>
        <v>0</v>
      </c>
      <c r="S87" s="455">
        <f t="shared" si="42"/>
        <v>0</v>
      </c>
      <c r="T87" s="455">
        <f t="shared" si="42"/>
        <v>0</v>
      </c>
      <c r="U87" s="455">
        <f t="shared" si="42"/>
        <v>0</v>
      </c>
      <c r="V87" s="455">
        <f t="shared" si="42"/>
        <v>0</v>
      </c>
      <c r="W87" s="455">
        <f t="shared" si="42"/>
        <v>0</v>
      </c>
      <c r="X87" s="455">
        <f t="shared" si="42"/>
        <v>0</v>
      </c>
      <c r="Y87" s="455">
        <f t="shared" si="42"/>
        <v>0</v>
      </c>
      <c r="Z87" s="455">
        <f t="shared" si="42"/>
        <v>0</v>
      </c>
      <c r="AA87" s="455">
        <f t="shared" si="42"/>
        <v>0</v>
      </c>
      <c r="AB87" s="455">
        <f t="shared" si="42"/>
        <v>0</v>
      </c>
      <c r="AC87" s="455">
        <f t="shared" si="42"/>
        <v>0</v>
      </c>
      <c r="AD87" s="455">
        <f t="shared" si="42"/>
        <v>0</v>
      </c>
      <c r="AE87" s="455">
        <f t="shared" si="42"/>
        <v>0</v>
      </c>
      <c r="AF87" s="455">
        <f t="shared" si="42"/>
        <v>0</v>
      </c>
      <c r="AG87" s="455">
        <f t="shared" si="42"/>
        <v>0</v>
      </c>
      <c r="AH87" s="455">
        <f t="shared" si="42"/>
        <v>0</v>
      </c>
      <c r="AI87" s="459">
        <f>IF(ISERROR(AH87/J87),0,AH87/J87)</f>
        <v>0</v>
      </c>
      <c r="AJ87" s="459">
        <f>IF(ISERROR(AH87/$AH$100),0,AH87/$AH$100)</f>
        <v>0</v>
      </c>
      <c r="AK87" s="109"/>
      <c r="AL87" s="109"/>
      <c r="AM87" s="109"/>
      <c r="AN87" s="109"/>
      <c r="AO87" s="109"/>
      <c r="AP87" s="109"/>
      <c r="AQ87" s="109"/>
      <c r="AR87" s="109"/>
    </row>
    <row r="88" spans="1:44" ht="12.75" customHeight="1" x14ac:dyDescent="0.25">
      <c r="A88" s="590" t="s">
        <v>68</v>
      </c>
      <c r="B88" s="591"/>
      <c r="C88" s="591"/>
      <c r="D88" s="591"/>
      <c r="E88" s="592"/>
      <c r="F88" s="17"/>
      <c r="G88" s="18"/>
      <c r="H88" s="19"/>
      <c r="I88" s="19"/>
      <c r="J88" s="576"/>
      <c r="K88" s="20"/>
      <c r="L88" s="21"/>
      <c r="M88" s="22"/>
      <c r="N88" s="22"/>
      <c r="O88" s="22"/>
      <c r="P88" s="18"/>
      <c r="Q88" s="23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4"/>
      <c r="AJ88" s="24"/>
    </row>
    <row r="89" spans="1:44" ht="34.5" hidden="1" customHeight="1" outlineLevel="1" x14ac:dyDescent="0.3">
      <c r="A89" s="25">
        <v>1</v>
      </c>
      <c r="B89" s="26"/>
      <c r="C89" s="100"/>
      <c r="D89" s="82"/>
      <c r="E89" s="228"/>
      <c r="F89" s="219"/>
      <c r="G89" s="415"/>
      <c r="H89" s="416"/>
      <c r="I89" s="417"/>
      <c r="J89" s="623"/>
      <c r="K89" s="287"/>
      <c r="L89" s="375"/>
      <c r="M89" s="31"/>
      <c r="N89" s="31"/>
      <c r="O89" s="31"/>
      <c r="P89" s="426" t="s">
        <v>84</v>
      </c>
      <c r="Q89" s="420"/>
      <c r="R89" s="31"/>
      <c r="S89" s="287"/>
      <c r="T89" s="287"/>
      <c r="U89" s="32">
        <f t="shared" ref="U89:U93" si="43">SUM(R89:T89)</f>
        <v>0</v>
      </c>
      <c r="V89" s="31"/>
      <c r="W89" s="31"/>
      <c r="X89" s="31"/>
      <c r="Y89" s="32">
        <f t="shared" ref="Y89:Y95" si="44">SUM(V89:X89)</f>
        <v>0</v>
      </c>
      <c r="Z89" s="31"/>
      <c r="AA89" s="31"/>
      <c r="AB89" s="31"/>
      <c r="AC89" s="32">
        <f t="shared" ref="AC89:AC95" si="45">SUM(Z89:AB89)</f>
        <v>0</v>
      </c>
      <c r="AD89" s="31"/>
      <c r="AE89" s="31"/>
      <c r="AF89" s="31"/>
      <c r="AG89" s="32">
        <f t="shared" ref="AG89:AG95" si="46">SUM(AD89:AF89)</f>
        <v>0</v>
      </c>
      <c r="AH89" s="32">
        <f t="shared" ref="AH89:AH95" si="47">SUM(U89,Y89,AC89,AG89)</f>
        <v>0</v>
      </c>
      <c r="AI89" s="33">
        <f>IF(ISERROR(AH89/$J$88),0,AH89/$J$88)</f>
        <v>0</v>
      </c>
      <c r="AJ89" s="34" t="str">
        <f t="shared" ref="AJ89:AJ95" si="48">IF(ISERROR(AH89/$AH$100),"-",AH89/$AH$100)</f>
        <v>-</v>
      </c>
      <c r="AK89" s="109"/>
      <c r="AL89" s="109"/>
      <c r="AM89" s="109"/>
      <c r="AN89" s="109"/>
      <c r="AO89" s="109"/>
      <c r="AP89" s="109"/>
      <c r="AQ89" s="109"/>
      <c r="AR89" s="109"/>
    </row>
    <row r="90" spans="1:44" ht="34.5" hidden="1" customHeight="1" outlineLevel="1" x14ac:dyDescent="0.3">
      <c r="A90" s="25">
        <v>2</v>
      </c>
      <c r="B90" s="26"/>
      <c r="C90" s="100"/>
      <c r="D90" s="82"/>
      <c r="E90" s="228"/>
      <c r="F90" s="219"/>
      <c r="G90" s="415"/>
      <c r="H90" s="416"/>
      <c r="I90" s="417"/>
      <c r="J90" s="623"/>
      <c r="K90" s="287"/>
      <c r="L90" s="375"/>
      <c r="M90" s="31"/>
      <c r="N90" s="31"/>
      <c r="O90" s="31"/>
      <c r="P90" s="426" t="s">
        <v>84</v>
      </c>
      <c r="Q90" s="420"/>
      <c r="R90" s="31"/>
      <c r="S90" s="287"/>
      <c r="T90" s="287"/>
      <c r="U90" s="32">
        <f t="shared" si="43"/>
        <v>0</v>
      </c>
      <c r="V90" s="31"/>
      <c r="W90" s="31"/>
      <c r="X90" s="31"/>
      <c r="Y90" s="32">
        <f t="shared" si="44"/>
        <v>0</v>
      </c>
      <c r="Z90" s="31"/>
      <c r="AA90" s="31"/>
      <c r="AB90" s="31"/>
      <c r="AC90" s="32">
        <f t="shared" si="45"/>
        <v>0</v>
      </c>
      <c r="AD90" s="31"/>
      <c r="AE90" s="31"/>
      <c r="AF90" s="31"/>
      <c r="AG90" s="32">
        <f t="shared" si="46"/>
        <v>0</v>
      </c>
      <c r="AH90" s="32">
        <f t="shared" si="47"/>
        <v>0</v>
      </c>
      <c r="AI90" s="33">
        <f t="shared" ref="AI90:AI95" si="49">IF(ISERROR(AH90/$J$88),0,AH90/$J$88)</f>
        <v>0</v>
      </c>
      <c r="AJ90" s="34" t="str">
        <f t="shared" si="48"/>
        <v>-</v>
      </c>
      <c r="AK90" s="109"/>
      <c r="AL90" s="109"/>
      <c r="AM90" s="109"/>
      <c r="AN90" s="109"/>
      <c r="AO90" s="109"/>
      <c r="AP90" s="109"/>
      <c r="AQ90" s="109"/>
      <c r="AR90" s="109"/>
    </row>
    <row r="91" spans="1:44" ht="34.5" hidden="1" customHeight="1" outlineLevel="1" x14ac:dyDescent="0.3">
      <c r="A91" s="25">
        <v>3</v>
      </c>
      <c r="B91" s="26"/>
      <c r="C91" s="100"/>
      <c r="D91" s="82"/>
      <c r="E91" s="228"/>
      <c r="F91" s="219"/>
      <c r="G91" s="415"/>
      <c r="H91" s="416"/>
      <c r="I91" s="417"/>
      <c r="J91" s="623"/>
      <c r="K91" s="287"/>
      <c r="L91" s="375"/>
      <c r="M91" s="31"/>
      <c r="N91" s="31"/>
      <c r="O91" s="31"/>
      <c r="P91" s="426" t="s">
        <v>84</v>
      </c>
      <c r="Q91" s="420"/>
      <c r="R91" s="31"/>
      <c r="S91" s="287"/>
      <c r="T91" s="287"/>
      <c r="U91" s="32">
        <f t="shared" si="43"/>
        <v>0</v>
      </c>
      <c r="V91" s="31"/>
      <c r="W91" s="31"/>
      <c r="X91" s="31"/>
      <c r="Y91" s="32">
        <f t="shared" si="44"/>
        <v>0</v>
      </c>
      <c r="Z91" s="31"/>
      <c r="AA91" s="31"/>
      <c r="AB91" s="31"/>
      <c r="AC91" s="32">
        <f t="shared" si="45"/>
        <v>0</v>
      </c>
      <c r="AD91" s="31"/>
      <c r="AE91" s="31"/>
      <c r="AF91" s="31"/>
      <c r="AG91" s="32">
        <f t="shared" si="46"/>
        <v>0</v>
      </c>
      <c r="AH91" s="32">
        <f t="shared" si="47"/>
        <v>0</v>
      </c>
      <c r="AI91" s="33">
        <f t="shared" si="49"/>
        <v>0</v>
      </c>
      <c r="AJ91" s="34" t="str">
        <f t="shared" si="48"/>
        <v>-</v>
      </c>
      <c r="AK91" s="109"/>
      <c r="AL91" s="109"/>
      <c r="AM91" s="109"/>
      <c r="AN91" s="109"/>
      <c r="AO91" s="109"/>
      <c r="AP91" s="109"/>
      <c r="AQ91" s="109"/>
      <c r="AR91" s="109"/>
    </row>
    <row r="92" spans="1:44" ht="34.5" hidden="1" customHeight="1" outlineLevel="1" x14ac:dyDescent="0.3">
      <c r="A92" s="25">
        <v>4</v>
      </c>
      <c r="B92" s="26"/>
      <c r="C92" s="100"/>
      <c r="D92" s="82"/>
      <c r="E92" s="228"/>
      <c r="F92" s="219"/>
      <c r="G92" s="415"/>
      <c r="H92" s="416"/>
      <c r="I92" s="417"/>
      <c r="J92" s="623"/>
      <c r="K92" s="287"/>
      <c r="L92" s="375"/>
      <c r="M92" s="31"/>
      <c r="N92" s="31"/>
      <c r="O92" s="31"/>
      <c r="P92" s="426" t="s">
        <v>84</v>
      </c>
      <c r="Q92" s="420"/>
      <c r="R92" s="31"/>
      <c r="S92" s="287"/>
      <c r="T92" s="287"/>
      <c r="U92" s="32">
        <f t="shared" si="43"/>
        <v>0</v>
      </c>
      <c r="V92" s="31"/>
      <c r="W92" s="31"/>
      <c r="X92" s="31"/>
      <c r="Y92" s="32">
        <f t="shared" si="44"/>
        <v>0</v>
      </c>
      <c r="Z92" s="31"/>
      <c r="AA92" s="31"/>
      <c r="AB92" s="31"/>
      <c r="AC92" s="32">
        <f t="shared" si="45"/>
        <v>0</v>
      </c>
      <c r="AD92" s="31"/>
      <c r="AE92" s="31"/>
      <c r="AF92" s="31"/>
      <c r="AG92" s="32">
        <f t="shared" si="46"/>
        <v>0</v>
      </c>
      <c r="AH92" s="32">
        <f t="shared" si="47"/>
        <v>0</v>
      </c>
      <c r="AI92" s="33">
        <f t="shared" si="49"/>
        <v>0</v>
      </c>
      <c r="AJ92" s="34" t="str">
        <f t="shared" si="48"/>
        <v>-</v>
      </c>
      <c r="AK92" s="109"/>
      <c r="AL92" s="109"/>
      <c r="AM92" s="109"/>
      <c r="AN92" s="109"/>
      <c r="AO92" s="109"/>
      <c r="AP92" s="109"/>
      <c r="AQ92" s="109"/>
      <c r="AR92" s="109"/>
    </row>
    <row r="93" spans="1:44" ht="34.5" hidden="1" customHeight="1" outlineLevel="1" x14ac:dyDescent="0.3">
      <c r="A93" s="209">
        <v>5</v>
      </c>
      <c r="B93" s="161"/>
      <c r="C93" s="330"/>
      <c r="D93" s="247"/>
      <c r="E93" s="331"/>
      <c r="F93" s="292"/>
      <c r="G93" s="427"/>
      <c r="H93" s="416"/>
      <c r="I93" s="417"/>
      <c r="J93" s="623"/>
      <c r="K93" s="287"/>
      <c r="L93" s="375"/>
      <c r="M93" s="31"/>
      <c r="N93" s="31"/>
      <c r="O93" s="31"/>
      <c r="P93" s="426" t="s">
        <v>84</v>
      </c>
      <c r="Q93" s="420"/>
      <c r="R93" s="31"/>
      <c r="S93" s="287"/>
      <c r="T93" s="287"/>
      <c r="U93" s="32">
        <f t="shared" si="43"/>
        <v>0</v>
      </c>
      <c r="V93" s="31"/>
      <c r="W93" s="31"/>
      <c r="X93" s="31"/>
      <c r="Y93" s="32">
        <f t="shared" si="44"/>
        <v>0</v>
      </c>
      <c r="Z93" s="31"/>
      <c r="AA93" s="31"/>
      <c r="AB93" s="31"/>
      <c r="AC93" s="32">
        <f t="shared" si="45"/>
        <v>0</v>
      </c>
      <c r="AD93" s="31"/>
      <c r="AE93" s="31"/>
      <c r="AF93" s="31"/>
      <c r="AG93" s="32">
        <f t="shared" si="46"/>
        <v>0</v>
      </c>
      <c r="AH93" s="32">
        <f t="shared" si="47"/>
        <v>0</v>
      </c>
      <c r="AI93" s="33">
        <f t="shared" si="49"/>
        <v>0</v>
      </c>
      <c r="AJ93" s="34" t="str">
        <f t="shared" si="48"/>
        <v>-</v>
      </c>
      <c r="AK93" s="109"/>
      <c r="AL93" s="109"/>
      <c r="AM93" s="109"/>
      <c r="AN93" s="109"/>
      <c r="AO93" s="109"/>
      <c r="AP93" s="109"/>
      <c r="AQ93" s="109"/>
      <c r="AR93" s="109"/>
    </row>
    <row r="94" spans="1:44" ht="34.5" hidden="1" customHeight="1" outlineLevel="1" x14ac:dyDescent="0.3">
      <c r="A94" s="26">
        <v>6</v>
      </c>
      <c r="B94" s="26"/>
      <c r="C94" s="332"/>
      <c r="D94" s="322"/>
      <c r="E94" s="333"/>
      <c r="F94" s="220"/>
      <c r="G94" s="248"/>
      <c r="H94" s="428"/>
      <c r="I94" s="417"/>
      <c r="J94" s="623"/>
      <c r="K94" s="287"/>
      <c r="L94" s="375"/>
      <c r="M94" s="31"/>
      <c r="N94" s="31"/>
      <c r="O94" s="31"/>
      <c r="P94" s="426"/>
      <c r="Q94" s="453"/>
      <c r="R94" s="77"/>
      <c r="S94" s="10"/>
      <c r="T94" s="287"/>
      <c r="U94" s="32">
        <f>SUM(R94:T94)</f>
        <v>0</v>
      </c>
      <c r="V94" s="31"/>
      <c r="W94" s="31"/>
      <c r="X94" s="31"/>
      <c r="Y94" s="32">
        <f t="shared" si="44"/>
        <v>0</v>
      </c>
      <c r="Z94" s="31"/>
      <c r="AA94" s="31"/>
      <c r="AB94" s="31"/>
      <c r="AC94" s="32">
        <f t="shared" si="45"/>
        <v>0</v>
      </c>
      <c r="AD94" s="31"/>
      <c r="AE94" s="31"/>
      <c r="AF94" s="31"/>
      <c r="AG94" s="32">
        <f t="shared" si="46"/>
        <v>0</v>
      </c>
      <c r="AH94" s="32">
        <f t="shared" si="47"/>
        <v>0</v>
      </c>
      <c r="AI94" s="33">
        <f t="shared" si="49"/>
        <v>0</v>
      </c>
      <c r="AJ94" s="34" t="str">
        <f t="shared" si="48"/>
        <v>-</v>
      </c>
      <c r="AK94" s="109"/>
      <c r="AL94" s="109"/>
      <c r="AM94" s="109"/>
      <c r="AN94" s="109"/>
      <c r="AO94" s="109"/>
      <c r="AP94" s="109"/>
      <c r="AQ94" s="109"/>
      <c r="AR94" s="109"/>
    </row>
    <row r="95" spans="1:44" ht="34.5" hidden="1" customHeight="1" outlineLevel="1" x14ac:dyDescent="0.3">
      <c r="A95" s="26">
        <v>7</v>
      </c>
      <c r="B95" s="26"/>
      <c r="C95" s="332"/>
      <c r="D95" s="322"/>
      <c r="E95" s="333"/>
      <c r="F95" s="220"/>
      <c r="G95" s="248"/>
      <c r="H95" s="429"/>
      <c r="I95" s="430"/>
      <c r="J95" s="577"/>
      <c r="K95" s="287"/>
      <c r="L95" s="375"/>
      <c r="M95" s="31"/>
      <c r="N95" s="31"/>
      <c r="O95" s="31"/>
      <c r="P95" s="431"/>
      <c r="Q95" s="432"/>
      <c r="R95" s="31"/>
      <c r="S95" s="399"/>
      <c r="T95" s="287"/>
      <c r="U95" s="32">
        <f>SUM(R95:T95)</f>
        <v>0</v>
      </c>
      <c r="V95" s="31"/>
      <c r="W95" s="31"/>
      <c r="X95" s="31"/>
      <c r="Y95" s="32">
        <f t="shared" si="44"/>
        <v>0</v>
      </c>
      <c r="Z95" s="31"/>
      <c r="AA95" s="31"/>
      <c r="AB95" s="31"/>
      <c r="AC95" s="32">
        <f t="shared" si="45"/>
        <v>0</v>
      </c>
      <c r="AD95" s="31"/>
      <c r="AE95" s="31"/>
      <c r="AF95" s="31"/>
      <c r="AG95" s="32">
        <f t="shared" si="46"/>
        <v>0</v>
      </c>
      <c r="AH95" s="32">
        <f t="shared" si="47"/>
        <v>0</v>
      </c>
      <c r="AI95" s="33">
        <f t="shared" si="49"/>
        <v>0</v>
      </c>
      <c r="AJ95" s="34" t="str">
        <f t="shared" si="48"/>
        <v>-</v>
      </c>
      <c r="AK95" s="109"/>
      <c r="AL95" s="109"/>
      <c r="AM95" s="109"/>
      <c r="AN95" s="109"/>
      <c r="AO95" s="109"/>
      <c r="AP95" s="109"/>
      <c r="AQ95" s="109"/>
      <c r="AR95" s="109"/>
    </row>
    <row r="96" spans="1:44" s="74" customFormat="1" ht="12.75" customHeight="1" collapsed="1" x14ac:dyDescent="0.25">
      <c r="A96" s="599" t="s">
        <v>69</v>
      </c>
      <c r="B96" s="601"/>
      <c r="C96" s="601"/>
      <c r="D96" s="601"/>
      <c r="E96" s="601"/>
      <c r="F96" s="601"/>
      <c r="G96" s="601"/>
      <c r="H96" s="601"/>
      <c r="I96" s="602"/>
      <c r="J96" s="455">
        <f>J88</f>
        <v>0</v>
      </c>
      <c r="K96" s="455">
        <f>SUM(K89:K95)</f>
        <v>0</v>
      </c>
      <c r="L96" s="456"/>
      <c r="M96" s="455">
        <f>SUM(M89:M91)</f>
        <v>0</v>
      </c>
      <c r="N96" s="455">
        <f>SUM(N89:N91)</f>
        <v>0</v>
      </c>
      <c r="O96" s="455">
        <f>SUM(O89:O91)</f>
        <v>0</v>
      </c>
      <c r="P96" s="457"/>
      <c r="Q96" s="458"/>
      <c r="R96" s="455">
        <f>SUM(R89:R91)</f>
        <v>0</v>
      </c>
      <c r="S96" s="455">
        <f>SUM(S89:S91)</f>
        <v>0</v>
      </c>
      <c r="T96" s="455">
        <f>SUM(T89:T94)</f>
        <v>0</v>
      </c>
      <c r="U96" s="455">
        <f>SUM(U89:U95)</f>
        <v>0</v>
      </c>
      <c r="V96" s="455">
        <f t="shared" ref="V96:AB96" si="50">SUM(V89:V94)</f>
        <v>0</v>
      </c>
      <c r="W96" s="455">
        <f t="shared" si="50"/>
        <v>0</v>
      </c>
      <c r="X96" s="455">
        <f t="shared" si="50"/>
        <v>0</v>
      </c>
      <c r="Y96" s="455">
        <f>SUM(Y89:Y95)</f>
        <v>0</v>
      </c>
      <c r="Z96" s="455">
        <f t="shared" si="50"/>
        <v>0</v>
      </c>
      <c r="AA96" s="455">
        <f t="shared" si="50"/>
        <v>0</v>
      </c>
      <c r="AB96" s="455">
        <f t="shared" si="50"/>
        <v>0</v>
      </c>
      <c r="AC96" s="455">
        <f t="shared" ref="AC96:AH96" si="51">SUM(AC89:AC95)</f>
        <v>0</v>
      </c>
      <c r="AD96" s="455">
        <f t="shared" si="51"/>
        <v>0</v>
      </c>
      <c r="AE96" s="455">
        <f t="shared" si="51"/>
        <v>0</v>
      </c>
      <c r="AF96" s="455">
        <f t="shared" si="51"/>
        <v>0</v>
      </c>
      <c r="AG96" s="455">
        <f t="shared" si="51"/>
        <v>0</v>
      </c>
      <c r="AH96" s="455">
        <f t="shared" si="51"/>
        <v>0</v>
      </c>
      <c r="AI96" s="459">
        <f t="shared" ref="AI96" si="52">IF(ISERROR(AH96/J96),0,AH96/J96)</f>
        <v>0</v>
      </c>
      <c r="AJ96" s="459">
        <f>IF(ISERROR(AH96/$AH$100),0,AH96/$AH$100)</f>
        <v>0</v>
      </c>
      <c r="AK96" s="109"/>
      <c r="AL96" s="109"/>
      <c r="AM96" s="109"/>
      <c r="AN96" s="109"/>
      <c r="AO96" s="109"/>
      <c r="AP96" s="109"/>
      <c r="AQ96" s="109"/>
      <c r="AR96" s="109"/>
    </row>
    <row r="97" spans="1:44" ht="12.75" customHeight="1" x14ac:dyDescent="0.25">
      <c r="A97" s="590" t="s">
        <v>70</v>
      </c>
      <c r="B97" s="591"/>
      <c r="C97" s="591"/>
      <c r="D97" s="591"/>
      <c r="E97" s="592"/>
      <c r="F97" s="17"/>
      <c r="G97" s="18"/>
      <c r="H97" s="19"/>
      <c r="I97" s="19"/>
      <c r="J97" s="576">
        <v>629461000</v>
      </c>
      <c r="K97" s="20"/>
      <c r="L97" s="21"/>
      <c r="M97" s="22"/>
      <c r="N97" s="22"/>
      <c r="O97" s="22"/>
      <c r="P97" s="18"/>
      <c r="Q97" s="23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4"/>
      <c r="AJ97" s="24"/>
    </row>
    <row r="98" spans="1:44" ht="34.5" customHeight="1" outlineLevel="1" x14ac:dyDescent="0.25">
      <c r="A98" s="26">
        <v>1</v>
      </c>
      <c r="B98" s="26"/>
      <c r="C98" s="112"/>
      <c r="D98" s="113"/>
      <c r="E98" s="64"/>
      <c r="F98" s="114"/>
      <c r="G98" s="114"/>
      <c r="H98" s="68"/>
      <c r="I98" s="2"/>
      <c r="J98" s="577"/>
      <c r="K98" s="57">
        <v>552500000</v>
      </c>
      <c r="L98" s="1"/>
      <c r="M98" s="56"/>
      <c r="N98" s="63"/>
      <c r="O98" s="56"/>
      <c r="P98" s="52"/>
      <c r="Q98" s="52"/>
      <c r="R98" s="31"/>
      <c r="S98" s="31"/>
      <c r="T98" s="31"/>
      <c r="U98" s="32">
        <f>SUM(R98:T98)</f>
        <v>0</v>
      </c>
      <c r="V98" s="31"/>
      <c r="W98" s="31"/>
      <c r="X98" s="31"/>
      <c r="Y98" s="32">
        <f>SUM(V98:X98)</f>
        <v>0</v>
      </c>
      <c r="Z98" s="31"/>
      <c r="AA98" s="31"/>
      <c r="AB98" s="31"/>
      <c r="AC98" s="32">
        <f>SUM(Z98:AB98)</f>
        <v>0</v>
      </c>
      <c r="AD98" s="31"/>
      <c r="AE98" s="31">
        <v>0</v>
      </c>
      <c r="AF98" s="31">
        <v>0</v>
      </c>
      <c r="AG98" s="32">
        <f>SUM(AD98:AF98)</f>
        <v>0</v>
      </c>
      <c r="AH98" s="32">
        <f>SUM(U98,Y98,AC98,AG98)</f>
        <v>0</v>
      </c>
      <c r="AI98" s="33">
        <f>IF(ISERROR(AH98/J98),0,AH98/J98)</f>
        <v>0</v>
      </c>
      <c r="AJ98" s="34" t="str">
        <f>IF(ISERROR(AH98/$AH$100),"-",AH98/$AH$100)</f>
        <v>-</v>
      </c>
      <c r="AK98" s="109"/>
      <c r="AL98" s="109"/>
      <c r="AM98" s="109"/>
      <c r="AN98" s="109"/>
      <c r="AO98" s="109"/>
      <c r="AP98" s="109"/>
      <c r="AQ98" s="109"/>
      <c r="AR98" s="109"/>
    </row>
    <row r="99" spans="1:44" s="74" customFormat="1" x14ac:dyDescent="0.25">
      <c r="A99" s="599" t="s">
        <v>71</v>
      </c>
      <c r="B99" s="601"/>
      <c r="C99" s="601"/>
      <c r="D99" s="601"/>
      <c r="E99" s="601"/>
      <c r="F99" s="601"/>
      <c r="G99" s="601"/>
      <c r="H99" s="601"/>
      <c r="I99" s="602"/>
      <c r="J99" s="455">
        <f>SUM(J97)</f>
        <v>629461000</v>
      </c>
      <c r="K99" s="455">
        <f>SUM(K98:K98)</f>
        <v>552500000</v>
      </c>
      <c r="L99" s="456"/>
      <c r="M99" s="455">
        <f>SUM(M98:M98)</f>
        <v>0</v>
      </c>
      <c r="N99" s="455">
        <f>SUM(N98:N98)</f>
        <v>0</v>
      </c>
      <c r="O99" s="455">
        <f>SUM(O98:O98)</f>
        <v>0</v>
      </c>
      <c r="P99" s="457"/>
      <c r="Q99" s="458"/>
      <c r="R99" s="455">
        <f t="shared" ref="R99:AH99" si="53">SUM(R98:R98)</f>
        <v>0</v>
      </c>
      <c r="S99" s="455">
        <f t="shared" si="53"/>
        <v>0</v>
      </c>
      <c r="T99" s="455">
        <f t="shared" si="53"/>
        <v>0</v>
      </c>
      <c r="U99" s="455">
        <f t="shared" si="53"/>
        <v>0</v>
      </c>
      <c r="V99" s="455">
        <f t="shared" si="53"/>
        <v>0</v>
      </c>
      <c r="W99" s="455">
        <f t="shared" si="53"/>
        <v>0</v>
      </c>
      <c r="X99" s="455">
        <f t="shared" si="53"/>
        <v>0</v>
      </c>
      <c r="Y99" s="455">
        <f t="shared" si="53"/>
        <v>0</v>
      </c>
      <c r="Z99" s="455">
        <f t="shared" si="53"/>
        <v>0</v>
      </c>
      <c r="AA99" s="455">
        <f t="shared" si="53"/>
        <v>0</v>
      </c>
      <c r="AB99" s="455">
        <f t="shared" si="53"/>
        <v>0</v>
      </c>
      <c r="AC99" s="455">
        <f t="shared" si="53"/>
        <v>0</v>
      </c>
      <c r="AD99" s="455">
        <f t="shared" si="53"/>
        <v>0</v>
      </c>
      <c r="AE99" s="455">
        <f t="shared" si="53"/>
        <v>0</v>
      </c>
      <c r="AF99" s="455">
        <f t="shared" si="53"/>
        <v>0</v>
      </c>
      <c r="AG99" s="455">
        <f t="shared" si="53"/>
        <v>0</v>
      </c>
      <c r="AH99" s="455">
        <f t="shared" si="53"/>
        <v>0</v>
      </c>
      <c r="AI99" s="459">
        <f>IF(ISERROR(AH99/J99),0,AH99/J99)</f>
        <v>0</v>
      </c>
      <c r="AJ99" s="459">
        <f>IF(ISERROR(AH99/$AH$100),0,AH99/$AH$100)</f>
        <v>0</v>
      </c>
      <c r="AK99" s="109"/>
      <c r="AL99" s="109"/>
      <c r="AM99" s="109"/>
      <c r="AN99" s="109"/>
      <c r="AO99" s="109"/>
      <c r="AP99" s="109"/>
      <c r="AQ99" s="109"/>
      <c r="AR99" s="109"/>
    </row>
    <row r="100" spans="1:44" s="70" customFormat="1" ht="15" customHeight="1" x14ac:dyDescent="0.25">
      <c r="A100" s="639" t="str">
        <f>"TOTAL ASIG."&amp;" "&amp;$A$5</f>
        <v>TOTAL ASIG. 24-03-342 "Programa Apoyo, monitoreo y supervisión a la gestión provincial"</v>
      </c>
      <c r="B100" s="639"/>
      <c r="C100" s="639"/>
      <c r="D100" s="639"/>
      <c r="E100" s="639"/>
      <c r="F100" s="639"/>
      <c r="G100" s="639"/>
      <c r="H100" s="639"/>
      <c r="I100" s="639"/>
      <c r="J100" s="528">
        <f t="shared" ref="J100:AH100" si="54">SUM(J11,J16,J21,J26,J36,J41,J47,J52,J56,J62,J68,J74,J78,J82,J96,J99,J87)</f>
        <v>629461000</v>
      </c>
      <c r="K100" s="528">
        <f t="shared" si="54"/>
        <v>552500000</v>
      </c>
      <c r="L100" s="528"/>
      <c r="M100" s="528">
        <f t="shared" si="54"/>
        <v>0</v>
      </c>
      <c r="N100" s="528">
        <f t="shared" si="54"/>
        <v>0</v>
      </c>
      <c r="O100" s="528">
        <f t="shared" si="54"/>
        <v>0</v>
      </c>
      <c r="P100" s="528">
        <f t="shared" si="54"/>
        <v>0</v>
      </c>
      <c r="Q100" s="528">
        <f t="shared" si="54"/>
        <v>0</v>
      </c>
      <c r="R100" s="528">
        <f t="shared" si="54"/>
        <v>0</v>
      </c>
      <c r="S100" s="528">
        <f t="shared" si="54"/>
        <v>0</v>
      </c>
      <c r="T100" s="528">
        <f t="shared" si="54"/>
        <v>0</v>
      </c>
      <c r="U100" s="528">
        <f t="shared" si="54"/>
        <v>0</v>
      </c>
      <c r="V100" s="528">
        <f t="shared" si="54"/>
        <v>0</v>
      </c>
      <c r="W100" s="528">
        <f t="shared" si="54"/>
        <v>0</v>
      </c>
      <c r="X100" s="528">
        <f t="shared" si="54"/>
        <v>0</v>
      </c>
      <c r="Y100" s="528">
        <f t="shared" si="54"/>
        <v>0</v>
      </c>
      <c r="Z100" s="528">
        <f t="shared" si="54"/>
        <v>0</v>
      </c>
      <c r="AA100" s="528">
        <f t="shared" si="54"/>
        <v>0</v>
      </c>
      <c r="AB100" s="528">
        <f t="shared" si="54"/>
        <v>0</v>
      </c>
      <c r="AC100" s="528">
        <f t="shared" si="54"/>
        <v>0</v>
      </c>
      <c r="AD100" s="528">
        <f t="shared" si="54"/>
        <v>0</v>
      </c>
      <c r="AE100" s="528">
        <f t="shared" si="54"/>
        <v>0</v>
      </c>
      <c r="AF100" s="528">
        <f t="shared" si="54"/>
        <v>0</v>
      </c>
      <c r="AG100" s="528">
        <f t="shared" si="54"/>
        <v>0</v>
      </c>
      <c r="AH100" s="528">
        <f t="shared" si="54"/>
        <v>0</v>
      </c>
      <c r="AI100" s="532">
        <f>IF(ISERROR(AH100/J100),0,AH100/J100)</f>
        <v>0</v>
      </c>
      <c r="AJ100" s="532">
        <f>IF(ISERROR(AH100/$AH$100),0,AH100/$AH$100)</f>
        <v>0</v>
      </c>
      <c r="AK100" s="110"/>
      <c r="AL100" s="110"/>
      <c r="AM100" s="110"/>
      <c r="AN100" s="110"/>
      <c r="AO100" s="110"/>
      <c r="AP100" s="110"/>
      <c r="AQ100" s="110"/>
      <c r="AR100" s="110"/>
    </row>
    <row r="101" spans="1:44" x14ac:dyDescent="0.25">
      <c r="J101" s="46"/>
      <c r="R101" s="46"/>
      <c r="S101" s="46"/>
      <c r="T101" s="46"/>
      <c r="V101" s="46"/>
      <c r="W101" s="46"/>
      <c r="X101" s="46"/>
      <c r="Z101" s="46"/>
      <c r="AA101" s="46"/>
      <c r="AB101" s="46"/>
      <c r="AD101" s="46"/>
      <c r="AE101" s="46"/>
      <c r="AF101" s="46"/>
      <c r="AK101" s="109"/>
      <c r="AL101" s="109"/>
      <c r="AM101" s="109"/>
      <c r="AN101" s="109"/>
      <c r="AO101" s="109"/>
      <c r="AP101" s="109"/>
      <c r="AQ101" s="109"/>
      <c r="AR101" s="109"/>
    </row>
    <row r="102" spans="1:44" x14ac:dyDescent="0.25">
      <c r="E102" s="111"/>
      <c r="J102" s="46"/>
      <c r="R102" s="46"/>
      <c r="S102" s="46"/>
      <c r="T102" s="46"/>
      <c r="V102" s="46"/>
      <c r="W102" s="46"/>
      <c r="X102" s="46"/>
      <c r="Z102" s="46"/>
      <c r="AA102" s="46"/>
      <c r="AB102" s="46"/>
      <c r="AD102" s="46"/>
      <c r="AE102" s="46"/>
      <c r="AF102" s="46"/>
      <c r="AK102" s="109"/>
      <c r="AL102" s="109"/>
      <c r="AM102" s="109"/>
      <c r="AN102" s="109"/>
      <c r="AO102" s="109"/>
      <c r="AP102" s="109"/>
      <c r="AQ102" s="109"/>
      <c r="AR102" s="109"/>
    </row>
    <row r="103" spans="1:44" x14ac:dyDescent="0.25">
      <c r="E103" s="111"/>
      <c r="J103" s="641"/>
      <c r="R103" s="46"/>
      <c r="S103" s="46"/>
      <c r="T103" s="46"/>
      <c r="V103" s="46"/>
      <c r="W103" s="46"/>
      <c r="X103" s="46"/>
      <c r="Z103" s="46"/>
      <c r="AA103" s="46"/>
      <c r="AB103" s="46"/>
      <c r="AD103" s="46"/>
      <c r="AE103" s="46"/>
      <c r="AF103" s="46"/>
    </row>
    <row r="104" spans="1:44" x14ac:dyDescent="0.25">
      <c r="E104" s="111"/>
      <c r="J104" s="641"/>
      <c r="R104" s="46"/>
      <c r="S104" s="46"/>
      <c r="T104" s="482"/>
      <c r="V104" s="46"/>
      <c r="W104" s="46"/>
      <c r="X104" s="46"/>
      <c r="Z104" s="46"/>
      <c r="AA104" s="46"/>
      <c r="AB104" s="46"/>
      <c r="AD104" s="46"/>
      <c r="AE104" s="46"/>
      <c r="AF104" s="46"/>
      <c r="AK104" s="109"/>
      <c r="AL104" s="109"/>
      <c r="AM104" s="109"/>
      <c r="AN104" s="109"/>
      <c r="AO104" s="109"/>
      <c r="AP104" s="109"/>
      <c r="AQ104" s="109"/>
      <c r="AR104" s="109"/>
    </row>
    <row r="105" spans="1:44" x14ac:dyDescent="0.25">
      <c r="E105" s="111"/>
      <c r="J105" s="46"/>
      <c r="R105" s="46"/>
      <c r="S105" s="46"/>
      <c r="T105" s="46"/>
      <c r="V105" s="46"/>
      <c r="W105" s="46"/>
      <c r="X105" s="46"/>
      <c r="Z105" s="46"/>
      <c r="AA105" s="46"/>
      <c r="AB105" s="46"/>
      <c r="AD105" s="46"/>
      <c r="AE105" s="46"/>
      <c r="AF105" s="46"/>
    </row>
    <row r="106" spans="1:44" x14ac:dyDescent="0.25">
      <c r="E106" s="111"/>
      <c r="J106" s="46"/>
      <c r="R106" s="46"/>
      <c r="S106" s="46"/>
      <c r="T106" s="46"/>
      <c r="V106" s="46"/>
      <c r="W106" s="46"/>
      <c r="X106" s="46"/>
      <c r="Z106" s="46"/>
      <c r="AA106" s="46"/>
      <c r="AB106" s="46"/>
      <c r="AD106" s="46"/>
      <c r="AE106" s="46"/>
      <c r="AF106" s="46"/>
    </row>
    <row r="107" spans="1:44" x14ac:dyDescent="0.25">
      <c r="E107" s="111"/>
      <c r="R107" s="46"/>
      <c r="S107" s="46"/>
      <c r="T107" s="46"/>
      <c r="V107" s="46"/>
      <c r="W107" s="46"/>
      <c r="X107" s="46"/>
      <c r="Z107" s="46"/>
      <c r="AA107" s="46"/>
      <c r="AB107" s="46"/>
      <c r="AD107" s="46"/>
      <c r="AE107" s="46"/>
      <c r="AF107" s="46"/>
    </row>
    <row r="108" spans="1:44" x14ac:dyDescent="0.25">
      <c r="E108" s="111"/>
      <c r="J108" s="46"/>
      <c r="R108" s="46"/>
      <c r="S108" s="46"/>
      <c r="T108" s="46"/>
      <c r="V108" s="46"/>
      <c r="W108" s="46"/>
      <c r="X108" s="46"/>
      <c r="Z108" s="46"/>
      <c r="AA108" s="46"/>
      <c r="AB108" s="46"/>
      <c r="AD108" s="46"/>
      <c r="AE108" s="46"/>
      <c r="AF108" s="46"/>
      <c r="AG108" s="110"/>
      <c r="AH108" s="110"/>
      <c r="AI108" s="110"/>
      <c r="AJ108" s="110"/>
    </row>
    <row r="109" spans="1:44" x14ac:dyDescent="0.25">
      <c r="A109" s="110"/>
      <c r="E109" s="111"/>
      <c r="J109" s="46"/>
      <c r="R109" s="46"/>
      <c r="S109" s="46"/>
      <c r="T109" s="46"/>
      <c r="V109" s="46"/>
      <c r="W109" s="46"/>
      <c r="X109" s="46"/>
      <c r="Z109" s="46"/>
      <c r="AA109" s="46"/>
      <c r="AB109" s="46"/>
      <c r="AD109" s="46"/>
      <c r="AE109" s="46"/>
      <c r="AF109" s="46"/>
      <c r="AG109" s="110"/>
      <c r="AH109" s="110"/>
      <c r="AI109" s="110"/>
      <c r="AJ109" s="110"/>
    </row>
    <row r="110" spans="1:44" x14ac:dyDescent="0.25">
      <c r="A110" s="110"/>
      <c r="E110" s="111"/>
      <c r="J110" s="46"/>
      <c r="R110" s="46"/>
      <c r="S110" s="46"/>
      <c r="T110" s="46"/>
      <c r="V110" s="46"/>
      <c r="W110" s="46"/>
      <c r="X110" s="46"/>
      <c r="Z110" s="46"/>
      <c r="AA110" s="46"/>
      <c r="AB110" s="46"/>
      <c r="AD110" s="46"/>
      <c r="AE110" s="46"/>
      <c r="AF110" s="46"/>
      <c r="AG110" s="110"/>
      <c r="AH110" s="110"/>
      <c r="AI110" s="110"/>
      <c r="AJ110" s="110"/>
    </row>
    <row r="111" spans="1:44" x14ac:dyDescent="0.25">
      <c r="A111" s="110"/>
      <c r="E111" s="111"/>
      <c r="J111" s="46"/>
      <c r="R111" s="46"/>
      <c r="S111" s="46"/>
      <c r="T111" s="46"/>
      <c r="V111" s="46"/>
      <c r="W111" s="46"/>
      <c r="X111" s="46"/>
      <c r="Z111" s="46"/>
      <c r="AA111" s="46"/>
      <c r="AB111" s="46"/>
      <c r="AD111" s="46"/>
      <c r="AE111" s="46"/>
      <c r="AF111" s="46"/>
      <c r="AG111" s="110"/>
      <c r="AH111" s="110"/>
      <c r="AI111" s="110"/>
      <c r="AJ111" s="110"/>
    </row>
    <row r="112" spans="1:44" x14ac:dyDescent="0.25">
      <c r="A112" s="110"/>
      <c r="J112" s="46"/>
      <c r="R112" s="46"/>
      <c r="S112" s="46"/>
      <c r="T112" s="46"/>
      <c r="V112" s="46"/>
      <c r="W112" s="46"/>
      <c r="X112" s="46"/>
      <c r="Z112" s="46"/>
      <c r="AA112" s="46"/>
      <c r="AB112" s="46"/>
      <c r="AD112" s="46"/>
      <c r="AE112" s="46"/>
      <c r="AF112" s="46"/>
      <c r="AG112" s="110"/>
      <c r="AH112" s="110"/>
      <c r="AI112" s="110"/>
      <c r="AJ112" s="110"/>
    </row>
    <row r="113" spans="1:36" x14ac:dyDescent="0.25">
      <c r="A113" s="110"/>
      <c r="J113" s="46"/>
      <c r="R113" s="46"/>
      <c r="S113" s="46"/>
      <c r="T113" s="46"/>
      <c r="V113" s="46"/>
      <c r="W113" s="46"/>
      <c r="X113" s="46"/>
      <c r="Z113" s="46"/>
      <c r="AA113" s="46"/>
      <c r="AB113" s="46"/>
      <c r="AD113" s="46"/>
      <c r="AE113" s="46"/>
      <c r="AF113" s="46"/>
      <c r="AG113" s="110"/>
      <c r="AH113" s="110"/>
      <c r="AI113" s="110"/>
      <c r="AJ113" s="110"/>
    </row>
    <row r="114" spans="1:36" x14ac:dyDescent="0.25">
      <c r="A114" s="110"/>
      <c r="J114" s="46"/>
      <c r="R114" s="46"/>
      <c r="S114" s="46"/>
      <c r="T114" s="46"/>
      <c r="V114" s="46"/>
      <c r="W114" s="46"/>
      <c r="X114" s="46"/>
      <c r="Z114" s="46"/>
      <c r="AA114" s="46"/>
      <c r="AB114" s="46"/>
      <c r="AD114" s="46"/>
      <c r="AE114" s="46"/>
      <c r="AF114" s="46"/>
      <c r="AG114" s="110"/>
      <c r="AH114" s="110"/>
      <c r="AI114" s="110"/>
      <c r="AJ114" s="110"/>
    </row>
    <row r="115" spans="1:36" x14ac:dyDescent="0.25">
      <c r="A115" s="110"/>
      <c r="J115" s="46"/>
      <c r="R115" s="46"/>
      <c r="S115" s="46"/>
      <c r="T115" s="46"/>
      <c r="V115" s="46"/>
      <c r="W115" s="46"/>
      <c r="X115" s="46"/>
      <c r="Z115" s="46"/>
      <c r="AA115" s="46"/>
      <c r="AB115" s="46"/>
      <c r="AD115" s="46"/>
      <c r="AE115" s="46"/>
      <c r="AF115" s="46"/>
      <c r="AG115" s="110"/>
      <c r="AH115" s="110"/>
      <c r="AI115" s="110"/>
      <c r="AJ115" s="110"/>
    </row>
    <row r="116" spans="1:36" x14ac:dyDescent="0.25">
      <c r="A116" s="110"/>
      <c r="J116" s="46"/>
      <c r="R116" s="46"/>
      <c r="S116" s="46"/>
      <c r="T116" s="46"/>
      <c r="V116" s="46"/>
      <c r="W116" s="46"/>
      <c r="X116" s="46"/>
      <c r="Z116" s="46"/>
      <c r="AA116" s="46"/>
      <c r="AB116" s="46"/>
      <c r="AD116" s="46"/>
      <c r="AE116" s="46"/>
      <c r="AF116" s="46"/>
      <c r="AG116" s="110"/>
      <c r="AH116" s="110"/>
      <c r="AI116" s="110"/>
      <c r="AJ116" s="110"/>
    </row>
    <row r="117" spans="1:36" x14ac:dyDescent="0.25">
      <c r="A117" s="110"/>
      <c r="J117" s="46"/>
      <c r="R117" s="46"/>
      <c r="S117" s="46"/>
      <c r="T117" s="46"/>
      <c r="V117" s="46"/>
      <c r="W117" s="46"/>
      <c r="X117" s="46"/>
      <c r="Z117" s="46"/>
      <c r="AA117" s="46"/>
      <c r="AB117" s="46"/>
      <c r="AD117" s="46"/>
      <c r="AE117" s="46"/>
      <c r="AF117" s="46"/>
      <c r="AG117" s="110"/>
      <c r="AH117" s="110"/>
      <c r="AI117" s="110"/>
      <c r="AJ117" s="110"/>
    </row>
    <row r="118" spans="1:36" x14ac:dyDescent="0.25">
      <c r="AG118" s="110"/>
      <c r="AH118" s="110"/>
      <c r="AI118" s="110"/>
      <c r="AJ118" s="110"/>
    </row>
    <row r="119" spans="1:36" x14ac:dyDescent="0.25">
      <c r="AG119" s="110"/>
      <c r="AH119" s="110"/>
      <c r="AI119" s="110"/>
      <c r="AJ119" s="110"/>
    </row>
    <row r="120" spans="1:36" x14ac:dyDescent="0.25">
      <c r="AG120" s="110"/>
      <c r="AH120" s="110"/>
      <c r="AI120" s="110"/>
      <c r="AJ120" s="110"/>
    </row>
    <row r="121" spans="1:36" x14ac:dyDescent="0.25">
      <c r="AG121" s="110"/>
      <c r="AH121" s="110"/>
      <c r="AI121" s="110"/>
      <c r="AJ121" s="110"/>
    </row>
    <row r="122" spans="1:36" x14ac:dyDescent="0.25">
      <c r="AG122" s="110"/>
      <c r="AH122" s="110"/>
      <c r="AI122" s="110"/>
      <c r="AJ122" s="110"/>
    </row>
    <row r="123" spans="1:36" x14ac:dyDescent="0.25">
      <c r="AG123" s="110"/>
      <c r="AH123" s="110"/>
      <c r="AI123" s="110"/>
      <c r="AJ123" s="110"/>
    </row>
    <row r="124" spans="1:36" x14ac:dyDescent="0.25">
      <c r="A124" s="110"/>
      <c r="B124" s="110"/>
      <c r="C124" s="110"/>
      <c r="D124" s="110"/>
      <c r="G124" s="110"/>
      <c r="H124" s="110"/>
      <c r="I124" s="110"/>
      <c r="J124" s="110"/>
      <c r="K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</row>
    <row r="125" spans="1:36" x14ac:dyDescent="0.25">
      <c r="A125" s="110"/>
      <c r="B125" s="110"/>
      <c r="C125" s="110"/>
      <c r="D125" s="110"/>
      <c r="G125" s="110"/>
      <c r="H125" s="110"/>
      <c r="I125" s="110"/>
      <c r="J125" s="110"/>
      <c r="K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</row>
    <row r="126" spans="1:36" x14ac:dyDescent="0.25">
      <c r="A126" s="110"/>
      <c r="B126" s="110"/>
      <c r="C126" s="110"/>
      <c r="D126" s="110"/>
      <c r="G126" s="110"/>
      <c r="H126" s="110"/>
      <c r="I126" s="110"/>
      <c r="J126" s="110"/>
      <c r="K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</row>
    <row r="127" spans="1:36" x14ac:dyDescent="0.25">
      <c r="A127" s="110"/>
      <c r="B127" s="110"/>
      <c r="C127" s="110"/>
      <c r="D127" s="110"/>
      <c r="G127" s="110"/>
      <c r="H127" s="110"/>
      <c r="I127" s="110"/>
      <c r="J127" s="110"/>
      <c r="K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</row>
    <row r="128" spans="1:36" x14ac:dyDescent="0.25">
      <c r="A128" s="110"/>
      <c r="B128" s="110"/>
      <c r="C128" s="110"/>
      <c r="D128" s="110"/>
      <c r="G128" s="110"/>
      <c r="H128" s="110"/>
      <c r="I128" s="110"/>
      <c r="J128" s="110"/>
      <c r="K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</row>
    <row r="129" spans="1:36" x14ac:dyDescent="0.25">
      <c r="A129" s="110"/>
      <c r="B129" s="110"/>
      <c r="C129" s="110"/>
      <c r="D129" s="110"/>
      <c r="G129" s="110"/>
      <c r="H129" s="110"/>
      <c r="I129" s="110"/>
      <c r="J129" s="110"/>
      <c r="K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</row>
    <row r="130" spans="1:36" x14ac:dyDescent="0.25">
      <c r="A130" s="110"/>
      <c r="B130" s="110"/>
      <c r="C130" s="110"/>
      <c r="D130" s="110"/>
      <c r="G130" s="110"/>
      <c r="H130" s="110"/>
      <c r="I130" s="110"/>
      <c r="J130" s="110"/>
      <c r="K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</row>
    <row r="131" spans="1:36" x14ac:dyDescent="0.25">
      <c r="A131" s="110"/>
      <c r="B131" s="110"/>
      <c r="C131" s="110"/>
      <c r="D131" s="110"/>
      <c r="G131" s="110"/>
      <c r="H131" s="110"/>
      <c r="I131" s="110"/>
      <c r="J131" s="110"/>
      <c r="K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</row>
    <row r="132" spans="1:36" x14ac:dyDescent="0.25">
      <c r="A132" s="110"/>
      <c r="B132" s="110"/>
      <c r="C132" s="110"/>
      <c r="D132" s="110"/>
      <c r="G132" s="110"/>
      <c r="H132" s="110"/>
      <c r="I132" s="110"/>
      <c r="J132" s="110"/>
      <c r="K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</row>
    <row r="133" spans="1:36" x14ac:dyDescent="0.25">
      <c r="A133" s="110"/>
      <c r="B133" s="110"/>
      <c r="C133" s="110"/>
      <c r="D133" s="110"/>
      <c r="G133" s="110"/>
      <c r="H133" s="110"/>
      <c r="I133" s="110"/>
      <c r="J133" s="110"/>
      <c r="K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</row>
    <row r="134" spans="1:36" x14ac:dyDescent="0.25">
      <c r="A134" s="110"/>
      <c r="B134" s="110"/>
      <c r="C134" s="110"/>
      <c r="D134" s="110"/>
      <c r="G134" s="110"/>
      <c r="H134" s="110"/>
      <c r="I134" s="110"/>
      <c r="J134" s="110"/>
      <c r="K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</row>
    <row r="135" spans="1:36" x14ac:dyDescent="0.25">
      <c r="A135" s="110"/>
      <c r="B135" s="110"/>
      <c r="C135" s="110"/>
      <c r="D135" s="110"/>
      <c r="G135" s="110"/>
      <c r="H135" s="110"/>
      <c r="I135" s="110"/>
      <c r="J135" s="110"/>
      <c r="K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</row>
    <row r="136" spans="1:36" x14ac:dyDescent="0.25">
      <c r="A136" s="110"/>
      <c r="B136" s="110"/>
      <c r="C136" s="110"/>
      <c r="D136" s="110"/>
      <c r="G136" s="110"/>
      <c r="H136" s="110"/>
      <c r="I136" s="110"/>
      <c r="J136" s="110"/>
      <c r="K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</row>
    <row r="137" spans="1:36" x14ac:dyDescent="0.25">
      <c r="A137" s="110"/>
      <c r="B137" s="110"/>
      <c r="C137" s="110"/>
      <c r="D137" s="110"/>
      <c r="G137" s="110"/>
      <c r="H137" s="110"/>
      <c r="I137" s="110"/>
      <c r="J137" s="110"/>
      <c r="K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</row>
    <row r="138" spans="1:36" x14ac:dyDescent="0.25">
      <c r="A138" s="110"/>
      <c r="B138" s="110"/>
      <c r="C138" s="110"/>
      <c r="D138" s="110"/>
      <c r="G138" s="110"/>
      <c r="H138" s="110"/>
      <c r="I138" s="110"/>
      <c r="J138" s="110"/>
      <c r="K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</row>
    <row r="139" spans="1:36" x14ac:dyDescent="0.25">
      <c r="A139" s="110"/>
      <c r="B139" s="110"/>
      <c r="C139" s="110"/>
      <c r="D139" s="110"/>
      <c r="G139" s="110"/>
      <c r="H139" s="110"/>
      <c r="I139" s="110"/>
      <c r="J139" s="110"/>
      <c r="K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</row>
    <row r="140" spans="1:36" x14ac:dyDescent="0.25">
      <c r="A140" s="110"/>
      <c r="B140" s="110"/>
      <c r="C140" s="110"/>
      <c r="D140" s="110"/>
      <c r="G140" s="110"/>
      <c r="H140" s="110"/>
      <c r="I140" s="110"/>
      <c r="J140" s="110"/>
      <c r="K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</row>
    <row r="141" spans="1:36" x14ac:dyDescent="0.25">
      <c r="A141" s="110"/>
      <c r="B141" s="110"/>
      <c r="C141" s="110"/>
      <c r="D141" s="110"/>
      <c r="G141" s="110"/>
      <c r="H141" s="110"/>
      <c r="I141" s="110"/>
      <c r="J141" s="110"/>
      <c r="K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</row>
    <row r="142" spans="1:36" x14ac:dyDescent="0.25">
      <c r="A142" s="110"/>
      <c r="B142" s="110"/>
      <c r="C142" s="110"/>
      <c r="D142" s="110"/>
      <c r="G142" s="110"/>
      <c r="H142" s="110"/>
      <c r="I142" s="110"/>
      <c r="J142" s="110"/>
      <c r="K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</row>
    <row r="143" spans="1:36" x14ac:dyDescent="0.25">
      <c r="A143" s="110"/>
      <c r="B143" s="110"/>
      <c r="C143" s="110"/>
      <c r="D143" s="110"/>
      <c r="G143" s="110"/>
      <c r="H143" s="110"/>
      <c r="I143" s="110"/>
      <c r="J143" s="110"/>
      <c r="K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</row>
    <row r="144" spans="1:36" x14ac:dyDescent="0.25">
      <c r="A144" s="110"/>
      <c r="B144" s="110"/>
      <c r="C144" s="110"/>
      <c r="D144" s="110"/>
      <c r="G144" s="110"/>
      <c r="H144" s="110"/>
      <c r="I144" s="110"/>
      <c r="J144" s="110"/>
      <c r="K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</row>
    <row r="145" spans="1:36" x14ac:dyDescent="0.25">
      <c r="A145" s="110"/>
      <c r="B145" s="110"/>
      <c r="C145" s="110"/>
      <c r="D145" s="110"/>
      <c r="G145" s="110"/>
      <c r="H145" s="110"/>
      <c r="I145" s="110"/>
      <c r="J145" s="110"/>
      <c r="K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</row>
    <row r="146" spans="1:36" x14ac:dyDescent="0.25">
      <c r="A146" s="110"/>
      <c r="B146" s="110"/>
      <c r="C146" s="110"/>
      <c r="D146" s="110"/>
      <c r="G146" s="110"/>
      <c r="H146" s="110"/>
      <c r="I146" s="110"/>
      <c r="J146" s="110"/>
      <c r="K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</row>
    <row r="147" spans="1:36" x14ac:dyDescent="0.25">
      <c r="A147" s="110"/>
      <c r="B147" s="110"/>
      <c r="C147" s="110"/>
      <c r="D147" s="110"/>
      <c r="G147" s="110"/>
      <c r="H147" s="110"/>
      <c r="I147" s="110"/>
      <c r="J147" s="110"/>
      <c r="K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</row>
    <row r="148" spans="1:36" x14ac:dyDescent="0.25">
      <c r="A148" s="110"/>
      <c r="B148" s="110"/>
      <c r="C148" s="110"/>
      <c r="D148" s="110"/>
      <c r="G148" s="110"/>
      <c r="H148" s="110"/>
      <c r="I148" s="110"/>
      <c r="J148" s="110"/>
      <c r="K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</row>
    <row r="149" spans="1:36" x14ac:dyDescent="0.25">
      <c r="A149" s="110"/>
      <c r="B149" s="110"/>
      <c r="C149" s="110"/>
      <c r="D149" s="110"/>
      <c r="G149" s="110"/>
      <c r="H149" s="110"/>
      <c r="I149" s="110"/>
      <c r="J149" s="110"/>
      <c r="K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</row>
    <row r="150" spans="1:36" x14ac:dyDescent="0.25">
      <c r="A150" s="110"/>
      <c r="B150" s="110"/>
      <c r="C150" s="110"/>
      <c r="D150" s="110"/>
      <c r="G150" s="110"/>
      <c r="H150" s="110"/>
      <c r="I150" s="110"/>
      <c r="J150" s="110"/>
      <c r="K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</row>
    <row r="151" spans="1:36" x14ac:dyDescent="0.25">
      <c r="A151" s="110"/>
      <c r="B151" s="110"/>
      <c r="C151" s="110"/>
      <c r="D151" s="110"/>
      <c r="G151" s="110"/>
      <c r="H151" s="110"/>
      <c r="I151" s="110"/>
      <c r="J151" s="110"/>
      <c r="K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</row>
    <row r="152" spans="1:36" x14ac:dyDescent="0.25">
      <c r="A152" s="110"/>
      <c r="B152" s="110"/>
      <c r="C152" s="110"/>
      <c r="D152" s="110"/>
      <c r="G152" s="110"/>
      <c r="H152" s="110"/>
      <c r="I152" s="110"/>
      <c r="J152" s="110"/>
      <c r="K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</row>
    <row r="153" spans="1:36" x14ac:dyDescent="0.25">
      <c r="A153" s="110"/>
      <c r="B153" s="110"/>
      <c r="C153" s="110"/>
      <c r="D153" s="110"/>
      <c r="G153" s="110"/>
      <c r="H153" s="110"/>
      <c r="I153" s="110"/>
      <c r="J153" s="110"/>
      <c r="K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</row>
    <row r="154" spans="1:36" x14ac:dyDescent="0.25">
      <c r="A154" s="110"/>
      <c r="B154" s="110"/>
      <c r="C154" s="110"/>
      <c r="D154" s="110"/>
      <c r="G154" s="110"/>
      <c r="H154" s="110"/>
      <c r="I154" s="110"/>
      <c r="J154" s="110"/>
      <c r="K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</row>
    <row r="155" spans="1:36" x14ac:dyDescent="0.25">
      <c r="A155" s="110"/>
      <c r="B155" s="110"/>
      <c r="C155" s="110"/>
      <c r="D155" s="110"/>
      <c r="G155" s="110"/>
      <c r="H155" s="110"/>
      <c r="I155" s="110"/>
      <c r="J155" s="110"/>
      <c r="K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</row>
    <row r="156" spans="1:36" x14ac:dyDescent="0.25">
      <c r="A156" s="110"/>
      <c r="B156" s="110"/>
      <c r="C156" s="110"/>
      <c r="D156" s="110"/>
      <c r="G156" s="110"/>
      <c r="H156" s="110"/>
      <c r="I156" s="110"/>
      <c r="J156" s="110"/>
      <c r="K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</row>
    <row r="157" spans="1:36" x14ac:dyDescent="0.25">
      <c r="A157" s="110"/>
      <c r="B157" s="110"/>
      <c r="C157" s="110"/>
      <c r="D157" s="110"/>
      <c r="G157" s="110"/>
      <c r="H157" s="110"/>
      <c r="I157" s="110"/>
      <c r="J157" s="110"/>
      <c r="K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</row>
    <row r="158" spans="1:36" x14ac:dyDescent="0.25">
      <c r="A158" s="110"/>
      <c r="B158" s="110"/>
      <c r="C158" s="110"/>
      <c r="D158" s="110"/>
      <c r="G158" s="110"/>
      <c r="H158" s="110"/>
      <c r="I158" s="110"/>
      <c r="J158" s="110"/>
      <c r="K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</row>
    <row r="159" spans="1:36" x14ac:dyDescent="0.25">
      <c r="A159" s="110"/>
      <c r="B159" s="110"/>
      <c r="C159" s="110"/>
      <c r="D159" s="110"/>
      <c r="G159" s="110"/>
      <c r="H159" s="110"/>
      <c r="I159" s="110"/>
      <c r="J159" s="110"/>
      <c r="K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</row>
    <row r="160" spans="1:36" x14ac:dyDescent="0.25">
      <c r="A160" s="110"/>
      <c r="B160" s="110"/>
      <c r="C160" s="110"/>
      <c r="D160" s="110"/>
      <c r="G160" s="110"/>
      <c r="H160" s="110"/>
      <c r="I160" s="110"/>
      <c r="J160" s="110"/>
      <c r="K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</row>
    <row r="161" spans="1:36" x14ac:dyDescent="0.25">
      <c r="A161" s="110"/>
      <c r="B161" s="110"/>
      <c r="C161" s="110"/>
      <c r="D161" s="110"/>
      <c r="G161" s="110"/>
      <c r="H161" s="110"/>
      <c r="I161" s="110"/>
      <c r="J161" s="110"/>
      <c r="K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</row>
    <row r="162" spans="1:36" x14ac:dyDescent="0.25">
      <c r="A162" s="110"/>
      <c r="B162" s="110"/>
      <c r="C162" s="110"/>
      <c r="D162" s="110"/>
      <c r="G162" s="110"/>
      <c r="H162" s="110"/>
      <c r="I162" s="110"/>
      <c r="J162" s="110"/>
      <c r="K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</row>
    <row r="163" spans="1:36" x14ac:dyDescent="0.25">
      <c r="A163" s="110"/>
      <c r="B163" s="110"/>
      <c r="C163" s="110"/>
      <c r="D163" s="110"/>
      <c r="G163" s="110"/>
      <c r="H163" s="110"/>
      <c r="I163" s="110"/>
      <c r="J163" s="110"/>
      <c r="K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</row>
    <row r="164" spans="1:36" x14ac:dyDescent="0.25">
      <c r="A164" s="110"/>
      <c r="B164" s="110"/>
      <c r="C164" s="110"/>
      <c r="D164" s="110"/>
      <c r="G164" s="110"/>
      <c r="H164" s="110"/>
      <c r="I164" s="110"/>
      <c r="J164" s="110"/>
      <c r="K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</row>
    <row r="165" spans="1:36" x14ac:dyDescent="0.25">
      <c r="A165" s="110"/>
      <c r="B165" s="110"/>
      <c r="C165" s="110"/>
      <c r="D165" s="110"/>
      <c r="G165" s="110"/>
      <c r="H165" s="110"/>
      <c r="I165" s="110"/>
      <c r="J165" s="110"/>
      <c r="K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</row>
    <row r="166" spans="1:36" x14ac:dyDescent="0.25">
      <c r="A166" s="110"/>
      <c r="B166" s="110"/>
      <c r="C166" s="110"/>
      <c r="D166" s="110"/>
      <c r="G166" s="110"/>
      <c r="H166" s="110"/>
      <c r="I166" s="110"/>
      <c r="J166" s="110"/>
      <c r="K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</row>
    <row r="167" spans="1:36" x14ac:dyDescent="0.25">
      <c r="A167" s="110"/>
      <c r="B167" s="110"/>
      <c r="C167" s="110"/>
      <c r="D167" s="110"/>
      <c r="G167" s="110"/>
      <c r="H167" s="110"/>
      <c r="I167" s="110"/>
      <c r="J167" s="110"/>
      <c r="K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</row>
    <row r="168" spans="1:36" x14ac:dyDescent="0.25">
      <c r="A168" s="110"/>
      <c r="B168" s="110"/>
      <c r="C168" s="110"/>
      <c r="D168" s="110"/>
      <c r="G168" s="110"/>
      <c r="H168" s="110"/>
      <c r="I168" s="110"/>
      <c r="J168" s="110"/>
      <c r="K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</row>
    <row r="169" spans="1:36" x14ac:dyDescent="0.25">
      <c r="A169" s="110"/>
      <c r="B169" s="110"/>
      <c r="C169" s="110"/>
      <c r="D169" s="110"/>
      <c r="G169" s="110"/>
      <c r="H169" s="110"/>
      <c r="I169" s="110"/>
      <c r="J169" s="110"/>
      <c r="K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</row>
    <row r="170" spans="1:36" x14ac:dyDescent="0.25">
      <c r="A170" s="110"/>
      <c r="B170" s="110"/>
      <c r="C170" s="110"/>
      <c r="D170" s="110"/>
      <c r="G170" s="110"/>
      <c r="H170" s="110"/>
      <c r="I170" s="110"/>
      <c r="J170" s="110"/>
      <c r="K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</row>
    <row r="171" spans="1:36" x14ac:dyDescent="0.25">
      <c r="A171" s="110"/>
      <c r="B171" s="110"/>
      <c r="C171" s="110"/>
      <c r="D171" s="110"/>
      <c r="G171" s="110"/>
      <c r="H171" s="110"/>
      <c r="I171" s="110"/>
      <c r="J171" s="110"/>
      <c r="K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</row>
    <row r="172" spans="1:36" x14ac:dyDescent="0.25">
      <c r="A172" s="110"/>
      <c r="B172" s="110"/>
      <c r="C172" s="110"/>
      <c r="D172" s="110"/>
      <c r="G172" s="110"/>
      <c r="H172" s="110"/>
      <c r="I172" s="110"/>
      <c r="J172" s="110"/>
      <c r="K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</row>
    <row r="173" spans="1:36" x14ac:dyDescent="0.25">
      <c r="A173" s="110"/>
      <c r="B173" s="110"/>
      <c r="C173" s="110"/>
      <c r="D173" s="110"/>
      <c r="G173" s="110"/>
      <c r="H173" s="110"/>
      <c r="I173" s="110"/>
      <c r="J173" s="110"/>
      <c r="K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</row>
    <row r="174" spans="1:36" x14ac:dyDescent="0.25">
      <c r="A174" s="110"/>
      <c r="B174" s="110"/>
      <c r="C174" s="110"/>
      <c r="D174" s="110"/>
      <c r="G174" s="110"/>
      <c r="H174" s="110"/>
      <c r="I174" s="110"/>
      <c r="J174" s="110"/>
      <c r="K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</row>
    <row r="175" spans="1:36" x14ac:dyDescent="0.25">
      <c r="A175" s="110"/>
      <c r="B175" s="110"/>
      <c r="C175" s="110"/>
      <c r="D175" s="110"/>
      <c r="G175" s="110"/>
      <c r="H175" s="110"/>
      <c r="I175" s="110"/>
      <c r="J175" s="110"/>
      <c r="K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</row>
    <row r="176" spans="1:36" x14ac:dyDescent="0.25">
      <c r="A176" s="110"/>
      <c r="B176" s="110"/>
      <c r="C176" s="110"/>
      <c r="D176" s="110"/>
      <c r="G176" s="110"/>
      <c r="H176" s="110"/>
      <c r="I176" s="110"/>
      <c r="J176" s="110"/>
      <c r="K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</row>
    <row r="177" spans="1:36" x14ac:dyDescent="0.25">
      <c r="A177" s="110"/>
      <c r="B177" s="110"/>
      <c r="C177" s="110"/>
      <c r="D177" s="110"/>
      <c r="G177" s="110"/>
      <c r="H177" s="110"/>
      <c r="I177" s="110"/>
      <c r="J177" s="110"/>
      <c r="K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</row>
    <row r="178" spans="1:36" x14ac:dyDescent="0.25">
      <c r="A178" s="110"/>
      <c r="B178" s="110"/>
      <c r="C178" s="110"/>
      <c r="D178" s="110"/>
      <c r="G178" s="110"/>
      <c r="H178" s="110"/>
      <c r="I178" s="110"/>
      <c r="J178" s="110"/>
      <c r="K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</row>
    <row r="179" spans="1:36" x14ac:dyDescent="0.25">
      <c r="A179" s="110"/>
      <c r="B179" s="110"/>
      <c r="C179" s="110"/>
      <c r="D179" s="110"/>
      <c r="G179" s="110"/>
      <c r="H179" s="110"/>
      <c r="I179" s="110"/>
      <c r="J179" s="110"/>
      <c r="K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</row>
    <row r="180" spans="1:36" x14ac:dyDescent="0.25">
      <c r="A180" s="110"/>
      <c r="B180" s="110"/>
      <c r="C180" s="110"/>
      <c r="D180" s="110"/>
      <c r="G180" s="110"/>
      <c r="H180" s="110"/>
      <c r="I180" s="110"/>
      <c r="J180" s="110"/>
      <c r="K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</row>
    <row r="181" spans="1:36" x14ac:dyDescent="0.25">
      <c r="A181" s="110"/>
      <c r="B181" s="110"/>
      <c r="C181" s="110"/>
      <c r="D181" s="110"/>
      <c r="G181" s="110"/>
      <c r="H181" s="110"/>
      <c r="I181" s="110"/>
      <c r="J181" s="110"/>
      <c r="K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</row>
    <row r="182" spans="1:36" x14ac:dyDescent="0.25">
      <c r="A182" s="110"/>
      <c r="B182" s="110"/>
      <c r="C182" s="110"/>
      <c r="D182" s="110"/>
      <c r="G182" s="110"/>
      <c r="H182" s="110"/>
      <c r="I182" s="110"/>
      <c r="J182" s="110"/>
      <c r="K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</row>
    <row r="183" spans="1:36" x14ac:dyDescent="0.25">
      <c r="A183" s="110"/>
      <c r="B183" s="110"/>
      <c r="C183" s="110"/>
      <c r="D183" s="110"/>
      <c r="G183" s="110"/>
      <c r="H183" s="110"/>
      <c r="I183" s="110"/>
      <c r="J183" s="110"/>
      <c r="K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</row>
    <row r="184" spans="1:36" x14ac:dyDescent="0.25">
      <c r="A184" s="110"/>
      <c r="B184" s="110"/>
      <c r="C184" s="110"/>
      <c r="D184" s="110"/>
      <c r="G184" s="110"/>
      <c r="H184" s="110"/>
      <c r="I184" s="110"/>
      <c r="J184" s="110"/>
      <c r="K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</row>
    <row r="185" spans="1:36" x14ac:dyDescent="0.25">
      <c r="A185" s="110"/>
      <c r="B185" s="110"/>
      <c r="C185" s="110"/>
      <c r="D185" s="110"/>
      <c r="G185" s="110"/>
      <c r="H185" s="110"/>
      <c r="I185" s="110"/>
      <c r="J185" s="110"/>
      <c r="K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</row>
    <row r="186" spans="1:36" x14ac:dyDescent="0.25">
      <c r="A186" s="110"/>
      <c r="B186" s="110"/>
      <c r="C186" s="110"/>
      <c r="D186" s="110"/>
      <c r="G186" s="110"/>
      <c r="H186" s="110"/>
      <c r="I186" s="110"/>
      <c r="J186" s="110"/>
      <c r="K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</row>
    <row r="187" spans="1:36" x14ac:dyDescent="0.25">
      <c r="A187" s="110"/>
      <c r="B187" s="110"/>
      <c r="C187" s="110"/>
      <c r="D187" s="110"/>
      <c r="G187" s="110"/>
      <c r="H187" s="110"/>
      <c r="I187" s="110"/>
      <c r="J187" s="110"/>
      <c r="K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</row>
    <row r="188" spans="1:36" x14ac:dyDescent="0.25">
      <c r="A188" s="110"/>
      <c r="B188" s="110"/>
      <c r="C188" s="110"/>
      <c r="D188" s="110"/>
      <c r="G188" s="110"/>
      <c r="H188" s="110"/>
      <c r="I188" s="110"/>
      <c r="J188" s="110"/>
      <c r="K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</row>
    <row r="189" spans="1:36" x14ac:dyDescent="0.25">
      <c r="A189" s="110"/>
      <c r="B189" s="110"/>
      <c r="C189" s="110"/>
      <c r="D189" s="110"/>
      <c r="G189" s="110"/>
      <c r="H189" s="110"/>
      <c r="I189" s="110"/>
      <c r="J189" s="110"/>
      <c r="K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</row>
    <row r="190" spans="1:36" x14ac:dyDescent="0.25">
      <c r="A190" s="110"/>
      <c r="B190" s="110"/>
      <c r="C190" s="110"/>
      <c r="D190" s="110"/>
      <c r="G190" s="110"/>
      <c r="H190" s="110"/>
      <c r="I190" s="110"/>
      <c r="J190" s="110"/>
      <c r="K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</row>
    <row r="191" spans="1:36" x14ac:dyDescent="0.25">
      <c r="A191" s="110"/>
      <c r="B191" s="110"/>
      <c r="C191" s="110"/>
      <c r="D191" s="110"/>
      <c r="G191" s="110"/>
      <c r="H191" s="110"/>
      <c r="I191" s="110"/>
      <c r="J191" s="110"/>
      <c r="K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</row>
    <row r="192" spans="1:36" x14ac:dyDescent="0.25">
      <c r="A192" s="110"/>
      <c r="B192" s="110"/>
      <c r="C192" s="110"/>
      <c r="D192" s="110"/>
      <c r="G192" s="110"/>
      <c r="H192" s="110"/>
      <c r="I192" s="110"/>
      <c r="J192" s="110"/>
      <c r="K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</row>
    <row r="193" spans="1:36" x14ac:dyDescent="0.25">
      <c r="A193" s="110"/>
      <c r="B193" s="110"/>
      <c r="C193" s="110"/>
      <c r="D193" s="110"/>
      <c r="G193" s="110"/>
      <c r="H193" s="110"/>
      <c r="I193" s="110"/>
      <c r="J193" s="110"/>
      <c r="K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</row>
    <row r="194" spans="1:36" x14ac:dyDescent="0.25">
      <c r="A194" s="110"/>
      <c r="B194" s="110"/>
      <c r="C194" s="110"/>
      <c r="D194" s="110"/>
      <c r="G194" s="110"/>
      <c r="H194" s="110"/>
      <c r="I194" s="110"/>
      <c r="J194" s="110"/>
      <c r="K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</row>
    <row r="195" spans="1:36" x14ac:dyDescent="0.25">
      <c r="A195" s="110"/>
      <c r="B195" s="110"/>
      <c r="C195" s="110"/>
      <c r="D195" s="110"/>
      <c r="G195" s="110"/>
      <c r="H195" s="110"/>
      <c r="I195" s="110"/>
      <c r="J195" s="110"/>
      <c r="K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</row>
    <row r="196" spans="1:36" x14ac:dyDescent="0.25">
      <c r="A196" s="110"/>
      <c r="B196" s="110"/>
      <c r="C196" s="110"/>
      <c r="D196" s="110"/>
      <c r="G196" s="110"/>
      <c r="H196" s="110"/>
      <c r="I196" s="110"/>
      <c r="J196" s="110"/>
      <c r="K196" s="110"/>
      <c r="M196" s="110"/>
      <c r="N196" s="110"/>
      <c r="O196" s="110"/>
      <c r="P196" s="110"/>
      <c r="Q196" s="110"/>
      <c r="R196" s="110"/>
      <c r="S196" s="110"/>
      <c r="T196" s="110"/>
      <c r="U196" s="110"/>
      <c r="V196" s="110"/>
      <c r="W196" s="110"/>
      <c r="X196" s="110"/>
      <c r="Y196" s="110"/>
      <c r="Z196" s="110"/>
      <c r="AA196" s="110"/>
      <c r="AB196" s="110"/>
      <c r="AC196" s="110"/>
      <c r="AD196" s="110"/>
      <c r="AE196" s="110"/>
      <c r="AF196" s="110"/>
      <c r="AG196" s="110"/>
      <c r="AH196" s="110"/>
      <c r="AI196" s="110"/>
      <c r="AJ196" s="110"/>
    </row>
    <row r="197" spans="1:36" x14ac:dyDescent="0.25">
      <c r="A197" s="110"/>
      <c r="B197" s="110"/>
      <c r="C197" s="110"/>
      <c r="D197" s="110"/>
      <c r="G197" s="110"/>
      <c r="H197" s="110"/>
      <c r="I197" s="110"/>
      <c r="J197" s="110"/>
      <c r="K197" s="110"/>
      <c r="M197" s="110"/>
      <c r="N197" s="110"/>
      <c r="O197" s="110"/>
      <c r="P197" s="110"/>
      <c r="Q197" s="110"/>
      <c r="R197" s="110"/>
      <c r="S197" s="110"/>
      <c r="T197" s="110"/>
      <c r="U197" s="110"/>
      <c r="V197" s="110"/>
      <c r="W197" s="110"/>
      <c r="X197" s="110"/>
      <c r="Y197" s="110"/>
      <c r="Z197" s="110"/>
      <c r="AA197" s="110"/>
      <c r="AB197" s="110"/>
      <c r="AC197" s="110"/>
      <c r="AD197" s="110"/>
      <c r="AE197" s="110"/>
      <c r="AF197" s="110"/>
      <c r="AG197" s="110"/>
      <c r="AH197" s="110"/>
      <c r="AI197" s="110"/>
      <c r="AJ197" s="110"/>
    </row>
    <row r="198" spans="1:36" x14ac:dyDescent="0.25">
      <c r="A198" s="110"/>
      <c r="B198" s="110"/>
      <c r="C198" s="110"/>
      <c r="D198" s="110"/>
      <c r="G198" s="110"/>
      <c r="H198" s="110"/>
      <c r="I198" s="110"/>
      <c r="J198" s="110"/>
      <c r="K198" s="110"/>
      <c r="M198" s="110"/>
      <c r="N198" s="110"/>
      <c r="O198" s="110"/>
      <c r="P198" s="110"/>
      <c r="Q198" s="110"/>
      <c r="R198" s="110"/>
      <c r="S198" s="110"/>
      <c r="T198" s="110"/>
      <c r="U198" s="110"/>
      <c r="V198" s="110"/>
      <c r="W198" s="110"/>
      <c r="X198" s="110"/>
      <c r="Y198" s="110"/>
      <c r="Z198" s="110"/>
      <c r="AA198" s="110"/>
      <c r="AB198" s="110"/>
      <c r="AC198" s="110"/>
      <c r="AD198" s="110"/>
      <c r="AE198" s="110"/>
      <c r="AF198" s="110"/>
      <c r="AG198" s="110"/>
      <c r="AH198" s="110"/>
      <c r="AI198" s="110"/>
      <c r="AJ198" s="110"/>
    </row>
    <row r="199" spans="1:36" x14ac:dyDescent="0.25">
      <c r="A199" s="110"/>
      <c r="B199" s="110"/>
      <c r="C199" s="110"/>
      <c r="D199" s="110"/>
      <c r="G199" s="110"/>
      <c r="H199" s="110"/>
      <c r="I199" s="110"/>
      <c r="J199" s="110"/>
      <c r="K199" s="110"/>
      <c r="M199" s="110"/>
      <c r="N199" s="110"/>
      <c r="O199" s="110"/>
      <c r="P199" s="110"/>
      <c r="Q199" s="110"/>
      <c r="R199" s="110"/>
      <c r="S199" s="110"/>
      <c r="T199" s="110"/>
      <c r="U199" s="110"/>
      <c r="V199" s="110"/>
      <c r="W199" s="110"/>
      <c r="X199" s="110"/>
      <c r="Y199" s="110"/>
      <c r="Z199" s="110"/>
      <c r="AA199" s="110"/>
      <c r="AB199" s="110"/>
      <c r="AC199" s="110"/>
      <c r="AD199" s="110"/>
      <c r="AE199" s="110"/>
      <c r="AF199" s="110"/>
      <c r="AG199" s="110"/>
      <c r="AH199" s="110"/>
      <c r="AI199" s="110"/>
      <c r="AJ199" s="110"/>
    </row>
    <row r="200" spans="1:36" x14ac:dyDescent="0.25">
      <c r="A200" s="110"/>
      <c r="B200" s="110"/>
      <c r="C200" s="110"/>
      <c r="D200" s="110"/>
      <c r="G200" s="110"/>
      <c r="H200" s="110"/>
      <c r="I200" s="110"/>
      <c r="J200" s="110"/>
      <c r="K200" s="110"/>
      <c r="M200" s="110"/>
      <c r="N200" s="110"/>
      <c r="O200" s="110"/>
      <c r="P200" s="110"/>
      <c r="Q200" s="110"/>
      <c r="R200" s="110"/>
      <c r="S200" s="110"/>
      <c r="T200" s="110"/>
      <c r="U200" s="110"/>
      <c r="V200" s="110"/>
      <c r="W200" s="110"/>
      <c r="X200" s="110"/>
      <c r="Y200" s="110"/>
      <c r="Z200" s="110"/>
      <c r="AA200" s="110"/>
      <c r="AB200" s="110"/>
      <c r="AC200" s="110"/>
      <c r="AD200" s="110"/>
      <c r="AE200" s="110"/>
      <c r="AF200" s="110"/>
      <c r="AG200" s="110"/>
      <c r="AH200" s="110"/>
      <c r="AI200" s="110"/>
      <c r="AJ200" s="110"/>
    </row>
    <row r="201" spans="1:36" x14ac:dyDescent="0.25">
      <c r="A201" s="110"/>
      <c r="B201" s="110"/>
      <c r="C201" s="110"/>
      <c r="D201" s="110"/>
      <c r="G201" s="110"/>
      <c r="H201" s="110"/>
      <c r="I201" s="110"/>
      <c r="J201" s="110"/>
      <c r="K201" s="110"/>
      <c r="M201" s="110"/>
      <c r="N201" s="110"/>
      <c r="O201" s="110"/>
      <c r="P201" s="110"/>
      <c r="Q201" s="110"/>
      <c r="R201" s="110"/>
      <c r="S201" s="110"/>
      <c r="T201" s="110"/>
      <c r="U201" s="110"/>
      <c r="V201" s="110"/>
      <c r="W201" s="110"/>
      <c r="X201" s="110"/>
      <c r="Y201" s="110"/>
      <c r="Z201" s="110"/>
      <c r="AA201" s="110"/>
      <c r="AB201" s="110"/>
      <c r="AC201" s="110"/>
      <c r="AD201" s="110"/>
      <c r="AE201" s="110"/>
      <c r="AF201" s="110"/>
      <c r="AG201" s="110"/>
      <c r="AH201" s="110"/>
      <c r="AI201" s="110"/>
      <c r="AJ201" s="110"/>
    </row>
    <row r="202" spans="1:36" x14ac:dyDescent="0.25">
      <c r="A202" s="110"/>
      <c r="B202" s="110"/>
      <c r="C202" s="110"/>
      <c r="D202" s="110"/>
      <c r="G202" s="110"/>
      <c r="H202" s="110"/>
      <c r="I202" s="110"/>
      <c r="J202" s="110"/>
      <c r="K202" s="110"/>
      <c r="M202" s="110"/>
      <c r="N202" s="110"/>
      <c r="O202" s="110"/>
      <c r="P202" s="110"/>
      <c r="Q202" s="110"/>
      <c r="R202" s="110"/>
      <c r="S202" s="110"/>
      <c r="T202" s="110"/>
      <c r="U202" s="110"/>
      <c r="V202" s="110"/>
      <c r="W202" s="110"/>
      <c r="X202" s="110"/>
      <c r="Y202" s="110"/>
      <c r="Z202" s="110"/>
      <c r="AA202" s="110"/>
      <c r="AB202" s="110"/>
      <c r="AC202" s="110"/>
      <c r="AD202" s="110"/>
      <c r="AE202" s="110"/>
      <c r="AF202" s="110"/>
      <c r="AG202" s="110"/>
      <c r="AH202" s="110"/>
      <c r="AI202" s="110"/>
      <c r="AJ202" s="110"/>
    </row>
    <row r="203" spans="1:36" x14ac:dyDescent="0.25">
      <c r="A203" s="110"/>
      <c r="B203" s="110"/>
      <c r="C203" s="110"/>
      <c r="D203" s="110"/>
      <c r="G203" s="110"/>
      <c r="H203" s="110"/>
      <c r="I203" s="110"/>
      <c r="J203" s="110"/>
      <c r="K203" s="110"/>
      <c r="M203" s="110"/>
      <c r="N203" s="110"/>
      <c r="O203" s="110"/>
      <c r="P203" s="110"/>
      <c r="Q203" s="110"/>
      <c r="R203" s="110"/>
      <c r="S203" s="110"/>
      <c r="T203" s="110"/>
      <c r="U203" s="110"/>
      <c r="V203" s="110"/>
      <c r="W203" s="110"/>
      <c r="X203" s="110"/>
      <c r="Y203" s="110"/>
      <c r="Z203" s="110"/>
      <c r="AA203" s="110"/>
      <c r="AB203" s="110"/>
      <c r="AC203" s="110"/>
      <c r="AD203" s="110"/>
      <c r="AE203" s="110"/>
      <c r="AF203" s="110"/>
      <c r="AG203" s="110"/>
      <c r="AH203" s="110"/>
      <c r="AI203" s="110"/>
      <c r="AJ203" s="110"/>
    </row>
    <row r="204" spans="1:36" x14ac:dyDescent="0.25">
      <c r="A204" s="110"/>
      <c r="B204" s="110"/>
      <c r="C204" s="110"/>
      <c r="D204" s="110"/>
      <c r="G204" s="110"/>
      <c r="H204" s="110"/>
      <c r="I204" s="110"/>
      <c r="J204" s="110"/>
      <c r="K204" s="110"/>
      <c r="M204" s="110"/>
      <c r="N204" s="110"/>
      <c r="O204" s="110"/>
      <c r="P204" s="110"/>
      <c r="Q204" s="110"/>
      <c r="R204" s="110"/>
      <c r="S204" s="110"/>
      <c r="T204" s="110"/>
      <c r="U204" s="110"/>
      <c r="V204" s="110"/>
      <c r="W204" s="110"/>
      <c r="X204" s="110"/>
      <c r="Y204" s="110"/>
      <c r="Z204" s="110"/>
      <c r="AA204" s="110"/>
      <c r="AB204" s="110"/>
      <c r="AC204" s="110"/>
      <c r="AD204" s="110"/>
      <c r="AE204" s="110"/>
      <c r="AF204" s="110"/>
      <c r="AG204" s="110"/>
      <c r="AH204" s="110"/>
      <c r="AI204" s="110"/>
      <c r="AJ204" s="110"/>
    </row>
    <row r="205" spans="1:36" x14ac:dyDescent="0.25">
      <c r="A205" s="110"/>
      <c r="B205" s="110"/>
      <c r="C205" s="110"/>
      <c r="D205" s="110"/>
      <c r="G205" s="110"/>
      <c r="H205" s="110"/>
      <c r="I205" s="110"/>
      <c r="J205" s="110"/>
      <c r="K205" s="110"/>
      <c r="M205" s="110"/>
      <c r="N205" s="110"/>
      <c r="O205" s="110"/>
      <c r="P205" s="110"/>
      <c r="Q205" s="110"/>
      <c r="R205" s="110"/>
      <c r="S205" s="110"/>
      <c r="T205" s="110"/>
      <c r="U205" s="110"/>
      <c r="V205" s="110"/>
      <c r="W205" s="110"/>
      <c r="X205" s="110"/>
      <c r="Y205" s="110"/>
      <c r="Z205" s="110"/>
      <c r="AA205" s="110"/>
      <c r="AB205" s="110"/>
      <c r="AC205" s="110"/>
      <c r="AD205" s="110"/>
      <c r="AE205" s="110"/>
      <c r="AF205" s="110"/>
      <c r="AG205" s="110"/>
      <c r="AH205" s="110"/>
      <c r="AI205" s="110"/>
      <c r="AJ205" s="110"/>
    </row>
    <row r="206" spans="1:36" x14ac:dyDescent="0.25">
      <c r="A206" s="110"/>
      <c r="B206" s="110"/>
      <c r="C206" s="110"/>
      <c r="D206" s="110"/>
      <c r="G206" s="110"/>
      <c r="H206" s="110"/>
      <c r="I206" s="110"/>
      <c r="J206" s="110"/>
      <c r="K206" s="110"/>
      <c r="M206" s="110"/>
      <c r="N206" s="110"/>
      <c r="O206" s="110"/>
      <c r="P206" s="110"/>
      <c r="Q206" s="110"/>
      <c r="R206" s="110"/>
      <c r="S206" s="110"/>
      <c r="T206" s="110"/>
      <c r="U206" s="110"/>
      <c r="V206" s="110"/>
      <c r="W206" s="110"/>
      <c r="X206" s="110"/>
      <c r="Y206" s="110"/>
      <c r="Z206" s="110"/>
      <c r="AA206" s="110"/>
      <c r="AB206" s="110"/>
      <c r="AC206" s="110"/>
      <c r="AD206" s="110"/>
      <c r="AE206" s="110"/>
      <c r="AF206" s="110"/>
      <c r="AG206" s="110"/>
      <c r="AH206" s="110"/>
      <c r="AI206" s="110"/>
      <c r="AJ206" s="110"/>
    </row>
    <row r="207" spans="1:36" x14ac:dyDescent="0.25">
      <c r="A207" s="110"/>
      <c r="B207" s="110"/>
      <c r="C207" s="110"/>
      <c r="D207" s="110"/>
      <c r="G207" s="110"/>
      <c r="H207" s="110"/>
      <c r="I207" s="110"/>
      <c r="J207" s="110"/>
      <c r="K207" s="110"/>
      <c r="M207" s="110"/>
      <c r="N207" s="110"/>
      <c r="O207" s="110"/>
      <c r="P207" s="110"/>
      <c r="Q207" s="110"/>
      <c r="R207" s="110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</row>
    <row r="208" spans="1:36" x14ac:dyDescent="0.25">
      <c r="A208" s="110"/>
      <c r="B208" s="110"/>
      <c r="C208" s="110"/>
      <c r="D208" s="110"/>
      <c r="G208" s="110"/>
      <c r="H208" s="110"/>
      <c r="I208" s="110"/>
      <c r="J208" s="110"/>
      <c r="K208" s="110"/>
      <c r="M208" s="110"/>
      <c r="N208" s="110"/>
      <c r="O208" s="110"/>
      <c r="P208" s="110"/>
      <c r="Q208" s="110"/>
      <c r="R208" s="110"/>
      <c r="S208" s="110"/>
      <c r="T208" s="110"/>
      <c r="U208" s="110"/>
      <c r="V208" s="110"/>
      <c r="W208" s="110"/>
      <c r="X208" s="110"/>
      <c r="Y208" s="110"/>
      <c r="Z208" s="110"/>
      <c r="AA208" s="110"/>
      <c r="AB208" s="110"/>
      <c r="AC208" s="110"/>
      <c r="AD208" s="110"/>
      <c r="AE208" s="110"/>
      <c r="AF208" s="110"/>
      <c r="AG208" s="110"/>
      <c r="AH208" s="110"/>
      <c r="AI208" s="110"/>
      <c r="AJ208" s="110"/>
    </row>
    <row r="209" spans="1:36" x14ac:dyDescent="0.25">
      <c r="A209" s="110"/>
      <c r="B209" s="110"/>
      <c r="C209" s="110"/>
      <c r="D209" s="110"/>
      <c r="G209" s="110"/>
      <c r="H209" s="110"/>
      <c r="I209" s="110"/>
      <c r="J209" s="110"/>
      <c r="K209" s="110"/>
      <c r="M209" s="110"/>
      <c r="N209" s="110"/>
      <c r="O209" s="110"/>
      <c r="P209" s="110"/>
      <c r="Q209" s="110"/>
      <c r="R209" s="110"/>
      <c r="S209" s="110"/>
      <c r="T209" s="110"/>
      <c r="U209" s="110"/>
      <c r="V209" s="110"/>
      <c r="W209" s="110"/>
      <c r="X209" s="110"/>
      <c r="Y209" s="110"/>
      <c r="Z209" s="110"/>
      <c r="AA209" s="110"/>
      <c r="AB209" s="110"/>
      <c r="AC209" s="110"/>
      <c r="AD209" s="110"/>
      <c r="AE209" s="110"/>
      <c r="AF209" s="110"/>
      <c r="AG209" s="110"/>
      <c r="AH209" s="110"/>
      <c r="AI209" s="110"/>
      <c r="AJ209" s="110"/>
    </row>
    <row r="210" spans="1:36" x14ac:dyDescent="0.25">
      <c r="A210" s="110"/>
      <c r="B210" s="110"/>
      <c r="C210" s="110"/>
      <c r="D210" s="110"/>
      <c r="G210" s="110"/>
      <c r="H210" s="110"/>
      <c r="I210" s="110"/>
      <c r="J210" s="110"/>
      <c r="K210" s="110"/>
      <c r="M210" s="110"/>
      <c r="N210" s="110"/>
      <c r="O210" s="110"/>
      <c r="P210" s="110"/>
      <c r="Q210" s="110"/>
      <c r="R210" s="110"/>
      <c r="S210" s="110"/>
      <c r="T210" s="110"/>
      <c r="U210" s="110"/>
      <c r="V210" s="110"/>
      <c r="W210" s="110"/>
      <c r="X210" s="110"/>
      <c r="Y210" s="110"/>
      <c r="Z210" s="110"/>
      <c r="AA210" s="110"/>
      <c r="AB210" s="110"/>
      <c r="AC210" s="110"/>
      <c r="AD210" s="110"/>
      <c r="AE210" s="110"/>
      <c r="AF210" s="110"/>
      <c r="AG210" s="110"/>
      <c r="AH210" s="110"/>
      <c r="AI210" s="110"/>
      <c r="AJ210" s="110"/>
    </row>
    <row r="211" spans="1:36" x14ac:dyDescent="0.25">
      <c r="A211" s="110"/>
      <c r="B211" s="110"/>
      <c r="C211" s="110"/>
      <c r="D211" s="110"/>
      <c r="G211" s="110"/>
      <c r="H211" s="110"/>
      <c r="I211" s="110"/>
      <c r="J211" s="110"/>
      <c r="K211" s="110"/>
      <c r="M211" s="110"/>
      <c r="N211" s="110"/>
      <c r="O211" s="110"/>
      <c r="P211" s="110"/>
      <c r="Q211" s="110"/>
      <c r="R211" s="110"/>
      <c r="S211" s="110"/>
      <c r="T211" s="110"/>
      <c r="U211" s="110"/>
      <c r="V211" s="110"/>
      <c r="W211" s="110"/>
      <c r="X211" s="110"/>
      <c r="Y211" s="110"/>
      <c r="Z211" s="110"/>
      <c r="AA211" s="110"/>
      <c r="AB211" s="110"/>
      <c r="AC211" s="110"/>
      <c r="AD211" s="110"/>
      <c r="AE211" s="110"/>
      <c r="AF211" s="110"/>
      <c r="AG211" s="110"/>
      <c r="AH211" s="110"/>
      <c r="AI211" s="110"/>
      <c r="AJ211" s="110"/>
    </row>
    <row r="212" spans="1:36" x14ac:dyDescent="0.25">
      <c r="A212" s="110"/>
      <c r="B212" s="110"/>
      <c r="C212" s="110"/>
      <c r="D212" s="110"/>
      <c r="G212" s="110"/>
      <c r="H212" s="110"/>
      <c r="I212" s="110"/>
      <c r="J212" s="110"/>
      <c r="K212" s="110"/>
      <c r="M212" s="110"/>
      <c r="N212" s="110"/>
      <c r="O212" s="110"/>
      <c r="P212" s="110"/>
      <c r="Q212" s="110"/>
      <c r="R212" s="110"/>
      <c r="S212" s="110"/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  <c r="AI212" s="110"/>
      <c r="AJ212" s="110"/>
    </row>
    <row r="213" spans="1:36" x14ac:dyDescent="0.25">
      <c r="A213" s="110"/>
      <c r="B213" s="110"/>
      <c r="C213" s="110"/>
      <c r="D213" s="110"/>
      <c r="G213" s="110"/>
      <c r="H213" s="110"/>
      <c r="I213" s="110"/>
      <c r="J213" s="110"/>
      <c r="K213" s="110"/>
      <c r="M213" s="110"/>
      <c r="N213" s="110"/>
      <c r="O213" s="110"/>
      <c r="P213" s="110"/>
      <c r="Q213" s="110"/>
      <c r="R213" s="110"/>
      <c r="S213" s="110"/>
      <c r="T213" s="110"/>
      <c r="U213" s="110"/>
      <c r="V213" s="110"/>
      <c r="W213" s="110"/>
      <c r="X213" s="110"/>
      <c r="Y213" s="110"/>
      <c r="Z213" s="110"/>
      <c r="AA213" s="110"/>
      <c r="AB213" s="110"/>
      <c r="AC213" s="110"/>
      <c r="AD213" s="110"/>
      <c r="AE213" s="110"/>
      <c r="AF213" s="110"/>
      <c r="AG213" s="110"/>
      <c r="AH213" s="110"/>
      <c r="AI213" s="110"/>
      <c r="AJ213" s="110"/>
    </row>
    <row r="214" spans="1:36" x14ac:dyDescent="0.25">
      <c r="A214" s="110"/>
      <c r="B214" s="110"/>
      <c r="C214" s="110"/>
      <c r="D214" s="110"/>
      <c r="G214" s="110"/>
      <c r="H214" s="110"/>
      <c r="I214" s="110"/>
      <c r="J214" s="110"/>
      <c r="K214" s="110"/>
      <c r="M214" s="110"/>
      <c r="N214" s="110"/>
      <c r="O214" s="110"/>
      <c r="P214" s="110"/>
      <c r="Q214" s="110"/>
      <c r="R214" s="110"/>
      <c r="S214" s="110"/>
      <c r="T214" s="110"/>
      <c r="U214" s="110"/>
      <c r="V214" s="110"/>
      <c r="W214" s="110"/>
      <c r="X214" s="110"/>
      <c r="Y214" s="110"/>
      <c r="Z214" s="110"/>
      <c r="AA214" s="110"/>
      <c r="AB214" s="110"/>
      <c r="AC214" s="110"/>
      <c r="AD214" s="110"/>
      <c r="AE214" s="110"/>
      <c r="AF214" s="110"/>
      <c r="AG214" s="110"/>
      <c r="AH214" s="110"/>
      <c r="AI214" s="110"/>
      <c r="AJ214" s="110"/>
    </row>
    <row r="215" spans="1:36" x14ac:dyDescent="0.25">
      <c r="A215" s="110"/>
      <c r="B215" s="110"/>
      <c r="C215" s="110"/>
      <c r="D215" s="110"/>
      <c r="G215" s="110"/>
      <c r="H215" s="110"/>
      <c r="I215" s="110"/>
      <c r="J215" s="110"/>
      <c r="K215" s="110"/>
      <c r="M215" s="110"/>
      <c r="N215" s="110"/>
      <c r="O215" s="110"/>
      <c r="P215" s="110"/>
      <c r="Q215" s="110"/>
      <c r="R215" s="110"/>
      <c r="S215" s="110"/>
      <c r="T215" s="110"/>
      <c r="U215" s="110"/>
      <c r="V215" s="110"/>
      <c r="W215" s="110"/>
      <c r="X215" s="110"/>
      <c r="Y215" s="110"/>
      <c r="Z215" s="110"/>
      <c r="AA215" s="110"/>
      <c r="AB215" s="110"/>
      <c r="AC215" s="110"/>
      <c r="AD215" s="110"/>
      <c r="AE215" s="110"/>
      <c r="AF215" s="110"/>
      <c r="AG215" s="110"/>
      <c r="AH215" s="110"/>
      <c r="AI215" s="110"/>
      <c r="AJ215" s="110"/>
    </row>
    <row r="216" spans="1:36" x14ac:dyDescent="0.25">
      <c r="A216" s="110"/>
      <c r="B216" s="110"/>
      <c r="C216" s="110"/>
      <c r="D216" s="110"/>
      <c r="G216" s="110"/>
      <c r="H216" s="110"/>
      <c r="I216" s="110"/>
      <c r="J216" s="110"/>
      <c r="K216" s="110"/>
      <c r="M216" s="110"/>
      <c r="N216" s="110"/>
      <c r="O216" s="110"/>
      <c r="P216" s="110"/>
      <c r="Q216" s="110"/>
      <c r="R216" s="110"/>
      <c r="S216" s="110"/>
      <c r="T216" s="110"/>
      <c r="U216" s="110"/>
      <c r="V216" s="110"/>
      <c r="W216" s="110"/>
      <c r="X216" s="110"/>
      <c r="Y216" s="110"/>
      <c r="Z216" s="110"/>
      <c r="AA216" s="110"/>
      <c r="AB216" s="110"/>
      <c r="AC216" s="110"/>
      <c r="AD216" s="110"/>
      <c r="AE216" s="110"/>
      <c r="AF216" s="110"/>
      <c r="AG216" s="110"/>
      <c r="AH216" s="110"/>
      <c r="AI216" s="110"/>
      <c r="AJ216" s="110"/>
    </row>
    <row r="217" spans="1:36" x14ac:dyDescent="0.25">
      <c r="A217" s="110"/>
      <c r="B217" s="110"/>
      <c r="C217" s="110"/>
      <c r="D217" s="110"/>
      <c r="G217" s="110"/>
      <c r="H217" s="110"/>
      <c r="I217" s="110"/>
      <c r="J217" s="110"/>
      <c r="K217" s="110"/>
      <c r="M217" s="110"/>
      <c r="N217" s="110"/>
      <c r="O217" s="110"/>
      <c r="P217" s="110"/>
      <c r="Q217" s="110"/>
      <c r="R217" s="110"/>
      <c r="S217" s="110"/>
      <c r="T217" s="110"/>
      <c r="U217" s="110"/>
      <c r="V217" s="110"/>
      <c r="W217" s="110"/>
      <c r="X217" s="110"/>
      <c r="Y217" s="110"/>
      <c r="Z217" s="110"/>
      <c r="AA217" s="110"/>
      <c r="AB217" s="110"/>
      <c r="AC217" s="110"/>
      <c r="AD217" s="110"/>
      <c r="AE217" s="110"/>
      <c r="AF217" s="110"/>
      <c r="AG217" s="110"/>
      <c r="AH217" s="110"/>
      <c r="AI217" s="110"/>
      <c r="AJ217" s="110"/>
    </row>
    <row r="218" spans="1:36" x14ac:dyDescent="0.25">
      <c r="A218" s="110"/>
      <c r="B218" s="110"/>
      <c r="C218" s="110"/>
      <c r="D218" s="110"/>
      <c r="G218" s="110"/>
      <c r="H218" s="110"/>
      <c r="I218" s="110"/>
      <c r="J218" s="110"/>
      <c r="K218" s="110"/>
      <c r="M218" s="110"/>
      <c r="N218" s="110"/>
      <c r="O218" s="110"/>
      <c r="P218" s="110"/>
      <c r="Q218" s="110"/>
      <c r="R218" s="110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110"/>
      <c r="AI218" s="110"/>
      <c r="AJ218" s="110"/>
    </row>
    <row r="219" spans="1:36" x14ac:dyDescent="0.25">
      <c r="A219" s="110"/>
      <c r="B219" s="110"/>
      <c r="C219" s="110"/>
      <c r="D219" s="110"/>
      <c r="G219" s="110"/>
      <c r="H219" s="110"/>
      <c r="I219" s="110"/>
      <c r="J219" s="110"/>
      <c r="K219" s="110"/>
      <c r="M219" s="110"/>
      <c r="N219" s="110"/>
      <c r="O219" s="110"/>
      <c r="P219" s="110"/>
      <c r="Q219" s="110"/>
      <c r="R219" s="110"/>
      <c r="S219" s="110"/>
      <c r="T219" s="110"/>
      <c r="U219" s="110"/>
      <c r="V219" s="110"/>
      <c r="W219" s="110"/>
      <c r="X219" s="110"/>
      <c r="Y219" s="110"/>
      <c r="Z219" s="110"/>
      <c r="AA219" s="110"/>
      <c r="AB219" s="110"/>
      <c r="AC219" s="110"/>
      <c r="AD219" s="110"/>
      <c r="AE219" s="110"/>
      <c r="AF219" s="110"/>
      <c r="AG219" s="110"/>
      <c r="AH219" s="110"/>
      <c r="AI219" s="110"/>
      <c r="AJ219" s="110"/>
    </row>
    <row r="220" spans="1:36" x14ac:dyDescent="0.25">
      <c r="A220" s="110"/>
      <c r="B220" s="110"/>
      <c r="C220" s="110"/>
      <c r="D220" s="110"/>
      <c r="G220" s="110"/>
      <c r="H220" s="110"/>
      <c r="I220" s="110"/>
      <c r="J220" s="110"/>
      <c r="K220" s="110"/>
      <c r="M220" s="110"/>
      <c r="N220" s="110"/>
      <c r="O220" s="110"/>
      <c r="P220" s="110"/>
      <c r="Q220" s="110"/>
      <c r="R220" s="110"/>
      <c r="S220" s="110"/>
      <c r="T220" s="110"/>
      <c r="U220" s="110"/>
      <c r="V220" s="110"/>
      <c r="W220" s="110"/>
      <c r="X220" s="110"/>
      <c r="Y220" s="110"/>
      <c r="Z220" s="110"/>
      <c r="AA220" s="110"/>
      <c r="AB220" s="110"/>
      <c r="AC220" s="110"/>
      <c r="AD220" s="110"/>
      <c r="AE220" s="110"/>
      <c r="AF220" s="110"/>
      <c r="AG220" s="110"/>
      <c r="AH220" s="110"/>
      <c r="AI220" s="110"/>
      <c r="AJ220" s="110"/>
    </row>
    <row r="221" spans="1:36" x14ac:dyDescent="0.25">
      <c r="A221" s="110"/>
      <c r="B221" s="110"/>
      <c r="C221" s="110"/>
      <c r="D221" s="110"/>
      <c r="G221" s="110"/>
      <c r="H221" s="110"/>
      <c r="I221" s="110"/>
      <c r="J221" s="110"/>
      <c r="K221" s="110"/>
      <c r="M221" s="110"/>
      <c r="N221" s="110"/>
      <c r="O221" s="110"/>
      <c r="P221" s="110"/>
      <c r="Q221" s="110"/>
      <c r="R221" s="110"/>
      <c r="S221" s="110"/>
      <c r="T221" s="110"/>
      <c r="U221" s="110"/>
      <c r="V221" s="110"/>
      <c r="W221" s="110"/>
      <c r="X221" s="110"/>
      <c r="Y221" s="110"/>
      <c r="Z221" s="110"/>
      <c r="AA221" s="110"/>
      <c r="AB221" s="110"/>
      <c r="AC221" s="110"/>
      <c r="AD221" s="110"/>
      <c r="AE221" s="110"/>
      <c r="AF221" s="110"/>
      <c r="AG221" s="110"/>
      <c r="AH221" s="110"/>
      <c r="AI221" s="110"/>
      <c r="AJ221" s="110"/>
    </row>
    <row r="222" spans="1:36" x14ac:dyDescent="0.25">
      <c r="A222" s="110"/>
      <c r="B222" s="110"/>
      <c r="C222" s="110"/>
      <c r="D222" s="110"/>
      <c r="G222" s="110"/>
      <c r="H222" s="110"/>
      <c r="I222" s="110"/>
      <c r="J222" s="110"/>
      <c r="K222" s="110"/>
      <c r="M222" s="110"/>
      <c r="N222" s="110"/>
      <c r="O222" s="110"/>
      <c r="P222" s="110"/>
      <c r="Q222" s="110"/>
      <c r="R222" s="110"/>
      <c r="S222" s="110"/>
      <c r="T222" s="110"/>
      <c r="U222" s="110"/>
      <c r="V222" s="110"/>
      <c r="W222" s="110"/>
      <c r="X222" s="110"/>
      <c r="Y222" s="110"/>
      <c r="Z222" s="110"/>
      <c r="AA222" s="110"/>
      <c r="AB222" s="110"/>
      <c r="AC222" s="110"/>
      <c r="AD222" s="110"/>
      <c r="AE222" s="110"/>
      <c r="AF222" s="110"/>
      <c r="AG222" s="110"/>
      <c r="AH222" s="110"/>
      <c r="AI222" s="110"/>
      <c r="AJ222" s="110"/>
    </row>
    <row r="223" spans="1:36" x14ac:dyDescent="0.25">
      <c r="A223" s="110"/>
      <c r="B223" s="110"/>
      <c r="C223" s="110"/>
      <c r="D223" s="110"/>
      <c r="G223" s="110"/>
      <c r="H223" s="110"/>
      <c r="I223" s="110"/>
      <c r="J223" s="110"/>
      <c r="K223" s="110"/>
      <c r="M223" s="110"/>
      <c r="N223" s="110"/>
      <c r="O223" s="110"/>
      <c r="P223" s="110"/>
      <c r="Q223" s="110"/>
      <c r="R223" s="110"/>
      <c r="S223" s="110"/>
      <c r="T223" s="110"/>
      <c r="U223" s="110"/>
      <c r="V223" s="110"/>
      <c r="W223" s="110"/>
      <c r="X223" s="110"/>
      <c r="Y223" s="110"/>
      <c r="Z223" s="110"/>
      <c r="AA223" s="110"/>
      <c r="AB223" s="110"/>
      <c r="AC223" s="110"/>
      <c r="AD223" s="110"/>
      <c r="AE223" s="110"/>
      <c r="AF223" s="110"/>
      <c r="AG223" s="110"/>
      <c r="AH223" s="110"/>
      <c r="AI223" s="110"/>
      <c r="AJ223" s="110"/>
    </row>
    <row r="224" spans="1:36" x14ac:dyDescent="0.25">
      <c r="A224" s="110"/>
      <c r="B224" s="110"/>
      <c r="C224" s="110"/>
      <c r="D224" s="110"/>
      <c r="G224" s="110"/>
      <c r="H224" s="110"/>
      <c r="I224" s="110"/>
      <c r="J224" s="110"/>
      <c r="K224" s="110"/>
      <c r="M224" s="110"/>
      <c r="N224" s="110"/>
      <c r="O224" s="110"/>
      <c r="P224" s="110"/>
      <c r="Q224" s="110"/>
      <c r="R224" s="110"/>
      <c r="S224" s="110"/>
      <c r="T224" s="110"/>
      <c r="U224" s="110"/>
      <c r="V224" s="110"/>
      <c r="W224" s="110"/>
      <c r="X224" s="110"/>
      <c r="Y224" s="110"/>
      <c r="Z224" s="110"/>
      <c r="AA224" s="110"/>
      <c r="AB224" s="110"/>
      <c r="AC224" s="110"/>
      <c r="AD224" s="110"/>
      <c r="AE224" s="110"/>
      <c r="AF224" s="110"/>
      <c r="AG224" s="110"/>
      <c r="AH224" s="110"/>
      <c r="AI224" s="110"/>
      <c r="AJ224" s="110"/>
    </row>
    <row r="225" spans="1:36" x14ac:dyDescent="0.25">
      <c r="A225" s="110"/>
      <c r="B225" s="110"/>
      <c r="C225" s="110"/>
      <c r="D225" s="110"/>
      <c r="G225" s="110"/>
      <c r="H225" s="110"/>
      <c r="I225" s="110"/>
      <c r="J225" s="110"/>
      <c r="K225" s="110"/>
      <c r="M225" s="110"/>
      <c r="N225" s="110"/>
      <c r="O225" s="110"/>
      <c r="P225" s="110"/>
      <c r="Q225" s="110"/>
      <c r="R225" s="110"/>
      <c r="S225" s="110"/>
      <c r="T225" s="110"/>
      <c r="U225" s="110"/>
      <c r="V225" s="110"/>
      <c r="W225" s="110"/>
      <c r="X225" s="110"/>
      <c r="Y225" s="110"/>
      <c r="Z225" s="110"/>
      <c r="AA225" s="110"/>
      <c r="AB225" s="110"/>
      <c r="AC225" s="110"/>
      <c r="AD225" s="110"/>
      <c r="AE225" s="110"/>
      <c r="AF225" s="110"/>
      <c r="AG225" s="110"/>
      <c r="AH225" s="110"/>
      <c r="AI225" s="110"/>
      <c r="AJ225" s="110"/>
    </row>
    <row r="226" spans="1:36" x14ac:dyDescent="0.25">
      <c r="A226" s="110"/>
      <c r="B226" s="110"/>
      <c r="C226" s="110"/>
      <c r="D226" s="110"/>
      <c r="G226" s="110"/>
      <c r="H226" s="110"/>
      <c r="I226" s="110"/>
      <c r="J226" s="110"/>
      <c r="K226" s="110"/>
      <c r="M226" s="110"/>
      <c r="N226" s="110"/>
      <c r="O226" s="110"/>
      <c r="P226" s="110"/>
      <c r="Q226" s="110"/>
      <c r="R226" s="110"/>
      <c r="S226" s="110"/>
      <c r="T226" s="110"/>
      <c r="U226" s="110"/>
      <c r="V226" s="110"/>
      <c r="W226" s="110"/>
      <c r="X226" s="110"/>
      <c r="Y226" s="110"/>
      <c r="Z226" s="110"/>
      <c r="AA226" s="110"/>
      <c r="AB226" s="110"/>
      <c r="AC226" s="110"/>
      <c r="AD226" s="110"/>
      <c r="AE226" s="110"/>
      <c r="AF226" s="110"/>
      <c r="AG226" s="110"/>
      <c r="AH226" s="110"/>
      <c r="AI226" s="110"/>
      <c r="AJ226" s="110"/>
    </row>
    <row r="227" spans="1:36" x14ac:dyDescent="0.25">
      <c r="A227" s="110"/>
      <c r="B227" s="110"/>
      <c r="C227" s="110"/>
      <c r="D227" s="110"/>
      <c r="G227" s="110"/>
      <c r="H227" s="110"/>
      <c r="I227" s="110"/>
      <c r="J227" s="110"/>
      <c r="K227" s="110"/>
      <c r="M227" s="110"/>
      <c r="N227" s="110"/>
      <c r="O227" s="110"/>
      <c r="P227" s="110"/>
      <c r="Q227" s="110"/>
      <c r="R227" s="110"/>
      <c r="S227" s="110"/>
      <c r="T227" s="110"/>
      <c r="U227" s="110"/>
      <c r="V227" s="110"/>
      <c r="W227" s="110"/>
      <c r="X227" s="110"/>
      <c r="Y227" s="110"/>
      <c r="Z227" s="110"/>
      <c r="AA227" s="110"/>
      <c r="AB227" s="110"/>
      <c r="AC227" s="110"/>
      <c r="AD227" s="110"/>
      <c r="AE227" s="110"/>
      <c r="AF227" s="110"/>
      <c r="AG227" s="110"/>
      <c r="AH227" s="110"/>
      <c r="AI227" s="110"/>
      <c r="AJ227" s="110"/>
    </row>
    <row r="228" spans="1:36" x14ac:dyDescent="0.25">
      <c r="A228" s="110"/>
      <c r="B228" s="110"/>
      <c r="C228" s="110"/>
      <c r="D228" s="110"/>
      <c r="G228" s="110"/>
      <c r="H228" s="110"/>
      <c r="I228" s="110"/>
      <c r="J228" s="110"/>
      <c r="K228" s="110"/>
      <c r="M228" s="110"/>
      <c r="N228" s="110"/>
      <c r="O228" s="110"/>
      <c r="P228" s="110"/>
      <c r="Q228" s="110"/>
      <c r="R228" s="110"/>
      <c r="S228" s="110"/>
      <c r="T228" s="110"/>
      <c r="U228" s="110"/>
      <c r="V228" s="110"/>
      <c r="W228" s="110"/>
      <c r="X228" s="110"/>
      <c r="Y228" s="110"/>
      <c r="Z228" s="110"/>
      <c r="AA228" s="110"/>
      <c r="AB228" s="110"/>
      <c r="AC228" s="110"/>
      <c r="AD228" s="110"/>
      <c r="AE228" s="110"/>
      <c r="AF228" s="110"/>
      <c r="AG228" s="110"/>
      <c r="AH228" s="110"/>
      <c r="AI228" s="110"/>
      <c r="AJ228" s="110"/>
    </row>
    <row r="229" spans="1:36" x14ac:dyDescent="0.25">
      <c r="A229" s="110"/>
      <c r="B229" s="110"/>
      <c r="C229" s="110"/>
      <c r="D229" s="110"/>
      <c r="G229" s="110"/>
      <c r="H229" s="110"/>
      <c r="I229" s="110"/>
      <c r="J229" s="110"/>
      <c r="K229" s="110"/>
      <c r="M229" s="110"/>
      <c r="N229" s="110"/>
      <c r="O229" s="110"/>
      <c r="P229" s="110"/>
      <c r="Q229" s="110"/>
      <c r="R229" s="110"/>
      <c r="S229" s="110"/>
      <c r="T229" s="110"/>
      <c r="U229" s="110"/>
      <c r="V229" s="110"/>
      <c r="W229" s="110"/>
      <c r="X229" s="110"/>
      <c r="Y229" s="110"/>
      <c r="Z229" s="110"/>
      <c r="AA229" s="110"/>
      <c r="AB229" s="110"/>
      <c r="AC229" s="110"/>
      <c r="AD229" s="110"/>
      <c r="AE229" s="110"/>
      <c r="AF229" s="110"/>
      <c r="AG229" s="110"/>
      <c r="AH229" s="110"/>
      <c r="AI229" s="110"/>
      <c r="AJ229" s="110"/>
    </row>
    <row r="230" spans="1:36" x14ac:dyDescent="0.25">
      <c r="A230" s="110"/>
      <c r="B230" s="110"/>
      <c r="C230" s="110"/>
      <c r="D230" s="110"/>
      <c r="G230" s="110"/>
      <c r="H230" s="110"/>
      <c r="I230" s="110"/>
      <c r="J230" s="110"/>
      <c r="K230" s="110"/>
      <c r="M230" s="110"/>
      <c r="N230" s="110"/>
      <c r="O230" s="110"/>
      <c r="P230" s="110"/>
      <c r="Q230" s="110"/>
      <c r="R230" s="110"/>
      <c r="S230" s="110"/>
      <c r="T230" s="110"/>
      <c r="U230" s="110"/>
      <c r="V230" s="110"/>
      <c r="W230" s="110"/>
      <c r="X230" s="110"/>
      <c r="Y230" s="110"/>
      <c r="Z230" s="110"/>
      <c r="AA230" s="110"/>
      <c r="AB230" s="110"/>
      <c r="AC230" s="110"/>
      <c r="AD230" s="110"/>
      <c r="AE230" s="110"/>
      <c r="AF230" s="110"/>
      <c r="AG230" s="110"/>
      <c r="AH230" s="110"/>
      <c r="AI230" s="110"/>
      <c r="AJ230" s="110"/>
    </row>
  </sheetData>
  <mergeCells count="82">
    <mergeCell ref="J103:J104"/>
    <mergeCell ref="J22:J25"/>
    <mergeCell ref="J27:J35"/>
    <mergeCell ref="J12:J15"/>
    <mergeCell ref="M6:O6"/>
    <mergeCell ref="J8:J10"/>
    <mergeCell ref="J17:J20"/>
    <mergeCell ref="J37:J40"/>
    <mergeCell ref="J48:J51"/>
    <mergeCell ref="J53:J55"/>
    <mergeCell ref="J42:J46"/>
    <mergeCell ref="J57:J61"/>
    <mergeCell ref="J97:J98"/>
    <mergeCell ref="J83:J86"/>
    <mergeCell ref="J88:J95"/>
    <mergeCell ref="A1:AJ1"/>
    <mergeCell ref="A2:AJ2"/>
    <mergeCell ref="A3:AJ3"/>
    <mergeCell ref="A4:AJ4"/>
    <mergeCell ref="A5:AJ5"/>
    <mergeCell ref="A6:A7"/>
    <mergeCell ref="B6:B7"/>
    <mergeCell ref="D6:D7"/>
    <mergeCell ref="E6:E7"/>
    <mergeCell ref="F6:F7"/>
    <mergeCell ref="C6:C7"/>
    <mergeCell ref="G6:G7"/>
    <mergeCell ref="H6:I6"/>
    <mergeCell ref="J6:J7"/>
    <mergeCell ref="K6:K7"/>
    <mergeCell ref="L6:L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  <mergeCell ref="A41:I41"/>
    <mergeCell ref="A8:E8"/>
    <mergeCell ref="A11:I11"/>
    <mergeCell ref="A12:E12"/>
    <mergeCell ref="A16:I16"/>
    <mergeCell ref="A17:E17"/>
    <mergeCell ref="A21:I21"/>
    <mergeCell ref="A22:E22"/>
    <mergeCell ref="A26:I26"/>
    <mergeCell ref="A27:E27"/>
    <mergeCell ref="A36:I36"/>
    <mergeCell ref="A37:E37"/>
    <mergeCell ref="A99:I99"/>
    <mergeCell ref="A100:I100"/>
    <mergeCell ref="A75:E75"/>
    <mergeCell ref="A78:I78"/>
    <mergeCell ref="A79:E79"/>
    <mergeCell ref="A82:I82"/>
    <mergeCell ref="A88:E88"/>
    <mergeCell ref="A96:I96"/>
    <mergeCell ref="A97:E97"/>
    <mergeCell ref="A83:E83"/>
    <mergeCell ref="A87:I87"/>
    <mergeCell ref="A74:I74"/>
    <mergeCell ref="A69:E69"/>
    <mergeCell ref="J79:J81"/>
    <mergeCell ref="A42:E42"/>
    <mergeCell ref="A47:I47"/>
    <mergeCell ref="A48:E48"/>
    <mergeCell ref="A52:I52"/>
    <mergeCell ref="A53:E53"/>
    <mergeCell ref="A56:I56"/>
    <mergeCell ref="A57:E57"/>
    <mergeCell ref="A62:I62"/>
    <mergeCell ref="A63:E63"/>
    <mergeCell ref="A68:I68"/>
    <mergeCell ref="J63:J67"/>
    <mergeCell ref="J69:J73"/>
    <mergeCell ref="J75:J77"/>
  </mergeCells>
  <dataValidations count="12">
    <dataValidation type="date" operator="greaterThan" allowBlank="1" showInputMessage="1" showErrorMessage="1" errorTitle="Error en Ingresos de Fechas" error="La fecha debe corresponder al Año 2014." sqref="D98" xr:uid="{00000000-0002-0000-0600-000000000000}">
      <formula1>42005</formula1>
    </dataValidation>
    <dataValidation type="decimal" allowBlank="1" showInputMessage="1" showErrorMessage="1" errorTitle="Sólo números" error="Sólo ingresar números sin letras_x000a_" sqref="R98:T98 R76:R77 Z98:AB98 Z13:AB15 AD13:AF15 R70:R73 M13:N15 M80:N81 M76:N77 AD76:AF77 Z76:AB77 R54:R55 M64:N67 V64:X67 AD64:AF67 Z64:AB67 AD49:AF51 M54:M55 AD54:AF55 Z54:AB55 V54:X55 R18:S20 R28:R35 M28:M29 Z28:AB35 AD28:AF35 V28:X35 M30:N35 V76:X77 AD18:AF20 Z18:AB20 V18:X20 M18:N20 S67 R9:R10 V9:X10 M9:N10 AD9:AF10 Z9:AB10 R89:R95 R80:R81 Z80:AB81 AD80:AF81 V80:X81 M23:N25 V23:X25 R64:R67 Z23:AB25 R23:R25 R13:R15 R49:R51 V49:X51 Z49:AB51 M98 M49:N51 AD23:AF25 V98:X98 R58:R61 V89:X95 M89:N95 AD89:AF95 Z89:AB95 AD98:AF98 V84:X86 AD84:AF86 Z84:AB86 R84:R86 M84:N86 M38:N40 R38:R40 AD38:AF40 V38:X40 Z38:AB40 M43:N46 V43:X46 AD43:AF46 Z43:AB46 R43:S46 V58:X61 AD58:AF61 Z58:AB61 M58:M61 AD70:AF73 M70:N73 Z70:AB73 V70:X73 W13:X15 V13:V14" xr:uid="{00000000-0002-0000-0600-000001000000}">
      <formula1>-100000000</formula1>
      <formula2>10000000000</formula2>
    </dataValidation>
    <dataValidation type="textLength" operator="lessThanOrEqual" allowBlank="1" showInputMessage="1" showErrorMessage="1" sqref="K98 S64:S66 K54:K55 K49:K51 T43:T46 K84:K86 S80:T81 K64:K67 S76:T77 T70:T73 K28:K35 T13 S15:T15 S9:T10 S54:T55 K80:K81 K18:K20 K76:K77 T89:T95 T18:T20 K23:K25 S23:T25 K13 K9:K10 S13:S14 K89:K95 S49:T51 S89:S93 T64:T67 S84:T86 S28:T35 K38:K40 S38:T40 K43:K46 K70:K73" xr:uid="{00000000-0002-0000-0600-000002000000}">
      <formula1>255</formula1>
    </dataValidation>
    <dataValidation type="date" errorStyle="information" operator="greaterThan" allowBlank="1" showInputMessage="1" showErrorMessage="1" errorTitle="SÓLO FECHAS" error="Las fechas corresponden al presupuesto 2014" sqref="H92:H95 I80:I81 H76:I77 I64:I67 I28:I35 I13:I15 I18 H18:H19 I58:I61 H23:I23 H25:I25 I24 H49:I51 I54:I55 H89:H90 I89:I95 I84:I86 H38:I40 H43:I46 H70:I73" xr:uid="{00000000-0002-0000-0600-000003000000}">
      <formula1>42005</formula1>
    </dataValidation>
    <dataValidation type="textLength" operator="lessThanOrEqual" allowBlank="1" showInputMessage="1" showErrorMessage="1" errorTitle="MÁXIMO DE CARACTERES SOBREPASADO" error="Sólo 255 caracteres por celdas" sqref="E98:G98 C23:C25 E84:G86 E54:G55 L9:L10 C80:C81 L54:L55 P13:Q15 C64:C67 E89:G95 P89:Q95 C76:C77 P23:Q25 Q64:Q67 C13:C15 L84:L86 P49:Q51 P54:Q55 N54:N55 L18:L20 N28:N29 P28:Q35 E13:G15 E18:G20 P18:Q20 E9:G10 E64:G67 C9:C10 L80:L81 E80:G81 P80:Q81 P76:Q77 L70:L73 P9:Q10 C18:C20 L28:L35 L76:L77 C54:C55 L58:L61 E103:E108 P70:Q73 P98:Q98 N98 L43:L46 C58:C61 L13:L15 E23:G25 E31:E35 F28:G35 E29 O32:O34 O29:O30 C49:C51 L23:L25 P84:Q86 C84:C86 E76:G77 E49:G51 C31 L38:L40 P38:Q40 E38:G40 C38:C40 E43:G46 O43:Q46 L49:L51 P58:Q61 N58:N61 C89:C95 F58:G61 L64:L67 C70:C73 E70:G73 L89:L95" xr:uid="{00000000-0002-0000-0600-000004000000}">
      <formula1>255</formula1>
    </dataValidation>
    <dataValidation type="date" operator="greaterThan" allowBlank="1" showInputMessage="1" showErrorMessage="1" errorTitle="Error en Ingresos de Fechas" error="La fecha debe corresponder al Año 2014." sqref="D64:D67 D49:D51 D76:D77 D9:D10 D84:D86 H24 H13:H15 D43:D46 D18:D20 H80:H81 D23:D25 H28:H35 D13:D15 D89:D95 H84:H86 D80:D81 D28:D35 D38:D40 D70:D73" xr:uid="{00000000-0002-0000-0600-000005000000}">
      <formula1>41275</formula1>
    </dataValidation>
    <dataValidation allowBlank="1" showInputMessage="1" showErrorMessage="1" errorTitle="Sólo números" error="Sólo ingresar números sin letras_x000a_" sqref="O97:O98 O35 O75:O77 O53:O55 P64:P67 O12:O15 O63:O67 O17:O20 O8:O10 O79:O81 O22:O25 O88:O95 O48:O51 O42 O57:O61 O27 O37:O40 O83:O86 O69:O73" xr:uid="{00000000-0002-0000-0600-000006000000}"/>
    <dataValidation type="date" operator="greaterThan" allowBlank="1" showInputMessage="1" showErrorMessage="1" errorTitle="SÓLO FECHAS" error="Las fechas corresponden a las del Año 2013" sqref="H20:I20 H91" xr:uid="{00000000-0002-0000-06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 o más" sqref="I9:I10" xr:uid="{00000000-0002-0000-0600-000008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:H10" xr:uid="{00000000-0002-0000-0600-000009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4:H67" xr:uid="{00000000-0002-0000-0600-00000A000000}">
      <formula1>41275</formula1>
    </dataValidation>
    <dataValidation operator="greaterThan" allowBlank="1" showInputMessage="1" showErrorMessage="1" errorTitle="Error en Ingresos de Fechas" error="La fecha debe corresponder al Año 2014." sqref="C43:C46" xr:uid="{00000000-0002-0000-0600-00000B000000}"/>
  </dataValidations>
  <printOptions horizontalCentered="1" verticalCentered="1"/>
  <pageMargins left="0" right="0" top="0.35433070866141736" bottom="0.35433070866141736" header="0.31496062992125984" footer="0.31496062992125984"/>
  <pageSetup paperSize="41" scale="47" fitToHeight="6" orientation="landscape" r:id="rId1"/>
  <ignoredErrors>
    <ignoredError sqref="Y52 AC52 AG52 T68 U74 T78 U96 Y96 AC96" formula="1"/>
  </ignoredError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  <pageSetUpPr fitToPage="1"/>
  </sheetPr>
  <dimension ref="A1:AR42"/>
  <sheetViews>
    <sheetView zoomScaleNormal="100" workbookViewId="0">
      <selection activeCell="B24" sqref="B24"/>
    </sheetView>
  </sheetViews>
  <sheetFormatPr baseColWidth="10" defaultColWidth="11.42578125" defaultRowHeight="12.75" outlineLevelCol="1" x14ac:dyDescent="0.25"/>
  <cols>
    <col min="1" max="1" width="55.42578125" style="16" customWidth="1"/>
    <col min="2" max="2" width="12.140625" style="13" customWidth="1"/>
    <col min="3" max="3" width="12.140625" style="16" customWidth="1"/>
    <col min="4" max="4" width="10" style="16" hidden="1" customWidth="1"/>
    <col min="5" max="5" width="10.28515625" style="16" hidden="1" customWidth="1"/>
    <col min="6" max="6" width="9.85546875" style="16" hidden="1" customWidth="1"/>
    <col min="7" max="7" width="10.7109375" style="13" customWidth="1" outlineLevel="1"/>
    <col min="8" max="9" width="10.5703125" style="13" customWidth="1" outlineLevel="1"/>
    <col min="10" max="10" width="11.42578125" style="13" customWidth="1"/>
    <col min="11" max="11" width="12.28515625" style="13" hidden="1" customWidth="1" outlineLevel="1"/>
    <col min="12" max="12" width="10.140625" style="13" hidden="1" customWidth="1" outlineLevel="1"/>
    <col min="13" max="13" width="12.28515625" style="13" hidden="1" customWidth="1" outlineLevel="1"/>
    <col min="14" max="14" width="11.42578125" style="13" hidden="1" customWidth="1" collapsed="1"/>
    <col min="15" max="17" width="12.5703125" style="13" hidden="1" customWidth="1" outlineLevel="1"/>
    <col min="18" max="18" width="11.42578125" style="13" hidden="1" customWidth="1" collapsed="1"/>
    <col min="19" max="19" width="10.7109375" style="13" hidden="1" customWidth="1" outlineLevel="1"/>
    <col min="20" max="20" width="11.140625" style="13" hidden="1" customWidth="1" outlineLevel="1"/>
    <col min="21" max="21" width="10.7109375" style="13" hidden="1" customWidth="1" outlineLevel="1"/>
    <col min="22" max="22" width="11.42578125" style="13" hidden="1" customWidth="1" collapsed="1"/>
    <col min="23" max="23" width="11.42578125" style="13" customWidth="1"/>
    <col min="24" max="24" width="10.140625" style="234" customWidth="1"/>
    <col min="25" max="25" width="11.7109375" style="234" customWidth="1"/>
    <col min="26" max="16384" width="11.42578125" style="15"/>
  </cols>
  <sheetData>
    <row r="1" spans="1:44" s="12" customFormat="1" ht="15" customHeight="1" x14ac:dyDescent="0.25">
      <c r="A1" s="595" t="str">
        <f>+'24-03-342 Ind. Proy'!A1:AJ1</f>
        <v>PARTIDA 21-01-001 "SUBSECRETARIA DE SERVICIOS SOCIALES"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</row>
    <row r="2" spans="1:44" s="12" customFormat="1" ht="15" customHeight="1" x14ac:dyDescent="0.25">
      <c r="A2" s="553" t="s">
        <v>72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  <c r="R2" s="553"/>
      <c r="S2" s="553"/>
      <c r="T2" s="553"/>
      <c r="U2" s="553"/>
      <c r="V2" s="553"/>
      <c r="W2" s="553"/>
      <c r="X2" s="553"/>
      <c r="Y2" s="553"/>
    </row>
    <row r="3" spans="1:44" s="12" customFormat="1" ht="15" customHeight="1" x14ac:dyDescent="0.25">
      <c r="A3" s="553" t="str">
        <f>+'24-03-342 Ind. Proy'!A3:AJ3</f>
        <v>EJECUCIÓN AL 31 DE MARZO DE 2021</v>
      </c>
      <c r="B3" s="553"/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3"/>
      <c r="Q3" s="553"/>
      <c r="R3" s="553"/>
      <c r="S3" s="553"/>
      <c r="T3" s="553"/>
      <c r="U3" s="553"/>
      <c r="V3" s="553"/>
      <c r="W3" s="553"/>
      <c r="X3" s="553"/>
      <c r="Y3" s="553"/>
    </row>
    <row r="4" spans="1:44" s="12" customFormat="1" ht="15" customHeight="1" x14ac:dyDescent="0.3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</row>
    <row r="5" spans="1:44" s="133" customFormat="1" ht="26.25" customHeight="1" x14ac:dyDescent="0.3">
      <c r="A5" s="556" t="str">
        <f>+'24-03-342 Ind. Proy'!A5:U5</f>
        <v>24-03-342 "Programa Apoyo, monitoreo y supervisión a la gestión provincial"</v>
      </c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7"/>
      <c r="Y5" s="558"/>
      <c r="Z5" s="140"/>
      <c r="AA5" s="140"/>
      <c r="AB5" s="140"/>
      <c r="AC5" s="140"/>
      <c r="AD5" s="140"/>
      <c r="AE5" s="140"/>
      <c r="AF5" s="140"/>
      <c r="AG5" s="140"/>
      <c r="AH5" s="140"/>
      <c r="AI5" s="141"/>
      <c r="AJ5" s="141"/>
    </row>
    <row r="6" spans="1:44" s="134" customFormat="1" ht="17.25" customHeight="1" x14ac:dyDescent="0.25">
      <c r="A6" s="562" t="s">
        <v>2</v>
      </c>
      <c r="B6" s="562" t="s">
        <v>8</v>
      </c>
      <c r="C6" s="563" t="s">
        <v>73</v>
      </c>
      <c r="D6" s="618" t="s">
        <v>11</v>
      </c>
      <c r="E6" s="619"/>
      <c r="F6" s="620"/>
      <c r="G6" s="618" t="s">
        <v>14</v>
      </c>
      <c r="H6" s="619"/>
      <c r="I6" s="620"/>
      <c r="J6" s="565" t="s">
        <v>15</v>
      </c>
      <c r="K6" s="621" t="s">
        <v>14</v>
      </c>
      <c r="L6" s="635"/>
      <c r="M6" s="622"/>
      <c r="N6" s="559" t="s">
        <v>16</v>
      </c>
      <c r="O6" s="621" t="s">
        <v>14</v>
      </c>
      <c r="P6" s="635"/>
      <c r="Q6" s="622"/>
      <c r="R6" s="559" t="s">
        <v>17</v>
      </c>
      <c r="S6" s="621" t="s">
        <v>14</v>
      </c>
      <c r="T6" s="635"/>
      <c r="U6" s="622"/>
      <c r="V6" s="559" t="s">
        <v>18</v>
      </c>
      <c r="W6" s="559" t="s">
        <v>19</v>
      </c>
      <c r="X6" s="621" t="s">
        <v>74</v>
      </c>
      <c r="Y6" s="622"/>
      <c r="Z6" s="616"/>
      <c r="AA6" s="616"/>
      <c r="AB6" s="616"/>
      <c r="AC6" s="616"/>
      <c r="AD6" s="616"/>
      <c r="AE6" s="616"/>
      <c r="AF6" s="616"/>
      <c r="AG6" s="616"/>
      <c r="AH6" s="616"/>
      <c r="AI6" s="617"/>
      <c r="AJ6" s="617"/>
      <c r="AK6" s="142"/>
      <c r="AL6" s="142"/>
      <c r="AM6" s="142"/>
      <c r="AN6" s="142"/>
      <c r="AO6" s="142"/>
      <c r="AP6" s="142"/>
      <c r="AQ6" s="142"/>
      <c r="AR6" s="142"/>
    </row>
    <row r="7" spans="1:44" s="134" customFormat="1" ht="24" customHeight="1" x14ac:dyDescent="0.25">
      <c r="A7" s="562"/>
      <c r="B7" s="562"/>
      <c r="C7" s="564"/>
      <c r="D7" s="525" t="s">
        <v>24</v>
      </c>
      <c r="E7" s="525" t="s">
        <v>25</v>
      </c>
      <c r="F7" s="525" t="s">
        <v>26</v>
      </c>
      <c r="G7" s="525" t="s">
        <v>27</v>
      </c>
      <c r="H7" s="525" t="s">
        <v>28</v>
      </c>
      <c r="I7" s="525" t="s">
        <v>29</v>
      </c>
      <c r="J7" s="565"/>
      <c r="K7" s="526" t="s">
        <v>30</v>
      </c>
      <c r="L7" s="526" t="s">
        <v>31</v>
      </c>
      <c r="M7" s="526" t="s">
        <v>93</v>
      </c>
      <c r="N7" s="560"/>
      <c r="O7" s="526" t="s">
        <v>32</v>
      </c>
      <c r="P7" s="526" t="s">
        <v>33</v>
      </c>
      <c r="Q7" s="526" t="s">
        <v>34</v>
      </c>
      <c r="R7" s="560"/>
      <c r="S7" s="526" t="s">
        <v>35</v>
      </c>
      <c r="T7" s="526" t="s">
        <v>36</v>
      </c>
      <c r="U7" s="526" t="s">
        <v>37</v>
      </c>
      <c r="V7" s="560"/>
      <c r="W7" s="560"/>
      <c r="X7" s="526" t="s">
        <v>38</v>
      </c>
      <c r="Y7" s="526" t="s">
        <v>75</v>
      </c>
      <c r="Z7" s="222"/>
      <c r="AA7" s="222"/>
      <c r="AB7" s="222"/>
      <c r="AC7" s="616"/>
      <c r="AD7" s="222"/>
      <c r="AE7" s="222"/>
      <c r="AF7" s="222"/>
      <c r="AG7" s="616"/>
      <c r="AH7" s="616"/>
      <c r="AI7" s="223"/>
      <c r="AJ7" s="223"/>
      <c r="AK7" s="142"/>
      <c r="AL7" s="142"/>
      <c r="AM7" s="142"/>
      <c r="AN7" s="142"/>
      <c r="AO7" s="142"/>
      <c r="AP7" s="142"/>
      <c r="AQ7" s="142"/>
      <c r="AR7" s="142"/>
    </row>
    <row r="8" spans="1:44" s="45" customFormat="1" ht="24.75" customHeight="1" x14ac:dyDescent="0.25">
      <c r="A8" s="257" t="s">
        <v>40</v>
      </c>
      <c r="B8" s="224">
        <f>+'24-03-342 Ind. Proy'!J11</f>
        <v>0</v>
      </c>
      <c r="C8" s="224">
        <f>+'24-03-342 Ind. Proy'!K11</f>
        <v>0</v>
      </c>
      <c r="D8" s="224">
        <f>+'24-03-342 Ind. Proy'!M11</f>
        <v>0</v>
      </c>
      <c r="E8" s="224">
        <f>+'24-03-342 Ind. Proy'!N11</f>
        <v>0</v>
      </c>
      <c r="F8" s="224">
        <f>+'24-03-342 Ind. Proy'!O11</f>
        <v>0</v>
      </c>
      <c r="G8" s="224">
        <f>+'24-03-342 Ind. Proy'!R11</f>
        <v>0</v>
      </c>
      <c r="H8" s="224">
        <f>+'24-03-342 Ind. Proy'!S11</f>
        <v>0</v>
      </c>
      <c r="I8" s="224">
        <f>+'24-03-342 Ind. Proy'!T11</f>
        <v>0</v>
      </c>
      <c r="J8" s="224">
        <f>+'24-03-342 Ind. Proy'!U11</f>
        <v>0</v>
      </c>
      <c r="K8" s="224">
        <f>+'24-03-342 Ind. Proy'!V11</f>
        <v>0</v>
      </c>
      <c r="L8" s="224">
        <f>+'24-03-342 Ind. Proy'!W11</f>
        <v>0</v>
      </c>
      <c r="M8" s="224">
        <f>+'24-03-342 Ind. Proy'!X11</f>
        <v>0</v>
      </c>
      <c r="N8" s="224">
        <f>+'24-03-342 Ind. Proy'!Y11</f>
        <v>0</v>
      </c>
      <c r="O8" s="224">
        <f>+'24-03-342 Ind. Proy'!Z11</f>
        <v>0</v>
      </c>
      <c r="P8" s="224">
        <f>+'24-03-342 Ind. Proy'!AA11</f>
        <v>0</v>
      </c>
      <c r="Q8" s="224">
        <f>+'24-03-342 Ind. Proy'!AB11</f>
        <v>0</v>
      </c>
      <c r="R8" s="224">
        <f>+'24-03-342 Ind. Proy'!AC11</f>
        <v>0</v>
      </c>
      <c r="S8" s="224">
        <f>+'24-03-342 Ind. Proy'!AD11</f>
        <v>0</v>
      </c>
      <c r="T8" s="224">
        <f>+'24-03-342 Ind. Proy'!AE11</f>
        <v>0</v>
      </c>
      <c r="U8" s="224">
        <f>+'24-03-342 Ind. Proy'!AF11</f>
        <v>0</v>
      </c>
      <c r="V8" s="224">
        <f>+'24-03-342 Ind. Proy'!AG11</f>
        <v>0</v>
      </c>
      <c r="W8" s="224">
        <f>+'24-03-342 Ind. Proy'!AH11</f>
        <v>0</v>
      </c>
      <c r="X8" s="258">
        <f>+'24-03-342 Ind. Proy'!AI11</f>
        <v>0</v>
      </c>
      <c r="Y8" s="258">
        <f>+'24-03-342 Ind. Proy'!AJ11</f>
        <v>0</v>
      </c>
    </row>
    <row r="9" spans="1:44" s="45" customFormat="1" ht="24.75" customHeight="1" x14ac:dyDescent="0.25">
      <c r="A9" s="48" t="s">
        <v>42</v>
      </c>
      <c r="B9" s="10">
        <f>+'24-03-342 Ind. Proy'!J16</f>
        <v>0</v>
      </c>
      <c r="C9" s="10">
        <f>+'24-03-342 Ind. Proy'!K16</f>
        <v>0</v>
      </c>
      <c r="D9" s="10">
        <f>+'24-03-342 Ind. Proy'!M16</f>
        <v>0</v>
      </c>
      <c r="E9" s="10">
        <f>+'24-03-342 Ind. Proy'!N16</f>
        <v>0</v>
      </c>
      <c r="F9" s="10">
        <f>+'24-03-342 Ind. Proy'!O16</f>
        <v>0</v>
      </c>
      <c r="G9" s="10">
        <f>+'24-03-342 Ind. Proy'!R16</f>
        <v>0</v>
      </c>
      <c r="H9" s="10">
        <f>+'24-03-342 Ind. Proy'!S16</f>
        <v>0</v>
      </c>
      <c r="I9" s="10">
        <f>+'24-03-342 Ind. Proy'!T16</f>
        <v>0</v>
      </c>
      <c r="J9" s="10">
        <f>+'24-03-342 Ind. Proy'!U16</f>
        <v>0</v>
      </c>
      <c r="K9" s="10">
        <f>+'24-03-342 Ind. Proy'!V16</f>
        <v>0</v>
      </c>
      <c r="L9" s="10">
        <f>+'24-03-342 Ind. Proy'!W16</f>
        <v>0</v>
      </c>
      <c r="M9" s="10">
        <f>+'24-03-342 Ind. Proy'!X16</f>
        <v>0</v>
      </c>
      <c r="N9" s="10">
        <f>+'24-03-342 Ind. Proy'!Y16</f>
        <v>0</v>
      </c>
      <c r="O9" s="10">
        <f>+'24-03-342 Ind. Proy'!Z16</f>
        <v>0</v>
      </c>
      <c r="P9" s="10">
        <f>+'24-03-342 Ind. Proy'!AA16</f>
        <v>0</v>
      </c>
      <c r="Q9" s="10">
        <f>+'24-03-342 Ind. Proy'!AB16</f>
        <v>0</v>
      </c>
      <c r="R9" s="10">
        <f>+'24-03-342 Ind. Proy'!AC16</f>
        <v>0</v>
      </c>
      <c r="S9" s="10">
        <f>+'24-03-342 Ind. Proy'!AD16</f>
        <v>0</v>
      </c>
      <c r="T9" s="10">
        <f>+'24-03-342 Ind. Proy'!AE16</f>
        <v>0</v>
      </c>
      <c r="U9" s="10">
        <f>+'24-03-342 Ind. Proy'!AF16</f>
        <v>0</v>
      </c>
      <c r="V9" s="10">
        <f>+'24-03-342 Ind. Proy'!AG16</f>
        <v>0</v>
      </c>
      <c r="W9" s="10">
        <f>+'24-03-342 Ind. Proy'!AH16</f>
        <v>0</v>
      </c>
      <c r="X9" s="235">
        <f>+'24-03-342 Ind. Proy'!AI16</f>
        <v>0</v>
      </c>
      <c r="Y9" s="235">
        <f>+'24-03-342 Ind. Proy'!AJ16</f>
        <v>0</v>
      </c>
    </row>
    <row r="10" spans="1:44" s="45" customFormat="1" ht="24.75" customHeight="1" x14ac:dyDescent="0.25">
      <c r="A10" s="48" t="s">
        <v>44</v>
      </c>
      <c r="B10" s="10">
        <f>+'24-03-342 Ind. Proy'!J21</f>
        <v>0</v>
      </c>
      <c r="C10" s="10">
        <f>+'24-03-342 Ind. Proy'!K21</f>
        <v>0</v>
      </c>
      <c r="D10" s="10">
        <f>+'24-03-342 Ind. Proy'!M21</f>
        <v>0</v>
      </c>
      <c r="E10" s="10">
        <f>+'24-03-342 Ind. Proy'!N21</f>
        <v>0</v>
      </c>
      <c r="F10" s="10">
        <f>+'24-03-342 Ind. Proy'!O21</f>
        <v>0</v>
      </c>
      <c r="G10" s="10">
        <f>+'24-03-342 Ind. Proy'!R21</f>
        <v>0</v>
      </c>
      <c r="H10" s="10">
        <f>+'24-03-342 Ind. Proy'!S21</f>
        <v>0</v>
      </c>
      <c r="I10" s="10">
        <f>+'24-03-342 Ind. Proy'!T21</f>
        <v>0</v>
      </c>
      <c r="J10" s="10">
        <f>+'24-03-342 Ind. Proy'!U21</f>
        <v>0</v>
      </c>
      <c r="K10" s="10">
        <f>+'24-03-342 Ind. Proy'!V21</f>
        <v>0</v>
      </c>
      <c r="L10" s="10">
        <f>+'24-03-342 Ind. Proy'!W21</f>
        <v>0</v>
      </c>
      <c r="M10" s="10">
        <f>+'24-03-342 Ind. Proy'!X21</f>
        <v>0</v>
      </c>
      <c r="N10" s="10">
        <f>+'24-03-342 Ind. Proy'!Y21</f>
        <v>0</v>
      </c>
      <c r="O10" s="10">
        <f>+'24-03-342 Ind. Proy'!Z21</f>
        <v>0</v>
      </c>
      <c r="P10" s="10">
        <f>+'24-03-342 Ind. Proy'!AA21</f>
        <v>0</v>
      </c>
      <c r="Q10" s="10">
        <f>+'24-03-342 Ind. Proy'!AB21</f>
        <v>0</v>
      </c>
      <c r="R10" s="10">
        <f>+'24-03-342 Ind. Proy'!AC21</f>
        <v>0</v>
      </c>
      <c r="S10" s="10">
        <f>+'24-03-342 Ind. Proy'!AD21</f>
        <v>0</v>
      </c>
      <c r="T10" s="10">
        <f>+'24-03-342 Ind. Proy'!AE21</f>
        <v>0</v>
      </c>
      <c r="U10" s="10">
        <f>+'24-03-342 Ind. Proy'!AF21</f>
        <v>0</v>
      </c>
      <c r="V10" s="10">
        <f>+'24-03-342 Ind. Proy'!AG21</f>
        <v>0</v>
      </c>
      <c r="W10" s="10">
        <f>+'24-03-342 Ind. Proy'!AH21</f>
        <v>0</v>
      </c>
      <c r="X10" s="235">
        <f>+'24-03-342 Ind. Proy'!AI21</f>
        <v>0</v>
      </c>
      <c r="Y10" s="235">
        <f>+'24-03-342 Ind. Proy'!AJ21</f>
        <v>0</v>
      </c>
    </row>
    <row r="11" spans="1:44" s="45" customFormat="1" ht="24.75" customHeight="1" x14ac:dyDescent="0.25">
      <c r="A11" s="48" t="s">
        <v>46</v>
      </c>
      <c r="B11" s="10">
        <f>+'24-03-342 Ind. Proy'!J26</f>
        <v>0</v>
      </c>
      <c r="C11" s="10">
        <f>+'24-03-342 Ind. Proy'!K26</f>
        <v>0</v>
      </c>
      <c r="D11" s="10">
        <f>+'24-03-342 Ind. Proy'!M26</f>
        <v>0</v>
      </c>
      <c r="E11" s="10">
        <f>+'24-03-342 Ind. Proy'!N26</f>
        <v>0</v>
      </c>
      <c r="F11" s="10">
        <f>+'24-03-342 Ind. Proy'!O26</f>
        <v>0</v>
      </c>
      <c r="G11" s="10">
        <f>+'24-03-342 Ind. Proy'!R26</f>
        <v>0</v>
      </c>
      <c r="H11" s="10">
        <f>+'24-03-342 Ind. Proy'!S26</f>
        <v>0</v>
      </c>
      <c r="I11" s="10">
        <f>+'24-03-342 Ind. Proy'!T26</f>
        <v>0</v>
      </c>
      <c r="J11" s="10">
        <f>+'24-03-342 Ind. Proy'!U26</f>
        <v>0</v>
      </c>
      <c r="K11" s="10">
        <f>+'24-03-342 Ind. Proy'!V26</f>
        <v>0</v>
      </c>
      <c r="L11" s="10">
        <f>+'24-03-342 Ind. Proy'!W26</f>
        <v>0</v>
      </c>
      <c r="M11" s="10">
        <f>+'24-03-342 Ind. Proy'!X26</f>
        <v>0</v>
      </c>
      <c r="N11" s="10">
        <f>+'24-03-342 Ind. Proy'!Y26</f>
        <v>0</v>
      </c>
      <c r="O11" s="10">
        <f>+'24-03-342 Ind. Proy'!Z26</f>
        <v>0</v>
      </c>
      <c r="P11" s="10">
        <f>+'24-03-342 Ind. Proy'!AA26</f>
        <v>0</v>
      </c>
      <c r="Q11" s="10">
        <f>+'24-03-342 Ind. Proy'!AB26</f>
        <v>0</v>
      </c>
      <c r="R11" s="10">
        <f>+'24-03-342 Ind. Proy'!AC26</f>
        <v>0</v>
      </c>
      <c r="S11" s="10">
        <f>+'24-03-342 Ind. Proy'!AD26</f>
        <v>0</v>
      </c>
      <c r="T11" s="10">
        <f>+'24-03-342 Ind. Proy'!AE26</f>
        <v>0</v>
      </c>
      <c r="U11" s="10">
        <f>+'24-03-342 Ind. Proy'!AF26</f>
        <v>0</v>
      </c>
      <c r="V11" s="10">
        <f>+'24-03-342 Ind. Proy'!AG26</f>
        <v>0</v>
      </c>
      <c r="W11" s="10">
        <f>+'24-03-342 Ind. Proy'!AH26</f>
        <v>0</v>
      </c>
      <c r="X11" s="235">
        <f>+'24-03-342 Ind. Proy'!AI26</f>
        <v>0</v>
      </c>
      <c r="Y11" s="235">
        <f>+'24-03-342 Ind. Proy'!AJ26</f>
        <v>0</v>
      </c>
    </row>
    <row r="12" spans="1:44" s="45" customFormat="1" ht="24.75" customHeight="1" x14ac:dyDescent="0.25">
      <c r="A12" s="48" t="s">
        <v>48</v>
      </c>
      <c r="B12" s="10">
        <f>+'24-03-342 Ind. Proy'!J36</f>
        <v>0</v>
      </c>
      <c r="C12" s="10">
        <f>+'24-03-342 Ind. Proy'!K36</f>
        <v>0</v>
      </c>
      <c r="D12" s="10">
        <f>+'24-03-342 Ind. Proy'!M36</f>
        <v>0</v>
      </c>
      <c r="E12" s="10">
        <f>+'24-03-342 Ind. Proy'!N36</f>
        <v>0</v>
      </c>
      <c r="F12" s="10">
        <f>+'24-03-342 Ind. Proy'!O36</f>
        <v>0</v>
      </c>
      <c r="G12" s="10">
        <f>+'24-03-342 Ind. Proy'!R36</f>
        <v>0</v>
      </c>
      <c r="H12" s="10">
        <f>+'24-03-342 Ind. Proy'!S36</f>
        <v>0</v>
      </c>
      <c r="I12" s="10">
        <f>+'24-03-342 Ind. Proy'!T36</f>
        <v>0</v>
      </c>
      <c r="J12" s="10">
        <f>+'24-03-342 Ind. Proy'!U36</f>
        <v>0</v>
      </c>
      <c r="K12" s="10">
        <f>+'24-03-342 Ind. Proy'!V36</f>
        <v>0</v>
      </c>
      <c r="L12" s="10">
        <f>+'24-03-342 Ind. Proy'!W36</f>
        <v>0</v>
      </c>
      <c r="M12" s="10">
        <f>+'24-03-342 Ind. Proy'!X36</f>
        <v>0</v>
      </c>
      <c r="N12" s="10">
        <f>+'24-03-342 Ind. Proy'!Y36</f>
        <v>0</v>
      </c>
      <c r="O12" s="10">
        <f>+'24-03-342 Ind. Proy'!Z36</f>
        <v>0</v>
      </c>
      <c r="P12" s="10">
        <f>+'24-03-342 Ind. Proy'!AA36</f>
        <v>0</v>
      </c>
      <c r="Q12" s="10">
        <f>+'24-03-342 Ind. Proy'!AB36</f>
        <v>0</v>
      </c>
      <c r="R12" s="10">
        <f>+'24-03-342 Ind. Proy'!AC36</f>
        <v>0</v>
      </c>
      <c r="S12" s="10">
        <f>+'24-03-342 Ind. Proy'!AD36</f>
        <v>0</v>
      </c>
      <c r="T12" s="10">
        <f>+'24-03-342 Ind. Proy'!AE36</f>
        <v>0</v>
      </c>
      <c r="U12" s="10">
        <f>+'24-03-342 Ind. Proy'!AF36</f>
        <v>0</v>
      </c>
      <c r="V12" s="10">
        <f>+'24-03-342 Ind. Proy'!AG36</f>
        <v>0</v>
      </c>
      <c r="W12" s="10">
        <f>+'24-03-342 Ind. Proy'!AH36</f>
        <v>0</v>
      </c>
      <c r="X12" s="235">
        <f>+'24-03-342 Ind. Proy'!AI36</f>
        <v>0</v>
      </c>
      <c r="Y12" s="235">
        <f>+'24-03-342 Ind. Proy'!AJ36</f>
        <v>0</v>
      </c>
    </row>
    <row r="13" spans="1:44" s="45" customFormat="1" ht="24.75" customHeight="1" x14ac:dyDescent="0.25">
      <c r="A13" s="48" t="s">
        <v>50</v>
      </c>
      <c r="B13" s="10">
        <f>+'24-03-342 Ind. Proy'!J41</f>
        <v>0</v>
      </c>
      <c r="C13" s="10">
        <f>+'24-03-342 Ind. Proy'!K41</f>
        <v>0</v>
      </c>
      <c r="D13" s="10">
        <f>+'24-03-342 Ind. Proy'!M41</f>
        <v>0</v>
      </c>
      <c r="E13" s="10">
        <f>+'24-03-342 Ind. Proy'!N41</f>
        <v>0</v>
      </c>
      <c r="F13" s="10">
        <f>+'24-03-342 Ind. Proy'!O41</f>
        <v>0</v>
      </c>
      <c r="G13" s="10">
        <f>+'24-03-342 Ind. Proy'!R41</f>
        <v>0</v>
      </c>
      <c r="H13" s="10">
        <f>+'24-03-342 Ind. Proy'!S41</f>
        <v>0</v>
      </c>
      <c r="I13" s="10">
        <f>+'24-03-342 Ind. Proy'!T41</f>
        <v>0</v>
      </c>
      <c r="J13" s="10">
        <f>+'24-03-342 Ind. Proy'!U41</f>
        <v>0</v>
      </c>
      <c r="K13" s="10">
        <f>+'24-03-342 Ind. Proy'!V41</f>
        <v>0</v>
      </c>
      <c r="L13" s="10">
        <f>+'24-03-342 Ind. Proy'!W41</f>
        <v>0</v>
      </c>
      <c r="M13" s="10">
        <f>+'24-03-342 Ind. Proy'!X41</f>
        <v>0</v>
      </c>
      <c r="N13" s="10">
        <f>+'24-03-342 Ind. Proy'!Y41</f>
        <v>0</v>
      </c>
      <c r="O13" s="10">
        <f>+'24-03-342 Ind. Proy'!Z41</f>
        <v>0</v>
      </c>
      <c r="P13" s="10">
        <f>+'24-03-342 Ind. Proy'!AA41</f>
        <v>0</v>
      </c>
      <c r="Q13" s="10">
        <f>+'24-03-342 Ind. Proy'!AB41</f>
        <v>0</v>
      </c>
      <c r="R13" s="10">
        <f>+'24-03-342 Ind. Proy'!AC41</f>
        <v>0</v>
      </c>
      <c r="S13" s="10">
        <f>+'24-03-342 Ind. Proy'!AD41</f>
        <v>0</v>
      </c>
      <c r="T13" s="10">
        <f>+'24-03-342 Ind. Proy'!AE41</f>
        <v>0</v>
      </c>
      <c r="U13" s="10">
        <f>+'24-03-342 Ind. Proy'!AF41</f>
        <v>0</v>
      </c>
      <c r="V13" s="10">
        <f>+'24-03-342 Ind. Proy'!AG41</f>
        <v>0</v>
      </c>
      <c r="W13" s="10">
        <f>+'24-03-342 Ind. Proy'!AH41</f>
        <v>0</v>
      </c>
      <c r="X13" s="235">
        <f>+'24-03-342 Ind. Proy'!AI41</f>
        <v>0</v>
      </c>
      <c r="Y13" s="235">
        <f>+'24-03-342 Ind. Proy'!AJ41</f>
        <v>0</v>
      </c>
    </row>
    <row r="14" spans="1:44" s="45" customFormat="1" ht="24.75" customHeight="1" x14ac:dyDescent="0.25">
      <c r="A14" s="48" t="s">
        <v>52</v>
      </c>
      <c r="B14" s="10">
        <f>+'24-03-342 Ind. Proy'!J47</f>
        <v>0</v>
      </c>
      <c r="C14" s="10">
        <f>+'24-03-342 Ind. Proy'!K47</f>
        <v>0</v>
      </c>
      <c r="D14" s="10">
        <f>+'24-03-342 Ind. Proy'!M47</f>
        <v>0</v>
      </c>
      <c r="E14" s="10">
        <f>+'24-03-342 Ind. Proy'!N47</f>
        <v>0</v>
      </c>
      <c r="F14" s="10">
        <f>+'24-03-342 Ind. Proy'!O47</f>
        <v>0</v>
      </c>
      <c r="G14" s="10">
        <f>+'24-03-342 Ind. Proy'!R47</f>
        <v>0</v>
      </c>
      <c r="H14" s="10">
        <f>+'24-03-342 Ind. Proy'!S47</f>
        <v>0</v>
      </c>
      <c r="I14" s="10">
        <f>+'24-03-342 Ind. Proy'!T47</f>
        <v>0</v>
      </c>
      <c r="J14" s="10">
        <f>+'24-03-342 Ind. Proy'!U47</f>
        <v>0</v>
      </c>
      <c r="K14" s="10">
        <f>+'24-03-342 Ind. Proy'!V47</f>
        <v>0</v>
      </c>
      <c r="L14" s="10">
        <f>+'24-03-342 Ind. Proy'!W47</f>
        <v>0</v>
      </c>
      <c r="M14" s="10">
        <f>+'24-03-342 Ind. Proy'!X47</f>
        <v>0</v>
      </c>
      <c r="N14" s="10">
        <f>+'24-03-342 Ind. Proy'!Y47</f>
        <v>0</v>
      </c>
      <c r="O14" s="10">
        <f>+'24-03-342 Ind. Proy'!Z47</f>
        <v>0</v>
      </c>
      <c r="P14" s="10">
        <f>+'24-03-342 Ind. Proy'!AA47</f>
        <v>0</v>
      </c>
      <c r="Q14" s="10">
        <f>+'24-03-342 Ind. Proy'!AB47</f>
        <v>0</v>
      </c>
      <c r="R14" s="10">
        <f>+'24-03-342 Ind. Proy'!AC47</f>
        <v>0</v>
      </c>
      <c r="S14" s="10">
        <f>+'24-03-342 Ind. Proy'!AD47</f>
        <v>0</v>
      </c>
      <c r="T14" s="10">
        <f>+'24-03-342 Ind. Proy'!AE47</f>
        <v>0</v>
      </c>
      <c r="U14" s="10">
        <f>+'24-03-342 Ind. Proy'!AF47</f>
        <v>0</v>
      </c>
      <c r="V14" s="10">
        <f>+'24-03-342 Ind. Proy'!AG47</f>
        <v>0</v>
      </c>
      <c r="W14" s="10">
        <f>+'24-03-342 Ind. Proy'!AH47</f>
        <v>0</v>
      </c>
      <c r="X14" s="235">
        <f>+'24-03-342 Ind. Proy'!AI47</f>
        <v>0</v>
      </c>
      <c r="Y14" s="235">
        <f>+'24-03-342 Ind. Proy'!AJ47</f>
        <v>0</v>
      </c>
    </row>
    <row r="15" spans="1:44" s="45" customFormat="1" ht="24.75" customHeight="1" x14ac:dyDescent="0.25">
      <c r="A15" s="48" t="s">
        <v>54</v>
      </c>
      <c r="B15" s="10">
        <f>+'24-03-342 Ind. Proy'!J52</f>
        <v>0</v>
      </c>
      <c r="C15" s="10">
        <f>+'24-03-342 Ind. Proy'!K52</f>
        <v>0</v>
      </c>
      <c r="D15" s="10">
        <f>+'24-03-342 Ind. Proy'!M52</f>
        <v>0</v>
      </c>
      <c r="E15" s="10">
        <f>+'24-03-342 Ind. Proy'!N52</f>
        <v>0</v>
      </c>
      <c r="F15" s="10">
        <f>+'24-03-342 Ind. Proy'!O52</f>
        <v>0</v>
      </c>
      <c r="G15" s="10">
        <f>+'24-03-342 Ind. Proy'!R52</f>
        <v>0</v>
      </c>
      <c r="H15" s="10">
        <f>+'24-03-342 Ind. Proy'!S52</f>
        <v>0</v>
      </c>
      <c r="I15" s="10">
        <f>+'24-03-342 Ind. Proy'!T52</f>
        <v>0</v>
      </c>
      <c r="J15" s="10">
        <f>+'24-03-342 Ind. Proy'!U52</f>
        <v>0</v>
      </c>
      <c r="K15" s="10">
        <f>+'24-03-342 Ind. Proy'!V52</f>
        <v>0</v>
      </c>
      <c r="L15" s="10">
        <f>+'24-03-342 Ind. Proy'!W52</f>
        <v>0</v>
      </c>
      <c r="M15" s="10">
        <f>+'24-03-342 Ind. Proy'!X52</f>
        <v>0</v>
      </c>
      <c r="N15" s="10">
        <f>+'24-03-342 Ind. Proy'!Y52</f>
        <v>0</v>
      </c>
      <c r="O15" s="10">
        <f>+'24-03-342 Ind. Proy'!Z52</f>
        <v>0</v>
      </c>
      <c r="P15" s="10">
        <f>+'24-03-342 Ind. Proy'!AA52</f>
        <v>0</v>
      </c>
      <c r="Q15" s="10">
        <f>+'24-03-342 Ind. Proy'!AB52</f>
        <v>0</v>
      </c>
      <c r="R15" s="10">
        <f>+'24-03-342 Ind. Proy'!AC52</f>
        <v>0</v>
      </c>
      <c r="S15" s="10">
        <f>+'24-03-342 Ind. Proy'!AD52</f>
        <v>0</v>
      </c>
      <c r="T15" s="10">
        <f>+'24-03-342 Ind. Proy'!AE52</f>
        <v>0</v>
      </c>
      <c r="U15" s="10">
        <f>+'24-03-342 Ind. Proy'!AF52</f>
        <v>0</v>
      </c>
      <c r="V15" s="10">
        <f>+'24-03-342 Ind. Proy'!AG52</f>
        <v>0</v>
      </c>
      <c r="W15" s="10">
        <f>+'24-03-342 Ind. Proy'!AH52</f>
        <v>0</v>
      </c>
      <c r="X15" s="235">
        <f>+'24-03-342 Ind. Proy'!AI52</f>
        <v>0</v>
      </c>
      <c r="Y15" s="235">
        <f>+'24-03-342 Ind. Proy'!AJ52</f>
        <v>0</v>
      </c>
    </row>
    <row r="16" spans="1:44" s="45" customFormat="1" ht="24.75" customHeight="1" x14ac:dyDescent="0.25">
      <c r="A16" s="48" t="s">
        <v>56</v>
      </c>
      <c r="B16" s="10">
        <f>+'24-03-342 Ind. Proy'!J56</f>
        <v>0</v>
      </c>
      <c r="C16" s="10">
        <f>+'24-03-342 Ind. Proy'!K56</f>
        <v>0</v>
      </c>
      <c r="D16" s="10">
        <f>+'24-03-342 Ind. Proy'!M56</f>
        <v>0</v>
      </c>
      <c r="E16" s="10">
        <f>+'24-03-342 Ind. Proy'!N56</f>
        <v>0</v>
      </c>
      <c r="F16" s="10">
        <f>+'24-03-342 Ind. Proy'!O56</f>
        <v>0</v>
      </c>
      <c r="G16" s="10">
        <f>+'24-03-342 Ind. Proy'!R56</f>
        <v>0</v>
      </c>
      <c r="H16" s="10">
        <f>+'24-03-342 Ind. Proy'!S56</f>
        <v>0</v>
      </c>
      <c r="I16" s="10">
        <f>+'24-03-342 Ind. Proy'!T56</f>
        <v>0</v>
      </c>
      <c r="J16" s="10">
        <f>+'24-03-342 Ind. Proy'!U56</f>
        <v>0</v>
      </c>
      <c r="K16" s="10">
        <f>+'24-03-342 Ind. Proy'!V56</f>
        <v>0</v>
      </c>
      <c r="L16" s="10">
        <f>+'24-03-342 Ind. Proy'!W56</f>
        <v>0</v>
      </c>
      <c r="M16" s="10">
        <f>+'24-03-342 Ind. Proy'!X56</f>
        <v>0</v>
      </c>
      <c r="N16" s="10">
        <f>+'24-03-342 Ind. Proy'!Y56</f>
        <v>0</v>
      </c>
      <c r="O16" s="10">
        <f>+'24-03-342 Ind. Proy'!Z56</f>
        <v>0</v>
      </c>
      <c r="P16" s="10">
        <f>+'24-03-342 Ind. Proy'!AA56</f>
        <v>0</v>
      </c>
      <c r="Q16" s="10">
        <f>+'24-03-342 Ind. Proy'!AB56</f>
        <v>0</v>
      </c>
      <c r="R16" s="10">
        <f>+'24-03-342 Ind. Proy'!AC56</f>
        <v>0</v>
      </c>
      <c r="S16" s="10">
        <f>+'24-03-342 Ind. Proy'!AD56</f>
        <v>0</v>
      </c>
      <c r="T16" s="10">
        <f>+'24-03-342 Ind. Proy'!AE56</f>
        <v>0</v>
      </c>
      <c r="U16" s="10">
        <f>+'24-03-342 Ind. Proy'!AF56</f>
        <v>0</v>
      </c>
      <c r="V16" s="10">
        <f>+'24-03-342 Ind. Proy'!AG56</f>
        <v>0</v>
      </c>
      <c r="W16" s="10">
        <f>+'24-03-342 Ind. Proy'!AH56</f>
        <v>0</v>
      </c>
      <c r="X16" s="235">
        <f>+'24-03-342 Ind. Proy'!AI56</f>
        <v>0</v>
      </c>
      <c r="Y16" s="235">
        <f>+'24-03-342 Ind. Proy'!AJ56</f>
        <v>0</v>
      </c>
    </row>
    <row r="17" spans="1:25" s="45" customFormat="1" ht="24.75" customHeight="1" x14ac:dyDescent="0.25">
      <c r="A17" s="48" t="s">
        <v>58</v>
      </c>
      <c r="B17" s="10">
        <f>+'24-03-342 Ind. Proy'!J62</f>
        <v>0</v>
      </c>
      <c r="C17" s="10">
        <f>+'24-03-342 Ind. Proy'!K62</f>
        <v>0</v>
      </c>
      <c r="D17" s="10">
        <f>+'24-03-342 Ind. Proy'!M62</f>
        <v>0</v>
      </c>
      <c r="E17" s="10">
        <f>+'24-03-342 Ind. Proy'!N62</f>
        <v>0</v>
      </c>
      <c r="F17" s="10">
        <f>+'24-03-342 Ind. Proy'!O62</f>
        <v>0</v>
      </c>
      <c r="G17" s="10">
        <f>+'24-03-342 Ind. Proy'!R62</f>
        <v>0</v>
      </c>
      <c r="H17" s="10">
        <f>+'24-03-342 Ind. Proy'!S62</f>
        <v>0</v>
      </c>
      <c r="I17" s="10">
        <f>+'24-03-342 Ind. Proy'!T62</f>
        <v>0</v>
      </c>
      <c r="J17" s="10">
        <f>+'24-03-342 Ind. Proy'!U62</f>
        <v>0</v>
      </c>
      <c r="K17" s="10">
        <f>+'24-03-342 Ind. Proy'!V62</f>
        <v>0</v>
      </c>
      <c r="L17" s="10">
        <f>+'24-03-342 Ind. Proy'!W62</f>
        <v>0</v>
      </c>
      <c r="M17" s="10">
        <f>+'24-03-342 Ind. Proy'!X62</f>
        <v>0</v>
      </c>
      <c r="N17" s="10">
        <f>+'24-03-342 Ind. Proy'!Y62</f>
        <v>0</v>
      </c>
      <c r="O17" s="10">
        <f>+'24-03-342 Ind. Proy'!Z62</f>
        <v>0</v>
      </c>
      <c r="P17" s="10">
        <f>+'24-03-342 Ind. Proy'!AA62</f>
        <v>0</v>
      </c>
      <c r="Q17" s="10">
        <f>+'24-03-342 Ind. Proy'!AB62</f>
        <v>0</v>
      </c>
      <c r="R17" s="10">
        <f>+'24-03-342 Ind. Proy'!AC62</f>
        <v>0</v>
      </c>
      <c r="S17" s="10">
        <f>+'24-03-342 Ind. Proy'!AD62</f>
        <v>0</v>
      </c>
      <c r="T17" s="10">
        <f>+'24-03-342 Ind. Proy'!AE62</f>
        <v>0</v>
      </c>
      <c r="U17" s="10">
        <f>+'24-03-342 Ind. Proy'!AF62</f>
        <v>0</v>
      </c>
      <c r="V17" s="10">
        <f>+'24-03-342 Ind. Proy'!AG62</f>
        <v>0</v>
      </c>
      <c r="W17" s="10">
        <f>+'24-03-342 Ind. Proy'!AH62</f>
        <v>0</v>
      </c>
      <c r="X17" s="235">
        <f>'24-03-342 Ind. Proy'!AI62</f>
        <v>0</v>
      </c>
      <c r="Y17" s="235">
        <f>+'24-03-342 Ind. Proy'!AJ57</f>
        <v>0</v>
      </c>
    </row>
    <row r="18" spans="1:25" s="45" customFormat="1" ht="24.75" customHeight="1" x14ac:dyDescent="0.25">
      <c r="A18" s="48" t="s">
        <v>60</v>
      </c>
      <c r="B18" s="10">
        <f>+'24-03-342 Ind. Proy'!J68</f>
        <v>0</v>
      </c>
      <c r="C18" s="10">
        <f>+'24-03-342 Ind. Proy'!K68</f>
        <v>0</v>
      </c>
      <c r="D18" s="10">
        <f>+'24-03-342 Ind. Proy'!M68</f>
        <v>0</v>
      </c>
      <c r="E18" s="10">
        <f>+'24-03-342 Ind. Proy'!N68</f>
        <v>0</v>
      </c>
      <c r="F18" s="10">
        <f>+'24-03-342 Ind. Proy'!O68</f>
        <v>0</v>
      </c>
      <c r="G18" s="10">
        <f>+'24-03-342 Ind. Proy'!R68</f>
        <v>0</v>
      </c>
      <c r="H18" s="10">
        <f>+'24-03-342 Ind. Proy'!S68</f>
        <v>0</v>
      </c>
      <c r="I18" s="10">
        <f>+'24-03-342 Ind. Proy'!T68</f>
        <v>0</v>
      </c>
      <c r="J18" s="10">
        <f>+'24-03-342 Ind. Proy'!U68</f>
        <v>0</v>
      </c>
      <c r="K18" s="10">
        <f>+'24-03-342 Ind. Proy'!V68</f>
        <v>0</v>
      </c>
      <c r="L18" s="10">
        <f>+'24-03-342 Ind. Proy'!W68</f>
        <v>0</v>
      </c>
      <c r="M18" s="10">
        <f>+'24-03-342 Ind. Proy'!X68</f>
        <v>0</v>
      </c>
      <c r="N18" s="10">
        <f>+'24-03-342 Ind. Proy'!Y68</f>
        <v>0</v>
      </c>
      <c r="O18" s="10">
        <f>+'24-03-342 Ind. Proy'!Z68</f>
        <v>0</v>
      </c>
      <c r="P18" s="10">
        <f>+'24-03-342 Ind. Proy'!AA68</f>
        <v>0</v>
      </c>
      <c r="Q18" s="10">
        <f>+'24-03-342 Ind. Proy'!AB68</f>
        <v>0</v>
      </c>
      <c r="R18" s="10">
        <f>+'24-03-342 Ind. Proy'!AC68</f>
        <v>0</v>
      </c>
      <c r="S18" s="10">
        <f>+'24-03-342 Ind. Proy'!AD68</f>
        <v>0</v>
      </c>
      <c r="T18" s="10">
        <f>+'24-03-342 Ind. Proy'!AE68</f>
        <v>0</v>
      </c>
      <c r="U18" s="10">
        <f>+'24-03-342 Ind. Proy'!AF68</f>
        <v>0</v>
      </c>
      <c r="V18" s="10">
        <f>+'24-03-342 Ind. Proy'!AG68</f>
        <v>0</v>
      </c>
      <c r="W18" s="10">
        <f>+'24-03-342 Ind. Proy'!AH68</f>
        <v>0</v>
      </c>
      <c r="X18" s="235">
        <f>+'24-03-342 Ind. Proy'!AI68</f>
        <v>0</v>
      </c>
      <c r="Y18" s="235">
        <f>+'24-03-342 Ind. Proy'!AJ68</f>
        <v>0</v>
      </c>
    </row>
    <row r="19" spans="1:25" s="45" customFormat="1" ht="24.75" customHeight="1" x14ac:dyDescent="0.25">
      <c r="A19" s="48" t="s">
        <v>62</v>
      </c>
      <c r="B19" s="10">
        <f>+'24-03-342 Ind. Proy'!J74</f>
        <v>0</v>
      </c>
      <c r="C19" s="10">
        <f>+'24-03-342 Ind. Proy'!K74</f>
        <v>0</v>
      </c>
      <c r="D19" s="10">
        <f>+'24-03-342 Ind. Proy'!M74</f>
        <v>0</v>
      </c>
      <c r="E19" s="10">
        <f>+'24-03-342 Ind. Proy'!N74</f>
        <v>0</v>
      </c>
      <c r="F19" s="10">
        <f>+'24-03-342 Ind. Proy'!O74</f>
        <v>0</v>
      </c>
      <c r="G19" s="10">
        <f>+'24-03-342 Ind. Proy'!R74</f>
        <v>0</v>
      </c>
      <c r="H19" s="10">
        <f>+'24-03-342 Ind. Proy'!S74</f>
        <v>0</v>
      </c>
      <c r="I19" s="10">
        <f>+'24-03-342 Ind. Proy'!T74</f>
        <v>0</v>
      </c>
      <c r="J19" s="10">
        <f>+'24-03-342 Ind. Proy'!U74</f>
        <v>0</v>
      </c>
      <c r="K19" s="10">
        <f>+'24-03-342 Ind. Proy'!V74</f>
        <v>0</v>
      </c>
      <c r="L19" s="10">
        <f>+'24-03-342 Ind. Proy'!W74</f>
        <v>0</v>
      </c>
      <c r="M19" s="10">
        <f>+'24-03-342 Ind. Proy'!X74</f>
        <v>0</v>
      </c>
      <c r="N19" s="10">
        <f>+'24-03-342 Ind. Proy'!Y74</f>
        <v>0</v>
      </c>
      <c r="O19" s="10">
        <f>+'24-03-342 Ind. Proy'!Z74</f>
        <v>0</v>
      </c>
      <c r="P19" s="10">
        <f>+'24-03-342 Ind. Proy'!AA74</f>
        <v>0</v>
      </c>
      <c r="Q19" s="10">
        <f>+'24-03-342 Ind. Proy'!AB74</f>
        <v>0</v>
      </c>
      <c r="R19" s="10">
        <f>+'24-03-342 Ind. Proy'!AC74</f>
        <v>0</v>
      </c>
      <c r="S19" s="10">
        <f>+'24-03-342 Ind. Proy'!AD74</f>
        <v>0</v>
      </c>
      <c r="T19" s="10">
        <f>+'24-03-342 Ind. Proy'!AE74</f>
        <v>0</v>
      </c>
      <c r="U19" s="10">
        <f>+'24-03-342 Ind. Proy'!AF74</f>
        <v>0</v>
      </c>
      <c r="V19" s="10">
        <f>+'24-03-342 Ind. Proy'!AG74</f>
        <v>0</v>
      </c>
      <c r="W19" s="10">
        <f>+'24-03-342 Ind. Proy'!AH74</f>
        <v>0</v>
      </c>
      <c r="X19" s="235">
        <f>+'24-03-342 Ind. Proy'!AI74</f>
        <v>0</v>
      </c>
      <c r="Y19" s="235">
        <f>+'24-03-342 Ind. Proy'!AJ74</f>
        <v>0</v>
      </c>
    </row>
    <row r="20" spans="1:25" s="45" customFormat="1" ht="24.75" customHeight="1" x14ac:dyDescent="0.25">
      <c r="A20" s="49" t="s">
        <v>64</v>
      </c>
      <c r="B20" s="10">
        <f>+'24-03-342 Ind. Proy'!J78</f>
        <v>0</v>
      </c>
      <c r="C20" s="10">
        <f>+'24-03-342 Ind. Proy'!K78</f>
        <v>0</v>
      </c>
      <c r="D20" s="10">
        <f>+'24-03-342 Ind. Proy'!M78</f>
        <v>0</v>
      </c>
      <c r="E20" s="10">
        <f>+'24-03-342 Ind. Proy'!N78</f>
        <v>0</v>
      </c>
      <c r="F20" s="10">
        <f>+'24-03-342 Ind. Proy'!O78</f>
        <v>0</v>
      </c>
      <c r="G20" s="10">
        <f>+'24-03-342 Ind. Proy'!R78</f>
        <v>0</v>
      </c>
      <c r="H20" s="10">
        <f>+'24-03-342 Ind. Proy'!S78</f>
        <v>0</v>
      </c>
      <c r="I20" s="10">
        <f>+'24-03-342 Ind. Proy'!T78</f>
        <v>0</v>
      </c>
      <c r="J20" s="10">
        <f>+'24-03-342 Ind. Proy'!U78</f>
        <v>0</v>
      </c>
      <c r="K20" s="10">
        <f>+'24-03-342 Ind. Proy'!V78</f>
        <v>0</v>
      </c>
      <c r="L20" s="10">
        <f>+'24-03-342 Ind. Proy'!W78</f>
        <v>0</v>
      </c>
      <c r="M20" s="10">
        <f>+'24-03-342 Ind. Proy'!X78</f>
        <v>0</v>
      </c>
      <c r="N20" s="10">
        <f>+'24-03-342 Ind. Proy'!Y78</f>
        <v>0</v>
      </c>
      <c r="O20" s="10">
        <f>+'24-03-342 Ind. Proy'!Z78</f>
        <v>0</v>
      </c>
      <c r="P20" s="10">
        <f>+'24-03-342 Ind. Proy'!AA78</f>
        <v>0</v>
      </c>
      <c r="Q20" s="10">
        <f>+'24-03-342 Ind. Proy'!AB78</f>
        <v>0</v>
      </c>
      <c r="R20" s="10">
        <f>+'24-03-342 Ind. Proy'!AC78</f>
        <v>0</v>
      </c>
      <c r="S20" s="10">
        <f>+'24-03-342 Ind. Proy'!AD78</f>
        <v>0</v>
      </c>
      <c r="T20" s="10">
        <f>+'24-03-342 Ind. Proy'!AE78</f>
        <v>0</v>
      </c>
      <c r="U20" s="10">
        <f>+'24-03-342 Ind. Proy'!AF78</f>
        <v>0</v>
      </c>
      <c r="V20" s="10">
        <f>+'24-03-342 Ind. Proy'!AG78</f>
        <v>0</v>
      </c>
      <c r="W20" s="10">
        <f>+'24-03-342 Ind. Proy'!AH78</f>
        <v>0</v>
      </c>
      <c r="X20" s="235">
        <f>+'24-03-342 Ind. Proy'!AI78</f>
        <v>0</v>
      </c>
      <c r="Y20" s="235">
        <f>+'24-03-342 Ind. Proy'!AJ78</f>
        <v>0</v>
      </c>
    </row>
    <row r="21" spans="1:25" s="45" customFormat="1" ht="24.75" customHeight="1" x14ac:dyDescent="0.25">
      <c r="A21" s="49" t="s">
        <v>66</v>
      </c>
      <c r="B21" s="10">
        <f>+'24-03-342 Ind. Proy'!J82</f>
        <v>0</v>
      </c>
      <c r="C21" s="10">
        <f>+'24-03-342 Ind. Proy'!K82</f>
        <v>0</v>
      </c>
      <c r="D21" s="10">
        <f>+'24-03-342 Ind. Proy'!M82</f>
        <v>0</v>
      </c>
      <c r="E21" s="10">
        <f>+'24-03-342 Ind. Proy'!N82</f>
        <v>0</v>
      </c>
      <c r="F21" s="10">
        <f>+'24-03-342 Ind. Proy'!O82</f>
        <v>0</v>
      </c>
      <c r="G21" s="10">
        <f>+'24-03-342 Ind. Proy'!R82</f>
        <v>0</v>
      </c>
      <c r="H21" s="10">
        <f>+'24-03-342 Ind. Proy'!S82</f>
        <v>0</v>
      </c>
      <c r="I21" s="10">
        <f>+'24-03-342 Ind. Proy'!T82</f>
        <v>0</v>
      </c>
      <c r="J21" s="10">
        <f>+'24-03-342 Ind. Proy'!U82</f>
        <v>0</v>
      </c>
      <c r="K21" s="10">
        <f>+'24-03-342 Ind. Proy'!V82</f>
        <v>0</v>
      </c>
      <c r="L21" s="10">
        <f>+'24-03-342 Ind. Proy'!W82</f>
        <v>0</v>
      </c>
      <c r="M21" s="10">
        <f>+'24-03-342 Ind. Proy'!X82</f>
        <v>0</v>
      </c>
      <c r="N21" s="10">
        <f>+'24-03-342 Ind. Proy'!Y82</f>
        <v>0</v>
      </c>
      <c r="O21" s="10">
        <f>+'24-03-342 Ind. Proy'!Z82</f>
        <v>0</v>
      </c>
      <c r="P21" s="10">
        <f>+'24-03-342 Ind. Proy'!AA82</f>
        <v>0</v>
      </c>
      <c r="Q21" s="10">
        <f>+'24-03-342 Ind. Proy'!AB82</f>
        <v>0</v>
      </c>
      <c r="R21" s="10">
        <f>+'24-03-342 Ind. Proy'!AC82</f>
        <v>0</v>
      </c>
      <c r="S21" s="10">
        <f>+'24-03-342 Ind. Proy'!AD82</f>
        <v>0</v>
      </c>
      <c r="T21" s="10">
        <f>+'24-03-342 Ind. Proy'!AE82</f>
        <v>0</v>
      </c>
      <c r="U21" s="10">
        <f>+'24-03-342 Ind. Proy'!AF82</f>
        <v>0</v>
      </c>
      <c r="V21" s="10">
        <f>+'24-03-342 Ind. Proy'!AG82</f>
        <v>0</v>
      </c>
      <c r="W21" s="10">
        <f>+'24-03-342 Ind. Proy'!AH82</f>
        <v>0</v>
      </c>
      <c r="X21" s="235">
        <f>+'24-03-342 Ind. Proy'!AI82</f>
        <v>0</v>
      </c>
      <c r="Y21" s="235">
        <f>+'24-03-342 Ind. Proy'!AJ82</f>
        <v>0</v>
      </c>
    </row>
    <row r="22" spans="1:25" s="45" customFormat="1" ht="24.75" customHeight="1" x14ac:dyDescent="0.25">
      <c r="A22" s="49" t="s">
        <v>91</v>
      </c>
      <c r="B22" s="10">
        <f>+'24-03-342 Ind. Proy'!J87</f>
        <v>0</v>
      </c>
      <c r="C22" s="10">
        <f>+'24-03-342 Ind. Proy'!K87</f>
        <v>0</v>
      </c>
      <c r="D22" s="10">
        <f>+'24-03-342 Ind. Proy'!M87</f>
        <v>0</v>
      </c>
      <c r="E22" s="10">
        <f>+'24-03-342 Ind. Proy'!N87</f>
        <v>0</v>
      </c>
      <c r="F22" s="10">
        <f>+'24-03-342 Ind. Proy'!O87</f>
        <v>0</v>
      </c>
      <c r="G22" s="10">
        <f>+'24-03-342 Ind. Proy'!R83</f>
        <v>0</v>
      </c>
      <c r="H22" s="10">
        <f>+'24-03-342 Ind. Proy'!S83</f>
        <v>0</v>
      </c>
      <c r="I22" s="10">
        <f>+'24-03-342 Ind. Proy'!T83</f>
        <v>0</v>
      </c>
      <c r="J22" s="10">
        <f>+'24-03-342 Ind. Proy'!U87</f>
        <v>0</v>
      </c>
      <c r="K22" s="10">
        <f>+'24-03-342 Ind. Proy'!V83</f>
        <v>0</v>
      </c>
      <c r="L22" s="10">
        <f>+'24-03-342 Ind. Proy'!W83</f>
        <v>0</v>
      </c>
      <c r="M22" s="10">
        <f>+'24-03-342 Ind. Proy'!X83</f>
        <v>0</v>
      </c>
      <c r="N22" s="10">
        <f>+'24-03-342 Ind. Proy'!Y87</f>
        <v>0</v>
      </c>
      <c r="O22" s="10">
        <f>+'24-03-342 Ind. Proy'!Z83</f>
        <v>0</v>
      </c>
      <c r="P22" s="10">
        <f>+'24-03-342 Ind. Proy'!AA83</f>
        <v>0</v>
      </c>
      <c r="Q22" s="10">
        <f>+'24-03-342 Ind. Proy'!AB83</f>
        <v>0</v>
      </c>
      <c r="R22" s="10">
        <f>+'24-03-342 Ind. Proy'!AC83</f>
        <v>0</v>
      </c>
      <c r="S22" s="10">
        <f>+'24-03-342 Ind. Proy'!AD83</f>
        <v>0</v>
      </c>
      <c r="T22" s="10">
        <f>+'24-03-342 Ind. Proy'!AE83</f>
        <v>0</v>
      </c>
      <c r="U22" s="10">
        <f>+'24-03-342 Ind. Proy'!AF83</f>
        <v>0</v>
      </c>
      <c r="V22" s="10">
        <f>+'24-03-342 Ind. Proy'!AG83</f>
        <v>0</v>
      </c>
      <c r="W22" s="10">
        <f>+'24-03-342 Ind. Proy'!AH87</f>
        <v>0</v>
      </c>
      <c r="X22" s="235">
        <f>+'24-03-342 Ind. Proy'!AI87</f>
        <v>0</v>
      </c>
      <c r="Y22" s="235">
        <f>+'24-03-342 Ind. Proy'!AJ87</f>
        <v>0</v>
      </c>
    </row>
    <row r="23" spans="1:25" s="45" customFormat="1" ht="24.75" customHeight="1" x14ac:dyDescent="0.25">
      <c r="A23" s="49" t="s">
        <v>68</v>
      </c>
      <c r="B23" s="10">
        <f>+'24-03-342 Ind. Proy'!J96</f>
        <v>0</v>
      </c>
      <c r="C23" s="10">
        <f>+'24-03-342 Ind. Proy'!K96</f>
        <v>0</v>
      </c>
      <c r="D23" s="10">
        <f>+'24-03-342 Ind. Proy'!M96</f>
        <v>0</v>
      </c>
      <c r="E23" s="10">
        <f>+'24-03-342 Ind. Proy'!N96</f>
        <v>0</v>
      </c>
      <c r="F23" s="10">
        <f>+'24-03-342 Ind. Proy'!O96</f>
        <v>0</v>
      </c>
      <c r="G23" s="10">
        <f>+'24-03-342 Ind. Proy'!R96</f>
        <v>0</v>
      </c>
      <c r="H23" s="10">
        <f>+'24-03-342 Ind. Proy'!S96</f>
        <v>0</v>
      </c>
      <c r="I23" s="10">
        <f>+'24-03-342 Ind. Proy'!T96</f>
        <v>0</v>
      </c>
      <c r="J23" s="10">
        <f>+'24-03-342 Ind. Proy'!U96</f>
        <v>0</v>
      </c>
      <c r="K23" s="10">
        <f>+'24-03-342 Ind. Proy'!V96</f>
        <v>0</v>
      </c>
      <c r="L23" s="10">
        <f>+'24-03-342 Ind. Proy'!W96</f>
        <v>0</v>
      </c>
      <c r="M23" s="10">
        <f>+'24-03-342 Ind. Proy'!X96</f>
        <v>0</v>
      </c>
      <c r="N23" s="10">
        <f>+'24-03-342 Ind. Proy'!Y96</f>
        <v>0</v>
      </c>
      <c r="O23" s="10">
        <f>+'24-03-342 Ind. Proy'!Z96</f>
        <v>0</v>
      </c>
      <c r="P23" s="10">
        <f>+'24-03-342 Ind. Proy'!AA96</f>
        <v>0</v>
      </c>
      <c r="Q23" s="10">
        <f>+'24-03-342 Ind. Proy'!AB96</f>
        <v>0</v>
      </c>
      <c r="R23" s="10">
        <f>+'24-03-342 Ind. Proy'!AC96</f>
        <v>0</v>
      </c>
      <c r="S23" s="10">
        <f>+'24-03-342 Ind. Proy'!AD96</f>
        <v>0</v>
      </c>
      <c r="T23" s="10">
        <f>+'24-03-342 Ind. Proy'!AE96</f>
        <v>0</v>
      </c>
      <c r="U23" s="10">
        <f>+'24-03-342 Ind. Proy'!AF96</f>
        <v>0</v>
      </c>
      <c r="V23" s="10">
        <f>+'24-03-342 Ind. Proy'!AG96</f>
        <v>0</v>
      </c>
      <c r="W23" s="10">
        <f>+'24-03-342 Ind. Proy'!AH96</f>
        <v>0</v>
      </c>
      <c r="X23" s="235">
        <f>+'24-03-342 Ind. Proy'!AI96</f>
        <v>0</v>
      </c>
      <c r="Y23" s="235">
        <f>+'24-03-342 Ind. Proy'!AJ96</f>
        <v>0</v>
      </c>
    </row>
    <row r="24" spans="1:25" s="45" customFormat="1" ht="24.75" customHeight="1" x14ac:dyDescent="0.25">
      <c r="A24" s="50" t="s">
        <v>70</v>
      </c>
      <c r="B24" s="10">
        <f>+'24-03-342 Ind. Proy'!J99</f>
        <v>629461000</v>
      </c>
      <c r="C24" s="10">
        <f>+'24-03-342 Ind. Proy'!K99</f>
        <v>552500000</v>
      </c>
      <c r="D24" s="10">
        <f>+'24-03-342 Ind. Proy'!M99</f>
        <v>0</v>
      </c>
      <c r="E24" s="10">
        <f>+'24-03-342 Ind. Proy'!N99</f>
        <v>0</v>
      </c>
      <c r="F24" s="10">
        <f>+'24-03-342 Ind. Proy'!O99</f>
        <v>0</v>
      </c>
      <c r="G24" s="10">
        <f>+'24-03-342 Ind. Proy'!R99</f>
        <v>0</v>
      </c>
      <c r="H24" s="10">
        <f>+'24-03-342 Ind. Proy'!S99</f>
        <v>0</v>
      </c>
      <c r="I24" s="10">
        <f>+'24-03-342 Ind. Proy'!T99</f>
        <v>0</v>
      </c>
      <c r="J24" s="10">
        <f>+'24-03-342 Ind. Proy'!U99</f>
        <v>0</v>
      </c>
      <c r="K24" s="10">
        <f>+'24-03-342 Ind. Proy'!V99</f>
        <v>0</v>
      </c>
      <c r="L24" s="10">
        <f>+'24-03-342 Ind. Proy'!W99</f>
        <v>0</v>
      </c>
      <c r="M24" s="10">
        <f>+'24-03-342 Ind. Proy'!X99</f>
        <v>0</v>
      </c>
      <c r="N24" s="10">
        <f>+'24-03-342 Ind. Proy'!Y99</f>
        <v>0</v>
      </c>
      <c r="O24" s="10">
        <f>+'24-03-342 Ind. Proy'!Z99</f>
        <v>0</v>
      </c>
      <c r="P24" s="10">
        <f>+'24-03-342 Ind. Proy'!AA99</f>
        <v>0</v>
      </c>
      <c r="Q24" s="10">
        <f>+'24-03-342 Ind. Proy'!AB99</f>
        <v>0</v>
      </c>
      <c r="R24" s="10">
        <f>+'24-03-342 Ind. Proy'!AC99</f>
        <v>0</v>
      </c>
      <c r="S24" s="10">
        <f>+'24-03-342 Ind. Proy'!AD99</f>
        <v>0</v>
      </c>
      <c r="T24" s="10">
        <f>+'24-03-342 Ind. Proy'!AE99</f>
        <v>0</v>
      </c>
      <c r="U24" s="10">
        <f>+'24-03-342 Ind. Proy'!AF99</f>
        <v>0</v>
      </c>
      <c r="V24" s="10">
        <f>+'24-03-342 Ind. Proy'!AG99</f>
        <v>0</v>
      </c>
      <c r="W24" s="10">
        <f>+'24-03-342 Ind. Proy'!AH99</f>
        <v>0</v>
      </c>
      <c r="X24" s="235">
        <f>+'24-03-342 Ind. Proy'!AI99</f>
        <v>0</v>
      </c>
      <c r="Y24" s="235">
        <f>+'24-03-342 Ind. Proy'!AJ99</f>
        <v>0</v>
      </c>
    </row>
    <row r="25" spans="1:25" s="110" customFormat="1" ht="20.45" customHeight="1" x14ac:dyDescent="0.25">
      <c r="A25" s="465" t="str">
        <f>"TOTAL ASIG."&amp;" "&amp;$A$5</f>
        <v>TOTAL ASIG. 24-03-342 "Programa Apoyo, monitoreo y supervisión a la gestión provincial"</v>
      </c>
      <c r="B25" s="466">
        <f>SUM(B8:B24)</f>
        <v>629461000</v>
      </c>
      <c r="C25" s="466">
        <f t="shared" ref="C25:W25" si="0">SUM(C8:C24)</f>
        <v>552500000</v>
      </c>
      <c r="D25" s="466">
        <f t="shared" si="0"/>
        <v>0</v>
      </c>
      <c r="E25" s="466">
        <f>SUM(E8:E24)</f>
        <v>0</v>
      </c>
      <c r="F25" s="466">
        <f t="shared" si="0"/>
        <v>0</v>
      </c>
      <c r="G25" s="466">
        <f t="shared" si="0"/>
        <v>0</v>
      </c>
      <c r="H25" s="466">
        <f t="shared" si="0"/>
        <v>0</v>
      </c>
      <c r="I25" s="466">
        <f t="shared" si="0"/>
        <v>0</v>
      </c>
      <c r="J25" s="466">
        <f t="shared" si="0"/>
        <v>0</v>
      </c>
      <c r="K25" s="466">
        <f t="shared" si="0"/>
        <v>0</v>
      </c>
      <c r="L25" s="466">
        <f t="shared" si="0"/>
        <v>0</v>
      </c>
      <c r="M25" s="466">
        <f t="shared" si="0"/>
        <v>0</v>
      </c>
      <c r="N25" s="466">
        <f t="shared" si="0"/>
        <v>0</v>
      </c>
      <c r="O25" s="466">
        <f t="shared" si="0"/>
        <v>0</v>
      </c>
      <c r="P25" s="466">
        <f t="shared" si="0"/>
        <v>0</v>
      </c>
      <c r="Q25" s="466">
        <f t="shared" si="0"/>
        <v>0</v>
      </c>
      <c r="R25" s="466">
        <f t="shared" si="0"/>
        <v>0</v>
      </c>
      <c r="S25" s="466">
        <f t="shared" si="0"/>
        <v>0</v>
      </c>
      <c r="T25" s="466">
        <f t="shared" si="0"/>
        <v>0</v>
      </c>
      <c r="U25" s="466">
        <f t="shared" si="0"/>
        <v>0</v>
      </c>
      <c r="V25" s="466">
        <f t="shared" si="0"/>
        <v>0</v>
      </c>
      <c r="W25" s="466">
        <f t="shared" si="0"/>
        <v>0</v>
      </c>
      <c r="X25" s="467">
        <f>+'24-03-342 Ind. Proy'!AI100</f>
        <v>0</v>
      </c>
      <c r="Y25" s="467">
        <f>'24-03-342 Ind. Proy'!AJ100</f>
        <v>0</v>
      </c>
    </row>
    <row r="26" spans="1:25" x14ac:dyDescent="0.25">
      <c r="B26" s="46"/>
      <c r="G26" s="46"/>
      <c r="H26" s="46"/>
      <c r="I26" s="46"/>
      <c r="K26" s="46"/>
      <c r="L26" s="46"/>
      <c r="M26" s="46"/>
      <c r="O26" s="46"/>
      <c r="P26" s="46"/>
      <c r="Q26" s="46"/>
      <c r="S26" s="46"/>
      <c r="T26" s="46"/>
      <c r="U26" s="46"/>
    </row>
    <row r="27" spans="1:25" x14ac:dyDescent="0.25">
      <c r="B27" s="46"/>
      <c r="G27" s="46"/>
      <c r="H27" s="46"/>
      <c r="I27" s="46"/>
      <c r="K27" s="46"/>
      <c r="L27" s="46"/>
      <c r="M27" s="46"/>
      <c r="O27" s="46"/>
      <c r="P27" s="46"/>
      <c r="Q27" s="46"/>
      <c r="S27" s="46"/>
      <c r="T27" s="46"/>
      <c r="U27" s="46"/>
    </row>
    <row r="28" spans="1:25" x14ac:dyDescent="0.25">
      <c r="B28" s="46"/>
      <c r="G28" s="46"/>
      <c r="H28" s="46"/>
      <c r="I28" s="46"/>
      <c r="K28" s="46"/>
      <c r="L28" s="46"/>
      <c r="M28" s="46"/>
      <c r="O28" s="46"/>
      <c r="P28" s="46"/>
      <c r="Q28" s="46"/>
      <c r="S28" s="46"/>
      <c r="T28" s="46"/>
      <c r="U28" s="46"/>
    </row>
    <row r="29" spans="1:25" x14ac:dyDescent="0.25">
      <c r="B29" s="46"/>
      <c r="G29" s="46"/>
      <c r="H29" s="46"/>
      <c r="I29" s="46"/>
      <c r="K29" s="46"/>
      <c r="L29" s="46"/>
      <c r="M29" s="46"/>
      <c r="O29" s="46"/>
      <c r="P29" s="46"/>
      <c r="Q29" s="46"/>
      <c r="S29" s="46"/>
      <c r="T29" s="46"/>
      <c r="U29" s="46"/>
    </row>
    <row r="30" spans="1:25" x14ac:dyDescent="0.25">
      <c r="B30" s="46"/>
      <c r="G30" s="46"/>
      <c r="H30" s="46"/>
      <c r="I30" s="46"/>
      <c r="K30" s="46"/>
      <c r="L30" s="46"/>
      <c r="M30" s="46"/>
      <c r="O30" s="46"/>
      <c r="P30" s="46"/>
      <c r="Q30" s="46"/>
      <c r="S30" s="46"/>
      <c r="T30" s="46"/>
      <c r="U30" s="46"/>
    </row>
    <row r="31" spans="1:25" x14ac:dyDescent="0.25">
      <c r="B31" s="46"/>
      <c r="G31" s="46"/>
      <c r="H31" s="46"/>
      <c r="I31" s="46"/>
      <c r="K31" s="46"/>
      <c r="L31" s="46"/>
      <c r="M31" s="46"/>
      <c r="O31" s="46"/>
      <c r="P31" s="46"/>
      <c r="Q31" s="46"/>
      <c r="S31" s="46"/>
      <c r="T31" s="46"/>
      <c r="U31" s="46"/>
    </row>
    <row r="32" spans="1:25" x14ac:dyDescent="0.25">
      <c r="B32" s="46"/>
      <c r="G32" s="46"/>
      <c r="H32" s="46"/>
      <c r="I32" s="46"/>
      <c r="K32" s="46"/>
      <c r="L32" s="46"/>
      <c r="M32" s="46"/>
      <c r="O32" s="46"/>
      <c r="P32" s="46"/>
      <c r="Q32" s="46"/>
      <c r="S32" s="46"/>
      <c r="T32" s="46"/>
      <c r="U32" s="46"/>
    </row>
    <row r="33" spans="1:25" x14ac:dyDescent="0.25">
      <c r="B33" s="46"/>
      <c r="G33" s="46"/>
      <c r="H33" s="46"/>
      <c r="I33" s="46"/>
      <c r="K33" s="46"/>
      <c r="L33" s="46"/>
      <c r="M33" s="46"/>
      <c r="O33" s="46"/>
      <c r="P33" s="46"/>
      <c r="Q33" s="46"/>
      <c r="S33" s="46"/>
      <c r="T33" s="46"/>
      <c r="U33" s="46"/>
    </row>
    <row r="34" spans="1:25" x14ac:dyDescent="0.25">
      <c r="A34" s="15"/>
      <c r="B34" s="46"/>
      <c r="G34" s="46"/>
      <c r="H34" s="46"/>
      <c r="I34" s="46"/>
      <c r="K34" s="46"/>
      <c r="L34" s="46"/>
      <c r="M34" s="46"/>
      <c r="O34" s="46"/>
      <c r="P34" s="46"/>
      <c r="Q34" s="46"/>
      <c r="S34" s="46"/>
      <c r="T34" s="46"/>
      <c r="U34" s="46"/>
      <c r="V34" s="15"/>
      <c r="W34" s="15"/>
      <c r="X34" s="111"/>
      <c r="Y34" s="111"/>
    </row>
    <row r="35" spans="1:25" x14ac:dyDescent="0.25">
      <c r="A35" s="15"/>
      <c r="B35" s="46"/>
      <c r="G35" s="46"/>
      <c r="H35" s="46"/>
      <c r="I35" s="46"/>
      <c r="K35" s="46"/>
      <c r="L35" s="46"/>
      <c r="M35" s="46"/>
      <c r="O35" s="46"/>
      <c r="P35" s="46"/>
      <c r="Q35" s="46"/>
      <c r="S35" s="46"/>
      <c r="T35" s="46"/>
      <c r="U35" s="46"/>
      <c r="V35" s="15"/>
      <c r="W35" s="15"/>
      <c r="X35" s="111"/>
      <c r="Y35" s="111"/>
    </row>
    <row r="36" spans="1:25" x14ac:dyDescent="0.25">
      <c r="A36" s="15"/>
      <c r="B36" s="46"/>
      <c r="G36" s="46"/>
      <c r="H36" s="46"/>
      <c r="I36" s="46"/>
      <c r="K36" s="46"/>
      <c r="L36" s="46"/>
      <c r="M36" s="46"/>
      <c r="O36" s="46"/>
      <c r="P36" s="46"/>
      <c r="Q36" s="46"/>
      <c r="S36" s="46"/>
      <c r="T36" s="46"/>
      <c r="U36" s="46"/>
      <c r="V36" s="15"/>
      <c r="W36" s="15"/>
      <c r="X36" s="111"/>
      <c r="Y36" s="111"/>
    </row>
    <row r="37" spans="1:25" x14ac:dyDescent="0.25">
      <c r="A37" s="15"/>
      <c r="B37" s="46"/>
      <c r="G37" s="46"/>
      <c r="H37" s="46"/>
      <c r="I37" s="46"/>
      <c r="K37" s="46"/>
      <c r="L37" s="46"/>
      <c r="M37" s="46"/>
      <c r="O37" s="46"/>
      <c r="P37" s="46"/>
      <c r="Q37" s="46"/>
      <c r="S37" s="46"/>
      <c r="T37" s="46"/>
      <c r="U37" s="46"/>
      <c r="V37" s="15"/>
      <c r="W37" s="15"/>
      <c r="X37" s="111"/>
      <c r="Y37" s="111"/>
    </row>
    <row r="38" spans="1:25" x14ac:dyDescent="0.25">
      <c r="A38" s="15"/>
      <c r="B38" s="46"/>
      <c r="G38" s="46"/>
      <c r="H38" s="46"/>
      <c r="I38" s="46"/>
      <c r="K38" s="46"/>
      <c r="L38" s="46"/>
      <c r="M38" s="46"/>
      <c r="O38" s="46"/>
      <c r="P38" s="46"/>
      <c r="Q38" s="46"/>
      <c r="S38" s="46"/>
      <c r="T38" s="46"/>
      <c r="U38" s="46"/>
      <c r="V38" s="15"/>
      <c r="W38" s="15"/>
      <c r="X38" s="111"/>
      <c r="Y38" s="111"/>
    </row>
    <row r="39" spans="1:25" x14ac:dyDescent="0.25">
      <c r="A39" s="15"/>
      <c r="B39" s="46"/>
      <c r="G39" s="46"/>
      <c r="H39" s="46"/>
      <c r="I39" s="46"/>
      <c r="K39" s="46"/>
      <c r="L39" s="46"/>
      <c r="M39" s="46"/>
      <c r="O39" s="46"/>
      <c r="P39" s="46"/>
      <c r="Q39" s="46"/>
      <c r="S39" s="46"/>
      <c r="T39" s="46"/>
      <c r="U39" s="46"/>
      <c r="V39" s="15"/>
      <c r="W39" s="15"/>
      <c r="X39" s="111"/>
      <c r="Y39" s="111"/>
    </row>
    <row r="40" spans="1:25" x14ac:dyDescent="0.25">
      <c r="A40" s="15"/>
      <c r="B40" s="46"/>
      <c r="G40" s="46"/>
      <c r="H40" s="46"/>
      <c r="I40" s="46"/>
      <c r="K40" s="46"/>
      <c r="L40" s="46"/>
      <c r="M40" s="46"/>
      <c r="O40" s="46"/>
      <c r="P40" s="46"/>
      <c r="Q40" s="46"/>
      <c r="S40" s="46"/>
      <c r="T40" s="46"/>
      <c r="U40" s="46"/>
      <c r="V40" s="15"/>
      <c r="W40" s="15"/>
      <c r="X40" s="111"/>
      <c r="Y40" s="111"/>
    </row>
    <row r="41" spans="1:25" x14ac:dyDescent="0.25">
      <c r="A41" s="15"/>
      <c r="B41" s="46"/>
      <c r="G41" s="46"/>
      <c r="H41" s="46"/>
      <c r="I41" s="46"/>
      <c r="K41" s="46"/>
      <c r="L41" s="46"/>
      <c r="M41" s="46"/>
      <c r="O41" s="46"/>
      <c r="P41" s="46"/>
      <c r="Q41" s="46"/>
      <c r="S41" s="46"/>
      <c r="T41" s="46"/>
      <c r="U41" s="46"/>
      <c r="V41" s="15"/>
      <c r="W41" s="15"/>
      <c r="X41" s="111"/>
      <c r="Y41" s="111"/>
    </row>
    <row r="42" spans="1:25" x14ac:dyDescent="0.25">
      <c r="A42" s="15"/>
      <c r="B42" s="46"/>
      <c r="G42" s="46"/>
      <c r="H42" s="46"/>
      <c r="I42" s="46"/>
      <c r="K42" s="46"/>
      <c r="L42" s="46"/>
      <c r="M42" s="46"/>
      <c r="O42" s="46"/>
      <c r="P42" s="46"/>
      <c r="Q42" s="46"/>
      <c r="S42" s="46"/>
      <c r="T42" s="46"/>
      <c r="U42" s="46"/>
      <c r="V42" s="15"/>
      <c r="W42" s="15"/>
      <c r="X42" s="111"/>
      <c r="Y42" s="111"/>
    </row>
  </sheetData>
  <mergeCells count="25">
    <mergeCell ref="G6:I6"/>
    <mergeCell ref="K6:M6"/>
    <mergeCell ref="N6:N7"/>
    <mergeCell ref="O6:Q6"/>
    <mergeCell ref="AD6:AF6"/>
    <mergeCell ref="S6:U6"/>
    <mergeCell ref="X6:Y6"/>
    <mergeCell ref="Z6:AB6"/>
    <mergeCell ref="AC6:AC7"/>
    <mergeCell ref="A5:Y5"/>
    <mergeCell ref="AH6:AH7"/>
    <mergeCell ref="AI6:AJ6"/>
    <mergeCell ref="AG6:AG7"/>
    <mergeCell ref="A1:Y1"/>
    <mergeCell ref="A2:Y2"/>
    <mergeCell ref="A3:Y3"/>
    <mergeCell ref="A4:Y4"/>
    <mergeCell ref="A6:A7"/>
    <mergeCell ref="B6:B7"/>
    <mergeCell ref="V6:V7"/>
    <mergeCell ref="W6:W7"/>
    <mergeCell ref="J6:J7"/>
    <mergeCell ref="C6:C7"/>
    <mergeCell ref="D6:F6"/>
    <mergeCell ref="R6:R7"/>
  </mergeCells>
  <printOptions horizontalCentered="1" verticalCentered="1"/>
  <pageMargins left="0" right="0" top="0.74803149606299213" bottom="0.74803149606299213" header="0.31496062992125984" footer="0.31496062992125984"/>
  <pageSetup paperSize="41" scale="97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  <pageSetUpPr fitToPage="1"/>
  </sheetPr>
  <dimension ref="A1:AR195"/>
  <sheetViews>
    <sheetView topLeftCell="A4" zoomScaleNormal="100" workbookViewId="0">
      <selection activeCell="K63" sqref="K63"/>
    </sheetView>
  </sheetViews>
  <sheetFormatPr baseColWidth="10" defaultColWidth="11.42578125" defaultRowHeight="12.75" outlineLevelRow="1" outlineLevelCol="1" x14ac:dyDescent="0.25"/>
  <cols>
    <col min="1" max="1" width="3.5703125" style="111" customWidth="1"/>
    <col min="2" max="2" width="10.42578125" style="111" hidden="1" customWidth="1"/>
    <col min="3" max="3" width="11.85546875" style="111" customWidth="1"/>
    <col min="4" max="4" width="10.42578125" style="111" bestFit="1" customWidth="1"/>
    <col min="5" max="5" width="29.140625" style="110" customWidth="1"/>
    <col min="6" max="6" width="26.42578125" style="110" customWidth="1"/>
    <col min="7" max="7" width="11.140625" style="111" customWidth="1"/>
    <col min="8" max="9" width="9.85546875" style="111" customWidth="1"/>
    <col min="10" max="10" width="12.85546875" style="13" customWidth="1"/>
    <col min="11" max="11" width="12.7109375" style="46" customWidth="1"/>
    <col min="12" max="12" width="14.85546875" style="110" customWidth="1"/>
    <col min="13" max="13" width="10.42578125" style="111" hidden="1" customWidth="1"/>
    <col min="14" max="14" width="9.140625" style="111" hidden="1" customWidth="1"/>
    <col min="15" max="15" width="13" style="111" hidden="1" customWidth="1"/>
    <col min="16" max="16" width="10.5703125" style="111" hidden="1" customWidth="1"/>
    <col min="17" max="17" width="13.85546875" style="47" hidden="1" customWidth="1"/>
    <col min="18" max="20" width="13.7109375" style="13" customWidth="1" outlineLevel="1"/>
    <col min="21" max="21" width="13.7109375" style="13" customWidth="1"/>
    <col min="22" max="24" width="13.7109375" style="13" hidden="1" customWidth="1" outlineLevel="1"/>
    <col min="25" max="25" width="13.7109375" style="13" hidden="1" customWidth="1" collapsed="1"/>
    <col min="26" max="28" width="13.7109375" style="13" hidden="1" customWidth="1" outlineLevel="1"/>
    <col min="29" max="29" width="13.7109375" style="13" hidden="1" customWidth="1" collapsed="1"/>
    <col min="30" max="32" width="13.7109375" style="13" hidden="1" customWidth="1" outlineLevel="1"/>
    <col min="33" max="33" width="13.7109375" style="13" hidden="1" customWidth="1" collapsed="1"/>
    <col min="34" max="34" width="13.7109375" style="13" customWidth="1"/>
    <col min="35" max="35" width="10.28515625" style="14" bestFit="1" customWidth="1"/>
    <col min="36" max="36" width="11.140625" style="14" customWidth="1"/>
    <col min="37" max="16384" width="11.42578125" style="110"/>
  </cols>
  <sheetData>
    <row r="1" spans="1:44" s="109" customFormat="1" ht="16.5" customHeight="1" x14ac:dyDescent="0.25">
      <c r="A1" s="552" t="s">
        <v>78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</row>
    <row r="2" spans="1:44" s="109" customFormat="1" ht="16.5" customHeight="1" x14ac:dyDescent="0.25">
      <c r="A2" s="555" t="s">
        <v>72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  <c r="AD2" s="555"/>
      <c r="AE2" s="555"/>
      <c r="AF2" s="555"/>
      <c r="AG2" s="555"/>
      <c r="AH2" s="555"/>
      <c r="AI2" s="555"/>
      <c r="AJ2" s="555"/>
    </row>
    <row r="3" spans="1:44" s="109" customFormat="1" ht="16.5" customHeight="1" x14ac:dyDescent="0.25">
      <c r="A3" s="640" t="str">
        <f>+'24-03-341 Ind. Proy'!A3:AJ3</f>
        <v>EJECUCIÓN AL 31 DE MARZO DE 2021</v>
      </c>
      <c r="B3" s="640"/>
      <c r="C3" s="640"/>
      <c r="D3" s="640"/>
      <c r="E3" s="640"/>
      <c r="F3" s="640"/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0"/>
      <c r="AA3" s="640"/>
      <c r="AB3" s="640"/>
      <c r="AC3" s="640"/>
      <c r="AD3" s="640"/>
      <c r="AE3" s="640"/>
      <c r="AF3" s="640"/>
      <c r="AG3" s="640"/>
      <c r="AH3" s="640"/>
      <c r="AI3" s="640"/>
      <c r="AJ3" s="640"/>
    </row>
    <row r="4" spans="1:44" s="109" customFormat="1" ht="16.5" customHeight="1" x14ac:dyDescent="0.25">
      <c r="A4" s="555" t="s">
        <v>0</v>
      </c>
      <c r="B4" s="555"/>
      <c r="C4" s="555"/>
      <c r="D4" s="555"/>
      <c r="E4" s="555"/>
      <c r="F4" s="555"/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  <c r="W4" s="555"/>
      <c r="X4" s="555"/>
      <c r="Y4" s="555"/>
      <c r="Z4" s="555"/>
      <c r="AA4" s="555"/>
      <c r="AB4" s="555"/>
      <c r="AC4" s="555"/>
      <c r="AD4" s="555"/>
      <c r="AE4" s="555"/>
      <c r="AF4" s="555"/>
      <c r="AG4" s="555"/>
      <c r="AH4" s="555"/>
      <c r="AI4" s="555"/>
      <c r="AJ4" s="555"/>
    </row>
    <row r="5" spans="1:44" ht="17.25" customHeight="1" x14ac:dyDescent="0.25">
      <c r="A5" s="556" t="s">
        <v>95</v>
      </c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  <c r="P5" s="557"/>
      <c r="Q5" s="557"/>
      <c r="R5" s="557"/>
      <c r="S5" s="557"/>
      <c r="T5" s="557"/>
      <c r="U5" s="557"/>
      <c r="V5" s="557"/>
      <c r="W5" s="557"/>
      <c r="X5" s="557"/>
      <c r="Y5" s="557"/>
      <c r="Z5" s="557"/>
      <c r="AA5" s="557"/>
      <c r="AB5" s="557"/>
      <c r="AC5" s="557"/>
      <c r="AD5" s="557"/>
      <c r="AE5" s="557"/>
      <c r="AF5" s="557"/>
      <c r="AG5" s="557"/>
      <c r="AH5" s="557"/>
      <c r="AI5" s="557"/>
      <c r="AJ5" s="558"/>
    </row>
    <row r="6" spans="1:44" s="115" customFormat="1" ht="12.75" customHeight="1" x14ac:dyDescent="0.25">
      <c r="A6" s="563" t="s">
        <v>1</v>
      </c>
      <c r="B6" s="563" t="s">
        <v>76</v>
      </c>
      <c r="C6" s="563" t="s">
        <v>21</v>
      </c>
      <c r="D6" s="563" t="s">
        <v>3</v>
      </c>
      <c r="E6" s="563" t="s">
        <v>4</v>
      </c>
      <c r="F6" s="563" t="s">
        <v>5</v>
      </c>
      <c r="G6" s="563" t="s">
        <v>6</v>
      </c>
      <c r="H6" s="618" t="s">
        <v>7</v>
      </c>
      <c r="I6" s="620"/>
      <c r="J6" s="559" t="s">
        <v>8</v>
      </c>
      <c r="K6" s="559" t="s">
        <v>9</v>
      </c>
      <c r="L6" s="563" t="s">
        <v>10</v>
      </c>
      <c r="M6" s="621" t="s">
        <v>11</v>
      </c>
      <c r="N6" s="635"/>
      <c r="O6" s="622"/>
      <c r="P6" s="563" t="s">
        <v>12</v>
      </c>
      <c r="Q6" s="563" t="s">
        <v>13</v>
      </c>
      <c r="R6" s="621" t="s">
        <v>14</v>
      </c>
      <c r="S6" s="635"/>
      <c r="T6" s="622"/>
      <c r="U6" s="559" t="s">
        <v>15</v>
      </c>
      <c r="V6" s="621" t="s">
        <v>14</v>
      </c>
      <c r="W6" s="635"/>
      <c r="X6" s="622"/>
      <c r="Y6" s="559" t="s">
        <v>16</v>
      </c>
      <c r="Z6" s="621" t="s">
        <v>14</v>
      </c>
      <c r="AA6" s="635"/>
      <c r="AB6" s="622"/>
      <c r="AC6" s="559" t="s">
        <v>17</v>
      </c>
      <c r="AD6" s="621" t="s">
        <v>14</v>
      </c>
      <c r="AE6" s="635"/>
      <c r="AF6" s="622"/>
      <c r="AG6" s="559" t="s">
        <v>18</v>
      </c>
      <c r="AH6" s="559" t="s">
        <v>19</v>
      </c>
      <c r="AI6" s="644" t="s">
        <v>20</v>
      </c>
      <c r="AJ6" s="645"/>
      <c r="AK6" s="109"/>
      <c r="AL6" s="109"/>
      <c r="AM6" s="109"/>
      <c r="AN6" s="109"/>
      <c r="AO6" s="109"/>
      <c r="AP6" s="109"/>
      <c r="AQ6" s="109"/>
      <c r="AR6" s="109"/>
    </row>
    <row r="7" spans="1:44" s="115" customFormat="1" ht="25.5" x14ac:dyDescent="0.25">
      <c r="A7" s="564"/>
      <c r="B7" s="564"/>
      <c r="C7" s="564"/>
      <c r="D7" s="564"/>
      <c r="E7" s="564"/>
      <c r="F7" s="564"/>
      <c r="G7" s="564"/>
      <c r="H7" s="525" t="s">
        <v>22</v>
      </c>
      <c r="I7" s="525" t="s">
        <v>23</v>
      </c>
      <c r="J7" s="560"/>
      <c r="K7" s="560"/>
      <c r="L7" s="564"/>
      <c r="M7" s="526" t="s">
        <v>24</v>
      </c>
      <c r="N7" s="526" t="s">
        <v>25</v>
      </c>
      <c r="O7" s="526" t="s">
        <v>26</v>
      </c>
      <c r="P7" s="564"/>
      <c r="Q7" s="564"/>
      <c r="R7" s="526" t="s">
        <v>27</v>
      </c>
      <c r="S7" s="526" t="s">
        <v>28</v>
      </c>
      <c r="T7" s="526" t="s">
        <v>29</v>
      </c>
      <c r="U7" s="560"/>
      <c r="V7" s="526" t="s">
        <v>30</v>
      </c>
      <c r="W7" s="526" t="s">
        <v>31</v>
      </c>
      <c r="X7" s="526" t="s">
        <v>93</v>
      </c>
      <c r="Y7" s="560"/>
      <c r="Z7" s="526" t="s">
        <v>32</v>
      </c>
      <c r="AA7" s="526" t="s">
        <v>33</v>
      </c>
      <c r="AB7" s="526" t="s">
        <v>34</v>
      </c>
      <c r="AC7" s="560"/>
      <c r="AD7" s="526" t="s">
        <v>35</v>
      </c>
      <c r="AE7" s="526" t="s">
        <v>36</v>
      </c>
      <c r="AF7" s="526" t="s">
        <v>37</v>
      </c>
      <c r="AG7" s="560"/>
      <c r="AH7" s="560"/>
      <c r="AI7" s="527" t="s">
        <v>38</v>
      </c>
      <c r="AJ7" s="527" t="s">
        <v>39</v>
      </c>
      <c r="AK7" s="109"/>
      <c r="AL7" s="109"/>
      <c r="AM7" s="109"/>
      <c r="AN7" s="109"/>
      <c r="AO7" s="109"/>
      <c r="AP7" s="109"/>
      <c r="AQ7" s="109"/>
      <c r="AR7" s="109"/>
    </row>
    <row r="8" spans="1:44" ht="12.75" customHeight="1" x14ac:dyDescent="0.25">
      <c r="A8" s="605" t="s">
        <v>40</v>
      </c>
      <c r="B8" s="597"/>
      <c r="C8" s="597"/>
      <c r="D8" s="597"/>
      <c r="E8" s="598"/>
      <c r="F8" s="17"/>
      <c r="G8" s="18"/>
      <c r="H8" s="19"/>
      <c r="I8" s="19"/>
      <c r="J8" s="593"/>
      <c r="K8" s="20"/>
      <c r="L8" s="21"/>
      <c r="M8" s="22"/>
      <c r="N8" s="22"/>
      <c r="O8" s="22"/>
      <c r="P8" s="18"/>
      <c r="Q8" s="23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4"/>
      <c r="AJ8" s="24"/>
    </row>
    <row r="9" spans="1:44" ht="34.5" hidden="1" customHeight="1" outlineLevel="1" x14ac:dyDescent="0.3">
      <c r="A9" s="25">
        <v>1</v>
      </c>
      <c r="B9" s="26"/>
      <c r="C9" s="83"/>
      <c r="D9" s="81"/>
      <c r="E9" s="79"/>
      <c r="F9" s="79"/>
      <c r="G9" s="78"/>
      <c r="H9" s="80"/>
      <c r="I9" s="80"/>
      <c r="J9" s="643"/>
      <c r="K9" s="57"/>
      <c r="L9" s="79"/>
      <c r="M9" s="31"/>
      <c r="N9" s="31"/>
      <c r="O9" s="31"/>
      <c r="P9" s="79"/>
      <c r="Q9" s="79"/>
      <c r="R9" s="31"/>
      <c r="S9" s="85"/>
      <c r="T9" s="85"/>
      <c r="U9" s="32">
        <f>SUM(R9:T9)</f>
        <v>0</v>
      </c>
      <c r="V9" s="31"/>
      <c r="W9" s="31"/>
      <c r="X9" s="31"/>
      <c r="Y9" s="32">
        <f>SUM(V9:X9)</f>
        <v>0</v>
      </c>
      <c r="Z9" s="31"/>
      <c r="AA9" s="31"/>
      <c r="AB9" s="31"/>
      <c r="AC9" s="32">
        <f>SUM(Z9:AB9)</f>
        <v>0</v>
      </c>
      <c r="AD9" s="31"/>
      <c r="AE9" s="31"/>
      <c r="AF9" s="31"/>
      <c r="AG9" s="32">
        <f>SUM(AD9:AF9)</f>
        <v>0</v>
      </c>
      <c r="AH9" s="32">
        <f>SUM(U9,Y9,AC9,AG9)</f>
        <v>0</v>
      </c>
      <c r="AI9" s="33">
        <f>IF(ISERROR(AH9/J9),0,AH9/J9)</f>
        <v>0</v>
      </c>
      <c r="AJ9" s="34">
        <f>IF(ISERROR(AH9/$AH$65),"-",AH9/$AH$65)</f>
        <v>0</v>
      </c>
      <c r="AK9" s="109"/>
      <c r="AL9" s="109"/>
      <c r="AM9" s="109"/>
      <c r="AN9" s="109"/>
      <c r="AO9" s="109"/>
      <c r="AP9" s="109"/>
      <c r="AQ9" s="109"/>
      <c r="AR9" s="109"/>
    </row>
    <row r="10" spans="1:44" s="74" customFormat="1" ht="12.75" customHeight="1" collapsed="1" x14ac:dyDescent="0.25">
      <c r="A10" s="614" t="s">
        <v>41</v>
      </c>
      <c r="B10" s="600"/>
      <c r="C10" s="600"/>
      <c r="D10" s="600"/>
      <c r="E10" s="600"/>
      <c r="F10" s="600"/>
      <c r="G10" s="600"/>
      <c r="H10" s="600"/>
      <c r="I10" s="615"/>
      <c r="J10" s="455">
        <f>J8</f>
        <v>0</v>
      </c>
      <c r="K10" s="455">
        <f>SUM(K9:K9)</f>
        <v>0</v>
      </c>
      <c r="L10" s="456"/>
      <c r="M10" s="455">
        <f>SUM(M9:M9)</f>
        <v>0</v>
      </c>
      <c r="N10" s="455">
        <f>SUM(N9:N9)</f>
        <v>0</v>
      </c>
      <c r="O10" s="455">
        <f>SUM(O9:O9)</f>
        <v>0</v>
      </c>
      <c r="P10" s="457"/>
      <c r="Q10" s="458"/>
      <c r="R10" s="455">
        <f t="shared" ref="R10:AH10" si="0">SUM(R9:R9)</f>
        <v>0</v>
      </c>
      <c r="S10" s="455">
        <f t="shared" si="0"/>
        <v>0</v>
      </c>
      <c r="T10" s="455">
        <f t="shared" si="0"/>
        <v>0</v>
      </c>
      <c r="U10" s="455">
        <f t="shared" si="0"/>
        <v>0</v>
      </c>
      <c r="V10" s="455">
        <f t="shared" si="0"/>
        <v>0</v>
      </c>
      <c r="W10" s="455">
        <f t="shared" si="0"/>
        <v>0</v>
      </c>
      <c r="X10" s="455">
        <f t="shared" si="0"/>
        <v>0</v>
      </c>
      <c r="Y10" s="455">
        <f t="shared" si="0"/>
        <v>0</v>
      </c>
      <c r="Z10" s="455">
        <f t="shared" si="0"/>
        <v>0</v>
      </c>
      <c r="AA10" s="455">
        <f t="shared" si="0"/>
        <v>0</v>
      </c>
      <c r="AB10" s="455">
        <f t="shared" si="0"/>
        <v>0</v>
      </c>
      <c r="AC10" s="455">
        <f t="shared" si="0"/>
        <v>0</v>
      </c>
      <c r="AD10" s="455">
        <f t="shared" si="0"/>
        <v>0</v>
      </c>
      <c r="AE10" s="455">
        <f t="shared" si="0"/>
        <v>0</v>
      </c>
      <c r="AF10" s="455">
        <f t="shared" si="0"/>
        <v>0</v>
      </c>
      <c r="AG10" s="455">
        <f t="shared" si="0"/>
        <v>0</v>
      </c>
      <c r="AH10" s="455">
        <f t="shared" si="0"/>
        <v>0</v>
      </c>
      <c r="AI10" s="459">
        <f>IF(ISERROR(AH10/J10),0,AH10/J10)</f>
        <v>0</v>
      </c>
      <c r="AJ10" s="459">
        <f>IF(ISERROR(AH10/$AH$65),0,AH10/$AH$65)</f>
        <v>0</v>
      </c>
      <c r="AK10" s="109"/>
      <c r="AL10" s="109"/>
      <c r="AM10" s="109"/>
      <c r="AN10" s="109"/>
      <c r="AO10" s="109"/>
      <c r="AP10" s="109"/>
      <c r="AQ10" s="109"/>
      <c r="AR10" s="109"/>
    </row>
    <row r="11" spans="1:44" ht="12.75" customHeight="1" x14ac:dyDescent="0.25">
      <c r="A11" s="590" t="s">
        <v>42</v>
      </c>
      <c r="B11" s="591"/>
      <c r="C11" s="591"/>
      <c r="D11" s="591"/>
      <c r="E11" s="592"/>
      <c r="F11" s="17"/>
      <c r="G11" s="18"/>
      <c r="H11" s="19"/>
      <c r="I11" s="19"/>
      <c r="J11" s="581"/>
      <c r="K11" s="20"/>
      <c r="L11" s="21"/>
      <c r="M11" s="22"/>
      <c r="N11" s="22"/>
      <c r="O11" s="22"/>
      <c r="P11" s="18"/>
      <c r="Q11" s="23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4"/>
      <c r="AJ11" s="24"/>
    </row>
    <row r="12" spans="1:44" ht="34.5" hidden="1" customHeight="1" outlineLevel="1" x14ac:dyDescent="0.25">
      <c r="A12" s="25">
        <v>1</v>
      </c>
      <c r="B12" s="26"/>
      <c r="C12" s="83"/>
      <c r="D12" s="151"/>
      <c r="E12" s="79"/>
      <c r="F12" s="79"/>
      <c r="G12" s="78"/>
      <c r="H12" s="151"/>
      <c r="I12" s="151"/>
      <c r="J12" s="642"/>
      <c r="K12" s="51"/>
      <c r="L12" s="79"/>
      <c r="M12" s="31"/>
      <c r="N12" s="31"/>
      <c r="O12" s="31"/>
      <c r="P12" s="79"/>
      <c r="Q12" s="79"/>
      <c r="R12" s="31"/>
      <c r="S12" s="51"/>
      <c r="T12" s="51"/>
      <c r="U12" s="32">
        <f>SUM(R12:T12)</f>
        <v>0</v>
      </c>
      <c r="V12" s="31"/>
      <c r="W12" s="31"/>
      <c r="X12" s="31"/>
      <c r="Y12" s="32">
        <f>SUM(V12:X12)</f>
        <v>0</v>
      </c>
      <c r="Z12" s="31"/>
      <c r="AA12" s="31"/>
      <c r="AB12" s="31"/>
      <c r="AC12" s="32">
        <f>SUM(Z12:AB12)</f>
        <v>0</v>
      </c>
      <c r="AD12" s="31"/>
      <c r="AE12" s="31"/>
      <c r="AF12" s="31"/>
      <c r="AG12" s="32">
        <f>SUM(AD12:AF12)</f>
        <v>0</v>
      </c>
      <c r="AH12" s="32">
        <f>SUM(U12,Y12,AC12,AG12)</f>
        <v>0</v>
      </c>
      <c r="AI12" s="33">
        <f>IF(ISERROR(AH12/#REF!),0,AH12/#REF!)</f>
        <v>0</v>
      </c>
      <c r="AJ12" s="34">
        <f>IF(ISERROR(AH12/$AH$65),"-",AH12/$AH$65)</f>
        <v>0</v>
      </c>
      <c r="AK12" s="109"/>
      <c r="AL12" s="109"/>
      <c r="AM12" s="109"/>
      <c r="AN12" s="109"/>
      <c r="AO12" s="109"/>
      <c r="AP12" s="109"/>
      <c r="AQ12" s="109"/>
      <c r="AR12" s="109"/>
    </row>
    <row r="13" spans="1:44" s="74" customFormat="1" ht="12.75" customHeight="1" collapsed="1" x14ac:dyDescent="0.25">
      <c r="A13" s="614" t="s">
        <v>43</v>
      </c>
      <c r="B13" s="600"/>
      <c r="C13" s="600"/>
      <c r="D13" s="600"/>
      <c r="E13" s="600"/>
      <c r="F13" s="600"/>
      <c r="G13" s="600"/>
      <c r="H13" s="600"/>
      <c r="I13" s="615"/>
      <c r="J13" s="455">
        <f>J11</f>
        <v>0</v>
      </c>
      <c r="K13" s="455">
        <f>SUM(K12:K12)</f>
        <v>0</v>
      </c>
      <c r="L13" s="456"/>
      <c r="M13" s="455">
        <f>SUM(M12:M12)</f>
        <v>0</v>
      </c>
      <c r="N13" s="455">
        <f>SUM(N12:N12)</f>
        <v>0</v>
      </c>
      <c r="O13" s="455">
        <f>SUM(O12:O12)</f>
        <v>0</v>
      </c>
      <c r="P13" s="457"/>
      <c r="Q13" s="458"/>
      <c r="R13" s="455">
        <f t="shared" ref="R13:AH13" si="1">SUM(R12:R12)</f>
        <v>0</v>
      </c>
      <c r="S13" s="455">
        <f t="shared" si="1"/>
        <v>0</v>
      </c>
      <c r="T13" s="455">
        <f t="shared" si="1"/>
        <v>0</v>
      </c>
      <c r="U13" s="455">
        <f t="shared" si="1"/>
        <v>0</v>
      </c>
      <c r="V13" s="455">
        <f t="shared" si="1"/>
        <v>0</v>
      </c>
      <c r="W13" s="455">
        <f t="shared" si="1"/>
        <v>0</v>
      </c>
      <c r="X13" s="455">
        <f t="shared" si="1"/>
        <v>0</v>
      </c>
      <c r="Y13" s="455">
        <f t="shared" si="1"/>
        <v>0</v>
      </c>
      <c r="Z13" s="455">
        <f t="shared" si="1"/>
        <v>0</v>
      </c>
      <c r="AA13" s="455">
        <f t="shared" si="1"/>
        <v>0</v>
      </c>
      <c r="AB13" s="455">
        <f t="shared" si="1"/>
        <v>0</v>
      </c>
      <c r="AC13" s="455">
        <f t="shared" si="1"/>
        <v>0</v>
      </c>
      <c r="AD13" s="455">
        <f t="shared" si="1"/>
        <v>0</v>
      </c>
      <c r="AE13" s="455">
        <f t="shared" si="1"/>
        <v>0</v>
      </c>
      <c r="AF13" s="455">
        <f t="shared" si="1"/>
        <v>0</v>
      </c>
      <c r="AG13" s="455">
        <f t="shared" si="1"/>
        <v>0</v>
      </c>
      <c r="AH13" s="455">
        <f t="shared" si="1"/>
        <v>0</v>
      </c>
      <c r="AI13" s="459">
        <f>IF(ISERROR(AH13/J13),0,AH13/J13)</f>
        <v>0</v>
      </c>
      <c r="AJ13" s="459">
        <f>IF(ISERROR(AH13/$AH$65),0,AH13/$AH$65)</f>
        <v>0</v>
      </c>
      <c r="AK13" s="109"/>
      <c r="AL13" s="109"/>
      <c r="AM13" s="109"/>
      <c r="AN13" s="109"/>
      <c r="AO13" s="109"/>
      <c r="AP13" s="109"/>
      <c r="AQ13" s="109"/>
      <c r="AR13" s="109"/>
    </row>
    <row r="14" spans="1:44" ht="12.75" customHeight="1" x14ac:dyDescent="0.25">
      <c r="A14" s="590" t="s">
        <v>44</v>
      </c>
      <c r="B14" s="591"/>
      <c r="C14" s="591"/>
      <c r="D14" s="591"/>
      <c r="E14" s="592"/>
      <c r="F14" s="17"/>
      <c r="G14" s="18"/>
      <c r="H14" s="19"/>
      <c r="I14" s="19"/>
      <c r="J14" s="593"/>
      <c r="K14" s="20"/>
      <c r="L14" s="21"/>
      <c r="M14" s="22"/>
      <c r="N14" s="22"/>
      <c r="O14" s="22"/>
      <c r="P14" s="18"/>
      <c r="Q14" s="23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4"/>
      <c r="AJ14" s="24"/>
    </row>
    <row r="15" spans="1:44" ht="34.5" hidden="1" customHeight="1" outlineLevel="1" x14ac:dyDescent="0.25">
      <c r="A15" s="25">
        <v>1</v>
      </c>
      <c r="B15" s="26"/>
      <c r="C15" s="95"/>
      <c r="D15" s="96"/>
      <c r="E15" s="84"/>
      <c r="F15" s="79"/>
      <c r="G15" s="78"/>
      <c r="H15" s="151"/>
      <c r="I15" s="151"/>
      <c r="J15" s="643"/>
      <c r="K15" s="58"/>
      <c r="L15" s="84"/>
      <c r="M15" s="31"/>
      <c r="N15" s="31"/>
      <c r="O15" s="31"/>
      <c r="P15" s="79"/>
      <c r="Q15" s="79"/>
      <c r="R15" s="31"/>
      <c r="S15" s="31"/>
      <c r="T15" s="58"/>
      <c r="U15" s="32">
        <f>SUM(R15:T15)</f>
        <v>0</v>
      </c>
      <c r="V15" s="31"/>
      <c r="W15" s="31"/>
      <c r="X15" s="31"/>
      <c r="Y15" s="32">
        <f>SUM(V15:X15)</f>
        <v>0</v>
      </c>
      <c r="Z15" s="31"/>
      <c r="AA15" s="31"/>
      <c r="AB15" s="31"/>
      <c r="AC15" s="32">
        <f>SUM(Z15:AB15)</f>
        <v>0</v>
      </c>
      <c r="AD15" s="31"/>
      <c r="AE15" s="31"/>
      <c r="AF15" s="31"/>
      <c r="AG15" s="32">
        <f>SUM(AD15:AF15)</f>
        <v>0</v>
      </c>
      <c r="AH15" s="32">
        <f>SUM(U15,Y15,AC15,AG15)</f>
        <v>0</v>
      </c>
      <c r="AI15" s="33">
        <f>IF(ISERROR(AH15/J15),0,AH15/J15)</f>
        <v>0</v>
      </c>
      <c r="AJ15" s="34">
        <f>IF(ISERROR(AH15/$AH$65),"-",AH15/$AH$65)</f>
        <v>0</v>
      </c>
      <c r="AK15" s="109"/>
      <c r="AL15" s="109"/>
      <c r="AM15" s="109"/>
      <c r="AN15" s="109"/>
      <c r="AO15" s="109"/>
      <c r="AP15" s="109"/>
      <c r="AQ15" s="109"/>
      <c r="AR15" s="109"/>
    </row>
    <row r="16" spans="1:44" s="74" customFormat="1" ht="12.75" customHeight="1" collapsed="1" x14ac:dyDescent="0.25">
      <c r="A16" s="614" t="s">
        <v>45</v>
      </c>
      <c r="B16" s="600"/>
      <c r="C16" s="600"/>
      <c r="D16" s="600"/>
      <c r="E16" s="600"/>
      <c r="F16" s="600"/>
      <c r="G16" s="600"/>
      <c r="H16" s="600"/>
      <c r="I16" s="615"/>
      <c r="J16" s="455">
        <f>J14</f>
        <v>0</v>
      </c>
      <c r="K16" s="455">
        <f>SUM(K15:K15)</f>
        <v>0</v>
      </c>
      <c r="L16" s="456"/>
      <c r="M16" s="455">
        <f>SUM(M15:M15)</f>
        <v>0</v>
      </c>
      <c r="N16" s="455">
        <f>SUM(N15:N15)</f>
        <v>0</v>
      </c>
      <c r="O16" s="455">
        <f>SUM(O15:O15)</f>
        <v>0</v>
      </c>
      <c r="P16" s="457"/>
      <c r="Q16" s="458"/>
      <c r="R16" s="455">
        <f t="shared" ref="R16:AH16" si="2">SUM(R15:R15)</f>
        <v>0</v>
      </c>
      <c r="S16" s="455">
        <f t="shared" si="2"/>
        <v>0</v>
      </c>
      <c r="T16" s="455">
        <f t="shared" si="2"/>
        <v>0</v>
      </c>
      <c r="U16" s="455">
        <f t="shared" si="2"/>
        <v>0</v>
      </c>
      <c r="V16" s="455">
        <f t="shared" si="2"/>
        <v>0</v>
      </c>
      <c r="W16" s="455">
        <f t="shared" si="2"/>
        <v>0</v>
      </c>
      <c r="X16" s="455">
        <f t="shared" si="2"/>
        <v>0</v>
      </c>
      <c r="Y16" s="455">
        <f t="shared" si="2"/>
        <v>0</v>
      </c>
      <c r="Z16" s="455">
        <f t="shared" si="2"/>
        <v>0</v>
      </c>
      <c r="AA16" s="455">
        <f t="shared" si="2"/>
        <v>0</v>
      </c>
      <c r="AB16" s="455">
        <f t="shared" si="2"/>
        <v>0</v>
      </c>
      <c r="AC16" s="455">
        <f t="shared" si="2"/>
        <v>0</v>
      </c>
      <c r="AD16" s="455">
        <f t="shared" si="2"/>
        <v>0</v>
      </c>
      <c r="AE16" s="455">
        <f t="shared" si="2"/>
        <v>0</v>
      </c>
      <c r="AF16" s="455">
        <f t="shared" si="2"/>
        <v>0</v>
      </c>
      <c r="AG16" s="455">
        <f t="shared" si="2"/>
        <v>0</v>
      </c>
      <c r="AH16" s="455">
        <f t="shared" si="2"/>
        <v>0</v>
      </c>
      <c r="AI16" s="459">
        <f>IF(ISERROR(AH16/J16),0,AH16/J16)</f>
        <v>0</v>
      </c>
      <c r="AJ16" s="459">
        <f>IF(ISERROR(AH16/$AH$65),0,AH16/$AH$65)</f>
        <v>0</v>
      </c>
      <c r="AK16" s="109"/>
      <c r="AL16" s="109"/>
      <c r="AM16" s="109"/>
      <c r="AN16" s="109"/>
      <c r="AO16" s="109"/>
      <c r="AP16" s="109"/>
      <c r="AQ16" s="109"/>
      <c r="AR16" s="109"/>
    </row>
    <row r="17" spans="1:44" ht="12.75" customHeight="1" x14ac:dyDescent="0.25">
      <c r="A17" s="590" t="s">
        <v>46</v>
      </c>
      <c r="B17" s="591"/>
      <c r="C17" s="591"/>
      <c r="D17" s="591"/>
      <c r="E17" s="592"/>
      <c r="F17" s="17"/>
      <c r="G17" s="18"/>
      <c r="H17" s="19"/>
      <c r="I17" s="19"/>
      <c r="J17" s="576"/>
      <c r="K17" s="20"/>
      <c r="L17" s="21"/>
      <c r="M17" s="22"/>
      <c r="N17" s="22"/>
      <c r="O17" s="22"/>
      <c r="P17" s="18"/>
      <c r="Q17" s="23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4"/>
      <c r="AJ17" s="24"/>
    </row>
    <row r="18" spans="1:44" ht="34.5" hidden="1" customHeight="1" outlineLevel="1" x14ac:dyDescent="0.25">
      <c r="A18" s="25"/>
      <c r="B18" s="26"/>
      <c r="C18" s="83"/>
      <c r="D18" s="82"/>
      <c r="E18" s="84"/>
      <c r="F18" s="79"/>
      <c r="G18" s="78"/>
      <c r="H18" s="80"/>
      <c r="I18" s="151"/>
      <c r="J18" s="577"/>
      <c r="K18" s="58"/>
      <c r="L18" s="79"/>
      <c r="M18" s="31"/>
      <c r="N18" s="31"/>
      <c r="O18" s="31"/>
      <c r="P18" s="230"/>
      <c r="Q18" s="84"/>
      <c r="R18" s="31"/>
      <c r="S18" s="85"/>
      <c r="T18" s="58"/>
      <c r="U18" s="32">
        <f>SUM(R18:T18)</f>
        <v>0</v>
      </c>
      <c r="V18" s="31"/>
      <c r="W18" s="31"/>
      <c r="X18" s="31"/>
      <c r="Y18" s="32">
        <f>SUM(V18:X18)</f>
        <v>0</v>
      </c>
      <c r="Z18" s="31"/>
      <c r="AA18" s="31"/>
      <c r="AB18" s="31"/>
      <c r="AC18" s="32">
        <f>SUM(Z18:AB18)</f>
        <v>0</v>
      </c>
      <c r="AD18" s="31"/>
      <c r="AE18" s="31"/>
      <c r="AF18" s="31"/>
      <c r="AG18" s="32">
        <f>SUM(AD18:AF18)</f>
        <v>0</v>
      </c>
      <c r="AH18" s="32">
        <f>SUM(U18,Y18,AC18,AG18)</f>
        <v>0</v>
      </c>
      <c r="AI18" s="33">
        <f>IF(ISERROR(AH18/J18),0,AH18/J18)</f>
        <v>0</v>
      </c>
      <c r="AJ18" s="34">
        <f>IF(ISERROR(AH18/$AH$65),"-",AH18/$AH$65)</f>
        <v>0</v>
      </c>
      <c r="AK18" s="109"/>
      <c r="AL18" s="109"/>
      <c r="AM18" s="109"/>
      <c r="AN18" s="109"/>
      <c r="AO18" s="109"/>
      <c r="AP18" s="109"/>
      <c r="AQ18" s="109"/>
      <c r="AR18" s="109"/>
    </row>
    <row r="19" spans="1:44" s="74" customFormat="1" ht="12.75" customHeight="1" collapsed="1" x14ac:dyDescent="0.25">
      <c r="A19" s="614" t="s">
        <v>47</v>
      </c>
      <c r="B19" s="600"/>
      <c r="C19" s="600"/>
      <c r="D19" s="600"/>
      <c r="E19" s="600"/>
      <c r="F19" s="600"/>
      <c r="G19" s="600"/>
      <c r="H19" s="600"/>
      <c r="I19" s="615"/>
      <c r="J19" s="455">
        <f>J17</f>
        <v>0</v>
      </c>
      <c r="K19" s="455">
        <f>SUM(K18:K18)</f>
        <v>0</v>
      </c>
      <c r="L19" s="456"/>
      <c r="M19" s="455">
        <f>SUM(M18:M18)</f>
        <v>0</v>
      </c>
      <c r="N19" s="455">
        <f>SUM(N18:N18)</f>
        <v>0</v>
      </c>
      <c r="O19" s="455">
        <f>SUM(O18:O18)</f>
        <v>0</v>
      </c>
      <c r="P19" s="457"/>
      <c r="Q19" s="458"/>
      <c r="R19" s="455">
        <f>SUM(R18:R18)</f>
        <v>0</v>
      </c>
      <c r="S19" s="455">
        <f>SUM(S18:S18)</f>
        <v>0</v>
      </c>
      <c r="T19" s="455">
        <f>SUM(T18:T18)</f>
        <v>0</v>
      </c>
      <c r="U19" s="455">
        <f>SUM(U18:X18)</f>
        <v>0</v>
      </c>
      <c r="V19" s="455">
        <f t="shared" ref="V19:AH19" si="3">SUM(V18:V18)</f>
        <v>0</v>
      </c>
      <c r="W19" s="455">
        <f t="shared" si="3"/>
        <v>0</v>
      </c>
      <c r="X19" s="455">
        <f t="shared" si="3"/>
        <v>0</v>
      </c>
      <c r="Y19" s="455">
        <f t="shared" si="3"/>
        <v>0</v>
      </c>
      <c r="Z19" s="455">
        <f t="shared" si="3"/>
        <v>0</v>
      </c>
      <c r="AA19" s="455">
        <f t="shared" si="3"/>
        <v>0</v>
      </c>
      <c r="AB19" s="455">
        <f t="shared" si="3"/>
        <v>0</v>
      </c>
      <c r="AC19" s="455">
        <f t="shared" si="3"/>
        <v>0</v>
      </c>
      <c r="AD19" s="455">
        <f t="shared" si="3"/>
        <v>0</v>
      </c>
      <c r="AE19" s="455">
        <f t="shared" si="3"/>
        <v>0</v>
      </c>
      <c r="AF19" s="455">
        <f t="shared" si="3"/>
        <v>0</v>
      </c>
      <c r="AG19" s="455">
        <f t="shared" si="3"/>
        <v>0</v>
      </c>
      <c r="AH19" s="455">
        <f t="shared" si="3"/>
        <v>0</v>
      </c>
      <c r="AI19" s="459">
        <f>IF(ISERROR(AH19/J19),0,AH19/J19)</f>
        <v>0</v>
      </c>
      <c r="AJ19" s="459">
        <f>IF(ISERROR(AH19/$AH$65),0,AH19/$AH$65)</f>
        <v>0</v>
      </c>
      <c r="AK19" s="109"/>
      <c r="AL19" s="109"/>
      <c r="AM19" s="109"/>
      <c r="AN19" s="109"/>
      <c r="AO19" s="109"/>
      <c r="AP19" s="109"/>
      <c r="AQ19" s="109"/>
      <c r="AR19" s="109"/>
    </row>
    <row r="20" spans="1:44" ht="12.75" customHeight="1" x14ac:dyDescent="0.25">
      <c r="A20" s="590" t="s">
        <v>48</v>
      </c>
      <c r="B20" s="591"/>
      <c r="C20" s="591"/>
      <c r="D20" s="591"/>
      <c r="E20" s="592"/>
      <c r="F20" s="17"/>
      <c r="G20" s="18"/>
      <c r="H20" s="19"/>
      <c r="I20" s="19"/>
      <c r="J20" s="576"/>
      <c r="K20" s="20"/>
      <c r="L20" s="21"/>
      <c r="M20" s="22"/>
      <c r="N20" s="22"/>
      <c r="O20" s="22"/>
      <c r="P20" s="18"/>
      <c r="Q20" s="23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4"/>
      <c r="AJ20" s="24"/>
    </row>
    <row r="21" spans="1:44" ht="34.5" hidden="1" customHeight="1" outlineLevel="1" x14ac:dyDescent="0.3">
      <c r="A21" s="25">
        <v>1</v>
      </c>
      <c r="B21" s="26"/>
      <c r="C21" s="107"/>
      <c r="D21" s="82"/>
      <c r="E21" s="64"/>
      <c r="F21" s="79"/>
      <c r="G21" s="78"/>
      <c r="H21" s="82"/>
      <c r="I21" s="151"/>
      <c r="J21" s="577"/>
      <c r="K21" s="85"/>
      <c r="L21" s="79"/>
      <c r="M21" s="31">
        <v>0</v>
      </c>
      <c r="N21" s="31"/>
      <c r="O21" s="31"/>
      <c r="P21" s="230"/>
      <c r="Q21" s="230"/>
      <c r="R21" s="31"/>
      <c r="S21" s="85"/>
      <c r="T21" s="85"/>
      <c r="U21" s="32">
        <f t="shared" ref="U21" si="4">SUM(R21:T21)</f>
        <v>0</v>
      </c>
      <c r="V21" s="31"/>
      <c r="W21" s="31"/>
      <c r="X21" s="31"/>
      <c r="Y21" s="32">
        <f t="shared" ref="Y21" si="5">SUM(V21:X21)</f>
        <v>0</v>
      </c>
      <c r="Z21" s="31"/>
      <c r="AA21" s="31"/>
      <c r="AB21" s="31"/>
      <c r="AC21" s="32">
        <f t="shared" ref="AC21" si="6">SUM(Z21:AB21)</f>
        <v>0</v>
      </c>
      <c r="AD21" s="31"/>
      <c r="AE21" s="31"/>
      <c r="AF21" s="31"/>
      <c r="AG21" s="32">
        <f t="shared" ref="AG21" si="7">SUM(AD21:AF21)</f>
        <v>0</v>
      </c>
      <c r="AH21" s="32">
        <f>SUM(U21,Y21,AC21,AG21)</f>
        <v>0</v>
      </c>
      <c r="AI21" s="33">
        <f t="shared" ref="AI21:AI22" si="8">IF(ISERROR(AH21/J21),0,AH21/J21)</f>
        <v>0</v>
      </c>
      <c r="AJ21" s="34">
        <f>IF(ISERROR(AH21/$AH$65),"-",AH21/$AH$65)</f>
        <v>0</v>
      </c>
      <c r="AK21" s="109"/>
      <c r="AL21" s="109"/>
      <c r="AM21" s="109"/>
      <c r="AN21" s="109"/>
      <c r="AO21" s="109"/>
      <c r="AP21" s="109"/>
      <c r="AQ21" s="109"/>
      <c r="AR21" s="109"/>
    </row>
    <row r="22" spans="1:44" s="74" customFormat="1" ht="12.75" customHeight="1" collapsed="1" x14ac:dyDescent="0.25">
      <c r="A22" s="614" t="s">
        <v>49</v>
      </c>
      <c r="B22" s="600"/>
      <c r="C22" s="600"/>
      <c r="D22" s="600"/>
      <c r="E22" s="600"/>
      <c r="F22" s="600"/>
      <c r="G22" s="600"/>
      <c r="H22" s="600"/>
      <c r="I22" s="615"/>
      <c r="J22" s="455">
        <f>J20</f>
        <v>0</v>
      </c>
      <c r="K22" s="455">
        <f>SUM(K21:K21)</f>
        <v>0</v>
      </c>
      <c r="L22" s="456"/>
      <c r="M22" s="455">
        <v>0</v>
      </c>
      <c r="N22" s="455">
        <v>0</v>
      </c>
      <c r="O22" s="455">
        <v>0</v>
      </c>
      <c r="P22" s="457"/>
      <c r="Q22" s="458"/>
      <c r="R22" s="455">
        <f>+R21</f>
        <v>0</v>
      </c>
      <c r="S22" s="455">
        <f t="shared" ref="S22:AH22" si="9">SUM(S21:S21)</f>
        <v>0</v>
      </c>
      <c r="T22" s="455">
        <f t="shared" si="9"/>
        <v>0</v>
      </c>
      <c r="U22" s="455">
        <f t="shared" si="9"/>
        <v>0</v>
      </c>
      <c r="V22" s="455">
        <f t="shared" si="9"/>
        <v>0</v>
      </c>
      <c r="W22" s="455">
        <f t="shared" si="9"/>
        <v>0</v>
      </c>
      <c r="X22" s="455">
        <f t="shared" si="9"/>
        <v>0</v>
      </c>
      <c r="Y22" s="455">
        <f t="shared" si="9"/>
        <v>0</v>
      </c>
      <c r="Z22" s="455">
        <f t="shared" si="9"/>
        <v>0</v>
      </c>
      <c r="AA22" s="455">
        <f t="shared" si="9"/>
        <v>0</v>
      </c>
      <c r="AB22" s="455">
        <f t="shared" si="9"/>
        <v>0</v>
      </c>
      <c r="AC22" s="455">
        <f t="shared" si="9"/>
        <v>0</v>
      </c>
      <c r="AD22" s="455">
        <f t="shared" si="9"/>
        <v>0</v>
      </c>
      <c r="AE22" s="455">
        <f t="shared" si="9"/>
        <v>0</v>
      </c>
      <c r="AF22" s="455">
        <f t="shared" si="9"/>
        <v>0</v>
      </c>
      <c r="AG22" s="455">
        <f t="shared" si="9"/>
        <v>0</v>
      </c>
      <c r="AH22" s="455">
        <f t="shared" si="9"/>
        <v>0</v>
      </c>
      <c r="AI22" s="459">
        <f t="shared" si="8"/>
        <v>0</v>
      </c>
      <c r="AJ22" s="459">
        <f>IF(ISERROR(AH22/$AH$65),0,AH22/$AH$65)</f>
        <v>0</v>
      </c>
      <c r="AK22" s="109"/>
      <c r="AL22" s="109"/>
      <c r="AM22" s="109"/>
      <c r="AN22" s="109"/>
      <c r="AO22" s="109"/>
      <c r="AP22" s="109"/>
      <c r="AQ22" s="109"/>
      <c r="AR22" s="109"/>
    </row>
    <row r="23" spans="1:44" ht="12.75" customHeight="1" x14ac:dyDescent="0.25">
      <c r="A23" s="590" t="s">
        <v>50</v>
      </c>
      <c r="B23" s="591"/>
      <c r="C23" s="591"/>
      <c r="D23" s="591"/>
      <c r="E23" s="592"/>
      <c r="F23" s="17"/>
      <c r="G23" s="18"/>
      <c r="H23" s="19"/>
      <c r="I23" s="19"/>
      <c r="J23" s="576"/>
      <c r="K23" s="20"/>
      <c r="L23" s="21"/>
      <c r="M23" s="22"/>
      <c r="N23" s="22"/>
      <c r="O23" s="22"/>
      <c r="P23" s="18"/>
      <c r="Q23" s="23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4"/>
      <c r="AJ23" s="24"/>
    </row>
    <row r="24" spans="1:44" ht="34.5" hidden="1" customHeight="1" outlineLevel="1" x14ac:dyDescent="0.25">
      <c r="A24" s="25">
        <v>1</v>
      </c>
      <c r="B24" s="26"/>
      <c r="C24" s="107"/>
      <c r="D24" s="82"/>
      <c r="E24" s="64"/>
      <c r="F24" s="79"/>
      <c r="G24" s="78"/>
      <c r="H24" s="151"/>
      <c r="I24" s="151"/>
      <c r="J24" s="577"/>
      <c r="K24" s="51"/>
      <c r="L24" s="79"/>
      <c r="M24" s="31"/>
      <c r="N24" s="31"/>
      <c r="O24" s="31"/>
      <c r="P24" s="79"/>
      <c r="Q24" s="79"/>
      <c r="R24" s="31"/>
      <c r="S24" s="51"/>
      <c r="T24" s="51"/>
      <c r="U24" s="32">
        <f>SUM(R24:T24)</f>
        <v>0</v>
      </c>
      <c r="V24" s="31"/>
      <c r="W24" s="31"/>
      <c r="X24" s="31"/>
      <c r="Y24" s="32">
        <f>SUM(V24:X24)</f>
        <v>0</v>
      </c>
      <c r="Z24" s="31"/>
      <c r="AA24" s="31"/>
      <c r="AB24" s="31"/>
      <c r="AC24" s="32">
        <f>SUM(Z24:AB24)</f>
        <v>0</v>
      </c>
      <c r="AD24" s="31"/>
      <c r="AE24" s="31"/>
      <c r="AF24" s="31"/>
      <c r="AG24" s="32">
        <f>SUM(AD24:AF24)</f>
        <v>0</v>
      </c>
      <c r="AH24" s="32">
        <f>SUM(U24,Y24,AC24,AG24)</f>
        <v>0</v>
      </c>
      <c r="AI24" s="33">
        <f>IF(ISERROR(AH24/J24),0,AH24/J24)</f>
        <v>0</v>
      </c>
      <c r="AJ24" s="34">
        <f>IF(ISERROR(AH24/$AH$65),"-",AH24/$AH$65)</f>
        <v>0</v>
      </c>
      <c r="AK24" s="109"/>
      <c r="AL24" s="109"/>
      <c r="AM24" s="109"/>
      <c r="AN24" s="109"/>
      <c r="AO24" s="109"/>
      <c r="AP24" s="109"/>
      <c r="AQ24" s="109"/>
      <c r="AR24" s="109"/>
    </row>
    <row r="25" spans="1:44" s="74" customFormat="1" ht="12.75" customHeight="1" collapsed="1" x14ac:dyDescent="0.25">
      <c r="A25" s="614" t="s">
        <v>51</v>
      </c>
      <c r="B25" s="600"/>
      <c r="C25" s="600"/>
      <c r="D25" s="600"/>
      <c r="E25" s="600"/>
      <c r="F25" s="600"/>
      <c r="G25" s="600"/>
      <c r="H25" s="600"/>
      <c r="I25" s="615"/>
      <c r="J25" s="455">
        <f>J23</f>
        <v>0</v>
      </c>
      <c r="K25" s="455">
        <f>SUM(K24:K24)</f>
        <v>0</v>
      </c>
      <c r="L25" s="456"/>
      <c r="M25" s="455"/>
      <c r="N25" s="455"/>
      <c r="O25" s="455"/>
      <c r="P25" s="457"/>
      <c r="Q25" s="458"/>
      <c r="R25" s="455">
        <f>SUM(R24:R24)</f>
        <v>0</v>
      </c>
      <c r="S25" s="455">
        <f>SUM(S24:S24)</f>
        <v>0</v>
      </c>
      <c r="T25" s="455">
        <f>SUM(T24:T24)</f>
        <v>0</v>
      </c>
      <c r="U25" s="455">
        <f>SUM(U24:X24)</f>
        <v>0</v>
      </c>
      <c r="V25" s="455">
        <f t="shared" ref="V25:X25" si="10">SUM(V24:Y24)</f>
        <v>0</v>
      </c>
      <c r="W25" s="455">
        <f t="shared" si="10"/>
        <v>0</v>
      </c>
      <c r="X25" s="455">
        <f t="shared" si="10"/>
        <v>0</v>
      </c>
      <c r="Y25" s="455">
        <f>SUM(Y21:Y24)</f>
        <v>0</v>
      </c>
      <c r="Z25" s="455">
        <v>0</v>
      </c>
      <c r="AA25" s="455">
        <v>0</v>
      </c>
      <c r="AB25" s="455">
        <v>0</v>
      </c>
      <c r="AC25" s="455">
        <f>SUM(AC21:AC24)</f>
        <v>0</v>
      </c>
      <c r="AD25" s="455">
        <f>SUM(AD21:AD24)</f>
        <v>0</v>
      </c>
      <c r="AE25" s="455">
        <f>SUM(AE21:AE24)</f>
        <v>0</v>
      </c>
      <c r="AF25" s="455">
        <f>SUM(AF21:AF24)</f>
        <v>0</v>
      </c>
      <c r="AG25" s="455">
        <f>SUM(AG21:AG24)</f>
        <v>0</v>
      </c>
      <c r="AH25" s="455">
        <f>SUM(AH24:AH24)</f>
        <v>0</v>
      </c>
      <c r="AI25" s="459">
        <f>IF(ISERROR(AH25/J25),0,AH25/J25)</f>
        <v>0</v>
      </c>
      <c r="AJ25" s="459">
        <f>IF(ISERROR(AH25/$AH$65),0,AH25/$AH$65)</f>
        <v>0</v>
      </c>
      <c r="AK25" s="109"/>
      <c r="AL25" s="109"/>
      <c r="AM25" s="109"/>
      <c r="AN25" s="109"/>
      <c r="AO25" s="109"/>
      <c r="AP25" s="109"/>
      <c r="AQ25" s="109"/>
      <c r="AR25" s="109"/>
    </row>
    <row r="26" spans="1:44" ht="12.75" customHeight="1" x14ac:dyDescent="0.25">
      <c r="A26" s="590" t="s">
        <v>52</v>
      </c>
      <c r="B26" s="591"/>
      <c r="C26" s="591"/>
      <c r="D26" s="591"/>
      <c r="E26" s="592"/>
      <c r="F26" s="17"/>
      <c r="G26" s="18"/>
      <c r="H26" s="19"/>
      <c r="I26" s="19"/>
      <c r="J26" s="593"/>
      <c r="K26" s="20"/>
      <c r="L26" s="21"/>
      <c r="M26" s="22"/>
      <c r="N26" s="22"/>
      <c r="O26" s="22"/>
      <c r="P26" s="18"/>
      <c r="Q26" s="23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4"/>
      <c r="AJ26" s="24"/>
    </row>
    <row r="27" spans="1:44" ht="34.5" hidden="1" customHeight="1" outlineLevel="1" x14ac:dyDescent="0.25">
      <c r="A27" s="25">
        <v>1</v>
      </c>
      <c r="B27" s="26"/>
      <c r="C27" s="107"/>
      <c r="D27" s="82"/>
      <c r="E27" s="64"/>
      <c r="F27" s="79"/>
      <c r="G27" s="78"/>
      <c r="H27" s="151"/>
      <c r="I27" s="151"/>
      <c r="J27" s="643"/>
      <c r="K27" s="51"/>
      <c r="L27" s="79"/>
      <c r="M27" s="31"/>
      <c r="N27" s="31"/>
      <c r="O27" s="64"/>
      <c r="P27" s="79"/>
      <c r="Q27" s="79"/>
      <c r="R27" s="31"/>
      <c r="S27" s="31"/>
      <c r="T27" s="51"/>
      <c r="U27" s="32">
        <f>SUM(R27:T27)</f>
        <v>0</v>
      </c>
      <c r="V27" s="31"/>
      <c r="W27" s="31"/>
      <c r="X27" s="31"/>
      <c r="Y27" s="32">
        <f>SUM(V27:X27)</f>
        <v>0</v>
      </c>
      <c r="Z27" s="31"/>
      <c r="AA27" s="31"/>
      <c r="AB27" s="31"/>
      <c r="AC27" s="32">
        <f>SUM(Z27:AB27)</f>
        <v>0</v>
      </c>
      <c r="AD27" s="31"/>
      <c r="AE27" s="31"/>
      <c r="AF27" s="31"/>
      <c r="AG27" s="32">
        <f>SUM(AD27:AF27)</f>
        <v>0</v>
      </c>
      <c r="AH27" s="32">
        <f>SUM(U27,Y27,AC27,AG27)</f>
        <v>0</v>
      </c>
      <c r="AI27" s="33">
        <f>IF(ISERROR(AH27/J27),0,AH27/J27)</f>
        <v>0</v>
      </c>
      <c r="AJ27" s="34">
        <f>IF(ISERROR(AH27/$AH$65),"-",AH27/$AH$65)</f>
        <v>0</v>
      </c>
      <c r="AK27" s="109"/>
      <c r="AL27" s="109"/>
      <c r="AM27" s="109"/>
      <c r="AN27" s="109"/>
      <c r="AO27" s="109"/>
      <c r="AP27" s="109"/>
      <c r="AQ27" s="109"/>
      <c r="AR27" s="109"/>
    </row>
    <row r="28" spans="1:44" s="74" customFormat="1" ht="12.75" customHeight="1" collapsed="1" x14ac:dyDescent="0.25">
      <c r="A28" s="614" t="s">
        <v>53</v>
      </c>
      <c r="B28" s="600"/>
      <c r="C28" s="600"/>
      <c r="D28" s="600"/>
      <c r="E28" s="600"/>
      <c r="F28" s="600"/>
      <c r="G28" s="600"/>
      <c r="H28" s="600"/>
      <c r="I28" s="615"/>
      <c r="J28" s="455">
        <f>J26</f>
        <v>0</v>
      </c>
      <c r="K28" s="455">
        <f>SUM(K27:K27)</f>
        <v>0</v>
      </c>
      <c r="L28" s="456"/>
      <c r="M28" s="455"/>
      <c r="N28" s="455"/>
      <c r="O28" s="455"/>
      <c r="P28" s="457"/>
      <c r="Q28" s="458"/>
      <c r="R28" s="455">
        <f t="shared" ref="R28:AH28" si="11">SUM(R27:R27)</f>
        <v>0</v>
      </c>
      <c r="S28" s="455">
        <f t="shared" si="11"/>
        <v>0</v>
      </c>
      <c r="T28" s="455">
        <f t="shared" si="11"/>
        <v>0</v>
      </c>
      <c r="U28" s="455">
        <f t="shared" si="11"/>
        <v>0</v>
      </c>
      <c r="V28" s="455">
        <f t="shared" si="11"/>
        <v>0</v>
      </c>
      <c r="W28" s="455">
        <f t="shared" si="11"/>
        <v>0</v>
      </c>
      <c r="X28" s="455">
        <f t="shared" si="11"/>
        <v>0</v>
      </c>
      <c r="Y28" s="455">
        <f t="shared" si="11"/>
        <v>0</v>
      </c>
      <c r="Z28" s="455">
        <f t="shared" si="11"/>
        <v>0</v>
      </c>
      <c r="AA28" s="455">
        <f t="shared" si="11"/>
        <v>0</v>
      </c>
      <c r="AB28" s="455">
        <f t="shared" si="11"/>
        <v>0</v>
      </c>
      <c r="AC28" s="455">
        <f t="shared" si="11"/>
        <v>0</v>
      </c>
      <c r="AD28" s="455">
        <f t="shared" si="11"/>
        <v>0</v>
      </c>
      <c r="AE28" s="455">
        <f t="shared" si="11"/>
        <v>0</v>
      </c>
      <c r="AF28" s="455">
        <f t="shared" si="11"/>
        <v>0</v>
      </c>
      <c r="AG28" s="455">
        <f t="shared" si="11"/>
        <v>0</v>
      </c>
      <c r="AH28" s="455">
        <f t="shared" si="11"/>
        <v>0</v>
      </c>
      <c r="AI28" s="459">
        <f>IF(ISERROR(AH28/J28),0,AH28/J28)</f>
        <v>0</v>
      </c>
      <c r="AJ28" s="459">
        <f>IF(ISERROR(AH28/$AH$65),0,AH28/$AH$65)</f>
        <v>0</v>
      </c>
      <c r="AK28" s="109"/>
      <c r="AL28" s="109"/>
      <c r="AM28" s="109"/>
      <c r="AN28" s="109"/>
      <c r="AO28" s="109"/>
      <c r="AP28" s="109"/>
      <c r="AQ28" s="109"/>
      <c r="AR28" s="109"/>
    </row>
    <row r="29" spans="1:44" ht="12.75" customHeight="1" x14ac:dyDescent="0.25">
      <c r="A29" s="590" t="s">
        <v>96</v>
      </c>
      <c r="B29" s="591"/>
      <c r="C29" s="591"/>
      <c r="D29" s="591"/>
      <c r="E29" s="592"/>
      <c r="F29" s="17"/>
      <c r="G29" s="18"/>
      <c r="H29" s="19"/>
      <c r="I29" s="19"/>
      <c r="J29" s="576"/>
      <c r="K29" s="20"/>
      <c r="L29" s="21"/>
      <c r="M29" s="22"/>
      <c r="N29" s="22"/>
      <c r="O29" s="22"/>
      <c r="P29" s="18"/>
      <c r="Q29" s="23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4"/>
      <c r="AJ29" s="24"/>
    </row>
    <row r="30" spans="1:44" ht="34.5" hidden="1" customHeight="1" outlineLevel="1" x14ac:dyDescent="0.25">
      <c r="A30" s="25"/>
      <c r="B30" s="26"/>
      <c r="C30" s="107"/>
      <c r="D30" s="82"/>
      <c r="E30" s="79"/>
      <c r="F30" s="79"/>
      <c r="G30" s="78"/>
      <c r="H30" s="151"/>
      <c r="I30" s="151"/>
      <c r="J30" s="577"/>
      <c r="K30" s="51"/>
      <c r="L30" s="79"/>
      <c r="M30" s="31"/>
      <c r="N30" s="31"/>
      <c r="O30" s="31"/>
      <c r="P30" s="79"/>
      <c r="Q30" s="79"/>
      <c r="R30" s="31"/>
      <c r="S30" s="51"/>
      <c r="T30" s="51"/>
      <c r="U30" s="32">
        <f>SUM(R30:T30)</f>
        <v>0</v>
      </c>
      <c r="V30" s="31"/>
      <c r="W30" s="31"/>
      <c r="X30" s="31"/>
      <c r="Y30" s="32">
        <f>SUM(V30:X30)</f>
        <v>0</v>
      </c>
      <c r="Z30" s="31"/>
      <c r="AA30" s="31"/>
      <c r="AB30" s="31"/>
      <c r="AC30" s="32">
        <f>SUM(Z30:AB30)</f>
        <v>0</v>
      </c>
      <c r="AD30" s="31"/>
      <c r="AE30" s="31"/>
      <c r="AF30" s="31"/>
      <c r="AG30" s="32">
        <f>SUM(AD30:AF30)</f>
        <v>0</v>
      </c>
      <c r="AH30" s="32">
        <f>SUM(U30,Y30,AC30,AG30)</f>
        <v>0</v>
      </c>
      <c r="AI30" s="33">
        <f>IF(ISERROR(AH30/J30),0,AH30/J30)</f>
        <v>0</v>
      </c>
      <c r="AJ30" s="34">
        <f>IF(ISERROR(AH30/$AH$65),"-",AH30/$AH$65)</f>
        <v>0</v>
      </c>
      <c r="AK30" s="109"/>
      <c r="AL30" s="109"/>
      <c r="AM30" s="109"/>
      <c r="AN30" s="109"/>
      <c r="AO30" s="109"/>
      <c r="AP30" s="109"/>
      <c r="AQ30" s="109"/>
      <c r="AR30" s="109"/>
    </row>
    <row r="31" spans="1:44" s="74" customFormat="1" ht="12.75" customHeight="1" collapsed="1" x14ac:dyDescent="0.25">
      <c r="A31" s="614" t="s">
        <v>55</v>
      </c>
      <c r="B31" s="600"/>
      <c r="C31" s="600"/>
      <c r="D31" s="600"/>
      <c r="E31" s="600"/>
      <c r="F31" s="600"/>
      <c r="G31" s="600"/>
      <c r="H31" s="600"/>
      <c r="I31" s="615"/>
      <c r="J31" s="455">
        <f>J29</f>
        <v>0</v>
      </c>
      <c r="K31" s="455">
        <f>SUM(K30:K30)</f>
        <v>0</v>
      </c>
      <c r="L31" s="456"/>
      <c r="M31" s="455">
        <f>SUM(M30:M30)</f>
        <v>0</v>
      </c>
      <c r="N31" s="455">
        <f>SUM(N30:N30)</f>
        <v>0</v>
      </c>
      <c r="O31" s="455">
        <f>SUM(O30:O30)</f>
        <v>0</v>
      </c>
      <c r="P31" s="457"/>
      <c r="Q31" s="458"/>
      <c r="R31" s="455">
        <f t="shared" ref="R31:X31" si="12">SUM(R30:R30)</f>
        <v>0</v>
      </c>
      <c r="S31" s="455">
        <f t="shared" si="12"/>
        <v>0</v>
      </c>
      <c r="T31" s="455">
        <f t="shared" si="12"/>
        <v>0</v>
      </c>
      <c r="U31" s="455">
        <f t="shared" si="12"/>
        <v>0</v>
      </c>
      <c r="V31" s="455">
        <f t="shared" si="12"/>
        <v>0</v>
      </c>
      <c r="W31" s="455">
        <f t="shared" si="12"/>
        <v>0</v>
      </c>
      <c r="X31" s="455">
        <f t="shared" si="12"/>
        <v>0</v>
      </c>
      <c r="Y31" s="455">
        <f>SUM(Y30:AB30)</f>
        <v>0</v>
      </c>
      <c r="Z31" s="455">
        <f t="shared" ref="Z31:AH31" si="13">SUM(Z30:Z30)</f>
        <v>0</v>
      </c>
      <c r="AA31" s="455">
        <f t="shared" si="13"/>
        <v>0</v>
      </c>
      <c r="AB31" s="455">
        <f t="shared" si="13"/>
        <v>0</v>
      </c>
      <c r="AC31" s="455">
        <f t="shared" si="13"/>
        <v>0</v>
      </c>
      <c r="AD31" s="455">
        <f t="shared" si="13"/>
        <v>0</v>
      </c>
      <c r="AE31" s="455">
        <f t="shared" si="13"/>
        <v>0</v>
      </c>
      <c r="AF31" s="455">
        <f t="shared" si="13"/>
        <v>0</v>
      </c>
      <c r="AG31" s="455">
        <f t="shared" si="13"/>
        <v>0</v>
      </c>
      <c r="AH31" s="455">
        <f t="shared" si="13"/>
        <v>0</v>
      </c>
      <c r="AI31" s="459">
        <f>IF(ISERROR(AH31/J31),0,AH31/J31)</f>
        <v>0</v>
      </c>
      <c r="AJ31" s="459">
        <f>IF(ISERROR(AH31/$AH$65),0,AH31/$AH$65)</f>
        <v>0</v>
      </c>
      <c r="AK31" s="109"/>
      <c r="AL31" s="109"/>
      <c r="AM31" s="109"/>
      <c r="AN31" s="109"/>
      <c r="AO31" s="109"/>
      <c r="AP31" s="109"/>
      <c r="AQ31" s="109"/>
      <c r="AR31" s="109"/>
    </row>
    <row r="32" spans="1:44" ht="12.75" customHeight="1" x14ac:dyDescent="0.25">
      <c r="A32" s="590" t="s">
        <v>97</v>
      </c>
      <c r="B32" s="591"/>
      <c r="C32" s="591"/>
      <c r="D32" s="591"/>
      <c r="E32" s="592"/>
      <c r="F32" s="17"/>
      <c r="G32" s="18"/>
      <c r="H32" s="19"/>
      <c r="I32" s="19"/>
      <c r="J32" s="576"/>
      <c r="K32" s="20"/>
      <c r="L32" s="21"/>
      <c r="M32" s="22"/>
      <c r="N32" s="22"/>
      <c r="O32" s="22"/>
      <c r="P32" s="18"/>
      <c r="Q32" s="23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4"/>
      <c r="AJ32" s="24"/>
    </row>
    <row r="33" spans="1:44" ht="34.5" hidden="1" customHeight="1" outlineLevel="1" x14ac:dyDescent="0.25">
      <c r="A33" s="25"/>
      <c r="B33" s="26"/>
      <c r="C33" s="107"/>
      <c r="D33" s="81"/>
      <c r="E33" s="64"/>
      <c r="F33" s="79"/>
      <c r="G33" s="78"/>
      <c r="H33" s="151"/>
      <c r="I33" s="151"/>
      <c r="J33" s="577"/>
      <c r="K33" s="51"/>
      <c r="L33" s="79"/>
      <c r="M33" s="31"/>
      <c r="N33" s="31"/>
      <c r="O33" s="31"/>
      <c r="P33" s="79"/>
      <c r="Q33" s="79"/>
      <c r="R33" s="31"/>
      <c r="S33" s="51"/>
      <c r="T33" s="51"/>
      <c r="U33" s="32">
        <f>SUM(R33:T33)</f>
        <v>0</v>
      </c>
      <c r="V33" s="31"/>
      <c r="W33" s="31"/>
      <c r="X33" s="31"/>
      <c r="Y33" s="32">
        <f>SUM(V33:X33)</f>
        <v>0</v>
      </c>
      <c r="Z33" s="31"/>
      <c r="AA33" s="31"/>
      <c r="AB33" s="31"/>
      <c r="AC33" s="32">
        <f>SUM(Z33:AB33)</f>
        <v>0</v>
      </c>
      <c r="AD33" s="31"/>
      <c r="AE33" s="31">
        <v>0</v>
      </c>
      <c r="AF33" s="31">
        <v>0</v>
      </c>
      <c r="AG33" s="32">
        <f>SUM(AD33:AF33)</f>
        <v>0</v>
      </c>
      <c r="AH33" s="32">
        <f>SUM(U33,Y33,AC33,AG33)</f>
        <v>0</v>
      </c>
      <c r="AI33" s="33">
        <f>IF(ISERROR(AH33/J32),0,AH33/J32)</f>
        <v>0</v>
      </c>
      <c r="AJ33" s="34">
        <f>IF(ISERROR(AH33/$AH$65),"-",AH33/$AH$65)</f>
        <v>0</v>
      </c>
      <c r="AK33" s="109"/>
      <c r="AL33" s="109"/>
      <c r="AM33" s="109"/>
      <c r="AN33" s="109"/>
      <c r="AO33" s="109"/>
      <c r="AP33" s="109"/>
      <c r="AQ33" s="109"/>
      <c r="AR33" s="109"/>
    </row>
    <row r="34" spans="1:44" s="74" customFormat="1" ht="12.75" customHeight="1" collapsed="1" x14ac:dyDescent="0.25">
      <c r="A34" s="614" t="s">
        <v>57</v>
      </c>
      <c r="B34" s="600"/>
      <c r="C34" s="600"/>
      <c r="D34" s="600"/>
      <c r="E34" s="600"/>
      <c r="F34" s="600"/>
      <c r="G34" s="600"/>
      <c r="H34" s="600"/>
      <c r="I34" s="615"/>
      <c r="J34" s="455">
        <f>J32</f>
        <v>0</v>
      </c>
      <c r="K34" s="455">
        <f>SUM(K33:K33)</f>
        <v>0</v>
      </c>
      <c r="L34" s="456"/>
      <c r="M34" s="455">
        <f>SUM(M33:M33)</f>
        <v>0</v>
      </c>
      <c r="N34" s="455">
        <f>SUM(N33:N33)</f>
        <v>0</v>
      </c>
      <c r="O34" s="455">
        <f>SUM(O33:O33)</f>
        <v>0</v>
      </c>
      <c r="P34" s="457"/>
      <c r="Q34" s="458"/>
      <c r="R34" s="455">
        <f t="shared" ref="R34:AH34" si="14">SUM(R33:R33)</f>
        <v>0</v>
      </c>
      <c r="S34" s="455">
        <f t="shared" si="14"/>
        <v>0</v>
      </c>
      <c r="T34" s="455">
        <f t="shared" si="14"/>
        <v>0</v>
      </c>
      <c r="U34" s="455">
        <f t="shared" si="14"/>
        <v>0</v>
      </c>
      <c r="V34" s="455">
        <f t="shared" si="14"/>
        <v>0</v>
      </c>
      <c r="W34" s="455">
        <f t="shared" si="14"/>
        <v>0</v>
      </c>
      <c r="X34" s="455">
        <f t="shared" si="14"/>
        <v>0</v>
      </c>
      <c r="Y34" s="455">
        <f t="shared" si="14"/>
        <v>0</v>
      </c>
      <c r="Z34" s="455">
        <f t="shared" si="14"/>
        <v>0</v>
      </c>
      <c r="AA34" s="455">
        <f t="shared" si="14"/>
        <v>0</v>
      </c>
      <c r="AB34" s="455">
        <f t="shared" si="14"/>
        <v>0</v>
      </c>
      <c r="AC34" s="455">
        <f t="shared" si="14"/>
        <v>0</v>
      </c>
      <c r="AD34" s="455">
        <f t="shared" si="14"/>
        <v>0</v>
      </c>
      <c r="AE34" s="455">
        <f t="shared" si="14"/>
        <v>0</v>
      </c>
      <c r="AF34" s="455">
        <f t="shared" si="14"/>
        <v>0</v>
      </c>
      <c r="AG34" s="455">
        <f t="shared" si="14"/>
        <v>0</v>
      </c>
      <c r="AH34" s="455">
        <f t="shared" si="14"/>
        <v>0</v>
      </c>
      <c r="AI34" s="459">
        <f>IF(ISERROR(AH34/J34),0,AH34/J34)</f>
        <v>0</v>
      </c>
      <c r="AJ34" s="459">
        <f>IF(ISERROR(AH34/$AH$65),0,AH34/$AH$65)</f>
        <v>0</v>
      </c>
      <c r="AK34" s="109"/>
      <c r="AL34" s="109"/>
      <c r="AM34" s="109"/>
      <c r="AN34" s="109"/>
      <c r="AO34" s="109"/>
      <c r="AP34" s="109"/>
      <c r="AQ34" s="109"/>
      <c r="AR34" s="109"/>
    </row>
    <row r="35" spans="1:44" ht="12.75" customHeight="1" x14ac:dyDescent="0.25">
      <c r="A35" s="590" t="s">
        <v>58</v>
      </c>
      <c r="B35" s="591"/>
      <c r="C35" s="591"/>
      <c r="D35" s="591"/>
      <c r="E35" s="592"/>
      <c r="F35" s="17"/>
      <c r="G35" s="18"/>
      <c r="H35" s="19"/>
      <c r="I35" s="19"/>
      <c r="J35" s="576"/>
      <c r="K35" s="20"/>
      <c r="L35" s="21"/>
      <c r="M35" s="22"/>
      <c r="N35" s="22"/>
      <c r="O35" s="22"/>
      <c r="P35" s="18"/>
      <c r="Q35" s="23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4"/>
      <c r="AJ35" s="24"/>
    </row>
    <row r="36" spans="1:44" ht="34.5" hidden="1" customHeight="1" outlineLevel="1" x14ac:dyDescent="0.25">
      <c r="A36" s="26">
        <v>1</v>
      </c>
      <c r="B36" s="26"/>
      <c r="C36" s="107"/>
      <c r="D36" s="80"/>
      <c r="E36" s="152"/>
      <c r="F36" s="152"/>
      <c r="G36" s="114"/>
      <c r="H36" s="80"/>
      <c r="I36" s="80"/>
      <c r="J36" s="577"/>
      <c r="K36" s="85"/>
      <c r="L36" s="152"/>
      <c r="M36" s="31"/>
      <c r="N36" s="31"/>
      <c r="O36" s="31"/>
      <c r="P36" s="79"/>
      <c r="Q36" s="79"/>
      <c r="R36" s="31"/>
      <c r="S36" s="51"/>
      <c r="T36" s="51"/>
      <c r="U36" s="32">
        <f>SUM(R36:T36)</f>
        <v>0</v>
      </c>
      <c r="V36" s="31">
        <v>0</v>
      </c>
      <c r="W36" s="31">
        <v>0</v>
      </c>
      <c r="X36" s="31">
        <v>0</v>
      </c>
      <c r="Y36" s="32">
        <f>SUM(V36:X36)</f>
        <v>0</v>
      </c>
      <c r="Z36" s="31">
        <v>0</v>
      </c>
      <c r="AA36" s="31">
        <v>0</v>
      </c>
      <c r="AB36" s="31">
        <v>0</v>
      </c>
      <c r="AC36" s="32">
        <f>SUM(Z36:AB36)</f>
        <v>0</v>
      </c>
      <c r="AD36" s="31">
        <v>0</v>
      </c>
      <c r="AE36" s="31">
        <v>0</v>
      </c>
      <c r="AF36" s="31">
        <v>0</v>
      </c>
      <c r="AG36" s="32">
        <f>SUM(AD36:AF36)</f>
        <v>0</v>
      </c>
      <c r="AH36" s="32">
        <f>SUM(U36,Y36,AC36,AG36)</f>
        <v>0</v>
      </c>
      <c r="AI36" s="33">
        <f>IF(ISERROR(AH36/J36),0,AH36/J36)</f>
        <v>0</v>
      </c>
      <c r="AJ36" s="34">
        <f>IF(ISERROR(AH36/$AH$65),"-",AH36/$AH$65)</f>
        <v>0</v>
      </c>
      <c r="AK36" s="109"/>
      <c r="AL36" s="109"/>
      <c r="AM36" s="109"/>
      <c r="AN36" s="109"/>
      <c r="AO36" s="109"/>
      <c r="AP36" s="109"/>
      <c r="AQ36" s="109"/>
      <c r="AR36" s="109"/>
    </row>
    <row r="37" spans="1:44" s="74" customFormat="1" ht="12.75" customHeight="1" collapsed="1" x14ac:dyDescent="0.25">
      <c r="A37" s="599" t="s">
        <v>59</v>
      </c>
      <c r="B37" s="601"/>
      <c r="C37" s="601"/>
      <c r="D37" s="601"/>
      <c r="E37" s="601"/>
      <c r="F37" s="601"/>
      <c r="G37" s="601"/>
      <c r="H37" s="601"/>
      <c r="I37" s="602"/>
      <c r="J37" s="455">
        <f>J35</f>
        <v>0</v>
      </c>
      <c r="K37" s="455">
        <f>SUM(K36:K36)</f>
        <v>0</v>
      </c>
      <c r="L37" s="456"/>
      <c r="M37" s="455">
        <f>SUM(M36:M36)</f>
        <v>0</v>
      </c>
      <c r="N37" s="455">
        <f>SUM(N36:N36)</f>
        <v>0</v>
      </c>
      <c r="O37" s="455">
        <f>SUM(O36:O36)</f>
        <v>0</v>
      </c>
      <c r="P37" s="457"/>
      <c r="Q37" s="458"/>
      <c r="R37" s="455">
        <f t="shared" ref="R37:AH37" si="15">SUM(R36:R36)</f>
        <v>0</v>
      </c>
      <c r="S37" s="455">
        <f t="shared" si="15"/>
        <v>0</v>
      </c>
      <c r="T37" s="455">
        <f t="shared" si="15"/>
        <v>0</v>
      </c>
      <c r="U37" s="455">
        <f t="shared" si="15"/>
        <v>0</v>
      </c>
      <c r="V37" s="455">
        <f t="shared" si="15"/>
        <v>0</v>
      </c>
      <c r="W37" s="455">
        <f t="shared" si="15"/>
        <v>0</v>
      </c>
      <c r="X37" s="455">
        <f t="shared" si="15"/>
        <v>0</v>
      </c>
      <c r="Y37" s="455">
        <f t="shared" si="15"/>
        <v>0</v>
      </c>
      <c r="Z37" s="455">
        <f t="shared" si="15"/>
        <v>0</v>
      </c>
      <c r="AA37" s="455">
        <f t="shared" si="15"/>
        <v>0</v>
      </c>
      <c r="AB37" s="455">
        <f t="shared" si="15"/>
        <v>0</v>
      </c>
      <c r="AC37" s="455">
        <f t="shared" si="15"/>
        <v>0</v>
      </c>
      <c r="AD37" s="455">
        <f t="shared" si="15"/>
        <v>0</v>
      </c>
      <c r="AE37" s="455">
        <f t="shared" si="15"/>
        <v>0</v>
      </c>
      <c r="AF37" s="455">
        <f t="shared" si="15"/>
        <v>0</v>
      </c>
      <c r="AG37" s="455">
        <f t="shared" si="15"/>
        <v>0</v>
      </c>
      <c r="AH37" s="455">
        <f t="shared" si="15"/>
        <v>0</v>
      </c>
      <c r="AI37" s="459">
        <f>IF(ISERROR(AH37/J37),0,AH37/J37)</f>
        <v>0</v>
      </c>
      <c r="AJ37" s="459">
        <f>IF(ISERROR(AH37/$AH$65),0,AH37/$AH$65)</f>
        <v>0</v>
      </c>
      <c r="AK37" s="109"/>
      <c r="AL37" s="109"/>
      <c r="AM37" s="109"/>
      <c r="AN37" s="109"/>
      <c r="AO37" s="109"/>
      <c r="AP37" s="109"/>
      <c r="AQ37" s="109"/>
      <c r="AR37" s="109"/>
    </row>
    <row r="38" spans="1:44" ht="12.75" customHeight="1" x14ac:dyDescent="0.25">
      <c r="A38" s="590" t="s">
        <v>60</v>
      </c>
      <c r="B38" s="591"/>
      <c r="C38" s="591"/>
      <c r="D38" s="591"/>
      <c r="E38" s="592"/>
      <c r="F38" s="17"/>
      <c r="G38" s="18"/>
      <c r="H38" s="19"/>
      <c r="I38" s="19"/>
      <c r="J38" s="576"/>
      <c r="K38" s="20"/>
      <c r="L38" s="21"/>
      <c r="M38" s="22"/>
      <c r="N38" s="22"/>
      <c r="O38" s="22"/>
      <c r="P38" s="18"/>
      <c r="Q38" s="23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4"/>
      <c r="AJ38" s="24"/>
    </row>
    <row r="39" spans="1:44" ht="34.5" hidden="1" customHeight="1" outlineLevel="1" x14ac:dyDescent="0.25">
      <c r="A39" s="25">
        <v>1</v>
      </c>
      <c r="B39" s="26"/>
      <c r="C39" s="107"/>
      <c r="D39" s="151"/>
      <c r="E39" s="79"/>
      <c r="F39" s="89"/>
      <c r="G39" s="88"/>
      <c r="H39" s="87"/>
      <c r="I39" s="151"/>
      <c r="J39" s="623"/>
      <c r="K39" s="51"/>
      <c r="L39" s="79"/>
      <c r="M39" s="31"/>
      <c r="N39" s="31"/>
      <c r="O39" s="31"/>
      <c r="P39" s="79"/>
      <c r="Q39" s="79"/>
      <c r="R39" s="31"/>
      <c r="S39" s="51"/>
      <c r="T39" s="51"/>
      <c r="U39" s="32">
        <f>SUM(R39:T39)</f>
        <v>0</v>
      </c>
      <c r="V39" s="31"/>
      <c r="W39" s="31"/>
      <c r="X39" s="31"/>
      <c r="Y39" s="32">
        <f>SUM(V39:X39)</f>
        <v>0</v>
      </c>
      <c r="Z39" s="31"/>
      <c r="AA39" s="31"/>
      <c r="AB39" s="31"/>
      <c r="AC39" s="32">
        <f>SUM(Z39:AB39)</f>
        <v>0</v>
      </c>
      <c r="AD39" s="31"/>
      <c r="AE39" s="31"/>
      <c r="AF39" s="31"/>
      <c r="AG39" s="32">
        <f>SUM(AD39:AF39)</f>
        <v>0</v>
      </c>
      <c r="AH39" s="32">
        <f>SUM(U39,Y39,AC39,AG39)</f>
        <v>0</v>
      </c>
      <c r="AI39" s="33">
        <f>IF(ISERROR(AH39/J39),0,AH39/J39)</f>
        <v>0</v>
      </c>
      <c r="AJ39" s="34">
        <f>IF(ISERROR(AH39/$AH$65),"-",AH39/$AH$65)</f>
        <v>0</v>
      </c>
      <c r="AK39" s="109"/>
      <c r="AL39" s="109"/>
      <c r="AM39" s="109"/>
      <c r="AN39" s="109"/>
      <c r="AO39" s="109"/>
      <c r="AP39" s="109"/>
      <c r="AQ39" s="109"/>
      <c r="AR39" s="109"/>
    </row>
    <row r="40" spans="1:44" s="74" customFormat="1" ht="12.75" customHeight="1" collapsed="1" x14ac:dyDescent="0.25">
      <c r="A40" s="614" t="s">
        <v>61</v>
      </c>
      <c r="B40" s="600"/>
      <c r="C40" s="600"/>
      <c r="D40" s="600"/>
      <c r="E40" s="600"/>
      <c r="F40" s="600"/>
      <c r="G40" s="600"/>
      <c r="H40" s="600"/>
      <c r="I40" s="615"/>
      <c r="J40" s="455">
        <f>J38</f>
        <v>0</v>
      </c>
      <c r="K40" s="455">
        <f>SUM(K39:K39)</f>
        <v>0</v>
      </c>
      <c r="L40" s="456"/>
      <c r="M40" s="455">
        <f>SUM(M39:M39)</f>
        <v>0</v>
      </c>
      <c r="N40" s="455">
        <f>SUM(N39:N39)</f>
        <v>0</v>
      </c>
      <c r="O40" s="455">
        <f>SUM(O39:O39)</f>
        <v>0</v>
      </c>
      <c r="P40" s="457"/>
      <c r="Q40" s="458"/>
      <c r="R40" s="455">
        <f t="shared" ref="R40:AH40" si="16">SUM(R39:R39)</f>
        <v>0</v>
      </c>
      <c r="S40" s="455">
        <f t="shared" si="16"/>
        <v>0</v>
      </c>
      <c r="T40" s="455">
        <f t="shared" si="16"/>
        <v>0</v>
      </c>
      <c r="U40" s="455">
        <f t="shared" si="16"/>
        <v>0</v>
      </c>
      <c r="V40" s="455">
        <f t="shared" si="16"/>
        <v>0</v>
      </c>
      <c r="W40" s="455">
        <f t="shared" si="16"/>
        <v>0</v>
      </c>
      <c r="X40" s="455">
        <f t="shared" si="16"/>
        <v>0</v>
      </c>
      <c r="Y40" s="455">
        <f t="shared" si="16"/>
        <v>0</v>
      </c>
      <c r="Z40" s="455">
        <f t="shared" si="16"/>
        <v>0</v>
      </c>
      <c r="AA40" s="455">
        <f t="shared" si="16"/>
        <v>0</v>
      </c>
      <c r="AB40" s="455">
        <f t="shared" si="16"/>
        <v>0</v>
      </c>
      <c r="AC40" s="455">
        <f t="shared" si="16"/>
        <v>0</v>
      </c>
      <c r="AD40" s="455">
        <f t="shared" si="16"/>
        <v>0</v>
      </c>
      <c r="AE40" s="455">
        <f t="shared" si="16"/>
        <v>0</v>
      </c>
      <c r="AF40" s="455">
        <f t="shared" si="16"/>
        <v>0</v>
      </c>
      <c r="AG40" s="455">
        <f t="shared" si="16"/>
        <v>0</v>
      </c>
      <c r="AH40" s="455">
        <f t="shared" si="16"/>
        <v>0</v>
      </c>
      <c r="AI40" s="459">
        <f>IF(ISERROR(AH40/J40),0,AH40/J40)</f>
        <v>0</v>
      </c>
      <c r="AJ40" s="459">
        <f>IF(ISERROR(AH40/$AH$65),0,AH40/$AH$65)</f>
        <v>0</v>
      </c>
      <c r="AK40" s="109"/>
      <c r="AL40" s="109"/>
      <c r="AM40" s="109"/>
      <c r="AN40" s="109"/>
      <c r="AO40" s="109"/>
      <c r="AP40" s="109"/>
      <c r="AQ40" s="109"/>
      <c r="AR40" s="109"/>
    </row>
    <row r="41" spans="1:44" ht="12.75" customHeight="1" x14ac:dyDescent="0.25">
      <c r="A41" s="590" t="s">
        <v>62</v>
      </c>
      <c r="B41" s="591"/>
      <c r="C41" s="591"/>
      <c r="D41" s="591"/>
      <c r="E41" s="592"/>
      <c r="F41" s="42"/>
      <c r="G41" s="43"/>
      <c r="H41" s="211"/>
      <c r="I41" s="211"/>
      <c r="J41" s="576"/>
      <c r="K41" s="20"/>
      <c r="L41" s="21"/>
      <c r="M41" s="22"/>
      <c r="N41" s="22"/>
      <c r="O41" s="22"/>
      <c r="P41" s="18"/>
      <c r="Q41" s="23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4"/>
      <c r="AJ41" s="24"/>
    </row>
    <row r="42" spans="1:44" ht="34.5" hidden="1" customHeight="1" outlineLevel="1" x14ac:dyDescent="0.25">
      <c r="A42" s="25"/>
      <c r="B42" s="26"/>
      <c r="C42" s="83"/>
      <c r="D42" s="151"/>
      <c r="E42" s="79"/>
      <c r="F42" s="79"/>
      <c r="G42" s="79"/>
      <c r="H42" s="151"/>
      <c r="I42" s="151"/>
      <c r="J42" s="577"/>
      <c r="K42" s="51"/>
      <c r="L42" s="79"/>
      <c r="M42" s="31"/>
      <c r="N42" s="31"/>
      <c r="O42" s="31"/>
      <c r="P42" s="79"/>
      <c r="Q42" s="79"/>
      <c r="R42" s="31"/>
      <c r="S42" s="90"/>
      <c r="T42" s="51"/>
      <c r="U42" s="32">
        <f>SUM(R42:T42)</f>
        <v>0</v>
      </c>
      <c r="V42" s="31"/>
      <c r="W42" s="31"/>
      <c r="X42" s="31"/>
      <c r="Y42" s="32">
        <f>SUM(V42:X42)</f>
        <v>0</v>
      </c>
      <c r="Z42" s="31"/>
      <c r="AA42" s="31"/>
      <c r="AB42" s="31"/>
      <c r="AC42" s="32">
        <f>SUM(Z42:AB42)</f>
        <v>0</v>
      </c>
      <c r="AD42" s="31"/>
      <c r="AE42" s="31"/>
      <c r="AF42" s="31"/>
      <c r="AG42" s="32">
        <f>SUM(AD42:AF42)</f>
        <v>0</v>
      </c>
      <c r="AH42" s="32">
        <f>SUM(U42,Y42,AC42,AG42)</f>
        <v>0</v>
      </c>
      <c r="AI42" s="33">
        <f>IF(ISERROR(AH42/J42),0,AH42/J42)</f>
        <v>0</v>
      </c>
      <c r="AJ42" s="34">
        <f>IF(ISERROR(AH42/$AH$65),"-",AH42/$AH$65)</f>
        <v>0</v>
      </c>
      <c r="AK42" s="109"/>
      <c r="AL42" s="109"/>
      <c r="AM42" s="109"/>
      <c r="AN42" s="109"/>
      <c r="AO42" s="109"/>
      <c r="AP42" s="109"/>
      <c r="AQ42" s="109"/>
      <c r="AR42" s="109"/>
    </row>
    <row r="43" spans="1:44" s="74" customFormat="1" ht="12.75" customHeight="1" collapsed="1" x14ac:dyDescent="0.25">
      <c r="A43" s="614" t="s">
        <v>63</v>
      </c>
      <c r="B43" s="600"/>
      <c r="C43" s="600"/>
      <c r="D43" s="600"/>
      <c r="E43" s="600"/>
      <c r="F43" s="600"/>
      <c r="G43" s="600"/>
      <c r="H43" s="600"/>
      <c r="I43" s="615"/>
      <c r="J43" s="455">
        <f>J41</f>
        <v>0</v>
      </c>
      <c r="K43" s="455">
        <f>SUM(K42:K42)</f>
        <v>0</v>
      </c>
      <c r="L43" s="456"/>
      <c r="M43" s="455">
        <f>SUM(M42:M42)</f>
        <v>0</v>
      </c>
      <c r="N43" s="455">
        <f>SUM(N42:N42)</f>
        <v>0</v>
      </c>
      <c r="O43" s="455">
        <f>SUM(O42:O42)</f>
        <v>0</v>
      </c>
      <c r="P43" s="457"/>
      <c r="Q43" s="458"/>
      <c r="R43" s="455">
        <f>SUM(R42:R42)</f>
        <v>0</v>
      </c>
      <c r="S43" s="455">
        <f>SUM(S42:S42)</f>
        <v>0</v>
      </c>
      <c r="T43" s="455">
        <f>SUM(T42:T42)</f>
        <v>0</v>
      </c>
      <c r="U43" s="455">
        <f>SUM(U42:X42)</f>
        <v>0</v>
      </c>
      <c r="V43" s="455">
        <f t="shared" ref="V43:AH43" si="17">SUM(V42:V42)</f>
        <v>0</v>
      </c>
      <c r="W43" s="455">
        <f t="shared" si="17"/>
        <v>0</v>
      </c>
      <c r="X43" s="455">
        <f t="shared" si="17"/>
        <v>0</v>
      </c>
      <c r="Y43" s="455">
        <f t="shared" si="17"/>
        <v>0</v>
      </c>
      <c r="Z43" s="455">
        <f t="shared" si="17"/>
        <v>0</v>
      </c>
      <c r="AA43" s="455">
        <f t="shared" si="17"/>
        <v>0</v>
      </c>
      <c r="AB43" s="455">
        <f t="shared" si="17"/>
        <v>0</v>
      </c>
      <c r="AC43" s="455">
        <f t="shared" si="17"/>
        <v>0</v>
      </c>
      <c r="AD43" s="455">
        <f t="shared" si="17"/>
        <v>0</v>
      </c>
      <c r="AE43" s="455">
        <f t="shared" si="17"/>
        <v>0</v>
      </c>
      <c r="AF43" s="455">
        <f t="shared" si="17"/>
        <v>0</v>
      </c>
      <c r="AG43" s="455">
        <f t="shared" si="17"/>
        <v>0</v>
      </c>
      <c r="AH43" s="455">
        <f t="shared" si="17"/>
        <v>0</v>
      </c>
      <c r="AI43" s="459">
        <f>IF(ISERROR(AH43/J43),0,AH43/J43)</f>
        <v>0</v>
      </c>
      <c r="AJ43" s="459">
        <f>IF(ISERROR(AH43/$AH$65),0,AH43/$AH$65)</f>
        <v>0</v>
      </c>
      <c r="AK43" s="109"/>
      <c r="AL43" s="109"/>
      <c r="AM43" s="109"/>
      <c r="AN43" s="109"/>
      <c r="AO43" s="109"/>
      <c r="AP43" s="109"/>
      <c r="AQ43" s="109"/>
      <c r="AR43" s="109"/>
    </row>
    <row r="44" spans="1:44" ht="12.75" customHeight="1" x14ac:dyDescent="0.25">
      <c r="A44" s="590" t="s">
        <v>98</v>
      </c>
      <c r="B44" s="591"/>
      <c r="C44" s="591"/>
      <c r="D44" s="591"/>
      <c r="E44" s="592"/>
      <c r="F44" s="17"/>
      <c r="G44" s="18"/>
      <c r="H44" s="19"/>
      <c r="I44" s="19"/>
      <c r="J44" s="576"/>
      <c r="K44" s="20"/>
      <c r="L44" s="21"/>
      <c r="M44" s="22"/>
      <c r="N44" s="22"/>
      <c r="O44" s="22"/>
      <c r="P44" s="18"/>
      <c r="Q44" s="23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4"/>
      <c r="AJ44" s="24"/>
    </row>
    <row r="45" spans="1:44" ht="34.5" hidden="1" customHeight="1" outlineLevel="1" x14ac:dyDescent="0.25">
      <c r="A45" s="25"/>
      <c r="B45" s="26"/>
      <c r="C45" s="83"/>
      <c r="D45" s="81"/>
      <c r="E45" s="79"/>
      <c r="F45" s="79"/>
      <c r="G45" s="79"/>
      <c r="H45" s="151"/>
      <c r="I45" s="151"/>
      <c r="J45" s="577"/>
      <c r="K45" s="51"/>
      <c r="L45" s="79"/>
      <c r="M45" s="31"/>
      <c r="N45" s="31"/>
      <c r="O45" s="31"/>
      <c r="P45" s="79"/>
      <c r="Q45" s="79"/>
      <c r="R45" s="31"/>
      <c r="S45" s="51"/>
      <c r="T45" s="51"/>
      <c r="U45" s="32">
        <f>SUM(R45:T45)</f>
        <v>0</v>
      </c>
      <c r="V45" s="31"/>
      <c r="W45" s="31"/>
      <c r="X45" s="31"/>
      <c r="Y45" s="32">
        <f>SUM(V45:X45)</f>
        <v>0</v>
      </c>
      <c r="Z45" s="31"/>
      <c r="AA45" s="31"/>
      <c r="AB45" s="31"/>
      <c r="AC45" s="32">
        <f>SUM(Z45:AB45)</f>
        <v>0</v>
      </c>
      <c r="AD45" s="31"/>
      <c r="AE45" s="31"/>
      <c r="AF45" s="31"/>
      <c r="AG45" s="32">
        <f>SUM(AD45:AF45)</f>
        <v>0</v>
      </c>
      <c r="AH45" s="32">
        <f>SUM(U45,Y45,AC45,AG45)</f>
        <v>0</v>
      </c>
      <c r="AI45" s="33">
        <f>IF(ISERROR(AH45/J44),0,AH45/J44)</f>
        <v>0</v>
      </c>
      <c r="AJ45" s="34">
        <f>IF(ISERROR(AH45/$AH$65),"-",AH45/$AH$65)</f>
        <v>0</v>
      </c>
      <c r="AK45" s="109"/>
      <c r="AL45" s="109"/>
      <c r="AM45" s="109"/>
      <c r="AN45" s="109"/>
      <c r="AO45" s="109"/>
      <c r="AP45" s="109"/>
      <c r="AQ45" s="109"/>
      <c r="AR45" s="109"/>
    </row>
    <row r="46" spans="1:44" s="74" customFormat="1" ht="12.75" customHeight="1" collapsed="1" x14ac:dyDescent="0.25">
      <c r="A46" s="614" t="s">
        <v>65</v>
      </c>
      <c r="B46" s="600"/>
      <c r="C46" s="600"/>
      <c r="D46" s="600"/>
      <c r="E46" s="600"/>
      <c r="F46" s="600"/>
      <c r="G46" s="600"/>
      <c r="H46" s="600"/>
      <c r="I46" s="615"/>
      <c r="J46" s="455">
        <f>J44</f>
        <v>0</v>
      </c>
      <c r="K46" s="455">
        <f>SUM(K45:K45)</f>
        <v>0</v>
      </c>
      <c r="L46" s="456"/>
      <c r="M46" s="455">
        <f>SUM(M45:M45)</f>
        <v>0</v>
      </c>
      <c r="N46" s="455">
        <f>SUM(N45:N45)</f>
        <v>0</v>
      </c>
      <c r="O46" s="455">
        <f>SUM(O45:O45)</f>
        <v>0</v>
      </c>
      <c r="P46" s="457"/>
      <c r="Q46" s="458"/>
      <c r="R46" s="455">
        <f t="shared" ref="R46:AH46" si="18">SUM(R45:R45)</f>
        <v>0</v>
      </c>
      <c r="S46" s="455">
        <f t="shared" si="18"/>
        <v>0</v>
      </c>
      <c r="T46" s="455">
        <f t="shared" si="18"/>
        <v>0</v>
      </c>
      <c r="U46" s="455">
        <f t="shared" si="18"/>
        <v>0</v>
      </c>
      <c r="V46" s="455">
        <f t="shared" si="18"/>
        <v>0</v>
      </c>
      <c r="W46" s="455">
        <f t="shared" si="18"/>
        <v>0</v>
      </c>
      <c r="X46" s="455">
        <f t="shared" si="18"/>
        <v>0</v>
      </c>
      <c r="Y46" s="455">
        <f t="shared" si="18"/>
        <v>0</v>
      </c>
      <c r="Z46" s="455">
        <f t="shared" si="18"/>
        <v>0</v>
      </c>
      <c r="AA46" s="455">
        <f t="shared" si="18"/>
        <v>0</v>
      </c>
      <c r="AB46" s="455">
        <f t="shared" si="18"/>
        <v>0</v>
      </c>
      <c r="AC46" s="455">
        <f t="shared" si="18"/>
        <v>0</v>
      </c>
      <c r="AD46" s="455">
        <f t="shared" si="18"/>
        <v>0</v>
      </c>
      <c r="AE46" s="455">
        <f t="shared" si="18"/>
        <v>0</v>
      </c>
      <c r="AF46" s="455">
        <f t="shared" si="18"/>
        <v>0</v>
      </c>
      <c r="AG46" s="455">
        <f t="shared" si="18"/>
        <v>0</v>
      </c>
      <c r="AH46" s="455">
        <f t="shared" si="18"/>
        <v>0</v>
      </c>
      <c r="AI46" s="459">
        <f>IF(ISERROR(AH46/J46),0,AH46/J46)</f>
        <v>0</v>
      </c>
      <c r="AJ46" s="459">
        <f>IF(ISERROR(AH46/$AH$65),0,AH46/$AH$65)</f>
        <v>0</v>
      </c>
      <c r="AK46" s="109"/>
      <c r="AL46" s="109"/>
      <c r="AM46" s="109"/>
      <c r="AN46" s="109"/>
      <c r="AO46" s="109"/>
      <c r="AP46" s="109"/>
      <c r="AQ46" s="109"/>
      <c r="AR46" s="109"/>
    </row>
    <row r="47" spans="1:44" ht="12.75" customHeight="1" x14ac:dyDescent="0.25">
      <c r="A47" s="590" t="s">
        <v>66</v>
      </c>
      <c r="B47" s="591"/>
      <c r="C47" s="591"/>
      <c r="D47" s="591"/>
      <c r="E47" s="592"/>
      <c r="F47" s="17"/>
      <c r="G47" s="18"/>
      <c r="H47" s="19"/>
      <c r="I47" s="19"/>
      <c r="J47" s="576"/>
      <c r="K47" s="20"/>
      <c r="L47" s="21"/>
      <c r="M47" s="22"/>
      <c r="N47" s="22"/>
      <c r="O47" s="22"/>
      <c r="P47" s="18"/>
      <c r="Q47" s="23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4"/>
      <c r="AJ47" s="24"/>
    </row>
    <row r="48" spans="1:44" ht="34.5" hidden="1" customHeight="1" outlineLevel="1" x14ac:dyDescent="0.25">
      <c r="A48" s="25">
        <v>1</v>
      </c>
      <c r="B48" s="26"/>
      <c r="C48" s="107"/>
      <c r="D48" s="82"/>
      <c r="E48" s="64"/>
      <c r="F48" s="79"/>
      <c r="G48" s="78"/>
      <c r="H48" s="82"/>
      <c r="I48" s="151"/>
      <c r="J48" s="577"/>
      <c r="K48" s="85"/>
      <c r="L48" s="79"/>
      <c r="M48" s="31"/>
      <c r="N48" s="31"/>
      <c r="O48" s="31"/>
      <c r="P48" s="79"/>
      <c r="Q48" s="79"/>
      <c r="R48" s="31"/>
      <c r="S48" s="85"/>
      <c r="T48" s="85"/>
      <c r="U48" s="32">
        <f>SUM(R48:T48)</f>
        <v>0</v>
      </c>
      <c r="V48" s="31"/>
      <c r="W48" s="31"/>
      <c r="X48" s="31"/>
      <c r="Y48" s="32">
        <f>SUM(V48:X48)</f>
        <v>0</v>
      </c>
      <c r="Z48" s="31"/>
      <c r="AA48" s="31"/>
      <c r="AB48" s="31"/>
      <c r="AC48" s="32">
        <f>SUM(Z48:AB48)</f>
        <v>0</v>
      </c>
      <c r="AD48" s="31"/>
      <c r="AE48" s="31"/>
      <c r="AF48" s="31"/>
      <c r="AG48" s="32">
        <f>SUM(AD48:AF48)</f>
        <v>0</v>
      </c>
      <c r="AH48" s="32">
        <f>SUM(U48,Y48,AC48,AG48)</f>
        <v>0</v>
      </c>
      <c r="AI48" s="33">
        <f>IF(ISERROR(AH48/J48),0,AH48/J48)</f>
        <v>0</v>
      </c>
      <c r="AJ48" s="34">
        <f>IF(ISERROR(AH48/$AH$65),"-",AH48/$AH$65)</f>
        <v>0</v>
      </c>
      <c r="AK48" s="109"/>
      <c r="AL48" s="109"/>
      <c r="AM48" s="109"/>
      <c r="AN48" s="109"/>
      <c r="AO48" s="109"/>
      <c r="AP48" s="109"/>
      <c r="AQ48" s="109"/>
      <c r="AR48" s="109"/>
    </row>
    <row r="49" spans="1:44" s="74" customFormat="1" ht="12.75" customHeight="1" collapsed="1" x14ac:dyDescent="0.25">
      <c r="A49" s="614" t="s">
        <v>67</v>
      </c>
      <c r="B49" s="600"/>
      <c r="C49" s="600"/>
      <c r="D49" s="600"/>
      <c r="E49" s="600"/>
      <c r="F49" s="600"/>
      <c r="G49" s="600"/>
      <c r="H49" s="600"/>
      <c r="I49" s="615"/>
      <c r="J49" s="455">
        <f>J47</f>
        <v>0</v>
      </c>
      <c r="K49" s="455">
        <f>SUM(K48:K48)</f>
        <v>0</v>
      </c>
      <c r="L49" s="456"/>
      <c r="M49" s="455">
        <f>SUM(M48:M48)</f>
        <v>0</v>
      </c>
      <c r="N49" s="455">
        <f>SUM(N48:N48)</f>
        <v>0</v>
      </c>
      <c r="O49" s="455">
        <f>SUM(O48:O48)</f>
        <v>0</v>
      </c>
      <c r="P49" s="457"/>
      <c r="Q49" s="458"/>
      <c r="R49" s="455">
        <f t="shared" ref="R49:AH49" si="19">SUM(R48:R48)</f>
        <v>0</v>
      </c>
      <c r="S49" s="455">
        <f t="shared" si="19"/>
        <v>0</v>
      </c>
      <c r="T49" s="455">
        <f t="shared" si="19"/>
        <v>0</v>
      </c>
      <c r="U49" s="455">
        <f t="shared" si="19"/>
        <v>0</v>
      </c>
      <c r="V49" s="455">
        <f t="shared" si="19"/>
        <v>0</v>
      </c>
      <c r="W49" s="455">
        <f t="shared" si="19"/>
        <v>0</v>
      </c>
      <c r="X49" s="455">
        <f t="shared" si="19"/>
        <v>0</v>
      </c>
      <c r="Y49" s="455">
        <f t="shared" si="19"/>
        <v>0</v>
      </c>
      <c r="Z49" s="455">
        <f t="shared" si="19"/>
        <v>0</v>
      </c>
      <c r="AA49" s="455">
        <f t="shared" si="19"/>
        <v>0</v>
      </c>
      <c r="AB49" s="455">
        <f t="shared" si="19"/>
        <v>0</v>
      </c>
      <c r="AC49" s="455">
        <f t="shared" si="19"/>
        <v>0</v>
      </c>
      <c r="AD49" s="455">
        <f t="shared" si="19"/>
        <v>0</v>
      </c>
      <c r="AE49" s="455">
        <f t="shared" si="19"/>
        <v>0</v>
      </c>
      <c r="AF49" s="455">
        <f t="shared" si="19"/>
        <v>0</v>
      </c>
      <c r="AG49" s="455">
        <f t="shared" si="19"/>
        <v>0</v>
      </c>
      <c r="AH49" s="455">
        <f t="shared" si="19"/>
        <v>0</v>
      </c>
      <c r="AI49" s="459">
        <f>IF(ISERROR(AH49/J49),0,AH49/J49)</f>
        <v>0</v>
      </c>
      <c r="AJ49" s="459">
        <f>IF(ISERROR(AH49/$AH$65),0,AH49/$AH$65)</f>
        <v>0</v>
      </c>
      <c r="AK49" s="109"/>
      <c r="AL49" s="109"/>
      <c r="AM49" s="109"/>
      <c r="AN49" s="109"/>
      <c r="AO49" s="109"/>
      <c r="AP49" s="109"/>
      <c r="AQ49" s="109"/>
      <c r="AR49" s="109"/>
    </row>
    <row r="50" spans="1:44" ht="12.75" customHeight="1" x14ac:dyDescent="0.25">
      <c r="A50" s="590" t="s">
        <v>91</v>
      </c>
      <c r="B50" s="591"/>
      <c r="C50" s="591"/>
      <c r="D50" s="591"/>
      <c r="E50" s="592"/>
      <c r="F50" s="17"/>
      <c r="G50" s="18"/>
      <c r="H50" s="19"/>
      <c r="I50" s="19"/>
      <c r="J50" s="593"/>
      <c r="K50" s="20"/>
      <c r="L50" s="21"/>
      <c r="M50" s="22"/>
      <c r="N50" s="22"/>
      <c r="O50" s="22"/>
      <c r="P50" s="18"/>
      <c r="Q50" s="23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4"/>
      <c r="AJ50" s="24"/>
    </row>
    <row r="51" spans="1:44" ht="34.5" hidden="1" customHeight="1" outlineLevel="1" x14ac:dyDescent="0.25">
      <c r="A51" s="25"/>
      <c r="B51" s="26"/>
      <c r="C51" s="107"/>
      <c r="D51" s="82"/>
      <c r="E51" s="64"/>
      <c r="F51" s="79"/>
      <c r="G51" s="78"/>
      <c r="H51" s="82"/>
      <c r="I51" s="151"/>
      <c r="J51" s="643"/>
      <c r="K51" s="85"/>
      <c r="L51" s="79"/>
      <c r="M51" s="31"/>
      <c r="N51" s="31"/>
      <c r="O51" s="31"/>
      <c r="P51" s="79"/>
      <c r="Q51" s="79"/>
      <c r="R51" s="31"/>
      <c r="S51" s="85"/>
      <c r="T51" s="85"/>
      <c r="U51" s="32">
        <f>SUM(R51:T51)</f>
        <v>0</v>
      </c>
      <c r="V51" s="31"/>
      <c r="W51" s="31"/>
      <c r="X51" s="31"/>
      <c r="Y51" s="32">
        <f>SUM(V51:X51)</f>
        <v>0</v>
      </c>
      <c r="Z51" s="31"/>
      <c r="AA51" s="31"/>
      <c r="AB51" s="31"/>
      <c r="AC51" s="32">
        <f>SUM(Z51:AB51)</f>
        <v>0</v>
      </c>
      <c r="AD51" s="31"/>
      <c r="AE51" s="31"/>
      <c r="AF51" s="31"/>
      <c r="AG51" s="32">
        <f>SUM(AD51:AF51)</f>
        <v>0</v>
      </c>
      <c r="AH51" s="32">
        <f>SUM(U51,Y51,AC51,AG51)</f>
        <v>0</v>
      </c>
      <c r="AI51" s="33">
        <f>IF(ISERROR(AH51/J50),0,AH51/J50)</f>
        <v>0</v>
      </c>
      <c r="AJ51" s="34">
        <f>IF(ISERROR(AH51/$AH$65),"-",AH51/$AH$65)</f>
        <v>0</v>
      </c>
      <c r="AK51" s="109"/>
      <c r="AL51" s="109"/>
      <c r="AM51" s="109"/>
      <c r="AN51" s="109"/>
      <c r="AO51" s="109"/>
      <c r="AP51" s="109"/>
      <c r="AQ51" s="109"/>
      <c r="AR51" s="109"/>
    </row>
    <row r="52" spans="1:44" s="74" customFormat="1" ht="12.75" customHeight="1" collapsed="1" x14ac:dyDescent="0.25">
      <c r="A52" s="614" t="s">
        <v>92</v>
      </c>
      <c r="B52" s="600"/>
      <c r="C52" s="600"/>
      <c r="D52" s="600"/>
      <c r="E52" s="600"/>
      <c r="F52" s="600"/>
      <c r="G52" s="600"/>
      <c r="H52" s="600"/>
      <c r="I52" s="615"/>
      <c r="J52" s="455">
        <f>J50</f>
        <v>0</v>
      </c>
      <c r="K52" s="455">
        <f>SUM(K51:K51)</f>
        <v>0</v>
      </c>
      <c r="L52" s="456"/>
      <c r="M52" s="455">
        <f>SUM(M51:M51)</f>
        <v>0</v>
      </c>
      <c r="N52" s="455">
        <f>SUM(N51:N51)</f>
        <v>0</v>
      </c>
      <c r="O52" s="455">
        <f>SUM(O51:O51)</f>
        <v>0</v>
      </c>
      <c r="P52" s="457"/>
      <c r="Q52" s="458"/>
      <c r="R52" s="455">
        <f t="shared" ref="R52:AH52" si="20">SUM(R51:R51)</f>
        <v>0</v>
      </c>
      <c r="S52" s="455">
        <f t="shared" si="20"/>
        <v>0</v>
      </c>
      <c r="T52" s="455">
        <f t="shared" si="20"/>
        <v>0</v>
      </c>
      <c r="U52" s="455">
        <f t="shared" si="20"/>
        <v>0</v>
      </c>
      <c r="V52" s="455">
        <f t="shared" si="20"/>
        <v>0</v>
      </c>
      <c r="W52" s="455">
        <f t="shared" si="20"/>
        <v>0</v>
      </c>
      <c r="X52" s="455">
        <f t="shared" si="20"/>
        <v>0</v>
      </c>
      <c r="Y52" s="455">
        <f t="shared" si="20"/>
        <v>0</v>
      </c>
      <c r="Z52" s="455">
        <f t="shared" si="20"/>
        <v>0</v>
      </c>
      <c r="AA52" s="455">
        <f t="shared" si="20"/>
        <v>0</v>
      </c>
      <c r="AB52" s="455">
        <f t="shared" si="20"/>
        <v>0</v>
      </c>
      <c r="AC52" s="455">
        <f t="shared" si="20"/>
        <v>0</v>
      </c>
      <c r="AD52" s="455">
        <f t="shared" si="20"/>
        <v>0</v>
      </c>
      <c r="AE52" s="455">
        <f t="shared" si="20"/>
        <v>0</v>
      </c>
      <c r="AF52" s="455">
        <f t="shared" si="20"/>
        <v>0</v>
      </c>
      <c r="AG52" s="455">
        <f t="shared" si="20"/>
        <v>0</v>
      </c>
      <c r="AH52" s="455">
        <f t="shared" si="20"/>
        <v>0</v>
      </c>
      <c r="AI52" s="459">
        <f>IF(ISERROR(AH52/J52),0,AH52/J52)</f>
        <v>0</v>
      </c>
      <c r="AJ52" s="459">
        <f>IF(ISERROR(AH52/$AH$65),0,AH52/$AH$65)</f>
        <v>0</v>
      </c>
      <c r="AK52" s="109"/>
      <c r="AL52" s="109"/>
      <c r="AM52" s="109"/>
      <c r="AN52" s="109"/>
      <c r="AO52" s="109"/>
      <c r="AP52" s="109"/>
      <c r="AQ52" s="109"/>
      <c r="AR52" s="109"/>
    </row>
    <row r="53" spans="1:44" ht="12.75" customHeight="1" x14ac:dyDescent="0.25">
      <c r="A53" s="590" t="s">
        <v>68</v>
      </c>
      <c r="B53" s="591"/>
      <c r="C53" s="591"/>
      <c r="D53" s="591"/>
      <c r="E53" s="592"/>
      <c r="F53" s="17"/>
      <c r="G53" s="18"/>
      <c r="H53" s="19"/>
      <c r="I53" s="19"/>
      <c r="J53" s="576"/>
      <c r="K53" s="20"/>
      <c r="L53" s="21"/>
      <c r="M53" s="22"/>
      <c r="N53" s="22"/>
      <c r="O53" s="22"/>
      <c r="P53" s="18"/>
      <c r="Q53" s="23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4"/>
      <c r="AJ53" s="24"/>
    </row>
    <row r="54" spans="1:44" ht="34.5" hidden="1" customHeight="1" outlineLevel="1" x14ac:dyDescent="0.25">
      <c r="A54" s="25">
        <v>1</v>
      </c>
      <c r="B54" s="26"/>
      <c r="C54" s="100"/>
      <c r="D54" s="82"/>
      <c r="E54" s="64"/>
      <c r="F54" s="79"/>
      <c r="G54" s="78"/>
      <c r="H54" s="80"/>
      <c r="I54" s="151"/>
      <c r="J54" s="623"/>
      <c r="K54" s="85"/>
      <c r="L54" s="79"/>
      <c r="M54" s="31"/>
      <c r="N54" s="31"/>
      <c r="O54" s="31"/>
      <c r="P54" s="231" t="s">
        <v>84</v>
      </c>
      <c r="Q54" s="230"/>
      <c r="R54" s="31"/>
      <c r="S54" s="85"/>
      <c r="T54" s="31"/>
      <c r="U54" s="32">
        <f>SUM(R54:S54)</f>
        <v>0</v>
      </c>
      <c r="V54" s="31"/>
      <c r="W54" s="31"/>
      <c r="X54" s="31"/>
      <c r="Y54" s="32">
        <f t="shared" ref="Y54:Y59" si="21">SUM(V54:X54)</f>
        <v>0</v>
      </c>
      <c r="Z54" s="31"/>
      <c r="AA54" s="31"/>
      <c r="AB54" s="31"/>
      <c r="AC54" s="32">
        <f t="shared" ref="AC54:AC59" si="22">SUM(Z54:AB54)</f>
        <v>0</v>
      </c>
      <c r="AD54" s="31"/>
      <c r="AE54" s="31"/>
      <c r="AF54" s="31"/>
      <c r="AG54" s="32">
        <f t="shared" ref="AG54:AG59" si="23">SUM(AD54:AF54)</f>
        <v>0</v>
      </c>
      <c r="AH54" s="32">
        <f t="shared" ref="AH54:AH59" si="24">SUM(U54,Y54,AC54,AG54)</f>
        <v>0</v>
      </c>
      <c r="AI54" s="33">
        <f t="shared" ref="AI54:AI60" si="25">IF(ISERROR(AH54/J54),0,AH54/J54)</f>
        <v>0</v>
      </c>
      <c r="AJ54" s="34">
        <f t="shared" ref="AJ54:AJ59" si="26">IF(ISERROR(AH54/$AH$65),"-",AH54/$AH$65)</f>
        <v>0</v>
      </c>
      <c r="AK54" s="109"/>
      <c r="AL54" s="109"/>
      <c r="AM54" s="109"/>
      <c r="AN54" s="109"/>
      <c r="AO54" s="109"/>
      <c r="AP54" s="109"/>
      <c r="AQ54" s="109"/>
      <c r="AR54" s="109"/>
    </row>
    <row r="55" spans="1:44" ht="34.5" hidden="1" customHeight="1" outlineLevel="1" x14ac:dyDescent="0.25">
      <c r="A55" s="25">
        <v>2</v>
      </c>
      <c r="B55" s="26"/>
      <c r="C55" s="100"/>
      <c r="D55" s="82"/>
      <c r="E55" s="64"/>
      <c r="F55" s="79"/>
      <c r="G55" s="78"/>
      <c r="H55" s="80"/>
      <c r="I55" s="151"/>
      <c r="J55" s="623"/>
      <c r="K55" s="85"/>
      <c r="L55" s="79"/>
      <c r="M55" s="31"/>
      <c r="N55" s="31"/>
      <c r="O55" s="31"/>
      <c r="P55" s="231" t="s">
        <v>84</v>
      </c>
      <c r="Q55" s="230"/>
      <c r="R55" s="31"/>
      <c r="S55" s="85"/>
      <c r="T55" s="31"/>
      <c r="U55" s="32">
        <f>SUM(R55:S55)</f>
        <v>0</v>
      </c>
      <c r="V55" s="31"/>
      <c r="W55" s="31"/>
      <c r="X55" s="31"/>
      <c r="Y55" s="32">
        <f t="shared" si="21"/>
        <v>0</v>
      </c>
      <c r="Z55" s="31"/>
      <c r="AA55" s="31"/>
      <c r="AB55" s="31"/>
      <c r="AC55" s="32">
        <f t="shared" si="22"/>
        <v>0</v>
      </c>
      <c r="AD55" s="31"/>
      <c r="AE55" s="31"/>
      <c r="AF55" s="31"/>
      <c r="AG55" s="32">
        <f t="shared" si="23"/>
        <v>0</v>
      </c>
      <c r="AH55" s="32">
        <f t="shared" si="24"/>
        <v>0</v>
      </c>
      <c r="AI55" s="33">
        <f t="shared" si="25"/>
        <v>0</v>
      </c>
      <c r="AJ55" s="34">
        <f t="shared" si="26"/>
        <v>0</v>
      </c>
      <c r="AK55" s="109"/>
      <c r="AL55" s="109"/>
      <c r="AM55" s="109"/>
      <c r="AN55" s="109"/>
      <c r="AO55" s="109"/>
      <c r="AP55" s="109"/>
      <c r="AQ55" s="109"/>
      <c r="AR55" s="109"/>
    </row>
    <row r="56" spans="1:44" ht="34.5" hidden="1" customHeight="1" outlineLevel="1" x14ac:dyDescent="0.25">
      <c r="A56" s="25">
        <v>3</v>
      </c>
      <c r="B56" s="26"/>
      <c r="C56" s="100"/>
      <c r="D56" s="82"/>
      <c r="E56" s="64"/>
      <c r="F56" s="79"/>
      <c r="G56" s="78"/>
      <c r="H56" s="80"/>
      <c r="I56" s="151"/>
      <c r="J56" s="623"/>
      <c r="K56" s="85"/>
      <c r="L56" s="79"/>
      <c r="M56" s="31"/>
      <c r="N56" s="31"/>
      <c r="O56" s="31"/>
      <c r="P56" s="231" t="s">
        <v>84</v>
      </c>
      <c r="Q56" s="230"/>
      <c r="R56" s="31"/>
      <c r="S56" s="85"/>
      <c r="T56" s="31"/>
      <c r="U56" s="32">
        <f>SUM(R56:S56)</f>
        <v>0</v>
      </c>
      <c r="V56" s="31"/>
      <c r="W56" s="31"/>
      <c r="X56" s="31"/>
      <c r="Y56" s="32">
        <f t="shared" si="21"/>
        <v>0</v>
      </c>
      <c r="Z56" s="31"/>
      <c r="AA56" s="31"/>
      <c r="AB56" s="31"/>
      <c r="AC56" s="32">
        <f t="shared" si="22"/>
        <v>0</v>
      </c>
      <c r="AD56" s="31"/>
      <c r="AE56" s="31"/>
      <c r="AF56" s="31"/>
      <c r="AG56" s="32">
        <f t="shared" si="23"/>
        <v>0</v>
      </c>
      <c r="AH56" s="32">
        <f t="shared" si="24"/>
        <v>0</v>
      </c>
      <c r="AI56" s="33">
        <f t="shared" si="25"/>
        <v>0</v>
      </c>
      <c r="AJ56" s="34">
        <f t="shared" si="26"/>
        <v>0</v>
      </c>
      <c r="AK56" s="109"/>
      <c r="AL56" s="109"/>
      <c r="AM56" s="109"/>
      <c r="AN56" s="109"/>
      <c r="AO56" s="109"/>
      <c r="AP56" s="109"/>
      <c r="AQ56" s="109"/>
      <c r="AR56" s="109"/>
    </row>
    <row r="57" spans="1:44" ht="34.5" hidden="1" customHeight="1" outlineLevel="1" x14ac:dyDescent="0.25">
      <c r="A57" s="25">
        <v>4</v>
      </c>
      <c r="B57" s="26"/>
      <c r="C57" s="100"/>
      <c r="D57" s="82"/>
      <c r="E57" s="64"/>
      <c r="F57" s="79"/>
      <c r="G57" s="78"/>
      <c r="H57" s="80"/>
      <c r="I57" s="151"/>
      <c r="J57" s="623"/>
      <c r="K57" s="85"/>
      <c r="L57" s="79"/>
      <c r="M57" s="31"/>
      <c r="N57" s="31"/>
      <c r="O57" s="31"/>
      <c r="P57" s="231" t="s">
        <v>84</v>
      </c>
      <c r="Q57" s="230"/>
      <c r="R57" s="31"/>
      <c r="S57" s="85"/>
      <c r="T57" s="31"/>
      <c r="U57" s="32">
        <f>SUM(R57:S57)</f>
        <v>0</v>
      </c>
      <c r="V57" s="31"/>
      <c r="W57" s="31"/>
      <c r="X57" s="31"/>
      <c r="Y57" s="32">
        <f t="shared" si="21"/>
        <v>0</v>
      </c>
      <c r="Z57" s="31"/>
      <c r="AA57" s="31"/>
      <c r="AB57" s="31"/>
      <c r="AC57" s="32">
        <f t="shared" si="22"/>
        <v>0</v>
      </c>
      <c r="AD57" s="31"/>
      <c r="AE57" s="31"/>
      <c r="AF57" s="31"/>
      <c r="AG57" s="32">
        <f t="shared" si="23"/>
        <v>0</v>
      </c>
      <c r="AH57" s="32">
        <f t="shared" si="24"/>
        <v>0</v>
      </c>
      <c r="AI57" s="33">
        <f t="shared" si="25"/>
        <v>0</v>
      </c>
      <c r="AJ57" s="34">
        <f t="shared" si="26"/>
        <v>0</v>
      </c>
      <c r="AK57" s="109"/>
      <c r="AL57" s="109"/>
      <c r="AM57" s="109"/>
      <c r="AN57" s="109"/>
      <c r="AO57" s="109"/>
      <c r="AP57" s="109"/>
      <c r="AQ57" s="109"/>
      <c r="AR57" s="109"/>
    </row>
    <row r="58" spans="1:44" ht="34.5" hidden="1" customHeight="1" outlineLevel="1" x14ac:dyDescent="0.25">
      <c r="A58" s="25">
        <v>5</v>
      </c>
      <c r="B58" s="26"/>
      <c r="C58" s="100"/>
      <c r="D58" s="82"/>
      <c r="E58" s="64"/>
      <c r="F58" s="79"/>
      <c r="G58" s="78"/>
      <c r="H58" s="80"/>
      <c r="I58" s="151"/>
      <c r="J58" s="623"/>
      <c r="K58" s="85"/>
      <c r="L58" s="79"/>
      <c r="M58" s="31"/>
      <c r="N58" s="31"/>
      <c r="O58" s="31"/>
      <c r="P58" s="231" t="s">
        <v>84</v>
      </c>
      <c r="Q58" s="230"/>
      <c r="R58" s="31"/>
      <c r="S58" s="85"/>
      <c r="T58" s="31"/>
      <c r="U58" s="32">
        <f>SUM(R58:S58)</f>
        <v>0</v>
      </c>
      <c r="V58" s="31"/>
      <c r="W58" s="31"/>
      <c r="X58" s="31"/>
      <c r="Y58" s="32">
        <f t="shared" si="21"/>
        <v>0</v>
      </c>
      <c r="Z58" s="31"/>
      <c r="AA58" s="31"/>
      <c r="AB58" s="31"/>
      <c r="AC58" s="32">
        <f t="shared" si="22"/>
        <v>0</v>
      </c>
      <c r="AD58" s="31"/>
      <c r="AE58" s="31"/>
      <c r="AF58" s="31"/>
      <c r="AG58" s="32">
        <f t="shared" si="23"/>
        <v>0</v>
      </c>
      <c r="AH58" s="32">
        <f t="shared" si="24"/>
        <v>0</v>
      </c>
      <c r="AI58" s="33">
        <f t="shared" si="25"/>
        <v>0</v>
      </c>
      <c r="AJ58" s="34">
        <f t="shared" si="26"/>
        <v>0</v>
      </c>
      <c r="AK58" s="109"/>
      <c r="AL58" s="109"/>
      <c r="AM58" s="109"/>
      <c r="AN58" s="109"/>
      <c r="AO58" s="109"/>
      <c r="AP58" s="109"/>
      <c r="AQ58" s="109"/>
      <c r="AR58" s="109"/>
    </row>
    <row r="59" spans="1:44" ht="34.5" hidden="1" customHeight="1" outlineLevel="1" x14ac:dyDescent="0.25">
      <c r="A59" s="25">
        <v>1</v>
      </c>
      <c r="B59" s="26"/>
      <c r="C59" s="100"/>
      <c r="D59" s="82"/>
      <c r="E59" s="64"/>
      <c r="F59" s="79"/>
      <c r="G59" s="78"/>
      <c r="H59" s="80"/>
      <c r="I59" s="151"/>
      <c r="J59" s="577"/>
      <c r="K59" s="85"/>
      <c r="L59" s="79"/>
      <c r="M59" s="31"/>
      <c r="N59" s="31"/>
      <c r="O59" s="31"/>
      <c r="P59" s="231"/>
      <c r="Q59" s="230"/>
      <c r="R59" s="31"/>
      <c r="T59" s="85"/>
      <c r="U59" s="32">
        <f>SUM(R59:T59)</f>
        <v>0</v>
      </c>
      <c r="V59" s="31"/>
      <c r="W59" s="31"/>
      <c r="X59" s="31"/>
      <c r="Y59" s="32">
        <f t="shared" si="21"/>
        <v>0</v>
      </c>
      <c r="Z59" s="31"/>
      <c r="AA59" s="31"/>
      <c r="AB59" s="31"/>
      <c r="AC59" s="32">
        <f t="shared" si="22"/>
        <v>0</v>
      </c>
      <c r="AD59" s="31"/>
      <c r="AE59" s="31"/>
      <c r="AF59" s="31"/>
      <c r="AG59" s="32">
        <f t="shared" si="23"/>
        <v>0</v>
      </c>
      <c r="AH59" s="32">
        <f t="shared" si="24"/>
        <v>0</v>
      </c>
      <c r="AI59" s="33">
        <f t="shared" si="25"/>
        <v>0</v>
      </c>
      <c r="AJ59" s="34">
        <f t="shared" si="26"/>
        <v>0</v>
      </c>
      <c r="AK59" s="109"/>
      <c r="AL59" s="109"/>
      <c r="AM59" s="109"/>
      <c r="AN59" s="109"/>
      <c r="AO59" s="109"/>
      <c r="AP59" s="109"/>
      <c r="AQ59" s="109"/>
      <c r="AR59" s="109"/>
    </row>
    <row r="60" spans="1:44" s="74" customFormat="1" ht="12.75" customHeight="1" collapsed="1" x14ac:dyDescent="0.25">
      <c r="A60" s="614" t="s">
        <v>69</v>
      </c>
      <c r="B60" s="600"/>
      <c r="C60" s="600"/>
      <c r="D60" s="600"/>
      <c r="E60" s="600"/>
      <c r="F60" s="600"/>
      <c r="G60" s="600"/>
      <c r="H60" s="600"/>
      <c r="I60" s="615"/>
      <c r="J60" s="455">
        <f>J53</f>
        <v>0</v>
      </c>
      <c r="K60" s="455">
        <f>SUM(K54:K59)</f>
        <v>0</v>
      </c>
      <c r="L60" s="456"/>
      <c r="M60" s="455">
        <f>SUM(M54:M56)</f>
        <v>0</v>
      </c>
      <c r="N60" s="455">
        <f>SUM(N54:N56)</f>
        <v>0</v>
      </c>
      <c r="O60" s="455">
        <f>SUM(O54:O56)</f>
        <v>0</v>
      </c>
      <c r="P60" s="457"/>
      <c r="Q60" s="458"/>
      <c r="R60" s="455">
        <f>SUM(R54:R56)</f>
        <v>0</v>
      </c>
      <c r="S60" s="455">
        <f>SUM(S54:S56)</f>
        <v>0</v>
      </c>
      <c r="T60" s="455">
        <f>SUM(T54:T59)</f>
        <v>0</v>
      </c>
      <c r="U60" s="455">
        <f>SUM(U54:U59)</f>
        <v>0</v>
      </c>
      <c r="V60" s="455">
        <f t="shared" ref="V60:AG60" si="27">SUM(V54:V59)</f>
        <v>0</v>
      </c>
      <c r="W60" s="455">
        <f t="shared" si="27"/>
        <v>0</v>
      </c>
      <c r="X60" s="455">
        <f t="shared" si="27"/>
        <v>0</v>
      </c>
      <c r="Y60" s="455">
        <f t="shared" si="27"/>
        <v>0</v>
      </c>
      <c r="Z60" s="455">
        <f t="shared" si="27"/>
        <v>0</v>
      </c>
      <c r="AA60" s="455">
        <f t="shared" si="27"/>
        <v>0</v>
      </c>
      <c r="AB60" s="455">
        <f t="shared" si="27"/>
        <v>0</v>
      </c>
      <c r="AC60" s="455">
        <f t="shared" si="27"/>
        <v>0</v>
      </c>
      <c r="AD60" s="455">
        <f t="shared" si="27"/>
        <v>0</v>
      </c>
      <c r="AE60" s="455">
        <f t="shared" si="27"/>
        <v>0</v>
      </c>
      <c r="AF60" s="455">
        <f t="shared" si="27"/>
        <v>0</v>
      </c>
      <c r="AG60" s="455">
        <f t="shared" si="27"/>
        <v>0</v>
      </c>
      <c r="AH60" s="455">
        <f>SUM(AH54:AH59)</f>
        <v>0</v>
      </c>
      <c r="AI60" s="459">
        <f t="shared" si="25"/>
        <v>0</v>
      </c>
      <c r="AJ60" s="459">
        <f>IF(ISERROR(AH60/$AH$65),0,AH60/$AH$65)</f>
        <v>0</v>
      </c>
      <c r="AK60" s="109"/>
      <c r="AL60" s="109"/>
      <c r="AM60" s="109"/>
      <c r="AN60" s="109"/>
      <c r="AO60" s="109"/>
      <c r="AP60" s="109"/>
      <c r="AQ60" s="109"/>
      <c r="AR60" s="109"/>
    </row>
    <row r="61" spans="1:44" ht="12.75" customHeight="1" x14ac:dyDescent="0.25">
      <c r="A61" s="590" t="s">
        <v>70</v>
      </c>
      <c r="B61" s="591"/>
      <c r="C61" s="591"/>
      <c r="D61" s="591"/>
      <c r="E61" s="592"/>
      <c r="F61" s="17"/>
      <c r="G61" s="18"/>
      <c r="H61" s="19"/>
      <c r="I61" s="19"/>
      <c r="J61" s="576">
        <v>6314068000</v>
      </c>
      <c r="K61" s="20"/>
      <c r="L61" s="21"/>
      <c r="M61" s="22"/>
      <c r="N61" s="22"/>
      <c r="O61" s="22"/>
      <c r="P61" s="18"/>
      <c r="Q61" s="23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4"/>
      <c r="AJ61" s="24"/>
    </row>
    <row r="62" spans="1:44" ht="34.5" customHeight="1" outlineLevel="1" x14ac:dyDescent="0.25">
      <c r="A62" s="26">
        <v>1</v>
      </c>
      <c r="B62" s="26"/>
      <c r="C62" s="112"/>
      <c r="D62" s="113"/>
      <c r="E62" s="119"/>
      <c r="F62" s="114"/>
      <c r="G62" s="114"/>
      <c r="H62" s="68"/>
      <c r="I62" s="2"/>
      <c r="J62" s="623"/>
      <c r="K62" s="197">
        <v>724115</v>
      </c>
      <c r="L62" s="199" t="s">
        <v>114</v>
      </c>
      <c r="M62" s="56"/>
      <c r="N62" s="191"/>
      <c r="O62" s="56"/>
      <c r="P62" s="188"/>
      <c r="Q62" s="188"/>
      <c r="R62" s="31"/>
      <c r="S62" s="31"/>
      <c r="T62" s="31"/>
      <c r="U62" s="32">
        <f>SUM(R62:T62)</f>
        <v>0</v>
      </c>
      <c r="V62" s="31"/>
      <c r="W62" s="31"/>
      <c r="X62" s="31"/>
      <c r="Y62" s="32">
        <f>SUM(V62:X62)</f>
        <v>0</v>
      </c>
      <c r="Z62" s="31"/>
      <c r="AA62" s="31"/>
      <c r="AB62" s="31"/>
      <c r="AC62" s="32">
        <f>SUM(Z62:AB62)</f>
        <v>0</v>
      </c>
      <c r="AD62" s="31"/>
      <c r="AE62" s="31"/>
      <c r="AF62" s="31"/>
      <c r="AG62" s="32">
        <f>SUM(AD62:AF62)</f>
        <v>0</v>
      </c>
      <c r="AH62" s="32">
        <f>SUM(U62,Y62,AC62,AG62)</f>
        <v>0</v>
      </c>
      <c r="AI62" s="33">
        <f>IF(ISERROR(AH62/J61),0,AH62/J61)</f>
        <v>0</v>
      </c>
      <c r="AJ62" s="34">
        <f>IF(ISERROR(AH62/$AH$65),"-",AH62/$AH$65)</f>
        <v>0</v>
      </c>
      <c r="AK62" s="109"/>
      <c r="AL62" s="109"/>
      <c r="AM62" s="109"/>
      <c r="AN62" s="109"/>
      <c r="AO62" s="109"/>
      <c r="AP62" s="109"/>
      <c r="AQ62" s="109"/>
      <c r="AR62" s="109"/>
    </row>
    <row r="63" spans="1:44" ht="34.5" customHeight="1" outlineLevel="1" x14ac:dyDescent="0.25">
      <c r="A63" s="26">
        <v>2</v>
      </c>
      <c r="B63" s="26"/>
      <c r="C63" s="112" t="s">
        <v>116</v>
      </c>
      <c r="D63" s="113">
        <v>44237</v>
      </c>
      <c r="E63" s="119" t="s">
        <v>115</v>
      </c>
      <c r="F63" s="119" t="s">
        <v>117</v>
      </c>
      <c r="G63" s="114">
        <v>2403349</v>
      </c>
      <c r="H63" s="68"/>
      <c r="I63" s="2"/>
      <c r="J63" s="577"/>
      <c r="K63" s="197">
        <v>6273342000</v>
      </c>
      <c r="L63" s="199" t="s">
        <v>112</v>
      </c>
      <c r="M63" s="56"/>
      <c r="N63" s="191"/>
      <c r="O63" s="56"/>
      <c r="P63" s="188"/>
      <c r="Q63" s="188"/>
      <c r="R63" s="31"/>
      <c r="S63" s="31">
        <v>2091114000</v>
      </c>
      <c r="T63" s="31"/>
      <c r="U63" s="32">
        <f>SUM(R63:T63)</f>
        <v>2091114000</v>
      </c>
      <c r="V63" s="31"/>
      <c r="W63" s="31"/>
      <c r="X63" s="31"/>
      <c r="Y63" s="32">
        <f>SUM(V63:X63)</f>
        <v>0</v>
      </c>
      <c r="Z63" s="31"/>
      <c r="AA63" s="31"/>
      <c r="AB63" s="31"/>
      <c r="AC63" s="32">
        <f>SUM(Z63:AB63)</f>
        <v>0</v>
      </c>
      <c r="AD63" s="31"/>
      <c r="AE63" s="31"/>
      <c r="AF63" s="31"/>
      <c r="AG63" s="32">
        <f>SUM(AD63:AF63)</f>
        <v>0</v>
      </c>
      <c r="AH63" s="32">
        <f>SUM(U63,Y63,AC63,AG63)</f>
        <v>2091114000</v>
      </c>
      <c r="AI63" s="33">
        <f>IF(ISERROR(AH63/J61),0,AH63/J61)</f>
        <v>0.33118331953346086</v>
      </c>
      <c r="AJ63" s="34">
        <f>IF(ISERROR(AH63/$AH$65),"-",AH63/$AH$65)</f>
        <v>1</v>
      </c>
      <c r="AK63" s="109"/>
      <c r="AL63" s="109"/>
      <c r="AM63" s="109"/>
      <c r="AN63" s="109"/>
      <c r="AO63" s="109"/>
      <c r="AP63" s="109"/>
      <c r="AQ63" s="109"/>
      <c r="AR63" s="109"/>
    </row>
    <row r="64" spans="1:44" s="74" customFormat="1" ht="12.75" customHeight="1" x14ac:dyDescent="0.25">
      <c r="A64" s="614" t="s">
        <v>71</v>
      </c>
      <c r="B64" s="600"/>
      <c r="C64" s="600"/>
      <c r="D64" s="600"/>
      <c r="E64" s="600"/>
      <c r="F64" s="600"/>
      <c r="G64" s="600"/>
      <c r="H64" s="600"/>
      <c r="I64" s="615"/>
      <c r="J64" s="455">
        <f>SUM(J61)</f>
        <v>6314068000</v>
      </c>
      <c r="K64" s="455">
        <f>SUM(K62:K63)</f>
        <v>6274066115</v>
      </c>
      <c r="L64" s="456"/>
      <c r="M64" s="455">
        <f>SUM(M62:M62)</f>
        <v>0</v>
      </c>
      <c r="N64" s="455">
        <f>SUM(N62:N62)</f>
        <v>0</v>
      </c>
      <c r="O64" s="455">
        <f>SUM(O62:O62)</f>
        <v>0</v>
      </c>
      <c r="P64" s="457"/>
      <c r="Q64" s="458"/>
      <c r="R64" s="455">
        <f>SUM(R62:R63)</f>
        <v>0</v>
      </c>
      <c r="S64" s="455">
        <f t="shared" ref="S64:AH64" si="28">SUM(S62:S63)</f>
        <v>2091114000</v>
      </c>
      <c r="T64" s="455">
        <f t="shared" si="28"/>
        <v>0</v>
      </c>
      <c r="U64" s="455">
        <f t="shared" si="28"/>
        <v>2091114000</v>
      </c>
      <c r="V64" s="455">
        <f t="shared" si="28"/>
        <v>0</v>
      </c>
      <c r="W64" s="455">
        <f t="shared" si="28"/>
        <v>0</v>
      </c>
      <c r="X64" s="455">
        <f t="shared" si="28"/>
        <v>0</v>
      </c>
      <c r="Y64" s="455">
        <f t="shared" si="28"/>
        <v>0</v>
      </c>
      <c r="Z64" s="455">
        <f t="shared" si="28"/>
        <v>0</v>
      </c>
      <c r="AA64" s="455">
        <f t="shared" si="28"/>
        <v>0</v>
      </c>
      <c r="AB64" s="455">
        <f t="shared" si="28"/>
        <v>0</v>
      </c>
      <c r="AC64" s="455">
        <f t="shared" si="28"/>
        <v>0</v>
      </c>
      <c r="AD64" s="455">
        <f t="shared" si="28"/>
        <v>0</v>
      </c>
      <c r="AE64" s="455">
        <f t="shared" si="28"/>
        <v>0</v>
      </c>
      <c r="AF64" s="455">
        <f t="shared" si="28"/>
        <v>0</v>
      </c>
      <c r="AG64" s="455">
        <f t="shared" si="28"/>
        <v>0</v>
      </c>
      <c r="AH64" s="455">
        <f t="shared" si="28"/>
        <v>2091114000</v>
      </c>
      <c r="AI64" s="459">
        <f>IF(ISERROR(AH64/J64),0,AH64/J64)</f>
        <v>0.33118331953346086</v>
      </c>
      <c r="AJ64" s="459">
        <f>IF(ISERROR(AH64/$AH$65),0,AH64/$AH$65)</f>
        <v>1</v>
      </c>
      <c r="AK64" s="109"/>
      <c r="AL64" s="109"/>
      <c r="AM64" s="109"/>
      <c r="AN64" s="109"/>
      <c r="AO64" s="109"/>
      <c r="AP64" s="109"/>
      <c r="AQ64" s="109"/>
      <c r="AR64" s="109"/>
    </row>
    <row r="65" spans="1:44" s="70" customFormat="1" ht="15" customHeight="1" x14ac:dyDescent="0.25">
      <c r="A65" s="646" t="str">
        <f>"TOTAL ASIG."&amp;" "&amp;$A$5</f>
        <v>TOTAL ASIG. 24-03-349 "Subsidio al Pago Electrónico de Prestaciones Monetarias"</v>
      </c>
      <c r="B65" s="647"/>
      <c r="C65" s="647"/>
      <c r="D65" s="647"/>
      <c r="E65" s="647"/>
      <c r="F65" s="647"/>
      <c r="G65" s="647"/>
      <c r="H65" s="647"/>
      <c r="I65" s="648"/>
      <c r="J65" s="528">
        <f t="shared" ref="J65:AH65" si="29">SUM(J10,J13,J16,J19,J22,J25,J28,J31,J34,J37,J40,J43,J46,J49,J60,J64,J52)</f>
        <v>6314068000</v>
      </c>
      <c r="K65" s="528">
        <f t="shared" si="29"/>
        <v>6274066115</v>
      </c>
      <c r="L65" s="528"/>
      <c r="M65" s="528">
        <f t="shared" si="29"/>
        <v>0</v>
      </c>
      <c r="N65" s="528">
        <f t="shared" si="29"/>
        <v>0</v>
      </c>
      <c r="O65" s="528">
        <f t="shared" si="29"/>
        <v>0</v>
      </c>
      <c r="P65" s="528">
        <f t="shared" si="29"/>
        <v>0</v>
      </c>
      <c r="Q65" s="528">
        <f t="shared" si="29"/>
        <v>0</v>
      </c>
      <c r="R65" s="528">
        <f t="shared" si="29"/>
        <v>0</v>
      </c>
      <c r="S65" s="528">
        <f t="shared" si="29"/>
        <v>2091114000</v>
      </c>
      <c r="T65" s="528">
        <f t="shared" si="29"/>
        <v>0</v>
      </c>
      <c r="U65" s="528">
        <f t="shared" si="29"/>
        <v>2091114000</v>
      </c>
      <c r="V65" s="528">
        <f t="shared" si="29"/>
        <v>0</v>
      </c>
      <c r="W65" s="528">
        <f t="shared" si="29"/>
        <v>0</v>
      </c>
      <c r="X65" s="528">
        <f t="shared" si="29"/>
        <v>0</v>
      </c>
      <c r="Y65" s="528">
        <f t="shared" si="29"/>
        <v>0</v>
      </c>
      <c r="Z65" s="528">
        <f t="shared" si="29"/>
        <v>0</v>
      </c>
      <c r="AA65" s="528">
        <f t="shared" si="29"/>
        <v>0</v>
      </c>
      <c r="AB65" s="528">
        <f t="shared" si="29"/>
        <v>0</v>
      </c>
      <c r="AC65" s="528">
        <f t="shared" si="29"/>
        <v>0</v>
      </c>
      <c r="AD65" s="528">
        <f t="shared" si="29"/>
        <v>0</v>
      </c>
      <c r="AE65" s="528">
        <f t="shared" si="29"/>
        <v>0</v>
      </c>
      <c r="AF65" s="528">
        <f t="shared" si="29"/>
        <v>0</v>
      </c>
      <c r="AG65" s="528">
        <f t="shared" si="29"/>
        <v>0</v>
      </c>
      <c r="AH65" s="528">
        <f t="shared" si="29"/>
        <v>2091114000</v>
      </c>
      <c r="AI65" s="532">
        <f>IF(ISERROR(AH65/J65),0,AH65/J65)</f>
        <v>0.33118331953346086</v>
      </c>
      <c r="AJ65" s="532">
        <f>IF(ISERROR(AH65/$AH$65),0,AH65/$AH$65)</f>
        <v>1</v>
      </c>
      <c r="AK65" s="110"/>
      <c r="AL65" s="110"/>
      <c r="AM65" s="110"/>
      <c r="AN65" s="110"/>
      <c r="AO65" s="110"/>
      <c r="AP65" s="110"/>
      <c r="AQ65" s="110"/>
      <c r="AR65" s="110"/>
    </row>
    <row r="66" spans="1:44" x14ac:dyDescent="0.25">
      <c r="J66" s="46"/>
      <c r="R66" s="46"/>
      <c r="S66" s="46"/>
      <c r="T66" s="46"/>
      <c r="V66" s="46"/>
      <c r="W66" s="46"/>
      <c r="X66" s="46"/>
      <c r="Z66" s="46"/>
      <c r="AA66" s="46"/>
      <c r="AB66" s="46"/>
      <c r="AD66" s="46"/>
      <c r="AE66" s="46"/>
      <c r="AF66" s="46"/>
      <c r="AK66" s="109"/>
      <c r="AL66" s="109"/>
      <c r="AM66" s="109"/>
      <c r="AN66" s="109"/>
      <c r="AO66" s="109"/>
      <c r="AP66" s="109"/>
      <c r="AQ66" s="109"/>
      <c r="AR66" s="109"/>
    </row>
    <row r="67" spans="1:44" x14ac:dyDescent="0.25">
      <c r="E67" s="111"/>
      <c r="J67" s="46"/>
      <c r="R67" s="46"/>
      <c r="S67" s="46"/>
      <c r="T67" s="46"/>
      <c r="V67" s="46"/>
      <c r="W67" s="46"/>
      <c r="X67" s="46"/>
      <c r="Z67" s="46"/>
      <c r="AA67" s="46"/>
      <c r="AB67" s="46"/>
      <c r="AD67" s="46"/>
      <c r="AE67" s="46"/>
      <c r="AF67" s="46"/>
      <c r="AK67" s="109"/>
      <c r="AL67" s="109"/>
      <c r="AM67" s="109"/>
      <c r="AN67" s="109"/>
      <c r="AO67" s="109"/>
      <c r="AP67" s="109"/>
      <c r="AQ67" s="109"/>
      <c r="AR67" s="109"/>
    </row>
    <row r="68" spans="1:44" x14ac:dyDescent="0.25">
      <c r="E68" s="111"/>
      <c r="J68" s="46"/>
      <c r="R68" s="46"/>
      <c r="S68" s="46"/>
      <c r="T68" s="46"/>
      <c r="V68" s="46"/>
      <c r="W68" s="46"/>
      <c r="X68" s="46"/>
      <c r="Z68" s="46"/>
      <c r="AA68" s="46"/>
      <c r="AB68" s="46"/>
      <c r="AD68" s="46"/>
      <c r="AE68" s="46"/>
      <c r="AF68" s="46"/>
    </row>
    <row r="69" spans="1:44" x14ac:dyDescent="0.25">
      <c r="E69" s="111"/>
      <c r="J69" s="46"/>
      <c r="R69" s="46"/>
      <c r="S69" s="46"/>
      <c r="T69" s="46"/>
      <c r="V69" s="46"/>
      <c r="W69" s="46"/>
      <c r="X69" s="46"/>
      <c r="Z69" s="46"/>
      <c r="AA69" s="46"/>
      <c r="AB69" s="46"/>
      <c r="AD69" s="46"/>
      <c r="AE69" s="46"/>
      <c r="AF69" s="46"/>
      <c r="AK69" s="109"/>
      <c r="AL69" s="109"/>
      <c r="AM69" s="109"/>
      <c r="AN69" s="109"/>
      <c r="AO69" s="109"/>
      <c r="AP69" s="109"/>
      <c r="AQ69" s="109"/>
      <c r="AR69" s="109"/>
    </row>
    <row r="70" spans="1:44" x14ac:dyDescent="0.25">
      <c r="E70" s="111"/>
      <c r="J70" s="46"/>
      <c r="R70" s="46"/>
      <c r="S70" s="46"/>
      <c r="T70" s="46"/>
      <c r="V70" s="46"/>
      <c r="W70" s="46"/>
      <c r="X70" s="46"/>
      <c r="Z70" s="46"/>
      <c r="AA70" s="46"/>
      <c r="AB70" s="46"/>
      <c r="AD70" s="46"/>
      <c r="AE70" s="46"/>
      <c r="AF70" s="46"/>
    </row>
    <row r="71" spans="1:44" x14ac:dyDescent="0.25">
      <c r="E71" s="111"/>
      <c r="J71" s="46"/>
      <c r="R71" s="46"/>
      <c r="S71" s="46"/>
      <c r="T71" s="46"/>
      <c r="V71" s="46"/>
      <c r="W71" s="46"/>
      <c r="X71" s="46"/>
      <c r="Z71" s="46"/>
      <c r="AA71" s="46"/>
      <c r="AB71" s="46"/>
      <c r="AD71" s="46"/>
      <c r="AE71" s="46"/>
      <c r="AF71" s="46"/>
    </row>
    <row r="72" spans="1:44" x14ac:dyDescent="0.25">
      <c r="E72" s="111"/>
      <c r="J72" s="46"/>
      <c r="R72" s="46"/>
      <c r="S72" s="46"/>
      <c r="T72" s="46"/>
      <c r="V72" s="46"/>
      <c r="W72" s="46"/>
      <c r="X72" s="46"/>
      <c r="Z72" s="46"/>
      <c r="AA72" s="46"/>
      <c r="AB72" s="46"/>
      <c r="AD72" s="46"/>
      <c r="AE72" s="46"/>
      <c r="AF72" s="46"/>
    </row>
    <row r="73" spans="1:44" x14ac:dyDescent="0.25">
      <c r="E73" s="111"/>
      <c r="J73" s="46"/>
      <c r="R73" s="46"/>
      <c r="S73" s="46"/>
      <c r="T73" s="46"/>
      <c r="V73" s="46"/>
      <c r="W73" s="46"/>
      <c r="X73" s="46"/>
      <c r="Z73" s="46"/>
      <c r="AA73" s="46"/>
      <c r="AB73" s="46"/>
      <c r="AD73" s="46"/>
      <c r="AE73" s="46"/>
      <c r="AF73" s="46"/>
      <c r="AG73" s="110"/>
      <c r="AH73" s="110"/>
      <c r="AI73" s="110"/>
      <c r="AJ73" s="110"/>
    </row>
    <row r="74" spans="1:44" x14ac:dyDescent="0.25">
      <c r="A74" s="110"/>
      <c r="E74" s="111"/>
      <c r="J74" s="46"/>
      <c r="R74" s="46"/>
      <c r="S74" s="46"/>
      <c r="T74" s="46"/>
      <c r="V74" s="46"/>
      <c r="W74" s="46"/>
      <c r="X74" s="46"/>
      <c r="Z74" s="46"/>
      <c r="AA74" s="46"/>
      <c r="AB74" s="46"/>
      <c r="AD74" s="46"/>
      <c r="AE74" s="46"/>
      <c r="AF74" s="46"/>
      <c r="AG74" s="110"/>
      <c r="AH74" s="110"/>
      <c r="AI74" s="110"/>
      <c r="AJ74" s="110"/>
    </row>
    <row r="75" spans="1:44" x14ac:dyDescent="0.25">
      <c r="A75" s="110"/>
      <c r="E75" s="111"/>
      <c r="J75" s="46"/>
      <c r="R75" s="46"/>
      <c r="S75" s="46"/>
      <c r="T75" s="46"/>
      <c r="V75" s="46"/>
      <c r="W75" s="46"/>
      <c r="X75" s="46"/>
      <c r="Z75" s="46"/>
      <c r="AA75" s="46"/>
      <c r="AB75" s="46"/>
      <c r="AD75" s="46"/>
      <c r="AE75" s="46"/>
      <c r="AF75" s="46"/>
      <c r="AG75" s="110"/>
      <c r="AH75" s="110"/>
      <c r="AI75" s="110"/>
      <c r="AJ75" s="110"/>
    </row>
    <row r="76" spans="1:44" x14ac:dyDescent="0.25">
      <c r="A76" s="110"/>
      <c r="E76" s="111"/>
      <c r="J76" s="46"/>
      <c r="R76" s="46"/>
      <c r="S76" s="46"/>
      <c r="T76" s="46"/>
      <c r="V76" s="46"/>
      <c r="W76" s="46"/>
      <c r="X76" s="46"/>
      <c r="Z76" s="46"/>
      <c r="AA76" s="46"/>
      <c r="AB76" s="46"/>
      <c r="AD76" s="46"/>
      <c r="AE76" s="46"/>
      <c r="AF76" s="46"/>
      <c r="AG76" s="110"/>
      <c r="AH76" s="110"/>
      <c r="AI76" s="110"/>
      <c r="AJ76" s="110"/>
    </row>
    <row r="77" spans="1:44" x14ac:dyDescent="0.25">
      <c r="A77" s="110"/>
      <c r="J77" s="46"/>
      <c r="R77" s="46"/>
      <c r="S77" s="46"/>
      <c r="T77" s="46"/>
      <c r="V77" s="46"/>
      <c r="W77" s="46"/>
      <c r="X77" s="46"/>
      <c r="Z77" s="46"/>
      <c r="AA77" s="46"/>
      <c r="AB77" s="46"/>
      <c r="AD77" s="46"/>
      <c r="AE77" s="46"/>
      <c r="AF77" s="46"/>
      <c r="AG77" s="110"/>
      <c r="AH77" s="110"/>
      <c r="AI77" s="110"/>
      <c r="AJ77" s="110"/>
    </row>
    <row r="78" spans="1:44" x14ac:dyDescent="0.25">
      <c r="A78" s="110"/>
      <c r="J78" s="46"/>
      <c r="R78" s="46"/>
      <c r="S78" s="46"/>
      <c r="T78" s="46"/>
      <c r="V78" s="46"/>
      <c r="W78" s="46"/>
      <c r="X78" s="46"/>
      <c r="Z78" s="46"/>
      <c r="AA78" s="46"/>
      <c r="AB78" s="46"/>
      <c r="AD78" s="46"/>
      <c r="AE78" s="46"/>
      <c r="AF78" s="46"/>
      <c r="AG78" s="110"/>
      <c r="AH78" s="110"/>
      <c r="AI78" s="110"/>
      <c r="AJ78" s="110"/>
    </row>
    <row r="79" spans="1:44" x14ac:dyDescent="0.25">
      <c r="A79" s="110"/>
      <c r="J79" s="46"/>
      <c r="R79" s="46"/>
      <c r="S79" s="46"/>
      <c r="T79" s="46"/>
      <c r="V79" s="46"/>
      <c r="W79" s="46"/>
      <c r="X79" s="46"/>
      <c r="Z79" s="46"/>
      <c r="AA79" s="46"/>
      <c r="AB79" s="46"/>
      <c r="AD79" s="46"/>
      <c r="AE79" s="46"/>
      <c r="AF79" s="46"/>
      <c r="AG79" s="110"/>
      <c r="AH79" s="110"/>
      <c r="AI79" s="110"/>
      <c r="AJ79" s="110"/>
    </row>
    <row r="80" spans="1:44" x14ac:dyDescent="0.25">
      <c r="A80" s="110"/>
      <c r="J80" s="46"/>
      <c r="R80" s="46"/>
      <c r="S80" s="46"/>
      <c r="T80" s="46"/>
      <c r="V80" s="46"/>
      <c r="W80" s="46"/>
      <c r="X80" s="46"/>
      <c r="Z80" s="46"/>
      <c r="AA80" s="46"/>
      <c r="AB80" s="46"/>
      <c r="AD80" s="46"/>
      <c r="AE80" s="46"/>
      <c r="AF80" s="46"/>
      <c r="AG80" s="110"/>
      <c r="AH80" s="110"/>
      <c r="AI80" s="110"/>
      <c r="AJ80" s="110"/>
    </row>
    <row r="81" spans="1:36" x14ac:dyDescent="0.25">
      <c r="A81" s="110"/>
      <c r="J81" s="46"/>
      <c r="R81" s="46"/>
      <c r="S81" s="46"/>
      <c r="T81" s="46"/>
      <c r="V81" s="46"/>
      <c r="W81" s="46"/>
      <c r="X81" s="46"/>
      <c r="Z81" s="46"/>
      <c r="AA81" s="46"/>
      <c r="AB81" s="46"/>
      <c r="AD81" s="46"/>
      <c r="AE81" s="46"/>
      <c r="AF81" s="46"/>
      <c r="AG81" s="110"/>
      <c r="AH81" s="110"/>
      <c r="AI81" s="110"/>
      <c r="AJ81" s="110"/>
    </row>
    <row r="82" spans="1:36" x14ac:dyDescent="0.25">
      <c r="A82" s="110"/>
      <c r="J82" s="46"/>
      <c r="R82" s="46"/>
      <c r="S82" s="46"/>
      <c r="T82" s="46"/>
      <c r="V82" s="46"/>
      <c r="W82" s="46"/>
      <c r="X82" s="46"/>
      <c r="Z82" s="46"/>
      <c r="AA82" s="46"/>
      <c r="AB82" s="46"/>
      <c r="AD82" s="46"/>
      <c r="AE82" s="46"/>
      <c r="AF82" s="46"/>
      <c r="AG82" s="110"/>
      <c r="AH82" s="110"/>
      <c r="AI82" s="110"/>
      <c r="AJ82" s="110"/>
    </row>
    <row r="83" spans="1:36" x14ac:dyDescent="0.25">
      <c r="AG83" s="110"/>
      <c r="AH83" s="110"/>
      <c r="AI83" s="110"/>
      <c r="AJ83" s="110"/>
    </row>
    <row r="84" spans="1:36" x14ac:dyDescent="0.25">
      <c r="AG84" s="110"/>
      <c r="AH84" s="110"/>
      <c r="AI84" s="110"/>
      <c r="AJ84" s="110"/>
    </row>
    <row r="85" spans="1:36" x14ac:dyDescent="0.25">
      <c r="AG85" s="110"/>
      <c r="AH85" s="110"/>
      <c r="AI85" s="110"/>
      <c r="AJ85" s="110"/>
    </row>
    <row r="86" spans="1:36" x14ac:dyDescent="0.25">
      <c r="AG86" s="110"/>
      <c r="AH86" s="110"/>
      <c r="AI86" s="110"/>
      <c r="AJ86" s="110"/>
    </row>
    <row r="87" spans="1:36" x14ac:dyDescent="0.25">
      <c r="AG87" s="110"/>
      <c r="AH87" s="110"/>
      <c r="AI87" s="110"/>
      <c r="AJ87" s="110"/>
    </row>
    <row r="88" spans="1:36" x14ac:dyDescent="0.25">
      <c r="AG88" s="110"/>
      <c r="AH88" s="110"/>
      <c r="AI88" s="110"/>
      <c r="AJ88" s="110"/>
    </row>
    <row r="89" spans="1:36" x14ac:dyDescent="0.25">
      <c r="A89" s="110"/>
      <c r="B89" s="110"/>
      <c r="C89" s="110"/>
      <c r="D89" s="110"/>
      <c r="G89" s="110"/>
      <c r="H89" s="110"/>
      <c r="I89" s="110"/>
      <c r="J89" s="110"/>
      <c r="K89" s="110"/>
      <c r="M89" s="110"/>
      <c r="N89" s="110"/>
      <c r="O89" s="110"/>
      <c r="P89" s="110"/>
      <c r="Q89" s="110"/>
      <c r="R89" s="110"/>
      <c r="S89" s="110"/>
      <c r="T89" s="110"/>
      <c r="U89" s="110"/>
      <c r="V89" s="110"/>
      <c r="W89" s="110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0"/>
      <c r="AJ89" s="110"/>
    </row>
    <row r="90" spans="1:36" x14ac:dyDescent="0.25">
      <c r="A90" s="110"/>
      <c r="B90" s="110"/>
      <c r="C90" s="110"/>
      <c r="D90" s="110"/>
      <c r="G90" s="110"/>
      <c r="H90" s="110"/>
      <c r="I90" s="110"/>
      <c r="J90" s="110"/>
      <c r="K90" s="110"/>
      <c r="M90" s="110"/>
      <c r="N90" s="110"/>
      <c r="O90" s="110"/>
      <c r="P90" s="110"/>
      <c r="Q90" s="110"/>
      <c r="R90" s="110"/>
      <c r="S90" s="110"/>
      <c r="T90" s="110"/>
      <c r="U90" s="110"/>
      <c r="V90" s="110"/>
      <c r="W90" s="110"/>
      <c r="X90" s="110"/>
      <c r="Y90" s="110"/>
      <c r="Z90" s="110"/>
      <c r="AA90" s="110"/>
      <c r="AB90" s="110"/>
      <c r="AC90" s="110"/>
      <c r="AD90" s="110"/>
      <c r="AE90" s="110"/>
      <c r="AF90" s="110"/>
      <c r="AG90" s="110"/>
      <c r="AH90" s="110"/>
      <c r="AI90" s="110"/>
      <c r="AJ90" s="110"/>
    </row>
    <row r="91" spans="1:36" x14ac:dyDescent="0.25">
      <c r="A91" s="110"/>
      <c r="B91" s="110"/>
      <c r="C91" s="110"/>
      <c r="D91" s="110"/>
      <c r="G91" s="110"/>
      <c r="H91" s="110"/>
      <c r="I91" s="110"/>
      <c r="J91" s="110"/>
      <c r="K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0"/>
      <c r="AJ91" s="110"/>
    </row>
    <row r="92" spans="1:36" x14ac:dyDescent="0.25">
      <c r="A92" s="110"/>
      <c r="B92" s="110"/>
      <c r="C92" s="110"/>
      <c r="D92" s="110"/>
      <c r="G92" s="110"/>
      <c r="H92" s="110"/>
      <c r="I92" s="110"/>
      <c r="J92" s="110"/>
      <c r="K92" s="110"/>
      <c r="M92" s="110"/>
      <c r="N92" s="110"/>
      <c r="O92" s="110"/>
      <c r="P92" s="110"/>
      <c r="Q92" s="110"/>
      <c r="R92" s="110"/>
      <c r="S92" s="110"/>
      <c r="T92" s="110"/>
      <c r="U92" s="110"/>
      <c r="V92" s="110"/>
      <c r="W92" s="110"/>
      <c r="X92" s="110"/>
      <c r="Y92" s="110"/>
      <c r="Z92" s="110"/>
      <c r="AA92" s="110"/>
      <c r="AB92" s="110"/>
      <c r="AC92" s="110"/>
      <c r="AD92" s="110"/>
      <c r="AE92" s="110"/>
      <c r="AF92" s="110"/>
      <c r="AG92" s="110"/>
      <c r="AH92" s="110"/>
      <c r="AI92" s="110"/>
      <c r="AJ92" s="110"/>
    </row>
    <row r="93" spans="1:36" x14ac:dyDescent="0.25">
      <c r="A93" s="110"/>
      <c r="B93" s="110"/>
      <c r="C93" s="110"/>
      <c r="D93" s="110"/>
      <c r="G93" s="110"/>
      <c r="H93" s="110"/>
      <c r="I93" s="110"/>
      <c r="J93" s="110"/>
      <c r="K93" s="110"/>
      <c r="M93" s="110"/>
      <c r="N93" s="110"/>
      <c r="O93" s="110"/>
      <c r="P93" s="110"/>
      <c r="Q93" s="110"/>
      <c r="R93" s="110"/>
      <c r="S93" s="110"/>
      <c r="T93" s="110"/>
      <c r="U93" s="110"/>
      <c r="V93" s="110"/>
      <c r="W93" s="110"/>
      <c r="X93" s="110"/>
      <c r="Y93" s="110"/>
      <c r="Z93" s="110"/>
      <c r="AA93" s="110"/>
      <c r="AB93" s="110"/>
      <c r="AC93" s="110"/>
      <c r="AD93" s="110"/>
      <c r="AE93" s="110"/>
      <c r="AF93" s="110"/>
      <c r="AG93" s="110"/>
      <c r="AH93" s="110"/>
      <c r="AI93" s="110"/>
      <c r="AJ93" s="110"/>
    </row>
    <row r="94" spans="1:36" x14ac:dyDescent="0.25">
      <c r="A94" s="110"/>
      <c r="B94" s="110"/>
      <c r="C94" s="110"/>
      <c r="D94" s="110"/>
      <c r="G94" s="110"/>
      <c r="H94" s="110"/>
      <c r="I94" s="110"/>
      <c r="J94" s="110"/>
      <c r="K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10"/>
      <c r="AG94" s="110"/>
      <c r="AH94" s="110"/>
      <c r="AI94" s="110"/>
      <c r="AJ94" s="110"/>
    </row>
    <row r="95" spans="1:36" x14ac:dyDescent="0.25">
      <c r="A95" s="110"/>
      <c r="B95" s="110"/>
      <c r="C95" s="110"/>
      <c r="D95" s="110"/>
      <c r="G95" s="110"/>
      <c r="H95" s="110"/>
      <c r="I95" s="110"/>
      <c r="J95" s="110"/>
      <c r="K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0"/>
      <c r="AG95" s="110"/>
      <c r="AH95" s="110"/>
      <c r="AI95" s="110"/>
      <c r="AJ95" s="110"/>
    </row>
    <row r="96" spans="1:36" x14ac:dyDescent="0.25">
      <c r="A96" s="110"/>
      <c r="B96" s="110"/>
      <c r="C96" s="110"/>
      <c r="D96" s="110"/>
      <c r="G96" s="110"/>
      <c r="H96" s="110"/>
      <c r="I96" s="110"/>
      <c r="J96" s="110"/>
      <c r="K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</row>
    <row r="97" spans="1:36" x14ac:dyDescent="0.25">
      <c r="A97" s="110"/>
      <c r="B97" s="110"/>
      <c r="C97" s="110"/>
      <c r="D97" s="110"/>
      <c r="G97" s="110"/>
      <c r="H97" s="110"/>
      <c r="I97" s="110"/>
      <c r="J97" s="110"/>
      <c r="K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0"/>
      <c r="AG97" s="110"/>
      <c r="AH97" s="110"/>
      <c r="AI97" s="110"/>
      <c r="AJ97" s="110"/>
    </row>
    <row r="98" spans="1:36" x14ac:dyDescent="0.25">
      <c r="A98" s="110"/>
      <c r="B98" s="110"/>
      <c r="C98" s="110"/>
      <c r="D98" s="110"/>
      <c r="G98" s="110"/>
      <c r="H98" s="110"/>
      <c r="I98" s="110"/>
      <c r="J98" s="110"/>
      <c r="K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0"/>
      <c r="AG98" s="110"/>
      <c r="AH98" s="110"/>
      <c r="AI98" s="110"/>
      <c r="AJ98" s="110"/>
    </row>
    <row r="99" spans="1:36" x14ac:dyDescent="0.25">
      <c r="A99" s="110"/>
      <c r="B99" s="110"/>
      <c r="C99" s="110"/>
      <c r="D99" s="110"/>
      <c r="G99" s="110"/>
      <c r="H99" s="110"/>
      <c r="I99" s="110"/>
      <c r="J99" s="110"/>
      <c r="K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/>
      <c r="AG99" s="110"/>
      <c r="AH99" s="110"/>
      <c r="AI99" s="110"/>
      <c r="AJ99" s="110"/>
    </row>
    <row r="100" spans="1:36" x14ac:dyDescent="0.25">
      <c r="A100" s="110"/>
      <c r="B100" s="110"/>
      <c r="C100" s="110"/>
      <c r="D100" s="110"/>
      <c r="G100" s="110"/>
      <c r="H100" s="110"/>
      <c r="I100" s="110"/>
      <c r="J100" s="110"/>
      <c r="K100" s="110"/>
      <c r="M100" s="110"/>
      <c r="N100" s="110"/>
      <c r="O100" s="110"/>
      <c r="P100" s="110"/>
      <c r="Q100" s="110"/>
      <c r="R100" s="110"/>
      <c r="S100" s="110"/>
      <c r="T100" s="110"/>
      <c r="U100" s="110"/>
      <c r="V100" s="110"/>
      <c r="W100" s="110"/>
      <c r="X100" s="110"/>
      <c r="Y100" s="110"/>
      <c r="Z100" s="110"/>
      <c r="AA100" s="110"/>
      <c r="AB100" s="110"/>
      <c r="AC100" s="110"/>
      <c r="AD100" s="110"/>
      <c r="AE100" s="110"/>
      <c r="AF100" s="110"/>
      <c r="AG100" s="110"/>
      <c r="AH100" s="110"/>
      <c r="AI100" s="110"/>
      <c r="AJ100" s="110"/>
    </row>
    <row r="101" spans="1:36" x14ac:dyDescent="0.25">
      <c r="A101" s="110"/>
      <c r="B101" s="110"/>
      <c r="C101" s="110"/>
      <c r="D101" s="110"/>
      <c r="G101" s="110"/>
      <c r="H101" s="110"/>
      <c r="I101" s="110"/>
      <c r="J101" s="110"/>
      <c r="K101" s="110"/>
      <c r="M101" s="110"/>
      <c r="N101" s="110"/>
      <c r="O101" s="110"/>
      <c r="P101" s="110"/>
      <c r="Q101" s="110"/>
      <c r="R101" s="110"/>
      <c r="S101" s="110"/>
      <c r="T101" s="110"/>
      <c r="U101" s="110"/>
      <c r="V101" s="110"/>
      <c r="W101" s="110"/>
      <c r="X101" s="110"/>
      <c r="Y101" s="110"/>
      <c r="Z101" s="110"/>
      <c r="AA101" s="110"/>
      <c r="AB101" s="110"/>
      <c r="AC101" s="110"/>
      <c r="AD101" s="110"/>
      <c r="AE101" s="110"/>
      <c r="AF101" s="110"/>
      <c r="AG101" s="110"/>
      <c r="AH101" s="110"/>
      <c r="AI101" s="110"/>
      <c r="AJ101" s="110"/>
    </row>
    <row r="102" spans="1:36" x14ac:dyDescent="0.25">
      <c r="A102" s="110"/>
      <c r="B102" s="110"/>
      <c r="C102" s="110"/>
      <c r="D102" s="110"/>
      <c r="G102" s="110"/>
      <c r="H102" s="110"/>
      <c r="I102" s="110"/>
      <c r="J102" s="110"/>
      <c r="K102" s="110"/>
      <c r="M102" s="110"/>
      <c r="N102" s="110"/>
      <c r="O102" s="110"/>
      <c r="P102" s="110"/>
      <c r="Q102" s="110"/>
      <c r="R102" s="110"/>
      <c r="S102" s="110"/>
      <c r="T102" s="110"/>
      <c r="U102" s="110"/>
      <c r="V102" s="110"/>
      <c r="W102" s="110"/>
      <c r="X102" s="110"/>
      <c r="Y102" s="110"/>
      <c r="Z102" s="110"/>
      <c r="AA102" s="110"/>
      <c r="AB102" s="110"/>
      <c r="AC102" s="110"/>
      <c r="AD102" s="110"/>
      <c r="AE102" s="110"/>
      <c r="AF102" s="110"/>
      <c r="AG102" s="110"/>
      <c r="AH102" s="110"/>
      <c r="AI102" s="110"/>
      <c r="AJ102" s="110"/>
    </row>
    <row r="103" spans="1:36" x14ac:dyDescent="0.25">
      <c r="A103" s="110"/>
      <c r="B103" s="110"/>
      <c r="C103" s="110"/>
      <c r="D103" s="110"/>
      <c r="G103" s="110"/>
      <c r="H103" s="110"/>
      <c r="I103" s="110"/>
      <c r="J103" s="110"/>
      <c r="K103" s="110"/>
      <c r="M103" s="110"/>
      <c r="N103" s="110"/>
      <c r="O103" s="110"/>
      <c r="P103" s="110"/>
      <c r="Q103" s="110"/>
      <c r="R103" s="110"/>
      <c r="S103" s="110"/>
      <c r="T103" s="110"/>
      <c r="U103" s="110"/>
      <c r="V103" s="110"/>
      <c r="W103" s="110"/>
      <c r="X103" s="110"/>
      <c r="Y103" s="110"/>
      <c r="Z103" s="110"/>
      <c r="AA103" s="110"/>
      <c r="AB103" s="110"/>
      <c r="AC103" s="110"/>
      <c r="AD103" s="110"/>
      <c r="AE103" s="110"/>
      <c r="AF103" s="110"/>
      <c r="AG103" s="110"/>
      <c r="AH103" s="110"/>
      <c r="AI103" s="110"/>
      <c r="AJ103" s="110"/>
    </row>
    <row r="104" spans="1:36" x14ac:dyDescent="0.25">
      <c r="A104" s="110"/>
      <c r="B104" s="110"/>
      <c r="C104" s="110"/>
      <c r="D104" s="110"/>
      <c r="G104" s="110"/>
      <c r="H104" s="110"/>
      <c r="I104" s="110"/>
      <c r="J104" s="110"/>
      <c r="K104" s="110"/>
      <c r="M104" s="110"/>
      <c r="N104" s="110"/>
      <c r="O104" s="110"/>
      <c r="P104" s="110"/>
      <c r="Q104" s="110"/>
      <c r="R104" s="110"/>
      <c r="S104" s="110"/>
      <c r="T104" s="110"/>
      <c r="U104" s="110"/>
      <c r="V104" s="110"/>
      <c r="W104" s="110"/>
      <c r="X104" s="110"/>
      <c r="Y104" s="110"/>
      <c r="Z104" s="110"/>
      <c r="AA104" s="110"/>
      <c r="AB104" s="110"/>
      <c r="AC104" s="110"/>
      <c r="AD104" s="110"/>
      <c r="AE104" s="110"/>
      <c r="AF104" s="110"/>
      <c r="AG104" s="110"/>
      <c r="AH104" s="110"/>
      <c r="AI104" s="110"/>
      <c r="AJ104" s="110"/>
    </row>
    <row r="105" spans="1:36" x14ac:dyDescent="0.25">
      <c r="A105" s="110"/>
      <c r="B105" s="110"/>
      <c r="C105" s="110"/>
      <c r="D105" s="110"/>
      <c r="G105" s="110"/>
      <c r="H105" s="110"/>
      <c r="I105" s="110"/>
      <c r="J105" s="110"/>
      <c r="K105" s="110"/>
      <c r="M105" s="110"/>
      <c r="N105" s="110"/>
      <c r="O105" s="110"/>
      <c r="P105" s="110"/>
      <c r="Q105" s="110"/>
      <c r="R105" s="110"/>
      <c r="S105" s="110"/>
      <c r="T105" s="110"/>
      <c r="U105" s="110"/>
      <c r="V105" s="110"/>
      <c r="W105" s="110"/>
      <c r="X105" s="110"/>
      <c r="Y105" s="110"/>
      <c r="Z105" s="110"/>
      <c r="AA105" s="110"/>
      <c r="AB105" s="110"/>
      <c r="AC105" s="110"/>
      <c r="AD105" s="110"/>
      <c r="AE105" s="110"/>
      <c r="AF105" s="110"/>
      <c r="AG105" s="110"/>
      <c r="AH105" s="110"/>
      <c r="AI105" s="110"/>
      <c r="AJ105" s="110"/>
    </row>
    <row r="106" spans="1:36" x14ac:dyDescent="0.25">
      <c r="A106" s="110"/>
      <c r="B106" s="110"/>
      <c r="C106" s="110"/>
      <c r="D106" s="110"/>
      <c r="G106" s="110"/>
      <c r="H106" s="110"/>
      <c r="I106" s="110"/>
      <c r="J106" s="110"/>
      <c r="K106" s="110"/>
      <c r="M106" s="110"/>
      <c r="N106" s="110"/>
      <c r="O106" s="110"/>
      <c r="P106" s="110"/>
      <c r="Q106" s="110"/>
      <c r="R106" s="110"/>
      <c r="S106" s="110"/>
      <c r="T106" s="110"/>
      <c r="U106" s="110"/>
      <c r="V106" s="110"/>
      <c r="W106" s="110"/>
      <c r="X106" s="110"/>
      <c r="Y106" s="110"/>
      <c r="Z106" s="110"/>
      <c r="AA106" s="110"/>
      <c r="AB106" s="110"/>
      <c r="AC106" s="110"/>
      <c r="AD106" s="110"/>
      <c r="AE106" s="110"/>
      <c r="AF106" s="110"/>
      <c r="AG106" s="110"/>
      <c r="AH106" s="110"/>
      <c r="AI106" s="110"/>
      <c r="AJ106" s="110"/>
    </row>
    <row r="107" spans="1:36" x14ac:dyDescent="0.25">
      <c r="A107" s="110"/>
      <c r="B107" s="110"/>
      <c r="C107" s="110"/>
      <c r="D107" s="110"/>
      <c r="G107" s="110"/>
      <c r="H107" s="110"/>
      <c r="I107" s="110"/>
      <c r="J107" s="110"/>
      <c r="K107" s="110"/>
      <c r="M107" s="110"/>
      <c r="N107" s="110"/>
      <c r="O107" s="110"/>
      <c r="P107" s="110"/>
      <c r="Q107" s="110"/>
      <c r="R107" s="110"/>
      <c r="S107" s="110"/>
      <c r="T107" s="110"/>
      <c r="U107" s="110"/>
      <c r="V107" s="110"/>
      <c r="W107" s="110"/>
      <c r="X107" s="110"/>
      <c r="Y107" s="110"/>
      <c r="Z107" s="110"/>
      <c r="AA107" s="110"/>
      <c r="AB107" s="110"/>
      <c r="AC107" s="110"/>
      <c r="AD107" s="110"/>
      <c r="AE107" s="110"/>
      <c r="AF107" s="110"/>
      <c r="AG107" s="110"/>
      <c r="AH107" s="110"/>
      <c r="AI107" s="110"/>
      <c r="AJ107" s="110"/>
    </row>
    <row r="108" spans="1:36" x14ac:dyDescent="0.25">
      <c r="A108" s="110"/>
      <c r="B108" s="110"/>
      <c r="C108" s="110"/>
      <c r="D108" s="110"/>
      <c r="G108" s="110"/>
      <c r="H108" s="110"/>
      <c r="I108" s="110"/>
      <c r="J108" s="110"/>
      <c r="K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110"/>
      <c r="AI108" s="110"/>
      <c r="AJ108" s="110"/>
    </row>
    <row r="109" spans="1:36" x14ac:dyDescent="0.25">
      <c r="A109" s="110"/>
      <c r="B109" s="110"/>
      <c r="C109" s="110"/>
      <c r="D109" s="110"/>
      <c r="G109" s="110"/>
      <c r="H109" s="110"/>
      <c r="I109" s="110"/>
      <c r="J109" s="110"/>
      <c r="K109" s="110"/>
      <c r="M109" s="110"/>
      <c r="N109" s="110"/>
      <c r="O109" s="110"/>
      <c r="P109" s="110"/>
      <c r="Q109" s="110"/>
      <c r="R109" s="110"/>
      <c r="S109" s="110"/>
      <c r="T109" s="110"/>
      <c r="U109" s="110"/>
      <c r="V109" s="110"/>
      <c r="W109" s="110"/>
      <c r="X109" s="110"/>
      <c r="Y109" s="110"/>
      <c r="Z109" s="110"/>
      <c r="AA109" s="110"/>
      <c r="AB109" s="110"/>
      <c r="AC109" s="110"/>
      <c r="AD109" s="110"/>
      <c r="AE109" s="110"/>
      <c r="AF109" s="110"/>
      <c r="AG109" s="110"/>
      <c r="AH109" s="110"/>
      <c r="AI109" s="110"/>
      <c r="AJ109" s="110"/>
    </row>
    <row r="110" spans="1:36" x14ac:dyDescent="0.25">
      <c r="A110" s="110"/>
      <c r="B110" s="110"/>
      <c r="C110" s="110"/>
      <c r="D110" s="110"/>
      <c r="G110" s="110"/>
      <c r="H110" s="110"/>
      <c r="I110" s="110"/>
      <c r="J110" s="110"/>
      <c r="K110" s="110"/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10"/>
      <c r="Y110" s="110"/>
      <c r="Z110" s="110"/>
      <c r="AA110" s="110"/>
      <c r="AB110" s="110"/>
      <c r="AC110" s="110"/>
      <c r="AD110" s="110"/>
      <c r="AE110" s="110"/>
      <c r="AF110" s="110"/>
      <c r="AG110" s="110"/>
      <c r="AH110" s="110"/>
      <c r="AI110" s="110"/>
      <c r="AJ110" s="110"/>
    </row>
    <row r="111" spans="1:36" x14ac:dyDescent="0.25">
      <c r="A111" s="110"/>
      <c r="B111" s="110"/>
      <c r="C111" s="110"/>
      <c r="D111" s="110"/>
      <c r="G111" s="110"/>
      <c r="H111" s="110"/>
      <c r="I111" s="110"/>
      <c r="J111" s="110"/>
      <c r="K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10"/>
      <c r="Z111" s="110"/>
      <c r="AA111" s="110"/>
      <c r="AB111" s="110"/>
      <c r="AC111" s="110"/>
      <c r="AD111" s="110"/>
      <c r="AE111" s="110"/>
      <c r="AF111" s="110"/>
      <c r="AG111" s="110"/>
      <c r="AH111" s="110"/>
      <c r="AI111" s="110"/>
      <c r="AJ111" s="110"/>
    </row>
    <row r="112" spans="1:36" x14ac:dyDescent="0.25">
      <c r="A112" s="110"/>
      <c r="B112" s="110"/>
      <c r="C112" s="110"/>
      <c r="D112" s="110"/>
      <c r="G112" s="110"/>
      <c r="H112" s="110"/>
      <c r="I112" s="110"/>
      <c r="J112" s="110"/>
      <c r="K112" s="110"/>
      <c r="M112" s="110"/>
      <c r="N112" s="110"/>
      <c r="O112" s="110"/>
      <c r="P112" s="110"/>
      <c r="Q112" s="110"/>
      <c r="R112" s="110"/>
      <c r="S112" s="110"/>
      <c r="T112" s="110"/>
      <c r="U112" s="110"/>
      <c r="V112" s="110"/>
      <c r="W112" s="110"/>
      <c r="X112" s="110"/>
      <c r="Y112" s="110"/>
      <c r="Z112" s="110"/>
      <c r="AA112" s="110"/>
      <c r="AB112" s="110"/>
      <c r="AC112" s="110"/>
      <c r="AD112" s="110"/>
      <c r="AE112" s="110"/>
      <c r="AF112" s="110"/>
      <c r="AG112" s="110"/>
      <c r="AH112" s="110"/>
      <c r="AI112" s="110"/>
      <c r="AJ112" s="110"/>
    </row>
    <row r="113" spans="1:36" x14ac:dyDescent="0.25">
      <c r="A113" s="110"/>
      <c r="B113" s="110"/>
      <c r="C113" s="110"/>
      <c r="D113" s="110"/>
      <c r="G113" s="110"/>
      <c r="H113" s="110"/>
      <c r="I113" s="110"/>
      <c r="J113" s="110"/>
      <c r="K113" s="110"/>
      <c r="M113" s="110"/>
      <c r="N113" s="110"/>
      <c r="O113" s="110"/>
      <c r="P113" s="110"/>
      <c r="Q113" s="110"/>
      <c r="R113" s="110"/>
      <c r="S113" s="110"/>
      <c r="T113" s="110"/>
      <c r="U113" s="110"/>
      <c r="V113" s="110"/>
      <c r="W113" s="110"/>
      <c r="X113" s="110"/>
      <c r="Y113" s="110"/>
      <c r="Z113" s="110"/>
      <c r="AA113" s="110"/>
      <c r="AB113" s="110"/>
      <c r="AC113" s="110"/>
      <c r="AD113" s="110"/>
      <c r="AE113" s="110"/>
      <c r="AF113" s="110"/>
      <c r="AG113" s="110"/>
      <c r="AH113" s="110"/>
      <c r="AI113" s="110"/>
      <c r="AJ113" s="110"/>
    </row>
    <row r="114" spans="1:36" x14ac:dyDescent="0.25">
      <c r="A114" s="110"/>
      <c r="B114" s="110"/>
      <c r="C114" s="110"/>
      <c r="D114" s="110"/>
      <c r="G114" s="110"/>
      <c r="H114" s="110"/>
      <c r="I114" s="110"/>
      <c r="J114" s="110"/>
      <c r="K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/>
      <c r="AA114" s="110"/>
      <c r="AB114" s="110"/>
      <c r="AC114" s="110"/>
      <c r="AD114" s="110"/>
      <c r="AE114" s="110"/>
      <c r="AF114" s="110"/>
      <c r="AG114" s="110"/>
      <c r="AH114" s="110"/>
      <c r="AI114" s="110"/>
      <c r="AJ114" s="110"/>
    </row>
    <row r="115" spans="1:36" x14ac:dyDescent="0.25">
      <c r="A115" s="110"/>
      <c r="B115" s="110"/>
      <c r="C115" s="110"/>
      <c r="D115" s="110"/>
      <c r="G115" s="110"/>
      <c r="H115" s="110"/>
      <c r="I115" s="110"/>
      <c r="J115" s="110"/>
      <c r="K115" s="110"/>
      <c r="M115" s="110"/>
      <c r="N115" s="110"/>
      <c r="O115" s="110"/>
      <c r="P115" s="110"/>
      <c r="Q115" s="110"/>
      <c r="R115" s="110"/>
      <c r="S115" s="110"/>
      <c r="T115" s="110"/>
      <c r="U115" s="110"/>
      <c r="V115" s="110"/>
      <c r="W115" s="110"/>
      <c r="X115" s="110"/>
      <c r="Y115" s="110"/>
      <c r="Z115" s="110"/>
      <c r="AA115" s="110"/>
      <c r="AB115" s="110"/>
      <c r="AC115" s="110"/>
      <c r="AD115" s="110"/>
      <c r="AE115" s="110"/>
      <c r="AF115" s="110"/>
      <c r="AG115" s="110"/>
      <c r="AH115" s="110"/>
      <c r="AI115" s="110"/>
      <c r="AJ115" s="110"/>
    </row>
    <row r="116" spans="1:36" x14ac:dyDescent="0.25">
      <c r="A116" s="110"/>
      <c r="B116" s="110"/>
      <c r="C116" s="110"/>
      <c r="D116" s="110"/>
      <c r="G116" s="110"/>
      <c r="H116" s="110"/>
      <c r="I116" s="110"/>
      <c r="J116" s="110"/>
      <c r="K116" s="110"/>
      <c r="M116" s="110"/>
      <c r="N116" s="110"/>
      <c r="O116" s="110"/>
      <c r="P116" s="110"/>
      <c r="Q116" s="110"/>
      <c r="R116" s="110"/>
      <c r="S116" s="110"/>
      <c r="T116" s="110"/>
      <c r="U116" s="110"/>
      <c r="V116" s="110"/>
      <c r="W116" s="110"/>
      <c r="X116" s="110"/>
      <c r="Y116" s="110"/>
      <c r="Z116" s="110"/>
      <c r="AA116" s="110"/>
      <c r="AB116" s="110"/>
      <c r="AC116" s="110"/>
      <c r="AD116" s="110"/>
      <c r="AE116" s="110"/>
      <c r="AF116" s="110"/>
      <c r="AG116" s="110"/>
      <c r="AH116" s="110"/>
      <c r="AI116" s="110"/>
      <c r="AJ116" s="110"/>
    </row>
    <row r="117" spans="1:36" x14ac:dyDescent="0.25">
      <c r="A117" s="110"/>
      <c r="B117" s="110"/>
      <c r="C117" s="110"/>
      <c r="D117" s="110"/>
      <c r="G117" s="110"/>
      <c r="H117" s="110"/>
      <c r="I117" s="110"/>
      <c r="J117" s="110"/>
      <c r="K117" s="110"/>
      <c r="M117" s="110"/>
      <c r="N117" s="110"/>
      <c r="O117" s="110"/>
      <c r="P117" s="110"/>
      <c r="Q117" s="110"/>
      <c r="R117" s="110"/>
      <c r="S117" s="110"/>
      <c r="T117" s="110"/>
      <c r="U117" s="110"/>
      <c r="V117" s="110"/>
      <c r="W117" s="110"/>
      <c r="X117" s="110"/>
      <c r="Y117" s="110"/>
      <c r="Z117" s="110"/>
      <c r="AA117" s="110"/>
      <c r="AB117" s="110"/>
      <c r="AC117" s="110"/>
      <c r="AD117" s="110"/>
      <c r="AE117" s="110"/>
      <c r="AF117" s="110"/>
      <c r="AG117" s="110"/>
      <c r="AH117" s="110"/>
      <c r="AI117" s="110"/>
      <c r="AJ117" s="110"/>
    </row>
    <row r="118" spans="1:36" x14ac:dyDescent="0.25">
      <c r="A118" s="110"/>
      <c r="B118" s="110"/>
      <c r="C118" s="110"/>
      <c r="D118" s="110"/>
      <c r="G118" s="110"/>
      <c r="H118" s="110"/>
      <c r="I118" s="110"/>
      <c r="J118" s="110"/>
      <c r="K118" s="110"/>
      <c r="M118" s="110"/>
      <c r="N118" s="110"/>
      <c r="O118" s="110"/>
      <c r="P118" s="110"/>
      <c r="Q118" s="110"/>
      <c r="R118" s="110"/>
      <c r="S118" s="110"/>
      <c r="T118" s="110"/>
      <c r="U118" s="110"/>
      <c r="V118" s="110"/>
      <c r="W118" s="110"/>
      <c r="X118" s="110"/>
      <c r="Y118" s="110"/>
      <c r="Z118" s="110"/>
      <c r="AA118" s="110"/>
      <c r="AB118" s="110"/>
      <c r="AC118" s="110"/>
      <c r="AD118" s="110"/>
      <c r="AE118" s="110"/>
      <c r="AF118" s="110"/>
      <c r="AG118" s="110"/>
      <c r="AH118" s="110"/>
      <c r="AI118" s="110"/>
      <c r="AJ118" s="110"/>
    </row>
    <row r="119" spans="1:36" x14ac:dyDescent="0.25">
      <c r="A119" s="110"/>
      <c r="B119" s="110"/>
      <c r="C119" s="110"/>
      <c r="D119" s="110"/>
      <c r="G119" s="110"/>
      <c r="H119" s="110"/>
      <c r="I119" s="110"/>
      <c r="J119" s="110"/>
      <c r="K119" s="110"/>
      <c r="M119" s="110"/>
      <c r="N119" s="110"/>
      <c r="O119" s="110"/>
      <c r="P119" s="110"/>
      <c r="Q119" s="110"/>
      <c r="R119" s="110"/>
      <c r="S119" s="110"/>
      <c r="T119" s="110"/>
      <c r="U119" s="110"/>
      <c r="V119" s="110"/>
      <c r="W119" s="110"/>
      <c r="X119" s="110"/>
      <c r="Y119" s="110"/>
      <c r="Z119" s="110"/>
      <c r="AA119" s="110"/>
      <c r="AB119" s="110"/>
      <c r="AC119" s="110"/>
      <c r="AD119" s="110"/>
      <c r="AE119" s="110"/>
      <c r="AF119" s="110"/>
      <c r="AG119" s="110"/>
      <c r="AH119" s="110"/>
      <c r="AI119" s="110"/>
      <c r="AJ119" s="110"/>
    </row>
    <row r="120" spans="1:36" x14ac:dyDescent="0.25">
      <c r="A120" s="110"/>
      <c r="B120" s="110"/>
      <c r="C120" s="110"/>
      <c r="D120" s="110"/>
      <c r="G120" s="110"/>
      <c r="H120" s="110"/>
      <c r="I120" s="110"/>
      <c r="J120" s="110"/>
      <c r="K120" s="110"/>
      <c r="M120" s="110"/>
      <c r="N120" s="110"/>
      <c r="O120" s="110"/>
      <c r="P120" s="110"/>
      <c r="Q120" s="110"/>
      <c r="R120" s="110"/>
      <c r="S120" s="110"/>
      <c r="T120" s="110"/>
      <c r="U120" s="110"/>
      <c r="V120" s="110"/>
      <c r="W120" s="110"/>
      <c r="X120" s="110"/>
      <c r="Y120" s="110"/>
      <c r="Z120" s="110"/>
      <c r="AA120" s="110"/>
      <c r="AB120" s="110"/>
      <c r="AC120" s="110"/>
      <c r="AD120" s="110"/>
      <c r="AE120" s="110"/>
      <c r="AF120" s="110"/>
      <c r="AG120" s="110"/>
      <c r="AH120" s="110"/>
      <c r="AI120" s="110"/>
      <c r="AJ120" s="110"/>
    </row>
    <row r="121" spans="1:36" x14ac:dyDescent="0.25">
      <c r="A121" s="110"/>
      <c r="B121" s="110"/>
      <c r="C121" s="110"/>
      <c r="D121" s="110"/>
      <c r="G121" s="110"/>
      <c r="H121" s="110"/>
      <c r="I121" s="110"/>
      <c r="J121" s="110"/>
      <c r="K121" s="110"/>
      <c r="M121" s="110"/>
      <c r="N121" s="110"/>
      <c r="O121" s="110"/>
      <c r="P121" s="110"/>
      <c r="Q121" s="110"/>
      <c r="R121" s="110"/>
      <c r="S121" s="110"/>
      <c r="T121" s="110"/>
      <c r="U121" s="110"/>
      <c r="V121" s="110"/>
      <c r="W121" s="110"/>
      <c r="X121" s="110"/>
      <c r="Y121" s="110"/>
      <c r="Z121" s="110"/>
      <c r="AA121" s="110"/>
      <c r="AB121" s="110"/>
      <c r="AC121" s="110"/>
      <c r="AD121" s="110"/>
      <c r="AE121" s="110"/>
      <c r="AF121" s="110"/>
      <c r="AG121" s="110"/>
      <c r="AH121" s="110"/>
      <c r="AI121" s="110"/>
      <c r="AJ121" s="110"/>
    </row>
    <row r="122" spans="1:36" x14ac:dyDescent="0.25">
      <c r="A122" s="110"/>
      <c r="B122" s="110"/>
      <c r="C122" s="110"/>
      <c r="D122" s="110"/>
      <c r="G122" s="110"/>
      <c r="H122" s="110"/>
      <c r="I122" s="110"/>
      <c r="J122" s="110"/>
      <c r="K122" s="110"/>
      <c r="M122" s="110"/>
      <c r="N122" s="110"/>
      <c r="O122" s="110"/>
      <c r="P122" s="110"/>
      <c r="Q122" s="110"/>
      <c r="R122" s="110"/>
      <c r="S122" s="110"/>
      <c r="T122" s="110"/>
      <c r="U122" s="110"/>
      <c r="V122" s="110"/>
      <c r="W122" s="110"/>
      <c r="X122" s="110"/>
      <c r="Y122" s="110"/>
      <c r="Z122" s="110"/>
      <c r="AA122" s="110"/>
      <c r="AB122" s="110"/>
      <c r="AC122" s="110"/>
      <c r="AD122" s="110"/>
      <c r="AE122" s="110"/>
      <c r="AF122" s="110"/>
      <c r="AG122" s="110"/>
      <c r="AH122" s="110"/>
      <c r="AI122" s="110"/>
      <c r="AJ122" s="110"/>
    </row>
    <row r="123" spans="1:36" x14ac:dyDescent="0.25">
      <c r="A123" s="110"/>
      <c r="B123" s="110"/>
      <c r="C123" s="110"/>
      <c r="D123" s="110"/>
      <c r="G123" s="110"/>
      <c r="H123" s="110"/>
      <c r="I123" s="110"/>
      <c r="J123" s="110"/>
      <c r="K123" s="110"/>
      <c r="M123" s="110"/>
      <c r="N123" s="110"/>
      <c r="O123" s="110"/>
      <c r="P123" s="110"/>
      <c r="Q123" s="110"/>
      <c r="R123" s="110"/>
      <c r="S123" s="110"/>
      <c r="T123" s="110"/>
      <c r="U123" s="110"/>
      <c r="V123" s="110"/>
      <c r="W123" s="110"/>
      <c r="X123" s="110"/>
      <c r="Y123" s="110"/>
      <c r="Z123" s="110"/>
      <c r="AA123" s="110"/>
      <c r="AB123" s="110"/>
      <c r="AC123" s="110"/>
      <c r="AD123" s="110"/>
      <c r="AE123" s="110"/>
      <c r="AF123" s="110"/>
      <c r="AG123" s="110"/>
      <c r="AH123" s="110"/>
      <c r="AI123" s="110"/>
      <c r="AJ123" s="110"/>
    </row>
    <row r="124" spans="1:36" x14ac:dyDescent="0.25">
      <c r="A124" s="110"/>
      <c r="B124" s="110"/>
      <c r="C124" s="110"/>
      <c r="D124" s="110"/>
      <c r="G124" s="110"/>
      <c r="H124" s="110"/>
      <c r="I124" s="110"/>
      <c r="J124" s="110"/>
      <c r="K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</row>
    <row r="125" spans="1:36" x14ac:dyDescent="0.25">
      <c r="A125" s="110"/>
      <c r="B125" s="110"/>
      <c r="C125" s="110"/>
      <c r="D125" s="110"/>
      <c r="G125" s="110"/>
      <c r="H125" s="110"/>
      <c r="I125" s="110"/>
      <c r="J125" s="110"/>
      <c r="K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</row>
    <row r="126" spans="1:36" x14ac:dyDescent="0.25">
      <c r="A126" s="110"/>
      <c r="B126" s="110"/>
      <c r="C126" s="110"/>
      <c r="D126" s="110"/>
      <c r="G126" s="110"/>
      <c r="H126" s="110"/>
      <c r="I126" s="110"/>
      <c r="J126" s="110"/>
      <c r="K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</row>
    <row r="127" spans="1:36" x14ac:dyDescent="0.25">
      <c r="A127" s="110"/>
      <c r="B127" s="110"/>
      <c r="C127" s="110"/>
      <c r="D127" s="110"/>
      <c r="G127" s="110"/>
      <c r="H127" s="110"/>
      <c r="I127" s="110"/>
      <c r="J127" s="110"/>
      <c r="K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</row>
    <row r="128" spans="1:36" x14ac:dyDescent="0.25">
      <c r="A128" s="110"/>
      <c r="B128" s="110"/>
      <c r="C128" s="110"/>
      <c r="D128" s="110"/>
      <c r="G128" s="110"/>
      <c r="H128" s="110"/>
      <c r="I128" s="110"/>
      <c r="J128" s="110"/>
      <c r="K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</row>
    <row r="129" spans="1:36" x14ac:dyDescent="0.25">
      <c r="A129" s="110"/>
      <c r="B129" s="110"/>
      <c r="C129" s="110"/>
      <c r="D129" s="110"/>
      <c r="G129" s="110"/>
      <c r="H129" s="110"/>
      <c r="I129" s="110"/>
      <c r="J129" s="110"/>
      <c r="K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</row>
    <row r="130" spans="1:36" x14ac:dyDescent="0.25">
      <c r="A130" s="110"/>
      <c r="B130" s="110"/>
      <c r="C130" s="110"/>
      <c r="D130" s="110"/>
      <c r="G130" s="110"/>
      <c r="H130" s="110"/>
      <c r="I130" s="110"/>
      <c r="J130" s="110"/>
      <c r="K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</row>
    <row r="131" spans="1:36" x14ac:dyDescent="0.25">
      <c r="A131" s="110"/>
      <c r="B131" s="110"/>
      <c r="C131" s="110"/>
      <c r="D131" s="110"/>
      <c r="G131" s="110"/>
      <c r="H131" s="110"/>
      <c r="I131" s="110"/>
      <c r="J131" s="110"/>
      <c r="K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</row>
    <row r="132" spans="1:36" x14ac:dyDescent="0.25">
      <c r="A132" s="110"/>
      <c r="B132" s="110"/>
      <c r="C132" s="110"/>
      <c r="D132" s="110"/>
      <c r="G132" s="110"/>
      <c r="H132" s="110"/>
      <c r="I132" s="110"/>
      <c r="J132" s="110"/>
      <c r="K132" s="110"/>
      <c r="M132" s="110"/>
      <c r="N132" s="110"/>
      <c r="O132" s="110"/>
      <c r="P132" s="110"/>
      <c r="Q132" s="110"/>
      <c r="R132" s="110"/>
      <c r="S132" s="110"/>
      <c r="T132" s="110"/>
      <c r="U132" s="110"/>
      <c r="V132" s="110"/>
      <c r="W132" s="110"/>
      <c r="X132" s="110"/>
      <c r="Y132" s="110"/>
      <c r="Z132" s="110"/>
      <c r="AA132" s="110"/>
      <c r="AB132" s="110"/>
      <c r="AC132" s="110"/>
      <c r="AD132" s="110"/>
      <c r="AE132" s="110"/>
      <c r="AF132" s="110"/>
      <c r="AG132" s="110"/>
      <c r="AH132" s="110"/>
      <c r="AI132" s="110"/>
      <c r="AJ132" s="110"/>
    </row>
    <row r="133" spans="1:36" x14ac:dyDescent="0.25">
      <c r="A133" s="110"/>
      <c r="B133" s="110"/>
      <c r="C133" s="110"/>
      <c r="D133" s="110"/>
      <c r="G133" s="110"/>
      <c r="H133" s="110"/>
      <c r="I133" s="110"/>
      <c r="J133" s="110"/>
      <c r="K133" s="110"/>
      <c r="M133" s="110"/>
      <c r="N133" s="110"/>
      <c r="O133" s="110"/>
      <c r="P133" s="110"/>
      <c r="Q133" s="110"/>
      <c r="R133" s="110"/>
      <c r="S133" s="110"/>
      <c r="T133" s="110"/>
      <c r="U133" s="110"/>
      <c r="V133" s="110"/>
      <c r="W133" s="110"/>
      <c r="X133" s="110"/>
      <c r="Y133" s="110"/>
      <c r="Z133" s="110"/>
      <c r="AA133" s="110"/>
      <c r="AB133" s="110"/>
      <c r="AC133" s="110"/>
      <c r="AD133" s="110"/>
      <c r="AE133" s="110"/>
      <c r="AF133" s="110"/>
      <c r="AG133" s="110"/>
      <c r="AH133" s="110"/>
      <c r="AI133" s="110"/>
      <c r="AJ133" s="110"/>
    </row>
    <row r="134" spans="1:36" x14ac:dyDescent="0.25">
      <c r="A134" s="110"/>
      <c r="B134" s="110"/>
      <c r="C134" s="110"/>
      <c r="D134" s="110"/>
      <c r="G134" s="110"/>
      <c r="H134" s="110"/>
      <c r="I134" s="110"/>
      <c r="J134" s="110"/>
      <c r="K134" s="110"/>
      <c r="M134" s="110"/>
      <c r="N134" s="110"/>
      <c r="O134" s="110"/>
      <c r="P134" s="110"/>
      <c r="Q134" s="110"/>
      <c r="R134" s="110"/>
      <c r="S134" s="110"/>
      <c r="T134" s="110"/>
      <c r="U134" s="110"/>
      <c r="V134" s="110"/>
      <c r="W134" s="110"/>
      <c r="X134" s="110"/>
      <c r="Y134" s="110"/>
      <c r="Z134" s="110"/>
      <c r="AA134" s="110"/>
      <c r="AB134" s="110"/>
      <c r="AC134" s="110"/>
      <c r="AD134" s="110"/>
      <c r="AE134" s="110"/>
      <c r="AF134" s="110"/>
      <c r="AG134" s="110"/>
      <c r="AH134" s="110"/>
      <c r="AI134" s="110"/>
      <c r="AJ134" s="110"/>
    </row>
    <row r="135" spans="1:36" x14ac:dyDescent="0.25">
      <c r="A135" s="110"/>
      <c r="B135" s="110"/>
      <c r="C135" s="110"/>
      <c r="D135" s="110"/>
      <c r="G135" s="110"/>
      <c r="H135" s="110"/>
      <c r="I135" s="110"/>
      <c r="J135" s="110"/>
      <c r="K135" s="110"/>
      <c r="M135" s="110"/>
      <c r="N135" s="110"/>
      <c r="O135" s="110"/>
      <c r="P135" s="110"/>
      <c r="Q135" s="110"/>
      <c r="R135" s="110"/>
      <c r="S135" s="110"/>
      <c r="T135" s="110"/>
      <c r="U135" s="110"/>
      <c r="V135" s="110"/>
      <c r="W135" s="110"/>
      <c r="X135" s="110"/>
      <c r="Y135" s="110"/>
      <c r="Z135" s="110"/>
      <c r="AA135" s="110"/>
      <c r="AB135" s="110"/>
      <c r="AC135" s="110"/>
      <c r="AD135" s="110"/>
      <c r="AE135" s="110"/>
      <c r="AF135" s="110"/>
      <c r="AG135" s="110"/>
      <c r="AH135" s="110"/>
      <c r="AI135" s="110"/>
      <c r="AJ135" s="110"/>
    </row>
    <row r="136" spans="1:36" x14ac:dyDescent="0.25">
      <c r="A136" s="110"/>
      <c r="B136" s="110"/>
      <c r="C136" s="110"/>
      <c r="D136" s="110"/>
      <c r="G136" s="110"/>
      <c r="H136" s="110"/>
      <c r="I136" s="110"/>
      <c r="J136" s="110"/>
      <c r="K136" s="110"/>
      <c r="M136" s="110"/>
      <c r="N136" s="110"/>
      <c r="O136" s="110"/>
      <c r="P136" s="110"/>
      <c r="Q136" s="110"/>
      <c r="R136" s="110"/>
      <c r="S136" s="110"/>
      <c r="T136" s="110"/>
      <c r="U136" s="110"/>
      <c r="V136" s="110"/>
      <c r="W136" s="110"/>
      <c r="X136" s="110"/>
      <c r="Y136" s="110"/>
      <c r="Z136" s="110"/>
      <c r="AA136" s="110"/>
      <c r="AB136" s="110"/>
      <c r="AC136" s="110"/>
      <c r="AD136" s="110"/>
      <c r="AE136" s="110"/>
      <c r="AF136" s="110"/>
      <c r="AG136" s="110"/>
      <c r="AH136" s="110"/>
      <c r="AI136" s="110"/>
      <c r="AJ136" s="110"/>
    </row>
    <row r="137" spans="1:36" x14ac:dyDescent="0.25">
      <c r="A137" s="110"/>
      <c r="B137" s="110"/>
      <c r="C137" s="110"/>
      <c r="D137" s="110"/>
      <c r="G137" s="110"/>
      <c r="H137" s="110"/>
      <c r="I137" s="110"/>
      <c r="J137" s="110"/>
      <c r="K137" s="110"/>
      <c r="M137" s="110"/>
      <c r="N137" s="110"/>
      <c r="O137" s="110"/>
      <c r="P137" s="110"/>
      <c r="Q137" s="110"/>
      <c r="R137" s="110"/>
      <c r="S137" s="110"/>
      <c r="T137" s="110"/>
      <c r="U137" s="110"/>
      <c r="V137" s="110"/>
      <c r="W137" s="110"/>
      <c r="X137" s="110"/>
      <c r="Y137" s="110"/>
      <c r="Z137" s="110"/>
      <c r="AA137" s="110"/>
      <c r="AB137" s="110"/>
      <c r="AC137" s="110"/>
      <c r="AD137" s="110"/>
      <c r="AE137" s="110"/>
      <c r="AF137" s="110"/>
      <c r="AG137" s="110"/>
      <c r="AH137" s="110"/>
      <c r="AI137" s="110"/>
      <c r="AJ137" s="110"/>
    </row>
    <row r="138" spans="1:36" x14ac:dyDescent="0.25">
      <c r="A138" s="110"/>
      <c r="B138" s="110"/>
      <c r="C138" s="110"/>
      <c r="D138" s="110"/>
      <c r="G138" s="110"/>
      <c r="H138" s="110"/>
      <c r="I138" s="110"/>
      <c r="J138" s="110"/>
      <c r="K138" s="110"/>
      <c r="M138" s="110"/>
      <c r="N138" s="110"/>
      <c r="O138" s="110"/>
      <c r="P138" s="110"/>
      <c r="Q138" s="110"/>
      <c r="R138" s="110"/>
      <c r="S138" s="110"/>
      <c r="T138" s="110"/>
      <c r="U138" s="110"/>
      <c r="V138" s="110"/>
      <c r="W138" s="110"/>
      <c r="X138" s="110"/>
      <c r="Y138" s="110"/>
      <c r="Z138" s="110"/>
      <c r="AA138" s="110"/>
      <c r="AB138" s="110"/>
      <c r="AC138" s="110"/>
      <c r="AD138" s="110"/>
      <c r="AE138" s="110"/>
      <c r="AF138" s="110"/>
      <c r="AG138" s="110"/>
      <c r="AH138" s="110"/>
      <c r="AI138" s="110"/>
      <c r="AJ138" s="110"/>
    </row>
    <row r="139" spans="1:36" x14ac:dyDescent="0.25">
      <c r="A139" s="110"/>
      <c r="B139" s="110"/>
      <c r="C139" s="110"/>
      <c r="D139" s="110"/>
      <c r="G139" s="110"/>
      <c r="H139" s="110"/>
      <c r="I139" s="110"/>
      <c r="J139" s="110"/>
      <c r="K139" s="110"/>
      <c r="M139" s="110"/>
      <c r="N139" s="110"/>
      <c r="O139" s="110"/>
      <c r="P139" s="110"/>
      <c r="Q139" s="110"/>
      <c r="R139" s="110"/>
      <c r="S139" s="110"/>
      <c r="T139" s="110"/>
      <c r="U139" s="110"/>
      <c r="V139" s="110"/>
      <c r="W139" s="110"/>
      <c r="X139" s="110"/>
      <c r="Y139" s="110"/>
      <c r="Z139" s="110"/>
      <c r="AA139" s="110"/>
      <c r="AB139" s="110"/>
      <c r="AC139" s="110"/>
      <c r="AD139" s="110"/>
      <c r="AE139" s="110"/>
      <c r="AF139" s="110"/>
      <c r="AG139" s="110"/>
      <c r="AH139" s="110"/>
      <c r="AI139" s="110"/>
      <c r="AJ139" s="110"/>
    </row>
    <row r="140" spans="1:36" x14ac:dyDescent="0.25">
      <c r="A140" s="110"/>
      <c r="B140" s="110"/>
      <c r="C140" s="110"/>
      <c r="D140" s="110"/>
      <c r="G140" s="110"/>
      <c r="H140" s="110"/>
      <c r="I140" s="110"/>
      <c r="J140" s="110"/>
      <c r="K140" s="110"/>
      <c r="M140" s="110"/>
      <c r="N140" s="110"/>
      <c r="O140" s="110"/>
      <c r="P140" s="110"/>
      <c r="Q140" s="110"/>
      <c r="R140" s="110"/>
      <c r="S140" s="110"/>
      <c r="T140" s="110"/>
      <c r="U140" s="110"/>
      <c r="V140" s="110"/>
      <c r="W140" s="110"/>
      <c r="X140" s="110"/>
      <c r="Y140" s="110"/>
      <c r="Z140" s="110"/>
      <c r="AA140" s="110"/>
      <c r="AB140" s="110"/>
      <c r="AC140" s="110"/>
      <c r="AD140" s="110"/>
      <c r="AE140" s="110"/>
      <c r="AF140" s="110"/>
      <c r="AG140" s="110"/>
      <c r="AH140" s="110"/>
      <c r="AI140" s="110"/>
      <c r="AJ140" s="110"/>
    </row>
    <row r="141" spans="1:36" x14ac:dyDescent="0.25">
      <c r="A141" s="110"/>
      <c r="B141" s="110"/>
      <c r="C141" s="110"/>
      <c r="D141" s="110"/>
      <c r="G141" s="110"/>
      <c r="H141" s="110"/>
      <c r="I141" s="110"/>
      <c r="J141" s="110"/>
      <c r="K141" s="110"/>
      <c r="M141" s="110"/>
      <c r="N141" s="110"/>
      <c r="O141" s="110"/>
      <c r="P141" s="110"/>
      <c r="Q141" s="110"/>
      <c r="R141" s="110"/>
      <c r="S141" s="110"/>
      <c r="T141" s="110"/>
      <c r="U141" s="110"/>
      <c r="V141" s="110"/>
      <c r="W141" s="110"/>
      <c r="X141" s="110"/>
      <c r="Y141" s="110"/>
      <c r="Z141" s="110"/>
      <c r="AA141" s="110"/>
      <c r="AB141" s="110"/>
      <c r="AC141" s="110"/>
      <c r="AD141" s="110"/>
      <c r="AE141" s="110"/>
      <c r="AF141" s="110"/>
      <c r="AG141" s="110"/>
      <c r="AH141" s="110"/>
      <c r="AI141" s="110"/>
      <c r="AJ141" s="110"/>
    </row>
    <row r="142" spans="1:36" x14ac:dyDescent="0.25">
      <c r="A142" s="110"/>
      <c r="B142" s="110"/>
      <c r="C142" s="110"/>
      <c r="D142" s="110"/>
      <c r="G142" s="110"/>
      <c r="H142" s="110"/>
      <c r="I142" s="110"/>
      <c r="J142" s="110"/>
      <c r="K142" s="110"/>
      <c r="M142" s="110"/>
      <c r="N142" s="110"/>
      <c r="O142" s="110"/>
      <c r="P142" s="110"/>
      <c r="Q142" s="110"/>
      <c r="R142" s="110"/>
      <c r="S142" s="110"/>
      <c r="T142" s="110"/>
      <c r="U142" s="110"/>
      <c r="V142" s="110"/>
      <c r="W142" s="110"/>
      <c r="X142" s="110"/>
      <c r="Y142" s="110"/>
      <c r="Z142" s="110"/>
      <c r="AA142" s="110"/>
      <c r="AB142" s="110"/>
      <c r="AC142" s="110"/>
      <c r="AD142" s="110"/>
      <c r="AE142" s="110"/>
      <c r="AF142" s="110"/>
      <c r="AG142" s="110"/>
      <c r="AH142" s="110"/>
      <c r="AI142" s="110"/>
      <c r="AJ142" s="110"/>
    </row>
    <row r="143" spans="1:36" x14ac:dyDescent="0.25">
      <c r="A143" s="110"/>
      <c r="B143" s="110"/>
      <c r="C143" s="110"/>
      <c r="D143" s="110"/>
      <c r="G143" s="110"/>
      <c r="H143" s="110"/>
      <c r="I143" s="110"/>
      <c r="J143" s="110"/>
      <c r="K143" s="110"/>
      <c r="M143" s="110"/>
      <c r="N143" s="110"/>
      <c r="O143" s="110"/>
      <c r="P143" s="110"/>
      <c r="Q143" s="110"/>
      <c r="R143" s="110"/>
      <c r="S143" s="110"/>
      <c r="T143" s="110"/>
      <c r="U143" s="110"/>
      <c r="V143" s="110"/>
      <c r="W143" s="110"/>
      <c r="X143" s="110"/>
      <c r="Y143" s="110"/>
      <c r="Z143" s="110"/>
      <c r="AA143" s="110"/>
      <c r="AB143" s="110"/>
      <c r="AC143" s="110"/>
      <c r="AD143" s="110"/>
      <c r="AE143" s="110"/>
      <c r="AF143" s="110"/>
      <c r="AG143" s="110"/>
      <c r="AH143" s="110"/>
      <c r="AI143" s="110"/>
      <c r="AJ143" s="110"/>
    </row>
    <row r="144" spans="1:36" x14ac:dyDescent="0.25">
      <c r="A144" s="110"/>
      <c r="B144" s="110"/>
      <c r="C144" s="110"/>
      <c r="D144" s="110"/>
      <c r="G144" s="110"/>
      <c r="H144" s="110"/>
      <c r="I144" s="110"/>
      <c r="J144" s="110"/>
      <c r="K144" s="110"/>
      <c r="M144" s="110"/>
      <c r="N144" s="110"/>
      <c r="O144" s="110"/>
      <c r="P144" s="110"/>
      <c r="Q144" s="110"/>
      <c r="R144" s="110"/>
      <c r="S144" s="110"/>
      <c r="T144" s="110"/>
      <c r="U144" s="110"/>
      <c r="V144" s="110"/>
      <c r="W144" s="110"/>
      <c r="X144" s="110"/>
      <c r="Y144" s="110"/>
      <c r="Z144" s="110"/>
      <c r="AA144" s="110"/>
      <c r="AB144" s="110"/>
      <c r="AC144" s="110"/>
      <c r="AD144" s="110"/>
      <c r="AE144" s="110"/>
      <c r="AF144" s="110"/>
      <c r="AG144" s="110"/>
      <c r="AH144" s="110"/>
      <c r="AI144" s="110"/>
      <c r="AJ144" s="110"/>
    </row>
    <row r="145" spans="1:36" x14ac:dyDescent="0.25">
      <c r="A145" s="110"/>
      <c r="B145" s="110"/>
      <c r="C145" s="110"/>
      <c r="D145" s="110"/>
      <c r="G145" s="110"/>
      <c r="H145" s="110"/>
      <c r="I145" s="110"/>
      <c r="J145" s="110"/>
      <c r="K145" s="110"/>
      <c r="M145" s="110"/>
      <c r="N145" s="110"/>
      <c r="O145" s="110"/>
      <c r="P145" s="110"/>
      <c r="Q145" s="110"/>
      <c r="R145" s="110"/>
      <c r="S145" s="110"/>
      <c r="T145" s="110"/>
      <c r="U145" s="110"/>
      <c r="V145" s="110"/>
      <c r="W145" s="110"/>
      <c r="X145" s="110"/>
      <c r="Y145" s="110"/>
      <c r="Z145" s="110"/>
      <c r="AA145" s="110"/>
      <c r="AB145" s="110"/>
      <c r="AC145" s="110"/>
      <c r="AD145" s="110"/>
      <c r="AE145" s="110"/>
      <c r="AF145" s="110"/>
      <c r="AG145" s="110"/>
      <c r="AH145" s="110"/>
      <c r="AI145" s="110"/>
      <c r="AJ145" s="110"/>
    </row>
    <row r="146" spans="1:36" x14ac:dyDescent="0.25">
      <c r="A146" s="110"/>
      <c r="B146" s="110"/>
      <c r="C146" s="110"/>
      <c r="D146" s="110"/>
      <c r="G146" s="110"/>
      <c r="H146" s="110"/>
      <c r="I146" s="110"/>
      <c r="J146" s="110"/>
      <c r="K146" s="110"/>
      <c r="M146" s="110"/>
      <c r="N146" s="110"/>
      <c r="O146" s="110"/>
      <c r="P146" s="110"/>
      <c r="Q146" s="110"/>
      <c r="R146" s="110"/>
      <c r="S146" s="110"/>
      <c r="T146" s="110"/>
      <c r="U146" s="110"/>
      <c r="V146" s="110"/>
      <c r="W146" s="110"/>
      <c r="X146" s="110"/>
      <c r="Y146" s="110"/>
      <c r="Z146" s="110"/>
      <c r="AA146" s="110"/>
      <c r="AB146" s="110"/>
      <c r="AC146" s="110"/>
      <c r="AD146" s="110"/>
      <c r="AE146" s="110"/>
      <c r="AF146" s="110"/>
      <c r="AG146" s="110"/>
      <c r="AH146" s="110"/>
      <c r="AI146" s="110"/>
      <c r="AJ146" s="110"/>
    </row>
    <row r="147" spans="1:36" x14ac:dyDescent="0.25">
      <c r="A147" s="110"/>
      <c r="B147" s="110"/>
      <c r="C147" s="110"/>
      <c r="D147" s="110"/>
      <c r="G147" s="110"/>
      <c r="H147" s="110"/>
      <c r="I147" s="110"/>
      <c r="J147" s="110"/>
      <c r="K147" s="110"/>
      <c r="M147" s="110"/>
      <c r="N147" s="110"/>
      <c r="O147" s="110"/>
      <c r="P147" s="110"/>
      <c r="Q147" s="110"/>
      <c r="R147" s="110"/>
      <c r="S147" s="110"/>
      <c r="T147" s="110"/>
      <c r="U147" s="110"/>
      <c r="V147" s="110"/>
      <c r="W147" s="110"/>
      <c r="X147" s="110"/>
      <c r="Y147" s="110"/>
      <c r="Z147" s="110"/>
      <c r="AA147" s="110"/>
      <c r="AB147" s="110"/>
      <c r="AC147" s="110"/>
      <c r="AD147" s="110"/>
      <c r="AE147" s="110"/>
      <c r="AF147" s="110"/>
      <c r="AG147" s="110"/>
      <c r="AH147" s="110"/>
      <c r="AI147" s="110"/>
      <c r="AJ147" s="110"/>
    </row>
    <row r="148" spans="1:36" x14ac:dyDescent="0.25">
      <c r="A148" s="110"/>
      <c r="B148" s="110"/>
      <c r="C148" s="110"/>
      <c r="D148" s="110"/>
      <c r="G148" s="110"/>
      <c r="H148" s="110"/>
      <c r="I148" s="110"/>
      <c r="J148" s="110"/>
      <c r="K148" s="110"/>
      <c r="M148" s="110"/>
      <c r="N148" s="110"/>
      <c r="O148" s="110"/>
      <c r="P148" s="110"/>
      <c r="Q148" s="110"/>
      <c r="R148" s="110"/>
      <c r="S148" s="110"/>
      <c r="T148" s="110"/>
      <c r="U148" s="110"/>
      <c r="V148" s="110"/>
      <c r="W148" s="110"/>
      <c r="X148" s="110"/>
      <c r="Y148" s="110"/>
      <c r="Z148" s="110"/>
      <c r="AA148" s="110"/>
      <c r="AB148" s="110"/>
      <c r="AC148" s="110"/>
      <c r="AD148" s="110"/>
      <c r="AE148" s="110"/>
      <c r="AF148" s="110"/>
      <c r="AG148" s="110"/>
      <c r="AH148" s="110"/>
      <c r="AI148" s="110"/>
      <c r="AJ148" s="110"/>
    </row>
    <row r="149" spans="1:36" x14ac:dyDescent="0.25">
      <c r="A149" s="110"/>
      <c r="B149" s="110"/>
      <c r="C149" s="110"/>
      <c r="D149" s="110"/>
      <c r="G149" s="110"/>
      <c r="H149" s="110"/>
      <c r="I149" s="110"/>
      <c r="J149" s="110"/>
      <c r="K149" s="110"/>
      <c r="M149" s="110"/>
      <c r="N149" s="110"/>
      <c r="O149" s="110"/>
      <c r="P149" s="110"/>
      <c r="Q149" s="110"/>
      <c r="R149" s="110"/>
      <c r="S149" s="110"/>
      <c r="T149" s="110"/>
      <c r="U149" s="110"/>
      <c r="V149" s="110"/>
      <c r="W149" s="110"/>
      <c r="X149" s="110"/>
      <c r="Y149" s="110"/>
      <c r="Z149" s="110"/>
      <c r="AA149" s="110"/>
      <c r="AB149" s="110"/>
      <c r="AC149" s="110"/>
      <c r="AD149" s="110"/>
      <c r="AE149" s="110"/>
      <c r="AF149" s="110"/>
      <c r="AG149" s="110"/>
      <c r="AH149" s="110"/>
      <c r="AI149" s="110"/>
      <c r="AJ149" s="110"/>
    </row>
    <row r="150" spans="1:36" x14ac:dyDescent="0.25">
      <c r="A150" s="110"/>
      <c r="B150" s="110"/>
      <c r="C150" s="110"/>
      <c r="D150" s="110"/>
      <c r="G150" s="110"/>
      <c r="H150" s="110"/>
      <c r="I150" s="110"/>
      <c r="J150" s="110"/>
      <c r="K150" s="110"/>
      <c r="M150" s="110"/>
      <c r="N150" s="110"/>
      <c r="O150" s="110"/>
      <c r="P150" s="110"/>
      <c r="Q150" s="110"/>
      <c r="R150" s="110"/>
      <c r="S150" s="110"/>
      <c r="T150" s="110"/>
      <c r="U150" s="110"/>
      <c r="V150" s="110"/>
      <c r="W150" s="110"/>
      <c r="X150" s="110"/>
      <c r="Y150" s="110"/>
      <c r="Z150" s="110"/>
      <c r="AA150" s="110"/>
      <c r="AB150" s="110"/>
      <c r="AC150" s="110"/>
      <c r="AD150" s="110"/>
      <c r="AE150" s="110"/>
      <c r="AF150" s="110"/>
      <c r="AG150" s="110"/>
      <c r="AH150" s="110"/>
      <c r="AI150" s="110"/>
      <c r="AJ150" s="110"/>
    </row>
    <row r="151" spans="1:36" x14ac:dyDescent="0.25">
      <c r="A151" s="110"/>
      <c r="B151" s="110"/>
      <c r="C151" s="110"/>
      <c r="D151" s="110"/>
      <c r="G151" s="110"/>
      <c r="H151" s="110"/>
      <c r="I151" s="110"/>
      <c r="J151" s="110"/>
      <c r="K151" s="110"/>
      <c r="M151" s="110"/>
      <c r="N151" s="110"/>
      <c r="O151" s="110"/>
      <c r="P151" s="110"/>
      <c r="Q151" s="110"/>
      <c r="R151" s="110"/>
      <c r="S151" s="110"/>
      <c r="T151" s="110"/>
      <c r="U151" s="110"/>
      <c r="V151" s="110"/>
      <c r="W151" s="110"/>
      <c r="X151" s="110"/>
      <c r="Y151" s="110"/>
      <c r="Z151" s="110"/>
      <c r="AA151" s="110"/>
      <c r="AB151" s="110"/>
      <c r="AC151" s="110"/>
      <c r="AD151" s="110"/>
      <c r="AE151" s="110"/>
      <c r="AF151" s="110"/>
      <c r="AG151" s="110"/>
      <c r="AH151" s="110"/>
      <c r="AI151" s="110"/>
      <c r="AJ151" s="110"/>
    </row>
    <row r="152" spans="1:36" x14ac:dyDescent="0.25">
      <c r="A152" s="110"/>
      <c r="B152" s="110"/>
      <c r="C152" s="110"/>
      <c r="D152" s="110"/>
      <c r="G152" s="110"/>
      <c r="H152" s="110"/>
      <c r="I152" s="110"/>
      <c r="J152" s="110"/>
      <c r="K152" s="110"/>
      <c r="M152" s="110"/>
      <c r="N152" s="110"/>
      <c r="O152" s="110"/>
      <c r="P152" s="110"/>
      <c r="Q152" s="110"/>
      <c r="R152" s="110"/>
      <c r="S152" s="110"/>
      <c r="T152" s="110"/>
      <c r="U152" s="110"/>
      <c r="V152" s="110"/>
      <c r="W152" s="110"/>
      <c r="X152" s="110"/>
      <c r="Y152" s="110"/>
      <c r="Z152" s="110"/>
      <c r="AA152" s="110"/>
      <c r="AB152" s="110"/>
      <c r="AC152" s="110"/>
      <c r="AD152" s="110"/>
      <c r="AE152" s="110"/>
      <c r="AF152" s="110"/>
      <c r="AG152" s="110"/>
      <c r="AH152" s="110"/>
      <c r="AI152" s="110"/>
      <c r="AJ152" s="110"/>
    </row>
    <row r="153" spans="1:36" x14ac:dyDescent="0.25">
      <c r="A153" s="110"/>
      <c r="B153" s="110"/>
      <c r="C153" s="110"/>
      <c r="D153" s="110"/>
      <c r="G153" s="110"/>
      <c r="H153" s="110"/>
      <c r="I153" s="110"/>
      <c r="J153" s="110"/>
      <c r="K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10"/>
      <c r="AH153" s="110"/>
      <c r="AI153" s="110"/>
      <c r="AJ153" s="110"/>
    </row>
    <row r="154" spans="1:36" x14ac:dyDescent="0.25">
      <c r="A154" s="110"/>
      <c r="B154" s="110"/>
      <c r="C154" s="110"/>
      <c r="D154" s="110"/>
      <c r="G154" s="110"/>
      <c r="H154" s="110"/>
      <c r="I154" s="110"/>
      <c r="J154" s="110"/>
      <c r="K154" s="110"/>
      <c r="M154" s="110"/>
      <c r="N154" s="110"/>
      <c r="O154" s="110"/>
      <c r="P154" s="110"/>
      <c r="Q154" s="110"/>
      <c r="R154" s="110"/>
      <c r="S154" s="110"/>
      <c r="T154" s="110"/>
      <c r="U154" s="110"/>
      <c r="V154" s="110"/>
      <c r="W154" s="110"/>
      <c r="X154" s="110"/>
      <c r="Y154" s="110"/>
      <c r="Z154" s="110"/>
      <c r="AA154" s="110"/>
      <c r="AB154" s="110"/>
      <c r="AC154" s="110"/>
      <c r="AD154" s="110"/>
      <c r="AE154" s="110"/>
      <c r="AF154" s="110"/>
      <c r="AG154" s="110"/>
      <c r="AH154" s="110"/>
      <c r="AI154" s="110"/>
      <c r="AJ154" s="110"/>
    </row>
    <row r="155" spans="1:36" x14ac:dyDescent="0.25">
      <c r="A155" s="110"/>
      <c r="B155" s="110"/>
      <c r="C155" s="110"/>
      <c r="D155" s="110"/>
      <c r="G155" s="110"/>
      <c r="H155" s="110"/>
      <c r="I155" s="110"/>
      <c r="J155" s="110"/>
      <c r="K155" s="110"/>
      <c r="M155" s="110"/>
      <c r="N155" s="110"/>
      <c r="O155" s="110"/>
      <c r="P155" s="110"/>
      <c r="Q155" s="110"/>
      <c r="R155" s="110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110"/>
      <c r="AH155" s="110"/>
      <c r="AI155" s="110"/>
      <c r="AJ155" s="110"/>
    </row>
    <row r="156" spans="1:36" x14ac:dyDescent="0.25">
      <c r="A156" s="110"/>
      <c r="B156" s="110"/>
      <c r="C156" s="110"/>
      <c r="D156" s="110"/>
      <c r="G156" s="110"/>
      <c r="H156" s="110"/>
      <c r="I156" s="110"/>
      <c r="J156" s="110"/>
      <c r="K156" s="110"/>
      <c r="M156" s="110"/>
      <c r="N156" s="110"/>
      <c r="O156" s="110"/>
      <c r="P156" s="110"/>
      <c r="Q156" s="110"/>
      <c r="R156" s="110"/>
      <c r="S156" s="110"/>
      <c r="T156" s="110"/>
      <c r="U156" s="110"/>
      <c r="V156" s="110"/>
      <c r="W156" s="110"/>
      <c r="X156" s="110"/>
      <c r="Y156" s="110"/>
      <c r="Z156" s="110"/>
      <c r="AA156" s="110"/>
      <c r="AB156" s="110"/>
      <c r="AC156" s="110"/>
      <c r="AD156" s="110"/>
      <c r="AE156" s="110"/>
      <c r="AF156" s="110"/>
      <c r="AG156" s="110"/>
      <c r="AH156" s="110"/>
      <c r="AI156" s="110"/>
      <c r="AJ156" s="110"/>
    </row>
    <row r="157" spans="1:36" x14ac:dyDescent="0.25">
      <c r="A157" s="110"/>
      <c r="B157" s="110"/>
      <c r="C157" s="110"/>
      <c r="D157" s="110"/>
      <c r="G157" s="110"/>
      <c r="H157" s="110"/>
      <c r="I157" s="110"/>
      <c r="J157" s="110"/>
      <c r="K157" s="110"/>
      <c r="M157" s="110"/>
      <c r="N157" s="110"/>
      <c r="O157" s="110"/>
      <c r="P157" s="110"/>
      <c r="Q157" s="110"/>
      <c r="R157" s="110"/>
      <c r="S157" s="110"/>
      <c r="T157" s="110"/>
      <c r="U157" s="110"/>
      <c r="V157" s="110"/>
      <c r="W157" s="110"/>
      <c r="X157" s="110"/>
      <c r="Y157" s="110"/>
      <c r="Z157" s="110"/>
      <c r="AA157" s="110"/>
      <c r="AB157" s="110"/>
      <c r="AC157" s="110"/>
      <c r="AD157" s="110"/>
      <c r="AE157" s="110"/>
      <c r="AF157" s="110"/>
      <c r="AG157" s="110"/>
      <c r="AH157" s="110"/>
      <c r="AI157" s="110"/>
      <c r="AJ157" s="110"/>
    </row>
    <row r="158" spans="1:36" x14ac:dyDescent="0.25">
      <c r="A158" s="110"/>
      <c r="B158" s="110"/>
      <c r="C158" s="110"/>
      <c r="D158" s="110"/>
      <c r="G158" s="110"/>
      <c r="H158" s="110"/>
      <c r="I158" s="110"/>
      <c r="J158" s="110"/>
      <c r="K158" s="110"/>
      <c r="M158" s="110"/>
      <c r="N158" s="110"/>
      <c r="O158" s="110"/>
      <c r="P158" s="110"/>
      <c r="Q158" s="110"/>
      <c r="R158" s="110"/>
      <c r="S158" s="110"/>
      <c r="T158" s="110"/>
      <c r="U158" s="110"/>
      <c r="V158" s="110"/>
      <c r="W158" s="110"/>
      <c r="X158" s="110"/>
      <c r="Y158" s="110"/>
      <c r="Z158" s="110"/>
      <c r="AA158" s="110"/>
      <c r="AB158" s="110"/>
      <c r="AC158" s="110"/>
      <c r="AD158" s="110"/>
      <c r="AE158" s="110"/>
      <c r="AF158" s="110"/>
      <c r="AG158" s="110"/>
      <c r="AH158" s="110"/>
      <c r="AI158" s="110"/>
      <c r="AJ158" s="110"/>
    </row>
    <row r="159" spans="1:36" x14ac:dyDescent="0.25">
      <c r="A159" s="110"/>
      <c r="B159" s="110"/>
      <c r="C159" s="110"/>
      <c r="D159" s="110"/>
      <c r="G159" s="110"/>
      <c r="H159" s="110"/>
      <c r="I159" s="110"/>
      <c r="J159" s="110"/>
      <c r="K159" s="110"/>
      <c r="M159" s="110"/>
      <c r="N159" s="110"/>
      <c r="O159" s="110"/>
      <c r="P159" s="110"/>
      <c r="Q159" s="110"/>
      <c r="R159" s="110"/>
      <c r="S159" s="110"/>
      <c r="T159" s="110"/>
      <c r="U159" s="110"/>
      <c r="V159" s="110"/>
      <c r="W159" s="110"/>
      <c r="X159" s="110"/>
      <c r="Y159" s="110"/>
      <c r="Z159" s="110"/>
      <c r="AA159" s="110"/>
      <c r="AB159" s="110"/>
      <c r="AC159" s="110"/>
      <c r="AD159" s="110"/>
      <c r="AE159" s="110"/>
      <c r="AF159" s="110"/>
      <c r="AG159" s="110"/>
      <c r="AH159" s="110"/>
      <c r="AI159" s="110"/>
      <c r="AJ159" s="110"/>
    </row>
    <row r="160" spans="1:36" x14ac:dyDescent="0.25">
      <c r="A160" s="110"/>
      <c r="B160" s="110"/>
      <c r="C160" s="110"/>
      <c r="D160" s="110"/>
      <c r="G160" s="110"/>
      <c r="H160" s="110"/>
      <c r="I160" s="110"/>
      <c r="J160" s="110"/>
      <c r="K160" s="110"/>
      <c r="M160" s="110"/>
      <c r="N160" s="110"/>
      <c r="O160" s="110"/>
      <c r="P160" s="110"/>
      <c r="Q160" s="110"/>
      <c r="R160" s="110"/>
      <c r="S160" s="110"/>
      <c r="T160" s="110"/>
      <c r="U160" s="110"/>
      <c r="V160" s="110"/>
      <c r="W160" s="110"/>
      <c r="X160" s="110"/>
      <c r="Y160" s="110"/>
      <c r="Z160" s="110"/>
      <c r="AA160" s="110"/>
      <c r="AB160" s="110"/>
      <c r="AC160" s="110"/>
      <c r="AD160" s="110"/>
      <c r="AE160" s="110"/>
      <c r="AF160" s="110"/>
      <c r="AG160" s="110"/>
      <c r="AH160" s="110"/>
      <c r="AI160" s="110"/>
      <c r="AJ160" s="110"/>
    </row>
    <row r="161" spans="1:36" x14ac:dyDescent="0.25">
      <c r="A161" s="110"/>
      <c r="B161" s="110"/>
      <c r="C161" s="110"/>
      <c r="D161" s="110"/>
      <c r="G161" s="110"/>
      <c r="H161" s="110"/>
      <c r="I161" s="110"/>
      <c r="J161" s="110"/>
      <c r="K161" s="110"/>
      <c r="M161" s="110"/>
      <c r="N161" s="110"/>
      <c r="O161" s="110"/>
      <c r="P161" s="110"/>
      <c r="Q161" s="110"/>
      <c r="R161" s="110"/>
      <c r="S161" s="110"/>
      <c r="T161" s="110"/>
      <c r="U161" s="110"/>
      <c r="V161" s="110"/>
      <c r="W161" s="110"/>
      <c r="X161" s="110"/>
      <c r="Y161" s="110"/>
      <c r="Z161" s="110"/>
      <c r="AA161" s="110"/>
      <c r="AB161" s="110"/>
      <c r="AC161" s="110"/>
      <c r="AD161" s="110"/>
      <c r="AE161" s="110"/>
      <c r="AF161" s="110"/>
      <c r="AG161" s="110"/>
      <c r="AH161" s="110"/>
      <c r="AI161" s="110"/>
      <c r="AJ161" s="110"/>
    </row>
    <row r="162" spans="1:36" x14ac:dyDescent="0.25">
      <c r="A162" s="110"/>
      <c r="B162" s="110"/>
      <c r="C162" s="110"/>
      <c r="D162" s="110"/>
      <c r="G162" s="110"/>
      <c r="H162" s="110"/>
      <c r="I162" s="110"/>
      <c r="J162" s="110"/>
      <c r="K162" s="110"/>
      <c r="M162" s="110"/>
      <c r="N162" s="110"/>
      <c r="O162" s="110"/>
      <c r="P162" s="110"/>
      <c r="Q162" s="110"/>
      <c r="R162" s="110"/>
      <c r="S162" s="110"/>
      <c r="T162" s="110"/>
      <c r="U162" s="110"/>
      <c r="V162" s="110"/>
      <c r="W162" s="110"/>
      <c r="X162" s="110"/>
      <c r="Y162" s="110"/>
      <c r="Z162" s="110"/>
      <c r="AA162" s="110"/>
      <c r="AB162" s="110"/>
      <c r="AC162" s="110"/>
      <c r="AD162" s="110"/>
      <c r="AE162" s="110"/>
      <c r="AF162" s="110"/>
      <c r="AG162" s="110"/>
      <c r="AH162" s="110"/>
      <c r="AI162" s="110"/>
      <c r="AJ162" s="110"/>
    </row>
    <row r="163" spans="1:36" x14ac:dyDescent="0.25">
      <c r="A163" s="110"/>
      <c r="B163" s="110"/>
      <c r="C163" s="110"/>
      <c r="D163" s="110"/>
      <c r="G163" s="110"/>
      <c r="H163" s="110"/>
      <c r="I163" s="110"/>
      <c r="J163" s="110"/>
      <c r="K163" s="110"/>
      <c r="M163" s="110"/>
      <c r="N163" s="110"/>
      <c r="O163" s="110"/>
      <c r="P163" s="110"/>
      <c r="Q163" s="110"/>
      <c r="R163" s="110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</row>
    <row r="164" spans="1:36" x14ac:dyDescent="0.25">
      <c r="A164" s="110"/>
      <c r="B164" s="110"/>
      <c r="C164" s="110"/>
      <c r="D164" s="110"/>
      <c r="G164" s="110"/>
      <c r="H164" s="110"/>
      <c r="I164" s="110"/>
      <c r="J164" s="110"/>
      <c r="K164" s="110"/>
      <c r="M164" s="110"/>
      <c r="N164" s="110"/>
      <c r="O164" s="110"/>
      <c r="P164" s="110"/>
      <c r="Q164" s="110"/>
      <c r="R164" s="110"/>
      <c r="S164" s="110"/>
      <c r="T164" s="110"/>
      <c r="U164" s="110"/>
      <c r="V164" s="110"/>
      <c r="W164" s="110"/>
      <c r="X164" s="110"/>
      <c r="Y164" s="110"/>
      <c r="Z164" s="110"/>
      <c r="AA164" s="110"/>
      <c r="AB164" s="110"/>
      <c r="AC164" s="110"/>
      <c r="AD164" s="110"/>
      <c r="AE164" s="110"/>
      <c r="AF164" s="110"/>
      <c r="AG164" s="110"/>
      <c r="AH164" s="110"/>
      <c r="AI164" s="110"/>
      <c r="AJ164" s="110"/>
    </row>
    <row r="165" spans="1:36" x14ac:dyDescent="0.25">
      <c r="A165" s="110"/>
      <c r="B165" s="110"/>
      <c r="C165" s="110"/>
      <c r="D165" s="110"/>
      <c r="G165" s="110"/>
      <c r="H165" s="110"/>
      <c r="I165" s="110"/>
      <c r="J165" s="110"/>
      <c r="K165" s="110"/>
      <c r="M165" s="110"/>
      <c r="N165" s="110"/>
      <c r="O165" s="110"/>
      <c r="P165" s="110"/>
      <c r="Q165" s="110"/>
      <c r="R165" s="110"/>
      <c r="S165" s="110"/>
      <c r="T165" s="110"/>
      <c r="U165" s="110"/>
      <c r="V165" s="110"/>
      <c r="W165" s="110"/>
      <c r="X165" s="110"/>
      <c r="Y165" s="110"/>
      <c r="Z165" s="110"/>
      <c r="AA165" s="110"/>
      <c r="AB165" s="110"/>
      <c r="AC165" s="110"/>
      <c r="AD165" s="110"/>
      <c r="AE165" s="110"/>
      <c r="AF165" s="110"/>
      <c r="AG165" s="110"/>
      <c r="AH165" s="110"/>
      <c r="AI165" s="110"/>
      <c r="AJ165" s="110"/>
    </row>
    <row r="166" spans="1:36" x14ac:dyDescent="0.25">
      <c r="A166" s="110"/>
      <c r="B166" s="110"/>
      <c r="C166" s="110"/>
      <c r="D166" s="110"/>
      <c r="G166" s="110"/>
      <c r="H166" s="110"/>
      <c r="I166" s="110"/>
      <c r="J166" s="110"/>
      <c r="K166" s="110"/>
      <c r="M166" s="110"/>
      <c r="N166" s="110"/>
      <c r="O166" s="110"/>
      <c r="P166" s="110"/>
      <c r="Q166" s="110"/>
      <c r="R166" s="110"/>
      <c r="S166" s="110"/>
      <c r="T166" s="110"/>
      <c r="U166" s="110"/>
      <c r="V166" s="110"/>
      <c r="W166" s="110"/>
      <c r="X166" s="110"/>
      <c r="Y166" s="110"/>
      <c r="Z166" s="110"/>
      <c r="AA166" s="110"/>
      <c r="AB166" s="110"/>
      <c r="AC166" s="110"/>
      <c r="AD166" s="110"/>
      <c r="AE166" s="110"/>
      <c r="AF166" s="110"/>
      <c r="AG166" s="110"/>
      <c r="AH166" s="110"/>
      <c r="AI166" s="110"/>
      <c r="AJ166" s="110"/>
    </row>
    <row r="167" spans="1:36" x14ac:dyDescent="0.25">
      <c r="A167" s="110"/>
      <c r="B167" s="110"/>
      <c r="C167" s="110"/>
      <c r="D167" s="110"/>
      <c r="G167" s="110"/>
      <c r="H167" s="110"/>
      <c r="I167" s="110"/>
      <c r="J167" s="110"/>
      <c r="K167" s="110"/>
      <c r="M167" s="110"/>
      <c r="N167" s="110"/>
      <c r="O167" s="110"/>
      <c r="P167" s="110"/>
      <c r="Q167" s="110"/>
      <c r="R167" s="110"/>
      <c r="S167" s="110"/>
      <c r="T167" s="110"/>
      <c r="U167" s="110"/>
      <c r="V167" s="110"/>
      <c r="W167" s="110"/>
      <c r="X167" s="110"/>
      <c r="Y167" s="110"/>
      <c r="Z167" s="110"/>
      <c r="AA167" s="110"/>
      <c r="AB167" s="110"/>
      <c r="AC167" s="110"/>
      <c r="AD167" s="110"/>
      <c r="AE167" s="110"/>
      <c r="AF167" s="110"/>
      <c r="AG167" s="110"/>
      <c r="AH167" s="110"/>
      <c r="AI167" s="110"/>
      <c r="AJ167" s="110"/>
    </row>
    <row r="168" spans="1:36" x14ac:dyDescent="0.25">
      <c r="A168" s="110"/>
      <c r="B168" s="110"/>
      <c r="C168" s="110"/>
      <c r="D168" s="110"/>
      <c r="G168" s="110"/>
      <c r="H168" s="110"/>
      <c r="I168" s="110"/>
      <c r="J168" s="110"/>
      <c r="K168" s="110"/>
      <c r="M168" s="110"/>
      <c r="N168" s="110"/>
      <c r="O168" s="110"/>
      <c r="P168" s="110"/>
      <c r="Q168" s="110"/>
      <c r="R168" s="110"/>
      <c r="S168" s="110"/>
      <c r="T168" s="110"/>
      <c r="U168" s="110"/>
      <c r="V168" s="110"/>
      <c r="W168" s="110"/>
      <c r="X168" s="110"/>
      <c r="Y168" s="110"/>
      <c r="Z168" s="110"/>
      <c r="AA168" s="110"/>
      <c r="AB168" s="110"/>
      <c r="AC168" s="110"/>
      <c r="AD168" s="110"/>
      <c r="AE168" s="110"/>
      <c r="AF168" s="110"/>
      <c r="AG168" s="110"/>
      <c r="AH168" s="110"/>
      <c r="AI168" s="110"/>
      <c r="AJ168" s="110"/>
    </row>
    <row r="169" spans="1:36" x14ac:dyDescent="0.25">
      <c r="A169" s="110"/>
      <c r="B169" s="110"/>
      <c r="C169" s="110"/>
      <c r="D169" s="110"/>
      <c r="G169" s="110"/>
      <c r="H169" s="110"/>
      <c r="I169" s="110"/>
      <c r="J169" s="110"/>
      <c r="K169" s="110"/>
      <c r="M169" s="110"/>
      <c r="N169" s="110"/>
      <c r="O169" s="110"/>
      <c r="P169" s="110"/>
      <c r="Q169" s="110"/>
      <c r="R169" s="110"/>
      <c r="S169" s="110"/>
      <c r="T169" s="110"/>
      <c r="U169" s="110"/>
      <c r="V169" s="110"/>
      <c r="W169" s="110"/>
      <c r="X169" s="110"/>
      <c r="Y169" s="110"/>
      <c r="Z169" s="110"/>
      <c r="AA169" s="110"/>
      <c r="AB169" s="110"/>
      <c r="AC169" s="110"/>
      <c r="AD169" s="110"/>
      <c r="AE169" s="110"/>
      <c r="AF169" s="110"/>
      <c r="AG169" s="110"/>
      <c r="AH169" s="110"/>
      <c r="AI169" s="110"/>
      <c r="AJ169" s="110"/>
    </row>
    <row r="170" spans="1:36" x14ac:dyDescent="0.25">
      <c r="A170" s="110"/>
      <c r="B170" s="110"/>
      <c r="C170" s="110"/>
      <c r="D170" s="110"/>
      <c r="G170" s="110"/>
      <c r="H170" s="110"/>
      <c r="I170" s="110"/>
      <c r="J170" s="110"/>
      <c r="K170" s="110"/>
      <c r="M170" s="110"/>
      <c r="N170" s="110"/>
      <c r="O170" s="110"/>
      <c r="P170" s="110"/>
      <c r="Q170" s="110"/>
      <c r="R170" s="110"/>
      <c r="S170" s="110"/>
      <c r="T170" s="110"/>
      <c r="U170" s="110"/>
      <c r="V170" s="110"/>
      <c r="W170" s="110"/>
      <c r="X170" s="110"/>
      <c r="Y170" s="110"/>
      <c r="Z170" s="110"/>
      <c r="AA170" s="110"/>
      <c r="AB170" s="110"/>
      <c r="AC170" s="110"/>
      <c r="AD170" s="110"/>
      <c r="AE170" s="110"/>
      <c r="AF170" s="110"/>
      <c r="AG170" s="110"/>
      <c r="AH170" s="110"/>
      <c r="AI170" s="110"/>
      <c r="AJ170" s="110"/>
    </row>
    <row r="171" spans="1:36" x14ac:dyDescent="0.25">
      <c r="A171" s="110"/>
      <c r="B171" s="110"/>
      <c r="C171" s="110"/>
      <c r="D171" s="110"/>
      <c r="G171" s="110"/>
      <c r="H171" s="110"/>
      <c r="I171" s="110"/>
      <c r="J171" s="110"/>
      <c r="K171" s="110"/>
      <c r="M171" s="110"/>
      <c r="N171" s="110"/>
      <c r="O171" s="110"/>
      <c r="P171" s="110"/>
      <c r="Q171" s="110"/>
      <c r="R171" s="110"/>
      <c r="S171" s="110"/>
      <c r="T171" s="110"/>
      <c r="U171" s="110"/>
      <c r="V171" s="110"/>
      <c r="W171" s="110"/>
      <c r="X171" s="110"/>
      <c r="Y171" s="110"/>
      <c r="Z171" s="110"/>
      <c r="AA171" s="110"/>
      <c r="AB171" s="110"/>
      <c r="AC171" s="110"/>
      <c r="AD171" s="110"/>
      <c r="AE171" s="110"/>
      <c r="AF171" s="110"/>
      <c r="AG171" s="110"/>
      <c r="AH171" s="110"/>
      <c r="AI171" s="110"/>
      <c r="AJ171" s="110"/>
    </row>
    <row r="172" spans="1:36" x14ac:dyDescent="0.25">
      <c r="A172" s="110"/>
      <c r="B172" s="110"/>
      <c r="C172" s="110"/>
      <c r="D172" s="110"/>
      <c r="G172" s="110"/>
      <c r="H172" s="110"/>
      <c r="I172" s="110"/>
      <c r="J172" s="110"/>
      <c r="K172" s="110"/>
      <c r="M172" s="110"/>
      <c r="N172" s="110"/>
      <c r="O172" s="110"/>
      <c r="P172" s="110"/>
      <c r="Q172" s="110"/>
      <c r="R172" s="110"/>
      <c r="S172" s="110"/>
      <c r="T172" s="110"/>
      <c r="U172" s="110"/>
      <c r="V172" s="110"/>
      <c r="W172" s="110"/>
      <c r="X172" s="110"/>
      <c r="Y172" s="110"/>
      <c r="Z172" s="110"/>
      <c r="AA172" s="110"/>
      <c r="AB172" s="110"/>
      <c r="AC172" s="110"/>
      <c r="AD172" s="110"/>
      <c r="AE172" s="110"/>
      <c r="AF172" s="110"/>
      <c r="AG172" s="110"/>
      <c r="AH172" s="110"/>
      <c r="AI172" s="110"/>
      <c r="AJ172" s="110"/>
    </row>
    <row r="173" spans="1:36" x14ac:dyDescent="0.25">
      <c r="A173" s="110"/>
      <c r="B173" s="110"/>
      <c r="C173" s="110"/>
      <c r="D173" s="110"/>
      <c r="G173" s="110"/>
      <c r="H173" s="110"/>
      <c r="I173" s="110"/>
      <c r="J173" s="110"/>
      <c r="K173" s="110"/>
      <c r="M173" s="110"/>
      <c r="N173" s="110"/>
      <c r="O173" s="110"/>
      <c r="P173" s="110"/>
      <c r="Q173" s="110"/>
      <c r="R173" s="110"/>
      <c r="S173" s="110"/>
      <c r="T173" s="110"/>
      <c r="U173" s="110"/>
      <c r="V173" s="110"/>
      <c r="W173" s="110"/>
      <c r="X173" s="110"/>
      <c r="Y173" s="110"/>
      <c r="Z173" s="110"/>
      <c r="AA173" s="110"/>
      <c r="AB173" s="110"/>
      <c r="AC173" s="110"/>
      <c r="AD173" s="110"/>
      <c r="AE173" s="110"/>
      <c r="AF173" s="110"/>
      <c r="AG173" s="110"/>
      <c r="AH173" s="110"/>
      <c r="AI173" s="110"/>
      <c r="AJ173" s="110"/>
    </row>
    <row r="174" spans="1:36" x14ac:dyDescent="0.25">
      <c r="A174" s="110"/>
      <c r="B174" s="110"/>
      <c r="C174" s="110"/>
      <c r="D174" s="110"/>
      <c r="G174" s="110"/>
      <c r="H174" s="110"/>
      <c r="I174" s="110"/>
      <c r="J174" s="110"/>
      <c r="K174" s="110"/>
      <c r="M174" s="110"/>
      <c r="N174" s="110"/>
      <c r="O174" s="110"/>
      <c r="P174" s="110"/>
      <c r="Q174" s="110"/>
      <c r="R174" s="110"/>
      <c r="S174" s="110"/>
      <c r="T174" s="110"/>
      <c r="U174" s="110"/>
      <c r="V174" s="110"/>
      <c r="W174" s="110"/>
      <c r="X174" s="110"/>
      <c r="Y174" s="110"/>
      <c r="Z174" s="110"/>
      <c r="AA174" s="110"/>
      <c r="AB174" s="110"/>
      <c r="AC174" s="110"/>
      <c r="AD174" s="110"/>
      <c r="AE174" s="110"/>
      <c r="AF174" s="110"/>
      <c r="AG174" s="110"/>
      <c r="AH174" s="110"/>
      <c r="AI174" s="110"/>
      <c r="AJ174" s="110"/>
    </row>
    <row r="175" spans="1:36" x14ac:dyDescent="0.25">
      <c r="A175" s="110"/>
      <c r="B175" s="110"/>
      <c r="C175" s="110"/>
      <c r="D175" s="110"/>
      <c r="G175" s="110"/>
      <c r="H175" s="110"/>
      <c r="I175" s="110"/>
      <c r="J175" s="110"/>
      <c r="K175" s="110"/>
      <c r="M175" s="110"/>
      <c r="N175" s="110"/>
      <c r="O175" s="110"/>
      <c r="P175" s="110"/>
      <c r="Q175" s="110"/>
      <c r="R175" s="110"/>
      <c r="S175" s="110"/>
      <c r="T175" s="110"/>
      <c r="U175" s="110"/>
      <c r="V175" s="110"/>
      <c r="W175" s="110"/>
      <c r="X175" s="110"/>
      <c r="Y175" s="110"/>
      <c r="Z175" s="110"/>
      <c r="AA175" s="110"/>
      <c r="AB175" s="110"/>
      <c r="AC175" s="110"/>
      <c r="AD175" s="110"/>
      <c r="AE175" s="110"/>
      <c r="AF175" s="110"/>
      <c r="AG175" s="110"/>
      <c r="AH175" s="110"/>
      <c r="AI175" s="110"/>
      <c r="AJ175" s="110"/>
    </row>
    <row r="176" spans="1:36" x14ac:dyDescent="0.25">
      <c r="A176" s="110"/>
      <c r="B176" s="110"/>
      <c r="C176" s="110"/>
      <c r="D176" s="110"/>
      <c r="G176" s="110"/>
      <c r="H176" s="110"/>
      <c r="I176" s="110"/>
      <c r="J176" s="110"/>
      <c r="K176" s="110"/>
      <c r="M176" s="110"/>
      <c r="N176" s="110"/>
      <c r="O176" s="110"/>
      <c r="P176" s="110"/>
      <c r="Q176" s="110"/>
      <c r="R176" s="110"/>
      <c r="S176" s="110"/>
      <c r="T176" s="110"/>
      <c r="U176" s="110"/>
      <c r="V176" s="110"/>
      <c r="W176" s="110"/>
      <c r="X176" s="110"/>
      <c r="Y176" s="110"/>
      <c r="Z176" s="110"/>
      <c r="AA176" s="110"/>
      <c r="AB176" s="110"/>
      <c r="AC176" s="110"/>
      <c r="AD176" s="110"/>
      <c r="AE176" s="110"/>
      <c r="AF176" s="110"/>
      <c r="AG176" s="110"/>
      <c r="AH176" s="110"/>
      <c r="AI176" s="110"/>
      <c r="AJ176" s="110"/>
    </row>
    <row r="177" spans="1:36" x14ac:dyDescent="0.25">
      <c r="A177" s="110"/>
      <c r="B177" s="110"/>
      <c r="C177" s="110"/>
      <c r="D177" s="110"/>
      <c r="G177" s="110"/>
      <c r="H177" s="110"/>
      <c r="I177" s="110"/>
      <c r="J177" s="110"/>
      <c r="K177" s="110"/>
      <c r="M177" s="110"/>
      <c r="N177" s="110"/>
      <c r="O177" s="110"/>
      <c r="P177" s="110"/>
      <c r="Q177" s="110"/>
      <c r="R177" s="110"/>
      <c r="S177" s="110"/>
      <c r="T177" s="110"/>
      <c r="U177" s="110"/>
      <c r="V177" s="110"/>
      <c r="W177" s="110"/>
      <c r="X177" s="110"/>
      <c r="Y177" s="110"/>
      <c r="Z177" s="110"/>
      <c r="AA177" s="110"/>
      <c r="AB177" s="110"/>
      <c r="AC177" s="110"/>
      <c r="AD177" s="110"/>
      <c r="AE177" s="110"/>
      <c r="AF177" s="110"/>
      <c r="AG177" s="110"/>
      <c r="AH177" s="110"/>
      <c r="AI177" s="110"/>
      <c r="AJ177" s="110"/>
    </row>
    <row r="178" spans="1:36" x14ac:dyDescent="0.25">
      <c r="A178" s="110"/>
      <c r="B178" s="110"/>
      <c r="C178" s="110"/>
      <c r="D178" s="110"/>
      <c r="G178" s="110"/>
      <c r="H178" s="110"/>
      <c r="I178" s="110"/>
      <c r="J178" s="110"/>
      <c r="K178" s="110"/>
      <c r="M178" s="110"/>
      <c r="N178" s="110"/>
      <c r="O178" s="110"/>
      <c r="P178" s="110"/>
      <c r="Q178" s="110"/>
      <c r="R178" s="110"/>
      <c r="S178" s="110"/>
      <c r="T178" s="110"/>
      <c r="U178" s="110"/>
      <c r="V178" s="110"/>
      <c r="W178" s="110"/>
      <c r="X178" s="110"/>
      <c r="Y178" s="110"/>
      <c r="Z178" s="110"/>
      <c r="AA178" s="110"/>
      <c r="AB178" s="110"/>
      <c r="AC178" s="110"/>
      <c r="AD178" s="110"/>
      <c r="AE178" s="110"/>
      <c r="AF178" s="110"/>
      <c r="AG178" s="110"/>
      <c r="AH178" s="110"/>
      <c r="AI178" s="110"/>
      <c r="AJ178" s="110"/>
    </row>
    <row r="179" spans="1:36" x14ac:dyDescent="0.25">
      <c r="A179" s="110"/>
      <c r="B179" s="110"/>
      <c r="C179" s="110"/>
      <c r="D179" s="110"/>
      <c r="G179" s="110"/>
      <c r="H179" s="110"/>
      <c r="I179" s="110"/>
      <c r="J179" s="110"/>
      <c r="K179" s="110"/>
      <c r="M179" s="110"/>
      <c r="N179" s="110"/>
      <c r="O179" s="110"/>
      <c r="P179" s="110"/>
      <c r="Q179" s="110"/>
      <c r="R179" s="110"/>
      <c r="S179" s="110"/>
      <c r="T179" s="110"/>
      <c r="U179" s="110"/>
      <c r="V179" s="110"/>
      <c r="W179" s="110"/>
      <c r="X179" s="110"/>
      <c r="Y179" s="110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</row>
    <row r="180" spans="1:36" x14ac:dyDescent="0.25">
      <c r="A180" s="110"/>
      <c r="B180" s="110"/>
      <c r="C180" s="110"/>
      <c r="D180" s="110"/>
      <c r="G180" s="110"/>
      <c r="H180" s="110"/>
      <c r="I180" s="110"/>
      <c r="J180" s="110"/>
      <c r="K180" s="110"/>
      <c r="M180" s="110"/>
      <c r="N180" s="110"/>
      <c r="O180" s="110"/>
      <c r="P180" s="110"/>
      <c r="Q180" s="110"/>
      <c r="R180" s="110"/>
      <c r="S180" s="110"/>
      <c r="T180" s="110"/>
      <c r="U180" s="110"/>
      <c r="V180" s="110"/>
      <c r="W180" s="110"/>
      <c r="X180" s="110"/>
      <c r="Y180" s="110"/>
      <c r="Z180" s="110"/>
      <c r="AA180" s="110"/>
      <c r="AB180" s="110"/>
      <c r="AC180" s="110"/>
      <c r="AD180" s="110"/>
      <c r="AE180" s="110"/>
      <c r="AF180" s="110"/>
      <c r="AG180" s="110"/>
      <c r="AH180" s="110"/>
      <c r="AI180" s="110"/>
      <c r="AJ180" s="110"/>
    </row>
    <row r="181" spans="1:36" x14ac:dyDescent="0.25">
      <c r="A181" s="110"/>
      <c r="B181" s="110"/>
      <c r="C181" s="110"/>
      <c r="D181" s="110"/>
      <c r="G181" s="110"/>
      <c r="H181" s="110"/>
      <c r="I181" s="110"/>
      <c r="J181" s="110"/>
      <c r="K181" s="110"/>
      <c r="M181" s="110"/>
      <c r="N181" s="110"/>
      <c r="O181" s="110"/>
      <c r="P181" s="110"/>
      <c r="Q181" s="110"/>
      <c r="R181" s="110"/>
      <c r="S181" s="110"/>
      <c r="T181" s="110"/>
      <c r="U181" s="110"/>
      <c r="V181" s="110"/>
      <c r="W181" s="110"/>
      <c r="X181" s="110"/>
      <c r="Y181" s="110"/>
      <c r="Z181" s="110"/>
      <c r="AA181" s="110"/>
      <c r="AB181" s="110"/>
      <c r="AC181" s="110"/>
      <c r="AD181" s="110"/>
      <c r="AE181" s="110"/>
      <c r="AF181" s="110"/>
      <c r="AG181" s="110"/>
      <c r="AH181" s="110"/>
      <c r="AI181" s="110"/>
      <c r="AJ181" s="110"/>
    </row>
    <row r="182" spans="1:36" x14ac:dyDescent="0.25">
      <c r="A182" s="110"/>
      <c r="B182" s="110"/>
      <c r="C182" s="110"/>
      <c r="D182" s="110"/>
      <c r="G182" s="110"/>
      <c r="H182" s="110"/>
      <c r="I182" s="110"/>
      <c r="J182" s="110"/>
      <c r="K182" s="110"/>
      <c r="M182" s="110"/>
      <c r="N182" s="110"/>
      <c r="O182" s="110"/>
      <c r="P182" s="110"/>
      <c r="Q182" s="110"/>
      <c r="R182" s="110"/>
      <c r="S182" s="110"/>
      <c r="T182" s="110"/>
      <c r="U182" s="110"/>
      <c r="V182" s="110"/>
      <c r="W182" s="110"/>
      <c r="X182" s="110"/>
      <c r="Y182" s="110"/>
      <c r="Z182" s="110"/>
      <c r="AA182" s="110"/>
      <c r="AB182" s="110"/>
      <c r="AC182" s="110"/>
      <c r="AD182" s="110"/>
      <c r="AE182" s="110"/>
      <c r="AF182" s="110"/>
      <c r="AG182" s="110"/>
      <c r="AH182" s="110"/>
      <c r="AI182" s="110"/>
      <c r="AJ182" s="110"/>
    </row>
    <row r="183" spans="1:36" x14ac:dyDescent="0.25">
      <c r="A183" s="110"/>
      <c r="B183" s="110"/>
      <c r="C183" s="110"/>
      <c r="D183" s="110"/>
      <c r="G183" s="110"/>
      <c r="H183" s="110"/>
      <c r="I183" s="110"/>
      <c r="J183" s="110"/>
      <c r="K183" s="110"/>
      <c r="M183" s="110"/>
      <c r="N183" s="110"/>
      <c r="O183" s="110"/>
      <c r="P183" s="110"/>
      <c r="Q183" s="110"/>
      <c r="R183" s="110"/>
      <c r="S183" s="110"/>
      <c r="T183" s="110"/>
      <c r="U183" s="110"/>
      <c r="V183" s="110"/>
      <c r="W183" s="110"/>
      <c r="X183" s="110"/>
      <c r="Y183" s="110"/>
      <c r="Z183" s="110"/>
      <c r="AA183" s="110"/>
      <c r="AB183" s="110"/>
      <c r="AC183" s="110"/>
      <c r="AD183" s="110"/>
      <c r="AE183" s="110"/>
      <c r="AF183" s="110"/>
      <c r="AG183" s="110"/>
      <c r="AH183" s="110"/>
      <c r="AI183" s="110"/>
      <c r="AJ183" s="110"/>
    </row>
    <row r="184" spans="1:36" x14ac:dyDescent="0.25">
      <c r="A184" s="110"/>
      <c r="B184" s="110"/>
      <c r="C184" s="110"/>
      <c r="D184" s="110"/>
      <c r="G184" s="110"/>
      <c r="H184" s="110"/>
      <c r="I184" s="110"/>
      <c r="J184" s="110"/>
      <c r="K184" s="110"/>
      <c r="M184" s="110"/>
      <c r="N184" s="110"/>
      <c r="O184" s="110"/>
      <c r="P184" s="110"/>
      <c r="Q184" s="110"/>
      <c r="R184" s="110"/>
      <c r="S184" s="110"/>
      <c r="T184" s="110"/>
      <c r="U184" s="110"/>
      <c r="V184" s="110"/>
      <c r="W184" s="110"/>
      <c r="X184" s="110"/>
      <c r="Y184" s="110"/>
      <c r="Z184" s="110"/>
      <c r="AA184" s="110"/>
      <c r="AB184" s="110"/>
      <c r="AC184" s="110"/>
      <c r="AD184" s="110"/>
      <c r="AE184" s="110"/>
      <c r="AF184" s="110"/>
      <c r="AG184" s="110"/>
      <c r="AH184" s="110"/>
      <c r="AI184" s="110"/>
      <c r="AJ184" s="110"/>
    </row>
    <row r="185" spans="1:36" x14ac:dyDescent="0.25">
      <c r="A185" s="110"/>
      <c r="B185" s="110"/>
      <c r="C185" s="110"/>
      <c r="D185" s="110"/>
      <c r="G185" s="110"/>
      <c r="H185" s="110"/>
      <c r="I185" s="110"/>
      <c r="J185" s="110"/>
      <c r="K185" s="110"/>
      <c r="M185" s="110"/>
      <c r="N185" s="110"/>
      <c r="O185" s="110"/>
      <c r="P185" s="110"/>
      <c r="Q185" s="110"/>
      <c r="R185" s="110"/>
      <c r="S185" s="110"/>
      <c r="T185" s="110"/>
      <c r="U185" s="110"/>
      <c r="V185" s="110"/>
      <c r="W185" s="110"/>
      <c r="X185" s="110"/>
      <c r="Y185" s="110"/>
      <c r="Z185" s="110"/>
      <c r="AA185" s="110"/>
      <c r="AB185" s="110"/>
      <c r="AC185" s="110"/>
      <c r="AD185" s="110"/>
      <c r="AE185" s="110"/>
      <c r="AF185" s="110"/>
      <c r="AG185" s="110"/>
      <c r="AH185" s="110"/>
      <c r="AI185" s="110"/>
      <c r="AJ185" s="110"/>
    </row>
    <row r="186" spans="1:36" x14ac:dyDescent="0.25">
      <c r="A186" s="110"/>
      <c r="B186" s="110"/>
      <c r="C186" s="110"/>
      <c r="D186" s="110"/>
      <c r="G186" s="110"/>
      <c r="H186" s="110"/>
      <c r="I186" s="110"/>
      <c r="J186" s="110"/>
      <c r="K186" s="110"/>
      <c r="M186" s="110"/>
      <c r="N186" s="110"/>
      <c r="O186" s="110"/>
      <c r="P186" s="110"/>
      <c r="Q186" s="110"/>
      <c r="R186" s="110"/>
      <c r="S186" s="110"/>
      <c r="T186" s="110"/>
      <c r="U186" s="110"/>
      <c r="V186" s="110"/>
      <c r="W186" s="110"/>
      <c r="X186" s="110"/>
      <c r="Y186" s="110"/>
      <c r="Z186" s="110"/>
      <c r="AA186" s="110"/>
      <c r="AB186" s="110"/>
      <c r="AC186" s="110"/>
      <c r="AD186" s="110"/>
      <c r="AE186" s="110"/>
      <c r="AF186" s="110"/>
      <c r="AG186" s="110"/>
      <c r="AH186" s="110"/>
      <c r="AI186" s="110"/>
      <c r="AJ186" s="110"/>
    </row>
    <row r="187" spans="1:36" x14ac:dyDescent="0.25">
      <c r="A187" s="110"/>
      <c r="B187" s="110"/>
      <c r="C187" s="110"/>
      <c r="D187" s="110"/>
      <c r="G187" s="110"/>
      <c r="H187" s="110"/>
      <c r="I187" s="110"/>
      <c r="J187" s="110"/>
      <c r="K187" s="110"/>
      <c r="M187" s="110"/>
      <c r="N187" s="110"/>
      <c r="O187" s="110"/>
      <c r="P187" s="110"/>
      <c r="Q187" s="110"/>
      <c r="R187" s="110"/>
      <c r="S187" s="110"/>
      <c r="T187" s="110"/>
      <c r="U187" s="110"/>
      <c r="V187" s="110"/>
      <c r="W187" s="110"/>
      <c r="X187" s="110"/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</row>
    <row r="188" spans="1:36" x14ac:dyDescent="0.25">
      <c r="A188" s="110"/>
      <c r="B188" s="110"/>
      <c r="C188" s="110"/>
      <c r="D188" s="110"/>
      <c r="G188" s="110"/>
      <c r="H188" s="110"/>
      <c r="I188" s="110"/>
      <c r="J188" s="110"/>
      <c r="K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  <c r="AH188" s="110"/>
      <c r="AI188" s="110"/>
      <c r="AJ188" s="110"/>
    </row>
    <row r="189" spans="1:36" x14ac:dyDescent="0.25">
      <c r="A189" s="110"/>
      <c r="B189" s="110"/>
      <c r="C189" s="110"/>
      <c r="D189" s="110"/>
      <c r="G189" s="110"/>
      <c r="H189" s="110"/>
      <c r="I189" s="110"/>
      <c r="J189" s="110"/>
      <c r="K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  <c r="AH189" s="110"/>
      <c r="AI189" s="110"/>
      <c r="AJ189" s="110"/>
    </row>
    <row r="190" spans="1:36" x14ac:dyDescent="0.25">
      <c r="A190" s="110"/>
      <c r="B190" s="110"/>
      <c r="C190" s="110"/>
      <c r="D190" s="110"/>
      <c r="G190" s="110"/>
      <c r="H190" s="110"/>
      <c r="I190" s="110"/>
      <c r="J190" s="110"/>
      <c r="K190" s="110"/>
      <c r="M190" s="110"/>
      <c r="N190" s="110"/>
      <c r="O190" s="110"/>
      <c r="P190" s="110"/>
      <c r="Q190" s="110"/>
      <c r="R190" s="110"/>
      <c r="S190" s="110"/>
      <c r="T190" s="110"/>
      <c r="U190" s="110"/>
      <c r="V190" s="110"/>
      <c r="W190" s="110"/>
      <c r="X190" s="110"/>
      <c r="Y190" s="110"/>
      <c r="Z190" s="110"/>
      <c r="AA190" s="110"/>
      <c r="AB190" s="110"/>
      <c r="AC190" s="110"/>
      <c r="AD190" s="110"/>
      <c r="AE190" s="110"/>
      <c r="AF190" s="110"/>
      <c r="AG190" s="110"/>
      <c r="AH190" s="110"/>
      <c r="AI190" s="110"/>
      <c r="AJ190" s="110"/>
    </row>
    <row r="191" spans="1:36" x14ac:dyDescent="0.25">
      <c r="A191" s="110"/>
      <c r="B191" s="110"/>
      <c r="C191" s="110"/>
      <c r="D191" s="110"/>
      <c r="G191" s="110"/>
      <c r="H191" s="110"/>
      <c r="I191" s="110"/>
      <c r="J191" s="110"/>
      <c r="K191" s="110"/>
      <c r="M191" s="110"/>
      <c r="N191" s="110"/>
      <c r="O191" s="110"/>
      <c r="P191" s="110"/>
      <c r="Q191" s="110"/>
      <c r="R191" s="110"/>
      <c r="S191" s="110"/>
      <c r="T191" s="110"/>
      <c r="U191" s="110"/>
      <c r="V191" s="110"/>
      <c r="W191" s="110"/>
      <c r="X191" s="110"/>
      <c r="Y191" s="110"/>
      <c r="Z191" s="110"/>
      <c r="AA191" s="110"/>
      <c r="AB191" s="110"/>
      <c r="AC191" s="110"/>
      <c r="AD191" s="110"/>
      <c r="AE191" s="110"/>
      <c r="AF191" s="110"/>
      <c r="AG191" s="110"/>
      <c r="AH191" s="110"/>
      <c r="AI191" s="110"/>
      <c r="AJ191" s="110"/>
    </row>
    <row r="192" spans="1:36" x14ac:dyDescent="0.25">
      <c r="A192" s="110"/>
      <c r="B192" s="110"/>
      <c r="C192" s="110"/>
      <c r="D192" s="110"/>
      <c r="G192" s="110"/>
      <c r="H192" s="110"/>
      <c r="I192" s="110"/>
      <c r="J192" s="110"/>
      <c r="K192" s="110"/>
      <c r="M192" s="110"/>
      <c r="N192" s="110"/>
      <c r="O192" s="110"/>
      <c r="P192" s="110"/>
      <c r="Q192" s="110"/>
      <c r="R192" s="110"/>
      <c r="S192" s="110"/>
      <c r="T192" s="110"/>
      <c r="U192" s="110"/>
      <c r="V192" s="110"/>
      <c r="W192" s="110"/>
      <c r="X192" s="110"/>
      <c r="Y192" s="110"/>
      <c r="Z192" s="110"/>
      <c r="AA192" s="110"/>
      <c r="AB192" s="110"/>
      <c r="AC192" s="110"/>
      <c r="AD192" s="110"/>
      <c r="AE192" s="110"/>
      <c r="AF192" s="110"/>
      <c r="AG192" s="110"/>
      <c r="AH192" s="110"/>
      <c r="AI192" s="110"/>
      <c r="AJ192" s="110"/>
    </row>
    <row r="193" spans="1:36" x14ac:dyDescent="0.25">
      <c r="A193" s="110"/>
      <c r="B193" s="110"/>
      <c r="C193" s="110"/>
      <c r="D193" s="110"/>
      <c r="G193" s="110"/>
      <c r="H193" s="110"/>
      <c r="I193" s="110"/>
      <c r="J193" s="110"/>
      <c r="K193" s="110"/>
      <c r="M193" s="110"/>
      <c r="N193" s="110"/>
      <c r="O193" s="110"/>
      <c r="P193" s="110"/>
      <c r="Q193" s="110"/>
      <c r="R193" s="110"/>
      <c r="S193" s="110"/>
      <c r="T193" s="110"/>
      <c r="U193" s="110"/>
      <c r="V193" s="110"/>
      <c r="W193" s="110"/>
      <c r="X193" s="110"/>
      <c r="Y193" s="110"/>
      <c r="Z193" s="110"/>
      <c r="AA193" s="110"/>
      <c r="AB193" s="110"/>
      <c r="AC193" s="110"/>
      <c r="AD193" s="110"/>
      <c r="AE193" s="110"/>
      <c r="AF193" s="110"/>
      <c r="AG193" s="110"/>
      <c r="AH193" s="110"/>
      <c r="AI193" s="110"/>
      <c r="AJ193" s="110"/>
    </row>
    <row r="194" spans="1:36" x14ac:dyDescent="0.25">
      <c r="A194" s="110"/>
      <c r="B194" s="110"/>
      <c r="C194" s="110"/>
      <c r="D194" s="110"/>
      <c r="G194" s="110"/>
      <c r="H194" s="110"/>
      <c r="I194" s="110"/>
      <c r="J194" s="110"/>
      <c r="K194" s="110"/>
      <c r="M194" s="110"/>
      <c r="N194" s="110"/>
      <c r="O194" s="110"/>
      <c r="P194" s="110"/>
      <c r="Q194" s="110"/>
      <c r="R194" s="110"/>
      <c r="S194" s="110"/>
      <c r="T194" s="110"/>
      <c r="U194" s="110"/>
      <c r="V194" s="110"/>
      <c r="W194" s="110"/>
      <c r="X194" s="110"/>
      <c r="Y194" s="110"/>
      <c r="Z194" s="110"/>
      <c r="AA194" s="110"/>
      <c r="AB194" s="110"/>
      <c r="AC194" s="110"/>
      <c r="AD194" s="110"/>
      <c r="AE194" s="110"/>
      <c r="AF194" s="110"/>
      <c r="AG194" s="110"/>
      <c r="AH194" s="110"/>
      <c r="AI194" s="110"/>
      <c r="AJ194" s="110"/>
    </row>
    <row r="195" spans="1:36" x14ac:dyDescent="0.25">
      <c r="A195" s="110"/>
      <c r="B195" s="110"/>
      <c r="C195" s="110"/>
      <c r="D195" s="110"/>
      <c r="G195" s="110"/>
      <c r="H195" s="110"/>
      <c r="I195" s="110"/>
      <c r="J195" s="110"/>
      <c r="K195" s="110"/>
      <c r="M195" s="110"/>
      <c r="N195" s="110"/>
      <c r="O195" s="110"/>
      <c r="P195" s="110"/>
      <c r="Q195" s="110"/>
      <c r="R195" s="110"/>
      <c r="S195" s="110"/>
      <c r="T195" s="110"/>
      <c r="U195" s="110"/>
      <c r="V195" s="110"/>
      <c r="W195" s="110"/>
      <c r="X195" s="110"/>
      <c r="Y195" s="110"/>
      <c r="Z195" s="110"/>
      <c r="AA195" s="110"/>
      <c r="AB195" s="110"/>
      <c r="AC195" s="110"/>
      <c r="AD195" s="110"/>
      <c r="AE195" s="110"/>
      <c r="AF195" s="110"/>
      <c r="AG195" s="110"/>
      <c r="AH195" s="110"/>
      <c r="AI195" s="110"/>
      <c r="AJ195" s="110"/>
    </row>
  </sheetData>
  <mergeCells count="81">
    <mergeCell ref="A41:E41"/>
    <mergeCell ref="J41:J42"/>
    <mergeCell ref="A43:I43"/>
    <mergeCell ref="A44:E44"/>
    <mergeCell ref="J44:J45"/>
    <mergeCell ref="A46:I46"/>
    <mergeCell ref="A47:E47"/>
    <mergeCell ref="J47:J48"/>
    <mergeCell ref="A49:I49"/>
    <mergeCell ref="A50:E50"/>
    <mergeCell ref="J50:J51"/>
    <mergeCell ref="A52:I52"/>
    <mergeCell ref="A53:E53"/>
    <mergeCell ref="J53:J59"/>
    <mergeCell ref="A60:I60"/>
    <mergeCell ref="A61:E61"/>
    <mergeCell ref="A64:I64"/>
    <mergeCell ref="A65:I65"/>
    <mergeCell ref="J61:J63"/>
    <mergeCell ref="A8:E8"/>
    <mergeCell ref="J8:J9"/>
    <mergeCell ref="A10:I10"/>
    <mergeCell ref="A11:E11"/>
    <mergeCell ref="J11:J12"/>
    <mergeCell ref="A13:I13"/>
    <mergeCell ref="A14:E14"/>
    <mergeCell ref="J14:J15"/>
    <mergeCell ref="A16:I16"/>
    <mergeCell ref="A17:E17"/>
    <mergeCell ref="J17:J18"/>
    <mergeCell ref="A19:I19"/>
    <mergeCell ref="A20:E20"/>
    <mergeCell ref="J20:J21"/>
    <mergeCell ref="A22:I22"/>
    <mergeCell ref="A23:E23"/>
    <mergeCell ref="J23:J24"/>
    <mergeCell ref="A25:I25"/>
    <mergeCell ref="A35:E35"/>
    <mergeCell ref="J35:J36"/>
    <mergeCell ref="A26:E26"/>
    <mergeCell ref="J26:J27"/>
    <mergeCell ref="A28:I28"/>
    <mergeCell ref="A29:E29"/>
    <mergeCell ref="J29:J30"/>
    <mergeCell ref="A1:AJ1"/>
    <mergeCell ref="A2:AJ2"/>
    <mergeCell ref="A3:AJ3"/>
    <mergeCell ref="A4:AJ4"/>
    <mergeCell ref="A5:AJ5"/>
    <mergeCell ref="P6:P7"/>
    <mergeCell ref="A37:I37"/>
    <mergeCell ref="A38:E38"/>
    <mergeCell ref="J38:J39"/>
    <mergeCell ref="A40:I40"/>
    <mergeCell ref="A6:A7"/>
    <mergeCell ref="B6:B7"/>
    <mergeCell ref="D6:D7"/>
    <mergeCell ref="E6:E7"/>
    <mergeCell ref="F6:F7"/>
    <mergeCell ref="G6:G7"/>
    <mergeCell ref="H6:I6"/>
    <mergeCell ref="A31:I31"/>
    <mergeCell ref="A32:E32"/>
    <mergeCell ref="J32:J33"/>
    <mergeCell ref="A34:I34"/>
    <mergeCell ref="C6:C7"/>
    <mergeCell ref="AI6:AJ6"/>
    <mergeCell ref="Z6:AB6"/>
    <mergeCell ref="AC6:AC7"/>
    <mergeCell ref="AD6:AF6"/>
    <mergeCell ref="AG6:AG7"/>
    <mergeCell ref="AH6:AH7"/>
    <mergeCell ref="Q6:Q7"/>
    <mergeCell ref="R6:T6"/>
    <mergeCell ref="U6:U7"/>
    <mergeCell ref="V6:X6"/>
    <mergeCell ref="Y6:Y7"/>
    <mergeCell ref="J6:J7"/>
    <mergeCell ref="K6:K7"/>
    <mergeCell ref="L6:L7"/>
    <mergeCell ref="M6:O6"/>
  </mergeCells>
  <dataValidations count="12">
    <dataValidation type="textLength" operator="lessThanOrEqual" allowBlank="1" showInputMessage="1" showErrorMessage="1" errorTitle="MÁXIMO DE CARACTERES SOBREPASADO" error="Sólo 255 caracteres por celdas" sqref="E62:G63 C18 E33:G33 L48 C39 L15 P12:Q12 E12:G12 L54:L59 P54:Q59 C45 P18:Q18 Q39 C12 L33 P30:Q30 P33:Q33 N33 L12 L18 E15:G15 P15:Q15 E9:G9 E39:G39 C9 C48 E48:G48 P48:Q48 P45:Q45 L45 P9:Q9 C15 L27 L51 P36:Q36 N36 C33 E24:G24 L39 E68:E73 L36 C54:C59 P62:Q63 N62:N63 L30 E27:G27 L9 E18:G18 F36:G36 O27:Q27 C30 E54:G59 P51:Q51 C51 E45:G45 E30:G30 P24:Q24 L24 C24 E51:G51 L42 C42 E42:G42 P42:Q42 E21:G21 P21:Q21 L21" xr:uid="{00000000-0002-0000-0800-000000000000}">
      <formula1>255</formula1>
    </dataValidation>
    <dataValidation type="decimal" allowBlank="1" showInputMessage="1" showErrorMessage="1" errorTitle="Sólo números" error="Sólo ingresar números sin letras_x000a_" sqref="R62:T63 R45 M27:N27 V27:X27 AD27:AF27 Z27:AB27 AD62:AF63 Z12:AB12 AD12:AF12 V12:X12 M12:N12 M48:N48 M45:N45 AD45:AF45 Z45:AB45 R33 M39:N39 V39:X39 AD39:AF39 Z39:AB39 AD30:AF30 M33 AD33:AF33 Z33:AB33 V33:X33 R15:S15 V45:X45 AD15:AF15 Z15:AB15 V15:X15 M15:N15 R9 V9:X9 M9:N9 AD9:AF9 Z9:AB9 R54:R59 R48 Z48:AB48 AD48:AF48 V48:X48 M18:N18 V18:X18 R39 Z18:AB18 R18 R12 R30 V30:X30 R27:S27 Z30:AB30 M62:M63 M30:N30 AD18:AF18 V36:X36 AD36:AF36 Z36:AB36 M36 R36 V62:X63 V54:X59 M54:N59 AD54:AF59 Z54:AB59 R21 V51:X51 AD51:AF51 Z51:AB51 R51 M51:N51 M24:N24 R24 AD24:AF24 V24:X24 Z24:AB24 AD42:AF42 M42:N42 Z42:AB42 V42:X42 R42 M21:N21 V21:X21 AD21:AF21 Z21:AB21 Z62:AB63" xr:uid="{00000000-0002-0000-0800-000001000000}">
      <formula1>-100000000</formula1>
      <formula2>10000000000</formula2>
    </dataValidation>
    <dataValidation type="date" operator="greaterThan" allowBlank="1" showInputMessage="1" showErrorMessage="1" errorTitle="Error en Ingresos de Fechas" error="La fecha debe corresponder al Año 2014." sqref="D62:D63" xr:uid="{00000000-0002-0000-0800-000002000000}">
      <formula1>42005</formula1>
    </dataValidation>
    <dataValidation type="textLength" operator="lessThanOrEqual" allowBlank="1" showInputMessage="1" showErrorMessage="1" sqref="K21 K33 K30 S30:T30 T27 S9:T9 K39 S45:T45 T59 S33:T33 K48 K27 K15 K45 S48:T48 T15 K18 S18:T18 K24 K12 K9 S12:T12 K54:K59 S39:T39 S54:S58 S51:T51 S24:T24 K51 K42 T42 S21:T21" xr:uid="{00000000-0002-0000-0800-000003000000}">
      <formula1>255</formula1>
    </dataValidation>
    <dataValidation allowBlank="1" showInputMessage="1" showErrorMessage="1" errorTitle="Sólo números" error="Sólo ingresar números sin letras_x000a_" sqref="O61:O63 O44:O45 O32:O33 P39 O11:O12 O38:O39 O14:O15 O8:O9 O47:O48 O17:O18 O53:O59 O29:O30 O35:O36 O20:O21 O26 O50:O51 O23:O24 O41:O42" xr:uid="{00000000-0002-0000-0800-000004000000}"/>
    <dataValidation type="date" operator="greaterThan" allowBlank="1" showInputMessage="1" showErrorMessage="1" errorTitle="Error en Ingresos de Fechas" error="La fecha debe corresponder al Año 2014." sqref="D54:D59 D27 D45 D9 D39 H12 D30 D15 H48 D18 D12 D48 H51 D51 D24 D42 H21 D21" xr:uid="{00000000-0002-0000-0800-000005000000}">
      <formula1>41275</formula1>
    </dataValidation>
    <dataValidation type="date" operator="greaterThan" allowBlank="1" showInputMessage="1" showErrorMessage="1" errorTitle="SÓLO FECHAS" error="Las fechas corresponden a las del Año 2013" sqref="H56" xr:uid="{00000000-0002-0000-08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4" sqref="H57:H59 I48 H45:I45 I39 H27:I27 I12 H15:I15 H18:I18 H30:I30 I33 I36 H54:H55 I54:I59 I51 H24:I24 H42:I42 I21" xr:uid="{00000000-0002-0000-0800-000007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800-000008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800-000009000000}">
      <formula1>42005</formula1>
    </dataValidation>
    <dataValidation operator="greaterThan" allowBlank="1" showInputMessage="1" showErrorMessage="1" errorTitle="Error en Ingresos de Fechas" error="La fecha debe corresponder al Año 2014." sqref="C27" xr:uid="{00000000-0002-0000-0800-00000A000000}"/>
    <dataValidation type="date" errorStyle="information" operator="greaterThan" allowBlank="1" showInputMessage="1" showErrorMessage="1" errorTitle="SÓLO FECHAS" error="Las fechas corresponden al presupuesto 2014" sqref="H39" xr:uid="{00000000-0002-0000-0800-00000B000000}">
      <formula1>41275</formula1>
    </dataValidation>
  </dataValidations>
  <printOptions horizontalCentered="1" verticalCentered="1"/>
  <pageMargins left="0" right="0" top="0.74803149606299213" bottom="0.74803149606299213" header="0.31496062992125984" footer="0.31496062992125984"/>
  <pageSetup paperSize="41" scale="61" fitToHeight="5" orientation="landscape" r:id="rId1"/>
  <ignoredErrors>
    <ignoredError sqref="U43 U19" formula="1"/>
  </ignoredError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1234419-ED92-45B2-8085-549ECC9B2F3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B099670-19CA-4B61-AC23-1871FBEA3A31}">
  <ds:schemaRefs>
    <ds:schemaRef ds:uri="http://schemas.openxmlformats.org/package/2006/metadata/core-properties"/>
    <ds:schemaRef ds:uri="http://www.w3.org/XML/1998/namespace"/>
    <ds:schemaRef ds:uri="http://purl.org/dc/terms/"/>
    <ds:schemaRef ds:uri="eb517d21-b595-442e-8151-83f9d91c3f7e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elements/1.1/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F34EE70-89DC-4A35-80E8-70A0559493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26</vt:i4>
      </vt:variant>
      <vt:variant>
        <vt:lpstr>Rangos con nombre</vt:lpstr>
      </vt:variant>
      <vt:variant>
        <vt:i4>19</vt:i4>
      </vt:variant>
    </vt:vector>
  </HeadingPairs>
  <TitlesOfParts>
    <vt:vector size="45" baseType="lpstr">
      <vt:lpstr>24-01-321 Ind. Proy</vt:lpstr>
      <vt:lpstr>24-01-321 Res. Proy</vt:lpstr>
      <vt:lpstr>24-03-315 Ind. Proy</vt:lpstr>
      <vt:lpstr>24-03-315 Res. Proy</vt:lpstr>
      <vt:lpstr>24-03-341 Ind. Proy</vt:lpstr>
      <vt:lpstr>024-03-341 Res. Proy</vt:lpstr>
      <vt:lpstr>24-03-342 Ind. Proy</vt:lpstr>
      <vt:lpstr>24-03-342 Res. Proy</vt:lpstr>
      <vt:lpstr>24-03-349 Ind. Proy</vt:lpstr>
      <vt:lpstr>24-03-349 Res. Proy</vt:lpstr>
      <vt:lpstr>24-03-351 Ind. Proy</vt:lpstr>
      <vt:lpstr>24-03-351 Res. Proy</vt:lpstr>
      <vt:lpstr>24-03-352 Ind. Proy</vt:lpstr>
      <vt:lpstr>24-03-352 Res. Proy</vt:lpstr>
      <vt:lpstr>24-03-358 Ind. Proy</vt:lpstr>
      <vt:lpstr>24-03-358 Res. Proy</vt:lpstr>
      <vt:lpstr>24-03-409 Ind. Proy</vt:lpstr>
      <vt:lpstr>24-03-409 Res. Proy </vt:lpstr>
      <vt:lpstr>24-03-412 Ind. Proy </vt:lpstr>
      <vt:lpstr>24-03-412 Res. Proy </vt:lpstr>
      <vt:lpstr>24-03-996 Ind. Proy</vt:lpstr>
      <vt:lpstr>24-03-996 Res. Proy</vt:lpstr>
      <vt:lpstr>24-03-998 Ind. Proy</vt:lpstr>
      <vt:lpstr>24-03-998 Res. Proy</vt:lpstr>
      <vt:lpstr>24-07-001 Ind. Proy</vt:lpstr>
      <vt:lpstr>24-07-001 Res. Proy</vt:lpstr>
      <vt:lpstr>'24-01-321 Ind. Proy'!Área_de_impresión</vt:lpstr>
      <vt:lpstr>'24-03-315 Ind. Proy'!Área_de_impresión</vt:lpstr>
      <vt:lpstr>'24-03-342 Ind. Proy'!Área_de_impresión</vt:lpstr>
      <vt:lpstr>'24-03-349 Ind. Proy'!Área_de_impresión</vt:lpstr>
      <vt:lpstr>'24-03-351 Ind. Proy'!Área_de_impresión</vt:lpstr>
      <vt:lpstr>'24-03-352 Ind. Proy'!Área_de_impresión</vt:lpstr>
      <vt:lpstr>'24-03-358 Ind. Proy'!Área_de_impresión</vt:lpstr>
      <vt:lpstr>'24-03-409 Ind. Proy'!Área_de_impresión</vt:lpstr>
      <vt:lpstr>'24-03-412 Ind. Proy '!Área_de_impresión</vt:lpstr>
      <vt:lpstr>'24-03-996 Ind. Proy'!Área_de_impresión</vt:lpstr>
      <vt:lpstr>'24-03-998 Ind. Proy'!Área_de_impresión</vt:lpstr>
      <vt:lpstr>'24-07-001 Ind. Proy'!Área_de_impresión</vt:lpstr>
      <vt:lpstr>'24-03-315 Ind. Proy'!Títulos_a_imprimir</vt:lpstr>
      <vt:lpstr>'24-03-341 Ind. Proy'!Títulos_a_imprimir</vt:lpstr>
      <vt:lpstr>'24-03-342 Ind. Proy'!Títulos_a_imprimir</vt:lpstr>
      <vt:lpstr>'24-03-409 Ind. Proy'!Títulos_a_imprimir</vt:lpstr>
      <vt:lpstr>'24-03-412 Ind. Proy '!Títulos_a_imprimir</vt:lpstr>
      <vt:lpstr>'24-03-998 Ind. Proy'!Títulos_a_imprimir</vt:lpstr>
      <vt:lpstr>'24-07-001 Ind. Proy'!Títulos_a_imprimir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Fabiola Oyanedel</dc:creator>
  <cp:lastModifiedBy>Tomás Jéldrez</cp:lastModifiedBy>
  <cp:lastPrinted>2017-07-27T20:12:05Z</cp:lastPrinted>
  <dcterms:created xsi:type="dcterms:W3CDTF">2014-04-01T14:20:29Z</dcterms:created>
  <dcterms:modified xsi:type="dcterms:W3CDTF">2021-11-29T16:47:17Z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